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202300"/>
  <mc:AlternateContent xmlns:mc="http://schemas.openxmlformats.org/markup-compatibility/2006">
    <mc:Choice Requires="x15">
      <x15ac:absPath xmlns:x15ac="http://schemas.microsoft.com/office/spreadsheetml/2010/11/ac" url="S:\Performance_Management_Unit\03_Reports\04_Quarterly_Recurring\Multi-Program\Public_Disclosure_Data\15_FY2025\Q4\"/>
    </mc:Choice>
  </mc:AlternateContent>
  <xr:revisionPtr revIDLastSave="0" documentId="13_ncr:1_{6BCC2FE0-0255-46BA-B001-02A51F50ED10}" xr6:coauthVersionLast="47" xr6:coauthVersionMax="47" xr10:uidLastSave="{00000000-0000-0000-0000-000000000000}"/>
  <bookViews>
    <workbookView xWindow="-110" yWindow="-110" windowWidth="19420" windowHeight="10300" xr2:uid="{14BCF233-19D5-4643-8E6B-40C44C5C9DBA}"/>
  </bookViews>
  <sheets>
    <sheet name="CW_Disclosure_FY2025_Q4" sheetId="1" r:id="rId1"/>
  </sheets>
  <definedNames>
    <definedName name="_xlnm._FilterDatabase" localSheetId="0" hidden="1">CW_Disclosure_FY2025_Q4!$A$1:$DJ$3618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E3354" i="1" l="1"/>
  <c r="BW3354" i="1"/>
  <c r="BX3354" i="1"/>
  <c r="BE2861" i="1"/>
  <c r="BW2861" i="1"/>
  <c r="BX2861" i="1"/>
  <c r="BE2958" i="1"/>
  <c r="BW2958" i="1"/>
  <c r="BX2958" i="1"/>
  <c r="BE2908" i="1"/>
  <c r="BW2908" i="1"/>
  <c r="BX2908" i="1"/>
  <c r="BE3014" i="1"/>
  <c r="BW3014" i="1"/>
  <c r="BX3014" i="1"/>
  <c r="BE2926" i="1"/>
  <c r="BW2926" i="1"/>
  <c r="BX2926" i="1"/>
  <c r="BE2951" i="1"/>
  <c r="BW2951" i="1"/>
  <c r="BX2951" i="1"/>
  <c r="BE3006" i="1"/>
  <c r="BW3006" i="1"/>
  <c r="BX3006" i="1"/>
  <c r="BE2873" i="1"/>
  <c r="BW2873" i="1"/>
  <c r="BX2873" i="1"/>
  <c r="BE2927" i="1"/>
  <c r="BW2927" i="1"/>
  <c r="BX2927" i="1"/>
  <c r="BE2923" i="1"/>
  <c r="BW2923" i="1"/>
  <c r="BX2923" i="1"/>
  <c r="BE2887" i="1"/>
  <c r="BW2887" i="1"/>
  <c r="BX2887" i="1"/>
  <c r="BE2846" i="1"/>
  <c r="BW2846" i="1"/>
  <c r="BX2846" i="1"/>
  <c r="BE2925" i="1"/>
  <c r="BW2925" i="1"/>
  <c r="BX2925" i="1"/>
  <c r="BE2968" i="1"/>
  <c r="BW2968" i="1"/>
  <c r="BX2968" i="1"/>
  <c r="BE3030" i="1"/>
  <c r="BW3030" i="1"/>
  <c r="BX3030" i="1"/>
  <c r="BE3013" i="1"/>
  <c r="BW3013" i="1"/>
  <c r="BX3013" i="1"/>
  <c r="BE3026" i="1"/>
  <c r="BW3026" i="1"/>
  <c r="BX3026" i="1"/>
  <c r="BE2976" i="1"/>
  <c r="BW2976" i="1"/>
  <c r="BX2976" i="1"/>
  <c r="BE3033" i="1"/>
  <c r="BW3033" i="1"/>
  <c r="BX3033" i="1"/>
  <c r="BE3046" i="1"/>
  <c r="BW3046" i="1"/>
  <c r="BX3046" i="1"/>
  <c r="BE3024" i="1"/>
  <c r="BW3024" i="1"/>
  <c r="BX3024" i="1"/>
  <c r="BE2881" i="1"/>
  <c r="BW2881" i="1"/>
  <c r="BX2881" i="1"/>
  <c r="BE3137" i="1"/>
  <c r="BW3137" i="1"/>
  <c r="BX3137" i="1"/>
  <c r="BE2904" i="1"/>
  <c r="BW2904" i="1"/>
  <c r="BX2904" i="1"/>
  <c r="BE3022" i="1"/>
  <c r="BW3022" i="1"/>
  <c r="BX3022" i="1"/>
  <c r="BE2922" i="1"/>
  <c r="BW2922" i="1"/>
  <c r="BX2922" i="1"/>
  <c r="BE3052" i="1"/>
  <c r="BW3052" i="1"/>
  <c r="BX3052" i="1"/>
  <c r="BE3031" i="1"/>
  <c r="BW3031" i="1"/>
  <c r="BX3031" i="1"/>
  <c r="BE3212" i="1"/>
  <c r="BW3212" i="1"/>
  <c r="BX3212" i="1"/>
  <c r="BE3164" i="1"/>
  <c r="BW3164" i="1"/>
  <c r="BX3164" i="1"/>
  <c r="BE3158" i="1"/>
  <c r="BW3158" i="1"/>
  <c r="BX3158" i="1"/>
  <c r="BE3168" i="1"/>
  <c r="BW3168" i="1"/>
  <c r="BX3168" i="1"/>
  <c r="BE3025" i="1"/>
  <c r="BW3025" i="1"/>
  <c r="BX3025" i="1"/>
  <c r="BE3002" i="1"/>
  <c r="BW3002" i="1"/>
  <c r="BX3002" i="1"/>
  <c r="BE3038" i="1"/>
  <c r="BW3038" i="1"/>
  <c r="BX3038" i="1"/>
  <c r="BE3053" i="1"/>
  <c r="BW3053" i="1"/>
  <c r="BX3053" i="1"/>
  <c r="BE3126" i="1"/>
  <c r="BW3126" i="1"/>
  <c r="BX3126" i="1"/>
  <c r="BE3150" i="1"/>
  <c r="BW3150" i="1"/>
  <c r="BX3150" i="1"/>
  <c r="BE3139" i="1"/>
  <c r="BW3139" i="1"/>
  <c r="BX3139" i="1"/>
  <c r="BE3152" i="1"/>
  <c r="BW3152" i="1"/>
  <c r="BX3152" i="1"/>
  <c r="BE3172" i="1"/>
  <c r="BW3172" i="1"/>
  <c r="BX3172" i="1"/>
  <c r="BE3170" i="1"/>
  <c r="BW3170" i="1"/>
  <c r="BX3170" i="1"/>
  <c r="BE3206" i="1"/>
  <c r="BW3206" i="1"/>
  <c r="BX3206" i="1"/>
  <c r="BE3156" i="1"/>
  <c r="BW3156" i="1"/>
  <c r="BX3156" i="1"/>
  <c r="BE3151" i="1"/>
  <c r="BW3151" i="1"/>
  <c r="BX3151" i="1"/>
  <c r="BE3101" i="1"/>
  <c r="BW3101" i="1"/>
  <c r="BX3101" i="1"/>
  <c r="BE3210" i="1"/>
  <c r="BW3210" i="1"/>
  <c r="BX3210" i="1"/>
  <c r="BE3136" i="1"/>
  <c r="BW3136" i="1"/>
  <c r="BX3136" i="1"/>
  <c r="BE3071" i="1"/>
  <c r="BW3071" i="1"/>
  <c r="BX3071" i="1"/>
  <c r="BE3116" i="1"/>
  <c r="BW3116" i="1"/>
  <c r="BX3116" i="1"/>
  <c r="BE3282" i="1"/>
  <c r="BW3282" i="1"/>
  <c r="BX3282" i="1"/>
  <c r="BE3129" i="1"/>
  <c r="BW3129" i="1"/>
  <c r="BX3129" i="1"/>
  <c r="BE3183" i="1"/>
  <c r="BW3183" i="1"/>
  <c r="BX3183" i="1"/>
  <c r="BE3274" i="1"/>
  <c r="BW3274" i="1"/>
  <c r="BX3274" i="1"/>
  <c r="BE3182" i="1"/>
  <c r="BW3182" i="1"/>
  <c r="BX3182" i="1"/>
  <c r="BE3256" i="1"/>
  <c r="BW3256" i="1"/>
  <c r="BX3256" i="1"/>
  <c r="BE3280" i="1"/>
  <c r="BW3280" i="1"/>
  <c r="BX3280" i="1"/>
  <c r="BE3272" i="1"/>
  <c r="BW3272" i="1"/>
  <c r="BX3272" i="1"/>
  <c r="BE3313" i="1"/>
  <c r="BW3313" i="1"/>
  <c r="BX3313" i="1"/>
  <c r="BE3294" i="1"/>
  <c r="BW3294" i="1"/>
  <c r="BX3294" i="1"/>
  <c r="BE3266" i="1"/>
  <c r="BW3266" i="1"/>
  <c r="BX3266" i="1"/>
  <c r="BE3302" i="1"/>
  <c r="BW3302" i="1"/>
  <c r="BX3302" i="1"/>
  <c r="BE3330" i="1"/>
  <c r="BW3330" i="1"/>
  <c r="BX3330" i="1"/>
  <c r="BE3276" i="1"/>
  <c r="BW3276" i="1"/>
  <c r="BX3276" i="1"/>
  <c r="BE3356" i="1"/>
  <c r="BW3356" i="1"/>
  <c r="BX3356" i="1"/>
  <c r="BE3339" i="1"/>
  <c r="BW3339" i="1"/>
  <c r="BX3339" i="1"/>
  <c r="BE3377" i="1"/>
  <c r="BW3377" i="1"/>
  <c r="BX3377" i="1"/>
  <c r="BE3349" i="1"/>
  <c r="BW3349" i="1"/>
  <c r="BX3349" i="1"/>
  <c r="BE3351" i="1"/>
  <c r="BW3351" i="1"/>
  <c r="BX3351" i="1"/>
  <c r="BE3420" i="1"/>
  <c r="BW3420" i="1"/>
  <c r="BX3420" i="1"/>
  <c r="BE3430" i="1"/>
  <c r="BW3430" i="1"/>
  <c r="BX3430" i="1"/>
  <c r="BE3350" i="1"/>
  <c r="BW3350" i="1"/>
  <c r="BX3350" i="1"/>
  <c r="BE3357" i="1"/>
  <c r="BW3357" i="1"/>
  <c r="BX3357" i="1"/>
  <c r="BE3423" i="1"/>
  <c r="BW3423" i="1"/>
  <c r="BX3423" i="1"/>
  <c r="BE3366" i="1"/>
  <c r="BW3366" i="1"/>
  <c r="BX3366" i="1"/>
  <c r="BE3408" i="1"/>
  <c r="BW3408" i="1"/>
  <c r="BX3408" i="1"/>
  <c r="BE3448" i="1"/>
  <c r="BW3448" i="1"/>
  <c r="BX3448" i="1"/>
  <c r="BE3447" i="1"/>
  <c r="BW3447" i="1"/>
  <c r="BX3447" i="1"/>
  <c r="BE3412" i="1"/>
  <c r="BW3412" i="1"/>
  <c r="BX3412" i="1"/>
  <c r="BE3435" i="1"/>
  <c r="BW3435" i="1"/>
  <c r="BX3435" i="1"/>
  <c r="BE3449" i="1"/>
  <c r="BW3449" i="1"/>
  <c r="BX3449" i="1"/>
  <c r="BE3499" i="1"/>
  <c r="BW3499" i="1"/>
  <c r="BX3499" i="1"/>
  <c r="BE1556" i="1"/>
  <c r="BW1556" i="1"/>
  <c r="BX1556" i="1"/>
  <c r="BE1544" i="1"/>
  <c r="BW1544" i="1"/>
  <c r="BX1544" i="1"/>
  <c r="BE1554" i="1"/>
  <c r="BW1554" i="1"/>
  <c r="BX1554" i="1"/>
  <c r="BE1545" i="1"/>
  <c r="BW1545" i="1"/>
  <c r="BX1545" i="1"/>
  <c r="BE1625" i="1"/>
  <c r="BW1625" i="1"/>
  <c r="BX1625" i="1"/>
  <c r="BE1613" i="1"/>
  <c r="BW1613" i="1"/>
  <c r="BX1613" i="1"/>
  <c r="BE1616" i="1"/>
  <c r="BW1616" i="1"/>
  <c r="BX1616" i="1"/>
  <c r="BE1603" i="1"/>
  <c r="BW1603" i="1"/>
  <c r="BX1603" i="1"/>
  <c r="BE1557" i="1"/>
  <c r="BW1557" i="1"/>
  <c r="BX1557" i="1"/>
  <c r="BE1682" i="1"/>
  <c r="BW1682" i="1"/>
  <c r="BX1682" i="1"/>
  <c r="BE1656" i="1"/>
  <c r="BW1656" i="1"/>
  <c r="BX1656" i="1"/>
  <c r="BE1619" i="1"/>
  <c r="BW1619" i="1"/>
  <c r="BX1619" i="1"/>
  <c r="BE1688" i="1"/>
  <c r="BW1688" i="1"/>
  <c r="BX1688" i="1"/>
  <c r="BE1723" i="1"/>
  <c r="BW1723" i="1"/>
  <c r="BX1723" i="1"/>
  <c r="BE1789" i="1"/>
  <c r="BW1789" i="1"/>
  <c r="BX1789" i="1"/>
  <c r="BE1719" i="1"/>
  <c r="BW1719" i="1"/>
  <c r="BX1719" i="1"/>
  <c r="BE1806" i="1"/>
  <c r="BW1806" i="1"/>
  <c r="BX1806" i="1"/>
  <c r="BE1816" i="1"/>
  <c r="BW1816" i="1"/>
  <c r="BX1816" i="1"/>
  <c r="BE1771" i="1"/>
  <c r="BW1771" i="1"/>
  <c r="BX1771" i="1"/>
  <c r="BE1810" i="1"/>
  <c r="BW1810" i="1"/>
  <c r="BX1810" i="1"/>
  <c r="BE1866" i="1"/>
  <c r="BW1866" i="1"/>
  <c r="BX1866" i="1"/>
  <c r="BE1729" i="1"/>
  <c r="BW1729" i="1"/>
  <c r="BX1729" i="1"/>
  <c r="BE1792" i="1"/>
  <c r="BW1792" i="1"/>
  <c r="BX1792" i="1"/>
  <c r="BE1715" i="1"/>
  <c r="BW1715" i="1"/>
  <c r="BX1715" i="1"/>
  <c r="BE1765" i="1"/>
  <c r="BW1765" i="1"/>
  <c r="BX1765" i="1"/>
  <c r="BE1743" i="1"/>
  <c r="BW1743" i="1"/>
  <c r="BX1743" i="1"/>
  <c r="BE1813" i="1"/>
  <c r="BW1813" i="1"/>
  <c r="BX1813" i="1"/>
  <c r="BE1747" i="1"/>
  <c r="BW1747" i="1"/>
  <c r="BX1747" i="1"/>
  <c r="BE1730" i="1"/>
  <c r="BW1730" i="1"/>
  <c r="BX1730" i="1"/>
  <c r="BE1777" i="1"/>
  <c r="BW1777" i="1"/>
  <c r="BX1777" i="1"/>
  <c r="BE1854" i="1"/>
  <c r="BW1854" i="1"/>
  <c r="BX1854" i="1"/>
  <c r="BE1870" i="1"/>
  <c r="BW1870" i="1"/>
  <c r="BX1870" i="1"/>
  <c r="BE1921" i="1"/>
  <c r="BW1921" i="1"/>
  <c r="BX1921" i="1"/>
  <c r="BE2063" i="1"/>
  <c r="BW2063" i="1"/>
  <c r="BX2063" i="1"/>
  <c r="BE1931" i="1"/>
  <c r="BW1931" i="1"/>
  <c r="BX1931" i="1"/>
  <c r="BE2023" i="1"/>
  <c r="BW2023" i="1"/>
  <c r="BX2023" i="1"/>
  <c r="BE1844" i="1"/>
  <c r="BW1844" i="1"/>
  <c r="BX1844" i="1"/>
  <c r="BE2160" i="1"/>
  <c r="BW2160" i="1"/>
  <c r="BX2160" i="1"/>
  <c r="BE1982" i="1"/>
  <c r="BW1982" i="1"/>
  <c r="BX1982" i="1"/>
  <c r="BE2052" i="1"/>
  <c r="BW2052" i="1"/>
  <c r="BX2052" i="1"/>
  <c r="BE2136" i="1"/>
  <c r="BW2136" i="1"/>
  <c r="BX2136" i="1"/>
  <c r="BE2459" i="1"/>
  <c r="BW2459" i="1"/>
  <c r="BX2459" i="1"/>
  <c r="BE2132" i="1"/>
  <c r="BW2132" i="1"/>
  <c r="BX2132" i="1"/>
  <c r="BE1969" i="1"/>
  <c r="BW1969" i="1"/>
  <c r="BX1969" i="1"/>
  <c r="BE1999" i="1"/>
  <c r="BW1999" i="1"/>
  <c r="BX1999" i="1"/>
  <c r="BE2169" i="1"/>
  <c r="BW2169" i="1"/>
  <c r="BX2169" i="1"/>
  <c r="BE2191" i="1"/>
  <c r="BW2191" i="1"/>
  <c r="BX2191" i="1"/>
  <c r="BE2086" i="1"/>
  <c r="BW2086" i="1"/>
  <c r="BX2086" i="1"/>
  <c r="BE2068" i="1"/>
  <c r="BW2068" i="1"/>
  <c r="BX2068" i="1"/>
  <c r="BE2100" i="1"/>
  <c r="BW2100" i="1"/>
  <c r="BX2100" i="1"/>
  <c r="BE2402" i="1"/>
  <c r="BW2402" i="1"/>
  <c r="BX2402" i="1"/>
  <c r="BE2204" i="1"/>
  <c r="BW2204" i="1"/>
  <c r="BX2204" i="1"/>
  <c r="BE2008" i="1"/>
  <c r="BW2008" i="1"/>
  <c r="BX2008" i="1"/>
  <c r="BE1954" i="1"/>
  <c r="BW1954" i="1"/>
  <c r="BX1954" i="1"/>
  <c r="BE1942" i="1"/>
  <c r="BW1942" i="1"/>
  <c r="BX1942" i="1"/>
  <c r="BE1986" i="1"/>
  <c r="BW1986" i="1"/>
  <c r="BX1986" i="1"/>
  <c r="BE2531" i="1"/>
  <c r="BW2531" i="1"/>
  <c r="BX2531" i="1"/>
  <c r="BE2024" i="1"/>
  <c r="BW2024" i="1"/>
  <c r="BX2024" i="1"/>
  <c r="BE1911" i="1"/>
  <c r="BW1911" i="1"/>
  <c r="BX1911" i="1"/>
  <c r="BE1904" i="1"/>
  <c r="BW1904" i="1"/>
  <c r="BX1904" i="1"/>
  <c r="BE2148" i="1"/>
  <c r="BW2148" i="1"/>
  <c r="BX2148" i="1"/>
  <c r="BE1968" i="1"/>
  <c r="BW1968" i="1"/>
  <c r="BX1968" i="1"/>
  <c r="BE2591" i="1"/>
  <c r="BW2591" i="1"/>
  <c r="BX2591" i="1"/>
  <c r="BE2230" i="1"/>
  <c r="BW2230" i="1"/>
  <c r="BX2230" i="1"/>
  <c r="BE2853" i="1"/>
  <c r="BW2853" i="1"/>
  <c r="BX2853" i="1"/>
  <c r="BE2066" i="1"/>
  <c r="BW2066" i="1"/>
  <c r="BX2066" i="1"/>
  <c r="BE1907" i="1"/>
  <c r="BW1907" i="1"/>
  <c r="BX1907" i="1"/>
  <c r="BE2105" i="1"/>
  <c r="BW2105" i="1"/>
  <c r="BX2105" i="1"/>
  <c r="BE2085" i="1"/>
  <c r="BW2085" i="1"/>
  <c r="BX2085" i="1"/>
  <c r="BE2526" i="1"/>
  <c r="BW2526" i="1"/>
  <c r="BX2526" i="1"/>
  <c r="BE1966" i="1"/>
  <c r="BW1966" i="1"/>
  <c r="BX1966" i="1"/>
  <c r="BE1959" i="1"/>
  <c r="BW1959" i="1"/>
  <c r="BX1959" i="1"/>
  <c r="BE1894" i="1"/>
  <c r="BW1894" i="1"/>
  <c r="BX1894" i="1"/>
  <c r="BE2064" i="1"/>
  <c r="BW2064" i="1"/>
  <c r="BX2064" i="1"/>
  <c r="BE2170" i="1"/>
  <c r="BW2170" i="1"/>
  <c r="BX2170" i="1"/>
  <c r="BE2203" i="1"/>
  <c r="BW2203" i="1"/>
  <c r="BX2203" i="1"/>
  <c r="BE2134" i="1"/>
  <c r="BW2134" i="1"/>
  <c r="BX2134" i="1"/>
  <c r="BE2172" i="1"/>
  <c r="BW2172" i="1"/>
  <c r="BX2172" i="1"/>
  <c r="BE2226" i="1"/>
  <c r="BW2226" i="1"/>
  <c r="BX2226" i="1"/>
  <c r="BE2180" i="1"/>
  <c r="BW2180" i="1"/>
  <c r="BX2180" i="1"/>
  <c r="BE2681" i="1"/>
  <c r="BW2681" i="1"/>
  <c r="BX2681" i="1"/>
  <c r="BE2445" i="1"/>
  <c r="BW2445" i="1"/>
  <c r="BX2445" i="1"/>
  <c r="BE2532" i="1"/>
  <c r="BW2532" i="1"/>
  <c r="BX2532" i="1"/>
  <c r="BE2332" i="1"/>
  <c r="BW2332" i="1"/>
  <c r="BX2332" i="1"/>
  <c r="BE3123" i="1"/>
  <c r="BW3123" i="1"/>
  <c r="BX3123" i="1"/>
  <c r="BE2427" i="1"/>
  <c r="BW2427" i="1"/>
  <c r="BX2427" i="1"/>
  <c r="BE2425" i="1"/>
  <c r="BW2425" i="1"/>
  <c r="BX2425" i="1"/>
  <c r="BE2357" i="1"/>
  <c r="BW2357" i="1"/>
  <c r="BX2357" i="1"/>
  <c r="BE2377" i="1"/>
  <c r="BW2377" i="1"/>
  <c r="BX2377" i="1"/>
  <c r="BE2451" i="1"/>
  <c r="BW2451" i="1"/>
  <c r="BX2451" i="1"/>
  <c r="BE2228" i="1"/>
  <c r="BW2228" i="1"/>
  <c r="BX2228" i="1"/>
  <c r="BE2449" i="1"/>
  <c r="BW2449" i="1"/>
  <c r="BX2449" i="1"/>
  <c r="BE2082" i="1"/>
  <c r="BW2082" i="1"/>
  <c r="BX2082" i="1"/>
  <c r="BE2074" i="1"/>
  <c r="BW2074" i="1"/>
  <c r="BX2074" i="1"/>
  <c r="BE2268" i="1"/>
  <c r="BW2268" i="1"/>
  <c r="BX2268" i="1"/>
  <c r="BE2335" i="1"/>
  <c r="BW2335" i="1"/>
  <c r="BX2335" i="1"/>
  <c r="BE2394" i="1"/>
  <c r="BW2394" i="1"/>
  <c r="BX2394" i="1"/>
  <c r="BE2431" i="1"/>
  <c r="BW2431" i="1"/>
  <c r="BX2431" i="1"/>
  <c r="BE3124" i="1"/>
  <c r="BW3124" i="1"/>
  <c r="BX3124" i="1"/>
  <c r="BE2759" i="1"/>
  <c r="BW2759" i="1"/>
  <c r="BX2759" i="1"/>
  <c r="BE2443" i="1"/>
  <c r="BW2443" i="1"/>
  <c r="BX2443" i="1"/>
  <c r="BE2505" i="1"/>
  <c r="BW2505" i="1"/>
  <c r="BX2505" i="1"/>
  <c r="BE2442" i="1"/>
  <c r="BW2442" i="1"/>
  <c r="BX2442" i="1"/>
  <c r="BE2153" i="1"/>
  <c r="BW2153" i="1"/>
  <c r="BX2153" i="1"/>
  <c r="BE2365" i="1"/>
  <c r="BW2365" i="1"/>
  <c r="BX2365" i="1"/>
  <c r="BE2147" i="1"/>
  <c r="BW2147" i="1"/>
  <c r="BX2147" i="1"/>
  <c r="BE2517" i="1"/>
  <c r="BW2517" i="1"/>
  <c r="BX2517" i="1"/>
  <c r="BE2233" i="1"/>
  <c r="BW2233" i="1"/>
  <c r="BX2233" i="1"/>
  <c r="BE2256" i="1"/>
  <c r="BW2256" i="1"/>
  <c r="BX2256" i="1"/>
  <c r="BE2567" i="1"/>
  <c r="BW2567" i="1"/>
  <c r="BX2567" i="1"/>
  <c r="BE2735" i="1"/>
  <c r="BW2735" i="1"/>
  <c r="BX2735" i="1"/>
  <c r="BE2718" i="1"/>
  <c r="BW2718" i="1"/>
  <c r="BX2718" i="1"/>
  <c r="BE2283" i="1"/>
  <c r="BW2283" i="1"/>
  <c r="BX2283" i="1"/>
  <c r="BE2296" i="1"/>
  <c r="BW2296" i="1"/>
  <c r="BX2296" i="1"/>
  <c r="BE2267" i="1"/>
  <c r="BW2267" i="1"/>
  <c r="BX2267" i="1"/>
  <c r="BE2412" i="1"/>
  <c r="BW2412" i="1"/>
  <c r="BX2412" i="1"/>
  <c r="BE2700" i="1"/>
  <c r="BW2700" i="1"/>
  <c r="BX2700" i="1"/>
  <c r="BE2746" i="1"/>
  <c r="BW2746" i="1"/>
  <c r="BX2746" i="1"/>
  <c r="BE2300" i="1"/>
  <c r="BW2300" i="1"/>
  <c r="BX2300" i="1"/>
  <c r="BE2558" i="1"/>
  <c r="BW2558" i="1"/>
  <c r="BX2558" i="1"/>
  <c r="BE2435" i="1"/>
  <c r="BW2435" i="1"/>
  <c r="BX2435" i="1"/>
  <c r="BE2695" i="1"/>
  <c r="BW2695" i="1"/>
  <c r="BX2695" i="1"/>
  <c r="BE2278" i="1"/>
  <c r="BW2278" i="1"/>
  <c r="BX2278" i="1"/>
  <c r="BE3340" i="1"/>
  <c r="BW3340" i="1"/>
  <c r="BX3340" i="1"/>
  <c r="BE2399" i="1"/>
  <c r="BW2399" i="1"/>
  <c r="BX2399" i="1"/>
  <c r="BE2819" i="1"/>
  <c r="BW2819" i="1"/>
  <c r="BX2819" i="1"/>
  <c r="BE2828" i="1"/>
  <c r="BW2828" i="1"/>
  <c r="BX2828" i="1"/>
  <c r="BE2657" i="1"/>
  <c r="BW2657" i="1"/>
  <c r="BX2657" i="1"/>
  <c r="BE2632" i="1"/>
  <c r="BW2632" i="1"/>
  <c r="BX2632" i="1"/>
  <c r="BE2305" i="1"/>
  <c r="BW2305" i="1"/>
  <c r="BX2305" i="1"/>
  <c r="BE2286" i="1"/>
  <c r="BW2286" i="1"/>
  <c r="BX2286" i="1"/>
  <c r="BE2320" i="1"/>
  <c r="BW2320" i="1"/>
  <c r="BX2320" i="1"/>
  <c r="BE2620" i="1"/>
  <c r="BW2620" i="1"/>
  <c r="BX2620" i="1"/>
  <c r="BE2519" i="1"/>
  <c r="BW2519" i="1"/>
  <c r="BX2519" i="1"/>
  <c r="BE2522" i="1"/>
  <c r="BW2522" i="1"/>
  <c r="BX2522" i="1"/>
  <c r="BE2363" i="1"/>
  <c r="BW2363" i="1"/>
  <c r="BX2363" i="1"/>
  <c r="BE2294" i="1"/>
  <c r="BW2294" i="1"/>
  <c r="BX2294" i="1"/>
  <c r="BE2295" i="1"/>
  <c r="BW2295" i="1"/>
  <c r="BX2295" i="1"/>
  <c r="BE2817" i="1"/>
  <c r="BW2817" i="1"/>
  <c r="BX2817" i="1"/>
  <c r="BE2411" i="1"/>
  <c r="BW2411" i="1"/>
  <c r="BX2411" i="1"/>
  <c r="BE2338" i="1"/>
  <c r="BW2338" i="1"/>
  <c r="BX2338" i="1"/>
  <c r="BE2761" i="1"/>
  <c r="BW2761" i="1"/>
  <c r="BX2761" i="1"/>
  <c r="BE2563" i="1"/>
  <c r="BW2563" i="1"/>
  <c r="BX2563" i="1"/>
  <c r="BE3125" i="1"/>
  <c r="BW3125" i="1"/>
  <c r="BX3125" i="1"/>
  <c r="BE2476" i="1"/>
  <c r="BW2476" i="1"/>
  <c r="BX2476" i="1"/>
  <c r="BE2408" i="1"/>
  <c r="BW2408" i="1"/>
  <c r="BX2408" i="1"/>
  <c r="BE2504" i="1"/>
  <c r="BW2504" i="1"/>
  <c r="BX2504" i="1"/>
  <c r="BE2495" i="1"/>
  <c r="BW2495" i="1"/>
  <c r="BX2495" i="1"/>
  <c r="BE2789" i="1"/>
  <c r="BW2789" i="1"/>
  <c r="BX2789" i="1"/>
  <c r="BE2312" i="1"/>
  <c r="BW2312" i="1"/>
  <c r="BX2312" i="1"/>
  <c r="BE2838" i="1"/>
  <c r="BW2838" i="1"/>
  <c r="BX2838" i="1"/>
  <c r="BE2728" i="1"/>
  <c r="BW2728" i="1"/>
  <c r="BX2728" i="1"/>
  <c r="BE2760" i="1"/>
  <c r="BW2760" i="1"/>
  <c r="BX2760" i="1"/>
  <c r="BE2669" i="1"/>
  <c r="BW2669" i="1"/>
  <c r="BX2669" i="1"/>
  <c r="BE2696" i="1"/>
  <c r="BW2696" i="1"/>
  <c r="BX2696" i="1"/>
  <c r="BE2682" i="1"/>
  <c r="BW2682" i="1"/>
  <c r="BX2682" i="1"/>
  <c r="BE2697" i="1"/>
  <c r="BW2697" i="1"/>
  <c r="BX2697" i="1"/>
  <c r="BE2812" i="1"/>
  <c r="BW2812" i="1"/>
  <c r="BX2812" i="1"/>
  <c r="BE2540" i="1"/>
  <c r="BW2540" i="1"/>
  <c r="BX2540" i="1"/>
  <c r="BE2590" i="1"/>
  <c r="BW2590" i="1"/>
  <c r="BX2590" i="1"/>
  <c r="BE2606" i="1"/>
  <c r="BW2606" i="1"/>
  <c r="BX2606" i="1"/>
  <c r="BE2631" i="1"/>
  <c r="BW2631" i="1"/>
  <c r="BX2631" i="1"/>
  <c r="BE3617" i="1"/>
  <c r="BW3617" i="1"/>
  <c r="BX3617" i="1"/>
  <c r="BE439" i="1"/>
  <c r="BW439" i="1"/>
  <c r="BX439" i="1"/>
  <c r="BE486" i="1"/>
  <c r="BW486" i="1"/>
  <c r="BX486" i="1"/>
  <c r="BE502" i="1"/>
  <c r="BW502" i="1"/>
  <c r="BX502" i="1"/>
  <c r="BE330" i="1"/>
  <c r="BW330" i="1"/>
  <c r="BX330" i="1"/>
  <c r="BE677" i="1"/>
  <c r="BW677" i="1"/>
  <c r="BX677" i="1"/>
  <c r="BE754" i="1"/>
  <c r="BW754" i="1"/>
  <c r="BX754" i="1"/>
  <c r="BE746" i="1"/>
  <c r="BW746" i="1"/>
  <c r="BX746" i="1"/>
  <c r="BE511" i="1"/>
  <c r="BW511" i="1"/>
  <c r="BX511" i="1"/>
  <c r="BE708" i="1"/>
  <c r="BW708" i="1"/>
  <c r="BX708" i="1"/>
  <c r="BE722" i="1"/>
  <c r="BW722" i="1"/>
  <c r="BX722" i="1"/>
  <c r="BE719" i="1"/>
  <c r="BW719" i="1"/>
  <c r="BX719" i="1"/>
  <c r="BE723" i="1"/>
  <c r="BW723" i="1"/>
  <c r="BX723" i="1"/>
  <c r="BE170" i="1"/>
  <c r="BW170" i="1"/>
  <c r="BX170" i="1"/>
  <c r="BE430" i="1"/>
  <c r="BW430" i="1"/>
  <c r="BX430" i="1"/>
  <c r="BE951" i="1"/>
  <c r="BW951" i="1"/>
  <c r="BX951" i="1"/>
  <c r="BE1214" i="1"/>
  <c r="BW1214" i="1"/>
  <c r="BX1214" i="1"/>
  <c r="BE932" i="1"/>
  <c r="BW932" i="1"/>
  <c r="BX932" i="1"/>
  <c r="BE895" i="1"/>
  <c r="BW895" i="1"/>
  <c r="BX895" i="1"/>
  <c r="BE1305" i="1"/>
  <c r="BW1305" i="1"/>
  <c r="BX1305" i="1"/>
  <c r="BE1182" i="1"/>
  <c r="BW1182" i="1"/>
  <c r="BX1182" i="1"/>
  <c r="BE988" i="1"/>
  <c r="BW988" i="1"/>
  <c r="BX988" i="1"/>
  <c r="BE990" i="1"/>
  <c r="BW990" i="1"/>
  <c r="BX990" i="1"/>
  <c r="BE1176" i="1"/>
  <c r="BW1176" i="1"/>
  <c r="BX1176" i="1"/>
  <c r="BE1309" i="1"/>
  <c r="BW1309" i="1"/>
  <c r="BX1309" i="1"/>
  <c r="BE195" i="1"/>
  <c r="BW195" i="1"/>
  <c r="BX195" i="1"/>
  <c r="BE316" i="1"/>
  <c r="BW316" i="1"/>
  <c r="BX316" i="1"/>
  <c r="BE226" i="1"/>
  <c r="BW226" i="1"/>
  <c r="BX226" i="1"/>
  <c r="BE25" i="1"/>
  <c r="BW25" i="1"/>
  <c r="BX25" i="1"/>
  <c r="BE61" i="1"/>
  <c r="BW61" i="1"/>
  <c r="BX61" i="1"/>
  <c r="BE489" i="1"/>
  <c r="BW489" i="1"/>
  <c r="BX489" i="1"/>
  <c r="BE343" i="1"/>
  <c r="BW343" i="1"/>
  <c r="BX343" i="1"/>
  <c r="BE126" i="1"/>
  <c r="BW126" i="1"/>
  <c r="BX126" i="1"/>
  <c r="BE169" i="1"/>
  <c r="BW169" i="1"/>
  <c r="BX169" i="1"/>
  <c r="BE148" i="1"/>
  <c r="BW148" i="1"/>
  <c r="BX148" i="1"/>
  <c r="BE514" i="1"/>
  <c r="BW514" i="1"/>
  <c r="BX514" i="1"/>
  <c r="BE809" i="1"/>
  <c r="BW809" i="1"/>
  <c r="BX809" i="1"/>
  <c r="BE687" i="1"/>
  <c r="BW687" i="1"/>
  <c r="BX687" i="1"/>
  <c r="BE272" i="1"/>
  <c r="BW272" i="1"/>
  <c r="BX272" i="1"/>
  <c r="BE443" i="1"/>
  <c r="BW443" i="1"/>
  <c r="BX443" i="1"/>
  <c r="BE620" i="1"/>
  <c r="BW620" i="1"/>
  <c r="BX620" i="1"/>
  <c r="BE104" i="1"/>
  <c r="BW104" i="1"/>
  <c r="BX104" i="1"/>
  <c r="BE736" i="1"/>
  <c r="BW736" i="1"/>
  <c r="BX736" i="1"/>
  <c r="BE645" i="1"/>
  <c r="BW645" i="1"/>
  <c r="BX645" i="1"/>
  <c r="BE727" i="1"/>
  <c r="BW727" i="1"/>
  <c r="BX727" i="1"/>
  <c r="BE119" i="1"/>
  <c r="BW119" i="1"/>
  <c r="BX119" i="1"/>
  <c r="BE693" i="1"/>
  <c r="BW693" i="1"/>
  <c r="BX693" i="1"/>
  <c r="BE682" i="1"/>
  <c r="BW682" i="1"/>
  <c r="BX682" i="1"/>
  <c r="BE383" i="1"/>
  <c r="BW383" i="1"/>
  <c r="BX383" i="1"/>
  <c r="BE16" i="1"/>
  <c r="BW16" i="1"/>
  <c r="BX16" i="1"/>
  <c r="BE493" i="1"/>
  <c r="BW493" i="1"/>
  <c r="BX493" i="1"/>
  <c r="BE71" i="1"/>
  <c r="BW71" i="1"/>
  <c r="BX71" i="1"/>
  <c r="BE654" i="1"/>
  <c r="BW654" i="1"/>
  <c r="BX654" i="1"/>
  <c r="BE459" i="1"/>
  <c r="BW459" i="1"/>
  <c r="BX459" i="1"/>
  <c r="BE241" i="1"/>
  <c r="BW241" i="1"/>
  <c r="BX241" i="1"/>
  <c r="BE427" i="1"/>
  <c r="BW427" i="1"/>
  <c r="BX427" i="1"/>
  <c r="BE95" i="1"/>
  <c r="BW95" i="1"/>
  <c r="BX95" i="1"/>
  <c r="BE526" i="1"/>
  <c r="BW526" i="1"/>
  <c r="BX526" i="1"/>
  <c r="BE560" i="1"/>
  <c r="BW560" i="1"/>
  <c r="BX560" i="1"/>
  <c r="BE611" i="1"/>
  <c r="BW611" i="1"/>
  <c r="BX611" i="1"/>
  <c r="BE171" i="1"/>
  <c r="BW171" i="1"/>
  <c r="BX171" i="1"/>
  <c r="BE616" i="1"/>
  <c r="BW616" i="1"/>
  <c r="BX616" i="1"/>
  <c r="BE274" i="1"/>
  <c r="BW274" i="1"/>
  <c r="BX274" i="1"/>
  <c r="BE503" i="1"/>
  <c r="BW503" i="1"/>
  <c r="BX503" i="1"/>
  <c r="BE268" i="1"/>
  <c r="BW268" i="1"/>
  <c r="BX268" i="1"/>
  <c r="BE7" i="1"/>
  <c r="BW7" i="1"/>
  <c r="BX7" i="1"/>
  <c r="BE632" i="1"/>
  <c r="BW632" i="1"/>
  <c r="BX632" i="1"/>
  <c r="BE282" i="1"/>
  <c r="BW282" i="1"/>
  <c r="BX282" i="1"/>
  <c r="BE444" i="1"/>
  <c r="BW444" i="1"/>
  <c r="BX444" i="1"/>
  <c r="BE62" i="1"/>
  <c r="BW62" i="1"/>
  <c r="BX62" i="1"/>
  <c r="BE694" i="1"/>
  <c r="BW694" i="1"/>
  <c r="BX694" i="1"/>
  <c r="BE481" i="1"/>
  <c r="BW481" i="1"/>
  <c r="BX481" i="1"/>
  <c r="BE700" i="1"/>
  <c r="BW700" i="1"/>
  <c r="BX700" i="1"/>
  <c r="BE660" i="1"/>
  <c r="BW660" i="1"/>
  <c r="BX660" i="1"/>
  <c r="BE474" i="1"/>
  <c r="BW474" i="1"/>
  <c r="BX474" i="1"/>
  <c r="BE668" i="1"/>
  <c r="BW668" i="1"/>
  <c r="BX668" i="1"/>
  <c r="BE777" i="1"/>
  <c r="BW777" i="1"/>
  <c r="BX777" i="1"/>
  <c r="BE227" i="1"/>
  <c r="BW227" i="1"/>
  <c r="BX227" i="1"/>
  <c r="BE283" i="1"/>
  <c r="BW283" i="1"/>
  <c r="BX283" i="1"/>
  <c r="BE242" i="1"/>
  <c r="BW242" i="1"/>
  <c r="BX242" i="1"/>
  <c r="BE79" i="1"/>
  <c r="BW79" i="1"/>
  <c r="BX79" i="1"/>
  <c r="BE264" i="1"/>
  <c r="BW264" i="1"/>
  <c r="BX264" i="1"/>
  <c r="BE755" i="1"/>
  <c r="BW755" i="1"/>
  <c r="BX755" i="1"/>
  <c r="BE745" i="1"/>
  <c r="BW745" i="1"/>
  <c r="BX745" i="1"/>
  <c r="BE339" i="1"/>
  <c r="BW339" i="1"/>
  <c r="BX339" i="1"/>
  <c r="BE776" i="1"/>
  <c r="BW776" i="1"/>
  <c r="BX776" i="1"/>
  <c r="BE577" i="1"/>
  <c r="BW577" i="1"/>
  <c r="BX577" i="1"/>
  <c r="BE138" i="1"/>
  <c r="BW138" i="1"/>
  <c r="BX138" i="1"/>
  <c r="BE629" i="1"/>
  <c r="BW629" i="1"/>
  <c r="BX629" i="1"/>
  <c r="BE726" i="1"/>
  <c r="BW726" i="1"/>
  <c r="BX726" i="1"/>
  <c r="BE594" i="1"/>
  <c r="BW594" i="1"/>
  <c r="BX594" i="1"/>
  <c r="BE463" i="1"/>
  <c r="BW463" i="1"/>
  <c r="BX463" i="1"/>
  <c r="BE219" i="1"/>
  <c r="BW219" i="1"/>
  <c r="BX219" i="1"/>
  <c r="BE11" i="1"/>
  <c r="BW11" i="1"/>
  <c r="BX11" i="1"/>
  <c r="BE516" i="1"/>
  <c r="BW516" i="1"/>
  <c r="BX516" i="1"/>
  <c r="BE135" i="1"/>
  <c r="BW135" i="1"/>
  <c r="BX135" i="1"/>
  <c r="BE280" i="1"/>
  <c r="BW280" i="1"/>
  <c r="BX280" i="1"/>
  <c r="BE535" i="1"/>
  <c r="BW535" i="1"/>
  <c r="BX535" i="1"/>
  <c r="BE70" i="1"/>
  <c r="BW70" i="1"/>
  <c r="BX70" i="1"/>
  <c r="BE246" i="1"/>
  <c r="BW246" i="1"/>
  <c r="BX246" i="1"/>
  <c r="BE208" i="1"/>
  <c r="BW208" i="1"/>
  <c r="BX208" i="1"/>
  <c r="BE9" i="1"/>
  <c r="BW9" i="1"/>
  <c r="BX9" i="1"/>
  <c r="BE327" i="1"/>
  <c r="BW327" i="1"/>
  <c r="BX327" i="1"/>
  <c r="BE468" i="1"/>
  <c r="BW468" i="1"/>
  <c r="BX468" i="1"/>
  <c r="BE512" i="1"/>
  <c r="BW512" i="1"/>
  <c r="BX512" i="1"/>
  <c r="BE392" i="1"/>
  <c r="BW392" i="1"/>
  <c r="BX392" i="1"/>
  <c r="BE307" i="1"/>
  <c r="BW307" i="1"/>
  <c r="BX307" i="1"/>
  <c r="BE1373" i="1"/>
  <c r="BW1373" i="1"/>
  <c r="BX1373" i="1"/>
  <c r="BE1906" i="1"/>
  <c r="BW1906" i="1"/>
  <c r="BX1906" i="1"/>
  <c r="BE1485" i="1"/>
  <c r="BW1485" i="1"/>
  <c r="BX1485" i="1"/>
  <c r="BE813" i="1"/>
  <c r="BW813" i="1"/>
  <c r="BX813" i="1"/>
  <c r="BE835" i="1"/>
  <c r="BW835" i="1"/>
  <c r="BX835" i="1"/>
  <c r="BE1035" i="1"/>
  <c r="BW1035" i="1"/>
  <c r="BX1035" i="1"/>
  <c r="BE1298" i="1"/>
  <c r="BW1298" i="1"/>
  <c r="BX1298" i="1"/>
  <c r="BE1186" i="1"/>
  <c r="BW1186" i="1"/>
  <c r="BX1186" i="1"/>
  <c r="BE877" i="1"/>
  <c r="BW877" i="1"/>
  <c r="BX877" i="1"/>
  <c r="BE1022" i="1"/>
  <c r="BW1022" i="1"/>
  <c r="BX1022" i="1"/>
  <c r="BE1169" i="1"/>
  <c r="BW1169" i="1"/>
  <c r="BX1169" i="1"/>
  <c r="BE914" i="1"/>
  <c r="BW914" i="1"/>
  <c r="BX914" i="1"/>
  <c r="BE1073" i="1"/>
  <c r="BW1073" i="1"/>
  <c r="BX1073" i="1"/>
  <c r="BE1313" i="1"/>
  <c r="BW1313" i="1"/>
  <c r="BX1313" i="1"/>
  <c r="BE1068" i="1"/>
  <c r="BW1068" i="1"/>
  <c r="BX1068" i="1"/>
  <c r="BE808" i="1"/>
  <c r="BW808" i="1"/>
  <c r="BX808" i="1"/>
  <c r="BE1077" i="1"/>
  <c r="BW1077" i="1"/>
  <c r="BX1077" i="1"/>
  <c r="BE1359" i="1"/>
  <c r="BW1359" i="1"/>
  <c r="BX1359" i="1"/>
  <c r="BE1094" i="1"/>
  <c r="BW1094" i="1"/>
  <c r="BX1094" i="1"/>
  <c r="BE1138" i="1"/>
  <c r="BW1138" i="1"/>
  <c r="BX1138" i="1"/>
  <c r="BE1009" i="1"/>
  <c r="BW1009" i="1"/>
  <c r="BX1009" i="1"/>
  <c r="BE929" i="1"/>
  <c r="BW929" i="1"/>
  <c r="BX929" i="1"/>
  <c r="BE840" i="1"/>
  <c r="BW840" i="1"/>
  <c r="BX840" i="1"/>
  <c r="BE1212" i="1"/>
  <c r="BW1212" i="1"/>
  <c r="BX1212" i="1"/>
  <c r="BE904" i="1"/>
  <c r="BW904" i="1"/>
  <c r="BX904" i="1"/>
  <c r="BE836" i="1"/>
  <c r="BW836" i="1"/>
  <c r="BX836" i="1"/>
  <c r="BE922" i="1"/>
  <c r="BW922" i="1"/>
  <c r="BX922" i="1"/>
  <c r="BE905" i="1"/>
  <c r="BW905" i="1"/>
  <c r="BX905" i="1"/>
  <c r="BE1112" i="1"/>
  <c r="BW1112" i="1"/>
  <c r="BX1112" i="1"/>
  <c r="BE969" i="1"/>
  <c r="BW969" i="1"/>
  <c r="BX969" i="1"/>
  <c r="BE1111" i="1"/>
  <c r="BW1111" i="1"/>
  <c r="BX1111" i="1"/>
  <c r="BE1072" i="1"/>
  <c r="BW1072" i="1"/>
  <c r="BX1072" i="1"/>
  <c r="BE1102" i="1"/>
  <c r="BW1102" i="1"/>
  <c r="BX1102" i="1"/>
  <c r="BE1227" i="1"/>
  <c r="BW1227" i="1"/>
  <c r="BX1227" i="1"/>
  <c r="BE1285" i="1"/>
  <c r="BW1285" i="1"/>
  <c r="BX1285" i="1"/>
  <c r="BE832" i="1"/>
  <c r="BW832" i="1"/>
  <c r="BX832" i="1"/>
  <c r="BE937" i="1"/>
  <c r="BW937" i="1"/>
  <c r="BX937" i="1"/>
  <c r="BE910" i="1"/>
  <c r="BW910" i="1"/>
  <c r="BX910" i="1"/>
  <c r="BE1074" i="1"/>
  <c r="BW1074" i="1"/>
  <c r="BX1074" i="1"/>
  <c r="BE1168" i="1"/>
  <c r="BW1168" i="1"/>
  <c r="BX1168" i="1"/>
  <c r="BE1080" i="1"/>
  <c r="BW1080" i="1"/>
  <c r="BX1080" i="1"/>
  <c r="BE1221" i="1"/>
  <c r="BW1221" i="1"/>
  <c r="BX1221" i="1"/>
  <c r="BE1312" i="1"/>
  <c r="BW1312" i="1"/>
  <c r="BX1312" i="1"/>
  <c r="BE1447" i="1"/>
  <c r="BW1447" i="1"/>
  <c r="BX1447" i="1"/>
  <c r="BE997" i="1"/>
  <c r="BW997" i="1"/>
  <c r="BX997" i="1"/>
  <c r="BE1232" i="1"/>
  <c r="BW1232" i="1"/>
  <c r="BX1232" i="1"/>
  <c r="BE1143" i="1"/>
  <c r="BW1143" i="1"/>
  <c r="BX1143" i="1"/>
  <c r="BE866" i="1"/>
  <c r="BW866" i="1"/>
  <c r="BX866" i="1"/>
  <c r="BE1000" i="1"/>
  <c r="BW1000" i="1"/>
  <c r="BX1000" i="1"/>
  <c r="BE855" i="1"/>
  <c r="BW855" i="1"/>
  <c r="BX855" i="1"/>
  <c r="BE1380" i="1"/>
  <c r="BW1380" i="1"/>
  <c r="BX1380" i="1"/>
  <c r="BE1101" i="1"/>
  <c r="BW1101" i="1"/>
  <c r="BX1101" i="1"/>
  <c r="BE1039" i="1"/>
  <c r="BW1039" i="1"/>
  <c r="BX1039" i="1"/>
  <c r="BE1256" i="1"/>
  <c r="BW1256" i="1"/>
  <c r="BX1256" i="1"/>
  <c r="BE1217" i="1"/>
  <c r="BW1217" i="1"/>
  <c r="BX1217" i="1"/>
  <c r="BE1023" i="1"/>
  <c r="BW1023" i="1"/>
  <c r="BX1023" i="1"/>
  <c r="BE1229" i="1"/>
  <c r="BW1229" i="1"/>
  <c r="BX1229" i="1"/>
  <c r="BE888" i="1"/>
  <c r="BW888" i="1"/>
  <c r="BX888" i="1"/>
  <c r="BE1390" i="1"/>
  <c r="BW1390" i="1"/>
  <c r="BX1390" i="1"/>
  <c r="BE1498" i="1"/>
  <c r="BW1498" i="1"/>
  <c r="BX1498" i="1"/>
  <c r="BE1533" i="1"/>
  <c r="BW1533" i="1"/>
  <c r="BX1533" i="1"/>
  <c r="BE1484" i="1"/>
  <c r="BW1484" i="1"/>
  <c r="BX1484" i="1"/>
  <c r="BE1739" i="1"/>
  <c r="BW1739" i="1"/>
  <c r="BX1739" i="1"/>
  <c r="BE1365" i="1"/>
  <c r="BW1365" i="1"/>
  <c r="BX1365" i="1"/>
  <c r="BE1371" i="1"/>
  <c r="BW1371" i="1"/>
  <c r="BX1371" i="1"/>
  <c r="BE1415" i="1"/>
  <c r="BW1415" i="1"/>
  <c r="BX1415" i="1"/>
  <c r="BE3507" i="1"/>
  <c r="BW3507" i="1"/>
  <c r="BX3507" i="1"/>
  <c r="BE3503" i="1"/>
  <c r="BW3503" i="1"/>
  <c r="BX3503" i="1"/>
  <c r="BE3558" i="1"/>
  <c r="BW3558" i="1"/>
  <c r="BX3558" i="1"/>
  <c r="BE3577" i="1"/>
  <c r="BW3577" i="1"/>
  <c r="BX3577" i="1"/>
  <c r="BE3521" i="1"/>
  <c r="BW3521" i="1"/>
  <c r="BX3521" i="1"/>
  <c r="BE3565" i="1"/>
  <c r="BW3565" i="1"/>
  <c r="BX3565" i="1"/>
  <c r="BE3566" i="1"/>
  <c r="BW3566" i="1"/>
  <c r="BX3566" i="1"/>
  <c r="BE3567" i="1"/>
  <c r="BW3567" i="1"/>
  <c r="BX3567" i="1"/>
  <c r="BE3562" i="1"/>
  <c r="BW3562" i="1"/>
  <c r="BX3562" i="1"/>
  <c r="BE3534" i="1"/>
  <c r="BW3534" i="1"/>
  <c r="BX3534" i="1"/>
  <c r="BE3587" i="1"/>
  <c r="BW3587" i="1"/>
  <c r="BX3587" i="1"/>
  <c r="BE3553" i="1"/>
  <c r="BW3553" i="1"/>
  <c r="BX3553" i="1"/>
  <c r="BE3599" i="1"/>
  <c r="BW3599" i="1"/>
  <c r="BX3599" i="1"/>
  <c r="BE3516" i="1"/>
  <c r="BW3516" i="1"/>
  <c r="BX3516" i="1"/>
  <c r="BE3595" i="1"/>
  <c r="BW3595" i="1"/>
  <c r="BX3595" i="1"/>
  <c r="BE1492" i="1"/>
  <c r="BW1492" i="1"/>
  <c r="BX1492" i="1"/>
  <c r="BE1398" i="1"/>
  <c r="BW1398" i="1"/>
  <c r="BX1398" i="1"/>
  <c r="BE1330" i="1"/>
  <c r="BW1330" i="1"/>
  <c r="BX1330" i="1"/>
  <c r="BE1442" i="1"/>
  <c r="BW1442" i="1"/>
  <c r="BX1442" i="1"/>
  <c r="BE1354" i="1"/>
  <c r="BW1354" i="1"/>
  <c r="BX1354" i="1"/>
  <c r="BE1423" i="1"/>
  <c r="BW1423" i="1"/>
  <c r="BX1423" i="1"/>
  <c r="CD1423" i="1"/>
  <c r="BE1420" i="1"/>
  <c r="BW1420" i="1"/>
  <c r="BX1420" i="1"/>
  <c r="BE1473" i="1"/>
  <c r="BW1473" i="1"/>
  <c r="BX1473" i="1"/>
  <c r="BE1513" i="1"/>
  <c r="BW1513" i="1"/>
  <c r="BX1513" i="1"/>
  <c r="BE1360" i="1"/>
  <c r="BW1360" i="1"/>
  <c r="BX1360" i="1"/>
  <c r="BE2863" i="1"/>
  <c r="BW2863" i="1"/>
  <c r="BX2863" i="1"/>
  <c r="BE2862" i="1"/>
  <c r="BW2862" i="1"/>
  <c r="BX2862" i="1"/>
  <c r="BE2929" i="1"/>
  <c r="BW2929" i="1"/>
  <c r="BX2929" i="1"/>
  <c r="BE2907" i="1"/>
  <c r="BW2907" i="1"/>
  <c r="BX2907" i="1"/>
  <c r="BE2975" i="1"/>
  <c r="BW2975" i="1"/>
  <c r="BX2975" i="1"/>
  <c r="BE2985" i="1"/>
  <c r="BW2985" i="1"/>
  <c r="BX2985" i="1"/>
  <c r="BE3029" i="1"/>
  <c r="BW3029" i="1"/>
  <c r="BX3029" i="1"/>
  <c r="BE3010" i="1"/>
  <c r="BW3010" i="1"/>
  <c r="BX3010" i="1"/>
  <c r="BE3027" i="1"/>
  <c r="BW3027" i="1"/>
  <c r="BX3027" i="1"/>
  <c r="BE2998" i="1"/>
  <c r="BW2998" i="1"/>
  <c r="BX2998" i="1"/>
  <c r="BE2866" i="1"/>
  <c r="BW2866" i="1"/>
  <c r="BX2866" i="1"/>
  <c r="BE2895" i="1"/>
  <c r="BW2895" i="1"/>
  <c r="BX2895" i="1"/>
  <c r="BE2841" i="1"/>
  <c r="BW2841" i="1"/>
  <c r="BX2841" i="1"/>
  <c r="BE2977" i="1"/>
  <c r="BW2977" i="1"/>
  <c r="BX2977" i="1"/>
  <c r="BE2843" i="1"/>
  <c r="BW2843" i="1"/>
  <c r="BX2843" i="1"/>
  <c r="BE2867" i="1"/>
  <c r="BW2867" i="1"/>
  <c r="BX2867" i="1"/>
  <c r="BE2870" i="1"/>
  <c r="BW2870" i="1"/>
  <c r="BX2870" i="1"/>
  <c r="BE2981" i="1"/>
  <c r="BW2981" i="1"/>
  <c r="BX2981" i="1"/>
  <c r="BE2991" i="1"/>
  <c r="BW2991" i="1"/>
  <c r="BX2991" i="1"/>
  <c r="BE2855" i="1"/>
  <c r="BW2855" i="1"/>
  <c r="BX2855" i="1"/>
  <c r="BE2971" i="1"/>
  <c r="BW2971" i="1"/>
  <c r="BX2971" i="1"/>
  <c r="BE2864" i="1"/>
  <c r="BW2864" i="1"/>
  <c r="BX2864" i="1"/>
  <c r="BE2906" i="1"/>
  <c r="BW2906" i="1"/>
  <c r="BX2906" i="1"/>
  <c r="BE2949" i="1"/>
  <c r="BW2949" i="1"/>
  <c r="BX2949" i="1"/>
  <c r="BE3015" i="1"/>
  <c r="BW3015" i="1"/>
  <c r="BX3015" i="1"/>
  <c r="BE3051" i="1"/>
  <c r="BW3051" i="1"/>
  <c r="BX3051" i="1"/>
  <c r="BE2892" i="1"/>
  <c r="BW2892" i="1"/>
  <c r="BX2892" i="1"/>
  <c r="BE2969" i="1"/>
  <c r="BW2969" i="1"/>
  <c r="BX2969" i="1"/>
  <c r="BE3007" i="1"/>
  <c r="BW3007" i="1"/>
  <c r="BX3007" i="1"/>
  <c r="BE2902" i="1"/>
  <c r="BW2902" i="1"/>
  <c r="BX2902" i="1"/>
  <c r="BE3094" i="1"/>
  <c r="BW3094" i="1"/>
  <c r="BX3094" i="1"/>
  <c r="BE3037" i="1"/>
  <c r="BW3037" i="1"/>
  <c r="BX3037" i="1"/>
  <c r="BE3017" i="1"/>
  <c r="BW3017" i="1"/>
  <c r="BX3017" i="1"/>
  <c r="BE3058" i="1"/>
  <c r="BW3058" i="1"/>
  <c r="BX3058" i="1"/>
  <c r="BE3131" i="1"/>
  <c r="BW3131" i="1"/>
  <c r="BX3131" i="1"/>
  <c r="BE3178" i="1"/>
  <c r="BW3178" i="1"/>
  <c r="BX3178" i="1"/>
  <c r="BE3072" i="1"/>
  <c r="BW3072" i="1"/>
  <c r="BX3072" i="1"/>
  <c r="BE3088" i="1"/>
  <c r="BW3088" i="1"/>
  <c r="BX3088" i="1"/>
  <c r="BE3134" i="1"/>
  <c r="BW3134" i="1"/>
  <c r="BX3134" i="1"/>
  <c r="BE3167" i="1"/>
  <c r="BW3167" i="1"/>
  <c r="BX3167" i="1"/>
  <c r="BE3109" i="1"/>
  <c r="BW3109" i="1"/>
  <c r="BX3109" i="1"/>
  <c r="BE3193" i="1"/>
  <c r="BW3193" i="1"/>
  <c r="BX3193" i="1"/>
  <c r="BE3215" i="1"/>
  <c r="BW3215" i="1"/>
  <c r="BX3215" i="1"/>
  <c r="BE3138" i="1"/>
  <c r="BW3138" i="1"/>
  <c r="BX3138" i="1"/>
  <c r="BE3069" i="1"/>
  <c r="BW3069" i="1"/>
  <c r="BX3069" i="1"/>
  <c r="BE3099" i="1"/>
  <c r="BW3099" i="1"/>
  <c r="BX3099" i="1"/>
  <c r="BE3073" i="1"/>
  <c r="BW3073" i="1"/>
  <c r="BX3073" i="1"/>
  <c r="BE3217" i="1"/>
  <c r="BW3217" i="1"/>
  <c r="BX3217" i="1"/>
  <c r="BE3237" i="1"/>
  <c r="BW3237" i="1"/>
  <c r="BX3237" i="1"/>
  <c r="BE3220" i="1"/>
  <c r="BW3220" i="1"/>
  <c r="BX3220" i="1"/>
  <c r="BE3291" i="1"/>
  <c r="BW3291" i="1"/>
  <c r="BX3291" i="1"/>
  <c r="BE3186" i="1"/>
  <c r="BW3186" i="1"/>
  <c r="BX3186" i="1"/>
  <c r="BE3232" i="1"/>
  <c r="BW3232" i="1"/>
  <c r="BX3232" i="1"/>
  <c r="BE3187" i="1"/>
  <c r="BW3187" i="1"/>
  <c r="BX3187" i="1"/>
  <c r="BE3250" i="1"/>
  <c r="BW3250" i="1"/>
  <c r="BX3250" i="1"/>
  <c r="BE3310" i="1"/>
  <c r="BW3310" i="1"/>
  <c r="BX3310" i="1"/>
  <c r="BE3305" i="1"/>
  <c r="BW3305" i="1"/>
  <c r="BX3305" i="1"/>
  <c r="BE3194" i="1"/>
  <c r="BW3194" i="1"/>
  <c r="BX3194" i="1"/>
  <c r="BE3204" i="1"/>
  <c r="BW3204" i="1"/>
  <c r="BX3204" i="1"/>
  <c r="BE3255" i="1"/>
  <c r="BW3255" i="1"/>
  <c r="BX3255" i="1"/>
  <c r="BE3211" i="1"/>
  <c r="BW3211" i="1"/>
  <c r="BX3211" i="1"/>
  <c r="BE3333" i="1"/>
  <c r="BW3333" i="1"/>
  <c r="BX3333" i="1"/>
  <c r="BE3230" i="1"/>
  <c r="BW3230" i="1"/>
  <c r="BX3230" i="1"/>
  <c r="BE3290" i="1"/>
  <c r="BW3290" i="1"/>
  <c r="BX3290" i="1"/>
  <c r="BE3284" i="1"/>
  <c r="BW3284" i="1"/>
  <c r="BX3284" i="1"/>
  <c r="BE3267" i="1"/>
  <c r="BW3267" i="1"/>
  <c r="BX3267" i="1"/>
  <c r="BE3236" i="1"/>
  <c r="BW3236" i="1"/>
  <c r="BX3236" i="1"/>
  <c r="BE3229" i="1"/>
  <c r="BW3229" i="1"/>
  <c r="BX3229" i="1"/>
  <c r="BE3326" i="1"/>
  <c r="BW3326" i="1"/>
  <c r="BX3326" i="1"/>
  <c r="BE3306" i="1"/>
  <c r="BW3306" i="1"/>
  <c r="BX3306" i="1"/>
  <c r="BE3331" i="1"/>
  <c r="BW3331" i="1"/>
  <c r="BX3331" i="1"/>
  <c r="BE3380" i="1"/>
  <c r="BW3380" i="1"/>
  <c r="BX3380" i="1"/>
  <c r="BE3392" i="1"/>
  <c r="BW3392" i="1"/>
  <c r="BX3392" i="1"/>
  <c r="BE3358" i="1"/>
  <c r="BW3358" i="1"/>
  <c r="BX3358" i="1"/>
  <c r="BE3373" i="1"/>
  <c r="BW3373" i="1"/>
  <c r="BX3373" i="1"/>
  <c r="BE3341" i="1"/>
  <c r="BW3341" i="1"/>
  <c r="BX3341" i="1"/>
  <c r="BE3411" i="1"/>
  <c r="BW3411" i="1"/>
  <c r="BX3411" i="1"/>
  <c r="BE3407" i="1"/>
  <c r="BW3407" i="1"/>
  <c r="BX3407" i="1"/>
  <c r="BE3441" i="1"/>
  <c r="BW3441" i="1"/>
  <c r="BX3441" i="1"/>
  <c r="BE3378" i="1"/>
  <c r="BW3378" i="1"/>
  <c r="BX3378" i="1"/>
  <c r="BE3502" i="1"/>
  <c r="BW3502" i="1"/>
  <c r="BX3502" i="1"/>
  <c r="BE3424" i="1"/>
  <c r="BW3424" i="1"/>
  <c r="BX3424" i="1"/>
  <c r="BE3453" i="1"/>
  <c r="BW3453" i="1"/>
  <c r="BX3453" i="1"/>
  <c r="BE3417" i="1"/>
  <c r="BW3417" i="1"/>
  <c r="BX3417" i="1"/>
  <c r="BE3455" i="1"/>
  <c r="BW3455" i="1"/>
  <c r="BX3455" i="1"/>
  <c r="BE3459" i="1"/>
  <c r="BW3459" i="1"/>
  <c r="BX3459" i="1"/>
  <c r="BE3476" i="1"/>
  <c r="BW3476" i="1"/>
  <c r="BX3476" i="1"/>
  <c r="BE3431" i="1"/>
  <c r="BW3431" i="1"/>
  <c r="BX3431" i="1"/>
  <c r="BE3484" i="1"/>
  <c r="BW3484" i="1"/>
  <c r="BX3484" i="1"/>
  <c r="BE3486" i="1"/>
  <c r="BW3486" i="1"/>
  <c r="BX3486" i="1"/>
  <c r="BE3482" i="1"/>
  <c r="BW3482" i="1"/>
  <c r="BX3482" i="1"/>
  <c r="BE1635" i="1"/>
  <c r="BW1635" i="1"/>
  <c r="BX1635" i="1"/>
  <c r="BE1612" i="1"/>
  <c r="BW1612" i="1"/>
  <c r="BX1612" i="1"/>
  <c r="BE1638" i="1"/>
  <c r="BW1638" i="1"/>
  <c r="BX1638" i="1"/>
  <c r="BE1602" i="1"/>
  <c r="BW1602" i="1"/>
  <c r="BX1602" i="1"/>
  <c r="BE1575" i="1"/>
  <c r="BW1575" i="1"/>
  <c r="BX1575" i="1"/>
  <c r="BE1596" i="1"/>
  <c r="BW1596" i="1"/>
  <c r="BX1596" i="1"/>
  <c r="BE1585" i="1"/>
  <c r="BW1585" i="1"/>
  <c r="BX1585" i="1"/>
  <c r="BE1568" i="1"/>
  <c r="BW1568" i="1"/>
  <c r="BX1568" i="1"/>
  <c r="BE1548" i="1"/>
  <c r="BW1548" i="1"/>
  <c r="BX1548" i="1"/>
  <c r="BE1594" i="1"/>
  <c r="BW1594" i="1"/>
  <c r="BX1594" i="1"/>
  <c r="BE1708" i="1"/>
  <c r="BW1708" i="1"/>
  <c r="BX1708" i="1"/>
  <c r="BE1658" i="1"/>
  <c r="BW1658" i="1"/>
  <c r="BX1658" i="1"/>
  <c r="BE1642" i="1"/>
  <c r="BW1642" i="1"/>
  <c r="BX1642" i="1"/>
  <c r="BE1562" i="1"/>
  <c r="BW1562" i="1"/>
  <c r="BX1562" i="1"/>
  <c r="BE1698" i="1"/>
  <c r="BW1698" i="1"/>
  <c r="BX1698" i="1"/>
  <c r="BE1878" i="1"/>
  <c r="BW1878" i="1"/>
  <c r="BX1878" i="1"/>
  <c r="BE1583" i="1"/>
  <c r="BW1583" i="1"/>
  <c r="BX1583" i="1"/>
  <c r="BE1701" i="1"/>
  <c r="BW1701" i="1"/>
  <c r="BX1701" i="1"/>
  <c r="BE1563" i="1"/>
  <c r="BW1563" i="1"/>
  <c r="BX1563" i="1"/>
  <c r="BE1686" i="1"/>
  <c r="BW1686" i="1"/>
  <c r="BX1686" i="1"/>
  <c r="BE1689" i="1"/>
  <c r="BW1689" i="1"/>
  <c r="BX1689" i="1"/>
  <c r="BE1599" i="1"/>
  <c r="BW1599" i="1"/>
  <c r="BX1599" i="1"/>
  <c r="BE1561" i="1"/>
  <c r="BW1561" i="1"/>
  <c r="BX1561" i="1"/>
  <c r="BE1691" i="1"/>
  <c r="BW1691" i="1"/>
  <c r="BX1691" i="1"/>
  <c r="BE1618" i="1"/>
  <c r="BW1618" i="1"/>
  <c r="BX1618" i="1"/>
  <c r="BE1773" i="1"/>
  <c r="BW1773" i="1"/>
  <c r="BX1773" i="1"/>
  <c r="BE1677" i="1"/>
  <c r="BW1677" i="1"/>
  <c r="BX1677" i="1"/>
  <c r="BE1705" i="1"/>
  <c r="BW1705" i="1"/>
  <c r="BX1705" i="1"/>
  <c r="BE1850" i="1"/>
  <c r="BW1850" i="1"/>
  <c r="BX1850" i="1"/>
  <c r="BE1667" i="1"/>
  <c r="BW1667" i="1"/>
  <c r="BX1667" i="1"/>
  <c r="BE1745" i="1"/>
  <c r="BW1745" i="1"/>
  <c r="BX1745" i="1"/>
  <c r="BE1863" i="1"/>
  <c r="BW1863" i="1"/>
  <c r="BX1863" i="1"/>
  <c r="BE1681" i="1"/>
  <c r="BW1681" i="1"/>
  <c r="BX1681" i="1"/>
  <c r="BE1880" i="1"/>
  <c r="BW1880" i="1"/>
  <c r="BX1880" i="1"/>
  <c r="BE1764" i="1"/>
  <c r="BW1764" i="1"/>
  <c r="BX1764" i="1"/>
  <c r="BE1864" i="1"/>
  <c r="BW1864" i="1"/>
  <c r="BX1864" i="1"/>
  <c r="BE1695" i="1"/>
  <c r="BW1695" i="1"/>
  <c r="BX1695" i="1"/>
  <c r="BE1758" i="1"/>
  <c r="BW1758" i="1"/>
  <c r="BX1758" i="1"/>
  <c r="BE2409" i="1"/>
  <c r="BW2409" i="1"/>
  <c r="BX2409" i="1"/>
  <c r="BE1722" i="1"/>
  <c r="BW1722" i="1"/>
  <c r="BX1722" i="1"/>
  <c r="BE1782" i="1"/>
  <c r="BW1782" i="1"/>
  <c r="BX1782" i="1"/>
  <c r="BE1775" i="1"/>
  <c r="BW1775" i="1"/>
  <c r="BX1775" i="1"/>
  <c r="BE1818" i="1"/>
  <c r="BW1818" i="1"/>
  <c r="BX1818" i="1"/>
  <c r="BE1819" i="1"/>
  <c r="BW1819" i="1"/>
  <c r="BX1819" i="1"/>
  <c r="BE1876" i="1"/>
  <c r="BW1876" i="1"/>
  <c r="BX1876" i="1"/>
  <c r="BE1811" i="1"/>
  <c r="BW1811" i="1"/>
  <c r="BX1811" i="1"/>
  <c r="BE1872" i="1"/>
  <c r="BW1872" i="1"/>
  <c r="BX1872" i="1"/>
  <c r="BE2037" i="1"/>
  <c r="BW2037" i="1"/>
  <c r="BX2037" i="1"/>
  <c r="BE2455" i="1"/>
  <c r="BW2455" i="1"/>
  <c r="BX2455" i="1"/>
  <c r="BE1827" i="1"/>
  <c r="BW1827" i="1"/>
  <c r="BX1827" i="1"/>
  <c r="BE1754" i="1"/>
  <c r="BW1754" i="1"/>
  <c r="BX1754" i="1"/>
  <c r="BE1756" i="1"/>
  <c r="BW1756" i="1"/>
  <c r="BX1756" i="1"/>
  <c r="BE1812" i="1"/>
  <c r="BW1812" i="1"/>
  <c r="BX1812" i="1"/>
  <c r="BE2022" i="1"/>
  <c r="BW2022" i="1"/>
  <c r="BX2022" i="1"/>
  <c r="BE2047" i="1"/>
  <c r="BW2047" i="1"/>
  <c r="BX2047" i="1"/>
  <c r="BE2071" i="1"/>
  <c r="BW2071" i="1"/>
  <c r="BX2071" i="1"/>
  <c r="BE2202" i="1"/>
  <c r="BW2202" i="1"/>
  <c r="BX2202" i="1"/>
  <c r="BE2457" i="1"/>
  <c r="BW2457" i="1"/>
  <c r="BX2457" i="1"/>
  <c r="BE2095" i="1"/>
  <c r="BW2095" i="1"/>
  <c r="BX2095" i="1"/>
  <c r="BE1938" i="1"/>
  <c r="BW1938" i="1"/>
  <c r="BX1938" i="1"/>
  <c r="BE2793" i="1"/>
  <c r="BW2793" i="1"/>
  <c r="BX2793" i="1"/>
  <c r="BE1882" i="1"/>
  <c r="BW1882" i="1"/>
  <c r="BX1882" i="1"/>
  <c r="BE2171" i="1"/>
  <c r="BW2171" i="1"/>
  <c r="BX2171" i="1"/>
  <c r="BE1887" i="1"/>
  <c r="BW1887" i="1"/>
  <c r="BX1887" i="1"/>
  <c r="BE2143" i="1"/>
  <c r="BW2143" i="1"/>
  <c r="BX2143" i="1"/>
  <c r="BE2195" i="1"/>
  <c r="BW2195" i="1"/>
  <c r="BX2195" i="1"/>
  <c r="BE1892" i="1"/>
  <c r="BW1892" i="1"/>
  <c r="BX1892" i="1"/>
  <c r="BE2592" i="1"/>
  <c r="BW2592" i="1"/>
  <c r="BX2592" i="1"/>
  <c r="BE1814" i="1"/>
  <c r="BW1814" i="1"/>
  <c r="BX1814" i="1"/>
  <c r="BE2020" i="1"/>
  <c r="BW2020" i="1"/>
  <c r="BX2020" i="1"/>
  <c r="BE2077" i="1"/>
  <c r="BW2077" i="1"/>
  <c r="BX2077" i="1"/>
  <c r="BE1936" i="1"/>
  <c r="BW1936" i="1"/>
  <c r="BX1936" i="1"/>
  <c r="BE1967" i="1"/>
  <c r="BW1967" i="1"/>
  <c r="BX1967" i="1"/>
  <c r="BE2549" i="1"/>
  <c r="BW2549" i="1"/>
  <c r="BX2549" i="1"/>
  <c r="BE2129" i="1"/>
  <c r="BW2129" i="1"/>
  <c r="BX2129" i="1"/>
  <c r="BE1925" i="1"/>
  <c r="BW1925" i="1"/>
  <c r="BX1925" i="1"/>
  <c r="BE1890" i="1"/>
  <c r="BW1890" i="1"/>
  <c r="BX1890" i="1"/>
  <c r="BE2184" i="1"/>
  <c r="BW2184" i="1"/>
  <c r="BX2184" i="1"/>
  <c r="BE2056" i="1"/>
  <c r="BW2056" i="1"/>
  <c r="BX2056" i="1"/>
  <c r="BE2101" i="1"/>
  <c r="BW2101" i="1"/>
  <c r="BX2101" i="1"/>
  <c r="BE2183" i="1"/>
  <c r="BW2183" i="1"/>
  <c r="BX2183" i="1"/>
  <c r="BE2182" i="1"/>
  <c r="BW2182" i="1"/>
  <c r="BX2182" i="1"/>
  <c r="BE1914" i="1"/>
  <c r="BW1914" i="1"/>
  <c r="BX1914" i="1"/>
  <c r="BE2015" i="1"/>
  <c r="BW2015" i="1"/>
  <c r="BX2015" i="1"/>
  <c r="BE2079" i="1"/>
  <c r="BW2079" i="1"/>
  <c r="BX2079" i="1"/>
  <c r="BE2081" i="1"/>
  <c r="BW2081" i="1"/>
  <c r="BX2081" i="1"/>
  <c r="BE1971" i="1"/>
  <c r="BW1971" i="1"/>
  <c r="BX1971" i="1"/>
  <c r="BE2565" i="1"/>
  <c r="BW2565" i="1"/>
  <c r="BX2565" i="1"/>
  <c r="BE2067" i="1"/>
  <c r="BW2067" i="1"/>
  <c r="BX2067" i="1"/>
  <c r="BE2205" i="1"/>
  <c r="BW2205" i="1"/>
  <c r="BX2205" i="1"/>
  <c r="BE2078" i="1"/>
  <c r="BW2078" i="1"/>
  <c r="BX2078" i="1"/>
  <c r="BE2213" i="1"/>
  <c r="BW2213" i="1"/>
  <c r="BX2213" i="1"/>
  <c r="BE2145" i="1"/>
  <c r="BW2145" i="1"/>
  <c r="BX2145" i="1"/>
  <c r="BE2029" i="1"/>
  <c r="BW2029" i="1"/>
  <c r="BX2029" i="1"/>
  <c r="BE1920" i="1"/>
  <c r="BW1920" i="1"/>
  <c r="BX1920" i="1"/>
  <c r="BE2152" i="1"/>
  <c r="BW2152" i="1"/>
  <c r="BX2152" i="1"/>
  <c r="BE2158" i="1"/>
  <c r="BW2158" i="1"/>
  <c r="BX2158" i="1"/>
  <c r="BE2164" i="1"/>
  <c r="BW2164" i="1"/>
  <c r="BX2164" i="1"/>
  <c r="BE2458" i="1"/>
  <c r="BW2458" i="1"/>
  <c r="BX2458" i="1"/>
  <c r="BE2167" i="1"/>
  <c r="BW2167" i="1"/>
  <c r="BX2167" i="1"/>
  <c r="BE2130" i="1"/>
  <c r="BW2130" i="1"/>
  <c r="BX2130" i="1"/>
  <c r="BE1958" i="1"/>
  <c r="BW1958" i="1"/>
  <c r="BX1958" i="1"/>
  <c r="BE2033" i="1"/>
  <c r="BW2033" i="1"/>
  <c r="BX2033" i="1"/>
  <c r="BE2179" i="1"/>
  <c r="BW2179" i="1"/>
  <c r="BX2179" i="1"/>
  <c r="BE1940" i="1"/>
  <c r="BW1940" i="1"/>
  <c r="BX1940" i="1"/>
  <c r="BE2418" i="1"/>
  <c r="BW2418" i="1"/>
  <c r="BX2418" i="1"/>
  <c r="BE2433" i="1"/>
  <c r="BW2433" i="1"/>
  <c r="BX2433" i="1"/>
  <c r="BE2429" i="1"/>
  <c r="BW2429" i="1"/>
  <c r="BX2429" i="1"/>
  <c r="BE2494" i="1"/>
  <c r="BW2494" i="1"/>
  <c r="BX2494" i="1"/>
  <c r="BE2388" i="1"/>
  <c r="BW2388" i="1"/>
  <c r="BX2388" i="1"/>
  <c r="BE2045" i="1"/>
  <c r="BW2045" i="1"/>
  <c r="BX2045" i="1"/>
  <c r="BE2088" i="1"/>
  <c r="BW2088" i="1"/>
  <c r="BX2088" i="1"/>
  <c r="BE2163" i="1"/>
  <c r="BW2163" i="1"/>
  <c r="BX2163" i="1"/>
  <c r="BE2262" i="1"/>
  <c r="BW2262" i="1"/>
  <c r="BX2262" i="1"/>
  <c r="BE2576" i="1"/>
  <c r="BW2576" i="1"/>
  <c r="BX2576" i="1"/>
  <c r="BE2671" i="1"/>
  <c r="BW2671" i="1"/>
  <c r="BX2671" i="1"/>
  <c r="BE2808" i="1"/>
  <c r="BW2808" i="1"/>
  <c r="BX2808" i="1"/>
  <c r="BE2511" i="1"/>
  <c r="BW2511" i="1"/>
  <c r="BX2511" i="1"/>
  <c r="BE2622" i="1"/>
  <c r="BW2622" i="1"/>
  <c r="BX2622" i="1"/>
  <c r="BE2699" i="1"/>
  <c r="BW2699" i="1"/>
  <c r="BX2699" i="1"/>
  <c r="BE2749" i="1"/>
  <c r="BW2749" i="1"/>
  <c r="BX2749" i="1"/>
  <c r="BE2473" i="1"/>
  <c r="BW2473" i="1"/>
  <c r="BX2473" i="1"/>
  <c r="BE2438" i="1"/>
  <c r="BW2438" i="1"/>
  <c r="BX2438" i="1"/>
  <c r="BE2246" i="1"/>
  <c r="BW2246" i="1"/>
  <c r="BX2246" i="1"/>
  <c r="BE2499" i="1"/>
  <c r="BW2499" i="1"/>
  <c r="BX2499" i="1"/>
  <c r="BE2450" i="1"/>
  <c r="BW2450" i="1"/>
  <c r="BX2450" i="1"/>
  <c r="BE2688" i="1"/>
  <c r="BW2688" i="1"/>
  <c r="BX2688" i="1"/>
  <c r="BE2299" i="1"/>
  <c r="BW2299" i="1"/>
  <c r="BX2299" i="1"/>
  <c r="BE2336" i="1"/>
  <c r="BW2336" i="1"/>
  <c r="BX2336" i="1"/>
  <c r="BE2782" i="1"/>
  <c r="BW2782" i="1"/>
  <c r="BX2782" i="1"/>
  <c r="BE2638" i="1"/>
  <c r="BW2638" i="1"/>
  <c r="BX2638" i="1"/>
  <c r="BE2713" i="1"/>
  <c r="BW2713" i="1"/>
  <c r="BX2713" i="1"/>
  <c r="BE3132" i="1"/>
  <c r="BW3132" i="1"/>
  <c r="BX3132" i="1"/>
  <c r="BE2491" i="1"/>
  <c r="BW2491" i="1"/>
  <c r="BX2491" i="1"/>
  <c r="BE2691" i="1"/>
  <c r="BW2691" i="1"/>
  <c r="BX2691" i="1"/>
  <c r="BE2593" i="1"/>
  <c r="BW2593" i="1"/>
  <c r="BX2593" i="1"/>
  <c r="BE2601" i="1"/>
  <c r="BW2601" i="1"/>
  <c r="BX2601" i="1"/>
  <c r="BE2266" i="1"/>
  <c r="BW2266" i="1"/>
  <c r="BX2266" i="1"/>
  <c r="BE2324" i="1"/>
  <c r="BW2324" i="1"/>
  <c r="BX2324" i="1"/>
  <c r="BE2475" i="1"/>
  <c r="BW2475" i="1"/>
  <c r="BX2475" i="1"/>
  <c r="BE2801" i="1"/>
  <c r="BW2801" i="1"/>
  <c r="BX2801" i="1"/>
  <c r="BE2668" i="1"/>
  <c r="BW2668" i="1"/>
  <c r="BX2668" i="1"/>
  <c r="BE2223" i="1"/>
  <c r="BW2223" i="1"/>
  <c r="BX2223" i="1"/>
  <c r="BE2279" i="1"/>
  <c r="BW2279" i="1"/>
  <c r="BX2279" i="1"/>
  <c r="BE2384" i="1"/>
  <c r="BW2384" i="1"/>
  <c r="BX2384" i="1"/>
  <c r="BE2743" i="1"/>
  <c r="BW2743" i="1"/>
  <c r="BX2743" i="1"/>
  <c r="BE2730" i="1"/>
  <c r="BW2730" i="1"/>
  <c r="BX2730" i="1"/>
  <c r="BE2800" i="1"/>
  <c r="BW2800" i="1"/>
  <c r="BX2800" i="1"/>
  <c r="BE2781" i="1"/>
  <c r="BW2781" i="1"/>
  <c r="BX2781" i="1"/>
  <c r="BE2355" i="1"/>
  <c r="BW2355" i="1"/>
  <c r="BX2355" i="1"/>
  <c r="BE2382" i="1"/>
  <c r="BW2382" i="1"/>
  <c r="BX2382" i="1"/>
  <c r="BE2608" i="1"/>
  <c r="BW2608" i="1"/>
  <c r="BX2608" i="1"/>
  <c r="BE2748" i="1"/>
  <c r="BW2748" i="1"/>
  <c r="BX2748" i="1"/>
  <c r="BE2467" i="1"/>
  <c r="BW2467" i="1"/>
  <c r="BX2467" i="1"/>
  <c r="BE2353" i="1"/>
  <c r="BW2353" i="1"/>
  <c r="BX2353" i="1"/>
  <c r="BE2398" i="1"/>
  <c r="BW2398" i="1"/>
  <c r="BX2398" i="1"/>
  <c r="BE2641" i="1"/>
  <c r="BW2641" i="1"/>
  <c r="BX2641" i="1"/>
  <c r="BE2315" i="1"/>
  <c r="BW2315" i="1"/>
  <c r="BX2315" i="1"/>
  <c r="BE2807" i="1"/>
  <c r="BW2807" i="1"/>
  <c r="BX2807" i="1"/>
  <c r="BE2314" i="1"/>
  <c r="BW2314" i="1"/>
  <c r="BX2314" i="1"/>
  <c r="BE2659" i="1"/>
  <c r="BW2659" i="1"/>
  <c r="BX2659" i="1"/>
  <c r="BE2552" i="1"/>
  <c r="BW2552" i="1"/>
  <c r="BX2552" i="1"/>
  <c r="BE2403" i="1"/>
  <c r="BW2403" i="1"/>
  <c r="BX2403" i="1"/>
  <c r="BE2551" i="1"/>
  <c r="BW2551" i="1"/>
  <c r="BX2551" i="1"/>
  <c r="BE2915" i="1"/>
  <c r="BW2915" i="1"/>
  <c r="BX2915" i="1"/>
  <c r="BE2366" i="1"/>
  <c r="BW2366" i="1"/>
  <c r="BX2366" i="1"/>
  <c r="BE2824" i="1"/>
  <c r="BW2824" i="1"/>
  <c r="BX2824" i="1"/>
  <c r="BE2835" i="1"/>
  <c r="BW2835" i="1"/>
  <c r="BX2835" i="1"/>
  <c r="BE2646" i="1"/>
  <c r="BW2646" i="1"/>
  <c r="BX2646" i="1"/>
  <c r="BE2658" i="1"/>
  <c r="BW2658" i="1"/>
  <c r="BX2658" i="1"/>
  <c r="BE2833" i="1"/>
  <c r="BW2833" i="1"/>
  <c r="BX2833" i="1"/>
  <c r="BE2731" i="1"/>
  <c r="BW2731" i="1"/>
  <c r="BX2731" i="1"/>
  <c r="BE2640" i="1"/>
  <c r="BW2640" i="1"/>
  <c r="BX2640" i="1"/>
  <c r="BE2666" i="1"/>
  <c r="BW2666" i="1"/>
  <c r="BX2666" i="1"/>
  <c r="BE2825" i="1"/>
  <c r="BW2825" i="1"/>
  <c r="BX2825" i="1"/>
  <c r="BE2547" i="1"/>
  <c r="BW2547" i="1"/>
  <c r="BX2547" i="1"/>
  <c r="BE2548" i="1"/>
  <c r="BW2548" i="1"/>
  <c r="BX2548" i="1"/>
  <c r="BE3616" i="1"/>
  <c r="BW3616" i="1"/>
  <c r="BX3616" i="1"/>
  <c r="BE3611" i="1"/>
  <c r="BW3611" i="1"/>
  <c r="BX3611" i="1"/>
  <c r="BE665" i="1"/>
  <c r="BW665" i="1"/>
  <c r="BX665" i="1"/>
  <c r="BE658" i="1"/>
  <c r="BW658" i="1"/>
  <c r="BX658" i="1"/>
  <c r="BE697" i="1"/>
  <c r="BW697" i="1"/>
  <c r="BX697" i="1"/>
  <c r="BE751" i="1"/>
  <c r="BW751" i="1"/>
  <c r="BX751" i="1"/>
  <c r="BE752" i="1"/>
  <c r="BW752" i="1"/>
  <c r="BX752" i="1"/>
  <c r="BE288" i="1"/>
  <c r="BW288" i="1"/>
  <c r="BX288" i="1"/>
  <c r="BE548" i="1"/>
  <c r="BW548" i="1"/>
  <c r="BX548" i="1"/>
  <c r="BE287" i="1"/>
  <c r="BW287" i="1"/>
  <c r="BX287" i="1"/>
  <c r="BE499" i="1"/>
  <c r="BW499" i="1"/>
  <c r="BX499" i="1"/>
  <c r="BE477" i="1"/>
  <c r="BW477" i="1"/>
  <c r="BX477" i="1"/>
  <c r="BE276" i="1"/>
  <c r="BW276" i="1"/>
  <c r="BX276" i="1"/>
  <c r="BE440" i="1"/>
  <c r="BW440" i="1"/>
  <c r="BX440" i="1"/>
  <c r="BE205" i="1"/>
  <c r="BW205" i="1"/>
  <c r="BX205" i="1"/>
  <c r="BE416" i="1"/>
  <c r="BW416" i="1"/>
  <c r="BX416" i="1"/>
  <c r="BE1142" i="1"/>
  <c r="BW1142" i="1"/>
  <c r="BX1142" i="1"/>
  <c r="BE861" i="1"/>
  <c r="BW861" i="1"/>
  <c r="BX861" i="1"/>
  <c r="BE828" i="1"/>
  <c r="BW828" i="1"/>
  <c r="BX828" i="1"/>
  <c r="BE1254" i="1"/>
  <c r="BW1254" i="1"/>
  <c r="BX1254" i="1"/>
  <c r="BE879" i="1"/>
  <c r="BW879" i="1"/>
  <c r="BX879" i="1"/>
  <c r="BE1267" i="1"/>
  <c r="BW1267" i="1"/>
  <c r="BX1267" i="1"/>
  <c r="BE998" i="1"/>
  <c r="BW998" i="1"/>
  <c r="BX998" i="1"/>
  <c r="BE63" i="1"/>
  <c r="BW63" i="1"/>
  <c r="BX63" i="1"/>
  <c r="BE428" i="1"/>
  <c r="BW428" i="1"/>
  <c r="BX428" i="1"/>
  <c r="BE103" i="1"/>
  <c r="BW103" i="1"/>
  <c r="BX103" i="1"/>
  <c r="BE73" i="1"/>
  <c r="BW73" i="1"/>
  <c r="BX73" i="1"/>
  <c r="CD73" i="1"/>
  <c r="BE718" i="1"/>
  <c r="BW718" i="1"/>
  <c r="BX718" i="1"/>
  <c r="BE315" i="1"/>
  <c r="BW315" i="1"/>
  <c r="BX315" i="1"/>
  <c r="BE27" i="1"/>
  <c r="BW27" i="1"/>
  <c r="BX27" i="1"/>
  <c r="BE317" i="1"/>
  <c r="BW317" i="1"/>
  <c r="BX317" i="1"/>
  <c r="BE354" i="1"/>
  <c r="BW354" i="1"/>
  <c r="BX354" i="1"/>
  <c r="BE495" i="1"/>
  <c r="BW495" i="1"/>
  <c r="BX495" i="1"/>
  <c r="BE294" i="1"/>
  <c r="BW294" i="1"/>
  <c r="BX294" i="1"/>
  <c r="BE31" i="1"/>
  <c r="BW31" i="1"/>
  <c r="BX31" i="1"/>
  <c r="BE214" i="1"/>
  <c r="BW214" i="1"/>
  <c r="BX214" i="1"/>
  <c r="BE249" i="1"/>
  <c r="BW249" i="1"/>
  <c r="BX249" i="1"/>
  <c r="BE652" i="1"/>
  <c r="BW652" i="1"/>
  <c r="BX652" i="1"/>
  <c r="BE589" i="1"/>
  <c r="BW589" i="1"/>
  <c r="BX589" i="1"/>
  <c r="BE596" i="1"/>
  <c r="BW596" i="1"/>
  <c r="BX596" i="1"/>
  <c r="BE461" i="1"/>
  <c r="BW461" i="1"/>
  <c r="BX461" i="1"/>
  <c r="BE235" i="1"/>
  <c r="BW235" i="1"/>
  <c r="BX235" i="1"/>
  <c r="BE50" i="1"/>
  <c r="BW50" i="1"/>
  <c r="BX50" i="1"/>
  <c r="BE98" i="1"/>
  <c r="BW98" i="1"/>
  <c r="BX98" i="1"/>
  <c r="BE355" i="1"/>
  <c r="BW355" i="1"/>
  <c r="BX355" i="1"/>
  <c r="BE731" i="1"/>
  <c r="BW731" i="1"/>
  <c r="BX731" i="1"/>
  <c r="BE116" i="1"/>
  <c r="BW116" i="1"/>
  <c r="BX116" i="1"/>
  <c r="BE627" i="1"/>
  <c r="BW627" i="1"/>
  <c r="BX627" i="1"/>
  <c r="BE599" i="1"/>
  <c r="BW599" i="1"/>
  <c r="BX599" i="1"/>
  <c r="BE504" i="1"/>
  <c r="BW504" i="1"/>
  <c r="BX504" i="1"/>
  <c r="BE566" i="1"/>
  <c r="BW566" i="1"/>
  <c r="BX566" i="1"/>
  <c r="BE706" i="1"/>
  <c r="BW706" i="1"/>
  <c r="BX706" i="1"/>
  <c r="BE492" i="1"/>
  <c r="BW492" i="1"/>
  <c r="BX492" i="1"/>
  <c r="BE517" i="1"/>
  <c r="BW517" i="1"/>
  <c r="BX517" i="1"/>
  <c r="BE391" i="1"/>
  <c r="BW391" i="1"/>
  <c r="BX391" i="1"/>
  <c r="BE348" i="1"/>
  <c r="BW348" i="1"/>
  <c r="BX348" i="1"/>
  <c r="BE176" i="1"/>
  <c r="BW176" i="1"/>
  <c r="BX176" i="1"/>
  <c r="BE740" i="1"/>
  <c r="BW740" i="1"/>
  <c r="BX740" i="1"/>
  <c r="BE532" i="1"/>
  <c r="BW532" i="1"/>
  <c r="BX532" i="1"/>
  <c r="BE109" i="1"/>
  <c r="BW109" i="1"/>
  <c r="BX109" i="1"/>
  <c r="BE30" i="1"/>
  <c r="BW30" i="1"/>
  <c r="BX30" i="1"/>
  <c r="BE547" i="1"/>
  <c r="BW547" i="1"/>
  <c r="BX547" i="1"/>
  <c r="BE18" i="1"/>
  <c r="BW18" i="1"/>
  <c r="BX18" i="1"/>
  <c r="BE398" i="1"/>
  <c r="BW398" i="1"/>
  <c r="BX398" i="1"/>
  <c r="BE496" i="1"/>
  <c r="BW496" i="1"/>
  <c r="BX496" i="1"/>
  <c r="BE748" i="1"/>
  <c r="BW748" i="1"/>
  <c r="BX748" i="1"/>
  <c r="BE419" i="1"/>
  <c r="BW419" i="1"/>
  <c r="BX419" i="1"/>
  <c r="BE338" i="1"/>
  <c r="BW338" i="1"/>
  <c r="BX338" i="1"/>
  <c r="BE370" i="1"/>
  <c r="BW370" i="1"/>
  <c r="BX370" i="1"/>
  <c r="BE770" i="1"/>
  <c r="BW770" i="1"/>
  <c r="BX770" i="1"/>
  <c r="BE522" i="1"/>
  <c r="BW522" i="1"/>
  <c r="BX522" i="1"/>
  <c r="BE675" i="1"/>
  <c r="BW675" i="1"/>
  <c r="BX675" i="1"/>
  <c r="BE238" i="1"/>
  <c r="BW238" i="1"/>
  <c r="BX238" i="1"/>
  <c r="BE379" i="1"/>
  <c r="BW379" i="1"/>
  <c r="BX379" i="1"/>
  <c r="BE80" i="1"/>
  <c r="BW80" i="1"/>
  <c r="BX80" i="1"/>
  <c r="BE470" i="1"/>
  <c r="BW470" i="1"/>
  <c r="BX470" i="1"/>
  <c r="BE771" i="1"/>
  <c r="BW771" i="1"/>
  <c r="BX771" i="1"/>
  <c r="BE743" i="1"/>
  <c r="BW743" i="1"/>
  <c r="BX743" i="1"/>
  <c r="BE8" i="1"/>
  <c r="BW8" i="1"/>
  <c r="BX8" i="1"/>
  <c r="BE792" i="1"/>
  <c r="BW792" i="1"/>
  <c r="BX792" i="1"/>
  <c r="BE111" i="1"/>
  <c r="BW111" i="1"/>
  <c r="BX111" i="1"/>
  <c r="BE602" i="1"/>
  <c r="BW602" i="1"/>
  <c r="BX602" i="1"/>
  <c r="BE436" i="1"/>
  <c r="BW436" i="1"/>
  <c r="BX436" i="1"/>
  <c r="BE638" i="1"/>
  <c r="BW638" i="1"/>
  <c r="BX638" i="1"/>
  <c r="BE659" i="1"/>
  <c r="BW659" i="1"/>
  <c r="BX659" i="1"/>
  <c r="BE346" i="1"/>
  <c r="BW346" i="1"/>
  <c r="BX346" i="1"/>
  <c r="BE714" i="1"/>
  <c r="BW714" i="1"/>
  <c r="BX714" i="1"/>
  <c r="BE94" i="1"/>
  <c r="BW94" i="1"/>
  <c r="BX94" i="1"/>
  <c r="BE347" i="1"/>
  <c r="BW347" i="1"/>
  <c r="BX347" i="1"/>
  <c r="BE698" i="1"/>
  <c r="BW698" i="1"/>
  <c r="BX698" i="1"/>
  <c r="BE296" i="1"/>
  <c r="BW296" i="1"/>
  <c r="BX296" i="1"/>
  <c r="BE181" i="1"/>
  <c r="BW181" i="1"/>
  <c r="BX181" i="1"/>
  <c r="BE683" i="1"/>
  <c r="BW683" i="1"/>
  <c r="BX683" i="1"/>
  <c r="BE442" i="1"/>
  <c r="BW442" i="1"/>
  <c r="BX442" i="1"/>
  <c r="BE637" i="1"/>
  <c r="BW637" i="1"/>
  <c r="BX637" i="1"/>
  <c r="BE432" i="1"/>
  <c r="BW432" i="1"/>
  <c r="BX432" i="1"/>
  <c r="BE15" i="1"/>
  <c r="BW15" i="1"/>
  <c r="BX15" i="1"/>
  <c r="BE872" i="1"/>
  <c r="BW872" i="1"/>
  <c r="BX872" i="1"/>
  <c r="BE120" i="1"/>
  <c r="BW120" i="1"/>
  <c r="BX120" i="1"/>
  <c r="BE312" i="1"/>
  <c r="BW312" i="1"/>
  <c r="BX312" i="1"/>
  <c r="BE574" i="1"/>
  <c r="BW574" i="1"/>
  <c r="BX574" i="1"/>
  <c r="BE234" i="1"/>
  <c r="BW234" i="1"/>
  <c r="BX234" i="1"/>
  <c r="BE600" i="1"/>
  <c r="BW600" i="1"/>
  <c r="BX600" i="1"/>
  <c r="BE1424" i="1"/>
  <c r="BW1424" i="1"/>
  <c r="BX1424" i="1"/>
  <c r="BE1853" i="1"/>
  <c r="BW1853" i="1"/>
  <c r="BX1853" i="1"/>
  <c r="BE1363" i="1"/>
  <c r="BW1363" i="1"/>
  <c r="BX1363" i="1"/>
  <c r="BE1525" i="1"/>
  <c r="BW1525" i="1"/>
  <c r="BX1525" i="1"/>
  <c r="BE1511" i="1"/>
  <c r="BW1511" i="1"/>
  <c r="BX1511" i="1"/>
  <c r="BE1463" i="1"/>
  <c r="BW1463" i="1"/>
  <c r="BX1463" i="1"/>
  <c r="BE1503" i="1"/>
  <c r="BW1503" i="1"/>
  <c r="BX1503" i="1"/>
  <c r="BE1419" i="1"/>
  <c r="BW1419" i="1"/>
  <c r="BX1419" i="1"/>
  <c r="BE1388" i="1"/>
  <c r="BW1388" i="1"/>
  <c r="BX1388" i="1"/>
  <c r="BE1428" i="1"/>
  <c r="BW1428" i="1"/>
  <c r="BX1428" i="1"/>
  <c r="BE1499" i="1"/>
  <c r="BW1499" i="1"/>
  <c r="BX1499" i="1"/>
  <c r="BE1353" i="1"/>
  <c r="BW1353" i="1"/>
  <c r="BX1353" i="1"/>
  <c r="BE1107" i="1"/>
  <c r="BW1107" i="1"/>
  <c r="BX1107" i="1"/>
  <c r="BE1006" i="1"/>
  <c r="BW1006" i="1"/>
  <c r="BX1006" i="1"/>
  <c r="BE782" i="1"/>
  <c r="BW782" i="1"/>
  <c r="BX782" i="1"/>
  <c r="BE1335" i="1"/>
  <c r="BW1335" i="1"/>
  <c r="BX1335" i="1"/>
  <c r="BE961" i="1"/>
  <c r="BW961" i="1"/>
  <c r="BX961" i="1"/>
  <c r="BE1157" i="1"/>
  <c r="BW1157" i="1"/>
  <c r="BX1157" i="1"/>
  <c r="BE1037" i="1"/>
  <c r="BW1037" i="1"/>
  <c r="BX1037" i="1"/>
  <c r="CD1037" i="1"/>
  <c r="BE925" i="1"/>
  <c r="BW925" i="1"/>
  <c r="BX925" i="1"/>
  <c r="BE787" i="1"/>
  <c r="BW787" i="1"/>
  <c r="BX787" i="1"/>
  <c r="BE918" i="1"/>
  <c r="BW918" i="1"/>
  <c r="BX918" i="1"/>
  <c r="BE923" i="1"/>
  <c r="BW923" i="1"/>
  <c r="BX923" i="1"/>
  <c r="BE1136" i="1"/>
  <c r="BW1136" i="1"/>
  <c r="BX1136" i="1"/>
  <c r="BE1223" i="1"/>
  <c r="BW1223" i="1"/>
  <c r="BX1223" i="1"/>
  <c r="BE1216" i="1"/>
  <c r="BW1216" i="1"/>
  <c r="BX1216" i="1"/>
  <c r="BE1091" i="1"/>
  <c r="BW1091" i="1"/>
  <c r="BX1091" i="1"/>
  <c r="BE780" i="1"/>
  <c r="BW780" i="1"/>
  <c r="BX780" i="1"/>
  <c r="BE943" i="1"/>
  <c r="BW943" i="1"/>
  <c r="BX943" i="1"/>
  <c r="BE1275" i="1"/>
  <c r="BW1275" i="1"/>
  <c r="BX1275" i="1"/>
  <c r="BE1090" i="1"/>
  <c r="BW1090" i="1"/>
  <c r="BX1090" i="1"/>
  <c r="BE1251" i="1"/>
  <c r="BW1251" i="1"/>
  <c r="BX1251" i="1"/>
  <c r="BE962" i="1"/>
  <c r="BW962" i="1"/>
  <c r="BX962" i="1"/>
  <c r="BE1038" i="1"/>
  <c r="BW1038" i="1"/>
  <c r="BX1038" i="1"/>
  <c r="BE1242" i="1"/>
  <c r="BW1242" i="1"/>
  <c r="BX1242" i="1"/>
  <c r="BE1060" i="1"/>
  <c r="BW1060" i="1"/>
  <c r="BX1060" i="1"/>
  <c r="BE1280" i="1"/>
  <c r="BW1280" i="1"/>
  <c r="BX1280" i="1"/>
  <c r="BE1288" i="1"/>
  <c r="BW1288" i="1"/>
  <c r="BX1288" i="1"/>
  <c r="BE1336" i="1"/>
  <c r="BW1336" i="1"/>
  <c r="BX1336" i="1"/>
  <c r="BE1088" i="1"/>
  <c r="BW1088" i="1"/>
  <c r="BX1088" i="1"/>
  <c r="BE891" i="1"/>
  <c r="BW891" i="1"/>
  <c r="BX891" i="1"/>
  <c r="BE833" i="1"/>
  <c r="BW833" i="1"/>
  <c r="BX833" i="1"/>
  <c r="BE1032" i="1"/>
  <c r="BW1032" i="1"/>
  <c r="BX1032" i="1"/>
  <c r="BE1163" i="1"/>
  <c r="BW1163" i="1"/>
  <c r="BX1163" i="1"/>
  <c r="BE875" i="1"/>
  <c r="BW875" i="1"/>
  <c r="BX875" i="1"/>
  <c r="BE1110" i="1"/>
  <c r="BW1110" i="1"/>
  <c r="BX1110" i="1"/>
  <c r="BE1181" i="1"/>
  <c r="BW1181" i="1"/>
  <c r="BX1181" i="1"/>
  <c r="BE1225" i="1"/>
  <c r="BW1225" i="1"/>
  <c r="BX1225" i="1"/>
  <c r="BE884" i="1"/>
  <c r="BW884" i="1"/>
  <c r="BX884" i="1"/>
  <c r="BE936" i="1"/>
  <c r="BW936" i="1"/>
  <c r="BX936" i="1"/>
  <c r="BE1311" i="1"/>
  <c r="BW1311" i="1"/>
  <c r="BX1311" i="1"/>
  <c r="BE1014" i="1"/>
  <c r="BW1014" i="1"/>
  <c r="BX1014" i="1"/>
  <c r="BE908" i="1"/>
  <c r="BW908" i="1"/>
  <c r="BX908" i="1"/>
  <c r="BE857" i="1"/>
  <c r="BW857" i="1"/>
  <c r="BX857" i="1"/>
  <c r="BE985" i="1"/>
  <c r="BW985" i="1"/>
  <c r="BX985" i="1"/>
  <c r="BE1224" i="1"/>
  <c r="BW1224" i="1"/>
  <c r="BX1224" i="1"/>
  <c r="BE795" i="1"/>
  <c r="BW795" i="1"/>
  <c r="BX795" i="1"/>
  <c r="BE1226" i="1"/>
  <c r="BW1226" i="1"/>
  <c r="BX1226" i="1"/>
  <c r="BE1081" i="1"/>
  <c r="BW1081" i="1"/>
  <c r="BX1081" i="1"/>
  <c r="BE1069" i="1"/>
  <c r="BW1069" i="1"/>
  <c r="BX1069" i="1"/>
  <c r="BE1316" i="1"/>
  <c r="BW1316" i="1"/>
  <c r="BX1316" i="1"/>
  <c r="BE1004" i="1"/>
  <c r="BW1004" i="1"/>
  <c r="BX1004" i="1"/>
  <c r="BE1158" i="1"/>
  <c r="BW1158" i="1"/>
  <c r="BX1158" i="1"/>
  <c r="BE1263" i="1"/>
  <c r="BW1263" i="1"/>
  <c r="BX1263" i="1"/>
  <c r="BE980" i="1"/>
  <c r="BW980" i="1"/>
  <c r="BX980" i="1"/>
  <c r="BE1055" i="1"/>
  <c r="BW1055" i="1"/>
  <c r="BX1055" i="1"/>
  <c r="BE1071" i="1"/>
  <c r="BW1071" i="1"/>
  <c r="BX1071" i="1"/>
  <c r="BE1185" i="1"/>
  <c r="BW1185" i="1"/>
  <c r="BX1185" i="1"/>
  <c r="BE1177" i="1"/>
  <c r="BW1177" i="1"/>
  <c r="BX1177" i="1"/>
  <c r="BE1123" i="1"/>
  <c r="BW1123" i="1"/>
  <c r="BX1123" i="1"/>
  <c r="BE1198" i="1"/>
  <c r="BW1198" i="1"/>
  <c r="BX1198" i="1"/>
  <c r="BE1051" i="1"/>
  <c r="BW1051" i="1"/>
  <c r="BX1051" i="1"/>
  <c r="BE1048" i="1"/>
  <c r="BW1048" i="1"/>
  <c r="BX1048" i="1"/>
  <c r="BE1130" i="1"/>
  <c r="BW1130" i="1"/>
  <c r="BX1130" i="1"/>
  <c r="BE793" i="1"/>
  <c r="BW793" i="1"/>
  <c r="BX793" i="1"/>
  <c r="BE1342" i="1"/>
  <c r="BW1342" i="1"/>
  <c r="BX1342" i="1"/>
  <c r="BE864" i="1"/>
  <c r="BW864" i="1"/>
  <c r="BX864" i="1"/>
  <c r="BE1326" i="1"/>
  <c r="BW1326" i="1"/>
  <c r="BX1326" i="1"/>
  <c r="BE1457" i="1"/>
  <c r="BW1457" i="1"/>
  <c r="BX1457" i="1"/>
  <c r="BE1325" i="1"/>
  <c r="BW1325" i="1"/>
  <c r="BX1325" i="1"/>
  <c r="BE1504" i="1"/>
  <c r="BW1504" i="1"/>
  <c r="BX1504" i="1"/>
  <c r="BE1471" i="1"/>
  <c r="BW1471" i="1"/>
  <c r="BX1471" i="1"/>
  <c r="BE1528" i="1"/>
  <c r="BW1528" i="1"/>
  <c r="BX1528" i="1"/>
  <c r="BE1382" i="1"/>
  <c r="BW1382" i="1"/>
  <c r="BX1382" i="1"/>
  <c r="BE1488" i="1"/>
  <c r="BW1488" i="1"/>
  <c r="BX1488" i="1"/>
  <c r="BE1418" i="1"/>
  <c r="BW1418" i="1"/>
  <c r="BX1418" i="1"/>
  <c r="BE1519" i="1"/>
  <c r="BW1519" i="1"/>
  <c r="BX1519" i="1"/>
  <c r="BE3528" i="1"/>
  <c r="BW3528" i="1"/>
  <c r="BX3528" i="1"/>
  <c r="BE3570" i="1"/>
  <c r="BW3570" i="1"/>
  <c r="BX3570" i="1"/>
  <c r="BE3583" i="1"/>
  <c r="BW3583" i="1"/>
  <c r="BX3583" i="1"/>
  <c r="BE3541" i="1"/>
  <c r="BW3541" i="1"/>
  <c r="BX3541" i="1"/>
  <c r="BE3547" i="1"/>
  <c r="BW3547" i="1"/>
  <c r="BX3547" i="1"/>
  <c r="BE3557" i="1"/>
  <c r="BW3557" i="1"/>
  <c r="BX3557" i="1"/>
  <c r="BE3606" i="1"/>
  <c r="BW3606" i="1"/>
  <c r="BX3606" i="1"/>
  <c r="BE3510" i="1"/>
  <c r="BW3510" i="1"/>
  <c r="BX3510" i="1"/>
  <c r="BE3585" i="1"/>
  <c r="BW3585" i="1"/>
  <c r="BX3585" i="1"/>
  <c r="BE3573" i="1"/>
  <c r="BW3573" i="1"/>
  <c r="BX3573" i="1"/>
  <c r="BE3555" i="1"/>
  <c r="BW3555" i="1"/>
  <c r="BX3555" i="1"/>
  <c r="BE3515" i="1"/>
  <c r="BW3515" i="1"/>
  <c r="BX3515" i="1"/>
  <c r="BE3593" i="1"/>
  <c r="BW3593" i="1"/>
  <c r="BX3593" i="1"/>
  <c r="BE3592" i="1"/>
  <c r="BW3592" i="1"/>
  <c r="BX3592" i="1"/>
  <c r="BE3574" i="1"/>
  <c r="BW3574" i="1"/>
  <c r="BX3574" i="1"/>
  <c r="BE3526" i="1"/>
  <c r="BW3526" i="1"/>
  <c r="BX3526" i="1"/>
  <c r="BE1410" i="1"/>
  <c r="BW1410" i="1"/>
  <c r="BX1410" i="1"/>
  <c r="BE1343" i="1"/>
  <c r="BW1343" i="1"/>
  <c r="BX1343" i="1"/>
  <c r="BE1377" i="1"/>
  <c r="BW1377" i="1"/>
  <c r="BX1377" i="1"/>
  <c r="BE1452" i="1"/>
  <c r="BW1452" i="1"/>
  <c r="BX1452" i="1"/>
  <c r="BE1456" i="1"/>
  <c r="BW1456" i="1"/>
  <c r="BX1456" i="1"/>
  <c r="BE1490" i="1"/>
  <c r="BW1490" i="1"/>
  <c r="BX1490" i="1"/>
  <c r="BE1355" i="1"/>
  <c r="BW1355" i="1"/>
  <c r="BX1355" i="1"/>
  <c r="BE1534" i="1"/>
  <c r="BW1534" i="1"/>
  <c r="BX1534" i="1"/>
  <c r="BE1385" i="1"/>
  <c r="BW1385" i="1"/>
  <c r="BX1385" i="1"/>
  <c r="BE1433" i="1"/>
  <c r="BW1433" i="1"/>
  <c r="BX1433" i="1"/>
  <c r="BE1472" i="1"/>
  <c r="BW1472" i="1"/>
  <c r="BX1472" i="1"/>
  <c r="BE2953" i="1"/>
  <c r="BW2953" i="1"/>
  <c r="BX2953" i="1"/>
  <c r="BE2847" i="1"/>
  <c r="BW2847" i="1"/>
  <c r="BX2847" i="1"/>
  <c r="BE2957" i="1"/>
  <c r="BW2957" i="1"/>
  <c r="BX2957" i="1"/>
  <c r="BE2889" i="1"/>
  <c r="BW2889" i="1"/>
  <c r="BX2889" i="1"/>
  <c r="BE2983" i="1"/>
  <c r="BW2983" i="1"/>
  <c r="BX2983" i="1"/>
  <c r="BE2928" i="1"/>
  <c r="BW2928" i="1"/>
  <c r="BX2928" i="1"/>
  <c r="BE3023" i="1"/>
  <c r="BW3023" i="1"/>
  <c r="BX3023" i="1"/>
  <c r="BE3043" i="1"/>
  <c r="BW3043" i="1"/>
  <c r="BX3043" i="1"/>
  <c r="BE2987" i="1"/>
  <c r="BW2987" i="1"/>
  <c r="BX2987" i="1"/>
  <c r="BE3149" i="1"/>
  <c r="BW3149" i="1"/>
  <c r="BX3149" i="1"/>
  <c r="BE2955" i="1"/>
  <c r="BW2955" i="1"/>
  <c r="BX2955" i="1"/>
  <c r="BE3035" i="1"/>
  <c r="BW3035" i="1"/>
  <c r="BX3035" i="1"/>
  <c r="BE3047" i="1"/>
  <c r="BW3047" i="1"/>
  <c r="BX3047" i="1"/>
  <c r="BE2905" i="1"/>
  <c r="BW2905" i="1"/>
  <c r="BX2905" i="1"/>
  <c r="BE2970" i="1"/>
  <c r="BW2970" i="1"/>
  <c r="BX2970" i="1"/>
  <c r="BE2916" i="1"/>
  <c r="BW2916" i="1"/>
  <c r="BX2916" i="1"/>
  <c r="BE2962" i="1"/>
  <c r="BW2962" i="1"/>
  <c r="BX2962" i="1"/>
  <c r="BE3112" i="1"/>
  <c r="BW3112" i="1"/>
  <c r="BX3112" i="1"/>
  <c r="BE2894" i="1"/>
  <c r="BW2894" i="1"/>
  <c r="BX2894" i="1"/>
  <c r="BE3077" i="1"/>
  <c r="BW3077" i="1"/>
  <c r="BX3077" i="1"/>
  <c r="BE3105" i="1"/>
  <c r="BW3105" i="1"/>
  <c r="BX3105" i="1"/>
  <c r="BE3166" i="1"/>
  <c r="BW3166" i="1"/>
  <c r="BX3166" i="1"/>
  <c r="BE2994" i="1"/>
  <c r="BW2994" i="1"/>
  <c r="BX2994" i="1"/>
  <c r="BE3076" i="1"/>
  <c r="BW3076" i="1"/>
  <c r="BX3076" i="1"/>
  <c r="BE3055" i="1"/>
  <c r="BW3055" i="1"/>
  <c r="BX3055" i="1"/>
  <c r="BE3177" i="1"/>
  <c r="BW3177" i="1"/>
  <c r="BX3177" i="1"/>
  <c r="BE3147" i="1"/>
  <c r="BW3147" i="1"/>
  <c r="BX3147" i="1"/>
  <c r="BE3128" i="1"/>
  <c r="BW3128" i="1"/>
  <c r="BX3128" i="1"/>
  <c r="BE3192" i="1"/>
  <c r="BW3192" i="1"/>
  <c r="BX3192" i="1"/>
  <c r="BE3200" i="1"/>
  <c r="BW3200" i="1"/>
  <c r="BX3200" i="1"/>
  <c r="BE3054" i="1"/>
  <c r="BW3054" i="1"/>
  <c r="BX3054" i="1"/>
  <c r="BE3111" i="1"/>
  <c r="BW3111" i="1"/>
  <c r="BX3111" i="1"/>
  <c r="BE3169" i="1"/>
  <c r="BW3169" i="1"/>
  <c r="BX3169" i="1"/>
  <c r="BE3142" i="1"/>
  <c r="BW3142" i="1"/>
  <c r="BX3142" i="1"/>
  <c r="BE3165" i="1"/>
  <c r="BW3165" i="1"/>
  <c r="BX3165" i="1"/>
  <c r="BE3163" i="1"/>
  <c r="BW3163" i="1"/>
  <c r="BX3163" i="1"/>
  <c r="BE3199" i="1"/>
  <c r="BW3199" i="1"/>
  <c r="BX3199" i="1"/>
  <c r="BE3093" i="1"/>
  <c r="BW3093" i="1"/>
  <c r="BX3093" i="1"/>
  <c r="BE3179" i="1"/>
  <c r="BW3179" i="1"/>
  <c r="BX3179" i="1"/>
  <c r="BE3263" i="1"/>
  <c r="BW3263" i="1"/>
  <c r="BX3263" i="1"/>
  <c r="BE3226" i="1"/>
  <c r="BW3226" i="1"/>
  <c r="BX3226" i="1"/>
  <c r="BE3201" i="1"/>
  <c r="BW3201" i="1"/>
  <c r="BX3201" i="1"/>
  <c r="BE3303" i="1"/>
  <c r="BW3303" i="1"/>
  <c r="BX3303" i="1"/>
  <c r="BE3249" i="1"/>
  <c r="BW3249" i="1"/>
  <c r="BX3249" i="1"/>
  <c r="BE3328" i="1"/>
  <c r="BW3328" i="1"/>
  <c r="BX3328" i="1"/>
  <c r="BE3295" i="1"/>
  <c r="BW3295" i="1"/>
  <c r="BX3295" i="1"/>
  <c r="BE3269" i="1"/>
  <c r="BW3269" i="1"/>
  <c r="BX3269" i="1"/>
  <c r="BE3293" i="1"/>
  <c r="BW3293" i="1"/>
  <c r="BX3293" i="1"/>
  <c r="BE3338" i="1"/>
  <c r="BW3338" i="1"/>
  <c r="BX3338" i="1"/>
  <c r="BE3317" i="1"/>
  <c r="BW3317" i="1"/>
  <c r="BX3317" i="1"/>
  <c r="BE3281" i="1"/>
  <c r="BW3281" i="1"/>
  <c r="BX3281" i="1"/>
  <c r="BE3376" i="1"/>
  <c r="BW3376" i="1"/>
  <c r="BX3376" i="1"/>
  <c r="BE3389" i="1"/>
  <c r="BW3389" i="1"/>
  <c r="BX3389" i="1"/>
  <c r="BE3348" i="1"/>
  <c r="BW3348" i="1"/>
  <c r="BX3348" i="1"/>
  <c r="BE3410" i="1"/>
  <c r="BW3410" i="1"/>
  <c r="BX3410" i="1"/>
  <c r="BE3395" i="1"/>
  <c r="BW3395" i="1"/>
  <c r="BX3395" i="1"/>
  <c r="BE3413" i="1"/>
  <c r="BW3413" i="1"/>
  <c r="BX3413" i="1"/>
  <c r="BE3426" i="1"/>
  <c r="BW3426" i="1"/>
  <c r="BX3426" i="1"/>
  <c r="BE3391" i="1"/>
  <c r="BW3391" i="1"/>
  <c r="BX3391" i="1"/>
  <c r="BE3442" i="1"/>
  <c r="BW3442" i="1"/>
  <c r="BX3442" i="1"/>
  <c r="BE3405" i="1"/>
  <c r="BW3405" i="1"/>
  <c r="BX3405" i="1"/>
  <c r="BE3436" i="1"/>
  <c r="BW3436" i="1"/>
  <c r="BX3436" i="1"/>
  <c r="BE3401" i="1"/>
  <c r="BW3401" i="1"/>
  <c r="BX3401" i="1"/>
  <c r="BE3450" i="1"/>
  <c r="BW3450" i="1"/>
  <c r="BX3450" i="1"/>
  <c r="BE3463" i="1"/>
  <c r="BW3463" i="1"/>
  <c r="BX3463" i="1"/>
  <c r="BE3468" i="1"/>
  <c r="BW3468" i="1"/>
  <c r="BX3468" i="1"/>
  <c r="BE1637" i="1"/>
  <c r="BW1637" i="1"/>
  <c r="BX1637" i="1"/>
  <c r="BE1577" i="1"/>
  <c r="BW1577" i="1"/>
  <c r="BX1577" i="1"/>
  <c r="BE1574" i="1"/>
  <c r="BW1574" i="1"/>
  <c r="BX1574" i="1"/>
  <c r="BE1606" i="1"/>
  <c r="BW1606" i="1"/>
  <c r="BX1606" i="1"/>
  <c r="BE1598" i="1"/>
  <c r="BW1598" i="1"/>
  <c r="BX1598" i="1"/>
  <c r="BE1573" i="1"/>
  <c r="BW1573" i="1"/>
  <c r="BX1573" i="1"/>
  <c r="BE1628" i="1"/>
  <c r="BW1628" i="1"/>
  <c r="BX1628" i="1"/>
  <c r="BE1570" i="1"/>
  <c r="BW1570" i="1"/>
  <c r="BX1570" i="1"/>
  <c r="BE1664" i="1"/>
  <c r="BW1664" i="1"/>
  <c r="BX1664" i="1"/>
  <c r="BE1655" i="1"/>
  <c r="BW1655" i="1"/>
  <c r="BX1655" i="1"/>
  <c r="BE1680" i="1"/>
  <c r="BW1680" i="1"/>
  <c r="BX1680" i="1"/>
  <c r="BE1560" i="1"/>
  <c r="BW1560" i="1"/>
  <c r="BX1560" i="1"/>
  <c r="BE1650" i="1"/>
  <c r="BW1650" i="1"/>
  <c r="BX1650" i="1"/>
  <c r="BE1558" i="1"/>
  <c r="BW1558" i="1"/>
  <c r="BX1558" i="1"/>
  <c r="BE1836" i="1"/>
  <c r="BW1836" i="1"/>
  <c r="BX1836" i="1"/>
  <c r="BE1726" i="1"/>
  <c r="BW1726" i="1"/>
  <c r="BX1726" i="1"/>
  <c r="BE1590" i="1"/>
  <c r="BW1590" i="1"/>
  <c r="BX1590" i="1"/>
  <c r="BE1668" i="1"/>
  <c r="BW1668" i="1"/>
  <c r="BX1668" i="1"/>
  <c r="BE1582" i="1"/>
  <c r="BW1582" i="1"/>
  <c r="BX1582" i="1"/>
  <c r="BE1588" i="1"/>
  <c r="BW1588" i="1"/>
  <c r="BX1588" i="1"/>
  <c r="BE1661" i="1"/>
  <c r="BW1661" i="1"/>
  <c r="BX1661" i="1"/>
  <c r="BE1580" i="1"/>
  <c r="BW1580" i="1"/>
  <c r="BX1580" i="1"/>
  <c r="BE1607" i="1"/>
  <c r="BW1607" i="1"/>
  <c r="BX1607" i="1"/>
  <c r="BE1716" i="1"/>
  <c r="BW1716" i="1"/>
  <c r="BX1716" i="1"/>
  <c r="BE1697" i="1"/>
  <c r="BW1697" i="1"/>
  <c r="BX1697" i="1"/>
  <c r="BE1843" i="1"/>
  <c r="BW1843" i="1"/>
  <c r="BX1843" i="1"/>
  <c r="BE1795" i="1"/>
  <c r="BW1795" i="1"/>
  <c r="BX1795" i="1"/>
  <c r="BE1851" i="1"/>
  <c r="BW1851" i="1"/>
  <c r="BX1851" i="1"/>
  <c r="BE1799" i="1"/>
  <c r="BW1799" i="1"/>
  <c r="BX1799" i="1"/>
  <c r="BE1766" i="1"/>
  <c r="BW1766" i="1"/>
  <c r="BX1766" i="1"/>
  <c r="BE1877" i="1"/>
  <c r="BW1877" i="1"/>
  <c r="BX1877" i="1"/>
  <c r="BE1797" i="1"/>
  <c r="BW1797" i="1"/>
  <c r="BX1797" i="1"/>
  <c r="BE1725" i="1"/>
  <c r="BW1725" i="1"/>
  <c r="BX1725" i="1"/>
  <c r="BE1867" i="1"/>
  <c r="BW1867" i="1"/>
  <c r="BX1867" i="1"/>
  <c r="BE1895" i="1"/>
  <c r="BW1895" i="1"/>
  <c r="BX1895" i="1"/>
  <c r="BE1769" i="1"/>
  <c r="BW1769" i="1"/>
  <c r="BX1769" i="1"/>
  <c r="BE1808" i="1"/>
  <c r="BW1808" i="1"/>
  <c r="BX1808" i="1"/>
  <c r="BE1934" i="1"/>
  <c r="BW1934" i="1"/>
  <c r="BX1934" i="1"/>
  <c r="BE1801" i="1"/>
  <c r="BW1801" i="1"/>
  <c r="BX1801" i="1"/>
  <c r="BE1879" i="1"/>
  <c r="BW1879" i="1"/>
  <c r="BX1879" i="1"/>
  <c r="BE1859" i="1"/>
  <c r="BW1859" i="1"/>
  <c r="BX1859" i="1"/>
  <c r="BE1929" i="1"/>
  <c r="BW1929" i="1"/>
  <c r="BX1929" i="1"/>
  <c r="BE1948" i="1"/>
  <c r="BW1948" i="1"/>
  <c r="BX1948" i="1"/>
  <c r="BE1869" i="1"/>
  <c r="BW1869" i="1"/>
  <c r="BX1869" i="1"/>
  <c r="BE1736" i="1"/>
  <c r="BW1736" i="1"/>
  <c r="BX1736" i="1"/>
  <c r="BE1847" i="1"/>
  <c r="BW1847" i="1"/>
  <c r="BX1847" i="1"/>
  <c r="BE1737" i="1"/>
  <c r="BW1737" i="1"/>
  <c r="BX1737" i="1"/>
  <c r="BE1820" i="1"/>
  <c r="BW1820" i="1"/>
  <c r="BX1820" i="1"/>
  <c r="BE2852" i="1"/>
  <c r="BW2852" i="1"/>
  <c r="BX2852" i="1"/>
  <c r="BE1992" i="1"/>
  <c r="BW1992" i="1"/>
  <c r="BX1992" i="1"/>
  <c r="BE2154" i="1"/>
  <c r="BW2154" i="1"/>
  <c r="BX2154" i="1"/>
  <c r="BE2207" i="1"/>
  <c r="BW2207" i="1"/>
  <c r="BX2207" i="1"/>
  <c r="BE1935" i="1"/>
  <c r="BW1935" i="1"/>
  <c r="BX1935" i="1"/>
  <c r="BE2538" i="1"/>
  <c r="BW2538" i="1"/>
  <c r="BX2538" i="1"/>
  <c r="BE2053" i="1"/>
  <c r="BW2053" i="1"/>
  <c r="BX2053" i="1"/>
  <c r="BE2106" i="1"/>
  <c r="BW2106" i="1"/>
  <c r="BX2106" i="1"/>
  <c r="BE2127" i="1"/>
  <c r="BW2127" i="1"/>
  <c r="BX2127" i="1"/>
  <c r="BE2092" i="1"/>
  <c r="BW2092" i="1"/>
  <c r="BX2092" i="1"/>
  <c r="BE2050" i="1"/>
  <c r="BW2050" i="1"/>
  <c r="BX2050" i="1"/>
  <c r="BE2062" i="1"/>
  <c r="BW2062" i="1"/>
  <c r="BX2062" i="1"/>
  <c r="BE2049" i="1"/>
  <c r="BW2049" i="1"/>
  <c r="BX2049" i="1"/>
  <c r="BE2636" i="1"/>
  <c r="BW2636" i="1"/>
  <c r="BX2636" i="1"/>
  <c r="BE2131" i="1"/>
  <c r="BW2131" i="1"/>
  <c r="BX2131" i="1"/>
  <c r="BE2149" i="1"/>
  <c r="BW2149" i="1"/>
  <c r="BX2149" i="1"/>
  <c r="BE2113" i="1"/>
  <c r="BW2113" i="1"/>
  <c r="BX2113" i="1"/>
  <c r="BE1924" i="1"/>
  <c r="BW1924" i="1"/>
  <c r="BX1924" i="1"/>
  <c r="BE2142" i="1"/>
  <c r="BW2142" i="1"/>
  <c r="BX2142" i="1"/>
  <c r="BE2083" i="1"/>
  <c r="BW2083" i="1"/>
  <c r="BX2083" i="1"/>
  <c r="BE2043" i="1"/>
  <c r="BW2043" i="1"/>
  <c r="BX2043" i="1"/>
  <c r="BE2161" i="1"/>
  <c r="BW2161" i="1"/>
  <c r="BX2161" i="1"/>
  <c r="BE2028" i="1"/>
  <c r="BW2028" i="1"/>
  <c r="BX2028" i="1"/>
  <c r="BE2587" i="1"/>
  <c r="BW2587" i="1"/>
  <c r="BX2587" i="1"/>
  <c r="BE2573" i="1"/>
  <c r="BW2573" i="1"/>
  <c r="BX2573" i="1"/>
  <c r="BE2670" i="1"/>
  <c r="BW2670" i="1"/>
  <c r="BX2670" i="1"/>
  <c r="BE2588" i="1"/>
  <c r="BW2588" i="1"/>
  <c r="BX2588" i="1"/>
  <c r="BE2595" i="1"/>
  <c r="BW2595" i="1"/>
  <c r="BX2595" i="1"/>
  <c r="BE2393" i="1"/>
  <c r="BW2393" i="1"/>
  <c r="BX2393" i="1"/>
  <c r="BE2859" i="1"/>
  <c r="BW2859" i="1"/>
  <c r="BX2859" i="1"/>
  <c r="BE2087" i="1"/>
  <c r="BW2087" i="1"/>
  <c r="BX2087" i="1"/>
  <c r="BE2174" i="1"/>
  <c r="BW2174" i="1"/>
  <c r="BX2174" i="1"/>
  <c r="BE2378" i="1"/>
  <c r="BW2378" i="1"/>
  <c r="BX2378" i="1"/>
  <c r="BE2492" i="1"/>
  <c r="BW2492" i="1"/>
  <c r="BX2492" i="1"/>
  <c r="BE2898" i="1"/>
  <c r="BW2898" i="1"/>
  <c r="BX2898" i="1"/>
  <c r="BE2461" i="1"/>
  <c r="BW2461" i="1"/>
  <c r="BX2461" i="1"/>
  <c r="BE2242" i="1"/>
  <c r="BW2242" i="1"/>
  <c r="BX2242" i="1"/>
  <c r="BE2840" i="1"/>
  <c r="BW2840" i="1"/>
  <c r="BX2840" i="1"/>
  <c r="BE2339" i="1"/>
  <c r="BW2339" i="1"/>
  <c r="BX2339" i="1"/>
  <c r="BE2617" i="1"/>
  <c r="BW2617" i="1"/>
  <c r="BX2617" i="1"/>
  <c r="BE2610" i="1"/>
  <c r="BW2610" i="1"/>
  <c r="BX2610" i="1"/>
  <c r="BE2780" i="1"/>
  <c r="BW2780" i="1"/>
  <c r="BX2780" i="1"/>
  <c r="BE2222" i="1"/>
  <c r="BW2222" i="1"/>
  <c r="BX2222" i="1"/>
  <c r="BE2733" i="1"/>
  <c r="BW2733" i="1"/>
  <c r="BX2733" i="1"/>
  <c r="BE2287" i="1"/>
  <c r="BW2287" i="1"/>
  <c r="BX2287" i="1"/>
  <c r="BE2193" i="1"/>
  <c r="BW2193" i="1"/>
  <c r="BX2193" i="1"/>
  <c r="BE2243" i="1"/>
  <c r="BW2243" i="1"/>
  <c r="BX2243" i="1"/>
  <c r="BE2258" i="1"/>
  <c r="BW2258" i="1"/>
  <c r="BX2258" i="1"/>
  <c r="BE2257" i="1"/>
  <c r="BW2257" i="1"/>
  <c r="BX2257" i="1"/>
  <c r="BE2621" i="1"/>
  <c r="BW2621" i="1"/>
  <c r="BX2621" i="1"/>
  <c r="BE2634" i="1"/>
  <c r="BW2634" i="1"/>
  <c r="BX2634" i="1"/>
  <c r="BE2751" i="1"/>
  <c r="BW2751" i="1"/>
  <c r="BX2751" i="1"/>
  <c r="BE2675" i="1"/>
  <c r="BW2675" i="1"/>
  <c r="BX2675" i="1"/>
  <c r="BE2821" i="1"/>
  <c r="BW2821" i="1"/>
  <c r="BX2821" i="1"/>
  <c r="BE2309" i="1"/>
  <c r="BW2309" i="1"/>
  <c r="BX2309" i="1"/>
  <c r="BE2334" i="1"/>
  <c r="BW2334" i="1"/>
  <c r="BX2334" i="1"/>
  <c r="BE2282" i="1"/>
  <c r="BW2282" i="1"/>
  <c r="BX2282" i="1"/>
  <c r="BE2341" i="1"/>
  <c r="BW2341" i="1"/>
  <c r="BX2341" i="1"/>
  <c r="BE2386" i="1"/>
  <c r="BW2386" i="1"/>
  <c r="BX2386" i="1"/>
  <c r="BE2277" i="1"/>
  <c r="BW2277" i="1"/>
  <c r="BX2277" i="1"/>
  <c r="BE2405" i="1"/>
  <c r="BW2405" i="1"/>
  <c r="BX2405" i="1"/>
  <c r="BE2661" i="1"/>
  <c r="BW2661" i="1"/>
  <c r="BX2661" i="1"/>
  <c r="BE2572" i="1"/>
  <c r="BW2572" i="1"/>
  <c r="BX2572" i="1"/>
  <c r="BE2705" i="1"/>
  <c r="BW2705" i="1"/>
  <c r="BX2705" i="1"/>
  <c r="BE2771" i="1"/>
  <c r="BW2771" i="1"/>
  <c r="BX2771" i="1"/>
  <c r="BE2633" i="1"/>
  <c r="BW2633" i="1"/>
  <c r="BX2633" i="1"/>
  <c r="BE2292" i="1"/>
  <c r="BW2292" i="1"/>
  <c r="BX2292" i="1"/>
  <c r="BE2344" i="1"/>
  <c r="BW2344" i="1"/>
  <c r="BX2344" i="1"/>
  <c r="BE2342" i="1"/>
  <c r="BW2342" i="1"/>
  <c r="BX2342" i="1"/>
  <c r="BE2784" i="1"/>
  <c r="BW2784" i="1"/>
  <c r="BX2784" i="1"/>
  <c r="BE2758" i="1"/>
  <c r="BW2758" i="1"/>
  <c r="BX2758" i="1"/>
  <c r="BE2776" i="1"/>
  <c r="BW2776" i="1"/>
  <c r="BX2776" i="1"/>
  <c r="BE2255" i="1"/>
  <c r="BW2255" i="1"/>
  <c r="BX2255" i="1"/>
  <c r="BE2400" i="1"/>
  <c r="BW2400" i="1"/>
  <c r="BX2400" i="1"/>
  <c r="BE2238" i="1"/>
  <c r="BW2238" i="1"/>
  <c r="BX2238" i="1"/>
  <c r="BE2270" i="1"/>
  <c r="BW2270" i="1"/>
  <c r="BX2270" i="1"/>
  <c r="BE2616" i="1"/>
  <c r="BW2616" i="1"/>
  <c r="BX2616" i="1"/>
  <c r="BE2468" i="1"/>
  <c r="BW2468" i="1"/>
  <c r="BX2468" i="1"/>
  <c r="BE2509" i="1"/>
  <c r="BW2509" i="1"/>
  <c r="BX2509" i="1"/>
  <c r="BE2653" i="1"/>
  <c r="BW2653" i="1"/>
  <c r="BX2653" i="1"/>
  <c r="BE2832" i="1"/>
  <c r="BW2832" i="1"/>
  <c r="BX2832" i="1"/>
  <c r="BE2460" i="1"/>
  <c r="BW2460" i="1"/>
  <c r="BX2460" i="1"/>
  <c r="BE2362" i="1"/>
  <c r="BW2362" i="1"/>
  <c r="BX2362" i="1"/>
  <c r="BE2566" i="1"/>
  <c r="BW2566" i="1"/>
  <c r="BX2566" i="1"/>
  <c r="BE2555" i="1"/>
  <c r="BW2555" i="1"/>
  <c r="BX2555" i="1"/>
  <c r="BE2439" i="1"/>
  <c r="BW2439" i="1"/>
  <c r="BX2439" i="1"/>
  <c r="BE2245" i="1"/>
  <c r="BW2245" i="1"/>
  <c r="BX2245" i="1"/>
  <c r="BE2236" i="1"/>
  <c r="BW2236" i="1"/>
  <c r="BX2236" i="1"/>
  <c r="BE2333" i="1"/>
  <c r="BW2333" i="1"/>
  <c r="BX2333" i="1"/>
  <c r="BE2767" i="1"/>
  <c r="BW2767" i="1"/>
  <c r="BX2767" i="1"/>
  <c r="BE2836" i="1"/>
  <c r="BW2836" i="1"/>
  <c r="BX2836" i="1"/>
  <c r="BE2423" i="1"/>
  <c r="BW2423" i="1"/>
  <c r="BX2423" i="1"/>
  <c r="BE2479" i="1"/>
  <c r="BW2479" i="1"/>
  <c r="BX2479" i="1"/>
  <c r="BE2404" i="1"/>
  <c r="BW2404" i="1"/>
  <c r="BX2404" i="1"/>
  <c r="BE2643" i="1"/>
  <c r="BW2643" i="1"/>
  <c r="BX2643" i="1"/>
  <c r="BE2672" i="1"/>
  <c r="BW2672" i="1"/>
  <c r="BX2672" i="1"/>
  <c r="BE2756" i="1"/>
  <c r="BW2756" i="1"/>
  <c r="BX2756" i="1"/>
  <c r="BE2648" i="1"/>
  <c r="BW2648" i="1"/>
  <c r="BX2648" i="1"/>
  <c r="BE2727" i="1"/>
  <c r="BW2727" i="1"/>
  <c r="BX2727" i="1"/>
  <c r="BE3343" i="1"/>
  <c r="BW3343" i="1"/>
  <c r="BX3343" i="1"/>
  <c r="BE2714" i="1"/>
  <c r="BW2714" i="1"/>
  <c r="BX2714" i="1"/>
  <c r="BE2750" i="1"/>
  <c r="BW2750" i="1"/>
  <c r="BX2750" i="1"/>
  <c r="BE2584" i="1"/>
  <c r="BW2584" i="1"/>
  <c r="BX2584" i="1"/>
  <c r="BE2799" i="1"/>
  <c r="BW2799" i="1"/>
  <c r="BX2799" i="1"/>
  <c r="BE2739" i="1"/>
  <c r="BW2739" i="1"/>
  <c r="BX2739" i="1"/>
  <c r="BE2529" i="1"/>
  <c r="BW2529" i="1"/>
  <c r="BX2529" i="1"/>
  <c r="BE3610" i="1"/>
  <c r="BW3610" i="1"/>
  <c r="BX3610" i="1"/>
  <c r="BE641" i="1"/>
  <c r="BW641" i="1"/>
  <c r="BX641" i="1"/>
  <c r="BE724" i="1"/>
  <c r="BW724" i="1"/>
  <c r="BX724" i="1"/>
  <c r="BE662" i="1"/>
  <c r="BW662" i="1"/>
  <c r="BX662" i="1"/>
  <c r="BE636" i="1"/>
  <c r="BW636" i="1"/>
  <c r="BX636" i="1"/>
  <c r="BE113" i="1"/>
  <c r="BW113" i="1"/>
  <c r="BX113" i="1"/>
  <c r="BE19" i="1"/>
  <c r="BW19" i="1"/>
  <c r="BX19" i="1"/>
  <c r="BE173" i="1"/>
  <c r="BW173" i="1"/>
  <c r="BX173" i="1"/>
  <c r="BE581" i="1"/>
  <c r="BW581" i="1"/>
  <c r="BX581" i="1"/>
  <c r="BE661" i="1"/>
  <c r="BW661" i="1"/>
  <c r="BX661" i="1"/>
  <c r="BE580" i="1"/>
  <c r="BW580" i="1"/>
  <c r="BX580" i="1"/>
  <c r="BE663" i="1"/>
  <c r="BW663" i="1"/>
  <c r="BX663" i="1"/>
  <c r="BE762" i="1"/>
  <c r="BW762" i="1"/>
  <c r="BX762" i="1"/>
  <c r="BE91" i="1"/>
  <c r="BW91" i="1"/>
  <c r="BX91" i="1"/>
  <c r="BE45" i="1"/>
  <c r="BW45" i="1"/>
  <c r="BX45" i="1"/>
  <c r="BE1268" i="1"/>
  <c r="BW1268" i="1"/>
  <c r="BX1268" i="1"/>
  <c r="BE806" i="1"/>
  <c r="BW806" i="1"/>
  <c r="BX806" i="1"/>
  <c r="BE1304" i="1"/>
  <c r="BW1304" i="1"/>
  <c r="BX1304" i="1"/>
  <c r="BE1150" i="1"/>
  <c r="BW1150" i="1"/>
  <c r="BX1150" i="1"/>
  <c r="BE801" i="1"/>
  <c r="BW801" i="1"/>
  <c r="BX801" i="1"/>
  <c r="BE1184" i="1"/>
  <c r="BW1184" i="1"/>
  <c r="BX1184" i="1"/>
  <c r="BE1002" i="1"/>
  <c r="BW1002" i="1"/>
  <c r="BX1002" i="1"/>
  <c r="BE851" i="1"/>
  <c r="BW851" i="1"/>
  <c r="BX851" i="1"/>
  <c r="BE968" i="1"/>
  <c r="BW968" i="1"/>
  <c r="BX968" i="1"/>
  <c r="BE863" i="1"/>
  <c r="BW863" i="1"/>
  <c r="BX863" i="1"/>
  <c r="BE915" i="1"/>
  <c r="BW915" i="1"/>
  <c r="BX915" i="1"/>
  <c r="BE862" i="1"/>
  <c r="BW862" i="1"/>
  <c r="BX862" i="1"/>
  <c r="BE604" i="1"/>
  <c r="BW604" i="1"/>
  <c r="BX604" i="1"/>
  <c r="BE121" i="1"/>
  <c r="BW121" i="1"/>
  <c r="BX121" i="1"/>
  <c r="BE156" i="1"/>
  <c r="BW156" i="1"/>
  <c r="BX156" i="1"/>
  <c r="BE607" i="1"/>
  <c r="BW607" i="1"/>
  <c r="BX607" i="1"/>
  <c r="BE471" i="1"/>
  <c r="BW471" i="1"/>
  <c r="BX471" i="1"/>
  <c r="BE542" i="1"/>
  <c r="BW542" i="1"/>
  <c r="BX542" i="1"/>
  <c r="BE151" i="1"/>
  <c r="BW151" i="1"/>
  <c r="BX151" i="1"/>
  <c r="BE543" i="1"/>
  <c r="BW543" i="1"/>
  <c r="BX543" i="1"/>
  <c r="BE1270" i="1"/>
  <c r="BW1270" i="1"/>
  <c r="BX1270" i="1"/>
  <c r="BE585" i="1"/>
  <c r="BW585" i="1"/>
  <c r="BX585" i="1"/>
  <c r="BE41" i="1"/>
  <c r="BW41" i="1"/>
  <c r="BX41" i="1"/>
  <c r="BE77" i="1"/>
  <c r="BW77" i="1"/>
  <c r="BX77" i="1"/>
  <c r="BE631" i="1"/>
  <c r="BW631" i="1"/>
  <c r="BX631" i="1"/>
  <c r="BE681" i="1"/>
  <c r="BW681" i="1"/>
  <c r="BX681" i="1"/>
  <c r="BE192" i="1"/>
  <c r="BW192" i="1"/>
  <c r="BX192" i="1"/>
  <c r="BE569" i="1"/>
  <c r="BW569" i="1"/>
  <c r="BX569" i="1"/>
  <c r="BE333" i="1"/>
  <c r="BW333" i="1"/>
  <c r="BX333" i="1"/>
  <c r="BE258" i="1"/>
  <c r="BW258" i="1"/>
  <c r="BX258" i="1"/>
  <c r="BE425" i="1"/>
  <c r="BW425" i="1"/>
  <c r="BX425" i="1"/>
  <c r="BE538" i="1"/>
  <c r="BW538" i="1"/>
  <c r="BX538" i="1"/>
  <c r="BE36" i="1"/>
  <c r="BW36" i="1"/>
  <c r="BX36" i="1"/>
  <c r="BE460" i="1"/>
  <c r="BW460" i="1"/>
  <c r="BX460" i="1"/>
  <c r="BE140" i="1"/>
  <c r="BW140" i="1"/>
  <c r="BX140" i="1"/>
  <c r="BE384" i="1"/>
  <c r="BW384" i="1"/>
  <c r="BX384" i="1"/>
  <c r="BE420" i="1"/>
  <c r="BW420" i="1"/>
  <c r="BX420" i="1"/>
  <c r="BE142" i="1"/>
  <c r="BW142" i="1"/>
  <c r="BX142" i="1"/>
  <c r="BE701" i="1"/>
  <c r="BW701" i="1"/>
  <c r="BX701" i="1"/>
  <c r="BE395" i="1"/>
  <c r="BW395" i="1"/>
  <c r="BX395" i="1"/>
  <c r="BE39" i="1"/>
  <c r="BW39" i="1"/>
  <c r="BX39" i="1"/>
  <c r="BE125" i="1"/>
  <c r="BW125" i="1"/>
  <c r="BX125" i="1"/>
  <c r="BE634" i="1"/>
  <c r="BW634" i="1"/>
  <c r="BX634" i="1"/>
  <c r="BE738" i="1"/>
  <c r="BW738" i="1"/>
  <c r="BX738" i="1"/>
  <c r="CD738" i="1"/>
  <c r="BE281" i="1"/>
  <c r="BW281" i="1"/>
  <c r="BX281" i="1"/>
  <c r="BE359" i="1"/>
  <c r="BW359" i="1"/>
  <c r="BX359" i="1"/>
  <c r="BE703" i="1"/>
  <c r="BW703" i="1"/>
  <c r="BX703" i="1"/>
  <c r="BE399" i="1"/>
  <c r="BW399" i="1"/>
  <c r="BX399" i="1"/>
  <c r="BE608" i="1"/>
  <c r="BW608" i="1"/>
  <c r="BX608" i="1"/>
  <c r="BE870" i="1"/>
  <c r="BW870" i="1"/>
  <c r="BX870" i="1"/>
  <c r="BE679" i="1"/>
  <c r="BW679" i="1"/>
  <c r="BX679" i="1"/>
  <c r="BE630" i="1"/>
  <c r="BW630" i="1"/>
  <c r="BX630" i="1"/>
  <c r="BE190" i="1"/>
  <c r="BW190" i="1"/>
  <c r="BX190" i="1"/>
  <c r="BE105" i="1"/>
  <c r="BW105" i="1"/>
  <c r="BX105" i="1"/>
  <c r="BE598" i="1"/>
  <c r="BW598" i="1"/>
  <c r="BX598" i="1"/>
  <c r="BE304" i="1"/>
  <c r="BW304" i="1"/>
  <c r="BX304" i="1"/>
  <c r="BE374" i="1"/>
  <c r="BW374" i="1"/>
  <c r="BX374" i="1"/>
  <c r="BE729" i="1"/>
  <c r="BW729" i="1"/>
  <c r="BX729" i="1"/>
  <c r="BE397" i="1"/>
  <c r="BW397" i="1"/>
  <c r="BX397" i="1"/>
  <c r="BE530" i="1"/>
  <c r="BW530" i="1"/>
  <c r="BX530" i="1"/>
  <c r="BE4" i="1"/>
  <c r="BW4" i="1"/>
  <c r="BX4" i="1"/>
  <c r="BE260" i="1"/>
  <c r="BW260" i="1"/>
  <c r="BX260" i="1"/>
  <c r="BE161" i="1"/>
  <c r="BW161" i="1"/>
  <c r="BX161" i="1"/>
  <c r="BE53" i="1"/>
  <c r="BW53" i="1"/>
  <c r="BX53" i="1"/>
  <c r="BE757" i="1"/>
  <c r="BW757" i="1"/>
  <c r="BX757" i="1"/>
  <c r="BE541" i="1"/>
  <c r="BW541" i="1"/>
  <c r="BX541" i="1"/>
  <c r="BE200" i="1"/>
  <c r="BW200" i="1"/>
  <c r="BX200" i="1"/>
  <c r="BE223" i="1"/>
  <c r="BW223" i="1"/>
  <c r="BX223" i="1"/>
  <c r="BE146" i="1"/>
  <c r="BW146" i="1"/>
  <c r="BX146" i="1"/>
  <c r="BE768" i="1"/>
  <c r="BW768" i="1"/>
  <c r="BX768" i="1"/>
  <c r="BE239" i="1"/>
  <c r="BW239" i="1"/>
  <c r="BX239" i="1"/>
  <c r="BE371" i="1"/>
  <c r="BW371" i="1"/>
  <c r="BX371" i="1"/>
  <c r="BE96" i="1"/>
  <c r="BW96" i="1"/>
  <c r="BX96" i="1"/>
  <c r="BE707" i="1"/>
  <c r="BW707" i="1"/>
  <c r="BX707" i="1"/>
  <c r="BE88" i="1"/>
  <c r="BW88" i="1"/>
  <c r="BX88" i="1"/>
  <c r="BE612" i="1"/>
  <c r="BW612" i="1"/>
  <c r="BX612" i="1"/>
  <c r="BE66" i="1"/>
  <c r="BW66" i="1"/>
  <c r="BX66" i="1"/>
  <c r="BE92" i="1"/>
  <c r="BW92" i="1"/>
  <c r="BX92" i="1"/>
  <c r="BE426" i="1"/>
  <c r="BW426" i="1"/>
  <c r="BX426" i="1"/>
  <c r="BE248" i="1"/>
  <c r="BW248" i="1"/>
  <c r="BX248" i="1"/>
  <c r="BE124" i="1"/>
  <c r="BW124" i="1"/>
  <c r="BX124" i="1"/>
  <c r="BE380" i="1"/>
  <c r="BW380" i="1"/>
  <c r="BX380" i="1"/>
  <c r="BE421" i="1"/>
  <c r="BW421" i="1"/>
  <c r="BX421" i="1"/>
  <c r="BE303" i="1"/>
  <c r="BW303" i="1"/>
  <c r="BX303" i="1"/>
  <c r="BE319" i="1"/>
  <c r="BW319" i="1"/>
  <c r="BX319" i="1"/>
  <c r="BE20" i="1"/>
  <c r="BW20" i="1"/>
  <c r="BX20" i="1"/>
  <c r="BE54" i="1"/>
  <c r="BW54" i="1"/>
  <c r="BX54" i="1"/>
  <c r="BE154" i="1"/>
  <c r="BW154" i="1"/>
  <c r="BX154" i="1"/>
  <c r="BE531" i="1"/>
  <c r="BW531" i="1"/>
  <c r="BX531" i="1"/>
  <c r="BE573" i="1"/>
  <c r="BW573" i="1"/>
  <c r="BX573" i="1"/>
  <c r="BE408" i="1"/>
  <c r="BW408" i="1"/>
  <c r="BX408" i="1"/>
  <c r="BE686" i="1"/>
  <c r="BW686" i="1"/>
  <c r="BX686" i="1"/>
  <c r="BE58" i="1"/>
  <c r="BW58" i="1"/>
  <c r="BX58" i="1"/>
  <c r="BE221" i="1"/>
  <c r="BW221" i="1"/>
  <c r="BX221" i="1"/>
  <c r="BE42" i="1"/>
  <c r="BW42" i="1"/>
  <c r="BX42" i="1"/>
  <c r="BE2" i="1"/>
  <c r="BW2" i="1"/>
  <c r="BX2" i="1"/>
  <c r="BE449" i="1"/>
  <c r="BW449" i="1"/>
  <c r="BX449" i="1"/>
  <c r="BE480" i="1"/>
  <c r="BW480" i="1"/>
  <c r="BX480" i="1"/>
  <c r="BE1478" i="1"/>
  <c r="BW1478" i="1"/>
  <c r="BX1478" i="1"/>
  <c r="BE1483" i="1"/>
  <c r="BW1483" i="1"/>
  <c r="BX1483" i="1"/>
  <c r="BE1328" i="1"/>
  <c r="BW1328" i="1"/>
  <c r="BX1328" i="1"/>
  <c r="BE1482" i="1"/>
  <c r="BW1482" i="1"/>
  <c r="BX1482" i="1"/>
  <c r="BE1426" i="1"/>
  <c r="BW1426" i="1"/>
  <c r="BX1426" i="1"/>
  <c r="BE1349" i="1"/>
  <c r="BW1349" i="1"/>
  <c r="BX1349" i="1"/>
  <c r="BE1512" i="1"/>
  <c r="BW1512" i="1"/>
  <c r="BX1512" i="1"/>
  <c r="BE1093" i="1"/>
  <c r="BW1093" i="1"/>
  <c r="BX1093" i="1"/>
  <c r="BE1056" i="1"/>
  <c r="BW1056" i="1"/>
  <c r="BX1056" i="1"/>
  <c r="BE1100" i="1"/>
  <c r="BW1100" i="1"/>
  <c r="BX1100" i="1"/>
  <c r="BE797" i="1"/>
  <c r="BW797" i="1"/>
  <c r="BX797" i="1"/>
  <c r="BE1241" i="1"/>
  <c r="BW1241" i="1"/>
  <c r="BX1241" i="1"/>
  <c r="BE1255" i="1"/>
  <c r="BW1255" i="1"/>
  <c r="BX1255" i="1"/>
  <c r="BE1026" i="1"/>
  <c r="BW1026" i="1"/>
  <c r="BX1026" i="1"/>
  <c r="BE920" i="1"/>
  <c r="BW920" i="1"/>
  <c r="BX920" i="1"/>
  <c r="BE1120" i="1"/>
  <c r="BW1120" i="1"/>
  <c r="BX1120" i="1"/>
  <c r="BE935" i="1"/>
  <c r="BW935" i="1"/>
  <c r="BX935" i="1"/>
  <c r="BE1140" i="1"/>
  <c r="BW1140" i="1"/>
  <c r="BX1140" i="1"/>
  <c r="BE1203" i="1"/>
  <c r="BW1203" i="1"/>
  <c r="BX1203" i="1"/>
  <c r="BE1030" i="1"/>
  <c r="BW1030" i="1"/>
  <c r="BX1030" i="1"/>
  <c r="BE1266" i="1"/>
  <c r="BW1266" i="1"/>
  <c r="BX1266" i="1"/>
  <c r="BE1131" i="1"/>
  <c r="BW1131" i="1"/>
  <c r="BX1131" i="1"/>
  <c r="BE1278" i="1"/>
  <c r="BW1278" i="1"/>
  <c r="BX1278" i="1"/>
  <c r="BE1096" i="1"/>
  <c r="BW1096" i="1"/>
  <c r="BX1096" i="1"/>
  <c r="BE882" i="1"/>
  <c r="BW882" i="1"/>
  <c r="BX882" i="1"/>
  <c r="BE830" i="1"/>
  <c r="BW830" i="1"/>
  <c r="BX830" i="1"/>
  <c r="BE829" i="1"/>
  <c r="BW829" i="1"/>
  <c r="BX829" i="1"/>
  <c r="BE826" i="1"/>
  <c r="BW826" i="1"/>
  <c r="BX826" i="1"/>
  <c r="BE1210" i="1"/>
  <c r="BW1210" i="1"/>
  <c r="BX1210" i="1"/>
  <c r="BE849" i="1"/>
  <c r="BW849" i="1"/>
  <c r="BX849" i="1"/>
  <c r="BE1113" i="1"/>
  <c r="BW1113" i="1"/>
  <c r="BX1113" i="1"/>
  <c r="BE928" i="1"/>
  <c r="BW928" i="1"/>
  <c r="BX928" i="1"/>
  <c r="BE786" i="1"/>
  <c r="BW786" i="1"/>
  <c r="BX786" i="1"/>
  <c r="BE823" i="1"/>
  <c r="BW823" i="1"/>
  <c r="BX823" i="1"/>
  <c r="BE1024" i="1"/>
  <c r="BW1024" i="1"/>
  <c r="BX1024" i="1"/>
  <c r="BE876" i="1"/>
  <c r="BW876" i="1"/>
  <c r="BX876" i="1"/>
  <c r="BE971" i="1"/>
  <c r="BW971" i="1"/>
  <c r="BX971" i="1"/>
  <c r="BE818" i="1"/>
  <c r="BW818" i="1"/>
  <c r="BX818" i="1"/>
  <c r="BE1053" i="1"/>
  <c r="BW1053" i="1"/>
  <c r="BX1053" i="1"/>
  <c r="BE1011" i="1"/>
  <c r="BW1011" i="1"/>
  <c r="BX1011" i="1"/>
  <c r="BE1086" i="1"/>
  <c r="BW1086" i="1"/>
  <c r="BX1086" i="1"/>
  <c r="BE798" i="1"/>
  <c r="BW798" i="1"/>
  <c r="BX798" i="1"/>
  <c r="BE1052" i="1"/>
  <c r="BW1052" i="1"/>
  <c r="BX1052" i="1"/>
  <c r="BE1247" i="1"/>
  <c r="BW1247" i="1"/>
  <c r="BX1247" i="1"/>
  <c r="BE1208" i="1"/>
  <c r="BW1208" i="1"/>
  <c r="BX1208" i="1"/>
  <c r="BE1175" i="1"/>
  <c r="BW1175" i="1"/>
  <c r="BX1175" i="1"/>
  <c r="BE1253" i="1"/>
  <c r="BW1253" i="1"/>
  <c r="BX1253" i="1"/>
  <c r="BE1299" i="1"/>
  <c r="BW1299" i="1"/>
  <c r="BX1299" i="1"/>
  <c r="BE1306" i="1"/>
  <c r="BW1306" i="1"/>
  <c r="BX1306" i="1"/>
  <c r="BE1183" i="1"/>
  <c r="BW1183" i="1"/>
  <c r="BX1183" i="1"/>
  <c r="BE1174" i="1"/>
  <c r="BW1174" i="1"/>
  <c r="BX1174" i="1"/>
  <c r="BE1064" i="1"/>
  <c r="BW1064" i="1"/>
  <c r="BX1064" i="1"/>
  <c r="BE1193" i="1"/>
  <c r="BW1193" i="1"/>
  <c r="BX1193" i="1"/>
  <c r="BE1292" i="1"/>
  <c r="BW1292" i="1"/>
  <c r="BX1292" i="1"/>
  <c r="BE788" i="1"/>
  <c r="BW788" i="1"/>
  <c r="BX788" i="1"/>
  <c r="BE1152" i="1"/>
  <c r="BW1152" i="1"/>
  <c r="BX1152" i="1"/>
  <c r="BE965" i="1"/>
  <c r="BW965" i="1"/>
  <c r="BX965" i="1"/>
  <c r="BE959" i="1"/>
  <c r="BW959" i="1"/>
  <c r="BX959" i="1"/>
  <c r="BE952" i="1"/>
  <c r="BW952" i="1"/>
  <c r="BX952" i="1"/>
  <c r="BE1283" i="1"/>
  <c r="BW1283" i="1"/>
  <c r="BX1283" i="1"/>
  <c r="BE1378" i="1"/>
  <c r="BW1378" i="1"/>
  <c r="BX1378" i="1"/>
  <c r="BE1368" i="1"/>
  <c r="BW1368" i="1"/>
  <c r="BX1368" i="1"/>
  <c r="BE1467" i="1"/>
  <c r="BW1467" i="1"/>
  <c r="BX1467" i="1"/>
  <c r="BE1486" i="1"/>
  <c r="BW1486" i="1"/>
  <c r="BX1486" i="1"/>
  <c r="BE1397" i="1"/>
  <c r="BW1397" i="1"/>
  <c r="BX1397" i="1"/>
  <c r="BE1477" i="1"/>
  <c r="BW1477" i="1"/>
  <c r="BX1477" i="1"/>
  <c r="BE1362" i="1"/>
  <c r="BW1362" i="1"/>
  <c r="BX1362" i="1"/>
  <c r="BE1489" i="1"/>
  <c r="BW1489" i="1"/>
  <c r="BX1489" i="1"/>
  <c r="BE1322" i="1"/>
  <c r="BW1322" i="1"/>
  <c r="BX1322" i="1"/>
  <c r="BE1432" i="1"/>
  <c r="BW1432" i="1"/>
  <c r="BX1432" i="1"/>
  <c r="BE1527" i="1"/>
  <c r="BW1527" i="1"/>
  <c r="BX1527" i="1"/>
  <c r="BE1441" i="1"/>
  <c r="BW1441" i="1"/>
  <c r="BX1441" i="1"/>
  <c r="BE1425" i="1"/>
  <c r="BW1425" i="1"/>
  <c r="BX1425" i="1"/>
  <c r="BE1400" i="1"/>
  <c r="BW1400" i="1"/>
  <c r="BX1400" i="1"/>
  <c r="BE1421" i="1"/>
  <c r="BW1421" i="1"/>
  <c r="BX1421" i="1"/>
  <c r="BE1660" i="1"/>
  <c r="BW1660" i="1"/>
  <c r="BX1660" i="1"/>
  <c r="BE1348" i="1"/>
  <c r="BW1348" i="1"/>
  <c r="BX1348" i="1"/>
  <c r="BE3538" i="1"/>
  <c r="BW3538" i="1"/>
  <c r="BX3538" i="1"/>
  <c r="BE3533" i="1"/>
  <c r="BW3533" i="1"/>
  <c r="BX3533" i="1"/>
  <c r="BE3504" i="1"/>
  <c r="BW3504" i="1"/>
  <c r="BX3504" i="1"/>
  <c r="BE3579" i="1"/>
  <c r="BW3579" i="1"/>
  <c r="BX3579" i="1"/>
  <c r="BE3548" i="1"/>
  <c r="BW3548" i="1"/>
  <c r="BX3548" i="1"/>
  <c r="BE3569" i="1"/>
  <c r="BW3569" i="1"/>
  <c r="BX3569" i="1"/>
  <c r="BE3536" i="1"/>
  <c r="BW3536" i="1"/>
  <c r="BX3536" i="1"/>
  <c r="BE3552" i="1"/>
  <c r="BW3552" i="1"/>
  <c r="BX3552" i="1"/>
  <c r="BE3506" i="1"/>
  <c r="BW3506" i="1"/>
  <c r="BX3506" i="1"/>
  <c r="BE1465" i="1"/>
  <c r="BW1465" i="1"/>
  <c r="BX1465" i="1"/>
  <c r="BE1466" i="1"/>
  <c r="BW1466" i="1"/>
  <c r="BX1466" i="1"/>
  <c r="BE1451" i="1"/>
  <c r="BW1451" i="1"/>
  <c r="BX1451" i="1"/>
  <c r="BE1476" i="1"/>
  <c r="BW1476" i="1"/>
  <c r="BX1476" i="1"/>
  <c r="BE1449" i="1"/>
  <c r="BW1449" i="1"/>
  <c r="BX1449" i="1"/>
  <c r="BE1536" i="1"/>
  <c r="BW1536" i="1"/>
  <c r="BX1536" i="1"/>
  <c r="BE1537" i="1"/>
  <c r="BW1537" i="1"/>
  <c r="BX1537" i="1"/>
  <c r="BE1413" i="1"/>
  <c r="BW1413" i="1"/>
  <c r="BX1413" i="1"/>
  <c r="BE1507" i="1"/>
  <c r="BW1507" i="1"/>
  <c r="BX1507" i="1"/>
  <c r="BE1416" i="1"/>
  <c r="BW1416" i="1"/>
  <c r="BX1416" i="1"/>
  <c r="BE1404" i="1"/>
  <c r="BW1404" i="1"/>
  <c r="BX1404" i="1"/>
  <c r="BE1523" i="1"/>
  <c r="BW1523" i="1"/>
  <c r="BX1523" i="1"/>
  <c r="BE1431" i="1"/>
  <c r="BW1431" i="1"/>
  <c r="BX1431" i="1"/>
  <c r="CD1431" i="1"/>
  <c r="BE2868" i="1"/>
  <c r="BW2868" i="1"/>
  <c r="BX2868" i="1"/>
  <c r="BE2886" i="1"/>
  <c r="BW2886" i="1"/>
  <c r="BX2886" i="1"/>
  <c r="BE2912" i="1"/>
  <c r="BW2912" i="1"/>
  <c r="BX2912" i="1"/>
  <c r="BE2943" i="1"/>
  <c r="BW2943" i="1"/>
  <c r="BX2943" i="1"/>
  <c r="BE2885" i="1"/>
  <c r="BW2885" i="1"/>
  <c r="BX2885" i="1"/>
  <c r="BE2880" i="1"/>
  <c r="BW2880" i="1"/>
  <c r="BX2880" i="1"/>
  <c r="BE2986" i="1"/>
  <c r="BW2986" i="1"/>
  <c r="BX2986" i="1"/>
  <c r="BE2941" i="1"/>
  <c r="BW2941" i="1"/>
  <c r="BX2941" i="1"/>
  <c r="BE2989" i="1"/>
  <c r="BW2989" i="1"/>
  <c r="BX2989" i="1"/>
  <c r="BE3003" i="1"/>
  <c r="BW3003" i="1"/>
  <c r="BX3003" i="1"/>
  <c r="BE2845" i="1"/>
  <c r="BW2845" i="1"/>
  <c r="BX2845" i="1"/>
  <c r="BE2850" i="1"/>
  <c r="BW2850" i="1"/>
  <c r="BX2850" i="1"/>
  <c r="BE2921" i="1"/>
  <c r="BW2921" i="1"/>
  <c r="BX2921" i="1"/>
  <c r="BE3325" i="1"/>
  <c r="BW3325" i="1"/>
  <c r="BX3325" i="1"/>
  <c r="BE2909" i="1"/>
  <c r="BW2909" i="1"/>
  <c r="BX2909" i="1"/>
  <c r="BE3016" i="1"/>
  <c r="BW3016" i="1"/>
  <c r="BX3016" i="1"/>
  <c r="BE2967" i="1"/>
  <c r="BW2967" i="1"/>
  <c r="BX2967" i="1"/>
  <c r="BE2913" i="1"/>
  <c r="BW2913" i="1"/>
  <c r="BX2913" i="1"/>
  <c r="BE3021" i="1"/>
  <c r="BW3021" i="1"/>
  <c r="BX3021" i="1"/>
  <c r="BE2938" i="1"/>
  <c r="BW2938" i="1"/>
  <c r="BX2938" i="1"/>
  <c r="BE2910" i="1"/>
  <c r="BW2910" i="1"/>
  <c r="BX2910" i="1"/>
  <c r="BE3042" i="1"/>
  <c r="BW3042" i="1"/>
  <c r="BX3042" i="1"/>
  <c r="BE3041" i="1"/>
  <c r="BW3041" i="1"/>
  <c r="BX3041" i="1"/>
  <c r="BE2997" i="1"/>
  <c r="BW2997" i="1"/>
  <c r="BX2997" i="1"/>
  <c r="BE2935" i="1"/>
  <c r="BW2935" i="1"/>
  <c r="BX2935" i="1"/>
  <c r="BE2939" i="1"/>
  <c r="BW2939" i="1"/>
  <c r="BX2939" i="1"/>
  <c r="BE2961" i="1"/>
  <c r="BW2961" i="1"/>
  <c r="BX2961" i="1"/>
  <c r="BE3082" i="1"/>
  <c r="BW3082" i="1"/>
  <c r="BX3082" i="1"/>
  <c r="BE3018" i="1"/>
  <c r="BW3018" i="1"/>
  <c r="BX3018" i="1"/>
  <c r="BE3160" i="1"/>
  <c r="BW3160" i="1"/>
  <c r="BX3160" i="1"/>
  <c r="BE3032" i="1"/>
  <c r="BW3032" i="1"/>
  <c r="BX3032" i="1"/>
  <c r="BE3063" i="1"/>
  <c r="BW3063" i="1"/>
  <c r="BX3063" i="1"/>
  <c r="BE3067" i="1"/>
  <c r="BW3067" i="1"/>
  <c r="BX3067" i="1"/>
  <c r="BE3429" i="1"/>
  <c r="BW3429" i="1"/>
  <c r="BX3429" i="1"/>
  <c r="BE3107" i="1"/>
  <c r="BW3107" i="1"/>
  <c r="BX3107" i="1"/>
  <c r="BE3100" i="1"/>
  <c r="BW3100" i="1"/>
  <c r="BX3100" i="1"/>
  <c r="BE3191" i="1"/>
  <c r="BW3191" i="1"/>
  <c r="BX3191" i="1"/>
  <c r="BE3176" i="1"/>
  <c r="BW3176" i="1"/>
  <c r="BX3176" i="1"/>
  <c r="BE3104" i="1"/>
  <c r="BW3104" i="1"/>
  <c r="BX3104" i="1"/>
  <c r="BE3062" i="1"/>
  <c r="BW3062" i="1"/>
  <c r="BX3062" i="1"/>
  <c r="BE3106" i="1"/>
  <c r="BW3106" i="1"/>
  <c r="BX3106" i="1"/>
  <c r="BE3554" i="1"/>
  <c r="BW3554" i="1"/>
  <c r="BX3554" i="1"/>
  <c r="BE3148" i="1"/>
  <c r="BW3148" i="1"/>
  <c r="BX3148" i="1"/>
  <c r="BE3159" i="1"/>
  <c r="BW3159" i="1"/>
  <c r="BX3159" i="1"/>
  <c r="BE3174" i="1"/>
  <c r="BW3174" i="1"/>
  <c r="BX3174" i="1"/>
  <c r="BE3113" i="1"/>
  <c r="BW3113" i="1"/>
  <c r="BX3113" i="1"/>
  <c r="BE3202" i="1"/>
  <c r="BW3202" i="1"/>
  <c r="BX3202" i="1"/>
  <c r="BE3245" i="1"/>
  <c r="BW3245" i="1"/>
  <c r="BX3245" i="1"/>
  <c r="BE3279" i="1"/>
  <c r="BW3279" i="1"/>
  <c r="BX3279" i="1"/>
  <c r="BE3248" i="1"/>
  <c r="BW3248" i="1"/>
  <c r="BX3248" i="1"/>
  <c r="BE3292" i="1"/>
  <c r="BW3292" i="1"/>
  <c r="BX3292" i="1"/>
  <c r="BE3244" i="1"/>
  <c r="BW3244" i="1"/>
  <c r="BX3244" i="1"/>
  <c r="BE3319" i="1"/>
  <c r="BW3319" i="1"/>
  <c r="BX3319" i="1"/>
  <c r="BE3397" i="1"/>
  <c r="BW3397" i="1"/>
  <c r="BX3397" i="1"/>
  <c r="BE3288" i="1"/>
  <c r="BW3288" i="1"/>
  <c r="BX3288" i="1"/>
  <c r="BE3359" i="1"/>
  <c r="BW3359" i="1"/>
  <c r="BX3359" i="1"/>
  <c r="BE3322" i="1"/>
  <c r="BW3322" i="1"/>
  <c r="BX3322" i="1"/>
  <c r="BE3474" i="1"/>
  <c r="BW3474" i="1"/>
  <c r="BX3474" i="1"/>
  <c r="BE3375" i="1"/>
  <c r="BW3375" i="1"/>
  <c r="BX3375" i="1"/>
  <c r="BE3458" i="1"/>
  <c r="BW3458" i="1"/>
  <c r="BX3458" i="1"/>
  <c r="BE3414" i="1"/>
  <c r="BW3414" i="1"/>
  <c r="BX3414" i="1"/>
  <c r="BE3434" i="1"/>
  <c r="BW3434" i="1"/>
  <c r="BX3434" i="1"/>
  <c r="BE3416" i="1"/>
  <c r="BW3416" i="1"/>
  <c r="BX3416" i="1"/>
  <c r="BE3419" i="1"/>
  <c r="BW3419" i="1"/>
  <c r="BX3419" i="1"/>
  <c r="BE3421" i="1"/>
  <c r="BW3421" i="1"/>
  <c r="BX3421" i="1"/>
  <c r="BE3451" i="1"/>
  <c r="BW3451" i="1"/>
  <c r="BX3451" i="1"/>
  <c r="BE3396" i="1"/>
  <c r="BW3396" i="1"/>
  <c r="BX3396" i="1"/>
  <c r="BE3475" i="1"/>
  <c r="BW3475" i="1"/>
  <c r="BX3475" i="1"/>
  <c r="BE3439" i="1"/>
  <c r="BW3439" i="1"/>
  <c r="BX3439" i="1"/>
  <c r="BE3471" i="1"/>
  <c r="BW3471" i="1"/>
  <c r="BX3471" i="1"/>
  <c r="BE3487" i="1"/>
  <c r="BW3487" i="1"/>
  <c r="BX3487" i="1"/>
  <c r="BE1636" i="1"/>
  <c r="BW1636" i="1"/>
  <c r="BX1636" i="1"/>
  <c r="BE1543" i="1"/>
  <c r="BW1543" i="1"/>
  <c r="BX1543" i="1"/>
  <c r="BE1627" i="1"/>
  <c r="BW1627" i="1"/>
  <c r="BX1627" i="1"/>
  <c r="BE1587" i="1"/>
  <c r="BW1587" i="1"/>
  <c r="BX1587" i="1"/>
  <c r="BE1566" i="1"/>
  <c r="BW1566" i="1"/>
  <c r="BX1566" i="1"/>
  <c r="BE1572" i="1"/>
  <c r="BW1572" i="1"/>
  <c r="BX1572" i="1"/>
  <c r="BE1591" i="1"/>
  <c r="BW1591" i="1"/>
  <c r="BX1591" i="1"/>
  <c r="BE1559" i="1"/>
  <c r="BW1559" i="1"/>
  <c r="BX1559" i="1"/>
  <c r="BE1611" i="1"/>
  <c r="BW1611" i="1"/>
  <c r="BX1611" i="1"/>
  <c r="BE1564" i="1"/>
  <c r="BW1564" i="1"/>
  <c r="BX1564" i="1"/>
  <c r="BE1601" i="1"/>
  <c r="BW1601" i="1"/>
  <c r="BX1601" i="1"/>
  <c r="BE1672" i="1"/>
  <c r="BW1672" i="1"/>
  <c r="BX1672" i="1"/>
  <c r="BE1579" i="1"/>
  <c r="BW1579" i="1"/>
  <c r="BX1579" i="1"/>
  <c r="BE1651" i="1"/>
  <c r="BW1651" i="1"/>
  <c r="BX1651" i="1"/>
  <c r="BE1662" i="1"/>
  <c r="BW1662" i="1"/>
  <c r="BX1662" i="1"/>
  <c r="BE1679" i="1"/>
  <c r="BW1679" i="1"/>
  <c r="BX1679" i="1"/>
  <c r="BE1595" i="1"/>
  <c r="BW1595" i="1"/>
  <c r="BX1595" i="1"/>
  <c r="BE1678" i="1"/>
  <c r="BW1678" i="1"/>
  <c r="BX1678" i="1"/>
  <c r="BE1700" i="1"/>
  <c r="BW1700" i="1"/>
  <c r="BX1700" i="1"/>
  <c r="BE1622" i="1"/>
  <c r="BW1622" i="1"/>
  <c r="BX1622" i="1"/>
  <c r="BE1741" i="1"/>
  <c r="BW1741" i="1"/>
  <c r="BX1741" i="1"/>
  <c r="BE1578" i="1"/>
  <c r="BW1578" i="1"/>
  <c r="BX1578" i="1"/>
  <c r="BE1704" i="1"/>
  <c r="BW1704" i="1"/>
  <c r="BX1704" i="1"/>
  <c r="BE1696" i="1"/>
  <c r="BW1696" i="1"/>
  <c r="BX1696" i="1"/>
  <c r="BE1740" i="1"/>
  <c r="BW1740" i="1"/>
  <c r="BX1740" i="1"/>
  <c r="BE1569" i="1"/>
  <c r="BW1569" i="1"/>
  <c r="BX1569" i="1"/>
  <c r="BE1714" i="1"/>
  <c r="BW1714" i="1"/>
  <c r="BX1714" i="1"/>
  <c r="BE1752" i="1"/>
  <c r="BW1752" i="1"/>
  <c r="BX1752" i="1"/>
  <c r="BE1571" i="1"/>
  <c r="BW1571" i="1"/>
  <c r="BX1571" i="1"/>
  <c r="BE1735" i="1"/>
  <c r="BW1735" i="1"/>
  <c r="BX1735" i="1"/>
  <c r="BE1738" i="1"/>
  <c r="BW1738" i="1"/>
  <c r="BX1738" i="1"/>
  <c r="BE1793" i="1"/>
  <c r="BW1793" i="1"/>
  <c r="BX1793" i="1"/>
  <c r="BE1860" i="1"/>
  <c r="BW1860" i="1"/>
  <c r="BX1860" i="1"/>
  <c r="BE1857" i="1"/>
  <c r="BW1857" i="1"/>
  <c r="BX1857" i="1"/>
  <c r="BE1809" i="1"/>
  <c r="BW1809" i="1"/>
  <c r="BX1809" i="1"/>
  <c r="BE1760" i="1"/>
  <c r="BW1760" i="1"/>
  <c r="BX1760" i="1"/>
  <c r="BE1761" i="1"/>
  <c r="BW1761" i="1"/>
  <c r="BX1761" i="1"/>
  <c r="BE1767" i="1"/>
  <c r="BW1767" i="1"/>
  <c r="BX1767" i="1"/>
  <c r="BE1693" i="1"/>
  <c r="BW1693" i="1"/>
  <c r="BX1693" i="1"/>
  <c r="BE1848" i="1"/>
  <c r="BW1848" i="1"/>
  <c r="BX1848" i="1"/>
  <c r="BE1900" i="1"/>
  <c r="BW1900" i="1"/>
  <c r="BX1900" i="1"/>
  <c r="BE1713" i="1"/>
  <c r="BW1713" i="1"/>
  <c r="BX1713" i="1"/>
  <c r="BE1897" i="1"/>
  <c r="BW1897" i="1"/>
  <c r="BX1897" i="1"/>
  <c r="BE1676" i="1"/>
  <c r="BW1676" i="1"/>
  <c r="BX1676" i="1"/>
  <c r="BE1947" i="1"/>
  <c r="BW1947" i="1"/>
  <c r="BX1947" i="1"/>
  <c r="BE1994" i="1"/>
  <c r="BW1994" i="1"/>
  <c r="BX1994" i="1"/>
  <c r="BE1977" i="1"/>
  <c r="BW1977" i="1"/>
  <c r="BX1977" i="1"/>
  <c r="BE1939" i="1"/>
  <c r="BW1939" i="1"/>
  <c r="BX1939" i="1"/>
  <c r="BE1731" i="1"/>
  <c r="BW1731" i="1"/>
  <c r="BX1731" i="1"/>
  <c r="BE1798" i="1"/>
  <c r="BW1798" i="1"/>
  <c r="BX1798" i="1"/>
  <c r="BE1826" i="1"/>
  <c r="BW1826" i="1"/>
  <c r="BX1826" i="1"/>
  <c r="BE2111" i="1"/>
  <c r="BW2111" i="1"/>
  <c r="BX2111" i="1"/>
  <c r="BE1978" i="1"/>
  <c r="BW1978" i="1"/>
  <c r="BX1978" i="1"/>
  <c r="BE2026" i="1"/>
  <c r="BW2026" i="1"/>
  <c r="BX2026" i="1"/>
  <c r="BE2234" i="1"/>
  <c r="BW2234" i="1"/>
  <c r="BX2234" i="1"/>
  <c r="BE2041" i="1"/>
  <c r="BW2041" i="1"/>
  <c r="BX2041" i="1"/>
  <c r="BE2025" i="1"/>
  <c r="BW2025" i="1"/>
  <c r="BX2025" i="1"/>
  <c r="BE2002" i="1"/>
  <c r="BW2002" i="1"/>
  <c r="BX2002" i="1"/>
  <c r="BE1946" i="1"/>
  <c r="BW1946" i="1"/>
  <c r="BX1946" i="1"/>
  <c r="BE1839" i="1"/>
  <c r="BW1839" i="1"/>
  <c r="BX1839" i="1"/>
  <c r="BE2214" i="1"/>
  <c r="BW2214" i="1"/>
  <c r="BX2214" i="1"/>
  <c r="BE1979" i="1"/>
  <c r="BW1979" i="1"/>
  <c r="BX1979" i="1"/>
  <c r="BE1970" i="1"/>
  <c r="BW1970" i="1"/>
  <c r="BX1970" i="1"/>
  <c r="BE1989" i="1"/>
  <c r="BW1989" i="1"/>
  <c r="BX1989" i="1"/>
  <c r="BE1928" i="1"/>
  <c r="BW1928" i="1"/>
  <c r="BX1928" i="1"/>
  <c r="BE2099" i="1"/>
  <c r="BW2099" i="1"/>
  <c r="BX2099" i="1"/>
  <c r="BE1944" i="1"/>
  <c r="BW1944" i="1"/>
  <c r="BX1944" i="1"/>
  <c r="BE1910" i="1"/>
  <c r="BW1910" i="1"/>
  <c r="BX1910" i="1"/>
  <c r="BE2046" i="1"/>
  <c r="BW2046" i="1"/>
  <c r="BX2046" i="1"/>
  <c r="BE1881" i="1"/>
  <c r="BW1881" i="1"/>
  <c r="BX1881" i="1"/>
  <c r="BE2051" i="1"/>
  <c r="BW2051" i="1"/>
  <c r="BX2051" i="1"/>
  <c r="BE2159" i="1"/>
  <c r="BW2159" i="1"/>
  <c r="BX2159" i="1"/>
  <c r="BE2206" i="1"/>
  <c r="BW2206" i="1"/>
  <c r="BX2206" i="1"/>
  <c r="BE2173" i="1"/>
  <c r="BW2173" i="1"/>
  <c r="BX2173" i="1"/>
  <c r="BE2194" i="1"/>
  <c r="BW2194" i="1"/>
  <c r="BX2194" i="1"/>
  <c r="BE2055" i="1"/>
  <c r="BW2055" i="1"/>
  <c r="BX2055" i="1"/>
  <c r="BE2035" i="1"/>
  <c r="BW2035" i="1"/>
  <c r="BX2035" i="1"/>
  <c r="BE1945" i="1"/>
  <c r="BW1945" i="1"/>
  <c r="BX1945" i="1"/>
  <c r="BE2151" i="1"/>
  <c r="BW2151" i="1"/>
  <c r="BX2151" i="1"/>
  <c r="BE2054" i="1"/>
  <c r="BW2054" i="1"/>
  <c r="BX2054" i="1"/>
  <c r="BE2878" i="1"/>
  <c r="BW2878" i="1"/>
  <c r="BX2878" i="1"/>
  <c r="BE2003" i="1"/>
  <c r="BW2003" i="1"/>
  <c r="BX2003" i="1"/>
  <c r="BE1952" i="1"/>
  <c r="BW1952" i="1"/>
  <c r="BX1952" i="1"/>
  <c r="BE1997" i="1"/>
  <c r="BW1997" i="1"/>
  <c r="BX1997" i="1"/>
  <c r="BE2121" i="1"/>
  <c r="BW2121" i="1"/>
  <c r="BX2121" i="1"/>
  <c r="BE2030" i="1"/>
  <c r="BW2030" i="1"/>
  <c r="BX2030" i="1"/>
  <c r="BE2157" i="1"/>
  <c r="BW2157" i="1"/>
  <c r="BX2157" i="1"/>
  <c r="BE1957" i="1"/>
  <c r="BW1957" i="1"/>
  <c r="BX1957" i="1"/>
  <c r="BE2036" i="1"/>
  <c r="BW2036" i="1"/>
  <c r="BX2036" i="1"/>
  <c r="BE2346" i="1"/>
  <c r="BW2346" i="1"/>
  <c r="BX2346" i="1"/>
  <c r="BE2637" i="1"/>
  <c r="BW2637" i="1"/>
  <c r="BX2637" i="1"/>
  <c r="BE2676" i="1"/>
  <c r="BW2676" i="1"/>
  <c r="BX2676" i="1"/>
  <c r="BE2373" i="1"/>
  <c r="BW2373" i="1"/>
  <c r="BX2373" i="1"/>
  <c r="BE2434" i="1"/>
  <c r="BW2434" i="1"/>
  <c r="BX2434" i="1"/>
  <c r="BE2274" i="1"/>
  <c r="BW2274" i="1"/>
  <c r="BX2274" i="1"/>
  <c r="BE2229" i="1"/>
  <c r="BW2229" i="1"/>
  <c r="BX2229" i="1"/>
  <c r="BE2211" i="1"/>
  <c r="BW2211" i="1"/>
  <c r="BX2211" i="1"/>
  <c r="BE2322" i="1"/>
  <c r="BW2322" i="1"/>
  <c r="BX2322" i="1"/>
  <c r="BE2089" i="1"/>
  <c r="BW2089" i="1"/>
  <c r="BX2089" i="1"/>
  <c r="BE2084" i="1"/>
  <c r="BW2084" i="1"/>
  <c r="BX2084" i="1"/>
  <c r="BE2175" i="1"/>
  <c r="BW2175" i="1"/>
  <c r="BX2175" i="1"/>
  <c r="BE2247" i="1"/>
  <c r="BW2247" i="1"/>
  <c r="BX2247" i="1"/>
  <c r="BE2261" i="1"/>
  <c r="BW2261" i="1"/>
  <c r="BX2261" i="1"/>
  <c r="BE2513" i="1"/>
  <c r="BW2513" i="1"/>
  <c r="BX2513" i="1"/>
  <c r="BE2635" i="1"/>
  <c r="BW2635" i="1"/>
  <c r="BX2635" i="1"/>
  <c r="BE2715" i="1"/>
  <c r="BW2715" i="1"/>
  <c r="BX2715" i="1"/>
  <c r="BE2815" i="1"/>
  <c r="BW2815" i="1"/>
  <c r="BX2815" i="1"/>
  <c r="BE2253" i="1"/>
  <c r="BW2253" i="1"/>
  <c r="BX2253" i="1"/>
  <c r="BE2702" i="1"/>
  <c r="BW2702" i="1"/>
  <c r="BX2702" i="1"/>
  <c r="BE2581" i="1"/>
  <c r="BW2581" i="1"/>
  <c r="BX2581" i="1"/>
  <c r="BE2374" i="1"/>
  <c r="BW2374" i="1"/>
  <c r="BX2374" i="1"/>
  <c r="BE2472" i="1"/>
  <c r="BW2472" i="1"/>
  <c r="BX2472" i="1"/>
  <c r="BE2710" i="1"/>
  <c r="BW2710" i="1"/>
  <c r="BX2710" i="1"/>
  <c r="BE2370" i="1"/>
  <c r="BW2370" i="1"/>
  <c r="BX2370" i="1"/>
  <c r="BE2311" i="1"/>
  <c r="BW2311" i="1"/>
  <c r="BX2311" i="1"/>
  <c r="BE2354" i="1"/>
  <c r="BW2354" i="1"/>
  <c r="BX2354" i="1"/>
  <c r="BE2462" i="1"/>
  <c r="BW2462" i="1"/>
  <c r="BX2462" i="1"/>
  <c r="BE2318" i="1"/>
  <c r="BW2318" i="1"/>
  <c r="BX2318" i="1"/>
  <c r="BE2448" i="1"/>
  <c r="BW2448" i="1"/>
  <c r="BX2448" i="1"/>
  <c r="BE2614" i="1"/>
  <c r="BW2614" i="1"/>
  <c r="BX2614" i="1"/>
  <c r="BE2358" i="1"/>
  <c r="BW2358" i="1"/>
  <c r="BX2358" i="1"/>
  <c r="BE2244" i="1"/>
  <c r="BW2244" i="1"/>
  <c r="BX2244" i="1"/>
  <c r="BE2302" i="1"/>
  <c r="BW2302" i="1"/>
  <c r="BX2302" i="1"/>
  <c r="BE2470" i="1"/>
  <c r="BW2470" i="1"/>
  <c r="BX2470" i="1"/>
  <c r="BE2545" i="1"/>
  <c r="BW2545" i="1"/>
  <c r="BX2545" i="1"/>
  <c r="BE2652" i="1"/>
  <c r="BW2652" i="1"/>
  <c r="BX2652" i="1"/>
  <c r="BE2716" i="1"/>
  <c r="BW2716" i="1"/>
  <c r="BX2716" i="1"/>
  <c r="BE2337" i="1"/>
  <c r="BW2337" i="1"/>
  <c r="BX2337" i="1"/>
  <c r="BE2276" i="1"/>
  <c r="BW2276" i="1"/>
  <c r="BX2276" i="1"/>
  <c r="BE2327" i="1"/>
  <c r="BW2327" i="1"/>
  <c r="BX2327" i="1"/>
  <c r="BE2500" i="1"/>
  <c r="BW2500" i="1"/>
  <c r="BX2500" i="1"/>
  <c r="BE2706" i="1"/>
  <c r="BW2706" i="1"/>
  <c r="BX2706" i="1"/>
  <c r="BE2698" i="1"/>
  <c r="BW2698" i="1"/>
  <c r="BX2698" i="1"/>
  <c r="BE2738" i="1"/>
  <c r="BW2738" i="1"/>
  <c r="BX2738" i="1"/>
  <c r="BE2530" i="1"/>
  <c r="BW2530" i="1"/>
  <c r="BX2530" i="1"/>
  <c r="BE2196" i="1"/>
  <c r="BW2196" i="1"/>
  <c r="BX2196" i="1"/>
  <c r="BE2308" i="1"/>
  <c r="BW2308" i="1"/>
  <c r="BX2308" i="1"/>
  <c r="BE2331" i="1"/>
  <c r="BW2331" i="1"/>
  <c r="BX2331" i="1"/>
  <c r="BE2250" i="1"/>
  <c r="BW2250" i="1"/>
  <c r="BX2250" i="1"/>
  <c r="BE2683" i="1"/>
  <c r="BW2683" i="1"/>
  <c r="BX2683" i="1"/>
  <c r="BE2466" i="1"/>
  <c r="BW2466" i="1"/>
  <c r="BX2466" i="1"/>
  <c r="BE2477" i="1"/>
  <c r="BW2477" i="1"/>
  <c r="BX2477" i="1"/>
  <c r="BE2729" i="1"/>
  <c r="BW2729" i="1"/>
  <c r="BX2729" i="1"/>
  <c r="BE2882" i="1"/>
  <c r="BW2882" i="1"/>
  <c r="BX2882" i="1"/>
  <c r="BE2559" i="1"/>
  <c r="BW2559" i="1"/>
  <c r="BX2559" i="1"/>
  <c r="BE2347" i="1"/>
  <c r="BW2347" i="1"/>
  <c r="BX2347" i="1"/>
  <c r="BE3066" i="1"/>
  <c r="BW3066" i="1"/>
  <c r="BX3066" i="1"/>
  <c r="BE2796" i="1"/>
  <c r="BW2796" i="1"/>
  <c r="BX2796" i="1"/>
  <c r="BE2440" i="1"/>
  <c r="BW2440" i="1"/>
  <c r="BX2440" i="1"/>
  <c r="BE2387" i="1"/>
  <c r="BW2387" i="1"/>
  <c r="BX2387" i="1"/>
  <c r="BE2798" i="1"/>
  <c r="BW2798" i="1"/>
  <c r="BX2798" i="1"/>
  <c r="BE2654" i="1"/>
  <c r="BW2654" i="1"/>
  <c r="BX2654" i="1"/>
  <c r="BE2424" i="1"/>
  <c r="BW2424" i="1"/>
  <c r="BX2424" i="1"/>
  <c r="BE2677" i="1"/>
  <c r="BW2677" i="1"/>
  <c r="BX2677" i="1"/>
  <c r="BE2757" i="1"/>
  <c r="BW2757" i="1"/>
  <c r="BX2757" i="1"/>
  <c r="BE2237" i="1"/>
  <c r="BW2237" i="1"/>
  <c r="BX2237" i="1"/>
  <c r="BE2275" i="1"/>
  <c r="BW2275" i="1"/>
  <c r="BX2275" i="1"/>
  <c r="BE2645" i="1"/>
  <c r="BW2645" i="1"/>
  <c r="BX2645" i="1"/>
  <c r="BE2392" i="1"/>
  <c r="BW2392" i="1"/>
  <c r="BX2392" i="1"/>
  <c r="BE2364" i="1"/>
  <c r="BW2364" i="1"/>
  <c r="BX2364" i="1"/>
  <c r="BE2291" i="1"/>
  <c r="BW2291" i="1"/>
  <c r="BX2291" i="1"/>
  <c r="BE2510" i="1"/>
  <c r="BW2510" i="1"/>
  <c r="BX2510" i="1"/>
  <c r="BE2533" i="1"/>
  <c r="BW2533" i="1"/>
  <c r="BX2533" i="1"/>
  <c r="BE2612" i="1"/>
  <c r="BW2612" i="1"/>
  <c r="BX2612" i="1"/>
  <c r="BE2528" i="1"/>
  <c r="BW2528" i="1"/>
  <c r="BX2528" i="1"/>
  <c r="BE2471" i="1"/>
  <c r="BW2471" i="1"/>
  <c r="BX2471" i="1"/>
  <c r="BE2763" i="1"/>
  <c r="BW2763" i="1"/>
  <c r="BX2763" i="1"/>
  <c r="BE2806" i="1"/>
  <c r="BW2806" i="1"/>
  <c r="BX2806" i="1"/>
  <c r="BE2725" i="1"/>
  <c r="BW2725" i="1"/>
  <c r="BX2725" i="1"/>
  <c r="BE2762" i="1"/>
  <c r="BW2762" i="1"/>
  <c r="BX2762" i="1"/>
  <c r="BE2649" i="1"/>
  <c r="BW2649" i="1"/>
  <c r="BX2649" i="1"/>
  <c r="BE2694" i="1"/>
  <c r="BW2694" i="1"/>
  <c r="BX2694" i="1"/>
  <c r="BE2673" i="1"/>
  <c r="BW2673" i="1"/>
  <c r="BX2673" i="1"/>
  <c r="BE43" i="1"/>
  <c r="BW43" i="1"/>
  <c r="BX43" i="1"/>
  <c r="BE433" i="1"/>
  <c r="BW433" i="1"/>
  <c r="BX433" i="1"/>
  <c r="BE775" i="1"/>
  <c r="BW775" i="1"/>
  <c r="BX775" i="1"/>
  <c r="BE625" i="1"/>
  <c r="BW625" i="1"/>
  <c r="BX625" i="1"/>
  <c r="BE674" i="1"/>
  <c r="BW674" i="1"/>
  <c r="BX674" i="1"/>
  <c r="BE692" i="1"/>
  <c r="BW692" i="1"/>
  <c r="BX692" i="1"/>
  <c r="BE201" i="1"/>
  <c r="BW201" i="1"/>
  <c r="BX201" i="1"/>
  <c r="BE349" i="1"/>
  <c r="BW349" i="1"/>
  <c r="BX349" i="1"/>
  <c r="BE159" i="1"/>
  <c r="BW159" i="1"/>
  <c r="BX159" i="1"/>
  <c r="BE74" i="1"/>
  <c r="BW74" i="1"/>
  <c r="BX74" i="1"/>
  <c r="BE67" i="1"/>
  <c r="BW67" i="1"/>
  <c r="BX67" i="1"/>
  <c r="BE528" i="1"/>
  <c r="BW528" i="1"/>
  <c r="BX528" i="1"/>
  <c r="BE323" i="1"/>
  <c r="BW323" i="1"/>
  <c r="BX323" i="1"/>
  <c r="BE644" i="1"/>
  <c r="BW644" i="1"/>
  <c r="BX644" i="1"/>
  <c r="BE245" i="1"/>
  <c r="BW245" i="1"/>
  <c r="BX245" i="1"/>
  <c r="BE1125" i="1"/>
  <c r="BW1125" i="1"/>
  <c r="BX1125" i="1"/>
  <c r="BE994" i="1"/>
  <c r="BW994" i="1"/>
  <c r="BX994" i="1"/>
  <c r="BE1314" i="1"/>
  <c r="BW1314" i="1"/>
  <c r="BX1314" i="1"/>
  <c r="BE953" i="1"/>
  <c r="BW953" i="1"/>
  <c r="BX953" i="1"/>
  <c r="BE791" i="1"/>
  <c r="BW791" i="1"/>
  <c r="BX791" i="1"/>
  <c r="BE1286" i="1"/>
  <c r="BW1286" i="1"/>
  <c r="BX1286" i="1"/>
  <c r="BE29" i="1"/>
  <c r="BW29" i="1"/>
  <c r="BX29" i="1"/>
  <c r="BE571" i="1"/>
  <c r="BW571" i="1"/>
  <c r="BX571" i="1"/>
  <c r="BE536" i="1"/>
  <c r="BW536" i="1"/>
  <c r="BX536" i="1"/>
  <c r="BE217" i="1"/>
  <c r="BW217" i="1"/>
  <c r="BX217" i="1"/>
  <c r="BE678" i="1"/>
  <c r="BW678" i="1"/>
  <c r="BX678" i="1"/>
  <c r="CD678" i="1"/>
  <c r="BE545" i="1"/>
  <c r="BW545" i="1"/>
  <c r="BX545" i="1"/>
  <c r="BE549" i="1"/>
  <c r="BW549" i="1"/>
  <c r="BX549" i="1"/>
  <c r="BE473" i="1"/>
  <c r="BW473" i="1"/>
  <c r="BX473" i="1"/>
  <c r="BE85" i="1"/>
  <c r="BW85" i="1"/>
  <c r="BX85" i="1"/>
  <c r="BE23" i="1"/>
  <c r="BW23" i="1"/>
  <c r="BX23" i="1"/>
  <c r="BE60" i="1"/>
  <c r="BW60" i="1"/>
  <c r="BX60" i="1"/>
  <c r="BE352" i="1"/>
  <c r="BW352" i="1"/>
  <c r="BX352" i="1"/>
  <c r="BE435" i="1"/>
  <c r="BW435" i="1"/>
  <c r="BX435" i="1"/>
  <c r="BE187" i="1"/>
  <c r="BW187" i="1"/>
  <c r="BX187" i="1"/>
  <c r="BE403" i="1"/>
  <c r="BW403" i="1"/>
  <c r="BX403" i="1"/>
  <c r="BE552" i="1"/>
  <c r="BW552" i="1"/>
  <c r="BX552" i="1"/>
  <c r="BE680" i="1"/>
  <c r="BW680" i="1"/>
  <c r="BX680" i="1"/>
  <c r="BE271" i="1"/>
  <c r="BW271" i="1"/>
  <c r="BX271" i="1"/>
  <c r="BE360" i="1"/>
  <c r="BW360" i="1"/>
  <c r="BX360" i="1"/>
  <c r="BE320" i="1"/>
  <c r="BW320" i="1"/>
  <c r="BX320" i="1"/>
  <c r="BE520" i="1"/>
  <c r="BW520" i="1"/>
  <c r="BX520" i="1"/>
  <c r="BE690" i="1"/>
  <c r="BW690" i="1"/>
  <c r="BX690" i="1"/>
  <c r="BE341" i="1"/>
  <c r="BW341" i="1"/>
  <c r="BX341" i="1"/>
  <c r="BE434" i="1"/>
  <c r="BW434" i="1"/>
  <c r="BX434" i="1"/>
  <c r="BE646" i="1"/>
  <c r="BW646" i="1"/>
  <c r="BX646" i="1"/>
  <c r="BE311" i="1"/>
  <c r="BW311" i="1"/>
  <c r="BX311" i="1"/>
  <c r="BE357" i="1"/>
  <c r="BW357" i="1"/>
  <c r="BX357" i="1"/>
  <c r="BE482" i="1"/>
  <c r="BW482" i="1"/>
  <c r="BX482" i="1"/>
  <c r="BE143" i="1"/>
  <c r="BW143" i="1"/>
  <c r="BX143" i="1"/>
  <c r="BE570" i="1"/>
  <c r="BW570" i="1"/>
  <c r="BX570" i="1"/>
  <c r="BE710" i="1"/>
  <c r="BW710" i="1"/>
  <c r="BX710" i="1"/>
  <c r="BE361" i="1"/>
  <c r="BW361" i="1"/>
  <c r="BX361" i="1"/>
  <c r="BE222" i="1"/>
  <c r="BW222" i="1"/>
  <c r="BX222" i="1"/>
  <c r="BE160" i="1"/>
  <c r="BW160" i="1"/>
  <c r="BX160" i="1"/>
  <c r="BE606" i="1"/>
  <c r="BW606" i="1"/>
  <c r="BX606" i="1"/>
  <c r="BE254" i="1"/>
  <c r="BW254" i="1"/>
  <c r="BX254" i="1"/>
  <c r="BE509" i="1"/>
  <c r="BW509" i="1"/>
  <c r="BX509" i="1"/>
  <c r="BE438" i="1"/>
  <c r="BW438" i="1"/>
  <c r="BX438" i="1"/>
  <c r="BE643" i="1"/>
  <c r="BW643" i="1"/>
  <c r="BX643" i="1"/>
  <c r="BE733" i="1"/>
  <c r="BW733" i="1"/>
  <c r="BX733" i="1"/>
  <c r="BE158" i="1"/>
  <c r="BW158" i="1"/>
  <c r="BX158" i="1"/>
  <c r="BE453" i="1"/>
  <c r="BW453" i="1"/>
  <c r="BX453" i="1"/>
  <c r="BE429" i="1"/>
  <c r="BW429" i="1"/>
  <c r="BX429" i="1"/>
  <c r="BE563" i="1"/>
  <c r="BW563" i="1"/>
  <c r="BX563" i="1"/>
  <c r="BE35" i="1"/>
  <c r="BW35" i="1"/>
  <c r="BX35" i="1"/>
  <c r="BE369" i="1"/>
  <c r="BW369" i="1"/>
  <c r="BX369" i="1"/>
  <c r="BE744" i="1"/>
  <c r="BW744" i="1"/>
  <c r="BX744" i="1"/>
  <c r="BE483" i="1"/>
  <c r="BW483" i="1"/>
  <c r="BX483" i="1"/>
  <c r="BE86" i="1"/>
  <c r="BW86" i="1"/>
  <c r="BX86" i="1"/>
  <c r="BE759" i="1"/>
  <c r="BW759" i="1"/>
  <c r="BX759" i="1"/>
  <c r="BE90" i="1"/>
  <c r="BW90" i="1"/>
  <c r="BX90" i="1"/>
  <c r="BE210" i="1"/>
  <c r="BW210" i="1"/>
  <c r="BX210" i="1"/>
  <c r="BE189" i="1"/>
  <c r="BW189" i="1"/>
  <c r="BX189" i="1"/>
  <c r="BE75" i="1"/>
  <c r="BW75" i="1"/>
  <c r="BX75" i="1"/>
  <c r="BE59" i="1"/>
  <c r="BW59" i="1"/>
  <c r="BX59" i="1"/>
  <c r="BE130" i="1"/>
  <c r="BW130" i="1"/>
  <c r="BX130" i="1"/>
  <c r="BE593" i="1"/>
  <c r="BW593" i="1"/>
  <c r="BX593" i="1"/>
  <c r="BE758" i="1"/>
  <c r="BW758" i="1"/>
  <c r="BX758" i="1"/>
  <c r="BE277" i="1"/>
  <c r="BW277" i="1"/>
  <c r="BX277" i="1"/>
  <c r="BE179" i="1"/>
  <c r="BW179" i="1"/>
  <c r="BX179" i="1"/>
  <c r="BE253" i="1"/>
  <c r="BW253" i="1"/>
  <c r="BX253" i="1"/>
  <c r="BE388" i="1"/>
  <c r="BW388" i="1"/>
  <c r="BX388" i="1"/>
  <c r="BE575" i="1"/>
  <c r="BW575" i="1"/>
  <c r="BX575" i="1"/>
  <c r="BE734" i="1"/>
  <c r="BW734" i="1"/>
  <c r="BX734" i="1"/>
  <c r="BE1082" i="1"/>
  <c r="BW1082" i="1"/>
  <c r="BX1082" i="1"/>
  <c r="BE335" i="1"/>
  <c r="BW335" i="1"/>
  <c r="BX335" i="1"/>
  <c r="BE224" i="1"/>
  <c r="BW224" i="1"/>
  <c r="BX224" i="1"/>
  <c r="BE10" i="1"/>
  <c r="BW10" i="1"/>
  <c r="BX10" i="1"/>
  <c r="BE390" i="1"/>
  <c r="BW390" i="1"/>
  <c r="BX390" i="1"/>
  <c r="BE326" i="1"/>
  <c r="BW326" i="1"/>
  <c r="BX326" i="1"/>
  <c r="BE230" i="1"/>
  <c r="BW230" i="1"/>
  <c r="BX230" i="1"/>
  <c r="BE441" i="1"/>
  <c r="BW441" i="1"/>
  <c r="BX441" i="1"/>
  <c r="BE756" i="1"/>
  <c r="BW756" i="1"/>
  <c r="BX756" i="1"/>
  <c r="BE101" i="1"/>
  <c r="BW101" i="1"/>
  <c r="BX101" i="1"/>
  <c r="BE515" i="1"/>
  <c r="BW515" i="1"/>
  <c r="BX515" i="1"/>
  <c r="BE540" i="1"/>
  <c r="BW540" i="1"/>
  <c r="BX540" i="1"/>
  <c r="BE732" i="1"/>
  <c r="BW732" i="1"/>
  <c r="BX732" i="1"/>
  <c r="BE1347" i="1"/>
  <c r="BW1347" i="1"/>
  <c r="BX1347" i="1"/>
  <c r="BE1494" i="1"/>
  <c r="BW1494" i="1"/>
  <c r="BX1494" i="1"/>
  <c r="BE1414" i="1"/>
  <c r="BW1414" i="1"/>
  <c r="BX1414" i="1"/>
  <c r="CD1414" i="1"/>
  <c r="BE1361" i="1"/>
  <c r="BW1361" i="1"/>
  <c r="BX1361" i="1"/>
  <c r="BE1324" i="1"/>
  <c r="BW1324" i="1"/>
  <c r="BX1324" i="1"/>
  <c r="BE1409" i="1"/>
  <c r="BW1409" i="1"/>
  <c r="BX1409" i="1"/>
  <c r="BE1458" i="1"/>
  <c r="BW1458" i="1"/>
  <c r="BX1458" i="1"/>
  <c r="BE1535" i="1"/>
  <c r="BW1535" i="1"/>
  <c r="BX1535" i="1"/>
  <c r="BE1508" i="1"/>
  <c r="BW1508" i="1"/>
  <c r="BX1508" i="1"/>
  <c r="BE1529" i="1"/>
  <c r="BW1529" i="1"/>
  <c r="BX1529" i="1"/>
  <c r="BE1384" i="1"/>
  <c r="BW1384" i="1"/>
  <c r="BX1384" i="1"/>
  <c r="BE847" i="1"/>
  <c r="BW847" i="1"/>
  <c r="BX847" i="1"/>
  <c r="BE887" i="1"/>
  <c r="BW887" i="1"/>
  <c r="BX887" i="1"/>
  <c r="BE1059" i="1"/>
  <c r="BW1059" i="1"/>
  <c r="BX1059" i="1"/>
  <c r="BE1097" i="1"/>
  <c r="BW1097" i="1"/>
  <c r="BX1097" i="1"/>
  <c r="BE1171" i="1"/>
  <c r="BW1171" i="1"/>
  <c r="BX1171" i="1"/>
  <c r="BE846" i="1"/>
  <c r="BW846" i="1"/>
  <c r="BX846" i="1"/>
  <c r="BE1187" i="1"/>
  <c r="BW1187" i="1"/>
  <c r="BX1187" i="1"/>
  <c r="BE1195" i="1"/>
  <c r="BW1195" i="1"/>
  <c r="BX1195" i="1"/>
  <c r="BE1238" i="1"/>
  <c r="BW1238" i="1"/>
  <c r="BX1238" i="1"/>
  <c r="BE783" i="1"/>
  <c r="BW783" i="1"/>
  <c r="BX783" i="1"/>
  <c r="BE1277" i="1"/>
  <c r="BW1277" i="1"/>
  <c r="BX1277" i="1"/>
  <c r="BE837" i="1"/>
  <c r="BW837" i="1"/>
  <c r="BX837" i="1"/>
  <c r="BE1207" i="1"/>
  <c r="BW1207" i="1"/>
  <c r="BX1207" i="1"/>
  <c r="BE816" i="1"/>
  <c r="BW816" i="1"/>
  <c r="BX816" i="1"/>
  <c r="BE912" i="1"/>
  <c r="BW912" i="1"/>
  <c r="BX912" i="1"/>
  <c r="BE1147" i="1"/>
  <c r="BW1147" i="1"/>
  <c r="BX1147" i="1"/>
  <c r="BE1178" i="1"/>
  <c r="BW1178" i="1"/>
  <c r="BX1178" i="1"/>
  <c r="BE1001" i="1"/>
  <c r="BW1001" i="1"/>
  <c r="BX1001" i="1"/>
  <c r="BE1279" i="1"/>
  <c r="BW1279" i="1"/>
  <c r="BX1279" i="1"/>
  <c r="BE1289" i="1"/>
  <c r="BW1289" i="1"/>
  <c r="BX1289" i="1"/>
  <c r="BE841" i="1"/>
  <c r="BW841" i="1"/>
  <c r="BX841" i="1"/>
  <c r="BE1294" i="1"/>
  <c r="BW1294" i="1"/>
  <c r="BX1294" i="1"/>
  <c r="BE1284" i="1"/>
  <c r="BW1284" i="1"/>
  <c r="BX1284" i="1"/>
  <c r="BE1166" i="1"/>
  <c r="BW1166" i="1"/>
  <c r="BX1166" i="1"/>
  <c r="BE1129" i="1"/>
  <c r="BW1129" i="1"/>
  <c r="BX1129" i="1"/>
  <c r="BE1246" i="1"/>
  <c r="BW1246" i="1"/>
  <c r="BX1246" i="1"/>
  <c r="BE848" i="1"/>
  <c r="BW848" i="1"/>
  <c r="BX848" i="1"/>
  <c r="BE1117" i="1"/>
  <c r="BW1117" i="1"/>
  <c r="BX1117" i="1"/>
  <c r="BE1062" i="1"/>
  <c r="BW1062" i="1"/>
  <c r="BX1062" i="1"/>
  <c r="BE1310" i="1"/>
  <c r="BW1310" i="1"/>
  <c r="BX1310" i="1"/>
  <c r="BE903" i="1"/>
  <c r="BW903" i="1"/>
  <c r="BX903" i="1"/>
  <c r="BE927" i="1"/>
  <c r="BW927" i="1"/>
  <c r="BX927" i="1"/>
  <c r="BE796" i="1"/>
  <c r="BW796" i="1"/>
  <c r="BX796" i="1"/>
  <c r="BE899" i="1"/>
  <c r="BW899" i="1"/>
  <c r="BX899" i="1"/>
  <c r="BE1054" i="1"/>
  <c r="BW1054" i="1"/>
  <c r="BX1054" i="1"/>
  <c r="BE975" i="1"/>
  <c r="BW975" i="1"/>
  <c r="BX975" i="1"/>
  <c r="BE944" i="1"/>
  <c r="BW944" i="1"/>
  <c r="BX944" i="1"/>
  <c r="BE939" i="1"/>
  <c r="BW939" i="1"/>
  <c r="BX939" i="1"/>
  <c r="BE960" i="1"/>
  <c r="BW960" i="1"/>
  <c r="BX960" i="1"/>
  <c r="BE955" i="1"/>
  <c r="BW955" i="1"/>
  <c r="BX955" i="1"/>
  <c r="BE956" i="1"/>
  <c r="BW956" i="1"/>
  <c r="BX956" i="1"/>
  <c r="BE1192" i="1"/>
  <c r="BW1192" i="1"/>
  <c r="BX1192" i="1"/>
  <c r="BE1269" i="1"/>
  <c r="BW1269" i="1"/>
  <c r="BX1269" i="1"/>
  <c r="BE834" i="1"/>
  <c r="BW834" i="1"/>
  <c r="BX834" i="1"/>
  <c r="BE911" i="1"/>
  <c r="BW911" i="1"/>
  <c r="BX911" i="1"/>
  <c r="BE1016" i="1"/>
  <c r="BW1016" i="1"/>
  <c r="BX1016" i="1"/>
  <c r="BE1287" i="1"/>
  <c r="BW1287" i="1"/>
  <c r="BX1287" i="1"/>
  <c r="BE1196" i="1"/>
  <c r="BW1196" i="1"/>
  <c r="BX1196" i="1"/>
  <c r="BE909" i="1"/>
  <c r="BW909" i="1"/>
  <c r="BX909" i="1"/>
  <c r="BE991" i="1"/>
  <c r="BW991" i="1"/>
  <c r="BX991" i="1"/>
  <c r="BE1257" i="1"/>
  <c r="BW1257" i="1"/>
  <c r="BX1257" i="1"/>
  <c r="BE1245" i="1"/>
  <c r="BW1245" i="1"/>
  <c r="BX1245" i="1"/>
  <c r="BE858" i="1"/>
  <c r="BW858" i="1"/>
  <c r="BX858" i="1"/>
  <c r="BE1015" i="1"/>
  <c r="BW1015" i="1"/>
  <c r="BX1015" i="1"/>
  <c r="BE989" i="1"/>
  <c r="BW989" i="1"/>
  <c r="BX989" i="1"/>
  <c r="BE1078" i="1"/>
  <c r="BW1078" i="1"/>
  <c r="BX1078" i="1"/>
  <c r="BE1144" i="1"/>
  <c r="BW1144" i="1"/>
  <c r="BX1144" i="1"/>
  <c r="BE842" i="1"/>
  <c r="BW842" i="1"/>
  <c r="BX842" i="1"/>
  <c r="BE931" i="1"/>
  <c r="BW931" i="1"/>
  <c r="BX931" i="1"/>
  <c r="BE981" i="1"/>
  <c r="BW981" i="1"/>
  <c r="BX981" i="1"/>
  <c r="BE881" i="1"/>
  <c r="BW881" i="1"/>
  <c r="BX881" i="1"/>
  <c r="BE1135" i="1"/>
  <c r="BW1135" i="1"/>
  <c r="BX1135" i="1"/>
  <c r="BE1236" i="1"/>
  <c r="BW1236" i="1"/>
  <c r="BX1236" i="1"/>
  <c r="BE1317" i="1"/>
  <c r="BW1317" i="1"/>
  <c r="BX1317" i="1"/>
  <c r="BE1501" i="1"/>
  <c r="BW1501" i="1"/>
  <c r="BX1501" i="1"/>
  <c r="BE1436" i="1"/>
  <c r="BW1436" i="1"/>
  <c r="BX1436" i="1"/>
  <c r="BE1392" i="1"/>
  <c r="BW1392" i="1"/>
  <c r="BX1392" i="1"/>
  <c r="BE1522" i="1"/>
  <c r="BW1522" i="1"/>
  <c r="BX1522" i="1"/>
  <c r="BE1402" i="1"/>
  <c r="BW1402" i="1"/>
  <c r="BX1402" i="1"/>
  <c r="BE1417" i="1"/>
  <c r="BW1417" i="1"/>
  <c r="BX1417" i="1"/>
  <c r="BE3514" i="1"/>
  <c r="BW3514" i="1"/>
  <c r="BX3514" i="1"/>
  <c r="BE3494" i="1"/>
  <c r="BW3494" i="1"/>
  <c r="BX3494" i="1"/>
  <c r="BE3589" i="1"/>
  <c r="BW3589" i="1"/>
  <c r="BX3589" i="1"/>
  <c r="BE3509" i="1"/>
  <c r="BW3509" i="1"/>
  <c r="BX3509" i="1"/>
  <c r="BE3513" i="1"/>
  <c r="BW3513" i="1"/>
  <c r="BX3513" i="1"/>
  <c r="BE3563" i="1"/>
  <c r="BW3563" i="1"/>
  <c r="BX3563" i="1"/>
  <c r="BE3615" i="1"/>
  <c r="BW3615" i="1"/>
  <c r="BX3615" i="1"/>
  <c r="BE3580" i="1"/>
  <c r="BW3580" i="1"/>
  <c r="BX3580" i="1"/>
  <c r="BE3605" i="1"/>
  <c r="BW3605" i="1"/>
  <c r="BX3605" i="1"/>
  <c r="BE3492" i="1"/>
  <c r="BW3492" i="1"/>
  <c r="BX3492" i="1"/>
  <c r="BE3511" i="1"/>
  <c r="BW3511" i="1"/>
  <c r="BX3511" i="1"/>
  <c r="BE3512" i="1"/>
  <c r="BW3512" i="1"/>
  <c r="BX3512" i="1"/>
  <c r="BE3578" i="1"/>
  <c r="BW3578" i="1"/>
  <c r="BX3578" i="1"/>
  <c r="BE3490" i="1"/>
  <c r="BW3490" i="1"/>
  <c r="BX3490" i="1"/>
  <c r="BE1445" i="1"/>
  <c r="BW1445" i="1"/>
  <c r="BX1445" i="1"/>
  <c r="BE1372" i="1"/>
  <c r="BW1372" i="1"/>
  <c r="BX1372" i="1"/>
  <c r="BE1323" i="1"/>
  <c r="BW1323" i="1"/>
  <c r="BX1323" i="1"/>
  <c r="BE1327" i="1"/>
  <c r="BW1327" i="1"/>
  <c r="BX1327" i="1"/>
  <c r="BE1389" i="1"/>
  <c r="BW1389" i="1"/>
  <c r="BX1389" i="1"/>
  <c r="BE1381" i="1"/>
  <c r="BW1381" i="1"/>
  <c r="BX1381" i="1"/>
  <c r="BE1505" i="1"/>
  <c r="BW1505" i="1"/>
  <c r="BX1505" i="1"/>
  <c r="BE1350" i="1"/>
  <c r="BW1350" i="1"/>
  <c r="BX1350" i="1"/>
  <c r="BE1331" i="1"/>
  <c r="BW1331" i="1"/>
  <c r="BX1331" i="1"/>
  <c r="BE1318" i="1"/>
  <c r="BW1318" i="1"/>
  <c r="BX1318" i="1"/>
  <c r="BE1367" i="1"/>
  <c r="BW1367" i="1"/>
  <c r="BX1367" i="1"/>
  <c r="BE1399" i="1"/>
  <c r="BW1399" i="1"/>
  <c r="BX1399" i="1"/>
  <c r="BE2879" i="1"/>
  <c r="BW2879" i="1"/>
  <c r="BX2879" i="1"/>
  <c r="BE2849" i="1"/>
  <c r="BW2849" i="1"/>
  <c r="BX2849" i="1"/>
  <c r="BE2860" i="1"/>
  <c r="BW2860" i="1"/>
  <c r="BX2860" i="1"/>
  <c r="BE2919" i="1"/>
  <c r="BW2919" i="1"/>
  <c r="BX2919" i="1"/>
  <c r="BE2900" i="1"/>
  <c r="BW2900" i="1"/>
  <c r="BX2900" i="1"/>
  <c r="BE2936" i="1"/>
  <c r="BW2936" i="1"/>
  <c r="BX2936" i="1"/>
  <c r="BE2857" i="1"/>
  <c r="BW2857" i="1"/>
  <c r="BX2857" i="1"/>
  <c r="BE2842" i="1"/>
  <c r="BW2842" i="1"/>
  <c r="BX2842" i="1"/>
  <c r="BE2890" i="1"/>
  <c r="BW2890" i="1"/>
  <c r="BX2890" i="1"/>
  <c r="BE2920" i="1"/>
  <c r="BW2920" i="1"/>
  <c r="BX2920" i="1"/>
  <c r="BE2858" i="1"/>
  <c r="BW2858" i="1"/>
  <c r="BX2858" i="1"/>
  <c r="BE2960" i="1"/>
  <c r="BW2960" i="1"/>
  <c r="BX2960" i="1"/>
  <c r="BE2947" i="1"/>
  <c r="BW2947" i="1"/>
  <c r="BX2947" i="1"/>
  <c r="BE2931" i="1"/>
  <c r="BW2931" i="1"/>
  <c r="BX2931" i="1"/>
  <c r="BE2966" i="1"/>
  <c r="BW2966" i="1"/>
  <c r="BX2966" i="1"/>
  <c r="BE2996" i="1"/>
  <c r="BW2996" i="1"/>
  <c r="BX2996" i="1"/>
  <c r="BE2934" i="1"/>
  <c r="BW2934" i="1"/>
  <c r="BX2934" i="1"/>
  <c r="BE3064" i="1"/>
  <c r="BW3064" i="1"/>
  <c r="BX3064" i="1"/>
  <c r="BE2999" i="1"/>
  <c r="BW2999" i="1"/>
  <c r="BX2999" i="1"/>
  <c r="BE2965" i="1"/>
  <c r="BW2965" i="1"/>
  <c r="BX2965" i="1"/>
  <c r="BE3008" i="1"/>
  <c r="BW3008" i="1"/>
  <c r="BX3008" i="1"/>
  <c r="BE3081" i="1"/>
  <c r="BW3081" i="1"/>
  <c r="BX3081" i="1"/>
  <c r="BE3044" i="1"/>
  <c r="BW3044" i="1"/>
  <c r="BX3044" i="1"/>
  <c r="BE3065" i="1"/>
  <c r="BW3065" i="1"/>
  <c r="BX3065" i="1"/>
  <c r="BE2952" i="1"/>
  <c r="BW2952" i="1"/>
  <c r="BX2952" i="1"/>
  <c r="BE3078" i="1"/>
  <c r="BW3078" i="1"/>
  <c r="BX3078" i="1"/>
  <c r="BE2959" i="1"/>
  <c r="BW2959" i="1"/>
  <c r="BX2959" i="1"/>
  <c r="BE2984" i="1"/>
  <c r="BW2984" i="1"/>
  <c r="BX2984" i="1"/>
  <c r="BE3213" i="1"/>
  <c r="BW3213" i="1"/>
  <c r="BX3213" i="1"/>
  <c r="BE3079" i="1"/>
  <c r="BW3079" i="1"/>
  <c r="BX3079" i="1"/>
  <c r="BE2982" i="1"/>
  <c r="BW2982" i="1"/>
  <c r="BX2982" i="1"/>
  <c r="BE3000" i="1"/>
  <c r="BW3000" i="1"/>
  <c r="BX3000" i="1"/>
  <c r="BE3034" i="1"/>
  <c r="BW3034" i="1"/>
  <c r="BX3034" i="1"/>
  <c r="BE3095" i="1"/>
  <c r="BW3095" i="1"/>
  <c r="BX3095" i="1"/>
  <c r="BE3039" i="1"/>
  <c r="BW3039" i="1"/>
  <c r="BX3039" i="1"/>
  <c r="BE3135" i="1"/>
  <c r="BW3135" i="1"/>
  <c r="BX3135" i="1"/>
  <c r="BE3049" i="1"/>
  <c r="BW3049" i="1"/>
  <c r="BX3049" i="1"/>
  <c r="BE3084" i="1"/>
  <c r="BW3084" i="1"/>
  <c r="BX3084" i="1"/>
  <c r="BE3372" i="1"/>
  <c r="BW3372" i="1"/>
  <c r="BX3372" i="1"/>
  <c r="BE3103" i="1"/>
  <c r="BW3103" i="1"/>
  <c r="BX3103" i="1"/>
  <c r="BE3205" i="1"/>
  <c r="BW3205" i="1"/>
  <c r="BX3205" i="1"/>
  <c r="BE3157" i="1"/>
  <c r="BW3157" i="1"/>
  <c r="BX3157" i="1"/>
  <c r="BE3196" i="1"/>
  <c r="BW3196" i="1"/>
  <c r="BX3196" i="1"/>
  <c r="BE3224" i="1"/>
  <c r="BW3224" i="1"/>
  <c r="BX3224" i="1"/>
  <c r="BE3155" i="1"/>
  <c r="BW3155" i="1"/>
  <c r="BX3155" i="1"/>
  <c r="BE3120" i="1"/>
  <c r="BW3120" i="1"/>
  <c r="BX3120" i="1"/>
  <c r="BE3127" i="1"/>
  <c r="BW3127" i="1"/>
  <c r="BX3127" i="1"/>
  <c r="BE3161" i="1"/>
  <c r="BW3161" i="1"/>
  <c r="BX3161" i="1"/>
  <c r="BE3102" i="1"/>
  <c r="BW3102" i="1"/>
  <c r="BX3102" i="1"/>
  <c r="BE3285" i="1"/>
  <c r="BW3285" i="1"/>
  <c r="BX3285" i="1"/>
  <c r="BE3216" i="1"/>
  <c r="BW3216" i="1"/>
  <c r="BX3216" i="1"/>
  <c r="BE3239" i="1"/>
  <c r="BW3239" i="1"/>
  <c r="BX3239" i="1"/>
  <c r="BE3296" i="1"/>
  <c r="BW3296" i="1"/>
  <c r="BX3296" i="1"/>
  <c r="BE3243" i="1"/>
  <c r="BW3243" i="1"/>
  <c r="BX3243" i="1"/>
  <c r="BE3231" i="1"/>
  <c r="BW3231" i="1"/>
  <c r="BX3231" i="1"/>
  <c r="BE3316" i="1"/>
  <c r="BW3316" i="1"/>
  <c r="BX3316" i="1"/>
  <c r="BE3297" i="1"/>
  <c r="BW3297" i="1"/>
  <c r="BX3297" i="1"/>
  <c r="BE3223" i="1"/>
  <c r="BW3223" i="1"/>
  <c r="BX3223" i="1"/>
  <c r="BE3332" i="1"/>
  <c r="BW3332" i="1"/>
  <c r="BX3332" i="1"/>
  <c r="BE3300" i="1"/>
  <c r="BW3300" i="1"/>
  <c r="BX3300" i="1"/>
  <c r="BE3353" i="1"/>
  <c r="BW3353" i="1"/>
  <c r="BX3353" i="1"/>
  <c r="BE3261" i="1"/>
  <c r="BW3261" i="1"/>
  <c r="BX3261" i="1"/>
  <c r="BE3277" i="1"/>
  <c r="BW3277" i="1"/>
  <c r="BX3277" i="1"/>
  <c r="BE3361" i="1"/>
  <c r="BW3361" i="1"/>
  <c r="BX3361" i="1"/>
  <c r="BE3228" i="1"/>
  <c r="BW3228" i="1"/>
  <c r="BX3228" i="1"/>
  <c r="BE3253" i="1"/>
  <c r="BW3253" i="1"/>
  <c r="BX3253" i="1"/>
  <c r="BE3252" i="1"/>
  <c r="BW3252" i="1"/>
  <c r="BX3252" i="1"/>
  <c r="BE3268" i="1"/>
  <c r="BW3268" i="1"/>
  <c r="BX3268" i="1"/>
  <c r="BE3466" i="1"/>
  <c r="BW3466" i="1"/>
  <c r="BX3466" i="1"/>
  <c r="BE3329" i="1"/>
  <c r="BW3329" i="1"/>
  <c r="BX3329" i="1"/>
  <c r="BE3321" i="1"/>
  <c r="BW3321" i="1"/>
  <c r="BX3321" i="1"/>
  <c r="BE3311" i="1"/>
  <c r="BW3311" i="1"/>
  <c r="BX3311" i="1"/>
  <c r="BE3336" i="1"/>
  <c r="BW3336" i="1"/>
  <c r="BX3336" i="1"/>
  <c r="BE3428" i="1"/>
  <c r="BW3428" i="1"/>
  <c r="BX3428" i="1"/>
  <c r="BE3406" i="1"/>
  <c r="BW3406" i="1"/>
  <c r="BX3406" i="1"/>
  <c r="BE3432" i="1"/>
  <c r="BW3432" i="1"/>
  <c r="BX3432" i="1"/>
  <c r="BE3438" i="1"/>
  <c r="BW3438" i="1"/>
  <c r="BX3438" i="1"/>
  <c r="BE3456" i="1"/>
  <c r="BW3456" i="1"/>
  <c r="BX3456" i="1"/>
  <c r="BE3483" i="1"/>
  <c r="BW3483" i="1"/>
  <c r="BX3483" i="1"/>
  <c r="BE3478" i="1"/>
  <c r="BW3478" i="1"/>
  <c r="BX3478" i="1"/>
  <c r="BE3477" i="1"/>
  <c r="BW3477" i="1"/>
  <c r="BX3477" i="1"/>
  <c r="BE1630" i="1"/>
  <c r="BW1630" i="1"/>
  <c r="BX1630" i="1"/>
  <c r="BE1631" i="1"/>
  <c r="BW1631" i="1"/>
  <c r="BX1631" i="1"/>
  <c r="BE1604" i="1"/>
  <c r="BW1604" i="1"/>
  <c r="BX1604" i="1"/>
  <c r="BE1639" i="1"/>
  <c r="BW1639" i="1"/>
  <c r="BX1639" i="1"/>
  <c r="BE1593" i="1"/>
  <c r="BW1593" i="1"/>
  <c r="BX1593" i="1"/>
  <c r="BE1657" i="1"/>
  <c r="BW1657" i="1"/>
  <c r="BX1657" i="1"/>
  <c r="BE1632" i="1"/>
  <c r="BW1632" i="1"/>
  <c r="BX1632" i="1"/>
  <c r="BE1707" i="1"/>
  <c r="BW1707" i="1"/>
  <c r="BX1707" i="1"/>
  <c r="BE1551" i="1"/>
  <c r="BW1551" i="1"/>
  <c r="BX1551" i="1"/>
  <c r="BE1665" i="1"/>
  <c r="BW1665" i="1"/>
  <c r="BX1665" i="1"/>
  <c r="BE1555" i="1"/>
  <c r="BW1555" i="1"/>
  <c r="BX1555" i="1"/>
  <c r="BE1732" i="1"/>
  <c r="BW1732" i="1"/>
  <c r="BX1732" i="1"/>
  <c r="BE1727" i="1"/>
  <c r="BW1727" i="1"/>
  <c r="BX1727" i="1"/>
  <c r="BE1755" i="1"/>
  <c r="BW1755" i="1"/>
  <c r="BX1755" i="1"/>
  <c r="BE1699" i="1"/>
  <c r="BW1699" i="1"/>
  <c r="BX1699" i="1"/>
  <c r="BE1685" i="1"/>
  <c r="BW1685" i="1"/>
  <c r="BX1685" i="1"/>
  <c r="BE1788" i="1"/>
  <c r="BW1788" i="1"/>
  <c r="BX1788" i="1"/>
  <c r="BE1794" i="1"/>
  <c r="BW1794" i="1"/>
  <c r="BX1794" i="1"/>
  <c r="BE1576" i="1"/>
  <c r="BW1576" i="1"/>
  <c r="BX1576" i="1"/>
  <c r="BE1746" i="1"/>
  <c r="BW1746" i="1"/>
  <c r="BX1746" i="1"/>
  <c r="BE1786" i="1"/>
  <c r="BW1786" i="1"/>
  <c r="BX1786" i="1"/>
  <c r="BE1673" i="1"/>
  <c r="BW1673" i="1"/>
  <c r="BX1673" i="1"/>
  <c r="BE1759" i="1"/>
  <c r="BW1759" i="1"/>
  <c r="BX1759" i="1"/>
  <c r="BE1666" i="1"/>
  <c r="BW1666" i="1"/>
  <c r="BX1666" i="1"/>
  <c r="BE1703" i="1"/>
  <c r="BW1703" i="1"/>
  <c r="BX1703" i="1"/>
  <c r="BE1706" i="1"/>
  <c r="BW1706" i="1"/>
  <c r="BX1706" i="1"/>
  <c r="BE1796" i="1"/>
  <c r="BW1796" i="1"/>
  <c r="BX1796" i="1"/>
  <c r="BE1784" i="1"/>
  <c r="BW1784" i="1"/>
  <c r="BX1784" i="1"/>
  <c r="BE1815" i="1"/>
  <c r="BW1815" i="1"/>
  <c r="BX1815" i="1"/>
  <c r="BE2016" i="1"/>
  <c r="BW2016" i="1"/>
  <c r="BX2016" i="1"/>
  <c r="BE1778" i="1"/>
  <c r="BW1778" i="1"/>
  <c r="BX1778" i="1"/>
  <c r="BE1687" i="1"/>
  <c r="BW1687" i="1"/>
  <c r="BX1687" i="1"/>
  <c r="BE1831" i="1"/>
  <c r="BW1831" i="1"/>
  <c r="BX1831" i="1"/>
  <c r="BE1709" i="1"/>
  <c r="BW1709" i="1"/>
  <c r="BX1709" i="1"/>
  <c r="BE1671" i="1"/>
  <c r="BW1671" i="1"/>
  <c r="BX1671" i="1"/>
  <c r="BE1821" i="1"/>
  <c r="BW1821" i="1"/>
  <c r="BX1821" i="1"/>
  <c r="BE1790" i="1"/>
  <c r="BW1790" i="1"/>
  <c r="BX1790" i="1"/>
  <c r="BE2057" i="1"/>
  <c r="BW2057" i="1"/>
  <c r="BX2057" i="1"/>
  <c r="BE1896" i="1"/>
  <c r="BW1896" i="1"/>
  <c r="BX1896" i="1"/>
  <c r="BE1915" i="1"/>
  <c r="BW1915" i="1"/>
  <c r="BX1915" i="1"/>
  <c r="BE1927" i="1"/>
  <c r="BW1927" i="1"/>
  <c r="BX1927" i="1"/>
  <c r="BE1874" i="1"/>
  <c r="BW1874" i="1"/>
  <c r="BX1874" i="1"/>
  <c r="BE1923" i="1"/>
  <c r="BW1923" i="1"/>
  <c r="BX1923" i="1"/>
  <c r="BE1833" i="1"/>
  <c r="BW1833" i="1"/>
  <c r="BX1833" i="1"/>
  <c r="BE1768" i="1"/>
  <c r="BW1768" i="1"/>
  <c r="BX1768" i="1"/>
  <c r="BE1822" i="1"/>
  <c r="BW1822" i="1"/>
  <c r="BX1822" i="1"/>
  <c r="BE2058" i="1"/>
  <c r="BW2058" i="1"/>
  <c r="BX2058" i="1"/>
  <c r="BE2135" i="1"/>
  <c r="BW2135" i="1"/>
  <c r="BX2135" i="1"/>
  <c r="BE2059" i="1"/>
  <c r="BW2059" i="1"/>
  <c r="BX2059" i="1"/>
  <c r="BE2602" i="1"/>
  <c r="BW2602" i="1"/>
  <c r="BX2602" i="1"/>
  <c r="BE2103" i="1"/>
  <c r="BW2103" i="1"/>
  <c r="BX2103" i="1"/>
  <c r="BE1917" i="1"/>
  <c r="BW1917" i="1"/>
  <c r="BX1917" i="1"/>
  <c r="BE2201" i="1"/>
  <c r="BW2201" i="1"/>
  <c r="BX2201" i="1"/>
  <c r="BE1981" i="1"/>
  <c r="BW1981" i="1"/>
  <c r="BX1981" i="1"/>
  <c r="BE1886" i="1"/>
  <c r="BW1886" i="1"/>
  <c r="BX1886" i="1"/>
  <c r="BE2094" i="1"/>
  <c r="BW2094" i="1"/>
  <c r="BX2094" i="1"/>
  <c r="BE2126" i="1"/>
  <c r="BW2126" i="1"/>
  <c r="BX2126" i="1"/>
  <c r="BE2120" i="1"/>
  <c r="BW2120" i="1"/>
  <c r="BX2120" i="1"/>
  <c r="BE2009" i="1"/>
  <c r="BW2009" i="1"/>
  <c r="BX2009" i="1"/>
  <c r="BE1953" i="1"/>
  <c r="BW1953" i="1"/>
  <c r="BX1953" i="1"/>
  <c r="BE2125" i="1"/>
  <c r="BW2125" i="1"/>
  <c r="BX2125" i="1"/>
  <c r="BE2073" i="1"/>
  <c r="BW2073" i="1"/>
  <c r="BX2073" i="1"/>
  <c r="BE2430" i="1"/>
  <c r="BW2430" i="1"/>
  <c r="BX2430" i="1"/>
  <c r="BE2069" i="1"/>
  <c r="BW2069" i="1"/>
  <c r="BX2069" i="1"/>
  <c r="BE1885" i="1"/>
  <c r="BW1885" i="1"/>
  <c r="BX1885" i="1"/>
  <c r="BE2109" i="1"/>
  <c r="BW2109" i="1"/>
  <c r="BX2109" i="1"/>
  <c r="BE2119" i="1"/>
  <c r="BW2119" i="1"/>
  <c r="BX2119" i="1"/>
  <c r="BE2199" i="1"/>
  <c r="BW2199" i="1"/>
  <c r="BX2199" i="1"/>
  <c r="BE2186" i="1"/>
  <c r="BW2186" i="1"/>
  <c r="BX2186" i="1"/>
  <c r="BE1960" i="1"/>
  <c r="BW1960" i="1"/>
  <c r="BX1960" i="1"/>
  <c r="BE2128" i="1"/>
  <c r="BW2128" i="1"/>
  <c r="BX2128" i="1"/>
  <c r="BE2168" i="1"/>
  <c r="BW2168" i="1"/>
  <c r="BX2168" i="1"/>
  <c r="BE1985" i="1"/>
  <c r="BW1985" i="1"/>
  <c r="BX1985" i="1"/>
  <c r="BE2166" i="1"/>
  <c r="BW2166" i="1"/>
  <c r="BX2166" i="1"/>
  <c r="BE1996" i="1"/>
  <c r="BW1996" i="1"/>
  <c r="BX1996" i="1"/>
  <c r="BE2091" i="1"/>
  <c r="BW2091" i="1"/>
  <c r="BX2091" i="1"/>
  <c r="BE1909" i="1"/>
  <c r="BW1909" i="1"/>
  <c r="BX1909" i="1"/>
  <c r="BE2018" i="1"/>
  <c r="BW2018" i="1"/>
  <c r="BX2018" i="1"/>
  <c r="BE2550" i="1"/>
  <c r="BW2550" i="1"/>
  <c r="BX2550" i="1"/>
  <c r="BE2133" i="1"/>
  <c r="BW2133" i="1"/>
  <c r="BX2133" i="1"/>
  <c r="BE2304" i="1"/>
  <c r="BW2304" i="1"/>
  <c r="BX2304" i="1"/>
  <c r="BE2437" i="1"/>
  <c r="BW2437" i="1"/>
  <c r="BX2437" i="1"/>
  <c r="BE2589" i="1"/>
  <c r="BW2589" i="1"/>
  <c r="BX2589" i="1"/>
  <c r="BE2395" i="1"/>
  <c r="BW2395" i="1"/>
  <c r="BX2395" i="1"/>
  <c r="BE2225" i="1"/>
  <c r="BW2225" i="1"/>
  <c r="BX2225" i="1"/>
  <c r="BE2413" i="1"/>
  <c r="BW2413" i="1"/>
  <c r="BX2413" i="1"/>
  <c r="BE2224" i="1"/>
  <c r="BW2224" i="1"/>
  <c r="BX2224" i="1"/>
  <c r="BE2446" i="1"/>
  <c r="BW2446" i="1"/>
  <c r="BX2446" i="1"/>
  <c r="BE2216" i="1"/>
  <c r="BW2216" i="1"/>
  <c r="BX2216" i="1"/>
  <c r="BE2420" i="1"/>
  <c r="BW2420" i="1"/>
  <c r="BX2420" i="1"/>
  <c r="BE2444" i="1"/>
  <c r="BW2444" i="1"/>
  <c r="BX2444" i="1"/>
  <c r="BE2496" i="1"/>
  <c r="BW2496" i="1"/>
  <c r="BX2496" i="1"/>
  <c r="BE2240" i="1"/>
  <c r="BW2240" i="1"/>
  <c r="BX2240" i="1"/>
  <c r="BE2072" i="1"/>
  <c r="BW2072" i="1"/>
  <c r="BX2072" i="1"/>
  <c r="BE2316" i="1"/>
  <c r="BW2316" i="1"/>
  <c r="BX2316" i="1"/>
  <c r="BE1930" i="1"/>
  <c r="BW1930" i="1"/>
  <c r="BX1930" i="1"/>
  <c r="BE2263" i="1"/>
  <c r="BW2263" i="1"/>
  <c r="BX2263" i="1"/>
  <c r="BE2281" i="1"/>
  <c r="BW2281" i="1"/>
  <c r="BX2281" i="1"/>
  <c r="BE2747" i="1"/>
  <c r="BW2747" i="1"/>
  <c r="BX2747" i="1"/>
  <c r="BE2380" i="1"/>
  <c r="BW2380" i="1"/>
  <c r="BX2380" i="1"/>
  <c r="BE2651" i="1"/>
  <c r="BW2651" i="1"/>
  <c r="BX2651" i="1"/>
  <c r="BE2290" i="1"/>
  <c r="BW2290" i="1"/>
  <c r="BX2290" i="1"/>
  <c r="BE2736" i="1"/>
  <c r="BW2736" i="1"/>
  <c r="BX2736" i="1"/>
  <c r="BE2265" i="1"/>
  <c r="BW2265" i="1"/>
  <c r="BX2265" i="1"/>
  <c r="BE2734" i="1"/>
  <c r="BW2734" i="1"/>
  <c r="BX2734" i="1"/>
  <c r="BE2356" i="1"/>
  <c r="BW2356" i="1"/>
  <c r="BX2356" i="1"/>
  <c r="BE2660" i="1"/>
  <c r="BW2660" i="1"/>
  <c r="BX2660" i="1"/>
  <c r="BE2227" i="1"/>
  <c r="BW2227" i="1"/>
  <c r="BX2227" i="1"/>
  <c r="BE2560" i="1"/>
  <c r="BW2560" i="1"/>
  <c r="BX2560" i="1"/>
  <c r="BE2701" i="1"/>
  <c r="BW2701" i="1"/>
  <c r="BX2701" i="1"/>
  <c r="BE2574" i="1"/>
  <c r="BW2574" i="1"/>
  <c r="BX2574" i="1"/>
  <c r="BE2390" i="1"/>
  <c r="BW2390" i="1"/>
  <c r="BX2390" i="1"/>
  <c r="BE2371" i="1"/>
  <c r="BW2371" i="1"/>
  <c r="BX2371" i="1"/>
  <c r="BE2469" i="1"/>
  <c r="BW2469" i="1"/>
  <c r="BX2469" i="1"/>
  <c r="BE2578" i="1"/>
  <c r="BW2578" i="1"/>
  <c r="BX2578" i="1"/>
  <c r="BE2419" i="1"/>
  <c r="BW2419" i="1"/>
  <c r="BX2419" i="1"/>
  <c r="BE2369" i="1"/>
  <c r="BW2369" i="1"/>
  <c r="BX2369" i="1"/>
  <c r="BE2542" i="1"/>
  <c r="BW2542" i="1"/>
  <c r="BX2542" i="1"/>
  <c r="BE2326" i="1"/>
  <c r="BW2326" i="1"/>
  <c r="BX2326" i="1"/>
  <c r="BE2447" i="1"/>
  <c r="BW2447" i="1"/>
  <c r="BX2447" i="1"/>
  <c r="BE2693" i="1"/>
  <c r="BW2693" i="1"/>
  <c r="BX2693" i="1"/>
  <c r="BE2235" i="1"/>
  <c r="BW2235" i="1"/>
  <c r="BX2235" i="1"/>
  <c r="BE2329" i="1"/>
  <c r="BW2329" i="1"/>
  <c r="BX2329" i="1"/>
  <c r="BE2456" i="1"/>
  <c r="BW2456" i="1"/>
  <c r="BX2456" i="1"/>
  <c r="BE2721" i="1"/>
  <c r="BW2721" i="1"/>
  <c r="BX2721" i="1"/>
  <c r="BE2680" i="1"/>
  <c r="BW2680" i="1"/>
  <c r="BX2680" i="1"/>
  <c r="BE2790" i="1"/>
  <c r="BW2790" i="1"/>
  <c r="BX2790" i="1"/>
  <c r="BE2775" i="1"/>
  <c r="BW2775" i="1"/>
  <c r="BX2775" i="1"/>
  <c r="BE2883" i="1"/>
  <c r="BW2883" i="1"/>
  <c r="BX2883" i="1"/>
  <c r="BE2599" i="1"/>
  <c r="BW2599" i="1"/>
  <c r="BX2599" i="1"/>
  <c r="BE2809" i="1"/>
  <c r="BW2809" i="1"/>
  <c r="BX2809" i="1"/>
  <c r="BE2252" i="1"/>
  <c r="BW2252" i="1"/>
  <c r="BX2252" i="1"/>
  <c r="BE2679" i="1"/>
  <c r="BW2679" i="1"/>
  <c r="BX2679" i="1"/>
  <c r="BE2802" i="1"/>
  <c r="BW2802" i="1"/>
  <c r="BX2802" i="1"/>
  <c r="BE2506" i="1"/>
  <c r="BW2506" i="1"/>
  <c r="BX2506" i="1"/>
  <c r="BE2407" i="1"/>
  <c r="BW2407" i="1"/>
  <c r="BX2407" i="1"/>
  <c r="BE2628" i="1"/>
  <c r="BW2628" i="1"/>
  <c r="BX2628" i="1"/>
  <c r="BE2770" i="1"/>
  <c r="BW2770" i="1"/>
  <c r="BX2770" i="1"/>
  <c r="BE2754" i="1"/>
  <c r="BW2754" i="1"/>
  <c r="BX2754" i="1"/>
  <c r="BE2995" i="1"/>
  <c r="BW2995" i="1"/>
  <c r="BX2995" i="1"/>
  <c r="BE2830" i="1"/>
  <c r="BW2830" i="1"/>
  <c r="BX2830" i="1"/>
  <c r="BE2328" i="1"/>
  <c r="BW2328" i="1"/>
  <c r="BX2328" i="1"/>
  <c r="BE2487" i="1"/>
  <c r="BW2487" i="1"/>
  <c r="BX2487" i="1"/>
  <c r="BE2804" i="1"/>
  <c r="BW2804" i="1"/>
  <c r="BX2804" i="1"/>
  <c r="BE2711" i="1"/>
  <c r="BW2711" i="1"/>
  <c r="BX2711" i="1"/>
  <c r="BE2514" i="1"/>
  <c r="BW2514" i="1"/>
  <c r="BX2514" i="1"/>
  <c r="BE2483" i="1"/>
  <c r="BW2483" i="1"/>
  <c r="BX2483" i="1"/>
  <c r="BE2764" i="1"/>
  <c r="BW2764" i="1"/>
  <c r="BX2764" i="1"/>
  <c r="BE2813" i="1"/>
  <c r="BW2813" i="1"/>
  <c r="BX2813" i="1"/>
  <c r="BE2820" i="1"/>
  <c r="BW2820" i="1"/>
  <c r="BX2820" i="1"/>
  <c r="BE2687" i="1"/>
  <c r="BW2687" i="1"/>
  <c r="BX2687" i="1"/>
  <c r="BE2839" i="1"/>
  <c r="BW2839" i="1"/>
  <c r="BX2839" i="1"/>
  <c r="BE2831" i="1"/>
  <c r="BW2831" i="1"/>
  <c r="BX2831" i="1"/>
  <c r="BE2583" i="1"/>
  <c r="BW2583" i="1"/>
  <c r="BX2583" i="1"/>
  <c r="BE2619" i="1"/>
  <c r="BW2619" i="1"/>
  <c r="BX2619" i="1"/>
  <c r="BE2811" i="1"/>
  <c r="BW2811" i="1"/>
  <c r="BX2811" i="1"/>
  <c r="BE2569" i="1"/>
  <c r="BW2569" i="1"/>
  <c r="BX2569" i="1"/>
  <c r="BE2779" i="1"/>
  <c r="BW2779" i="1"/>
  <c r="BX2779" i="1"/>
  <c r="BE2383" i="1"/>
  <c r="BW2383" i="1"/>
  <c r="BX2383" i="1"/>
  <c r="BE2453" i="1"/>
  <c r="BW2453" i="1"/>
  <c r="BX2453" i="1"/>
  <c r="BE3618" i="1"/>
  <c r="BW3618" i="1"/>
  <c r="BX3618" i="1"/>
  <c r="BE539" i="1"/>
  <c r="BW539" i="1"/>
  <c r="BX539" i="1"/>
  <c r="BE498" i="1"/>
  <c r="BW498" i="1"/>
  <c r="BX498" i="1"/>
  <c r="BE97" i="1"/>
  <c r="BW97" i="1"/>
  <c r="BX97" i="1"/>
  <c r="BE567" i="1"/>
  <c r="BW567" i="1"/>
  <c r="BX567" i="1"/>
  <c r="BE243" i="1"/>
  <c r="BW243" i="1"/>
  <c r="BX243" i="1"/>
  <c r="BE163" i="1"/>
  <c r="BW163" i="1"/>
  <c r="BX163" i="1"/>
  <c r="BE402" i="1"/>
  <c r="BW402" i="1"/>
  <c r="BX402" i="1"/>
  <c r="BE676" i="1"/>
  <c r="BW676" i="1"/>
  <c r="BX676" i="1"/>
  <c r="BE624" i="1"/>
  <c r="BW624" i="1"/>
  <c r="BX624" i="1"/>
  <c r="BE174" i="1"/>
  <c r="BW174" i="1"/>
  <c r="BX174" i="1"/>
  <c r="BE544" i="1"/>
  <c r="BW544" i="1"/>
  <c r="BX544" i="1"/>
  <c r="BE713" i="1"/>
  <c r="BW713" i="1"/>
  <c r="BX713" i="1"/>
  <c r="BE557" i="1"/>
  <c r="BW557" i="1"/>
  <c r="BX557" i="1"/>
  <c r="BE78" i="1"/>
  <c r="BW78" i="1"/>
  <c r="BX78" i="1"/>
  <c r="BE108" i="1"/>
  <c r="BW108" i="1"/>
  <c r="BX108" i="1"/>
  <c r="BE764" i="1"/>
  <c r="BW764" i="1"/>
  <c r="BX764" i="1"/>
  <c r="BE14" i="1"/>
  <c r="BW14" i="1"/>
  <c r="BX14" i="1"/>
  <c r="BE188" i="1"/>
  <c r="BW188" i="1"/>
  <c r="BX188" i="1"/>
  <c r="BE422" i="1"/>
  <c r="BW422" i="1"/>
  <c r="BX422" i="1"/>
  <c r="BE206" i="1"/>
  <c r="BW206" i="1"/>
  <c r="BX206" i="1"/>
  <c r="BE983" i="1"/>
  <c r="BW983" i="1"/>
  <c r="BX983" i="1"/>
  <c r="BE1315" i="1"/>
  <c r="BW1315" i="1"/>
  <c r="BX1315" i="1"/>
  <c r="BE1215" i="1"/>
  <c r="BW1215" i="1"/>
  <c r="BX1215" i="1"/>
  <c r="BE856" i="1"/>
  <c r="BW856" i="1"/>
  <c r="BX856" i="1"/>
  <c r="BE886" i="1"/>
  <c r="BW886" i="1"/>
  <c r="BX886" i="1"/>
  <c r="BE845" i="1"/>
  <c r="BW845" i="1"/>
  <c r="BX845" i="1"/>
  <c r="BE1092" i="1"/>
  <c r="BW1092" i="1"/>
  <c r="BX1092" i="1"/>
  <c r="BE695" i="1"/>
  <c r="BW695" i="1"/>
  <c r="BX695" i="1"/>
  <c r="BE207" i="1"/>
  <c r="BW207" i="1"/>
  <c r="BX207" i="1"/>
  <c r="BE240" i="1"/>
  <c r="BW240" i="1"/>
  <c r="BX240" i="1"/>
  <c r="BE345" i="1"/>
  <c r="BW345" i="1"/>
  <c r="BX345" i="1"/>
  <c r="BE376" i="1"/>
  <c r="BW376" i="1"/>
  <c r="BX376" i="1"/>
  <c r="BE309" i="1"/>
  <c r="BW309" i="1"/>
  <c r="BX309" i="1"/>
  <c r="BE534" i="1"/>
  <c r="BW534" i="1"/>
  <c r="BX534" i="1"/>
  <c r="BE478" i="1"/>
  <c r="BW478" i="1"/>
  <c r="BX478" i="1"/>
  <c r="BE673" i="1"/>
  <c r="BW673" i="1"/>
  <c r="BX673" i="1"/>
  <c r="BE178" i="1"/>
  <c r="BW178" i="1"/>
  <c r="BX178" i="1"/>
  <c r="BE229" i="1"/>
  <c r="BW229" i="1"/>
  <c r="BX229" i="1"/>
  <c r="BE228" i="1"/>
  <c r="BW228" i="1"/>
  <c r="BX228" i="1"/>
  <c r="BE977" i="1"/>
  <c r="BW977" i="1"/>
  <c r="BX977" i="1"/>
  <c r="BE255" i="1"/>
  <c r="BW255" i="1"/>
  <c r="BX255" i="1"/>
  <c r="BE412" i="1"/>
  <c r="BW412" i="1"/>
  <c r="BX412" i="1"/>
  <c r="BE689" i="1"/>
  <c r="BW689" i="1"/>
  <c r="BX689" i="1"/>
  <c r="BE588" i="1"/>
  <c r="BW588" i="1"/>
  <c r="BX588" i="1"/>
  <c r="BE5" i="1"/>
  <c r="BW5" i="1"/>
  <c r="BX5" i="1"/>
  <c r="BE445" i="1"/>
  <c r="BW445" i="1"/>
  <c r="BX445" i="1"/>
  <c r="BE285" i="1"/>
  <c r="BW285" i="1"/>
  <c r="BX285" i="1"/>
  <c r="BE6" i="1"/>
  <c r="BW6" i="1"/>
  <c r="BX6" i="1"/>
  <c r="BE488" i="1"/>
  <c r="BW488" i="1"/>
  <c r="BX488" i="1"/>
  <c r="BE521" i="1"/>
  <c r="BW521" i="1"/>
  <c r="BX521" i="1"/>
  <c r="BE546" i="1"/>
  <c r="BW546" i="1"/>
  <c r="BX546" i="1"/>
  <c r="BE467" i="1"/>
  <c r="BW467" i="1"/>
  <c r="BX467" i="1"/>
  <c r="BE261" i="1"/>
  <c r="BW261" i="1"/>
  <c r="BX261" i="1"/>
  <c r="BE145" i="1"/>
  <c r="BW145" i="1"/>
  <c r="BX145" i="1"/>
  <c r="BE431" i="1"/>
  <c r="BW431" i="1"/>
  <c r="BX431" i="1"/>
  <c r="BE730" i="1"/>
  <c r="BW730" i="1"/>
  <c r="BX730" i="1"/>
  <c r="BE289" i="1"/>
  <c r="BW289" i="1"/>
  <c r="BX289" i="1"/>
  <c r="BE613" i="1"/>
  <c r="BW613" i="1"/>
  <c r="BX613" i="1"/>
  <c r="BE555" i="1"/>
  <c r="BW555" i="1"/>
  <c r="BX555" i="1"/>
  <c r="BE389" i="1"/>
  <c r="BW389" i="1"/>
  <c r="BX389" i="1"/>
  <c r="BE213" i="1"/>
  <c r="BW213" i="1"/>
  <c r="BX213" i="1"/>
  <c r="BE232" i="1"/>
  <c r="BW232" i="1"/>
  <c r="BX232" i="1"/>
  <c r="BE716" i="1"/>
  <c r="BW716" i="1"/>
  <c r="BX716" i="1"/>
  <c r="BE1043" i="1"/>
  <c r="BW1043" i="1"/>
  <c r="BX1043" i="1"/>
  <c r="BE591" i="1"/>
  <c r="BW591" i="1"/>
  <c r="BX591" i="1"/>
  <c r="BE329" i="1"/>
  <c r="BW329" i="1"/>
  <c r="BX329" i="1"/>
  <c r="BE298" i="1"/>
  <c r="BW298" i="1"/>
  <c r="BX298" i="1"/>
  <c r="BE286" i="1"/>
  <c r="BW286" i="1"/>
  <c r="BX286" i="1"/>
  <c r="BE476" i="1"/>
  <c r="BW476" i="1"/>
  <c r="BX476" i="1"/>
  <c r="BE617" i="1"/>
  <c r="BW617" i="1"/>
  <c r="BX617" i="1"/>
  <c r="BE500" i="1"/>
  <c r="BW500" i="1"/>
  <c r="BX500" i="1"/>
  <c r="BE236" i="1"/>
  <c r="BW236" i="1"/>
  <c r="BX236" i="1"/>
  <c r="BE639" i="1"/>
  <c r="BW639" i="1"/>
  <c r="BX639" i="1"/>
  <c r="BE378" i="1"/>
  <c r="BW378" i="1"/>
  <c r="BX378" i="1"/>
  <c r="BE300" i="1"/>
  <c r="BW300" i="1"/>
  <c r="BX300" i="1"/>
  <c r="BE773" i="1"/>
  <c r="BW773" i="1"/>
  <c r="BX773" i="1"/>
  <c r="BE220" i="1"/>
  <c r="BW220" i="1"/>
  <c r="BX220" i="1"/>
  <c r="BE180" i="1"/>
  <c r="BW180" i="1"/>
  <c r="BX180" i="1"/>
  <c r="BE134" i="1"/>
  <c r="BW134" i="1"/>
  <c r="BX134" i="1"/>
  <c r="BE396" i="1"/>
  <c r="BW396" i="1"/>
  <c r="BX396" i="1"/>
  <c r="BE32" i="1"/>
  <c r="BW32" i="1"/>
  <c r="BX32" i="1"/>
  <c r="BE364" i="1"/>
  <c r="BW364" i="1"/>
  <c r="BX364" i="1"/>
  <c r="BE363" i="1"/>
  <c r="BW363" i="1"/>
  <c r="BX363" i="1"/>
  <c r="BE621" i="1"/>
  <c r="BW621" i="1"/>
  <c r="BX621" i="1"/>
  <c r="BE147" i="1"/>
  <c r="BW147" i="1"/>
  <c r="BX147" i="1"/>
  <c r="BE351" i="1"/>
  <c r="BW351" i="1"/>
  <c r="BX351" i="1"/>
  <c r="BE216" i="1"/>
  <c r="BW216" i="1"/>
  <c r="BX216" i="1"/>
  <c r="BE475" i="1"/>
  <c r="BW475" i="1"/>
  <c r="BX475" i="1"/>
  <c r="BE342" i="1"/>
  <c r="BW342" i="1"/>
  <c r="BX342" i="1"/>
  <c r="BE47" i="1"/>
  <c r="BW47" i="1"/>
  <c r="BX47" i="1"/>
  <c r="BE562" i="1"/>
  <c r="BW562" i="1"/>
  <c r="BX562" i="1"/>
  <c r="BE22" i="1"/>
  <c r="BW22" i="1"/>
  <c r="BX22" i="1"/>
  <c r="BE225" i="1"/>
  <c r="BW225" i="1"/>
  <c r="BX225" i="1"/>
  <c r="BE485" i="1"/>
  <c r="BW485" i="1"/>
  <c r="BX485" i="1"/>
  <c r="BE628" i="1"/>
  <c r="BW628" i="1"/>
  <c r="BX628" i="1"/>
  <c r="BE720" i="1"/>
  <c r="BW720" i="1"/>
  <c r="BX720" i="1"/>
  <c r="BE667" i="1"/>
  <c r="BW667" i="1"/>
  <c r="BX667" i="1"/>
  <c r="BE709" i="1"/>
  <c r="BW709" i="1"/>
  <c r="BX709" i="1"/>
  <c r="BE114" i="1"/>
  <c r="BW114" i="1"/>
  <c r="BX114" i="1"/>
  <c r="BE739" i="1"/>
  <c r="BW739" i="1"/>
  <c r="BX739" i="1"/>
  <c r="BE418" i="1"/>
  <c r="BW418" i="1"/>
  <c r="BX418" i="1"/>
  <c r="BE409" i="1"/>
  <c r="BW409" i="1"/>
  <c r="BX409" i="1"/>
  <c r="BE328" i="1"/>
  <c r="BW328" i="1"/>
  <c r="BX328" i="1"/>
  <c r="BE284" i="1"/>
  <c r="BW284" i="1"/>
  <c r="BX284" i="1"/>
  <c r="BE168" i="1"/>
  <c r="BW168" i="1"/>
  <c r="BX168" i="1"/>
  <c r="BE506" i="1"/>
  <c r="BW506" i="1"/>
  <c r="BX506" i="1"/>
  <c r="BE505" i="1"/>
  <c r="BW505" i="1"/>
  <c r="BX505" i="1"/>
  <c r="BE279" i="1"/>
  <c r="BW279" i="1"/>
  <c r="BX279" i="1"/>
  <c r="BE451" i="1"/>
  <c r="BW451" i="1"/>
  <c r="BX451" i="1"/>
  <c r="BE33" i="1"/>
  <c r="BW33" i="1"/>
  <c r="BX33" i="1"/>
  <c r="BE115" i="1"/>
  <c r="BW115" i="1"/>
  <c r="BX115" i="1"/>
  <c r="BE550" i="1"/>
  <c r="BW550" i="1"/>
  <c r="BX550" i="1"/>
  <c r="BE626" i="1"/>
  <c r="BW626" i="1"/>
  <c r="BX626" i="1"/>
  <c r="BE244" i="1"/>
  <c r="BW244" i="1"/>
  <c r="BX244" i="1"/>
  <c r="BE367" i="1"/>
  <c r="BW367" i="1"/>
  <c r="BX367" i="1"/>
  <c r="BE204" i="1"/>
  <c r="BW204" i="1"/>
  <c r="BX204" i="1"/>
  <c r="BE737" i="1"/>
  <c r="BW737" i="1"/>
  <c r="BX737" i="1"/>
  <c r="BE524" i="1"/>
  <c r="BW524" i="1"/>
  <c r="BX524" i="1"/>
  <c r="BE310" i="1"/>
  <c r="BW310" i="1"/>
  <c r="BX310" i="1"/>
  <c r="BE614" i="1"/>
  <c r="BW614" i="1"/>
  <c r="BX614" i="1"/>
  <c r="BE1437" i="1"/>
  <c r="BW1437" i="1"/>
  <c r="BX1437" i="1"/>
  <c r="BE898" i="1"/>
  <c r="BW898" i="1"/>
  <c r="BX898" i="1"/>
  <c r="BE999" i="1"/>
  <c r="BW999" i="1"/>
  <c r="BX999" i="1"/>
  <c r="BE993" i="1"/>
  <c r="BW993" i="1"/>
  <c r="BX993" i="1"/>
  <c r="BE1034" i="1"/>
  <c r="BW1034" i="1"/>
  <c r="BX1034" i="1"/>
  <c r="BE1021" i="1"/>
  <c r="BW1021" i="1"/>
  <c r="BX1021" i="1"/>
  <c r="BE1098" i="1"/>
  <c r="BW1098" i="1"/>
  <c r="BX1098" i="1"/>
  <c r="BE1003" i="1"/>
  <c r="BW1003" i="1"/>
  <c r="BX1003" i="1"/>
  <c r="BE1261" i="1"/>
  <c r="BW1261" i="1"/>
  <c r="BX1261" i="1"/>
  <c r="BE1160" i="1"/>
  <c r="BW1160" i="1"/>
  <c r="BX1160" i="1"/>
  <c r="BE958" i="1"/>
  <c r="BW958" i="1"/>
  <c r="BX958" i="1"/>
  <c r="BE790" i="1"/>
  <c r="BW790" i="1"/>
  <c r="BX790" i="1"/>
  <c r="BE1194" i="1"/>
  <c r="BW1194" i="1"/>
  <c r="BX1194" i="1"/>
  <c r="BE1259" i="1"/>
  <c r="BW1259" i="1"/>
  <c r="BX1259" i="1"/>
  <c r="BE901" i="1"/>
  <c r="BW901" i="1"/>
  <c r="BX901" i="1"/>
  <c r="BE1155" i="1"/>
  <c r="BW1155" i="1"/>
  <c r="BX1155" i="1"/>
  <c r="BE1127" i="1"/>
  <c r="BW1127" i="1"/>
  <c r="BX1127" i="1"/>
  <c r="BE1276" i="1"/>
  <c r="BW1276" i="1"/>
  <c r="BX1276" i="1"/>
  <c r="BE789" i="1"/>
  <c r="BW789" i="1"/>
  <c r="BX789" i="1"/>
  <c r="BE1260" i="1"/>
  <c r="BW1260" i="1"/>
  <c r="BX1260" i="1"/>
  <c r="BE803" i="1"/>
  <c r="BW803" i="1"/>
  <c r="BX803" i="1"/>
  <c r="BE1220" i="1"/>
  <c r="BW1220" i="1"/>
  <c r="BX1220" i="1"/>
  <c r="BE1173" i="1"/>
  <c r="BW1173" i="1"/>
  <c r="BX1173" i="1"/>
  <c r="BE946" i="1"/>
  <c r="BW946" i="1"/>
  <c r="BX946" i="1"/>
  <c r="BE1010" i="1"/>
  <c r="BW1010" i="1"/>
  <c r="BX1010" i="1"/>
  <c r="BE1122" i="1"/>
  <c r="BW1122" i="1"/>
  <c r="BX1122" i="1"/>
  <c r="BE1084" i="1"/>
  <c r="BW1084" i="1"/>
  <c r="BX1084" i="1"/>
  <c r="BE995" i="1"/>
  <c r="BW995" i="1"/>
  <c r="BX995" i="1"/>
  <c r="BE1061" i="1"/>
  <c r="BW1061" i="1"/>
  <c r="BX1061" i="1"/>
  <c r="BE1045" i="1"/>
  <c r="BW1045" i="1"/>
  <c r="BX1045" i="1"/>
  <c r="BE1104" i="1"/>
  <c r="BW1104" i="1"/>
  <c r="BX1104" i="1"/>
  <c r="BE1154" i="1"/>
  <c r="BW1154" i="1"/>
  <c r="BX1154" i="1"/>
  <c r="BE917" i="1"/>
  <c r="BW917" i="1"/>
  <c r="BX917" i="1"/>
  <c r="BE1165" i="1"/>
  <c r="BW1165" i="1"/>
  <c r="BX1165" i="1"/>
  <c r="BE1439" i="1"/>
  <c r="BW1439" i="1"/>
  <c r="BX1439" i="1"/>
  <c r="BE1146" i="1"/>
  <c r="BW1146" i="1"/>
  <c r="BX1146" i="1"/>
  <c r="BE1134" i="1"/>
  <c r="BW1134" i="1"/>
  <c r="BX1134" i="1"/>
  <c r="BE1148" i="1"/>
  <c r="BW1148" i="1"/>
  <c r="BX1148" i="1"/>
  <c r="BE1108" i="1"/>
  <c r="BW1108" i="1"/>
  <c r="BX1108" i="1"/>
  <c r="BE1303" i="1"/>
  <c r="BW1303" i="1"/>
  <c r="BX1303" i="1"/>
  <c r="BE1273" i="1"/>
  <c r="BW1273" i="1"/>
  <c r="BX1273" i="1"/>
  <c r="BE1274" i="1"/>
  <c r="BW1274" i="1"/>
  <c r="BX1274" i="1"/>
  <c r="BE1228" i="1"/>
  <c r="BW1228" i="1"/>
  <c r="BX1228" i="1"/>
  <c r="BE1025" i="1"/>
  <c r="BW1025" i="1"/>
  <c r="BX1025" i="1"/>
  <c r="BE1044" i="1"/>
  <c r="BW1044" i="1"/>
  <c r="BX1044" i="1"/>
  <c r="BE1083" i="1"/>
  <c r="BW1083" i="1"/>
  <c r="BX1083" i="1"/>
  <c r="BE1188" i="1"/>
  <c r="BW1188" i="1"/>
  <c r="BX1188" i="1"/>
  <c r="BE1118" i="1"/>
  <c r="BW1118" i="1"/>
  <c r="BX1118" i="1"/>
  <c r="BE1200" i="1"/>
  <c r="BW1200" i="1"/>
  <c r="BX1200" i="1"/>
  <c r="BE839" i="1"/>
  <c r="BW839" i="1"/>
  <c r="BX839" i="1"/>
  <c r="BE1374" i="1"/>
  <c r="BW1374" i="1"/>
  <c r="BX1374" i="1"/>
  <c r="BE1369" i="1"/>
  <c r="BW1369" i="1"/>
  <c r="BX1369" i="1"/>
  <c r="BE1500" i="1"/>
  <c r="BW1500" i="1"/>
  <c r="BX1500" i="1"/>
  <c r="BE1383" i="1"/>
  <c r="BW1383" i="1"/>
  <c r="BX1383" i="1"/>
  <c r="BE1386" i="1"/>
  <c r="BW1386" i="1"/>
  <c r="BX1386" i="1"/>
  <c r="BE1334" i="1"/>
  <c r="BW1334" i="1"/>
  <c r="BX1334" i="1"/>
  <c r="BE1479" i="1"/>
  <c r="BW1479" i="1"/>
  <c r="BX1479" i="1"/>
  <c r="BE1542" i="1"/>
  <c r="BW1542" i="1"/>
  <c r="BX1542" i="1"/>
  <c r="BE1429" i="1"/>
  <c r="BW1429" i="1"/>
  <c r="BX1429" i="1"/>
  <c r="BE1540" i="1"/>
  <c r="BW1540" i="1"/>
  <c r="BX1540" i="1"/>
  <c r="BE1510" i="1"/>
  <c r="BW1510" i="1"/>
  <c r="BX1510" i="1"/>
  <c r="BE1406" i="1"/>
  <c r="BW1406" i="1"/>
  <c r="BX1406" i="1"/>
  <c r="BE3531" i="1"/>
  <c r="BW3531" i="1"/>
  <c r="BX3531" i="1"/>
  <c r="BE3545" i="1"/>
  <c r="BW3545" i="1"/>
  <c r="BX3545" i="1"/>
  <c r="BE3582" i="1"/>
  <c r="BW3582" i="1"/>
  <c r="BX3582" i="1"/>
  <c r="BE3594" i="1"/>
  <c r="BW3594" i="1"/>
  <c r="BX3594" i="1"/>
  <c r="BE3600" i="1"/>
  <c r="BW3600" i="1"/>
  <c r="BX3600" i="1"/>
  <c r="BE3524" i="1"/>
  <c r="BW3524" i="1"/>
  <c r="BX3524" i="1"/>
  <c r="BE3500" i="1"/>
  <c r="BW3500" i="1"/>
  <c r="BX3500" i="1"/>
  <c r="BE3539" i="1"/>
  <c r="BW3539" i="1"/>
  <c r="BX3539" i="1"/>
  <c r="BE3530" i="1"/>
  <c r="BW3530" i="1"/>
  <c r="BX3530" i="1"/>
  <c r="BE3581" i="1"/>
  <c r="BW3581" i="1"/>
  <c r="BX3581" i="1"/>
  <c r="BE3508" i="1"/>
  <c r="BW3508" i="1"/>
  <c r="BX3508" i="1"/>
  <c r="BE3609" i="1"/>
  <c r="BW3609" i="1"/>
  <c r="BX3609" i="1"/>
  <c r="BE3522" i="1"/>
  <c r="BW3522" i="1"/>
  <c r="BX3522" i="1"/>
  <c r="BE3576" i="1"/>
  <c r="BW3576" i="1"/>
  <c r="BX3576" i="1"/>
  <c r="BE3532" i="1"/>
  <c r="BW3532" i="1"/>
  <c r="BX3532" i="1"/>
  <c r="BE3556" i="1"/>
  <c r="BW3556" i="1"/>
  <c r="BX3556" i="1"/>
  <c r="BE1517" i="1"/>
  <c r="BW1517" i="1"/>
  <c r="BX1517" i="1"/>
  <c r="BE1470" i="1"/>
  <c r="BW1470" i="1"/>
  <c r="BX1470" i="1"/>
  <c r="BE1502" i="1"/>
  <c r="BW1502" i="1"/>
  <c r="BX1502" i="1"/>
  <c r="BE1464" i="1"/>
  <c r="BW1464" i="1"/>
  <c r="BX1464" i="1"/>
  <c r="BE1344" i="1"/>
  <c r="BW1344" i="1"/>
  <c r="BX1344" i="1"/>
  <c r="BE1849" i="1"/>
  <c r="BW1849" i="1"/>
  <c r="BX1849" i="1"/>
  <c r="BE1407" i="1"/>
  <c r="BW1407" i="1"/>
  <c r="BX1407" i="1"/>
  <c r="BE2871" i="1"/>
  <c r="BW2871" i="1"/>
  <c r="BX2871" i="1"/>
  <c r="BE2932" i="1"/>
  <c r="BW2932" i="1"/>
  <c r="BX2932" i="1"/>
  <c r="BE2948" i="1"/>
  <c r="BW2948" i="1"/>
  <c r="BX2948" i="1"/>
  <c r="BE2865" i="1"/>
  <c r="BW2865" i="1"/>
  <c r="BX2865" i="1"/>
  <c r="BE2874" i="1"/>
  <c r="BW2874" i="1"/>
  <c r="BX2874" i="1"/>
  <c r="BE2901" i="1"/>
  <c r="BW2901" i="1"/>
  <c r="BX2901" i="1"/>
  <c r="BE2848" i="1"/>
  <c r="BW2848" i="1"/>
  <c r="BX2848" i="1"/>
  <c r="BE3028" i="1"/>
  <c r="BW3028" i="1"/>
  <c r="BX3028" i="1"/>
  <c r="BE2980" i="1"/>
  <c r="BW2980" i="1"/>
  <c r="BX2980" i="1"/>
  <c r="BE3009" i="1"/>
  <c r="BW3009" i="1"/>
  <c r="BX3009" i="1"/>
  <c r="BE3056" i="1"/>
  <c r="BW3056" i="1"/>
  <c r="BX3056" i="1"/>
  <c r="BE3045" i="1"/>
  <c r="BW3045" i="1"/>
  <c r="BX3045" i="1"/>
  <c r="BE3461" i="1"/>
  <c r="BW3461" i="1"/>
  <c r="BX3461" i="1"/>
  <c r="BE3048" i="1"/>
  <c r="BW3048" i="1"/>
  <c r="BX3048" i="1"/>
  <c r="BE3005" i="1"/>
  <c r="BW3005" i="1"/>
  <c r="BX3005" i="1"/>
  <c r="BE2933" i="1"/>
  <c r="BW2933" i="1"/>
  <c r="BX2933" i="1"/>
  <c r="BE2918" i="1"/>
  <c r="BW2918" i="1"/>
  <c r="BX2918" i="1"/>
  <c r="BE3020" i="1"/>
  <c r="BW3020" i="1"/>
  <c r="BX3020" i="1"/>
  <c r="BE3085" i="1"/>
  <c r="BW3085" i="1"/>
  <c r="BX3085" i="1"/>
  <c r="BE3154" i="1"/>
  <c r="BW3154" i="1"/>
  <c r="BX3154" i="1"/>
  <c r="BE3117" i="1"/>
  <c r="BW3117" i="1"/>
  <c r="BX3117" i="1"/>
  <c r="BE3184" i="1"/>
  <c r="BW3184" i="1"/>
  <c r="BX3184" i="1"/>
  <c r="BE3140" i="1"/>
  <c r="BW3140" i="1"/>
  <c r="BX3140" i="1"/>
  <c r="BE3171" i="1"/>
  <c r="BW3171" i="1"/>
  <c r="BX3171" i="1"/>
  <c r="BE3400" i="1"/>
  <c r="BW3400" i="1"/>
  <c r="BX3400" i="1"/>
  <c r="BE3061" i="1"/>
  <c r="BW3061" i="1"/>
  <c r="BX3061" i="1"/>
  <c r="BE3040" i="1"/>
  <c r="BW3040" i="1"/>
  <c r="BX3040" i="1"/>
  <c r="BE3299" i="1"/>
  <c r="BW3299" i="1"/>
  <c r="BX3299" i="1"/>
  <c r="BE3173" i="1"/>
  <c r="BW3173" i="1"/>
  <c r="BX3173" i="1"/>
  <c r="BE3144" i="1"/>
  <c r="BW3144" i="1"/>
  <c r="BX3144" i="1"/>
  <c r="BE3097" i="1"/>
  <c r="BW3097" i="1"/>
  <c r="BX3097" i="1"/>
  <c r="BE3209" i="1"/>
  <c r="BW3209" i="1"/>
  <c r="BX3209" i="1"/>
  <c r="BE3108" i="1"/>
  <c r="BW3108" i="1"/>
  <c r="BX3108" i="1"/>
  <c r="BE3130" i="1"/>
  <c r="BW3130" i="1"/>
  <c r="BX3130" i="1"/>
  <c r="BE3122" i="1"/>
  <c r="BW3122" i="1"/>
  <c r="BX3122" i="1"/>
  <c r="BE3119" i="1"/>
  <c r="BW3119" i="1"/>
  <c r="BX3119" i="1"/>
  <c r="BE3207" i="1"/>
  <c r="BW3207" i="1"/>
  <c r="BX3207" i="1"/>
  <c r="BE3265" i="1"/>
  <c r="BW3265" i="1"/>
  <c r="BX3265" i="1"/>
  <c r="BE3278" i="1"/>
  <c r="BW3278" i="1"/>
  <c r="BX3278" i="1"/>
  <c r="BE3315" i="1"/>
  <c r="BW3315" i="1"/>
  <c r="BX3315" i="1"/>
  <c r="BE3242" i="1"/>
  <c r="BW3242" i="1"/>
  <c r="BX3242" i="1"/>
  <c r="BE3308" i="1"/>
  <c r="BW3308" i="1"/>
  <c r="BX3308" i="1"/>
  <c r="BE3238" i="1"/>
  <c r="BW3238" i="1"/>
  <c r="BX3238" i="1"/>
  <c r="BE3219" i="1"/>
  <c r="BW3219" i="1"/>
  <c r="BX3219" i="1"/>
  <c r="BE3222" i="1"/>
  <c r="BW3222" i="1"/>
  <c r="BX3222" i="1"/>
  <c r="BE3324" i="1"/>
  <c r="BW3324" i="1"/>
  <c r="BX3324" i="1"/>
  <c r="BE3535" i="1"/>
  <c r="BW3535" i="1"/>
  <c r="BX3535" i="1"/>
  <c r="BE3270" i="1"/>
  <c r="BW3270" i="1"/>
  <c r="BX3270" i="1"/>
  <c r="BE3345" i="1"/>
  <c r="BW3345" i="1"/>
  <c r="BX3345" i="1"/>
  <c r="BE3227" i="1"/>
  <c r="BW3227" i="1"/>
  <c r="BX3227" i="1"/>
  <c r="BE3399" i="1"/>
  <c r="BW3399" i="1"/>
  <c r="BX3399" i="1"/>
  <c r="BE3467" i="1"/>
  <c r="BW3467" i="1"/>
  <c r="BX3467" i="1"/>
  <c r="BE3247" i="1"/>
  <c r="BW3247" i="1"/>
  <c r="BX3247" i="1"/>
  <c r="BE3362" i="1"/>
  <c r="BW3362" i="1"/>
  <c r="BX3362" i="1"/>
  <c r="BE3314" i="1"/>
  <c r="BW3314" i="1"/>
  <c r="BX3314" i="1"/>
  <c r="BE3368" i="1"/>
  <c r="BW3368" i="1"/>
  <c r="BX3368" i="1"/>
  <c r="BE3390" i="1"/>
  <c r="BW3390" i="1"/>
  <c r="BX3390" i="1"/>
  <c r="BE3427" i="1"/>
  <c r="BW3427" i="1"/>
  <c r="BX3427" i="1"/>
  <c r="BE3369" i="1"/>
  <c r="BW3369" i="1"/>
  <c r="BX3369" i="1"/>
  <c r="BE3344" i="1"/>
  <c r="BW3344" i="1"/>
  <c r="BX3344" i="1"/>
  <c r="BE3387" i="1"/>
  <c r="BW3387" i="1"/>
  <c r="BX3387" i="1"/>
  <c r="BE3352" i="1"/>
  <c r="BW3352" i="1"/>
  <c r="BX3352" i="1"/>
  <c r="BE3443" i="1"/>
  <c r="BW3443" i="1"/>
  <c r="BX3443" i="1"/>
  <c r="BE3402" i="1"/>
  <c r="BW3402" i="1"/>
  <c r="BX3402" i="1"/>
  <c r="BE3381" i="1"/>
  <c r="BW3381" i="1"/>
  <c r="BX3381" i="1"/>
  <c r="BE3388" i="1"/>
  <c r="BW3388" i="1"/>
  <c r="BX3388" i="1"/>
  <c r="BE3445" i="1"/>
  <c r="BW3445" i="1"/>
  <c r="BX3445" i="1"/>
  <c r="BE3462" i="1"/>
  <c r="BW3462" i="1"/>
  <c r="BX3462" i="1"/>
  <c r="BE3550" i="1"/>
  <c r="BW3550" i="1"/>
  <c r="BX3550" i="1"/>
  <c r="BE3481" i="1"/>
  <c r="BW3481" i="1"/>
  <c r="BX3481" i="1"/>
  <c r="BE3457" i="1"/>
  <c r="BW3457" i="1"/>
  <c r="BX3457" i="1"/>
  <c r="BE3480" i="1"/>
  <c r="BW3480" i="1"/>
  <c r="BX3480" i="1"/>
  <c r="BE1614" i="1"/>
  <c r="BW1614" i="1"/>
  <c r="BX1614" i="1"/>
  <c r="BE1624" i="1"/>
  <c r="BW1624" i="1"/>
  <c r="BX1624" i="1"/>
  <c r="BE1647" i="1"/>
  <c r="BW1647" i="1"/>
  <c r="BX1647" i="1"/>
  <c r="BE1620" i="1"/>
  <c r="BW1620" i="1"/>
  <c r="BX1620" i="1"/>
  <c r="BE1633" i="1"/>
  <c r="BW1633" i="1"/>
  <c r="BX1633" i="1"/>
  <c r="BE1670" i="1"/>
  <c r="BW1670" i="1"/>
  <c r="BX1670" i="1"/>
  <c r="BE1641" i="1"/>
  <c r="BW1641" i="1"/>
  <c r="BX1641" i="1"/>
  <c r="BE1584" i="1"/>
  <c r="BW1584" i="1"/>
  <c r="BX1584" i="1"/>
  <c r="BE1663" i="1"/>
  <c r="BW1663" i="1"/>
  <c r="BX1663" i="1"/>
  <c r="BE1565" i="1"/>
  <c r="BW1565" i="1"/>
  <c r="BX1565" i="1"/>
  <c r="BE1645" i="1"/>
  <c r="BW1645" i="1"/>
  <c r="BX1645" i="1"/>
  <c r="BE1623" i="1"/>
  <c r="BW1623" i="1"/>
  <c r="BX1623" i="1"/>
  <c r="BE1652" i="1"/>
  <c r="BW1652" i="1"/>
  <c r="BX1652" i="1"/>
  <c r="BE1553" i="1"/>
  <c r="BW1553" i="1"/>
  <c r="BX1553" i="1"/>
  <c r="BE1608" i="1"/>
  <c r="BW1608" i="1"/>
  <c r="BX1608" i="1"/>
  <c r="BE1776" i="1"/>
  <c r="BW1776" i="1"/>
  <c r="BX1776" i="1"/>
  <c r="BE1720" i="1"/>
  <c r="BW1720" i="1"/>
  <c r="BX1720" i="1"/>
  <c r="BE1781" i="1"/>
  <c r="BW1781" i="1"/>
  <c r="BX1781" i="1"/>
  <c r="BE1805" i="1"/>
  <c r="BW1805" i="1"/>
  <c r="BX1805" i="1"/>
  <c r="BE1846" i="1"/>
  <c r="BW1846" i="1"/>
  <c r="BX1846" i="1"/>
  <c r="BE1787" i="1"/>
  <c r="BW1787" i="1"/>
  <c r="BX1787" i="1"/>
  <c r="BE1702" i="1"/>
  <c r="BW1702" i="1"/>
  <c r="BX1702" i="1"/>
  <c r="BE1780" i="1"/>
  <c r="BW1780" i="1"/>
  <c r="BX1780" i="1"/>
  <c r="BE1762" i="1"/>
  <c r="BW1762" i="1"/>
  <c r="BX1762" i="1"/>
  <c r="BE1690" i="1"/>
  <c r="BW1690" i="1"/>
  <c r="BX1690" i="1"/>
  <c r="BE1753" i="1"/>
  <c r="BW1753" i="1"/>
  <c r="BX1753" i="1"/>
  <c r="BE1888" i="1"/>
  <c r="BW1888" i="1"/>
  <c r="BX1888" i="1"/>
  <c r="BE1774" i="1"/>
  <c r="BW1774" i="1"/>
  <c r="BX1774" i="1"/>
  <c r="BE1865" i="1"/>
  <c r="BW1865" i="1"/>
  <c r="BX1865" i="1"/>
  <c r="BE1825" i="1"/>
  <c r="BW1825" i="1"/>
  <c r="BX1825" i="1"/>
  <c r="BE1683" i="1"/>
  <c r="BW1683" i="1"/>
  <c r="BX1683" i="1"/>
  <c r="BE2428" i="1"/>
  <c r="BW2428" i="1"/>
  <c r="BX2428" i="1"/>
  <c r="BE1889" i="1"/>
  <c r="BW1889" i="1"/>
  <c r="BX1889" i="1"/>
  <c r="BE1783" i="1"/>
  <c r="BW1783" i="1"/>
  <c r="BX1783" i="1"/>
  <c r="BE1899" i="1"/>
  <c r="BW1899" i="1"/>
  <c r="BX1899" i="1"/>
  <c r="BE1891" i="1"/>
  <c r="BW1891" i="1"/>
  <c r="BX1891" i="1"/>
  <c r="BE1800" i="1"/>
  <c r="BW1800" i="1"/>
  <c r="BX1800" i="1"/>
  <c r="BE1918" i="1"/>
  <c r="BW1918" i="1"/>
  <c r="BX1918" i="1"/>
  <c r="BE1913" i="1"/>
  <c r="BW1913" i="1"/>
  <c r="BX1913" i="1"/>
  <c r="BE2038" i="1"/>
  <c r="BW2038" i="1"/>
  <c r="BX2038" i="1"/>
  <c r="BE2005" i="1"/>
  <c r="BW2005" i="1"/>
  <c r="BX2005" i="1"/>
  <c r="BE1868" i="1"/>
  <c r="BW1868" i="1"/>
  <c r="BX1868" i="1"/>
  <c r="BE1772" i="1"/>
  <c r="BW1772" i="1"/>
  <c r="BX1772" i="1"/>
  <c r="BE1903" i="1"/>
  <c r="BW1903" i="1"/>
  <c r="BX1903" i="1"/>
  <c r="BE2097" i="1"/>
  <c r="BW2097" i="1"/>
  <c r="BX2097" i="1"/>
  <c r="BE2112" i="1"/>
  <c r="BW2112" i="1"/>
  <c r="BX2112" i="1"/>
  <c r="BE2463" i="1"/>
  <c r="BW2463" i="1"/>
  <c r="BX2463" i="1"/>
  <c r="BE2012" i="1"/>
  <c r="BW2012" i="1"/>
  <c r="BX2012" i="1"/>
  <c r="BE2441" i="1"/>
  <c r="BW2441" i="1"/>
  <c r="BX2441" i="1"/>
  <c r="BE2525" i="1"/>
  <c r="BW2525" i="1"/>
  <c r="BX2525" i="1"/>
  <c r="BE1893" i="1"/>
  <c r="BW1893" i="1"/>
  <c r="BX1893" i="1"/>
  <c r="BE2877" i="1"/>
  <c r="BW2877" i="1"/>
  <c r="BX2877" i="1"/>
  <c r="BE2093" i="1"/>
  <c r="BW2093" i="1"/>
  <c r="BX2093" i="1"/>
  <c r="BE2139" i="1"/>
  <c r="BW2139" i="1"/>
  <c r="BX2139" i="1"/>
  <c r="BE2014" i="1"/>
  <c r="BW2014" i="1"/>
  <c r="BX2014" i="1"/>
  <c r="BE2368" i="1"/>
  <c r="BW2368" i="1"/>
  <c r="BX2368" i="1"/>
  <c r="BE2032" i="1"/>
  <c r="BW2032" i="1"/>
  <c r="BX2032" i="1"/>
  <c r="BE1912" i="1"/>
  <c r="BW1912" i="1"/>
  <c r="BX1912" i="1"/>
  <c r="BE2042" i="1"/>
  <c r="BW2042" i="1"/>
  <c r="BX2042" i="1"/>
  <c r="BE2039" i="1"/>
  <c r="BW2039" i="1"/>
  <c r="BX2039" i="1"/>
  <c r="BE2410" i="1"/>
  <c r="BW2410" i="1"/>
  <c r="BX2410" i="1"/>
  <c r="BE2146" i="1"/>
  <c r="BW2146" i="1"/>
  <c r="BX2146" i="1"/>
  <c r="BE2013" i="1"/>
  <c r="BW2013" i="1"/>
  <c r="BX2013" i="1"/>
  <c r="BE2454" i="1"/>
  <c r="BW2454" i="1"/>
  <c r="BX2454" i="1"/>
  <c r="BE1984" i="1"/>
  <c r="BW1984" i="1"/>
  <c r="BX1984" i="1"/>
  <c r="BE2422" i="1"/>
  <c r="BW2422" i="1"/>
  <c r="BX2422" i="1"/>
  <c r="BE2436" i="1"/>
  <c r="BW2436" i="1"/>
  <c r="BX2436" i="1"/>
  <c r="BE2098" i="1"/>
  <c r="BW2098" i="1"/>
  <c r="BX2098" i="1"/>
  <c r="BE2114" i="1"/>
  <c r="BW2114" i="1"/>
  <c r="BX2114" i="1"/>
  <c r="BE2627" i="1"/>
  <c r="BW2627" i="1"/>
  <c r="BX2627" i="1"/>
  <c r="BE2486" i="1"/>
  <c r="BW2486" i="1"/>
  <c r="BX2486" i="1"/>
  <c r="BE2484" i="1"/>
  <c r="BW2484" i="1"/>
  <c r="BX2484" i="1"/>
  <c r="BE2481" i="1"/>
  <c r="BW2481" i="1"/>
  <c r="BX2481" i="1"/>
  <c r="BE2534" i="1"/>
  <c r="BW2534" i="1"/>
  <c r="BX2534" i="1"/>
  <c r="BE2048" i="1"/>
  <c r="BW2048" i="1"/>
  <c r="BX2048" i="1"/>
  <c r="BE2596" i="1"/>
  <c r="BW2596" i="1"/>
  <c r="BX2596" i="1"/>
  <c r="BE2212" i="1"/>
  <c r="BW2212" i="1"/>
  <c r="BX2212" i="1"/>
  <c r="BE2321" i="1"/>
  <c r="BW2321" i="1"/>
  <c r="BX2321" i="1"/>
  <c r="BE1955" i="1"/>
  <c r="BW1955" i="1"/>
  <c r="BX1955" i="1"/>
  <c r="BE1972" i="1"/>
  <c r="BW1972" i="1"/>
  <c r="BX1972" i="1"/>
  <c r="BE2307" i="1"/>
  <c r="BW2307" i="1"/>
  <c r="BX2307" i="1"/>
  <c r="BE2301" i="1"/>
  <c r="BW2301" i="1"/>
  <c r="BX2301" i="1"/>
  <c r="BE2415" i="1"/>
  <c r="BW2415" i="1"/>
  <c r="BX2415" i="1"/>
  <c r="BE2579" i="1"/>
  <c r="BW2579" i="1"/>
  <c r="BX2579" i="1"/>
  <c r="BE2816" i="1"/>
  <c r="BW2816" i="1"/>
  <c r="BX2816" i="1"/>
  <c r="BE2664" i="1"/>
  <c r="BW2664" i="1"/>
  <c r="BX2664" i="1"/>
  <c r="BE2571" i="1"/>
  <c r="BW2571" i="1"/>
  <c r="BX2571" i="1"/>
  <c r="BE2259" i="1"/>
  <c r="BW2259" i="1"/>
  <c r="BX2259" i="1"/>
  <c r="BE2426" i="1"/>
  <c r="BW2426" i="1"/>
  <c r="BX2426" i="1"/>
  <c r="BE2524" i="1"/>
  <c r="BW2524" i="1"/>
  <c r="BX2524" i="1"/>
  <c r="BE2325" i="1"/>
  <c r="BW2325" i="1"/>
  <c r="BX2325" i="1"/>
  <c r="BE2210" i="1"/>
  <c r="BW2210" i="1"/>
  <c r="BX2210" i="1"/>
  <c r="BE2732" i="1"/>
  <c r="BW2732" i="1"/>
  <c r="BX2732" i="1"/>
  <c r="BE2518" i="1"/>
  <c r="BW2518" i="1"/>
  <c r="BX2518" i="1"/>
  <c r="BE2189" i="1"/>
  <c r="BW2189" i="1"/>
  <c r="BX2189" i="1"/>
  <c r="BE2361" i="1"/>
  <c r="BW2361" i="1"/>
  <c r="BX2361" i="1"/>
  <c r="BE2141" i="1"/>
  <c r="BW2141" i="1"/>
  <c r="BX2141" i="1"/>
  <c r="BE2188" i="1"/>
  <c r="BW2188" i="1"/>
  <c r="BX2188" i="1"/>
  <c r="BE2280" i="1"/>
  <c r="BW2280" i="1"/>
  <c r="BX2280" i="1"/>
  <c r="BE2520" i="1"/>
  <c r="BW2520" i="1"/>
  <c r="BX2520" i="1"/>
  <c r="BE2557" i="1"/>
  <c r="BW2557" i="1"/>
  <c r="BX2557" i="1"/>
  <c r="BE2598" i="1"/>
  <c r="BW2598" i="1"/>
  <c r="BX2598" i="1"/>
  <c r="BE2319" i="1"/>
  <c r="BW2319" i="1"/>
  <c r="BX2319" i="1"/>
  <c r="BE2310" i="1"/>
  <c r="BW2310" i="1"/>
  <c r="BX2310" i="1"/>
  <c r="BE2289" i="1"/>
  <c r="BW2289" i="1"/>
  <c r="BX2289" i="1"/>
  <c r="BE2352" i="1"/>
  <c r="BW2352" i="1"/>
  <c r="BX2352" i="1"/>
  <c r="BE2401" i="1"/>
  <c r="BW2401" i="1"/>
  <c r="BX2401" i="1"/>
  <c r="BE2485" i="1"/>
  <c r="BW2485" i="1"/>
  <c r="BX2485" i="1"/>
  <c r="BE2791" i="1"/>
  <c r="BW2791" i="1"/>
  <c r="BX2791" i="1"/>
  <c r="BE2562" i="1"/>
  <c r="BW2562" i="1"/>
  <c r="BX2562" i="1"/>
  <c r="BE2241" i="1"/>
  <c r="BW2241" i="1"/>
  <c r="BX2241" i="1"/>
  <c r="BE2465" i="1"/>
  <c r="BW2465" i="1"/>
  <c r="BX2465" i="1"/>
  <c r="BE2722" i="1"/>
  <c r="BW2722" i="1"/>
  <c r="BX2722" i="1"/>
  <c r="BE2737" i="1"/>
  <c r="BW2737" i="1"/>
  <c r="BX2737" i="1"/>
  <c r="BE2421" i="1"/>
  <c r="BW2421" i="1"/>
  <c r="BX2421" i="1"/>
  <c r="BE3203" i="1"/>
  <c r="BW3203" i="1"/>
  <c r="BX3203" i="1"/>
  <c r="BE2379" i="1"/>
  <c r="BW2379" i="1"/>
  <c r="BX2379" i="1"/>
  <c r="BE2707" i="1"/>
  <c r="BW2707" i="1"/>
  <c r="BX2707" i="1"/>
  <c r="BE2794" i="1"/>
  <c r="BW2794" i="1"/>
  <c r="BX2794" i="1"/>
  <c r="BE2488" i="1"/>
  <c r="BW2488" i="1"/>
  <c r="BX2488" i="1"/>
  <c r="BE2512" i="1"/>
  <c r="BW2512" i="1"/>
  <c r="BX2512" i="1"/>
  <c r="BE2712" i="1"/>
  <c r="BW2712" i="1"/>
  <c r="BX2712" i="1"/>
  <c r="BE2786" i="1"/>
  <c r="BW2786" i="1"/>
  <c r="BX2786" i="1"/>
  <c r="BE2385" i="1"/>
  <c r="BW2385" i="1"/>
  <c r="BX2385" i="1"/>
  <c r="BE2556" i="1"/>
  <c r="BW2556" i="1"/>
  <c r="BX2556" i="1"/>
  <c r="BE2503" i="1"/>
  <c r="BW2503" i="1"/>
  <c r="BX2503" i="1"/>
  <c r="BE2717" i="1"/>
  <c r="BW2717" i="1"/>
  <c r="BX2717" i="1"/>
  <c r="BE2667" i="1"/>
  <c r="BW2667" i="1"/>
  <c r="BX2667" i="1"/>
  <c r="BE2317" i="1"/>
  <c r="BW2317" i="1"/>
  <c r="BX2317" i="1"/>
  <c r="BE2603" i="1"/>
  <c r="BW2603" i="1"/>
  <c r="BX2603" i="1"/>
  <c r="BE2778" i="1"/>
  <c r="BW2778" i="1"/>
  <c r="BX2778" i="1"/>
  <c r="BE2777" i="1"/>
  <c r="BW2777" i="1"/>
  <c r="BX2777" i="1"/>
  <c r="BE2826" i="1"/>
  <c r="BW2826" i="1"/>
  <c r="BX2826" i="1"/>
  <c r="BE2663" i="1"/>
  <c r="BW2663" i="1"/>
  <c r="BX2663" i="1"/>
  <c r="BE2639" i="1"/>
  <c r="BW2639" i="1"/>
  <c r="BX2639" i="1"/>
  <c r="BE2625" i="1"/>
  <c r="BW2625" i="1"/>
  <c r="BX2625" i="1"/>
  <c r="BE2580" i="1"/>
  <c r="BW2580" i="1"/>
  <c r="BX2580" i="1"/>
  <c r="BE2570" i="1"/>
  <c r="BW2570" i="1"/>
  <c r="BX2570" i="1"/>
  <c r="BE2480" i="1"/>
  <c r="BW2480" i="1"/>
  <c r="BX2480" i="1"/>
  <c r="BE2665" i="1"/>
  <c r="BW2665" i="1"/>
  <c r="BX2665" i="1"/>
  <c r="BE308" i="1"/>
  <c r="BW308" i="1"/>
  <c r="BX308" i="1"/>
  <c r="BE265" i="1"/>
  <c r="BW265" i="1"/>
  <c r="BX265" i="1"/>
  <c r="BE949" i="1"/>
  <c r="BW949" i="1"/>
  <c r="BX949" i="1"/>
  <c r="BE992" i="1"/>
  <c r="BW992" i="1"/>
  <c r="BX992" i="1"/>
  <c r="BE523" i="1"/>
  <c r="BW523" i="1"/>
  <c r="BX523" i="1"/>
  <c r="BE653" i="1"/>
  <c r="BW653" i="1"/>
  <c r="BX653" i="1"/>
  <c r="BE267" i="1"/>
  <c r="BW267" i="1"/>
  <c r="BX267" i="1"/>
  <c r="BE704" i="1"/>
  <c r="BW704" i="1"/>
  <c r="BX704" i="1"/>
  <c r="BE21" i="1"/>
  <c r="BW21" i="1"/>
  <c r="BX21" i="1"/>
  <c r="BE778" i="1"/>
  <c r="BW778" i="1"/>
  <c r="BX778" i="1"/>
  <c r="BE48" i="1"/>
  <c r="BW48" i="1"/>
  <c r="BX48" i="1"/>
  <c r="BE344" i="1"/>
  <c r="BW344" i="1"/>
  <c r="BX344" i="1"/>
  <c r="BE930" i="1"/>
  <c r="BW930" i="1"/>
  <c r="BX930" i="1"/>
  <c r="BE933" i="1"/>
  <c r="BW933" i="1"/>
  <c r="BX933" i="1"/>
  <c r="BE1041" i="1"/>
  <c r="BW1041" i="1"/>
  <c r="BX1041" i="1"/>
  <c r="BE1272" i="1"/>
  <c r="BW1272" i="1"/>
  <c r="BX1272" i="1"/>
  <c r="BE1121" i="1"/>
  <c r="BW1121" i="1"/>
  <c r="BX1121" i="1"/>
  <c r="BE1265" i="1"/>
  <c r="BW1265" i="1"/>
  <c r="BX1265" i="1"/>
  <c r="BE1164" i="1"/>
  <c r="BW1164" i="1"/>
  <c r="BX1164" i="1"/>
  <c r="BE865" i="1"/>
  <c r="BW865" i="1"/>
  <c r="BX865" i="1"/>
  <c r="BE251" i="1"/>
  <c r="BW251" i="1"/>
  <c r="BX251" i="1"/>
  <c r="BE373" i="1"/>
  <c r="BW373" i="1"/>
  <c r="BX373" i="1"/>
  <c r="BE696" i="1"/>
  <c r="BW696" i="1"/>
  <c r="BX696" i="1"/>
  <c r="BE72" i="1"/>
  <c r="BW72" i="1"/>
  <c r="BX72" i="1"/>
  <c r="BE76" i="1"/>
  <c r="BW76" i="1"/>
  <c r="BX76" i="1"/>
  <c r="BE269" i="1"/>
  <c r="BW269" i="1"/>
  <c r="BX269" i="1"/>
  <c r="BE564" i="1"/>
  <c r="BW564" i="1"/>
  <c r="BX564" i="1"/>
  <c r="BE587" i="1"/>
  <c r="BW587" i="1"/>
  <c r="BX587" i="1"/>
  <c r="BE456" i="1"/>
  <c r="BW456" i="1"/>
  <c r="BX456" i="1"/>
  <c r="BE153" i="1"/>
  <c r="BW153" i="1"/>
  <c r="BX153" i="1"/>
  <c r="BE218" i="1"/>
  <c r="BW218" i="1"/>
  <c r="BX218" i="1"/>
  <c r="BE401" i="1"/>
  <c r="BW401" i="1"/>
  <c r="BX401" i="1"/>
  <c r="BE996" i="1"/>
  <c r="BW996" i="1"/>
  <c r="BX996" i="1"/>
  <c r="BE454" i="1"/>
  <c r="BW454" i="1"/>
  <c r="BX454" i="1"/>
  <c r="BE155" i="1"/>
  <c r="BW155" i="1"/>
  <c r="BX155" i="1"/>
  <c r="BE691" i="1"/>
  <c r="BW691" i="1"/>
  <c r="BX691" i="1"/>
  <c r="BE497" i="1"/>
  <c r="BW497" i="1"/>
  <c r="BX497" i="1"/>
  <c r="BE83" i="1"/>
  <c r="BW83" i="1"/>
  <c r="BX83" i="1"/>
  <c r="BE366" i="1"/>
  <c r="BW366" i="1"/>
  <c r="BX366" i="1"/>
  <c r="BE356" i="1"/>
  <c r="BW356" i="1"/>
  <c r="BX356" i="1"/>
  <c r="BE605" i="1"/>
  <c r="BW605" i="1"/>
  <c r="BX605" i="1"/>
  <c r="BE717" i="1"/>
  <c r="BW717" i="1"/>
  <c r="BX717" i="1"/>
  <c r="BE46" i="1"/>
  <c r="BW46" i="1"/>
  <c r="BX46" i="1"/>
  <c r="BE40" i="1"/>
  <c r="BW40" i="1"/>
  <c r="BX40" i="1"/>
  <c r="BE684" i="1"/>
  <c r="BW684" i="1"/>
  <c r="BX684" i="1"/>
  <c r="BE3" i="1"/>
  <c r="BW3" i="1"/>
  <c r="BX3" i="1"/>
  <c r="BE203" i="1"/>
  <c r="BW203" i="1"/>
  <c r="BX203" i="1"/>
  <c r="BE595" i="1"/>
  <c r="BW595" i="1"/>
  <c r="BX595" i="1"/>
  <c r="BE37" i="1"/>
  <c r="BW37" i="1"/>
  <c r="BX37" i="1"/>
  <c r="BE336" i="1"/>
  <c r="BW336" i="1"/>
  <c r="BX336" i="1"/>
  <c r="BE56" i="1"/>
  <c r="BW56" i="1"/>
  <c r="BX56" i="1"/>
  <c r="BE450" i="1"/>
  <c r="BW450" i="1"/>
  <c r="BX450" i="1"/>
  <c r="BE510" i="1"/>
  <c r="BW510" i="1"/>
  <c r="BX510" i="1"/>
  <c r="BE619" i="1"/>
  <c r="BW619" i="1"/>
  <c r="BX619" i="1"/>
  <c r="BE133" i="1"/>
  <c r="BW133" i="1"/>
  <c r="BX133" i="1"/>
  <c r="BE368" i="1"/>
  <c r="BW368" i="1"/>
  <c r="BX368" i="1"/>
  <c r="BE184" i="1"/>
  <c r="BW184" i="1"/>
  <c r="BX184" i="1"/>
  <c r="BE702" i="1"/>
  <c r="BW702" i="1"/>
  <c r="BX702" i="1"/>
  <c r="BE655" i="1"/>
  <c r="BW655" i="1"/>
  <c r="BX655" i="1"/>
  <c r="BE362" i="1"/>
  <c r="BW362" i="1"/>
  <c r="BX362" i="1"/>
  <c r="BE99" i="1"/>
  <c r="BW99" i="1"/>
  <c r="BX99" i="1"/>
  <c r="BE447" i="1"/>
  <c r="BW447" i="1"/>
  <c r="BX447" i="1"/>
  <c r="BE519" i="1"/>
  <c r="BW519" i="1"/>
  <c r="BX519" i="1"/>
  <c r="BE747" i="1"/>
  <c r="BW747" i="1"/>
  <c r="BX747" i="1"/>
  <c r="BE728" i="1"/>
  <c r="BW728" i="1"/>
  <c r="BX728" i="1"/>
  <c r="BE423" i="1"/>
  <c r="BW423" i="1"/>
  <c r="BX423" i="1"/>
  <c r="BE640" i="1"/>
  <c r="BW640" i="1"/>
  <c r="BX640" i="1"/>
  <c r="BE688" i="1"/>
  <c r="BW688" i="1"/>
  <c r="BX688" i="1"/>
  <c r="BE457" i="1"/>
  <c r="BW457" i="1"/>
  <c r="BX457" i="1"/>
  <c r="BE501" i="1"/>
  <c r="BW501" i="1"/>
  <c r="BX501" i="1"/>
  <c r="BE465" i="1"/>
  <c r="BW465" i="1"/>
  <c r="BX465" i="1"/>
  <c r="BE302" i="1"/>
  <c r="BW302" i="1"/>
  <c r="BX302" i="1"/>
  <c r="BE651" i="1"/>
  <c r="BW651" i="1"/>
  <c r="BX651" i="1"/>
  <c r="BE721" i="1"/>
  <c r="BW721" i="1"/>
  <c r="BX721" i="1"/>
  <c r="BE209" i="1"/>
  <c r="BW209" i="1"/>
  <c r="BX209" i="1"/>
  <c r="BE275" i="1"/>
  <c r="BW275" i="1"/>
  <c r="BX275" i="1"/>
  <c r="BE769" i="1"/>
  <c r="BW769" i="1"/>
  <c r="BX769" i="1"/>
  <c r="BE183" i="1"/>
  <c r="BW183" i="1"/>
  <c r="BX183" i="1"/>
  <c r="BE812" i="1"/>
  <c r="BW812" i="1"/>
  <c r="BX812" i="1"/>
  <c r="BE382" i="1"/>
  <c r="BW382" i="1"/>
  <c r="BX382" i="1"/>
  <c r="BE259" i="1"/>
  <c r="BW259" i="1"/>
  <c r="BX259" i="1"/>
  <c r="BE162" i="1"/>
  <c r="BW162" i="1"/>
  <c r="BX162" i="1"/>
  <c r="BE735" i="1"/>
  <c r="BW735" i="1"/>
  <c r="BX735" i="1"/>
  <c r="BE68" i="1"/>
  <c r="BW68" i="1"/>
  <c r="BX68" i="1"/>
  <c r="BE1066" i="1"/>
  <c r="BW1066" i="1"/>
  <c r="BX1066" i="1"/>
  <c r="BE750" i="1"/>
  <c r="BW750" i="1"/>
  <c r="BX750" i="1"/>
  <c r="BE772" i="1"/>
  <c r="BW772" i="1"/>
  <c r="BX772" i="1"/>
  <c r="BE1095" i="1"/>
  <c r="BW1095" i="1"/>
  <c r="BX1095" i="1"/>
  <c r="BE657" i="1"/>
  <c r="BW657" i="1"/>
  <c r="BX657" i="1"/>
  <c r="BE196" i="1"/>
  <c r="BW196" i="1"/>
  <c r="BX196" i="1"/>
  <c r="BE527" i="1"/>
  <c r="BW527" i="1"/>
  <c r="BX527" i="1"/>
  <c r="BE34" i="1"/>
  <c r="BW34" i="1"/>
  <c r="BX34" i="1"/>
  <c r="BE290" i="1"/>
  <c r="BW290" i="1"/>
  <c r="BX290" i="1"/>
  <c r="BE123" i="1"/>
  <c r="BW123" i="1"/>
  <c r="BX123" i="1"/>
  <c r="BE565" i="1"/>
  <c r="BW565" i="1"/>
  <c r="BX565" i="1"/>
  <c r="BE873" i="1"/>
  <c r="BW873" i="1"/>
  <c r="BX873" i="1"/>
  <c r="BE525" i="1"/>
  <c r="BW525" i="1"/>
  <c r="BX525" i="1"/>
  <c r="BE705" i="1"/>
  <c r="BW705" i="1"/>
  <c r="BX705" i="1"/>
  <c r="BE537" i="1"/>
  <c r="BW537" i="1"/>
  <c r="BX537" i="1"/>
  <c r="BE117" i="1"/>
  <c r="BW117" i="1"/>
  <c r="BX117" i="1"/>
  <c r="BE647" i="1"/>
  <c r="BW647" i="1"/>
  <c r="BX647" i="1"/>
  <c r="BE231" i="1"/>
  <c r="BW231" i="1"/>
  <c r="BX231" i="1"/>
  <c r="BE270" i="1"/>
  <c r="BW270" i="1"/>
  <c r="BX270" i="1"/>
  <c r="BE978" i="1"/>
  <c r="BW978" i="1"/>
  <c r="BX978" i="1"/>
  <c r="BE112" i="1"/>
  <c r="BW112" i="1"/>
  <c r="BX112" i="1"/>
  <c r="BE1020" i="1"/>
  <c r="BW1020" i="1"/>
  <c r="BX1020" i="1"/>
  <c r="BE266" i="1"/>
  <c r="BW266" i="1"/>
  <c r="BX266" i="1"/>
  <c r="BE579" i="1"/>
  <c r="BW579" i="1"/>
  <c r="BX579" i="1"/>
  <c r="BE897" i="1"/>
  <c r="BW897" i="1"/>
  <c r="BX897" i="1"/>
  <c r="BE191" i="1"/>
  <c r="BW191" i="1"/>
  <c r="BX191" i="1"/>
  <c r="BE464" i="1"/>
  <c r="BW464" i="1"/>
  <c r="BX464" i="1"/>
  <c r="BE469" i="1"/>
  <c r="BW469" i="1"/>
  <c r="BX469" i="1"/>
  <c r="BE766" i="1"/>
  <c r="BW766" i="1"/>
  <c r="BX766" i="1"/>
  <c r="BE131" i="1"/>
  <c r="BW131" i="1"/>
  <c r="BX131" i="1"/>
  <c r="BE584" i="1"/>
  <c r="BW584" i="1"/>
  <c r="BX584" i="1"/>
  <c r="BE533" i="1"/>
  <c r="BW533" i="1"/>
  <c r="BX533" i="1"/>
  <c r="BE24" i="1"/>
  <c r="BW24" i="1"/>
  <c r="BX24" i="1"/>
  <c r="BE437" i="1"/>
  <c r="BW437" i="1"/>
  <c r="BX437" i="1"/>
  <c r="BE417" i="1"/>
  <c r="BW417" i="1"/>
  <c r="BX417" i="1"/>
  <c r="BE553" i="1"/>
  <c r="BW553" i="1"/>
  <c r="BX553" i="1"/>
  <c r="BE202" i="1"/>
  <c r="BW202" i="1"/>
  <c r="BX202" i="1"/>
  <c r="BE306" i="1"/>
  <c r="BW306" i="1"/>
  <c r="BX306" i="1"/>
  <c r="BE1387" i="1"/>
  <c r="BW1387" i="1"/>
  <c r="BX1387" i="1"/>
  <c r="BE1394" i="1"/>
  <c r="BW1394" i="1"/>
  <c r="BX1394" i="1"/>
  <c r="BE1395" i="1"/>
  <c r="BW1395" i="1"/>
  <c r="BX1395" i="1"/>
  <c r="BE1376" i="1"/>
  <c r="BW1376" i="1"/>
  <c r="BX1376" i="1"/>
  <c r="BE1532" i="1"/>
  <c r="BW1532" i="1"/>
  <c r="BX1532" i="1"/>
  <c r="BE1412" i="1"/>
  <c r="BW1412" i="1"/>
  <c r="BX1412" i="1"/>
  <c r="BE1524" i="1"/>
  <c r="BW1524" i="1"/>
  <c r="BX1524" i="1"/>
  <c r="BE781" i="1"/>
  <c r="BW781" i="1"/>
  <c r="BX781" i="1"/>
  <c r="BE1116" i="1"/>
  <c r="BW1116" i="1"/>
  <c r="BX1116" i="1"/>
  <c r="BE906" i="1"/>
  <c r="BW906" i="1"/>
  <c r="BX906" i="1"/>
  <c r="BE1019" i="1"/>
  <c r="BW1019" i="1"/>
  <c r="BX1019" i="1"/>
  <c r="BE1296" i="1"/>
  <c r="BW1296" i="1"/>
  <c r="BX1296" i="1"/>
  <c r="BE1621" i="1"/>
  <c r="BW1621" i="1"/>
  <c r="BX1621" i="1"/>
  <c r="BE1474" i="1"/>
  <c r="BW1474" i="1"/>
  <c r="BX1474" i="1"/>
  <c r="BE986" i="1"/>
  <c r="BW986" i="1"/>
  <c r="BX986" i="1"/>
  <c r="BE924" i="1"/>
  <c r="BW924" i="1"/>
  <c r="BX924" i="1"/>
  <c r="BE1141" i="1"/>
  <c r="BW1141" i="1"/>
  <c r="BX1141" i="1"/>
  <c r="BE821" i="1"/>
  <c r="BW821" i="1"/>
  <c r="BX821" i="1"/>
  <c r="BE844" i="1"/>
  <c r="BW844" i="1"/>
  <c r="BX844" i="1"/>
  <c r="BE894" i="1"/>
  <c r="BW894" i="1"/>
  <c r="BX894" i="1"/>
  <c r="BE1114" i="1"/>
  <c r="BW1114" i="1"/>
  <c r="BX1114" i="1"/>
  <c r="BE1205" i="1"/>
  <c r="BW1205" i="1"/>
  <c r="BX1205" i="1"/>
  <c r="BE972" i="1"/>
  <c r="BW972" i="1"/>
  <c r="BX972" i="1"/>
  <c r="BE913" i="1"/>
  <c r="BW913" i="1"/>
  <c r="BX913" i="1"/>
  <c r="BE950" i="1"/>
  <c r="BW950" i="1"/>
  <c r="BX950" i="1"/>
  <c r="BE799" i="1"/>
  <c r="BW799" i="1"/>
  <c r="BX799" i="1"/>
  <c r="BE1031" i="1"/>
  <c r="BW1031" i="1"/>
  <c r="BX1031" i="1"/>
  <c r="BE1151" i="1"/>
  <c r="BW1151" i="1"/>
  <c r="BX1151" i="1"/>
  <c r="BE1067" i="1"/>
  <c r="BW1067" i="1"/>
  <c r="BX1067" i="1"/>
  <c r="BE1132" i="1"/>
  <c r="BW1132" i="1"/>
  <c r="BX1132" i="1"/>
  <c r="BE831" i="1"/>
  <c r="BW831" i="1"/>
  <c r="BX831" i="1"/>
  <c r="BE825" i="1"/>
  <c r="BW825" i="1"/>
  <c r="BX825" i="1"/>
  <c r="BE1190" i="1"/>
  <c r="BW1190" i="1"/>
  <c r="BX1190" i="1"/>
  <c r="BE1033" i="1"/>
  <c r="BW1033" i="1"/>
  <c r="BX1033" i="1"/>
  <c r="BE893" i="1"/>
  <c r="BW893" i="1"/>
  <c r="BX893" i="1"/>
  <c r="BE976" i="1"/>
  <c r="BW976" i="1"/>
  <c r="BX976" i="1"/>
  <c r="BE1042" i="1"/>
  <c r="BW1042" i="1"/>
  <c r="BX1042" i="1"/>
  <c r="BE900" i="1"/>
  <c r="BW900" i="1"/>
  <c r="BX900" i="1"/>
  <c r="BE1075" i="1"/>
  <c r="BW1075" i="1"/>
  <c r="BX1075" i="1"/>
  <c r="BE1036" i="1"/>
  <c r="BW1036" i="1"/>
  <c r="BX1036" i="1"/>
  <c r="BE1222" i="1"/>
  <c r="BW1222" i="1"/>
  <c r="BX1222" i="1"/>
  <c r="BE784" i="1"/>
  <c r="BW784" i="1"/>
  <c r="BX784" i="1"/>
  <c r="BE947" i="1"/>
  <c r="BW947" i="1"/>
  <c r="BX947" i="1"/>
  <c r="BE1282" i="1"/>
  <c r="BW1282" i="1"/>
  <c r="BX1282" i="1"/>
  <c r="BE889" i="1"/>
  <c r="BW889" i="1"/>
  <c r="BX889" i="1"/>
  <c r="BE1099" i="1"/>
  <c r="BW1099" i="1"/>
  <c r="BX1099" i="1"/>
  <c r="BE1213" i="1"/>
  <c r="BW1213" i="1"/>
  <c r="BX1213" i="1"/>
  <c r="BE1017" i="1"/>
  <c r="BW1017" i="1"/>
  <c r="BX1017" i="1"/>
  <c r="BE1297" i="1"/>
  <c r="BW1297" i="1"/>
  <c r="BX1297" i="1"/>
  <c r="BE890" i="1"/>
  <c r="BW890" i="1"/>
  <c r="BX890" i="1"/>
  <c r="BE885" i="1"/>
  <c r="BW885" i="1"/>
  <c r="BX885" i="1"/>
  <c r="BE1029" i="1"/>
  <c r="BW1029" i="1"/>
  <c r="BX1029" i="1"/>
  <c r="BE1170" i="1"/>
  <c r="BW1170" i="1"/>
  <c r="BX1170" i="1"/>
  <c r="BE1162" i="1"/>
  <c r="BW1162" i="1"/>
  <c r="BX1162" i="1"/>
  <c r="BE1264" i="1"/>
  <c r="BW1264" i="1"/>
  <c r="BX1264" i="1"/>
  <c r="BE1013" i="1"/>
  <c r="BW1013" i="1"/>
  <c r="BX1013" i="1"/>
  <c r="BE869" i="1"/>
  <c r="BW869" i="1"/>
  <c r="BX869" i="1"/>
  <c r="BE1028" i="1"/>
  <c r="BW1028" i="1"/>
  <c r="BX1028" i="1"/>
  <c r="BE1379" i="1"/>
  <c r="BW1379" i="1"/>
  <c r="BX1379" i="1"/>
  <c r="BE1234" i="1"/>
  <c r="BW1234" i="1"/>
  <c r="BX1234" i="1"/>
  <c r="BE1302" i="1"/>
  <c r="BW1302" i="1"/>
  <c r="BX1302" i="1"/>
  <c r="BE1233" i="1"/>
  <c r="BW1233" i="1"/>
  <c r="BX1233" i="1"/>
  <c r="BE810" i="1"/>
  <c r="BW810" i="1"/>
  <c r="BX810" i="1"/>
  <c r="BE1218" i="1"/>
  <c r="BW1218" i="1"/>
  <c r="BX1218" i="1"/>
  <c r="BE843" i="1"/>
  <c r="BW843" i="1"/>
  <c r="BX843" i="1"/>
  <c r="BE874" i="1"/>
  <c r="BW874" i="1"/>
  <c r="BX874" i="1"/>
  <c r="BE819" i="1"/>
  <c r="BW819" i="1"/>
  <c r="BX819" i="1"/>
  <c r="BE785" i="1"/>
  <c r="BW785" i="1"/>
  <c r="BX785" i="1"/>
  <c r="BE1243" i="1"/>
  <c r="BW1243" i="1"/>
  <c r="BX1243" i="1"/>
  <c r="BE800" i="1"/>
  <c r="BW800" i="1"/>
  <c r="BX800" i="1"/>
  <c r="BE811" i="1"/>
  <c r="BW811" i="1"/>
  <c r="BX811" i="1"/>
  <c r="BE1046" i="1"/>
  <c r="BW1046" i="1"/>
  <c r="BX1046" i="1"/>
  <c r="BE814" i="1"/>
  <c r="BW814" i="1"/>
  <c r="BX814" i="1"/>
  <c r="BE779" i="1"/>
  <c r="BW779" i="1"/>
  <c r="BX779" i="1"/>
  <c r="BE878" i="1"/>
  <c r="BW878" i="1"/>
  <c r="BX878" i="1"/>
  <c r="BE854" i="1"/>
  <c r="BW854" i="1"/>
  <c r="BX854" i="1"/>
  <c r="BE1281" i="1"/>
  <c r="BW1281" i="1"/>
  <c r="BX1281" i="1"/>
  <c r="BE973" i="1"/>
  <c r="BW973" i="1"/>
  <c r="BX973" i="1"/>
  <c r="BE984" i="1"/>
  <c r="BW984" i="1"/>
  <c r="BX984" i="1"/>
  <c r="BE1040" i="1"/>
  <c r="BW1040" i="1"/>
  <c r="BX1040" i="1"/>
  <c r="BE1119" i="1"/>
  <c r="BW1119" i="1"/>
  <c r="BX1119" i="1"/>
  <c r="BE1065" i="1"/>
  <c r="BW1065" i="1"/>
  <c r="BX1065" i="1"/>
  <c r="BE1539" i="1"/>
  <c r="BW1539" i="1"/>
  <c r="BX1539" i="1"/>
  <c r="BE1480" i="1"/>
  <c r="BW1480" i="1"/>
  <c r="BX1480" i="1"/>
  <c r="BE1337" i="1"/>
  <c r="BW1337" i="1"/>
  <c r="BX1337" i="1"/>
  <c r="BE1435" i="1"/>
  <c r="BW1435" i="1"/>
  <c r="BX1435" i="1"/>
  <c r="BE1434" i="1"/>
  <c r="BW1434" i="1"/>
  <c r="BX1434" i="1"/>
  <c r="BE1401" i="1"/>
  <c r="BW1401" i="1"/>
  <c r="BX1401" i="1"/>
  <c r="BE1461" i="1"/>
  <c r="BW1461" i="1"/>
  <c r="BX1461" i="1"/>
  <c r="BE1370" i="1"/>
  <c r="BW1370" i="1"/>
  <c r="BX1370" i="1"/>
  <c r="BE1446" i="1"/>
  <c r="BW1446" i="1"/>
  <c r="BX1446" i="1"/>
  <c r="BE1455" i="1"/>
  <c r="BW1455" i="1"/>
  <c r="BX1455" i="1"/>
  <c r="BE1481" i="1"/>
  <c r="BW1481" i="1"/>
  <c r="BX1481" i="1"/>
  <c r="BE1453" i="1"/>
  <c r="BW1453" i="1"/>
  <c r="BX1453" i="1"/>
  <c r="BE1469" i="1"/>
  <c r="BW1469" i="1"/>
  <c r="BX1469" i="1"/>
  <c r="BE3517" i="1"/>
  <c r="BW3517" i="1"/>
  <c r="BX3517" i="1"/>
  <c r="BE3493" i="1"/>
  <c r="BW3493" i="1"/>
  <c r="BX3493" i="1"/>
  <c r="BE3496" i="1"/>
  <c r="BW3496" i="1"/>
  <c r="BX3496" i="1"/>
  <c r="BE3608" i="1"/>
  <c r="BW3608" i="1"/>
  <c r="BX3608" i="1"/>
  <c r="BE3551" i="1"/>
  <c r="BW3551" i="1"/>
  <c r="BX3551" i="1"/>
  <c r="BE3603" i="1"/>
  <c r="BW3603" i="1"/>
  <c r="BX3603" i="1"/>
  <c r="BE3529" i="1"/>
  <c r="BW3529" i="1"/>
  <c r="BX3529" i="1"/>
  <c r="BE3596" i="1"/>
  <c r="BW3596" i="1"/>
  <c r="BX3596" i="1"/>
  <c r="BE3537" i="1"/>
  <c r="BW3537" i="1"/>
  <c r="BX3537" i="1"/>
  <c r="BE3568" i="1"/>
  <c r="BW3568" i="1"/>
  <c r="BX3568" i="1"/>
  <c r="BE3597" i="1"/>
  <c r="BW3597" i="1"/>
  <c r="BX3597" i="1"/>
  <c r="BE3560" i="1"/>
  <c r="BW3560" i="1"/>
  <c r="BX3560" i="1"/>
  <c r="BE3543" i="1"/>
  <c r="BW3543" i="1"/>
  <c r="BX3543" i="1"/>
  <c r="BE3559" i="1"/>
  <c r="BW3559" i="1"/>
  <c r="BX3559" i="1"/>
  <c r="BE3501" i="1"/>
  <c r="BW3501" i="1"/>
  <c r="BX3501" i="1"/>
  <c r="BE3542" i="1"/>
  <c r="BW3542" i="1"/>
  <c r="BX3542" i="1"/>
  <c r="BE3572" i="1"/>
  <c r="BW3572" i="1"/>
  <c r="BX3572" i="1"/>
  <c r="BE3590" i="1"/>
  <c r="BW3590" i="1"/>
  <c r="BX3590" i="1"/>
  <c r="BE1320" i="1"/>
  <c r="BW1320" i="1"/>
  <c r="BX1320" i="1"/>
  <c r="BE1491" i="1"/>
  <c r="BW1491" i="1"/>
  <c r="BX1491" i="1"/>
  <c r="BE1332" i="1"/>
  <c r="BW1332" i="1"/>
  <c r="BX1332" i="1"/>
  <c r="BE1408" i="1"/>
  <c r="BW1408" i="1"/>
  <c r="BX1408" i="1"/>
  <c r="BE1345" i="1"/>
  <c r="BW1345" i="1"/>
  <c r="BX1345" i="1"/>
  <c r="BE1459" i="1"/>
  <c r="BW1459" i="1"/>
  <c r="BX1459" i="1"/>
  <c r="BE1514" i="1"/>
  <c r="BW1514" i="1"/>
  <c r="BX1514" i="1"/>
  <c r="BE1411" i="1"/>
  <c r="BW1411" i="1"/>
  <c r="BX1411" i="1"/>
  <c r="BE1396" i="1"/>
  <c r="BW1396" i="1"/>
  <c r="BX1396" i="1"/>
  <c r="BE1497" i="1"/>
  <c r="BW1497" i="1"/>
  <c r="BX1497" i="1"/>
  <c r="BE1319" i="1"/>
  <c r="BW1319" i="1"/>
  <c r="BX1319" i="1"/>
  <c r="BE1403" i="1"/>
  <c r="BW1403" i="1"/>
  <c r="BX1403" i="1"/>
  <c r="BE2854" i="1"/>
  <c r="BW2854" i="1"/>
  <c r="BX2854" i="1"/>
  <c r="BE2974" i="1"/>
  <c r="BW2974" i="1"/>
  <c r="BX2974" i="1"/>
  <c r="BE2972" i="1"/>
  <c r="BW2972" i="1"/>
  <c r="BX2972" i="1"/>
  <c r="BE2872" i="1"/>
  <c r="BW2872" i="1"/>
  <c r="BX2872" i="1"/>
  <c r="BE2944" i="1"/>
  <c r="BW2944" i="1"/>
  <c r="BX2944" i="1"/>
  <c r="BE2903" i="1"/>
  <c r="BW2903" i="1"/>
  <c r="BX2903" i="1"/>
  <c r="BE2964" i="1"/>
  <c r="BW2964" i="1"/>
  <c r="BX2964" i="1"/>
  <c r="BE2844" i="1"/>
  <c r="BW2844" i="1"/>
  <c r="BX2844" i="1"/>
  <c r="BE2937" i="1"/>
  <c r="BW2937" i="1"/>
  <c r="BX2937" i="1"/>
  <c r="BE2896" i="1"/>
  <c r="BW2896" i="1"/>
  <c r="BX2896" i="1"/>
  <c r="BE2884" i="1"/>
  <c r="BW2884" i="1"/>
  <c r="BX2884" i="1"/>
  <c r="BE2990" i="1"/>
  <c r="BW2990" i="1"/>
  <c r="BX2990" i="1"/>
  <c r="BE2911" i="1"/>
  <c r="BW2911" i="1"/>
  <c r="BX2911" i="1"/>
  <c r="BE2979" i="1"/>
  <c r="BW2979" i="1"/>
  <c r="BX2979" i="1"/>
  <c r="BE2897" i="1"/>
  <c r="BW2897" i="1"/>
  <c r="BX2897" i="1"/>
  <c r="BE3057" i="1"/>
  <c r="BW3057" i="1"/>
  <c r="BX3057" i="1"/>
  <c r="BE2978" i="1"/>
  <c r="BW2978" i="1"/>
  <c r="BX2978" i="1"/>
  <c r="BE3004" i="1"/>
  <c r="BW3004" i="1"/>
  <c r="BX3004" i="1"/>
  <c r="BE2956" i="1"/>
  <c r="BW2956" i="1"/>
  <c r="BX2956" i="1"/>
  <c r="BE3275" i="1"/>
  <c r="BW3275" i="1"/>
  <c r="BX3275" i="1"/>
  <c r="BE3001" i="1"/>
  <c r="BW3001" i="1"/>
  <c r="BX3001" i="1"/>
  <c r="BE2973" i="1"/>
  <c r="BW2973" i="1"/>
  <c r="BX2973" i="1"/>
  <c r="BE2914" i="1"/>
  <c r="BW2914" i="1"/>
  <c r="BX2914" i="1"/>
  <c r="BE3083" i="1"/>
  <c r="BW3083" i="1"/>
  <c r="BX3083" i="1"/>
  <c r="BE3114" i="1"/>
  <c r="BW3114" i="1"/>
  <c r="BX3114" i="1"/>
  <c r="BE3011" i="1"/>
  <c r="BW3011" i="1"/>
  <c r="BX3011" i="1"/>
  <c r="BE3070" i="1"/>
  <c r="BW3070" i="1"/>
  <c r="BX3070" i="1"/>
  <c r="BE3087" i="1"/>
  <c r="BW3087" i="1"/>
  <c r="BX3087" i="1"/>
  <c r="BE3096" i="1"/>
  <c r="BW3096" i="1"/>
  <c r="BX3096" i="1"/>
  <c r="BE3460" i="1"/>
  <c r="BW3460" i="1"/>
  <c r="BX3460" i="1"/>
  <c r="BE3092" i="1"/>
  <c r="BW3092" i="1"/>
  <c r="BX3092" i="1"/>
  <c r="BE3145" i="1"/>
  <c r="BW3145" i="1"/>
  <c r="BX3145" i="1"/>
  <c r="BE3180" i="1"/>
  <c r="BW3180" i="1"/>
  <c r="BX3180" i="1"/>
  <c r="BE3489" i="1"/>
  <c r="BW3489" i="1"/>
  <c r="BX3489" i="1"/>
  <c r="BE3059" i="1"/>
  <c r="BW3059" i="1"/>
  <c r="BX3059" i="1"/>
  <c r="BE3195" i="1"/>
  <c r="BW3195" i="1"/>
  <c r="BX3195" i="1"/>
  <c r="BE3133" i="1"/>
  <c r="BW3133" i="1"/>
  <c r="BX3133" i="1"/>
  <c r="BE3175" i="1"/>
  <c r="BW3175" i="1"/>
  <c r="BX3175" i="1"/>
  <c r="BE3141" i="1"/>
  <c r="BW3141" i="1"/>
  <c r="BX3141" i="1"/>
  <c r="BE3075" i="1"/>
  <c r="BW3075" i="1"/>
  <c r="BX3075" i="1"/>
  <c r="BE3050" i="1"/>
  <c r="BW3050" i="1"/>
  <c r="BX3050" i="1"/>
  <c r="BE3115" i="1"/>
  <c r="BW3115" i="1"/>
  <c r="BX3115" i="1"/>
  <c r="BE3181" i="1"/>
  <c r="BW3181" i="1"/>
  <c r="BX3181" i="1"/>
  <c r="BE3162" i="1"/>
  <c r="BW3162" i="1"/>
  <c r="BX3162" i="1"/>
  <c r="BE3190" i="1"/>
  <c r="BW3190" i="1"/>
  <c r="BX3190" i="1"/>
  <c r="BE3080" i="1"/>
  <c r="BW3080" i="1"/>
  <c r="BX3080" i="1"/>
  <c r="BE3121" i="1"/>
  <c r="BW3121" i="1"/>
  <c r="BX3121" i="1"/>
  <c r="BE3221" i="1"/>
  <c r="BW3221" i="1"/>
  <c r="BX3221" i="1"/>
  <c r="BE3188" i="1"/>
  <c r="BW3188" i="1"/>
  <c r="BX3188" i="1"/>
  <c r="BE3240" i="1"/>
  <c r="BW3240" i="1"/>
  <c r="BX3240" i="1"/>
  <c r="BE3214" i="1"/>
  <c r="BW3214" i="1"/>
  <c r="BX3214" i="1"/>
  <c r="BE3307" i="1"/>
  <c r="BW3307" i="1"/>
  <c r="BX3307" i="1"/>
  <c r="BE3264" i="1"/>
  <c r="BW3264" i="1"/>
  <c r="BX3264" i="1"/>
  <c r="BE3241" i="1"/>
  <c r="BW3241" i="1"/>
  <c r="BX3241" i="1"/>
  <c r="BE3197" i="1"/>
  <c r="BW3197" i="1"/>
  <c r="BX3197" i="1"/>
  <c r="BE3347" i="1"/>
  <c r="BW3347" i="1"/>
  <c r="BX3347" i="1"/>
  <c r="BE3335" i="1"/>
  <c r="BW3335" i="1"/>
  <c r="BX3335" i="1"/>
  <c r="BE3304" i="1"/>
  <c r="BW3304" i="1"/>
  <c r="BX3304" i="1"/>
  <c r="BE3287" i="1"/>
  <c r="BW3287" i="1"/>
  <c r="BX3287" i="1"/>
  <c r="BE3289" i="1"/>
  <c r="BW3289" i="1"/>
  <c r="BX3289" i="1"/>
  <c r="BE3309" i="1"/>
  <c r="BW3309" i="1"/>
  <c r="BX3309" i="1"/>
  <c r="BE3312" i="1"/>
  <c r="BW3312" i="1"/>
  <c r="BX3312" i="1"/>
  <c r="BE3301" i="1"/>
  <c r="BW3301" i="1"/>
  <c r="BX3301" i="1"/>
  <c r="BE3251" i="1"/>
  <c r="BW3251" i="1"/>
  <c r="BX3251" i="1"/>
  <c r="BE3346" i="1"/>
  <c r="BW3346" i="1"/>
  <c r="BX3346" i="1"/>
  <c r="BE3233" i="1"/>
  <c r="BW3233" i="1"/>
  <c r="BX3233" i="1"/>
  <c r="BE3254" i="1"/>
  <c r="BW3254" i="1"/>
  <c r="BX3254" i="1"/>
  <c r="BE3246" i="1"/>
  <c r="BW3246" i="1"/>
  <c r="BX3246" i="1"/>
  <c r="BE3367" i="1"/>
  <c r="BW3367" i="1"/>
  <c r="BX3367" i="1"/>
  <c r="BE3271" i="1"/>
  <c r="BW3271" i="1"/>
  <c r="BX3271" i="1"/>
  <c r="BE3286" i="1"/>
  <c r="BW3286" i="1"/>
  <c r="BX3286" i="1"/>
  <c r="BE3355" i="1"/>
  <c r="BW3355" i="1"/>
  <c r="BX3355" i="1"/>
  <c r="BE3364" i="1"/>
  <c r="BW3364" i="1"/>
  <c r="BX3364" i="1"/>
  <c r="BE3393" i="1"/>
  <c r="BW3393" i="1"/>
  <c r="BX3393" i="1"/>
  <c r="BE3370" i="1"/>
  <c r="BW3370" i="1"/>
  <c r="BX3370" i="1"/>
  <c r="BE3394" i="1"/>
  <c r="BW3394" i="1"/>
  <c r="BX3394" i="1"/>
  <c r="BE3385" i="1"/>
  <c r="BW3385" i="1"/>
  <c r="BX3385" i="1"/>
  <c r="BE3433" i="1"/>
  <c r="BW3433" i="1"/>
  <c r="BX3433" i="1"/>
  <c r="BE3342" i="1"/>
  <c r="BW3342" i="1"/>
  <c r="BX3342" i="1"/>
  <c r="BE3360" i="1"/>
  <c r="BW3360" i="1"/>
  <c r="BX3360" i="1"/>
  <c r="BE3404" i="1"/>
  <c r="BW3404" i="1"/>
  <c r="BX3404" i="1"/>
  <c r="BE3384" i="1"/>
  <c r="BW3384" i="1"/>
  <c r="BX3384" i="1"/>
  <c r="BE3371" i="1"/>
  <c r="BW3371" i="1"/>
  <c r="BX3371" i="1"/>
  <c r="BE3409" i="1"/>
  <c r="BW3409" i="1"/>
  <c r="BX3409" i="1"/>
  <c r="BE3491" i="1"/>
  <c r="BW3491" i="1"/>
  <c r="BX3491" i="1"/>
  <c r="BE3497" i="1"/>
  <c r="BW3497" i="1"/>
  <c r="BX3497" i="1"/>
  <c r="BE3444" i="1"/>
  <c r="BW3444" i="1"/>
  <c r="BX3444" i="1"/>
  <c r="BE3485" i="1"/>
  <c r="BW3485" i="1"/>
  <c r="BX3485" i="1"/>
  <c r="BE3469" i="1"/>
  <c r="BW3469" i="1"/>
  <c r="BX3469" i="1"/>
  <c r="BE1640" i="1"/>
  <c r="BW1640" i="1"/>
  <c r="BX1640" i="1"/>
  <c r="BE1552" i="1"/>
  <c r="BW1552" i="1"/>
  <c r="BX1552" i="1"/>
  <c r="BE1634" i="1"/>
  <c r="BW1634" i="1"/>
  <c r="BX1634" i="1"/>
  <c r="BE1549" i="1"/>
  <c r="BW1549" i="1"/>
  <c r="BX1549" i="1"/>
  <c r="BE1592" i="1"/>
  <c r="BW1592" i="1"/>
  <c r="BX1592" i="1"/>
  <c r="BE1674" i="1"/>
  <c r="BW1674" i="1"/>
  <c r="BX1674" i="1"/>
  <c r="BE1649" i="1"/>
  <c r="BW1649" i="1"/>
  <c r="BX1649" i="1"/>
  <c r="BE1615" i="1"/>
  <c r="BW1615" i="1"/>
  <c r="BX1615" i="1"/>
  <c r="BE1646" i="1"/>
  <c r="BW1646" i="1"/>
  <c r="BX1646" i="1"/>
  <c r="BE1597" i="1"/>
  <c r="BW1597" i="1"/>
  <c r="BX1597" i="1"/>
  <c r="BE1550" i="1"/>
  <c r="BW1550" i="1"/>
  <c r="BX1550" i="1"/>
  <c r="BE1643" i="1"/>
  <c r="BW1643" i="1"/>
  <c r="BX1643" i="1"/>
  <c r="BE1644" i="1"/>
  <c r="BW1644" i="1"/>
  <c r="BX1644" i="1"/>
  <c r="BE1659" i="1"/>
  <c r="BW1659" i="1"/>
  <c r="BX1659" i="1"/>
  <c r="BE1724" i="1"/>
  <c r="BW1724" i="1"/>
  <c r="BX1724" i="1"/>
  <c r="BE1712" i="1"/>
  <c r="BW1712" i="1"/>
  <c r="BX1712" i="1"/>
  <c r="BE1749" i="1"/>
  <c r="BW1749" i="1"/>
  <c r="BX1749" i="1"/>
  <c r="BE1757" i="1"/>
  <c r="BW1757" i="1"/>
  <c r="BX1757" i="1"/>
  <c r="BE1711" i="1"/>
  <c r="BW1711" i="1"/>
  <c r="BX1711" i="1"/>
  <c r="BE1694" i="1"/>
  <c r="BW1694" i="1"/>
  <c r="BX1694" i="1"/>
  <c r="BE1744" i="1"/>
  <c r="BW1744" i="1"/>
  <c r="BX1744" i="1"/>
  <c r="BE1728" i="1"/>
  <c r="BW1728" i="1"/>
  <c r="BX1728" i="1"/>
  <c r="BE1862" i="1"/>
  <c r="BW1862" i="1"/>
  <c r="BX1862" i="1"/>
  <c r="BE1840" i="1"/>
  <c r="BW1840" i="1"/>
  <c r="BX1840" i="1"/>
  <c r="BE1830" i="1"/>
  <c r="BW1830" i="1"/>
  <c r="BX1830" i="1"/>
  <c r="BE1734" i="1"/>
  <c r="BW1734" i="1"/>
  <c r="BX1734" i="1"/>
  <c r="BE1791" i="1"/>
  <c r="BW1791" i="1"/>
  <c r="BX1791" i="1"/>
  <c r="BE1852" i="1"/>
  <c r="BW1852" i="1"/>
  <c r="BX1852" i="1"/>
  <c r="BE1855" i="1"/>
  <c r="BW1855" i="1"/>
  <c r="BX1855" i="1"/>
  <c r="BE1817" i="1"/>
  <c r="BW1817" i="1"/>
  <c r="BX1817" i="1"/>
  <c r="BE1733" i="1"/>
  <c r="BW1733" i="1"/>
  <c r="BX1733" i="1"/>
  <c r="BE1837" i="1"/>
  <c r="BW1837" i="1"/>
  <c r="BX1837" i="1"/>
  <c r="BE1770" i="1"/>
  <c r="BW1770" i="1"/>
  <c r="BX1770" i="1"/>
  <c r="BE1750" i="1"/>
  <c r="BW1750" i="1"/>
  <c r="BX1750" i="1"/>
  <c r="BE1875" i="1"/>
  <c r="BW1875" i="1"/>
  <c r="BX1875" i="1"/>
  <c r="BE1858" i="1"/>
  <c r="BW1858" i="1"/>
  <c r="BX1858" i="1"/>
  <c r="BE1842" i="1"/>
  <c r="BW1842" i="1"/>
  <c r="BX1842" i="1"/>
  <c r="BE1779" i="1"/>
  <c r="BW1779" i="1"/>
  <c r="BX1779" i="1"/>
  <c r="BE1684" i="1"/>
  <c r="BW1684" i="1"/>
  <c r="BX1684" i="1"/>
  <c r="BE1803" i="1"/>
  <c r="BW1803" i="1"/>
  <c r="BX1803" i="1"/>
  <c r="BE1845" i="1"/>
  <c r="BW1845" i="1"/>
  <c r="BX1845" i="1"/>
  <c r="BE1710" i="1"/>
  <c r="BW1710" i="1"/>
  <c r="BX1710" i="1"/>
  <c r="BE2017" i="1"/>
  <c r="BW2017" i="1"/>
  <c r="BX2017" i="1"/>
  <c r="BE1995" i="1"/>
  <c r="BW1995" i="1"/>
  <c r="BX1995" i="1"/>
  <c r="BE2060" i="1"/>
  <c r="BW2060" i="1"/>
  <c r="BX2060" i="1"/>
  <c r="BE2162" i="1"/>
  <c r="BW2162" i="1"/>
  <c r="BX2162" i="1"/>
  <c r="BE1832" i="1"/>
  <c r="BW1832" i="1"/>
  <c r="BX1832" i="1"/>
  <c r="BE1964" i="1"/>
  <c r="BW1964" i="1"/>
  <c r="BX1964" i="1"/>
  <c r="BE2021" i="1"/>
  <c r="BW2021" i="1"/>
  <c r="BX2021" i="1"/>
  <c r="BE2004" i="1"/>
  <c r="BW2004" i="1"/>
  <c r="BX2004" i="1"/>
  <c r="BE1841" i="1"/>
  <c r="BW1841" i="1"/>
  <c r="BX1841" i="1"/>
  <c r="BE1993" i="1"/>
  <c r="BW1993" i="1"/>
  <c r="BX1993" i="1"/>
  <c r="BE2027" i="1"/>
  <c r="BW2027" i="1"/>
  <c r="BX2027" i="1"/>
  <c r="BE1884" i="1"/>
  <c r="BW1884" i="1"/>
  <c r="BX1884" i="1"/>
  <c r="BE1807" i="1"/>
  <c r="BW1807" i="1"/>
  <c r="BX1807" i="1"/>
  <c r="BE2655" i="1"/>
  <c r="BW2655" i="1"/>
  <c r="BX2655" i="1"/>
  <c r="BE1943" i="1"/>
  <c r="BW1943" i="1"/>
  <c r="BX1943" i="1"/>
  <c r="BE2000" i="1"/>
  <c r="BW2000" i="1"/>
  <c r="BX2000" i="1"/>
  <c r="BE1983" i="1"/>
  <c r="BW1983" i="1"/>
  <c r="BX1983" i="1"/>
  <c r="BE2124" i="1"/>
  <c r="BW2124" i="1"/>
  <c r="BX2124" i="1"/>
  <c r="BE1998" i="1"/>
  <c r="BW1998" i="1"/>
  <c r="BX1998" i="1"/>
  <c r="BE1901" i="1"/>
  <c r="BW1901" i="1"/>
  <c r="BX1901" i="1"/>
  <c r="BE2044" i="1"/>
  <c r="BW2044" i="1"/>
  <c r="BX2044" i="1"/>
  <c r="BE2104" i="1"/>
  <c r="BW2104" i="1"/>
  <c r="BX2104" i="1"/>
  <c r="BE2090" i="1"/>
  <c r="BW2090" i="1"/>
  <c r="BX2090" i="1"/>
  <c r="BE2220" i="1"/>
  <c r="BW2220" i="1"/>
  <c r="BX2220" i="1"/>
  <c r="BE1941" i="1"/>
  <c r="BW1941" i="1"/>
  <c r="BX1941" i="1"/>
  <c r="BE1919" i="1"/>
  <c r="BW1919" i="1"/>
  <c r="BX1919" i="1"/>
  <c r="BE1922" i="1"/>
  <c r="BW1922" i="1"/>
  <c r="BX1922" i="1"/>
  <c r="BE1933" i="1"/>
  <c r="BW1933" i="1"/>
  <c r="BX1933" i="1"/>
  <c r="BE2192" i="1"/>
  <c r="BW2192" i="1"/>
  <c r="BX2192" i="1"/>
  <c r="BE2615" i="1"/>
  <c r="BW2615" i="1"/>
  <c r="BX2615" i="1"/>
  <c r="BE2006" i="1"/>
  <c r="BW2006" i="1"/>
  <c r="BX2006" i="1"/>
  <c r="BE1963" i="1"/>
  <c r="BW1963" i="1"/>
  <c r="BX1963" i="1"/>
  <c r="BE2061" i="1"/>
  <c r="BW2061" i="1"/>
  <c r="BX2061" i="1"/>
  <c r="BE1990" i="1"/>
  <c r="BW1990" i="1"/>
  <c r="BX1990" i="1"/>
  <c r="BE1962" i="1"/>
  <c r="BW1962" i="1"/>
  <c r="BX1962" i="1"/>
  <c r="BE1975" i="1"/>
  <c r="BW1975" i="1"/>
  <c r="BX1975" i="1"/>
  <c r="BE1956" i="1"/>
  <c r="BW1956" i="1"/>
  <c r="BX1956" i="1"/>
  <c r="BE1949" i="1"/>
  <c r="BW1949" i="1"/>
  <c r="BX1949" i="1"/>
  <c r="BE1908" i="1"/>
  <c r="BW1908" i="1"/>
  <c r="BX1908" i="1"/>
  <c r="BE1961" i="1"/>
  <c r="BW1961" i="1"/>
  <c r="BX1961" i="1"/>
  <c r="BE2187" i="1"/>
  <c r="BW2187" i="1"/>
  <c r="BX2187" i="1"/>
  <c r="BE1951" i="1"/>
  <c r="BW1951" i="1"/>
  <c r="BX1951" i="1"/>
  <c r="BE2138" i="1"/>
  <c r="BW2138" i="1"/>
  <c r="BX2138" i="1"/>
  <c r="BE2001" i="1"/>
  <c r="BW2001" i="1"/>
  <c r="BX2001" i="1"/>
  <c r="BE2115" i="1"/>
  <c r="BW2115" i="1"/>
  <c r="BX2115" i="1"/>
  <c r="BE1973" i="1"/>
  <c r="BW1973" i="1"/>
  <c r="BX1973" i="1"/>
  <c r="BE2107" i="1"/>
  <c r="BW2107" i="1"/>
  <c r="BX2107" i="1"/>
  <c r="BE2489" i="1"/>
  <c r="BW2489" i="1"/>
  <c r="BX2489" i="1"/>
  <c r="BE2102" i="1"/>
  <c r="BW2102" i="1"/>
  <c r="BX2102" i="1"/>
  <c r="BE2561" i="1"/>
  <c r="BW2561" i="1"/>
  <c r="BX2561" i="1"/>
  <c r="BE2144" i="1"/>
  <c r="BW2144" i="1"/>
  <c r="BX2144" i="1"/>
  <c r="BE2397" i="1"/>
  <c r="BW2397" i="1"/>
  <c r="BX2397" i="1"/>
  <c r="BE2254" i="1"/>
  <c r="BW2254" i="1"/>
  <c r="BX2254" i="1"/>
  <c r="BE2040" i="1"/>
  <c r="BW2040" i="1"/>
  <c r="BX2040" i="1"/>
  <c r="BE2452" i="1"/>
  <c r="BW2452" i="1"/>
  <c r="BX2452" i="1"/>
  <c r="BE2178" i="1"/>
  <c r="BW2178" i="1"/>
  <c r="BX2178" i="1"/>
  <c r="BE2474" i="1"/>
  <c r="BW2474" i="1"/>
  <c r="BX2474" i="1"/>
  <c r="BE2359" i="1"/>
  <c r="BW2359" i="1"/>
  <c r="BX2359" i="1"/>
  <c r="BE2116" i="1"/>
  <c r="BW2116" i="1"/>
  <c r="BX2116" i="1"/>
  <c r="BE2185" i="1"/>
  <c r="BW2185" i="1"/>
  <c r="BX2185" i="1"/>
  <c r="BE2155" i="1"/>
  <c r="BW2155" i="1"/>
  <c r="BX2155" i="1"/>
  <c r="BE2597" i="1"/>
  <c r="BW2597" i="1"/>
  <c r="BX2597" i="1"/>
  <c r="BE2198" i="1"/>
  <c r="BW2198" i="1"/>
  <c r="BX2198" i="1"/>
  <c r="BE1950" i="1"/>
  <c r="BW1950" i="1"/>
  <c r="BX1950" i="1"/>
  <c r="BE2323" i="1"/>
  <c r="BW2323" i="1"/>
  <c r="BX2323" i="1"/>
  <c r="BE2348" i="1"/>
  <c r="BW2348" i="1"/>
  <c r="BX2348" i="1"/>
  <c r="BE2753" i="1"/>
  <c r="BW2753" i="1"/>
  <c r="BX2753" i="1"/>
  <c r="BE2577" i="1"/>
  <c r="BW2577" i="1"/>
  <c r="BX2577" i="1"/>
  <c r="BE2600" i="1"/>
  <c r="BW2600" i="1"/>
  <c r="BX2600" i="1"/>
  <c r="BE2546" i="1"/>
  <c r="BW2546" i="1"/>
  <c r="BX2546" i="1"/>
  <c r="BE2285" i="1"/>
  <c r="BW2285" i="1"/>
  <c r="BX2285" i="1"/>
  <c r="BE2829" i="1"/>
  <c r="BW2829" i="1"/>
  <c r="BX2829" i="1"/>
  <c r="BE2396" i="1"/>
  <c r="BW2396" i="1"/>
  <c r="BX2396" i="1"/>
  <c r="BE2493" i="1"/>
  <c r="BW2493" i="1"/>
  <c r="BX2493" i="1"/>
  <c r="BE2293" i="1"/>
  <c r="BW2293" i="1"/>
  <c r="BX2293" i="1"/>
  <c r="BE2372" i="1"/>
  <c r="BW2372" i="1"/>
  <c r="BX2372" i="1"/>
  <c r="BE2564" i="1"/>
  <c r="BW2564" i="1"/>
  <c r="BX2564" i="1"/>
  <c r="BE2248" i="1"/>
  <c r="BW2248" i="1"/>
  <c r="BX2248" i="1"/>
  <c r="BE2260" i="1"/>
  <c r="BW2260" i="1"/>
  <c r="BX2260" i="1"/>
  <c r="BE2381" i="1"/>
  <c r="BW2381" i="1"/>
  <c r="BX2381" i="1"/>
  <c r="BE2539" i="1"/>
  <c r="BW2539" i="1"/>
  <c r="BX2539" i="1"/>
  <c r="BE2516" i="1"/>
  <c r="BW2516" i="1"/>
  <c r="BX2516" i="1"/>
  <c r="BE2626" i="1"/>
  <c r="BW2626" i="1"/>
  <c r="BX2626" i="1"/>
  <c r="BE2537" i="1"/>
  <c r="BW2537" i="1"/>
  <c r="BX2537" i="1"/>
  <c r="BE2745" i="1"/>
  <c r="BW2745" i="1"/>
  <c r="BX2745" i="1"/>
  <c r="BE2582" i="1"/>
  <c r="BW2582" i="1"/>
  <c r="BX2582" i="1"/>
  <c r="BE2391" i="1"/>
  <c r="BW2391" i="1"/>
  <c r="BX2391" i="1"/>
  <c r="BE2375" i="1"/>
  <c r="BW2375" i="1"/>
  <c r="BX2375" i="1"/>
  <c r="BE2343" i="1"/>
  <c r="BW2343" i="1"/>
  <c r="BX2343" i="1"/>
  <c r="BE2360" i="1"/>
  <c r="BW2360" i="1"/>
  <c r="BX2360" i="1"/>
  <c r="BE2553" i="1"/>
  <c r="BW2553" i="1"/>
  <c r="BX2553" i="1"/>
  <c r="BE2630" i="1"/>
  <c r="BW2630" i="1"/>
  <c r="BX2630" i="1"/>
  <c r="BE2788" i="1"/>
  <c r="BW2788" i="1"/>
  <c r="BX2788" i="1"/>
  <c r="BE2647" i="1"/>
  <c r="BW2647" i="1"/>
  <c r="BX2647" i="1"/>
  <c r="BE2406" i="1"/>
  <c r="BW2406" i="1"/>
  <c r="BX2406" i="1"/>
  <c r="BE2586" i="1"/>
  <c r="BW2586" i="1"/>
  <c r="BX2586" i="1"/>
  <c r="BE2306" i="1"/>
  <c r="BW2306" i="1"/>
  <c r="BX2306" i="1"/>
  <c r="BE3091" i="1"/>
  <c r="BW3091" i="1"/>
  <c r="BX3091" i="1"/>
  <c r="BE2644" i="1"/>
  <c r="BW2644" i="1"/>
  <c r="BX2644" i="1"/>
  <c r="BE2686" i="1"/>
  <c r="BW2686" i="1"/>
  <c r="BX2686" i="1"/>
  <c r="BE2772" i="1"/>
  <c r="BW2772" i="1"/>
  <c r="BX2772" i="1"/>
  <c r="BE2340" i="1"/>
  <c r="BW2340" i="1"/>
  <c r="BX2340" i="1"/>
  <c r="BE2313" i="1"/>
  <c r="BW2313" i="1"/>
  <c r="BX2313" i="1"/>
  <c r="BE2521" i="1"/>
  <c r="BW2521" i="1"/>
  <c r="BX2521" i="1"/>
  <c r="BE2417" i="1"/>
  <c r="BW2417" i="1"/>
  <c r="BX2417" i="1"/>
  <c r="BE2803" i="1"/>
  <c r="BW2803" i="1"/>
  <c r="BX2803" i="1"/>
  <c r="BE2774" i="1"/>
  <c r="BW2774" i="1"/>
  <c r="BX2774" i="1"/>
  <c r="BE2284" i="1"/>
  <c r="BW2284" i="1"/>
  <c r="BX2284" i="1"/>
  <c r="BE2376" i="1"/>
  <c r="BW2376" i="1"/>
  <c r="BX2376" i="1"/>
  <c r="BE2742" i="1"/>
  <c r="BW2742" i="1"/>
  <c r="BX2742" i="1"/>
  <c r="BE2629" i="1"/>
  <c r="BW2629" i="1"/>
  <c r="BX2629" i="1"/>
  <c r="BE2624" i="1"/>
  <c r="BW2624" i="1"/>
  <c r="BX2624" i="1"/>
  <c r="BE2773" i="1"/>
  <c r="BW2773" i="1"/>
  <c r="BX2773" i="1"/>
  <c r="BE2498" i="1"/>
  <c r="BW2498" i="1"/>
  <c r="BX2498" i="1"/>
  <c r="BE2924" i="1"/>
  <c r="BW2924" i="1"/>
  <c r="BX2924" i="1"/>
  <c r="BE2264" i="1"/>
  <c r="BW2264" i="1"/>
  <c r="BX2264" i="1"/>
  <c r="BE2783" i="1"/>
  <c r="BW2783" i="1"/>
  <c r="BX2783" i="1"/>
  <c r="BE2527" i="1"/>
  <c r="BW2527" i="1"/>
  <c r="BX2527" i="1"/>
  <c r="BE2810" i="1"/>
  <c r="BW2810" i="1"/>
  <c r="BX2810" i="1"/>
  <c r="BE2389" i="1"/>
  <c r="BW2389" i="1"/>
  <c r="BX2389" i="1"/>
  <c r="BE2690" i="1"/>
  <c r="BW2690" i="1"/>
  <c r="BX2690" i="1"/>
  <c r="BE2662" i="1"/>
  <c r="BW2662" i="1"/>
  <c r="BX2662" i="1"/>
  <c r="BE2297" i="1"/>
  <c r="BW2297" i="1"/>
  <c r="BX2297" i="1"/>
  <c r="BE1530" i="1"/>
  <c r="BW1530" i="1"/>
  <c r="BX1530" i="1"/>
  <c r="BE2834" i="1"/>
  <c r="BW2834" i="1"/>
  <c r="BX2834" i="1"/>
  <c r="BE3257" i="1"/>
  <c r="BW3257" i="1"/>
  <c r="BX3257" i="1"/>
  <c r="BE2741" i="1"/>
  <c r="BW2741" i="1"/>
  <c r="BX2741" i="1"/>
  <c r="BE2678" i="1"/>
  <c r="BW2678" i="1"/>
  <c r="BX2678" i="1"/>
  <c r="BE2723" i="1"/>
  <c r="BW2723" i="1"/>
  <c r="BX2723" i="1"/>
  <c r="BE2720" i="1"/>
  <c r="BW2720" i="1"/>
  <c r="BX2720" i="1"/>
  <c r="BE2822" i="1"/>
  <c r="BW2822" i="1"/>
  <c r="BX2822" i="1"/>
  <c r="BE2704" i="1"/>
  <c r="BW2704" i="1"/>
  <c r="BX2704" i="1"/>
  <c r="BE2345" i="1"/>
  <c r="BW2345" i="1"/>
  <c r="BX2345" i="1"/>
  <c r="BE2330" i="1"/>
  <c r="BW2330" i="1"/>
  <c r="BX2330" i="1"/>
  <c r="BE2685" i="1"/>
  <c r="BW2685" i="1"/>
  <c r="BX2685" i="1"/>
  <c r="BE2674" i="1"/>
  <c r="BW2674" i="1"/>
  <c r="BX2674" i="1"/>
  <c r="BE3614" i="1"/>
  <c r="BW3614" i="1"/>
  <c r="BX3614" i="1"/>
  <c r="BE3612" i="1"/>
  <c r="BW3612" i="1"/>
  <c r="BX3612" i="1"/>
  <c r="BE157" i="1"/>
  <c r="BW157" i="1"/>
  <c r="BX157" i="1"/>
  <c r="BE712" i="1"/>
  <c r="BW712" i="1"/>
  <c r="BX712" i="1"/>
  <c r="BE763" i="1"/>
  <c r="BW763" i="1"/>
  <c r="BX763" i="1"/>
  <c r="BE406" i="1"/>
  <c r="BW406" i="1"/>
  <c r="BX406" i="1"/>
  <c r="BE741" i="1"/>
  <c r="BW741" i="1"/>
  <c r="BX741" i="1"/>
  <c r="BE152" i="1"/>
  <c r="BW152" i="1"/>
  <c r="BX152" i="1"/>
  <c r="BE583" i="1"/>
  <c r="BW583" i="1"/>
  <c r="BX583" i="1"/>
  <c r="BE568" i="1"/>
  <c r="BW568" i="1"/>
  <c r="BX568" i="1"/>
  <c r="BE513" i="1"/>
  <c r="BW513" i="1"/>
  <c r="BX513" i="1"/>
  <c r="BE212" i="1"/>
  <c r="BW212" i="1"/>
  <c r="BX212" i="1"/>
  <c r="BE794" i="1"/>
  <c r="BW794" i="1"/>
  <c r="BX794" i="1"/>
  <c r="BE1211" i="1"/>
  <c r="BW1211" i="1"/>
  <c r="BX1211" i="1"/>
  <c r="BE1301" i="1"/>
  <c r="BW1301" i="1"/>
  <c r="BX1301" i="1"/>
  <c r="BE1128" i="1"/>
  <c r="BW1128" i="1"/>
  <c r="BX1128" i="1"/>
  <c r="BE1271" i="1"/>
  <c r="BW1271" i="1"/>
  <c r="BX1271" i="1"/>
  <c r="BE964" i="1"/>
  <c r="BW964" i="1"/>
  <c r="BX964" i="1"/>
  <c r="BE1307" i="1"/>
  <c r="BW1307" i="1"/>
  <c r="BX1307" i="1"/>
  <c r="BE1124" i="1"/>
  <c r="BW1124" i="1"/>
  <c r="BX1124" i="1"/>
  <c r="BE919" i="1"/>
  <c r="BW919" i="1"/>
  <c r="BX919" i="1"/>
  <c r="BE1058" i="1"/>
  <c r="BW1058" i="1"/>
  <c r="BX1058" i="1"/>
  <c r="BE1248" i="1"/>
  <c r="BW1248" i="1"/>
  <c r="BX1248" i="1"/>
  <c r="BE250" i="1"/>
  <c r="BW250" i="1"/>
  <c r="BX250" i="1"/>
  <c r="BE452" i="1"/>
  <c r="BW452" i="1"/>
  <c r="BX452" i="1"/>
  <c r="BE118" i="1"/>
  <c r="BW118" i="1"/>
  <c r="BX118" i="1"/>
  <c r="BE331" i="1"/>
  <c r="BW331" i="1"/>
  <c r="BX331" i="1"/>
  <c r="BE198" i="1"/>
  <c r="BW198" i="1"/>
  <c r="BX198" i="1"/>
  <c r="BE106" i="1"/>
  <c r="BW106" i="1"/>
  <c r="BX106" i="1"/>
  <c r="BE144" i="1"/>
  <c r="BW144" i="1"/>
  <c r="BX144" i="1"/>
  <c r="BE601" i="1"/>
  <c r="BW601" i="1"/>
  <c r="BX601" i="1"/>
  <c r="BE340" i="1"/>
  <c r="BW340" i="1"/>
  <c r="BX340" i="1"/>
  <c r="BE615" i="1"/>
  <c r="BW615" i="1"/>
  <c r="BX615" i="1"/>
  <c r="BE561" i="1"/>
  <c r="BW561" i="1"/>
  <c r="BX561" i="1"/>
  <c r="BE385" i="1"/>
  <c r="BW385" i="1"/>
  <c r="BX385" i="1"/>
  <c r="BE49" i="1"/>
  <c r="BW49" i="1"/>
  <c r="BX49" i="1"/>
  <c r="BE393" i="1"/>
  <c r="BW393" i="1"/>
  <c r="BX393" i="1"/>
  <c r="BE381" i="1"/>
  <c r="BW381" i="1"/>
  <c r="BX381" i="1"/>
  <c r="CD381" i="1"/>
  <c r="BE193" i="1"/>
  <c r="BW193" i="1"/>
  <c r="BX193" i="1"/>
  <c r="BE350" i="1"/>
  <c r="BW350" i="1"/>
  <c r="BX350" i="1"/>
  <c r="BE582" i="1"/>
  <c r="BW582" i="1"/>
  <c r="BX582" i="1"/>
  <c r="BE554" i="1"/>
  <c r="BW554" i="1"/>
  <c r="BX554" i="1"/>
  <c r="BE586" i="1"/>
  <c r="BW586" i="1"/>
  <c r="BX586" i="1"/>
  <c r="BE529" i="1"/>
  <c r="BW529" i="1"/>
  <c r="BX529" i="1"/>
  <c r="BE656" i="1"/>
  <c r="BW656" i="1"/>
  <c r="BX656" i="1"/>
  <c r="BE334" i="1"/>
  <c r="BW334" i="1"/>
  <c r="BX334" i="1"/>
  <c r="BE455" i="1"/>
  <c r="BW455" i="1"/>
  <c r="BX455" i="1"/>
  <c r="BE129" i="1"/>
  <c r="BW129" i="1"/>
  <c r="BX129" i="1"/>
  <c r="BE592" i="1"/>
  <c r="BW592" i="1"/>
  <c r="BX592" i="1"/>
  <c r="BE725" i="1"/>
  <c r="BW725" i="1"/>
  <c r="BX725" i="1"/>
  <c r="BE292" i="1"/>
  <c r="BW292" i="1"/>
  <c r="BX292" i="1"/>
  <c r="BE172" i="1"/>
  <c r="BW172" i="1"/>
  <c r="BX172" i="1"/>
  <c r="BE215" i="1"/>
  <c r="BW215" i="1"/>
  <c r="BX215" i="1"/>
  <c r="BE84" i="1"/>
  <c r="BW84" i="1"/>
  <c r="BX84" i="1"/>
  <c r="BE165" i="1"/>
  <c r="BW165" i="1"/>
  <c r="BX165" i="1"/>
  <c r="BE57" i="1"/>
  <c r="BW57" i="1"/>
  <c r="BX57" i="1"/>
  <c r="BE82" i="1"/>
  <c r="BW82" i="1"/>
  <c r="BX82" i="1"/>
  <c r="BE623" i="1"/>
  <c r="BW623" i="1"/>
  <c r="BX623" i="1"/>
  <c r="BE273" i="1"/>
  <c r="BW273" i="1"/>
  <c r="BX273" i="1"/>
  <c r="BE508" i="1"/>
  <c r="BW508" i="1"/>
  <c r="BX508" i="1"/>
  <c r="BE211" i="1"/>
  <c r="BW211" i="1"/>
  <c r="BX211" i="1"/>
  <c r="BE257" i="1"/>
  <c r="BW257" i="1"/>
  <c r="BX257" i="1"/>
  <c r="BE13" i="1"/>
  <c r="BW13" i="1"/>
  <c r="BX13" i="1"/>
  <c r="BE507" i="1"/>
  <c r="BW507" i="1"/>
  <c r="BX507" i="1"/>
  <c r="BE479" i="1"/>
  <c r="BW479" i="1"/>
  <c r="BX479" i="1"/>
  <c r="BE424" i="1"/>
  <c r="BW424" i="1"/>
  <c r="BX424" i="1"/>
  <c r="BE52" i="1"/>
  <c r="BW52" i="1"/>
  <c r="BX52" i="1"/>
  <c r="BE458" i="1"/>
  <c r="BW458" i="1"/>
  <c r="BX458" i="1"/>
  <c r="BE186" i="1"/>
  <c r="BW186" i="1"/>
  <c r="BX186" i="1"/>
  <c r="BE603" i="1"/>
  <c r="BW603" i="1"/>
  <c r="BX603" i="1"/>
  <c r="BE318" i="1"/>
  <c r="BW318" i="1"/>
  <c r="BX318" i="1"/>
  <c r="BE711" i="1"/>
  <c r="BW711" i="1"/>
  <c r="BX711" i="1"/>
  <c r="BE107" i="1"/>
  <c r="BW107" i="1"/>
  <c r="BX107" i="1"/>
  <c r="BE44" i="1"/>
  <c r="BW44" i="1"/>
  <c r="BX44" i="1"/>
  <c r="BE110" i="1"/>
  <c r="BW110" i="1"/>
  <c r="BX110" i="1"/>
  <c r="BE635" i="1"/>
  <c r="BW635" i="1"/>
  <c r="BX635" i="1"/>
  <c r="BE137" i="1"/>
  <c r="BW137" i="1"/>
  <c r="BX137" i="1"/>
  <c r="BE394" i="1"/>
  <c r="BW394" i="1"/>
  <c r="BX394" i="1"/>
  <c r="BE89" i="1"/>
  <c r="BW89" i="1"/>
  <c r="BX89" i="1"/>
  <c r="BE551" i="1"/>
  <c r="BW551" i="1"/>
  <c r="BX551" i="1"/>
  <c r="BE185" i="1"/>
  <c r="BW185" i="1"/>
  <c r="BX185" i="1"/>
  <c r="BE141" i="1"/>
  <c r="BW141" i="1"/>
  <c r="BX141" i="1"/>
  <c r="BE484" i="1"/>
  <c r="BW484" i="1"/>
  <c r="BX484" i="1"/>
  <c r="BE487" i="1"/>
  <c r="BW487" i="1"/>
  <c r="BX487" i="1"/>
  <c r="BE685" i="1"/>
  <c r="BW685" i="1"/>
  <c r="BX685" i="1"/>
  <c r="BE400" i="1"/>
  <c r="BW400" i="1"/>
  <c r="BX400" i="1"/>
  <c r="BE69" i="1"/>
  <c r="BW69" i="1"/>
  <c r="BX69" i="1"/>
  <c r="BE664" i="1"/>
  <c r="BW664" i="1"/>
  <c r="BX664" i="1"/>
  <c r="BE301" i="1"/>
  <c r="BW301" i="1"/>
  <c r="BX301" i="1"/>
  <c r="BE767" i="1"/>
  <c r="BW767" i="1"/>
  <c r="BX767" i="1"/>
  <c r="BE321" i="1"/>
  <c r="BW321" i="1"/>
  <c r="BX321" i="1"/>
  <c r="BE12" i="1"/>
  <c r="BW12" i="1"/>
  <c r="BX12" i="1"/>
  <c r="BE199" i="1"/>
  <c r="BW199" i="1"/>
  <c r="BX199" i="1"/>
  <c r="BE100" i="1"/>
  <c r="BW100" i="1"/>
  <c r="BX100" i="1"/>
  <c r="BE93" i="1"/>
  <c r="BW93" i="1"/>
  <c r="BX93" i="1"/>
  <c r="BE642" i="1"/>
  <c r="BW642" i="1"/>
  <c r="BX642" i="1"/>
  <c r="BE590" i="1"/>
  <c r="BW590" i="1"/>
  <c r="BX590" i="1"/>
  <c r="BE149" i="1"/>
  <c r="BW149" i="1"/>
  <c r="BX149" i="1"/>
  <c r="BE610" i="1"/>
  <c r="BW610" i="1"/>
  <c r="BX610" i="1"/>
  <c r="BE64" i="1"/>
  <c r="BW64" i="1"/>
  <c r="BX64" i="1"/>
  <c r="BE233" i="1"/>
  <c r="BW233" i="1"/>
  <c r="BX233" i="1"/>
  <c r="BE293" i="1"/>
  <c r="BW293" i="1"/>
  <c r="BX293" i="1"/>
  <c r="BE365" i="1"/>
  <c r="BW365" i="1"/>
  <c r="BX365" i="1"/>
  <c r="BE494" i="1"/>
  <c r="BW494" i="1"/>
  <c r="BX494" i="1"/>
  <c r="BE127" i="1"/>
  <c r="BW127" i="1"/>
  <c r="BX127" i="1"/>
  <c r="BE139" i="1"/>
  <c r="BW139" i="1"/>
  <c r="BX139" i="1"/>
  <c r="BE278" i="1"/>
  <c r="BW278" i="1"/>
  <c r="BX278" i="1"/>
  <c r="BE749" i="1"/>
  <c r="BW749" i="1"/>
  <c r="BX749" i="1"/>
  <c r="BE353" i="1"/>
  <c r="BW353" i="1"/>
  <c r="BX353" i="1"/>
  <c r="BE102" i="1"/>
  <c r="BW102" i="1"/>
  <c r="BX102" i="1"/>
  <c r="BE194" i="1"/>
  <c r="BW194" i="1"/>
  <c r="BX194" i="1"/>
  <c r="BE17" i="1"/>
  <c r="BW17" i="1"/>
  <c r="BX17" i="1"/>
  <c r="BE128" i="1"/>
  <c r="BW128" i="1"/>
  <c r="BX128" i="1"/>
  <c r="BE252" i="1"/>
  <c r="BW252" i="1"/>
  <c r="BX252" i="1"/>
  <c r="BE150" i="1"/>
  <c r="BW150" i="1"/>
  <c r="BX150" i="1"/>
  <c r="BE609" i="1"/>
  <c r="BW609" i="1"/>
  <c r="BX609" i="1"/>
  <c r="BE1346" i="1"/>
  <c r="BW1346" i="1"/>
  <c r="BX1346" i="1"/>
  <c r="BE1468" i="1"/>
  <c r="BW1468" i="1"/>
  <c r="BX1468" i="1"/>
  <c r="BE868" i="1"/>
  <c r="BW868" i="1"/>
  <c r="BX868" i="1"/>
  <c r="BE1005" i="1"/>
  <c r="BW1005" i="1"/>
  <c r="BX1005" i="1"/>
  <c r="BE1145" i="1"/>
  <c r="BW1145" i="1"/>
  <c r="BX1145" i="1"/>
  <c r="BE1262" i="1"/>
  <c r="BW1262" i="1"/>
  <c r="BX1262" i="1"/>
  <c r="BE1159" i="1"/>
  <c r="BW1159" i="1"/>
  <c r="BX1159" i="1"/>
  <c r="BE1231" i="1"/>
  <c r="BW1231" i="1"/>
  <c r="BX1231" i="1"/>
  <c r="BE1252" i="1"/>
  <c r="BW1252" i="1"/>
  <c r="BX1252" i="1"/>
  <c r="BE880" i="1"/>
  <c r="BW880" i="1"/>
  <c r="BX880" i="1"/>
  <c r="BE1139" i="1"/>
  <c r="BW1139" i="1"/>
  <c r="BX1139" i="1"/>
  <c r="BE1153" i="1"/>
  <c r="BW1153" i="1"/>
  <c r="BX1153" i="1"/>
  <c r="BE963" i="1"/>
  <c r="BW963" i="1"/>
  <c r="BX963" i="1"/>
  <c r="BE926" i="1"/>
  <c r="BW926" i="1"/>
  <c r="BX926" i="1"/>
  <c r="BE896" i="1"/>
  <c r="BW896" i="1"/>
  <c r="BX896" i="1"/>
  <c r="BE1156" i="1"/>
  <c r="BW1156" i="1"/>
  <c r="BX1156" i="1"/>
  <c r="BE807" i="1"/>
  <c r="BW807" i="1"/>
  <c r="BX807" i="1"/>
  <c r="BE1049" i="1"/>
  <c r="BW1049" i="1"/>
  <c r="BX1049" i="1"/>
  <c r="BE979" i="1"/>
  <c r="BW979" i="1"/>
  <c r="BX979" i="1"/>
  <c r="BE827" i="1"/>
  <c r="BW827" i="1"/>
  <c r="BX827" i="1"/>
  <c r="BE817" i="1"/>
  <c r="BW817" i="1"/>
  <c r="BX817" i="1"/>
  <c r="BE824" i="1"/>
  <c r="BW824" i="1"/>
  <c r="BX824" i="1"/>
  <c r="BE1027" i="1"/>
  <c r="BW1027" i="1"/>
  <c r="BX1027" i="1"/>
  <c r="BE853" i="1"/>
  <c r="BW853" i="1"/>
  <c r="BX853" i="1"/>
  <c r="BE1250" i="1"/>
  <c r="BW1250" i="1"/>
  <c r="BX1250" i="1"/>
  <c r="BE815" i="1"/>
  <c r="BW815" i="1"/>
  <c r="BX815" i="1"/>
  <c r="BE1149" i="1"/>
  <c r="BW1149" i="1"/>
  <c r="BX1149" i="1"/>
  <c r="BE1351" i="1"/>
  <c r="BW1351" i="1"/>
  <c r="BX1351" i="1"/>
  <c r="BE1076" i="1"/>
  <c r="BW1076" i="1"/>
  <c r="BX1076" i="1"/>
  <c r="BE1219" i="1"/>
  <c r="BW1219" i="1"/>
  <c r="BX1219" i="1"/>
  <c r="BE1012" i="1"/>
  <c r="BW1012" i="1"/>
  <c r="BX1012" i="1"/>
  <c r="BE892" i="1"/>
  <c r="BW892" i="1"/>
  <c r="BX892" i="1"/>
  <c r="BE852" i="1"/>
  <c r="BW852" i="1"/>
  <c r="BX852" i="1"/>
  <c r="BE1079" i="1"/>
  <c r="BW1079" i="1"/>
  <c r="BX1079" i="1"/>
  <c r="BE1230" i="1"/>
  <c r="BW1230" i="1"/>
  <c r="BX1230" i="1"/>
  <c r="BE1206" i="1"/>
  <c r="BW1206" i="1"/>
  <c r="BX1206" i="1"/>
  <c r="BE942" i="1"/>
  <c r="BW942" i="1"/>
  <c r="BX942" i="1"/>
  <c r="BE1057" i="1"/>
  <c r="BW1057" i="1"/>
  <c r="BX1057" i="1"/>
  <c r="BE987" i="1"/>
  <c r="BW987" i="1"/>
  <c r="BX987" i="1"/>
  <c r="BE1133" i="1"/>
  <c r="BW1133" i="1"/>
  <c r="BX1133" i="1"/>
  <c r="BE1007" i="1"/>
  <c r="BW1007" i="1"/>
  <c r="BX1007" i="1"/>
  <c r="BE1089" i="1"/>
  <c r="BW1089" i="1"/>
  <c r="BX1089" i="1"/>
  <c r="BE1293" i="1"/>
  <c r="BW1293" i="1"/>
  <c r="BX1293" i="1"/>
  <c r="BE1106" i="1"/>
  <c r="BW1106" i="1"/>
  <c r="BX1106" i="1"/>
  <c r="BE1393" i="1"/>
  <c r="BW1393" i="1"/>
  <c r="BX1393" i="1"/>
  <c r="BE1244" i="1"/>
  <c r="BW1244" i="1"/>
  <c r="BX1244" i="1"/>
  <c r="BE1191" i="1"/>
  <c r="BW1191" i="1"/>
  <c r="BX1191" i="1"/>
  <c r="BE957" i="1"/>
  <c r="BW957" i="1"/>
  <c r="BX957" i="1"/>
  <c r="BE1202" i="1"/>
  <c r="BW1202" i="1"/>
  <c r="BX1202" i="1"/>
  <c r="BE1235" i="1"/>
  <c r="BW1235" i="1"/>
  <c r="BX1235" i="1"/>
  <c r="BE860" i="1"/>
  <c r="BW860" i="1"/>
  <c r="BX860" i="1"/>
  <c r="BE1375" i="1"/>
  <c r="BW1375" i="1"/>
  <c r="BX1375" i="1"/>
  <c r="BE883" i="1"/>
  <c r="BW883" i="1"/>
  <c r="BX883" i="1"/>
  <c r="BE850" i="1"/>
  <c r="BW850" i="1"/>
  <c r="BX850" i="1"/>
  <c r="BE1103" i="1"/>
  <c r="BW1103" i="1"/>
  <c r="BX1103" i="1"/>
  <c r="BE940" i="1"/>
  <c r="BW940" i="1"/>
  <c r="BX940" i="1"/>
  <c r="BE1063" i="1"/>
  <c r="BW1063" i="1"/>
  <c r="BX1063" i="1"/>
  <c r="BE1450" i="1"/>
  <c r="BW1450" i="1"/>
  <c r="BX1450" i="1"/>
  <c r="BE1518" i="1"/>
  <c r="BW1518" i="1"/>
  <c r="BX1518" i="1"/>
  <c r="BE1448" i="1"/>
  <c r="BW1448" i="1"/>
  <c r="BX1448" i="1"/>
  <c r="BE1509" i="1"/>
  <c r="BW1509" i="1"/>
  <c r="BX1509" i="1"/>
  <c r="BE1338" i="1"/>
  <c r="BW1338" i="1"/>
  <c r="BX1338" i="1"/>
  <c r="BE1333" i="1"/>
  <c r="BW1333" i="1"/>
  <c r="BX1333" i="1"/>
  <c r="BE3584" i="1"/>
  <c r="BW3584" i="1"/>
  <c r="BX3584" i="1"/>
  <c r="BE3607" i="1"/>
  <c r="BW3607" i="1"/>
  <c r="BX3607" i="1"/>
  <c r="BE3546" i="1"/>
  <c r="BW3546" i="1"/>
  <c r="BX3546" i="1"/>
  <c r="BE3602" i="1"/>
  <c r="BW3602" i="1"/>
  <c r="BX3602" i="1"/>
  <c r="BE3586" i="1"/>
  <c r="BW3586" i="1"/>
  <c r="BX3586" i="1"/>
  <c r="BE3613" i="1"/>
  <c r="BW3613" i="1"/>
  <c r="BX3613" i="1"/>
  <c r="BE3604" i="1"/>
  <c r="BW3604" i="1"/>
  <c r="BX3604" i="1"/>
  <c r="BE3495" i="1"/>
  <c r="BW3495" i="1"/>
  <c r="BX3495" i="1"/>
  <c r="BE3519" i="1"/>
  <c r="BW3519" i="1"/>
  <c r="BX3519" i="1"/>
  <c r="BE3544" i="1"/>
  <c r="BW3544" i="1"/>
  <c r="BX3544" i="1"/>
  <c r="BE1356" i="1"/>
  <c r="BW1356" i="1"/>
  <c r="BX1356" i="1"/>
  <c r="BE1427" i="1"/>
  <c r="BW1427" i="1"/>
  <c r="BX1427" i="1"/>
  <c r="BE1440" i="1"/>
  <c r="BW1440" i="1"/>
  <c r="BX1440" i="1"/>
  <c r="BE1341" i="1"/>
  <c r="BW1341" i="1"/>
  <c r="BX1341" i="1"/>
  <c r="BE1462" i="1"/>
  <c r="BW1462" i="1"/>
  <c r="BX1462" i="1"/>
  <c r="BE1430" i="1"/>
  <c r="BW1430" i="1"/>
  <c r="BX1430" i="1"/>
  <c r="BE1444" i="1"/>
  <c r="BW1444" i="1"/>
  <c r="BX1444" i="1"/>
  <c r="BE2851" i="1"/>
  <c r="BW2851" i="1"/>
  <c r="BX2851" i="1"/>
  <c r="BE2891" i="1"/>
  <c r="BW2891" i="1"/>
  <c r="BX2891" i="1"/>
  <c r="BE2875" i="1"/>
  <c r="BW2875" i="1"/>
  <c r="BX2875" i="1"/>
  <c r="BE2869" i="1"/>
  <c r="BW2869" i="1"/>
  <c r="BX2869" i="1"/>
  <c r="BE2963" i="1"/>
  <c r="BW2963" i="1"/>
  <c r="BX2963" i="1"/>
  <c r="BE2946" i="1"/>
  <c r="BW2946" i="1"/>
  <c r="BX2946" i="1"/>
  <c r="BE2940" i="1"/>
  <c r="BW2940" i="1"/>
  <c r="BX2940" i="1"/>
  <c r="BE2856" i="1"/>
  <c r="BW2856" i="1"/>
  <c r="BX2856" i="1"/>
  <c r="BE2950" i="1"/>
  <c r="BW2950" i="1"/>
  <c r="BX2950" i="1"/>
  <c r="BE2954" i="1"/>
  <c r="BW2954" i="1"/>
  <c r="BX2954" i="1"/>
  <c r="BE2930" i="1"/>
  <c r="BW2930" i="1"/>
  <c r="BX2930" i="1"/>
  <c r="BE3012" i="1"/>
  <c r="BW3012" i="1"/>
  <c r="BX3012" i="1"/>
  <c r="BE2945" i="1"/>
  <c r="BW2945" i="1"/>
  <c r="BX2945" i="1"/>
  <c r="BE3036" i="1"/>
  <c r="BW3036" i="1"/>
  <c r="BX3036" i="1"/>
  <c r="BE2888" i="1"/>
  <c r="BW2888" i="1"/>
  <c r="BX2888" i="1"/>
  <c r="BE2993" i="1"/>
  <c r="BW2993" i="1"/>
  <c r="BX2993" i="1"/>
  <c r="BE2917" i="1"/>
  <c r="BW2917" i="1"/>
  <c r="BX2917" i="1"/>
  <c r="BE2876" i="1"/>
  <c r="BW2876" i="1"/>
  <c r="BX2876" i="1"/>
  <c r="BE2899" i="1"/>
  <c r="BW2899" i="1"/>
  <c r="BX2899" i="1"/>
  <c r="BE2988" i="1"/>
  <c r="BW2988" i="1"/>
  <c r="BX2988" i="1"/>
  <c r="BE2992" i="1"/>
  <c r="BW2992" i="1"/>
  <c r="BX2992" i="1"/>
  <c r="BE2942" i="1"/>
  <c r="BW2942" i="1"/>
  <c r="BX2942" i="1"/>
  <c r="BE2893" i="1"/>
  <c r="BW2893" i="1"/>
  <c r="BX2893" i="1"/>
  <c r="BE3068" i="1"/>
  <c r="BW3068" i="1"/>
  <c r="BX3068" i="1"/>
  <c r="BE3403" i="1"/>
  <c r="BW3403" i="1"/>
  <c r="BX3403" i="1"/>
  <c r="BE3019" i="1"/>
  <c r="BW3019" i="1"/>
  <c r="BX3019" i="1"/>
  <c r="BE3086" i="1"/>
  <c r="BW3086" i="1"/>
  <c r="BX3086" i="1"/>
  <c r="BE3074" i="1"/>
  <c r="BW3074" i="1"/>
  <c r="BX3074" i="1"/>
  <c r="BE3089" i="1"/>
  <c r="BW3089" i="1"/>
  <c r="BX3089" i="1"/>
  <c r="BE3098" i="1"/>
  <c r="BW3098" i="1"/>
  <c r="BX3098" i="1"/>
  <c r="BE3153" i="1"/>
  <c r="BW3153" i="1"/>
  <c r="BX3153" i="1"/>
  <c r="BE3060" i="1"/>
  <c r="BW3060" i="1"/>
  <c r="BX3060" i="1"/>
  <c r="BE3146" i="1"/>
  <c r="BW3146" i="1"/>
  <c r="BX3146" i="1"/>
  <c r="BE3185" i="1"/>
  <c r="BW3185" i="1"/>
  <c r="BX3185" i="1"/>
  <c r="BE3198" i="1"/>
  <c r="BW3198" i="1"/>
  <c r="BX3198" i="1"/>
  <c r="BE3189" i="1"/>
  <c r="BW3189" i="1"/>
  <c r="BX3189" i="1"/>
  <c r="BE3118" i="1"/>
  <c r="BW3118" i="1"/>
  <c r="BX3118" i="1"/>
  <c r="BE3143" i="1"/>
  <c r="BW3143" i="1"/>
  <c r="BX3143" i="1"/>
  <c r="BE3110" i="1"/>
  <c r="BW3110" i="1"/>
  <c r="BX3110" i="1"/>
  <c r="BE3235" i="1"/>
  <c r="BW3235" i="1"/>
  <c r="BX3235" i="1"/>
  <c r="BE3260" i="1"/>
  <c r="BW3260" i="1"/>
  <c r="BX3260" i="1"/>
  <c r="BE3298" i="1"/>
  <c r="BW3298" i="1"/>
  <c r="BX3298" i="1"/>
  <c r="BE3273" i="1"/>
  <c r="BW3273" i="1"/>
  <c r="BX3273" i="1"/>
  <c r="BE3218" i="1"/>
  <c r="BW3218" i="1"/>
  <c r="BX3218" i="1"/>
  <c r="BE3262" i="1"/>
  <c r="BW3262" i="1"/>
  <c r="BX3262" i="1"/>
  <c r="BE3323" i="1"/>
  <c r="BW3323" i="1"/>
  <c r="BX3323" i="1"/>
  <c r="BE3327" i="1"/>
  <c r="BW3327" i="1"/>
  <c r="BX3327" i="1"/>
  <c r="BE3225" i="1"/>
  <c r="BW3225" i="1"/>
  <c r="BX3225" i="1"/>
  <c r="BE3258" i="1"/>
  <c r="BW3258" i="1"/>
  <c r="BX3258" i="1"/>
  <c r="BE3234" i="1"/>
  <c r="BW3234" i="1"/>
  <c r="BX3234" i="1"/>
  <c r="BE3283" i="1"/>
  <c r="BW3283" i="1"/>
  <c r="BX3283" i="1"/>
  <c r="BE3259" i="1"/>
  <c r="BW3259" i="1"/>
  <c r="BX3259" i="1"/>
  <c r="BE3337" i="1"/>
  <c r="BW3337" i="1"/>
  <c r="BX3337" i="1"/>
  <c r="BE3363" i="1"/>
  <c r="BW3363" i="1"/>
  <c r="BX3363" i="1"/>
  <c r="BE3374" i="1"/>
  <c r="BW3374" i="1"/>
  <c r="BX3374" i="1"/>
  <c r="BE3334" i="1"/>
  <c r="BW3334" i="1"/>
  <c r="BX3334" i="1"/>
  <c r="BE3320" i="1"/>
  <c r="BW3320" i="1"/>
  <c r="BX3320" i="1"/>
  <c r="BE3365" i="1"/>
  <c r="BW3365" i="1"/>
  <c r="BX3365" i="1"/>
  <c r="BE3379" i="1"/>
  <c r="BW3379" i="1"/>
  <c r="BX3379" i="1"/>
  <c r="BE3318" i="1"/>
  <c r="BW3318" i="1"/>
  <c r="BX3318" i="1"/>
  <c r="BE3383" i="1"/>
  <c r="BW3383" i="1"/>
  <c r="BX3383" i="1"/>
  <c r="BE3386" i="1"/>
  <c r="BW3386" i="1"/>
  <c r="BX3386" i="1"/>
  <c r="BE3398" i="1"/>
  <c r="BW3398" i="1"/>
  <c r="BX3398" i="1"/>
  <c r="BE3418" i="1"/>
  <c r="BW3418" i="1"/>
  <c r="BX3418" i="1"/>
  <c r="BE3454" i="1"/>
  <c r="BW3454" i="1"/>
  <c r="BX3454" i="1"/>
  <c r="BE3382" i="1"/>
  <c r="BW3382" i="1"/>
  <c r="BX3382" i="1"/>
  <c r="BE3425" i="1"/>
  <c r="BW3425" i="1"/>
  <c r="BX3425" i="1"/>
  <c r="BE3465" i="1"/>
  <c r="BW3465" i="1"/>
  <c r="BX3465" i="1"/>
  <c r="BE3446" i="1"/>
  <c r="BW3446" i="1"/>
  <c r="BX3446" i="1"/>
  <c r="BE3415" i="1"/>
  <c r="BW3415" i="1"/>
  <c r="BX3415" i="1"/>
  <c r="BE3422" i="1"/>
  <c r="BW3422" i="1"/>
  <c r="BX3422" i="1"/>
  <c r="BE3470" i="1"/>
  <c r="BW3470" i="1"/>
  <c r="BX3470" i="1"/>
  <c r="BE3437" i="1"/>
  <c r="BW3437" i="1"/>
  <c r="BX3437" i="1"/>
  <c r="BE3440" i="1"/>
  <c r="BW3440" i="1"/>
  <c r="BX3440" i="1"/>
  <c r="BE3479" i="1"/>
  <c r="BW3479" i="1"/>
  <c r="BX3479" i="1"/>
  <c r="BE3464" i="1"/>
  <c r="BW3464" i="1"/>
  <c r="BX3464" i="1"/>
  <c r="BE3452" i="1"/>
  <c r="BW3452" i="1"/>
  <c r="BX3452" i="1"/>
  <c r="BE3473" i="1"/>
  <c r="BW3473" i="1"/>
  <c r="BX3473" i="1"/>
  <c r="BE3472" i="1"/>
  <c r="BW3472" i="1"/>
  <c r="BX3472" i="1"/>
  <c r="BE1626" i="1"/>
  <c r="BW1626" i="1"/>
  <c r="BX1626" i="1"/>
  <c r="BE1653" i="1"/>
  <c r="BW1653" i="1"/>
  <c r="BX1653" i="1"/>
  <c r="BE1675" i="1"/>
  <c r="BW1675" i="1"/>
  <c r="BX1675" i="1"/>
  <c r="BE1586" i="1"/>
  <c r="BW1586" i="1"/>
  <c r="BX1586" i="1"/>
  <c r="BE1629" i="1"/>
  <c r="BW1629" i="1"/>
  <c r="BX1629" i="1"/>
  <c r="BE1567" i="1"/>
  <c r="BW1567" i="1"/>
  <c r="BX1567" i="1"/>
  <c r="BE1610" i="1"/>
  <c r="BW1610" i="1"/>
  <c r="BX1610" i="1"/>
  <c r="BE1648" i="1"/>
  <c r="BW1648" i="1"/>
  <c r="BX1648" i="1"/>
  <c r="BE1617" i="1"/>
  <c r="BW1617" i="1"/>
  <c r="BX1617" i="1"/>
  <c r="BE1654" i="1"/>
  <c r="BW1654" i="1"/>
  <c r="BX1654" i="1"/>
  <c r="BE1581" i="1"/>
  <c r="BW1581" i="1"/>
  <c r="BX1581" i="1"/>
  <c r="BE1605" i="1"/>
  <c r="BW1605" i="1"/>
  <c r="BX1605" i="1"/>
  <c r="BE1692" i="1"/>
  <c r="BW1692" i="1"/>
  <c r="BX1692" i="1"/>
  <c r="BE1547" i="1"/>
  <c r="BW1547" i="1"/>
  <c r="BX1547" i="1"/>
  <c r="BE1721" i="1"/>
  <c r="BW1721" i="1"/>
  <c r="BX1721" i="1"/>
  <c r="BE1600" i="1"/>
  <c r="BW1600" i="1"/>
  <c r="BX1600" i="1"/>
  <c r="BE1609" i="1"/>
  <c r="BW1609" i="1"/>
  <c r="BX1609" i="1"/>
  <c r="BE1589" i="1"/>
  <c r="BW1589" i="1"/>
  <c r="BX1589" i="1"/>
  <c r="BE1669" i="1"/>
  <c r="BW1669" i="1"/>
  <c r="BX1669" i="1"/>
  <c r="BE1717" i="1"/>
  <c r="BW1717" i="1"/>
  <c r="BX1717" i="1"/>
  <c r="BE1834" i="1"/>
  <c r="BW1834" i="1"/>
  <c r="BX1834" i="1"/>
  <c r="BE1838" i="1"/>
  <c r="BW1838" i="1"/>
  <c r="BX1838" i="1"/>
  <c r="BE1748" i="1"/>
  <c r="BW1748" i="1"/>
  <c r="BX1748" i="1"/>
  <c r="BE1883" i="1"/>
  <c r="BW1883" i="1"/>
  <c r="BX1883" i="1"/>
  <c r="BE1718" i="1"/>
  <c r="BW1718" i="1"/>
  <c r="BX1718" i="1"/>
  <c r="BE1871" i="1"/>
  <c r="BW1871" i="1"/>
  <c r="BX1871" i="1"/>
  <c r="BE1742" i="1"/>
  <c r="BW1742" i="1"/>
  <c r="BX1742" i="1"/>
  <c r="BE1856" i="1"/>
  <c r="BW1856" i="1"/>
  <c r="BX1856" i="1"/>
  <c r="BE1751" i="1"/>
  <c r="BW1751" i="1"/>
  <c r="BX1751" i="1"/>
  <c r="BE1861" i="1"/>
  <c r="BW1861" i="1"/>
  <c r="BX1861" i="1"/>
  <c r="BE1804" i="1"/>
  <c r="BW1804" i="1"/>
  <c r="BX1804" i="1"/>
  <c r="BE1763" i="1"/>
  <c r="BW1763" i="1"/>
  <c r="BX1763" i="1"/>
  <c r="BE1824" i="1"/>
  <c r="BW1824" i="1"/>
  <c r="BX1824" i="1"/>
  <c r="BE2611" i="1"/>
  <c r="BW2611" i="1"/>
  <c r="BX2611" i="1"/>
  <c r="BE2011" i="1"/>
  <c r="BW2011" i="1"/>
  <c r="BX2011" i="1"/>
  <c r="BE1916" i="1"/>
  <c r="BW1916" i="1"/>
  <c r="BX1916" i="1"/>
  <c r="BE1905" i="1"/>
  <c r="BW1905" i="1"/>
  <c r="BX1905" i="1"/>
  <c r="BE1898" i="1"/>
  <c r="BW1898" i="1"/>
  <c r="BX1898" i="1"/>
  <c r="BE1823" i="1"/>
  <c r="BW1823" i="1"/>
  <c r="BX1823" i="1"/>
  <c r="BE2065" i="1"/>
  <c r="BW2065" i="1"/>
  <c r="BX2065" i="1"/>
  <c r="BE2031" i="1"/>
  <c r="BW2031" i="1"/>
  <c r="BX2031" i="1"/>
  <c r="BE1802" i="1"/>
  <c r="BW1802" i="1"/>
  <c r="BX1802" i="1"/>
  <c r="BE1988" i="1"/>
  <c r="BW1988" i="1"/>
  <c r="BX1988" i="1"/>
  <c r="BE1828" i="1"/>
  <c r="BW1828" i="1"/>
  <c r="BX1828" i="1"/>
  <c r="BE1835" i="1"/>
  <c r="BW1835" i="1"/>
  <c r="BX1835" i="1"/>
  <c r="BE1932" i="1"/>
  <c r="BW1932" i="1"/>
  <c r="BX1932" i="1"/>
  <c r="BE1976" i="1"/>
  <c r="BW1976" i="1"/>
  <c r="BX1976" i="1"/>
  <c r="BE2096" i="1"/>
  <c r="BW2096" i="1"/>
  <c r="BX2096" i="1"/>
  <c r="BE2076" i="1"/>
  <c r="BW2076" i="1"/>
  <c r="BX2076" i="1"/>
  <c r="BE2140" i="1"/>
  <c r="BW2140" i="1"/>
  <c r="BX2140" i="1"/>
  <c r="BE2823" i="1"/>
  <c r="BW2823" i="1"/>
  <c r="BX2823" i="1"/>
  <c r="BE1902" i="1"/>
  <c r="BW1902" i="1"/>
  <c r="BX1902" i="1"/>
  <c r="BE1873" i="1"/>
  <c r="BW1873" i="1"/>
  <c r="BX1873" i="1"/>
  <c r="BE1974" i="1"/>
  <c r="BW1974" i="1"/>
  <c r="BX1974" i="1"/>
  <c r="BE2137" i="1"/>
  <c r="BW2137" i="1"/>
  <c r="BX2137" i="1"/>
  <c r="BE1829" i="1"/>
  <c r="BW1829" i="1"/>
  <c r="BX1829" i="1"/>
  <c r="BE2007" i="1"/>
  <c r="BW2007" i="1"/>
  <c r="BX2007" i="1"/>
  <c r="BE2792" i="1"/>
  <c r="BW2792" i="1"/>
  <c r="BX2792" i="1"/>
  <c r="BE2209" i="1"/>
  <c r="BW2209" i="1"/>
  <c r="BX2209" i="1"/>
  <c r="BE2019" i="1"/>
  <c r="BW2019" i="1"/>
  <c r="BX2019" i="1"/>
  <c r="BE2613" i="1"/>
  <c r="BW2613" i="1"/>
  <c r="BX2613" i="1"/>
  <c r="BE2117" i="1"/>
  <c r="BW2117" i="1"/>
  <c r="BX2117" i="1"/>
  <c r="BE1926" i="1"/>
  <c r="BW1926" i="1"/>
  <c r="BX1926" i="1"/>
  <c r="BE1991" i="1"/>
  <c r="BW1991" i="1"/>
  <c r="BX1991" i="1"/>
  <c r="BE2181" i="1"/>
  <c r="BW2181" i="1"/>
  <c r="BX2181" i="1"/>
  <c r="BE2150" i="1"/>
  <c r="BW2150" i="1"/>
  <c r="BX2150" i="1"/>
  <c r="BE2010" i="1"/>
  <c r="BW2010" i="1"/>
  <c r="BX2010" i="1"/>
  <c r="BE1987" i="1"/>
  <c r="BW1987" i="1"/>
  <c r="BX1987" i="1"/>
  <c r="BE1937" i="1"/>
  <c r="BW1937" i="1"/>
  <c r="BX1937" i="1"/>
  <c r="BE2034" i="1"/>
  <c r="BW2034" i="1"/>
  <c r="BX2034" i="1"/>
  <c r="BE2177" i="1"/>
  <c r="BW2177" i="1"/>
  <c r="BX2177" i="1"/>
  <c r="BE2190" i="1"/>
  <c r="BW2190" i="1"/>
  <c r="BX2190" i="1"/>
  <c r="BE2156" i="1"/>
  <c r="BW2156" i="1"/>
  <c r="BX2156" i="1"/>
  <c r="BE2165" i="1"/>
  <c r="BW2165" i="1"/>
  <c r="BX2165" i="1"/>
  <c r="BE2070" i="1"/>
  <c r="BW2070" i="1"/>
  <c r="BX2070" i="1"/>
  <c r="BE2122" i="1"/>
  <c r="BW2122" i="1"/>
  <c r="BX2122" i="1"/>
  <c r="BE2218" i="1"/>
  <c r="BW2218" i="1"/>
  <c r="BX2218" i="1"/>
  <c r="BE2217" i="1"/>
  <c r="BW2217" i="1"/>
  <c r="BX2217" i="1"/>
  <c r="BE1965" i="1"/>
  <c r="BW1965" i="1"/>
  <c r="BX1965" i="1"/>
  <c r="BE2075" i="1"/>
  <c r="BW2075" i="1"/>
  <c r="BX2075" i="1"/>
  <c r="BE2080" i="1"/>
  <c r="BW2080" i="1"/>
  <c r="BX2080" i="1"/>
  <c r="BE2200" i="1"/>
  <c r="BW2200" i="1"/>
  <c r="BX2200" i="1"/>
  <c r="BE2108" i="1"/>
  <c r="BW2108" i="1"/>
  <c r="BX2108" i="1"/>
  <c r="BE2515" i="1"/>
  <c r="BW2515" i="1"/>
  <c r="BX2515" i="1"/>
  <c r="BE2797" i="1"/>
  <c r="BW2797" i="1"/>
  <c r="BX2797" i="1"/>
  <c r="BE2123" i="1"/>
  <c r="BW2123" i="1"/>
  <c r="BX2123" i="1"/>
  <c r="BE2464" i="1"/>
  <c r="BW2464" i="1"/>
  <c r="BX2464" i="1"/>
  <c r="BE2197" i="1"/>
  <c r="BW2197" i="1"/>
  <c r="BX2197" i="1"/>
  <c r="BE2176" i="1"/>
  <c r="BW2176" i="1"/>
  <c r="BX2176" i="1"/>
  <c r="BE2350" i="1"/>
  <c r="BW2350" i="1"/>
  <c r="BX2350" i="1"/>
  <c r="BE2288" i="1"/>
  <c r="BW2288" i="1"/>
  <c r="BX2288" i="1"/>
  <c r="BE2110" i="1"/>
  <c r="BW2110" i="1"/>
  <c r="BX2110" i="1"/>
  <c r="BE1980" i="1"/>
  <c r="BW1980" i="1"/>
  <c r="BX1980" i="1"/>
  <c r="BE2249" i="1"/>
  <c r="BW2249" i="1"/>
  <c r="BX2249" i="1"/>
  <c r="BE2795" i="1"/>
  <c r="BW2795" i="1"/>
  <c r="BX2795" i="1"/>
  <c r="BE2271" i="1"/>
  <c r="BW2271" i="1"/>
  <c r="BX2271" i="1"/>
  <c r="BE2497" i="1"/>
  <c r="BW2497" i="1"/>
  <c r="BX2497" i="1"/>
  <c r="BE2502" i="1"/>
  <c r="BW2502" i="1"/>
  <c r="BX2502" i="1"/>
  <c r="BE2208" i="1"/>
  <c r="BW2208" i="1"/>
  <c r="BX2208" i="1"/>
  <c r="BE2605" i="1"/>
  <c r="BW2605" i="1"/>
  <c r="BX2605" i="1"/>
  <c r="BE2508" i="1"/>
  <c r="BW2508" i="1"/>
  <c r="BX2508" i="1"/>
  <c r="BE2239" i="1"/>
  <c r="BW2239" i="1"/>
  <c r="BX2239" i="1"/>
  <c r="BE2367" i="1"/>
  <c r="BW2367" i="1"/>
  <c r="BX2367" i="1"/>
  <c r="BE2482" i="1"/>
  <c r="BW2482" i="1"/>
  <c r="BX2482" i="1"/>
  <c r="BE2765" i="1"/>
  <c r="BW2765" i="1"/>
  <c r="BX2765" i="1"/>
  <c r="BE2231" i="1"/>
  <c r="BW2231" i="1"/>
  <c r="BX2231" i="1"/>
  <c r="BE2501" i="1"/>
  <c r="BW2501" i="1"/>
  <c r="BX2501" i="1"/>
  <c r="BE2724" i="1"/>
  <c r="BW2724" i="1"/>
  <c r="BX2724" i="1"/>
  <c r="BE2414" i="1"/>
  <c r="BW2414" i="1"/>
  <c r="BX2414" i="1"/>
  <c r="BE2118" i="1"/>
  <c r="BW2118" i="1"/>
  <c r="BX2118" i="1"/>
  <c r="BE2656" i="1"/>
  <c r="BW2656" i="1"/>
  <c r="BX2656" i="1"/>
  <c r="BE2351" i="1"/>
  <c r="BW2351" i="1"/>
  <c r="BX2351" i="1"/>
  <c r="BE2303" i="1"/>
  <c r="BW2303" i="1"/>
  <c r="BX2303" i="1"/>
  <c r="BE2219" i="1"/>
  <c r="BW2219" i="1"/>
  <c r="BX2219" i="1"/>
  <c r="BE2650" i="1"/>
  <c r="BW2650" i="1"/>
  <c r="BX2650" i="1"/>
  <c r="BE2692" i="1"/>
  <c r="BW2692" i="1"/>
  <c r="BX2692" i="1"/>
  <c r="BE2787" i="1"/>
  <c r="BW2787" i="1"/>
  <c r="BX2787" i="1"/>
  <c r="BE2272" i="1"/>
  <c r="BW2272" i="1"/>
  <c r="BX2272" i="1"/>
  <c r="BE2755" i="1"/>
  <c r="BW2755" i="1"/>
  <c r="BX2755" i="1"/>
  <c r="BE2416" i="1"/>
  <c r="BW2416" i="1"/>
  <c r="BX2416" i="1"/>
  <c r="BE2544" i="1"/>
  <c r="BW2544" i="1"/>
  <c r="BX2544" i="1"/>
  <c r="BE2507" i="1"/>
  <c r="BW2507" i="1"/>
  <c r="BX2507" i="1"/>
  <c r="BE2618" i="1"/>
  <c r="BW2618" i="1"/>
  <c r="BX2618" i="1"/>
  <c r="BE2349" i="1"/>
  <c r="BW2349" i="1"/>
  <c r="BX2349" i="1"/>
  <c r="BE2568" i="1"/>
  <c r="BW2568" i="1"/>
  <c r="BX2568" i="1"/>
  <c r="BE2523" i="1"/>
  <c r="BW2523" i="1"/>
  <c r="BX2523" i="1"/>
  <c r="BE2232" i="1"/>
  <c r="BW2232" i="1"/>
  <c r="BX2232" i="1"/>
  <c r="BE2478" i="1"/>
  <c r="BW2478" i="1"/>
  <c r="BX2478" i="1"/>
  <c r="BE3090" i="1"/>
  <c r="BW3090" i="1"/>
  <c r="BX3090" i="1"/>
  <c r="BE2215" i="1"/>
  <c r="BW2215" i="1"/>
  <c r="BX2215" i="1"/>
  <c r="BE2554" i="1"/>
  <c r="BW2554" i="1"/>
  <c r="BX2554" i="1"/>
  <c r="BE3208" i="1"/>
  <c r="BW3208" i="1"/>
  <c r="BX3208" i="1"/>
  <c r="BE2575" i="1"/>
  <c r="BW2575" i="1"/>
  <c r="BX2575" i="1"/>
  <c r="BE2818" i="1"/>
  <c r="BW2818" i="1"/>
  <c r="BX2818" i="1"/>
  <c r="BE2604" i="1"/>
  <c r="BW2604" i="1"/>
  <c r="BX2604" i="1"/>
  <c r="BE2814" i="1"/>
  <c r="BW2814" i="1"/>
  <c r="BX2814" i="1"/>
  <c r="BE2689" i="1"/>
  <c r="BW2689" i="1"/>
  <c r="BX2689" i="1"/>
  <c r="BE2221" i="1"/>
  <c r="BW2221" i="1"/>
  <c r="BX2221" i="1"/>
  <c r="BE2490" i="1"/>
  <c r="BW2490" i="1"/>
  <c r="BX2490" i="1"/>
  <c r="BE2837" i="1"/>
  <c r="BW2837" i="1"/>
  <c r="BX2837" i="1"/>
  <c r="BE2251" i="1"/>
  <c r="BW2251" i="1"/>
  <c r="BX2251" i="1"/>
  <c r="BE2607" i="1"/>
  <c r="BW2607" i="1"/>
  <c r="BX2607" i="1"/>
  <c r="BE2684" i="1"/>
  <c r="BW2684" i="1"/>
  <c r="BX2684" i="1"/>
  <c r="BE2827" i="1"/>
  <c r="BW2827" i="1"/>
  <c r="BX2827" i="1"/>
  <c r="BE2744" i="1"/>
  <c r="BW2744" i="1"/>
  <c r="BX2744" i="1"/>
  <c r="BE2766" i="1"/>
  <c r="BW2766" i="1"/>
  <c r="BX2766" i="1"/>
  <c r="BE2726" i="1"/>
  <c r="BW2726" i="1"/>
  <c r="BX2726" i="1"/>
  <c r="BE2709" i="1"/>
  <c r="BW2709" i="1"/>
  <c r="BX2709" i="1"/>
  <c r="BE2273" i="1"/>
  <c r="BW2273" i="1"/>
  <c r="BX2273" i="1"/>
  <c r="BE2536" i="1"/>
  <c r="BW2536" i="1"/>
  <c r="BX2536" i="1"/>
  <c r="BE2269" i="1"/>
  <c r="BW2269" i="1"/>
  <c r="BX2269" i="1"/>
  <c r="BE2543" i="1"/>
  <c r="BW2543" i="1"/>
  <c r="BX2543" i="1"/>
  <c r="BE2708" i="1"/>
  <c r="BW2708" i="1"/>
  <c r="BX2708" i="1"/>
  <c r="BE2752" i="1"/>
  <c r="BW2752" i="1"/>
  <c r="BX2752" i="1"/>
  <c r="BE2768" i="1"/>
  <c r="BW2768" i="1"/>
  <c r="BX2768" i="1"/>
  <c r="BE2785" i="1"/>
  <c r="BW2785" i="1"/>
  <c r="BX2785" i="1"/>
  <c r="BE2805" i="1"/>
  <c r="BW2805" i="1"/>
  <c r="BX2805" i="1"/>
  <c r="BE2298" i="1"/>
  <c r="BW2298" i="1"/>
  <c r="BX2298" i="1"/>
  <c r="BE2432" i="1"/>
  <c r="BW2432" i="1"/>
  <c r="BX2432" i="1"/>
  <c r="BE2740" i="1"/>
  <c r="BW2740" i="1"/>
  <c r="BX2740" i="1"/>
  <c r="BE2719" i="1"/>
  <c r="BW2719" i="1"/>
  <c r="BX2719" i="1"/>
  <c r="BE2769" i="1"/>
  <c r="BW2769" i="1"/>
  <c r="BX2769" i="1"/>
  <c r="BE2703" i="1"/>
  <c r="BW2703" i="1"/>
  <c r="BX2703" i="1"/>
  <c r="BE2594" i="1"/>
  <c r="BW2594" i="1"/>
  <c r="BX2594" i="1"/>
  <c r="BE2585" i="1"/>
  <c r="BW2585" i="1"/>
  <c r="BX2585" i="1"/>
  <c r="BE2541" i="1"/>
  <c r="BW2541" i="1"/>
  <c r="BX2541" i="1"/>
  <c r="BE2535" i="1"/>
  <c r="BW2535" i="1"/>
  <c r="BX2535" i="1"/>
  <c r="BE2623" i="1"/>
  <c r="BW2623" i="1"/>
  <c r="BX2623" i="1"/>
  <c r="BE2609" i="1"/>
  <c r="BW2609" i="1"/>
  <c r="BX2609" i="1"/>
  <c r="BE2642" i="1"/>
  <c r="BW2642" i="1"/>
  <c r="BX2642" i="1"/>
  <c r="BE414" i="1"/>
  <c r="BW414" i="1"/>
  <c r="BX414" i="1"/>
  <c r="BE182" i="1"/>
  <c r="BW182" i="1"/>
  <c r="BX182" i="1"/>
  <c r="BE761" i="1"/>
  <c r="BW761" i="1"/>
  <c r="BX761" i="1"/>
  <c r="BE648" i="1"/>
  <c r="BW648" i="1"/>
  <c r="BX648" i="1"/>
  <c r="BE164" i="1"/>
  <c r="BW164" i="1"/>
  <c r="BX164" i="1"/>
  <c r="BE490" i="1"/>
  <c r="BW490" i="1"/>
  <c r="BX490" i="1"/>
  <c r="BE411" i="1"/>
  <c r="BW411" i="1"/>
  <c r="BX411" i="1"/>
  <c r="BE386" i="1"/>
  <c r="BW386" i="1"/>
  <c r="BX386" i="1"/>
  <c r="BE175" i="1"/>
  <c r="BW175" i="1"/>
  <c r="BX175" i="1"/>
  <c r="BE649" i="1"/>
  <c r="BW649" i="1"/>
  <c r="BX649" i="1"/>
  <c r="BE556" i="1"/>
  <c r="BW556" i="1"/>
  <c r="BX556" i="1"/>
  <c r="BE26" i="1"/>
  <c r="BW26" i="1"/>
  <c r="BX26" i="1"/>
  <c r="BE332" i="1"/>
  <c r="BW332" i="1"/>
  <c r="BX332" i="1"/>
  <c r="BE597" i="1"/>
  <c r="BW597" i="1"/>
  <c r="BX597" i="1"/>
  <c r="BE1189" i="1"/>
  <c r="BW1189" i="1"/>
  <c r="BX1189" i="1"/>
  <c r="BE945" i="1"/>
  <c r="BW945" i="1"/>
  <c r="BX945" i="1"/>
  <c r="BE966" i="1"/>
  <c r="BW966" i="1"/>
  <c r="BX966" i="1"/>
  <c r="BE1240" i="1"/>
  <c r="BW1240" i="1"/>
  <c r="BX1240" i="1"/>
  <c r="CD1240" i="1"/>
  <c r="BE982" i="1"/>
  <c r="BW982" i="1"/>
  <c r="BX982" i="1"/>
  <c r="BE934" i="1"/>
  <c r="BW934" i="1"/>
  <c r="BX934" i="1"/>
  <c r="BE472" i="1"/>
  <c r="BW472" i="1"/>
  <c r="BX472" i="1"/>
  <c r="BE375" i="1"/>
  <c r="BW375" i="1"/>
  <c r="BX375" i="1"/>
  <c r="BE87" i="1"/>
  <c r="BW87" i="1"/>
  <c r="BX87" i="1"/>
  <c r="BE377" i="1"/>
  <c r="BW377" i="1"/>
  <c r="BX377" i="1"/>
  <c r="BE313" i="1"/>
  <c r="BW313" i="1"/>
  <c r="BX313" i="1"/>
  <c r="BE136" i="1"/>
  <c r="BW136" i="1"/>
  <c r="BX136" i="1"/>
  <c r="BE559" i="1"/>
  <c r="BW559" i="1"/>
  <c r="BX559" i="1"/>
  <c r="BE299" i="1"/>
  <c r="BW299" i="1"/>
  <c r="BX299" i="1"/>
  <c r="BE28" i="1"/>
  <c r="BW28" i="1"/>
  <c r="BX28" i="1"/>
  <c r="BE558" i="1"/>
  <c r="BW558" i="1"/>
  <c r="BX558" i="1"/>
  <c r="BE1137" i="1"/>
  <c r="BW1137" i="1"/>
  <c r="BX1137" i="1"/>
  <c r="BE446" i="1"/>
  <c r="BW446" i="1"/>
  <c r="BX446" i="1"/>
  <c r="BE247" i="1"/>
  <c r="BW247" i="1"/>
  <c r="BX247" i="1"/>
  <c r="BE578" i="1"/>
  <c r="BW578" i="1"/>
  <c r="BX578" i="1"/>
  <c r="BE413" i="1"/>
  <c r="BW413" i="1"/>
  <c r="BX413" i="1"/>
  <c r="BE572" i="1"/>
  <c r="BW572" i="1"/>
  <c r="BX572" i="1"/>
  <c r="BE871" i="1"/>
  <c r="BW871" i="1"/>
  <c r="BX871" i="1"/>
  <c r="BE415" i="1"/>
  <c r="BW415" i="1"/>
  <c r="BX415" i="1"/>
  <c r="BE38" i="1"/>
  <c r="BW38" i="1"/>
  <c r="BX38" i="1"/>
  <c r="BE633" i="1"/>
  <c r="BW633" i="1"/>
  <c r="BX633" i="1"/>
  <c r="BE742" i="1"/>
  <c r="BW742" i="1"/>
  <c r="BX742" i="1"/>
  <c r="BE256" i="1"/>
  <c r="BW256" i="1"/>
  <c r="BX256" i="1"/>
  <c r="BE197" i="1"/>
  <c r="BW197" i="1"/>
  <c r="BX197" i="1"/>
  <c r="BE122" i="1"/>
  <c r="BW122" i="1"/>
  <c r="BX122" i="1"/>
  <c r="BE297" i="1"/>
  <c r="BW297" i="1"/>
  <c r="BX297" i="1"/>
  <c r="BE55" i="1"/>
  <c r="BW55" i="1"/>
  <c r="BX55" i="1"/>
  <c r="BE670" i="1"/>
  <c r="BW670" i="1"/>
  <c r="BX670" i="1"/>
  <c r="BE466" i="1"/>
  <c r="BW466" i="1"/>
  <c r="BX466" i="1"/>
  <c r="BE81" i="1"/>
  <c r="BW81" i="1"/>
  <c r="BX81" i="1"/>
  <c r="BE404" i="1"/>
  <c r="BW404" i="1"/>
  <c r="BX404" i="1"/>
  <c r="BE462" i="1"/>
  <c r="BW462" i="1"/>
  <c r="BX462" i="1"/>
  <c r="BE324" i="1"/>
  <c r="BW324" i="1"/>
  <c r="BX324" i="1"/>
  <c r="BE305" i="1"/>
  <c r="BW305" i="1"/>
  <c r="BX305" i="1"/>
  <c r="BE666" i="1"/>
  <c r="BW666" i="1"/>
  <c r="BX666" i="1"/>
  <c r="BE669" i="1"/>
  <c r="BW669" i="1"/>
  <c r="BX669" i="1"/>
  <c r="BE618" i="1"/>
  <c r="BW618" i="1"/>
  <c r="BX618" i="1"/>
  <c r="BE358" i="1"/>
  <c r="BW358" i="1"/>
  <c r="BX358" i="1"/>
  <c r="BE51" i="1"/>
  <c r="BW51" i="1"/>
  <c r="BX51" i="1"/>
  <c r="BE410" i="1"/>
  <c r="BW410" i="1"/>
  <c r="BX410" i="1"/>
  <c r="BE518" i="1"/>
  <c r="BW518" i="1"/>
  <c r="BX518" i="1"/>
  <c r="BE699" i="1"/>
  <c r="BW699" i="1"/>
  <c r="BX699" i="1"/>
  <c r="BE576" i="1"/>
  <c r="BW576" i="1"/>
  <c r="BX576" i="1"/>
  <c r="BE715" i="1"/>
  <c r="BW715" i="1"/>
  <c r="BX715" i="1"/>
  <c r="BE291" i="1"/>
  <c r="BW291" i="1"/>
  <c r="BX291" i="1"/>
  <c r="BE650" i="1"/>
  <c r="BW650" i="1"/>
  <c r="BX650" i="1"/>
  <c r="BE166" i="1"/>
  <c r="BW166" i="1"/>
  <c r="BX166" i="1"/>
  <c r="BE774" i="1"/>
  <c r="BW774" i="1"/>
  <c r="BX774" i="1"/>
  <c r="BE372" i="1"/>
  <c r="BW372" i="1"/>
  <c r="BX372" i="1"/>
  <c r="BE132" i="1"/>
  <c r="BW132" i="1"/>
  <c r="BX132" i="1"/>
  <c r="BE295" i="1"/>
  <c r="BW295" i="1"/>
  <c r="BX295" i="1"/>
  <c r="BE387" i="1"/>
  <c r="BW387" i="1"/>
  <c r="BX387" i="1"/>
  <c r="BE765" i="1"/>
  <c r="BW765" i="1"/>
  <c r="BX765" i="1"/>
  <c r="BE760" i="1"/>
  <c r="BW760" i="1"/>
  <c r="BX760" i="1"/>
  <c r="BE672" i="1"/>
  <c r="BW672" i="1"/>
  <c r="BX672" i="1"/>
  <c r="BE491" i="1"/>
  <c r="BW491" i="1"/>
  <c r="BX491" i="1"/>
  <c r="BE262" i="1"/>
  <c r="BW262" i="1"/>
  <c r="BX262" i="1"/>
  <c r="BE263" i="1"/>
  <c r="BW263" i="1"/>
  <c r="BX263" i="1"/>
  <c r="BE405" i="1"/>
  <c r="BW405" i="1"/>
  <c r="BX405" i="1"/>
  <c r="BE337" i="1"/>
  <c r="BW337" i="1"/>
  <c r="BX337" i="1"/>
  <c r="BE325" i="1"/>
  <c r="BW325" i="1"/>
  <c r="BX325" i="1"/>
  <c r="BE407" i="1"/>
  <c r="BW407" i="1"/>
  <c r="BX407" i="1"/>
  <c r="BE167" i="1"/>
  <c r="BW167" i="1"/>
  <c r="BX167" i="1"/>
  <c r="BE671" i="1"/>
  <c r="BW671" i="1"/>
  <c r="BX671" i="1"/>
  <c r="BE177" i="1"/>
  <c r="BW177" i="1"/>
  <c r="BX177" i="1"/>
  <c r="BE65" i="1"/>
  <c r="BW65" i="1"/>
  <c r="BX65" i="1"/>
  <c r="BE753" i="1"/>
  <c r="BW753" i="1"/>
  <c r="BX753" i="1"/>
  <c r="BE314" i="1"/>
  <c r="BW314" i="1"/>
  <c r="BX314" i="1"/>
  <c r="BE448" i="1"/>
  <c r="BW448" i="1"/>
  <c r="BX448" i="1"/>
  <c r="BE237" i="1"/>
  <c r="BW237" i="1"/>
  <c r="BX237" i="1"/>
  <c r="BE322" i="1"/>
  <c r="BW322" i="1"/>
  <c r="BX322" i="1"/>
  <c r="BE622" i="1"/>
  <c r="BW622" i="1"/>
  <c r="BX622" i="1"/>
  <c r="BE1541" i="1"/>
  <c r="BW1541" i="1"/>
  <c r="BX1541" i="1"/>
  <c r="BE1340" i="1"/>
  <c r="BW1340" i="1"/>
  <c r="BX1340" i="1"/>
  <c r="BE1391" i="1"/>
  <c r="BW1391" i="1"/>
  <c r="BX1391" i="1"/>
  <c r="BE1516" i="1"/>
  <c r="BW1516" i="1"/>
  <c r="BX1516" i="1"/>
  <c r="BE1531" i="1"/>
  <c r="BW1531" i="1"/>
  <c r="BX1531" i="1"/>
  <c r="BE1295" i="1"/>
  <c r="BW1295" i="1"/>
  <c r="BX1295" i="1"/>
  <c r="BE1008" i="1"/>
  <c r="BW1008" i="1"/>
  <c r="BX1008" i="1"/>
  <c r="BE1454" i="1"/>
  <c r="BW1454" i="1"/>
  <c r="BX1454" i="1"/>
  <c r="BE1126" i="1"/>
  <c r="BW1126" i="1"/>
  <c r="BX1126" i="1"/>
  <c r="BE1179" i="1"/>
  <c r="BW1179" i="1"/>
  <c r="BX1179" i="1"/>
  <c r="BE1290" i="1"/>
  <c r="BW1290" i="1"/>
  <c r="BX1290" i="1"/>
  <c r="BE1364" i="1"/>
  <c r="BW1364" i="1"/>
  <c r="BX1364" i="1"/>
  <c r="BE948" i="1"/>
  <c r="BW948" i="1"/>
  <c r="BX948" i="1"/>
  <c r="BE1249" i="1"/>
  <c r="BW1249" i="1"/>
  <c r="BX1249" i="1"/>
  <c r="BE1070" i="1"/>
  <c r="BW1070" i="1"/>
  <c r="BX1070" i="1"/>
  <c r="BE941" i="1"/>
  <c r="BW941" i="1"/>
  <c r="BX941" i="1"/>
  <c r="BE1239" i="1"/>
  <c r="BW1239" i="1"/>
  <c r="BX1239" i="1"/>
  <c r="BE1197" i="1"/>
  <c r="BW1197" i="1"/>
  <c r="BX1197" i="1"/>
  <c r="BE1204" i="1"/>
  <c r="BW1204" i="1"/>
  <c r="BX1204" i="1"/>
  <c r="BE1199" i="1"/>
  <c r="BW1199" i="1"/>
  <c r="BX1199" i="1"/>
  <c r="BE970" i="1"/>
  <c r="BW970" i="1"/>
  <c r="BX970" i="1"/>
  <c r="BE820" i="1"/>
  <c r="BW820" i="1"/>
  <c r="BX820" i="1"/>
  <c r="BE1115" i="1"/>
  <c r="BW1115" i="1"/>
  <c r="BX1115" i="1"/>
  <c r="BE1357" i="1"/>
  <c r="BW1357" i="1"/>
  <c r="BX1357" i="1"/>
  <c r="BE902" i="1"/>
  <c r="BW902" i="1"/>
  <c r="BX902" i="1"/>
  <c r="BE1291" i="1"/>
  <c r="BW1291" i="1"/>
  <c r="BX1291" i="1"/>
  <c r="BE859" i="1"/>
  <c r="BW859" i="1"/>
  <c r="BX859" i="1"/>
  <c r="BE907" i="1"/>
  <c r="BW907" i="1"/>
  <c r="BX907" i="1"/>
  <c r="BE954" i="1"/>
  <c r="BW954" i="1"/>
  <c r="BX954" i="1"/>
  <c r="BE1201" i="1"/>
  <c r="BW1201" i="1"/>
  <c r="BX1201" i="1"/>
  <c r="BE822" i="1"/>
  <c r="BW822" i="1"/>
  <c r="BX822" i="1"/>
  <c r="BE838" i="1"/>
  <c r="BW838" i="1"/>
  <c r="BX838" i="1"/>
  <c r="BE802" i="1"/>
  <c r="BW802" i="1"/>
  <c r="BX802" i="1"/>
  <c r="BE1085" i="1"/>
  <c r="BW1085" i="1"/>
  <c r="BX1085" i="1"/>
  <c r="BE1258" i="1"/>
  <c r="BW1258" i="1"/>
  <c r="BX1258" i="1"/>
  <c r="BE921" i="1"/>
  <c r="BW921" i="1"/>
  <c r="BX921" i="1"/>
  <c r="BE1105" i="1"/>
  <c r="BW1105" i="1"/>
  <c r="BX1105" i="1"/>
  <c r="BE916" i="1"/>
  <c r="BW916" i="1"/>
  <c r="BX916" i="1"/>
  <c r="BE1018" i="1"/>
  <c r="BW1018" i="1"/>
  <c r="BX1018" i="1"/>
  <c r="BE1237" i="1"/>
  <c r="BW1237" i="1"/>
  <c r="BX1237" i="1"/>
  <c r="BE1087" i="1"/>
  <c r="BW1087" i="1"/>
  <c r="BX1087" i="1"/>
  <c r="BE967" i="1"/>
  <c r="BW967" i="1"/>
  <c r="BX967" i="1"/>
  <c r="BE1209" i="1"/>
  <c r="BW1209" i="1"/>
  <c r="BX1209" i="1"/>
  <c r="BE1161" i="1"/>
  <c r="BW1161" i="1"/>
  <c r="BX1161" i="1"/>
  <c r="BE1308" i="1"/>
  <c r="BW1308" i="1"/>
  <c r="BX1308" i="1"/>
  <c r="BE1047" i="1"/>
  <c r="BW1047" i="1"/>
  <c r="BX1047" i="1"/>
  <c r="BE1300" i="1"/>
  <c r="BW1300" i="1"/>
  <c r="BX1300" i="1"/>
  <c r="BE867" i="1"/>
  <c r="BW867" i="1"/>
  <c r="BX867" i="1"/>
  <c r="BE1050" i="1"/>
  <c r="BW1050" i="1"/>
  <c r="BX1050" i="1"/>
  <c r="BE1172" i="1"/>
  <c r="BW1172" i="1"/>
  <c r="BX1172" i="1"/>
  <c r="BE1180" i="1"/>
  <c r="BW1180" i="1"/>
  <c r="BX1180" i="1"/>
  <c r="BE804" i="1"/>
  <c r="BW804" i="1"/>
  <c r="BX804" i="1"/>
  <c r="BE938" i="1"/>
  <c r="BW938" i="1"/>
  <c r="BX938" i="1"/>
  <c r="BE805" i="1"/>
  <c r="BW805" i="1"/>
  <c r="BX805" i="1"/>
  <c r="BE1109" i="1"/>
  <c r="BW1109" i="1"/>
  <c r="BX1109" i="1"/>
  <c r="BE974" i="1"/>
  <c r="BW974" i="1"/>
  <c r="BX974" i="1"/>
  <c r="BE1167" i="1"/>
  <c r="BW1167" i="1"/>
  <c r="BX1167" i="1"/>
  <c r="BE1493" i="1"/>
  <c r="BW1493" i="1"/>
  <c r="BX1493" i="1"/>
  <c r="BE1496" i="1"/>
  <c r="BW1496" i="1"/>
  <c r="BX1496" i="1"/>
  <c r="BE1358" i="1"/>
  <c r="BW1358" i="1"/>
  <c r="BX1358" i="1"/>
  <c r="BE1321" i="1"/>
  <c r="BW1321" i="1"/>
  <c r="BX1321" i="1"/>
  <c r="BE1339" i="1"/>
  <c r="BW1339" i="1"/>
  <c r="BX1339" i="1"/>
  <c r="BE1366" i="1"/>
  <c r="BW1366" i="1"/>
  <c r="BX1366" i="1"/>
  <c r="BE1352" i="1"/>
  <c r="BW1352" i="1"/>
  <c r="BX1352" i="1"/>
  <c r="BE1438" i="1"/>
  <c r="BW1438" i="1"/>
  <c r="BX1438" i="1"/>
  <c r="BE1495" i="1"/>
  <c r="BW1495" i="1"/>
  <c r="BX1495" i="1"/>
  <c r="BE1515" i="1"/>
  <c r="BW1515" i="1"/>
  <c r="BX1515" i="1"/>
  <c r="BE1526" i="1"/>
  <c r="BW1526" i="1"/>
  <c r="BX1526" i="1"/>
  <c r="BE1475" i="1"/>
  <c r="BW1475" i="1"/>
  <c r="BX1475" i="1"/>
  <c r="BE1506" i="1"/>
  <c r="BW1506" i="1"/>
  <c r="BX1506" i="1"/>
  <c r="BE1538" i="1"/>
  <c r="BW1538" i="1"/>
  <c r="BX1538" i="1"/>
  <c r="BE3588" i="1"/>
  <c r="BW3588" i="1"/>
  <c r="BX3588" i="1"/>
  <c r="BE3488" i="1"/>
  <c r="BW3488" i="1"/>
  <c r="BX3488" i="1"/>
  <c r="BE3520" i="1"/>
  <c r="BW3520" i="1"/>
  <c r="BX3520" i="1"/>
  <c r="BE3518" i="1"/>
  <c r="BW3518" i="1"/>
  <c r="BX3518" i="1"/>
  <c r="BE3549" i="1"/>
  <c r="BW3549" i="1"/>
  <c r="BX3549" i="1"/>
  <c r="BE3571" i="1"/>
  <c r="BW3571" i="1"/>
  <c r="BX3571" i="1"/>
  <c r="BE3498" i="1"/>
  <c r="BW3498" i="1"/>
  <c r="BX3498" i="1"/>
  <c r="BE3564" i="1"/>
  <c r="BW3564" i="1"/>
  <c r="BX3564" i="1"/>
  <c r="BE3601" i="1"/>
  <c r="BW3601" i="1"/>
  <c r="BX3601" i="1"/>
  <c r="BE3527" i="1"/>
  <c r="BW3527" i="1"/>
  <c r="BX3527" i="1"/>
  <c r="BE3525" i="1"/>
  <c r="BW3525" i="1"/>
  <c r="BX3525" i="1"/>
  <c r="BE3591" i="1"/>
  <c r="BW3591" i="1"/>
  <c r="BX3591" i="1"/>
  <c r="BE3575" i="1"/>
  <c r="BW3575" i="1"/>
  <c r="BX3575" i="1"/>
  <c r="BE3523" i="1"/>
  <c r="BW3523" i="1"/>
  <c r="BX3523" i="1"/>
  <c r="BE3561" i="1"/>
  <c r="BW3561" i="1"/>
  <c r="BX3561" i="1"/>
  <c r="BE3505" i="1"/>
  <c r="BW3505" i="1"/>
  <c r="BX3505" i="1"/>
  <c r="BE3598" i="1"/>
  <c r="BW3598" i="1"/>
  <c r="BX3598" i="1"/>
  <c r="BE3540" i="1"/>
  <c r="BW3540" i="1"/>
  <c r="BX3540" i="1"/>
  <c r="BE1546" i="1"/>
  <c r="BW1546" i="1"/>
  <c r="BX1546" i="1"/>
  <c r="BE1422" i="1"/>
  <c r="BW1422" i="1"/>
  <c r="BX1422" i="1"/>
  <c r="BE1329" i="1"/>
  <c r="BW1329" i="1"/>
  <c r="BX1329" i="1"/>
  <c r="BE1443" i="1"/>
  <c r="BW1443" i="1"/>
  <c r="BX1443" i="1"/>
  <c r="BE1487" i="1"/>
  <c r="BW1487" i="1"/>
  <c r="BX1487" i="1"/>
  <c r="BE1785" i="1"/>
  <c r="BW1785" i="1"/>
  <c r="BX1785" i="1"/>
  <c r="BE1460" i="1"/>
  <c r="BW1460" i="1"/>
  <c r="BX1460" i="1"/>
  <c r="BE1521" i="1"/>
  <c r="BW1521" i="1"/>
  <c r="BX1521" i="1"/>
  <c r="BE1405" i="1"/>
  <c r="BW1405" i="1"/>
  <c r="BX1405" i="1"/>
  <c r="BE1520" i="1"/>
  <c r="BW1520" i="1"/>
  <c r="BX1520" i="1"/>
</calcChain>
</file>

<file path=xl/sharedStrings.xml><?xml version="1.0" encoding="utf-8"?>
<sst xmlns="http://schemas.openxmlformats.org/spreadsheetml/2006/main" count="181541" uniqueCount="17422">
  <si>
    <t>CASE_NUMBER</t>
  </si>
  <si>
    <t>CASE_STATUS</t>
  </si>
  <si>
    <t>RECEIVED_DATE</t>
  </si>
  <si>
    <t>DECISION_DATE</t>
  </si>
  <si>
    <t>TYPE_OF_APPLICATION</t>
  </si>
  <si>
    <t>CW-1_PERMIT_RENEWAL_DATE</t>
  </si>
  <si>
    <t>LONG_TERM_WORKER</t>
  </si>
  <si>
    <t>CAP_EXEMPT_WORKER</t>
  </si>
  <si>
    <t>EMERGENCY_SITUATION</t>
  </si>
  <si>
    <t>LEGAL_BUSINESS_NAME</t>
  </si>
  <si>
    <t>TRADE_NAME_DBA</t>
  </si>
  <si>
    <t>EMPLOYER_ADDRESS1</t>
  </si>
  <si>
    <t>EMPLOYER_ADDRESS2</t>
  </si>
  <si>
    <t>EMPLOYER_CITY</t>
  </si>
  <si>
    <t>EMPLOYER_STATE</t>
  </si>
  <si>
    <t>EMPLOYER_POSTAL_CODE</t>
  </si>
  <si>
    <t>EMPLOYER_COUNTRY</t>
  </si>
  <si>
    <t>EMPLOYER_PROVINCE</t>
  </si>
  <si>
    <t>EMPLOYER_PHONE</t>
  </si>
  <si>
    <t>EMPLOYER_PHONE_EXT</t>
  </si>
  <si>
    <t>EMPLOYER_FEIN</t>
  </si>
  <si>
    <t>NAICS_CODE</t>
  </si>
  <si>
    <t>TYPE_OF_EMPLOYER</t>
  </si>
  <si>
    <t>APPENDIX_A_ATTACHED</t>
  </si>
  <si>
    <t>EMPLOYER_POC_LAST_NAME</t>
  </si>
  <si>
    <t>EMPLOYER_POC_FIRST_NAME</t>
  </si>
  <si>
    <t>EMPLOYER_POC_MIDDLE_NAME</t>
  </si>
  <si>
    <t>EMPLOYER_POC_JOB_TITLE</t>
  </si>
  <si>
    <t>EMPLOYER_POC_ADDRESS1</t>
  </si>
  <si>
    <t>EMPLOYER_POC_ADDRESS2</t>
  </si>
  <si>
    <t>EMPLOYER_POC_CITY</t>
  </si>
  <si>
    <t>EMPLOYER_POC_STATE</t>
  </si>
  <si>
    <t>EMPLOYER_POC_POSTAL_CODE</t>
  </si>
  <si>
    <t>EMPLOYER_POC_COUNTRY</t>
  </si>
  <si>
    <t>EMPLOYER_POC_PROVINCE</t>
  </si>
  <si>
    <t>EMPLOYER_POC_PHONE</t>
  </si>
  <si>
    <t>EMPLOYER_POC_PHONE_EXT</t>
  </si>
  <si>
    <t>EMPLOYER_POC_EMAIL</t>
  </si>
  <si>
    <t>TYPE_OF_REPRESENTATION</t>
  </si>
  <si>
    <t>ATTORNEY_AGENT_LAST_NAME</t>
  </si>
  <si>
    <t>ATTORNEY_AGENT_FIRST_NAME</t>
  </si>
  <si>
    <t>ATTORNEY_AGENT_MIDDLE_NAME</t>
  </si>
  <si>
    <t>ATTORNEY_AGENT_ADDRESS1</t>
  </si>
  <si>
    <t>ATTORNEY_AGENT_ADDRESS2</t>
  </si>
  <si>
    <t>ATTORNEY_AGENT_CITY</t>
  </si>
  <si>
    <t>ATTORNEY_AGENT_STATE</t>
  </si>
  <si>
    <t>ATTORNEY_AGENT_POSTAL_CODE</t>
  </si>
  <si>
    <t>ATTORNEY_AGENT_COUNTRY</t>
  </si>
  <si>
    <t>ATTORNEY_AGENT_PROVINCE</t>
  </si>
  <si>
    <t>ATTORNEY_AGENT_PHONE</t>
  </si>
  <si>
    <t>ATTORNEY_AGENT_PHONE_EXT</t>
  </si>
  <si>
    <t>LAWFIRM_BUSINESS_EMAIL</t>
  </si>
  <si>
    <t>LAWFIRM_NAME_BUSINESS_NAME</t>
  </si>
  <si>
    <t>LAWFIRM_BUSINESS_FEIN</t>
  </si>
  <si>
    <t>STATE_OF_HIGHEST_COURT</t>
  </si>
  <si>
    <t>NAME_OF_HIGHEST_STATE_COURT</t>
  </si>
  <si>
    <t>SOC_CODE</t>
  </si>
  <si>
    <t>SOC_TITLE</t>
  </si>
  <si>
    <t>PWD_CASE_NUMBER</t>
  </si>
  <si>
    <t>JOB_TITLE</t>
  </si>
  <si>
    <t>TOTAL_WORKERS_REQUESTED</t>
  </si>
  <si>
    <t>TOTAL_WORKERS_CERTIFIED</t>
  </si>
  <si>
    <t>REQUESTED_BEGIN_DATE</t>
  </si>
  <si>
    <t>REQUESTED_END_DATE</t>
  </si>
  <si>
    <t>EMPLOYMENT_BEGIN_DATE</t>
  </si>
  <si>
    <t>EMPLOYMENT_END_DATE</t>
  </si>
  <si>
    <t>ANTICIPATED_NUMBER_OF_HOURS</t>
  </si>
  <si>
    <t>SUNDAY_HOURS</t>
  </si>
  <si>
    <t>MONDAY_HOURS</t>
  </si>
  <si>
    <t>TUESDAY_HOURS</t>
  </si>
  <si>
    <t>WEDNESDAY_HOURS</t>
  </si>
  <si>
    <t>THURSDAY_HOURS</t>
  </si>
  <si>
    <t>FRIDAY_HOURS</t>
  </si>
  <si>
    <t>SATURDAY_HOURS</t>
  </si>
  <si>
    <t>HOURLY_SCHEDULE_BEGIN</t>
  </si>
  <si>
    <t>HOURLY_SCHEDULE_END</t>
  </si>
  <si>
    <t>EDUCATION_LEVEL</t>
  </si>
  <si>
    <t>TRAINING_MONTHS</t>
  </si>
  <si>
    <t>WORK_EXPERIENCE</t>
  </si>
  <si>
    <t>SUPERVISE_OTHER_EMP</t>
  </si>
  <si>
    <t>SUPERVISE_HOW_MANY</t>
  </si>
  <si>
    <t>SPECIAL_REQUIREMENTS</t>
  </si>
  <si>
    <t>WORKSITE_ADDRESS1</t>
  </si>
  <si>
    <t>WORKSITE_ADDRESS2</t>
  </si>
  <si>
    <t>WORKSITE_CITY</t>
  </si>
  <si>
    <t>WORKSITE_STATE</t>
  </si>
  <si>
    <t>WORKSITE_POSTAL_CODE</t>
  </si>
  <si>
    <t>BASIC_WAGE_RATE_FROM</t>
  </si>
  <si>
    <t>BASIC_RATE_OF_PAY_TO</t>
  </si>
  <si>
    <t>OVERTIME_RATE_FROM</t>
  </si>
  <si>
    <t>OVERTIME_RATE_TO</t>
  </si>
  <si>
    <t>PER</t>
  </si>
  <si>
    <t>ADDITIONAL_WAGE_CONDITIONS</t>
  </si>
  <si>
    <t>FREQUENCY_OF_PAY</t>
  </si>
  <si>
    <t>FREQUENCY_OF_PAY_OTHER</t>
  </si>
  <si>
    <t>OTHER_WORKSITE_LOCATION</t>
  </si>
  <si>
    <t>AGREED_TO_TERMS_AND_CONDITIONS</t>
  </si>
  <si>
    <t>DAILY_TRANSPORTATION</t>
  </si>
  <si>
    <t>OVERTIME_AVAILABLE</t>
  </si>
  <si>
    <t>ON_THE_JOB_TRAINING_AVAILABLE</t>
  </si>
  <si>
    <t>EMP-PROVIDED_TOOLS_EQUIPMENT</t>
  </si>
  <si>
    <t>BOARD_LODGING_OTHER_FACILITIES</t>
  </si>
  <si>
    <t>DEDUCTIONS_FROM_PAY</t>
  </si>
  <si>
    <t>PHONE_TO_APPLY</t>
  </si>
  <si>
    <t>EMAIL_TO_APPLY</t>
  </si>
  <si>
    <t>WEBSITE_TO_APPLY</t>
  </si>
  <si>
    <t>EMPLOYER_AGREED_TO_TERMS</t>
  </si>
  <si>
    <t>EMP_CLIENT_AGREED_TO_TERMS</t>
  </si>
  <si>
    <t>PREPARER_LAST_NAME</t>
  </si>
  <si>
    <t>PREPARER_FIRST_NAME</t>
  </si>
  <si>
    <t>PREPARER_MIDDLE_NAME</t>
  </si>
  <si>
    <t>PREPARER_FEIN</t>
  </si>
  <si>
    <t>PREPARER_BUSINESS_NAME</t>
  </si>
  <si>
    <t>PREPARER_EMAIL</t>
  </si>
  <si>
    <t>C-500-25183-149014</t>
  </si>
  <si>
    <t>Withdrawn</t>
  </si>
  <si>
    <t>Renewal of approved employment</t>
  </si>
  <si>
    <t>N</t>
  </si>
  <si>
    <t>ERJ CORPORATION</t>
  </si>
  <si>
    <t>PO BOX 10030 PMB 007</t>
  </si>
  <si>
    <t>SAIPAN</t>
  </si>
  <si>
    <t>MP</t>
  </si>
  <si>
    <t>UNITED STATES OF AMERICA</t>
  </si>
  <si>
    <t>66-1061076</t>
  </si>
  <si>
    <t>Individual Employer</t>
  </si>
  <si>
    <t>TENGCO</t>
  </si>
  <si>
    <t>ROLANDO</t>
  </si>
  <si>
    <t>S.</t>
  </si>
  <si>
    <t>PRESIDENT</t>
  </si>
  <si>
    <t>erjcorporation@yahoo.com</t>
  </si>
  <si>
    <t>Maids and Housekeeping Cleaners</t>
  </si>
  <si>
    <t>P-500-25092-825597</t>
  </si>
  <si>
    <t>HOUSEKEEPING ATTENDANT/CLEANERS</t>
  </si>
  <si>
    <t>None</t>
  </si>
  <si>
    <t>Can work with a flexible schedules including weekends and holidays, daytime or evening. 
Must be able to lift up to 30 lbs of of materials, solutions or linens. 
Applicants must have at least 3 months of relevant working experience in Maids and Housekeeping Cleaners and must provide relevant employment certificate/s.</t>
  </si>
  <si>
    <t>Rose Street Beach Road Garapan</t>
  </si>
  <si>
    <t>Saipan</t>
  </si>
  <si>
    <t>Hour</t>
  </si>
  <si>
    <t>Biweekly</t>
  </si>
  <si>
    <t>Y</t>
  </si>
  <si>
    <t>N/A</t>
  </si>
  <si>
    <t xml:space="preserve">Will deduct all mandatory Federal and State taxes. (Chapter 2, Chapter 7, Social Security, Medicare)
</t>
  </si>
  <si>
    <t>https://jobs.labor.cnmi.gov</t>
  </si>
  <si>
    <t>C-500-25150-033247</t>
  </si>
  <si>
    <t>Determination Issued - Certification</t>
  </si>
  <si>
    <t>EFG PACIFIC HOLDINGS, LLC</t>
  </si>
  <si>
    <t>ISLAND BEST CHOICE</t>
  </si>
  <si>
    <t>PMB 955 PO BOX 10000</t>
  </si>
  <si>
    <t>ROOM 104 MARIANAS BUSINESS PLAZA NAURU LOOP SUSUPE</t>
  </si>
  <si>
    <t>66-0847755</t>
  </si>
  <si>
    <t>Job Contractor - Joint Employer</t>
  </si>
  <si>
    <t>GUILLO</t>
  </si>
  <si>
    <t>EDEN</t>
  </si>
  <si>
    <t>FALLAR</t>
  </si>
  <si>
    <t>GENERAL MANAGER</t>
  </si>
  <si>
    <t>efg.pacific.holdings@gmail.com</t>
  </si>
  <si>
    <t>Maintenance and Repair Workers, General</t>
  </si>
  <si>
    <t>P-500-24306-446867</t>
  </si>
  <si>
    <t>MAINTENANCE &amp; REPAIR WORKERS</t>
  </si>
  <si>
    <t>High School/GED</t>
  </si>
  <si>
    <t>Knowledge of machines and tools, including their designs, uses, repair, and maintenance. Knowledge of materials, methods, and the tools involved in the construction or repair of houses
and buildings. Ability to use hand tools and power tools.</t>
  </si>
  <si>
    <t>MARIANAS BUSINESS PLAZA NAURU LOOP SUSUPE</t>
  </si>
  <si>
    <t>none</t>
  </si>
  <si>
    <t>CNMI WITHHOLDING TAX, FICA SS, FICA MEDICARE.</t>
  </si>
  <si>
    <t>n/a</t>
  </si>
  <si>
    <t>C-500-25179-137812</t>
  </si>
  <si>
    <t>Determination Issued - Denied</t>
  </si>
  <si>
    <t>Kalayaan, Inc.</t>
  </si>
  <si>
    <t>Mangkok</t>
  </si>
  <si>
    <t>PO Box 505656</t>
  </si>
  <si>
    <t>Agingan Lane, San Antonio Village</t>
  </si>
  <si>
    <t>66-0652808</t>
  </si>
  <si>
    <t>LERIO</t>
  </si>
  <si>
    <t>AIREN</t>
  </si>
  <si>
    <t>PADILLA</t>
  </si>
  <si>
    <t>HR MANAGER</t>
  </si>
  <si>
    <t>airen.lerio@kalayaanspn.com</t>
  </si>
  <si>
    <t>Landscaping and Groundskeeping Workers</t>
  </si>
  <si>
    <t>P-500-24171-127876</t>
  </si>
  <si>
    <t>Grounds Maintenance Workers</t>
  </si>
  <si>
    <t>Must have 3 months work experience. Must be able to lift 50 lbs and can work on flexible hours on weekends and holidays or early morning shift. Must know how to operate ground maintenance equipment and hand tools. Must submit detailed resume equally applicable to both US and Foreign Workers.</t>
  </si>
  <si>
    <t xml:space="preserve">Chapter 2 and Chapter 7 Taxes, Social Security and Medicare Taxes </t>
  </si>
  <si>
    <t>C-500-25153-038900</t>
  </si>
  <si>
    <t>AMORE CORPORATION</t>
  </si>
  <si>
    <t>P.O. BOX 504388</t>
  </si>
  <si>
    <t>66-0926500</t>
  </si>
  <si>
    <t>MALASARTE</t>
  </si>
  <si>
    <t>MARILOU</t>
  </si>
  <si>
    <t>BABAC</t>
  </si>
  <si>
    <t>MANAGER</t>
  </si>
  <si>
    <t>amore.malou123@gmail.com</t>
  </si>
  <si>
    <t>Cooks, Restaurant</t>
  </si>
  <si>
    <t>P-500-25106-870909</t>
  </si>
  <si>
    <t>COOK</t>
  </si>
  <si>
    <t>NONE</t>
  </si>
  <si>
    <t>UNIT # 105, 1ST FLOOR, JCT 1 BUILDING</t>
  </si>
  <si>
    <t>SUSUPE</t>
  </si>
  <si>
    <t>AMORE.MALOU123@GMAIL.COM</t>
  </si>
  <si>
    <t>C-500-25158-065167</t>
  </si>
  <si>
    <t>Hong Ye Rental &amp; Construction Ltd</t>
  </si>
  <si>
    <t>3786 Afetnas Road San Antonio</t>
  </si>
  <si>
    <t>66-0799302</t>
  </si>
  <si>
    <t>Sheu</t>
  </si>
  <si>
    <t>Michael</t>
  </si>
  <si>
    <t>Unpingco</t>
  </si>
  <si>
    <t>President</t>
  </si>
  <si>
    <t>hongye-mei@hotmail.com</t>
  </si>
  <si>
    <t>P-500-24219-246601</t>
  </si>
  <si>
    <t>Repair and Maintenance worker</t>
  </si>
  <si>
    <t>Weekly</t>
  </si>
  <si>
    <t>C-500-25179-137828</t>
  </si>
  <si>
    <t>New employment</t>
  </si>
  <si>
    <t>Lerio</t>
  </si>
  <si>
    <t>Airen</t>
  </si>
  <si>
    <t>Padilla</t>
  </si>
  <si>
    <t>HR Manager</t>
  </si>
  <si>
    <t>Agingan Lane</t>
  </si>
  <si>
    <t>Bakers</t>
  </si>
  <si>
    <t>P-500-24171-127931</t>
  </si>
  <si>
    <t>Baker</t>
  </si>
  <si>
    <t xml:space="preserve">Must have 12 months experience as baker. Must be able to lift at least 45 lbs. and can work on a flexible time or early morning shift. Must submit detailed resume equally applicable to U.S. and Foreign Workers. </t>
  </si>
  <si>
    <t>Songsong Village</t>
  </si>
  <si>
    <t>Rota</t>
  </si>
  <si>
    <t xml:space="preserve">Ch. 2 and Ch. 7 Taxes, Social Security and Medicare Taxes </t>
  </si>
  <si>
    <t>C-500-25155-049623</t>
  </si>
  <si>
    <t>Massage Therapists</t>
  </si>
  <si>
    <t>P-500-24155-061311</t>
  </si>
  <si>
    <t>MASSAGE THERAPIST</t>
  </si>
  <si>
    <t xml:space="preserve">Knowledge of principles and processes for providing customer and personal services. This includes customer needs assessment, meeting quality standards for services, and evaluation of customer satisfaction. The job requires physical strength and stamina to perform massage techniques and spend time on your feet. </t>
  </si>
  <si>
    <t>C-500-25146-016735</t>
  </si>
  <si>
    <t>Himawari Saipan, Inc.</t>
  </si>
  <si>
    <t>Himawari</t>
  </si>
  <si>
    <t>Bukiki Avenue</t>
  </si>
  <si>
    <t>Garapan</t>
  </si>
  <si>
    <t>66-0670325</t>
  </si>
  <si>
    <t>Suzuki</t>
  </si>
  <si>
    <t>Tatsuhito</t>
  </si>
  <si>
    <t>Vice President</t>
  </si>
  <si>
    <t>suzuki@himawari-saipan.com</t>
  </si>
  <si>
    <t>Heating, Air Conditioning, and Refrigeration Mechanics and Installers</t>
  </si>
  <si>
    <t>P-500-24180-161841</t>
  </si>
  <si>
    <t>Aircon Technician</t>
  </si>
  <si>
    <t>Work experience requires 24 months as Aircon Technician. Knowledge of machines and tools including their designs, uses repair, installations, and maintenance. Must have EPA certificate to handle refrigerants as required by EPA's National Recycling and Emission Reduction Program.</t>
  </si>
  <si>
    <t>Required by Federal and CNMI tax</t>
  </si>
  <si>
    <t>himawari-saipan.com</t>
  </si>
  <si>
    <t>C-500-25184-149152</t>
  </si>
  <si>
    <t>TJ ENTERPRISES, INC.</t>
  </si>
  <si>
    <t>PO Box 1007</t>
  </si>
  <si>
    <t>ROTA</t>
  </si>
  <si>
    <t>66-1086902</t>
  </si>
  <si>
    <t>ATALIG</t>
  </si>
  <si>
    <t>FRANCISCO</t>
  </si>
  <si>
    <t>MANGLONA</t>
  </si>
  <si>
    <t>P.O. BOX 1007</t>
  </si>
  <si>
    <t>tjenterprises.inc25@gmail.com</t>
  </si>
  <si>
    <t>Stockers and Order Fillers</t>
  </si>
  <si>
    <t>P-500-25099-844612</t>
  </si>
  <si>
    <t>STOCKERS AND ORDER FILLERS</t>
  </si>
  <si>
    <t>Knowledge in handling QuickBooks Point of Sale software with 3 months' work experience.</t>
  </si>
  <si>
    <t>SINAPALO SAFEWAY SINAPALO 1 VILLAGE</t>
  </si>
  <si>
    <t>CNMI Withholding Taxes and Federal Taxes (if applicable)</t>
  </si>
  <si>
    <t>C-500-25179-137830</t>
  </si>
  <si>
    <t>C-500-25155-049622</t>
  </si>
  <si>
    <t>DOUBLE LEE CORP.</t>
  </si>
  <si>
    <t>Dong's Haircut</t>
  </si>
  <si>
    <t>Beach Road, San Antonio</t>
  </si>
  <si>
    <t>PMB 538 BOX 10003</t>
  </si>
  <si>
    <t>66-0751987</t>
  </si>
  <si>
    <t>LI</t>
  </si>
  <si>
    <t>CHENGDONG</t>
  </si>
  <si>
    <t>SECRETARY</t>
  </si>
  <si>
    <t>doubleleecorp@yahoo.com</t>
  </si>
  <si>
    <t>Hairdressers, Hairstylists, and Cosmetologists</t>
  </si>
  <si>
    <t>P-500-25116-908710</t>
  </si>
  <si>
    <t>Barber</t>
  </si>
  <si>
    <t>At lease work as a barber continuously for 24 months.</t>
  </si>
  <si>
    <t>Applicable Federal &amp; Local Taxes.</t>
  </si>
  <si>
    <t>C-500-25188-155193</t>
  </si>
  <si>
    <t>Determination Issued - Rejected</t>
  </si>
  <si>
    <t>PCC Corporation</t>
  </si>
  <si>
    <t>Roberto's Cafe</t>
  </si>
  <si>
    <t>I Fadang</t>
  </si>
  <si>
    <t>73-1666259</t>
  </si>
  <si>
    <t>Pacala</t>
  </si>
  <si>
    <t>Marilou</t>
  </si>
  <si>
    <t>Mallari</t>
  </si>
  <si>
    <t>Administrative Assistant</t>
  </si>
  <si>
    <t>P.O. Box 505252</t>
  </si>
  <si>
    <t>pccrobertoscafe@gmail.com</t>
  </si>
  <si>
    <t>P-500-25148-022528</t>
  </si>
  <si>
    <t>Maintenance</t>
  </si>
  <si>
    <t>Federal Tax and Cnmi tax</t>
  </si>
  <si>
    <t>https://jobs.labor.cnmi.gov/</t>
  </si>
  <si>
    <t>C-500-25148-023108</t>
  </si>
  <si>
    <t>Determination Issued - Partial Certification</t>
  </si>
  <si>
    <t>Golden Corporation</t>
  </si>
  <si>
    <t>Pest Busters</t>
  </si>
  <si>
    <t>PO BOX 505339</t>
  </si>
  <si>
    <t>MMC 1 Building Chalan Piao</t>
  </si>
  <si>
    <t>66-0859638</t>
  </si>
  <si>
    <t>Tolin</t>
  </si>
  <si>
    <t>Lorenzo</t>
  </si>
  <si>
    <t xml:space="preserve"> MMC 1 Building Chalan Piao</t>
  </si>
  <si>
    <t>goldencorp216@gmail.com</t>
  </si>
  <si>
    <t>Pest Control Workers</t>
  </si>
  <si>
    <t>P-500-25105-863750</t>
  </si>
  <si>
    <t>Pest Control Worker</t>
  </si>
  <si>
    <t xml:space="preserve">Proven work experience as a pest control technician or similar role.
Must possess physical stamina and be able to withstand harsh conditions.
Ability to stand for an extended period of time and work in uncomfortable environments.
Must be detailed oriented and be able to follow detailed instructions in applying pesticide to avoid harm to the client and self.
Must possess good customer service skills and be customer-focused.
High school diploma or equivalent preferred
</t>
  </si>
  <si>
    <t>Withholding Taxes, FICA &amp; Medicare Contribution</t>
  </si>
  <si>
    <t>www.labor.cnmi.gov</t>
  </si>
  <si>
    <t>C-500-25179-137827</t>
  </si>
  <si>
    <t>Cooks, Institution and Cafeteria</t>
  </si>
  <si>
    <t>P-500-24171-127896</t>
  </si>
  <si>
    <t>Cook</t>
  </si>
  <si>
    <t>Must have 12 months experience as cook. Must be able to lift at least 45 lbs. and can work on a flexible time or early morning shift. Must submit detailed resume equally applicable to both US and Foreign Workers. Must submit detailed resume both applicable to U.S. and CW-1/Foreign workers.</t>
  </si>
  <si>
    <t>C-500-25179-137857</t>
  </si>
  <si>
    <t xml:space="preserve">Must have 12 months experience as cook. Must be able to lift at least 45 lbs. and can work on a flexible time or early morning shift. Must submit detailed resume equally applicable to both US and Foreign Workers. </t>
  </si>
  <si>
    <t>C-500-25199-184064</t>
  </si>
  <si>
    <t>STEVEN BROWNSTEIN, LLC.</t>
  </si>
  <si>
    <t>THE BACKGROUND INVESTIGATOR</t>
  </si>
  <si>
    <t>PMB 1007 BOX 10001</t>
  </si>
  <si>
    <t>66-0650310</t>
  </si>
  <si>
    <t>BROWNSTEIN</t>
  </si>
  <si>
    <t>STEVEN</t>
  </si>
  <si>
    <t>findcrime@aol.com</t>
  </si>
  <si>
    <t>Interpreters and Translators</t>
  </si>
  <si>
    <t>P-500-25032-659435</t>
  </si>
  <si>
    <t>Chinese Interpreters and Translators</t>
  </si>
  <si>
    <t>Must have Criminal Research Provider Certificate</t>
  </si>
  <si>
    <t>Galak Drive, Papago</t>
  </si>
  <si>
    <t>Federal and local tax</t>
  </si>
  <si>
    <t>C-500-25158-065146</t>
  </si>
  <si>
    <t>C-500-25161-072393</t>
  </si>
  <si>
    <t>F Z CORPORATION</t>
  </si>
  <si>
    <t>CONSTRUCTION</t>
  </si>
  <si>
    <t>BEACH ROAD, CHALAN KANOA VILLAGE</t>
  </si>
  <si>
    <t>66-0930580</t>
  </si>
  <si>
    <t>ZHU</t>
  </si>
  <si>
    <t>YONGQING</t>
  </si>
  <si>
    <t>YZHU8589@GMAIL.COM</t>
  </si>
  <si>
    <t>P-500-25116-908659</t>
  </si>
  <si>
    <t>MAINTENANCE AND REPAIR WORKER</t>
  </si>
  <si>
    <t xml:space="preserve">WORK SCHEDULE AS FOLLOWS:
 8:00 AM TO 12:00PM;
 2:00PM TO 5:00PM.
 (7) HOURS PER DAY, MONDAY THROUGH FRIDAY, (35) HOURS PER WEEK.
 </t>
  </si>
  <si>
    <t>Per week exceed 40 hours, overtime rate $9.75 x 1.5=$14.625 per hour.</t>
  </si>
  <si>
    <t>Deduct all local and federal taxes(e.g. FICA) from pay.</t>
  </si>
  <si>
    <t>yzhu8589@gmail.com</t>
  </si>
  <si>
    <t>C-500-25155-049400</t>
  </si>
  <si>
    <t>Asia Pacific Hotels Inc.</t>
  </si>
  <si>
    <t>Crowne Plaza Resort Saipan</t>
  </si>
  <si>
    <t>Crowne Plaza Resort Saipan, Coral Tree Avenue, Garapan</t>
  </si>
  <si>
    <t>P.O. Box 501029</t>
  </si>
  <si>
    <t>98-0366922</t>
  </si>
  <si>
    <t>Orallo</t>
  </si>
  <si>
    <t>Camille</t>
  </si>
  <si>
    <t>Human Resources Manager</t>
  </si>
  <si>
    <t>P.O. Box 10000 PMB 1028 PPP</t>
  </si>
  <si>
    <t>camille.orallo@saipan.travel</t>
  </si>
  <si>
    <t>Bookkeeping, Accounting, and Auditing Clerks</t>
  </si>
  <si>
    <t>P-500-24339-518969</t>
  </si>
  <si>
    <t>Accounting Assistant</t>
  </si>
  <si>
    <t>Must have at least 24 months prior work experience as an Accounting Assistant/Clerk. Must have a high school diploma/GED or Vocational Certificate in Business Administration, Hotel &amp; Restaurant Management. Must be able and willing to work nights, shifts, weekends, and during inclement weather. Must be able and willing to carry and lift items weighing up to 50 pounds.</t>
  </si>
  <si>
    <t>Paid Leave, Holiday Pay, and 401(k) Retirement Plan subject to company policy.</t>
  </si>
  <si>
    <t>All CNMI and Federal Income Taxes. Share in medical insurance and 401(k) retirement plan is optional.</t>
  </si>
  <si>
    <t>hr.cprsaipan@ihg.com</t>
  </si>
  <si>
    <t>https://www.marianaslabor.net</t>
  </si>
  <si>
    <t>Asia Pacific Hotels Inc. DBA Crowne Plaza Resort Saipan</t>
  </si>
  <si>
    <t>C-500-25155-049486</t>
  </si>
  <si>
    <t>Let's Go Tour Company</t>
  </si>
  <si>
    <t>Beach/pool side, Crowne Plaza Resort Saipan</t>
  </si>
  <si>
    <t>Coral Tree Avenue, Garapan Village</t>
  </si>
  <si>
    <t>66-0830787</t>
  </si>
  <si>
    <t>First-Line Supervisors of Entertainment and Recreation Workers, Except Gambling Services</t>
  </si>
  <si>
    <t>P-500-24192-185213</t>
  </si>
  <si>
    <t>Customer Service Supervisor</t>
  </si>
  <si>
    <t>Must have a high school diploma or GED. Must have three (3) months prior training in Animal Husbandry. Must have at least twelve (12) months prior work experience as an Animal Attendant/Trainer. Must be able and willing to work shifts, evenings, holidays, and weekends. Must be able and willing to work during inclement weather. Must have or be able and willing to obtain a valid Lifeguard and First-aid &amp; CPR Certifications that will be applied equally to U.S. and foreign workers.</t>
  </si>
  <si>
    <t>Month</t>
  </si>
  <si>
    <t>Exempt Status, Paid Leave, Holiday Pay, and 401(k) Retirement Plan subject to company policy.</t>
  </si>
  <si>
    <t>ceti.hr@saipan.travel</t>
  </si>
  <si>
    <t>C-500-25149-027469</t>
  </si>
  <si>
    <t>TINIAN SHIPPING SERVICES LLC</t>
  </si>
  <si>
    <t>PO BOX 505736</t>
  </si>
  <si>
    <t>LOWER BASE</t>
  </si>
  <si>
    <t>NOT APPLICABLE</t>
  </si>
  <si>
    <t>66-0889580</t>
  </si>
  <si>
    <t>JOAQUIN</t>
  </si>
  <si>
    <t>CAMACHO</t>
  </si>
  <si>
    <t>jcmanglona@gmail.com</t>
  </si>
  <si>
    <t>Light Truck Drivers</t>
  </si>
  <si>
    <t>P-500-24317-468012</t>
  </si>
  <si>
    <t>LIGHT TRUCK DRIVER</t>
  </si>
  <si>
    <t>A VALID DRIVER'S LICENSE IS REQUIRED FOR THE POSITION OF LIGHT TRUCK DRIVER.</t>
  </si>
  <si>
    <t>LOT# 193 E 01 LOWER BASE</t>
  </si>
  <si>
    <t>LOWER BASE DRIVE, LOWER BASE VILLAGE</t>
  </si>
  <si>
    <t>NA</t>
  </si>
  <si>
    <t>STATE INCOME TAX, SOCIAL SECURITY (FICA), MEDICARE TAX</t>
  </si>
  <si>
    <t>C-500-25160-071881</t>
  </si>
  <si>
    <t>Milagros Parchamento Pellegrino</t>
  </si>
  <si>
    <t>Saipan Ice and Water Company</t>
  </si>
  <si>
    <t>Lowerbase Drive</t>
  </si>
  <si>
    <t>Lot # 005-E-01</t>
  </si>
  <si>
    <t>98-6021455</t>
  </si>
  <si>
    <t>Lisua</t>
  </si>
  <si>
    <t>Maxima</t>
  </si>
  <si>
    <t>Litulumar</t>
  </si>
  <si>
    <t>Human Resources</t>
  </si>
  <si>
    <t>maxiel@saipanice.com</t>
  </si>
  <si>
    <t>Driver/Sales Workers</t>
  </si>
  <si>
    <t>P-500-25085-803275</t>
  </si>
  <si>
    <t>Driver/Sales Worker</t>
  </si>
  <si>
    <t>MUST HAVE A VALID CNMI  DRIVER'S LICENSE. PHYSICALLY ABLE TO CARRY AND DELIVER ABOUT 200 TO 300 BOTTLES OF FIVE-GALLON WATER DAILY.</t>
  </si>
  <si>
    <t>Social Security, Medicare, CNMI Taxes</t>
  </si>
  <si>
    <t>labor.cnmi.gov</t>
  </si>
  <si>
    <t>C-500-25154-044669</t>
  </si>
  <si>
    <t>OCEAN TRADING LLC</t>
  </si>
  <si>
    <t>MARIANAS EMPLOYMENT SOLUTIONS</t>
  </si>
  <si>
    <t>PO Box 7491 SVRB</t>
  </si>
  <si>
    <t>66-1032406</t>
  </si>
  <si>
    <t>SALAZAR</t>
  </si>
  <si>
    <t>ISAGANI</t>
  </si>
  <si>
    <t>C</t>
  </si>
  <si>
    <t>OWNER</t>
  </si>
  <si>
    <t>ranniepmanzano@gmail.com</t>
  </si>
  <si>
    <t>P-500-25075-779596</t>
  </si>
  <si>
    <t>GENERAL MAINTENANCE</t>
  </si>
  <si>
    <t>CERTIFICATE OF EMPLOYMENT - 12 months Work Experience as a General Maintenance</t>
  </si>
  <si>
    <t>DOOR 4, ACE BUILDING, AS PER DIDO ROAD, CHALAN PIAO</t>
  </si>
  <si>
    <t>CNMI TAX AND FEDERAL TAX (FICA)</t>
  </si>
  <si>
    <t>C-500-25170-110653</t>
  </si>
  <si>
    <t>BLUE EAGLE ENTERPRISES LLC</t>
  </si>
  <si>
    <t>VI-LYN'S BBQ STAND</t>
  </si>
  <si>
    <t>P.O. BOX 506082</t>
  </si>
  <si>
    <t>DAMA DI NOCHE STREET, GARAPAN</t>
  </si>
  <si>
    <t>66-0801732</t>
  </si>
  <si>
    <t>JOSON</t>
  </si>
  <si>
    <t>RIZALLY</t>
  </si>
  <si>
    <t>DE LEON</t>
  </si>
  <si>
    <t>AUTHORIZED SIGNATORY</t>
  </si>
  <si>
    <t>blue_eagle_enterprises@yahoo.com</t>
  </si>
  <si>
    <t>Food Preparation Workers</t>
  </si>
  <si>
    <t>P-500-24163-093884</t>
  </si>
  <si>
    <t>FOOD PREPARER</t>
  </si>
  <si>
    <t>MUST HAVE AT LEAST 3 MONTHS EXPERIENCE. KNOWLEDGE OF PRINCIPLES AND PROCESSES FOR PROVIDING CUSTOMER AND PERSONAL SERVICES. THIS INCLUDES
CUSTOMER NEEDS ASSESSMENT, MEETING QUALITY STANDARDS FOR SERVICES, AND EVALUATION OF CUSTOMER SATISFACTION.</t>
  </si>
  <si>
    <t>CNMI WITHHOLDING TAX, FEDERAL WITHHOLDING TAX, SOCIAL SECURITY AND MEDICARE CONTRIBUTIONS</t>
  </si>
  <si>
    <t>DL.</t>
  </si>
  <si>
    <t>BLUE EAGLE ENTERPRISES LLC DBA; VI-LYNS BBQ, BLUE EAGLE CONSTRUCTION, RR MANPOWER</t>
  </si>
  <si>
    <t>C-500-25149-027530</t>
  </si>
  <si>
    <t>PEGS LLC</t>
  </si>
  <si>
    <t>2ND FLOOR TUN KIKU BDG GARAPAN</t>
  </si>
  <si>
    <t>2ND FLOOR TUN KIKU BUILDING GARAPAN</t>
  </si>
  <si>
    <t>66-0804741</t>
  </si>
  <si>
    <t>CASTRO</t>
  </si>
  <si>
    <t>GREGORIO</t>
  </si>
  <si>
    <t>Q</t>
  </si>
  <si>
    <t>PRESIDENT/CEO</t>
  </si>
  <si>
    <t>P .O. BOX 502713</t>
  </si>
  <si>
    <t>MATHERESACRZ@YAHOO.COM</t>
  </si>
  <si>
    <t>Civil Engineering Technologists and Technicians</t>
  </si>
  <si>
    <t>P-500-25036-666661</t>
  </si>
  <si>
    <t>CIVIL ENGINEERING TECHNICIAN</t>
  </si>
  <si>
    <t>Associate's</t>
  </si>
  <si>
    <t>MUST HAVE AN ASSOCIATE DEGREE IN CIVIL ENGINEERING.
WITH AT LEAST 24 MONTHS OF RELEVANT WORK EXPERIENCE IN CIVIL ENGINEERING AND ALL ASPECTS OF CIVIL ENGINEERING WORKS.</t>
  </si>
  <si>
    <t>WORKERS COMPENSATION COMPANY PROVIDED</t>
  </si>
  <si>
    <t>WITHHOLDING TAX AND FICA</t>
  </si>
  <si>
    <t>matheresacrz@yahoo.com</t>
  </si>
  <si>
    <t>LABOR.CNMI.GOV</t>
  </si>
  <si>
    <t>C-500-25160-066577</t>
  </si>
  <si>
    <t>Genesis Enterprises, LLC</t>
  </si>
  <si>
    <t>Bentana Drive San Vicente</t>
  </si>
  <si>
    <t>P.O. Box 506228 CK</t>
  </si>
  <si>
    <t>Northern Mariana Islands</t>
  </si>
  <si>
    <t>66-0951392</t>
  </si>
  <si>
    <t>Belo</t>
  </si>
  <si>
    <t>Reynhard</t>
  </si>
  <si>
    <t>Masapol</t>
  </si>
  <si>
    <t>General Manager</t>
  </si>
  <si>
    <t>Bentana Drive</t>
  </si>
  <si>
    <t>San Vicente</t>
  </si>
  <si>
    <t>genesisenterprises.llc2019@gmail.com</t>
  </si>
  <si>
    <t>P-500-24143-027284</t>
  </si>
  <si>
    <t>Maintenance Specialist</t>
  </si>
  <si>
    <t>24 MONTHS OF WORK EXPERIENCE IN RELATED FIELD. Must be knowledgeable on equipment maintenance, repair and troubleshooting. Can work on holidays and weekends on extended hours, independently, and with minimum supervision.</t>
  </si>
  <si>
    <t>Overtime rate applies in excess of 40 hours work per week</t>
  </si>
  <si>
    <t>All applicable taxes. The company offers housing at the cost of $150.00 a month including utilities. This offer is optional. Employees may look for their own housing facility or the employer may assist them in securing board and lodging</t>
  </si>
  <si>
    <t>C-500-25155-049620</t>
  </si>
  <si>
    <t>ASIA PACIFIC CORPORATION</t>
  </si>
  <si>
    <t>1+1 SPA</t>
  </si>
  <si>
    <t>PO BOX 505213</t>
  </si>
  <si>
    <t>5474 ELLEGH AV, OLEAI</t>
  </si>
  <si>
    <t>66-0721188</t>
  </si>
  <si>
    <t>WAN</t>
  </si>
  <si>
    <t>KIN YEE EDICK</t>
  </si>
  <si>
    <t>PRESIDENT/MANAGER</t>
  </si>
  <si>
    <t>edickwan@yahoo.com</t>
  </si>
  <si>
    <t>P-500-25073-774900</t>
  </si>
  <si>
    <t>MASSAGE THERAPISTS</t>
  </si>
  <si>
    <t>AT LEAST 12 MONTHS PREVIOUS WORK EXPERIENCE AS MASSAGE THERAPISTS.</t>
  </si>
  <si>
    <t>saipan</t>
  </si>
  <si>
    <t>LCOAL &amp; FEDERAL TAX DEDUCTABLE.</t>
  </si>
  <si>
    <t>C-500-25161-073572</t>
  </si>
  <si>
    <t>ALFREDO J. CABAEL</t>
  </si>
  <si>
    <t>KAUILA ENTERPRISE PROFESSIONAL SERVICES</t>
  </si>
  <si>
    <t>P.O. BOX 505053</t>
  </si>
  <si>
    <t>SUITE 101 LANGSE STREET SUSUPE</t>
  </si>
  <si>
    <t>66-0942903</t>
  </si>
  <si>
    <t>CABAEL</t>
  </si>
  <si>
    <t>ALFREDO</t>
  </si>
  <si>
    <t>JAVIER</t>
  </si>
  <si>
    <t>SOLE PROPRIETOR / PRESIDENT</t>
  </si>
  <si>
    <t>aljcabaell@gmail.com</t>
  </si>
  <si>
    <t>Fast Food and Counter Workers</t>
  </si>
  <si>
    <t>P-500-24161-088469</t>
  </si>
  <si>
    <t>COMBINED FOOD PREPARATION AND SERVING WORKER</t>
  </si>
  <si>
    <t>*MUST HAVE AT LEAST 3 MONTHS OF WORK-RELATED EXPERIENCE
*KNOWLEDGE OF SUPPLIES, EQUIPMENT, AND/OR SERVICES ORDERING AND INVENTORY CONTROL.
* ABILITY TO FOLLOW ROUTINE VERBAL AND WRITTEN INSTRUCTIONS.
* ABILITY TO READ AND WRITE.
* ABILITY TO UNDERSTAND AND FOLLOW SAFETY PROCEDURES.
* ABILITY TO SAFELY USE CLEANING EQUIPMENT AND SUPPLIES.
* ABILITY TO LIFT AND MANIPULATE HEAVY OBJECTS OF UP TO 50 LBS.
* KNOWLEDGE OF FOOD SERVICE LINES SET-UP AND TEMPERATURE REQUIREMENTS.
* SKILL IN COOKING AND PREPARING A VARIETY OF FOODS.
* KNOWLEDGE OF FOOD PREPARATION AND PRESENTATION METHODS, TECHNIQUES, AND QUALITY STANDARDS.
*MUST BE ABLE TO OBTAIN FOOD HANDLER CERTIFICATION (FOR RENEWAL ONLY, NEW EMPLOYMENT IS NOT REQUIRED)
*MUST AGREE TO A POST-OFFER, PRE-EMPLOYMENT DRUG SCREENING TEST. DRUG SCREENING TEST WHICH WILL APPLY EQUALLY TO U.S. WORKERS AND CW-1
WORKERS</t>
  </si>
  <si>
    <t xml:space="preserve">CNMI Local Taxes (State Income Tax) , Social Security FICA &amp; Medicare Taxes
</t>
  </si>
  <si>
    <t>jobs.labor.cnmi.gov</t>
  </si>
  <si>
    <t>C-500-25155-049040</t>
  </si>
  <si>
    <t>C-500-25198-180631</t>
  </si>
  <si>
    <t>LILIA M. KING</t>
  </si>
  <si>
    <t>TUN SEGUNDO, CHALAN KANOA</t>
  </si>
  <si>
    <t>PO BOX 501496</t>
  </si>
  <si>
    <t>66-0922235</t>
  </si>
  <si>
    <t>KING</t>
  </si>
  <si>
    <t>LILIA</t>
  </si>
  <si>
    <t>MAGA</t>
  </si>
  <si>
    <t>SOLE PROPRIETOR</t>
  </si>
  <si>
    <t>CHELUALYNEZ57@YAHOO.COM</t>
  </si>
  <si>
    <t>Jewelers and Precious Stone and Metal Workers</t>
  </si>
  <si>
    <t>P-500-25126-940321</t>
  </si>
  <si>
    <t>JEWELRY MAKER</t>
  </si>
  <si>
    <t>Must have at least 2 years of experience in the same position designing and fabricating custom jewelry. Must have knowledge of various types and styles of jewelry. Must be creative. Customer service, communication and interpersonal skills are required. Must have time management skills. Applicants must be hard working able to multi task and work under pressure especially when completing multiple orders. Applicant must be willing to work flexible time, holidays and weekends when necessary. Work hours will be between 8:00am and 7:00pm for a minimum of 7 hours per day with two days off. Applicant must be able to provide a form of identification, a resume and employment certification showing the required work experience. Complete applications will be considered if submitted within the recruitment period. Previous employers will be contacted for verification and character reference. Applicants will be asked to demonstrate skill requirements of the job. All requirements will be applied equally to all applicants.</t>
  </si>
  <si>
    <t>TUN SEGUNDO</t>
  </si>
  <si>
    <t>CHALAN KANOA</t>
  </si>
  <si>
    <t>chelualynez57@yahoo.com</t>
  </si>
  <si>
    <t>C-500-25184-149275</t>
  </si>
  <si>
    <t>PO Box</t>
  </si>
  <si>
    <t>M</t>
  </si>
  <si>
    <t>P-500-25099-844539</t>
  </si>
  <si>
    <t>ACCOUNTING CLERK</t>
  </si>
  <si>
    <t>Must be proficient in using software such as Microsoft Office and QuickBooks.</t>
  </si>
  <si>
    <t>CNMI Withholding Taxes and Federal Taxes(if applicable)</t>
  </si>
  <si>
    <t>C-500-25168-099192</t>
  </si>
  <si>
    <t>KI Manpower Services</t>
  </si>
  <si>
    <t>535 Agingan Lane, San Antonio Village</t>
  </si>
  <si>
    <t>66-0884390</t>
  </si>
  <si>
    <t>Loste</t>
  </si>
  <si>
    <t>Andrea Elouise</t>
  </si>
  <si>
    <t>Alinas</t>
  </si>
  <si>
    <t>kimanpower.spn670@gmail.com</t>
  </si>
  <si>
    <t>P-500-24177-144425</t>
  </si>
  <si>
    <t xml:space="preserve">Must have 12 months experience as cook. Must be able to lift at least 45 lbs. and can work on a flexible time or early morning shift. </t>
  </si>
  <si>
    <t>San Jose Village</t>
  </si>
  <si>
    <t>Tinian</t>
  </si>
  <si>
    <t>C-500-25168-099771</t>
  </si>
  <si>
    <t>RJ Corporation</t>
  </si>
  <si>
    <t>RJ Comm. Bldg, STE6 1-F, Chalan Msgr Guerrero Rd, Dan Dan</t>
  </si>
  <si>
    <t>P.O. BOX 500575</t>
  </si>
  <si>
    <t>66-0724970</t>
  </si>
  <si>
    <t>AYUYU</t>
  </si>
  <si>
    <t>JOSE</t>
  </si>
  <si>
    <t>CRUZ</t>
  </si>
  <si>
    <t>PRESIDENT/OWNER</t>
  </si>
  <si>
    <t>RJ Comm. Bldg., STE6 1-F, Chalan Msgr Guerrero Rd Dan Dan</t>
  </si>
  <si>
    <t>rjcorporation670@gmail.com</t>
  </si>
  <si>
    <t>P-500-25034-660247</t>
  </si>
  <si>
    <t>GENERAL MAINTENANCE AND REPAIRER</t>
  </si>
  <si>
    <t xml:space="preserve">Must have a High School diploma. Must have at least 12 months, work experience as General Maintenance and Repairer Worker with complete knowledge of machines hand tools or
power tools, including their designs, uses, repair, and maintenance. Basic knowledge in electrical works.  Willing to flexible schedules.
Applicants are required to submit their resume and employment certification showing the required experience. Applications will be considered if submitted within the recruitment period. Previous employer will be contacted for verification and personal reference.
</t>
  </si>
  <si>
    <t>C-500-25161-072357</t>
  </si>
  <si>
    <t>CHECKPOINT INTERNATIONAL CORPORATION</t>
  </si>
  <si>
    <t>SUPPLY HOUSE WORLDWIDE</t>
  </si>
  <si>
    <t>106 MAC BUILDING</t>
  </si>
  <si>
    <t>CHALAN LAULAU</t>
  </si>
  <si>
    <t>99-3014284</t>
  </si>
  <si>
    <t>LEUNG</t>
  </si>
  <si>
    <t>REYNOLD</t>
  </si>
  <si>
    <t>TAGLE</t>
  </si>
  <si>
    <t>OPERATIONS MANAGER</t>
  </si>
  <si>
    <t>928 N MARINE CORPS DRIVE SUITE 101</t>
  </si>
  <si>
    <t>Tamuning</t>
  </si>
  <si>
    <t>GU</t>
  </si>
  <si>
    <t>checkpointinternational@gmail.com</t>
  </si>
  <si>
    <t>Sales Representatives, Wholesale and Manufacturing, Except Technical and Scientific Products</t>
  </si>
  <si>
    <t>P-500-24309-452804</t>
  </si>
  <si>
    <t>RETAIL SALESPERSON</t>
  </si>
  <si>
    <t>MUST BE A HIGH SCHOOL GRADUATE OR EQUIVALENT WITH AT LEAST 12 MONTHS OF WORK EXPERIENCE IN THE SALES OF BUILDING MATERIALS AND SUPPLIES. MUST HAVE KNOWLEDGE OF CONSTRUCTION/BUILDING MATERIALS AND IS ABLE TO BRIEFLY EXPLAIN THE PRACTICAL USES OF COMMON BUILDING MATERIALS, SUCH AS PAINTS, COATINGS, AND SEALANTS.</t>
  </si>
  <si>
    <t>FICA and applicable CNMI withholding tax.</t>
  </si>
  <si>
    <t>C-500-25146-016697</t>
  </si>
  <si>
    <t>General and Operations Managers</t>
  </si>
  <si>
    <t>P-500-24180-161719</t>
  </si>
  <si>
    <t>Bachelor's</t>
  </si>
  <si>
    <t>Have computer knowledge. Can read, write, and speak the Japanese language fluently. Knowledgeable of all Japanese products to deal with Japanese wholesaler companies in placing an order for wholesale and retail. Overseeing stock control and receiving orders. May organize and display items on the shelves. Giving attention to the instructions, and taking time to understand the points being made. Asking questions a appropriate, and not interrupting at inappropriate times, and teaching others how to do something.</t>
  </si>
  <si>
    <t>Required Federal and local tax.</t>
  </si>
  <si>
    <t>C-500-25161-072420</t>
  </si>
  <si>
    <t>Soo Hee Han</t>
  </si>
  <si>
    <t>N.S. Commercial Building</t>
  </si>
  <si>
    <t>P.O. Box 506370</t>
  </si>
  <si>
    <t>66-0544747</t>
  </si>
  <si>
    <t>Han</t>
  </si>
  <si>
    <t>Soo Hee</t>
  </si>
  <si>
    <t>Sole Proprietor</t>
  </si>
  <si>
    <t>businesssaipan@gmail.com</t>
  </si>
  <si>
    <t>Agent</t>
  </si>
  <si>
    <t>Cho</t>
  </si>
  <si>
    <t>Jin Koo</t>
  </si>
  <si>
    <t>P.O. Box 502564</t>
  </si>
  <si>
    <t>cho_jinjoocorp@yahoo.com</t>
  </si>
  <si>
    <t>Jin Joo Corporation</t>
  </si>
  <si>
    <t>98-0618471</t>
  </si>
  <si>
    <t>P-500-24305-444318</t>
  </si>
  <si>
    <t>Financial Clerk</t>
  </si>
  <si>
    <t>1 YEAR OF WORK EXPERIENCE. KNOWLEDGE OF BASIC BOOKKEEPING AND FINANCIAL TRANSACTIONS. PROFICIENCY OF MS OFFICE AND ACCOUNTING SOFTWARE SUCH AS EXCEL, QUICKBOOKS, DATABASES. ORGANIZATIONAL AND MULTITASKING ABILITIES. PROVIDING CUSTOMER SERVICE BY ANSWER QUESTIONS AND RESOLVING QUERIES AND ISSUES.</t>
  </si>
  <si>
    <t>CNMI and FICA, Medicare Tax</t>
  </si>
  <si>
    <t>C-500-25161-073620</t>
  </si>
  <si>
    <t>STE 101 LANGSE STREET SUSUPE</t>
  </si>
  <si>
    <t>SOLE PROPRIETOR/PRESIDENT</t>
  </si>
  <si>
    <t>Childcare Workers</t>
  </si>
  <si>
    <t>P-500-24161-088464</t>
  </si>
  <si>
    <t>CHILD CARE WORKER</t>
  </si>
  <si>
    <t xml:space="preserve">HIGH SCHOOL GRADUATE OR GED WITH ONE YEAR WORK EXPERIENCE. HAS ORAL COMPREHENSION, ABILITY TO LISTEN AND TO UNDERSTAND INFORMATION WITH REGARDS TO THE CHILDREN THAT THEY ARE WORKING WITH. MUST AGREE TO PRE-EMPLOYMENT DRUG TESTING TEST.
</t>
  </si>
  <si>
    <t>PO BOX 505053</t>
  </si>
  <si>
    <t xml:space="preserve">CNMI LOCAL TAXES (STATE INCOME TAX) ,SOCIAL SECURITY FICA &amp; MEDICARE TAXES
</t>
  </si>
  <si>
    <t>C-500-25200-186826</t>
  </si>
  <si>
    <t>P-500-25149-027073</t>
  </si>
  <si>
    <t>High School graduate. Work experience require 12 months as a Cook. Knowledge of techniques and equipment for food consumption, including storage and handling techniques. Knowledge of principles and processes for providing customer service. This includes customer needs assessment, meeting quality standards for services, and evaluation of customer satisfaction. Knowledge of raw materials, production processes, quality control, cost, and other techniques for maximizing the effective manufacture and distribution of goods. Giving full attention to the instructions, taking time to understand the points being made. Asking questions as appropriate, and not interrupting at inappropriate times. Using logic and reasoning to identify the strengths and weaknesses of alternative solutions, conclusions, or approaches to problems. Monitor the cleanliness in the kitchen food safety, sanitizing tools and dishes with the proper methods.</t>
  </si>
  <si>
    <t>Required Federal and Local tax</t>
  </si>
  <si>
    <t>C-500-25217-223538</t>
  </si>
  <si>
    <t>Commonwealth Healthcare Corporation</t>
  </si>
  <si>
    <t>1178 HINEMLU' ST. GARAPAN</t>
  </si>
  <si>
    <t>PO BOX 500409</t>
  </si>
  <si>
    <t>66-0774364</t>
  </si>
  <si>
    <t>Muna</t>
  </si>
  <si>
    <t>Esther</t>
  </si>
  <si>
    <t>Lizama</t>
  </si>
  <si>
    <t>Chief Executive Officer</t>
  </si>
  <si>
    <t>1178 Hinemlu' St. Garapan</t>
  </si>
  <si>
    <t>PO Box 500409</t>
  </si>
  <si>
    <t>chcchr2011@gmail.com</t>
  </si>
  <si>
    <t>Licensed Practical and Licensed Vocational Nurses</t>
  </si>
  <si>
    <t>P-500-25178-133583</t>
  </si>
  <si>
    <t>Licensed Practical Nurse</t>
  </si>
  <si>
    <t xml:space="preserve">High School Diploma or equivalent General Education Development (GED) or Advanced Development Institue (ADI) certification. Must have completed a Licensed Vocational Nurse (LVN) or Licensed Practical Nurse (LPN) program from a recognized/accredited School of Nursing or foreign equivalent. Must pass the National Council Licensure Examination for Practical Nurses (NCLEX-PN) and be licensed as a Licensed Practical Nurse (LPN) by the Northern Mariana Islands Board of Nursing (NMI BON) to practice. Must posses valid Basic Life Support (BLS) certification. No experience required. </t>
  </si>
  <si>
    <t>Fringe benefits: paid time off &amp; holidays.</t>
  </si>
  <si>
    <t>CNMI Tax, Federal Tax, Medicare and Social Security. Optional: Medical &amp; dental insurance, life insurance, 401a retirement plan.</t>
  </si>
  <si>
    <t>apply@chcc.health</t>
  </si>
  <si>
    <t>https://www.chcc.health/job-opportunities.php</t>
  </si>
  <si>
    <t>Javier</t>
  </si>
  <si>
    <t>Bernadette</t>
  </si>
  <si>
    <t>bernadette.javier@chcc.health</t>
  </si>
  <si>
    <t>C-500-25170-110917</t>
  </si>
  <si>
    <t>TFC CORPORATION</t>
  </si>
  <si>
    <t>TFC GENERAL CONSTRUCTION</t>
  </si>
  <si>
    <t>P.O. BOX 502706, AS PERDIDO ROAD</t>
  </si>
  <si>
    <t>CHALAN PIAO</t>
  </si>
  <si>
    <t>MARIANAS PACIFIC</t>
  </si>
  <si>
    <t>66-0894193</t>
  </si>
  <si>
    <t>FERNANDEZ</t>
  </si>
  <si>
    <t>TERESITA</t>
  </si>
  <si>
    <t>MANARANG</t>
  </si>
  <si>
    <t>VICE PRESIDENT</t>
  </si>
  <si>
    <t>tfcgeneralconstruction@yahoo.com</t>
  </si>
  <si>
    <t>Tax Preparers</t>
  </si>
  <si>
    <t>P-500-25017-625612</t>
  </si>
  <si>
    <t>TAX PREPARER</t>
  </si>
  <si>
    <t>Can handle various companies. Can compute financial statement, 1120, 1120F, 990T and different types of taxes. Willing to work flexible schedule. Do other related duties as assigned.</t>
  </si>
  <si>
    <t>AS PERDIDO ROAD</t>
  </si>
  <si>
    <t>EMPLOYEE WITHHOLDING TAX</t>
  </si>
  <si>
    <t>C-500-25156-054816</t>
  </si>
  <si>
    <t>J&amp;K Marine Sports Inc.</t>
  </si>
  <si>
    <t>Beach/pool Side, Crowne Plaza Resort Saipan, Garapan Village</t>
  </si>
  <si>
    <t>99-0002703</t>
  </si>
  <si>
    <t>2F, POI Bldg-GSE Area, International Terminal Lp, I'fadang</t>
  </si>
  <si>
    <t>Recreation Workers</t>
  </si>
  <si>
    <t>P-500-24250-318985</t>
  </si>
  <si>
    <t>Recreation Assistant</t>
  </si>
  <si>
    <t>Must have a high school diploma or GED. Must have three (3) months prior training in Lifeguard and First Aid &amp; CPR. Must be able and willing to work shifts, evenings, holidays, and weekends. Must be able and willing to work during inclement weather. Must have or be able and willing to obtain a valid Lifeguard and First-aid &amp; CPR Certifications that will be applied equally to U.S. and foreign workers.</t>
  </si>
  <si>
    <t>Beach/pool side, Crowne Plaza Resort Saipan, Garapan Village</t>
  </si>
  <si>
    <t>C-500-25175-122613</t>
  </si>
  <si>
    <t>Blue Eagle Enterprises LLC</t>
  </si>
  <si>
    <t>RR Manpower Services</t>
  </si>
  <si>
    <t>P.O. Box 506082</t>
  </si>
  <si>
    <t>Dama Di Noche Street, Garapan</t>
  </si>
  <si>
    <t>Joson</t>
  </si>
  <si>
    <t>Rizally</t>
  </si>
  <si>
    <t>De Leon</t>
  </si>
  <si>
    <t>Authorized Signatory</t>
  </si>
  <si>
    <t>P-500-24155-061130</t>
  </si>
  <si>
    <t>Child Care Workers</t>
  </si>
  <si>
    <t>At least 12 months of work experience as a child care worker.</t>
  </si>
  <si>
    <t>P.O. Box 505378</t>
  </si>
  <si>
    <t>CNMI WITHHOLDING TAX, FEDERAL WITHHOLDING TAX, SOCIAL SECURITY AND MEDICARE CONTRIBUTIONS.</t>
  </si>
  <si>
    <t>C-500-25174-119142</t>
  </si>
  <si>
    <t>PMB 955 P.O BOX 10000</t>
  </si>
  <si>
    <t>P-500-24154-061092</t>
  </si>
  <si>
    <t>COMBINED FOOD PREPARATION AND SERVING WORKERS</t>
  </si>
  <si>
    <t xml:space="preserve">Can handle complaints and accepts suggestions. Can assess the value and quality of food to serve or give to the customers.
</t>
  </si>
  <si>
    <t>C-500-25175-122765</t>
  </si>
  <si>
    <t>Fiesta, Inc.</t>
  </si>
  <si>
    <t>Chichirica Avenue Garapan P.O BOX 500137</t>
  </si>
  <si>
    <t>98-0089370</t>
  </si>
  <si>
    <t>Lam</t>
  </si>
  <si>
    <t>Maxine</t>
  </si>
  <si>
    <t>hrd@joeten.com</t>
  </si>
  <si>
    <t>Janitors and Cleaners, Except Maids and Housekeeping Cleaners</t>
  </si>
  <si>
    <t>P-500-24262-345328</t>
  </si>
  <si>
    <t>Commercial Cleaner</t>
  </si>
  <si>
    <t>MUST HAVE 6 MONTHS OF EXPERIENCE. ABILITY TO HANDLE HEAVY EQUIPMENT AND MACHINERY. KNOWLEDGE OF CLEANING CHEMICALS AND SUPPLIES. ABILITY TO WORK AUTONOMOUSLY HEALTH AND SAFETY PRINCIPLES. MUST BE ABLE TO WORK HOLIDAYS AND WEEKENDS.</t>
  </si>
  <si>
    <t>(Opt) Med, dental, vision, holiday pay, personal time, employee discounts subject to the terms &amp; condi</t>
  </si>
  <si>
    <t>C-500-25167-094616</t>
  </si>
  <si>
    <t>Saipan Marine Corporation</t>
  </si>
  <si>
    <t>Gnd Fl., George Fleming Memorial Bldg., Commercial Port Ave.</t>
  </si>
  <si>
    <t>PMB 170 PPP Box 10000, Saipan</t>
  </si>
  <si>
    <t>Puerto Rico</t>
  </si>
  <si>
    <t>98-6021903</t>
  </si>
  <si>
    <t>Bigler</t>
  </si>
  <si>
    <t>Wayne</t>
  </si>
  <si>
    <t>Warren</t>
  </si>
  <si>
    <t>Chief People Officer</t>
  </si>
  <si>
    <t>wwbigler@cabtug.com</t>
  </si>
  <si>
    <t>Attorney</t>
  </si>
  <si>
    <t>Swavely</t>
  </si>
  <si>
    <t>Melinda</t>
  </si>
  <si>
    <t>Sue</t>
  </si>
  <si>
    <t>865 S. Marine Corps Drive</t>
  </si>
  <si>
    <t>Suite 201</t>
  </si>
  <si>
    <t>swavely@guamlawoffice.com</t>
  </si>
  <si>
    <t>Roberts Fowler &amp; Visosky LLP</t>
  </si>
  <si>
    <t>66-0545889</t>
  </si>
  <si>
    <t>Supreme</t>
  </si>
  <si>
    <t>Welding, Soldering, and Brazing Machine Setters, Operators, and Tenders</t>
  </si>
  <si>
    <t>P-500-25084-800220</t>
  </si>
  <si>
    <t>Fitter-Welder</t>
  </si>
  <si>
    <t xml:space="preserve">12 months of experience as a Fitter-Welder in shipyard environment; Verification of qualifications required; Required to take and pass a substance abuse test after hire. </t>
  </si>
  <si>
    <t>State Income Tax, Social Security (FICA) and Medicare Tax</t>
  </si>
  <si>
    <t>C-500-25128-951520</t>
  </si>
  <si>
    <t>P-500-24219-246592</t>
  </si>
  <si>
    <t>Civil Engineering Technician</t>
  </si>
  <si>
    <t xml:space="preserve">24 months of related work experience; Associate Degree in Civil Engineering is preferred; Must be knowledgeable in cost estimating, planning, scheduling, site inspection and familiarization of materials, methods and tools involved in construction or repair of buildings, houses or other structures.  </t>
  </si>
  <si>
    <t>C-500-25168-099189</t>
  </si>
  <si>
    <t>World Corporation</t>
  </si>
  <si>
    <t>Saipan World Resort</t>
  </si>
  <si>
    <t>P.O. Box 500066</t>
  </si>
  <si>
    <t>66-0482329</t>
  </si>
  <si>
    <t>Crisostomo</t>
  </si>
  <si>
    <t>Evelyn</t>
  </si>
  <si>
    <t>Human Resources Assistant Manager</t>
  </si>
  <si>
    <t>evelync@saipanworldresort.com</t>
  </si>
  <si>
    <t>P-500-24288-403538</t>
  </si>
  <si>
    <t>1985 Beach Road Susupe</t>
  </si>
  <si>
    <t>FICA, Chapter 2, and Chapter 7.</t>
  </si>
  <si>
    <t>hr@saipanworldresort.com</t>
  </si>
  <si>
    <t>C-500-25177-129648</t>
  </si>
  <si>
    <t>RH CORPORATION</t>
  </si>
  <si>
    <t>KESY WHOLESALE</t>
  </si>
  <si>
    <t>P.O. BOX 503609, MIDDLE ROAD</t>
  </si>
  <si>
    <t>GUALO RAI</t>
  </si>
  <si>
    <t>66-1025313</t>
  </si>
  <si>
    <t>SU</t>
  </si>
  <si>
    <t>ZHEN YU</t>
  </si>
  <si>
    <t>corporationrh94@gmail.com</t>
  </si>
  <si>
    <t>P-500-25069-760837</t>
  </si>
  <si>
    <t>AT LEAST 12 MONTHS WORKING EXPERIENCE AS MAINTENANCE AND REPAIR WORKER. KNOW HOW TO REPAIR DOORS, LOCKS, WINDOWS. CAN READ ELECTRICAL DIAGRAM AND REPAIR ELECTRICAL PROBLEMS. KNOWLEDGE IN REPAIR AND PAINTING IN BUILDING. KNOWLEDGE IN WELDING, CARPENTRY, AND MASONRY WORKS. WILLING TO WORK FLEXIBLE SCHEDULE. DO OTHER RELATED DUTIES AS ASSIGNED</t>
  </si>
  <si>
    <t>MIDDLE ROAD</t>
  </si>
  <si>
    <t>C-500-25170-110554</t>
  </si>
  <si>
    <t>YELDEZ T. JAVIER</t>
  </si>
  <si>
    <t>LOVING HANDS DAYCARE</t>
  </si>
  <si>
    <t>BEACH ROAD, SAN ANTONIO VILLAGE</t>
  </si>
  <si>
    <t>PO BOX 505378</t>
  </si>
  <si>
    <t>66-0721701</t>
  </si>
  <si>
    <t>EDILBERTO III</t>
  </si>
  <si>
    <t>TABORA</t>
  </si>
  <si>
    <t>DIRECTOR</t>
  </si>
  <si>
    <t>lovinghandsdaycareoffice@gmail.com</t>
  </si>
  <si>
    <t>P-500-24353-552713</t>
  </si>
  <si>
    <t>CHILDCARE WORKERS</t>
  </si>
  <si>
    <t>MUST ATTEND PRE-SERVICE TRAINING. 30 HOURS OF COMPULSARY ANNUAL TRAINING &amp; TECHNICAL ASSISTANCE, CPR TRAINING, FOOD HANDLING, CRIMINAL BACKGROUND CHECK &amp; OTHER TRAINING REQUIRED BY CHILD CARE LICENSING PROGRAM AND CHILD CARE AND DEVELOPMENT FUND PROGRAM.</t>
  </si>
  <si>
    <t>cnmi taxes and fica taxes</t>
  </si>
  <si>
    <t>Yeldez</t>
  </si>
  <si>
    <t>T</t>
  </si>
  <si>
    <t>Loving Hands Day Care</t>
  </si>
  <si>
    <t>C-500-25161-077369</t>
  </si>
  <si>
    <t>JNJ CORPORATION</t>
  </si>
  <si>
    <t>Sunny Side Kitchen</t>
  </si>
  <si>
    <t>P.O. Box 195 GRB</t>
  </si>
  <si>
    <t>Azucena Street, Garapan</t>
  </si>
  <si>
    <t>66-0638839</t>
  </si>
  <si>
    <t>Orpiano</t>
  </si>
  <si>
    <t>Jennifer Rose</t>
  </si>
  <si>
    <t>Soliman</t>
  </si>
  <si>
    <t>sunnysidesaipan@gmail.com</t>
  </si>
  <si>
    <t>Waiters and Waitresses</t>
  </si>
  <si>
    <t>P-500-25065-750091</t>
  </si>
  <si>
    <t>Waiter/Waitress</t>
  </si>
  <si>
    <t>At least 3 months of work experience as a waiter/waitress.</t>
  </si>
  <si>
    <t xml:space="preserve">CNMI and FICA Taxes
</t>
  </si>
  <si>
    <t>C-500-25168-099239</t>
  </si>
  <si>
    <t>Joeten Motor Company, Inc</t>
  </si>
  <si>
    <t>Beach Road, Oleai P.O Box 500137</t>
  </si>
  <si>
    <t>98-6024545</t>
  </si>
  <si>
    <t>Insatto Street, Susupe P.O Box 500137</t>
  </si>
  <si>
    <t>Counter and Rental Clerks</t>
  </si>
  <si>
    <t>P-500-25037-670075</t>
  </si>
  <si>
    <t>Counter and Rental Clerk</t>
  </si>
  <si>
    <t>AT LEAST 6 MONTHS WORK EXPERIENCE IN THE RELATED FIELD OF CUSTOMER SERVICE, OFFICE ADMINISTRATION OR SALES WORK IN THE TOURISM INDUSTRY. MUST BE COMPUTER LITERATE WITH KNOWLEDGE OF EXCEL, WORD AND POWERPOINT. APPLICANTS MUST PASS CASHIERS' SKILLED TEST (TOTAL PASSING SCORE OF 89%) DURING THE APPLICATION PROCESS. THE SKILL TESTING AND COMPREHENSION EXAM ARE REQUIRED EQUALLY TO BOTH US AND FOREIGN WORKERS. APPLICANTS MUST HAVE A VALID DRIVERS LICENSE AND ARE REQUIRED EQUALLY TO BOTH US AND FOREIGN WORKERS. REQUIRED MINIMUM OF 3 MONTHS AUTOMATED RENT A CAR SYSTEM AND MANUAL RENT A CAR TRANSACTION EXPERIENCE.</t>
  </si>
  <si>
    <t>Beach Road, Oleai</t>
  </si>
  <si>
    <t>(Opt) Med, dental, vision, life ins, holiday pay, 401(K), personal time, employee discounts subject to the terms &amp; condi</t>
  </si>
  <si>
    <t>Joeten Motor Company, Inc.</t>
  </si>
  <si>
    <t>C-500-25181-138679</t>
  </si>
  <si>
    <t>DESTINY CROWN COMPANY, INC.</t>
  </si>
  <si>
    <t>UNIT 101 BLUE BEACH HOUSE, BEACH ROAD</t>
  </si>
  <si>
    <t>PO BOX 505454 BEACH ROAD</t>
  </si>
  <si>
    <t>66-1093161</t>
  </si>
  <si>
    <t>Albero</t>
  </si>
  <si>
    <t>Marites</t>
  </si>
  <si>
    <t>Tavares</t>
  </si>
  <si>
    <t>Unit 101 BLUE BEACH HOUSE GARAPAN</t>
  </si>
  <si>
    <t>PO BOX 505454 SAIPAN MP</t>
  </si>
  <si>
    <t>crowndestiny305@gmail.com</t>
  </si>
  <si>
    <t>P-500-25059-731508</t>
  </si>
  <si>
    <t>BUILDING SERVICES TECHNICIAN</t>
  </si>
  <si>
    <t>Must have at least 12 months of work experience in a related field, able to work with little or no
supervision</t>
  </si>
  <si>
    <t>ASLITO</t>
  </si>
  <si>
    <t>PO BOX 505803 BEACH ROAD</t>
  </si>
  <si>
    <t>OVERTIME RATE APPLIES IN EXCESS OF 40 HOURS PER WEEK</t>
  </si>
  <si>
    <t>CNMI WITHHOLDING TAX, FEDERAL WITHHOLDING TAX, SOCIAL SECURITY AND MEDICARE</t>
  </si>
  <si>
    <t>C-500-25205-196489</t>
  </si>
  <si>
    <t>CNMI Manpower, LLC</t>
  </si>
  <si>
    <t>P.O. Box 501856</t>
  </si>
  <si>
    <t>66-0974863</t>
  </si>
  <si>
    <t>Torres</t>
  </si>
  <si>
    <t>Vincent</t>
  </si>
  <si>
    <t>DLG</t>
  </si>
  <si>
    <t>P.O. BOX 501856</t>
  </si>
  <si>
    <t>cnmi.manpower670@gmail.com</t>
  </si>
  <si>
    <t>P-500-24165-105397</t>
  </si>
  <si>
    <t>MAID AND HOUSEKEEPING CLEANER</t>
  </si>
  <si>
    <t>MUST HAVE 3 MONTHS OF WORKING EXPERIENCE IN HOUSEKEEPING. ABILITY TO PERFORM PHYSICAL ACTIVITIES THAT REQUIRES CLIMBING, LIFTING, BALANCING AND HANDLING MATERIALS WITHOUT GETTING WINDED OR OUT OF BREATH. ABILITY TO WORK WITH LITTLE SUPERVISION. MUST HAVE THE ABILITY TO COMMUNICATE INFORMATION AND IDEAS IN SPEAKING SO OTHERS WILL UNDERSTAND.</t>
  </si>
  <si>
    <t>1st Floor, Ben and Bibang Building</t>
  </si>
  <si>
    <t>Corner Rosa Steet, Chalan Pali Arnold Road, Garapan</t>
  </si>
  <si>
    <t xml:space="preserve">CNMI Withholding Tax (State Income Tax) , Social Security (FICA) and Medicare Tax
</t>
  </si>
  <si>
    <t>C-500-25161-072353</t>
  </si>
  <si>
    <t>TAMUNING</t>
  </si>
  <si>
    <t>P-500-24309-452790</t>
  </si>
  <si>
    <t>Must be a high school graduate or equivalent with at least 12 months of work experience in the sales of building materials and supplies. Must have knowledge of construction/building materials and is able to briefly explain the practical uses of common building materials, such as paints, coatings, and sealants.</t>
  </si>
  <si>
    <t>FICA and applicable CNMI withholding taxes.</t>
  </si>
  <si>
    <t>C-500-25189-157384</t>
  </si>
  <si>
    <t>P&amp;A Corporation</t>
  </si>
  <si>
    <t>Winners Residence, Winners Gas, Winners Hardware, Winners Apt &amp; Commercial Space Rental, et al</t>
  </si>
  <si>
    <t>P.O. BOX 506003</t>
  </si>
  <si>
    <t>3741 Afetna Rd San Antonio</t>
  </si>
  <si>
    <t>66-0689917</t>
  </si>
  <si>
    <t>Kim</t>
  </si>
  <si>
    <t>Doyi</t>
  </si>
  <si>
    <t>P.O. Box 506003</t>
  </si>
  <si>
    <t>saipanwinners5@gmail.com</t>
  </si>
  <si>
    <t>P-500-25094-830861</t>
  </si>
  <si>
    <t>Operations Service Worker</t>
  </si>
  <si>
    <t xml:space="preserve">High school graduate with at least 3 months of work-related experience. Can do and perform work assignment under pressure with less supervision and must be able to meet tasks deadline. Must be physically fit to be able to handle and perform the duties of the position. No theft record. Willing to work flexible hours including holidays and weekends. The work schedule for this position includes shifting &amp; split shifts and each beneficiary shall have different days off, each with 1-day off per week. Own transportation to and from work is required &amp; must possess valid CNMI Drivers License. </t>
  </si>
  <si>
    <t>3741 AFETNA RD SAN ANTONIO</t>
  </si>
  <si>
    <t>BANAYOS</t>
  </si>
  <si>
    <t>EMERLINDA</t>
  </si>
  <si>
    <t>C-500-25158-065150</t>
  </si>
  <si>
    <t>Cost Estimators</t>
  </si>
  <si>
    <t>P-500-24219-246589</t>
  </si>
  <si>
    <t>Estimator</t>
  </si>
  <si>
    <t>Bachelors Degree in Civil Engineering/related fields with 24 months of work related experience in a Construction Company.</t>
  </si>
  <si>
    <t>C-500-25168-099765</t>
  </si>
  <si>
    <t>P O Box 500575</t>
  </si>
  <si>
    <t>PO Box 500575</t>
  </si>
  <si>
    <t>P-500-25034-660228</t>
  </si>
  <si>
    <t>LANDSCAPER</t>
  </si>
  <si>
    <t xml:space="preserve">Must have at least 3 months work experience as a Landscaper . Knowledge of various pesticide. Understanding gardening drawing. Must know on how to maintain grounds of properties
using hand and other power tools or equipment to perform a variety of tasks. Willing to work flexible schedule.
Applicants are required to submit their resume and employment certification showing the required experience. Applications will be considered if submitted within the recruitment period. Previous employer will be contacted for verification and personal reference. 
</t>
  </si>
  <si>
    <t>RJ Comm. Bldg 1- F Ste 6 Chalan Msgr. Guerrero Rd. Dan Dan</t>
  </si>
  <si>
    <t>C-500-25181-138520</t>
  </si>
  <si>
    <t>Bo Sea Corporation</t>
  </si>
  <si>
    <t>Gold Beach Hotel Saipan</t>
  </si>
  <si>
    <t>3366 beach road suite 101 (Gold Beach Hotel)</t>
  </si>
  <si>
    <t>I Liyang Village</t>
  </si>
  <si>
    <t>66-0836195</t>
  </si>
  <si>
    <t>tang</t>
  </si>
  <si>
    <t>ting jian</t>
  </si>
  <si>
    <t>general manager</t>
  </si>
  <si>
    <t>po box 502592</t>
  </si>
  <si>
    <t>kevinsaipan@gmail.com</t>
  </si>
  <si>
    <t>P-500-25118-909222</t>
  </si>
  <si>
    <t>maintenance and repair worker</t>
  </si>
  <si>
    <t>Must be able to read blueprints and engineering plumbing, structural and electrical layouts. Can work without any supervision. Previous work related skill, knowledge or experience is needed for this occupation and with at least 12 months work experience as maintenance and repair worker.</t>
  </si>
  <si>
    <t>3366 beach road, I Liyang Village</t>
  </si>
  <si>
    <t>Ch2, Ch7 and FICA Taxes</t>
  </si>
  <si>
    <t>C-500-25184-149162</t>
  </si>
  <si>
    <t>B &amp; L CORPORATION</t>
  </si>
  <si>
    <t>BL MACHINE SHOP</t>
  </si>
  <si>
    <t>P.O. Box 10001 PMB 11</t>
  </si>
  <si>
    <t>66-0860167</t>
  </si>
  <si>
    <t>Villa</t>
  </si>
  <si>
    <t>Leila</t>
  </si>
  <si>
    <t>Bais</t>
  </si>
  <si>
    <t>P. O. Box 10001 PMB 11</t>
  </si>
  <si>
    <t>blmachineshop@yahoo.com</t>
  </si>
  <si>
    <t>Milling and Planing Machine Setters, Operators, and Tenders, Metal and Plastic</t>
  </si>
  <si>
    <t>P-500-25142-005422</t>
  </si>
  <si>
    <t>Machinist</t>
  </si>
  <si>
    <t>Knowledgeable in setting up &amp; in operating industrial machines such as Lathe Machine, Milling Machine , skilled in using Crankshaft Grinding Machine, Reboring Machine, Welding Machines, Magnetic Drilling Machine</t>
  </si>
  <si>
    <t>Walumwo Street Chalan Lau Lau</t>
  </si>
  <si>
    <t>FICA Taxes/ State &amp; Federal taxes</t>
  </si>
  <si>
    <t>C-500-25225-238304</t>
  </si>
  <si>
    <t xml:space="preserve">Must have at least 3 months experience as food preparer. Knowledge of principles and processes for providing customer and personal services. This includes customer needs assessment, meeting quality standards for services, and evaluation of customer satisfaction. </t>
  </si>
  <si>
    <t>CNMI WITHHOLDING TAX, FEDERAL WITHHOLDING TAX, SOCIAL SECURITY AND MEDICARE CONTRIBUTIONS, EMPLOYER WILL ASSIST IN SECURING BOARD AND LODGING AT NO COST OR DEDUCTION TO EMPLOYEES.</t>
  </si>
  <si>
    <t>C-500-25184-149234</t>
  </si>
  <si>
    <t>P-500-25099-844759</t>
  </si>
  <si>
    <t>A/C &amp; REFRIGERATION TECHNICIAN</t>
  </si>
  <si>
    <t>Knowledge in installing and repairing chillers, aircon and refrigerators.</t>
  </si>
  <si>
    <t>C-500-25175-122920</t>
  </si>
  <si>
    <t>DIANA CORPORATION</t>
  </si>
  <si>
    <t>AUGUST SUPERMARKET</t>
  </si>
  <si>
    <t>PMB 171 BOX 10001</t>
  </si>
  <si>
    <t>66-0948809</t>
  </si>
  <si>
    <t>JUSTIN</t>
  </si>
  <si>
    <t>CHEN</t>
  </si>
  <si>
    <t>dianacorp.main2020@gmail.com</t>
  </si>
  <si>
    <t>Cashiers</t>
  </si>
  <si>
    <t>P-500-25035-662888</t>
  </si>
  <si>
    <t>CASHIER</t>
  </si>
  <si>
    <t>PREFERABLY ENGLISH AND CHINESE SPEAKING. FAMILIARIZE WITH ELECTRONIC EQUIPMENT, LIKE CASH REGISTER AND POS.</t>
  </si>
  <si>
    <t>ALAIHAI AVENUE, GARAPAN</t>
  </si>
  <si>
    <t>ALL FEDERAL AND CNMI TAXES</t>
  </si>
  <si>
    <t>C-500-25176-126211</t>
  </si>
  <si>
    <t>3H Group, LLC</t>
  </si>
  <si>
    <t>3H Accounting Services</t>
  </si>
  <si>
    <t>PO Box 502635</t>
  </si>
  <si>
    <t>66-1027320</t>
  </si>
  <si>
    <t>Tupas</t>
  </si>
  <si>
    <t>Dindo</t>
  </si>
  <si>
    <t>Dy</t>
  </si>
  <si>
    <t>Member</t>
  </si>
  <si>
    <t>dean_arjo@hotmail.com</t>
  </si>
  <si>
    <t>Accountants and Auditors</t>
  </si>
  <si>
    <t>P-500-25136-983657</t>
  </si>
  <si>
    <t>Accountant</t>
  </si>
  <si>
    <t>.</t>
  </si>
  <si>
    <t>Monsignor Guerrero corner Chalan Pale Arnold</t>
  </si>
  <si>
    <t>San Jose</t>
  </si>
  <si>
    <t>C-500-25227-244347</t>
  </si>
  <si>
    <t>C-500-25154-044192</t>
  </si>
  <si>
    <t>P-500-24164-104507</t>
  </si>
  <si>
    <t>Sales Worker</t>
  </si>
  <si>
    <t xml:space="preserve">Has the ability to read and speak. Can understand information and ideas presented in writing, and the ability to communicate information and ideas in speaking so others will understand. Must know administrative and clerical procedures and systems.  Microsoft Excel, Word, Quickbook, and relevant software. Monitor the cleanliness of the store. Cooperate in placing an ordering to supplier for restaurant, store, and bakery use. Accept and check orders for delivery. Assist customer's order and issue invoice. Can provide in details for customer sales quotation requests. </t>
  </si>
  <si>
    <t>Mountain, LLC.</t>
  </si>
  <si>
    <t>Gold Town Bldg. Unit 101 RTE 303, San Antonio</t>
  </si>
  <si>
    <t>P.O. Box 504891</t>
  </si>
  <si>
    <t>66-1043231</t>
  </si>
  <si>
    <t>Joo</t>
  </si>
  <si>
    <t>Ho Joon</t>
  </si>
  <si>
    <t>mountainllcjoo@gmail.com</t>
  </si>
  <si>
    <t>Building Maintenance Worker</t>
  </si>
  <si>
    <t>MOUNTAINLLCJOO@GMAIL.COM</t>
  </si>
  <si>
    <t>C PACIFIC CORPORATION</t>
  </si>
  <si>
    <t>FIVE STAR BUILDERS</t>
  </si>
  <si>
    <t>SAN ANTONIO BEACH ROAD</t>
  </si>
  <si>
    <t>PO BOX 503984</t>
  </si>
  <si>
    <t>66-0761986</t>
  </si>
  <si>
    <t>CATALUNA</t>
  </si>
  <si>
    <t>FREDDIE</t>
  </si>
  <si>
    <t>ZAMORA</t>
  </si>
  <si>
    <t>hr@cpacificorp.com</t>
  </si>
  <si>
    <t>P-500-25156-059530</t>
  </si>
  <si>
    <t>MAINTENANCE WORKER</t>
  </si>
  <si>
    <t>HIGH SCHOOL GRADUATE/GED. MUST HAVE 24 MONTHS EXPERIENCE. KNOWLEDGE OF MACHINES AND TOOLS, INCLUDING THEIR DESIGNS, USES, REPAIR, AND MAINTENANCE. KNOWLEDGE OF MATERIALS, METHODS, AND THE TOOLS INVOLVED IN THE CONSTRUCTION OR REPAIR OF HOUSES, BUILDINGS, OR OTHER STRUCTURES. ABILITY TO FOLLOW INSTRUCTIONS FROM SUPERVISORS OR SENIOR MAINTENANCE WORKERS. KNOWLEDGE OF GENERAL CARPENTRY AND REPAIR.  ABILITY TO USE HAND TOOLS AND POWER TOOLS.</t>
  </si>
  <si>
    <t>ALL APPLICABLE TAXES</t>
  </si>
  <si>
    <t>hr@cpacificcorp.com</t>
  </si>
  <si>
    <t>C-500-25184-150030</t>
  </si>
  <si>
    <t>SAINT TRADING COMPANY INC</t>
  </si>
  <si>
    <t>SUITE 12 GF 3290 BEACH ROAD PLAZA BLDG ALAHAI AVE GARAPAN</t>
  </si>
  <si>
    <t>66-0673982</t>
  </si>
  <si>
    <t>OLARTE</t>
  </si>
  <si>
    <t>ALYSSIA ASHLEY</t>
  </si>
  <si>
    <t>DELOS SANTOS</t>
  </si>
  <si>
    <t>DIRECTOR OF OPERATIONS</t>
  </si>
  <si>
    <t>SUITE 12 GF 3290 BEACH ROAD PLAZA BLDG.ALAHAI AVE GARAPAN</t>
  </si>
  <si>
    <t>saint_trading1986@yahoo.com</t>
  </si>
  <si>
    <t>P-500-25086-806845</t>
  </si>
  <si>
    <t>MAIDS AND HOUSEKEEPING CLEANERS</t>
  </si>
  <si>
    <t>No specific educational requirements.  Minimum of 3 months of experience and flexible</t>
  </si>
  <si>
    <t>SUITE 12 GF 3290 BEACH ROAD PLAZA BLDG ALAHAI AVE.</t>
  </si>
  <si>
    <t>GARAPAN</t>
  </si>
  <si>
    <t>Workers Compensation; Withholding Tsx</t>
  </si>
  <si>
    <t>CNMI WITHHOLDING TAX, FEDERAL WITHHOLDING TAX, SOCIAL SECURITY AND MEDICARE
CONTRIBUTION</t>
  </si>
  <si>
    <t>C-500-25227-244343</t>
  </si>
  <si>
    <t>BLUE EAGLE CONSTRUCTION</t>
  </si>
  <si>
    <t>P-500-24163-093933</t>
  </si>
  <si>
    <t xml:space="preserve">Must be a high school or GED graduate and possess a minimum of 24 months of hands-on experience in general maintenance. The individual should demonstrate the ability to follow written and verbal instructions from supervisors, perform fundamental carpentry tasks including measuring, cutting, and assembling materials, safely operate standard hand and power tools, and consistently adhere to workplace safety protocols. </t>
  </si>
  <si>
    <t xml:space="preserve">CNMI WITHHOLDING TAX, FEDERAL WITHHOLDING TAX, SOCIAL SECURITY AND MEDICARE CONTRIBUTIONS. </t>
  </si>
  <si>
    <t>C-500-25171-114240</t>
  </si>
  <si>
    <t>MTO MAINTENANCE SAIPAN INC</t>
  </si>
  <si>
    <t>PO BOX 500947</t>
  </si>
  <si>
    <t>ROOM 206 MAC BUILDING CHALAN KIYA</t>
  </si>
  <si>
    <t>66-0773257</t>
  </si>
  <si>
    <t>Urbano</t>
  </si>
  <si>
    <t>Jocelyn</t>
  </si>
  <si>
    <t>Corporate Secretary</t>
  </si>
  <si>
    <t>admin@mtosaipan.com</t>
  </si>
  <si>
    <t>P-500-24141-012771</t>
  </si>
  <si>
    <t>MUST HAVE AT LEAST 24MONTHS OF WORKING EXPERIENCE AS MAINTENANCE AND REPAIR WORKER. CERTIFICATE OF EMPLOYMENT AS MAINTENANCE AND REPAIR WORKER, GENERAL IS REQUIRED.  HE/SHE MUST BE ABLE TO SPEND THE DAY ON THEIR FEET AND UNDER THE SUN WITHOUT GETTING OVERLY TIRED. CAN WORK FLEXIBLE TIME, TIME INCLUDING
WEEKENDS AND HOLIDAYS. PRE-SCREENING TEST IS REQUIRED (LIKE TRADE TEST AND/OR EMPLOYMENT EXAM)</t>
  </si>
  <si>
    <t>Room 206 MAC Bldg Chalan Kiya</t>
  </si>
  <si>
    <t>Payroll related taxes as required by law.</t>
  </si>
  <si>
    <t>mtosaipan.com</t>
  </si>
  <si>
    <t>C-500-25205-199279</t>
  </si>
  <si>
    <t>MIR CORPORATION</t>
  </si>
  <si>
    <t>TOHA FARMING</t>
  </si>
  <si>
    <t>PO BOX 505635</t>
  </si>
  <si>
    <t>TOMAS P SABLAN BEACHROAD SAN ANTONIO</t>
  </si>
  <si>
    <t>66-0776511</t>
  </si>
  <si>
    <t>PANNA</t>
  </si>
  <si>
    <t>MIR MAHABOBUR</t>
  </si>
  <si>
    <t>RAHMAN</t>
  </si>
  <si>
    <t>corporationmir@gmail.com</t>
  </si>
  <si>
    <t>Farmworkers and Laborers, Crop, Nursery, and Greenhouse</t>
  </si>
  <si>
    <t>P-500-25150-033246</t>
  </si>
  <si>
    <t>FARMER</t>
  </si>
  <si>
    <t>Must be at least High School Graduate. With at least 3 months of relevant work experience.</t>
  </si>
  <si>
    <t>TOMAS P SABLAN</t>
  </si>
  <si>
    <t>CNMI WITHHOLDING TAXES AND SS AND MEDICAID</t>
  </si>
  <si>
    <t>C-500-25180-138466</t>
  </si>
  <si>
    <t>ACA CORPORATION</t>
  </si>
  <si>
    <t>TEXAS ROAD, CHALAN KANOA</t>
  </si>
  <si>
    <t>P.O. BOX 503535 CK</t>
  </si>
  <si>
    <t>66-0771433</t>
  </si>
  <si>
    <t>LU</t>
  </si>
  <si>
    <t>MING LU</t>
  </si>
  <si>
    <t>ACAGIFT@PTICOM.COM</t>
  </si>
  <si>
    <t>P-500-24158-077797</t>
  </si>
  <si>
    <t>MAINTENANCE TECHNICIAN</t>
  </si>
  <si>
    <t>Must have 2 years of experience in the same position maintaining an existing building to prevent deterioration.  Applicant must be able to multi task. Applicant must be willing to work flexible time, holidays and weekends when necessary. Professional presentation and attitude and ability to maintain focus while working individually. Knowledge of building skills including air-conditioning maintenance, electrical, plumbing, painting, and general building repair, adept at using a variety of hand and electrical tools. Must have the ability to climb heights, lift up to 50 lbs. and climb onto ladders. Work hours will be between 8am and 5pm for at least 7 hours per day. Applicant must clearly indicate the JVA Number and position being applied for. Applicant must submit a resume with personal references, and employment certificates showing the required work experience. Applications will be considered if submitted within the recruitment period. We will contact previous employers for verification and personal reference. Applicants will be asked to demonstrate skill requirements of the job.</t>
  </si>
  <si>
    <t>TEXAS ROAD</t>
  </si>
  <si>
    <t xml:space="preserve">Payroll related taxes as required by law.
</t>
  </si>
  <si>
    <t>acagift@pticom.com</t>
  </si>
  <si>
    <t>C-500-25189-157699</t>
  </si>
  <si>
    <t>SAIPAN LAULAU DEVELOPMENT INC.</t>
  </si>
  <si>
    <t>LAOLAO BAY GOLF &amp; RESORT</t>
  </si>
  <si>
    <t>PMB 1020 P.O. BOX 10000</t>
  </si>
  <si>
    <t>66-0460289</t>
  </si>
  <si>
    <t>DELA CRUZ</t>
  </si>
  <si>
    <t>REDIE</t>
  </si>
  <si>
    <t>ALDAN</t>
  </si>
  <si>
    <t>HUMAN RESOURCES &amp; ADMINISTRATION MANAGER</t>
  </si>
  <si>
    <t>RDELACRUZ@LAOLAOBAYGOLF.COM</t>
  </si>
  <si>
    <t>P-500-25080-793182</t>
  </si>
  <si>
    <t>TWELVE (12) MONTHS EXPERIENCE AS A COOK PREFERRABLY IN A HOTEL FACILITY. KNOWLEDGE IN PREPARING, COOKING AND BAKING DISHES. FOOD HANDLING AND SANITATION PRACTICES. MUST BE ABLE TO OBTAIN A FOOD HANDLER'S CERTIFICATE.</t>
  </si>
  <si>
    <t>ROUTE 34 KAGMAN ROAD, KAGMAN III</t>
  </si>
  <si>
    <t>APPLICABLE FEDERAL AND LOCAL WITHHOLDING TAXES, AS REQUIRED BY LAW.
OPTIONAL: HEALTH INSURANCE
OPTIONAL: HOUSING AT $100/MONTH</t>
  </si>
  <si>
    <t>hr@laolaobaygolf.com</t>
  </si>
  <si>
    <t>United Printers</t>
  </si>
  <si>
    <t>Printing Services/Sign Manufacturer</t>
  </si>
  <si>
    <t>P.O. Box 8065 SVRB</t>
  </si>
  <si>
    <t>Luis S Cabrera Building Chalan Piao</t>
  </si>
  <si>
    <t>66-0773836</t>
  </si>
  <si>
    <t>Teregeyo</t>
  </si>
  <si>
    <t>Roselia</t>
  </si>
  <si>
    <t>Cambronero</t>
  </si>
  <si>
    <t>Proprietor</t>
  </si>
  <si>
    <t>unitedprinters514@gmail.com</t>
  </si>
  <si>
    <t>Graphic Designers</t>
  </si>
  <si>
    <t>Workman's Compensation</t>
  </si>
  <si>
    <t>Social Security (FICA), Medicare Tax, Payroll Withholding Tax</t>
  </si>
  <si>
    <t>PARAGON CORPORATION</t>
  </si>
  <si>
    <t>COREPLUS CONSTRUCTION</t>
  </si>
  <si>
    <t>PO BOX 500130</t>
  </si>
  <si>
    <t>66-0942948</t>
  </si>
  <si>
    <t>QUIRING</t>
  </si>
  <si>
    <t>PAULA BIANCA</t>
  </si>
  <si>
    <t>ENOLVA</t>
  </si>
  <si>
    <t>hr@coreplusconstruction.com</t>
  </si>
  <si>
    <t>MAINTENANCE AND REPAIR GENERAL</t>
  </si>
  <si>
    <t>D' GRANDEST CAFE AND RESTAURANT</t>
  </si>
  <si>
    <t>P.O. BOX 502585</t>
  </si>
  <si>
    <t>66-0986926</t>
  </si>
  <si>
    <t>AGUI</t>
  </si>
  <si>
    <t>CELSO JR</t>
  </si>
  <si>
    <t>GARBANZOS</t>
  </si>
  <si>
    <t>7309 JP BLDG. 2, CHALAN PALE ARNOLD RD., GARAPAN</t>
  </si>
  <si>
    <t>grandeurservices2021@gmail.com</t>
  </si>
  <si>
    <t>C-500-25239-269767</t>
  </si>
  <si>
    <t>LUVI F. BAYLON</t>
  </si>
  <si>
    <t>ISLAS BUILDERS</t>
  </si>
  <si>
    <t>P.O. Box 501180</t>
  </si>
  <si>
    <t>66-1035031</t>
  </si>
  <si>
    <t>BAYLON</t>
  </si>
  <si>
    <t>LUVI</t>
  </si>
  <si>
    <t>F.</t>
  </si>
  <si>
    <t>PO BOX 501180</t>
  </si>
  <si>
    <t>islasbuilders@gmail.com</t>
  </si>
  <si>
    <t>P-500-25078-786205</t>
  </si>
  <si>
    <t>MAINTENANCE AND REPAIR WORKERS</t>
  </si>
  <si>
    <t>WITH MINIMUM 6 MONTHS WORK EXPERIENCE. WITH KNOWLEDGE IN MACHINES, MATERIALS, METHODS AND TOOLS, INCLUDING THEIR DESIGNS, USES, REPAIR, AND
MAINTENANCE OF HOUSES, BUILDINGS OR OTHER STRUCTURES. CAN WORK ON WEEKENDS OR HOLIDAYS. APPLICANTS EITHER US CITIZEN OR CW-1 MUST SUBMIT
EMPLOYMENT CERTIFICATE</t>
  </si>
  <si>
    <t xml:space="preserve">SAIPAN </t>
  </si>
  <si>
    <t>According to approved working schedules</t>
  </si>
  <si>
    <t>Federal and CNMI Taxes</t>
  </si>
  <si>
    <t>https://labor.cnmi.gov/</t>
  </si>
  <si>
    <t>C-500-25177-130419</t>
  </si>
  <si>
    <t>P.O. Box 500575</t>
  </si>
  <si>
    <t>Ayuyu</t>
  </si>
  <si>
    <t>Jose</t>
  </si>
  <si>
    <t>Cruz</t>
  </si>
  <si>
    <t>P-500-25087-809898</t>
  </si>
  <si>
    <t>Housekeeping Cleaner</t>
  </si>
  <si>
    <t xml:space="preserve">Must have at least 3 months work experience as a Housekeeping cleaner.  Ability to pull and push work-related equipment, such as loaded housekeeping cart.  Must be able to understand and follow instructions and put tasks in order.  Must know how to operate cleaning equipment such as carpet shampooers, carpet steamer, clothes washers and dryers, floor polishers and vacuum cleaners.  Must be willing to work Flexible schedules including weekends and holidays.
Applicants are required to submit their resume and employment certification showing the required experience.  Applications will be considered if submitted within the recruitment period.  Previous employer will be contacted for verification and personal reference.
RJ Corporation is the job-contractor.   The worker will be assigned under employer-client JCA Inc. DBA McDonald's of Saipan, at their McDonald's outlet located in Chalan Pale Arnold Road.
</t>
  </si>
  <si>
    <t>McDonald's, Chalan Pale Arnold Road-Branch</t>
  </si>
  <si>
    <t>RJCORPORATION670@GMAIL.COM</t>
  </si>
  <si>
    <t>BEACH ROAD GARAPAN</t>
  </si>
  <si>
    <t>CNMI Withholding Taxes and SS and Medicaid</t>
  </si>
  <si>
    <t>A</t>
  </si>
  <si>
    <t>C-500-25188-154966</t>
  </si>
  <si>
    <t>Quincy Corp</t>
  </si>
  <si>
    <t>Micronesian Marine</t>
  </si>
  <si>
    <t>P.O. BOX 501610</t>
  </si>
  <si>
    <t>66-0514646</t>
  </si>
  <si>
    <t>Johnson</t>
  </si>
  <si>
    <t>Roland</t>
  </si>
  <si>
    <t>O</t>
  </si>
  <si>
    <t>President &amp; General Manager</t>
  </si>
  <si>
    <t>thewatercompanysaipan@gmail.com</t>
  </si>
  <si>
    <t>Automotive Service Technicians and Mechanics</t>
  </si>
  <si>
    <t>P-500-25072-771102</t>
  </si>
  <si>
    <t>Mechanic</t>
  </si>
  <si>
    <t>Knowledge in general repair and replacement services such as disc drum and brakes, wheel alignment, suspension, engine performance, AC system and other related vehicle functions. Must be able to understand and communicate in the English language  both written and oral. Must be able to lift a minimum of 50 lbs to shoulder level. A minimum of 24 months experience is required. A High School Diploma GED is required.</t>
  </si>
  <si>
    <t>8581 Chalan Pali Arnold Lower Base</t>
  </si>
  <si>
    <t>Applicable CNMI and Federal taxes.</t>
  </si>
  <si>
    <t>C-500-25195-171328</t>
  </si>
  <si>
    <t>Marianas Geotech Services, LLC</t>
  </si>
  <si>
    <t>3565 Chalan Monsignor Guerrero Road</t>
  </si>
  <si>
    <t>P.O. Box 501585, Saipan</t>
  </si>
  <si>
    <t>Dan Dan</t>
  </si>
  <si>
    <t>66-0862649</t>
  </si>
  <si>
    <t>Ripple</t>
  </si>
  <si>
    <t>James William</t>
  </si>
  <si>
    <t>King</t>
  </si>
  <si>
    <t>jripple@marianasgeotech.com</t>
  </si>
  <si>
    <t>P-500-25083-796738</t>
  </si>
  <si>
    <t>Soils/Materials Technician</t>
  </si>
  <si>
    <t>High School Diploma (may be foreign educational equivalent); two (2) years of experience as a Soils/Materials Technician or Assistant Soils/Materials Technician; possesses American Concrete Institute ACI Concrete Field-Testing Technician - Grade I Certification, ACI Concrete Laboratory Testing Technician - Level 1 Certification and ACI Concrete Laboratory Testing Technician - Level 2 Certification; and must possess drivers license. Verification of qualifications required.</t>
  </si>
  <si>
    <t>Employer paid medical insurance</t>
  </si>
  <si>
    <t>State Income Tax, Social Security (FICA), Medicare Tax</t>
  </si>
  <si>
    <t>http://www.marianasgeotech.com/</t>
  </si>
  <si>
    <t>K-TOWN, LLC</t>
  </si>
  <si>
    <t>PO BOX 520482</t>
  </si>
  <si>
    <t>TINIAN</t>
  </si>
  <si>
    <t>66-0965075</t>
  </si>
  <si>
    <t>KWON</t>
  </si>
  <si>
    <t>KI PUNG</t>
  </si>
  <si>
    <t>erickwon@ktowncoffee.com</t>
  </si>
  <si>
    <t>Cooks, Fast Food</t>
  </si>
  <si>
    <t>K-TOWN COFFEE</t>
  </si>
  <si>
    <t>SAN JOSE VILLAGE</t>
  </si>
  <si>
    <t>C-500-25169-105039</t>
  </si>
  <si>
    <t>AMCA Trading Business, Inc.</t>
  </si>
  <si>
    <t>M.G.A. Business</t>
  </si>
  <si>
    <t>P.O. Box 503024</t>
  </si>
  <si>
    <t>Chalan Pale Arnold Road 1st Floor Ace Bldg. Chalan Lau Lau</t>
  </si>
  <si>
    <t>66-0673664</t>
  </si>
  <si>
    <t>Dela Cruz</t>
  </si>
  <si>
    <t>Denicia Mary</t>
  </si>
  <si>
    <t>Avendano</t>
  </si>
  <si>
    <t>Secretary</t>
  </si>
  <si>
    <t>Chalan Pale Arnold Road, 1st Floor Ace Bldg., Chalan Lau Lau</t>
  </si>
  <si>
    <t>cnmicw12019@gmail.com</t>
  </si>
  <si>
    <t>P-500-25015-619079</t>
  </si>
  <si>
    <t>Bookkeeping, Accounting &amp; Auditing Clerk</t>
  </si>
  <si>
    <t xml:space="preserve">Must have at least 24-months of work related experience. Proficient with Microsoft Office ( MS Word and MS Excel). With knowledge of financial accounting  concepts and principles. Familiar with peach Tree. Knowledge in performing any combination of routine calculating, posting pertaining to business transactions. Must have knowledge in payroll computation, Taxes (BGRT, EWTR , 1040CM, &amp; FICA) and in complying with tax and revenue requirements, clearance and others.
</t>
  </si>
  <si>
    <t>Chalan Pale Arnold Road, 1st Floor Ace Bldg. Chalan Lau Lau</t>
  </si>
  <si>
    <t>None.</t>
  </si>
  <si>
    <t>mgabzcenter@yahoo.com</t>
  </si>
  <si>
    <t>CREATIVE CAPITAL CORPORATION</t>
  </si>
  <si>
    <t>SMARTSTART NURTURING CENTER NAVY HILL</t>
  </si>
  <si>
    <t>MAYORIA AVE.,</t>
  </si>
  <si>
    <t>NAVY HILL</t>
  </si>
  <si>
    <t>66-0887421</t>
  </si>
  <si>
    <t>VILLAGOMEZ</t>
  </si>
  <si>
    <t>ANGELINA</t>
  </si>
  <si>
    <t>LICEN</t>
  </si>
  <si>
    <t>smartstartspn@gmail.com</t>
  </si>
  <si>
    <t>CHILD CARE WORKERS</t>
  </si>
  <si>
    <t>C-500-25197-177599</t>
  </si>
  <si>
    <t>S.T.a.R. Marianas, Inc.</t>
  </si>
  <si>
    <t>Star Water</t>
  </si>
  <si>
    <t>Building#3140, I-Liyang Street, Beach Road</t>
  </si>
  <si>
    <t>South Garapan</t>
  </si>
  <si>
    <t>71-0922554</t>
  </si>
  <si>
    <t>Yukino</t>
  </si>
  <si>
    <t>Hiromi</t>
  </si>
  <si>
    <t>Not Applicable</t>
  </si>
  <si>
    <t>starmarianasinc@gmail.com</t>
  </si>
  <si>
    <t>Retail Salespersons</t>
  </si>
  <si>
    <t>P-500-25155-049433</t>
  </si>
  <si>
    <t>Retail Salesperson</t>
  </si>
  <si>
    <t>Job requires 12 months of work experience. Previous work in a water company and a relevant certification to show is a plus. Knowledge of principles and methods for showing, promoting, and selling products or services. This includes marketing strategy and tactics, product demonstration, sales techniques, and sales control systems.  Knowledge about the RO process and safety procedures and protocols in handling water products.  Computer literate. Have a basic accounting skills. Knowledge in POS program spicifically Quick Books POS. Track record of achieving sales qoutas. Able to convey information to people/customer clearly and simply, in a way that mean things are understood and get done. Must pass oral interview and written test. Available to work flexible day/hours that may include early morning, evenings, nights and/or holidays. All this qualifications are required for both US and foreign applicants/workers.</t>
  </si>
  <si>
    <t>FICA, Medicare &amp; Chapter 2 Taxes</t>
  </si>
  <si>
    <t>C-500-25247-285464</t>
  </si>
  <si>
    <t>Leung</t>
  </si>
  <si>
    <t>Reynold</t>
  </si>
  <si>
    <t>Tagle</t>
  </si>
  <si>
    <t>Operations Manager</t>
  </si>
  <si>
    <t>106 MAC Building, Chalan Laulau</t>
  </si>
  <si>
    <t>CHECKPOINTINTERNATIONAL@GMAIL.COM</t>
  </si>
  <si>
    <t>P-500-25111-883260</t>
  </si>
  <si>
    <t>Must be a high school graduate or have an equivalent qualification. Must have at least 12 months of proven experience in selling construction supplies and materials. Must be able to demonstrate knowledge of commonly used construction and building materials, such as paints and finishes, and their general uses and applications in typical construction projects, which will be assessed during the interview.</t>
  </si>
  <si>
    <t>106 MAC BUILDING, Chalan Laulau</t>
  </si>
  <si>
    <t xml:space="preserve">FICA and applicable CNMI withholding tax.
</t>
  </si>
  <si>
    <t>C-500-25247-285280</t>
  </si>
  <si>
    <t>Kin &amp; Rit Enterprises</t>
  </si>
  <si>
    <t>Coral Garden Hotel</t>
  </si>
  <si>
    <t>PO Box 597</t>
  </si>
  <si>
    <t>66-0448533</t>
  </si>
  <si>
    <t>Manglona</t>
  </si>
  <si>
    <t>Jacqueline</t>
  </si>
  <si>
    <t>Atalig</t>
  </si>
  <si>
    <t>jackie.manglona@kinrit.com</t>
  </si>
  <si>
    <t>P-500-25185-153760</t>
  </si>
  <si>
    <t xml:space="preserve">Knowledge of basic cleaners, including uses and how to use safety data sheets. 
Knowledge of basic cleaning tools. </t>
  </si>
  <si>
    <t>District 4 Songsong Village</t>
  </si>
  <si>
    <t>PO Box 597 Songsong Village</t>
  </si>
  <si>
    <t xml:space="preserve">CNMI Withholding Taxes and Federal Taxes (if applicable) </t>
  </si>
  <si>
    <t>D&amp;Q SAIPAN CO., LTD</t>
  </si>
  <si>
    <t>DICKERSON &amp; QUINN</t>
  </si>
  <si>
    <t>CTSI BUILDING</t>
  </si>
  <si>
    <t>12901 LOWER BASE DRIVE LOWER BASE</t>
  </si>
  <si>
    <t>66-0701779</t>
  </si>
  <si>
    <t>KRETZERS</t>
  </si>
  <si>
    <t>MAX</t>
  </si>
  <si>
    <t>PETER</t>
  </si>
  <si>
    <t>RESIDENT MANAGER</t>
  </si>
  <si>
    <t>hr_dq@tanholdings.com</t>
  </si>
  <si>
    <t>ACCOUNTING ASSISTANT</t>
  </si>
  <si>
    <t>D&amp;Q SAIPAN CTSI BLDG</t>
  </si>
  <si>
    <t>All CNMI and Federal Income Taxes, share in medical insurance and 401(k) retirement plan, is optional.</t>
  </si>
  <si>
    <t>C-500-25181-138787</t>
  </si>
  <si>
    <t>RC LLC</t>
  </si>
  <si>
    <t>P.O. BOX 5788 CHRB</t>
  </si>
  <si>
    <t>SULO ST., SUSUPE</t>
  </si>
  <si>
    <t>66-0939977</t>
  </si>
  <si>
    <t>LAXA</t>
  </si>
  <si>
    <t>CHARITO</t>
  </si>
  <si>
    <t>G.</t>
  </si>
  <si>
    <t>SULO ST. SUSUPE</t>
  </si>
  <si>
    <t>rcllcompany@gmail.com</t>
  </si>
  <si>
    <t>P-500-24198-198856</t>
  </si>
  <si>
    <t>JANITORS AND CLEANERS, EXCEPT MAIDS &amp; HOUSEKEEPING CLEANERS</t>
  </si>
  <si>
    <t>MUST HAVE THE ABILITY TO FOLLOW PROCEDURES, SPECIFIC RULES, OR A SET OF RULES. WORKS WITH LESS SUPERVISION. 
MUST POSSESS TECHNICAL KNOW HOW ON OPERATING BOTH HAND AND POWERED CLEANING TOOLS AND EQUIPMENT. 
12 months of experience required for this job. 
CNMI DRIVER'S LICENSE IS REQUIRED AND WILL BE APPLIED EQUALLY TO BOTH US WORKERS AND CW1 WORKERS</t>
  </si>
  <si>
    <t>na</t>
  </si>
  <si>
    <t>WHT, FICA Tax (SS &amp; Medicare)</t>
  </si>
  <si>
    <t>CLEAN WORLD CORPORATION</t>
  </si>
  <si>
    <t>2N CLEANING SPECIALIST</t>
  </si>
  <si>
    <t>UNIT 305A MARIANAS BUSINESS PLAZA NAURU LOOP SUSUPE</t>
  </si>
  <si>
    <t>P.O. BOX 10000 PMB 222</t>
  </si>
  <si>
    <t>66-0742738</t>
  </si>
  <si>
    <t>P</t>
  </si>
  <si>
    <t>VICE PRESIDENT AND SECRETARY</t>
  </si>
  <si>
    <t>cwcsaipan09@gmail.com</t>
  </si>
  <si>
    <t>GENERAL AND OPERATIONS MANAGER</t>
  </si>
  <si>
    <t>NONE.</t>
  </si>
  <si>
    <t>https://labor.cnmi.gov</t>
  </si>
  <si>
    <t>C-500-25181-139064</t>
  </si>
  <si>
    <t>E &amp; T  QUALITY MANAGEMENT LLC</t>
  </si>
  <si>
    <t>P.O. BOX 506557</t>
  </si>
  <si>
    <t>TUN HERMAN PAN AIRPORT ROAD, DAN-DAN</t>
  </si>
  <si>
    <t>66-1054251</t>
  </si>
  <si>
    <t>TORRES</t>
  </si>
  <si>
    <t>ELIZABETH</t>
  </si>
  <si>
    <t>BARTOLOME</t>
  </si>
  <si>
    <t>P.O.BOX  506557</t>
  </si>
  <si>
    <t>TUN HERMAN PAN AIRPORT ROAD DAN-DAN</t>
  </si>
  <si>
    <t>contact@etqualitymanagement.com</t>
  </si>
  <si>
    <t>P-500-24207-220564</t>
  </si>
  <si>
    <t>Janitors and Cleaners, Except Maids and Housekeeping Cleaner</t>
  </si>
  <si>
    <t>TUN HERMAN AIRPORT ROAD, DAN-DAN</t>
  </si>
  <si>
    <t>CNMI TAXES(Chapter 2 and Chapter 7);
 FICA TAXES( SOCIAL SECURITY AND MEDICARE)</t>
  </si>
  <si>
    <t>et_qualitymanagementllc@yahoo.com</t>
  </si>
  <si>
    <t>RJCL CORPORATION</t>
  </si>
  <si>
    <t>RNV CONSTRUCTION</t>
  </si>
  <si>
    <t>3688 BEACHROAD GARAPAN VILLAGE</t>
  </si>
  <si>
    <t>PO BOX 504974</t>
  </si>
  <si>
    <t>VILLACRUSIS</t>
  </si>
  <si>
    <t>RUEL</t>
  </si>
  <si>
    <t>RARO</t>
  </si>
  <si>
    <t>rose@rnvconstruction.com</t>
  </si>
  <si>
    <t>Human Resources Assistants, Except Payroll and Timekeeping</t>
  </si>
  <si>
    <t>C-500-25189-157612</t>
  </si>
  <si>
    <t>Guangdong Development CO., Ltd</t>
  </si>
  <si>
    <t>Guangdong Hardware</t>
  </si>
  <si>
    <t>Guangdong Building, Msgr. Martinez Road</t>
  </si>
  <si>
    <t>P.O. BOX 501640, As Lito Village</t>
  </si>
  <si>
    <t>66-0500561</t>
  </si>
  <si>
    <t>MA</t>
  </si>
  <si>
    <t>HENG</t>
  </si>
  <si>
    <t>Acting Office Representative</t>
  </si>
  <si>
    <t>gaungdong_hardware@163.com</t>
  </si>
  <si>
    <t>P-500-25130-961561</t>
  </si>
  <si>
    <t>Material Coordinator</t>
  </si>
  <si>
    <t>AT LEAST A HIGH SCHOOL DIPLOMA OR EQUIVALENT. 
AT LEAST 12 MONTHS WORKING EXPERIENCE ON RELATED FIELD. 
FAMILIAR WITH MICROSOFT OFFICE.
Ability to use the following features in Microsoft Office software:  
Word:  Able to format and structure material inventory and sales reports.  
Excel:  Able to use spreadsheets, formulas, pivot tables, and charts used in creating material inventory and sales.  
PowerPoint:  Capable of creating structured slide decks with Material sales graphics and narratives
ABILITY TO VERIFY ACCURACY OF TRANSACTIONAL DATA OF THE INVENTORY, MATERIALS AND DOCUMENTS. 
KNOWLEDGE OF LISTENING AND SPEAKING ENGLISH AND CHINESE, BEING ABLE TO COMMUNICATE WITH LOCAL PEOPLE AND DIFFERENT VENDORS (SUCH AS U.S., SINGAPORE, CHINA, AND SO ON) FOR THE RECEIVING VARIANCE AND PRODUCTS ISSUE, AND ABILITY TO PREPARE INVENTORY REPORT AND MATERIALS MONTHLY SALES REPORTS TO THE MANAGEMENT AND HEAD OFFICE (IN CHINA) FOR PROPER CONTROL. 
WORK EVEN ON WEEKEND OR HOLIDAY. 
KNOWLEDGE OF PRINCIPLES AND PROCESSES FOR PROVIDING CUSTOMER AND BUSINESS SERVICES. OTHER SKILLS SUCH AS COORDINATION AND TIME MANAGEMENT.</t>
  </si>
  <si>
    <t>Guangdong Building</t>
  </si>
  <si>
    <t>Msgr. Martinez Road</t>
  </si>
  <si>
    <t>All CNMI and Federal Income Taxes.</t>
  </si>
  <si>
    <t>guangdong_hardware@163.com</t>
  </si>
  <si>
    <t>FICA and applicable CNMI Withholding Tax</t>
  </si>
  <si>
    <t>C-500-25219-226702</t>
  </si>
  <si>
    <t>Kautz Glass Company Inc</t>
  </si>
  <si>
    <t>UFA St</t>
  </si>
  <si>
    <t>Lower Base</t>
  </si>
  <si>
    <t>66-0775194</t>
  </si>
  <si>
    <t>Kautz</t>
  </si>
  <si>
    <t>Richard Jr</t>
  </si>
  <si>
    <t>Peter</t>
  </si>
  <si>
    <t>kautzglasscompany@yahoo.com</t>
  </si>
  <si>
    <t>Assemblers and Fabricators, All Other</t>
  </si>
  <si>
    <t>P-500-25098-840121</t>
  </si>
  <si>
    <t>Assembler and Fabricator</t>
  </si>
  <si>
    <t>Knowledge in using fabrication tools and equipment</t>
  </si>
  <si>
    <t>Construction Laborers</t>
  </si>
  <si>
    <t>P-500-25156-059566</t>
  </si>
  <si>
    <t>CONSTRUCTION LABORER</t>
  </si>
  <si>
    <t>C-500-25080-793349</t>
  </si>
  <si>
    <t>P-500-25037-670046</t>
  </si>
  <si>
    <t>BAKER</t>
  </si>
  <si>
    <t>Must be high school graduate with at least 12 months' work experience</t>
  </si>
  <si>
    <t>SINAPALO SAFEWAY BUILDING SINAPALO 1 VILLAGE</t>
  </si>
  <si>
    <t>CNMI WIthholding Taxes and Federal Taxes(if applicable)</t>
  </si>
  <si>
    <t>C-500-25023-636414</t>
  </si>
  <si>
    <t>TRI ENTERPRISES, INC.</t>
  </si>
  <si>
    <t>MARIANAS VISITING NURSES</t>
  </si>
  <si>
    <t>BRI BLDG. KOPA DI ORU ST. GARAPAN</t>
  </si>
  <si>
    <t>SUITE 104</t>
  </si>
  <si>
    <t>66-0595842</t>
  </si>
  <si>
    <t>RAMOS</t>
  </si>
  <si>
    <t>GIA</t>
  </si>
  <si>
    <t>B</t>
  </si>
  <si>
    <t>PO BOX 9663</t>
  </si>
  <si>
    <t>admin@hhcare.co</t>
  </si>
  <si>
    <t>P-500-24319-473907</t>
  </si>
  <si>
    <t>BOOKKEEPING, ACCOUNTING, and AUDITING CLERK</t>
  </si>
  <si>
    <t>BOOKKEEPING CERTIFICATE</t>
  </si>
  <si>
    <t>BRI BLDG. KOPA DI ORU ST. GARAPA</t>
  </si>
  <si>
    <t>jovymacaraig@hhcare.co</t>
  </si>
  <si>
    <t>C-500-25080-793313</t>
  </si>
  <si>
    <t>First-Line Supervisors of Retail Sales Workers</t>
  </si>
  <si>
    <t>P-500-25037-670009</t>
  </si>
  <si>
    <t>SALES CLERK SUPERVISOR</t>
  </si>
  <si>
    <t>Must be knowledgeable in handling QuickBooks point of sale software with 12 months' work experience.</t>
  </si>
  <si>
    <t>C-500-25033-659873</t>
  </si>
  <si>
    <t>Marianas Meat Harvesting Corporation</t>
  </si>
  <si>
    <t>CK Smokehouse &amp; Salad, CK Bread &amp; Pastry, MMHC Slaughterhouse, et al,</t>
  </si>
  <si>
    <t>13006 Lowerbase Drive</t>
  </si>
  <si>
    <t>66-0767442</t>
  </si>
  <si>
    <t>P-500-24278-385005</t>
  </si>
  <si>
    <t>Food Service Worker</t>
  </si>
  <si>
    <t>Must have 3-month experience preferable in a high volume restaurant. Must have understanding of food preparation fundamentals, knowledgeable in food safety and sanitation, knowhow in using variety of kitchen equipment. Must have basic reading, writing, and communication skills. Able to work all shifting and flexible schedules including weekends and holidays. The work schedule for this position includes shifting &amp; split shifts and each beneficiary shall have different days off, each with 1-day off per week. All applicants must be able to secure the CNMI Drivers license and Food Handlers Certificate. Must have own transportation to and from work. All applicants must provide an updated resume, verifiable employment certification, and other related documents. Background checks and drug testing may be required during or prior to employment to all applicants.</t>
  </si>
  <si>
    <t>Konsolacion St</t>
  </si>
  <si>
    <t>Chalan Kanoa</t>
  </si>
  <si>
    <t>C-500-25099-844537</t>
  </si>
  <si>
    <t>P-500-24192-185065</t>
  </si>
  <si>
    <t>Accounting Specialist</t>
  </si>
  <si>
    <t>Technical Skill: computer literacy</t>
  </si>
  <si>
    <t>hr@saipanwolrdresort.com</t>
  </si>
  <si>
    <t>C-500-25084-800129</t>
  </si>
  <si>
    <t>P-500-25043-688696</t>
  </si>
  <si>
    <t>HVAC TECHNICIAN</t>
  </si>
  <si>
    <t>Knowledge of machines and parts</t>
  </si>
  <si>
    <t>Social Security, Medicare, CNMI taxes</t>
  </si>
  <si>
    <t>C-500-25085-803568</t>
  </si>
  <si>
    <t>MARIA THERESA CRUZ</t>
  </si>
  <si>
    <t>JJ&amp;K COMPANY</t>
  </si>
  <si>
    <t>P O BOX 502305</t>
  </si>
  <si>
    <t>104 MANGO CITY</t>
  </si>
  <si>
    <t>66-0867453</t>
  </si>
  <si>
    <t>MARIA THERESA</t>
  </si>
  <si>
    <t>V</t>
  </si>
  <si>
    <t>P-500-25048-698651</t>
  </si>
  <si>
    <t>BEAUTICIAN</t>
  </si>
  <si>
    <t>HIGH SCHOOL GRADUATE AND 12 MONTHS EXPERIENCE</t>
  </si>
  <si>
    <t>Bi-Weekly</t>
  </si>
  <si>
    <t>MARIANASLABOR.NET</t>
  </si>
  <si>
    <t>C-500-25071-769247</t>
  </si>
  <si>
    <t>KPRO SERVICES, LLC</t>
  </si>
  <si>
    <t>P.O. BOX 10003, PMB 545</t>
  </si>
  <si>
    <t>66-1052419</t>
  </si>
  <si>
    <t>PAMINTUAN</t>
  </si>
  <si>
    <t>LEONIZA</t>
  </si>
  <si>
    <t>KPRO010622@GMAIL.COM</t>
  </si>
  <si>
    <t>P-500-25036-666324</t>
  </si>
  <si>
    <t>C-500-25083-796662</t>
  </si>
  <si>
    <t>Tae Woo Corporation</t>
  </si>
  <si>
    <t>PMB 102 P.O. Box 10000</t>
  </si>
  <si>
    <t>98-0391924</t>
  </si>
  <si>
    <t>Choi</t>
  </si>
  <si>
    <t>Changkwon</t>
  </si>
  <si>
    <t>Corporate Vice President</t>
  </si>
  <si>
    <t>taewoovisa@gmail.com</t>
  </si>
  <si>
    <t>Helpers--Production Workers</t>
  </si>
  <si>
    <t>P-500-25024-639403</t>
  </si>
  <si>
    <t>Aluminum and Glass Window Production Worker</t>
  </si>
  <si>
    <t>Knowledge of machines and tools, including their designs, uses, repair, and maintenance with driver's license.</t>
  </si>
  <si>
    <t>Withholding Tax and FICA Tax  (Social Security &amp; Medicare)</t>
  </si>
  <si>
    <t>saipantaewoo@gmail.com</t>
  </si>
  <si>
    <t>C-500-25060-735489</t>
  </si>
  <si>
    <t>JESUS A. PANTALEON</t>
  </si>
  <si>
    <t>PO BOX 503707</t>
  </si>
  <si>
    <t>66-1010611</t>
  </si>
  <si>
    <t>PANTALEON</t>
  </si>
  <si>
    <t>JESUS</t>
  </si>
  <si>
    <t>AGAPITO</t>
  </si>
  <si>
    <t>PROPRIETOR</t>
  </si>
  <si>
    <t>jessp96950@yahoo.com</t>
  </si>
  <si>
    <t>P-500-24219-246382</t>
  </si>
  <si>
    <t>HAIRSTYLIST</t>
  </si>
  <si>
    <t>C-500-25032-659352</t>
  </si>
  <si>
    <t>C-500-25085-803654</t>
  </si>
  <si>
    <t>G&amp;G CASTRO FARM</t>
  </si>
  <si>
    <t>P.O. BOX 502305</t>
  </si>
  <si>
    <t>MIDDLE ROAD , GARAPAN</t>
  </si>
  <si>
    <t>66-0749207</t>
  </si>
  <si>
    <t>MIDDLE ROAD GARAPAN</t>
  </si>
  <si>
    <t>P-500-25049-701449</t>
  </si>
  <si>
    <t>COMMERCIAL CLEANER</t>
  </si>
  <si>
    <t xml:space="preserve">6 MONTHS EXPERIENCE, EMPLOYMENT CERTIFICATION </t>
  </si>
  <si>
    <t>P.O.502305 SAIPAN</t>
  </si>
  <si>
    <t>C-500-25092-825589</t>
  </si>
  <si>
    <t>D.K.K. Inc.</t>
  </si>
  <si>
    <t>DKK Construction, Dollars Poker, Moon Night Poker, et al</t>
  </si>
  <si>
    <t>PMB 214 Box 10005</t>
  </si>
  <si>
    <t>66-0650600</t>
  </si>
  <si>
    <t>KIM</t>
  </si>
  <si>
    <t>DOYI</t>
  </si>
  <si>
    <t>CORPORATE SECRETARY</t>
  </si>
  <si>
    <t>P-500-24331-502933</t>
  </si>
  <si>
    <t>Heavy Duty Custodian</t>
  </si>
  <si>
    <t xml:space="preserve">High school graduate. Must have at least 1-year of work-related experience. Can perform work assignments with less supervision. Familiar with using cleaning tools such as power washer, bush cutter, lawnmower, and other heavy duty cleaning equipment. Must be knowledgeable with using chemical cleaners, pesticides, and be able to mix detergents for cleaning solutions according to specifications. Willing to work flexible hours including holidays and weekends. This position includes shifting work schedule and each beneficiary shall have different days off, each with 1-day off per week. Must be physically fit to be able to handle strenuous activities such as lifting, pushing, pulling or carrying heavy loads. Must have own transportation to &amp; from work and must possess a valid CNMI Driver's License. </t>
  </si>
  <si>
    <t>Afetna Rd</t>
  </si>
  <si>
    <t>San Antonio</t>
  </si>
  <si>
    <t>C-500-25092-820986</t>
  </si>
  <si>
    <t>L&amp;T Group of Companies, Ltd.</t>
  </si>
  <si>
    <t>2nd Floor, JP Centre Building</t>
  </si>
  <si>
    <t>Beach Road, Garapan</t>
  </si>
  <si>
    <t>98-6021183</t>
  </si>
  <si>
    <t>Tolentino</t>
  </si>
  <si>
    <t>Emerenciana</t>
  </si>
  <si>
    <t>hrd@ltsaipan.com</t>
  </si>
  <si>
    <t>P-500-24340-522125</t>
  </si>
  <si>
    <t>Heating, Ventilation, Air Conditioning Service Technician</t>
  </si>
  <si>
    <t>High School / GED Graduate with at least 24 months of previous work-related skill, knowledge, and experience. Ability to install, service, and repair air conditioning &amp; refrigeration systems in residence and commercial establishments. Comply with all applicable standards, policies, and procedures, including safety procedures and the maintenance of a clean work area. Must be able to work flexible hours. Performing routine maintenance on equipment and determining when and what kind of maintenance is needed. Installing equipment, machines, wiring, or programs to meet specifications. Conducting tests and inspections of products, services, or processes to evaluate quality or performance. Determining causes of operating errors and deciding what to do about it. Watching gauges, dials, or other indicators to make sure a machine is working properly. Knowledge of machines and tools, including their designs, uses, repair, and maintenance.</t>
  </si>
  <si>
    <t>JP Centre Building</t>
  </si>
  <si>
    <t>Paid leave, Holiday pay, and 401 (k) retirement plan subject to company policy.</t>
  </si>
  <si>
    <t>All CNMI and Federal Income Taxes. Share in medical insurance and 401 (k) retirement plan is optional.</t>
  </si>
  <si>
    <t>C-500-25093-825846</t>
  </si>
  <si>
    <t>ULYSIS SIMPSON D. RAMOS</t>
  </si>
  <si>
    <t>ADAMAS DIAMOND COMPANY</t>
  </si>
  <si>
    <t>PO BOX 505454</t>
  </si>
  <si>
    <t>66-1087746</t>
  </si>
  <si>
    <t>ULYSIS SIMPSON</t>
  </si>
  <si>
    <t>UNIT 101 BLUE BEACH HOUSE BEACH ROAD</t>
  </si>
  <si>
    <t>adiamond.c2024@gmail.com</t>
  </si>
  <si>
    <t>Dining Room and Cafeteria Attendants and Bartender Helpers</t>
  </si>
  <si>
    <t>P-500-25022-633279</t>
  </si>
  <si>
    <t>FOOD PREPARATION AND SERVING RELATED WORKERS, ALL OTHERS</t>
  </si>
  <si>
    <t>GOOD COMMUNICATION SKILLS BOTH ORAL AND WRITTEN: PROPER HYGIENE:
CUSTOMER SERVICE, KNOWLEDGE IN FOOD PREPARATION AND SERVING.</t>
  </si>
  <si>
    <t>BEACH ROAD</t>
  </si>
  <si>
    <t>OVERTIME RATE APPLIES IN EXCESS OF 40 HRS. PER WEEK</t>
  </si>
  <si>
    <t>C-500-25064-745109</t>
  </si>
  <si>
    <t>P-500-24303-438726</t>
  </si>
  <si>
    <t>AT LEAST 12 MONTHS WORKING EXPERIENCE AS MAINTENANCE AND REPAIR WORKER. KNOW HOW TO REPAIR DOORS, LOCKS, WINDOWS. KNOWLEDGE IN WELDING, MASONRY, CARPENTRY AND PAINTING WORKS. WILLING TO WORK FLEXIBLE SCHEDULE. DO OTHER RELATED DUTIES AS ASSIGNED</t>
  </si>
  <si>
    <t>CHAN PIAO</t>
  </si>
  <si>
    <t>EMPLOYEE'S  WITHHOLDING TAX</t>
  </si>
  <si>
    <t>C-500-25116-908698</t>
  </si>
  <si>
    <t>F</t>
  </si>
  <si>
    <t>P-500-25069-763616</t>
  </si>
  <si>
    <t>At least High School/GED graduate. With minimum working experience of twelve months as Cook. This job opportunity is atemporary, full time position.
Applicant must submit a certificate of employment and unexpired food handler certificate.</t>
  </si>
  <si>
    <t>FEDERAL AND CNMI TAXES</t>
  </si>
  <si>
    <t>C-500-25073-775232</t>
  </si>
  <si>
    <t>C-500-25071-767236</t>
  </si>
  <si>
    <t>KPRO CLEANING SERVICES</t>
  </si>
  <si>
    <t>KPro010622@gmail.com</t>
  </si>
  <si>
    <t>P-500-25036-666376</t>
  </si>
  <si>
    <t>CLEANERS</t>
  </si>
  <si>
    <t>C-500-25060-735434</t>
  </si>
  <si>
    <t>P-500-24177-144402</t>
  </si>
  <si>
    <t>Food Service Aides</t>
  </si>
  <si>
    <t xml:space="preserve">MUST HAVE THREE (3) MONTHS  WORK EXPERIENCE. APPLICANTS MUST BE ABLE TO LIFT AT LEAST 50 LBS. &amp; CAN WORK ON A FLEXIBLE HOURS ON WEEKDAYS AND HOLIDAYS OR AN EARLY MORNING SHIFT. MUST SUBMIT DETAILED RESUME EQUALLY APPLICABLE TO U.S. AND FOREIGN WORKERS. </t>
  </si>
  <si>
    <t xml:space="preserve">CHAPTER 2 AND CHAPTER 7 TAXES ( STATE AND FEDERAL TAXES), SOCIAL SECURITY AND MEDICARE TAXES </t>
  </si>
  <si>
    <t>C-500-25084-800274</t>
  </si>
  <si>
    <t>UNITY TRADE SERVICES INC.</t>
  </si>
  <si>
    <t>UNITY TRADE SERVICS INC.</t>
  </si>
  <si>
    <t>P O BOX 500703</t>
  </si>
  <si>
    <t>UFA STREET LOWER BASE</t>
  </si>
  <si>
    <t>NORTHERN MARIANA ISLANDS</t>
  </si>
  <si>
    <t>98-6021304</t>
  </si>
  <si>
    <t>MACALINAO</t>
  </si>
  <si>
    <t>RONEl</t>
  </si>
  <si>
    <t>GEENRAL MANAGER</t>
  </si>
  <si>
    <t>unitytradeservice@yahoo.com</t>
  </si>
  <si>
    <t>Structural Metal Fabricators and Fitters</t>
  </si>
  <si>
    <t>P-500-24323-480094</t>
  </si>
  <si>
    <t>STRUCTURAL, METAL FRABRICATORS &amp; FITTERS</t>
  </si>
  <si>
    <t>WITH ONE YEAR WORK EXPERIENCE  AS STRUCTURAL, METAL FRABRICATORS &amp; FITTERS</t>
  </si>
  <si>
    <t>CNMI TAXES AND FICA TAXES</t>
  </si>
  <si>
    <t>CENDY</t>
  </si>
  <si>
    <t>UNITY TRADE SERVICES INC</t>
  </si>
  <si>
    <t>C-500-25064-748358</t>
  </si>
  <si>
    <t>Tinian Fuel Services, Inc.</t>
  </si>
  <si>
    <t>Tinian Landscaping and Custodial Services; TLC Contractor</t>
  </si>
  <si>
    <t>P.O. Box 520800</t>
  </si>
  <si>
    <t>66-0608693</t>
  </si>
  <si>
    <t>Mendiola-Long</t>
  </si>
  <si>
    <t>Phillip</t>
  </si>
  <si>
    <t>Thomas</t>
  </si>
  <si>
    <t>jobs@tinianservice.com</t>
  </si>
  <si>
    <t>P-500-24213-233637</t>
  </si>
  <si>
    <t>Custodial Worker</t>
  </si>
  <si>
    <t>Previous work-related skills, knowledge, or experience, time  management, service orientation, and monitoring.</t>
  </si>
  <si>
    <t>Grand Street, Lot 003 T11, San Jose Village</t>
  </si>
  <si>
    <t>P. O. Box 520800</t>
  </si>
  <si>
    <t>FICA and Withholding Tax</t>
  </si>
  <si>
    <t>C-500-25078-786414</t>
  </si>
  <si>
    <t>Alba Prime Pacific LLC</t>
  </si>
  <si>
    <t>Multiline Supplies and Services</t>
  </si>
  <si>
    <t>Pedro Lane Chalan Kanoa Village</t>
  </si>
  <si>
    <t>PMB 138 PO box 10000</t>
  </si>
  <si>
    <t>66-0803280</t>
  </si>
  <si>
    <t>Leong</t>
  </si>
  <si>
    <t>Richard</t>
  </si>
  <si>
    <t>Sales Manager</t>
  </si>
  <si>
    <t>PMB 138 PO Box 10000</t>
  </si>
  <si>
    <t>rleong1969@gmail.com</t>
  </si>
  <si>
    <t>P-500-25036-666637</t>
  </si>
  <si>
    <t>With 24-months of work related experience required for both US and CW-1 Workers. Knowledge of Computer-Aided Design(CAD) Software, Autodesk, Auto CAD 3D.</t>
  </si>
  <si>
    <t>labor.cnnmi.gov</t>
  </si>
  <si>
    <t>Montemayor</t>
  </si>
  <si>
    <t>Lourdes</t>
  </si>
  <si>
    <t>I</t>
  </si>
  <si>
    <t>C-500-25038-673740</t>
  </si>
  <si>
    <t>Registered Nurses</t>
  </si>
  <si>
    <t>P-500-24211-227385</t>
  </si>
  <si>
    <t>ASSOCIATES DEGREE IN NURSING FROM A RECOGNIZED/ACCREDITED SCHOOL OF NURSING OR FOREIGN EQUIVALENT. MUST PASS THE NCLEX-RN AND MUST BE LICENSED AS A REGISTERED NURSE BY THE COMMONWEALTH BOARD OF NURSE EXAMINERS (CBNE) TO PRACTICE NURSING IN THE COMMONWEALTH OF THE NORTHERN MARIANA ISLANDS (CNMI). MUST POSSESS BLS AND/OR ACLS CERTIFICATES. NRP AND/OR PALS CERTIFICATES, AS REQUIRED BY ASSIGNED UNIT. COMPUTER LITERATE.
CONDITIONAL REQUIREMENT: EMPLOYMENT IS CONTINGENT UPON SUCCESSFUL CLEARING OF PRE-EMPLOYMENT HEALTH AND DRUG SCREENING IN ACCORDANCE WITH CHCC POLICY.</t>
  </si>
  <si>
    <t>Fringe benefits: Paid time off &amp; holidays.</t>
  </si>
  <si>
    <t xml:space="preserve">CNMI Tax, Federal Tax, Medicare and Social Security. Optional: Medical &amp; dental insurance, life insurance, 401a retirement plan. </t>
  </si>
  <si>
    <t>(670)236-8202</t>
  </si>
  <si>
    <t>Tudela</t>
  </si>
  <si>
    <t>Vanessa</t>
  </si>
  <si>
    <t>vanessa.tudela@chcc.health</t>
  </si>
  <si>
    <t>C-500-25076-781859</t>
  </si>
  <si>
    <t>FOUR SEASONS INTERNATIONAL CORP</t>
  </si>
  <si>
    <t>ONE BROADWAY STREET, SAN JOSE VILLAGE</t>
  </si>
  <si>
    <t>PO BOX 495</t>
  </si>
  <si>
    <t>66-0717156</t>
  </si>
  <si>
    <t>HOM</t>
  </si>
  <si>
    <t>BRIAN</t>
  </si>
  <si>
    <t>NOEL</t>
  </si>
  <si>
    <t>xuan-meihua@hotmail.com</t>
  </si>
  <si>
    <t>P-500-24182-163249</t>
  </si>
  <si>
    <t xml:space="preserve">Can work flexible time, night shift, holidays and sundays.
</t>
  </si>
  <si>
    <t>chapter 2, fica sss and fica med</t>
  </si>
  <si>
    <t>C-500-25100-849370</t>
  </si>
  <si>
    <t>MICRONESIA RESORT INC.</t>
  </si>
  <si>
    <t>KENSINGTON HOTEL SAIPAN</t>
  </si>
  <si>
    <t>CHALAN PALE ARNOLD MAIN ROAD, SAN ROQUE</t>
  </si>
  <si>
    <t>PO BOX 5152 CHRB</t>
  </si>
  <si>
    <t>98-6021504</t>
  </si>
  <si>
    <t>LEE</t>
  </si>
  <si>
    <t>DONGHWAN</t>
  </si>
  <si>
    <t>DIRECTOR OF HUMAN RESOURCES</t>
  </si>
  <si>
    <t>LEE_DONGHWAN01@eland.co.kr</t>
  </si>
  <si>
    <t>First-Line Supervisors of Housekeeping and Janitorial Workers</t>
  </si>
  <si>
    <t>P-500-24236-288562</t>
  </si>
  <si>
    <t>HOUSEKEEPING SUPERVISOR</t>
  </si>
  <si>
    <t xml:space="preserve">1. MANAGEMENT OF PEOPLE RESOURCES-MOTIVATING, DEVELOPING AND DIRECTING PEOPLE AS THEY WORK, IDENTIFYING THE BEST PEOPLE FOR THE JOB. 2.
MONITORING, ASSESSING PERFORMANCE OF YOURSELF, OTHER INDIVIDUALS, OR ORGANIZATIONS TO MAKE IMPROVEMENTS OR TAKE CORRECTIVE ACTION. 3.
SOCIAL PERCEPTIVENESS-BEING AWARE OF OTHERS' REACTIONS AND UNDERSTANDING WHY THEY REACT AS THEY DO. 4. SPEAKING-TALKING TO OTHERS TO
CONVEY INFORMATION EFFECTIVELY. 5. TIME MANAGEMENT-MANAGING ONE'S OWN TIME AND THE TIME OF OTHERS. 6. BE ABLE TO STAND, SIT, OR WALK FOR AN
EXTENDED PERIOD OF TIME AND HAVE TO CARRY UP TO 70 POUNDS WITHOUT ASSISTANCE. BE ABLE AND WILLING TO WORK IN FLEXIBLE SHIFTS, DAYS, EVENING,
NIGHT, WEEKEND AND HOLIDAYS
</t>
  </si>
  <si>
    <t>duty meal, 15 days vacation leave after 1yr., 9 holiday pay; optional health insurance &amp; housing</t>
  </si>
  <si>
    <t>chapter 2 local tax/chapter 7 federal tax/optional $120.00 dorm &amp; health insurance</t>
  </si>
  <si>
    <t>HR@MRISAIPAN.COM</t>
  </si>
  <si>
    <t>http://kensingtonsaipan.com/en/recruit.php</t>
  </si>
  <si>
    <t>INOS</t>
  </si>
  <si>
    <t>DEBRA</t>
  </si>
  <si>
    <t>MICRONESIA RESORT INC. DBA: KENSINGTON HOTEL SAIPAN</t>
  </si>
  <si>
    <t>debra.inos@kensingtonsaipan.com</t>
  </si>
  <si>
    <t>C-500-25066-759093</t>
  </si>
  <si>
    <t>3786 AFETNAS RD SAN ANTONIO</t>
  </si>
  <si>
    <t>P-500-25032-659311</t>
  </si>
  <si>
    <t>Auto Mechanic</t>
  </si>
  <si>
    <t>with valid driver's license</t>
  </si>
  <si>
    <t>Employees' Income Taxes as required by Federal &amp; CNMI laws</t>
  </si>
  <si>
    <t>C-500-25100-849415</t>
  </si>
  <si>
    <t>P-500-24190-178439</t>
  </si>
  <si>
    <t>Waitress/Waiter</t>
  </si>
  <si>
    <t xml:space="preserve">ABLE TO DEMONSTRATE SPECIFIC SKILLS: 1. ACTIVE LISTENING-GIVING FULL ATTENTION TO WHAT OTHER PEOPLE ARE SAYING, TAKING TIME TO UNDERSTAND THE
POINTS BEING MADE, ASKING QUESTIONS ARE APPROPRIATE, AND NOT INTERRUPTING IN APPROPRIATE TIMES. 2. SERVICE ORIENTATION- ACTIVELY LOOKING FOR
WAYS TO HELP OTHER 3. SPEAKING-TALKING TO OTHERS TO CONVEY INFORMATION EFFECTIVELY 4. SOCIAL PERCEPTIVENESS-BEING AWARE OF OTHERS
REACTIONS AND UNDERSTANDING WHY THEY REACT AS THEY DO. 5. COORDINATION-ADJUSTING IN RELATION TO OTHER'S ACTIONS. ABLE TO PUSH, PULL, LIFT AND CARRY 50LBS WITHOUT ASSISTANCE. BE ABLE AND WILLING TO WORK FLEXIBLE SHIFTS, DAYS, EVENINGS, NIGHTS, WEEKENDS AND HOLIDAYS.
</t>
  </si>
  <si>
    <t>chapter 2 local tax/chapter 7 federal tax/optional $70.00 dorm &amp; health insurance</t>
  </si>
  <si>
    <t>C-500-25070-767117</t>
  </si>
  <si>
    <t>Architectural and Civil Drafters</t>
  </si>
  <si>
    <t>P-500-25036-666319</t>
  </si>
  <si>
    <t>ARCHITECTURAL DRAFTER</t>
  </si>
  <si>
    <t xml:space="preserve">Must have knowledge of and skills in Autodesk AutoCAD; SketchUp; Adobe Photoshop;  Autodesk Revit;  V-Ray; MS Office applications, such as Microsoft Word, Excel, and PowerPoint. 
</t>
  </si>
  <si>
    <t>UNIT NO.1, 2ND FLOOR M2M BUILDING</t>
  </si>
  <si>
    <t>C-500-25074-779050</t>
  </si>
  <si>
    <t>Jonas M. Barcinas</t>
  </si>
  <si>
    <t>PO Box 503496</t>
  </si>
  <si>
    <t>66-1012901</t>
  </si>
  <si>
    <t>Barcinas</t>
  </si>
  <si>
    <t>Jonas</t>
  </si>
  <si>
    <t>Manibusan</t>
  </si>
  <si>
    <t>Owner/President</t>
  </si>
  <si>
    <t>PO box 503496</t>
  </si>
  <si>
    <t>Northern Marianas Island</t>
  </si>
  <si>
    <t>rjsmanpower2021@gmail.com</t>
  </si>
  <si>
    <t>P-500-25038-676993</t>
  </si>
  <si>
    <t>Beauty Salon</t>
  </si>
  <si>
    <t>At least 12 months work experience as Hairstylist, hairdressers, Cosmetologist.</t>
  </si>
  <si>
    <t>503496 Buenas Dias Alof Avenue Dandan</t>
  </si>
  <si>
    <t>CNMI Payroll Taxes</t>
  </si>
  <si>
    <t>C-500-25098-839781</t>
  </si>
  <si>
    <t>PACIFIC ECO LAUNDRY INC</t>
  </si>
  <si>
    <t>PACIFIC ECO LAUNDRY</t>
  </si>
  <si>
    <t>3741 WINNERS RESIDENCE, AFETNA, SAN ANTONIO</t>
  </si>
  <si>
    <t>PO BOX 506003</t>
  </si>
  <si>
    <t>66-0868938</t>
  </si>
  <si>
    <t>3741 WINNERS RESIDENCE, AFETNA ROAD</t>
  </si>
  <si>
    <t>pacificecolaundry@gmail.com</t>
  </si>
  <si>
    <t>Laundry and Dry-Cleaning Workers</t>
  </si>
  <si>
    <t>P-500-24229-271828</t>
  </si>
  <si>
    <t>Operation Service Worker</t>
  </si>
  <si>
    <t>PREFERABLY WITH KNOWLEDGE IN PRODUCTION PROCESSES, QUALITY CONTROLS, HOTEL LINENS, AND GUEST OR PERSONAL LAUNDRY AND DRY-CLEANING. MUST HAVE A BASIC UNDERSTANDING OF LAUNDRY EQUIPMENT, MACHINES, AND SYSTEMS. MUST HAVE AT LEAST 6 MONTHS OF WORK EXPERIENCE IN COMMERCIAL LAUNDRY OR RELATED. AN EMPLOYMENT CERTIFICATE AS LAUNDRY &amp; DRY-CLEANER AND HIGH SCHOOL DIPLOMA/ GED ARE REQUIRED. WILLING TO WORK ON POSSIBLE SPLIT SHIFT SCHEDULES INCLUDING WEEKENDS, AND EVEN HOLIDAYS IN CASE OF EMERGENCY.</t>
  </si>
  <si>
    <t>TRINANEZ</t>
  </si>
  <si>
    <t>CECILE</t>
  </si>
  <si>
    <t>C-500-25055-717684</t>
  </si>
  <si>
    <t>Magas Corporation</t>
  </si>
  <si>
    <t>670 Rocksteady Shop</t>
  </si>
  <si>
    <t>P.O. Box 505728</t>
  </si>
  <si>
    <t>Saipan, MP 96950</t>
  </si>
  <si>
    <t>66-0789383</t>
  </si>
  <si>
    <t>Cabrera</t>
  </si>
  <si>
    <t>May Ann</t>
  </si>
  <si>
    <t>Reyes</t>
  </si>
  <si>
    <t>stressfree670@yahoo.com</t>
  </si>
  <si>
    <t>P-500-25010-609166</t>
  </si>
  <si>
    <t>Bookkeeping, Accounting and Auditing Clerks</t>
  </si>
  <si>
    <t>AT LEAST 12 MONTHS OF EXPERIENCE AS A BOOKKEEPER OR ACCOUNTING CLERK.
COMPUTER LITERATE (WORD AND EXCEL)
KNOWLEDGE IN POINT-OF-SALES SYSTEM.</t>
  </si>
  <si>
    <t>Middle Road, Gualo Rai</t>
  </si>
  <si>
    <t>PAYROLL TAXES</t>
  </si>
  <si>
    <t>C-500-25107-873758</t>
  </si>
  <si>
    <t>D.K.K. INC.</t>
  </si>
  <si>
    <t>DKK CONSTRUCTION, DOLLARS POKER, MOON NIGHT POKER, ET AL</t>
  </si>
  <si>
    <t>PMB 214 BOX 10005</t>
  </si>
  <si>
    <t>Cleaners of Vehicles and Equipment</t>
  </si>
  <si>
    <t>P-500-24181-162311</t>
  </si>
  <si>
    <t>VEHICLE &amp; EQUIPMENT MAINTENANCE</t>
  </si>
  <si>
    <t>High School graduate. Must have at least 1 year working experience. Must have specific understanding of automobile, equipment &amp; tools diagnosis, troubleshooting &amp; repair. Knowledgeable with truck/automobile parts, repairs &amp; maintenance. Can work under less supervision and be able to meet work deadlines. Must be physically fit to lift, push, pull or carry heavy loads and perform the duties of the position. Must be able to secure the CNMI Commercial drivers license and with excellent driving record. Willing to work flexible hours including weekends and holidays. Must have own transportation to and from work. All applicants must attached resume, copy of diploma, education certificates, employment certification, and other related documents. Background checks and drug testing may be required during or prior to employment to all applicants.</t>
  </si>
  <si>
    <t>C-500-25146-016865</t>
  </si>
  <si>
    <t>Marianas Coffee Company CNMI, LLC</t>
  </si>
  <si>
    <t>Marianas Coffee To Go</t>
  </si>
  <si>
    <t>873 Micro Beach Road, Garapan</t>
  </si>
  <si>
    <t>P.O Box 5674 CHRB</t>
  </si>
  <si>
    <t>98-0535713</t>
  </si>
  <si>
    <t>Hood</t>
  </si>
  <si>
    <t>David</t>
  </si>
  <si>
    <t>C.</t>
  </si>
  <si>
    <t>Manager</t>
  </si>
  <si>
    <t>marianascoffeetogo@gmail.com</t>
  </si>
  <si>
    <t>Baristas</t>
  </si>
  <si>
    <t>P-500-24324-483585</t>
  </si>
  <si>
    <t xml:space="preserve">At least six (6) months of experience as a barista, preferably in a specialty coffee shop or caf setting.
Understanding of espresso machines, coffee brewing methods, and the ability to craft high-quality espresso-based drinks (e.g., lattes, cappuccinos, macchiatos).
A genuine passion for coffee and a strong desire to continuously learn about coffee trends, brewing techniques, and coffee bean varieties. Interest in educating customers and team members about coffee.
Exceptional interpersonal and communication skills with a talent for creating a friendly, welcoming environment for customers. Able to build rapport with patrons and ensure a positive experience.
Ability to thrive in a fast-paced, dynamic environment. Capable of working under pressure while maintaining high service standards and attention to detail.
Ability to work well as part of a team, assisting colleagues during busy shifts, and contributing to a collaborative, supportive work environment.
Ability to stand for long periods and lift up to 25 pounds as needed. Must be able to perform tasks efficiently in a busy caf setting.
</t>
  </si>
  <si>
    <t>Workmen's Compensation is provided by the employer</t>
  </si>
  <si>
    <t xml:space="preserve">CNMI taxes and federal taxes as required by law. </t>
  </si>
  <si>
    <t>C-500-25120-919684</t>
  </si>
  <si>
    <t>Ace Hardware CNMI, Inc</t>
  </si>
  <si>
    <t>Europa Place, Gualo Rai P.O Box 500137</t>
  </si>
  <si>
    <t>94-3199949</t>
  </si>
  <si>
    <t>Insatto Street, Susupe P.O. Box 500137</t>
  </si>
  <si>
    <t>P-500-25084-800123</t>
  </si>
  <si>
    <t>Bookkeeper</t>
  </si>
  <si>
    <t>KNOWLEDGE OF GENERAL ACCOUNTING PRINCIPLES AND CLOSING THE END OF YEAR BOOKS. ANALYTICAL AND COMPUTER SKILLS. UNDERSTANDING OF MATHEMATICS AND ACCOUNTING AND FINANCIAL PROCESSES. KNOWLEDGE OF BOOKKEEPING SOFTWARE. AT LEAST 24 MONTHS BOOKKEEPING EXPERIENCE, PREFERABLY WITHIN A BUSINESS SERVICES ENVIRONMENT. MUST HAVE HIGHSCHOOL DIPLOMA OR EQUIVALENT. APPLICANTS MUST PASS SKILL TEST DURING THE APPLICATION PROCESS (TOTAL PASSING SCORE IS 89%) THE SKILL TESTING AND COMPREHENSION EXAM ARE REQUIRED EQUALLY OF BOTH US AND FOREIGN WORKERS.</t>
  </si>
  <si>
    <t>Europa Place, Gualo Rai</t>
  </si>
  <si>
    <t>ACE Hardware (CNMI), Inc.</t>
  </si>
  <si>
    <t>C-500-25095-835121</t>
  </si>
  <si>
    <t>L.X UNITE CORPORATION</t>
  </si>
  <si>
    <t>NEW MIRAGE MASSAGE PARLOR/NEW MIRAGE BUAUTY SALON</t>
  </si>
  <si>
    <t>426 THE PROMENADE, GARAPAN VILLAGE</t>
  </si>
  <si>
    <t>CNMI</t>
  </si>
  <si>
    <t>66-1020815</t>
  </si>
  <si>
    <t>XU</t>
  </si>
  <si>
    <t>XIANHONG</t>
  </si>
  <si>
    <t>LXUNITECORP@GMAIL.COM</t>
  </si>
  <si>
    <t>P-500-25044-689403</t>
  </si>
  <si>
    <t>MASSEUSE/MASSEUR</t>
  </si>
  <si>
    <t xml:space="preserve">1. WORK SCHEDULE AS FOLLOW:
10:00AM TO 1:00PM,
2:00PM TO 6:00PM.
7 HOURS A DAY, MONDAY THROUGH FRIDAY, 35 HOURS PER WEEK.
2. REQUEST AN ON-SITE TEST.
</t>
  </si>
  <si>
    <t>Per week exceeds 40 hours, overtime rate $12.37 x 1.5=$18.555 per hour</t>
  </si>
  <si>
    <t>Deduct all local and federal taxes (e.g. FICA) from pay.</t>
  </si>
  <si>
    <t>lxunitecorp@gmail.com</t>
  </si>
  <si>
    <t>C-500-25121-925142</t>
  </si>
  <si>
    <t>The Athlete's Foot of Saipan, Inc</t>
  </si>
  <si>
    <t>Beach Road, Garapan P.O. Box 500137</t>
  </si>
  <si>
    <t>66-0457478</t>
  </si>
  <si>
    <t>P-500-24137-001681</t>
  </si>
  <si>
    <t>Retail Supervisor</t>
  </si>
  <si>
    <t xml:space="preserve">HIGH SCHOOL DIPLOMA, GED, OR SUITABLE EQUIVALENT. AT LEAST 12 MONTHS WORK EXPERIENCE AS A RETAIL SUPERVISOR OR SIMILAR POSITION. PROFICIENT KNOWLEDGE OF CUSTOMER SERVICE, AND STANDARD OFFICE PRACTICES AND PROCEDURES. PROFICIENT COMPUTER SKILLS. PROFICIENT STANDARD OFFICE EQUIPMENT SKILLS. COMMUNICATION SKILLS, BOTH WRITTEN AND VERBAL. PHONE ETIQUETTE. ORGANIZATIONAL SKILLS. AVAILABLE TO WORK SHIFTS. MUST BE ABLE TO WORK ON HOLIDAYS AND WEEKENDS. MUST TAKE A SKILLED TEST DURING APPLICATION PROCESS: PERFORMING BASIC CALCULATIONS FOR INVENTORY AND OTHER WORK-RELATED RECORD KEEPING. ANSWERING A BASIC LITERACY COMPREHENSION EXAM -TOTAL PASSING SCORE IS 89% THE SKILL TESTING AND
COMPREHENSION EXAM ARE REQUIRED EQUALLY OF BOTH US AND FOREIGN WORKERS.
</t>
  </si>
  <si>
    <t>The Athlete's Foot of Saipan, Inc.</t>
  </si>
  <si>
    <t>C-500-25114-903343</t>
  </si>
  <si>
    <t>DREAM PACIFIC CORPORATION</t>
  </si>
  <si>
    <t>RM 203 LIMS BUILDING 2480 BEACH ROAD OLEAI</t>
  </si>
  <si>
    <t>PO BOX 500968</t>
  </si>
  <si>
    <t>66-0842167</t>
  </si>
  <si>
    <t>LIM</t>
  </si>
  <si>
    <t>TERESA</t>
  </si>
  <si>
    <t>HWANG</t>
  </si>
  <si>
    <t>CORPORATE SECRETARTY</t>
  </si>
  <si>
    <t>dreampacificcorp2016@gmail.com</t>
  </si>
  <si>
    <t>Travel Guides</t>
  </si>
  <si>
    <t>P-500-24225-259674</t>
  </si>
  <si>
    <t>TOUR GUIDE</t>
  </si>
  <si>
    <t xml:space="preserve">One year related experience in Tour/ Travel Industry. Must be able to speak, read and write the Korean language for better communication with the tourist customers. Computer skill
required ( Microsoft-Office-Excel/Word) At least High school Graduate. Traffic and police clearance required- Applied Equally to US and CW-1 Workers. Must possess a valid  Drivers License- Applied Equally to US and CW-1 Workers.. Must be willing to work with flexible schedule. Previous work experience required- Applied Equally to US and CW-1 Workers.
</t>
  </si>
  <si>
    <t>SS Tax, Medicare Tax, CH. 2 Tax (CNMI Tax), Chapter 7 Tax</t>
  </si>
  <si>
    <t>C-500-25084-800587</t>
  </si>
  <si>
    <t>GRANDEUR COMPANY, LLC</t>
  </si>
  <si>
    <t>P.O. BOX 500860</t>
  </si>
  <si>
    <t>G/F JP BLDG. 2, CHALAN PALE ARNOLD RD., GARAPAN</t>
  </si>
  <si>
    <t>P-500-24182-163254</t>
  </si>
  <si>
    <t>FOOD PREPARATION AND SERVING RELATED WORKER</t>
  </si>
  <si>
    <t>FOOD AND BEVERAGE AND SERVING SKILLS WITH CUSTOMER SERVICE SKILLS, OR A SUITABLE ALTERNATIVE;
1 YEAR OF KITCHEN PRODUCTION AND/OR FOOD AND DRINKS SERVING EXPERIENCE PREFERABLY IN A HIGH-VOLUME RESTAURANT; UNDERSTANDING OF FOOD PREPARATION FUNDAMENTALS;
ABILITY TO FOLLOW RECIPES AND ACCEPT ORDERS; 
UNDERSTANDING OF FOOD ALLERGIES AND FOOD BORNE ILLNESSES; 
BASIC MATHEMATICAL SKILLS; 
PROFICIENT KNIFE HANDLING SKILLS;
CAN COMMUNICATION WEEL IN BOTH WRITTEN AND VERBAL; AND AVAILABLE TO WORK SHIFTS, ON PUBLIC HOLIDAYS, AND OVER WEEKENDS</t>
  </si>
  <si>
    <t>G/F JP BLDG. 2, CHALAN PALE ARNOLD ROAD</t>
  </si>
  <si>
    <t>CNMI TAXES (CHAPTER 2 AND CHAPTER 7)
FICA TAXES (SOCIAL SECURITY AND MEDICARE)</t>
  </si>
  <si>
    <t>C-500-25149-027060</t>
  </si>
  <si>
    <t>JTM Corporation</t>
  </si>
  <si>
    <t>66-0658129</t>
  </si>
  <si>
    <t>SOMERA</t>
  </si>
  <si>
    <t>Vice-President</t>
  </si>
  <si>
    <t>PO BOX 5308 CHRB</t>
  </si>
  <si>
    <t>Rose Street Beach Road</t>
  </si>
  <si>
    <t>jhems.restaurant@yahoo.com</t>
  </si>
  <si>
    <t>P-500-25066-753894</t>
  </si>
  <si>
    <t>MAINTENANCE AND REPAIR WORKERS GENERAL</t>
  </si>
  <si>
    <t>JOB OPENING IS AVAILABLE FOR BOTH U.S. APPLICANTS AND U.S. WORKERS.
APPLICANT/S MUST BE AT LEAST A HIGH SCHOOL GRADUATE
APPLICANT/S MUST HAVE 12 MONTHS OF RELATED WORKING EXPERIENCE AS A MAINTENANCE WORKER
APPLICANT/S MUST BE WILLING TO WORK FLEXIBLE TIME, DURING WEEKENDS AND HOLIDAYS</t>
  </si>
  <si>
    <t>Deductions from Pay: Will make all deductions from the worker's paycheck required by law such as taxes
(Chapter 2, Chapter 7. SS &amp; MEDICARE) and will remit to applicable Government Agencies</t>
  </si>
  <si>
    <t>C-500-25150-033190</t>
  </si>
  <si>
    <t>D &amp; W SAIPAN INC.</t>
  </si>
  <si>
    <t>HIGHWAY EXPRESS</t>
  </si>
  <si>
    <t>MIDDLE ROAD GUALO RAI</t>
  </si>
  <si>
    <t>66-0619640</t>
  </si>
  <si>
    <t>ENOCH</t>
  </si>
  <si>
    <t>SUNG SOO</t>
  </si>
  <si>
    <t>PO BOX 500440 MIDDLE ROAD GUALO RAI</t>
  </si>
  <si>
    <t>dwsaipan@pticom.com</t>
  </si>
  <si>
    <t>P-500-25013-613084</t>
  </si>
  <si>
    <t>AUTOMOTIVE SERVICE TECHNICIANS AND MECHANICS</t>
  </si>
  <si>
    <t xml:space="preserve">HIGH SCHOOL GRADUATE OR EQUIVALENT. 24 MONTHS CONTINUED EXPERIENCE IN AUTOMOTIVE SERVICE AND MECHANICS. KNOWLEDGEABLE IN GENERAL REPAIR AND REPLACEMENT SERVICES TO INCLUDE: TRUING ROTORS AND DRUMS, DISC DRUMS AND BRAKES, WHEEL ALIGNMENT, STRUTS AND SUSPENSION, ENGINE PERFORMANCE (TUNE-UP), FUEL SYSTEMS, CRUISE CONTROL, SOUND SYSTEMS, EXHAUST SYSTEMS, FLUID AND FILTER SERVICE, HEATING AND COOLING SYSTEMS, AIR CONDITIONINGSYSTEMS, DRIVE TRAIN/U-JOINT SERVICE, FRONT WHEEL DRIVE/CONSTANT VELOCITY JOINTS AND SPECIALTY INSTALLATIONS.
MUST PASSED REQUIRED TRADE TEST TO VERIFY SKILLS AND QUALIFICATIONS.
</t>
  </si>
  <si>
    <t>All CNMI and Federal Income taxes Required by Law. Employee's share on medical Insurance is optional.</t>
  </si>
  <si>
    <t>C-500-25156-054945</t>
  </si>
  <si>
    <t>Century Hotel</t>
  </si>
  <si>
    <t>Century Hotel, Chalan Pali Arnold Road, Garapan Village</t>
  </si>
  <si>
    <t>P.O. Box 10000 PMB 1028</t>
  </si>
  <si>
    <t>P-500-24177-144995</t>
  </si>
  <si>
    <t>General Maintenance Worker</t>
  </si>
  <si>
    <t>Must have a high school diploma or GED. Must have twelve (12) months prior work experience as a General Maintenance Worker. Must be able to drive Company vehicles safely. Must have common knowledge of the use of hand tools, power tools, and maintenance equipment such as HVAC and generators. Must be able and willing to work nights weekends, and holidays. Must be able to work during inclement weather.</t>
  </si>
  <si>
    <t>Century Hotel, Beach Road, Garapan Village</t>
  </si>
  <si>
    <t>Paid leave, Holiday pay, and 401(k) retirement plan subject to company policies.</t>
  </si>
  <si>
    <t>CNMI and Federal Taxes. Share in medical insurance and 401(k) retirement plan is optional</t>
  </si>
  <si>
    <t>Asia Pacific Hotels Inc. DBA Century Hotel</t>
  </si>
  <si>
    <t>C-500-25113-897793</t>
  </si>
  <si>
    <t>Insurance &amp; Business Management Corporation</t>
  </si>
  <si>
    <t>Unit 104 MJ Bldg., Garapan Village</t>
  </si>
  <si>
    <t>98-6021143</t>
  </si>
  <si>
    <t>Guerrero</t>
  </si>
  <si>
    <t>R</t>
  </si>
  <si>
    <t>resumes@mita-travel.com</t>
  </si>
  <si>
    <t>P-500-24312-459024</t>
  </si>
  <si>
    <t>Accountaing Associate</t>
  </si>
  <si>
    <t xml:space="preserve">12 MONTHS OF  WORK EXPERIENCE AS A BOOKKEEPER .KNOWLEDGE OF ACCOUNTING SOFTWARE SUCH AS QUICKBOOKS. THE ABILITY TO CHOOSE THE RIGHT MATHEMATICAL METHODS OR FORMULAS TO SOLVE PROBLEM. THE ABILITY TO COMMUNICATE INFORMATION AND IDEAS IN WRITING AND SPEAKING SO OTHERS WILL UNDERSTAND. </t>
  </si>
  <si>
    <t>All applicable taxes required by CNMI and Federal Law</t>
  </si>
  <si>
    <t>C-500-25093-825655</t>
  </si>
  <si>
    <t>Triple K Corporation</t>
  </si>
  <si>
    <t>P.O. BOX 502750</t>
  </si>
  <si>
    <t>Esperanza St. Gualo Rai Village</t>
  </si>
  <si>
    <t>66-0424376</t>
  </si>
  <si>
    <t>Punzalan</t>
  </si>
  <si>
    <t>Maria Rizallie</t>
  </si>
  <si>
    <t>Salazar</t>
  </si>
  <si>
    <t>General Manager/ Vice President</t>
  </si>
  <si>
    <t>rizapunzalan@yahoo.com</t>
  </si>
  <si>
    <t>Security Guards</t>
  </si>
  <si>
    <t>P-500-25004-594547</t>
  </si>
  <si>
    <t>Security Guard</t>
  </si>
  <si>
    <t xml:space="preserve">Security guard experience of 12 months. Patrolling- secure premises and personnel by patrolling property. Law enforcement-security guard may detain or arrest anyone who violates the law. Customer service- knowledge of principles and providing customer service. Attention to details- pay attention to details keeping eyes to surroundings and remain alert. Communication skills- must be able communicate verbally and writing (knows how to do report and log in the logbook every hour.) Has the knowledge to operate surveillance camera.  Has a certification of employment. </t>
  </si>
  <si>
    <t>P.O. Box 502750</t>
  </si>
  <si>
    <t>triplekcorporation@yahoo.com</t>
  </si>
  <si>
    <t>C-500-25137-988080</t>
  </si>
  <si>
    <t>AMBIENT SERVICES CORPORATION</t>
  </si>
  <si>
    <t>AMBIENCE SALON</t>
  </si>
  <si>
    <t>LIM'S BUILDING GROUND FLOOR</t>
  </si>
  <si>
    <t>66-0900326</t>
  </si>
  <si>
    <t>BADAL</t>
  </si>
  <si>
    <t>MARK KRISS</t>
  </si>
  <si>
    <t>badal.mark@gmail.com</t>
  </si>
  <si>
    <t>P-500-24239-292177</t>
  </si>
  <si>
    <t>HAIRSTYLIST-HAIRDRESSER</t>
  </si>
  <si>
    <t>C-500-25093-826246</t>
  </si>
  <si>
    <t>PATRICK D FERNANDEZ</t>
  </si>
  <si>
    <t>OINK CAFE</t>
  </si>
  <si>
    <t>NOKALIMI BUILDING</t>
  </si>
  <si>
    <t>66-0846056</t>
  </si>
  <si>
    <t>PATRICK</t>
  </si>
  <si>
    <t>DELFIN</t>
  </si>
  <si>
    <t>oink2pdf@gmail.com</t>
  </si>
  <si>
    <t>P-500-24121-938702</t>
  </si>
  <si>
    <t>FOOD PREPARATION WORKER</t>
  </si>
  <si>
    <t>Able to follow sanitation standards and health codes.  Ability to use slicers, mixers, grinders, food processors, knives, etc.  Able to handle work in a fast-paced kitchen environment.  Meeting quality standards for services, and evaluation of customer satisfaction.</t>
  </si>
  <si>
    <t>NOKALIMI BUILDING GARAPAN VILLAGE</t>
  </si>
  <si>
    <t>Federal Income Tax, State Income Tax, Social Security (FICA), Medicare Tax.</t>
  </si>
  <si>
    <t>C-500-25097-835651</t>
  </si>
  <si>
    <t>GPPC INC.</t>
  </si>
  <si>
    <t>P.O. BOX 504357 CK</t>
  </si>
  <si>
    <t>TUN KIOSHI KILELEMAN ROAD, AS PERDIDO</t>
  </si>
  <si>
    <t>66-0589962</t>
  </si>
  <si>
    <t>PAGULAYAN</t>
  </si>
  <si>
    <t>ANITA</t>
  </si>
  <si>
    <t>FERMIN</t>
  </si>
  <si>
    <t>anniep@gppcinc.com</t>
  </si>
  <si>
    <t>P-500-25059-731337</t>
  </si>
  <si>
    <t>MAINTENANCE ENGINEER</t>
  </si>
  <si>
    <t>KNOWLEDGE IN USING HAND AND POWER TOOLS SUCH AS CORDLESS POWER DRILLS, POWER CIRCULARS SAWS, AND PULLERS</t>
  </si>
  <si>
    <t>TUN KIOSHI KILELEMAN ROAD</t>
  </si>
  <si>
    <t>AS PERDIDO AREA</t>
  </si>
  <si>
    <t>IN EXCESS OF 40 HOURS X 1.50</t>
  </si>
  <si>
    <t>CNMI WITHHOLDING AND FICA TAX</t>
  </si>
  <si>
    <t>www.gppcinc.com</t>
  </si>
  <si>
    <t>C-500-25149-027509</t>
  </si>
  <si>
    <t>STERLING CORPORATION</t>
  </si>
  <si>
    <t>LAGOON SPA, VERDE SPA, DYNAMIC SHIATSU</t>
  </si>
  <si>
    <t>PMB 836 P.O. BOX 10001</t>
  </si>
  <si>
    <t>CORAL TREE AVE GARAPAN</t>
  </si>
  <si>
    <t>66-0564867</t>
  </si>
  <si>
    <t>LIU</t>
  </si>
  <si>
    <t>ZHIMING</t>
  </si>
  <si>
    <t>P-500-25059-731491</t>
  </si>
  <si>
    <t>MASSEUSE</t>
  </si>
  <si>
    <t>Current massage therapy certification or license. At least 12 months of experience in a professional spa or massage therapy setting
Excellent interpersonal and communication skills. Ability to perform various types of massages with excellent technique
Ability to work flexible hours, including evenings and weekends.</t>
  </si>
  <si>
    <t>CORAL TREE AVE GARAPAN SAIPAN Northern Mariana Islands 96950</t>
  </si>
  <si>
    <t>C-500-25087-809827</t>
  </si>
  <si>
    <t>SMJ CORPORATION</t>
  </si>
  <si>
    <t>MJ ROADSIDE VENDOR</t>
  </si>
  <si>
    <t>P.O. BOX 503944</t>
  </si>
  <si>
    <t>66-0751100</t>
  </si>
  <si>
    <t>NAVARRO</t>
  </si>
  <si>
    <t>MARY ANN</t>
  </si>
  <si>
    <t>VICE-PRESIDENT</t>
  </si>
  <si>
    <t>smj.saipan@gmail.com</t>
  </si>
  <si>
    <t>Fishing and Hunting Workers</t>
  </si>
  <si>
    <t>P-500-25041-678803</t>
  </si>
  <si>
    <t>FISHERMAN</t>
  </si>
  <si>
    <t>MUST BE PHYSICALLY FIT TO HANDLE STRENUOUS JOBS AND ARE ABLE TO LIFT AND CARRY HEAVY TIMES. HE MUST KNOW HOW TO DRIVE AND BE ABLE TO SECURE CNMI DRIVER'S LICENSE. CAN WORK ON FLEXIBLE HOURS.</t>
  </si>
  <si>
    <t xml:space="preserve">All applicable taxes required by CNMI and Federal Law.
</t>
  </si>
  <si>
    <t>C-500-25098-839816</t>
  </si>
  <si>
    <t>Dong A Corporation</t>
  </si>
  <si>
    <t>Dong A Wholesale &amp; Hana Trading</t>
  </si>
  <si>
    <t>Lower Base Puerto Rico Village</t>
  </si>
  <si>
    <t>PO Box 7487 SVRB</t>
  </si>
  <si>
    <t>66-0808716</t>
  </si>
  <si>
    <t>Lee</t>
  </si>
  <si>
    <t>Dong Kyu</t>
  </si>
  <si>
    <t>dongaspn@gmail.com</t>
  </si>
  <si>
    <t>P-500-25035-662725</t>
  </si>
  <si>
    <t>Employer requires employer certification from previous employer and police clearance for US workers and CW1 workers for Sales Workers. Valid CNMI driver's license is required.</t>
  </si>
  <si>
    <t>CNMI and FEDERAL withholding tax</t>
  </si>
  <si>
    <t>C-500-25099-844804</t>
  </si>
  <si>
    <t>HONG YE RENTAL AND CONSTRUCTION LTD</t>
  </si>
  <si>
    <t>3786 AFETNAS ROAD SAN ANTONIO</t>
  </si>
  <si>
    <t>SHEU</t>
  </si>
  <si>
    <t>MICHAEL</t>
  </si>
  <si>
    <t>UNPINGCO</t>
  </si>
  <si>
    <t>P-500-25058-728406</t>
  </si>
  <si>
    <t>Applicants should have a basic knowledge in various construction works such as scaffolding, mix concrete, site clearing and other related jobs. Must possess good physical stamina and able to operate with construction powered tools and machinery.</t>
  </si>
  <si>
    <t>Employees Income Taxes as required by Federal and CNMI laws</t>
  </si>
  <si>
    <t>C-500-25101-853819</t>
  </si>
  <si>
    <t>Blue Sky International Saipan Corporation</t>
  </si>
  <si>
    <t>QQ Car Rental</t>
  </si>
  <si>
    <t>4174 Cactus Street Beach Road, Garapan</t>
  </si>
  <si>
    <t>PMB 1148 Box 10003</t>
  </si>
  <si>
    <t>66-0779827</t>
  </si>
  <si>
    <t>Zijian</t>
  </si>
  <si>
    <t>qqcarrental@hotmail.com</t>
  </si>
  <si>
    <t>P-500-24353-553448</t>
  </si>
  <si>
    <t>Automotive Mechanic</t>
  </si>
  <si>
    <t xml:space="preserve">	High school diploma or equivalent required.
	Minimum of 12 months of hands-on work experience as an automotive mechanic.
	Ability to work flexible hours, including being available on short notice for emergency situations.
	Proven experience as an automotive mechanic, demonstrating expertise in diagnosing and repairing a variety of vehicles.
	Exceptional diagnostic and problem-solving skills, with a strong ability to identify and resolve complex mechanical issues efficiently.
	Comprehensive knowledge of both domestic and imported vehicles, with hands-on experience in a wide range of makes and models.
	Ability to work independently with minimal supervision, while also being an effective collaborator within a team-oriented environment.
	Meticulous attention to detail and a dedication to delivering high-quality workmanship on every repair.
	Physically capable of lifting tools, equipment, and vehicle parts as needed to perform repair tasks.
	Valid driver's license with a clean driving record, ensuring safe handling of vehicles in the shop.
	Experience with newer model vehicles and performance cars, staying current with the latest automotive technologies and trends.
	Fluency in both English and Chinese is preferred, enabling effective communication with a diverse team and customer base.
Interview Process:
	As part of the interview, candidates will be required to demonstrate their repair skills through a hands-on task. This may include diagnosing and repairing a vehicle issue in real-time. The demonstration will allow us to assess your technical proficiency, problem-solving skills, and approach to vehicle repairs in a practical setting.
</t>
  </si>
  <si>
    <t>4174 Cactus Street Beach Road Garapan</t>
  </si>
  <si>
    <t>CNMI taxes and Federal taxes as required by law.</t>
  </si>
  <si>
    <t>C-500-25093-825689</t>
  </si>
  <si>
    <t>P&amp;A CORPORATION</t>
  </si>
  <si>
    <t>WINNERS RESIDENCE, WINNERS GAS, WINNERS HARDWARE, ET AL</t>
  </si>
  <si>
    <t>P-500-24181-162210</t>
  </si>
  <si>
    <t>Must have at least 1-year of work-related experience. Must be able to be multi-tasked and flexible to any work assign duties. Can do and perform work assignments under pressure with less supervision. Willing to work flexible hours including holidays and weekends. Must be physically fit to be able to handle strenuous activities. Must be physically fit to lift, push, pull or carry heavy loads. Must have own transportation to &amp; from work and must possess valid CNMI Driver's License. The work schedule for this position includes shifting &amp; split shift and each beneficiary shall have different days off, each with 1-day off per week.  All applicants must submit an updated resume along with supporting documents, such as verifiable employment certifications, police clearance, and other relevant credentials for the position. Qualified candidates will be contacted for an interview.  Applications must be received by the specified closing date. Background checks and drug testing may be required before or during employment for all applicants.</t>
  </si>
  <si>
    <t>C-500-25128-952176</t>
  </si>
  <si>
    <t>CEASAR F SUPETRAN</t>
  </si>
  <si>
    <t>CELNAPS ENTERPRISESD</t>
  </si>
  <si>
    <t>PO BOX 503540</t>
  </si>
  <si>
    <t>66-0774085</t>
  </si>
  <si>
    <t>SUPETRAN</t>
  </si>
  <si>
    <t>CEASAR</t>
  </si>
  <si>
    <t>celnapsenterprises@gmail.com</t>
  </si>
  <si>
    <t>P-500-25077-783638</t>
  </si>
  <si>
    <t>6 MONTHS EXPERIENCE AS GENERAL MAINTENANCE</t>
  </si>
  <si>
    <t>CELNAPS BLDG JUDGEWAY STREET</t>
  </si>
  <si>
    <t>CHINATOWN</t>
  </si>
  <si>
    <t>All applicable CNMI and federal, tax deductions</t>
  </si>
  <si>
    <t>CELNAPS ENTERPRISES</t>
  </si>
  <si>
    <t>C-500-25093-825892</t>
  </si>
  <si>
    <t>P-500-25019-628608</t>
  </si>
  <si>
    <t>ACCOUNTING ASSOCIATES</t>
  </si>
  <si>
    <t>KNOWLEDGE OF ADMINISTRATIVE AND CLERICAL PROCEDURES AND SYSTEMS SUCH AS WORD PROCESSING, MANAGING FILES AND RECORDS, DESIGNING FORMS,
AND OTHER OFFICE PROCEDURES AND TERMINOLOGY. KNOWLEDGE OF ECONOMIC AND ACCOUNTING PRINCIPLES AND PRACTICES, THE FINANCIAL MARKETS,
BANKING AND THE ANALYSIS AND REPORTING OF FINANCIAL DATA.</t>
  </si>
  <si>
    <t>C-500-25139-993729</t>
  </si>
  <si>
    <t>Icekiss Inc.</t>
  </si>
  <si>
    <t>dba Foremost foods Saipan</t>
  </si>
  <si>
    <t>Lot 1774-1 Chalan Pale Arnold Chalan Laulau</t>
  </si>
  <si>
    <t>PO Box 500266</t>
  </si>
  <si>
    <t>66-0568743</t>
  </si>
  <si>
    <t>Del castillo</t>
  </si>
  <si>
    <t>Bonnie khan</t>
  </si>
  <si>
    <t>S</t>
  </si>
  <si>
    <t>Representative</t>
  </si>
  <si>
    <t>spn_hr@subwaypacific.com</t>
  </si>
  <si>
    <t>P-500-25092-825609</t>
  </si>
  <si>
    <t>Refrigeration Technician</t>
  </si>
  <si>
    <t>Vocational course in refrigeration or HVAC technology</t>
  </si>
  <si>
    <t>Lot 1774-1 Chalan Pale Arnold Chlan Laulau</t>
  </si>
  <si>
    <t>Social Security (FICA), Medicare Tax, Other Payroll Withholdings</t>
  </si>
  <si>
    <t>C-500-25122-929871</t>
  </si>
  <si>
    <t>COMMONWEALTH MEDICAL SERVICES, LLC</t>
  </si>
  <si>
    <t>COMMONWEALTH MEDICAL SERVICES</t>
  </si>
  <si>
    <t>PMB 145 PO BOX 10003</t>
  </si>
  <si>
    <t>EAST GARAPAN ROAD, GARAPAN VILLAGE</t>
  </si>
  <si>
    <t>66-1031795</t>
  </si>
  <si>
    <t>DELEON GUERRERO</t>
  </si>
  <si>
    <t>NI</t>
  </si>
  <si>
    <t>AUTHORIZED PERSON</t>
  </si>
  <si>
    <t>commonwealthmedicalcenterllc@gmail.com</t>
  </si>
  <si>
    <t>Billing and Posting Clerks</t>
  </si>
  <si>
    <t>P-500-25079-789853</t>
  </si>
  <si>
    <t>MEDICAL BILLER AND POSTING CLERK</t>
  </si>
  <si>
    <t xml:space="preserve">These occupations usually involve using communication and organizational skills to coordinate, supervise, manage, or train others to accomplish goals. </t>
  </si>
  <si>
    <t>WITHHOLDING TAXES, MED AND SS FICA TAX</t>
  </si>
  <si>
    <t>C-500-25097-839723</t>
  </si>
  <si>
    <t>NAMASTE BEAUTIFUL, LLC</t>
  </si>
  <si>
    <t>NAMASTE BEAUTIFUL (SAIPAN)</t>
  </si>
  <si>
    <t>PMB 108 BOX 10000</t>
  </si>
  <si>
    <t>UNIT 1 USL BUILDING MIDDLE ROAD GUALO RAI</t>
  </si>
  <si>
    <t>66-0983584</t>
  </si>
  <si>
    <t>QUITO-WEISS</t>
  </si>
  <si>
    <t>AMY</t>
  </si>
  <si>
    <t>MEMBER</t>
  </si>
  <si>
    <t>namastebeautifulsalon@gmail.com</t>
  </si>
  <si>
    <t>P-500-24149-044282</t>
  </si>
  <si>
    <t>COSMETOLOGIST</t>
  </si>
  <si>
    <t xml:space="preserve">MUST HAVE ATLEAST 12MONTHS OF WORKING EXPERIENCE AS COSMETOLOGIST. MUST HAVE A HIGH SCHOOL DIPLOMA. CERTIFICATE OF EMPLOYMENT AS  COSMETOLOGIST IS REQUIRED. PASSED THE PRE-SCREENING TEST IS REQUIRED (LIKE TRADE TEST AND/OR EMPLOYMENT EXAM). ANTICIPATED HOURLY WORK SCHEDULE: 10:00 AM - 5:00 PM MONDAY TO SUNDAY FLEXIBLE HOURS. 
</t>
  </si>
  <si>
    <t>C-500-25078-786305</t>
  </si>
  <si>
    <t>ONE CALL INCORPORATED</t>
  </si>
  <si>
    <t>ONE CALL MAINTENANCE</t>
  </si>
  <si>
    <t>Chalan Pale Arnold Middle Road</t>
  </si>
  <si>
    <t>66-0665739</t>
  </si>
  <si>
    <t>MAFNAS</t>
  </si>
  <si>
    <t>RUFO</t>
  </si>
  <si>
    <t>CHALAN PALE ARNOLD MIDDLE ROAD</t>
  </si>
  <si>
    <t>DTORRES BLDG, 1ST FLOOR</t>
  </si>
  <si>
    <t>RTMAFNAS@GMAIL.COM</t>
  </si>
  <si>
    <t>P-500-24210-227255</t>
  </si>
  <si>
    <t>JANITOR AND CLEANER</t>
  </si>
  <si>
    <t>Capable of operating cleaning equipment such as floor polisher, carpet &amp; upholstery shampoo machine, vacuum cleaner, mops and squeezers.
8:00 A.M. to 6:00 P.M. includes split shifts and flexible hours as different offices require different cleaning hours - the working hours will be between 4 and 8 hours depending on the day of the week.</t>
  </si>
  <si>
    <t>CNMI and FICA TAXES</t>
  </si>
  <si>
    <t>C-500-25087-809870</t>
  </si>
  <si>
    <t>SUWASO CORPORATION</t>
  </si>
  <si>
    <t>CORAL OCEAN RESORT</t>
  </si>
  <si>
    <t>P.O BOX 501160</t>
  </si>
  <si>
    <t>98-6021841</t>
  </si>
  <si>
    <t>PARK</t>
  </si>
  <si>
    <t>EUN PYUNG</t>
  </si>
  <si>
    <t>hr@coraloceansaipan.com</t>
  </si>
  <si>
    <t>P-500-24179-152480</t>
  </si>
  <si>
    <t>ROOM ATTENDANT</t>
  </si>
  <si>
    <t>KNOWLEDGE OF PRINCIPLES AND PROCESS FOR PROVIDING CUSTOMER AND PERSONAL SERVICES INCLUDING HANDLING LARGE GROUP OF ARRIVAL AND
DEPARTURE. MUST BE ABLE TO UNDERSTAND AND FOLLOW INSTRUCTIONS AND OUT TASK IN ORDER AND WILLING TO WORK UNDER PRESSURE WITH THE SPECIFIED
NUMBER OF ROOMS OR DUTIES ASSIGNED IN EVERY DAY. SKILLS TEST MAY APPLY PRIOR FINAL OFFER OF EMPLOYMENT. HAS THE ABILITY TO BE EXTENT FLEXIBILITY
THAT INCLUDES BENDING, TWISTING AND LIFTING. COMPUTER LITERACY IS PREFERRED BUT NOT REQUIRED... BE ABLE TO STAND FOR PROLONGED PERIOD OF TIME.
WILLING TO WORK IN FLEXIBLE SHIFTS, DAYS, EVENINGS, WEEKEND AND HOLIDAYS.</t>
  </si>
  <si>
    <t>4940 AS GONNO ROAD, KOBLERVILLE</t>
  </si>
  <si>
    <t xml:space="preserve">ALL FEDERAL AND CNMI TAXES REQUIRED BY LAW </t>
  </si>
  <si>
    <t>C-500-25097-835713</t>
  </si>
  <si>
    <t>SAIPAN A VENTURE, LLC</t>
  </si>
  <si>
    <t>Saipan Adventure</t>
  </si>
  <si>
    <t>Garapan Village</t>
  </si>
  <si>
    <t>PMB 329 PO Box 10000</t>
  </si>
  <si>
    <t>66-0852990</t>
  </si>
  <si>
    <t>Min Ki</t>
  </si>
  <si>
    <t>spnaventure@gmail.com</t>
  </si>
  <si>
    <t>Tour Guides and Escorts</t>
  </si>
  <si>
    <t>P-500-25038-673760</t>
  </si>
  <si>
    <t>Can work flexible time. Able to handle large group of people. Have a valid driver's license is required.</t>
  </si>
  <si>
    <t>C-500-25085-803558</t>
  </si>
  <si>
    <t>K-TOWN LLC</t>
  </si>
  <si>
    <t>P-500-25049-700941</t>
  </si>
  <si>
    <t>C-500-25140-993995</t>
  </si>
  <si>
    <t>FICA, Chapter 2, and Chapter 7</t>
  </si>
  <si>
    <t>C-500-25101-854477</t>
  </si>
  <si>
    <t>JICHENG (USA) CORPORATION</t>
  </si>
  <si>
    <t>JICHENG SUPPLIER OF CONSTRUCTION MATERIALS</t>
  </si>
  <si>
    <t>PMB 759 BOX 10003, AS LITO ROAD</t>
  </si>
  <si>
    <t>AS LITO ROAD</t>
  </si>
  <si>
    <t>66-0927886</t>
  </si>
  <si>
    <t>ZHANG</t>
  </si>
  <si>
    <t>JHUN</t>
  </si>
  <si>
    <t>jichengcorporation@yahoo.com</t>
  </si>
  <si>
    <t>P-500-24290-409276</t>
  </si>
  <si>
    <t>AT LEAST 12 MONTHS WORKING EXPERIENCE AS MAINTENANCE AND REPAIR WORKER. KNOW HOW TO REPAIR DOORS, LOCKS, WINDOWS. CAN READ ELECTRICAL DIAGRAM AND REPAIR ELECTRICAL PROBLEMS. KNOW REPAIR AND PAINTING IN BUILDING. KNOWLEDGE IN WELDING, CARPENTRY, AND MASONRY WORKS. WILLING TO WORK FLEXIBLE SCHEDULE. DO OTHER RELATED DUTIES AS ASSIGNED</t>
  </si>
  <si>
    <t>AS LITO</t>
  </si>
  <si>
    <t>C-500-25158-065063</t>
  </si>
  <si>
    <t>President &amp; General  Manager</t>
  </si>
  <si>
    <t>8581 Chalan Pali Arnold, Lower Base</t>
  </si>
  <si>
    <t>P.O. Box 501610</t>
  </si>
  <si>
    <t>P-500-25098-839845</t>
  </si>
  <si>
    <t>GENERAL MAINTENANCE AND REPAIR WORKER</t>
  </si>
  <si>
    <t>Knowledge in multi craft skills such as carpentry, plumbing, electrical and painting. Knowledge of materials and supplies needed for the project. Knowledge on the methods needed to perform the task. Knowledge on the usage of tools and tools needed. Must be able to climb ladders and stairs and to lift and carry, push or pull up to 50 lbs at a time. A minimum of 12 months experience is required. High school diploma/GED is required.</t>
  </si>
  <si>
    <t>8581 Chalan Pali Arnold,  Lower Base</t>
  </si>
  <si>
    <t>Applicable CNMI and Federal Tax</t>
  </si>
  <si>
    <t>C-500-25150-033451</t>
  </si>
  <si>
    <t>EMPLOYER</t>
  </si>
  <si>
    <t>C-500-25073-774851</t>
  </si>
  <si>
    <t>VIP CORPORATION</t>
  </si>
  <si>
    <t>VIP TINTING SERVICES</t>
  </si>
  <si>
    <t>PMB A-4 BOX 10001</t>
  </si>
  <si>
    <t>66-0837794</t>
  </si>
  <si>
    <t>GUANGCHAO</t>
  </si>
  <si>
    <t>vip.corp.sp@gmail.com</t>
  </si>
  <si>
    <t>Installation, Maintenance, and Repair Workers, All Other</t>
  </si>
  <si>
    <t>P-500-24188-177990</t>
  </si>
  <si>
    <t>MAINTENANCE - TINT INSTALLER</t>
  </si>
  <si>
    <t>CHALAN PALE ARNOLD</t>
  </si>
  <si>
    <t>GUALO RAI VILLAGE, MIDDLE ROAD</t>
  </si>
  <si>
    <t>C-500-25106-873395</t>
  </si>
  <si>
    <t>OPERATION SERVICE WORKER</t>
  </si>
  <si>
    <t>Must have at least 1-year of work-related experience. Must be able to be multi-tasked and flexible to any related work assigned duties. Can do and perform work assignments under pressure with less supervision and must complete tasks on deadline. Must possess good communication and listening skills. Willing to work flexible hours including holidays and weekends. The work schedule for this position includes split shifts and each beneficiary shall have different days off, each with 1-day off per week. Must be physically fit to be able to handle strenuous activities such as lifting, pushing, pulling or carrying heavy loads. Must have own transportation to &amp; from work and must be able to secure CNMI driver's license.  
All applicants must submit an updated resume along with supporting documents, such as verifiable employment certifications, police clearance, and other relevant credentials for the position. Qualified candidates will be contacted for an interview. Applications must be received by the specified closing date. Background checks and drug testing may be required during or prior to employment and all applicants must agree and comply.</t>
  </si>
  <si>
    <t>WINNERS RESIDENCE</t>
  </si>
  <si>
    <t>C-500-25099-848920</t>
  </si>
  <si>
    <t>kang Corporation</t>
  </si>
  <si>
    <t>P.O Box 503053</t>
  </si>
  <si>
    <t>98-0084411</t>
  </si>
  <si>
    <t>Kang Hee</t>
  </si>
  <si>
    <t>kangparts@hotmail.com</t>
  </si>
  <si>
    <t>Welders, Cutters, Solderers, and Brazers</t>
  </si>
  <si>
    <t>P-500-25064-748468</t>
  </si>
  <si>
    <t>Must have 12 months worked experience as welder. Must be able to operate welding and grinding equipment and other hand and mechanical tools for welding jobs. Maybe required to work long standing or under the sun if necessary.</t>
  </si>
  <si>
    <t>Chalan laulau Village</t>
  </si>
  <si>
    <t>kim</t>
  </si>
  <si>
    <t>kang hee</t>
  </si>
  <si>
    <t>Kang Corporation</t>
  </si>
  <si>
    <t>Kangparts@hotmail.com</t>
  </si>
  <si>
    <t>C-500-25118-909236</t>
  </si>
  <si>
    <t>CNMI WITHHOLDING TAX, FEDERAL WITHHOLDING TAX, SOCIAL SECURITY AND MEDICARE CONTRIBUTIONS. EMPLOYER WILL ASSIST IN SECURING BOARD AND LODGING AT NO COST TO EMPLOYEES</t>
  </si>
  <si>
    <t>C-500-25078-789568</t>
  </si>
  <si>
    <t>CHINESE BIBLE CHURCH INT'L., INC.</t>
  </si>
  <si>
    <t>EUCON INTERNATIONAL SCHOOL</t>
  </si>
  <si>
    <t>Po Box 500087</t>
  </si>
  <si>
    <t>66-0561373</t>
  </si>
  <si>
    <t>WEI</t>
  </si>
  <si>
    <t>HSIEH-KAN</t>
  </si>
  <si>
    <t>CHRISTIAN</t>
  </si>
  <si>
    <t>hr@eucon.edu</t>
  </si>
  <si>
    <t>P-500-25017-625080</t>
  </si>
  <si>
    <t>Minimum work experience of 12 months as a Cashier or related field is required
Must have a knowledge with point-of-sale systems, such as SAGE</t>
  </si>
  <si>
    <t>6679 Chalan Pali Arnold Village</t>
  </si>
  <si>
    <t>I Liyang</t>
  </si>
  <si>
    <t>CNMI TAXWITHHELD &amp; FICA</t>
  </si>
  <si>
    <t>C-500-25130-961634</t>
  </si>
  <si>
    <t>JRP ENTERPRISES</t>
  </si>
  <si>
    <t>P.O BOX 502636</t>
  </si>
  <si>
    <t>98-0080003</t>
  </si>
  <si>
    <t>DINGFA</t>
  </si>
  <si>
    <t>6704 CHALAN PALE ARNOLD GUALO RAI</t>
  </si>
  <si>
    <t>SAIPAN.JRP@GMAIL.COM</t>
  </si>
  <si>
    <t>P-500-25092-820876</t>
  </si>
  <si>
    <t>KNOWLEDGE OF USING HANDS/POWER TOOLS TO DO MAINTAINING AND REPAIRING WORK, KNOWLEDGE OF MATERIALS, METHODS, AND THE TOOLS INVOLVED IN THE CONSTRUCTION OR REPAIR, BE ABLE TO READ TECHNICAL INFORMATION NEEDED TO PERFORM MAINTENANCE OR REPAIRS. 12 MONTHS PREVIOUS WORK EXPERIENCE IS REQUIRED AS GENERAL MAINTENANCE AND REPAIR WORKER</t>
  </si>
  <si>
    <t>Local and federal tax</t>
  </si>
  <si>
    <t>saipan.jrp@gmail.com</t>
  </si>
  <si>
    <t>C-500-25073-775292</t>
  </si>
  <si>
    <t>JUSAHN CORPORATION</t>
  </si>
  <si>
    <t>CYC MARKET</t>
  </si>
  <si>
    <t>66-1015238</t>
  </si>
  <si>
    <t>AYUYU JR</t>
  </si>
  <si>
    <t>AUGUSTIN</t>
  </si>
  <si>
    <t>REYES</t>
  </si>
  <si>
    <t>jusahncorp.main2022@gmail.com</t>
  </si>
  <si>
    <t>P-500-25036-666699</t>
  </si>
  <si>
    <t>PREFERABLY ENGLISH AND CHINESE SPEAKING.  FAMILIARIZE WITH ELECTRONIC EQUIPMENT, LIKE CASH REGISTER AND POS.</t>
  </si>
  <si>
    <t>KAGMAN III</t>
  </si>
  <si>
    <t>C-500-25146-016895</t>
  </si>
  <si>
    <t>P-500-24324-483685</t>
  </si>
  <si>
    <t>Must have Twelve (12) months of continuous work experience as a Waiter/Waitress, including experience in a large-volume bar/restaurant, must able to lift 20 pounds and stand for up to an 8-hour shift; good customer service skills are required; and must be willing to work a flexible schedule, including holidays. A CNMI Food Handlers Certificate is required for all applicants who will be hired. Knowledge of principles and processes for providing customer and personal services. This includes customer needs assessment, meeting quality standards for services, and evaluating customer satisfaction. Some previous work-related skills, knowledge, or experience are usually needed. Actively looking for ways to help people</t>
  </si>
  <si>
    <t>C-500-25093-826523</t>
  </si>
  <si>
    <t>R&amp;I CORPORATION</t>
  </si>
  <si>
    <t>NAMDAEMOON</t>
  </si>
  <si>
    <t>PMB 303 BOX 10000</t>
  </si>
  <si>
    <t>BEACH  ROAD GARAPAN</t>
  </si>
  <si>
    <t>66-0963837</t>
  </si>
  <si>
    <t>MIYUN LEE</t>
  </si>
  <si>
    <t>BEACH ROAD ,GARAPAN</t>
  </si>
  <si>
    <t>P-500-25038-674065</t>
  </si>
  <si>
    <t>12 MONTHS OF EXPERIENCE. ABLE TO WORK
FLEXIBLE TIME.</t>
  </si>
  <si>
    <t>C-500-25100-850465</t>
  </si>
  <si>
    <t>HENGSHENG CORPORATION</t>
  </si>
  <si>
    <t>L&amp;Y MARKET</t>
  </si>
  <si>
    <t>CHALAN PALE ARNOLD, GUALO RAI VILLAGE</t>
  </si>
  <si>
    <t>66-0973718</t>
  </si>
  <si>
    <t>BLAS</t>
  </si>
  <si>
    <t>ROSALYNN</t>
  </si>
  <si>
    <t>K.</t>
  </si>
  <si>
    <t>HENGSHENGCORP@OUTLOOK.COM</t>
  </si>
  <si>
    <t>P-500-25041-678605</t>
  </si>
  <si>
    <t>SALES SUPERVISOR</t>
  </si>
  <si>
    <t>WORK SCHEDULE AS FOLLOWS:
8:00AM TO 12:00PM, 2:00PM TO 5:00PM.
7 HOURS PER DAY, MONDAY THROUGH FRIDAY, 35 HOURS PER WEEK.</t>
  </si>
  <si>
    <t>per week exceeds 40 hours, overtime rate $11.35 x 1.5=$17.025 per hour</t>
  </si>
  <si>
    <t>hengshengcorp@outlook.com</t>
  </si>
  <si>
    <t>C-500-25115-903408</t>
  </si>
  <si>
    <t>67-0761986</t>
  </si>
  <si>
    <t>P-500-24281-388478</t>
  </si>
  <si>
    <t>BUILDING SERVICE TECHNICIAN</t>
  </si>
  <si>
    <t xml:space="preserve">MUST HAVE 12 MONTHS EXPERIENCE. ABLE TO WORK SAFELY WITH A VARIETY OF CLEANING SUPPLIES. ABLE TO USE BASIC CLEANING EQUIPMENT. KNOWLEDGE OF CLEANING CHEMICALS AND SUPPLIES. FAMILIARITY WITH MATERIAL SAFETY DATA SHEETS. HANDLES THE PHYSICAL DEMANDS OF THE JOB, INCLUDING STANDING AND WALKING FOR MOST OF THE SHIFT, BENDING, CLIMBING, AND LIFTING AT LEAST 25 POUNDS.
</t>
  </si>
  <si>
    <t>TANDUKI DRIVE DAN DAN VILLAGE</t>
  </si>
  <si>
    <t>All applicable tax required by Federal and CNMI Law</t>
  </si>
  <si>
    <t>C-500-25094-831274</t>
  </si>
  <si>
    <t>ESTRELLA C. MENDIOLA</t>
  </si>
  <si>
    <t>HARVEST MART/3KINGS MARKET/ 8M HARVEST</t>
  </si>
  <si>
    <t>DISTRICT IV SONGSONG VILLAGE</t>
  </si>
  <si>
    <t>P.O. BOX 966</t>
  </si>
  <si>
    <t>98-0404568</t>
  </si>
  <si>
    <t>MENDIOLA</t>
  </si>
  <si>
    <t>ESTRELLA</t>
  </si>
  <si>
    <t>CLITAR</t>
  </si>
  <si>
    <t>cw1harvest@gmail.com</t>
  </si>
  <si>
    <t>P-500-25034-660095</t>
  </si>
  <si>
    <t>FARMWORKER</t>
  </si>
  <si>
    <t>KNOWLEDGE OF TECHNIQUES AND EQUIPMENT FOR PLANTING, GROWING, AND HARVESTING FOOD PRODUCTS FOR CONSUMPTION, INCLUDING STORAGE/HANDLING
TECHNIQUES; ABLE TO USE EQUIPMENT SUCH AS MOWERS, CARGO TRUCKS, CROP PLANTERS, AND OTHER PLANTING EQUIPMENT.</t>
  </si>
  <si>
    <t>Deductions will include local and state taxes which is consistent and pertinent to U.S. Federal and CNMI Laws (e.g. Chapter 2, Chapter 7, SS, and Medicare).</t>
  </si>
  <si>
    <t>www.harvest3kings.com</t>
  </si>
  <si>
    <t>C-500-25100-849416</t>
  </si>
  <si>
    <t>VALENTINO</t>
  </si>
  <si>
    <t>P-500-24355-560710</t>
  </si>
  <si>
    <t>Maintenance skills encompass a range of abilities for maintaining and repairing equipment, facilities, and systems. These skills include troubleshooting, preventive maintenance, electrical and mechanical repairs, and communication.
A driver's license is required for U.S. citizens and CW1 workers. 12 months Experience.</t>
  </si>
  <si>
    <t>104 MANGO CITY GARAPAN</t>
  </si>
  <si>
    <t>C-500-25100-849421</t>
  </si>
  <si>
    <t>Saipan Computer Services Inc.</t>
  </si>
  <si>
    <t>PO BOX 502148</t>
  </si>
  <si>
    <t>G/F SCS bldg. Beach Road Cor Llat St Garapan</t>
  </si>
  <si>
    <t>98-0082495</t>
  </si>
  <si>
    <t>Kawabe-Tiu</t>
  </si>
  <si>
    <t>Kazuko</t>
  </si>
  <si>
    <t>PO BOX 502148 SAIPAN</t>
  </si>
  <si>
    <t>G/F SCS BLDG. BEACH ROAD COR LLAT ST GARAPAN</t>
  </si>
  <si>
    <t>scsinc.hr@gmail.com</t>
  </si>
  <si>
    <t>P-500-25019-628809</t>
  </si>
  <si>
    <t>Repair and Maintenance Worker</t>
  </si>
  <si>
    <t>MUST HAVE AT LEAST 2YEARS WORKING EXPERIENCE AS REPAIRS AND MAINTENANCE WORKER AND MUST HAVE A HIGH SCHOOL DIPLOMA. CERTIFICATE OF EMPLOYMENT AS REPAIR AND MAINTENANCE WORKER IS REQUIRED. PASSING OF PRE-SCREENING TEST IS REQUIRED (LIKE TRADE TEST AND/OR EMPLOYMENT EXAM)</t>
  </si>
  <si>
    <t>C-500-25156-059547</t>
  </si>
  <si>
    <t>Knowledge in handling QuickBooks Point of Sale software.</t>
  </si>
  <si>
    <t>C-500-25116-908684</t>
  </si>
  <si>
    <t>LI'S USA CORPORATION</t>
  </si>
  <si>
    <t>NEW I MART</t>
  </si>
  <si>
    <t>Middle Rd, Tanapag</t>
  </si>
  <si>
    <t>66-0963515</t>
  </si>
  <si>
    <t>GUIHAN</t>
  </si>
  <si>
    <t>Middle Rd., Tanapag</t>
  </si>
  <si>
    <t>PMB 538 Box 10003</t>
  </si>
  <si>
    <t>lisusacopr@gmail.com</t>
  </si>
  <si>
    <t>Butchers and Meat Cutters</t>
  </si>
  <si>
    <t>P-500-25057-724784</t>
  </si>
  <si>
    <t>STORE BUTCHER</t>
  </si>
  <si>
    <t>Must be able to prepare primal cuts of meat into a variety of smaller cuts intended for sale in a retail environment. Prepare meat products, maintain meat department area and perform special order meat product requests. Must have full knowledge and experience of a meat department operations and skills. Ability to work independently. have at least continuous 3 months of experience at store as butcher.</t>
  </si>
  <si>
    <t>APPLICABLE FEDERAL &amp; LOCAL TAXES.</t>
  </si>
  <si>
    <t>C-500-25125-940021</t>
  </si>
  <si>
    <t>Joeten Motors Company, Inc.</t>
  </si>
  <si>
    <t>C-500-25106-869132</t>
  </si>
  <si>
    <t>Ocean Star Corporation</t>
  </si>
  <si>
    <t>Ocean Star Market</t>
  </si>
  <si>
    <t>Monsignor Guerrero Road San Vicente</t>
  </si>
  <si>
    <t>PMB 317E Box 10003</t>
  </si>
  <si>
    <t>66-1012379</t>
  </si>
  <si>
    <t>Zhang</t>
  </si>
  <si>
    <t>Fei</t>
  </si>
  <si>
    <t>oceanstarcorp36@gmail.com</t>
  </si>
  <si>
    <t>P-500-24354-556552</t>
  </si>
  <si>
    <t>Store Maintenance</t>
  </si>
  <si>
    <t xml:space="preserve">	Applicants must have twenty-four (24) months of continuous work experience in a store as a maintenance worker.
	Experience with HVAC systems, refrigeration, plumbing, electrical, carpentry, and general maintenance.
	Ability to troubleshoot and repair various equipment and systems.
	Ability to spot issues early and perform thorough inspections.
	Able to communicate effectively with store management and team members. (preferably English- and Chinese-speaking).
	Ability to lift heavy equipment, climb ladders, and perform physical labor as needed.
	Understanding of safety protocols and regulations to ensure a safe working environment.
</t>
  </si>
  <si>
    <t>CNMI taxes and federal taxes are required by law.</t>
  </si>
  <si>
    <t>C-500-25177-129626</t>
  </si>
  <si>
    <t>Pacific Airport Services, Inc.</t>
  </si>
  <si>
    <t>P.O. Box 503220</t>
  </si>
  <si>
    <t>66-0474278</t>
  </si>
  <si>
    <t>Mattern</t>
  </si>
  <si>
    <t>Leon</t>
  </si>
  <si>
    <t>Lawrence</t>
  </si>
  <si>
    <t>pas.acct@pasgps.com</t>
  </si>
  <si>
    <t>Aircraft Mechanics and Service Technicians</t>
  </si>
  <si>
    <t>P-500-25140-995070</t>
  </si>
  <si>
    <t>Aircraft Mechanic</t>
  </si>
  <si>
    <t>FAA LICENSE REQUIRED FOR U.S. WORKER AND NON-U.S. WORKER</t>
  </si>
  <si>
    <t>Saipan International Airport</t>
  </si>
  <si>
    <t>Tun Herman Pan Road</t>
  </si>
  <si>
    <t>CNMI Withholding Tax, Social Security Tax &amp; Medicare Tax</t>
  </si>
  <si>
    <t>C-500-25168-104396</t>
  </si>
  <si>
    <t>APINAN'S ROYAL THAI EMPORIUM, LLC</t>
  </si>
  <si>
    <t>P.O. BOX 7435 SVRB</t>
  </si>
  <si>
    <t>CHALAN MONSIGNOR GUERRERO RD., SAN JOSE</t>
  </si>
  <si>
    <t>66-0919384</t>
  </si>
  <si>
    <t>BURRELL</t>
  </si>
  <si>
    <t>WILLIAM</t>
  </si>
  <si>
    <t>FREDERICK</t>
  </si>
  <si>
    <t>MANAGING MEMBER</t>
  </si>
  <si>
    <t>wfburrell0148@gmail.com</t>
  </si>
  <si>
    <t>MAILMAN</t>
  </si>
  <si>
    <t>BRUCE</t>
  </si>
  <si>
    <t>PMB 238 BOX 10000</t>
  </si>
  <si>
    <t>2ND FL. SASHA BLDG., BEACH RD., CHALAN LAULAU</t>
  </si>
  <si>
    <t>bmailman@lexmarianas.com</t>
  </si>
  <si>
    <t>MAILMAN &amp; KARA, LLC</t>
  </si>
  <si>
    <t>66-0662904</t>
  </si>
  <si>
    <t>CNMI SUPREME COURT</t>
  </si>
  <si>
    <t>P-500-24337-508565</t>
  </si>
  <si>
    <t>Master's</t>
  </si>
  <si>
    <t xml:space="preserve">U.S. AND FOREIGN WORKERS MUST HAVE A CERTIFICATE IN THE ART OF THAI THERAPEUTIC MASSAGING AND MUSCLE RELAXATION. </t>
  </si>
  <si>
    <t>CHALAN MONSIGNOR GURRERO RD., SAN JOSE</t>
  </si>
  <si>
    <t>ALL STATE AND FEDERAL EMPLOYMENT TAXES.</t>
  </si>
  <si>
    <t>wfburrell0148@yahoo.com</t>
  </si>
  <si>
    <t>MAILMAN  &amp; KARA, LLC</t>
  </si>
  <si>
    <t>bmailman@gmail.com</t>
  </si>
  <si>
    <t>C-500-25155-049287</t>
  </si>
  <si>
    <t>JK INVESTMENT &amp; DEVELOPMENT, LLC</t>
  </si>
  <si>
    <t>MANAGEMENT SERVICES</t>
  </si>
  <si>
    <t>P O BOX 506275</t>
  </si>
  <si>
    <t>CHALAN KIYA DRIVE, CHALAN KIYA VILLAGE</t>
  </si>
  <si>
    <t>99-0719652</t>
  </si>
  <si>
    <t>JANG</t>
  </si>
  <si>
    <t>DU YOUNG</t>
  </si>
  <si>
    <t>luxuryspn@gmail.com</t>
  </si>
  <si>
    <t>P-500-24324-483912</t>
  </si>
  <si>
    <t>ACCOUNTANT</t>
  </si>
  <si>
    <t>EMPLOYMENT CERTIFICATION AS AN ACCOUNTANT WITH  ATLEAST 36 MONTHS WORK EXPERIENCED.</t>
  </si>
  <si>
    <t>AN OVERTIME PAYS OF $26.22 AN AHOUR  IN EXCESS OF 40 HRS A WEEK</t>
  </si>
  <si>
    <t>SALARY TAX, SOCIAL SECURITY  TAX &amp; MEDICARE TAX</t>
  </si>
  <si>
    <t>BEDANIA</t>
  </si>
  <si>
    <t>RODRIGO</t>
  </si>
  <si>
    <t>A.</t>
  </si>
  <si>
    <t>66-0844891</t>
  </si>
  <si>
    <t>BIGBANG ENTERTAINMENT, LLC.</t>
  </si>
  <si>
    <t>ppr.reservation@gmail.com</t>
  </si>
  <si>
    <t>C-500-25120-919255</t>
  </si>
  <si>
    <t>Candelaria F. Alubia</t>
  </si>
  <si>
    <t>Stop and Shop Convience Store</t>
  </si>
  <si>
    <t>P.O box 511605</t>
  </si>
  <si>
    <t>99-3019061</t>
  </si>
  <si>
    <t>Alubia</t>
  </si>
  <si>
    <t>Candelaria</t>
  </si>
  <si>
    <t>proprietor</t>
  </si>
  <si>
    <t>P.O Box 511605</t>
  </si>
  <si>
    <t>laria88@gmail.com</t>
  </si>
  <si>
    <t>P-500-25082-796629</t>
  </si>
  <si>
    <t>Retail Sales Person</t>
  </si>
  <si>
    <t>MUST HAVE 6 MONTHS WORK EXPERIENCE. KNOWLEDGEABLE OF CUSTOMER AND MARKET DYNAMICS AND REQUIREMENTS. KNOWLEDGEABLE TO USE CASH REGISTER. MAY BE  REQUIRE WORKING LONG STANDING IF NECESSARY.</t>
  </si>
  <si>
    <t>Sinapalo Village</t>
  </si>
  <si>
    <t>Candelaria F. Alubia dba Stop &amp; Shop Convience Store</t>
  </si>
  <si>
    <t>C-500-25105-863600</t>
  </si>
  <si>
    <t>Triple Star International Corporation</t>
  </si>
  <si>
    <t>Triple Star Recycling</t>
  </si>
  <si>
    <t>Sta. Remedios Lower Base</t>
  </si>
  <si>
    <t>66-0823926</t>
  </si>
  <si>
    <t>Xiong</t>
  </si>
  <si>
    <t>Weigang</t>
  </si>
  <si>
    <t>yueyang2014@yahoo.com</t>
  </si>
  <si>
    <t>P-500-25067-759311</t>
  </si>
  <si>
    <t>ROUTE 32 NIYOK DRIVE</t>
  </si>
  <si>
    <t>AS Perdido</t>
  </si>
  <si>
    <t>C-500-25127-946606</t>
  </si>
  <si>
    <t>J. C. Tenorio Enterprises, Inc.</t>
  </si>
  <si>
    <t>98-6018511</t>
  </si>
  <si>
    <t>P-500-24137-001146</t>
  </si>
  <si>
    <t>Stock Control Clerk</t>
  </si>
  <si>
    <t xml:space="preserve">HIGH SCHOOL DIPLOMA OR GED REQUIRED. MINIMUM OF 6 MONTHS EXPERIENCE AS A STOCK CONTROL CLERK. PHYSICALLY ABLE TO STAND AND WALK FOR EXTENDED PERIODS OF TIME. PHYSICALLY CAPABLE OF ROUTINELY BENDING TO LIFT AND MOVE ITEMS UP TO 40 POUNDS. MUST TAKE A SKILLED TEST DURING APPLICATION PROCESS: -PERFORMING BASIC CALCULATIONS FOR INVENTORY AND OTHER WORK-RELATED RECORD KEEPING. -ANSWERING A BASIC LITERACY COMPREHENSION EXAM -TOTAL PASSING SCORE IS 89% THE SKILL TESTING AND COMPREHENSION EXAM ARE REQUIRED EQUALLY OF BOTH US AND FOREIGN WORKERS. MUST BE ABLE TO WORK ON WEEKENDS AND HOLIDAYS ON SHORT NOTICE.
</t>
  </si>
  <si>
    <t>Insatto Street, Susupe</t>
  </si>
  <si>
    <t>J.C. Tenorio Enterprises, Inc.</t>
  </si>
  <si>
    <t>C-500-25101-853871</t>
  </si>
  <si>
    <t>P-500-24353-553422</t>
  </si>
  <si>
    <t>Accounting Clerk</t>
  </si>
  <si>
    <t xml:space="preserve">	High school diploma or equivalent required.
	Minimum of 12 months of work experience as an accounting clerk.
	Ability to work flexible hours, including evenings and weekends if necessary.
	Knowledge of immigration processing procedures and CNMI regulatory compliance.
	Experience with business license applications, renewals, and permits under CNMI law.
Must know how to compute and file:
	CNMI Business Gross Revenue Tax (BGRT) Monthly Return
	Employers Quarterly Withholding Tax Return
	Federal Tax Return
	Any other taxes required under CNMI law
	Able to use QuickBooks, Peachtree, Sage, and Microsoft Office (Excel, Word, Outlook) for accounting tasks, such as managing records and generating reports.
	Ability to perform calculations and prepare financial reports.
        Skilled in organizing tasks and managing time effectively.
        Able to use computers and accounting software to complete accounting tasks.
        Able to identify problems and develop solutions when challenges arise.
	Familiarity with 10-key calculators and accounting spreadsheets/databases.
	Fluency in both English and Chinese is preferred.</t>
  </si>
  <si>
    <t>C-500-25121-924821</t>
  </si>
  <si>
    <t>Homesmart Corporation</t>
  </si>
  <si>
    <t>Best Deal General Merchandise</t>
  </si>
  <si>
    <t>2340 Beachroad Oleai</t>
  </si>
  <si>
    <t>66-0655850</t>
  </si>
  <si>
    <t>Villacrusis</t>
  </si>
  <si>
    <t>Ruel</t>
  </si>
  <si>
    <t>Raro</t>
  </si>
  <si>
    <t>3688 Beachroad Garapan Village</t>
  </si>
  <si>
    <t>janebaes@rnvconstruction.com</t>
  </si>
  <si>
    <t>P-500-24156-066551</t>
  </si>
  <si>
    <t>Applicant must have at least 12 months of work experience in any related field.</t>
  </si>
  <si>
    <t>Taxes deduction applicable by Law.</t>
  </si>
  <si>
    <t>C-500-25099-844765</t>
  </si>
  <si>
    <t>PRIMEX CORPORATION</t>
  </si>
  <si>
    <t>P.O. BOX 505792</t>
  </si>
  <si>
    <t>66-0857362</t>
  </si>
  <si>
    <t>SABADO</t>
  </si>
  <si>
    <t>GLORIA</t>
  </si>
  <si>
    <t>ABRAHAM</t>
  </si>
  <si>
    <t>primex670@gmail.com</t>
  </si>
  <si>
    <t>P-500-24157-072816</t>
  </si>
  <si>
    <t>PALE ARNOLD ROAD, GUALO RAI VILLAGE</t>
  </si>
  <si>
    <t>P.O. BOX 505792, GUAO RAI VILLAGE</t>
  </si>
  <si>
    <t>C-500-25096-835347</t>
  </si>
  <si>
    <t>polaris development corporation</t>
  </si>
  <si>
    <t>pmb 314 ppp box 10000</t>
  </si>
  <si>
    <t>66-0771754</t>
  </si>
  <si>
    <t>Faller</t>
  </si>
  <si>
    <t>Jojo</t>
  </si>
  <si>
    <t>pmb 314 box 10000</t>
  </si>
  <si>
    <t>jojomfaller@yahoo.com</t>
  </si>
  <si>
    <t>P-500-24275-378755</t>
  </si>
  <si>
    <t>MUST HAVE 3 MONTHS WORK EXPERIENCE.
 KNOWLEDGEABLE OF PROPER SAFETY PROCEDURES IN DOING THE TASK
EXPERIENCE WITH A VARIETY OF CLEANING PRODUCTS AND TOOLS
MAYBE REQUIRED TO WORK ON A FLEXIBLE TIME OR LONG STANDING IF NECESSARY.</t>
  </si>
  <si>
    <t>Chalan Lau Lau Village</t>
  </si>
  <si>
    <t>Cnmi taxes and fica taxes</t>
  </si>
  <si>
    <t>Polaris Development Corp</t>
  </si>
  <si>
    <t>C-500-25108-878697</t>
  </si>
  <si>
    <t>Mohammed Ayub Ali</t>
  </si>
  <si>
    <t>Ali Construction</t>
  </si>
  <si>
    <t>Chalan Pale Arnold Road, Gualo Rai</t>
  </si>
  <si>
    <t>P.O. Box 503969</t>
  </si>
  <si>
    <t>66-0843795</t>
  </si>
  <si>
    <t>Ali</t>
  </si>
  <si>
    <t>Mohammed Ayub</t>
  </si>
  <si>
    <t>Chalan Pale Arnold Road, Gualorai</t>
  </si>
  <si>
    <t>alispn2022@gmail.com</t>
  </si>
  <si>
    <t>P-500-24185-170008</t>
  </si>
  <si>
    <t>General Maintenance and Repair Workers</t>
  </si>
  <si>
    <t>MUST HAVE AT LEAST 12 MONTHS OF PRIOR EXPERIENCE. MUST PROVIDE UPDATED CRIMINAL RECORD CLEARANCE PRE-EMPLOYMENT. ALL
EMPLOYMENT RULES APPLIES EQUALLY TO BOTH U.S. AND CW-1 WORKERS.</t>
  </si>
  <si>
    <t>MIHA Housing Facilities Garapan</t>
  </si>
  <si>
    <t>CNMI and Federal employment taxes as required by law.</t>
  </si>
  <si>
    <t>C-500-25107-875593</t>
  </si>
  <si>
    <t>RISING CORPORATION</t>
  </si>
  <si>
    <t>LUCKY DE MARKET/RISING SUPERMARKET</t>
  </si>
  <si>
    <t>DANDAN MAIN ROAD, DANDAN VILLAGE</t>
  </si>
  <si>
    <t>66-0739519</t>
  </si>
  <si>
    <t>DE</t>
  </si>
  <si>
    <t>RISINGCORP2010@GMAIL.COM</t>
  </si>
  <si>
    <t>Sales Managers</t>
  </si>
  <si>
    <t>P-500-25041-679892</t>
  </si>
  <si>
    <t>SALES MANAGER</t>
  </si>
  <si>
    <t>WORK SCHEDULE AS FOLLOWS:
8:00AM TO 12:00PM,
2:00PM TO 5:00PM.
7 HOURS PER DAY, MONDAY THROUGH FRIDAY, 35 HOURS PER WEEK.</t>
  </si>
  <si>
    <t>Biweekly salary $18.24 x 70 hours=$1,276.80 (FLSA Exempt)</t>
  </si>
  <si>
    <t>risingcorp2010@gmail.com</t>
  </si>
  <si>
    <t>C-500-25115-903864</t>
  </si>
  <si>
    <t>P-500-25038-674037</t>
  </si>
  <si>
    <t>6 MONTHS EXPERIENCE AND WORK FLEXIBLE TIME.</t>
  </si>
  <si>
    <t>104 MANGO CITY, MIDDLE ROAD GARAPAN</t>
  </si>
  <si>
    <t>C-500-25105-863749</t>
  </si>
  <si>
    <t>Pale Arnold, Middle Road</t>
  </si>
  <si>
    <t>P-500-25023-636360</t>
  </si>
  <si>
    <t>Aluminum &amp; Glass Product Sales Representative</t>
  </si>
  <si>
    <t>Knowledge of Aluminum products and Glass window and Door designs including their uses, repair, and maintenance.  With driver's License.</t>
  </si>
  <si>
    <t>Pale Arnold, Middle road</t>
  </si>
  <si>
    <t>Withholding Tax, FICA Tax ( SSS Tax &amp; Medicare)</t>
  </si>
  <si>
    <t>C-500-25178-133366</t>
  </si>
  <si>
    <t>MATTERN</t>
  </si>
  <si>
    <t>LEON</t>
  </si>
  <si>
    <t>LAWRENCE</t>
  </si>
  <si>
    <t>P.O. BOX 503220</t>
  </si>
  <si>
    <t>Laborers and Freight, Stock, and Material Movers, Hand</t>
  </si>
  <si>
    <t>P-500-25140-995082</t>
  </si>
  <si>
    <t>RAMP AGENT</t>
  </si>
  <si>
    <t>CNMI Withholding Tax, Social Security Tax and Medicare Tax</t>
  </si>
  <si>
    <t>C-500-25120-919440</t>
  </si>
  <si>
    <t>Sung Ji Corporation</t>
  </si>
  <si>
    <t>San Roque Market</t>
  </si>
  <si>
    <t>PMB 737 Box 10001</t>
  </si>
  <si>
    <t>66-0775996</t>
  </si>
  <si>
    <t>Young Tae</t>
  </si>
  <si>
    <t>P-500-24305-444306</t>
  </si>
  <si>
    <t>1 year of experience, Ability to follow verbal directions, and ability to adapt to changing schedules or routines. Ability in multi-tasking and time management, Able to follow the schedule. Available to work on holidays and over weekends.</t>
  </si>
  <si>
    <t>Middle Road, San Roque</t>
  </si>
  <si>
    <t xml:space="preserve">CNMI AND FICA AND MEDICARE TAX
</t>
  </si>
  <si>
    <t>C-500-25113-897807</t>
  </si>
  <si>
    <t>Coca-Cola Beverages Micronesia Inc.</t>
  </si>
  <si>
    <t>P.O. Box 500266</t>
  </si>
  <si>
    <t>98-6018506</t>
  </si>
  <si>
    <t>P-500-25078-786283</t>
  </si>
  <si>
    <t>Air Condition and Refrigeration Mechanic</t>
  </si>
  <si>
    <t>VOCATIONAL COURSE IN AIR CONDITIONING AND REFRIGERATION</t>
  </si>
  <si>
    <t>P.O Box 500266</t>
  </si>
  <si>
    <t>All applicable federal and local taxes.</t>
  </si>
  <si>
    <t>C-500-25118-912987</t>
  </si>
  <si>
    <t>Aiden's Corporation</t>
  </si>
  <si>
    <t>Anqi's Boutique and Anqi's Sporting Goods</t>
  </si>
  <si>
    <t>Oleai Beach Road, San Jose</t>
  </si>
  <si>
    <t>P.O Box 10003 PMB 636-C</t>
  </si>
  <si>
    <t>66-1068231</t>
  </si>
  <si>
    <t>Pu</t>
  </si>
  <si>
    <t>Dexuan</t>
  </si>
  <si>
    <t>Authorized Representative</t>
  </si>
  <si>
    <t>aidenscorporation@gmail.com</t>
  </si>
  <si>
    <t>P-500-24354-556515</t>
  </si>
  <si>
    <t xml:space="preserve">Applicant must be a high school graduate with at least twenty-four (24) months of work experience as an accounting clerk. Knowledgeable in QuickBooks accounting, Peachtree, Sage, MS Office, numerical skills, organizational skills, computer skills, and problem-solving skills. Flexibility in work schedule is required. Preferably fluent in both English and Chinese (both written and spoken) to effectively communicate with suppliers in China.
</t>
  </si>
  <si>
    <t>Oleai Beach Road San Jose</t>
  </si>
  <si>
    <t>CNMI Taxes and Federal Taxes as required by law.</t>
  </si>
  <si>
    <t>Caras</t>
  </si>
  <si>
    <t>Edgar</t>
  </si>
  <si>
    <t>66-0974469</t>
  </si>
  <si>
    <t>Prince Corporation</t>
  </si>
  <si>
    <t>princecorporation23@gmail.com</t>
  </si>
  <si>
    <t>C-500-25113-892926</t>
  </si>
  <si>
    <t>Resources Management International Corporation</t>
  </si>
  <si>
    <t>1840 Beach Rd, Susupe</t>
  </si>
  <si>
    <t>Unit I 2nd Floor Arizona Building</t>
  </si>
  <si>
    <t>66-0686629</t>
  </si>
  <si>
    <t>Vallido</t>
  </si>
  <si>
    <t>Nancy Lena</t>
  </si>
  <si>
    <t>Pineda</t>
  </si>
  <si>
    <t>Corporate Manager</t>
  </si>
  <si>
    <t>rmicsaipan@gmail.com</t>
  </si>
  <si>
    <t>Bus and Truck Mechanics and Diesel Engine Specialists</t>
  </si>
  <si>
    <t>P-500-24335-507754</t>
  </si>
  <si>
    <t>Heavy Equipment Diesel Mechanic</t>
  </si>
  <si>
    <t>Must have knowledge of diesel engines, machines, heavy equipment and tools including their designs, uses, repair and maintenance.  Must have one (1) year proven work experience as a Heavy Equipment Diesel Mechanic. 
Must possess a valid driver's license, which will be applied equally to both the U.S. and foreign workers.</t>
  </si>
  <si>
    <t>C-500-25099-844872</t>
  </si>
  <si>
    <t xml:space="preserve">All CNMI and Federal Income taxes Required by Law. Employee's share on medical Insurance is optional. </t>
  </si>
  <si>
    <t>C-500-25141-000012</t>
  </si>
  <si>
    <t>ALBERO</t>
  </si>
  <si>
    <t>MARITES</t>
  </si>
  <si>
    <t>TAVARES</t>
  </si>
  <si>
    <t>P-500-25100-849398</t>
  </si>
  <si>
    <t>KNOWLEDGE IN FOOD PREPARATION AND SERVING, PROPER HYGIENE.</t>
  </si>
  <si>
    <t>ALAHA'I AVENUE GARAPAN</t>
  </si>
  <si>
    <t>PO BOX 501106</t>
  </si>
  <si>
    <t>Overtime rate applies in excess of 40 hours work per week.</t>
  </si>
  <si>
    <t xml:space="preserve">CNMI WITHHOLDING TAX, FEDERAL WITHHOLDING TAX, SOCIAL SECURITY AND MEDICARE CONTRIBUTION.
</t>
  </si>
  <si>
    <t>C-500-25094-831130</t>
  </si>
  <si>
    <t>gcastro@pegsmp.com</t>
  </si>
  <si>
    <t>MUST HAVE AN ASSOCIATE DEGREE IN CIVIL ENGINEERING.
WITH AT LEAST 24 MONTHS OF RELEVANT WORK EXPERIENCE IN CIVIL ENGINEERING AND MUST BE FAMILIAR WITH ALL ASPECTS OF CIVIL ENGINEERING WORKS.</t>
  </si>
  <si>
    <t>C-500-25161-072334</t>
  </si>
  <si>
    <t>FIVE STAR AUTOSHOP</t>
  </si>
  <si>
    <t>TANDUKI DRIVE DANDAN VILLAGE</t>
  </si>
  <si>
    <t>SAN ANTONIO BEACH RD</t>
  </si>
  <si>
    <t>P-500-24164-099934</t>
  </si>
  <si>
    <t>Automotive Service Technician and Mechanic</t>
  </si>
  <si>
    <t>HIGH SCHOOL DIPLOMA WITH 12 MONTHS WORK EXPERIENCE AS AUTOMOTIVE SERVICE TECHNICIAN AND MECHANICS OR ANY RELATED WORK. MUST HAVE THE NECESSARY PHYSICAL STAMINA. MUST BE ABLE TO WORK FOR EXTENDED HOURS OR WORK DAYS. KNOWLEDGE OF MACHINES AND TOOLS INCLUDING THEIR DESIGNS, USES, REPAIR AND MAINTENANCE.</t>
  </si>
  <si>
    <t>All applicable taxes required by Federal and CNMI Law</t>
  </si>
  <si>
    <t>C-500-25134-972945</t>
  </si>
  <si>
    <t>GLOBAL SOURCING LLC</t>
  </si>
  <si>
    <t>316B MARIANAS BUSINESS PLAZA</t>
  </si>
  <si>
    <t>NAURU LOOP, SUSUPE</t>
  </si>
  <si>
    <t>66-0788990</t>
  </si>
  <si>
    <t>BERNARDO</t>
  </si>
  <si>
    <t>FEDERICO JR</t>
  </si>
  <si>
    <t>SURATOS</t>
  </si>
  <si>
    <t>P.O. BOX 505912</t>
  </si>
  <si>
    <t>globalsourcingllc96950@gmail.com</t>
  </si>
  <si>
    <t>Paralegals and Legal Assistants</t>
  </si>
  <si>
    <t>P-500-24124-953088</t>
  </si>
  <si>
    <t>BOOKKEEPER</t>
  </si>
  <si>
    <t>- 12 MONTHS EXPERIENCE AS A BOOKKEEPER, KNOWLEDGE AND EXPERIENCE IN CNMI AND FEDERAL TAXES.-KNOWLEDGE AND EXPERIENCE IN PREVAILING WAGE DETERMINATION APPLICATION, TEMPORARY LABOR CERTIFICATION APPLICATIONS AND PERM APPLICATIONS.- KNOWLEDGE AND EXPERIENCE IN FILING FOR CW-1, CW-2, E2 CNMI AND E2 US VISAS.- KNOWLEDGE AND EXPERIENCE IN USING ACCOUNTING SOFTWARES SUCH AS QUICKBOOKS AND PEACHTREE.</t>
  </si>
  <si>
    <t>Chapter 2, Chapter 7 and Fica Employee Share</t>
  </si>
  <si>
    <t>C-500-25107-874421</t>
  </si>
  <si>
    <t>SPN US Corporation</t>
  </si>
  <si>
    <t>P.O. Box 505415</t>
  </si>
  <si>
    <t>Sugar King Estate, Judge Way St., China Town</t>
  </si>
  <si>
    <t>66-0842106</t>
  </si>
  <si>
    <t>Islam</t>
  </si>
  <si>
    <t>MD Nurul</t>
  </si>
  <si>
    <t>President/Authorized Rep.</t>
  </si>
  <si>
    <t>spnusc@gmail.com</t>
  </si>
  <si>
    <t>P-500-25068-760368</t>
  </si>
  <si>
    <t>MUST HAVE AT LEAST 3 MONTHS OF PRIOR EXPERIENCE. MUST PROVIDE UPDATED CRIMINAL RECORD CLEARANCE PRE-EMPLOYMENT. ALL EMPLOYMENT REQUIREMENTS APPLY EQUALLY TO BOTH U.S. WORKERS AND CW-1 WORKERS.</t>
  </si>
  <si>
    <t>China Town, Marpi</t>
  </si>
  <si>
    <t>Experience</t>
  </si>
  <si>
    <t xml:space="preserve">Applicable CNMI and Federal employment taxes as required by law.
</t>
  </si>
  <si>
    <t>C-500-25134-977729</t>
  </si>
  <si>
    <t>GEM Corporation</t>
  </si>
  <si>
    <t>Villaroyal Pawnshop</t>
  </si>
  <si>
    <t>66-0655896</t>
  </si>
  <si>
    <t>P-500-25021-632822</t>
  </si>
  <si>
    <t>Applicant mist have at least 6 months of work experience in any related field.</t>
  </si>
  <si>
    <t>C-500-25138-988847</t>
  </si>
  <si>
    <t>ELENA M YUMUL</t>
  </si>
  <si>
    <t>YUMAN CONSTRUCTION</t>
  </si>
  <si>
    <t>PO BOX 7117 SVRB</t>
  </si>
  <si>
    <t>SAN VICENTE</t>
  </si>
  <si>
    <t>66-0783265</t>
  </si>
  <si>
    <t>YUMUL</t>
  </si>
  <si>
    <t>ELENA</t>
  </si>
  <si>
    <t>MANANSALA</t>
  </si>
  <si>
    <t>yumanconstructioncompany@gmail.com</t>
  </si>
  <si>
    <t>P-500-25062-738654</t>
  </si>
  <si>
    <t>ACCOUNTING TECHNICIAN</t>
  </si>
  <si>
    <t>KNOWLEDGE OF PRINCIPLES AND PROCESSES FOR PROVIDING CUSTOMER AND PERSONAL SERVICES. THIS INCLUDES CUSTOMER NEEDS ASSESSMENT, MEETING QUALITY STANDARDS FOR SERVICES, AND EVALUATION OF CUSTOMER SATISFACTION.</t>
  </si>
  <si>
    <t>SAN VICENTE ROAD</t>
  </si>
  <si>
    <t>in excess of 40 hours 1.50 x base hourly wage</t>
  </si>
  <si>
    <t>CNMI withholding and FICA Tax</t>
  </si>
  <si>
    <t>ELENA M YUMUL DBA YUMAN CONSTRUCTION</t>
  </si>
  <si>
    <t>C-500-25134-973125</t>
  </si>
  <si>
    <t>First-Line Supervisors of Food Preparation and Serving Workers</t>
  </si>
  <si>
    <t>P-500-25099-844597</t>
  </si>
  <si>
    <t>Demi Chef</t>
  </si>
  <si>
    <t xml:space="preserve">Food Handler Certification is required </t>
  </si>
  <si>
    <t>C-500-25118-909339</t>
  </si>
  <si>
    <t>SHIM CORPORATION</t>
  </si>
  <si>
    <t>Pro Dive Saipan</t>
  </si>
  <si>
    <t>Lot No. 045-A-149 Suito Drive As Matuis Vilalge</t>
  </si>
  <si>
    <t>66-0862033</t>
  </si>
  <si>
    <t>Shim</t>
  </si>
  <si>
    <t>Seoungbo</t>
  </si>
  <si>
    <t>Lot No. 045-A-149 Suito Drive As Matuis Village</t>
  </si>
  <si>
    <t>shimcorp2023@gmail.com</t>
  </si>
  <si>
    <t>Self-Enrichment Teachers</t>
  </si>
  <si>
    <t>P-500-24128-963704</t>
  </si>
  <si>
    <t>SCUBA DIVING INSTRUCTOR</t>
  </si>
  <si>
    <t>Must be certified as an open water (for at least 6 months) with PADI, advanced open water diver, rescue diver, divemaster and emergency first response instructor (CPR) and First Aid. Have lodged 100 open water dives and complete the instructor development.</t>
  </si>
  <si>
    <t>Shim Corporation</t>
  </si>
  <si>
    <t>C-500-25100-849451</t>
  </si>
  <si>
    <t>Abana Co. Ltd.</t>
  </si>
  <si>
    <t>Holiday Saipan Hotel</t>
  </si>
  <si>
    <t>PMB A17 Box 10001</t>
  </si>
  <si>
    <t>98-0528847</t>
  </si>
  <si>
    <t>Yoo</t>
  </si>
  <si>
    <t>Ok Ja</t>
  </si>
  <si>
    <t>Hwang</t>
  </si>
  <si>
    <t>Lodging Managers</t>
  </si>
  <si>
    <t>P-500-24305-444266</t>
  </si>
  <si>
    <t>Hotel Services Supervisor</t>
  </si>
  <si>
    <t>12 months of experience. Knowledge of business and management principles involved in strategic planning, resource allocation, human resources modeling, leadership technique, production methods and coordination of people and resources. Knowledge in principles and processes for providing costumer and personal services includes customer needs assessment, quality standard for services, and evaluation of customer satisfaction.</t>
  </si>
  <si>
    <t>Puti Tainoviu Avenue, Garapan</t>
  </si>
  <si>
    <t>C-500-25100-853624</t>
  </si>
  <si>
    <t>3688 BEACH ROAD GARAPAN VILLAGE</t>
  </si>
  <si>
    <t>66-0570754</t>
  </si>
  <si>
    <t>P-500-24319-474016</t>
  </si>
  <si>
    <t>AUTOMOTIVE SERVICE TECHNICIAN</t>
  </si>
  <si>
    <t>APPLICANT MUST HAVE HIGH SCHOOL DIPLOMA. APPLICANT MUST ALSO HAVE LEAST 12 MONTHS OF WORK EXPERIENCE.</t>
  </si>
  <si>
    <t>C-500-25105-863630</t>
  </si>
  <si>
    <t>Mary Ann F. Sablan</t>
  </si>
  <si>
    <t>Creative Hair and Body Care</t>
  </si>
  <si>
    <t>1st Flr., M2M Building, Jesus T. Attao St.</t>
  </si>
  <si>
    <t>66-0848528</t>
  </si>
  <si>
    <t>Sablan</t>
  </si>
  <si>
    <t>Mary Ann</t>
  </si>
  <si>
    <t>Florendo</t>
  </si>
  <si>
    <t>Owner</t>
  </si>
  <si>
    <t>12769 Coastal Drive</t>
  </si>
  <si>
    <t>Capitol Hill P. O. BOX 503776</t>
  </si>
  <si>
    <t>cnmigl@pticom.com</t>
  </si>
  <si>
    <t>P-500-24197-195184</t>
  </si>
  <si>
    <t>Beautician/Hair Stylist</t>
  </si>
  <si>
    <t>Required certificate of employment from previous employer as Beautician/Hair Stylist.  Preferred training certificates or achievement certificate but not required.
All qualifications and special requirements will be applied equally and consistently to both U. S. and foreign workers.</t>
  </si>
  <si>
    <t>C-500-25154-044762</t>
  </si>
  <si>
    <t>ANTHONY R. STEARNS</t>
  </si>
  <si>
    <t>WIRELESS RIDGE NURSERY</t>
  </si>
  <si>
    <t>SAVANNAH ROAD WIRELESS</t>
  </si>
  <si>
    <t>CAPITOL HILL, PO BOX 5006 CHRB</t>
  </si>
  <si>
    <t>66-0465462</t>
  </si>
  <si>
    <t>STEARNS</t>
  </si>
  <si>
    <t>ANTHONY</t>
  </si>
  <si>
    <t>RICHARD</t>
  </si>
  <si>
    <t>wirelessridge60@gmail.com</t>
  </si>
  <si>
    <t>P-500-25115-903863</t>
  </si>
  <si>
    <t>BUILDING MAINTENANCE REPAIRER (GENERAL)</t>
  </si>
  <si>
    <t>24 MONTHS OF EXPERIENCE IN THIS POSITION IS REQURIED. DEMONSTRATE SKILLS WITH ELECTRICAL WORK, PLUMBING, CONCRETE, CARPENTRY, MACHINE MAINTENANCE AND REPAIR. KNOWS AND FOLLOWS SAFETY PROCEDURES AND MAINTAINS A SAFE WORK ENVIRONMENT. TRAINED IN HANDS-ON EQUIPMENT MAINTENANCE. PAYS ATTENTION TO DETAIL. MUST BE FLEXIBLE WITH DUTIES AND WORK SCHEDULE. ABILITY TO PASS THE COMPANY'S PRE-HIRE BACKGROUND CHECK REQUIRED WHICH WILL BE APPLIED EQUALLY TO BOTH U.S. WORKERS AND CW-1 WORKERS. ALL APPLYING U.S. CITIZENS AND CW-1 INDIVIDUALS MUST OBTAIN A POLICE CLEARANCE PRE-HIRE AND MUST AGREE TO A POST-OFFER, PRE-EMPLOYMENT DRUG SCREENING TEST.</t>
  </si>
  <si>
    <t>CAPITOL HILL</t>
  </si>
  <si>
    <t>Fringe benefit: health insurance</t>
  </si>
  <si>
    <t>C-500-25140-994962</t>
  </si>
  <si>
    <t>CALVARY INTERNATIONAL MISSION</t>
  </si>
  <si>
    <t>BOX 10001 PMB 466</t>
  </si>
  <si>
    <t>66-0589462</t>
  </si>
  <si>
    <t>PANG</t>
  </si>
  <si>
    <t>KOK</t>
  </si>
  <si>
    <t>HIONG</t>
  </si>
  <si>
    <t>acssaipan@gmail.com</t>
  </si>
  <si>
    <t>Middle School Teachers, Except Special and Career/Technical Education</t>
  </si>
  <si>
    <t>P-500-24159-082993</t>
  </si>
  <si>
    <t>MIDDLE SCHOOL SCIENCE TEACHER</t>
  </si>
  <si>
    <t xml:space="preserve">DEGREE IN EDUCATION MAJOR IN SCIENCE OR A RELATED DISCIPLINE.
A COMPLETED APPRENTICESHIP OR TEACHING EXPERIENCE.
PRACTICAL EXPERIENCE WITH MS OFFICE, GOOGLE CLASSROOM, AND OTHER SOFTWARE.
DEDICATION, PATIENCE, AND THE ABILITY TO REMAIN CALM IN TENSE SITUATIONS.
THE ABILITY TO ANSWER SENSITIVE QUESTIONS AND CREATE AN ENVIRONMENT WHERE EVERYONES OPINIONS ARE RESPECTED.
</t>
  </si>
  <si>
    <t>AGAPE CHRISTIAN SCHOOL</t>
  </si>
  <si>
    <t>All applicable CNMI and federal tax deductions</t>
  </si>
  <si>
    <t>H</t>
  </si>
  <si>
    <t>CALVARY INTERNATIONAL</t>
  </si>
  <si>
    <t>C-500-25106-868793</t>
  </si>
  <si>
    <t>KY CORPORATION</t>
  </si>
  <si>
    <t>AMERICAN PIZZA &amp; GRILL</t>
  </si>
  <si>
    <t>PO BOX 500756</t>
  </si>
  <si>
    <t>66-0662369</t>
  </si>
  <si>
    <t>JOHN</t>
  </si>
  <si>
    <t>apgsaipan670@gmail.com</t>
  </si>
  <si>
    <t>P-500-25043-685500</t>
  </si>
  <si>
    <t>With at least one year work experience as cook. Willing to work in flexible shifts, days, evenings, weekends and holidays.  Employees (cook) will work on rotating schedule 5 - 8 hours a day, between 10AM to 9PM.</t>
  </si>
  <si>
    <t>Beach Road Garapan</t>
  </si>
  <si>
    <t>Federal &amp; CNMI Payroll Taxes</t>
  </si>
  <si>
    <t>C-500-25108-878880</t>
  </si>
  <si>
    <t>Star Marianas Air, Inc.</t>
  </si>
  <si>
    <t>Hangar One West Tinian International Airport</t>
  </si>
  <si>
    <t>P.O. Box 520461</t>
  </si>
  <si>
    <t>66-0715844</t>
  </si>
  <si>
    <t>Christian</t>
  </si>
  <si>
    <t>Shaun</t>
  </si>
  <si>
    <t>Robert</t>
  </si>
  <si>
    <t>hrdept@starmarianasair.com</t>
  </si>
  <si>
    <t>P-500-24192-185008</t>
  </si>
  <si>
    <t>Aircraft Repairman</t>
  </si>
  <si>
    <t>Must have previously possessed a Repairman Certificate issued by the U.S. Federal Aviation Administration in Accordance with Title 14 Code of Federal Regulations Part 65.
The required certificate will be applied equally to both U.S. workers and CW-1 workers.
Must be eligible for a repairman certificate in accordance with 14 CFR 65.101: 
(1) Be at least 18 years of age; 
(2) Be specially qualified to perform maintenance on aircraft or components thereof, appropriate to the job for which he is employed; 
(3) Be employed for a specific job requiring those special qualifications by a certificated repair station, or by a certificated commercial operator or certificated air carrier, that is required by its operating certificate or approved operations specifications to provide a Continuous Airworthiness Maintenance Program according to its maintenance manuals; 
(4) Be recommended for certification by his employer, to the satisfaction of the administrator, as able to satisfactorily maintain aircraft or components,
appropriate to the hob for which he is employed; 
(5) Have either--(i) at least 18 months of practical experience in the procedures, practices, inspection methods, materials, tools, machine tools, and equipment generally used in the maintenance duties of the specific job for which the person is to be employed and certificated; or (ii) completed formal training that is acceptable to the administrator is specifically designed to qualify the applicant for the job on which the applicant is to be employed; and 
(6) Be able to read, write, speak, and understand the English language. 
The requirements under 14 CFR 65.101 will be applied equally to both U.S. workers and CW-1 workers.
Must pass a DOT/FAA pre-employment drug test requirement under Title 14 CFR 120.109(a)(1): No employer may hire any individual for a safety-sensitive function listed in 120.105 unless the employer first conducts a pre-employment test and receives a verified negative drug test result for that individual. 
The DOT/FAA pre-employment drug test requirement under Title 14 CFR 120.109(a)(1) will be applied equally to both U.S. workers and CW-1 workers.</t>
  </si>
  <si>
    <t>The actual wage offer will depend on the candidate's experience and qualifications.</t>
  </si>
  <si>
    <t>All applicable CNMI and Federal Taxes</t>
  </si>
  <si>
    <t>jobs@starmarianasair.com</t>
  </si>
  <si>
    <t>C-500-25107-873467</t>
  </si>
  <si>
    <t>MUST HAVE AT LEAST 24 MONTHS OF EXPERIENCE. ABILITY TO FOLLOW THE INSTRUCTIONS FROM THE SUPERVISOR OR SENIOR MAINTENANCE WORKERS.
KNOWLEDGE OF GENERAL CARPENTRY OR REPAIRS. ABILITY TO USE HAND TOOLS AND POWER TOOLS.</t>
  </si>
  <si>
    <t>C-500-25132-962466</t>
  </si>
  <si>
    <t>Ken Aqua Hotel &amp; Resort, Inc.</t>
  </si>
  <si>
    <t>Aqua Resort Club, Saipan</t>
  </si>
  <si>
    <t>9543 Chalan Pale Arnold Road, San Roque</t>
  </si>
  <si>
    <t>66-0645436</t>
  </si>
  <si>
    <t>Gerrard</t>
  </si>
  <si>
    <t>Sachiko</t>
  </si>
  <si>
    <t>N.</t>
  </si>
  <si>
    <t>Acting General Manager</t>
  </si>
  <si>
    <t>hradmin@aquaresortsaipan.com</t>
  </si>
  <si>
    <t>P-500-25042-682111</t>
  </si>
  <si>
    <t>Steward Supervisor</t>
  </si>
  <si>
    <t>Food Handler Certification.  Able to work weekends and and holidays when needed.</t>
  </si>
  <si>
    <t>Saipan,</t>
  </si>
  <si>
    <t>Optional health insurance, duty mealy, vacation leave</t>
  </si>
  <si>
    <t>Applicable federal and CNMI tax deductions.</t>
  </si>
  <si>
    <t>C-500-25115-904126</t>
  </si>
  <si>
    <t>FORTUNE PACIFIC CORPORATION</t>
  </si>
  <si>
    <t>SKY PARANOMA TOURS</t>
  </si>
  <si>
    <t>740 KOBLERVILLE ROAD</t>
  </si>
  <si>
    <t>POBOX 504411</t>
  </si>
  <si>
    <t>66-0879145</t>
  </si>
  <si>
    <t>MIN</t>
  </si>
  <si>
    <t>JIANHUA</t>
  </si>
  <si>
    <t>fortunepacific8888@gmail.com</t>
  </si>
  <si>
    <t>P-500-25014-616428</t>
  </si>
  <si>
    <t>12 MONTHS OF CONTINUOUS WORK EXPERIENCE REQUIRED AS A TOUR GUIDE, ABLE TO WORK IN THE EVENING, ON HOLIDAYS, AND ON WEEKENDS.</t>
  </si>
  <si>
    <t>C-500-25155-050434</t>
  </si>
  <si>
    <t>FRITZ PACIFIC</t>
  </si>
  <si>
    <t>STE 201 LANGSE STREET</t>
  </si>
  <si>
    <t>66-0659429</t>
  </si>
  <si>
    <t>SOLE PROPRIETOR/ PRESIDENT</t>
  </si>
  <si>
    <t>STE 201 LANGSE STREET SUSUPE</t>
  </si>
  <si>
    <t>P-500-24161-088474</t>
  </si>
  <si>
    <t>MAINTENANCE AND REPAIR WORKERS, GENERAL</t>
  </si>
  <si>
    <t>MUST BE AT LEAST HIGH SCHOOL GRADUATE AND 1 YEAR GENERAL MAINTENANCE EXPERIENCE IN REPAIRING BUILDINGS, EQUIPMENT, PLUMBING, ELECTRICAL SYSTEMS AND EXPERIENCE IN POWER OR HAND TOOLS. SKILL IN CUSTODIAL DUTIES AND FACILITY CLEANING DUTIES. SKILL IN EQUIPMENT AND VEHICLE MAINTENANCE. MUST AGREE TO A POST- OFFER, PRE-EMPLOYMENT DRUG SCREENING TEST THE PROSPECTIVE EMPLOYEE OR APPLICANT WILL BE REQUIRED AN EMPLOYMENT DRUG SCREENING TEST WHICH WILL APPLY EQUALLY TO U.S. WORKERS AND CW-1 WORKERS.</t>
  </si>
  <si>
    <t xml:space="preserve">CNMI LOCAL TAXES (STATE TAXES) , SOCIAL SECURITY FICA &amp; MEDICARE TAXES
</t>
  </si>
  <si>
    <t>C-500-25096-835355</t>
  </si>
  <si>
    <t>P-500-24141-012776</t>
  </si>
  <si>
    <t>Maid and Housekeeping Worker</t>
  </si>
  <si>
    <t xml:space="preserve">MUST HAVE AT LEAST 3MONTHS OF WORKING EXPERIENCE AS MAID AND HOUSEKEEPING WORKER. MUST PRESENT A COPY OF CERTIFICATE OF EMPLOYMENT AS MAID AND HOUSEKEEPING WORKER.  HE/SHE MUST BE ABLE TO SPEND THE DAY ON THEIR FEET. WITHOUT GETTING OVERLY TIRED. CAN WORK FLEXIBLE TIME, TIME INCLUDING BACK-TO-BACK,
WEEKENDS, NIGHTS AND HOLIDAYS. PASSING  OF PRE-SCREENING TEST IS REQUIRED (LIKE TRADE TEST AND/OR
EMPLOYMENT EXAM)
</t>
  </si>
  <si>
    <t>C-500-25133-968112</t>
  </si>
  <si>
    <t>Marianas Health Services, Inc.</t>
  </si>
  <si>
    <t>2588 Wischiira Way, Oleai</t>
  </si>
  <si>
    <t>PO BOX 10003 PMB 1341</t>
  </si>
  <si>
    <t>66-0582745</t>
  </si>
  <si>
    <t>Hu</t>
  </si>
  <si>
    <t>Alex</t>
  </si>
  <si>
    <t>Acting Human Resource Manager</t>
  </si>
  <si>
    <t>hrdept@marianashealth.com</t>
  </si>
  <si>
    <t>P-500-24211-227435</t>
  </si>
  <si>
    <t>1)  Associates Degree in Accounting
2)  Minimum of 24 months of work experience in Accounting in the Healthcare Industry
3)  Proven experience with Microsoft Excel and Intuit Quickbooks
4)  Ability to type at least 70 words per minute
All applicants must submit an application, resume and credentials to our office located at Marianas Health Services Inc Building, 2588 Wischiira Way, Oleai, Saipan, Commonwealth of the Northern Mariana Islands from Monday to Friday, 8:00 am to 5:00 pm. Applications are available on our website at www.marianashealth.com. Applicants may also send their applications via email to: hrdept@marianashealth.com or contact the HR department at +1 670 233 4646 for more info. All candidates required to complete a pre-employment assessment test specific to their desired position with a score of 80 points or higher. All candidates required to complete and pass a criminal and medical licensing board (if applicable) background check.</t>
  </si>
  <si>
    <t>www.marianashealth.com</t>
  </si>
  <si>
    <t>C-500-25103-859053</t>
  </si>
  <si>
    <t>NMI Asset Acquisition Inc</t>
  </si>
  <si>
    <t>Sinapalo Village 3</t>
  </si>
  <si>
    <t>PO Box 494</t>
  </si>
  <si>
    <t>66-0751177</t>
  </si>
  <si>
    <t>Mendiola</t>
  </si>
  <si>
    <t>Nicolas</t>
  </si>
  <si>
    <t>Operation Manager</t>
  </si>
  <si>
    <t>nmiasset@gmail.com</t>
  </si>
  <si>
    <t>P-500-25065-752850</t>
  </si>
  <si>
    <t>Accounting Clerk/Bookkeeping</t>
  </si>
  <si>
    <t>Must have ability to use Microsoft Office especially Excel, knowledge in POS or other accounting software. Knowledge in preparing Business Gross Revenue, Employers Quarterly, Remiting payment online for IRS, Knowledge in preparing/application/renewal of licenses for our business.  Knowledge in preparing Wages and Salary Deduction of employees.</t>
  </si>
  <si>
    <t>FICA Taxes (SS &amp; Med) State Income Tax</t>
  </si>
  <si>
    <t>C-500-25121-925404</t>
  </si>
  <si>
    <t>PACIFIC COOPERATION LTD.</t>
  </si>
  <si>
    <t>RAYAO LOOP, CHALAN KIYA</t>
  </si>
  <si>
    <t>P.O.BOX10001PMB906</t>
  </si>
  <si>
    <t>98-6021740</t>
  </si>
  <si>
    <t>QIN</t>
  </si>
  <si>
    <t>CHAOSHAN</t>
  </si>
  <si>
    <t>OPERATION MANAGER</t>
  </si>
  <si>
    <t>pacoop@itecnmi.com</t>
  </si>
  <si>
    <t>P-500-24153-060435</t>
  </si>
  <si>
    <t>GENERAL MAINTENANCE REPAIR WORKER</t>
  </si>
  <si>
    <t>Able to work flexible schedule without supervision</t>
  </si>
  <si>
    <t>Local and Federal Taxes</t>
  </si>
  <si>
    <t>C-500-25123-934828</t>
  </si>
  <si>
    <t>Herman's Modern Bakery, Inc.</t>
  </si>
  <si>
    <t>5040 Chalan Tun Herman Pan, Dandan-As Lito Village</t>
  </si>
  <si>
    <t>PO Box 500002</t>
  </si>
  <si>
    <t>98-6018500</t>
  </si>
  <si>
    <t>GUERRERO</t>
  </si>
  <si>
    <t>JOSEPH</t>
  </si>
  <si>
    <t>INTERIM GENERAL MANAGER</t>
  </si>
  <si>
    <t>agm@hermansbakery.com</t>
  </si>
  <si>
    <t>P-500-24197-195301</t>
  </si>
  <si>
    <t>Accounting Specialists</t>
  </si>
  <si>
    <t>Understanding of accounting principles and current Financial legislation. The ability to communicate information and ideas in writing and speaking so others will understand. The ability to add, subtract, multiply, or divide . Knowledge of accounting software such as Sage/Peachtree Accounting. Ability to use Microsoft Office Suite such as Excel and Excel formula system to solve problems, Microsoft Word to communicate or write Memo, and Microsoft Outlook for E-mail purposes.</t>
  </si>
  <si>
    <t>Withholding Taxes, FICA &amp; Medicare Contributions</t>
  </si>
  <si>
    <t>hr@hermansbakery.com</t>
  </si>
  <si>
    <t>C-500-25107-873741</t>
  </si>
  <si>
    <t>Must have at least 1-year of work-related experience. Can perform work assignments with less supervision. Familiar with using cleaning tools such as power washer, bush cutter, lawnmower, and other heavy duty cleaning equipment. Must be knowledgeable with using chemical cleaners, pesticides, and be able to mix detergents for cleaning solutions according to specifications. Willing to work flexible hours including holidays and weekends. This position includes shifting work schedules and each beneficiary shall have different days off, each with 1-day off per week. Must be physically fit to be able to handle strenuous activities such as lifting, pushing, pulling or carrying heavy loads. All applicants must have own transportation to and from work and must be able to secure CNMI Driver's license. All applicants must submit an updated resume along with supporting documents, such as verifiable employment certifications, police clearance, and other relevant credentials for the position. Qualified candidates will be contacted for an interview. Applications must be received by the specified job vacancy announcement closing date. Background checks and drug testing may be required during or prior to employment and all applicants must agree and comply.</t>
  </si>
  <si>
    <t>C-500-25118-909406</t>
  </si>
  <si>
    <t>TASTY CORPORATION</t>
  </si>
  <si>
    <t>MILOSUN RESTAURANT</t>
  </si>
  <si>
    <t>CPL DERENCE JACK ROAD, GARAPAN VILLAGE</t>
  </si>
  <si>
    <t>66-0928159</t>
  </si>
  <si>
    <t>MILOSUN2019@OUTLOOK.COM</t>
  </si>
  <si>
    <t>P-500-25044-690559</t>
  </si>
  <si>
    <t>1. WORK SCHEDULES AS FOLLOWS:
11:00AM TO 2:00PM,
5:00PM TO 9:00PM.
7 HOURS A DAY, MONDAY THROUGH FRIDAY, 35 HOURS PER WEEK.
2. REQUEST AN ON-SITE COOKING TEST.</t>
  </si>
  <si>
    <t>Per week exceeds 40 hours, overtime rate $8.83 x1.5=$13.245 per hour</t>
  </si>
  <si>
    <t>milosun2019@outlook.com</t>
  </si>
  <si>
    <t>C-500-25154-044425</t>
  </si>
  <si>
    <t>CF PREMIER FOODS CORPORATION</t>
  </si>
  <si>
    <t>POT LUCK</t>
  </si>
  <si>
    <t>PMB 640 BOX 10000</t>
  </si>
  <si>
    <t>DANDAN</t>
  </si>
  <si>
    <t>66-0983980</t>
  </si>
  <si>
    <t>IGLESIAS</t>
  </si>
  <si>
    <t>GINA</t>
  </si>
  <si>
    <t>L</t>
  </si>
  <si>
    <t>P-500-25048-698636</t>
  </si>
  <si>
    <t>EXPERIENCE IN USING CUTTING TOOLS.COOKWARE AND BAKEWARE.KNOWLEDGE OF VARIOUS COOKING PROCEDURE AND METHODS(GRILLING, BAKING, BOILING,
ETC.) ABILITY TO FOLLOW ALL SANITATION PROCEDURES. ABILITY TO WORK AS A TEAM.</t>
  </si>
  <si>
    <t>WORKERS COMPENSATION</t>
  </si>
  <si>
    <t>CNMI.LABOR.GOV</t>
  </si>
  <si>
    <t>C-500-25177-129663</t>
  </si>
  <si>
    <t>Doctorate (PhD)</t>
  </si>
  <si>
    <t>C-500-25167-098921</t>
  </si>
  <si>
    <t>AT LEAST A HIGH SCHOOL DIPLOMA OR EQUIVALENT. 
AT LEAST 12 MONTHS WORKING EXPERIENCE ON RELATED FIELD. 
KNOW HOW TO USE MICROSOFT OFFICE TO SPREADING ANALYTICAL REPORTS AND PRESENTATION. 
ABILITY TO VERIFY ACCURACY OF TRANSACTIONAL DATA OF THE INVENTORY, MATERIALS AND DOCUMENTS. KNOWLEDGE OF LISTENING AND SPEAKING ENGLISH AND CHINESE, BEING ABLE TO COMMUNICATE WITH LOCAL PEOPLE AND DIFFERENT VENDORS (SUCH AS U.S., SINGAPORE, CHINA, AND SO ON) FOR THE RECEIVING VARIANCE AND PRODUCTS ISSUE, AND ABILITY TO PREPARE INVENTORY REPORT AND MATERIALS MONTHLY SALES REPORTS TO THE MANAGEMENT AND HEAD OFFICE (IN CHINA) FOR PROPER CONTROL. 
WORK EVEN ON WEEKEND OR HOLIDAY. 
KNOWLEDGE OF PRINCIPLES AND PROCESSES FOR PROVIDING CUSTOMER AND BUSINESS SERVICES. OTHER SKILLS SUCH AS COORDINATION AND TIME MANAGEMENT.</t>
  </si>
  <si>
    <t>C-500-25177-130150</t>
  </si>
  <si>
    <t>RJ Comm. Bldg, STE6 1-F, Chalan Msgr Guerrero Rd Dan Dan</t>
  </si>
  <si>
    <t>President/Owner</t>
  </si>
  <si>
    <t>P-500-24243-304899</t>
  </si>
  <si>
    <t>Fast Food and Counter Worker</t>
  </si>
  <si>
    <t>MUST HAVE AT LEAST THREE (3) MONTHS WORK EXPERIENCE AS A FAST FOOD AND COUNTER WORKER. ABILITY TO FOLLOW DIRECTIONS AND ADHERE TO SAFETY GUIDELINES. ABILITY TO WORK ON VARIED SCHEDULES UNDER DIVERSE CONDITIONS. MUST BE AVAILABLE TO WORK DAYS, NIGHTS, WEEKENDS, AND OCCASIONALLY, HOLIDAYS. MUST HAVE THE STAMINA TO STAND FOR A PROLONGED PERIOD OF TIME. MUST BE
WILLING TO WORK FLEXIBLE SCHEDULES INCLUDE WEEKENDS AND HOLIDAYS. 
APPLICANTS ARE REQIUIRED TO SUBMIT THEIR RESUME AND EMPLOYMENTCERTIFICATION SHOWING THE REQUIRED EXPERIENCE. APPLICATIONS WILL BE CONSIDERED IF SUBMITTED WITHIN THE RECRUITMENT PERIOD. PREVIOUS EMPLOYER WILL BE CONTACTED FOR VERIFICATION AND
PERSONAL REFERENCE.
RJ CORPORATION, IS THE JOB CONTRACTOR. THE WORKER WILL BE ASSIGNED TO WORK AT THE LOCATION OF THE JCA INC. DBA McDonald's of Saipan, THE EMPLOYER-CLIENT LOCATED AT CHALAN PALE ARNOLD, MIDDLE ROAD, SAIPAN, MP 96950</t>
  </si>
  <si>
    <t>CHALAN PALE ARNOLD, MIDDLE ROAD</t>
  </si>
  <si>
    <t>C-500-25125-935664</t>
  </si>
  <si>
    <t>H.S. LEE INC.</t>
  </si>
  <si>
    <t>SERENTI SAIPAN HOTEL</t>
  </si>
  <si>
    <t>4053 BEACH ROAD GARAPAN VILLAGE</t>
  </si>
  <si>
    <t>98-0102419</t>
  </si>
  <si>
    <t>PO BOX 500440</t>
  </si>
  <si>
    <t>hslee@pticom.com</t>
  </si>
  <si>
    <t>P-500-25013-613194</t>
  </si>
  <si>
    <t xml:space="preserve">BACHELOR'S DEGREE IN ACCOUNTING WITH ATLEAST 24 MONTHS OF EXPERIENCE AS AN ACCOUNTANT. KNOWLEDGEABLE IN PEACHTREE ACCOUNTING SOFTWARE AND MS OFFICE APPLICATIONS, PARTICULARLY EXCEL, WORD, AND POWERPOINT.
APPLICANT MUST PASSED REQUIREMENT TEST TO VERIFY SKILLS AND QUALIFICATIONS
</t>
  </si>
  <si>
    <t>All CNMI and Federal Tax required by Law. Employee's share on medical insurance is optional.</t>
  </si>
  <si>
    <t>C-500-25092-821054</t>
  </si>
  <si>
    <t>JOETEN MOTOR COMPANY INC.</t>
  </si>
  <si>
    <t>PO BOX 500680</t>
  </si>
  <si>
    <t>98-6020545</t>
  </si>
  <si>
    <t>QUAN</t>
  </si>
  <si>
    <t>SOLEDAD</t>
  </si>
  <si>
    <t>TENORIO</t>
  </si>
  <si>
    <t>squan@joetenmotors.com</t>
  </si>
  <si>
    <t>P-500-24229-271852</t>
  </si>
  <si>
    <t>ACCOUNTANT-ACCOUNTS RECEIVABLES</t>
  </si>
  <si>
    <t>JOETEN MOTOR BUILDING</t>
  </si>
  <si>
    <t>OLEAI VILLAGE</t>
  </si>
  <si>
    <t>C-500-25096-835352</t>
  </si>
  <si>
    <t>MUST HAVE AT LEAST 24MONTH OF WORKING EXPERIENCE AS MAINTENANCE AND REPAIR WORKER. CERTIFICATE OF EMPLOYMENT AS MAINTENANCE AND REPAIR WORKER INS REQUIRED. HE/SHE MUST BE ABLE TO SPEND THE DAY ON THEIR FEET AND UNDER THE SUN WITHOUT GETTING OVERLY TIRED. CAN WORK FLEXIBLE TIME, TIME INCLUDING
WEEKENDS AND HOLIDAYS. PASSING OF PRE-SCREENING TEST IS REQUIRED (LIKE TRADE TEST AND/OR EMPLOYMENT EXAM)</t>
  </si>
  <si>
    <t>https://mtosaipan.com/</t>
  </si>
  <si>
    <t>C-500-25130-961855</t>
  </si>
  <si>
    <t>Snow Lily LLC</t>
  </si>
  <si>
    <t>Lily Beauty Salon</t>
  </si>
  <si>
    <t>PO BOX 10003 PMB 215</t>
  </si>
  <si>
    <t>UNTI 5 GF CLEAR WATER HOTEL KADENA DI AMOR ST GARAPAN</t>
  </si>
  <si>
    <t>66-0933719</t>
  </si>
  <si>
    <t>snowsutfin@gmail.com</t>
  </si>
  <si>
    <t>P-500-25076-780370</t>
  </si>
  <si>
    <t>HAIRDRESSERS, HAIRSTYLISTS, COSMETOLOGISTS</t>
  </si>
  <si>
    <t>AT LEAST 12 MONTHS PREVIOUS RELATED WORK EXPERIENCE AS HAIRDRESSERS, HAIRSTYLISTS, COSMTELOGISTS.   FLEXIBLE 7 WORK HOURS PER DAY, 35 WORK HOURS PER WEEK.</t>
  </si>
  <si>
    <t>PO  BOX 10003 PMB 215</t>
  </si>
  <si>
    <t>LOCAL &amp; FEDERAL TAX DEDUCTABLE.</t>
  </si>
  <si>
    <t>C-500-25105-863609</t>
  </si>
  <si>
    <t>P-500-25067-759294</t>
  </si>
  <si>
    <t>C-500-25109-882439</t>
  </si>
  <si>
    <t>WINCHELL'S INC.</t>
  </si>
  <si>
    <t>WINCHELL'S DONUTS SAIPAN</t>
  </si>
  <si>
    <t>98-0083587</t>
  </si>
  <si>
    <t>DALANGIN</t>
  </si>
  <si>
    <t>JULIO</t>
  </si>
  <si>
    <t>CABRAL</t>
  </si>
  <si>
    <t>ADMINISTRATIVE MANAGER</t>
  </si>
  <si>
    <t>321 E HARMON INDUSTRIAL PARK RD</t>
  </si>
  <si>
    <t>SUITE 6G</t>
  </si>
  <si>
    <t>HARMON</t>
  </si>
  <si>
    <t>juliocdalangin@gmail.com</t>
  </si>
  <si>
    <t>P-500-24201-207465</t>
  </si>
  <si>
    <t>BAKER/DONUT MAKER</t>
  </si>
  <si>
    <t>MUST HAVE VALID FOOD HANDLER CERTIFICATE. MUST BE ABLE TO LIFT AT LEAST 50 LBS. MUST BE ABLE TO WORK ANYTIME OF DAY OR NIGHT. MUST HAVE AT LEAST 12 MONTHS EMPLOYMENT EXPERIENCE AS A BAKER/DONUT MAKER.</t>
  </si>
  <si>
    <t>WINCHELL'S SUSUPE</t>
  </si>
  <si>
    <t>BEACH ROAD SAIPAN</t>
  </si>
  <si>
    <t>FICA payroll taxes and CNMI income taxes such as Chapter 2 and Chapter 7 taxes</t>
  </si>
  <si>
    <t>jobapplicant2014@gmail.com</t>
  </si>
  <si>
    <t>C-500-25128-952320</t>
  </si>
  <si>
    <t>all applicable CNMI and federal tax deductions</t>
  </si>
  <si>
    <t>C-500-25121-925277</t>
  </si>
  <si>
    <t>M &amp; R CORPORATION</t>
  </si>
  <si>
    <t>ALIFBABA TOUR</t>
  </si>
  <si>
    <t>NO. 800, KOBLERVILLE ROAD</t>
  </si>
  <si>
    <t>POBOX 504187</t>
  </si>
  <si>
    <t>66-1038171</t>
  </si>
  <si>
    <t>RARI</t>
  </si>
  <si>
    <t>SUMAN</t>
  </si>
  <si>
    <t>mrcorp8888@gmail.com</t>
  </si>
  <si>
    <t>P-500-24127-960006</t>
  </si>
  <si>
    <t xml:space="preserve">ABLE TO WORK IN THE EVENING, ON HOLIDAYS, AND ON WEEKENDS. 24 MONTHS OF WORK EXPERIENCE REQUIRED AS A TOUR GUIDE. </t>
  </si>
  <si>
    <t>C-500-25178-133394</t>
  </si>
  <si>
    <t>P-500-25140-995090</t>
  </si>
  <si>
    <t>Aircraft Cleaner</t>
  </si>
  <si>
    <t>C-500-25114-898401</t>
  </si>
  <si>
    <t>Art Man Corporation</t>
  </si>
  <si>
    <t>Chalan Pale Arnold Road, Lower Base Drive</t>
  </si>
  <si>
    <t>PMB 122 Box 10000</t>
  </si>
  <si>
    <t>66-0472323</t>
  </si>
  <si>
    <t>Chung</t>
  </si>
  <si>
    <t>Hyun Joon</t>
  </si>
  <si>
    <t>artmancorporation@gmail.com</t>
  </si>
  <si>
    <t>Recycling and Reclamation Workers</t>
  </si>
  <si>
    <t>P-500-25055-717513</t>
  </si>
  <si>
    <t>Recycling and Reclamation Worker</t>
  </si>
  <si>
    <t>Must be knowledgeable on how to operate forklifts, pallet jacks, power lifts or front-end loaders to load bales, bundles, or other heavy items onto trucks for shipping to smelters or other recycled materials processing facilities. Workers can work without any supervision. Has the ability to coordinate two or more limbs, ability to quickly and repeatedly adjust the controls of a machine or a vehicle to exact positions. Able to work flexible hours, holidays and weekend.</t>
  </si>
  <si>
    <t>C-500-25104-859539</t>
  </si>
  <si>
    <t>PO BOX 501831</t>
  </si>
  <si>
    <t>P-500-24205-214288</t>
  </si>
  <si>
    <t>WITH MINIMUM 6 MONTHS WORK EXPERIENCE. WITH KNOWLEDGE IN MACHINES, MATERIALS, METHODS AND TOOLS, INCLUDING THEIR DESIGNS, USES, REPAIR, AND MAINTENANCE OF HOUSES, BUILDINGS OR OTHER STRUCTURES. CAN WORK ON WEEKENDS OR HOLIDAYS.  APPLICANTS EITHER US CITIZEN OR CW-1 MUST SUBMIT EMPLOYMENT CERTIFICATE.</t>
  </si>
  <si>
    <t>CNMI AND FEDERAL TAXES</t>
  </si>
  <si>
    <t>C-500-25114-897925</t>
  </si>
  <si>
    <t>Reservation and Transportation Ticket Agents and Travel Clerks</t>
  </si>
  <si>
    <t>P-500-24191-181729</t>
  </si>
  <si>
    <t>Customer Service Specialist</t>
  </si>
  <si>
    <t>1. Education: Must have a high school diploma or equivalent (e.g., GED).
2. Experience: At least one year of relevant experience in handling customer inquiries, providing assistance, and resolving issues, ideally within an aviation or customer service environment.
3. Technical Skills:
	Experience in working with office equipment such as printers and scanners.
	Experience using the computer, including the use of internet technology, navigating web browsers, conducting online research, utilizing web-based applications, emails, online communication tools, and cloud-based storage systems.
4. Physical Requirements:
	Must be able to lift objects weighing up to 50 pounds.
	Must be able to perform tasks that involve bending, lifting, climbing, and standing for extended periods.
	Must be able to work outdoors in varying weather conditions
5. Police Clearance:
	Must obtain and provide a police clearance certificate issued within the 30 days preceding the time of application.
6. Availability:
	Must be willing to work flexible hours, including early mornings, late nights, weekends, and holidays.
	Must have reliable transportation to and from work.
The workdays and work hours specified in E.b.6 and E.b.7 are subject to change. This position requires a variable work schedule due to the nature of airline operations. The typical
schedule involves rotations, with workers potentially working weekends, and holidays.</t>
  </si>
  <si>
    <t>C-500-25105-864144</t>
  </si>
  <si>
    <t>Federal and local tax.</t>
  </si>
  <si>
    <t>C-500-25148-023416</t>
  </si>
  <si>
    <t>Manpower Service</t>
  </si>
  <si>
    <t>PO Box 505339</t>
  </si>
  <si>
    <t>Organista</t>
  </si>
  <si>
    <t>P-500-24146-037881</t>
  </si>
  <si>
    <t>Maintenance &amp; Repair Workers, General</t>
  </si>
  <si>
    <t>Ability to understand repairing building equipment, plumbing, electrical systems and experience in power or hand tools and routine equipment and vehicle maintenance. Able to work in a fast-paced environment and multi-task effectively. Must be able to work on flexible hours including weekends, holiday and night shifts.</t>
  </si>
  <si>
    <t>MMC 1 Building</t>
  </si>
  <si>
    <t>Chalan Piao Village</t>
  </si>
  <si>
    <t>C-500-25116-908733</t>
  </si>
  <si>
    <t>AMERICAN YONGCHENG CORP.</t>
  </si>
  <si>
    <t>NEW CHANGMING MARKET</t>
  </si>
  <si>
    <t>Kadena Di Amor St, GARAPAN</t>
  </si>
  <si>
    <t>66-1002783</t>
  </si>
  <si>
    <t>XUANBO</t>
  </si>
  <si>
    <t>junyicorp@gmail.com</t>
  </si>
  <si>
    <t>P-500-25058-728361</t>
  </si>
  <si>
    <t>STORE MAINTENANCE</t>
  </si>
  <si>
    <t>24 months of continuous work experience in store maintenance.</t>
  </si>
  <si>
    <t>APPLICABLE REDERAL &amp; LOCAL TAXES.</t>
  </si>
  <si>
    <t>C-500-25150-033146</t>
  </si>
  <si>
    <t>P-500-25073-775086</t>
  </si>
  <si>
    <t>KNOWLEDGE OF PERFORMING ANY COMBINATION OF LIGHT CLEANING DUTIES TO MAINTAIN PRIVATE HOUSEHOLDS OR COMMERCIAL ESTABLISHMENTS, SUCH AS
HOTELS AND HOSPITALS, IN A CLEAN AND ORDERLY MANNER.</t>
  </si>
  <si>
    <t>Chalan Lau Lau</t>
  </si>
  <si>
    <t>PO BOX 500338</t>
  </si>
  <si>
    <t>C-500-25134-973545</t>
  </si>
  <si>
    <t>Monster Pizza Pub Inc.</t>
  </si>
  <si>
    <t>Monster Pizza Pub</t>
  </si>
  <si>
    <t>G/F Alter City Building Garapan Street</t>
  </si>
  <si>
    <t>P.O. Box 506535 Garapan</t>
  </si>
  <si>
    <t>66-0645735</t>
  </si>
  <si>
    <t>Bo Chyul</t>
  </si>
  <si>
    <t>monsterpizzapub@yahoo.com</t>
  </si>
  <si>
    <t>P-500-25035-662880</t>
  </si>
  <si>
    <t>Server</t>
  </si>
  <si>
    <t xml:space="preserve">Must be computer literate.  Must be familiar in operating Point of Sale system.  Be able and willing to work in flexible shifts, days, night, weekend and holidays.  </t>
  </si>
  <si>
    <t>C-500-25127-946791</t>
  </si>
  <si>
    <t>MJ ROADSIDE  VENDOR</t>
  </si>
  <si>
    <t>P.O.BOX 503944</t>
  </si>
  <si>
    <t>VICE- PRESIDENT</t>
  </si>
  <si>
    <t>P.O.BOX 503944 CK</t>
  </si>
  <si>
    <t>Meat, Poultry, and Fish Cutters and Trimmers</t>
  </si>
  <si>
    <t>P-500-24185-170163</t>
  </si>
  <si>
    <t>sale representative</t>
  </si>
  <si>
    <t>Must have work experience as sales representative in fish market. Know how to advertise fresh fish,  knowledge in marketing and must  have  certification  relevant to the job duties.</t>
  </si>
  <si>
    <t>P.O.BOX 503944 CK SAIPAN MP 96950</t>
  </si>
  <si>
    <t>2692 DR.TORRES DRIVE CHALAN KANOA</t>
  </si>
  <si>
    <t>C-500-25127-946495</t>
  </si>
  <si>
    <t>Manufacture/Wholesale Drinking Water, Retail Merchandise, Import/Export (Except Garments)</t>
  </si>
  <si>
    <t>Building#3140, I-lIyang Street, Beach Road</t>
  </si>
  <si>
    <t>starwater@pticom.com</t>
  </si>
  <si>
    <t>P-500-24191-181443</t>
  </si>
  <si>
    <t>Sales Route Delivery Driver</t>
  </si>
  <si>
    <t>Must have a valid drivers license with no more than 12 months of previous work experience preferably in a water company. Work certification to show is a plus.  Must be able to lift (5-gallon bottled water, or cases of 350ml/500ml bottled water, or bags of ice) at a time, consistently and at a high volume throughout the day. Anywhere between 100-400 5-gallon bottles are hand delivered each day. Must be able to walk up stairs carrying bottles. Delivery driver that can convey information to people/customer clearly and simply in a way that means things are understood and get done. Person that can operate/driver delivery trucks (Standard/Automatic type of trucks) to distribute drinking water to stores, restaurants, residentials, apartments and hotels, including ice delivery (restaurant only). Ability to deliver bulk water overnight. Must be able to understand weekly schedule. Available to work flexible hours that may include early mornings, evenings, weekends, night and or holidays. Other related tasks as assigned.</t>
  </si>
  <si>
    <t>FICA, MEDICARE &amp; CHAPTER 2 TAXES</t>
  </si>
  <si>
    <t>C-500-25132-962469</t>
  </si>
  <si>
    <t>LDK, LLC</t>
  </si>
  <si>
    <t>LDK Sugarking Apartment</t>
  </si>
  <si>
    <t>Sugarking Road Chinatown Village</t>
  </si>
  <si>
    <t>66-0737116</t>
  </si>
  <si>
    <t>ldkllc670@gmail.com</t>
  </si>
  <si>
    <t>P-500-25038-673601</t>
  </si>
  <si>
    <t>Knowledge of machine and tools including their designs, uses, repair and maintenance. Knowledge of materials, methods and the tools involved in the construction or repair of house, buildings or other structures and machinery.</t>
  </si>
  <si>
    <t>C-500-25119-914782</t>
  </si>
  <si>
    <t>J.F.M CHILD CARE</t>
  </si>
  <si>
    <t>SUB-DIVISION</t>
  </si>
  <si>
    <t>P.O BOX 520281</t>
  </si>
  <si>
    <t>66-1046916</t>
  </si>
  <si>
    <t>JESSA JADE</t>
  </si>
  <si>
    <t>SECLON</t>
  </si>
  <si>
    <t>P.O BOX 520033</t>
  </si>
  <si>
    <t>eterns.mahilum@gmail.com</t>
  </si>
  <si>
    <t>P-500-25072-771081</t>
  </si>
  <si>
    <t>jjscruz85@gmail.com</t>
  </si>
  <si>
    <t>C-500-25132-962546</t>
  </si>
  <si>
    <t xml:space="preserve">Capable of operating cleaning equipment such as floor polisher, carpet &amp; upholstery shampoo machine, vacuum cleaner, mops and squeezers.
The time 8:00 A.M. to 6:00 P.M. includes split shifts and flexible hours as different offices require different cleaning hours - the working hours will be between 4 and 8 hours depending on the day of the week.  </t>
  </si>
  <si>
    <t>CNMI &amp; FICA TAX</t>
  </si>
  <si>
    <t>C-500-25149-027189</t>
  </si>
  <si>
    <t>Tinian Ice &amp; Water Bottling Co.</t>
  </si>
  <si>
    <t>3 Canal St. San Jose Village</t>
  </si>
  <si>
    <t>66-0471278</t>
  </si>
  <si>
    <t>POWER</t>
  </si>
  <si>
    <t>DONALD</t>
  </si>
  <si>
    <t>JAMES</t>
  </si>
  <si>
    <t>10 Grand St. San Jose Village</t>
  </si>
  <si>
    <t>jlibut@hawaiianrock.com</t>
  </si>
  <si>
    <t>P-500-24205-214444</t>
  </si>
  <si>
    <t>Drivers/Salesworkers</t>
  </si>
  <si>
    <t>Must have a valid CNMI Drivers License. Must have a minimum 12 months experience in sales
 related occupation.</t>
  </si>
  <si>
    <t>80 hours paid vacation leave and 40 hours sick leave</t>
  </si>
  <si>
    <t>Federal and Local Taxes, 50% health insurance premium is optional, IOU's</t>
  </si>
  <si>
    <t>C-500-25136-987938</t>
  </si>
  <si>
    <t>TRIPLE J SAIPAN, INC.</t>
  </si>
  <si>
    <t>PO Box 500487</t>
  </si>
  <si>
    <t>3207 Brigida St., Beach Road Chalan Kanoa</t>
  </si>
  <si>
    <t>98-6021436</t>
  </si>
  <si>
    <t>ADA</t>
  </si>
  <si>
    <t>SEMAN</t>
  </si>
  <si>
    <t>hrtjsaipan@triplejsaipan.com</t>
  </si>
  <si>
    <t>P-500-24200-204515</t>
  </si>
  <si>
    <t>GRAPHIC DESIGNER</t>
  </si>
  <si>
    <t>Must have an associate degree in Graphic Design. Must have 24 months, work experience. With knowledge of new software, image editing, video editing, social media, photography, print design, print production, layout &amp; composition, optimization. Must know how to develop the overall layout and production design for applications such as advertisements, brochures, magazines, and reports. Applicant will be collaborating closely with clients, marketing teams, and other designers to produce high-quality visual content that aligns with the company's branding and marketing goals and to understand project scope and objectives. Updated on the latest design trends, tools, and technologies to ensure modern and relevant design work. Can develop the latest ideas for and answers to work-related problems.</t>
  </si>
  <si>
    <t>3207 BRIGIDA ST., BEACH ROAD</t>
  </si>
  <si>
    <t>P.O. BOX 500487, CHALAN KANOA</t>
  </si>
  <si>
    <t>CNMI Tax and FICA Tax</t>
  </si>
  <si>
    <t>https://www.carssaipan.com/careers</t>
  </si>
  <si>
    <t>C-500-25136-983585</t>
  </si>
  <si>
    <t>3207 BRIGIDA ST.</t>
  </si>
  <si>
    <t>P-500-24204-211068</t>
  </si>
  <si>
    <t>Applicant must have a 4-year bachelors degree in accounting and must have at least 3 years work experience in accounting. A CPA license is preferred. Must have experience in preparing financial statements in accordance with accepted accounting principles. Able to communicate financial results to stakeholders. Able to develop, modify, and document recordkeeping and accounting systems, making use of current computer technology or accounting software.</t>
  </si>
  <si>
    <t>Broadway Ave., Canal St., San Jose Village</t>
  </si>
  <si>
    <t xml:space="preserve">CNMI Tax AND FICA Tax. Housing is optional; Employees who are single may live in the housing with a monthly charge of $30.00 for air condition use, free housing or no monthly charge for single employees who opted not to use the air conditioner. </t>
  </si>
  <si>
    <t>C-500-25120-919795</t>
  </si>
  <si>
    <t>JNL CORPORATION</t>
  </si>
  <si>
    <t>SURE CLEENE SERVICES</t>
  </si>
  <si>
    <t>PO BOX 10001 PMB 1466</t>
  </si>
  <si>
    <t>66-0725439</t>
  </si>
  <si>
    <t>ELAYDA</t>
  </si>
  <si>
    <t>JENNIFER</t>
  </si>
  <si>
    <t>TAYAG</t>
  </si>
  <si>
    <t>jnlcorporation.spn@gmail.com</t>
  </si>
  <si>
    <t>P-500-24191-181777</t>
  </si>
  <si>
    <t>JANITORS AND CLEANERS EXCEPT MAIDS AND HOUSEKEEPING</t>
  </si>
  <si>
    <t>In addition to the list of basic cleaning skills, knowledge or experience with cleaning supplies is a plus factor.</t>
  </si>
  <si>
    <t>CHALAN PALE ARNOLD, GARAPAN VILLAGE</t>
  </si>
  <si>
    <t>C-500-25123-934798</t>
  </si>
  <si>
    <t>Herman's Modern Bakery Inc.</t>
  </si>
  <si>
    <t>5040 Chalan Tun Herman Pan, Dandan-As Lito Vill</t>
  </si>
  <si>
    <t>Industrial Machinery Mechanics</t>
  </si>
  <si>
    <t>P-500-24236-288721</t>
  </si>
  <si>
    <t>MUST HAVE A HIGH SCHOOL DIPLOMA/GED CERTIFICATE. THREE (3) MONTHS OF TRAINING IN BAKERY MACHINE MAINTENANCE, AUTO EQUIPMENT MAINTENANCE, AND /OR RELATED FIELDS. TWELVE (12) MONTHS EXPERIENCE IN ACU &amp; REFRIGERATION INSTALLATION AND MAINTENANCE; MACHINE MAINTENANCE AND/OR OTHER RELATED JOB. ABLE TO WORK DURING WEEKENDS AND HOLIDAYS. KNOWLEDGE OF MACHINES AND TOOLS, INCLUDING THEIR DESIGNS, USES, REPAIR, AND MAINTENANCE.</t>
  </si>
  <si>
    <t>P.O. BOX 10001 PMB 1466</t>
  </si>
  <si>
    <t>In addition to the list of basic cleaning skills, special knowledge or experience with cleaning supplies is a plus factor.</t>
  </si>
  <si>
    <t>C-500-25245-279700</t>
  </si>
  <si>
    <t>JTM CORPORATION</t>
  </si>
  <si>
    <t>JTM ACCOUNTING SERVICES</t>
  </si>
  <si>
    <t>P-500-25205-196538</t>
  </si>
  <si>
    <t>BOOKEEPING, ACCOUNTING AND AUDITING CLERK</t>
  </si>
  <si>
    <t>CAN WORK FLEXIBLE HOURS DURING WEEKENDS AND HOLIDAYS.
REQUIRED FOR BOTH U.S WORKERS AND CW1 WORKERS.
ALL APPLICANTS MUST PROVIDE HIGH SCHOOL CREDENTIALS AND EMPLOYMENT CERTIFICATE/S</t>
  </si>
  <si>
    <t>Tax Deductions from pay - Social Security, Medicare, Withholding Tax.</t>
  </si>
  <si>
    <t>Kalayaan Inc.</t>
  </si>
  <si>
    <t>P.O. Box 505656</t>
  </si>
  <si>
    <t>C-500-24217-243332</t>
  </si>
  <si>
    <t>7325 Century Hotel Bldg, Chalan Pali Arnold Rd, Garapan</t>
  </si>
  <si>
    <t>P-500-24177-145058</t>
  </si>
  <si>
    <t>Must have at least twenty-four (24) months prior work experience as a Bookkeeper or Accounting Assistant. Must be able and willing to work shifts, evenings, weekends, and holidays.</t>
  </si>
  <si>
    <t>7325 Century Hotel Bldg, Chalan Pali Arnold Road, Garapan</t>
  </si>
  <si>
    <t>C-500-24206-217580</t>
  </si>
  <si>
    <t>STAYWELL SAIPAN, INC.</t>
  </si>
  <si>
    <t>RJ CORPORATION BUILDING, SUITE 2</t>
  </si>
  <si>
    <t>P.O. BOX 502050</t>
  </si>
  <si>
    <t>98-0126794</t>
  </si>
  <si>
    <t>MATSUMOTO</t>
  </si>
  <si>
    <t>CATHY</t>
  </si>
  <si>
    <t>CHARGUALAF</t>
  </si>
  <si>
    <t>BRANCH MANAGER</t>
  </si>
  <si>
    <t>ccmatsumoto@staywellguam.com</t>
  </si>
  <si>
    <t>Patient Representatives</t>
  </si>
  <si>
    <t>P-500-24158-077813</t>
  </si>
  <si>
    <t>UTILIZATION MANAGEMENT COORDINATOR</t>
  </si>
  <si>
    <t>U.S. AND FOREIGN WORKERS MUST BE FAMILIAR WITH THE MILLIMAN CARE GUIDELINES(MCG)/MEDICAL SOCIETY GUIDELINES.</t>
  </si>
  <si>
    <t>STATE AND FEDERAL EMPLOYMENT TAXES</t>
  </si>
  <si>
    <t>C-500-24211-227394</t>
  </si>
  <si>
    <t>Rising Star International Corporation</t>
  </si>
  <si>
    <t>Ranch BBQ Bar</t>
  </si>
  <si>
    <t>PO Box 504932</t>
  </si>
  <si>
    <t>66-1028506</t>
  </si>
  <si>
    <t>Park</t>
  </si>
  <si>
    <t>Sunhee</t>
  </si>
  <si>
    <t>owen6707834444@gmail.com</t>
  </si>
  <si>
    <t>Yen</t>
  </si>
  <si>
    <t>Chien Li</t>
  </si>
  <si>
    <t>PO Box 502823</t>
  </si>
  <si>
    <t>tonyyen5139@gmail.com</t>
  </si>
  <si>
    <t>Yen's Corporation</t>
  </si>
  <si>
    <t>20-0650970</t>
  </si>
  <si>
    <t>P-500-24170-122247</t>
  </si>
  <si>
    <t>12 months work experience required as cook in a Chinese Restaurant .</t>
  </si>
  <si>
    <t>San Antonio, Beach Road</t>
  </si>
  <si>
    <t xml:space="preserve">CNMI &amp; Federal taxes deductions </t>
  </si>
  <si>
    <t>C-500-24163-094250</t>
  </si>
  <si>
    <t>LDK SUGARKING APARTMENT</t>
  </si>
  <si>
    <t>SUGARKING ROAD CHINATOWN VILLAGE</t>
  </si>
  <si>
    <t>PO BOX 7487 SVRB</t>
  </si>
  <si>
    <t>DONG KYU</t>
  </si>
  <si>
    <t>saipanpage@hotmail.com</t>
  </si>
  <si>
    <t>P-500-24043-709920</t>
  </si>
  <si>
    <t>MAINTENANCE &amp; REPAIR WORKERS, GENERAL</t>
  </si>
  <si>
    <t>CNMI AND FEDERAL WITHHOLDING TAX</t>
  </si>
  <si>
    <t>saipanpage@gmail.com</t>
  </si>
  <si>
    <t>C-500-24221-255126</t>
  </si>
  <si>
    <t>chapter 2, fica sss and fica medical</t>
  </si>
  <si>
    <t>C-500-24268-362087</t>
  </si>
  <si>
    <t>C-500-24252-322189</t>
  </si>
  <si>
    <t>P-500-24180-161770</t>
  </si>
  <si>
    <t xml:space="preserve">Must have 12 months of work-related experience as a baker. Understanding the implications of new information for both current and future problem-solving and decision-making. Must be able to carry 50lbs. of flour, sugar, and other ingredients. </t>
  </si>
  <si>
    <t>C-500-24236-288762</t>
  </si>
  <si>
    <t>Po Box 500002</t>
  </si>
  <si>
    <t>ROBERT</t>
  </si>
  <si>
    <t>ruth.deleon2@hermansbakery.com</t>
  </si>
  <si>
    <t>P-500-24197-195290</t>
  </si>
  <si>
    <t>APPLICANTS MUST HAVE AT LEAST 6-MONTHS OF TRAINING IN A BASIC BAKING COURSE AND TWELVE (12) MONTHS OF EXPERIENCE AS A BAKER HELPER, BAKER, OR OTHER SIMILAR OCCUPATIONS. SKILLS AND KNOWLEDGE IN ROUTINE BAKERY MACHINERY OPERATIONS. ABLE TO WORK IN A FAST-PACED ENVIRONMENT. MUST BE ABLE TO WORK 7 DAYS A WEEK &amp; ON HOLIDAYS WITH A FLEXIBLE SCHEDULE. MUST BE ABLE TO LIFT 50 LBS OF INGREDIENTS.</t>
  </si>
  <si>
    <t>Days and hours worked each week may vary according to business need.</t>
  </si>
  <si>
    <t xml:space="preserve">The only deductions from pay are those allowed under applicable laws such as FICA/Medicare and relevant local
and federal taxes.
</t>
  </si>
  <si>
    <t>C-500-24248-313511</t>
  </si>
  <si>
    <t>NEAL B EISGROU</t>
  </si>
  <si>
    <t>JC CAFE RESTAURANT AND KARAOKE LOUNGE</t>
  </si>
  <si>
    <t>LOT 003T57</t>
  </si>
  <si>
    <t>P.O. BOX 520104</t>
  </si>
  <si>
    <t>66-0695853</t>
  </si>
  <si>
    <t>EISGROU</t>
  </si>
  <si>
    <t>NEAL</t>
  </si>
  <si>
    <t>808 SW 17TH ST</t>
  </si>
  <si>
    <t>FORT LAUDERDALE</t>
  </si>
  <si>
    <t>FL</t>
  </si>
  <si>
    <t>jccafe@ymail.com</t>
  </si>
  <si>
    <t>P-500-24152-054973</t>
  </si>
  <si>
    <t>WAITERS/WAITRESSES</t>
  </si>
  <si>
    <t>CNMI Tax, FICA Tax</t>
  </si>
  <si>
    <t>C-500-24215-239983</t>
  </si>
  <si>
    <t>J.R.B. CORPORATION</t>
  </si>
  <si>
    <t xml:space="preserve">SOUTH PACIFIC SECURITY SERVICES </t>
  </si>
  <si>
    <t>P.O. BOX 504818 CK</t>
  </si>
  <si>
    <t xml:space="preserve">RTE 37 ACROSS &amp; NEAR TANU ROAD, ASLITO </t>
  </si>
  <si>
    <t>66-0943696</t>
  </si>
  <si>
    <t>BHUIYAN</t>
  </si>
  <si>
    <t>MD NURUL</t>
  </si>
  <si>
    <t xml:space="preserve">P.O. BOX 504818 CK </t>
  </si>
  <si>
    <t>RTE 37 ACROSS &amp; NEAR TANU ROAD, ASLITO</t>
  </si>
  <si>
    <t>corporationjrb@gmail.com</t>
  </si>
  <si>
    <t>P-500-24115-919165</t>
  </si>
  <si>
    <t>SECURITY GUARD (S)</t>
  </si>
  <si>
    <t>TWELVE (12) MONTHS OF EXPERIENCE. PROOF OF ELIGIBILITY TO WORK IN THE UNITED STATES. HIGH SCHOOL DIPLOMA/GED (OR AGREEMENT TO COMPLETE A GED PROGRAM WITHIN SIX MONTHS OF HIRE). KNOWLEDGE OF RELEVANT EQUIPMENT, POLICIES, PROCEDURES, AND STRATEGIES TO PROMOTE EFFECTIVE LOCAL, STATE, OR NATIONAL SECURITY OPERATIONS FOR THE PROTECTION OF PEOPLE, DATA, PROPERTY, AND INSTITUTIONS. MONITORING/ASSESSING PERFORMANCE OF YOURSELF, OTHER INDIVIDUALS, OR ORGANIZATIONS TO MAKE IMPROVEMENTS OR TAKE CORRECTIVE ACTION. AND PERFORM ALL OTHER JOB RELATED DUTIES.</t>
  </si>
  <si>
    <t>BUIYAN</t>
  </si>
  <si>
    <t>JRB CORPORATION</t>
  </si>
  <si>
    <t>C-500-24320-476941</t>
  </si>
  <si>
    <t>Citi Development &amp; Construction, Inc.</t>
  </si>
  <si>
    <t>Citi Development &amp; Construction Inc. (CDCI) Tinian</t>
  </si>
  <si>
    <t>Unit 103 Paradise Complex</t>
  </si>
  <si>
    <t>Grand Street, San Jose Village</t>
  </si>
  <si>
    <t>98-0414649</t>
  </si>
  <si>
    <t>Sachdej</t>
  </si>
  <si>
    <t>Rong</t>
  </si>
  <si>
    <t>545 Chalan San Antonio</t>
  </si>
  <si>
    <t>Suite 310</t>
  </si>
  <si>
    <t>bobby@cdciguam.com</t>
  </si>
  <si>
    <t>Mailman</t>
  </si>
  <si>
    <t>Bruce</t>
  </si>
  <si>
    <t>PMB 238 Box 10000</t>
  </si>
  <si>
    <t>2nd Fl. Sasha Bldg., Beach Rd., Chalan Laulau</t>
  </si>
  <si>
    <t>Mailman &amp; Kara, LLC</t>
  </si>
  <si>
    <t>Crane and Tower Operators</t>
  </si>
  <si>
    <t>P-500-24275-375783</t>
  </si>
  <si>
    <t>Crane Operator</t>
  </si>
  <si>
    <t>Familiar with operating different types of cranes, load charts, rigging techniques, crane maintenance, safety procedures and OSHA regulations.</t>
  </si>
  <si>
    <t>North Field, Tinian Island</t>
  </si>
  <si>
    <t>DOD Project FA8051-24-F-0024: Employer will pay the highest of the PWD, Federal, State or Local min wage</t>
  </si>
  <si>
    <t>ALL FEDERAL, STATE &amp; LOCAL EMPLOYMENT TAXES; $80/WEEKLY FOR FOOD AND HOUSING/LODGING.</t>
  </si>
  <si>
    <t>C-500-24215-239997</t>
  </si>
  <si>
    <t>C-500-24192-185273</t>
  </si>
  <si>
    <t>M &amp; C ,LLC</t>
  </si>
  <si>
    <t>GENERAL CONSTRUCTION CONTRACTOR</t>
  </si>
  <si>
    <t>PMB 429, P.O. BOX  10005, BEACH ROAD</t>
  </si>
  <si>
    <t>66-0987952</t>
  </si>
  <si>
    <t>BERNABE</t>
  </si>
  <si>
    <t>CARLITO</t>
  </si>
  <si>
    <t>ESIDRO</t>
  </si>
  <si>
    <t>PMB 429, P.O. BOX 10005, BEACH ROAD</t>
  </si>
  <si>
    <t>mcllc0055@gmail.com</t>
  </si>
  <si>
    <t>P-500-24128-968106</t>
  </si>
  <si>
    <t>MAINTENANCE AND REPAIR WORKER, GENERAL</t>
  </si>
  <si>
    <t>At least 12 months working experience as maintenance and repair worker. Know how to repair doors, locks, windows. Can read electrical diagram and repair electrical problems. Knowledge in repair and painting in building. Knowledge in Welding, Carpentry, and Masonry works. Willing to work flexible schedule. Do other related duties as assigned.</t>
  </si>
  <si>
    <t>C-500-24198-198487</t>
  </si>
  <si>
    <t>J.T.M. Corporation</t>
  </si>
  <si>
    <t>P-500-24101-871986</t>
  </si>
  <si>
    <t xml:space="preserve"> Food Preparation Workers</t>
  </si>
  <si>
    <t>3 months work related experience. Work Certificate is required for both US Worker and CW-1 worker</t>
  </si>
  <si>
    <t>Will make all deductions from the workers paycheck required by law such as Taxes(Chapter 2, Chapter 7, SS &amp; Medicare) and will remit to applicable Government Agencies.</t>
  </si>
  <si>
    <t>C-500-24339-515823</t>
  </si>
  <si>
    <t>Ck Smokehouse &amp; Salad, MMHC Slaughterhouse, MMHC Retail, MMHC Warehouse Rental, et al</t>
  </si>
  <si>
    <t>P-500-24239-292136</t>
  </si>
  <si>
    <t>Combine Food Preparation &amp; Serving Worker</t>
  </si>
  <si>
    <t>Must have a minimum of 3-months experience preferable in a high volume restaurant. Familiar with supplies, equipment, and/or services ordering and inventory control. Must be familiar with food safety and preparation standards. Must have basic mathematics &amp; writing skills. Possess excellent communication and listening skills. Able to work on shifting and flexible schedules including weekends and holidays. The work schedule for this position includes shifting &amp; split shifts and each beneficiary shall have different days off, each with 1-day off per week. All applicants must be able to secure the CNMI drivers license and Food Handlers Certificate. Must have own transportation to and from work. All applicants must provide an updated resume, verifiable employment certification, and other related documents. Background checks and drug testing may be required during or prior to employment and all applicants must agree and comply.</t>
  </si>
  <si>
    <t>C-500-24345-529897</t>
  </si>
  <si>
    <t>SAIPAN ADVENTURE DIVE</t>
  </si>
  <si>
    <t>GARAPAN VILLAGE</t>
  </si>
  <si>
    <t>PMB 711 PO BOX 10000</t>
  </si>
  <si>
    <t>MIN KI</t>
  </si>
  <si>
    <t>P-500-24310-452999</t>
  </si>
  <si>
    <t>SCUBA DIVINGS INSTRUCTOR</t>
  </si>
  <si>
    <t>Must be certified as an open water (for at least 6 months) with PADI, advanced open water diver, rescue diver, divemaster and emergency first response instructor (CPR) and First Aid. Have lodged  100 open water dives and successfully complete the instruction development.</t>
  </si>
  <si>
    <t>CNMI and FEDERAL WITHHOLDING TAX</t>
  </si>
  <si>
    <t>C-500-24297-428439</t>
  </si>
  <si>
    <t>ELIZABETH B. TORRES</t>
  </si>
  <si>
    <t>E SUPPLY ENTERPRISE</t>
  </si>
  <si>
    <t>TUN HERMAN PAN, AIRPORT RD., DANDAN</t>
  </si>
  <si>
    <t>66-0972667</t>
  </si>
  <si>
    <t>TUN HERMAN PAN AIRPORT ROAD DANDAN</t>
  </si>
  <si>
    <t>contact@esupplyenterprise.com</t>
  </si>
  <si>
    <t>P-500-24200-204400</t>
  </si>
  <si>
    <t>KNOWLEDGE IN REPAIRING AND MAINTENANCE JOB OF BUILDING AND MACHINE.
KNOWLEDGE IN OPERATING SPECIAL TOOLS</t>
  </si>
  <si>
    <t>TUN HERMAN PAN AIRPORT ROAD DAN DAN</t>
  </si>
  <si>
    <t>CNMI TAXES(Chapter 2 and Chapter 7);
FICA TAXES( SOCIAL SECURITY AND MEDICARE)</t>
  </si>
  <si>
    <t>e_supplyenterprise@yahoo.com</t>
  </si>
  <si>
    <t>C-500-24287-403331</t>
  </si>
  <si>
    <t>Wilfredo Ching</t>
  </si>
  <si>
    <t>Gene's Barber &amp; Beauty Shop</t>
  </si>
  <si>
    <t>P.O. Box 504941</t>
  </si>
  <si>
    <t>66-0852668</t>
  </si>
  <si>
    <t>Ching</t>
  </si>
  <si>
    <t>Wilfredo</t>
  </si>
  <si>
    <t>boyching@gmail.com</t>
  </si>
  <si>
    <t>Barbers</t>
  </si>
  <si>
    <t>P-500-24252-322250</t>
  </si>
  <si>
    <t>Certificate of employment of at least 12 months for this job category and police clearance of no derogatory record on file will be applied equally to U.S. workers and CW-1 workers. The capability to understand and talk with the English language.</t>
  </si>
  <si>
    <t>Unit 2 and 3 Skills International Bldg.</t>
  </si>
  <si>
    <t>Middle Road, Garapan</t>
  </si>
  <si>
    <t>CNMI Wage &amp; Salary Tax  and FICA 
The deduction amount is in accordance with the gross pay.</t>
  </si>
  <si>
    <t>C-500-25031-656298</t>
  </si>
  <si>
    <t>P-500-24275-378812</t>
  </si>
  <si>
    <t>Civil Designer</t>
  </si>
  <si>
    <t xml:space="preserve">Associate's degree required with 24 months work related experience. Knowledge of design techniques, tools, and principles involved in production of precision technical plans, blueprints, drawings, and models. Knowledge of materials, methods, and the tools involved in the construction or repair of houses, buildings, or other structures such as highways and roads. 2 years of direct work with autocad and construction drawing preparation. Produces clear, accurate technical drawings, plans, and documentation for civil engineering projects. Able to effectively interpret and translate engineering specifications and technical data into precise technical drawings and models.
</t>
  </si>
  <si>
    <t>BEACH ROAD SAN ANTONIO VILLAGE</t>
  </si>
  <si>
    <t>All applicable taxes required by CNMI and Federal Law.</t>
  </si>
  <si>
    <t>C-500-24170-122653</t>
  </si>
  <si>
    <t>USA Fanter Corporation Ltd</t>
  </si>
  <si>
    <t>Bayogo Lane</t>
  </si>
  <si>
    <t>PMB 1372 Box 10003 Saipan</t>
  </si>
  <si>
    <t>Gualo Rai</t>
  </si>
  <si>
    <t>66-0544231</t>
  </si>
  <si>
    <t>Qian</t>
  </si>
  <si>
    <t>Guocao</t>
  </si>
  <si>
    <t>usafanter.operations@gmail.com</t>
  </si>
  <si>
    <t>Arlene</t>
  </si>
  <si>
    <t>4885 Dandan Rd</t>
  </si>
  <si>
    <t>PO Box 502882 CK</t>
  </si>
  <si>
    <t>artigral670@gmail.com</t>
  </si>
  <si>
    <t>Artigral LLC</t>
  </si>
  <si>
    <t>66-0894442</t>
  </si>
  <si>
    <t>Automotive Body and Related Repairers</t>
  </si>
  <si>
    <t>P-500-23252-333559</t>
  </si>
  <si>
    <t>Auto Body and Related Repairers</t>
  </si>
  <si>
    <t>Payroll taxes as required by law such as FICA, Medicare and CNMI tax withholdings.</t>
  </si>
  <si>
    <t>C-500-24291-413133</t>
  </si>
  <si>
    <t>FIDELITY INTERNATIONAL CORPORATION</t>
  </si>
  <si>
    <t>DBA J.A.M. CONSTRUCTION</t>
  </si>
  <si>
    <t>P.O. BOX 7121 SVRB, AS LITO ROAD</t>
  </si>
  <si>
    <t>66-0883698</t>
  </si>
  <si>
    <t>MALLARI</t>
  </si>
  <si>
    <t>JOVEN</t>
  </si>
  <si>
    <t>ALVIZ</t>
  </si>
  <si>
    <t>fidelityinternationalcorp@yahoo.com</t>
  </si>
  <si>
    <t>Cabinetmakers and Bench Carpenters</t>
  </si>
  <si>
    <t>P-500-24238-291924</t>
  </si>
  <si>
    <t>CABINET MAKERS AND BENCH CARPENTER</t>
  </si>
  <si>
    <t>At least 12 months working experience as cabinet makers and bench carpenters. Must be able to make designs and make accurate measurements. Know how to use hand tools and power tools. Know how to read blueprints and building plans for accurate layout. Know how to make design of cabinets. Willing to work flexible schedule. Do other related duties as assigned.</t>
  </si>
  <si>
    <t>C-500-24306-446883</t>
  </si>
  <si>
    <t>P-500-24164-099972</t>
  </si>
  <si>
    <t>Associate's degree required with 24 months work related experience. Knowledge of design techniques, tools, and principles involved in production of precision technical plans, blueprints, drawings, and models. Knowledge of materials, methods, and the tools involved in the construction or repair of houses, buildings, or other structures such as highways and roads. 2 years of direct work with AutoCAD and construction drawing preparation. Produces clear, accurate technical drawings, plans, and documentation for civil engineering projects. Able to effectively interpret and translate engineering specifications and technical data into precise technical drawings and models.</t>
  </si>
  <si>
    <t>C-500-24344-526538</t>
  </si>
  <si>
    <t>FPA Pacific Corp.</t>
  </si>
  <si>
    <t>10 Grand St San Jose Village</t>
  </si>
  <si>
    <t>66-0465106</t>
  </si>
  <si>
    <t>P-500-24200-207372</t>
  </si>
  <si>
    <t>Must have at least 12  months of work experience as an Accounting Clerk.</t>
  </si>
  <si>
    <t>80 hours paid vacation leave and 40 hours paid sick leave</t>
  </si>
  <si>
    <t>Federal and Local Taxes, 50% Health Insurance Premium is optional, IOU's</t>
  </si>
  <si>
    <t>C-500-24339-515994</t>
  </si>
  <si>
    <t>True Blue Business Services</t>
  </si>
  <si>
    <t>66-0995340</t>
  </si>
  <si>
    <t>SONIA</t>
  </si>
  <si>
    <t>truebluebusinessservices2017@gmail.com</t>
  </si>
  <si>
    <t>P-500-24299-432043</t>
  </si>
  <si>
    <t xml:space="preserve">Ability to manage time. Can work without supervision. </t>
  </si>
  <si>
    <t>C-500-24155-061712</t>
  </si>
  <si>
    <t>P-500-23194-185658</t>
  </si>
  <si>
    <t>BOOKKEEPING, ACCOUNTING, AND AUDITING CLERKS</t>
  </si>
  <si>
    <t>KNOWLEDGE IN QUICKBOOKS ACCOUNTING, PEACHTREE, SAGE AND MS OFFICE. NUMERICAL SKILLS. ORGANIZATIONAL SKILLS. ATTENTION TO DETAILS. COMPUTER SKILLS. PROBLEM SOLVING SKILLS.</t>
  </si>
  <si>
    <t>CNMI TAX AND FICA TAX.</t>
  </si>
  <si>
    <t>C-500-24178-148299</t>
  </si>
  <si>
    <t>GENERALMANAGER</t>
  </si>
  <si>
    <t>P-500-23273-402174</t>
  </si>
  <si>
    <t>NONE EDUCATIONAL, 12 MONTHS EXPERIENCE. ABLE TO WORK FLEXIBLE TIME</t>
  </si>
  <si>
    <t>KOBLERVILLE</t>
  </si>
  <si>
    <t>POBOX 502305</t>
  </si>
  <si>
    <t>C-500-24193-188400</t>
  </si>
  <si>
    <t>Marianas Management Corporation</t>
  </si>
  <si>
    <t>98-6020546</t>
  </si>
  <si>
    <t>P-500-24137-001713</t>
  </si>
  <si>
    <t>General Maintenance</t>
  </si>
  <si>
    <t>POSITION SUMMARY: UNDER GENERAL SUPERVISION, PERFORMS A VARIETY OF GENERAL MAINTENANCE DUTIES WHICH INCLUDE ELECTRICAL, MECHANICAL, CARPENTRY, AND CONSTRUCTION IN THE MAINTENANCE AND REPAIR OF APARTMENT BUILDING FACILITIES AND EQUIPMENT. EXPERIENCE, KNOWLEDGE, ABILITIES: TWELVE (12) MONTHS RELATED MAINTENANCE WORK EXPERIENCE, INCLUDING PROPER SAFETY TECHNIQUES AND PROCEDURES WHILE USING CHEMICALS, POWER TOOLS, HAND TOOLS AND EQUIPMENT; KNOWLEDGE OF PROPER LIFTING TECHNIQUES AND OTHER SAFETY AND HAZARDOUS ACTIVITIES; ABILITY TO USE REQUIRED TOOLS AND EQUIPMENT INDEPENDENTLY OR WITH MINIMAL SUPERVISION. ESSENTIAL TASKS: MUST BE ABLE TO PERFORM THE FOLLOWING FUNCTIONS TO THE SATISFACTION OF THE EMPLOYEES SUPERVISOR. INSPECT BUILDINGS, ELECTRICAL SYSTEMS, GROUNDS, AND EQUIPMENT TO ENSURE SAFE, WELL-MAINTAINED CONDITIONS, IDENTIFY HAZARDS, DEFECTS, AND THE NEED FOR ADJUSTMENT OR REPAIR. PERFORM MINOR TROUBLESHOOTING AND REPAIRS; REPLACE LIGHT BULBS, BALLASTS AND FUSES. ASSIST WITH PREVENTIVE MAINTENANCE AND TROUBLESHOOTING ON HVAC
SYSTEMS, CHANGING FILTERS, BEARINGS. COMPLETE MAINTENANCE WORK ORDERS AS ASSIGNED. IDENTIFY AND PERFORM BASIC SERVICE AND REPAIR ON PLUMBING FIXTURES; OPEN CLOGGED LINES AND DRAINS. IDENTIFY AND ASSIST WITH CARPENTRY AND REPAIR WORK. OPERATES A VARIETY OF MACHINERY, EQUIPMENT AND TOOLS INCLUDING SAWS, ROUTER, DRILLS, SANDERS, PLANERS, DRILL PRESSES AND VARIOUS HAND TOOLS. MAINTAIN INVENTORY OF TOOLS, SUPPLIES, AND EQUIPMENT; RECOMMEND TOOLS, SUPPLIES, AND EQUIPMENT FOR PURCHASE. PERFORM A VARIETY OF LOCKSMITH DUTIES; INSTALL, REPAIR, AND REPLACE LOCKS ON DOORS INSPECT, SERVICE, AND MAINTAIN OPERATIONAL FUNCTIONALITY OF DOORS AND WINDOWS.THE ABILITY TO READ, INTERPRET AND WORK FROM BLUEPRINTS, DRAWINGS, OR ORAL INSTRUCTION ON A VARIETY OF STRUCTURES RELATED TO THE CONSTRUCTION PROJECT. INSTALL OR REPLACE PLUGS, SWITCHES, OUTLETS. ASSIST WITH MOVING LOADING, UNLOADING AND STORING SUPPLIES, FURNITURE AND EQUIPMENT. WEAR PROPER PROTECTIVE EQUIPMENT WHILE PERFORMING JOB DUTIES (I.E., GOGGLES, HELMET, BACK BRACE, KNEE PADS). RESPOND TO 24-HOUR EMERGENCY CALLS. ADJUSTMENT OF HOURS AND/OR WEEKEND WORK MAY BE REQUIRED AND/OR OCCASIONAL OVERTIME.</t>
  </si>
  <si>
    <t>C-500-24184-166706</t>
  </si>
  <si>
    <t>Q &amp; A CORPORATION</t>
  </si>
  <si>
    <t>NAURU LP., SUSUPE</t>
  </si>
  <si>
    <t>P.O. BOX 505144</t>
  </si>
  <si>
    <t>66-0942101</t>
  </si>
  <si>
    <t>ABENDAN</t>
  </si>
  <si>
    <t>ZENAIDA</t>
  </si>
  <si>
    <t>ALOTA</t>
  </si>
  <si>
    <t>qacorp.spn@gmail.com</t>
  </si>
  <si>
    <t>P-500-24093-846194</t>
  </si>
  <si>
    <t>MUST HAVE A MINIMUM OF TWO YEARS WORK EXPERIENCE IN THE SAME POSITION, HANDLING MULTIPLE LINES OF BUSINESS WITH A BACKGROUND IN ADMINISTRATIVE SERVICES. COMPUTER LITERATE WITH KNOWLEDGE IN SPREADSHEETS AND ACCOUNTING SOFTWARE (PEACHTREE, QUICKBOOKS, MS EXCEL). KNOWLEDGEABLE IN PREPARATION OF TAX RETURNS, BUSINESS AND FINANCIAL REPORTS, BILLING AND COLLECTIONS, PAYROLL AND BUDGETING DUTIES. ABLE TO ADHERE TO SUPERVISION AND FOLLOW DETAILED INSTRUCTIONS. PART OF THE JOB IS UNDERSTANDING CLIENT NEEDS SO CUSTOMER SERVICE, COMMUNICATION AND INTERPERSONAL SKILLS AS WELL AS THE ABILITY TO COMPOSE PROFESSIONAL CORRESPONDENCES IS REQUIRED. ONCE HIRED APPLICANT WILL BE HANDLING SENSITIVE CLIENT INFORMATION SO THEY MUST BE ABLE TO WORK INDEPENDENTLY WITH LEAST SUPERVISION. APPLICANT MUST BE WILLING TO WORK FLEXIBLE TIME, EVEN WEEKENDS OR HOLIDAYS IF NECESSARY ESPECIALLY TO MEET DEADLINES. APPLICANT MUST SUBMIT COMPLETE APPLICATION WHICH INCLUDES A RESUME WITH PERSONAL REFERENCES, AND EMPLOYMENT CERTIFICATES SHOWING THE REQUIRED WORK EXPERIENCE. COMPLETE APPLICATIONS WILL BE CONSIDERED IF SUBMITTED WITHIN THE RECRUITMENT PERIOD. WE WILL CONTACT PREVIOUS EMPLOYERS FOR VERIFICATION AND PERSONAL REFERENCE. APPLICANTS WILL BE ASKED TO DEMONSTRATE SKILL REQUIREMENTS OF THE JOB.</t>
  </si>
  <si>
    <t>NAURU LP.</t>
  </si>
  <si>
    <t>C-500-24194-191598</t>
  </si>
  <si>
    <t>CONWOOD PRODUCTS, INC.</t>
  </si>
  <si>
    <t>WALUMWO STREET, MIDDLE ROAD CHALAN LAULAU</t>
  </si>
  <si>
    <t>P.O. BOX 504459</t>
  </si>
  <si>
    <t>91-1593337</t>
  </si>
  <si>
    <t>CHON</t>
  </si>
  <si>
    <t>BYUNG TAIK</t>
  </si>
  <si>
    <t>saiconwd@gmail.com</t>
  </si>
  <si>
    <t>P-500-24139-011335</t>
  </si>
  <si>
    <t>Must be a graduate of Bachelor of Science in Accountancy.
Must have at least three (36) years working experience.
Must have school college diploma.
Must have Employment Certification from previous or present employer(s) both applied to U.S. workers and foreign CW1 workers.
Must have knowledge in Microsoft Excel and Word.
Must have knowledge in Quick Books program</t>
  </si>
  <si>
    <t>FEDERAL AND CNMI TAXES ONLY</t>
  </si>
  <si>
    <t>C-500-24229-271603</t>
  </si>
  <si>
    <t>XINGHUA CORPORATION</t>
  </si>
  <si>
    <t>XINGHUA AUTO SERVICE CENTER</t>
  </si>
  <si>
    <t>PO BOX 502766</t>
  </si>
  <si>
    <t>66-0725068</t>
  </si>
  <si>
    <t>BAGSIC</t>
  </si>
  <si>
    <t>SAIXIAN</t>
  </si>
  <si>
    <t>PO BOX 505182</t>
  </si>
  <si>
    <t>xinghuaautoshop888@gmail.com</t>
  </si>
  <si>
    <t>Parts Salespersons</t>
  </si>
  <si>
    <t>P-500-24188-177983</t>
  </si>
  <si>
    <t>PARTS SALESPERSONS</t>
  </si>
  <si>
    <t>XINGHUA AUTO SERVICE CENTER BUILDING</t>
  </si>
  <si>
    <t>KOBLERVILLE ROAD, KOBLERVILLE VILLAGE</t>
  </si>
  <si>
    <t xml:space="preserve">STATE INCOME TAX, SOCIAL SECURITY (FICA), MEDICARE TAX </t>
  </si>
  <si>
    <t>jack_fruit58@yahoo.com</t>
  </si>
  <si>
    <t>C-500-24193-188449</t>
  </si>
  <si>
    <t>TANO GROUP, INC.</t>
  </si>
  <si>
    <t>P.O. BOX 5017 CHRB</t>
  </si>
  <si>
    <t>LAGUNA DRIVE, SADOG TASI</t>
  </si>
  <si>
    <t>06-1341128</t>
  </si>
  <si>
    <t>Fallon</t>
  </si>
  <si>
    <t>Alexis</t>
  </si>
  <si>
    <t>PO Box 5017 CHRB</t>
  </si>
  <si>
    <t>julie.duenas@gmail.com</t>
  </si>
  <si>
    <t>Electricians</t>
  </si>
  <si>
    <t>P-500-24129-969414</t>
  </si>
  <si>
    <t>ELECTRICIAN</t>
  </si>
  <si>
    <t xml:space="preserve">none </t>
  </si>
  <si>
    <t>LAGUNA DRIVE SADOG TASI</t>
  </si>
  <si>
    <t>tanogroup.saipan@gmail.com</t>
  </si>
  <si>
    <t>C-500-24199-201737</t>
  </si>
  <si>
    <t>MENG</t>
  </si>
  <si>
    <t>WEILI</t>
  </si>
  <si>
    <t>C-500-24192-185262</t>
  </si>
  <si>
    <t xml:space="preserve">At least 12 months working experience as maintenance and repair worker. Know how to repair doors, locks, windows. Can read electrical diagram and repair electrical problems. Knowledge in repair and painting in building. Knowledge in Welding, Carpentry, and Masonry works. Willing to work flexible schedule. Do other related duties as assigned. </t>
  </si>
  <si>
    <t>C-500-24169-117126</t>
  </si>
  <si>
    <t>PMB 955 BOX 10000</t>
  </si>
  <si>
    <t>Computer User Support Specialists</t>
  </si>
  <si>
    <t>P-500-23205-208905</t>
  </si>
  <si>
    <t>COMPUTER USER SUPPORT SPECIALIST</t>
  </si>
  <si>
    <t>With Associate's degree in Computer Science, Information Technology or similar study. Has knowledge of commonly-used concepts, practices, and procedures within a particular field; contributes through performance of routine or repetitive activities and tasks. Job requires analyzing information and using logic to address work-related issues and problems.</t>
  </si>
  <si>
    <t>C-500-24193-188419</t>
  </si>
  <si>
    <t>POSITION SUMMARY: UNDER GENERAL SUPERVISION, PERFORMS A VARIETY OF GENERAL MAINTENANCE DUTIES WHICH INCLUDE ELECTRICAL, MECHANICAL, CARPENTRY, AND CONSTRUCTION IN THE MAINTENANCE AND REPAIR OF APARTMENT BUILDING FACILITIES AND EQUIPMENT. EXPERIENCE, KNOWLEDGE, ABILITIES: TWELVE (12) MONTHS RELATED MAINTENANCE WORK EXPERIENCE, INCLUDING PROPER SAFETY TECHNIQUES AND PROCEDURES WHILE USING CHEMICALS, POWER TOOLS, HAND TOOLS AND EQUIPMENT; KNOWLEDGE OF PROPER LIFTING TECHNIQUES AND OTHER SAFETY AND HAZARDOUS ACTIVITIES; ABILITY TO USE REQUIRED TOOLS AND EQUIPMENT INDEPENDENTLY OR WITH MINIMAL SUPERVISION. ESSENTIAL TASKS: MUST BE ABLE TO PERFORM THE FOLLOWING FUNCTIONS TO THE SATISFACTION OF THE EMPLOYEES SUPERVISOR. INSPECT BUILDINGS, ELECTRICAL SYSTEMS, GROUNDS, AND EQUIPMENT TO ENSURE SAFE, WELL-MAINTAINED CONDITIONS, IDENTIFY HAZARDS, DEFECTS, AND THE NEED FOR ADJUSTMENT OR REPAIR. PERFORM MINOR TROUBLESHOOTING AND REPAIRS; REPLACE LIGHT BULBS, BALLASTS AND FUSES. ASSIST WITH PREVENTIVE MAINTENANCE AND TROUBLESHOOTING ON HVAC
SYSTEMS, CHANGING FILTERS, BEARINGS. COMPLETE MAINTENANCE WORK ORDERS AS ASSIGNED. IDENTIFY AND PERFORM BASIC SERVICE AND REPAIR ON PLUMBING FIXTURES; OPEN CLOGGED LINES AND DRAINS. IDENTIFY AND ASSIST WITH CARPENTRY AND REPAIR WORK. OPERATES A VARIETY OF MACHINERY, EQUIPMENT AND TOOLS INCLUDING SAWS, ROUTER, DRILLS, SANDERS, PLANERS, DRILL PRESSES AND VARIOUS HAND TOOLS. MAINTAIN INVENTORY OF TOOLS, SUPPLIES, AND EQUIPMENT; RECOMMEND TOOLS, SUPPLIES, AND EQUIPMENT FOR PURCHASE. PERFORM A VARIETY OF LOCKSMITH DUTIES; INSTALL, REPAIR, AND REPLACE LOCKS ON DOORS INSPECT, SERVICE, AND MAINTAIN OPERATIONAL FUNCTIONALITY OF DOORS AND WINDOWS. THE ABILITY TO READ, INTERPRET AND WORK FROM BLUEPRINTS, DRAWINGS, OR ORAL INSTRUCTION ON A VARIETY OF STRUCTURES RELATED TO THE CONSTRUCTION PROJECT. INSTALL OR REPLACE PLUGS, SWITCHES, OUTLETS. ASSIST WITH MOVING LOADING, UNLOADING AND STORING SUPPLIES, FURNITURE AND EQUIPMENT. WEAR PROPER PROTECTIVE EQUIPMENT WHILE PERFORMING JOB DUTIES (I.E., GOGGLES, HELMET, BACK BRACE, KNEE PADS). RESPOND TO 24-HOUR EMERGENCY CALLS. ADJUSTMENT OF HOURS AND/OR WEEKEND WORK MAY BE REQUIRED AND/OR OCCASIONAL OVERTIME.</t>
  </si>
  <si>
    <t>C-500-24274-372613</t>
  </si>
  <si>
    <t>Consolidated Transportation Services, Inc</t>
  </si>
  <si>
    <t>CTSI Logistics</t>
  </si>
  <si>
    <t>CTSI Building 12901 Lower Base Drive</t>
  </si>
  <si>
    <t>66-0452417</t>
  </si>
  <si>
    <t>Jovencio</t>
  </si>
  <si>
    <t>Isip</t>
  </si>
  <si>
    <t>hrd@ctsi-logistics.com</t>
  </si>
  <si>
    <t>Cargo and Freight Agents</t>
  </si>
  <si>
    <t>P-500-24232-275346</t>
  </si>
  <si>
    <t>Cargo and Freight Agent</t>
  </si>
  <si>
    <t>Knowledge of principles and methods for moving people or goods by air, rail, sea or road, including the relative costs and benefits.  Knowledge and experience in providing customer and personal services that includes customer needs assessment, meeting quality standards for services and evaluation of customer satisfaction.  Knowledge and experience in coordinating operational activities and maintaining operational records.  Knowledge and experience in using MS Office programs: Word, Excel and Outlook.</t>
  </si>
  <si>
    <t>C-500-24256-331920</t>
  </si>
  <si>
    <t xml:space="preserve">24 months of related work experience;  Associate Degree in Civil Engineering is preferred;  Must be knowledgeable in cost estimating, planning, scheduling, site inspection and familiarization of materials, methods and tools involved in construction or repair of buildings, houses or other structures.  </t>
  </si>
  <si>
    <t>C-500-24206-217438</t>
  </si>
  <si>
    <t xml:space="preserve">CNMI WITHHOLDING TAX, FEDERAL WITHHOLDING TAX, SOCIAL SECURITY AND MEDICARE
CONTRIBUTIONS, EMPLOYER WILL ASSIST IN SECURING BOARD AND LODGING AT NO COST OR
DEDUCTION TO EMPLOYEES.
</t>
  </si>
  <si>
    <t>C-500-24222-256261</t>
  </si>
  <si>
    <t>GOLD RIBBON ENTERPRISES, INC.</t>
  </si>
  <si>
    <t>GOLD RIBBON BAKESHOP &amp; RESTAURANT</t>
  </si>
  <si>
    <t>P.O. BOX 505623 CHALAN PIAO VILLAGE</t>
  </si>
  <si>
    <t>66-0713117</t>
  </si>
  <si>
    <t>ROXANNE</t>
  </si>
  <si>
    <t>ARANDA</t>
  </si>
  <si>
    <t>P.O. BOX 505623</t>
  </si>
  <si>
    <t>goldribbonbakeshop@gmail.com</t>
  </si>
  <si>
    <t>P-500-24179-152430</t>
  </si>
  <si>
    <t>AFETNA BEACH ROAD, CHALAN PIAO VILLAGE</t>
  </si>
  <si>
    <t>C-500-24248-311933</t>
  </si>
  <si>
    <t>Islanders Net, Inc</t>
  </si>
  <si>
    <t>Oleai Beach Bar &amp; Grill</t>
  </si>
  <si>
    <t>P.O.Box 501599</t>
  </si>
  <si>
    <t>66-0802638</t>
  </si>
  <si>
    <t>Kamegai</t>
  </si>
  <si>
    <t>Seiichi</t>
  </si>
  <si>
    <t>P.O. Box 501599</t>
  </si>
  <si>
    <t>akikokamegai@gmail.com</t>
  </si>
  <si>
    <t>P-500-24163-094631</t>
  </si>
  <si>
    <t>Combined Food Preparation &amp; Server</t>
  </si>
  <si>
    <t xml:space="preserve">KNOWLEDGE OF SUPPLIES, EQUIPMENT, AND INVENTORY CONTROL. ABILITY TO FOLLOW ROUTINE VERBAL AND WRITTEN INSTRUCTIONS. ABILITY TO UNDERSTAND
AND FOLLOW SAFETY PROCEDURES. ABILITY TO SAFELY USE CLEANING EQUIPMENT AND SUPPLIES. ABILITY TO LIFT AND MANIPULATE HEAVY SUPPLIES OF UP TO 20
LBS. KNOWLEDGE OF FOOD SERVICE LINE SET-UP AND TEMPERATURE REQUIREMENTS. ABILITY TO PROCESS FRESH FISH.
</t>
  </si>
  <si>
    <t>Beach Road, San Jose</t>
  </si>
  <si>
    <t>C-500-24198-198131</t>
  </si>
  <si>
    <t>rdelacruz@laolaobaygolf.com</t>
  </si>
  <si>
    <t>P-500-24053-738457</t>
  </si>
  <si>
    <t>MUST BE ABLE TO OBTAIN A FOOD HANDLER'S CERTIFICATE.</t>
  </si>
  <si>
    <t>ROUTE 34, KAGMAN ROAD, KAGMAN III</t>
  </si>
  <si>
    <t>APPLICABLE FEDERAL &amp; LOCAL TAXES, AS REQUIRED BY LAW.
OPTIONAL: HOUSING AT $100/MONTH
OPTIONAL: HEALTH INSURANCE</t>
  </si>
  <si>
    <t>C-500-24264-352582</t>
  </si>
  <si>
    <t>P-500-24221-253529</t>
  </si>
  <si>
    <t>PROJECT ENGINEER</t>
  </si>
  <si>
    <t xml:space="preserve">MUST HAVE AT LEAST TWO (2) YEARS OF WORK EXPERIENCE AS ENGINEER RELATED IN GOVERNMENT OR COMMERCIAL PROJECTS. KNOWS HOW TO OPERATE AUTOCAD SOFTWARE AND MICROSOFT OFFICE EXCEL, WORD, OUTLOOK AND PROJECT. KNOWS HOW TO PLAN, SCHEDULE &amp; COORDINATE PROJECT ACTIVITIES TO MEET DEADLINES. KNOWS HOW TO READ SPECIFICATIONS, SUCH AS BLUE PRINTS, TO DETERMINE PROJECT REQUIREMENTS OR PLAN PROCEDURES. </t>
  </si>
  <si>
    <t>C-500-24242-301930</t>
  </si>
  <si>
    <t>Poong Won Corporation</t>
  </si>
  <si>
    <t>Saipan Well Tour</t>
  </si>
  <si>
    <t>P.O. Box 503132</t>
  </si>
  <si>
    <t>66-0807462</t>
  </si>
  <si>
    <t>Seung Jin</t>
  </si>
  <si>
    <t>sinclair9665@hotmail.com</t>
  </si>
  <si>
    <t>JIn Joo Corporation</t>
  </si>
  <si>
    <t>P-500-24197-195132</t>
  </si>
  <si>
    <t>Tour Guide</t>
  </si>
  <si>
    <t>2 years of work experience as a tour guide. Can communicate clearly with tourists to explain safety regulations and procedures. Able to adhere to a schedule. Able to organize and watch over a large group of people and follow pre-designated routes. Can speak Korean, Chinese.  Valid drivers license is required for US Citizens and CW1 workers.</t>
  </si>
  <si>
    <t>Beach Road, Chalan Piao</t>
  </si>
  <si>
    <t>CNMI, SS Tax (FICA), Medicare</t>
  </si>
  <si>
    <t>C-500-24236-288403</t>
  </si>
  <si>
    <t>Phillip's Corporation, Inc.</t>
  </si>
  <si>
    <t>Lohas Massage and Lounge</t>
  </si>
  <si>
    <t>2nd Floor Golden Plaza Building</t>
  </si>
  <si>
    <t>PMB 375 P.O. Box 10000 Susupe</t>
  </si>
  <si>
    <t>66-0725491</t>
  </si>
  <si>
    <t>Eun Joo</t>
  </si>
  <si>
    <t>phillipscorporation_i@yahoo.com</t>
  </si>
  <si>
    <t>P-500-24179-152734</t>
  </si>
  <si>
    <t>Massage Therapist</t>
  </si>
  <si>
    <t>KNOWLEDGE AND EXPERIENCE ARE REQUIRED FOR THIS OCCUPATION. KNOWLEDGE OF PRINCIPLES AND PROCESSES FOR PROVIDING CUSTOMER AND PERSONAL
SERVICES. THIS INCLUDES CUSTOMER NEEDS ASSESSMENT, MEETING QUALITY STANDARDS FOR SERVICES, AND EVALUATION OF CUSTOMER SATISFACTION. ABILITY
TO EXERT MUSCLE FORCE REPEATEDLY AS THIS INVOLVES MUSCULAR ENDURANCE AND RESISTANCE TO MUSCLE FATIGUE. KOREAN SPEAKING IS PREFERRED AS
MOST OF OUR CUSTOMERS ARE TOURISTS FROM KOREA</t>
  </si>
  <si>
    <t>C-500-24180-156825</t>
  </si>
  <si>
    <t>TANG INVESTMENTS INC.</t>
  </si>
  <si>
    <t>PUTI TAINOBIU AV., GARAPAN</t>
  </si>
  <si>
    <t>P.O. BOX 66 GRB</t>
  </si>
  <si>
    <t>66-0701944</t>
  </si>
  <si>
    <t>TANG</t>
  </si>
  <si>
    <t>TANGINVESTMENTSINC@GMAIL.COM</t>
  </si>
  <si>
    <t>P-500-24026-668810</t>
  </si>
  <si>
    <t>To qualify, applicants must have at least 24 months experience working in the same position. Must have knowledge of Thai massage. Customer service, communication and interpersonal skills are a must. Applicant must be able to converse in Japanese, Chinese &amp; English to accommodate diverse tourist clientele. Applicant must be able to multi task and work even under pressure. Please note that the work schedule will be divided into three shifts (opening shift, mid shift and closing shift) to be spread among the workers. Applicants are required to submit their resume and employment certification showing the required work experience. Complete applications will be considered if submitted within the recruitment period. Previous employers will be contacted for verification and personal reference. Applicants will be asked to demonstrate skill requirements of the job.</t>
  </si>
  <si>
    <t>PUTI TAINOBIU AV.,</t>
  </si>
  <si>
    <t>tanginvestmentsinc@gmail.com</t>
  </si>
  <si>
    <t>C-500-24313-461906</t>
  </si>
  <si>
    <t>Chapter 2, Chapter 7 and Fica employee share</t>
  </si>
  <si>
    <t>C-500-24249-315375</t>
  </si>
  <si>
    <t>Pharmacy Technicians</t>
  </si>
  <si>
    <t>P-500-24211-227365</t>
  </si>
  <si>
    <t>HIGH SCHOOL DIPLOMA, GENERAL EDUCATION DEVELOPMENT (GED), ADVANCED DEVELOPMENT INSTITUTE (ADI), OR ADULT BASIC EDUCATION (ABE). ONE YEAR OF EXPERIENCE IN PHARMACY. MUST BE LICENSED AS A PHARMACY TECHNICIAN BY THE COMMONWELATH OF THE NORTHERN MARIANAS HEALTH CARE PROFESSIOANL LICENSING BOARD (CNMI HCPLB). 
CONDITIONAL REQUIREMENT: EMPLOYMENT IS CONTINGENT UPON SUCCESSFUL CLEARING OF PRE-EMPLOYMENT HEALTH AND DRUG SCREENING IN ACCORDANCE WITH CHCC POLICY.</t>
  </si>
  <si>
    <t>Fringe benefits - paid time off &amp; holidays. Optional: Medical &amp; dental insurance, life insurance, 401a retirement plan.</t>
  </si>
  <si>
    <t>CNMI Tax, Federal Tax, Medicare and Social Security</t>
  </si>
  <si>
    <t>https://www.chcc.health/jobopportunities.php</t>
  </si>
  <si>
    <t>C-500-24208-224157</t>
  </si>
  <si>
    <t>P-500-24142-017886</t>
  </si>
  <si>
    <t>CELNAPS BLDG (GREEN) JUDGEWAY ST CHINATOWN</t>
  </si>
  <si>
    <t>all applicable cnmi and federal tax deductions</t>
  </si>
  <si>
    <t>C-500-24197-195465</t>
  </si>
  <si>
    <t>All applicable taxes. The company offers housing at the cost of $150.00 a month including utilities. This offer is optional. Employees may look for their own housing facility or the employer may assist them in securing board and lodging.</t>
  </si>
  <si>
    <t>C-500-24128-964226</t>
  </si>
  <si>
    <t>Tengco</t>
  </si>
  <si>
    <t>Rolando</t>
  </si>
  <si>
    <t>P-500-24038-699285</t>
  </si>
  <si>
    <t>Will make all deduction from the worker's paycheck required by law such as Taxes (Chapter 2, Chapter 7, SS &amp; Medicare) and will remit to applicable Government Agencies.</t>
  </si>
  <si>
    <t>C-500-24175-140849</t>
  </si>
  <si>
    <t>NEW MIRAGE MASSAGE PARLOR/NEW MIRAGE BEAUTY SALON</t>
  </si>
  <si>
    <t>P-500-24067-779009</t>
  </si>
  <si>
    <t>WORK SCHEDULE AS FOLLOW:
10:00AM TO 1:00PM,
2:00PM TO 6:00PM.
7 HOURS A DAY, MONDAY THROUGH FRIDAY, 35 HOURS PER WEEK.</t>
  </si>
  <si>
    <t>Per week exceeds 40 hours, overtime rate $12.26 x1.5=$18.39 per hours</t>
  </si>
  <si>
    <t>Deduct all local and federal taxes (e.g. FICA)</t>
  </si>
  <si>
    <t>C-500-24207-220651</t>
  </si>
  <si>
    <t>Elizabeth K. Tenorio</t>
  </si>
  <si>
    <t>Blossoms Floral Depot/Novelties</t>
  </si>
  <si>
    <t>G/F Jet Bldg Chalan Pale Arnold St. Middle Road Gualo Rai</t>
  </si>
  <si>
    <t>66-0491930</t>
  </si>
  <si>
    <t>Tenorio</t>
  </si>
  <si>
    <t>Elizabeth</t>
  </si>
  <si>
    <t>Kintol</t>
  </si>
  <si>
    <t>G/F Jet  Bldg Chalan Pale Arnold St Middle Road Gualo Rai</t>
  </si>
  <si>
    <t>BFSsaipan@gmail.com</t>
  </si>
  <si>
    <t>P-500-24141-012400</t>
  </si>
  <si>
    <t>12 months work related experience required.  Must be able speak and communicate clearly.  Must have a valid CNMI driver license and possess a good driving record.  Must be able to work flexible hours.</t>
  </si>
  <si>
    <t>Mandatory CNMI &amp;  Federal Taxes</t>
  </si>
  <si>
    <t>C-500-24217-243335</t>
  </si>
  <si>
    <t>Century Tours Inc.</t>
  </si>
  <si>
    <t>2F GSE Area, POI Bldg, International Terminal Lp, I'fadang</t>
  </si>
  <si>
    <t>66-0796956</t>
  </si>
  <si>
    <t>P-500-24177-145052</t>
  </si>
  <si>
    <t>Must have at least twenty-four (24) months prior work experience as an Accounting Assistant. Must have a high school diploma or GED. Must be able and willing to work shifts, nights, evening, weekends, and holidays.</t>
  </si>
  <si>
    <t>C-500-24185-175013</t>
  </si>
  <si>
    <t>ZHENG'S PACIFIC CORPORATION</t>
  </si>
  <si>
    <t>QINGSHAN FARM/JJ MARKET</t>
  </si>
  <si>
    <t>AS GONNO ROAD, KOBLERVILLE VILLAGE</t>
  </si>
  <si>
    <t>66-0758923</t>
  </si>
  <si>
    <t>ZHENG</t>
  </si>
  <si>
    <t>QINGYING</t>
  </si>
  <si>
    <t>JJMARKET2010@OUTLOOK.COM</t>
  </si>
  <si>
    <t>P-500-24065-770204</t>
  </si>
  <si>
    <t>WORK SCHEDULE AS FOLLOWS:
7:00AM TO 11:00AM,
2:00PM TO 5:00PM.
7 HOURS A DAY, MONDAY THROUGH FRIDAY, 35 HOURS PER WEEK.</t>
  </si>
  <si>
    <t>Per week exceeds 40 hours, overtime rate $12.16 x1.5=18.24 per hour</t>
  </si>
  <si>
    <t>jjmarket2010@outlook.com</t>
  </si>
  <si>
    <t>C-500-24170-122498</t>
  </si>
  <si>
    <t>CNMI TAX AND FICA TAX</t>
  </si>
  <si>
    <t>C-500-24181-162580</t>
  </si>
  <si>
    <t>P. O. BOX 5788 CHRB</t>
  </si>
  <si>
    <t>P O Box 5788 CHRB</t>
  </si>
  <si>
    <t>Susupe</t>
  </si>
  <si>
    <t>P-500-23173-135003</t>
  </si>
  <si>
    <t>must have one year work experience as maintenance and repair workers general and able to use tools for maintaining work areas in support of manpower services</t>
  </si>
  <si>
    <t>SULO ST SUSUPE</t>
  </si>
  <si>
    <t>C-500-24208-224348</t>
  </si>
  <si>
    <t>BEACH RD SAN ANTONIO</t>
  </si>
  <si>
    <t>P-500-24164-099512</t>
  </si>
  <si>
    <t>Construction Laborer</t>
  </si>
  <si>
    <t>The applicant must possess at least 12 months of verifiable experience in construction or a directly related field. Physical capabilities required include the ability to lift and move materials weighing up to 50 pounds repeatedly throughout the workday and maintain positions such as standing, bending, and kneeling for up to 8 hours per day.
Knowledge of OSHA safety protocols is crucial, including hazard identification, correct tool and equipment use, and safe material handling, which will be assessed through a verbal interview and a focused practical assessment for critical safety tasks.
Proper use and maintenance of personal protective equipment (PPE) including hard hats, safety glasses, gloves, and harnesses must be demonstrated, with emphasis on verbal explanation and selective practical demonstration.
The candidate must accurately measure materials using a tape measure or other devices, evaluated through a verbal explanation and a concise practical test. 
The ability to read and interpret construction plans is also required and will be tested through a verbal explanation of plan elements during the interview.
Competence in essential construction tasks such as scaffolding erection, mixing concrete, and site clearing will be assessed through verbal descriptions and minimal practical demonstrations as needed.
Applicants must also be prepared to work extended hours, including weekends and overtime as dictated by project schedules, a commitment that will be confirmed during the interview.</t>
  </si>
  <si>
    <t>C-500-24206-217617</t>
  </si>
  <si>
    <t>Jet Holding Company, Inc.</t>
  </si>
  <si>
    <t>J's Restaurant I &amp; II, Saipan Bowling Center</t>
  </si>
  <si>
    <t>66-0545078</t>
  </si>
  <si>
    <t>Juan</t>
  </si>
  <si>
    <t>G/F Jet Bldg Chalan Pale Arnold St Middle Road Gualo Rai</t>
  </si>
  <si>
    <t>jet.acctg@pticom.com</t>
  </si>
  <si>
    <t>P-500-24138-007027</t>
  </si>
  <si>
    <t>12 months experience. Understand the importance of sanitation and practice proper procedures to keep their work area tight. Able and willing to ask for help when the time arises. Ability to work on flexible shifts.</t>
  </si>
  <si>
    <t>Beach Road San Jose</t>
  </si>
  <si>
    <t>Mandatory CNMI &amp; Federal Taxes</t>
  </si>
  <si>
    <t>C-500-24211-227281</t>
  </si>
  <si>
    <t>Chen</t>
  </si>
  <si>
    <t>Dingfa</t>
  </si>
  <si>
    <t>6704 Chalan Pale Arnold, Gualo Rai</t>
  </si>
  <si>
    <t>P-500-24173-136245</t>
  </si>
  <si>
    <t>KNOWLEDGE OF USING HANDS/POWER TOOLS TO DO MAINTAINING AND REPAIRING WORK, KNOWLEDGE OF MATERIALS, METHODS, AND THE TOOLS INVOLVED IN THE CONSTRUCTION OR REPAIR, BE ABLE TO READ TECHNICAL INFORMATION NEEDED TO PERFORM MAINTENANCE OR REPAIRS. 12 MONTHS PREVIOUS WORK EXPERIENCE IS REQUIRED AS GENERAL MAINTENANCE AND REPAIR WORKER.</t>
  </si>
  <si>
    <t>LOCAL GOVERNMENT &amp; FEDERAL TAX</t>
  </si>
  <si>
    <t>C-500-24196-195119</t>
  </si>
  <si>
    <t>66-1341128</t>
  </si>
  <si>
    <t>P-500-24134-986124</t>
  </si>
  <si>
    <t>Welder</t>
  </si>
  <si>
    <t xml:space="preserve">Must have current Welding Certification </t>
  </si>
  <si>
    <t>C-500-24237-291485</t>
  </si>
  <si>
    <t>Big Bell Inc</t>
  </si>
  <si>
    <t>PO Box 5423 CHRB</t>
  </si>
  <si>
    <t>90-0042956</t>
  </si>
  <si>
    <t>GAPSOO</t>
  </si>
  <si>
    <t>PO BOX 5423 CHRB</t>
  </si>
  <si>
    <t>accounting@bigbellsaipan.com</t>
  </si>
  <si>
    <t>P-500-24200-204489</t>
  </si>
  <si>
    <t>BUILDING MAINTENANCE</t>
  </si>
  <si>
    <t>MUST HAVE KNOWLEDGE HOW TO USE POWER AND HAND TOOLS .</t>
  </si>
  <si>
    <t>LISSIF LANE TANAPAG VILLAGE</t>
  </si>
  <si>
    <t xml:space="preserve">Only CNMI  (Ch2) Withholding and Federal (Fica/Medicare) Taxes will be deducted from the Workers Paycheck as required by law will be made.
</t>
  </si>
  <si>
    <t>GAP SOO</t>
  </si>
  <si>
    <t>BIG BELL INC</t>
  </si>
  <si>
    <t>C-500-24210-227105</t>
  </si>
  <si>
    <t>ADECCO ENTERPRISES</t>
  </si>
  <si>
    <t>P.O. BOX 931</t>
  </si>
  <si>
    <t>SINAPALO VILLAGE</t>
  </si>
  <si>
    <t>66-1056897</t>
  </si>
  <si>
    <t>SASAKURA</t>
  </si>
  <si>
    <t>ADECCO267@GMAIL.COM</t>
  </si>
  <si>
    <t>P-500-24162-089275</t>
  </si>
  <si>
    <t>AT LEAST 12 MONTHS OF WORK EXPERIENCE AS A COOK.</t>
  </si>
  <si>
    <t>C-500-24212-230427</t>
  </si>
  <si>
    <t>Plumeria International Corporation Ltd.</t>
  </si>
  <si>
    <t>I Love Spa</t>
  </si>
  <si>
    <t>PMB-588, PO Box 10012</t>
  </si>
  <si>
    <t>66-0816204</t>
  </si>
  <si>
    <t>Zeng</t>
  </si>
  <si>
    <t>Shunlin</t>
  </si>
  <si>
    <t>plumeriaintl@gmail.com</t>
  </si>
  <si>
    <t>P-500-24170-122278</t>
  </si>
  <si>
    <t>6 months work experience required as massage therapist in a spa industry.</t>
  </si>
  <si>
    <t>C-500-24192-185214</t>
  </si>
  <si>
    <t>Lucy Corporation</t>
  </si>
  <si>
    <t>Zoom Cafe</t>
  </si>
  <si>
    <t>P.O. Box 506163</t>
  </si>
  <si>
    <t>66-0680910</t>
  </si>
  <si>
    <t>Soon Ja</t>
  </si>
  <si>
    <t>P-500-24134-985995</t>
  </si>
  <si>
    <t>Cook Helper</t>
  </si>
  <si>
    <t>3 months work related experienced in food service. Ability to cope with time pressure. Ability to communicate information and ideas in speaking so others will understand. Able to handle work in fast-paced environment. Know how to use kitchen equipment and utensils. Available to work shifts, on public holidays, and over weekends. Required food handler certificate for US and CW workers.</t>
  </si>
  <si>
    <t>Beach Road, Susupe Village</t>
  </si>
  <si>
    <t>CNMI and Federal Tax (FICA), Medicare</t>
  </si>
  <si>
    <t>C-500-24180-161764</t>
  </si>
  <si>
    <t>AFH, INC.</t>
  </si>
  <si>
    <t>Natural Nail Spa</t>
  </si>
  <si>
    <t>PMB 955 Box 10000</t>
  </si>
  <si>
    <t>66-0543502</t>
  </si>
  <si>
    <t>Ordas</t>
  </si>
  <si>
    <t>Eden</t>
  </si>
  <si>
    <t>Guillo</t>
  </si>
  <si>
    <t>Gualo Rai Road</t>
  </si>
  <si>
    <t>naturalnailspa670@gmail.com</t>
  </si>
  <si>
    <t>P-500-23275-404179</t>
  </si>
  <si>
    <t>Beauticians</t>
  </si>
  <si>
    <t>Previous experience as Hairstylist or Colorist. Proficiency with hot irons, curlers and blow dryers. Ability to perform waxing, pedicure, manicure and nail reconstruction.</t>
  </si>
  <si>
    <t>Gualo Rai Chalan Pale Arnorld Road</t>
  </si>
  <si>
    <t>CNMI Local Tax, FICA-SS, FICA-MED</t>
  </si>
  <si>
    <t>C-500-24271-369284</t>
  </si>
  <si>
    <t>D-SERVE LLC</t>
  </si>
  <si>
    <t>66-1014994</t>
  </si>
  <si>
    <t>ASSISTANT MANAGER</t>
  </si>
  <si>
    <t>dservesaipan670@gmail.com</t>
  </si>
  <si>
    <t>P-500-24208-224359</t>
  </si>
  <si>
    <t>MAINTENANCE WORKERS</t>
  </si>
  <si>
    <t xml:space="preserve">High School Graduate/GED. Must have 24 months experience. Knowledge of machines and tools, including their designs, uses, repair, and maintenance. Knowledge of materials,
methods, and the tools involved in the construction or repair of houses, buildings, or other structures. Ability to follow instructions from supervisors or senior maintenance workers.
Knowledge of general carpentry and repair. Ability to use hand tools and power tools.
</t>
  </si>
  <si>
    <t>C-500-24275-375599</t>
  </si>
  <si>
    <t>CNMI MANPOWER, LLC</t>
  </si>
  <si>
    <t>P-500-24129-969231</t>
  </si>
  <si>
    <t>Farmer</t>
  </si>
  <si>
    <t>Must have GED or High School Diploma and at least 6 months of  experience in farming industry.  Must know how to properly apply pesticides and fertilizers.  Knowledgeable of farming best practices, farm operations and management. Knowledgeable in operating, repairing maintaining farm vehicles and mechanical equipment. Ability to perform physical labor.</t>
  </si>
  <si>
    <t>Chalan Pali Arnold Road</t>
  </si>
  <si>
    <t>State Withholding Tax (CNMI Local Taxt), SS and Med Fica Tax</t>
  </si>
  <si>
    <t>C-500-24224-259618</t>
  </si>
  <si>
    <t>LUEN FUNG ENTERPRISES (SAIPAN), INC.</t>
  </si>
  <si>
    <t>6873 CHALAN PALI, ARNOLD, GARAPAN</t>
  </si>
  <si>
    <t>P.O. BOX 502725</t>
  </si>
  <si>
    <t>98-0230604</t>
  </si>
  <si>
    <t>WONG</t>
  </si>
  <si>
    <t>LAI YEE</t>
  </si>
  <si>
    <t>rwong@luenfungspn.com</t>
  </si>
  <si>
    <t>P-500-24185-169996</t>
  </si>
  <si>
    <t>DELIVERY DRIVER / LIGHT TRUCK DRIVER</t>
  </si>
  <si>
    <t>- 12 MONTHS EXPERIENCE AS A DELIVERY DRIVER / LIGHT TRUCK DRIVER
- MUST HAVE A KNOWLEDGE IN DRIVING MANUAL/STANDARD VEHICLE
- MUST POSSESS A VALID CNMI DRIVER'S LICENSE
- MUST BE ABLE TO DO WORK WITH SOME LIFTING AND CARRYING OF ITEMS ON THE JOB
- MUST BE ABLE TO PERFORM MATHEMATICAL COMPUTATION</t>
  </si>
  <si>
    <t>6873 CHALAN PALI. ARNOLD, GARAPAN</t>
  </si>
  <si>
    <t xml:space="preserve">PAYROLL TAXES </t>
  </si>
  <si>
    <t>C-500-24194-194681</t>
  </si>
  <si>
    <t>Rejoice World Corporation</t>
  </si>
  <si>
    <t>9 Eleven Resto Bar II</t>
  </si>
  <si>
    <t>Rte 30 Beach Road Corner Coconut Street</t>
  </si>
  <si>
    <t>Garapan, P.O. Box 500261</t>
  </si>
  <si>
    <t>66-0923690</t>
  </si>
  <si>
    <t>Maratas</t>
  </si>
  <si>
    <t>Corazon</t>
  </si>
  <si>
    <t>Bernaldez</t>
  </si>
  <si>
    <t>rejoiceworldcorp@gmail.com</t>
  </si>
  <si>
    <t>P-500-24134-986537</t>
  </si>
  <si>
    <t>* 3 months of kitchen production experience.
* With understanding of food preparation fundamentals.
* Ability to follow recipes and instruction.
* Ability to use knives safely.
* Ability to perform routine cooking tasks.
* Understanding of the best practices for food health and safety.
* Available to work shifts during the night, early morning, and on weekends.</t>
  </si>
  <si>
    <t>Federal Tax and CNMI Tax</t>
  </si>
  <si>
    <t>C-500-24178-148488</t>
  </si>
  <si>
    <t>SAINT TRADING COMPANY INC.</t>
  </si>
  <si>
    <t>MARIANAS INSURANCE BUILDING CHALAN MONSIGNOR GUERRERO</t>
  </si>
  <si>
    <t>P.O. BOX 504330</t>
  </si>
  <si>
    <t>CHALAN MONSIGNOR GUERRERO</t>
  </si>
  <si>
    <t>P-500-23179-148895</t>
  </si>
  <si>
    <t>FOOD SERVICE WORKERS</t>
  </si>
  <si>
    <t>MUST BE KNOWLEDGEABLE IN FOOD SAFETY AND SANITATION, USING A VARIETY OF EQUIPMENT AND UTENSILS, INCLUDING SPECIALIZED APPLIANCES AND OVENS, TO PREPARE INGREDIENTS ACCORDING TO A CHEF'S SUGGESTIONS OR REQUIREMENTS. UNDERSTANDING THE PROPER WAY TO MIX AND MEASURE INGREDIENTS PRECISELY, STORE FOOD ITEMS PROPERLY TO ENSURE THEIR PRESERVATION AND ALLOW THEM TO MAINTAIN THEIR FLAVOR.</t>
  </si>
  <si>
    <t>Overtime rate applies in excess of 40 hrs. work per week.</t>
  </si>
  <si>
    <t>CNMI WITHHOLDING TAX, FEDERAL WITHHOLDING TAX, SOCIAL SECURITY AND MEDICARE
CONTRIBUTION.</t>
  </si>
  <si>
    <t>C-500-24231-275305</t>
  </si>
  <si>
    <t>P.O box 503053</t>
  </si>
  <si>
    <t>kang Hee</t>
  </si>
  <si>
    <t>P-500-24126-958698</t>
  </si>
  <si>
    <t xml:space="preserve">MUST HAVE 24 MONTHS EXPERIENCE AS OPERATION MANAGER IN A RETAILING BUSINESS AND  EQUIPMENT RENTAL INDUSTRY. COMPUTER LITERATE.MUST BE ABLE TO WORK FLEXIBLE DAYS AND FLEXIBLE HOURS SCHEDULE INCLUDING WEEKENDS AND HOLIDAYS IF NECESSARY. KNOWLEDGEABLE IN SPEAKING AND UNDERSTAND KOREAN LANGUAGE.
MUST HAVE UNDERSTANDING AND KNOWLEDGE OF HEALTH AND SAFETY STANDARDS OF THE BUSINESS
</t>
  </si>
  <si>
    <t>Chalan   LauLau Village</t>
  </si>
  <si>
    <t>C-500-24272-372239</t>
  </si>
  <si>
    <t>MOTION AUTOMOTIVE REPAIR CENTER, INC.</t>
  </si>
  <si>
    <t>MOTION AUTOMO SHOP:R&amp;D CONSTRUCTION;R&amp;D MANPOWER SVCS</t>
  </si>
  <si>
    <t>PUMPKIN ST., CHALAN LAU LAU</t>
  </si>
  <si>
    <t>PO BOX 504029</t>
  </si>
  <si>
    <t>66-0504723</t>
  </si>
  <si>
    <t>BATALLONES</t>
  </si>
  <si>
    <t>RENATO</t>
  </si>
  <si>
    <t>PRADO</t>
  </si>
  <si>
    <t>PRESIDENT/GENERAL MANAGER</t>
  </si>
  <si>
    <t>motionrepairshop@gmail.com</t>
  </si>
  <si>
    <t>P-500-24209-226931</t>
  </si>
  <si>
    <t>MUST HAVE AT LEAST ONE (1) YEAR WORKING EXPERIENCE. ABLE TO UNDERSTAND AND FOLLOW SAFETY RULES AND PROCEDURES. ABLE TO WORK WITH MINIMAL SUPERVISION. MUST HAVE KNOWLEDGE ON USING VARIOUS TOOLS AND EQUIPMENT THAT ARE COMMONLY USED BY GENERAL MAINTENANCE</t>
  </si>
  <si>
    <t>ALL APPLICABLE CNMI &amp; FEDERAL TAXES</t>
  </si>
  <si>
    <t>LEILANIE</t>
  </si>
  <si>
    <t>MOTION AUTOMOTIVE REPAIR CENTER</t>
  </si>
  <si>
    <t>C-500-24247-308962</t>
  </si>
  <si>
    <t>P-500-24191-181619</t>
  </si>
  <si>
    <t>Cleaner</t>
  </si>
  <si>
    <t>Must be able to demonstrate ability in operating cleaning equipment such as industrial vacuum cleaner, and ability to perform cleaning activities such as sweeping, mopping, and scrubbing.</t>
  </si>
  <si>
    <t>C-500-24210-227103</t>
  </si>
  <si>
    <t>P.O. BOX  931</t>
  </si>
  <si>
    <t>P-500-24162-089296</t>
  </si>
  <si>
    <t>GROUND MAINTENANCE</t>
  </si>
  <si>
    <t>AT LEAST 3 MONTHS OF WORK EXPERIENCE AS A GROUND MAINTENANCE</t>
  </si>
  <si>
    <t>C-500-24257-335350</t>
  </si>
  <si>
    <t>Mobile Heavy Equipment Mechanics, Except Engines</t>
  </si>
  <si>
    <t>P-500-24201-207443</t>
  </si>
  <si>
    <t>Mobile Heavy Equipment Mechanic</t>
  </si>
  <si>
    <t>ABLE TO DIAGNOSE AND KNOWLEDGEABLE IN PARTS AS WELL AS RECORDS/LOGS OF VEHICLE/MACHINE SERVICES FOR TRUCKS AND QUARRY EQUIPMENT. MUST HAVE MINIMUM 24 MONTHS OF WORK EXPERIENCE.</t>
  </si>
  <si>
    <t>80 hours paid vacation leave, 40 hours paid sick leave per annum</t>
  </si>
  <si>
    <t>Local and Federal Taxes, 50% Health Insurance Premium is optional, IOU's</t>
  </si>
  <si>
    <t>C-500-24288-403503</t>
  </si>
  <si>
    <t>p.o box 503053</t>
  </si>
  <si>
    <t>KANG HEE</t>
  </si>
  <si>
    <t>president</t>
  </si>
  <si>
    <t>P-500-24194-191722</t>
  </si>
  <si>
    <t>MUST HAVE 12 MONTH OF WORKING EXPERIENCE AS MAINTENANCE WORKER.
KNOWLEDGEABLE TO USE POWER TOOLS AND HAND TOOLS LIKE HAMMER DRILLS, GRINDERS, SANDERS, PLIERS, ADJUSTABLE WRENCHES, ELECTRIC CUTTERS. KNOWLEDGEABLE OF SAFETY PRECAUTIONS IN DOING THE TASK.
KNOWLEDGEABLE IN REPAIRING LAUNDRY MACHINES AND DRYERS, REPAIRING OF  GENERATORS.</t>
  </si>
  <si>
    <t>chalan laulau village</t>
  </si>
  <si>
    <t>C-500-24194-191665</t>
  </si>
  <si>
    <t>WESTCORE BUILDERS CORPORATION</t>
  </si>
  <si>
    <t>J@J Construction, WestCore Manpower Services</t>
  </si>
  <si>
    <t>5870 Chalan Pali Arnold Chalan Kiya</t>
  </si>
  <si>
    <t>PMB 761, Box 10005</t>
  </si>
  <si>
    <t>66-1039615</t>
  </si>
  <si>
    <t>Blancia</t>
  </si>
  <si>
    <t>Jimmy</t>
  </si>
  <si>
    <t>Orozco</t>
  </si>
  <si>
    <t>870 Chalan Pali Arnold Chalan Kiya</t>
  </si>
  <si>
    <t>westpac670@gmail.com</t>
  </si>
  <si>
    <t>P-500-24136-997040</t>
  </si>
  <si>
    <t>Must have at least 3 months of work experience as a Maid or Housekeeping Cleaner.  Must have the ability to perform physically demanding tasks such as standing for long periods, bending, lifting, and carrying heavy objects.  Must be familiar with cleaning techniques, equipment operation, and safe handling of cleaning chemicals.</t>
  </si>
  <si>
    <t>SS FICA and other applicable CNMI Tax</t>
  </si>
  <si>
    <t>N/a</t>
  </si>
  <si>
    <t>C-500-24172-132051</t>
  </si>
  <si>
    <t>MOHR CORPORATION</t>
  </si>
  <si>
    <t>HELP SUPPLY</t>
  </si>
  <si>
    <t>PUERTO RICO , GARAPAN</t>
  </si>
  <si>
    <t>66-0847005</t>
  </si>
  <si>
    <t>HULLEZA</t>
  </si>
  <si>
    <t>MORITO</t>
  </si>
  <si>
    <t>G</t>
  </si>
  <si>
    <t>PUERTO RICO, GARAPAN</t>
  </si>
  <si>
    <t>P-500-24041-709442</t>
  </si>
  <si>
    <t xml:space="preserve"> MAINTENANCE WORKER</t>
  </si>
  <si>
    <t>DRIVER'S LICENSES ARE REQUIRED FOR U.S. CITIZENS AND CW1 WORKERS.Use a variety of skills to succeed in your work duties, ranging from technical skills involving machinery to more general skills, such as the ability to communicate effectively with clients.</t>
  </si>
  <si>
    <t>C-500-24186-175288</t>
  </si>
  <si>
    <t>ROSELIA TEREGEYO</t>
  </si>
  <si>
    <t>UNITED PRINTERS</t>
  </si>
  <si>
    <t>AS PERDIDO RD CHALAN PIAO</t>
  </si>
  <si>
    <t>TEREGEYO</t>
  </si>
  <si>
    <t>ROSELIA</t>
  </si>
  <si>
    <t>unitedprinters670@yahoo.com</t>
  </si>
  <si>
    <t>P-500-24118-932773</t>
  </si>
  <si>
    <t>GRAPHIC ARTS DESIGNER</t>
  </si>
  <si>
    <t>NO SPECIAL REQUIREMENTS REQUIRED</t>
  </si>
  <si>
    <t>CNMI TAX, SS AND MEDICARE TAX</t>
  </si>
  <si>
    <t>ROSELIA TEREGEYO dba UNITED PRINTERS</t>
  </si>
  <si>
    <t>C-500-24180-157512</t>
  </si>
  <si>
    <t>JAG CORPORATION (CNMI), INC.</t>
  </si>
  <si>
    <t>OLEAI BEACH ROAD SAN JOSE, RM. C, 2/F MPSI BLDG</t>
  </si>
  <si>
    <t xml:space="preserve">P.O. BOX 505426 </t>
  </si>
  <si>
    <t>66-0858687</t>
  </si>
  <si>
    <t>GACAYAN</t>
  </si>
  <si>
    <t xml:space="preserve">JUAN </t>
  </si>
  <si>
    <t>ACOPIADO</t>
  </si>
  <si>
    <t>OLEAI BEACH ROAD, SAN JOSE, RM. C 2/F MPSI BLDG.</t>
  </si>
  <si>
    <t>juangacayan@yahoo.com</t>
  </si>
  <si>
    <t>P-500-24012-636101</t>
  </si>
  <si>
    <t>MUST HAVE 24-MONTHS OF WORK RELATED EXPERIENCE. BASIC KNOWLEDGE EITHER IN MECHANICAL, OR ELECTRICAL AS A GENERAL MAINTENANCE.</t>
  </si>
  <si>
    <t xml:space="preserve">OLEAI BEACH ROAD, RM. C, 2/F MPSI BLDG. </t>
  </si>
  <si>
    <t>C-500-24185-175027</t>
  </si>
  <si>
    <t>Per week exceeds 40 hours, overtime rate 12.16 x1.5=@18.24 per hour</t>
  </si>
  <si>
    <t>C-500-24277-381794</t>
  </si>
  <si>
    <t>sj corporation</t>
  </si>
  <si>
    <t>sj auto repair shop</t>
  </si>
  <si>
    <t>p. o box 501962</t>
  </si>
  <si>
    <t>98-0084512</t>
  </si>
  <si>
    <t>lee</t>
  </si>
  <si>
    <t>jong hoo</t>
  </si>
  <si>
    <t>p o box 501962</t>
  </si>
  <si>
    <t>sjcorpsaipan2020@gmail.com</t>
  </si>
  <si>
    <t>P-500-24200-204354</t>
  </si>
  <si>
    <t>AT LEAST 12 MONTH EXPERIENCE IS REQUIRED. KNOWLEDGEABLE OF USING HAND TOOLS AND POWER TOOLS FOR REPAIRING SUCH AS IMPACT WRENCHES AND SOCKETS, COMPRESSED AIR SYSTEM, POWER DRILLS AND RACHETS, TESTER AND OTHER TOOLS REQUIRED FOR REPAIRING.</t>
  </si>
  <si>
    <t>garapan village</t>
  </si>
  <si>
    <t>SJ Corporation</t>
  </si>
  <si>
    <t>C-500-24249-315990</t>
  </si>
  <si>
    <t>P.O. BOX 50860</t>
  </si>
  <si>
    <t>7309 JP BLDG., CHALAN PALE ARNOLD ROAD, GARAPAN</t>
  </si>
  <si>
    <t>P-500-24182-163251</t>
  </si>
  <si>
    <t>1 YEAR EXPERIENCE AS BUILDING MAINTENANCE IS REQUIRED AND PREFERABLY WITH CARPENTRY RELATED SKILLS SUCH AS REPAIR/INSTALLATION;
CAN OPERATE EQUIPMENT AND HAND POWER TOOLS. 
MUST HAVE PROBLEM SOLVING SKILLS, BE SELF MOTIVATED AND ORGANIZED. MUST BE ABLE TO DELIVER WORK INDEPENDENTLY AND WITH URGENCY.</t>
  </si>
  <si>
    <t>JP BLDG. 2, CHALAN PALE ARNOLD RD.</t>
  </si>
  <si>
    <t>FEDERAL TAXES (SOCIAL SECURITY ABD MEDICARE)
CNMI TAXES (CHAPTER 2 AND CHAPTER 7)</t>
  </si>
  <si>
    <t>C-500-24181-162768</t>
  </si>
  <si>
    <t>ALJRIC GENERAL SERVICES, LLC</t>
  </si>
  <si>
    <t>P.O. BOX 505765 CK</t>
  </si>
  <si>
    <t>G/F JP BLDG. 2, CHALAN PALE ARNOLD ROAD, GARAPAN</t>
  </si>
  <si>
    <t>66-0866293</t>
  </si>
  <si>
    <t>ANTONIO</t>
  </si>
  <si>
    <t>ALMA</t>
  </si>
  <si>
    <t>HABOS</t>
  </si>
  <si>
    <t>G/F JP BLDG., CHALAN PALE ARNOLD ROAD, GARAPAN</t>
  </si>
  <si>
    <t>aljricmanpower2017@gmail.com</t>
  </si>
  <si>
    <t>P-500-23175-141676</t>
  </si>
  <si>
    <t>JANITOR AND CLEANERS, EXCEPT MAIDS AND HOUSEKEEPING CLEANERS</t>
  </si>
  <si>
    <t>AT LEAST 3 MONTHS WORK EXPERIENCES FOR THE JOB IS REQUIRED;
JOB SAFETY AND PROPER HANDLING AND USE OF SPECIAL TOOLS, EQUIPMENTS AND CLEANING SUPPLIES AND MATERIALS</t>
  </si>
  <si>
    <t>JP BLDG. 2, CHALAN PALE ARNORLD ROAD</t>
  </si>
  <si>
    <t>FICA TAXES (SOCIAL SECURITY AND MEDICARE)
CNMI TAXES (CHAP 2 AND CHAP 7)</t>
  </si>
  <si>
    <t>C-500-24283-394391</t>
  </si>
  <si>
    <t>SUITE 12 GROUND FLOOR 3290 BEACH ROAD PLAZA</t>
  </si>
  <si>
    <t>SAIPAn</t>
  </si>
  <si>
    <t>AILA</t>
  </si>
  <si>
    <t>P-500-24162-088858</t>
  </si>
  <si>
    <t>COOKS</t>
  </si>
  <si>
    <t>KNOWLEDGE OF TECHNIQUES AND EQUIPMENT FOR STORING AND HANDLING FOOD PRODUCTS (BOTH PLANT AND ANIMAL) FOR CONSUMPTION. KNOWLEDGE OF
PRINCIPLES AND PROCESSES FOR PROVIDING CUSTOMER AND PERSONAL SERVICES. THIS INCLUDES CUSTOMER NEEDS ASSESSMENT, MEETING QUALITY STANDARDS FOR SERVICES, AND EVALUATION OF CUSTOMER SATISFACTION. KNOWLEDGE OF RAW MATERIALS, QUALITY CONTROL, COSTS, AND OTHER TECHNIQUES TO ENSURE FOOD SAFETY.</t>
  </si>
  <si>
    <t>CNMI WITHHOLDING TAX, FEDERAL WITHHOLDING TAX, SOCIAL SECURITY AND MEDICARE CONTRIBUTION.</t>
  </si>
  <si>
    <t>C-500-24247-309012</t>
  </si>
  <si>
    <t>7SEVEN A'S GROUP CORPORATION</t>
  </si>
  <si>
    <t>7AS BUILDING REPAIRS AND MAINTENANCE</t>
  </si>
  <si>
    <t>3228 TEXAS ROAD</t>
  </si>
  <si>
    <t>CHALAN KANOA, PMB 280 BOX 10005</t>
  </si>
  <si>
    <t>66-0959851</t>
  </si>
  <si>
    <t>ABUAN</t>
  </si>
  <si>
    <t>PAUL RICHARD</t>
  </si>
  <si>
    <t>VILLANUEVA</t>
  </si>
  <si>
    <t>polchard@gmail.com</t>
  </si>
  <si>
    <t>P-500-24142-017454</t>
  </si>
  <si>
    <t>24 MONTHS OF EXPERIENCE IN THIS POSITION IS REQURIED. DEMONSTRATE SKILLS WITH ELECTRICAL WORK, PLUMBING, CONCRETE, CARPENTRY, MACHINE MAINTENANCE AND REPAIR. TROUBLESHOOTING AND DIAGNOSTIC SKILLS. TECHNICAL KNOWLEDGE OF ELECTRICAL REPAIR, PLUMBING, ALONG WITH KNOWLEDGE OF CARPENTRY AND GENERAL MAINTENANCE. KNOWS AND FOLLOWS SAFETY PROCEDURES AND MAINTAINS A SAFE WORK ENVIRONMENT. TRAINED IN HANDS-ON EQUIPMENT MAINTENANCE. USES TIME PRODUCTIVELY TO ACCOMPLISH WORK GOALS. UNDERSTANDS TECHNOLOGY AND CAN GRASP CHALLENGING TECHNICAL ISSUES. PAYS ATTENTION TO DETAIL. MUST BE FLEXIBLE WITH DUTIES AND WORK SCHEDULE. REQUIRES THE ABILITY TO STAND FOR LONG PERIODS OF TIME. REQUIRES THE ABILITY TO BEND, AND TWIST TO PERFORM NORMAL JOB FUNCTIONS. REQUIRES THE ABILITY TO LIFT AND MANEUVER ITEMS WEIGHING 80 LBS. REQUIRES THE ABILITY TO PERFORM TASKS WHILE ON A LADDER. REQUIRES THE ABILITY TO OPERATE EQUIPMENT THAT REQUIRES CONTINUAL AND REPETITIVE HAND AND ARM MOTIONS.  ABILITY TO PASS THE COMPANY'S PRE-HIRE BACKGROUND CHECK REQUIRED WHICH WILL BE APPLIED EQUALLY TO BOTH U.S. WORKERS AND CW-1 WORKERS.  ALL APPLYING U.S. CITIZENS AND CW-1 INDIVIDUALS MUST OBTAIN A POLICE CLEARANCE PRE-HIRE AND MUST AGREE TO A POST-OFFER, PREEMPLOYMENT DRUG SCREENING TEST.</t>
  </si>
  <si>
    <t>In excess of 40 hours per week, the rate will be multiply by 1.5</t>
  </si>
  <si>
    <t>Employee must be deducted with all Taxes (Chapter 2) and FICA (Social Security and Medicare)</t>
  </si>
  <si>
    <t>C-500-24155-061661</t>
  </si>
  <si>
    <t>P-500-23194-185641</t>
  </si>
  <si>
    <t>Can handle complaints and accepts suggestions. Can assess the value and quality of food to serve or give to the customers.</t>
  </si>
  <si>
    <t>C-500-24249-315413</t>
  </si>
  <si>
    <t>Radiologic Technologists and Technicians</t>
  </si>
  <si>
    <t>P-500-24211-227359</t>
  </si>
  <si>
    <t>Radiology &amp; X-Ray Technologists</t>
  </si>
  <si>
    <t xml:space="preserve">ASSOCIATE OF SCIENCE DEGREE IN RADIOLOGIC TECHNOLOGY FROM A RECOGNIZED/ACCREDITED SCHOOL OF RADIOLOGY OR FOREIGN EQUIVALENT AND TWO YEARS OF EXPERIENCE. CNMI PROFESSIONS LICENSE REQUIRED FOR ALL U.S. AND FOREIGN WORKERS.
CONDITIONAL REQUIREMENT: EMPLOYMENT IS CONTINGENT UPON SUCCESSFUL CLEARING OF PRE-EMPLOYMENT HEALTH AND DRUG SCREENING IN ACCORDANCE WITH CHCC POLICY.
</t>
  </si>
  <si>
    <t>Fringe benefits- paid time off &amp; holidays. Optional: Medical &amp; dental insurance, 401a retirement plan.</t>
  </si>
  <si>
    <t>D</t>
  </si>
  <si>
    <t>C-500-24234-281900</t>
  </si>
  <si>
    <t>Manufacture/Wholesale Drinking Water/Retail Merchandise,Import/Export</t>
  </si>
  <si>
    <t>Bldg.#3140, I-Liyang Street, Beach Road</t>
  </si>
  <si>
    <t>P-500-24190-181365</t>
  </si>
  <si>
    <t>Water Retail Sales Supervisor</t>
  </si>
  <si>
    <t>No more than 12 months of related work experience. Work experience in a Water Company and have a work certification to show is a plus. Water Retail Sales Supervisor must Give full attention to what other people are saying. Taking time to understand the points being made. Asking questions as appropriate and not interrupting at inappropriate times. Using logic reasoning to identify the strengths and weaknesses of alternative solutions. Conclusions or approaches to problems. Ability to come up with unusual or clever ideas about the given topic or situations to develop creative ways to solve the problem. Managing one's own time and the time of others, Available to work flexible hours that may include mornings, evenings, nights and/or holidays. Other related tasks as assigned.</t>
  </si>
  <si>
    <t>FICA, MEDICARE AND CHAPTER 2 TAXES</t>
  </si>
  <si>
    <t>C-500-24236-288437</t>
  </si>
  <si>
    <t>TANG INVESTMENTS INC</t>
  </si>
  <si>
    <t>PO BOX 66 GRB</t>
  </si>
  <si>
    <t>P-500-24191-181528</t>
  </si>
  <si>
    <t>To qualify, applicants must have at least 24 months experience working in the same position. Must have knowledge of Thai massage. Customer service, communication and interpersonal skills are a must. Applicant must be able to converse in Japanese, Chinese &amp; English to accommodate diverse tourist clientele. Able to multi task and work even under pressure. Please note that the work schedule will be divided into three shifts (opening shift, mid shift and closing shift) to be spread among the workers. Applicants are required to submit their resume, a form of identification and employment certification showing the required work experience. Complete applications will be considered if submitted within the recruitment period. Previous employers will be contacted for verification and personal reference. Applicants will be asked to demonstrate skill requirements of the job. All requirements apply equally to all applicants.</t>
  </si>
  <si>
    <t>PUTI TAINOBIU AV.</t>
  </si>
  <si>
    <t>C-500-24221-253577</t>
  </si>
  <si>
    <t>P-500-24100-867453</t>
  </si>
  <si>
    <t>C-500-24187-176183</t>
  </si>
  <si>
    <t>JESSIE JOJO SAVELLANO</t>
  </si>
  <si>
    <t>JM ENTERPRISES/TECH AUTO SHOP</t>
  </si>
  <si>
    <t>CHALAN PALE ARNOLD ROAD, CHALAN LAU LAU</t>
  </si>
  <si>
    <t>P.O. BOX 503589</t>
  </si>
  <si>
    <t>66-0984446</t>
  </si>
  <si>
    <t>SAVELLANO</t>
  </si>
  <si>
    <t>JESSIE JOJO</t>
  </si>
  <si>
    <t>jessiejojo@hotmail.com</t>
  </si>
  <si>
    <t>P-500-24078-806667</t>
  </si>
  <si>
    <t>MAINTENANCE &amp; REPAIR WORKERS GENERAL</t>
  </si>
  <si>
    <t>BASIC KNOWLEDGE EITHER IN MECHANICAL, ELECTRICAL AND REFRIGERANT OR AS GENERAL REPAIR WORKER.</t>
  </si>
  <si>
    <t>CHALAN LAULAU MIDDLE ROAD</t>
  </si>
  <si>
    <t>C-500-24187-177867</t>
  </si>
  <si>
    <t>HBR International, Inc</t>
  </si>
  <si>
    <t>Plata Drive Corner Bwerh , Chalan Kiya</t>
  </si>
  <si>
    <t>66-0472725</t>
  </si>
  <si>
    <t>Saludez</t>
  </si>
  <si>
    <t>John Gilbert</t>
  </si>
  <si>
    <t>Salvatierra</t>
  </si>
  <si>
    <t>Managing Director</t>
  </si>
  <si>
    <t>Plata Drive Corner Bwerh, Chalan Kiya</t>
  </si>
  <si>
    <t>hbrsaipan@yahoo.com</t>
  </si>
  <si>
    <t>P-500-24074-797913</t>
  </si>
  <si>
    <t>Maintenance Repairer, Building</t>
  </si>
  <si>
    <t>Work Experience Requirement: 1 year related experience</t>
  </si>
  <si>
    <t>Required Taxes</t>
  </si>
  <si>
    <t>C-500-24194-191642</t>
  </si>
  <si>
    <t>RadioCom Saipan Inc.</t>
  </si>
  <si>
    <t>2ND FLOOR ROOM 2-A MARIANAS PRINTING SERVICE BLDG., SAN JOSE</t>
  </si>
  <si>
    <t>PO Box 504651</t>
  </si>
  <si>
    <t>66-0474120</t>
  </si>
  <si>
    <t>GANACIAS</t>
  </si>
  <si>
    <t>LEO JUN</t>
  </si>
  <si>
    <t>MONTEMAYOR</t>
  </si>
  <si>
    <t>MANAGING DIRECTOR</t>
  </si>
  <si>
    <t>UNIT 2A, 2nd Flr Marianas Printing Services Bldg.</t>
  </si>
  <si>
    <t>PO BOX 504651</t>
  </si>
  <si>
    <t>radiocom@radiocomusa.com</t>
  </si>
  <si>
    <t>P-500-24072-790163</t>
  </si>
  <si>
    <t xml:space="preserve">MUST BE HIGHSCHOOL GRADUATE, MUST HAVE 12 MONTHS OF WORK RELATED EXPERIENCE. MUST KNOW HOW TO PERFORM ROUTINE MAINTENANCE ON EQUIPMENT AND DETERMINE WHEN AND WHAT KIND OF MAINTENANCE IS NEEDED. ABLE TO DETERMINE THE KIND OF TOOLS AND EQUIPMENT NEEDED TO DO A JOB.
</t>
  </si>
  <si>
    <t>SS Medicare and Other Applicable CNMI Withholding Tax</t>
  </si>
  <si>
    <t>C-500-24283-394348</t>
  </si>
  <si>
    <t>C-500-24229-271721</t>
  </si>
  <si>
    <t>P-500-24190-181265</t>
  </si>
  <si>
    <t>SOUS CHEF</t>
  </si>
  <si>
    <t xml:space="preserve">	Progressive experience in high volume food production or catering.
	Knowledge in Korean, Western, Japanese and other cuisines.
	Must be able to obtain a Food Handler Certificate.
</t>
  </si>
  <si>
    <t>APPLICABLE FEDERAL AND LOCAL TAXES AS REQUIRED BY LAW.
OPTIONAL: HOUSING AT $100 PER MONTH.
OPTIONAL: HEALTH INSURANCE.</t>
  </si>
  <si>
    <t>C-500-24262-345388</t>
  </si>
  <si>
    <t>Dishwashers</t>
  </si>
  <si>
    <t>P-500-24138-007030</t>
  </si>
  <si>
    <t>Dishwasher</t>
  </si>
  <si>
    <t>3 months work related experience. Willing to work flexible shift. Knowledge and ability to safely use kitchen equipment and appliances, ability to stand for extended periods of time.</t>
  </si>
  <si>
    <t>G/F Jet Bldg Chalan Pale arnold St. Middle Road Gualo Rai</t>
  </si>
  <si>
    <t>Mandatory CNMI and Federal Taxes.</t>
  </si>
  <si>
    <t>C-500-24173-135883</t>
  </si>
  <si>
    <t>Golden Harvest International School &amp; Daycare</t>
  </si>
  <si>
    <t>Ghiyeghi Street, San Jose</t>
  </si>
  <si>
    <t>P.O. Box 505704</t>
  </si>
  <si>
    <t>66-0620472</t>
  </si>
  <si>
    <t>Tebia-Cariaso</t>
  </si>
  <si>
    <t>Board of Director</t>
  </si>
  <si>
    <t>ghisanddc@gmail.com</t>
  </si>
  <si>
    <t>P-500-23213-228166</t>
  </si>
  <si>
    <t>GOLDEN HARVEST INTERNATIONAL SCHOOL &amp; DAYCARE IS A NON-PROFIT ORGANIZATION AND A RECEPIENT OF A FEDERAL FINANCIAL ASSISTANCE FOR CHILDCARE.
THIS MADE THE DAYCARE UNDER CLOSE AND STRICT REGULATION OF CNMI DCCA LICENSING AND CHILD CARE DEVELOPMENT FUND. ALL CAREGIVERS US OR NON
IMMIGRANT SHOULD HAVE 30 HOURS OF COMPULSORY ANNUAL TRAINING HOURS AND TECHNICAL ASSISTANCE, TRAINING ON HEALTH AND SAFETY, EMERGENCY
PREPAREDNESS, CPR CERTIFICATION, HEALTH CERTIFICATION/FOOD HANDLER, POLICE CLEARANCE AND CONTINUES TRAINING AND CERTIFICATIONS THAT
CHILDCARE PROVIDERS ARE REQUIRED TO POSSESS</t>
  </si>
  <si>
    <t>Local &amp; Federal Tax</t>
  </si>
  <si>
    <t>C-500-24196-195112</t>
  </si>
  <si>
    <t>SZABO AEROSPACE LLC</t>
  </si>
  <si>
    <t>SKYDIVE SAIPAN HANGER, 2995 ASIANA PLACE, I FADANG</t>
  </si>
  <si>
    <t>SAIPAN INTERNATIONAL AIRPORT; P.O. BOX 500455</t>
  </si>
  <si>
    <t>20-5403035</t>
  </si>
  <si>
    <t>STEWART</t>
  </si>
  <si>
    <t>john.stewart@skydiveguam.com</t>
  </si>
  <si>
    <t>P-500-24137-001490</t>
  </si>
  <si>
    <t>AIRCRAFT MECHANIC</t>
  </si>
  <si>
    <t>HIGH SCHOOL DIPLOMA (MAY BE FOREIGN EQUIVALENT); CURRENT U.S. FAA AIRFRAME AND POWERPLANT LICENSE.</t>
  </si>
  <si>
    <t>SAIPAN INTERNATIONAL AIRPORT</t>
  </si>
  <si>
    <t>Employer paid group medical and dental insurance</t>
  </si>
  <si>
    <t>Social Security, Medicare and withholding tax</t>
  </si>
  <si>
    <t>Mailaman</t>
  </si>
  <si>
    <t>C-500-24173-136391</t>
  </si>
  <si>
    <t>EFG PACIFIC HOLDINGS LLC</t>
  </si>
  <si>
    <t>Bartenders</t>
  </si>
  <si>
    <t>P-500-23206-212135</t>
  </si>
  <si>
    <t>BARTENDER</t>
  </si>
  <si>
    <t>With knowledge of mixing drinks and cocktails. With good memory for remembering and keeping track of each customers order.</t>
  </si>
  <si>
    <t>C-500-24184-166703</t>
  </si>
  <si>
    <t xml:space="preserve">The Athlete's Foot of Saipan, Inc. </t>
  </si>
  <si>
    <t>Beach Road, Garapan P.O. BOX 500137</t>
  </si>
  <si>
    <t>Insatto Street</t>
  </si>
  <si>
    <t>P-500-24058-750369</t>
  </si>
  <si>
    <t>HIGH SCHOOL DIPLOMA, GED, OR SUITABLE EQUIVALENT. AT LEAST 12 MONTHS WORK EXPERIENCE AS A RETAIL SUPERVISOR OR SIMILAR POSITION. PROFICIENT KNOWLEDGE OF CUSTOMER SERVICE, AND STANDARD OFFICE PRACTICES AND PROCEDURES. PROFICIENT COMPUTER SKILLS. PROFICIENT STANDARD OFFICE EQUIPMENT SKILLS. COMMUNICATION SKILLS, BOTH WRITTEN AND VERBAL. PHONE ETIQUETTE. ORGANIZATIONAL SKILLS. AVAILABLE TO WORK SHIFTS. MUST BE ABLE TO WORK ON HOLIDAYS AND WEEKENDS. MUST TAKE A SKILLED TEST DURING APPLICATION PROCESS: PERFORMING BASIC CALCULATIONS FOR INVENTORY AND OTHER WORK-RELATED RECORD KEEPING. ANSWERING A BASIC LITERACY COMPREHENSION EXAM -TOTAL PASSING SCORE IS 89% THE SKILL TESTING AND COMPREHENSION EXAM ARE REQUIRED EQUALLY OF BOTH US AND FOREIGN WORKERS.</t>
  </si>
  <si>
    <t>C-500-24225-262450</t>
  </si>
  <si>
    <t>Beatriz Q. Fejeran</t>
  </si>
  <si>
    <t>WJC Mart / WJC Pacific Fishing</t>
  </si>
  <si>
    <t>P.O Box 503742</t>
  </si>
  <si>
    <t>66-0694967</t>
  </si>
  <si>
    <t>Fejeran</t>
  </si>
  <si>
    <t>Beatriz</t>
  </si>
  <si>
    <t>bettyfejeran1964@gmail.com</t>
  </si>
  <si>
    <t>Motorboat Mechanics and Service Technicians</t>
  </si>
  <si>
    <t>P-500-24171-127395</t>
  </si>
  <si>
    <t>Motor Boat Mechanic</t>
  </si>
  <si>
    <t>Must have 24 months work experience. Knowledgeable in using power tools and hands in repairing Diesel Boat Engine like wrenches, fliers,magnetic tools, tester, hammers etc..</t>
  </si>
  <si>
    <t xml:space="preserve">Dandan Road </t>
  </si>
  <si>
    <t xml:space="preserve">San Vicente Village </t>
  </si>
  <si>
    <t>Beatriz Q fejeran dba WJC mart</t>
  </si>
  <si>
    <t>C-500-24231-275074</t>
  </si>
  <si>
    <t>Kimberly Bautista Esmores</t>
  </si>
  <si>
    <t>E&amp;E Maintenance and Construction</t>
  </si>
  <si>
    <t>Tun Joaquin Road, Chalan Kanoa</t>
  </si>
  <si>
    <t>66-1000603</t>
  </si>
  <si>
    <t>Esmores</t>
  </si>
  <si>
    <t>Kimberly</t>
  </si>
  <si>
    <t>Bautista</t>
  </si>
  <si>
    <t>enecontruction2021@gmail.com</t>
  </si>
  <si>
    <t>P-500-24182-163269</t>
  </si>
  <si>
    <t>Communication, Flexibility, Customer service, and Housekeeping skills.</t>
  </si>
  <si>
    <t>FICA Taxes: Social Security and Medicare;
 CNMI Taxes: Chapter 2 and Chapter 7</t>
  </si>
  <si>
    <t>C-500-24303-438672</t>
  </si>
  <si>
    <t>NORTHERN MARIANA ISLANDS FOOTBALL ASSOCIATION</t>
  </si>
  <si>
    <t>4627 AS GONNO ROAD</t>
  </si>
  <si>
    <t>PMB 338, BOX 10001</t>
  </si>
  <si>
    <t>76-0797722</t>
  </si>
  <si>
    <t>TAN</t>
  </si>
  <si>
    <t>JERRY</t>
  </si>
  <si>
    <t>PMB 338 BOX 10001</t>
  </si>
  <si>
    <t>playsoccer@nmifa.com</t>
  </si>
  <si>
    <t>Coaches and Scouts</t>
  </si>
  <si>
    <t>P-500-24255-329017</t>
  </si>
  <si>
    <t>FOOTBALL COACH</t>
  </si>
  <si>
    <t>KNOWLEDGE OF THE RULES AND REGULATIONS OF SOCCER GAMES. PROVIDE TRAINING DIRECTIONS, ENCOURAGEMENT, MOTIVATION, AND NUTRITIONAL ADVICE TO PREPARE ATHLETES FOR GAMES, COMPETITIVE EVENTS, OR TOURS. ADJUST COACHING TECHNIQUES BASED ON THE STRENGHS AND WEAKNESSES OF ATHLETES. INSTRUCT INDIVIDUAL OR GROUPS IN SPORTS RULES, GAME STRATEGIES AND PERFORMANCE PRINCIPLES, SUCH AS SPECIFIC WAYS OF MOVING THE BODY, HANDS, OR FEET, TO ACHIEVE DESIRED RESULTS. PLAN STRATEGIES AND CHOOSE TEAM MEMBERS FOR INDIVIDUAL GAMES OR SPORTS SEASONS. WITH COACHING CERTIFICATES ISSUED FROM AND ACCREDITED BY ASIAN FOOTBALL CONFEDERATION (AFC) REQUIRES. MAY BE ABLE TO TRAVEL TO COUNTRIES SPECIFIED IN THE JOB DUTIES. WITH 12 MONTHS OF TRAINING, 24 MONTHS OF RELATED WORK EXPERIECE AND WITH EDUCATIONAL REQUIREMENT OF BACHELOR'S DEGREE.</t>
  </si>
  <si>
    <t>NMI SOCCER TRAINING CENTER, 4627 AS GONNO RD. KOBLERVILLE</t>
  </si>
  <si>
    <t>C-500-24236-288741</t>
  </si>
  <si>
    <t>P-500-24197-195294</t>
  </si>
  <si>
    <t>Cooks</t>
  </si>
  <si>
    <t xml:space="preserve">MUST HAVE 6 MONTHS OF TRAINING IN RELATED FIELDS AND 12 MONTHS OF EXPERIENCE AS A KITCHEN HELPER, COOK, FOOD PREPARER, AND/OR SIMILAR OCCUPATIONS. MUST OBTAIN A FOOD HANDLER CERTIFICATION FROM THE CNMI DEPARTMENT OF PUBLIC HEALTH; JOB DUTIES REQUIRE STANDING AND WALKING FOR MOST OF THE ENTIRE SHIFT; MUST HAVE FINGER DEXTERITY TO USE SOME UTENSILS, EQUIPMENT, AND SCALE FOR DEVELOPING, EVALUATING, AND IMPLEMENTING NEW FOOD RECIPES. MUST BE ABLE TO WORK FLEXIBLE HOURS, HOLIDAYS, WEEKENDS, AND MORNING SHIFTS. THE EMPLOYER REQUIRES THE FOOD HANDLER CERTIFICATION TO BE APPLIED EQUALLY TO BOTH U.S. WORKERS AND FOREIGN WORKERS. </t>
  </si>
  <si>
    <t xml:space="preserve">The only deductions from pay are those allowed under applicable laws such as FICA/Medicare and relevant local and federal taxes.
</t>
  </si>
  <si>
    <t>C-500-24226-262500</t>
  </si>
  <si>
    <t>9543 Chalan Pale Arnold Road</t>
  </si>
  <si>
    <t>P-500-24099-863117</t>
  </si>
  <si>
    <t>Maintenance Worker</t>
  </si>
  <si>
    <t>Able to understand and follow safety procedures. Must have knowledge on using various tools and equipment that are commonly used by the General Maintenance. Must be able to work on weekends and holidays.</t>
  </si>
  <si>
    <t>9543 Chalan Pale Arnold</t>
  </si>
  <si>
    <t>Paid Leave, Duty Meal, and optional Health Insurance</t>
  </si>
  <si>
    <t>Applicable Federal and CNMI Deductions</t>
  </si>
  <si>
    <t>C-500-25045-692943</t>
  </si>
  <si>
    <t>MMR CONSULTANCY SERVICES INC</t>
  </si>
  <si>
    <t>PO BOX 5403 CHRB</t>
  </si>
  <si>
    <t>66-0958588</t>
  </si>
  <si>
    <t>SANCIANGCO</t>
  </si>
  <si>
    <t>MARY JANE</t>
  </si>
  <si>
    <t>mmrconsultancyservices.spn@gmail.com</t>
  </si>
  <si>
    <t>P-500-25007-599224</t>
  </si>
  <si>
    <t>AT LEAST TWO YEAR OF EXPERIENCE OR PROGRESSIVE EXPERIENCE. PREFERABLY KNOWS HOW TO SPEAK, READ AND WRITE IN JAPANESE LANGUAGE AND CAN COMMUNICATE WELL WITH THE COMPANY BUSINESS HEAD ACCOUNTANT, CLIENT'S OFFICERS AND OWNERS. MUST BE ABLE TO WORK UNDER PRESSURE AND WILLING TO WORK FLEXIBLE HOURS INCLUDING WEEKENDS IF NECESSARY. MUST BE ABLE TO USE QUICKBOOKS / PEACH TREE AND OTHER ACCOUNTING SOFTWARE.
MUST BE KNOWLEDGEABLE TO USE POWERPOINT, EXCEL AND MS WORD.</t>
  </si>
  <si>
    <t>Withholding and Federal Tax</t>
  </si>
  <si>
    <t>C-500-25062-739700</t>
  </si>
  <si>
    <t>SAIPAN STEVEDORE COMPANY INC</t>
  </si>
  <si>
    <t>12436 COMMERCIAL PORT AVE, LOWER BASE, PUERTO RICO</t>
  </si>
  <si>
    <t>PO BOX 500208</t>
  </si>
  <si>
    <t>98-6018618</t>
  </si>
  <si>
    <t>CABRERA</t>
  </si>
  <si>
    <t>saisteve@pticom.com</t>
  </si>
  <si>
    <t>P-500-24316-467822</t>
  </si>
  <si>
    <t>DIESEL MECHANIC</t>
  </si>
  <si>
    <t>PREFERABLY HAVE 24 MONTHS WORK EXPERIENCE IN RELATED FUNCTIONS. ALL APPLYING U.S. CITIZENS AND CW INDIVIDUALS MUST OBTAIN A POLICE CLEARANCE PRE-HIRE. ALL APPLYING U.S. CITIZENS AND CW INDIVIDUALS MUST UNDERGO A DRUG SCREENING TEST POST HIRE</t>
  </si>
  <si>
    <t>C-500-25080-793138</t>
  </si>
  <si>
    <t>P-500-25037-670053</t>
  </si>
  <si>
    <t xml:space="preserve">Must be proficient in using software such as Microsoft Office and QuickBooks with 12 months' work experience.
</t>
  </si>
  <si>
    <t>C-500-24302-435294</t>
  </si>
  <si>
    <t>FRANCISCO M. ATALIG</t>
  </si>
  <si>
    <t>TJ ENTERPRISES</t>
  </si>
  <si>
    <t>98-6021724</t>
  </si>
  <si>
    <t>tjenterprises18@gmail.com</t>
  </si>
  <si>
    <t>P-500-24249-315604</t>
  </si>
  <si>
    <t>HELPERS-PRODUCTION WORKERS</t>
  </si>
  <si>
    <t>Knowledge in machine or tools including their designs, uses, repairs and maintenance.</t>
  </si>
  <si>
    <t>C-500-24275-378776</t>
  </si>
  <si>
    <t>3207 BRIGIDA ST., BEACH ROAD CHALAN KANOA</t>
  </si>
  <si>
    <t>P.O. BOX 500487</t>
  </si>
  <si>
    <t>P-500-24220-249918</t>
  </si>
  <si>
    <t>FIRST LINE SUPERVISOR OF RETAIL SALES WORKERS</t>
  </si>
  <si>
    <t>This job requires a high school diploma or equivalent, as well as 12 months of work experience in managing daily operations of a grocery or retail store. Also requires knowledge in planning, promoting products, ordering, and overseeing the processing and packaging of all items, must be able to multitask and be able to handle a split shift schedule can work flexible days/hours, even on holidays and weekends.</t>
  </si>
  <si>
    <t>110 BEACH ROAD, CHALAN KANOA</t>
  </si>
  <si>
    <t>PO BOX 500487</t>
  </si>
  <si>
    <t>C-500-24318-471151</t>
  </si>
  <si>
    <t>ROSE STREET BEACH ROAD GARAPAN</t>
  </si>
  <si>
    <t>northern marianas islands</t>
  </si>
  <si>
    <t>P-500-24198-198563</t>
  </si>
  <si>
    <t>6 months work related experience. Work Certificate is required for both US Worker and CW-1 Worker.</t>
  </si>
  <si>
    <t>Will make all deductions from the workers paycheck required by law such as Taxes(Chapter 2, Chapter 7, SS &amp; Medicare) and will remit to applicable government agencies.</t>
  </si>
  <si>
    <t>C-500-24355-560648</t>
  </si>
  <si>
    <t>KSK CORPORATION</t>
  </si>
  <si>
    <t>CK BUILDING BEACH ROAD CHALAN KANOA</t>
  </si>
  <si>
    <t>66-0628897</t>
  </si>
  <si>
    <t>JIN</t>
  </si>
  <si>
    <t>SHUN</t>
  </si>
  <si>
    <t>youngckim@gmail.com</t>
  </si>
  <si>
    <t>Coin, Vending, and Amusement Machine Servicers and Repairers</t>
  </si>
  <si>
    <t>P-500-24309-449737</t>
  </si>
  <si>
    <t>SERVICE TECHNICIAN</t>
  </si>
  <si>
    <t>Knowledge of circuit boards, processors, chips, electronic components, equipment.</t>
  </si>
  <si>
    <t>Employer's Quarterly Withholding Tax, FICA Tax</t>
  </si>
  <si>
    <t>C-500-24170-122812</t>
  </si>
  <si>
    <t>P-500-23253-333777</t>
  </si>
  <si>
    <t>Payroll deductions as required by law such as FICA, Medicare and CNMI tax withholding</t>
  </si>
  <si>
    <t>C-500-24265-355165</t>
  </si>
  <si>
    <t>P-500-24177-144421</t>
  </si>
  <si>
    <t>Ch. 2 and Ch. 7 Taxes(State and Federal Tax), Social Security and Medicare Tax</t>
  </si>
  <si>
    <t>C-500-24306-446738</t>
  </si>
  <si>
    <t>MAHILUM ENTERPRISES</t>
  </si>
  <si>
    <t>KATHY BARBER SHOP</t>
  </si>
  <si>
    <t>66-0988596</t>
  </si>
  <si>
    <t>MAHILUM</t>
  </si>
  <si>
    <t>ETERNSVY</t>
  </si>
  <si>
    <t>P-500-24239-295040</t>
  </si>
  <si>
    <t>BARBERS</t>
  </si>
  <si>
    <t>CNMI Withholding and FICA Tax (SS and Medicare)</t>
  </si>
  <si>
    <t>C-500-25015-618659</t>
  </si>
  <si>
    <t>MARFEGA TRADING CO., INC.</t>
  </si>
  <si>
    <t>ASKS FASHION &amp; SALON</t>
  </si>
  <si>
    <t>CHALAN TUN HERMAN PAN, DANDAN</t>
  </si>
  <si>
    <t>PO BOX 502356</t>
  </si>
  <si>
    <t>PHILIPPINES</t>
  </si>
  <si>
    <t>98-6021520</t>
  </si>
  <si>
    <t>MARFEGA</t>
  </si>
  <si>
    <t>NORMA</t>
  </si>
  <si>
    <t>MARILAG</t>
  </si>
  <si>
    <t>islander@pticom.com</t>
  </si>
  <si>
    <t>Tailors, Dressmakers, and Custom Sewers</t>
  </si>
  <si>
    <t>P-500-24261-341800</t>
  </si>
  <si>
    <t>DRESSMAKER</t>
  </si>
  <si>
    <t>WITH 12 MONTHS OF WORK-RELATED EXPERIENCE. WITH CERTIFICATE OF EMPLOYMENT AS DRESSMAKER TO BE APPLIED FOR BOTH CW-1 AND U.S. CITIZEN.</t>
  </si>
  <si>
    <t>Chalan Tun Herman Pan, Dandan</t>
  </si>
  <si>
    <t>C-500-24283-395248</t>
  </si>
  <si>
    <t>MUST HAVE AT LEAST THREE (3) MONTHS  WORK EXPERIENCE AS A FAST FOOD AND COUNTER WORKER. ABILITY TO FOLLOW DIRECTIONS AND ADHERE TO SAFETY GUIDELINES. ABILITY TO WORK ON VARIED SCHEDULES UNDER DIVERSE CONDITIONS. MUST BE AVAILABLE TO WORK DAYS, NIGHTS, WEEKENDS, AND OCCASIONALLY, HOLIDAYS. MUST KNOW HOW TO OPERATE POS SYSTEM. MUST HAVE THE STAMINA TO STAND FOR A PROLONGED PERIOD OF TIME.  MUST BE WILLING TO WORK FLEXIBLE SCHEDULES INCLUDE WEEKENDS AND HOLIDAYS. APPLICANTS ARE REQIUIRED TO SUBMIT THEIR RESUME AND EMPLOYMENT CERTIFICATION SHOWING THE REQUIRED EXPERIENCE. APPLICATIONS WILL BE CONSIDERED IF SUBMITTED WITHIN THE RECRUITMENT PERIOD. PREVIOUS EMPLOYER WILL BE CONTACTED FOR VERIFICATION AND PERSONAL REFERENCE.</t>
  </si>
  <si>
    <t>C-500-24281-388823</t>
  </si>
  <si>
    <t>FOOD AND BEVERAGE AND SERVING SKILLS WITH CUSTOMER SERVICE SKILLS, OR A SUITABLE ALTERNATIVE;
1 YEAR OF KITCHEN PRODUCTION AND/OR FOOD AND DRINKS SERVING EXPERIENCE PREFERABLY IN A HIGH-VOLUME RESTAURANT; UNDERSTANDING OF FOOD PREPARATION FUNDAMENTALS;
ABILITY TO FOLLOW RECIPES AND ACCEPT ORDERS; 
UNDERSTANDING OF FOOD ALLERGIES AND FOOD BORNE ILLNESSES; 
CAN COMMUNICATION WELL IN BOTH WRITTEN AND VERBAL; AND AVAILABLE TO WORK SHIFTS, ON PUBLIC HOLIDAYS, AND OVER WEEKENDS</t>
  </si>
  <si>
    <t>FICA TAXES (SOCIAL SECURITY AND MEDICARE)
CNMI TAXES (CHAP 3 AND CHAP 7)</t>
  </si>
  <si>
    <t>C-500-24352-548989</t>
  </si>
  <si>
    <t>AILA DELOS SANTOS OLARTE</t>
  </si>
  <si>
    <t>PROPHET CNMI</t>
  </si>
  <si>
    <t>SUITE 12 G/F 3290 BEACH ROAD PLAZA GARAPAN</t>
  </si>
  <si>
    <t>P.O BOX 504330</t>
  </si>
  <si>
    <t>66-1075735</t>
  </si>
  <si>
    <t>prophetmanpower2017@yahoo.com</t>
  </si>
  <si>
    <t>P-500-24206-217688</t>
  </si>
  <si>
    <t>MAIDS AND HOUSEKKEPING CLEANERS</t>
  </si>
  <si>
    <t>MUST BE ABLE TO PERFORM PHYSICAL ACTIVITIES THAT REQUIRE CONSIDERABLE USE OF YOUR ARMS AND LEGS AND MOVING YOUR WHOLE BODY, SUCH AS
CLIMBING, LIFTING, BALANCING, WALKING, STOOPING, AND HANDLING MATERIALS</t>
  </si>
  <si>
    <t>GUALORAI</t>
  </si>
  <si>
    <t>P.O BOX 500087</t>
  </si>
  <si>
    <t>CNMI Withholding Tax, Federal withholding Tax, SSS and Medicare contribution</t>
  </si>
  <si>
    <t>C-500-24317-467836</t>
  </si>
  <si>
    <t xml:space="preserve">HIGH SCHOOL GRADUATE/GED. MUST HAVE 24 MONTHS EXPERIENCE. KNOWLEDGE OF MACHINES AND TOOLS, INCLUDING THEIR DESIGNS, USES, REPAIR, AND
MAINTENANCE. KNOWLEDGE OF MATERIALS, METHODS, AND THE TOOLS INVOLVED IN THE CONSTRUCTION OR REPAIR OF HOUSES, BUILDINGS, OR OTHER
STRUCTURES. ABILITY TO FOLLOW INSTRUCTIONS FROM SUPERVISORS OR SENIOR MAINTENANCE WORKERS. KNOWLEDGE OF GENERAL CARPENTRY AND REPAIR.
ABILITY TO USE HAND TOOLS AND POWER TOOLS.
</t>
  </si>
  <si>
    <t>C-500-24274-372574</t>
  </si>
  <si>
    <t>JWS AIR CONDITIONING AND REFRIGERATION, INC.</t>
  </si>
  <si>
    <t>WH-DOOR 2, DOTSE PLACE, BEACH ROAD</t>
  </si>
  <si>
    <t>PMB 101 BOX 10000, GARAPAN</t>
  </si>
  <si>
    <t>66-0495997</t>
  </si>
  <si>
    <t>SCRAGG</t>
  </si>
  <si>
    <t>CHRISTOPHER</t>
  </si>
  <si>
    <t>VP/GENERAL MANAGER</t>
  </si>
  <si>
    <t>WH-Door 2, Dotse Place, Beach Road</t>
  </si>
  <si>
    <t>jbaute@jwssaipan.com</t>
  </si>
  <si>
    <t>P-500-24190-178362</t>
  </si>
  <si>
    <t>Knowledgeable in mechanic and repair technologies. Can diagnose and troubleshoot a problem system or application.</t>
  </si>
  <si>
    <t>WH-DOOR 2 DOTSE PLACE BEACH ROAD</t>
  </si>
  <si>
    <t>CNMI WITHHOLDING TAX AND FICA TAX (SS &amp; MEDICARE)</t>
  </si>
  <si>
    <t>C-500-24319-474117</t>
  </si>
  <si>
    <t>RJ Comm. Bldg STE6 1-F Flr Chalan Msgr. Guerrero Rd Dan Dan</t>
  </si>
  <si>
    <t>P-500-24243-304881</t>
  </si>
  <si>
    <t xml:space="preserve">Bachelor of Science in Accountancy degree is required. Must have a minimum of two years work experience in the same position and a background in administrative services. Computer literate with  knowledge in spreadsheets and accounting software (Peach Tree, QuickBooks). MS Office applications is a must. Knowledgeable in CNMI/Federal tax, preparation of tax returns, budget forecast, business and financial reports, billing and collections, payroll and budgeting duties. With customer service, communication and interpersonal skills. Ability to compose professional correspondences. Applicants are required to submit their resume and employment certification showing the required experience. Application will be considered if submitted within the recruitment period. Previous employer will be contacted for verification and personal reference.
</t>
  </si>
  <si>
    <t>RJ Comm. Building 1st Flr. Suite #4 Chalan Msgr. Guerrero Rd</t>
  </si>
  <si>
    <t>C-500-25003-591318</t>
  </si>
  <si>
    <t>PHILIPPINE GOODS, INC.</t>
  </si>
  <si>
    <t>TRENDS BEAUTY SALON, RETAIL &amp; GEN.MERCHANDISE, BARBEQUE STAND, PROPERTY RENTAL</t>
  </si>
  <si>
    <t>PHILIPPINE GOODS BLDG, BEACH ROAD SAN JOSE OLEAI</t>
  </si>
  <si>
    <t>P.O. BOX 500165</t>
  </si>
  <si>
    <t>98-6018588</t>
  </si>
  <si>
    <t>DANILO</t>
  </si>
  <si>
    <t>CAPACIA</t>
  </si>
  <si>
    <t>PHILIPPINE GOODS BLDG.,BEACH ROAD SAN JOSE OLEAI</t>
  </si>
  <si>
    <t>trendsbeautysalon@yahoo.com</t>
  </si>
  <si>
    <t>P-500-24289-406395</t>
  </si>
  <si>
    <t>COOK, FASTFOOD</t>
  </si>
  <si>
    <t xml:space="preserve">KNOWLEDGE IN PREPARING FASTFOOD WITH COOKING SKILLS , SAUCE MAKING KNIFE SKILLS, OPERATES GRILLS, OR DEEP FRYERS MUST WILLING TO GET FOOD HANDLER CERTIFICATE AND HEALTH CERTIFICATE. </t>
  </si>
  <si>
    <t>BEACH ROAD SAN JOSE OLEAI</t>
  </si>
  <si>
    <t>ALL APPLICABLE CNMI &amp; FEDERAL TAXES (WTAX &amp; FICA)</t>
  </si>
  <si>
    <t>http://www.labor.cnmi.gov</t>
  </si>
  <si>
    <t>C-500-24339-515800</t>
  </si>
  <si>
    <t>C-500-24325-489604</t>
  </si>
  <si>
    <t>Juan T. Guerrero &amp; Associates Inc</t>
  </si>
  <si>
    <t>GTS Enterprises</t>
  </si>
  <si>
    <t>P.O. Box 501217</t>
  </si>
  <si>
    <t>66-0463283</t>
  </si>
  <si>
    <t>resumes.jtga@gmail.com</t>
  </si>
  <si>
    <t>P-500-24282-391328</t>
  </si>
  <si>
    <t>Maintenance And Repair Workers, General</t>
  </si>
  <si>
    <t>KNOWLEDGE OF OPERATIONAL CHARACTERISTICS OF MECHANICAL EQUIPMENT AND TOOLS USED IN THE MAINTENANCE AND REPAIR OF FACILITIES, KNOWLEDGE OF OCCUPATIONAL HAZARDS AND STANDS SAFETY PRATICES NECESSARY IN THE MAINTENANCE AND REPAIR OF FACILITIES. KNOWLEDGE OF BUIDLING MAINTENANCE PRACTICES AND PROCEDURES; PRINCIPALS AND PROCEDURES OF RECORD KEEPING. MUST MEET PHYSICAL REQUIREMENTS TO PERFORM THEIR DUTIES SUCH AS LIFTING OBJECTS OF AT LEAST 25-50 LBS. WITH OF WITHOUT ASSITANCE OF HAND TRUCK OR ANOTHER PERSON; BENDING AND STANDING FOR DURATION OF SHIFT. ABILITY TO EXERT MAXIMUM MUSCLE FORCE TO LIFT, PUSH, PULL, OR CARRY HEAVY OBJECT; ABILITY TO ARRANGE THINGS OR ACTIONS IN A CERTAIN ORDER OR PATTERN ACCORDING TO A SPECIFIC RULE OR SET OF RULES; MUST HAVE PHYSICAL STAMINA AND DEXTERITY; ABILITY TO READ TECHNICAL MANUALS AND DRAWINGS; MUST KNOW HOW TO OPERATE HAND AND ELECTRICAL, TOOLS SUCH AS ADJUSTABLE WRENCHES, DRAIN OR PIPE CLEANING EQUIPMENT, HEX KEYS, LEVELS, PIPE OR TUBE CUTTER, PIPE WRENCHES POWER DRILLS, POWER SAWS, PULLER, SCREWDRIVERS, ETC.;   KNOWLEDGE OF HVAC, PLUMBING AND ELECTRICAL SYSTEM, MATERIALS, METHODS, AND THE TOOLS INVOLVED IN THE CONSTRUCTION OR REPAIR OF HOUSES, OR OTHER STRUCTURES. MUST BE ABLE TO WORK ON WEEKENDS OR NIGHT SHIFT IN NEEDED. THE EMPLOYER REQUIRES POST-OFFER PRE-EMPLOYMENT DRUG SCREENING TEST AND RANDOM DRUG TESTING WHICH IS TO BE APPLIED EQUALLY TO BOTH U.S. WORKERS AND CW-1 WORKERS. THE EMPLOYMENT REQUIRES THE POST-OFFER PRE-EMPLOYMENT POLICE CLEARANCE RECORD TO BE PROVIDED TO THE EMPLOYERS; THIS REQUIREMENTS IS TO BE APPLIED EQUALLY TO BOTH U.S. WORKERS AND CW-1 WORKER.</t>
  </si>
  <si>
    <t>Days and Hours of work may vary according to business needs</t>
  </si>
  <si>
    <t xml:space="preserve">Only taxes and other withholding required by Law.
</t>
  </si>
  <si>
    <t>C-500-24298-428938</t>
  </si>
  <si>
    <t>MARIANAS STAR CORPORATION</t>
  </si>
  <si>
    <t>4106 AHIVE LN, FINASISU VILLAGE</t>
  </si>
  <si>
    <t>P.O. BOX 502964 CK</t>
  </si>
  <si>
    <t>66-0458454</t>
  </si>
  <si>
    <t>JUN</t>
  </si>
  <si>
    <t>BYUNG SOO</t>
  </si>
  <si>
    <t>marianas_star@yahoo.com</t>
  </si>
  <si>
    <t>P-500-24260-338827</t>
  </si>
  <si>
    <t>Maintenance &amp; Repair Worker, General</t>
  </si>
  <si>
    <t>Familiarity with OSHA and CNMI Environmental Laws.  Knowledgeable in using power and hand tools and equipment in the performance of preventive maintenance ensuring that machines and equipments run smoothly, building systems operate efficiently, and buildings physical condition don't deteriorate. Applicants must have the proper training and knowledge to multi-task on the job and at least 24 months experience of work related to this job opportunity is required. High School graduate. Must be able to work independently with least supervision, coordinates with co-workers and willing to work flexible hours. Salary rate is $ 9.75/hr. This job opportunity is for a temporary, full time position.</t>
  </si>
  <si>
    <t>WHT, FICA Tax</t>
  </si>
  <si>
    <t>C-500-24289-406181</t>
  </si>
  <si>
    <t>HUANG SHUN CORPORATION</t>
  </si>
  <si>
    <t>SUSUPE VILLAGE</t>
  </si>
  <si>
    <t>98-0458958</t>
  </si>
  <si>
    <t>HUANG</t>
  </si>
  <si>
    <t>YUREN</t>
  </si>
  <si>
    <t>PO BOX 520335</t>
  </si>
  <si>
    <t>tinianpopz@hotmail.com</t>
  </si>
  <si>
    <t>P-500-24248-311799</t>
  </si>
  <si>
    <t>MAINTENANCE - A/C TECHNICIAN</t>
  </si>
  <si>
    <t>SUNSHINE GARDEN BUILDING TEXAS ROAD</t>
  </si>
  <si>
    <t>C-500-24283-397191</t>
  </si>
  <si>
    <t>P-500-24211-227363</t>
  </si>
  <si>
    <t>Utilization Review Nurse Case Specialist</t>
  </si>
  <si>
    <t>ASSOCIATES DEGREE IN NURSING FROM A RECOGNIZED/ACCREDITED SCHOOL OF NURSING OR FOREIGN EQUIVALENT. THREE (3) YEARS WORK EXPERIENCE IN ACUTE CARE HOSPITAL SETTING, OR UTILIZATION REVIEW DEPARTMENT. MUST HOLD CURRENT CNMI LICENSE AS A REGISTERED NURSE (NCLEX-RN) AND BLS CERTIFICATE.
CONDITIONAL REQUIREMENT: EMPLOYMENT IS CONTINGENT UPON SUCCESSFUL CLEARING OF PRE-EMPLOYMENT HEALTH AND DRUG SCREENING IN ACCORDANCE WITH CHCC POLICY.</t>
  </si>
  <si>
    <t>Fringe benefits - paid time off &amp; holidays.</t>
  </si>
  <si>
    <t xml:space="preserve">CNMI Tax, Federal Tax, Medicare and Social Security. Optional: Medical and Dental Insurance, Life Insurance, 401a Retirement Plan. </t>
  </si>
  <si>
    <t>C-500-24338-511679</t>
  </si>
  <si>
    <t>Blue Spot Corporation</t>
  </si>
  <si>
    <t>Kylie's Bakeshop</t>
  </si>
  <si>
    <t>Chalan Pale Arnold, Middle Road</t>
  </si>
  <si>
    <t>P.O. Box 500529, Saipan</t>
  </si>
  <si>
    <t>66-0805838</t>
  </si>
  <si>
    <t>Suguitan</t>
  </si>
  <si>
    <t>Rosalie</t>
  </si>
  <si>
    <t>Singson</t>
  </si>
  <si>
    <t>bluespotspn@gmail.com</t>
  </si>
  <si>
    <t>P-500-24292-415727</t>
  </si>
  <si>
    <t>CNMI and Federal Taxes</t>
  </si>
  <si>
    <t>C-500-24282-391259</t>
  </si>
  <si>
    <t>P-500-24184-166731</t>
  </si>
  <si>
    <t xml:space="preserve">Must have a High School diploma or equivalent work experience as a maintenance worker. With knowledge of machines and tools, including their designs, uses, repair, and maintenance. Must have 12 Months work experience. </t>
  </si>
  <si>
    <t>CANAL DR., BROADWAY ST.,</t>
  </si>
  <si>
    <t>C-500-24276-378887</t>
  </si>
  <si>
    <t>Must have a High School diploma or equivalent work experience as a maintenance worker. With knowledge of machines and tools, including their designs, uses, repair, and maintenance. Must have 12 Months work experience. Must be flexible as work will be performed on multiple locations.</t>
  </si>
  <si>
    <t>CANAL DR., BROADWAY AVE.</t>
  </si>
  <si>
    <t>C-500-24297-428535</t>
  </si>
  <si>
    <t>CHRISTOPHER LLC</t>
  </si>
  <si>
    <t>AHBHU AUTO CARE CENTER</t>
  </si>
  <si>
    <t>P.O. BOX 506377</t>
  </si>
  <si>
    <t>AIRPORT ROAD, DANDAN VILLAGE</t>
  </si>
  <si>
    <t>66-0659438</t>
  </si>
  <si>
    <t>JAKOSALEM</t>
  </si>
  <si>
    <t>MA SANDRA TERESITA</t>
  </si>
  <si>
    <t>christopherllc.spn@gmail.com</t>
  </si>
  <si>
    <t>P-500-24206-217643</t>
  </si>
  <si>
    <t>AUTOMOTIVE BODY AND RELATED REPAIRER</t>
  </si>
  <si>
    <t>C-500-24284-397514</t>
  </si>
  <si>
    <t>Gertrudes U Rinon</t>
  </si>
  <si>
    <t>MJ ENTERPRISES</t>
  </si>
  <si>
    <t>PO BOX 500302</t>
  </si>
  <si>
    <t>66-0914699</t>
  </si>
  <si>
    <t>Rinon</t>
  </si>
  <si>
    <t>Gertrudes</t>
  </si>
  <si>
    <t>Ularte</t>
  </si>
  <si>
    <t>Po BOX 500302</t>
  </si>
  <si>
    <t>rinongertrudes@gmail.com</t>
  </si>
  <si>
    <t>P-500-24176-140958</t>
  </si>
  <si>
    <t>CHAPTER 2, FICA SSS AND FICA MEDICAL</t>
  </si>
  <si>
    <t>C-500-24360-571172</t>
  </si>
  <si>
    <t>EMPLOYEE'S WITHHOLDING TAX</t>
  </si>
  <si>
    <t>C-500-24297-425553</t>
  </si>
  <si>
    <t>GRACE CHRISTIAN ACADEMY OF SAIPAN</t>
  </si>
  <si>
    <t>PO BOX 500643</t>
  </si>
  <si>
    <t>98-6021168</t>
  </si>
  <si>
    <t>NUNEZ</t>
  </si>
  <si>
    <t>BETH</t>
  </si>
  <si>
    <t>CHIEF EDUCATION OFFICER</t>
  </si>
  <si>
    <t>ccasabella.saipan@gca-nmi.com</t>
  </si>
  <si>
    <t>P-500-24254-325173</t>
  </si>
  <si>
    <t>GENERAL MAINTENANCE WORKER</t>
  </si>
  <si>
    <t>C-500-24344-526426</t>
  </si>
  <si>
    <t>P-500-24212-230408</t>
  </si>
  <si>
    <t>TEACHER - MIDDLE SCHOOL</t>
  </si>
  <si>
    <t>EXPERIENCE IN CHRISTIAN SCHOOL SETTING.
-MUST BE WILLING TO OBTAIN ACSI CERTIFICATION DURING THE INITIAL YEAR OF EMPLOYMENT.
- FAMILIARITY USING TECHNOLOGY (LAPTOP, IPAD, PROJECTOR) IN THE CLASSROOM.
- KNOWLEDGE IN MICROSOFT OFFICE, GOOGLE CLASSROOM, GOOGLE DOCS, FORMS, AND OTHER EDUCATIONAL SOFTWARE.
-KNOWLEDGE OF INSTRUCTIONAL METHODS APPROPRIATE FOR STUDENTS AT THE RESPECTIVE GRADE LEVELS.</t>
  </si>
  <si>
    <t>MAGAS LP., NAVY HILL</t>
  </si>
  <si>
    <t>C-500-24328-496032</t>
  </si>
  <si>
    <t>C-500-24323-480424</t>
  </si>
  <si>
    <t>Hom</t>
  </si>
  <si>
    <t>Brian</t>
  </si>
  <si>
    <t>Noel</t>
  </si>
  <si>
    <t>P-500-24182-163248</t>
  </si>
  <si>
    <t>WAITRESS</t>
  </si>
  <si>
    <t>overtime rate applies in excess of 40 hrs. per week</t>
  </si>
  <si>
    <t>all applicable deductions</t>
  </si>
  <si>
    <t>C-500-24171-128455</t>
  </si>
  <si>
    <t>Heavy and Tractor-Trailer Truck Drivers</t>
  </si>
  <si>
    <t>P-500-23252-333554</t>
  </si>
  <si>
    <t>Heavy and Tractor Trailer Truck Drivers</t>
  </si>
  <si>
    <t>Operator's drivers license required.</t>
  </si>
  <si>
    <t xml:space="preserve">Bayogo Lane </t>
  </si>
  <si>
    <t>Payroll deductions as required by law such as FICA, Medicare and other CNMI taxes withholding</t>
  </si>
  <si>
    <t>C-500-24353-552793</t>
  </si>
  <si>
    <t>HM Pacific LLC</t>
  </si>
  <si>
    <t>HM Pacific Systems LLC</t>
  </si>
  <si>
    <t>3589 Chalan Msgr Guerrero Road</t>
  </si>
  <si>
    <t>66-0932233</t>
  </si>
  <si>
    <t>Liban</t>
  </si>
  <si>
    <t>Marshall Jose</t>
  </si>
  <si>
    <t>Lumaban</t>
  </si>
  <si>
    <t>306D Finasisu Terraces</t>
  </si>
  <si>
    <t>manager@hmpacificllc.com</t>
  </si>
  <si>
    <t>P-500-24317-468139</t>
  </si>
  <si>
    <t xml:space="preserve">Must have knowledge in using power tools. </t>
  </si>
  <si>
    <t>3589 Chalan Msgr Guerrero</t>
  </si>
  <si>
    <t>CNMI Ch 2 Withholding and FICA/Medicare tax only</t>
  </si>
  <si>
    <t>C-500-24265-355196</t>
  </si>
  <si>
    <t>Ch. 2 and Ch. 7 Taxes( State and Federal Tax), Social Security and Medicare Tax</t>
  </si>
  <si>
    <t>C-500-24260-338903</t>
  </si>
  <si>
    <t>MOHAMMED SOHEL</t>
  </si>
  <si>
    <t>PO BOX 10003 PMB 373C</t>
  </si>
  <si>
    <t>66-1039874</t>
  </si>
  <si>
    <t>SOHEL</t>
  </si>
  <si>
    <t>MOHAMMED</t>
  </si>
  <si>
    <t>msblawncare.spn@gmail.com</t>
  </si>
  <si>
    <t>P-500-24157-072411</t>
  </si>
  <si>
    <t>GROUND MAINTENANCE WORKER</t>
  </si>
  <si>
    <t xml:space="preserve">3 months experience as ground maintenance worker or landscape
,m working hours is Tuesday to Saturday 7:00am to 4:00pm with one hour lunch break </t>
  </si>
  <si>
    <t>All applicable CNMI (state) and federal tax deductions</t>
  </si>
  <si>
    <t>C-500-24316-465627</t>
  </si>
  <si>
    <t>FU'S ORIGINAL CO.</t>
  </si>
  <si>
    <t>STAY CAFE</t>
  </si>
  <si>
    <t>BEACH ROAD GARAPAN VILLAGE</t>
  </si>
  <si>
    <t>PO BOX 506674</t>
  </si>
  <si>
    <t>66-0986420</t>
  </si>
  <si>
    <t>YU</t>
  </si>
  <si>
    <t>SHU LI</t>
  </si>
  <si>
    <t>staycafespn@gmail.com</t>
  </si>
  <si>
    <t>P-500-24226-262672</t>
  </si>
  <si>
    <t>BARISTAS</t>
  </si>
  <si>
    <t>Have work related experience food customer service as Barista.</t>
  </si>
  <si>
    <t>C-500-24310-452844</t>
  </si>
  <si>
    <t>P-500-24131-979849</t>
  </si>
  <si>
    <t>SALES REPRESENTATIVE</t>
  </si>
  <si>
    <t xml:space="preserve">Must be at least high school graduate and must have 12 months of experience in sale of construction supplies and materials. Must have knowledge on construction/building materials and its functions and is able to briefly explain practical uses of common building materials such as paint, coatings and sealant.
</t>
  </si>
  <si>
    <t>C-500-25009-605869</t>
  </si>
  <si>
    <t>TENDER HOSPICE CARE INC</t>
  </si>
  <si>
    <t>TENDER CARE</t>
  </si>
  <si>
    <t>SUITE 104 B</t>
  </si>
  <si>
    <t>66-0769513</t>
  </si>
  <si>
    <t>P-500-24319-473818</t>
  </si>
  <si>
    <t>REGISTERED NURSE</t>
  </si>
  <si>
    <t>DIPLOMA
RN LICENSED</t>
  </si>
  <si>
    <t>jovytri670@gmail.com</t>
  </si>
  <si>
    <t>C-500-24301-435088</t>
  </si>
  <si>
    <t>PMB 1372 Box 10003 Gualo Rai</t>
  </si>
  <si>
    <t>2885 Dandan Rd</t>
  </si>
  <si>
    <t>PO Box 502882</t>
  </si>
  <si>
    <t>P-500-24259-338520</t>
  </si>
  <si>
    <t>C-500-24310-453578</t>
  </si>
  <si>
    <t>MUSIC PERFORMING ARTS COMPETITION CORPORATION MPACC</t>
  </si>
  <si>
    <t>PO BOX 500935</t>
  </si>
  <si>
    <t>66-1052710</t>
  </si>
  <si>
    <t>QUITUGUA</t>
  </si>
  <si>
    <t>DANIEL</t>
  </si>
  <si>
    <t>mpacc.corpspn@gmail.com</t>
  </si>
  <si>
    <t>Musicians and Singers</t>
  </si>
  <si>
    <t>P-500-24157-072516</t>
  </si>
  <si>
    <t>PERFORMER</t>
  </si>
  <si>
    <t>3 months experience as performer</t>
  </si>
  <si>
    <t>KANAT TABLA</t>
  </si>
  <si>
    <t>C-500-24351-544548</t>
  </si>
  <si>
    <t>Asiana Manpower Services</t>
  </si>
  <si>
    <t>3228 Texas Road, Chalan Kanoa</t>
  </si>
  <si>
    <t>PMB 280 Box 10005</t>
  </si>
  <si>
    <t>Villanueva</t>
  </si>
  <si>
    <t>P-500-24249-315450</t>
  </si>
  <si>
    <t>Applicant must have Employment Certificate.  Knowledge in baking of cookies, cakes and other recipe needed</t>
  </si>
  <si>
    <t>CNMI Withholding Tax (Chapter 2, Chapter 7)
FICA (Social Security, Medicare)</t>
  </si>
  <si>
    <t>7asgroupcorp@gmail.com</t>
  </si>
  <si>
    <t>C-500-24352-548558</t>
  </si>
  <si>
    <t>DKK Construction, Moon Night Poker, Dollars Poker, et al</t>
  </si>
  <si>
    <t>P-500-24255-328722</t>
  </si>
  <si>
    <t>Accounting Associates</t>
  </si>
  <si>
    <t>High School graduate with a minimum of 2-year work experience in Accounting position. Knowledgeable in the accounting function of a company. Familiar in using Peachtree, QuickBooks, and Microsoft office software. Willing to work flexible hours including holidays and weekends. Can work independently and under less supervision. Must be able to meet work deadlines. All applicants must be able to secure the CNMI drivers license. Employment Certificate in Accounting position from the previous employer is required for all applicants. All applicants must submit an updated resume, copy of diploma/certificates, employment certification, and police clearance. Background checks and drug testing may be required during or prior to employment to all applicants.</t>
  </si>
  <si>
    <t>3741 Aftetna Rd San Antonio</t>
  </si>
  <si>
    <t>C-500-24304-441910</t>
  </si>
  <si>
    <t>PMB 215 BOX 10003</t>
  </si>
  <si>
    <t>UNTI 5 G/F CLEAR WATER HOTEL KADENA DI AMOR ST GARAPAN</t>
  </si>
  <si>
    <t>P-500-24226-263415</t>
  </si>
  <si>
    <t>COSMETOLOGIST, HAIRDRESSERS, HAIRSTYLISTS</t>
  </si>
  <si>
    <t>AT LEAST 12 MONTHS PREVIOUS RELATED WORK EXPERIENCE AS COSMETOLOGIST, HAIRDRESSERS, HAIRSTYLISTS.</t>
  </si>
  <si>
    <t>C-500-24340-519227</t>
  </si>
  <si>
    <t>HOMESMART REALTY LLC</t>
  </si>
  <si>
    <t>HOMESMART RESIDENCES</t>
  </si>
  <si>
    <t>2340 BEACHROAD OLEAI</t>
  </si>
  <si>
    <t>66-0961715</t>
  </si>
  <si>
    <t>Office Clerks, General</t>
  </si>
  <si>
    <t>P-500-24271-369119</t>
  </si>
  <si>
    <t>PROPERTY COORDINATOR</t>
  </si>
  <si>
    <t xml:space="preserve">Applicant must have a high school diploma. Applicant must have at least 12 months of work experience. </t>
  </si>
  <si>
    <t>C-500-25008-605616</t>
  </si>
  <si>
    <t>PACIFIC MARINE ENTERPRISES, INC.</t>
  </si>
  <si>
    <t>PMB 181, BOX 10001</t>
  </si>
  <si>
    <t>CHALAN PALE ARNOLD PAIPAI DR, AS MAHETOG, TANAPAG</t>
  </si>
  <si>
    <t>66-0786636</t>
  </si>
  <si>
    <t>VARELA</t>
  </si>
  <si>
    <t>DANILYN</t>
  </si>
  <si>
    <t xml:space="preserve">DAVID </t>
  </si>
  <si>
    <t>CHALAN PALE ARNOLD PAIPAI DR., AS MAHETOG, TANAPAG</t>
  </si>
  <si>
    <t>danilynvarela@outlook.com</t>
  </si>
  <si>
    <t>P-500-24101-871593</t>
  </si>
  <si>
    <t>WELDER</t>
  </si>
  <si>
    <t xml:space="preserve">NONE
</t>
  </si>
  <si>
    <t>DANILYNVARELA@OUTLOOK.COM</t>
  </si>
  <si>
    <t>C-500-24284-397505</t>
  </si>
  <si>
    <t>GERTRUDES U RINON</t>
  </si>
  <si>
    <t>mdr services</t>
  </si>
  <si>
    <t>P-500-24206-217656</t>
  </si>
  <si>
    <t>C-500-24310-455778</t>
  </si>
  <si>
    <t>polaris development corp</t>
  </si>
  <si>
    <t>faller</t>
  </si>
  <si>
    <t>jojo</t>
  </si>
  <si>
    <t>vice president</t>
  </si>
  <si>
    <t>P-500-24275-378777</t>
  </si>
  <si>
    <t>Must have 12 months work experience as a maintenance worker. Knowledgeable in carpentry, plumbing and welding jobs. Must have the ability to maintain and repair the air conditioning unit system, repairing windows, door, roofing, and ability to do painting jobs. May be able to work long standing or under the sun if necessary.</t>
  </si>
  <si>
    <t>Cnmi Taxes and FICA taxes</t>
  </si>
  <si>
    <t>Polaris Development Inc.</t>
  </si>
  <si>
    <t>C-500-24234-282226</t>
  </si>
  <si>
    <t>Asia  Pacific Hotels Inc.</t>
  </si>
  <si>
    <t>P-500-24198-198295</t>
  </si>
  <si>
    <t>Must have at least 12 months prior work experience as a Maintenance/General Maintenance Worker. Must be able and willing to work nights, weekends, holidays, and during inclement weather.</t>
  </si>
  <si>
    <t>Paid leave, Holiday pay, and 401(k) Retirement Plan subject to company policy.</t>
  </si>
  <si>
    <t>Asia Pacific Hotels Inc. D/B/A Crowne Plaza Resort Saipan</t>
  </si>
  <si>
    <t>C-500-24352-549356</t>
  </si>
  <si>
    <t>PO Box 502882 Dandan</t>
  </si>
  <si>
    <t>P-500-24262-345683</t>
  </si>
  <si>
    <t>Landscaping and Groundskeeping Worker</t>
  </si>
  <si>
    <t>C-500-24320-476962</t>
  </si>
  <si>
    <t>SUITE 12 G/F 3290 BEACH ROAD</t>
  </si>
  <si>
    <t>P.O BOX 504330 GARAPAN</t>
  </si>
  <si>
    <t>P-500-24205-214483</t>
  </si>
  <si>
    <t>Must have at least 12 months of work experience in a related field, able to work with or without
supervision</t>
  </si>
  <si>
    <t>MARIANAS INSURANCE BLDG</t>
  </si>
  <si>
    <t>P.O BOX 504330 SAN JOSE</t>
  </si>
  <si>
    <t>C-500-24282-391353</t>
  </si>
  <si>
    <t>JUAN T GUERRERO &amp; ASSOCIATES INC</t>
  </si>
  <si>
    <t>GTS ENTERPRISES</t>
  </si>
  <si>
    <t>UNIT 104 MJ BLDG., GARAPAN VILLAGE</t>
  </si>
  <si>
    <t>P.O. BOX 501217</t>
  </si>
  <si>
    <t>BORLAZA</t>
  </si>
  <si>
    <t>JOMELYN</t>
  </si>
  <si>
    <t>ESTOPARE</t>
  </si>
  <si>
    <t>UNIT 104 MJ BLDG, GARAPAN VILLAGE</t>
  </si>
  <si>
    <t>P-500-24200-204303</t>
  </si>
  <si>
    <t>AT LEAST HIGH SCHOOL GRADUATE AND MUST HAVE  TWLEVE (12) MONTHS EXPERIENCE TO TWO (2) OR LESS EXMPLOYERS - Upon submission of their resume and employment certificate, the applicant must provide the total work experience of 12 months, regardless if it is in 1 employer or combination of two employers. By reviewing the Candidate's portfolio will allow us to determine the total months or years of experience. KNOWLEDGE OF OPERATIONAL CHARACTERISTICS OF MECHANICAL EQUIPMENT AND TOOLS USED IN THE MAINTENANCE AND REPAIR OF FACILITIES, KNOWLEDGE OF OCCUPATIONAL HAZARDS AND STANDS SAFETY PRATICES NECESSARY IN THE MAINTENANCE AND REPAIR OF FACILITIES. KNOWLEDGE OF BASIC BUILDING MAINTENANCE PRACTICES AND PROCEDURES; PRINCIPALS AND PROCEDURES OF RECORD KEEPING. MUST MEET PHYSICAL REQUIREMENTS TO PERFORM THEIR DUTIES SUCH AS LIFTING OBJECTS OF AT LEAST 25-50 LBS. WITH OF WITHOUT ASSITANCE OF HAND TRUCK OR ANOTHER PERSON; BENDING AND STANDING FOR DURATION OF SHIFT. ABILITY TO EXERT MAXIMUM MUSCLE FORCE TO LIFT, PUSH, PULL, OR CARRY HEAVY OBJECT; ABILITY TO ARRANGE THINGS OR ACTIONS IN A CERTAIN ORDER OR PATTERN ACCORDING TO A SPECIFIC RULE OR SET OF RULES; MUST HAVE PHYSICAL STAMINA AND DEXTERITY; ABILITY TO READ TECHNICAL MANUALS AND DRAWINGS; MUST KNOW HOW TO OPERATE HAND AND ELECTRICAL, TOOLS SUCH AS ADJUSTABLE WRENCHES, DRAIN OR PIPE CLEANING EQUIPMENT, HEX KEYS, LEVELS, PIPE OR TUBE CUTTER, PIPE WRENCHES POWER DRILLS, POWER SAWS, PULLER, SCREWDRIVERS, ETC.; EXTENSIVE KNOWLEDGE OF HVAC, PLUMBING AND ELECTRICAL SYSTEM, MATERIALS, METHODS, AND THE TOOLS INVOLVED IN THE CONSTRUCTION OR REPAIR OF HOUSES, OR OTHER STRUCTURES - the employer use various methods to determine if the candidate is qualified to this position: (1) Written Tests: Multiple-choice or short answer questions covering topics like plumbing, electrical system, HVAC, and general safety procedures, (2) Verbal Examinations: One-on-one interviews where candidates explain maintenance procedures or identify issues in hypothetical scenarios, and (3) Portfolio Review: Candidates can present past work or projects that demonstrate their knowledge and experience in building maintenance. MUST BE ABLE TO WORK ON WEEKENDS OR NIGHT SHIFT IN NEEDED. THE EMPLOYER REQUIRES POST-OFFER PRE-EMPLOYMENT DRUG SCREENING TEST AND RANDOM DRUG TESTING WHICH IS TO BE APPLIED EQUALLY TO BOTH U.S. WORKERS AND CW-1 WORKERS. THE EMPLOYMENT REQUIRES THE POST-OFFER PRE-EMPLOYMENT POLICE CLEARANCE RECORD TO BE PROVIDED TO THE EMPLOYERS; THIS REQUIREMENTS IS TO BE APPLIED EQUALLY TO BOTH U.S. WORKERS AND CW-1 WORKER.</t>
  </si>
  <si>
    <t>SONG SONG VILLAGE</t>
  </si>
  <si>
    <t>Days &amp; Hours of work may vary according to business needs</t>
  </si>
  <si>
    <t>Only taxes and other withholding required by Law.</t>
  </si>
  <si>
    <t>C-500-24349-544045</t>
  </si>
  <si>
    <t>Marianas Security Corporation</t>
  </si>
  <si>
    <t>P.O. Box 500438</t>
  </si>
  <si>
    <t>66-0692454</t>
  </si>
  <si>
    <t>SABLAN</t>
  </si>
  <si>
    <t>APRIL</t>
  </si>
  <si>
    <t>JAMBALOS</t>
  </si>
  <si>
    <t>Managing Consultant /Human Resources Coordinator</t>
  </si>
  <si>
    <t>Roong LN#1 Chalan Laulau</t>
  </si>
  <si>
    <t>office@marianassecurity.com</t>
  </si>
  <si>
    <t>P-500-24311-456159</t>
  </si>
  <si>
    <t>UNDER GENERAL SUPERVISION, PERFORMS VARIOUS GENERAL MAINTENANCE DUTIES, INCLUDING ELECTRICAL, MECHANICAL, CARPENTRY AND CONSTRUCTION IN THE MAINTENANCE AND REPAIR OF APARTMENT BUILDING FACILITIES AND EQUIPMENT.</t>
  </si>
  <si>
    <t>Joeten Superstore bdlg., Roong LN#1 Chalan Laulau</t>
  </si>
  <si>
    <t>CNMI TAXES AND FICA</t>
  </si>
  <si>
    <t>C-500-24338-512330</t>
  </si>
  <si>
    <t>LORRAINE A. BABAUTA</t>
  </si>
  <si>
    <t>Little Angels</t>
  </si>
  <si>
    <t>Rasimu Lane Kannat Tabla</t>
  </si>
  <si>
    <t>P.O. Box 500205</t>
  </si>
  <si>
    <t>66-1046876</t>
  </si>
  <si>
    <t>Babauta</t>
  </si>
  <si>
    <t>Lorraine</t>
  </si>
  <si>
    <t>Aldan</t>
  </si>
  <si>
    <t>`Rasimu Lane Kannat Tabla</t>
  </si>
  <si>
    <t>lolengb@hotmail.com</t>
  </si>
  <si>
    <t>P-500-24289-406355</t>
  </si>
  <si>
    <t>Childcare Worker</t>
  </si>
  <si>
    <t>Must be a High School graduate or equivalent with at least 12 months of work related knowledge and experience as a child care worker.</t>
  </si>
  <si>
    <t>LOURDES</t>
  </si>
  <si>
    <t>C-500-24308-449478</t>
  </si>
  <si>
    <t>MOTION AUTO SHOP:R&amp;D CONSTRUCTION;R&amp;D MANPOWER SVCS</t>
  </si>
  <si>
    <t>MUST HAVE AT LEAST ONE (1) YEAR WORKING EXPERIENCE AS GENERAL MAINTENANCE AND REPAIR WORKERS. ABLE TO UNDERSTAND AND FOLLOW SAFETY RULES AND PROCEDURES. ABLE TO WORK WITH MINIMAL SUPERVISION. MUST HAVE KNOWLEDGE ON USING VARIOUS TOOLS AND EQUIPMENT THAT ARE COMMONLY USED BY GENERAL MAINTENANCE</t>
  </si>
  <si>
    <t>ALL APPLICABLE CNMI AND FEDERAL TAXES.</t>
  </si>
  <si>
    <t>MOTIN AUTOMOTIVE REPAIR CENTER, INC.</t>
  </si>
  <si>
    <t>C-500-24337-511595</t>
  </si>
  <si>
    <t>Elliott Systems LLC</t>
  </si>
  <si>
    <t>PO Box 5568 CHRB</t>
  </si>
  <si>
    <t>ISA DRIVE CAPITOL HILL</t>
  </si>
  <si>
    <t>66-0772536</t>
  </si>
  <si>
    <t>ELLIOTT</t>
  </si>
  <si>
    <t>JEFF</t>
  </si>
  <si>
    <t>PO BOX 5568 CHRB</t>
  </si>
  <si>
    <t>jeff@elliottsystemsllc.com</t>
  </si>
  <si>
    <t>P-500-24176-141067</t>
  </si>
  <si>
    <t>REPAIR AND MAINTENANCE WORKER</t>
  </si>
  <si>
    <t xml:space="preserve">MUST HAVE ATLEAST 24MONTHS OF EXPERIENCE AS REPAIR AND MAINTENANCE
WORKER. CERTIFICATE OF EMPLOYMENT AS  REPAIR AND MAINTENANCE WORKER IS REQUIRED. PRE-SCREENING TEST IS REQUIRED (LIKE TRADE TEST AND/OR EMPLOYMENT EXAM). </t>
  </si>
  <si>
    <t>ELLIOTT SYSTEMS LLC</t>
  </si>
  <si>
    <t>C-500-24263-348648</t>
  </si>
  <si>
    <t>Elizabeth B. Torres</t>
  </si>
  <si>
    <t>E Supply Enterprise</t>
  </si>
  <si>
    <t>Tun Herman Pan, Airport Rd., Dandan</t>
  </si>
  <si>
    <t>Bartolome</t>
  </si>
  <si>
    <t>P-500-24207-220655</t>
  </si>
  <si>
    <t xml:space="preserve">Knowledgeable in Google Workspace
Problem and Analytical Skills
Time Management and Multitasking
</t>
  </si>
  <si>
    <t>CNMI TAXES ( CHAPTER 2 AND CHAPTER 7)
FICA TAXES ( SOCIAL SECURITY AND MEDICARE)</t>
  </si>
  <si>
    <t>C-500-25008-602329</t>
  </si>
  <si>
    <t>C-500-25027-643560</t>
  </si>
  <si>
    <t>R-Joy Services, LLC</t>
  </si>
  <si>
    <t>PO Box 10000 PMB 302</t>
  </si>
  <si>
    <t>66-1086541</t>
  </si>
  <si>
    <t>Hulford</t>
  </si>
  <si>
    <t>Joy</t>
  </si>
  <si>
    <t>rjoy.services1@gmail.com</t>
  </si>
  <si>
    <t>P-500-24352-550158</t>
  </si>
  <si>
    <t>Must have at least 3 months of experience pruning trees, landscaping, ground maintenance, fence/gate repairs, trimming plants, removing/disposing debris or tree limbs, repair of equipment such as bush cutter or lawn mower. Must know how to operate lawn mower, trimmer, grass cutter, edging machine. Must know when equipment needs maintenance or repair. Must have driver's license. Must adhere to company policy and procedures. Experience is a must.</t>
  </si>
  <si>
    <t>1550 Hapon Drive</t>
  </si>
  <si>
    <t xml:space="preserve">CNMI Income Tax
Social Security 
Applicable Federal Income tax 
Applicable Medicare 
Other Applicable taxes
</t>
  </si>
  <si>
    <t>Jovelyn</t>
  </si>
  <si>
    <t>C-500-25077-783573</t>
  </si>
  <si>
    <t>S &amp; Y Corporation</t>
  </si>
  <si>
    <t>PO BOX 999</t>
  </si>
  <si>
    <t>66-0774338</t>
  </si>
  <si>
    <t>ARRIOLA</t>
  </si>
  <si>
    <t>NASEON</t>
  </si>
  <si>
    <t>sycorporation.rota@gmail.com</t>
  </si>
  <si>
    <t>P-500-24124-953183</t>
  </si>
  <si>
    <t>KNOWLEDGE OF GENERAL CARPENTRY AND REPAIR.
ABILITY TO USE HAND TOOLS AND POWER TOOLS.
6 MONTHS WORKING EXPERIENCE AS GENERAL MAINTENANCE</t>
  </si>
  <si>
    <t>SINAPALO</t>
  </si>
  <si>
    <t>S &amp; Y CORPORATI0N</t>
  </si>
  <si>
    <t>C-500-25052-712956</t>
  </si>
  <si>
    <t>H. K. Pangelinan &amp; Associates, LLC</t>
  </si>
  <si>
    <t>5885 Chalan Pali Arnold, Chalan Laulau</t>
  </si>
  <si>
    <t>PO Box 501531</t>
  </si>
  <si>
    <t>66-0810054</t>
  </si>
  <si>
    <t>Pangelinan</t>
  </si>
  <si>
    <t>Henry</t>
  </si>
  <si>
    <t>Koyama</t>
  </si>
  <si>
    <t>hkpsaipan@gmail.com</t>
  </si>
  <si>
    <t>P-500-25016-621802</t>
  </si>
  <si>
    <t>Computer-Aided Design CAD software, Autodesk AutoCad Civil 3D</t>
  </si>
  <si>
    <t>CNMI tax, and fica tax (ss &amp; medicare)</t>
  </si>
  <si>
    <t>C-500-25073-775043</t>
  </si>
  <si>
    <t>BRIGIDA ST., CHALAN KANOA</t>
  </si>
  <si>
    <t>ADA JR.</t>
  </si>
  <si>
    <t>Chefs and Head Cooks</t>
  </si>
  <si>
    <t>P-500-25037-670090</t>
  </si>
  <si>
    <t>COOK SUPERVISOR</t>
  </si>
  <si>
    <t>Must have at least 12 months' work experience in a reputable establishment. Must be able to perform food preparation and cooking activities of a dining restaurant. Can design the menu and review food purchases. Must have the ability to forecast food preparation base from increase or decrease customer guest flow. Can create inventory methods based on company or restaurant needs. Can comply with nutrition, sanitation regulation and safety standards as prescribed by USDA. Applicants must be updated on the latest industry practices.</t>
  </si>
  <si>
    <t>BROADWAY ST., CANAL AVE., SAN JOSE VILLAGE</t>
  </si>
  <si>
    <t>P.O. BOX 520397</t>
  </si>
  <si>
    <t>C-500-25009-608861</t>
  </si>
  <si>
    <t>JESSA JADE S. CRUZ</t>
  </si>
  <si>
    <t>J.F.M. CHILD CARE</t>
  </si>
  <si>
    <t>P.O. BOX 520033, SAN JOSE</t>
  </si>
  <si>
    <t>jfmchildcare@gmail.com</t>
  </si>
  <si>
    <t>P-500-24337-511657</t>
  </si>
  <si>
    <t>At leat 12 months working experience as a childcare worker or child caregiver. Ensure children are safe and supervised. Must know how to keep children in good hygiene, including changing of diapers. Must know how to keep children routines and schedule for physical activity, rest, and playtime. Must know how to care childrens such as setting schedules and routines, groomimg, feeding and cleaning rooms and toys. Willing to work flexible schedule. Do other related duties as assigned.</t>
  </si>
  <si>
    <t>SAN JOSE</t>
  </si>
  <si>
    <t>C-500-25020-628837</t>
  </si>
  <si>
    <t>PRIMTEK INCORPORATED</t>
  </si>
  <si>
    <t>PRIMTEK CONSTRUCTION</t>
  </si>
  <si>
    <t>P O BOX 504921</t>
  </si>
  <si>
    <t>KANNAT TABLA DRIVE CORNER LONG LANE</t>
  </si>
  <si>
    <t>66-0666006</t>
  </si>
  <si>
    <t>PO</t>
  </si>
  <si>
    <t>EMMANUEL</t>
  </si>
  <si>
    <t>primtek.construct@yahoo.com</t>
  </si>
  <si>
    <t>P-500-24145-037408</t>
  </si>
  <si>
    <t>MAINTENANCE REPAIRER</t>
  </si>
  <si>
    <t>MUST HAVE KNOWLEDGE IN PIPE FITTING, ELECTRICAL WORKS, CARPENTRY, AND WELDING. CAN OPERATE AND MAINTAIN HAND TOOLS AND POWER TOOLS.MUST HAVE AT LEAST 24 MONTHS OF WORKING EXPERIENCE AS A MAINTENANCE REPAIRER. HIGH SCHOOL DIPLOMA IS REQUIRED. PRE-SCREENING TEST IS REQUIRED
(LIKE TRADE TEST AND / OR EMPLOYMENT EXAM)</t>
  </si>
  <si>
    <t>FICA AND WITHHOLDING TAX</t>
  </si>
  <si>
    <t>C-500-25048-698457</t>
  </si>
  <si>
    <t>CK Smokehouse &amp; Salad, MMHC Slaughterhouse, MMHC Retail, et al</t>
  </si>
  <si>
    <t>13006 Lowerbase Drive Lowerbase</t>
  </si>
  <si>
    <t>P-500-24202-210656</t>
  </si>
  <si>
    <t>Bartender</t>
  </si>
  <si>
    <t>High school graduate and minimum of 1-year proven work experience as a Bartender. Must have a specific and strong knowledge of alcohol types, beverages mixing method &amp; drinks serving.  Possess positive personality, excellent customer service attitude, and can work independently on a fast-paced environment. Ability to keep the bar organized, stocked, and clean. Willing to work on flexible hours including holidays and weekends. The work schedule for this position includes shifting &amp; split shift and each beneficiary shall have different days off, each with 1-day off per week. Must have own transportation to &amp; from work. All applicants must be able to secure the CNMI Food Handlers Permit and CNMI drivers license. All applicants must submit an updated resume, copy of diploma, certificates, employment certification, and other related documents. Background checks and drug testing may be required during or prior to employment to all applicants.</t>
  </si>
  <si>
    <t>Medical Assistants</t>
  </si>
  <si>
    <t>MEDICAL ASSISTANT</t>
  </si>
  <si>
    <t>BRI BUILDING KOPA DI ORU ST. GARAPAN</t>
  </si>
  <si>
    <t>C-500-25201-187317</t>
  </si>
  <si>
    <t>P-500-25099-844589</t>
  </si>
  <si>
    <t>DRIVER/SALES WORKER</t>
  </si>
  <si>
    <t>Must have a valid CNMI Driver's License</t>
  </si>
  <si>
    <t>C-500-25177-130237</t>
  </si>
  <si>
    <t xml:space="preserve">MUST HAVE AT LEAST THREE (3) MONTHS WORK EXPERIENCE AS A FAST FOOD AND COUNTER WORKER. ABILITY TO FOLLOW DIRECTIONS AND ADHERE TO SAFETY
GUIDELINES. ABILITY TO WORK ON VARIED SCHEDULES UNDER DIVERSE CONDITIONS. MUST BE AVAILABLE TO WORK DAYS, NIGHTS, WEEKENDS, AND OCCASIONALLY,
HOLIDAYS. MUST HAVE THE STAMINA TO STAND FOR A PROLONGED PERIOD OF TIME. MUST BE
WILLING TO WORK FLEXIBLE SCHEDULES INCLUDE WEEKENDS AND HOLIDAYS. APPLICANTS ARE REQIUIRED TO SUBMIT THEIR RESUME AND EMPLOYMENT CERTIFICATION SHOWING THE
REQUIRED EXPERIENCE. APPLICATIONS WILL BE CONSIDERED IF SUBMITTED WITHIN THE RECRUITMENT PERIOD. PREVIOUS EMPLOYER WILL BE CONTACTED FOR VERIFICATION AND
PERSONAL REFERENCE.
RJ CORPORATION, IS THE JOB-CONTRACTOR. THE WORKER WILL BE ASSIGNED TO WORK AT THE LOCATION OF JCA INC. DBA McDonald's of Saipan, THE EMPLOYER-CLIENT, LOCATED AT CHALAN PALE ARNOLD, MIDDLE ROAD, SAIPAN, MP 96950
</t>
  </si>
  <si>
    <t>HAN'S CORPORATON</t>
  </si>
  <si>
    <t>P.O. BOX 501538 CK</t>
  </si>
  <si>
    <t>CHALAN PALE ARNOLD ROAD, GARAPAN</t>
  </si>
  <si>
    <t>98-0080877</t>
  </si>
  <si>
    <t>HAN</t>
  </si>
  <si>
    <t>JIN KWAN</t>
  </si>
  <si>
    <t>hanscorp2011@gmail.com</t>
  </si>
  <si>
    <t>P-500-25118-909704</t>
  </si>
  <si>
    <t>HAN'S CORPORATION BUILDING</t>
  </si>
  <si>
    <t>FICA TAXES (Social Security and Medicare)
CNMI Taxes (Chap 2 and Chap 7)</t>
  </si>
  <si>
    <t>C-500-25231-250527</t>
  </si>
  <si>
    <t>P-500-25190-164050</t>
  </si>
  <si>
    <t>APPLICANT MUST HAVE A HIGH SCHOOL DIPLOMA AND AT LEAST 12 MONTHS WORK EXPERIENCE OF ANY RELATED FIELD.</t>
  </si>
  <si>
    <t>C-500-25223-232699</t>
  </si>
  <si>
    <t>P-500-25183-146519</t>
  </si>
  <si>
    <t xml:space="preserve">MUST HAVE 24 MONTHS WORK EXPERIENCE. KNOWLEDGEABLE IN USING POWER TOOLS AND HANDS IN REPAIRING BOAT ENGINE LIKE WRENCHES, FLIERS,MAGNETIC TOOLS, TESTER, HAMMERS ETC. THE WORKER WILL BE WORKING ON A FLEXIBLE SCHEDULE. </t>
  </si>
  <si>
    <t>Dandan, San Vicente Village</t>
  </si>
  <si>
    <t>Cnmi iTaxes and Fica Taxes</t>
  </si>
  <si>
    <t>Facilities and Ground Support Mechanic</t>
  </si>
  <si>
    <t>Must demonstrate ability to operate a variety of tools and equipment, including hand tools, power tools, and basic measuring instruments.
Must be able to lift and carry up to 50lbs.</t>
  </si>
  <si>
    <t>66-0949058</t>
  </si>
  <si>
    <t xml:space="preserve">WITHHOLDING TAXES, MED AND SS FICA TAX
</t>
  </si>
  <si>
    <t>66-0711044</t>
  </si>
  <si>
    <t>Power</t>
  </si>
  <si>
    <t>Donald</t>
  </si>
  <si>
    <t>James</t>
  </si>
  <si>
    <t>P.O. Box 520010</t>
  </si>
  <si>
    <t>Grand St. San Jose Village</t>
  </si>
  <si>
    <t>80 hours paid vacation leave, 40 hours paid sick leave</t>
  </si>
  <si>
    <t>C-500-25213-214603</t>
  </si>
  <si>
    <t>Health Technologists and Technicians, All Other</t>
  </si>
  <si>
    <t>P-500-25178-133428</t>
  </si>
  <si>
    <t>Respiratory Technician</t>
  </si>
  <si>
    <t>High School diploma/GED. Licensed by state or country of residence as a Respiratory Therapist/Technician. Minimum two (2) years of Respiratory Therapy/Technician experience in a hospital setting. Equivalent combinations of education and experience that provide the required knowledge, skills, and abilities will be evaluated on an individual basis. Requires average skill with computers and general office equipment. 
Conditional Requirements: Employment is contingent upon successful clearing of pre-employment health screening and drug screening in accordance with CHCC policy</t>
  </si>
  <si>
    <t>Odom</t>
  </si>
  <si>
    <t>Tracie</t>
  </si>
  <si>
    <t>tracie.odom@chcc.health</t>
  </si>
  <si>
    <t>C-500-25203-190633</t>
  </si>
  <si>
    <t>P-500-25166-094016</t>
  </si>
  <si>
    <t>HAIRDRESSERS, HAIRSTYLISTS, COMETOLOGISTS</t>
  </si>
  <si>
    <t>AT LEAST 12 MONTHS PREVIOUS WORK EXPERIENCE AS HAIRDRESSERS, HAIRSTYLISTS, COSMETOLOGISTS.  EDUCATION BACKGROUND REQUIRED: NONE.</t>
  </si>
  <si>
    <t>C-500-25203-190636</t>
  </si>
  <si>
    <t>P-500-25166-094018</t>
  </si>
  <si>
    <t>AT LEAST 12 MONTHS PREVIOUS WORK EXPERIENCE AS MASSAGE THERAPISTS.  EDUCATION BACKGROUND REQUIRED: NONE.</t>
  </si>
  <si>
    <t>C-500-25203-190896</t>
  </si>
  <si>
    <t>LORITZ LLC</t>
  </si>
  <si>
    <t>BEAUTY NAILS</t>
  </si>
  <si>
    <t>P.O. BOX 10000 PMB 279</t>
  </si>
  <si>
    <t>UNIT 103, G/F., PIANO BLDG., MIDDLE RD.,</t>
  </si>
  <si>
    <t>66-1033577</t>
  </si>
  <si>
    <t>PO BOX 10000 PMB 279</t>
  </si>
  <si>
    <t>UNIT 103 GF PIANO BLDG MIDDLE RD</t>
  </si>
  <si>
    <t>CHINA</t>
  </si>
  <si>
    <t>loritzllc2023@gmail.com</t>
  </si>
  <si>
    <t>P-500-25166-094040</t>
  </si>
  <si>
    <t>UNIT 103 GF PIANO BLDG MIDDLE RD garapan</t>
  </si>
  <si>
    <t>JMSI SAIPAN, LLC</t>
  </si>
  <si>
    <t>PMB 1014, BOX 10000</t>
  </si>
  <si>
    <t>WAREHOUSE #5B CHALAN KIYA INDUSTRIAL CENTER</t>
  </si>
  <si>
    <t>66-0929216</t>
  </si>
  <si>
    <t>LEBRIA</t>
  </si>
  <si>
    <t>ALAN</t>
  </si>
  <si>
    <t>jmsi.saipan705@gmail.com</t>
  </si>
  <si>
    <t>WAREHOUSE #5B, CHALAN KIYA INDUSTRIAL CENTER</t>
  </si>
  <si>
    <t>Director of Human Resources</t>
  </si>
  <si>
    <t>P-500-25193-170872</t>
  </si>
  <si>
    <t>1 YEAR EXPERIENCE AS BUILDING MAINTENANCE IS REQUIRED AND PREFERABLY WITH CARPENTRY RELATED SKILLS SUCH AS REPAIR/INSTALLATION;
CAN OPERATE EQUIPMENT AND HAND POWER TOOLS;
CAN WORK INDEPENDENTLY WITH LESS SUPERVISION;
MUST BE ABLE TO DELIVER WORK AS INSTRUCTED, AND WITH URGENCY.</t>
  </si>
  <si>
    <t>SAN ANTONIO</t>
  </si>
  <si>
    <t>CNMI TAXES (CHAPTER 2 AND 7)
FICA TAXES (SOCIAL SECURITY AND MEDICARE)</t>
  </si>
  <si>
    <t>C-500-25189-157422</t>
  </si>
  <si>
    <t>C &amp; M Holding Company</t>
  </si>
  <si>
    <t>CNMI Global Logistics</t>
  </si>
  <si>
    <t>12777 Coastal Drive</t>
  </si>
  <si>
    <t>Capitol Hill</t>
  </si>
  <si>
    <t>66-0740734</t>
  </si>
  <si>
    <t>FLORENDO</t>
  </si>
  <si>
    <t>12769 COASTAL DRIVE</t>
  </si>
  <si>
    <t>mfsablan@candmholdingcompany.com</t>
  </si>
  <si>
    <t>P-500-25150-032682</t>
  </si>
  <si>
    <t>* Knowledge in minor mechanical issues on equipment.
* Required Certificate of Employment with at least 12 months experience.
* Required Medical and Drug Test is needed before hiring.
* Must have own transportation.
*A drivers license is required.
*Above requirements will be applied equally to U.S. Workers and foreign workers.</t>
  </si>
  <si>
    <t>12777 COASTAL DRIVE</t>
  </si>
  <si>
    <t>ALINAS</t>
  </si>
  <si>
    <t>C-500-25203-190577</t>
  </si>
  <si>
    <t>Asia Pacific Hotels Inc</t>
  </si>
  <si>
    <t>Century Hotel Chalan Pali Arnold Rd Garapan</t>
  </si>
  <si>
    <t>P-500-25156-054971</t>
  </si>
  <si>
    <t xml:space="preserve">Must have a high school diploma or GED. 
Must have at least twelve (12) months prior work experience as a Maintenance/General Maintenance Worker. 
Must be able to drive company vehicles safely. 
Must have or be able and willing to obtain a valid CNMI Drivers License from the CNMI Bureau of Motor Vehicles (BMV) that will be applied equally to both U.S. and foreign workers.  
Must have common knowledge of hand tools, power tools, and maintenance equipment such as HVAC and Generators. 
Must be able and willing to work nights, weekends, and holidays. Must be able to work during inclement weather.
</t>
  </si>
  <si>
    <t>HOUSEKEEPING</t>
  </si>
  <si>
    <t>C-500-25268-335763</t>
  </si>
  <si>
    <t>Jarisel Santiago-Quinones Insurance &amp; Financial Services, Inc</t>
  </si>
  <si>
    <t>4869 broadway</t>
  </si>
  <si>
    <t>new york</t>
  </si>
  <si>
    <t>NY</t>
  </si>
  <si>
    <t>new york city</t>
  </si>
  <si>
    <t>33-2515063</t>
  </si>
  <si>
    <t>SANTIAGO-QUINONES</t>
  </si>
  <si>
    <t>JARISEL</t>
  </si>
  <si>
    <t>agent</t>
  </si>
  <si>
    <t>4869 BROADWAY</t>
  </si>
  <si>
    <t>New York</t>
  </si>
  <si>
    <t>NEW YORK</t>
  </si>
  <si>
    <t>agentjari@gmail.com</t>
  </si>
  <si>
    <t>First-Line Supervisors of Office and Administrative Support Workers</t>
  </si>
  <si>
    <t>P-500-25119-917125</t>
  </si>
  <si>
    <t>Insurance Operations Assistant</t>
  </si>
  <si>
    <t>AgentJari.com</t>
  </si>
  <si>
    <t>C-500-25207-202133</t>
  </si>
  <si>
    <t>RELIANCE HELP SUPPLY</t>
  </si>
  <si>
    <t>BEACH ROAD SAN ANTONIO</t>
  </si>
  <si>
    <t>P-500-25156-059646</t>
  </si>
  <si>
    <t>LANDSCAPING AND GROUNDSKEEPING WORKER</t>
  </si>
  <si>
    <t>3 MONTHS WORK RELATED EXPERIENCE. 
MUST BE ABLE TO WORK FOR EXTENDED HOURS OR WORK DAYS. 
MUST BE ABLE TO WORK WITH POWERED TOOL.</t>
  </si>
  <si>
    <t>ALL APPLICABLE STATE AND FEDERAL TAXES</t>
  </si>
  <si>
    <t>P-500-25156-059627</t>
  </si>
  <si>
    <t>CIVIL DESIGNER</t>
  </si>
  <si>
    <t>MINIMUM ASSOCIATE'S DEGREE REQUIRED. KNOWLEDGE OF DESIGN TECHNIQUES, TOOLS, AND PRINCIPLES INVOLVED IN PRODUCTION OF PRECISION TECHNICAL PLANS, BLUEPRINTS, DRAWINGS, AND MODELS. KNOWLEDGE OF MATERIALS, METHODS, AND THE TOOLS INVOLVED IN THE CONSTRUCTION OR REPAIR OF HOUSES, BUILDINGS, OR OTHER STRUCTURES SUCH AS HIGHWAYS AND ROADS. 2 YEARS OF DIRECT WORK WITH AUTOCAD AND CONSTRUCTION DRAWING PREPARATION.</t>
  </si>
  <si>
    <t>C-500-25224-238254</t>
  </si>
  <si>
    <t>Pacific Oriental Inc.</t>
  </si>
  <si>
    <t>POI Aviation</t>
  </si>
  <si>
    <t>2288 POI Building, Northwest Lp, I Fadang</t>
  </si>
  <si>
    <t>66-0478273</t>
  </si>
  <si>
    <t>Jardinero</t>
  </si>
  <si>
    <t>Maria Luisa</t>
  </si>
  <si>
    <t>Human Resources Officer</t>
  </si>
  <si>
    <t>malou_jardinero@tanholdings.com</t>
  </si>
  <si>
    <t>P-500-25190-160819</t>
  </si>
  <si>
    <t>Aircraft Maintenance Technician</t>
  </si>
  <si>
    <t>EDUCATION: HIGH SCHOOL OR GED DIPLOMA. WORK EXPERIENCE: MUST HAVE AT LEAST TWENTY-FOUR (24) MONTHS WORK EXPERIENCE AS AN AIRCRAFT MAINTENANCE TECHNICIAN. KNOWLEDGE OF MACHINES AND TOOLS, INCLUDING THEIR DESIGNS, USES, REPAIR, AND MAINTENANCE. KNOWLEDGE OF THE PRACTICAL APPLICATION OF ENGINEERING SCIENCE AND TECHNOLOGY. KNOWLEDGE OF PRINCIPLES AND PROCESSES FOR PROVIDING CUSTOMER AND PERSONAL SERVICES. PERFORMING ROUTINE MAINTENANCE ON EQUIPMENT AND DETERMINING WHEN AND WHAT KIND OF MAINTENANCE IS NEEDED. REPAIRING MACHINES OR SYSTEMS USING THE NEEDED TOOLS. WATCHING GAUGES, DIALS, OR OTHER INDICATORS TO MAKE SURE A MACHINE IS WORKING PROPERLY. DETERMINING CAUSES OF OPERATING ERRORS AND DECIDING WHAT TO DO ABOUT IT. USING LOGIC AND REASONING TO IDENTIFY THE STRENGTHS AND WEAKNESSES OF ALTERNATIVE SOLUTIONS, CONCLUSIONS OR APPROACHES TO PROBLEMS. DETERMINING THE KIND OF TOOLS AND EQUIPMENT NEEDED TO DO A JOB. SKILLED IN THE USE OF SPECIALIZED AIRCRAFT TESTING EQUIPMENT AND HOLD CURRENT U.S. FAA A&amp;P LICENSE OR AN EQUIVALENT FOREIGN LICENSE WHICH WILL BE APPLIED EQUALLY TO BOTH THE U.S. WORKERS AND FOREIGN WORKERS. SKILLED IN THE USE OF VARIOUS OPERATING SYSTEMS: TECHNICAL MANUAL DATA BASE SOFTWARE, MICROSOFT OFFICE, MICROSOFT WINDOWS, MICROSOFT WORD, AND MICROSOFT EXCEL. MUST POSSESS THE ABILITY TO PERFORM EFFECTIVELY UNDER PRESSURE AND BE ADAPTABLE TO FLEXIBLE WORKING HOURS. ADDITIONALLY, MUST BE AVAILABLE AND PREPARED TO WORKNIGHTS, WEEKENDS, HOLIDAYS, AND UNDER INCLEMENT
WEATHER CONDITIONS.</t>
  </si>
  <si>
    <t>Paid leave, Holiday pay, and 401(k)retirement plan subject to company policy.</t>
  </si>
  <si>
    <t>All CNMI and Federal income Taxes. The employee has the option to join the medical insurance plan and 401(k)employer sponsored plan and the share in medical insurance plan and401(k) employer sponsored retirement savings plan will be optional.</t>
  </si>
  <si>
    <t>hr@poiaviation.com</t>
  </si>
  <si>
    <t>https://www.jobs.labor.cnmi.gov</t>
  </si>
  <si>
    <t>Joseph</t>
  </si>
  <si>
    <t xml:space="preserve">Withholding Taxes, FICA &amp; Medicare Contributions
</t>
  </si>
  <si>
    <t>C-500-25181-139471</t>
  </si>
  <si>
    <t>P-500-24182-163253</t>
  </si>
  <si>
    <t xml:space="preserve">AT LEAST 3 MONTHS WORK EXPERIENCED FOR THE POSITION.
SERVICE ORIENTED AND ATTENTION TO DETAIL.
ABILITY TO MANAGE TIME EFFICIENTLY BECAUSE THEY MUST QUICKLY PREPARE ROOMS BEFORE OCCUPANTS CHECK IN.
ABILITY TO MEET PERFORMANCE EXPECTATIONS WITHOUT SUPERVISION.
INTERACT POSITIVELY WITH GUESTS. 
KNOWLEDGE OF CLEANING AND SANITATION PRODUCTS, TECHNIQUES AND METHODS AND WITH WORKING KNOWLEDGE OF OPERATING MECHANIZED CLEANING EQUIPMENT. 
ABILITY TO LIFT, PUSH AND PULL REQUIRED LOAD.
</t>
  </si>
  <si>
    <t>FICA (SOCIAL SECURITY AND MEDICARE)
CNMI TAXES (CHAP. 3 AND CHAP. 7)</t>
  </si>
  <si>
    <t>C-500-25223-232833</t>
  </si>
  <si>
    <t>PACIFIC EDUCATIONAL CONSULTING CO., LLC</t>
  </si>
  <si>
    <t>CAZIMI</t>
  </si>
  <si>
    <t>P.O. BOX 343 BOX 10001</t>
  </si>
  <si>
    <t>66-0978334</t>
  </si>
  <si>
    <t>BACKE</t>
  </si>
  <si>
    <t>ALEGRIA</t>
  </si>
  <si>
    <t>MEMBER / MANAGER</t>
  </si>
  <si>
    <t>PMB 343 BOX 10001</t>
  </si>
  <si>
    <t>abacke_8208@hotmail.com</t>
  </si>
  <si>
    <t>P-500-25175-122832</t>
  </si>
  <si>
    <t>MUST BE A HIGH SCHOOL GRADUATE WITH AT LEAST 12-MONTHS OF WORK RELATED EXPERIENCE AS MASSEUSE. HAS KNOWLEDGE FOR PROVIDING CUSTOMER AND PERSONAL SERVICES, THIS INCLUDES CUSTOMER NEEDS ASSESSMENT, MEETING QUALITY STANDARDS FOR SERVICES AND EVALUATION OF CUSTOMER SATISFACTION. ABILITY TO EXERT MUSCLE FORCE REPEATEDLY AS THIS INVOLVES MUSCULAR ENDURANCE AND RESISTANCE TO MUSCLE FATIGUE. HAS THE PHYSICAL STRENGTH TO APPLY DEEP PRESSURE WHEN NECESSARY AND SPEAK SLOWLY AND CALMLY WHEN COMMUNICATING WITH THE CLIENTS. CAN WORK IN FLEXIBLE TIME.</t>
  </si>
  <si>
    <t>BEACH ROAD CHALAN LAULAU</t>
  </si>
  <si>
    <t>cazimi670@gmail.com</t>
  </si>
  <si>
    <t>C-500-25029-649580</t>
  </si>
  <si>
    <t>7AS Building Repairs and Maintenance</t>
  </si>
  <si>
    <t>3228 Texas Road, Chalan Kanoa, Saipan MP 96950</t>
  </si>
  <si>
    <t>P-500-24344-526441</t>
  </si>
  <si>
    <t>Maintenance and Repair Worker, General</t>
  </si>
  <si>
    <t xml:space="preserve">Can possess to troubleshoot. Can operate Maintenance &amp; Repair Equipment. Must have High School Diploma or GED and have at least 24 months working experience as a Maintenance &amp; Repair Workers, General with Employment Certificate. Must have a Police Clearance. Willing to work in a flexible working schedule. 
Note: This pre-requisite applies to BOTH CW-1 Workers and US Workers Applicant
</t>
  </si>
  <si>
    <t>CNMI Withholding Tax (Chapter 2, Chapter 7)
FICA Taxes (Social Security, Medicare)</t>
  </si>
  <si>
    <t>C-500-24361-571175</t>
  </si>
  <si>
    <t>C-500-24353-552848</t>
  </si>
  <si>
    <t>SMARTSTART LEARNING, LLC.</t>
  </si>
  <si>
    <t>SMARTSTART NURTURING CENTER</t>
  </si>
  <si>
    <t>MICRO BEACH ROAD</t>
  </si>
  <si>
    <t>66-0723994</t>
  </si>
  <si>
    <t>linasaipan@aol.com</t>
  </si>
  <si>
    <t>P-500-24148-038696</t>
  </si>
  <si>
    <t>WORK EXPERIENCE REQUIRED IS 12 MONTHS CURRENT AND PROGRESSIVE IN CHILD CARE SETTING. INFANT TODDLER CERTIFICATION IS BIG PLUS FACTOR. EXPERIENCE WITH SPECIAL NEEDS CHILD IS BIG PLUS FACTOR. GOOD ORAL AND WRITTEN COMMUNICATION SKILLS (TO PREPARE LICENSING REQUIREMENTS ON DAILY REPORTS AND OBSERVATIONS. ENGLISH IS THE OFFICIAL LANGUAGE IN THE CNMI). MICROSOFT WORD AND EXCEL USER. SUCCESSFUL APPLICANT(S) IS REQUIRED TO SUBMIT AT LEAST TWO (2) RECOMMENDATION LETTERS FROM PREVIOUS EMPLOYMENT (DIRECT SUPERVISOR OR HR), WHICH MUST INCLUDE A STATEMENT ON WORK RELIABILITY, PUNCTUALITY, ATTENDANCE, AND WORK ETHICS. SUCCESSFUL APPLICANT(S) WILL BE REQUIRED TO PROVIDE TWO (2) LETTER OF REFERENCES FROM NON-FAMILY MEMBERS.
*REQUIRED BY CNMI LICENSING OFFICE BEFORE ALLOWED TO WORK IN ANY CENTER:
POLICE CLEARANCE, CPR, SEX OFFENDER REGISTRY NOTIFICATION ACT, AND FOOD HANDLER CERTIFICATE.
*REQUIRED BY CHILD CARE DEVELOPMENT FUND PROGRAM TO BE COUNTED IN ADULT:CHILD RATIO IMMEDIATELY BEFORE START OF WORK: COMPLETE AND PASS THE 12 TOPICS OF PRE-SERVICE TRAININGS.
WE ARE AN EQUAL OPPORTUNITY EMPLOYER AND THE ABOVE-MENTIONED REQUIREMENTS SHALL BE APPLIED EQUALLY TO ALL SUCCESSFUL APPLICANTS WHETHER U.S. WORKERS OR CW-1 WORKERS.</t>
  </si>
  <si>
    <t>C-500-25003-591191</t>
  </si>
  <si>
    <t>ROSARIO JIMENEZ CLEMENTE</t>
  </si>
  <si>
    <t>ROSENCHRIST SERVICES</t>
  </si>
  <si>
    <t>P.O. BOX 506108</t>
  </si>
  <si>
    <t>3827 BATTU PI, SAN ANTONIO</t>
  </si>
  <si>
    <t>66-1077146</t>
  </si>
  <si>
    <t>CLEMENTE</t>
  </si>
  <si>
    <t>ROSARIO</t>
  </si>
  <si>
    <t>JIMENEZ</t>
  </si>
  <si>
    <t>rosenchristservices@gmail.com</t>
  </si>
  <si>
    <t>P-500-24323-483300</t>
  </si>
  <si>
    <t>J</t>
  </si>
  <si>
    <t>ROSENCRHIS SERVICES</t>
  </si>
  <si>
    <t>C-500-24366-577919</t>
  </si>
  <si>
    <t>TENDER HOSPICE CARE, INC.</t>
  </si>
  <si>
    <t>SUITE 104B</t>
  </si>
  <si>
    <t>Personal Care Aides</t>
  </si>
  <si>
    <t>P-500-24319-473883</t>
  </si>
  <si>
    <t>PERSONAL CARE AIDE</t>
  </si>
  <si>
    <t xml:space="preserve">Home Care Aide Certificate
</t>
  </si>
  <si>
    <t>C-500-24358-566681</t>
  </si>
  <si>
    <t>C-500-25038-673812</t>
  </si>
  <si>
    <t>Library Technicians</t>
  </si>
  <si>
    <t>P-500-24340-519500</t>
  </si>
  <si>
    <t>Educational Instruction and Library Workers</t>
  </si>
  <si>
    <t>C-500-25072-771150</t>
  </si>
  <si>
    <t>DBA KATHY BARBER SHOP</t>
  </si>
  <si>
    <t>BALANE</t>
  </si>
  <si>
    <t>P-500-25015-619096</t>
  </si>
  <si>
    <t>BARBER</t>
  </si>
  <si>
    <t>State Income Tax, Social Security(FICA), Medicare Tax</t>
  </si>
  <si>
    <t>C-500-25053-716407</t>
  </si>
  <si>
    <t>P-500-24184-166759</t>
  </si>
  <si>
    <t>RETAIL FLOOR MANAGER</t>
  </si>
  <si>
    <t xml:space="preserve">This job requires a High School diploma or equivalent, as well as at least 12 months of experience in managing daily operations of a grocery or retail store. Also requires knowledge in planning, promoting products, ordering, and overseeing the processing and packaging of all items. Must be proficient in Microsoft word/excel, be able to multitask with flexibility in scheduling including the ability to work on holidays and weekends. 
</t>
  </si>
  <si>
    <t>1669 BEACH ROAD, CHALAN KANOA</t>
  </si>
  <si>
    <t>C-500-25004-594636</t>
  </si>
  <si>
    <t>Paragon Corporation</t>
  </si>
  <si>
    <t>Coreplus Construction</t>
  </si>
  <si>
    <t>P-500-24121-938335</t>
  </si>
  <si>
    <t>Applicant must have a High School diploma. Applicant must have at least 12 months of  work experience as an accounting specialist or any related field.</t>
  </si>
  <si>
    <t>C-500-25150-037651</t>
  </si>
  <si>
    <t>BE TO CORPORATION</t>
  </si>
  <si>
    <t>BETTER TOGETHER/BLACKWOOD</t>
  </si>
  <si>
    <t>P O BOX 7670 SVRB</t>
  </si>
  <si>
    <t>MONSIGNOR MARTINEZ KOBLERVILLE</t>
  </si>
  <si>
    <t>66-0883725</t>
  </si>
  <si>
    <t>JOUNG HYEOK</t>
  </si>
  <si>
    <t>betocorp6708@gmail.com</t>
  </si>
  <si>
    <t>P-500-24261-341848</t>
  </si>
  <si>
    <t>With one year work experience as MAintenance &amp; Repair Workers General and able to use tools for maintaining work areas in support of  manpower services</t>
  </si>
  <si>
    <t>BACANI</t>
  </si>
  <si>
    <t>C-500-25150-033306</t>
  </si>
  <si>
    <t>Art Man Environment Corporation</t>
  </si>
  <si>
    <t>Art Man Trash and Recycling</t>
  </si>
  <si>
    <t>PMB 999 Box 10001</t>
  </si>
  <si>
    <t>66-0892514</t>
  </si>
  <si>
    <t>Seung Jun</t>
  </si>
  <si>
    <t>artmantandr@gmail.com</t>
  </si>
  <si>
    <t>P-500-25112-888111</t>
  </si>
  <si>
    <t>Knowledge of Administrative and clerical procedures and systems such as word processing, managing files and records. Can operate Computers Programmed with accounting software like Microsoft Office, Excel, word, or Database to record, store and analyze information. Knowledge of debit, credit, and total accounts on computer spreadsheets and database using specialized accounting software. Receive, record, checks and vouchers. Write code documents according to company procedures.</t>
  </si>
  <si>
    <t>C-500-25184-149255</t>
  </si>
  <si>
    <t>P-500-25099-844557</t>
  </si>
  <si>
    <t>Knows how to operate riding mowers and bush cutters</t>
  </si>
  <si>
    <t>C-500-25152-038891</t>
  </si>
  <si>
    <t>C-500-25154-044202</t>
  </si>
  <si>
    <t>The Original Lucky Bill American and Thai Restaurant LLC</t>
  </si>
  <si>
    <t>Micro Beach Road Garapan</t>
  </si>
  <si>
    <t>PMB 1042 Box 10001</t>
  </si>
  <si>
    <t>66-1022936</t>
  </si>
  <si>
    <t>Detdon</t>
  </si>
  <si>
    <t>Adul</t>
  </si>
  <si>
    <t>mabang1521@gmail.com</t>
  </si>
  <si>
    <t>P-500-25059-732092</t>
  </si>
  <si>
    <t xml:space="preserve">Must have one year of related work experience as cook, restaurant. Willing to work in flexible hours and have knowledge in various International, Asian and THAI CUISINES.  Has the ability to do more than one thing at a time. </t>
  </si>
  <si>
    <t>C-500-25156-055044</t>
  </si>
  <si>
    <t>P-500-25043-685621</t>
  </si>
  <si>
    <t>HAIRSTYLIST/BEAUTICIAN</t>
  </si>
  <si>
    <t>PREVIOUS EXPERIENCE AS A HAIR STYLIST OR COLORIST. ABILITY TO USE HOT IRONS, CURLERS AND BLOW-DRYERS. ABILITY TO PERFORM WAXING, PEDICURE, MANICURES AND NAIL RECONSTRUCTION. KNOWLEDGE OF MAKE-UP APPLICATION.</t>
  </si>
  <si>
    <t>C-500-25195-174087</t>
  </si>
  <si>
    <t>SHINE ZONE CARPET &amp; FLOOR CARE</t>
  </si>
  <si>
    <t>Helpers, Construction Trades, All Other</t>
  </si>
  <si>
    <t>P-500-25154-043796</t>
  </si>
  <si>
    <t>CARPET INSTALLATION HELPER</t>
  </si>
  <si>
    <t>C-500-25157-060363</t>
  </si>
  <si>
    <t>YONGFANG CORPORATION</t>
  </si>
  <si>
    <t>SUNNY ATV/CONSTRUCTION</t>
  </si>
  <si>
    <t>TAPOCHAO ROAD, CAPITOL HILL VILLAGE</t>
  </si>
  <si>
    <t>66-0806181</t>
  </si>
  <si>
    <t>PEDRO CASTRO JR</t>
  </si>
  <si>
    <t>YONGFANGCORP2013@GMAIL.COM</t>
  </si>
  <si>
    <t>P-500-25063-740235</t>
  </si>
  <si>
    <t>(1) WORK SCHEDULE AS FOLLOWS:
8:00AM TO 12:00PM,
2:00PM TO 5:00PM.
7 HOURS PER DAY, MONDAY THROUGH FRIDAY, 35 HOUS PER WEEK.
(2) APPLICANTS WHO MEET THE MINIMUM REQUIREMENTS WILL BE REQUIRED TO SUBMIT EVIDENCE OF ELIGIBILITY TO WORK IN THE UNITE STATES.</t>
  </si>
  <si>
    <t>Per week exceeds 40 hours, overtime rate $9.75 x 1.5=$14.625 per hour.</t>
  </si>
  <si>
    <t>yongfangcorp2013@gmail.com</t>
  </si>
  <si>
    <t>C-500-25175-122778</t>
  </si>
  <si>
    <t>CNMI - SUPREME COURT</t>
  </si>
  <si>
    <t>P-500-25132-962628</t>
  </si>
  <si>
    <t>C-500-25176-126713</t>
  </si>
  <si>
    <t>Marketing Managers</t>
  </si>
  <si>
    <t>P-500-25059-731858</t>
  </si>
  <si>
    <t>Sales &amp; Marketing Officer</t>
  </si>
  <si>
    <t>Must have an Associate's Degree in Sales &amp; Marketing, Hotel Management, or Business Administration. Must have at least three (3) months training in Sales &amp; Marketing, Hotel Management, or Business Administration. Must have at least twelve (12) months prior work experience as a Sales &amp; Marketing Officer, Administrative Assistant, or related jobs. Able and willing to frequently move about the work site/Resort. Able and willing to lift at least twenty-five (25) pounds with or without a dolly. Must be able and willing to work nights, weekends, holidays, and during inclement weather.</t>
  </si>
  <si>
    <t>C-500-25153-038982</t>
  </si>
  <si>
    <t>TORRES REFRIGERATION, INC</t>
  </si>
  <si>
    <t>COMMERCE PL AIRPORT ROAD</t>
  </si>
  <si>
    <t>SAN VICENTE VILLAGE PO BOX 500714</t>
  </si>
  <si>
    <t>66-0475304</t>
  </si>
  <si>
    <t>PRESIDENT &amp; GENERAL MANAGER</t>
  </si>
  <si>
    <t>JTTORRES@PTICOM.COM</t>
  </si>
  <si>
    <t>P-500-24156-066142</t>
  </si>
  <si>
    <t>REFRIGERATION AND AIRCON TECHNICIAN</t>
  </si>
  <si>
    <t>MUST BE A REFRIGERATION AND AIR-CON TECHNICIAN WITH 12 MONTHS OF
WORK EXPERIENCE, KNOWLEDGE IN THE AIR-CON SERVICE AND REPAIRS,
INSTALLATION AND MAINTENANCE. KNOWLEDGE IN SYSTEM TESTINGS FOR
PROPER FUNCTIONING. INSPECTION AND TESTING OF THE AIR CONDITIONING
SYSTEM S TO ENSURE UNIT IS WORKING PROPERLY. KNOWLEDGE OF USE
ELECTRICAL EQUIPMENT TO TEST FOR CONTINUITY OF CIRCUITS AND
COMPONENTS. KNOWLEDGE IN ARRANGING HEATING AND COOLING SYST EMS
FOR NEWLY CONSTRUCTED RESIDENCES AND BUSINESSES.</t>
  </si>
  <si>
    <t>C-500-25150-033473</t>
  </si>
  <si>
    <t>P-500-24324-483763</t>
  </si>
  <si>
    <t>Must be able to lift up to 50 lbs and stay active throughout the shift while moving heavy dish racks and kitchenware.
Must work well in a fast-paced, noisy environment and communicate clearly with team members.
Able to stand and work for six (6) to eight (8) hours per shift, with breaks provided in accordance with applicable labor laws. Must be flexible and willing to assist with related kitchen duties as needed, such as food preparation, dishwashing, cleaning work areas, or restocking supplies, especially during staff shortages.</t>
  </si>
  <si>
    <t>CNMI taxes and federal taxes as required by law.</t>
  </si>
  <si>
    <t>C-500-25103-859386</t>
  </si>
  <si>
    <t>MR Corporation</t>
  </si>
  <si>
    <t>66-0926986</t>
  </si>
  <si>
    <t>Manzano</t>
  </si>
  <si>
    <t>Ranilo</t>
  </si>
  <si>
    <t>Paroginog</t>
  </si>
  <si>
    <t>P-500-25038-676149</t>
  </si>
  <si>
    <t>Certificate of Employment</t>
  </si>
  <si>
    <t>Unit 5, 2nd Floor, Pacific Quick Print Building, Chalan Pale</t>
  </si>
  <si>
    <t>CNMI TAX AND FEDERAL TAX</t>
  </si>
  <si>
    <t>C-500-25155-049617</t>
  </si>
  <si>
    <t>Manicurists and Pedicurists</t>
  </si>
  <si>
    <t>P-500-25073-774898</t>
  </si>
  <si>
    <t>MANICURISTS &amp; PEDICURISTS</t>
  </si>
  <si>
    <t>AT LEAST 12 MONTHS PREVIOUS WORK EXPERIENCE AS MANICURISTS &amp; PEDICURISTS.</t>
  </si>
  <si>
    <t>LOCAL &amp; FEDRAL TAX DEDUCTABLE.</t>
  </si>
  <si>
    <t>C-500-25147-018149</t>
  </si>
  <si>
    <t>dba Foremost Foods Saipan</t>
  </si>
  <si>
    <t>Northern Marianas Islands</t>
  </si>
  <si>
    <t>Helpers--Installation, Maintenance, and Repair Workers</t>
  </si>
  <si>
    <t>P-500-25093-825649</t>
  </si>
  <si>
    <t>Technician's Helper</t>
  </si>
  <si>
    <t>C-500-25153-039034</t>
  </si>
  <si>
    <t>P-500-24206-217606</t>
  </si>
  <si>
    <t>AUTO AIRCON TECHNICIAN</t>
  </si>
  <si>
    <t>WITHHOLDING TAX, MED AND SS FICA TAX</t>
  </si>
  <si>
    <t>CHRISTOPHER, LLC</t>
  </si>
  <si>
    <t>C-500-25155-049255</t>
  </si>
  <si>
    <t>CNMi Withholding Taxes and Federal Taxes (if applicable)</t>
  </si>
  <si>
    <t>C-500-25156-054801</t>
  </si>
  <si>
    <t>Chong's Corporation</t>
  </si>
  <si>
    <t>6632 Chalan Pale Arnold</t>
  </si>
  <si>
    <t>98-6020944</t>
  </si>
  <si>
    <t>Samonte</t>
  </si>
  <si>
    <t>Alontaga</t>
  </si>
  <si>
    <t>chongs@pticom.com</t>
  </si>
  <si>
    <t>P-500-24212-230202</t>
  </si>
  <si>
    <t>Maintenance and Repair Worker</t>
  </si>
  <si>
    <t>Must be able to read, write and communicate in English. Has Driver's License is preferable.</t>
  </si>
  <si>
    <t>FEDERAL TAX, CNMI TAX, FICA TAXES</t>
  </si>
  <si>
    <t>C-500-25157-059946</t>
  </si>
  <si>
    <t>SAIPAN CITY TAXI ASSOCIATION INC.</t>
  </si>
  <si>
    <t>P.O. BOX 505846</t>
  </si>
  <si>
    <t>66-0755153</t>
  </si>
  <si>
    <t>RAHAMAN</t>
  </si>
  <si>
    <t>ZIAUR</t>
  </si>
  <si>
    <t>PO BOX 505846 CK</t>
  </si>
  <si>
    <t>811ziaurrahaman@gmail.com</t>
  </si>
  <si>
    <t>Taxi Drivers</t>
  </si>
  <si>
    <t>P-500-25119-914220</t>
  </si>
  <si>
    <t>TAXI DRIVERS</t>
  </si>
  <si>
    <t xml:space="preserve">MUST BE A HOLDER OF A VALID CNMI DRIVER'S LICENSES AND CNMI TAXI OPERATORS IDENTIFICATION CARD (AKA TAXI OPERATORS LICENSE) AND MUST MET ALL THE LEGAL REQUIREMENTS FOR ISSUANCE IF SUCH LICENSES.
</t>
  </si>
  <si>
    <t>PO BOX 505846</t>
  </si>
  <si>
    <t xml:space="preserve">CNMI Withholding Taxes and SS and Medicaid </t>
  </si>
  <si>
    <t>C-500-25183-146584</t>
  </si>
  <si>
    <t>Marianas Visiting Nurses</t>
  </si>
  <si>
    <t>STE 101</t>
  </si>
  <si>
    <t>BLANCAFLOR</t>
  </si>
  <si>
    <t>Physical Therapist Assistants</t>
  </si>
  <si>
    <t>P-500-25140-994453</t>
  </si>
  <si>
    <t>PHYSICAL THERAPIST ASSISTANT</t>
  </si>
  <si>
    <t>PT/PHYSICAL THERAPY ASSISTANT LICENSE</t>
  </si>
  <si>
    <t>C-500-25154-043759</t>
  </si>
  <si>
    <t>Manbin Corporation</t>
  </si>
  <si>
    <t>Thunder Chicken</t>
  </si>
  <si>
    <t>P.O. Box 505593</t>
  </si>
  <si>
    <t>66-0658010</t>
  </si>
  <si>
    <t>Jung Duk</t>
  </si>
  <si>
    <t>P-500-24305-444288</t>
  </si>
  <si>
    <t>3 months of experience in helping in kitchen settings. Ability to stand for extended period of time. Ability to safety use kitchen equipment and appliances. Knowledge of food safety standards and procedures.</t>
  </si>
  <si>
    <t>Middle Road, Chalan Laulau</t>
  </si>
  <si>
    <t>CNMI, Federal tax (FICA), Medicare</t>
  </si>
  <si>
    <t>C-500-25152-038874</t>
  </si>
  <si>
    <t>J&amp;J COMPANY</t>
  </si>
  <si>
    <t>P.O.BOX505439</t>
  </si>
  <si>
    <t>66-0827959</t>
  </si>
  <si>
    <t>PINLU</t>
  </si>
  <si>
    <t>jjsaipan@yahoo.com</t>
  </si>
  <si>
    <t>P-500-25067-759540</t>
  </si>
  <si>
    <t>Able to work flexible schedule without supervision; Must have knowledge how to use machine, hand tools or power tools to perform the duties;</t>
  </si>
  <si>
    <t>LOCAL AND FEDERAL TAXES</t>
  </si>
  <si>
    <t>C-500-25150-033133</t>
  </si>
  <si>
    <t>EFREN</t>
  </si>
  <si>
    <t>BAUTISTA</t>
  </si>
  <si>
    <t>P-500-25099-844745</t>
  </si>
  <si>
    <t>Auto Mechanical and Electrical Repair</t>
  </si>
  <si>
    <t>Skills in trouble shooting both Mechanical and Electrical Repairs.
To support his/her working history, applicants must also present Employment Certificate. 
This document can also be the basis to satisfy the imposed Company Regulatory Standard of Hiring.</t>
  </si>
  <si>
    <t>FICA Taxes (Social Security, Medicare)
CNMI Withholding Taxes (Chapter 2, Chapter 7)</t>
  </si>
  <si>
    <t>C-500-25155-049544</t>
  </si>
  <si>
    <t>QING FENG LLC</t>
  </si>
  <si>
    <t>NEW LI CATERING</t>
  </si>
  <si>
    <t>MIDDLE ROAD, GUALO RAI</t>
  </si>
  <si>
    <t>66-1025929</t>
  </si>
  <si>
    <t>LIN</t>
  </si>
  <si>
    <t>KAIQI</t>
  </si>
  <si>
    <t>qingfeng96950@gmail.com</t>
  </si>
  <si>
    <t>P-500-25116-908678</t>
  </si>
  <si>
    <t>12 months related work experience, able to cook Chinese Cantonese and Sichuan cuisine.</t>
  </si>
  <si>
    <t>C-500-25158-065177</t>
  </si>
  <si>
    <t>C-500-25161-073523</t>
  </si>
  <si>
    <t>SUITE 101 LANGSE STREET</t>
  </si>
  <si>
    <t>P-500-24161-088465</t>
  </si>
  <si>
    <t>HIGH SCHOOL GRADUATE WITH TWO YEARS JOB EXPERIENCE IN ACCOUNTING, KNOWLEGED IN QUICKBOOKS ACCOUNTING AND PEACHTREE ACCOUNTING SOFTWARE. KNOWLEDGE IN EXCEL, POWERPOINT &amp; MICROSOFT WORD.</t>
  </si>
  <si>
    <t>CNMI LOCAL TAXES (STATE INCOME TAX)  SOCIAL SECURITY FICA &amp; MEDICARE TAXES</t>
  </si>
  <si>
    <t>C-500-25129-956889</t>
  </si>
  <si>
    <t>LE QUEEN PRINTING, INC.</t>
  </si>
  <si>
    <t>HOLY ANGEL DAY &amp; NIGHT CARE LEARNING CENTER</t>
  </si>
  <si>
    <t>2672 DR. TORRES DRIVE, CHALAN KANOA</t>
  </si>
  <si>
    <t>66-0716211</t>
  </si>
  <si>
    <t>JAN ARRIANE</t>
  </si>
  <si>
    <t>PALMA</t>
  </si>
  <si>
    <t>CHILDCARE CENTER DIRECTOR</t>
  </si>
  <si>
    <t>P.O. BOX 505406 CK</t>
  </si>
  <si>
    <t>JANREYES0107@GMAIL.COM</t>
  </si>
  <si>
    <t>P-500-25058-727898</t>
  </si>
  <si>
    <t>DAYCARE TEACHER</t>
  </si>
  <si>
    <t xml:space="preserve">LET Board License or any equivalent teaching certification is preferred but not required. Must have taken prior trainings related to K-12 education. Must be punctual to work. Must be able to pass a SORNA Background check, and must have completed mandated DCCA CCDF/CCLP Preservice Training Topics on Health and Safety. </t>
  </si>
  <si>
    <t>All CNMI and Federal Mandated Taxes</t>
  </si>
  <si>
    <t>janreyes0107@gmail.com</t>
  </si>
  <si>
    <t>C-500-25181-138497</t>
  </si>
  <si>
    <t>P-500-25133-967383</t>
  </si>
  <si>
    <t>STOCK CLERK AND ORDER FILLERS</t>
  </si>
  <si>
    <t>IDEALLY WITH KNOWLEDGE IN HOTEL LINENS AND LAUNDRY EQUIPMENT, PARTS, OR RELATED. MUST HAVE AT LEAST 1 YEAR OF WORKING EXPERIENCE AS A STOCK INVENTORY CLERK OR ANY RELATED POSITION. HIGH SCHOOL DIPLOMA OR GED AND EMPLOYMENT CERTIFICATE ARE REQUIRED FOR BOTH US AND FOREIGN APPLICANTS. WILLING TO WORK ON POSSIBLE EMERGENCY SPLIT SHIFT OR ROTATION SHIFT SCHEDULES, INCLUDING WEEKENDS AND HOLIDAYS.</t>
  </si>
  <si>
    <t>C-500-25155-049317</t>
  </si>
  <si>
    <t>Tang's Corporation</t>
  </si>
  <si>
    <t>3366 beach road, suite 101 (Gold Beach Hotel)</t>
  </si>
  <si>
    <t>66-0725078</t>
  </si>
  <si>
    <t>P-500-25118-909239</t>
  </si>
  <si>
    <t>equipment rental specialist - sales coordinator</t>
  </si>
  <si>
    <t>with minimum six months work experience in the same field.</t>
  </si>
  <si>
    <t>rte 31 isa drive, san vicente village</t>
  </si>
  <si>
    <t>Ch2, Ch7 and FICA taxes</t>
  </si>
  <si>
    <t>C-500-25132-962709</t>
  </si>
  <si>
    <t xml:space="preserve">Must have at least 3 months work experience as a Housekeeping cleaner. Ability to pull and push work-related equipment, such as loaded housekeeping cart. Must be able to understand
and follow instructions and put tasks in order. Must know how to operate cleaning equipment such as carpet
shampooers, carpet steamer , clothes washers an dryers, floor polishers and vacuum cleaners. Must be willing to work Flexible schedules including weekends and holidays
</t>
  </si>
  <si>
    <t>Chalan Pale Arnold</t>
  </si>
  <si>
    <t>C-500-25157-060358</t>
  </si>
  <si>
    <t>Hotel Valentino</t>
  </si>
  <si>
    <t>2nd Floor, JP Centre Building 3612</t>
  </si>
  <si>
    <t>Alexander</t>
  </si>
  <si>
    <t>Affatica</t>
  </si>
  <si>
    <t>Hotel, Motel, and Resort Desk Clerks</t>
  </si>
  <si>
    <t>P-500-25008-602338</t>
  </si>
  <si>
    <t>Guest Service Agent</t>
  </si>
  <si>
    <t>High School / GED Graduate with at least 3 months of previous work-related skill, knowledge, and experience. Must have knowledge and experience in the software application of Microsoft Office such as Excel, Word, and Outlook. Must be able to work nights, weekends, and holidays as needed.</t>
  </si>
  <si>
    <t>Hotel Valentino Building, Lot #008 R 07</t>
  </si>
  <si>
    <t>Songsong Village, District 4</t>
  </si>
  <si>
    <t>C-500-25161-071942</t>
  </si>
  <si>
    <t>DYNAMIC CORE GROUP INC</t>
  </si>
  <si>
    <t>SHIRLEY'S COFFEE SHOP</t>
  </si>
  <si>
    <t>G/F HSJ BUILDING HAGOI ROAD</t>
  </si>
  <si>
    <t>TALAYA AVENUE SUSUPE</t>
  </si>
  <si>
    <t>66-0495301</t>
  </si>
  <si>
    <t>DELA TORRE</t>
  </si>
  <si>
    <t>MA. ROSARIO</t>
  </si>
  <si>
    <t>SAVELLA</t>
  </si>
  <si>
    <t>SAIIPAN</t>
  </si>
  <si>
    <t>admin@shirleyscoffeeshopsaipan.com</t>
  </si>
  <si>
    <t>P-500-25008-602181</t>
  </si>
  <si>
    <t>COUNTER ATTENDANTS</t>
  </si>
  <si>
    <t xml:space="preserve">KNOWLEDGE OF POINT OF SALES SOFTWARE: EZEE OPTIMUS. FAMILIARITY WITH MICROSOFT WINDOWS OPERATING SYSTEM. MUST BE ABLE TO WORK ON SHIFT: NIGHTS, WEEKENDS, AND HOLIDAYS AS NEEDED. FAMILIARITY WITH THE USE OF COUNTER TOOLS: COFFEE MAKER, BLENDERS, BEVERAGE DISPENSERS, ICEMAKERS, AND CREDIT CARD MACHINES. PAY ATTENTION TO DETAILS WHEN TAKING ORDERS OR RECEIVING INSTRUCTIONS FROM SUPERVISOR. ACTIVELY LOOKING FOR WAYS TO HELP CUSTOMERS AND CO-WORKERS, AS A TEAM. ABILITY TO SPEAK WELL TO CONVEY INFORMATION EFFECTIVELY.  </t>
  </si>
  <si>
    <t>ALL CNMI AND FEDERAL TAXES.</t>
  </si>
  <si>
    <t>www.shirleyscoffeeshop.com</t>
  </si>
  <si>
    <t>C-500-25158-065272</t>
  </si>
  <si>
    <t>LPZ ENTERPRISES, INC.</t>
  </si>
  <si>
    <t>D &amp; A CONSTRUCTION</t>
  </si>
  <si>
    <t>CHALAN MSGR. MARTINEZ, KOBLERVILLE</t>
  </si>
  <si>
    <t>P.O BOX 502754</t>
  </si>
  <si>
    <t>66-0763521</t>
  </si>
  <si>
    <t>EDWARD</t>
  </si>
  <si>
    <t>AMOG</t>
  </si>
  <si>
    <t>P.O. BOX 502754</t>
  </si>
  <si>
    <t>lpzenterprises@yahoo.com</t>
  </si>
  <si>
    <t>P-500-25034-659985</t>
  </si>
  <si>
    <t>C-500-25162-077964</t>
  </si>
  <si>
    <t>U-SAVE MARKET</t>
  </si>
  <si>
    <t>P O BOX 520335</t>
  </si>
  <si>
    <t>P-500-24211-227309</t>
  </si>
  <si>
    <t>STOCKER</t>
  </si>
  <si>
    <t>U-SAVE MARKET LOT#014 T 22</t>
  </si>
  <si>
    <t>C-500-25164-092783</t>
  </si>
  <si>
    <t>3207 Brigida St., Beach Road, Chalan Kanoa</t>
  </si>
  <si>
    <t>P-500-24205-214215</t>
  </si>
  <si>
    <t>Must have at least 12 months' work experience in a reputable establishment as a Cook.  Must be able to perform food preparation and cooking activities of a dining restaurants. Can design menu and review food purchases. Should have the ability to forecast food preparation base from increase or decrease customer guest flow. Can create inventory method based on company or restaurant needs. Can comply with nutrition, sanitation regulation and safety standards as prescribed by USDA. Technically updated on latest industry practices.</t>
  </si>
  <si>
    <t>C-500-25176-126178</t>
  </si>
  <si>
    <t>E&amp;T Quality Management, LLC</t>
  </si>
  <si>
    <t>The Place Eatery &amp; Bar</t>
  </si>
  <si>
    <t>Puntan Muchot, Garapan</t>
  </si>
  <si>
    <t>P-500-24255-328726</t>
  </si>
  <si>
    <t>Food preparation and Serving Related Workers, All other</t>
  </si>
  <si>
    <t>Preparation and Serving Foods and Drinks</t>
  </si>
  <si>
    <t>CNMI TAXES (CHAPTER 2 AND CHAPTER 7)
FICA TAXES ( SOCIAL SECURITY AND MEDICARE)</t>
  </si>
  <si>
    <t>C-500-25163-083103</t>
  </si>
  <si>
    <t>C-500-25168-099776</t>
  </si>
  <si>
    <t>Paul Evangelista</t>
  </si>
  <si>
    <t>P&amp;G ENTERPRISES</t>
  </si>
  <si>
    <t>P.O Box 1267</t>
  </si>
  <si>
    <t>66-1081748</t>
  </si>
  <si>
    <t>Evangelista</t>
  </si>
  <si>
    <t>Paul</t>
  </si>
  <si>
    <t>P  O Box 1267</t>
  </si>
  <si>
    <t>pgevang2024@gmail.com</t>
  </si>
  <si>
    <t>P-500-25132-962888</t>
  </si>
  <si>
    <t>Maintenance and repairer worker, general</t>
  </si>
  <si>
    <t>MUST HAVE 12 MONTHS MAINTENANCE EXPERIENCE. KNOWLEDGEABLE IN USING HAND AND POWER TOOLS IN DONG THE TASK. MAY BE REQUIRED WORKING ON A
FLEXIBLE HOURS AND HOLIDAYS IF NECESSARY. MAY BE REQUIRED WORKING  LONG STANDING IF NECESSARY</t>
  </si>
  <si>
    <t>Songsong Village Rota</t>
  </si>
  <si>
    <t>P &amp; G Enterprises</t>
  </si>
  <si>
    <t>C-500-25170-110252</t>
  </si>
  <si>
    <t>DL</t>
  </si>
  <si>
    <t>C-500-25167-095907</t>
  </si>
  <si>
    <t>P-500-24161-088471</t>
  </si>
  <si>
    <t>MAIDS AND HOUSEKEEPING CLEANER</t>
  </si>
  <si>
    <t xml:space="preserve">MUST HAVE AT LEAST 3 MONTHS OF WORK-RELATED EXPERIENCE. ABILITY TO UNDERSTAND AND FOLLOW SAFETY
PROCEDURES. MUST AGREE TO POST-OFFER, PRE-EMPLOYMENT DRUG SCREENING. MUST LIFT UP TO 30 LBS OF MATERIALS, SOLUTIONS OR LINENS. </t>
  </si>
  <si>
    <t xml:space="preserve">CNMI LOCAL TAXES (STATE INCOME TAXES) SOCIAL SECURITY FICA &amp; MEDICARE TAXES
</t>
  </si>
  <si>
    <t>C-500-25169-110032</t>
  </si>
  <si>
    <t>P.O. BOX 505792, GUALO RAI VILLAGE</t>
  </si>
  <si>
    <t>CORPORATE SCERETARY</t>
  </si>
  <si>
    <t>C-500-25155-048951</t>
  </si>
  <si>
    <t>Le Queen Printing, Inc.</t>
  </si>
  <si>
    <t>Holy Angel Day &amp; Night Care Learning Center</t>
  </si>
  <si>
    <t>PO Box 505406</t>
  </si>
  <si>
    <t>Jan Arriane</t>
  </si>
  <si>
    <t>Palma</t>
  </si>
  <si>
    <t>Childcare Center Director</t>
  </si>
  <si>
    <t>P-500-24141-012732</t>
  </si>
  <si>
    <t>Ability to understand repairing building equipment, plumbing, electrical systems and experience in power or hand tools. Able to work in a fast-paced environment. Must be able to work on flexible hours including weekends, holiday and night shifts.</t>
  </si>
  <si>
    <t>2672 Dr. Torres Drive</t>
  </si>
  <si>
    <t>C-500-25164-087784</t>
  </si>
  <si>
    <t>Knowledge in multi craft skills such as carpentry, plumbing, electrical and painting. Knowledge of materials and supplies needed for the project. Knowledge on the methods needed to perform the task. Knowledge on the usage of tools and tools needed. Must be able to climb ladders and stairs and to lift and carry, push or pull up to 50 lbs at a time. A minimum of 12 months experience is required.  Must have a High School diploma/GED.</t>
  </si>
  <si>
    <t>C-500-25170-110662</t>
  </si>
  <si>
    <t>BLUE EAGLE GENERAL CONSTRUCTION</t>
  </si>
  <si>
    <t>C-500-25161-072545</t>
  </si>
  <si>
    <t>Europa Place, Gualo Rai P.O. Box 500137</t>
  </si>
  <si>
    <t>ACE Hardware CNMI, Inc.</t>
  </si>
  <si>
    <t>C-500-25163-083084</t>
  </si>
  <si>
    <t>Must have a High School diploma or equivalent work experience as a maintenance worker. With knowledge of machines and tools, including their designs, uses, repair, and maintenance. Must have 12 Months work experience. Able and willing to work on multiple locations.</t>
  </si>
  <si>
    <t>C-500-25163-083255</t>
  </si>
  <si>
    <t>P-500-24218-243539</t>
  </si>
  <si>
    <t>FIRSTLINE SUPERVISOR RESTAURANT</t>
  </si>
  <si>
    <t>Must have a High School diploma. With at least 12 months work experience as a Restaurant Supervisor in a restaurant setting, with knowledge of computer to do daily reports. Must be able to manage split and flexible schedules. Must be able to manage various customer complaints, control inventory of food, equipment, small ware and liquor and other items such as uniforms that needed monthly inventory report. Can do kitchen preparation and cooking during busy situations.</t>
  </si>
  <si>
    <t>1539 Beach Road, Chalan Kanoa</t>
  </si>
  <si>
    <t>CCNMI Tax and FICA Tax</t>
  </si>
  <si>
    <t>C-500-25176-126220</t>
  </si>
  <si>
    <t>RR MANPOWER SERVICES</t>
  </si>
  <si>
    <t>Building Cleaning Workers, All Other</t>
  </si>
  <si>
    <t>P-500-24163-093906</t>
  </si>
  <si>
    <t>BUILDING CLEANING WORKERS, ALL OTHER</t>
  </si>
  <si>
    <t>MUST HAVE AT LEAST 12 MONTHS OF BUILDING CLEANER WORKER EXPERIENCE.</t>
  </si>
  <si>
    <t>C-500-25177-129710</t>
  </si>
  <si>
    <t>C-500-25177-131391</t>
  </si>
  <si>
    <t>DENTAL CARE, INC.</t>
  </si>
  <si>
    <t>DENTAL CARE</t>
  </si>
  <si>
    <t>P.O. BOX 10001, PMB 807</t>
  </si>
  <si>
    <t>66-0616357</t>
  </si>
  <si>
    <t>THOMPSON</t>
  </si>
  <si>
    <t>SCOT</t>
  </si>
  <si>
    <t>LEDREW</t>
  </si>
  <si>
    <t>dentalcaresaipan@gmail.com</t>
  </si>
  <si>
    <t>Dental Assistants</t>
  </si>
  <si>
    <t>P-500-25141-000286</t>
  </si>
  <si>
    <t>DENTAL ASSISTANT</t>
  </si>
  <si>
    <t xml:space="preserve">MUST BE OR QUALIFIED TO BECOME A CNMI-REGISTERED DENTAL ASSISTANT; AND MUST HAVE OR QUALIFIED TO OBTAIN A REGISTRATION APPROVAL FROM THE CNMI MEDICAL BOARD.
</t>
  </si>
  <si>
    <t>SUITE 103, D'TORRES BLDG., MIDDLE ROAD</t>
  </si>
  <si>
    <t>DENTALCARESAIPAN@GMAIL.COM</t>
  </si>
  <si>
    <t>C-500-25220-229784</t>
  </si>
  <si>
    <t>MARFEGA TRADING CO., INC</t>
  </si>
  <si>
    <t>ISLANDER RENT A C AR</t>
  </si>
  <si>
    <t>4623 Chalan Tun Herman Pan, Dandan</t>
  </si>
  <si>
    <t>SAIPAN,MP</t>
  </si>
  <si>
    <t>P-500-25065-748559</t>
  </si>
  <si>
    <t>ACCOUNTING &amp; AUDITING CLERK</t>
  </si>
  <si>
    <t>HIGH SCHOOL DIPLOMA
PROFICIENCY IN QuickBooks to be supported by Intuit QuickBooks Certification
EMPLOYMENT CERTIFICATION AS BOOKKEEPER/ACCOUNTING &amp; AUDITING CLERK 
ALL REQUIREMENTS WILL BE APPLIED TO ALL APPLICANTS REGARDLESS OF NATIONALITY</t>
  </si>
  <si>
    <t>C-500-25168-104419</t>
  </si>
  <si>
    <t>J LEE DEVELOPMENT CORPORATION</t>
  </si>
  <si>
    <t>THE SUMMIT CONDOMINIUM &amp; HOTEL</t>
  </si>
  <si>
    <t>66-0662367</t>
  </si>
  <si>
    <t>SJ</t>
  </si>
  <si>
    <t>summitcondominiumhotel@gmail.com</t>
  </si>
  <si>
    <t>P-500-25120-919270</t>
  </si>
  <si>
    <t>BUILDING MAINTENANCE REPAIRER</t>
  </si>
  <si>
    <t>At least high school graduate with two (2) years experience in plumbing, masonry, painting, electrical, air-conditioning and ground maintenance. Must be able to climb ladder or stairs, and to lift and carry, push or pull up to 50lbs at a time. Willing to work on weekends, holidays, evenings and 24-hour emergency on-call.</t>
  </si>
  <si>
    <t>Fitme Pl Navy Hill</t>
  </si>
  <si>
    <t>C-500-25176-126221</t>
  </si>
  <si>
    <t>P.O. Box 500947</t>
  </si>
  <si>
    <t>Room 206 MAC Building Chalan Kiya</t>
  </si>
  <si>
    <t>P-500-24141-012755</t>
  </si>
  <si>
    <t>KNOWLEDGE OF GENERALLY ACCEPTED ACCOUNTING PRINCIPLE AND CAN PREPARE TAXES SUCH AS FEDERAL AND LOCAL TAX AND INDIVIDUAL AND CORPORATE
TAX. MUST HAVE ATLEAST 24 MONTHS OF EXPERIENCE AS ACCOUNTANT AND CERTIFICATE OF EMPLOYMENT IS REQUIRED. ASSOCIATE DEGREE IN ACCOUNTING OR RELATED IS REQUIRED.  PRE-SCREENING TEST IS REQUIRED (LIKE TRADE TEST AND/OR EMPLOYMENT EXAM)</t>
  </si>
  <si>
    <t>C-500-25169-104821</t>
  </si>
  <si>
    <t>EXPERIENCE IN USING CUTTING TOOLS, COOKWARE, AND BAKEWARE. KNOWLEDGE OF VARIOUS COOKING PROCEDURES AND METHODS (GRILLING, BAKING, BOILING, ETC,.) ABILITY TO FOLLOW ALL SANITATION PROCEDURES. ABILITY TO WORK AS A TEAM.</t>
  </si>
  <si>
    <t>C-500-25156-054769</t>
  </si>
  <si>
    <t>P-500-25075-779634</t>
  </si>
  <si>
    <t>AT 12 MONTHS PREVIOUS RELATED WORK EXPERIENCE AS MASSAGE THERAPISTS.</t>
  </si>
  <si>
    <t>UNIT 103 GF PIANO BLDG MIDDLE RD GARAPAN</t>
  </si>
  <si>
    <t>MACRO ENERGY INC</t>
  </si>
  <si>
    <t>PO BOX 5219 CHRB</t>
  </si>
  <si>
    <t>98-6021487</t>
  </si>
  <si>
    <t>YAMAGISHI</t>
  </si>
  <si>
    <t>SHIGEMI</t>
  </si>
  <si>
    <t>meidive.spn@gmail.com</t>
  </si>
  <si>
    <t>P-500-25021-630241</t>
  </si>
  <si>
    <t>C-500-25203-190536</t>
  </si>
  <si>
    <t>WITH MINIMUM 6 MONTHS WORK EXPERIENCE. WITH KNOWLEDGE IN MACHINES, MATERIALS, METHODS AND TOOLS, INCLUDING THEIR DESIGNS, USES, REPAIR, AND
MAINTENANCE OF HOUSES, BUILDINGS OR OTHER STRUCTURES. CAN WORK ON WEEKENDS OR HOLIDAYS. APPLICANTS EITHER US CITIZEN OR CW-1 MUST SUBMIT
EMPLOYMENT CERTIFICATE.</t>
  </si>
  <si>
    <t xml:space="preserve">Gualo Rai, Saipan </t>
  </si>
  <si>
    <t>FEDREAL AND CNMI TAXES</t>
  </si>
  <si>
    <t>C-500-25185-153627</t>
  </si>
  <si>
    <t>GALAXY COMPANY LTD</t>
  </si>
  <si>
    <t>LOVE TOUR</t>
  </si>
  <si>
    <t>CHALAN PALE ARNOLD GUALO RAI</t>
  </si>
  <si>
    <t>66-0753120</t>
  </si>
  <si>
    <t>JUNG</t>
  </si>
  <si>
    <t>EUN TEACK</t>
  </si>
  <si>
    <t>galaxycompanyltd@yahoo.com</t>
  </si>
  <si>
    <t>P-500-25083-796650</t>
  </si>
  <si>
    <t>NO SPECIAL SKILLS REQUIRED</t>
  </si>
  <si>
    <t>C-500-25155-048964</t>
  </si>
  <si>
    <t>P-500-24151-049626</t>
  </si>
  <si>
    <t xml:space="preserve">	Three (3) months of kitchen production experience.
	Understanding of food preparation fundamentals.
	Ability to follow recipes.
	Understanding of food allergies and foodborne illnesses.
	Mathematical skills.
	Knife handling skills.
</t>
  </si>
  <si>
    <t>C-500-25175-122515</t>
  </si>
  <si>
    <t>BERNABE SANTOS</t>
  </si>
  <si>
    <t>MEALS 4 U</t>
  </si>
  <si>
    <t>TEXAS ROAD SUSUPE VILLAGE</t>
  </si>
  <si>
    <t>58-6575444</t>
  </si>
  <si>
    <t>SANTOS</t>
  </si>
  <si>
    <t>PO BOX 503688</t>
  </si>
  <si>
    <t>a_laguisma@yahoo.com</t>
  </si>
  <si>
    <t>P-500-24162-088764</t>
  </si>
  <si>
    <t>FOOD PREPARATION WORKERS</t>
  </si>
  <si>
    <t>C-500-25168-099267</t>
  </si>
  <si>
    <t>P-500-24177-144427</t>
  </si>
  <si>
    <t>C-500-25177-129720</t>
  </si>
  <si>
    <t>DONG A CORPORATION</t>
  </si>
  <si>
    <t>DRIVER/SALES WORKERS</t>
  </si>
  <si>
    <t>C-500-25179-137831</t>
  </si>
  <si>
    <t>C-500-25176-126186</t>
  </si>
  <si>
    <t>CLEANERS, JANITORS, AND HOUSEKEEPING</t>
  </si>
  <si>
    <t>CONSONANCE CONSTRUCTION COMPANY</t>
  </si>
  <si>
    <t>jhzheng56@gmail.com</t>
  </si>
  <si>
    <t>Maintenance Workers, Machinery</t>
  </si>
  <si>
    <t>C-500-25220-229781</t>
  </si>
  <si>
    <t>ISLANDER RENT A CAR</t>
  </si>
  <si>
    <t>P-500-25217-220778</t>
  </si>
  <si>
    <t>HIGH SCHOOL DIPLOMA
PROFICIENCY IN QUICKBOOKS TO BE SUPPORTED BY INTUIT QUICKBOOKS CERTIFICATION
EMPLOYMENT CERTIFICATION AS BOOKKEEPER/ACCOUNTING &amp; AUDITING CLERK
ALL REQUIREMENTS WILL BE APPLIED TO ALL APPLICANTS REGARDLESS OF NATIONALITY</t>
  </si>
  <si>
    <t>Century Tours Inc</t>
  </si>
  <si>
    <t>P-500-25156-054975</t>
  </si>
  <si>
    <t>C-500-25184-149258</t>
  </si>
  <si>
    <t>Food Batchmakers</t>
  </si>
  <si>
    <t>P-500-25099-844554</t>
  </si>
  <si>
    <t>FOOD BATCHMAKER</t>
  </si>
  <si>
    <t>Knowledge and expertise in processing hot pepper paste, sauce and pickled fruits.</t>
  </si>
  <si>
    <t>C-500-25175-122932</t>
  </si>
  <si>
    <t>P-500-25035-662873</t>
  </si>
  <si>
    <t>JANITORS AND CLEANERS</t>
  </si>
  <si>
    <t>Performing physical activities that require considerable use of arms and legs and moving whole body, such as climbing, lifting, balancing, walking, stooping, and handling materials.</t>
  </si>
  <si>
    <t>C-500-25177-129675</t>
  </si>
  <si>
    <t>THE NEW SUMMIT, LLC</t>
  </si>
  <si>
    <t>P.O. BOX 505604</t>
  </si>
  <si>
    <t>66-1096045</t>
  </si>
  <si>
    <t>summit.cnmi@gmail.com</t>
  </si>
  <si>
    <t>P-500-25092-820877</t>
  </si>
  <si>
    <t>SUMMIT.CNMI@GMAIL.COM</t>
  </si>
  <si>
    <t>C-500-25175-122733</t>
  </si>
  <si>
    <t>P-500-25133-967361</t>
  </si>
  <si>
    <t>HEAVY DUTY CUSTODIAN</t>
  </si>
  <si>
    <t xml:space="preserve">IDEALLY WITH KNOWLEDGE IN HOTEL LINENS AND LAUNDRY EQUIPMENT, PARTS, OR RELATED.  MUST HAVE AT LEAST 12 MONTHS OF WORKING EXPERIENCE AS A HEAVY-DUTY CUSTODIAN OR ANY RELATED POSITION. AN EMPLOYMENT CERTIFICATE IS REQUIRED AS PROOF OF THE JOB FOR BOTH US AND FOREIGN APPLICANTS. WILLING TO WORK ON POSSIBLE SPLIT SHIFT OR ROTATION SHIFT SCHEDULES, INCLUDING WEEKENDS AND HOLIDAYS. </t>
  </si>
  <si>
    <t>SUITE 12 GF 3290 BEACH ROAD PLAZA  BLDG. ALAHAI AVE.GARAPAN</t>
  </si>
  <si>
    <t>DIRECTOR OF OPERATION</t>
  </si>
  <si>
    <t>SUITE 12 GF 3290 BEACH ROAD PLAZA BLDG. ALAHAI AVE GARAPAN</t>
  </si>
  <si>
    <t>P-500-25087-809938</t>
  </si>
  <si>
    <t>PO BOX 500066</t>
  </si>
  <si>
    <t>Overtime rate applies in excess of 40 hrs. work per week</t>
  </si>
  <si>
    <t>C-500-25203-190619</t>
  </si>
  <si>
    <t>1+1 TOUR SERVICE</t>
  </si>
  <si>
    <t>P-500-25166-094010</t>
  </si>
  <si>
    <t>TOUR GUIDE &amp; ESCORTS</t>
  </si>
  <si>
    <t>APPLICANT HAVE TO PASS CNMI TOUR GUIDE EXAMINATION IF WORK AT SAIPAN, CNMI, KNOWLEDGEMENT OF LOCAL HISTORY &amp; CULTURE.  AT LEAST 12 MONTHS PREVIOUS WORK EXPERIENCE AS TOUR GUIDE &amp; ESCORTS.  EDUCATION BACKGROUD REQUIRED: NONE.</t>
  </si>
  <si>
    <t>C-500-25187-154807</t>
  </si>
  <si>
    <t>P.O. Box 10003 PMB 1341</t>
  </si>
  <si>
    <t>Acting HR Manager</t>
  </si>
  <si>
    <t>2588 Wichiira Way, Oleai</t>
  </si>
  <si>
    <t>Physical Therapists</t>
  </si>
  <si>
    <t>P-500-25133-968038</t>
  </si>
  <si>
    <t>Current and valid CNMI Physical Therapist License
Current and valid CNMI Driver's License, car insurance and personally owned vehicle
Bachelors Degree in Physical Therapy, Healthcare, or Science
Interested applicants must submit their completed applications, resume and other credentials at the office of Marianas
Health Services Inc. located at Marianas Health Services Inc Building, 2588 Wischiira Way, Oleai, Saipan, Commonwealth of
the Northern Mariana Islands from Monday to Friday, 8:00 am to 5:00 pm. Applications are available on our website at
www.marianashealth.com. Applicants may also send their applications via email to: hrdept@marianashealth.com or contact
the human resource department at telephone number: +1 670 233 4646 for more information. All candidates required to
complete a pre-employment assessment test specific to their desired position with a score of 80 points or higher. All
candidates required to complete and pass a criminal and medical licensing board (if applicable) background check.</t>
  </si>
  <si>
    <t>HRDEPT@marianashealth.com</t>
  </si>
  <si>
    <t>C-500-25174-122342</t>
  </si>
  <si>
    <t>P-500-25063-740122</t>
  </si>
  <si>
    <t>Must be a college graduate with a Bachelor's degree in Business Administration, majoring in accounting, and have at least two years of working experience as an accountant, with knowledge of the Peachtree Accounting System, Computer literate using Microsoft Excel, Word, and PowerPoint.</t>
  </si>
  <si>
    <t>670-322-6130/9848</t>
  </si>
  <si>
    <t>ALLIED CONSTRUCTION CORPORATION</t>
  </si>
  <si>
    <t>BARNYS PIZZA</t>
  </si>
  <si>
    <t>BARNYS PIZZA BUILDING</t>
  </si>
  <si>
    <t>66-0558539</t>
  </si>
  <si>
    <t>HAM</t>
  </si>
  <si>
    <t>JIMMY</t>
  </si>
  <si>
    <t>CHEONG</t>
  </si>
  <si>
    <t>alliedspn@gmail.com</t>
  </si>
  <si>
    <t>C-500-25179-137873</t>
  </si>
  <si>
    <t>INVICTE REX INCORPORATED</t>
  </si>
  <si>
    <t>NEW ROYAL THAI MASSAGE I</t>
  </si>
  <si>
    <t>GOLD BEACH HOTEL 1ST FLR BEACH RD COR PUPULU DRIVE, GARAPAN</t>
  </si>
  <si>
    <t>PMB 383 BOX 10001</t>
  </si>
  <si>
    <t>66-1004192</t>
  </si>
  <si>
    <t>KAENSAMRONG</t>
  </si>
  <si>
    <t>NATTAWUT</t>
  </si>
  <si>
    <t>INVICTEREXINC@GMAIL.COM</t>
  </si>
  <si>
    <t>P-500-24122-943541</t>
  </si>
  <si>
    <t>One year experience as a Massage Therapist preferably with a Thai Massage Certification or experience in a Thai Massage Shop. Customer service, communication and interpersonal
skills are a must. Please note that the work schedule will be divided into three shifts (opening shift, mid shift and closing shift) to be spread among the workers. Applicants are required to submit their resume and employment certification showing the required work experience. Applications will be considered if submitted within the recruitment period. Previous employers will be contacted for verification and personal reference. Applicants will be asked to demonstrate skill requirements of the job. Willing to work flexible time.</t>
  </si>
  <si>
    <t>C-500-25193-170854</t>
  </si>
  <si>
    <t>LINS QIANGSHENG CORP.</t>
  </si>
  <si>
    <t>XUAN MARKET</t>
  </si>
  <si>
    <t>Texas Road, Chalan Kanoa</t>
  </si>
  <si>
    <t>66-1002387</t>
  </si>
  <si>
    <t>GUORONG</t>
  </si>
  <si>
    <t>linsqiangshengcorp@yahoo.com</t>
  </si>
  <si>
    <t>P-500-25157-061972</t>
  </si>
  <si>
    <t>At least 24 months of continuous work experience in store maintenance.</t>
  </si>
  <si>
    <t>SUITE 12 GF 3290 BEACH ROAD PLAZA BLDG. ALAHAI AVE. GARAPAN</t>
  </si>
  <si>
    <t>Overtime rate applies in excess of 40 hour work per week</t>
  </si>
  <si>
    <t>CNMI WITHHOLDING TAX, FEDERAL WITHHOLDING TAX, SOCIAL SECURITY, AND MEDICARE CONTRIBUTION</t>
  </si>
  <si>
    <t>Adamas Diamond Company LLC</t>
  </si>
  <si>
    <t>66-1105735</t>
  </si>
  <si>
    <t>P-500-25199-184049</t>
  </si>
  <si>
    <t xml:space="preserve">Must have at least 12 months of work experience in a related field, able to work with or Without Supervision
</t>
  </si>
  <si>
    <t>C-500-25188-154978</t>
  </si>
  <si>
    <t>Knowledge in multi craft skills such as carpentry, plumbing, electrical and painting. Knowledge of materials and supplies needed for the project. Knowledge on the methods needed to perform the task. Knowledge on the usage of tools and tools needed. Must be able to climb ladders and stairs and to lift and carry, push or pull up to 50 lbs at a time. A minimum of 12 months experience is required. A High School Diploma/GED is required.</t>
  </si>
  <si>
    <t>C-500-25233-260045</t>
  </si>
  <si>
    <t>Advance Carrier, Inc.</t>
  </si>
  <si>
    <t>Marianas Carrier</t>
  </si>
  <si>
    <t>Gualo Rai Commercial Center, Gualo Rai P.O Box 500137</t>
  </si>
  <si>
    <t>66-8011846</t>
  </si>
  <si>
    <t>P-500-25195-171363</t>
  </si>
  <si>
    <t>HVAC Technician</t>
  </si>
  <si>
    <t>HIGH SCHOOL DIPLOMA, GED OR SUITABLE EQUIVALENT. AT LEAST 12 MONTHS EXPERIENCE AS AN HVAC TECHNICIAN. UNDERSTANDING OF ADVANCED PRINCIPLES OF AIR CONDITIONING, REFRIGERATION AND HEATING. WORKING KNOWLEDGE OF BOILER SYSTEMS. ABILITY TO WORK AFTER HOURS, OVER WEEKENDS AND ON PUBLIC HOLIDAYS WITH SHORT OR NO NOTICE. ABILITY TO WORK IN CONFINED SPACES. ENSURING COMPLIANCE WITH APPLIANCE STANDARDS AND WITH OCCUPATIONAL HEALTH AND SAFETY ACT. READ AND UNDERSTAND IN BALANCING AIR AND WATER TREATMENT SYSTEMS IN LINE WITH HVAC PROTOCOLS. READ AND
UNDERSTAND SCHEMATICS AND WORK PLANS.</t>
  </si>
  <si>
    <t>Gualo Rai, Commercial Center, Gualo Rai P.O Box 500137</t>
  </si>
  <si>
    <t>FICA payroll taxes and CNMI income taxes such as Chapter 2 and 7 taxes</t>
  </si>
  <si>
    <t>C-500-25164-088336</t>
  </si>
  <si>
    <t>Hong Ye Rental and Construction Ltd</t>
  </si>
  <si>
    <t>3786 Afetnas Road</t>
  </si>
  <si>
    <t>San Antonio Village</t>
  </si>
  <si>
    <t>P.O. Box 502997</t>
  </si>
  <si>
    <t>P-500-25128-951559</t>
  </si>
  <si>
    <t>Heavy and Tractor Trailer Truck Driver</t>
  </si>
  <si>
    <t>with valid drivers license</t>
  </si>
  <si>
    <t>66-0698805</t>
  </si>
  <si>
    <t>Penaroyo</t>
  </si>
  <si>
    <t>Rex John</t>
  </si>
  <si>
    <t>Director</t>
  </si>
  <si>
    <t>PO BOX 506014</t>
  </si>
  <si>
    <t>reqcorp@gmail.com</t>
  </si>
  <si>
    <t>Pre-service training certificates, CPR certificate, Police Clearance, Food Handling Certificate</t>
  </si>
  <si>
    <t>10139 Magalahi Drive</t>
  </si>
  <si>
    <t>C-500-25174-119096</t>
  </si>
  <si>
    <t>G &amp; MHE, LLC</t>
  </si>
  <si>
    <t>KUMITI WY PMB 50 BOX 10001</t>
  </si>
  <si>
    <t>66-1046884</t>
  </si>
  <si>
    <t>ALEJO</t>
  </si>
  <si>
    <t>MAXIMO</t>
  </si>
  <si>
    <t>g.en.mhellc@gmail.com</t>
  </si>
  <si>
    <t>P-500-24244-307925</t>
  </si>
  <si>
    <t>MINIMUM 24 MONTHS WORK EXPERIENCE. CERTIFICATE OF EMPLOYMENT AS MAINTENANCE AND REPAIR WORKER IS
REQUIRED. WITH KNOWLEDGE IN MACHINES, MATERIALS, METHODS AND TOOLS, INCLUDING
THEIR DESIGNS, USES, REPAIR, AND MAINTENANCE OF HOUSES, BUILDINGS OR OTHER STRUCTURES. CAN WORK ON WEEKENDS OR HOLIDAYS. PASSING OF
PRESCREENING TEST IS REQUIRED (LIKE TRADE TEST AND/OR EMPLOYMENT EXAM)</t>
  </si>
  <si>
    <t>KUMITI WY CHINATOWN</t>
  </si>
  <si>
    <t>PAYROLL RELATED TAXES AS REQUIED BY LAW.</t>
  </si>
  <si>
    <t>C-500-25184-149243</t>
  </si>
  <si>
    <t>C-500-25205-196615</t>
  </si>
  <si>
    <t>P-500-25164-088035</t>
  </si>
  <si>
    <t>JANITORS AND CLEANERS, EXCEPT MAIDS AND HOUSEKEEPING CLEANER</t>
  </si>
  <si>
    <t>Tun Herman Pan Airport Road, Dan Dan</t>
  </si>
  <si>
    <t xml:space="preserve">CNMI TAXES(Chapter 2 and Chapter 7);
 FICA TAXES( SOCIAL SECURITY AND MEDICARE)
</t>
  </si>
  <si>
    <t>C-500-25177-130323</t>
  </si>
  <si>
    <t xml:space="preserve">MUST HAVE AT LEAST THREE (3) MONTHS WORK EXPERIENCE AS A FAST FOOD AND COUNTER WORKER.  ABILITY TO FOLLOW DIRECTIONS AND ADHERE TO SAFETY GUIDELINES. ABILITY TO WORK ON VARIED SCHEDULES UNDER DIVERSE CONDITIONS.  MUST BE AVAILABLE TO WORK DAYS, NIGHTS, WEEKENDS, AND OCCASIONALLY, HOLIDAYS.  MUST HAVE THE STAMINA TO STAND FOR A PROLONGED PERIOD OF TIME. 
APPLICANTS ARE REQUIRED TO SUBMIT THEIR RESUME AND EMPLOYMENT CERTIFICATION SHOWING THE REQUIRED EXPERIENCE.  APPLICATIONS WILL BE CONSIDERED IF SUBMITTED WITHIN THE RECRUITMENT PERIOD.  PREVIOUS EMPLOYER WILL BE CONTACTED FOR VERIFICATION AND PERSONAL REFERENCE.
RJ Corporation is the job-contractor.   
The worker will be assigned under employer-client JCA Inc. DBA McDonald's of Saipan, at their McDonald's outlet located in Beach Road, Garapan.
</t>
  </si>
  <si>
    <t>McDonald's, Beach Road Garapan-Branch</t>
  </si>
  <si>
    <t>DANDAN ROAD</t>
  </si>
  <si>
    <t>Consolidated Transportation Services, Inc.</t>
  </si>
  <si>
    <t>Paid leave, Holiday pay, and 401 (k) retirement plan subject to company policy</t>
  </si>
  <si>
    <t>C-500-25248-288473</t>
  </si>
  <si>
    <t>ASC ARCH STRUCTURE CORPORATION</t>
  </si>
  <si>
    <t>PMB 885 BOX 10001</t>
  </si>
  <si>
    <t>CHALAN KIYA ROAD</t>
  </si>
  <si>
    <t>66-0604285</t>
  </si>
  <si>
    <t>YANG</t>
  </si>
  <si>
    <t>LULU</t>
  </si>
  <si>
    <t>CHALAN KIYA VILLAGE</t>
  </si>
  <si>
    <t>asc@pticom.com</t>
  </si>
  <si>
    <t>P-500-25197-177620</t>
  </si>
  <si>
    <t>Triple J Saipan, Inc.</t>
  </si>
  <si>
    <t>Ada</t>
  </si>
  <si>
    <t>Francisco</t>
  </si>
  <si>
    <t>Seman</t>
  </si>
  <si>
    <t>P.O. Box 500487</t>
  </si>
  <si>
    <t>P-500-25189-157463</t>
  </si>
  <si>
    <t>General Maintenance and Repair Worker</t>
  </si>
  <si>
    <t>C-500-25195-171468</t>
  </si>
  <si>
    <t>P-500-25106-869868</t>
  </si>
  <si>
    <t>Work Experience Requirement: minimum of 1 year on related occupation</t>
  </si>
  <si>
    <t>Required taxes</t>
  </si>
  <si>
    <t>C-500-25203-193278</t>
  </si>
  <si>
    <t>Tano Group, Inc</t>
  </si>
  <si>
    <t>PO BOX 5017 CHRB</t>
  </si>
  <si>
    <t>Ann</t>
  </si>
  <si>
    <t>support@tanogroup.com</t>
  </si>
  <si>
    <t>Operating Engineers and Other Construction Equipment Operators</t>
  </si>
  <si>
    <t>P-500-25155-049535</t>
  </si>
  <si>
    <t>Heavy Equipment Operator</t>
  </si>
  <si>
    <t xml:space="preserve">Must have 12 months of experience as a Heavy Equipment Operator </t>
  </si>
  <si>
    <t>Lowerbase</t>
  </si>
  <si>
    <t>The employer will make all deductions from the employee's paycheck required by law.</t>
  </si>
  <si>
    <t>C-500-25187-154806</t>
  </si>
  <si>
    <t>JAIS CORPORATION</t>
  </si>
  <si>
    <t>NEW MANNA</t>
  </si>
  <si>
    <t>ATOK DR SAN VICENTE</t>
  </si>
  <si>
    <t>66-0645014</t>
  </si>
  <si>
    <t>KYU NAM</t>
  </si>
  <si>
    <t>jaiscorporation670@gmail.com</t>
  </si>
  <si>
    <t>P-500-25083-796652</t>
  </si>
  <si>
    <t>FOOD SERVICE WORKER</t>
  </si>
  <si>
    <t>C-500-25213-214619</t>
  </si>
  <si>
    <t>P-500-25178-133549</t>
  </si>
  <si>
    <t>Radiology &amp; X-ray Technologist</t>
  </si>
  <si>
    <t xml:space="preserve">Associate's of Science degree in Radiologic Technology from a recognized/accredited School of Radiology or foreign equivalent. License by the Health Care Professions Licensing Board (HCPLB) to practice in the Commonwealth of the Northern Mariana Islands (CNMI) is required for all applicants. Two (2) years of work experience in Radiology. 
Conditional Requirement: Employment is contingent upon successful clearing of pre-employment health and drug screening in accordance with CHCC policy. </t>
  </si>
  <si>
    <t xml:space="preserve">CNMI Tax, Federal Tax, Medicare and Social Security. Optional: Medical &amp; dental insurance, life insurance, 401a retirement plan.
</t>
  </si>
  <si>
    <t>C-500-25251-292062</t>
  </si>
  <si>
    <t>C-500-25255-304511</t>
  </si>
  <si>
    <t>Coca-Cola Beverage Co. (Micronesia) Inc.</t>
  </si>
  <si>
    <t>Bonnie</t>
  </si>
  <si>
    <t>P-500-25202-187444</t>
  </si>
  <si>
    <t>Human Resources Assistant</t>
  </si>
  <si>
    <t xml:space="preserve">Training Certificates in Human Resources is a plus
</t>
  </si>
  <si>
    <t>C-500-25242-278360</t>
  </si>
  <si>
    <t>P-500-25062-738616</t>
  </si>
  <si>
    <t>Knowledge of machines and tools, including their designs, uses, repair, and maintenance.</t>
  </si>
  <si>
    <t>CNMI WITHHOLDING TAX AND FICA TAX</t>
  </si>
  <si>
    <t>C-500-25213-214629</t>
  </si>
  <si>
    <t>Tropex Garden Co., Ltd.</t>
  </si>
  <si>
    <t>Feddos Lane Corner Tun Joaquin Doi Road</t>
  </si>
  <si>
    <t>P. O. Box 502473 Finasisu</t>
  </si>
  <si>
    <t>66-0491358</t>
  </si>
  <si>
    <t>Mendoza</t>
  </si>
  <si>
    <t>Pablo</t>
  </si>
  <si>
    <t>elimoico@tropexgarden.com</t>
  </si>
  <si>
    <t>P-500-25172-118287</t>
  </si>
  <si>
    <t>Heavy Equipment Mechanic</t>
  </si>
  <si>
    <t>C-500-25218-226600</t>
  </si>
  <si>
    <t>P-500-25183-148925</t>
  </si>
  <si>
    <t>Utilization Review Nurse</t>
  </si>
  <si>
    <t>Associates degree in Nursing from a recognized/accredited School of Nursing or foreign equivalent. Must pass the National Council Licensure Examination for Registered Nurses (NCLEX-RN) and be licensed as a Registered Nurse by the Northern Mariana Islands Board of Nursing (NMI BON) to practice in the CNMI. Must posses a Basic Life Support (BLS) certification from American Heart Association (AHA). Certification as a Certified Case Manager (CCM) is preffered but not required. Two (2) years of relevant nursing experience (e.g., case management, utilization review, or discharge planning).
Conditional Requirement: Employment is contingent upon successful clearing of pre-employment health screening and drug screening in accordance with CHCC policy.</t>
  </si>
  <si>
    <t>Gualo Rai Center, Inc.</t>
  </si>
  <si>
    <t>66-0457880</t>
  </si>
  <si>
    <t>Alfred</t>
  </si>
  <si>
    <t>grcenter2017@gmail.com</t>
  </si>
  <si>
    <t>C-500-25211-210633</t>
  </si>
  <si>
    <t>SUITE 12 GF 3290 BEACH ROAD PLAZA  BLDG. GARAPAN</t>
  </si>
  <si>
    <t>P-500-25086-806911</t>
  </si>
  <si>
    <t>MUST BE KNOWLEDGEABLE IN FOOD SAFETY AND SANITATION, USING A VARIETY OF EQUIPMENT AND UTENSILS, INCLUDING SPECIALIZED APPLIANCES AND OVENS,
TO PREPARE INGREDIENTS ACCORDING TO A CHEF'S SUGGESTIONS OR REQUIREMENTS. UNDERSTANDING THE PROPER WAY TO MIX AND MEASURE INGREDIENTS.PRECISELY, STORE FOOD ITEMS PROPERLY TO ENSURE THEIR PRESERVATION AND ALLOW THEM TO MAINTAIN THEIR FLAVOR.</t>
  </si>
  <si>
    <t>BEACH ROAD. GARAPAN</t>
  </si>
  <si>
    <t>PO BOX 50338</t>
  </si>
  <si>
    <t xml:space="preserve">CNMI WITHHOLDING TAX, FEDERAL WITHHOLDING TAX, SOCIAL SECURITY AND MEDICARE
</t>
  </si>
  <si>
    <t>C-500-25087-809904</t>
  </si>
  <si>
    <t>RADIOCOM SAIPAN INC</t>
  </si>
  <si>
    <t>2ND FLOOR, SUITE 7, RJ COMMERCIAL BLDG. DAN DAN</t>
  </si>
  <si>
    <t>Ganacias</t>
  </si>
  <si>
    <t>Leo Jun</t>
  </si>
  <si>
    <t>administration@radiocomusa.com</t>
  </si>
  <si>
    <t>P-500-24166-110757</t>
  </si>
  <si>
    <t>BOOKKEEPING ACCOUNTING AND AUDITING CLERK</t>
  </si>
  <si>
    <t>Must possess a high school diploma or equivalent, with at least 12 months of experience in bookkeeping or accounting, in a field related to electronics or two-way radios. Must be knowledgeable in QuickBooks for vendor and inventory management. Must be knowledgeable in Excel for creating and managing spreadsheets, using formulas and functions, and analyzing data. Must be familiar with radio electronics and components.</t>
  </si>
  <si>
    <t>FICA and applicable CNMI Withholding Taxes.</t>
  </si>
  <si>
    <t>C-500-25080-793342</t>
  </si>
  <si>
    <t>WITH MINIMUM 6 MONTHS WORK EXPERIENCE. WITH KNOWLEDGE IN MACHINES, MATERIALS, METHODS AND TOOLS, INCLUDING THEIR DESIGNS, USES, REPAIR, AND MAINTENANCE OF HOUSES, BUILDINGS OR OTHER STRUCTURES. CAN WORK ON WEEKENDS OR HOLIDAYS. APPLICANTS EITHER US CITIZEN OR CW-1 MUST SUBMIT EMPLOYMENT CERTIFICATE</t>
  </si>
  <si>
    <t>GUALO</t>
  </si>
  <si>
    <t>C-500-25050-705186</t>
  </si>
  <si>
    <t>NORMA M MARFEGA</t>
  </si>
  <si>
    <t>NORM'S HOUSE RENTAL</t>
  </si>
  <si>
    <t>TANDUKI DRIVE DANDAN</t>
  </si>
  <si>
    <t>66-0667239</t>
  </si>
  <si>
    <t>M.</t>
  </si>
  <si>
    <t>Owner / Sole Proprietorship</t>
  </si>
  <si>
    <t>NMM.Saipan@gmail.com</t>
  </si>
  <si>
    <t>P-500-25014-616105</t>
  </si>
  <si>
    <t>CERTIFICATE OF WORKING EXPERIENCE FOR A MINIMUM OF 24 MONTHS TO BE
APPLIED FOR BOTH CW-1 AND US CITIZEN WORKERS.</t>
  </si>
  <si>
    <t>chapter 2, chapter 7, fica sss and fica medical</t>
  </si>
  <si>
    <t>nmm.saipan@gmail.com</t>
  </si>
  <si>
    <t>C-500-25067-759692</t>
  </si>
  <si>
    <t>P-500-25010-609464</t>
  </si>
  <si>
    <t>Maids &amp; Housekeeping Cleaners</t>
  </si>
  <si>
    <t>Job requires 6 months' work experience. Ability to manage time. Can work without supervision. Has the ability to listen to and understand information and ideas presented through spoken words and sentences. Has the ability to communicate information and ideas in speaking so others will understand. Fast learner in operating various electronic appliances.</t>
  </si>
  <si>
    <t>Payroll Taxes</t>
  </si>
  <si>
    <t>C-500-25038-674373</t>
  </si>
  <si>
    <t>T&amp;A Corporation</t>
  </si>
  <si>
    <t>T&amp;A Aircon Services</t>
  </si>
  <si>
    <t>Chalan Piao</t>
  </si>
  <si>
    <t>66-0886181</t>
  </si>
  <si>
    <t>Lloren</t>
  </si>
  <si>
    <t>Arnel</t>
  </si>
  <si>
    <t>Cabanban</t>
  </si>
  <si>
    <t>tnacorporation2017@gmail.com</t>
  </si>
  <si>
    <t>P-500-25003-590908</t>
  </si>
  <si>
    <t>Applicant must be a high school graduate, with 24 months experience. Knowledge of machines and tools, including their designs, uses repair, installations and maintenance. Capable to detecting or diagnosing and repairing malfunctions in Air conditioning system.</t>
  </si>
  <si>
    <t>Payroll local taxes and federal taxes.</t>
  </si>
  <si>
    <t>C-500-25051-709047</t>
  </si>
  <si>
    <t>P-500-24319-473889</t>
  </si>
  <si>
    <t>HOMECARE AIDE CERTIFICATE</t>
  </si>
  <si>
    <t>C-500-25044-689416</t>
  </si>
  <si>
    <t>P-500-25003-591264</t>
  </si>
  <si>
    <t>PO BOX  520495</t>
  </si>
  <si>
    <t>WITHHOLDING TAX, FEDERAL WITHHOLDING TAX, SOCIAL SECURITY AND MEDICARE</t>
  </si>
  <si>
    <t>C-500-25084-800198</t>
  </si>
  <si>
    <t>P-500-25042-685079</t>
  </si>
  <si>
    <t>Driver/ Sales Worker</t>
  </si>
  <si>
    <t>Must have a valid CNMI driver's license. Physically able to lift and deliver about 200 to 300 bottles of 5-gallon water daily.</t>
  </si>
  <si>
    <t>C-500-25062-739690</t>
  </si>
  <si>
    <t>12436 COMMERCIAL PORT AVE, LOWER BASE , PUERTO RICO</t>
  </si>
  <si>
    <t>12436 COMMERCIAL PORT AVE, LOWER BASE PUERTO RICO</t>
  </si>
  <si>
    <t>P-500-24316-467708</t>
  </si>
  <si>
    <t xml:space="preserve">EMPLOYEES IN THESE OCCUPATIONS NEED 24 MONTHS OF ON-THE-JOB EXPERIENCE.  EXPERIENCE IN THE FIELD OF MAINTENANCE AND STRUCTURAL REPAIRS. ALL APPLYING U.S. CITIZENS AND CW INDIVIDUALS MUST OBTAIN A POLICE CLEARANCE PRE-HIRE. ALL APPLYING U.S. CITIZENS AND CW INDIVIDUALS MUST UNDERGO A DRUG SCREENING TEST POST HIRE </t>
  </si>
  <si>
    <t>C-500-25044-689160</t>
  </si>
  <si>
    <t>Rose St. Beach Road Garapan</t>
  </si>
  <si>
    <t>PO BOX 5308 CHRB GARAPAN SAIPAN MP 96950</t>
  </si>
  <si>
    <t>NORTHERN MARIANAS ISLANDS</t>
  </si>
  <si>
    <t>P-500-25002-587036</t>
  </si>
  <si>
    <t>24 months work related experience. Work Certificate is required for both US Worker and CW-1 Worker.</t>
  </si>
  <si>
    <t>Deductions from Pay: Will make all deductions from the worker's paycheck required by law such as taxes
(Chapter 2, Chapter 7. SS &amp; MEDICARE) and will remit to applicable Government Agencies.</t>
  </si>
  <si>
    <t>C-500-25100-849249</t>
  </si>
  <si>
    <t>P-500-24236-288608</t>
  </si>
  <si>
    <t>DISHWASHERS</t>
  </si>
  <si>
    <t>BE ABLE TO WORK UNDER STRESSFUL SITUATIONS. BE ABLE TO PULL, PUSH, LIFT, AND CARRY 50LBS WITHOUT ASSISTANCE. ABLE TO STAND AND WALK FOR A LONG DURATION OF TIME. ABLE TO   WORK FLEXIBLE SHIFTS, DAYS, EVENINGS, NIGHTS, WEEKEND, AND HOLIDAYS.</t>
  </si>
  <si>
    <t>C-500-25049-701373</t>
  </si>
  <si>
    <t>C-500-25064-744689</t>
  </si>
  <si>
    <t>NILA L TAITANO</t>
  </si>
  <si>
    <t>NILA'S SALON</t>
  </si>
  <si>
    <t>PO BOX 502404</t>
  </si>
  <si>
    <t>66-0657504</t>
  </si>
  <si>
    <t>TAITANO</t>
  </si>
  <si>
    <t>NILA</t>
  </si>
  <si>
    <t>LUMBERIO</t>
  </si>
  <si>
    <t>PROPRIETRESS</t>
  </si>
  <si>
    <t>nilasalon.spn@yahoo.com</t>
  </si>
  <si>
    <t>P-500-24207-223759</t>
  </si>
  <si>
    <t>C-500-25032-659449</t>
  </si>
  <si>
    <t>1. Education: Must have a high school diploma or equivalent (e.g., GED).
2. Experience: At least one year of relevant experience in handling customer inquiries, providing assistance, and resolving issues, ideally within an aviation or customer service environment.
3. Technical Skills:
	Experience in working with office equipment such as printers and scanners.
	Experience using the computer, including the use of internet technology, navigating web browsers, conducting online research, utilizing web-based applications, emails, online communication tools, and cloud-based storage systems.
4. Physical Requirements:
	Must be able to lift objects weighing up to 50 pounds.
	Must be able to perform tasks that involve bending, lifting, climbing, and standing for extended periods.
	Must be able to work outdoors in varying weather conditions
5. Police Clearance:
	Must obtain and provide a police clearance certificate issued within the 30 days preceding the time of application.
6. Availability:
	Must be willing to work flexible hours, including early mornings, late nights, weekends, and holidays.
	Must have reliable transportation to and from work.
The workdays and work hours specified in E.b.6 and E.b.7 are subject to change. This position requires a variable work schedule due to the nature of airline operations. The typical schedule involves rotations, with workers potentially working weekends, and holidays.</t>
  </si>
  <si>
    <t>C-500-25063-741011</t>
  </si>
  <si>
    <t>P-500-24152-054822</t>
  </si>
  <si>
    <t>BOOKKEEPING, ACCOUNTING, AND AUDITING CLERK</t>
  </si>
  <si>
    <t>HIGHSCHOOL/GED
WORK EXPERIENCE REQUIRED IS 24 MONTHS IN BOOKKEEPING, OF WHICH THE LAST 12 MONTHS IS CURRENT AND PROGRESSIVE.
MUST BE ABLE TO USE PEACH TREE ACCOUNTING SYSTEM-SAGE AND QUICKBOOKS. MUST BE ABLE TO USE ADEQUATELY MICROSOFT EXCEL AND WORD. MUST BE ABLE TO COMMUNICATE AND WRITE IN ENGLISH. MUST BE ABLE TO PREPARE, GENERATE, RECONCILE, AND VALIDATE ACCURATE FINANCIAL STATEMENTS AND SUPPORTING DOCUMENTS/REPORTS FOR SUBMISSION TO CHILD CARE LICENSING PROGRAM, SMALL BUSINESS ADMINISTRATION, DEPARTMENT OF PUBLIC LAND, AND THE MONTHLY/QUARTERLY/YEARLY REPORTS TO CNMI REVENUE AND TAX OFFICE AND INTERNAL REVENUE SERVICES (IRS). VERBAL AND/OR WRITTEN TEST MAY BE PROVIDED TO SUBSTANTIATE SUFFICIENCY OF UNDERSTANDING OF GENERAL ACCOUNTING PRINCIPLES AND PRACTICES, CODING, DEBITS/CREDITS, AND UNDERSTANDING OF BASIC TAX FORMS.
MUST BE DEPENDABLE AND RELIABLE IN PUNTUALITY AND ATTENDANCE, FULFILLING OBLIGATIONS, AND MEETING REPORTING DEADLINES. 
REQUIREMENT PRIOR TO START WORK: POLICE CLEARANCE
SUCCESSFUL APPLICANT(S) WILL BE REQUIRED TO SUBMIT AT LEAST TWO (2) LETTERS OF RECOMMENDATION FROM PREVIOUS EMPLOYMENT, WHICH MUST INCLUDE A STATEMENT ON RELIABILITY ON PUNCTUALITY AND ATTENDANCE AND MEETING REPORTING DEADLINES. SUCCESSFUL APPLICANT(S) WILL BE REQUIRED TO PROVIDE TWO (2) LETTER OF REFERENCE FROM NON-FAMILY MEMBERS.
WE ARE AN EQUAL OPPORTUNITY EMPLOYER AND ABOVE-MENTIONED REQUIREMENTS SHALL BE APPLIED EQUALLY TO ALL SUCCESSFUL APPLICANTS WHETHER U.S. OR CW-1 WORKERS.</t>
  </si>
  <si>
    <t>C-500-25093-826039</t>
  </si>
  <si>
    <t>P-500-24191-181748</t>
  </si>
  <si>
    <t>Housekeeping Attendant</t>
  </si>
  <si>
    <t>C-500-25042-681893</t>
  </si>
  <si>
    <t>B&amp;J Corporation</t>
  </si>
  <si>
    <t>Dive Y2K</t>
  </si>
  <si>
    <t>Gualo Rai, Middle Road PMB 626  Box 10001</t>
  </si>
  <si>
    <t>66-0661694</t>
  </si>
  <si>
    <t>IM</t>
  </si>
  <si>
    <t>SUK AH</t>
  </si>
  <si>
    <t>GUALO RAI MIDDLE ROAD PMB 626 BOX 10001</t>
  </si>
  <si>
    <t>BnJcorp2019@gmail.com</t>
  </si>
  <si>
    <t>P-500-24213-233664</t>
  </si>
  <si>
    <t>Scuba Diving Instructor</t>
  </si>
  <si>
    <t>TWO YEARS RELATED EXPERIENCE. AT LEAST HIGH SCHOOL GRADUATE MUST POSSESS A VALID SCUBA DIVING INSTRUCTOR LICENSE FROM NAUI OR PADI MUST BE WILLING TO WORK WITH FLEXIBLE SCHEDULE MUST BE ABLE TO SPEAK, READ AND WRITE THE KOREAN LANGUAGE FOR BETTER COMMUNICATIONS WITH KOREAN TOURIST CUSTOMER.</t>
  </si>
  <si>
    <t>Gualo Rai, Middle Road PMB 626 BOx 10001</t>
  </si>
  <si>
    <t xml:space="preserve">SS TAX, MEDICARE TAX, CH. 2 TAX ( CNMI TAX), CHAPTER 7 TAX
</t>
  </si>
  <si>
    <t>C-500-25072-771245</t>
  </si>
  <si>
    <t>SUPERTECH, INC.</t>
  </si>
  <si>
    <t>WHITE COCONUT COMPUTER SERVICES</t>
  </si>
  <si>
    <t>Asusena Avenue, Garapan</t>
  </si>
  <si>
    <t>66-0797681</t>
  </si>
  <si>
    <t>MASILUNGAN</t>
  </si>
  <si>
    <t>MARCELO</t>
  </si>
  <si>
    <t>VILLEGAS</t>
  </si>
  <si>
    <t>Asusena Avenue, Garapan Village</t>
  </si>
  <si>
    <t>supertech@supertechsaipan.com</t>
  </si>
  <si>
    <t>P-500-25036-666569</t>
  </si>
  <si>
    <t>At least 12 months of working experience.  Skilled in the use of power tools and hand tools.  Willing to work flexible hours including weekends and holidays.</t>
  </si>
  <si>
    <t>mar@supertechsaipan.com</t>
  </si>
  <si>
    <t>C-500-25034-659952</t>
  </si>
  <si>
    <t>P-500-24339-515902</t>
  </si>
  <si>
    <t>GENERAL MAINTENANCE &amp; REPAIR WORKERS</t>
  </si>
  <si>
    <t>C-500-25092-825535</t>
  </si>
  <si>
    <t>AFETNA RD SAN ANTONIO</t>
  </si>
  <si>
    <t xml:space="preserve">High School graduate. Must have at least 1 year working experience. Must have specific understanding of automobile, equipment &amp; tools diagnosis, troubleshooting &amp; repair. Knowledgeable with truck/automobile parts, repairs &amp; maintenance. Can work under less supervision and be able to meet work deadlines. Must be physically fit to lift, push, pull or carry heavy loads and perform the duties of the position. Must be able to secure the CNMI Commercial driver's license and with excellent driving record. Willing to work flexible hours including weekends and holidays. Must have own transportation to and from work. </t>
  </si>
  <si>
    <t>Week</t>
  </si>
  <si>
    <t>C-500-25093-825669</t>
  </si>
  <si>
    <t>ERJ Corporation</t>
  </si>
  <si>
    <t>ERJ Corporation Accounting Services</t>
  </si>
  <si>
    <t>P-500-25019-628778</t>
  </si>
  <si>
    <t>Can work flexible hours during weekends and holidays.
Required for both U.S Workers and CW1 Workers.
All Applicants must provide high school credentials and employment certificate/s.</t>
  </si>
  <si>
    <t>Will make all deductions from the worker's paycheck required by law such as Taxes (Chapter 2, Chapter 7, SS &amp; Medicare) and will remit to applicable Government Agencies.</t>
  </si>
  <si>
    <t>www.cnmi.labor.gov</t>
  </si>
  <si>
    <t>C-500-25056-720957</t>
  </si>
  <si>
    <t>C-500-25031-656103</t>
  </si>
  <si>
    <t>NORTHERN MARIANAS INTERNATIONAL SCHOOL</t>
  </si>
  <si>
    <t>PMB 936 BOX 10000</t>
  </si>
  <si>
    <t>NAURU LOOP SUSUPE VILLAGE</t>
  </si>
  <si>
    <t>66-0804494</t>
  </si>
  <si>
    <t>VAN DER MAAS</t>
  </si>
  <si>
    <t>ERICK</t>
  </si>
  <si>
    <t>nmissaipancnmi@gmail.com</t>
  </si>
  <si>
    <t>P-500-24218-243655</t>
  </si>
  <si>
    <t>HIGH SCHOOL GRADUATE WITH AT LEAST  MINIMUM OF SIX (6) MONTHS OF WORKING EXPERIENCE IN DAYCARE CENTER SETTING. KNOWLEDGE AND UNDERSTANDING OF CHILDREN'S GROWTH AND DEVELOPMENT NEEDS FOR SOCIAL, PHYSICAL AND INTELLECTUAL EXPANSION. ABILITY TO OFFER A SAFE ENVIRONMENT FOR EACH CHILD INCLUDING THEIR NUTRITIONAL, TECHNOLOGICAL AND HYGIENIC NEEDS. MUST BE CERTIFIED THROUGH BOTH THE INFANT TODDLER ENVIRONMENT RATING SCALE AND THE EARLY CHILDHOOD RATING SCALE.</t>
  </si>
  <si>
    <t>GROUND FLOOR MARIANAS BUSINESS PLAZA NAURU LOOP</t>
  </si>
  <si>
    <t>C-500-25093-825692</t>
  </si>
  <si>
    <t>P-500-24181-162177</t>
  </si>
  <si>
    <t>Operations Service Workers</t>
  </si>
  <si>
    <t xml:space="preserve">High school graduate with at least 3 months of work-related experience. Can do and perform work assignment under pressure with less supervision and must be able to meet tasks deadline. Must be physically fit to be able to handle and perform the duties of the position. No theft record. Willing to work flexible hours including holidays and weekends. The work schedule for this position includes shifting &amp; split shifts and each beneficiary shall have different days off, each with 1-day off per week. Own transportation to and from work is required and must possess a valid CNMI driver's license.  </t>
  </si>
  <si>
    <t>Afetna Rd San Antonio</t>
  </si>
  <si>
    <t>C-500-25085-803640</t>
  </si>
  <si>
    <t>P-500-25041-681602</t>
  </si>
  <si>
    <t>Helpers-Production Workers</t>
  </si>
  <si>
    <t>Some previous work-related skills, and knowledge of machines and tools, including their design, uses, repair, and maintenance.</t>
  </si>
  <si>
    <t>SOCIAL SECURITY, MEDICARE AND CNMI TAXES</t>
  </si>
  <si>
    <t>C-500-25072-771425</t>
  </si>
  <si>
    <t>P-500-24155-061268</t>
  </si>
  <si>
    <t>BOOKKEEPING, ACCOUNTING AND AUDITING CLERKS</t>
  </si>
  <si>
    <t>C-500-25038-673753</t>
  </si>
  <si>
    <t>Medical and Clinical Laboratory Technologists</t>
  </si>
  <si>
    <t>P-500-24213-233595</t>
  </si>
  <si>
    <t>Clinical Laboratory Scientist</t>
  </si>
  <si>
    <t xml:space="preserve">U.S. BACHELOR'S DEGREE IN LABORATORY OR BIOLOGICAL SCIENCE WITH THE MINIMUM HOURS OF WORK AND TRAINING REQUIRED TO PERFORM LABORATORY TESTING, AS DEFINED BY CLIA REQUIREMENTS OR BACHELOR'S DEGREE GRADUATE OF A FOREIGN MEDICAL TECHNOLOGY PROGRAM THAT MEETS ALL EDUCATION AND TRAINING, AS DEFINED BY CLIA REQUIREMENTS. INDIVIDUALS WHO HAVE DEGREES FROM FOREIGN INSTITUTIONS MUST HAVE AN EVALUATION OF THIER CREDENTIALS TO DETERMINE THE EQUIVALENCY OF THEIR EDUCATION TO AN EDUCATION OBTAINED IN THE UNITED STATES. THE QUIVALENCY EVALUATIONS SHOULD BE ON A COURSE-BY-COURSE BASIS AND MAY BE PERFORMED BY A NATIONALLY RECOGNIZED ORGANIZATION. THESE MAY INCLUDE SUCH ORGANIZATIONS AS THE NATIONAL ASSOCIATION CREDENTIAL SERVICES, INC (NACES) AND THE INTERNATIONAL CREDENTIAL EVALUATORS, INC AND WORLD EDUCATION SERVICES. MUST HAVE TWO YEARS OR RECENT AND APPLICABLE CLINICAL EXPERIENCE. LICENSED BY THE CNMI HEALTHCARE PROFESSIONS LICENSING BOARD (HCLB) AS A CLINICAL LABORATORY TECHNOLOGISTS, MEETING ALL REQUIREMENTS WITH APPROPRIATE DOCUMENTS. POSSESS CURRENT LICENSE TO PRACTICE LABORATORY MEDICINE AMERICAN SOCIETY FOR CLINICAL PATHOLOGY (ASCP) OR EQUIVALENT SUCH AS AMERICAN MEDICAL TECHNOLOGISTS (AMT), HEALTH AND HUMAN SERVICES (HHS) AND HAVE AT LEAST ONE OF THE FOLLOWING: CLINICAL LABORATORY SCIENTIST LICENSED BY THE AMT OR HHS MAY BE EXEMPT FROM THE FOUR (4) YEAR DEGREE DUE TO LICENSING REQUIREMENT PRIOR TO 1998. 
CONDITIONAL REQUIREMENTS: EMPLOYMENT IS CONTINGENT UPON SUCCESSFUL CLEARING OF PRE-EMPLOYMENT HEALTH AND SCREENING IN ACCORDANCE WITH CHCC POLICY. </t>
  </si>
  <si>
    <t>Fringe benefits: Paid time off and holidays.</t>
  </si>
  <si>
    <t xml:space="preserve">CNMI Tax, Federal Tax, Medicare and Social Security. Optional: Medical and dental insurance, life insurance, 401a retirement plan. </t>
  </si>
  <si>
    <t>C-500-25093-825793</t>
  </si>
  <si>
    <t>Must have knowledge of diesel engines, machines, heavy equipment and tools including their designs, uses, repair and maintenance.  Must have one (1) year proven work experience as a good Heavy Equipment Diesel Mechanic. 
Must possess a valid driver's license, which will be applied equally to both the U.S. and foreign workers.</t>
  </si>
  <si>
    <t>C-500-25073-775050</t>
  </si>
  <si>
    <t>P-500-24152-055017</t>
  </si>
  <si>
    <t>CNMI Taxes, Fica &amp; Medicare Taxes</t>
  </si>
  <si>
    <t>C-500-25049-701125</t>
  </si>
  <si>
    <t>C-500-25100-849404</t>
  </si>
  <si>
    <t>P-500-24236-288532</t>
  </si>
  <si>
    <t>Front Desk Supervisor</t>
  </si>
  <si>
    <t xml:space="preserve">ABLE TO DEMONSTRATE SPECIFIC SKILLS: 1. SOCIAL PERCEPTIVENESS-BEING AWARE OF OTHERS' REACTIONS AND UNDERSTANDING WHY THEY REACT AS THEY DO.
2. SPEAKING-TALKING TO OTHERS TO CONVEY INFORMATION EFFECTIVELY. 3. SERVICE ORIENTATION-ACTIVELY LOOKING FOR WAYS TO HELP PEOPLE. 4. ACTIVE
LISTENING-GIVING FULL ATTENTION TO WHAT OTHER PEOPLE ARE SAYING, TAKING TIME TO UNDERSTAND THE POINTS BEING MADE, ASKING QUESTIONS AS
APPROPRIATE AND NOT INTERRUPTING AT INAPPROPRIATE TIMES.5. COORDINATION- ADJUSTING ACTIONS IN RELATION TO OTHERS' ACTIONS. BE ABLE AND WILLING
TO WORK IN FLEXIBLE SHIFTS, DAYS, EVENING, NIGHT, WEEKEND AND HOLIDAYS.
</t>
  </si>
  <si>
    <t>C-500-25073-775042</t>
  </si>
  <si>
    <t>MUST HAVE 12 MONTHS EXPERIENCE. ABLE TO WORK SAFELY WITH A VARIETY OF CLEANING SUPPLIES. ABLE TO USE CLEANING EQUIPMENT. KNOWLEDGE OF CLEANING CHEMICALS AND SUPPLIES. MUST BE ABLE TO LOCATE, INTERPRET, AND APPLY SAFETY INFORMATION RELATED TO CLEANING CHEMICALS USING THE MATERIAL SAFETY DATA SHEETS (MSDS). HANDLES THE PHYSICAL DEMANDS OF THE JOB, INCLUDING STANDING AND WALKING FOR MOST OF THE SHIFT, BENDING, CLIMBING, AND LIFTING AT LEAST 25
POUNDS.</t>
  </si>
  <si>
    <t>C-500-25056-723887</t>
  </si>
  <si>
    <t>C-500-25062-736764</t>
  </si>
  <si>
    <t>Must experience as a sales representative. Must have knowledge in marketing Must have sales certificate</t>
  </si>
  <si>
    <t>C-500-25076-781822</t>
  </si>
  <si>
    <t>PO BOX 520495</t>
  </si>
  <si>
    <t>C-500-25073-775342</t>
  </si>
  <si>
    <t>JUST CORPORATION</t>
  </si>
  <si>
    <t>NEW WINSCOS</t>
  </si>
  <si>
    <t>66-1019831</t>
  </si>
  <si>
    <t>nnwinscos.main2022@gmail.com</t>
  </si>
  <si>
    <t>P-500-25036-666731</t>
  </si>
  <si>
    <t>The ability to quickly move hand, your hand together with arm, or  two hands to grasp, manipulate, or assemble objects.  The ability to bend, stretch, twist, or reach with body, arms, and/or legs.  And the ability to use your abdominal and lower back muscles to support part of the body repeatedly or continuously over time without "giving out" or fatiguing.</t>
  </si>
  <si>
    <t>SAN ROQUE VILLAGE</t>
  </si>
  <si>
    <t>C-500-25052-712753</t>
  </si>
  <si>
    <t>P-500-24222-256335</t>
  </si>
  <si>
    <t>FARMERS</t>
  </si>
  <si>
    <t>No formal education credentials needed, must know their crops well enough to be able to choose the proper seeds for their particular soil and climate. They also need experience in evaluating crop growth and weather cycles. Livestock and dairy farmers should enjoy working with animals and have some background in animal science, breeding, and care. Must have a minimum of 3 months work experience as a farmer</t>
  </si>
  <si>
    <t xml:space="preserve">CNMI Tax and FICA Tax. Housing is optional; Employees who are single may live in the housing with a monthly charge of $30.00 for air condition use, free housing or no monthly charge for single employees who opted not to use the air conditioner. </t>
  </si>
  <si>
    <t>C-500-25111-883233</t>
  </si>
  <si>
    <t>C-500-25104-863140</t>
  </si>
  <si>
    <t xml:space="preserve">Must be proficient in using software such as Microsoft Office and QuickBooks.
</t>
  </si>
  <si>
    <t>C-500-25072-771329</t>
  </si>
  <si>
    <t>C-500-25107-873840</t>
  </si>
  <si>
    <t>P-500-24202-210660</t>
  </si>
  <si>
    <t>High school graduate. Must have at least 1-year of work-related experience. Can do and perform work assignments under pressure with less supervision and meet tasks deadline. Familiar in using cleaning equipment and tools. Must be physically fit to lift, push, pull or carry heavy loads.  Willing to work flexible hours including holidays and weekends. The work schedule for this position includes split shifts and each beneficiary shall have different days off, each with 1-day off per week.  All applicants must have own transportation to &amp; from work and must be able to secure CNMI driver's license.</t>
  </si>
  <si>
    <t>C-500-25073-775206</t>
  </si>
  <si>
    <t>C-500-25093-825883</t>
  </si>
  <si>
    <t>P-500-25008-602500</t>
  </si>
  <si>
    <t>High School/GED with 12 months previous proven experience as Billing and Posting Clerk.  Knowledge and experience in construction billing procedures, AIA contract document forms, Adobe systems: Adobe Acrobat/Reader; Microsoft Office: Word, Excel, PowerPoint; and Accounting Software.</t>
  </si>
  <si>
    <t>C-500-25093-826043</t>
  </si>
  <si>
    <t>MARIANAS MEAT HARVESTING CORPORATION</t>
  </si>
  <si>
    <t>CK SMOKEHOUSE &amp; SALAD, MMH SLAUGHTERHOUSE, ET AL</t>
  </si>
  <si>
    <t>13006 LOWERBASE DRIVE</t>
  </si>
  <si>
    <t>P-500-24181-162288</t>
  </si>
  <si>
    <t xml:space="preserve">High school graduate. Minimum of 1-year experience as a cook. Able to work independently. Familiar with the preparation of international cuisine such as American, Korean, Filipino, &amp; other saleable menus. Knowledge in meat seasoning and pig roasting.  Able to work all shifts and flexible schedules including weekends and holidays. The work schedule for this position includes shifting &amp; split shift and each beneficiary shall have different days off, each with 1-day off per week. Must have own transportation to &amp; from work and be able to secure CNMI Driver's License and Food Handler's Certificate. </t>
  </si>
  <si>
    <t>Konsolacion St.</t>
  </si>
  <si>
    <t>C-500-25088-813109</t>
  </si>
  <si>
    <t>DAMASO B. CATUBAY</t>
  </si>
  <si>
    <t>D &amp; G FARM</t>
  </si>
  <si>
    <t>P.O BOX 1261</t>
  </si>
  <si>
    <t>rota</t>
  </si>
  <si>
    <t>66-1055450</t>
  </si>
  <si>
    <t>Catubay</t>
  </si>
  <si>
    <t>Damaso</t>
  </si>
  <si>
    <t>catubaygloria@yahoo.com</t>
  </si>
  <si>
    <t>P-500-24351-545093</t>
  </si>
  <si>
    <t>MUST KNOW HOW TO DRIVE TRACTOR AND TRUCK FOR LOADING OF GOODS. CANDIDATE MAY BE REQUIRED TO WORK UNDER THE SUN OR RAINING IF
NECESSARY.</t>
  </si>
  <si>
    <t>Damaso Catubay dba D &amp; G FARM</t>
  </si>
  <si>
    <t>C-500-25060-735446</t>
  </si>
  <si>
    <t xml:space="preserve">MUST HAVE THREE (3) MONTHS WORK EXPERIENCE. APPLICANTS MUST BE ABLE TO LIFT AT LEAST 50 LBS. &amp; CAN WORK ON FLEXIBLE HOURS ON WEEKDAYS AND HOLIDAYS OR EARLY MORNING SHIFT. MUST SUBMIT DETAILED RESUME EQUALLY APPLICABLE TO U.S. AND FOREIGN WORKERS. </t>
  </si>
  <si>
    <t xml:space="preserve">CHAPTER 2 AND CHAPTER 7 TAXES(STATE AND FEDERAL TAX), SOCIAL SECURITY AND MEDICARE TAXES </t>
  </si>
  <si>
    <t>C-500-25070-763735</t>
  </si>
  <si>
    <t>C-500-25084-800098</t>
  </si>
  <si>
    <t>Employees' Income taxes as required by Federal &amp; CNMI laws</t>
  </si>
  <si>
    <t>C-500-25149-027041</t>
  </si>
  <si>
    <t>P-500-25091-816200</t>
  </si>
  <si>
    <t>Knowledgeable in Peachtree or Sage Accounting program</t>
  </si>
  <si>
    <t>CNMI taxes and Federal Taxes</t>
  </si>
  <si>
    <t>C-500-25121-924829</t>
  </si>
  <si>
    <t>Beach Road, Oleai P.O.Box 500137</t>
  </si>
  <si>
    <t>P-500-24137-001500</t>
  </si>
  <si>
    <t>Auto Body Repairer</t>
  </si>
  <si>
    <t xml:space="preserve">HIGH SCHOOL DIPLOMA OR EQUIVALENT. AT LEAST 12 MONTHS EXPERIENCE IN RELATED FIELD. TECHNICAL SKILLS: AUTO BODY TECHS USE A WIDE RANGE OF TOOLS AND EQUIPMENT TO ASSESS AND REPAIR CARS. OTHER WORK DEMANDS STRENGTH AND AGILITY. APPLICANTS MUST PASS AUTO PARTS SKILLED TEST (TOTAL PASSING SCORE OF 89%) DURING APPLICATION PROCESS. THE SKILL TESTING AND COMPREHENSION EXAM ARE REQUIRED EQUALLY OF BOTH US AND FOREIGN WORKERS. MUST BE ABLE TO WORK ON WEEKENDS AND HOLIDAYS ON SHORT NOTICE.
</t>
  </si>
  <si>
    <t>C-500-25105-863875</t>
  </si>
  <si>
    <t xml:space="preserve">Withholding Taxes, FICA &amp; Medicare Contribution
</t>
  </si>
  <si>
    <t>C-500-25107-878500</t>
  </si>
  <si>
    <t>Signsational</t>
  </si>
  <si>
    <t>Beach Road, Tun Segundo St. Chalan Kanoa</t>
  </si>
  <si>
    <t>66-0895855</t>
  </si>
  <si>
    <t>SIKAYUN</t>
  </si>
  <si>
    <t>signsational2017@gmail.com</t>
  </si>
  <si>
    <t>Customer Service Representatives</t>
  </si>
  <si>
    <t>P-500-25069-760566</t>
  </si>
  <si>
    <t>Customer Service Representative</t>
  </si>
  <si>
    <t>AT LEAST 12 MONTHS OF WORK-RELATED SKILL, KNOWLEDGE OR EXPERIENCE OF CUSTOMER SERVICE OR SALES WORK. MUST BE COMPUTER LITERATE WITH KNOWLEDGE OF MICROSOFT OFFICE, MICROSOFT WORD, POWERPOINT, EXCEL, OUTLOOK, TEAMS, ONENOTE AND ONEDRIVE. SKILLS TEST AND COMPREHENSION EXAMINATIONS ARE REQUIRED TO US AND FOREIGN WORKERS. MUST BE ABLE TO LIFT, PUSH, PULL OR CARRY OBJECTS MINIMUM OF 30 LBS. AND BEND, STRETCH, TWIST OR REACH WITH BODY, ARMS AND/OR LEGS.</t>
  </si>
  <si>
    <t>Applicable CNMI &amp; Federal Tax</t>
  </si>
  <si>
    <t>C-500-25064-744196</t>
  </si>
  <si>
    <t>SAVORY BISTRO CAFE</t>
  </si>
  <si>
    <t>P-500-24191-181791</t>
  </si>
  <si>
    <t>Familiar in mixing ingredients, such as liquor, soda, water, sugar, and bitters, to prepare cocktails and other drinks.</t>
  </si>
  <si>
    <t>Withholding Taxes, FICA and Medicare Contributions</t>
  </si>
  <si>
    <t>C-500-25095-835117</t>
  </si>
  <si>
    <t>P-500-25044-689413</t>
  </si>
  <si>
    <t>MANICURIST/PEDICURIST</t>
  </si>
  <si>
    <t xml:space="preserve">WORK SCHEDULE AS FOLLOWS:
10:00 AM TO 1:00PM; 
2:00PM TO 6:00PM
7 HOURS PER DAY. MONDAY THROUGN FRIDAY, 35 HOURS PER WEEK.
</t>
  </si>
  <si>
    <t>Per week exceeds 40 hours, overtime rate $8.14 x 1.5=$12.21 per hour.</t>
  </si>
  <si>
    <t>C-500-25095-834981</t>
  </si>
  <si>
    <t>Dan Dan Dr</t>
  </si>
  <si>
    <t>C-500-25093-826554</t>
  </si>
  <si>
    <t>WITHHOLDING AND FICA</t>
  </si>
  <si>
    <t>C-500-25100-849683</t>
  </si>
  <si>
    <t>JESUS P. CRUZ</t>
  </si>
  <si>
    <t>EJ CHILL AND GRILL (CATERER)</t>
  </si>
  <si>
    <t>P.O. BOX 520039, SAN JOSE VILLAGE</t>
  </si>
  <si>
    <t>30-0516839</t>
  </si>
  <si>
    <t>PANGELINAN</t>
  </si>
  <si>
    <t>jesuscruztinian@gmail.com</t>
  </si>
  <si>
    <t>Cooks, Short Order</t>
  </si>
  <si>
    <t>P-500-24291-413164</t>
  </si>
  <si>
    <t>COOK, (SHORT ORDER)</t>
  </si>
  <si>
    <t>At least 6 months working experience. Knows how to make different kind of dishes. Knows how to make different kinds of snacks and desserts. Knows how to measure and assemble ingredients for menu items. Knowledge in Filipino food. Can cut meat and put it on a skewer for bbq menu. Ensure that the food preparation area and the kitchen are sanitized at the end of the shift. Willing to work flexible schedule. Do other related duties as assigned.</t>
  </si>
  <si>
    <t>C-500-25156-054929</t>
  </si>
  <si>
    <t>Must have a high school diploma or GED. Must have at least twenty-four (24) months prior work experience as a Bookkeeper or Accounting Assistant. Must be able and willing to work shifts, evenings, weekends, and holidays.</t>
  </si>
  <si>
    <t>Asia Pacific Hotels  Inc. DBA Century Hotel</t>
  </si>
  <si>
    <t>C-500-25097-835684</t>
  </si>
  <si>
    <t>United Coop Cleaning Services LLC</t>
  </si>
  <si>
    <t>Royal Palm Avenue, Beach Road, Garapan</t>
  </si>
  <si>
    <t>Second Floor Macaranas Building, PMB 738 P.O. Box 10,000</t>
  </si>
  <si>
    <t>66-0692168</t>
  </si>
  <si>
    <t>Hanson</t>
  </si>
  <si>
    <t>Mark</t>
  </si>
  <si>
    <t>Bradley</t>
  </si>
  <si>
    <t>Managing Member</t>
  </si>
  <si>
    <t>uccsllc@gmail.com</t>
  </si>
  <si>
    <t>P-500-25043-685561</t>
  </si>
  <si>
    <t>Building Cleaning Worker</t>
  </si>
  <si>
    <t>The position requires three (3) months work related experience. Because the job will require daily movement in and about Saipan, traveling to and from client building and residence locations, the job requires that the employee obtain a CNMI Driver's License and secure the daily use of an operational, registered and insured vehicle prior to the employee's first day of work and to maintain a valid CNMI Driver's license, and operational registered and insured vehicle at all times during the full term of employment.  Company employees are reimbursed at the IRS mileage rate for their fuel and maintenance costs for all miles traveled in their vehicles for company business.  These requirements and all of the other requirements for this job apply to all company employees regardless of citizenship, nationality and/or place of hire.  The Company is an equal opportunity employer.</t>
  </si>
  <si>
    <t>C-500-25081-796082</t>
  </si>
  <si>
    <t>P-500-24236-288523</t>
  </si>
  <si>
    <t>C-500-25156-054896</t>
  </si>
  <si>
    <t>C-500-25070-763896</t>
  </si>
  <si>
    <t>P-500-24228-268961</t>
  </si>
  <si>
    <t>Have basic skills of Production and processing, customer and personal service, food production. Willing to assist as needed to ensure all restaurant standards are met. Able to pull, push, lift and carry 50lbs without assistance. Be able and willing to work flexible shifts, days, evenings, nights, weekends and holidays.</t>
  </si>
  <si>
    <t>C-500-25094-831229</t>
  </si>
  <si>
    <t>Saipan Stevedore Company Inc</t>
  </si>
  <si>
    <t>12436 COMMERCIAL PORT AVE,  PO BOX 500208</t>
  </si>
  <si>
    <t>48-6018618</t>
  </si>
  <si>
    <t>P-500-25058-727594</t>
  </si>
  <si>
    <t xml:space="preserve">EMPLOYEES IN THESE OCCUPATIONS NEED 24 MONTHS OF ON-THE-JOB EXPERIENCE. EXPERIENCE IN THE FIELD OF MAINTENANCE AND STRUCTURAL REPAIRS. ALL APPLYING U.S. CITIZENS AND CW INDIVIDUALS MUST OBTAIN A POLICE CLEARANCE PRE-HIRE. ALL APPLYING U.S. CITIZENS AND CW INDIVIDUALS MUST UNDERGO A DRUG SCREENING TEST POST HIRE. </t>
  </si>
  <si>
    <t>Saipan Stevedore Company, Inc.</t>
  </si>
  <si>
    <t>C-500-25073-775283</t>
  </si>
  <si>
    <t>9494 Speaker Lane Chinatown</t>
  </si>
  <si>
    <t>P.O Box 505068</t>
  </si>
  <si>
    <t>Areniego</t>
  </si>
  <si>
    <t>P-500-24358-566656</t>
  </si>
  <si>
    <t xml:space="preserve">A high school diploma or equivalent (GED) is required.
 A minimum of 12 months of current and progressive work experience in a childcare setting is required.
 Certifications:
 Infant and Toddler Certification is a significant asset.
 CPR and First Aid certification are highly preferred and will be considered valuable assets.
 Food Handler Certificate.
 Police clearance and Sex Offender Registry Notification Act documentation are mandatory.
 Health certification from the Saipan Health Clinic is required for all candidates.
 Skills and Competencies:
 Ability to communicate clearly, concisely, and effectively with children, parents, and colleagues. This includes the ability to explain complex ideas in a simple, understandable manner.
 Ability to write clear, accurate, and well-organized daily reports, observations, and notes, following specific formatting guidelines and ensuring correct grammar, spelling, and
 punctuation in all written correspondence.
 Ability to understand and respond to the emotional needs of children, fostering a nurturing, supportive, and positive environment for their development.
 Must be able to handle challenging behaviors calmly and professionally, ensuring a safe and positive experience for children at all times.
 Ability to develop and maintain a well-structured schedule for daily activities, routines, and responsibilities, ensuring all childrens needs are met in a timely manner. This could include
 managing classroom supplies, creating lesson plans, or tracking progress on activities.
 Ability to prioritize tasks and allocate sufficient time for activities and individual needs, ensuring the daily schedule is followed without delays. This includes handling unforeseen
 interruptions and adjusting schedules as needed.
 Must have the physical energy and stamina to actively engage in play and other physically demanding tasks throughout the day.
 Ability to identify potential hazards in the environment and immediately take action to mitigate risks to childrens safety. This also includes paying attention to childrens behavior, identifying
 any signs of distress or health concerns, and ensuring that all policies and procedures are followed consistently.
 Ability to think quickly and effectively address behavioral issues, minor accidents, and emergency situations while ensuring the safety and well-being of the children.
 Familiarity with child safety protocols, emergency procedures, and basic child development principles.
 Additional Requirements:
 Recommendation Letters: Successful applicants must submit at least two (2) recommendation letters from previous employers (direct supervisors or HR), which must include statements
 regarding reliability, punctuality, attendance, and work ethic.
 Reference Letters: Two (2) letters of reference from non-family members must be provided.
 Licensing and Certification (required by the CNMI Licensing Office):
 Police Clearance
 CPR Certification
 Sex Offender Registry Notification Act Compliance
 Food Handler Certificate
 Additional Preferred Certifications:
 Certifications in early childhood education or child development will be highly regarded.
 Equal Opportunity Employer Statement: We are an Equal Opportunity Employer and apply the above requirements equally to all successful applicants, whether U.S. workers or CW-1
 workers
</t>
  </si>
  <si>
    <t>2664 Ghiyeghi St. San Jose, Oleai</t>
  </si>
  <si>
    <t>P.O Box 505704</t>
  </si>
  <si>
    <t>Workmen's Compensation is provided by the Employer.</t>
  </si>
  <si>
    <t xml:space="preserve">CNMI taxes and federal taxes are required by law. </t>
  </si>
  <si>
    <t>C-500-25094-831091</t>
  </si>
  <si>
    <t>P-500-24179-152444</t>
  </si>
  <si>
    <t>C-500-25099-844719</t>
  </si>
  <si>
    <t>HARVEST MART/3KINGS MARKET/STARGOODS</t>
  </si>
  <si>
    <t>DISTRICT 4 SONGSONG VILLAGE</t>
  </si>
  <si>
    <t>P-500-25035-662756</t>
  </si>
  <si>
    <t xml:space="preserve">KNOWLEDGE OF TECHNIQUES AND EQUIPMENT IN FOOD PREPARATION, INCLUDING STORAGE/HANDLING TECHNIQUES; ABLE TO DEVELOP OR CREATE NEW RECIPES.
</t>
  </si>
  <si>
    <t>SINAPALO 1 VILLAGE</t>
  </si>
  <si>
    <t>Deductions include local and state taxes which is consistent and pertinent to U.S. Federal and CNMI Laws (e.g. Chapter 2, Chapter 7, SS, and Medicare).</t>
  </si>
  <si>
    <t>C-500-25073-774856</t>
  </si>
  <si>
    <t>C-500-25140-994004</t>
  </si>
  <si>
    <t>P.O. Box  500066</t>
  </si>
  <si>
    <t>P-500-24191-181707</t>
  </si>
  <si>
    <t>Food Handler Certification is required.</t>
  </si>
  <si>
    <t>1985 Beach Road</t>
  </si>
  <si>
    <t>C-500-25071-767469</t>
  </si>
  <si>
    <t>PACIFIC CHANGHONG CORPORATION</t>
  </si>
  <si>
    <t>CHANGHONG RETAIL AIR-CONDITIONERS</t>
  </si>
  <si>
    <t>PO BOX 505201</t>
  </si>
  <si>
    <t>KOBLERVILLE ROAD</t>
  </si>
  <si>
    <t>66-0728883</t>
  </si>
  <si>
    <t>YONG</t>
  </si>
  <si>
    <t>pacificchanghongac@gmail.com</t>
  </si>
  <si>
    <t>P-500-24225-259639</t>
  </si>
  <si>
    <t>AIRCONDITIONING INSTALLER</t>
  </si>
  <si>
    <t>PACIFIC CHANGHONG BUILDING</t>
  </si>
  <si>
    <t>KOBLER VILLE ROAD, KOBLERVILLE VILLAGE</t>
  </si>
  <si>
    <t>C-500-25095-835078</t>
  </si>
  <si>
    <t>HONGYE CORPORATION</t>
  </si>
  <si>
    <t>NIGHT SCENT RESTAURANT</t>
  </si>
  <si>
    <t>CORAL TREE AVE, GARAPAN VILLAGE</t>
  </si>
  <si>
    <t>66-0963984</t>
  </si>
  <si>
    <t>MING</t>
  </si>
  <si>
    <t>HONGYECORP2020@OUTLOOK.COM</t>
  </si>
  <si>
    <t>P-500-25044-690466</t>
  </si>
  <si>
    <t>1. WORK SCHEDULE AS FOLLOW:
11:00AM TO 2:00PM,
5:00PM TO 9:00PM.
7 HOURS A DAY, MONDAY THROUGH FRIDAY, 35 HOURS PER WEEK.
2. request an on-site cooking test.</t>
  </si>
  <si>
    <t>Per week exceeds 40 hours, overtime rate $8.83 x 1.5=13.245 per hour.</t>
  </si>
  <si>
    <t>Deduct all local and federal taxes (e.g. FICA).</t>
  </si>
  <si>
    <t>hongyecorp2020@outlook.com</t>
  </si>
  <si>
    <t>C-500-25097-835676</t>
  </si>
  <si>
    <t>P-500-25059-735043</t>
  </si>
  <si>
    <t>KNOWLEDGE IN OPERATING PC, ADDING MACHINE, ELECTRIC TYPEWRITER, ACCOUNTING SOFTWARE SUCH AS QUICKBOOKS AND PEACHTREE.</t>
  </si>
  <si>
    <t>C-500-25060-735494</t>
  </si>
  <si>
    <t xml:space="preserve">MUST HAVE THREE (3) MONTHS PREVIOUS RELATED WORK EXPERIENCE, SKILLS &amp; KNOWLEDGE. APPLICANTS MUST BE ABLE TO LIFT AT LEAST 50 LBS. &amp; CAN WORK ON A FLEXIBLE HOURS ON WEEKDAYS AND HOLIDAYS OR EARLY MORNING SHIFT. MUST SUBMIT DETAILED RESUME EQUALLY APPLICABLE TO U.S. AND FOREIGN WORKERS. </t>
  </si>
  <si>
    <t>CHAPTER 2 AND CHAPTER 7 TAXES(STATE AND FEDERAL TAX), SOCIAL SECURITY AND MEDICARE TAXES</t>
  </si>
  <si>
    <t>C-500-25080-793170</t>
  </si>
  <si>
    <t>P-500-24257-335115</t>
  </si>
  <si>
    <t>C-500-25132-962671</t>
  </si>
  <si>
    <t>D' Elegance Enterprises, Inc.</t>
  </si>
  <si>
    <t>Restaurant, Catering, Barbeque Stand, Commercial Space Rental</t>
  </si>
  <si>
    <t>Alaihai Avenue Corner Garapan Street</t>
  </si>
  <si>
    <t>P.O. Box 501106</t>
  </si>
  <si>
    <t>98-6021731</t>
  </si>
  <si>
    <t>Emily</t>
  </si>
  <si>
    <t>delegancesaipan@gmail.com</t>
  </si>
  <si>
    <t>P-500-24187-176162</t>
  </si>
  <si>
    <t>Understand the importance of sanitation and practice proper procedures to keep their work area tight. Knowledge of ingredients, how those ingredients interact, how to properly store and work with those ingredients and which items can be served as a substitute for others is essential in the kitchen. Ability to understand and practice the steps involved in all of the primary cooking. Methods: Saute, Grill, Poach, Braise and Fry.</t>
  </si>
  <si>
    <t>All Mandated CNMI Federal and Payroll Taxes</t>
  </si>
  <si>
    <t>C-500-25100-850540</t>
  </si>
  <si>
    <t>P-500-25041-678594</t>
  </si>
  <si>
    <t>Bi-weekly salary $18.24 x70 hours=$1,276.80 (FLSA exempt)</t>
  </si>
  <si>
    <t>C-500-25073-775275</t>
  </si>
  <si>
    <t>C-500-25070-763743</t>
  </si>
  <si>
    <t>C-500-25149-027835</t>
  </si>
  <si>
    <t>AKHIL CHANDRA MOLLICK</t>
  </si>
  <si>
    <t>MOLLICK ENTERPRISES</t>
  </si>
  <si>
    <t>P.O. BOX 502555, LOWER NAVY HILL</t>
  </si>
  <si>
    <t>66-0736128</t>
  </si>
  <si>
    <t>MOLLICK</t>
  </si>
  <si>
    <t>AKHIL CHANDRA</t>
  </si>
  <si>
    <t>akhilchandramollick@yahoo.com</t>
  </si>
  <si>
    <t>P-500-25097-835809</t>
  </si>
  <si>
    <t xml:space="preserve">AT LEAST 12 MONTHS WORKING EXPERIENCE AS MAINTENANCE WORKER. KNOW HOW TO REPAIR DOORS, LOCKS, WINDOWS. KNOWLEDGE IN PAINTING, ELECTRICAL AND MASONRY WORKS. KNOW LAND SCAPPING WORKS. WILLING TO WORK FLEXIBLE SCHEDULE. DO OTHER RELATED DUTIES AS ASSIGNED.
</t>
  </si>
  <si>
    <t>LOWER NAVY HILL</t>
  </si>
  <si>
    <t>C-500-25097-835612</t>
  </si>
  <si>
    <t>Marisland Fish Inc.</t>
  </si>
  <si>
    <t>Hibiscus Salon</t>
  </si>
  <si>
    <t>1170 Beach Road Chalan Piao</t>
  </si>
  <si>
    <t>P.O Box 504863</t>
  </si>
  <si>
    <t>66-0731083</t>
  </si>
  <si>
    <t>Salinas</t>
  </si>
  <si>
    <t>Carlita</t>
  </si>
  <si>
    <t>Avila</t>
  </si>
  <si>
    <t xml:space="preserve">Authorized Representative </t>
  </si>
  <si>
    <t>hibiscus2salon@gmail.com</t>
  </si>
  <si>
    <t>P-500-24353-553500</t>
  </si>
  <si>
    <t>Beautician</t>
  </si>
  <si>
    <t xml:space="preserve">Minimum  of 12 months of work experience in a customer-facing role involving direct interaction with clients or customers, with demonstrated ability to communicate clearly, respond to inquiries, and resolve issues according to company policy.   A valid health certification from the Saipan Health Clinic is required. A health certificate is mandatory for both U.S. workers and CW1 workers. Proven experience as a hairstylist, cosmetologist, nail technician, or facial specialist. Knowledge of hair care techniques, coloring, and styling methods. Experience with manicure/pedicure techniques and nail art.  Familiarity with skincare treatments and facial procedures.
</t>
  </si>
  <si>
    <t>jdkcastro@yahoo.com</t>
  </si>
  <si>
    <t>Sheryl</t>
  </si>
  <si>
    <t>C-500-25098-844427</t>
  </si>
  <si>
    <t>P-500-24358-566745</t>
  </si>
  <si>
    <t xml:space="preserve"> Ability to meet high cleaning standards using a checklist and visual inspection. Capable of working independently to complete cleaning tasks on schedule with minimal supervision. Knowledge and use of safety procedures when handling cleaning chemicals and equipment.  Ability to follow instructions and communicate clearly and respectfully with coworkers and supervisors.
Additional Requirements:
 Police clearance is required for U.S. workers and CW-1 workers.  Recommendation Letters: Successful applicants must submit at least two (2) recommendation letters from previous employers (direct supervisors or HR), which must include statements regarding reliability, punctuality, attendance, and work ethic. Equal Opportunity Employer Statement: We are an Equal Opportunity Employer and apply the above requirements equally to all successful applicants, whether U.S. workers or CW-1 workers.
</t>
  </si>
  <si>
    <t>C-500-25127-946111</t>
  </si>
  <si>
    <t>P-500-24179-152466</t>
  </si>
  <si>
    <t>GREENSKEEPER/GROUNDSKEEPER</t>
  </si>
  <si>
    <t>KNOWLEDGE IN MAINTAINING AND MONITORING DAILY OPERATIONS OF THE GOLF COURSE GREENS.
REQUIRES ADVANCED KNOWLEDGE OF AGRONOMY AND TURF GRASS MANAGEMENT PRACTICES, HANDLING CHEMICALS SUCH AS FERTILIZERS AND PESTICIDES (LICENSE IS REQUIRED BY GOVERNMENT AGENCY AND PRIOR FINAL OFFER EMPLOYMENT). KNOWLEDGE OF SAFE, EFFICIENT MECHANICAL EQUIPMENT SUCH AS TRACTORS, MOWERS, AND DRIVING OTHER MOTORIZED EQUIPMENT. SKILLS TEST MAY APPLY. KNOWLEDGE OF DIESEL AND GASOLINE EQUIPMENT OPERATIONS.
MUST HAVE THE ABILITY TO IMAGINE HOW PLANTS, TREES, SHRUBS, AND OTHER LANDSCAPING WILL LOOK BEFORE PLANTING OR TRIMMING. MUST BE ABLE TO WORK UNDER THE SUN AND CAN STAND FOR PROLONGED PERIOD OF TIME AND CAPABLE OF LIFTING AT LEAST 50LBS. MUST BE ABLE TO ACQUIRE PESTICIDE LICENSE APPLICATOR WITHIN THREE MONTHS OF TRAINING PERIOD. 
SKILLS TEST MAY APPLY PRIOR FINAL EMPLOYMENT OFFER.
MUST BE CAPABLE OF DOING PHYSICALLY STRENUOUS LABOR FOR LONG HOURS, OCCASIONALLY IN EXTREME HEAT
OR COLD. WILLING TO WORK IN FLEXIBLE SHIFTS, DAYS, EVENING, WEEKENDS AND HOLIDAYS</t>
  </si>
  <si>
    <t>All CNMI and Federal Tax required by law.</t>
  </si>
  <si>
    <t>C-500-25107-873710</t>
  </si>
  <si>
    <t>HBR International, Inc.</t>
  </si>
  <si>
    <t>Plata Drive Cor Bwerh, Chalan Kiya</t>
  </si>
  <si>
    <t>P-500-25070-764097</t>
  </si>
  <si>
    <t>Civil Engineering Technicians</t>
  </si>
  <si>
    <t>Work Experience Required: 12 Months of Related Work Experience</t>
  </si>
  <si>
    <t>PLATA DRIVE CORNER BWERH CHALAN KIYA</t>
  </si>
  <si>
    <t>C-500-25084-800613</t>
  </si>
  <si>
    <t>G/F JP BLDG. 2, CHALAN PALE ARNOLD RD.</t>
  </si>
  <si>
    <t>FEDERAL TAXES (SOCIAL SECURITY AND MEDICARE)
CNMI TAXES (CHAPTER 2 AND CHAPTER 7)</t>
  </si>
  <si>
    <t>C-500-25094-831153</t>
  </si>
  <si>
    <t xml:space="preserve">One year related experience in Tour/ Travel Industry. Must be able to speak, read and write the Korean language for better communication with the tourist customers. Computer skill required ( Microsoft-Office-Excel/Word) At least High school Graduate. Traffic and police clearance required- Applied Equally to US and CW-1 Workers. Must possess a valid  Drivers License- Applied Equally to US and CW-1 Workers.. Must be willing to work with flexible schedule. Previous work experience required- Applied Equally to US and CW-1 Workers.
</t>
  </si>
  <si>
    <t>SS TAX, MEDICARE TAX, CH. 2 TAX ( CNMI TAX), CHAPTER 7 TAX</t>
  </si>
  <si>
    <t>C-500-25097-835707</t>
  </si>
  <si>
    <t>Weighers, Measurers, Checkers, and Samplers, Recordkeeping</t>
  </si>
  <si>
    <t>P-500-25059-735076</t>
  </si>
  <si>
    <t>MATERIAL CONTROL MANAGER</t>
  </si>
  <si>
    <t>KNOWLEDGE IN OPERATING COMPUTER</t>
  </si>
  <si>
    <t>C-500-25098-840262</t>
  </si>
  <si>
    <t>Multiline Supplies &amp; Services</t>
  </si>
  <si>
    <t>P-500-24264-352314</t>
  </si>
  <si>
    <t>Work Certificate is required  for both US Workers and CW-1 Workers</t>
  </si>
  <si>
    <t>I.</t>
  </si>
  <si>
    <t>M.G.A. BUSINESS</t>
  </si>
  <si>
    <t>C-500-25125-935528</t>
  </si>
  <si>
    <t>R3A GENERAL SERVICES, LLC</t>
  </si>
  <si>
    <t>MARIANAS LED LIGHTS &amp; SOLAR; R3A GENERAL MAINTENANCE SERVICES</t>
  </si>
  <si>
    <t>PO BOX 7654 SVRB 101</t>
  </si>
  <si>
    <t>UNIT 101 HKP BUILDING, MIDDLE ROAD</t>
  </si>
  <si>
    <t>66-0848137</t>
  </si>
  <si>
    <t>ARIEL</t>
  </si>
  <si>
    <t>NALANGAN</t>
  </si>
  <si>
    <t>r3a_generalservicesllc@yahoo.com</t>
  </si>
  <si>
    <t>P-500-24150-044499</t>
  </si>
  <si>
    <t>WITH ATLEAST 24MONTH OF WORKING EXPERIENCE WITH CERTIFICATE OF EMPLOYMENT AS GENERAL MAINTENANCE IS REQUIED. WITH KNOWLEDGE OF MACHINES AND TOOLS, INCLUDING THEIR DESIGNS, USES, REPAIR, AND MAINTENANCE; WITH KNOWLEDGE OF MATERIALS, METHOD, AND TOOLS USE IN THE REPAIR AND MAINTENANCE OF BUILDINGS AND HOUSES; WITH ABILITY TO PERFORM ROUTINE MAINTENANCE ON PROPERTY AND DETERMINING THE APPROPRIATE METHOD OF MAINTENANCE NEEDED.
PRE-SCREENING TEST IS REQUIRED (LIKE TRADE TEST AND/OR EMPLOYMENT EXAM)</t>
  </si>
  <si>
    <t>C-500-25125-936673</t>
  </si>
  <si>
    <t>HIGH SCHOOL GRADUATE AND AT LEAST TWO YEAR OF EXPERIENCE OR PROGRESSIVE EXPERIENCE. PREFERABLY KNOWS HOW TO SPEAK, READ AND WRITE IN JAPANESE LANGUAGE AND CAN COMMUNICATE WELL WITH THE COMPANY BUSINESS HEAD ACCOUNTANT, CLIENT'S OFFICERS AND OWNERS. MUST BE ABLE TO WORK UNDER PRESSURE AND WILLING TO WORK FLEXIBLE HOURS INCLUDING WEEKENDS IF NECESSARY. MUST BE ABLE TO USE QUICKBOOKS / PEACH TREE AND OTHER ACCOUNTING SOFTWARE. MUST BE KNOWLEDGEABLE TO USE POWERPOINT, EXCEL AND MS WORD.</t>
  </si>
  <si>
    <t>FEDERAL AND WITHHOLDING TAXES</t>
  </si>
  <si>
    <t>C-500-25086-809329</t>
  </si>
  <si>
    <t>Sea-Lago Inc.</t>
  </si>
  <si>
    <t>Lot 010 D25 Beach Rd</t>
  </si>
  <si>
    <t>66-0625661</t>
  </si>
  <si>
    <t>Markos</t>
  </si>
  <si>
    <t>Sarandos</t>
  </si>
  <si>
    <t>Louis</t>
  </si>
  <si>
    <t>boats@pticom.com</t>
  </si>
  <si>
    <t>P-500-25044-689304</t>
  </si>
  <si>
    <t xml:space="preserve">MUST HAVE A MINIMUM OF 12 MONTHS EXPERIENCE PREPARING, SEASONING AND COOKING CHINESE BUFFET FOOD ONBOARD DINNER CRUISE BOATS. APPLICANTS
ARE REQUIRED TO PARTICIPATE IN OUR COMPANY'S MANDATORY RANDOM DRUG TESTING PROGRAM, FOR ALL WORKERS CW-1 AND US WORKERS.
</t>
  </si>
  <si>
    <t>Lot 010 D25 Beach Rd. (On board company dinner cruise boat)</t>
  </si>
  <si>
    <t>C-500-25104-859447</t>
  </si>
  <si>
    <t>TIANHONG CORPORATION</t>
  </si>
  <si>
    <t>TIANHONG MARKET</t>
  </si>
  <si>
    <t>CANAL STREET, SAN JOSE VILLAGE</t>
  </si>
  <si>
    <t>66-0855214</t>
  </si>
  <si>
    <t>LIYANG</t>
  </si>
  <si>
    <t>TIANHONGCORPORATION@GMAIL.COM</t>
  </si>
  <si>
    <t>P-500-25041-678581</t>
  </si>
  <si>
    <t>Per week exceeds 40 hours, overtime rate $11.35 x 1.5=$17.025 per hour.</t>
  </si>
  <si>
    <t>tianhongcorporation@gmail.com</t>
  </si>
  <si>
    <t>C-500-25097-835696</t>
  </si>
  <si>
    <t>P-500-25060-735122</t>
  </si>
  <si>
    <t>HEAVY EQUIPMENT MECHANIC</t>
  </si>
  <si>
    <t>KNOWLEDGE IN USING HOISTS, HAND TOOLS, AND TESTERS.</t>
  </si>
  <si>
    <t>C-500-25098-840316</t>
  </si>
  <si>
    <t>MLC INVESTMENT CORPORATION</t>
  </si>
  <si>
    <t>MARIANAS DEALS</t>
  </si>
  <si>
    <t>P.O. BOX 7346, AS PERDIDO ROAD</t>
  </si>
  <si>
    <t>99-0907782</t>
  </si>
  <si>
    <t>LYNIE</t>
  </si>
  <si>
    <t>invcorpmlc@gmail.com</t>
  </si>
  <si>
    <t>Floral Designers</t>
  </si>
  <si>
    <t>P-500-24298-429149</t>
  </si>
  <si>
    <t>FLORIST</t>
  </si>
  <si>
    <t>AT LEAST 12 MONTHS WORKING EXPERIENCE. MUST HAVE EXPERIENCE AS A FLORIST. MUST KNOW HOW TO ARRANGE FLOWERS, COLOR, AND MATERIAL COMBINATION ACCORDING TO CUSTOMER DESIRE. KNOW THE DIFFERENT TYPES OF FLOWERS AND ITS NAME. CAN CREATE NEW FLOWER ARRANGEMENT DESIGN. WILLING TO WORK FLEXIBLE SCHEDULE. DO OTHER RELATED DUTIES AS ASSIGNED</t>
  </si>
  <si>
    <t>C-500-25094-831109</t>
  </si>
  <si>
    <t>C-500-25146-016994</t>
  </si>
  <si>
    <t>Knowledgeable in Peachtree or Sage Accounting Software.</t>
  </si>
  <si>
    <t>C-500-25084-800568</t>
  </si>
  <si>
    <t>P-500-24182-163258</t>
  </si>
  <si>
    <t>AT LEAST 24 MONTHS WORK EXPERIENCE FOR THE POSITION OR WORK- RELATED SKILL;
KNOWLEDGE OF PRINCIPLES AND PROCESSES FOR PROVIDING CUSTOMER AND PERSONAL SERVICES. 
THIS INCLUDES CUSTOMER NEEDS ASSESSMENT, MEETING QUALITY STANDARDS FOR SERVICES, AND EVALUATION OF CUSTOMER SATISFACTION</t>
  </si>
  <si>
    <t>FICA TAXES (SOCIAL SECURITY AND MEDICARE), AND CNMI TAXES (CHAP 2 AND CHAP 7)</t>
  </si>
  <si>
    <t>C-500-25099-844657</t>
  </si>
  <si>
    <t>SITONG CORPORATION</t>
  </si>
  <si>
    <t>SITONG AUTO SHOP/SITONG TIRE SHOP</t>
  </si>
  <si>
    <t>CHALAN PALE ARNOLD, PUERTO RICO VILLAGE</t>
  </si>
  <si>
    <t>66-0886842</t>
  </si>
  <si>
    <t>HE</t>
  </si>
  <si>
    <t>ZHE</t>
  </si>
  <si>
    <t>SITONGAUTOSHOP@GMAIL.COM</t>
  </si>
  <si>
    <t>P-500-25047-698095</t>
  </si>
  <si>
    <t>AUTO BODY REPAIRER</t>
  </si>
  <si>
    <t>1. WORK SCHEDULE AS FOLLOWs:
8:00AM TO 12:00PM,
2:00PM TO 5:00PM.
7 HOURS ADAY, MONDAY THROUGH FRIDAY, 35 HOURS PER WEEK.
2. REQUEST AN ON-SITE TEST.</t>
  </si>
  <si>
    <t>Per week exceeds 40 hours, overtime rate $11.18 x1.5=$16.77 per hour</t>
  </si>
  <si>
    <t>sitongautoshop@gmail.com</t>
  </si>
  <si>
    <t>C-500-25104-859434</t>
  </si>
  <si>
    <t>X.K CORPORATION</t>
  </si>
  <si>
    <t>X.K MARKET</t>
  </si>
  <si>
    <t>66-0860653</t>
  </si>
  <si>
    <t>SHI</t>
  </si>
  <si>
    <t>XIUMEI</t>
  </si>
  <si>
    <t>XKCORP2016@HOTMAIL.COM</t>
  </si>
  <si>
    <t>P-500-25041-678534</t>
  </si>
  <si>
    <t>STORE SALES SUPERVISOR</t>
  </si>
  <si>
    <t>WORK SCHEDULE AS FOLLOWS:
8:00AM TO 12:00PM,
2:00PM TO 5:00PM.
7 HOURS A DAY, MONDAY THROUGH FRIDAY, 35 HOURS PER WEEK.</t>
  </si>
  <si>
    <t>xkcorp2016@hotmail.com</t>
  </si>
  <si>
    <t>C-500-25127-946091</t>
  </si>
  <si>
    <t>KNOWLEDGE IN MAINTAINING AND MONITORING DAILY OPERATIONS OF THE GOLF COURSE GREENS.
REQUIRES ADVANCED KNOWLEDGE OF AGRONOMY AND TURF GRASS MANAGEMENT PRACTICES, HANDLING CHEMICALS SUCH AS FERTILIZERS AND PESTICIDES
(LICENSE IS REQUIRED BY GOVERNMENT AGENCY AND PRIOR FINAL OFFER EMPLOYMENT). KNOWLEDGE OF SAFE, EFFICIENT MECHANICAL EQUIPMENT SUCH AS TRACTORS, MOWERS, AND DRIVING OTHER MOTORIZED EQUIPMENT. SKILLS TEST MAY APPLY. KNOWLEDGE OF DIESEL AND GASOLINE EQUIPMENT OPERATIONS.
MUST HAVE THE ABILITY TO IMAGINE HOW PLANTS, TREES, SHRUBS, AND OTHER LANDSCAPING WILL LOOK BEFORE PLANTING OR TRIMMING. MUST BE ABLE TO WORK UNDER THE SUN AND CAN STAND FOR PROLONGED PERIOD OF TIME AND CAPABLE OF LIFTING AT LEAST 50LBS. MUST BE ABLE TO ACQUIRE PESTICIDE LICENSE APPLICATOR WITHIN THREE MONTHS OF TRAINING PERIOD. 
SKILLS TEST MAY APPLY PRIOR FINAL EMPLOYMENT OFFER.
MUST BE CAPABLE OF DOING PHYSICALLY STRENUOUS LABOR FOR LONG HOURS, OCCASIONALLY IN EXTREME HEAT
OR COLD. WILLING TO WORK IN FLEXIBLE SHIFTS, DAYS, EVENING, WEEKENDS AND HOLIDAYS</t>
  </si>
  <si>
    <t>All Federal and CNMI Taxes required by law.</t>
  </si>
  <si>
    <t>C-500-25156-054940</t>
  </si>
  <si>
    <t>C-500-25155-049258</t>
  </si>
  <si>
    <t>P-500-25099-844568</t>
  </si>
  <si>
    <t>STOCK AND MATERIAL MOVERS, HAND</t>
  </si>
  <si>
    <t>Knowledge in QuickBooks point of sale software and must be physically able to perform the work.</t>
  </si>
  <si>
    <t>C-500-25101-853673</t>
  </si>
  <si>
    <t>MB Tech. Micronesia, LLC</t>
  </si>
  <si>
    <t>Unit Annex 103 Pangelinan Bldg. Chalan Pale Arnold</t>
  </si>
  <si>
    <t>66-0867203</t>
  </si>
  <si>
    <t>Balakrishnan</t>
  </si>
  <si>
    <t>Beverly</t>
  </si>
  <si>
    <t>Casaclang</t>
  </si>
  <si>
    <t>Member/Owner</t>
  </si>
  <si>
    <t>PO Box 504850</t>
  </si>
  <si>
    <t>Unit Annex 103 Pangelinan Bldg., Chalan Pale Arnold Rd.</t>
  </si>
  <si>
    <t>yvenne15@yahoo.co.uk</t>
  </si>
  <si>
    <t>P-500-25020-630120</t>
  </si>
  <si>
    <t>CERTIFICATION IN CARPENTRY OR CERTIFICATION IN PLUMBING WORKS OR CERTIFICATION IN ELECTRICAL WORKS OR CERTIFICATION IN GENERAL MAINTENANCE</t>
  </si>
  <si>
    <t>Dandan</t>
  </si>
  <si>
    <t>FICA TAX (SS and Medicare), Ch2 tax and Ch7 Tax</t>
  </si>
  <si>
    <t>C-500-25130-961623</t>
  </si>
  <si>
    <t>P-500-25092-820872</t>
  </si>
  <si>
    <t>local government and federal tax</t>
  </si>
  <si>
    <t>C-500-25148-022877</t>
  </si>
  <si>
    <t>CHALLENGE TESTING, INC.</t>
  </si>
  <si>
    <t>1971 PICARRO LN, I LIYANG ,BEACH ROAD</t>
  </si>
  <si>
    <t>P.O. BOX 10001 PMB163</t>
  </si>
  <si>
    <t>63-1100804</t>
  </si>
  <si>
    <t>WATSON</t>
  </si>
  <si>
    <t>TOBIAS</t>
  </si>
  <si>
    <t>P.O. BOX 10001 , PMB163</t>
  </si>
  <si>
    <t>saipan@challengetesting.com</t>
  </si>
  <si>
    <t>P-500-24205-216883</t>
  </si>
  <si>
    <t>Must be at least High School  Graduate and must have at least 2 years of working experience in Bookkeeping, Accounting and/or Auditing in a corporate environment.  Knowledgeable in operating QuickBooks Accounting Software. Must know how to prepare and complete CNMI Local and Federal Tax returns. Ability to work independently with less supervision. Knowledgeable in cost estimation and preparing project quotations for clients.  Knowledgeable in doing inventory. Must have strong organizational skills and attention to details. Experience in the water well drilling filed of business is a plus.</t>
  </si>
  <si>
    <t>CNMI Local Withholding Tax (State Income Tax), Social Security (FICA) and Medicare Tax</t>
  </si>
  <si>
    <t>www.jobs.labor.cnmi.gov</t>
  </si>
  <si>
    <t>C-500-25099-844595</t>
  </si>
  <si>
    <t>6632 Chalan Pale Arnold Gualo Rai</t>
  </si>
  <si>
    <t>P.O. Box 500800</t>
  </si>
  <si>
    <t>P-500-24275-375810</t>
  </si>
  <si>
    <t>HVAC/R Specialist</t>
  </si>
  <si>
    <t>MUST BE ABLE TO READ, WRITE AND COMMUNICATE IN ENGLISH. PREFERABLY, HAS A DRIVER'S LICENSE.</t>
  </si>
  <si>
    <t>FEDERAL TAX, CNMI TAX, FICA</t>
  </si>
  <si>
    <t>C-500-25084-800581</t>
  </si>
  <si>
    <t xml:space="preserve">AT LEAST 3 MONTHS WORK EXPERIENCED FOR THE POSITION;
SERVICE ORIENTED AND ATTENTION TO DETAIL;
ABILITY TO MANAGE TIME EFFICIENTLY BECAUSE THEY MUST QUICKLY PREPARE ROOMS BEFORE OCCUPANTS CHECK IN;
 ABILITY TO MEET PERFORMANCE EXPECTATIONS WITHOUT SUPERVISION;
CAN COMMUNICATE WELL BOTH ORAL AND WRITTEN, INCLUDING THE ABILITY TO LISTEN CAREFULLY AND ASK THE RIGHT QUESTIONS TO GAIN CLARIFICATIONS;
ABILITY TO MAINTAIN A PROFESSIONAL APPEARANCE AND INTERACT POSITIVELY WITH GUESTS; 
KNOWLEDGE OF CLEANING AND SANITATION PRODUCTS, TECHNIQUES AND METHODS AND WITH WORKING KNOWLEDGE OF OPERATING MECHANIZED CLEANING EQUIPMENT;
HAVE AN EYE FOR CLEANLINESS AND HARD WORKER; AND 
ABILITY TO LIFT, PUSH AND PULL REQUIRED LOAD.
</t>
  </si>
  <si>
    <t>C-500-25117-908947</t>
  </si>
  <si>
    <t>CJ CORPORATION</t>
  </si>
  <si>
    <t>CONNIE'S CATERING</t>
  </si>
  <si>
    <t>P.O. BOX 501301</t>
  </si>
  <si>
    <t>66-0773921</t>
  </si>
  <si>
    <t>CONSUELO</t>
  </si>
  <si>
    <t>NEPOMUCENO</t>
  </si>
  <si>
    <t>cjcorp2.cnmi@gmail.com</t>
  </si>
  <si>
    <t>P-500-25080-795490</t>
  </si>
  <si>
    <t>REQUIRES A CLEAN DRIVING RECORD. ABILITY TO PASS THE COMPANY'S BACKGROUND CHECK REQUIRED. BACKGROUND CHECK WILL BE APPLIED EQUALLY TO BOTH
U.S. WORKERS AND CW-1 WORKERS. REQUIRES THE ABILITY TO STAND FOR LONG PERIODS OF TIME. REQUIRES THE ABILITY TO BEND, AND TWIST TO PERFORM
NORMAL JOB FUNCTIONS. REQUIRES THE ABILITY TO LIFT AND MANEUVER ITEMS WEIGHING 80 LBS. REQUIRES THE ABILITY TO PERFORM TASKS WHILE ON A LADDER.</t>
  </si>
  <si>
    <t>KOTDET PI, SUSUPE BEACH ROAD</t>
  </si>
  <si>
    <t>CNMI PAYROLL TAXES</t>
  </si>
  <si>
    <t>C-500-25106-873118</t>
  </si>
  <si>
    <t>Asia Pacific Inc.</t>
  </si>
  <si>
    <t>P.O. Box 503743</t>
  </si>
  <si>
    <t>Kadena Di Amor St., Garapan</t>
  </si>
  <si>
    <t>66-0775191</t>
  </si>
  <si>
    <t>Alam</t>
  </si>
  <si>
    <t>MD Ashraful</t>
  </si>
  <si>
    <t>assapispn@gmail.com</t>
  </si>
  <si>
    <t>P-500-25068-759900</t>
  </si>
  <si>
    <t>MUST HAVE AT LEAST 9 MONTHS OF WORK EXPERIENCE AS CONSTRUCTION LABORERS. MUST PASS PRE-EMPLOYMENT DRUG TEST IF SELECTED, MUST PASS PRE-EMPLOYMENT CRIMINAL BACKGROUND CHECK IS SELECTED. ALL EMPLOYMENT REQUIREMENTS APPLY EQUALLY TO BOTH U.S. WORKERS AND CW-1 WORKERS.</t>
  </si>
  <si>
    <t>Winzy/RC LLC Project sites</t>
  </si>
  <si>
    <t>CNMI Chapter 2, FICA and other employment taxes as required by law.</t>
  </si>
  <si>
    <t>pitoursaipan@yahoo.com</t>
  </si>
  <si>
    <t>C-500-25103-859149</t>
  </si>
  <si>
    <t>P-500-24267-355757</t>
  </si>
  <si>
    <t>C-500-25104-859491</t>
  </si>
  <si>
    <t>The Sun Development, Inc.</t>
  </si>
  <si>
    <t>Royal Poker</t>
  </si>
  <si>
    <t>P.O. Box 505173</t>
  </si>
  <si>
    <t>66-0708742</t>
  </si>
  <si>
    <t>Jin</t>
  </si>
  <si>
    <t>Shunjin</t>
  </si>
  <si>
    <t>First-Line Supervisors of Gambling Services Workers</t>
  </si>
  <si>
    <t>P-500-24305-444321</t>
  </si>
  <si>
    <t>Gaming Supervisor</t>
  </si>
  <si>
    <t>1 YEAR WORK EXPERIENCED. KNOWLEDGE IN PRINCIPLES AND PROCESSESS FOR PROVIDING CUSTOMER SERVICE. MUST BE CAPABLE OF DELEGATING AND MANAGING SUBORDINATE. CAN WORK FLEXIBLE TIME IN NIGHTS AND HOLIDAYS. POLICE CLEARANCE AND DRUG TEST REQUIRED FOR US CITIZEN AND FOREIGN WORKERS.</t>
  </si>
  <si>
    <t>C-500-25112-888024</t>
  </si>
  <si>
    <t>Boaz Corporation</t>
  </si>
  <si>
    <t>Yes Travel</t>
  </si>
  <si>
    <t>PMB 375 Box 10003</t>
  </si>
  <si>
    <t>66-0842170</t>
  </si>
  <si>
    <t>Hong</t>
  </si>
  <si>
    <t>Jingyou</t>
  </si>
  <si>
    <t>P-500-25073-775002</t>
  </si>
  <si>
    <t>2 years of work experience as a tour guide. Can communicate with tourists to explain safety regulations and procedures. Able to adhere to a schedule. Able to organize and watch over a large group of people and follow pre-designated routes. Can speak Korean, Chinese. Valid drivers license required for US Citizens and CW1 workers.</t>
  </si>
  <si>
    <t>Bukiki Avenue, Garapan</t>
  </si>
  <si>
    <t>CNMI, Federal Tax (FICA) and Medicare</t>
  </si>
  <si>
    <t>C-500-25094-831013</t>
  </si>
  <si>
    <t>FAMEX INC.</t>
  </si>
  <si>
    <t>P.O. BOX 503942 CK</t>
  </si>
  <si>
    <t>66-1036892</t>
  </si>
  <si>
    <t>SUCH</t>
  </si>
  <si>
    <t>famexinc670@gmail.com</t>
  </si>
  <si>
    <t>P-500-24215-242869</t>
  </si>
  <si>
    <t>Knowledge of machines and tools, including their designs, uses, repair, and maintenance. Knowledge of materials, methods, and the tools involved in the construction or repair of houses, buildings, or other structures such as highways and roads. Must be able to work with powered tools, understand and implement building, fire, and OSHA safety requirements. Must be able to work extended hours or workdays.</t>
  </si>
  <si>
    <t>555 KOBLERVILLE ROAD</t>
  </si>
  <si>
    <t>ALL APPLICABLE FEDERAL AND LOCAL TAXES.</t>
  </si>
  <si>
    <t>C-500-25087-809930</t>
  </si>
  <si>
    <t>SOLID PARTNERS INCORPORATED</t>
  </si>
  <si>
    <t>3814 BEACH ROAD, GARAPAN</t>
  </si>
  <si>
    <t>P.O. BOX 504914</t>
  </si>
  <si>
    <t>66-0875945</t>
  </si>
  <si>
    <t>SOTTO</t>
  </si>
  <si>
    <t>DIVINA</t>
  </si>
  <si>
    <t>SOLIDPARTNERS.SPI@GMAIL.COM</t>
  </si>
  <si>
    <t>P-500-24137-002131</t>
  </si>
  <si>
    <t>HIGH SCHOOL DIPLOMA AND WITH ONE YEAR EXPERIENCED AS A GENERAL MAINTENANCE . ABILITY TO TAKE APART MACHINES, EQUIPMENT, OR DEVICES TO REMOVE
AND REPLACE DEFECTIVE PARTS. ABILITY TO USE COMMON TOOLS SUCH AS HAMMERS, HOISTS, SAWS, DRILLS, AND WRENCHES. EXPERIENCE WITH PRECISION
MEASURING INSTRUMENTS OR ELECTRONIC TESTING DEVICES. EXPERIENCE PERFORMING ROUTINE MAINTENANCE. STRONG ORGANIZATIONAL AND FOLLOW UP
SKILLS. ABILITY TO MAINTAIN FOCUS WHILE WORKING INDIVIDUALLY. MUST HAVE  KNOWLEDGE IN ELECTRICAL WORKS. MUST BE ABLE TO WORK FLEXIBLE SCHEDULE
INCLUDING EARLY MORNING HOURS, WEEKENDS AND HOLIDAYS</t>
  </si>
  <si>
    <t>C-500-25127-946039</t>
  </si>
  <si>
    <t>First-Line Supervisors of Landscaping, Lawn Service, and Groundskeeping Workers</t>
  </si>
  <si>
    <t>P-500-24179-152458</t>
  </si>
  <si>
    <t>GROUNDSKEEPING SUPERVISOR</t>
  </si>
  <si>
    <t xml:space="preserve">Please See Addendum
</t>
  </si>
  <si>
    <t>C-500-25099-844550</t>
  </si>
  <si>
    <t>C-500-25102-858615</t>
  </si>
  <si>
    <t>Must have 12 months of work-related experience as a baker. Understanding the implications of new information for both current and future problem-solving and decision-making. Must be able to carry 50lbs. of flour, sugar, and other ingredients.</t>
  </si>
  <si>
    <t>C-500-25129-956719</t>
  </si>
  <si>
    <t>J.H.J.  Corporation</t>
  </si>
  <si>
    <t>66-0501805</t>
  </si>
  <si>
    <t>Refuse and Recyclable Material Collectors</t>
  </si>
  <si>
    <t>P-500-25055-717481</t>
  </si>
  <si>
    <t>MUST HAVE 12-MONTHS OF WORK RELATED EXPERIENCE AS REFUSE &amp; RECYCLABLE MATERIAL COLLECTORS. KNOWLEDGE OF MACHINE AND TOOLS, INCLUDING THEIR DESIGNS, USES, REPAIR, AND MAINTENANCE. SKILLED IN CONTROLLING OPERATIONS OF EQUIPMENT OR SYSTEMS. BASIC KNOWLEDGE OF WATER, SEWER, AND GARBAGE TRUCK AND EQUIPMENT OPERATION. DRIVER'S LICENSE IS REQUIRED.</t>
  </si>
  <si>
    <t>C-500-25162-078055</t>
  </si>
  <si>
    <t>JESSIE A ARIZALA</t>
  </si>
  <si>
    <t>SYSTEMS SERVICES COMPANY</t>
  </si>
  <si>
    <t>JAPON STREET MIDDLE ROAD</t>
  </si>
  <si>
    <t>66-0741100</t>
  </si>
  <si>
    <t>ARIZALA</t>
  </si>
  <si>
    <t>JESSIE</t>
  </si>
  <si>
    <t>ANDRADA</t>
  </si>
  <si>
    <t>JAPON MIDDLE ROAD</t>
  </si>
  <si>
    <t>P-500-25121-925147</t>
  </si>
  <si>
    <t>6 MONTHS OF EXPERIENCE AND WORK FLEXIBLE TIME</t>
  </si>
  <si>
    <t>WORKERS COMPENSATION COMPANY RPOVIDED</t>
  </si>
  <si>
    <t>C-500-25129-956626</t>
  </si>
  <si>
    <t>Occupational Health and Safety Specialists</t>
  </si>
  <si>
    <t>P-500-25076-779725</t>
  </si>
  <si>
    <t>Safety Officer</t>
  </si>
  <si>
    <t xml:space="preserve">Must have minimum 12 months work experience as a safety officer. Must have the ability to carry out assigned tasks and projects to their completion with minimal supervision. </t>
  </si>
  <si>
    <t>C-500-25183-146579</t>
  </si>
  <si>
    <t>C-500-25154-044753</t>
  </si>
  <si>
    <t>P-500-25115-903873</t>
  </si>
  <si>
    <t>NURSERY WORKER</t>
  </si>
  <si>
    <t>3 months experience as Nursery Worker is required in this position. U.S. and Foreign workers must be physically fit and capable of performing physically demanding tasks all day, outside, in all kinds of weather and work environments, including hot, wet, windy, uneven terrain and noise. Skills and tasks include, but are not limited to, handling and moving large and heavy objects, communicating effectively with customers and providing information about nursery and landscaping services and costs, in-depth knowledge regarding plant propagation, care, maintenance, harvesting and transplanting of a wide variety of tropical and non-tropical plants; the ability to evaluate the health of plants and to inspect plants for the presence of pests, disease and adequacy of nutrients; the ability to identify specific pests and to select and safely apply the appropriate fungicide, herbicide or pesticide and have knowledge of safe and proper use of these products; the knowledge of proper fertilizer selection, use and evaluation of effectiveness. Ability to pass the company's pre-hire background check required which will be applied equally to both U.S. workers and CW-1 workers.  All applying U.S. citizens and CW-1 individuals must obtain a police clearance pre-hire, and must agree to a post-offer, pre-employment drug screening test.</t>
  </si>
  <si>
    <t>C-500-25141-000200</t>
  </si>
  <si>
    <t>WITH KNOWLEDGE OF MACHINES AND TOOLS, INCLUDING THEIR DESIGNS, USES, REPAIR, AND MAINTENANCE; WITH KNOWLEDGE OF MATERIALS, METHOD, AND
TOOLS USE IN THE REPAIR AND MAINTENANCE OF BUILDINGS AND HOUSES; WITH ABILITY TO PERFORM ROUTINE MAINTENANCE ON PROPERTY AND DETERMINING
THE APPROPRIATE METHOD OF MAINTENANCE NEEDED.
PRE-SCREENING TEST IS REQUIRED (LIKE TRADE TEST AND/OR EMPLOYMENT EXAM)</t>
  </si>
  <si>
    <t>C-500-25112-892842</t>
  </si>
  <si>
    <t>RadioCom Saipan Inc</t>
  </si>
  <si>
    <t>2nd Flr., Suite 7, RJ Commercial Bldg., Dandan</t>
  </si>
  <si>
    <t>SAipan</t>
  </si>
  <si>
    <t>P-500-25027-643350</t>
  </si>
  <si>
    <t>MUST BE HIGHSCHOOL GRADUATE, MUST HAVE 12 MONTHS OF WORK RELATED EXPERIENCE. MUST KNOW HOW TO PERFORM ROUTINE MAINTENANCE ON EQUIPMENT AND DETERMINE WHEN AND WHAT KIND OF MAINTENANCE IS NEEDED. ABLE TO DETERMINE THE KIND OF TOOLS AND EQUIPMENT NEEDED TO DO A JOB.</t>
  </si>
  <si>
    <t>FICA and CNMI Applicable withholding Taxes.</t>
  </si>
  <si>
    <t>C-500-25109-882672</t>
  </si>
  <si>
    <t>P-500-25062-738824</t>
  </si>
  <si>
    <t>C-500-25109-882526</t>
  </si>
  <si>
    <t>P-500-25059-731517</t>
  </si>
  <si>
    <t>MUST HAVE AT LEAST 12 MONTHS OF WORK EXPERIENCE IN A RELATED FIELD, ABLE
TO WORK WITH OR WITHOUT SUPERVISION</t>
  </si>
  <si>
    <t>C-500-25112-887920</t>
  </si>
  <si>
    <t>Applicant must have a 4-year bachelor's degree in accounting and must have at least 3 years' work experience in accounting. A CPA license is preferred. Must have experience in preparing financial statements in accordance with accepted accounting principles. Able to communicate financial results to stakeholders. Able to develop, modify, and document recordkeeping and accounting systems, making use of current computer technology or accounting software, Including specialized subsystems for the business operations.</t>
  </si>
  <si>
    <t>C-500-25126-940719</t>
  </si>
  <si>
    <t>saipanadventure.com</t>
  </si>
  <si>
    <t>Saipan A Venture, LLC</t>
  </si>
  <si>
    <t>C-500-25124-935080</t>
  </si>
  <si>
    <t>WINZY CORPORATION</t>
  </si>
  <si>
    <t>P.O. BOX 5054 CHRB</t>
  </si>
  <si>
    <t>CHALAN KIYA</t>
  </si>
  <si>
    <t>66-0725791</t>
  </si>
  <si>
    <t>DEDUCIN</t>
  </si>
  <si>
    <t>ROGELIO</t>
  </si>
  <si>
    <t>ABRECE</t>
  </si>
  <si>
    <t>winzycorporation@gmail.com</t>
  </si>
  <si>
    <t>P-500-25064-745395</t>
  </si>
  <si>
    <t>HEATING, AIRCONDITIONING and REFRIGERATION MECHANICS</t>
  </si>
  <si>
    <t>With one year work experience, knowledge of machines and tools including their designs, uses, repair and maintenance. knowledge of principles and processes for providing customer and personal services.  This includes customer needs assessment, meeting quality standards for services and evaluation of customer satisfaction.  Knowledge of the structure and content of the English language.  Knowledge of circuit boards, processors, chips, electronic equipment and computer hardware and software, including applications and programming, knowledge of machines and tools including their design uses, repair and maintenance.</t>
  </si>
  <si>
    <t>CNMI STATE TAX, FICA TAX (SS &amp; Medicare)</t>
  </si>
  <si>
    <t>C-500-25104-859732</t>
  </si>
  <si>
    <t>MOHR CORPRATION</t>
  </si>
  <si>
    <t>P-500-25036-666694</t>
  </si>
  <si>
    <t>DRIVER'S LICENSES ARE REQUIRED FOR U.S. CITIZENS AND CW1 WORKERS.USE A VARIETY OF SKILLS TO SUCCEED IN YOUR WORK DUTIES, RANGING FROM TECHNICAL SKILLS INVOLVING MACHINERY TO MORE GENERAL SKILLS, SUCH AS THE ABILITY TO COMMUNICATE EFFECTIVELY WITH CLIENTS.</t>
  </si>
  <si>
    <t>WORKERSCOMPENSATION COMPANY PROVIDED</t>
  </si>
  <si>
    <t>C-500-25108-878554</t>
  </si>
  <si>
    <t>New Sunrise Corporation</t>
  </si>
  <si>
    <t>P.O. Box 505383</t>
  </si>
  <si>
    <t>Putitaitanobui St, Garapan</t>
  </si>
  <si>
    <t>66-0774164</t>
  </si>
  <si>
    <t>Rahman</t>
  </si>
  <si>
    <t>Mohammed H</t>
  </si>
  <si>
    <t>nscsaipan@gmail.com</t>
  </si>
  <si>
    <t>P-500-25068-760329</t>
  </si>
  <si>
    <t xml:space="preserve">MUST HAVE AT LEAST 12 MONTHS OF PRIOR EXPERIENCE. MUST PASS PRE- EMPLOYMENT DRUG TEST AND CRIMINAL BACK GROUND CHECK. ALL EMPLOYMENT REQUIREMENTS APPLIES EQUALLY TO BOTH U.S. WORKJERS AND CW-1 WORKERS.
</t>
  </si>
  <si>
    <t>High Roller Poker Game Rooms</t>
  </si>
  <si>
    <t>Experience and Qualification</t>
  </si>
  <si>
    <t>C-500-25143-011151</t>
  </si>
  <si>
    <t>P.O. BOX 500087</t>
  </si>
  <si>
    <t>NOTHERN MARIANA ISL</t>
  </si>
  <si>
    <t>NORTHERN MARIANA ISL</t>
  </si>
  <si>
    <t>P-500-24253-322364</t>
  </si>
  <si>
    <t>SCIENCE TEACHER</t>
  </si>
  <si>
    <t>Must be familiar in Abecka Curriculum.
Should have at least 12 months experience in teaching in a Christian School
Must have a Bachelor's Degree in Science related courses.</t>
  </si>
  <si>
    <t>6679 Chalan Pali Arnold Road</t>
  </si>
  <si>
    <t>CNMI TAX WITHHELD AND FICA</t>
  </si>
  <si>
    <t>C-500-25178-133487</t>
  </si>
  <si>
    <t>P-500-24180-161893</t>
  </si>
  <si>
    <t xml:space="preserve">High school graduate and 24 months of work experience. Knowledge of machines and tools, including their designs, uses repair and maintenance. Knowledge of materials, methods, and tools involved in the repair of buildings. </t>
  </si>
  <si>
    <t>Required Federal and Local tax.</t>
  </si>
  <si>
    <t>C-500-25132-962754</t>
  </si>
  <si>
    <t>Must have at least 3 months work experience as a Landscaper. Knowledge of various pesticide. Understanding gardening drawing. Must know on how to maintain grounds of properties
using hand and other power tools or equipment to perform a variety of tasks. Must have the necessary physical stamina. Willing to work flexible schedule.</t>
  </si>
  <si>
    <t>C-500-25170-110162</t>
  </si>
  <si>
    <t>C-500-25175-123024</t>
  </si>
  <si>
    <t>C-500-25128-951614</t>
  </si>
  <si>
    <t>C-500-25140-994132</t>
  </si>
  <si>
    <t>PACIFIC GLOBAL INC.</t>
  </si>
  <si>
    <t>ALUPYANG PL, CHALAN PIAO</t>
  </si>
  <si>
    <t>66-0836062</t>
  </si>
  <si>
    <t>FARHOUD</t>
  </si>
  <si>
    <t>AMJAD</t>
  </si>
  <si>
    <t>PACIFICGLOBAL2015@GMAIL.COM</t>
  </si>
  <si>
    <t>P-500-25057-724037</t>
  </si>
  <si>
    <t>BUILDING MAINTENANCE WORKER</t>
  </si>
  <si>
    <t>MUST HAVE 2 YEARS OF EXPERIENCE IN THE SAME POSITION MAINTAINING AN EXISTING BUILDING TO PREVENT DETERIORATION. CUSTOMER SERVICE, COMMUNICATION AND INTERPERSONAL SKILLS ARE A MUST. APPLICANT MUST BE ABLE TO MULTI TASK AND WORK EVEN UNDER PRESSURE. APPLICANT MUST BE WILLING TO WORK FLEXIBLE TIME, HOLIDAYS AND WEEKENDS WHEN NECESSARY. MUST HAVE TIME MANAGEMENT SKILLS., KNOWLEDGE OF BUILDING SKILLS INCLUDING AIR-CONDITIONING, ELECTRICAL, PLUMBING, PAINTING, AND GENERAL BUILDING REPAIR, MUST BE ADEPT AT USING A VARIETY OF HAND AND ELECTRICAL TOOLS. MUST HAVE THE ABILITY TO CLIMB HEIGHTS, LIFT UP TO 50 LBS. AND CLIMB ONTO LADDERS. WORK HOURS WILL BE BETWEEN 7AM AND 7PM FOR A MINIMUM OF 5-6 HOURS PER DAY AND 35 HOURS PER WEEK. APPLICANT MUST SUBMIT A FORM OF IDENTIFICATION, RESUME, EMPLOYMENT CERTIFICATE SHOWING REQUIRED WORK EXPERIENCE. APPLICANTS WILL BE ASKED TO DEMONSTRATE SKILL REQUIREMENTS OF THE JOB. ANY APPLICANT TENTATIVELY SELECTED FOR THIS POSITION IS REQUIRED TO SUBMIT TO AND PASS A DRUG SCREENING TEST AND SUBMIT A POLICE CLEARANCE PRIOR TO EMPLOYMENT. ALL REQUIREMENTS WILL BE APPLIED EQUALLY TO ALL APPLICANTS.</t>
  </si>
  <si>
    <t>pacificglobal2015@gmail.com</t>
  </si>
  <si>
    <t>C-500-25107-874395</t>
  </si>
  <si>
    <t>SPN-US Corporation</t>
  </si>
  <si>
    <t>Sugar King Estate, Judge Way St. China Town</t>
  </si>
  <si>
    <t>P-500-25068-760362</t>
  </si>
  <si>
    <t>MUST HAVE AT LEAST 6 MONTHS OF PRIOR EXPERIENCE. MUST HAVE VALID TAXI OPERATORS LICENSE. MUST PASS PRE-EMPLOYMENT DRUG TESTING AND SUBMIT PRE-EMPLOYMENT CRIMINAL RECORD CLEARANCE. ALL EMPLOYMENT RULES APPLIES EQUALLY TO BOTH U.S. WORKERS AND CW-1 WORKERS.</t>
  </si>
  <si>
    <t>Airport Taxi Parking Dandan</t>
  </si>
  <si>
    <t>Applicable CNMI and Federal employment taxes as required by law.</t>
  </si>
  <si>
    <t>C-500-25100-853491</t>
  </si>
  <si>
    <t>P-500-24318-470890</t>
  </si>
  <si>
    <t>MAINTENANCE AND REPAIR</t>
  </si>
  <si>
    <t>The applicant must have at least twelve (12) months of working experience in the same capacity. Knowledge in equipment maintenance, repairing, troubleshooting, equipment selection, or determining the kind of tools and equipment needed to do the job.</t>
  </si>
  <si>
    <t>C-500-25084-800481</t>
  </si>
  <si>
    <t>CHRISTOPHER JOJO</t>
  </si>
  <si>
    <t>CAMILOZA</t>
  </si>
  <si>
    <t>HUMAN RESOURCE MANAGER</t>
  </si>
  <si>
    <t>P-500-24182-163256</t>
  </si>
  <si>
    <t>BSC IN ACCOUNTING, FINANCE OR RELATED DEGREE, COMPUTER LITERATE, MS WORD AND EXCEL PROGRAMS, QUICKBOOK;
WORK EXPERIENCES AS AN ACCOUNTANT PREFERABLY IN A REPUTABLE COMPANY FOR AT LEAST 1 YEAR; 
KNOWLEDGE OF GENERAL ACCOUNTING AND AUDITING PRINCIPLES AND PROCEDURES, CAN COMMUNICATION WELL BOTH ORAL AND IN WRITING, HANDS ON EXPERIENCE IN ACCOUNTING AND TAX SOFTWARES, EXPERIENCE WITH LEDGERS AND ALL BOOKS OF ACCOUNTS; 
PREPARE SERVICE PROPOSALS AND ATTEND BIDDING TO PROSPECTIVE CLIENTS</t>
  </si>
  <si>
    <t>C-500-25114-897947</t>
  </si>
  <si>
    <t>Must have a high school diploma or equivalent, with at least 12 months work experience in a reputable establishment. Must be able to perform food preparation and cooking activities of a dining restaurant. Can design the menu and review food purchases. Must have the ability to forecast food preparation base from increase or decrease customer guest flow. Can create inventory methods based on company or restaurant needs. Can comply with nutrition, sanitation regulation and safety standards as prescribed by USDA. Applicants must be updated on the latest industry practices.</t>
  </si>
  <si>
    <t>C-500-25133-968107</t>
  </si>
  <si>
    <t>P-500-24330-496735</t>
  </si>
  <si>
    <t>Healthcare Service Representative</t>
  </si>
  <si>
    <t xml:space="preserve">1. Minimum of 12 months work experience in client services at a Healthcare Facility, Clinic or Supervised Home Healthcare setting.
2. Current and valid BLS (Basic Life Support) and CPR (Cardiopulmonary Resuscitation) Certifications.
3. Ability to type at least 70 words per minute.
4. Highschool/GED.
All applicants must submit an application, resume and credentials to our office located at Marianas Health Services Inc
Building, 2588 Wischiira Way, Oleai, Saipan, Commonwealth of the Northern Mariana Islands from Monday to Friday, 8:00 am
to 5:00 pm. Applications are available on our website at www.marianashealth.com. Applicants may also send their
applications via email to: hrdept@marianashealth.com or contact the HR department at +1 670 233 4646 for more info. All
candidates required to complete a pre-employment assessment test specific to their desired position with a score of 80
points or higher. All candidates required to complete and pass a criminal and medical licensing board (if applicable)
background check.
</t>
  </si>
  <si>
    <t>C-500-25126-940370</t>
  </si>
  <si>
    <t>Transamerica (Saipan) Corporation</t>
  </si>
  <si>
    <t>6400 TAC Bldg., Middle Road, Chalan Laulau</t>
  </si>
  <si>
    <t>P.O. Box 501579</t>
  </si>
  <si>
    <t>98-6021636</t>
  </si>
  <si>
    <t>Lim</t>
  </si>
  <si>
    <t>Steven</t>
  </si>
  <si>
    <t>Ong</t>
  </si>
  <si>
    <t>humanresourcetc@gmail.com</t>
  </si>
  <si>
    <t>Production, Planning, and Expediting Clerks</t>
  </si>
  <si>
    <t>P-500-25043-685406</t>
  </si>
  <si>
    <t>Inventory Control Specialist</t>
  </si>
  <si>
    <t>1. MUST BE HAVE HIGH SCHOOL DIPLOMA 12 MONTHS DOCUMENTED WORK RELATED EXPERIENCE, ALONG WITH THE SKILLS AND KNOWLEDGE REQUIRED FOR THE
SAME POSITION.
2. MUST HAVE A GOOD COMMUNICATION SKILLS AND MATHEMATICAL ABILITY.
3. MUST BE KNOWLEDGEABLE IN COUNTERPOINT POINT OF SALE MS DOS OPERATIONS.
4. MUST BE ABLE TO OPERATE PERSONAL COMPUTER WITH MICROSOFT WINDOWS OPERATING SYSTEM.
5. MUST BE ABLE TO OPERATE WEB-BASED EMAILS AND COMPOSE REPLY TO EMAIL
QUERIES.
6.  MUST BE FAMILIAR OF HARDWARE MERCHANDISE AND CONSTRUCTION PRODUCTS.
7. MUST BE ABLE TO LIFT, CARRY AND MOVE HEAVY OBJECTS AT LEAST 90 LBS. IN WEIGHT WITHOUT ASSISTANCE.
8. MUST BE ABLE TO DELIVER WORK INDEPENDENTLY AND WITH URGENCY.
9. MUST HAVE A RELIABLE TRANSPORTATION TO AND FROM PLACE OF EMPLOYMENT EQUALLY APPLICABLE TO BOTH U.S. AND FOREIGN APPLICANTS.
10.  MUST KNOW HOW TO USE PAINTING CHART MANUAL, MIX AND MATCH OF COLORS REQUESTED BY THE CUSTOMERS BASED ON THE PAINTING CHART AND MUST BE ABLE TO OPERATE  MANUAL PAINTING MACHINE.
11.  MUST BE ABLE TO WORK ON FLEXIBLE TIME, SUNDAYS, HOLIDAYS AND LATE HOURS IF NEEDED.
12. DETAILED RESUME, EMPLOYMENT CERTIFICATIONS, POLICE CLEARANCE AND PRE-SCREENING ARE REQUIRED EQUALLY APPLICABLE TO U.S. AND FOREIGN APPLICANTS.
13. WILL CONSIDER A FOREIGN EQUIVALENT OF HIGH SCHOOL/GED DIPLOMA.</t>
  </si>
  <si>
    <t>Chapters 2 &amp; 7 (State &amp; Federal) Taxes, Social Security &amp; Medicare Tax</t>
  </si>
  <si>
    <t>O.</t>
  </si>
  <si>
    <t>Transamarica (Saipan) Corporation</t>
  </si>
  <si>
    <t>C-500-25100-849198</t>
  </si>
  <si>
    <t>P-500-24236-288598</t>
  </si>
  <si>
    <t>RESTAURANT SUPERVISOR</t>
  </si>
  <si>
    <t>ABILITY TO OPERATE MICROSOFT WINDOWS, OFFICE, POS SOFTWARE, &amp; MICRO SYSTEM. MUST BE ABLE TO SIT OR STAND FOR LONG PERIODS OF TIME WHILE
PERFORMING DUTIES. ABLE TO MULTI TASK. BE ABLE AND WILLING TO WORK IN FLEXIBLE SHIFTS, DAYS, EVENING, NIGHT, WEEKEND AND HOLIDAYS.</t>
  </si>
  <si>
    <t>C-500-25115-904886</t>
  </si>
  <si>
    <t>JIANG ZHENG GROUP INC</t>
  </si>
  <si>
    <t>JIANG ZHENG TOUR</t>
  </si>
  <si>
    <t>9816 ALAIHAI AVE, GARAPAN</t>
  </si>
  <si>
    <t>POBOX 505577</t>
  </si>
  <si>
    <t>66-0856465</t>
  </si>
  <si>
    <t>GAO</t>
  </si>
  <si>
    <t>RONG</t>
  </si>
  <si>
    <t>jiangzhenggroupcorp@gmail.com</t>
  </si>
  <si>
    <t>P-500-25037-669966</t>
  </si>
  <si>
    <t>ABLE TO WORK IN THE EVENING, ON HOLIDAYS, AND ON WEEKENDS. 24 MONTHS OF WORK EXPERIENCE REQUIRED AS A TOUR GUIDE.</t>
  </si>
  <si>
    <t>CNMI TAXES AND FEDERAL TAXES.</t>
  </si>
  <si>
    <t>C-500-25108-878879</t>
  </si>
  <si>
    <t>RMR (USA) INC.</t>
  </si>
  <si>
    <t>P.O. Box 504156</t>
  </si>
  <si>
    <t>66-0848729</t>
  </si>
  <si>
    <t>Ahmed</t>
  </si>
  <si>
    <t>Mohammad F</t>
  </si>
  <si>
    <t>President/Manager</t>
  </si>
  <si>
    <t>rmrusainc@gmail.com</t>
  </si>
  <si>
    <t>P-500-25068-759903</t>
  </si>
  <si>
    <t>MUST HAVE AT LEAST 12 MONTHS OF PRIOR EXPERIENCE. MUST PROVIDE UPDATED CRIMINAL RECORD CLEARANCE PRE-EMPLOYMENT. ALL
EMPLOYMENT RULES APPLIES EQUALLY TO BOTH U.S. WORKERS AND CW-1 WORKERS.</t>
  </si>
  <si>
    <t>C-500-25140-994320</t>
  </si>
  <si>
    <t>SUITE 12 GF 3290 BEACH ROAD PLAZA GARAPAN</t>
  </si>
  <si>
    <t xml:space="preserve">*No specific educational requirements
*Minimum of 12 months of experience
</t>
  </si>
  <si>
    <t>SUITE 12 GF 3290 BEACH ROAD PLAZA</t>
  </si>
  <si>
    <t>workers compensation, WITHHOLDING TA</t>
  </si>
  <si>
    <t>labo.cnmi.gov</t>
  </si>
  <si>
    <t>C-500-25135-978515</t>
  </si>
  <si>
    <t>K.L. CARR ENTERPRISES, INC.</t>
  </si>
  <si>
    <t>4047 ESMERALLDA DRIVE ACHUGAO VILLAGE</t>
  </si>
  <si>
    <t>PO BOX 502535</t>
  </si>
  <si>
    <t>66-0710976</t>
  </si>
  <si>
    <t>CARR</t>
  </si>
  <si>
    <t>EVELYN</t>
  </si>
  <si>
    <t>CADAG</t>
  </si>
  <si>
    <t>PRESIDENT / MANAGER</t>
  </si>
  <si>
    <t>4047 ESMERALLDA DRIVE SAN ROQUE VILLAGE</t>
  </si>
  <si>
    <t>klcarr.2019@gmail.com</t>
  </si>
  <si>
    <t>P-500-24278-385180</t>
  </si>
  <si>
    <t>GENERAL REPAIRS &amp; MAINTENANCE WORKERS</t>
  </si>
  <si>
    <t>MUST HAVE AT LEAST 12 MONTHS OF EXPERIENCE AS A GENERAL
MAINTENANCE AND BUILDING REPAIRER AND/OR SIMILAR JOB OCCUPATION. MUST BE ABLE TO REPORT TO WORK 5 DAYS A WEEK. MUST AGREE TO A POST-OFFER PRE-EMPLOYMENT DRUG SCREENING AND RANDOM DRUG
TESTING WHICH WILL APPLY TO BOTH US AND CW-1 WORKERS.</t>
  </si>
  <si>
    <t>P.O. BOX 502535</t>
  </si>
  <si>
    <t>Days and hours worked each week may vary according to business needs.</t>
  </si>
  <si>
    <t>C-500-25130-961846</t>
  </si>
  <si>
    <t>Beauty Nails</t>
  </si>
  <si>
    <t>P-500-25075-779629</t>
  </si>
  <si>
    <t>MANICURISTS &amp; PEDICURIRSTS</t>
  </si>
  <si>
    <t>AT LEAST 12 MONTHS PREVIOUS RELATED WORK EXPERIENCE AS MANICURISTS &amp; PEDICURISTS.  FLEXIBLE 7 WORK HOURS PER DAY, 35 WORK HOURS PER WEEK.</t>
  </si>
  <si>
    <t>C-500-25143-010962</t>
  </si>
  <si>
    <t>P-500-25093-825667</t>
  </si>
  <si>
    <t>C-500-25119-916122</t>
  </si>
  <si>
    <t>JINLI FOODS CORP.</t>
  </si>
  <si>
    <t>JINLI STORE</t>
  </si>
  <si>
    <t>Flame Tree Road, Dandan</t>
  </si>
  <si>
    <t>66-0865466</t>
  </si>
  <si>
    <t>XIAO</t>
  </si>
  <si>
    <t>RONGKUN</t>
  </si>
  <si>
    <t>jinlifoodscorp@gmail.com</t>
  </si>
  <si>
    <t>P-500-25061-735904</t>
  </si>
  <si>
    <t>STORE MANAGER</t>
  </si>
  <si>
    <t>At least 24 consecutive months of working experience as a store manager.</t>
  </si>
  <si>
    <t>C-500-25106-869099</t>
  </si>
  <si>
    <t>P-500-24220-249872</t>
  </si>
  <si>
    <t>Must have at least 3 months work experience as a Housekeeper. Must be able to understand and follow instructions and put tasks in order. With knowledge of customer service on how to better serve and deal with guests. No education credential required.</t>
  </si>
  <si>
    <t>BROADWAY AVW., CANAL ST., SAN JOSE VILLAGE</t>
  </si>
  <si>
    <t>C-500-25124-935098</t>
  </si>
  <si>
    <t>CNMI STATE TAX, FICA TAX (SS &amp; Medicare Tax)</t>
  </si>
  <si>
    <t>C-500-25141-000055</t>
  </si>
  <si>
    <t>P-500-24152-055058</t>
  </si>
  <si>
    <t>GENERAL MAINTENANCE &amp; REPAIR WORKER</t>
  </si>
  <si>
    <t>MUST KNOW HOW TO USE HAND AND POWER TOOLS .</t>
  </si>
  <si>
    <t xml:space="preserve">Only CNMI Withholding (Ch2) and Federal (Fica/Medicare) Taxes will be deducted from Workers Paycheck 
</t>
  </si>
  <si>
    <t>C-500-25109-882675</t>
  </si>
  <si>
    <t>C-500-25119-914824</t>
  </si>
  <si>
    <t>XULIN'S AMERICAN CORP.</t>
  </si>
  <si>
    <t>FUBANG RESTAURANT</t>
  </si>
  <si>
    <t>BEACH ROAD, CHALAN KANOA</t>
  </si>
  <si>
    <t>xulinamericancrop@gmail.com</t>
  </si>
  <si>
    <t>P-500-25059-735096</t>
  </si>
  <si>
    <t>12 months related work experience with knowledge in various International and Chinese cuisine.</t>
  </si>
  <si>
    <t>C-500-25096-835353</t>
  </si>
  <si>
    <t>MUST HAVE AT LEAST 24MONTH OF WORKING EXPERIENCE AS MAINTENANCE AND REPAIR WORKER. CERTIFICATE OF EMPLOYMENT AS MAINTENANCE AND REPAIR WORKER IS REQUIRED. HE/SHE MUST BE ABLE TO SPEND THE DAY ON THEIR FEET AND UNDER THE SUN WITHOUT GETTING OVERLY TIRED. CAN WORK FLEXIBLE TIME, TIME INCLUDING
WEEKENDS AND HOLIDAYS. PASSING OF PRE-SCREENING TEST IS REQUIRED (LIKE TRADE TEST AND/OR EMPLOYMENT EXAM)</t>
  </si>
  <si>
    <t>C-500-25106-868979</t>
  </si>
  <si>
    <t>NP LLC</t>
  </si>
  <si>
    <t>dba Tom Yum Restaurant</t>
  </si>
  <si>
    <t>PO Box 5645 CHRB</t>
  </si>
  <si>
    <t>66-0921773</t>
  </si>
  <si>
    <t>Regan</t>
  </si>
  <si>
    <t>Phannee</t>
  </si>
  <si>
    <t>Unsa</t>
  </si>
  <si>
    <t>tomyum2019@hotmail.com</t>
  </si>
  <si>
    <t>P-500-24148-039954</t>
  </si>
  <si>
    <t xml:space="preserve"> Preparing food for cooking and adding appropriate seasoning
 Mixing the right amount of ingredients according to weight and type
 Committed to maintain a clean kitchen and work area
</t>
  </si>
  <si>
    <t>Beach Road</t>
  </si>
  <si>
    <t>Withholding Taxes, FICA and Medicare Contribution</t>
  </si>
  <si>
    <t>phannee.unsa@gmail.com</t>
  </si>
  <si>
    <t>C-500-25119-914688</t>
  </si>
  <si>
    <t>SUNLIN'S SINO-U.S. TRADE CORP.</t>
  </si>
  <si>
    <t>LGZ FARM</t>
  </si>
  <si>
    <t>Chalan Monsignor Martinez Road, As Lito</t>
  </si>
  <si>
    <t>66-0819986</t>
  </si>
  <si>
    <t>sunlinscorp@gmail.com</t>
  </si>
  <si>
    <t>P-500-25059-734904</t>
  </si>
  <si>
    <t>At least 3 months continuous working experience in related position.</t>
  </si>
  <si>
    <t>C-500-25149-027644</t>
  </si>
  <si>
    <t>CNMI WITHHOLDING TAX, FICA SS, FICA MEDICARE</t>
  </si>
  <si>
    <t>C-500-25119-914258</t>
  </si>
  <si>
    <t>LIAO TI CORPORATION</t>
  </si>
  <si>
    <t>SHI HAI TOUR AGENT</t>
  </si>
  <si>
    <t>CORAL TREE AVE, GARAPAN</t>
  </si>
  <si>
    <t>66-0775579</t>
  </si>
  <si>
    <t>MASON</t>
  </si>
  <si>
    <t>EMMA</t>
  </si>
  <si>
    <t>liaoticorp8888@gmail.com</t>
  </si>
  <si>
    <t>P-500-25037-670115</t>
  </si>
  <si>
    <t>Able to work in flexible time as in the evening, on holidays, and on weekends. 24 months of continuous work experience required as a tour guide.</t>
  </si>
  <si>
    <t>C-500-25121-925624</t>
  </si>
  <si>
    <t>C-500-25102-858600</t>
  </si>
  <si>
    <t xml:space="preserve">Have computer knowledge. Can read, write, and speak the Japanese language. Knowledgeable to all Japanese products to deal with Japanese wholesaler companies in placing an order for wholesale and retail. Overseeing stock control and receiving orders. May organize, c1nd display items on the shelves. Giving attention to the instructions, and taking time to understand the points being made. Asking questions as appropriate, and not interrupting at inappropriate times, and teaching others how to do something. </t>
  </si>
  <si>
    <t>C-500-25100-853575</t>
  </si>
  <si>
    <t>RJCL Corporation</t>
  </si>
  <si>
    <t>RNV Construction</t>
  </si>
  <si>
    <t>P-500-24156-066558</t>
  </si>
  <si>
    <t>Documentation Engineer</t>
  </si>
  <si>
    <t>Applicant must have a high school diploma. Applicant must have at least 12 months of work
experience.</t>
  </si>
  <si>
    <t>C-500-25094-830971</t>
  </si>
  <si>
    <t>P.O. BOX 503942</t>
  </si>
  <si>
    <t>P-500-24215-242880</t>
  </si>
  <si>
    <t>WILLING TO WORK IN A FLEXIBLE HOURS. MUST HAVE AT LEAST ONE YEAR OF RELATED WORK EXPERIENCE AS COOK, RESTAURANT. KNOWS HOW TO COOK VARIOUS ORIENTAL, WESTERN AND EUROPEAN CUISINE. MUST BE PROFICIENT IN FOOD PREPARATION AND CUSTOMER SERVICE.</t>
  </si>
  <si>
    <t>C-500-25166-094359</t>
  </si>
  <si>
    <t>P-500-25038-673743</t>
  </si>
  <si>
    <t>Must know to operate Quickbooks accounting software and microsoft office software, excel, word and powerpoint. Knowledge of administrative and clerical procedures and systems such as word processing, managing files and records, stenography and transcription, designing forms and other office procedures and terminology.</t>
  </si>
  <si>
    <t>C-500-25163-083479</t>
  </si>
  <si>
    <t>C-500-25153-039004</t>
  </si>
  <si>
    <t>Have computer knowledge. Can read, write, and speak the Japanese language fluently. Knowledgeable in all products to deal with Japanese wholesaler companies in placing an order for wholesale and retail. Overseeing stock control and receiving orders. May organize and display items on the shelves. Giving attention to the instructions, and taking time to understand the points being  made. Asking questions as appropriate, and not interrupting at inappropriate times, and teaching others how to do something.</t>
  </si>
  <si>
    <t>C-500-25149-027401</t>
  </si>
  <si>
    <t>Must have at least 12 months of work experience in a related field, able to work with or without no
supervision</t>
  </si>
  <si>
    <t>PUERTO RICO</t>
  </si>
  <si>
    <t>PO BOX 504479</t>
  </si>
  <si>
    <t>ALL APLLICABLE DEDUCTIONS</t>
  </si>
  <si>
    <t>C-500-25112-887815</t>
  </si>
  <si>
    <t>Seahorse Inc. Saipan</t>
  </si>
  <si>
    <t>Seahorse Inc. Tour</t>
  </si>
  <si>
    <t>P.O.Box 504339 CK</t>
  </si>
  <si>
    <t>null</t>
  </si>
  <si>
    <t>66-0680290</t>
  </si>
  <si>
    <t>Walker</t>
  </si>
  <si>
    <t>Shaohong</t>
  </si>
  <si>
    <t>Che</t>
  </si>
  <si>
    <t>Secretary of Corporation</t>
  </si>
  <si>
    <t>rhtishao@gmail.com</t>
  </si>
  <si>
    <t>P-500-25073-775864</t>
  </si>
  <si>
    <t>General Mechanic for Auto and Watercraft</t>
  </si>
  <si>
    <t>Mooty  Street Garapan</t>
  </si>
  <si>
    <t>C-500-25121-925603</t>
  </si>
  <si>
    <t>J&amp;J COMPANY.</t>
  </si>
  <si>
    <t>Saipan, MP</t>
  </si>
  <si>
    <t>P-500-25067-759569</t>
  </si>
  <si>
    <t>Able to use cleaning equipment; Knowledge and able to work safely with cleaning chemicals and supplies; Handles the physical demands of the job, including standing and walking for most of the shift, bending, climbing, and lifting at least 25 pounds. Able to work with or without supervision;</t>
  </si>
  <si>
    <t>C-500-25149-027304</t>
  </si>
  <si>
    <t>CNMI Taxes ( Chapter 2 &amp; Chapter 7)
FICA (Social Security &amp; Medicare)</t>
  </si>
  <si>
    <t>C-500-25135-978564</t>
  </si>
  <si>
    <t>2997 San Isidro, Beach Road, Chalan Kanoa</t>
  </si>
  <si>
    <t>C-500-25106-868581</t>
  </si>
  <si>
    <t xml:space="preserve">670-322-6130 </t>
  </si>
  <si>
    <t>C-500-25125-936028</t>
  </si>
  <si>
    <t>First Alarm Company</t>
  </si>
  <si>
    <t>Suite #203 Saipan Plaza Bldg. Gualo Rai</t>
  </si>
  <si>
    <t>P.O Box 500728</t>
  </si>
  <si>
    <t>66-0909152</t>
  </si>
  <si>
    <t>Biscocho</t>
  </si>
  <si>
    <t>Dennis</t>
  </si>
  <si>
    <t>Alcantara</t>
  </si>
  <si>
    <t>firstalarm.670@hotmail.com</t>
  </si>
  <si>
    <t>P-500-24353-553382</t>
  </si>
  <si>
    <t>Applicants must be high school graduates with twelve (12) months of work experience as accounting clerks.
 Knowledgeable in QuickBooks Accounting, Peachtree, Sage, MS Of Office, Numerical Skills, Organizational Skills, Computer
 Skills, and Problem-Solving Skills</t>
  </si>
  <si>
    <t>CNMI taxes and FICA taxes as required by law.</t>
  </si>
  <si>
    <t>dennisbiscocho670@gmail.com</t>
  </si>
  <si>
    <t>C-500-25153-039279</t>
  </si>
  <si>
    <t>Current massage therapy certification or license. At least 12 months of experience in a professional spa or massage therapy setting
Ability to work flexible hours, including evenings and weekends.</t>
  </si>
  <si>
    <t>C-500-25174-122302</t>
  </si>
  <si>
    <t>Sanciangco</t>
  </si>
  <si>
    <t>Mary Jane</t>
  </si>
  <si>
    <t>PO Box 5403 CHRB</t>
  </si>
  <si>
    <t>P-500-25007-599213</t>
  </si>
  <si>
    <t>PEST CONTROL TECHNICIAN</t>
  </si>
  <si>
    <t xml:space="preserve">1. Certification, Experience &amp; Compliance:
o	Must possess a valid Pest Control Certification.
o	Must be able to demonstrate compliance with the Bureau of Environmental Compliance and Quality (BECQ) requirements
o	A pest control knowledge test will be conducted on-site.
o	At least 12 months of working experience as a Pest Control Technician.
2.	Knowledge &amp; Skills:
o	Must be able to identify pests, understand their life cycle and habits, and apply proper control methods.
o	Must be able to perform proper handling, application, and storage of pesticides.
o	Ability to identify infestations and ensure proper treatment.
o	Must be able to determine the correct chemical mixture in accordance with the Environmental Protection Agency Label.
3. Communication &amp; Customer Service:
o	Must be able to communicate to clients the process of treating different kinds of pest solution needed
4. Must be a high school graduate. </t>
  </si>
  <si>
    <t>Social Security and Medicare
Withholding Taxes</t>
  </si>
  <si>
    <t>C-500-25179-137817</t>
  </si>
  <si>
    <t>KALAYAAN, INC.</t>
  </si>
  <si>
    <t>MANGKOK</t>
  </si>
  <si>
    <t>P.O. BOX 505656</t>
  </si>
  <si>
    <t>AGINGAN LANE, SAN ANTONIO VILLAGE</t>
  </si>
  <si>
    <t>P-500-24165-105443</t>
  </si>
  <si>
    <t>Must at least have 12 months experience as a Cook. Must be able to lift at least 45 lbs. and can work on a flexible time or early morning shift. A detailed resume must be provided by all applicants equally applicable to to U.S. Workers and CW-1 Workers to prove their qualifications.</t>
  </si>
  <si>
    <t xml:space="preserve">Ch. 2 &amp; Ch. 7 Taxes, Social Security and Medicare Taxes </t>
  </si>
  <si>
    <t>C-500-25235-262933</t>
  </si>
  <si>
    <t>Yaong Corporation</t>
  </si>
  <si>
    <t>Unit 6 Rem Ctr Cheribiyan Dr, Gualo Rai</t>
  </si>
  <si>
    <t>PO Box 505946</t>
  </si>
  <si>
    <t>66-0483523</t>
  </si>
  <si>
    <t>Salcedo</t>
  </si>
  <si>
    <t>Apolinario Jr.</t>
  </si>
  <si>
    <t>Manglapus</t>
  </si>
  <si>
    <t>Chief Accountant</t>
  </si>
  <si>
    <t>yaong.acctg.main@gmail.com</t>
  </si>
  <si>
    <t>P-500-25199-184087</t>
  </si>
  <si>
    <t>Refrigeration Mechanic</t>
  </si>
  <si>
    <t>MINIMUM HIGH SCHOOL GRADUATE WITH AT LEAST TWO YEARS RELEVANT EXPERIENCE AS REFRIGERATION MECHANIC OR TECHNICIAN REQUIRED. ABILITY TO READ AND MONITOR GAUGES, DIALS, AND OTHER INDICATORS TO MAKE SURE MACHINES AND EQUIPMENT ARE WORKING PROPERLY. ABILITY TO USE HAND TOOLS AND POWER TOOLS INCLUDING ACETYLENE/WELDING EQUIPMENT. CAN LIFT HEAVY OBJECTS AS MUCH AS 100 LBS. OCCASIONALLY. A SKILLS TESTING MAY BE REQUIRED FOR FURTHER ASSESSMENT OF THE APPLICANT'S QUALIFICATIONS. 
Additional info on anticipated days and hours:
Monday - 8:30am to 12:00pm, 1:00pm to 4:30pm
Tuesday - 8:30am to 12:00pm, 1:00pm to 4:30pm
Wednesday - 8:30am to 12:00pm, 1:00pm to 3:30pm
Thursday - 8:30am to 12:00pm, 1:00pm to 3:30pm
Friday - 8:30am to 12:00pm, 1:00pm to 4:30pm
Saturday - 8:30am to 12:00pm, 1:00pm to 4:30pm</t>
  </si>
  <si>
    <t>Tun Herman Pan Rd (Airport Rd), Dandan</t>
  </si>
  <si>
    <t>CNMI Withholding Tax and SS/Medicate Taxes</t>
  </si>
  <si>
    <t>yaong.hr2@gmail.com</t>
  </si>
  <si>
    <t>C-500-25216-218635</t>
  </si>
  <si>
    <t>SUITE 12 GF 3290 BEACH ROAD PLAZA  BL DG. ALAHAI AVE.GARAPAN</t>
  </si>
  <si>
    <t>DIRECTOR OF  OPERATIONS</t>
  </si>
  <si>
    <t>P-500-25139-993751</t>
  </si>
  <si>
    <t>FACILITIES TECHNICIAN</t>
  </si>
  <si>
    <t>*Must have a minimum experience requiremenst of 24 months.
*Must be a Highschool Graduate.
*Knowledge of maintenance on equipment and determining when and what kind  of maintenance is needed,  knowledge of materials, methods, and the tools involved in the  construction or repair of houses, buildings, or other stuctures,
*Familiarity with hand and power tools and general repair techniques.
*Required to work flexible, including evenings, weekdays, or on call shift.</t>
  </si>
  <si>
    <t>FEDDOS LANE CORNER TUN JOAQUIN DOI FINASISU ROAD</t>
  </si>
  <si>
    <t>PO BOX 502473</t>
  </si>
  <si>
    <t>overtime rates apply in excess of 40 hours of work</t>
  </si>
  <si>
    <t>CNMI Withholding Tax, Federal Withholding Tax, Social Security and Medicare Contributions</t>
  </si>
  <si>
    <t>C-500-24252-322193</t>
  </si>
  <si>
    <t>Niizeki International Saipan Co., Ltd.</t>
  </si>
  <si>
    <t>817 Jesus T. Attao Road</t>
  </si>
  <si>
    <t>Garapan Village, PO Box 5140 CHRB</t>
  </si>
  <si>
    <t>98-0089417</t>
  </si>
  <si>
    <t>Montilla</t>
  </si>
  <si>
    <t>Christylyn</t>
  </si>
  <si>
    <t>Gomez</t>
  </si>
  <si>
    <t>Controller</t>
  </si>
  <si>
    <t>niizeki.intlspn@yahoo.com</t>
  </si>
  <si>
    <t>P-500-24212-230483</t>
  </si>
  <si>
    <t>24 MONTHS OF EXPERIENCE IS REQUIRED IN THIS POSITION. CAN OPERATE 10-KEY CALCULATORS, TYPEWRITER, AND COPY MACHINES TO PERFORM CALCULATIONS AND PRODUCE DOCUMENTS. PROFICIENT IN SAGE BUSINESS ACCOUNTING SOFTWARE PROGRAM AND MS EXCEL. MUST PASS THE PROFICIENCY TEST THAT WILL BE GIVEN TO THE APPLICANT.  ABILITY TO PASS THE COMPANY'S PRE-HIRE BACKGROUND CHECK REQUIRED WHICH WILL BE APPLIED TO BOTH U.S. WORKERS AND CW-1 WORKERS. ALL APPLYING U.S. CITIZENS AND CW-1 INDIVIDUALS MUST OBTAIN A POLICE CLEARANCE PRE-HIRE, AND MUST AGREE TO A POST-OFFER, PRE-EMPLOYMENT DRUG SCREENING TEST. APPLICANT MUST BE ABLE TO PROVIDE HIS/HER EMPLOYMENT CERTIFICATES.</t>
  </si>
  <si>
    <t>C-500-24236-288468</t>
  </si>
  <si>
    <t>Phillip's Corporation, Inc</t>
  </si>
  <si>
    <t>Sky Tour</t>
  </si>
  <si>
    <t>P-500-24179-152776</t>
  </si>
  <si>
    <t>MUST HAVE A VALID DRIVERS LICENSE AND BE ABLE TO DRIVE MOTOR VEHICLES TO TRANSPORT CLIENTS TO ESTABLISHMENTS AND TOUR SITE LOCATIONS. ABLE TO
HANDLE LARGE GROUP OF PEOPLE. ABLE TO ADHERE TO A TIME SCHEDULE. MUST BE ABLE TO SPEAK, READ AND WRITE KOREAN LANGUAGE TO BE ABLE TO
INTERACT WITH CLIENTS AS MOST OF OUR CLIENTS ARE FROM KOREA</t>
  </si>
  <si>
    <t>C-500-24236-288410</t>
  </si>
  <si>
    <t>C-500-24262-345535</t>
  </si>
  <si>
    <t>C-500-24264-352093</t>
  </si>
  <si>
    <t>P-500-24191-181680</t>
  </si>
  <si>
    <t>Procurement Specialist</t>
  </si>
  <si>
    <t>Must be able to demonstrate ability in operating Windows, Microsoft Office applications specifically Excel, and the Internet.</t>
  </si>
  <si>
    <t>C-500-24186-176124</t>
  </si>
  <si>
    <t>JAN'S FISH MART</t>
  </si>
  <si>
    <t>P-500-24122-943241</t>
  </si>
  <si>
    <t>SALES PERSON-FISH MART</t>
  </si>
  <si>
    <t>C-500-24217-243337</t>
  </si>
  <si>
    <t>Kanoa Resort Saipan</t>
  </si>
  <si>
    <t>P.O. Box 500369</t>
  </si>
  <si>
    <t>Kanoa Resort Saipan, Beach Road, Susupe Village</t>
  </si>
  <si>
    <t>P-500-24177-144973</t>
  </si>
  <si>
    <t>High school diploma or GED. Must have twelve (12) months prior work experience as a General Maintenance Worker. Must have common knowledge of the use of hand tools, power tools, and maintenance equipment such as HVAC and generators. Must be able and willing to work nights/graveyards, weekends, and holidays. Must be able to work during inclement weather.</t>
  </si>
  <si>
    <t>Asia Pacific Hotels Inc. DBA Kanoa Resort Saipan</t>
  </si>
  <si>
    <t>C-500-24185-170869</t>
  </si>
  <si>
    <t>TAMARAW LLC</t>
  </si>
  <si>
    <t>PO BOX 503105</t>
  </si>
  <si>
    <t>66-1000423</t>
  </si>
  <si>
    <t>GALANG</t>
  </si>
  <si>
    <t>ANGELITO</t>
  </si>
  <si>
    <t>tamarawllc.saipan@gmail.com</t>
  </si>
  <si>
    <t>P-500-24115-919771</t>
  </si>
  <si>
    <t>12 MONTHS EXPERIENCE AS GENERAL MAINTENANCE, KNOWLEDGEABLE IN ALL MAINTENANCE WORK, INCLUDING ELECTRICAL AND OTHER DRAFTING
WORKS, MUST HAVE NO CRIMINAL RECORDS - BACKGROUND CHECKING WILL BE APPLICABLE TO ALL REGARDLESS OF STATUS, CITIZENSHIP, GENDER, RACE, AGE,
NATIONALITY, ETC</t>
  </si>
  <si>
    <t>SAN ANTONIO VILLAGE</t>
  </si>
  <si>
    <t>C-500-24177-145079</t>
  </si>
  <si>
    <t>Molders, Shapers, and Casters, Except Metal and Plastic</t>
  </si>
  <si>
    <t>P-500-23252-333567</t>
  </si>
  <si>
    <t>Molding and Casting Worker</t>
  </si>
  <si>
    <t>Payroll deduction as required by law such as FICA, Medicare and CNMI taxes withholding</t>
  </si>
  <si>
    <t>C-500-24221-253233</t>
  </si>
  <si>
    <t xml:space="preserve">Must be at least high school graduate and must have 12 months of experience in sale of construction supplies and materials. Must have basic knowledge on construction/building materials and its functions.
</t>
  </si>
  <si>
    <t>SS FICA and other applicable CNMI withholding Taxes.</t>
  </si>
  <si>
    <t>C-500-24215-239923</t>
  </si>
  <si>
    <t>P.O. BOX 505792, CHALAN PIAO VILLAGE</t>
  </si>
  <si>
    <t>REGISTERED AGENT</t>
  </si>
  <si>
    <t>P.O. Box 505792, CHALAN PIAO VILLAGE</t>
  </si>
  <si>
    <t>P-500-24157-072799</t>
  </si>
  <si>
    <t>AS PERDIDO ROAD, CHALAN PIAO VILLAGE</t>
  </si>
  <si>
    <t>C-500-24219-246582</t>
  </si>
  <si>
    <t>P. O. Box 502473 Saipan</t>
  </si>
  <si>
    <t>Finasisu</t>
  </si>
  <si>
    <t>P. O. Box 502473, Saipan</t>
  </si>
  <si>
    <t>P-500-24165-105248</t>
  </si>
  <si>
    <t>Cost Estimator</t>
  </si>
  <si>
    <t xml:space="preserve">Knowledgeable in AutoCAD 2D, Microsoft Office (Word, Excel, Power Point) and Civil 3D software </t>
  </si>
  <si>
    <t>Feddos Lane Corner Tun Joaquin  Doi Road</t>
  </si>
  <si>
    <t>P.O. Box 502473, Saipan</t>
  </si>
  <si>
    <t>CNMI Withholding Tax and FICA Tax</t>
  </si>
  <si>
    <t>C-500-24170-122203</t>
  </si>
  <si>
    <t>P-500-23206-212182</t>
  </si>
  <si>
    <t>Graphic Artist</t>
  </si>
  <si>
    <t>KNOWLEDGE OF DESIGN TECHNIQUES, TOOLS, AND PRINCIPLES INVOLVED IN PRODUCTION OF PRECISION TECHNICAL PLANS, BLUEPRINTS, DRAWINGS, AND MODELS. JOB REQUIRES CREATIVITY AND ALTERNATIVE THINKING TO DEVELOP NEW IDEAS FOR AND ANSWERS TO WORK-RELATED PROBLEMS.</t>
  </si>
  <si>
    <t>C-500-24204-211176</t>
  </si>
  <si>
    <t>PRO DIVE SAIPAN</t>
  </si>
  <si>
    <t>LOT NO 045-A-149 SUITO DRIVE AS MATUIS VILLAGE</t>
  </si>
  <si>
    <t>SHIM</t>
  </si>
  <si>
    <t>SEOUNGBO</t>
  </si>
  <si>
    <t>LOT NO 045-A-149 SUITO DRIVE AS MATUIS</t>
  </si>
  <si>
    <t>Must be certified as an open water (for at least 6 months) with PADI, advanced open water diver, rescue diver, divemaster and emergency first response instructor (CPR) and First Aid. Have lodged 100 open water dives and successfully complete the instructor development.</t>
  </si>
  <si>
    <t>C-500-24366-577986</t>
  </si>
  <si>
    <t>TENDER HOSPICE CARE, INC</t>
  </si>
  <si>
    <t>P-500-24319-473901</t>
  </si>
  <si>
    <t>C-500-24270-365989</t>
  </si>
  <si>
    <t>LILY'S CARE</t>
  </si>
  <si>
    <t>P.O. BOX 1520</t>
  </si>
  <si>
    <t>99-3018906</t>
  </si>
  <si>
    <t>LILYLECH</t>
  </si>
  <si>
    <t>AGBAYANI</t>
  </si>
  <si>
    <t>TMRIPLEY1127@GMAIL.COM</t>
  </si>
  <si>
    <t>Secretaries and Administrative Assistants, Except Legal, Medical, and Executive</t>
  </si>
  <si>
    <t>P-500-24228-268756</t>
  </si>
  <si>
    <t>ADMINISTRATIVE ASSISTANT</t>
  </si>
  <si>
    <t>HIGH SCHOOL DIPLOMA AND 6 MONTHS OF WORK EXPERIENCE AS AN ADMINISTRATIVE ASSISTANT.</t>
  </si>
  <si>
    <t>C-500-24249-315584</t>
  </si>
  <si>
    <t>P-500-24124-953124</t>
  </si>
  <si>
    <t>MUST HAVE JOB CERTIFICATION AS HOUSEKEEPING</t>
  </si>
  <si>
    <t>Chapter 2, chapter 7 and Fica employee share</t>
  </si>
  <si>
    <t>C-500-24346-534083</t>
  </si>
  <si>
    <t>MUST HAVE 12 MONTHS WORK EXPERIENCE. KNOWLEDGEABLE IN CARPENTY, PLUMBING, WELDING AND MAINTENANCE OF MECHANICAL AND ELECTRICAL EQUIPMENT. MUST HAVE THE ABILITY TO MAINTAIN AND REPAIR OF AIR CONDITIONING SYSTEM, REPAIRING WINDOWS AND DOOR,REPAIR AND INSTALL ROOFING. ABILITY TO MIX AND APPLY PAINTS ON WALLS AND ROOFING. MAYBE ABLE TO WORK LONG STANDING OR UNDER THE SUN IF NECESSARY.</t>
  </si>
  <si>
    <t>C-500-24274-372563</t>
  </si>
  <si>
    <t>CNMI WITHHOLDING AND FICA TAX (SS &amp; MEDICARE)</t>
  </si>
  <si>
    <t>C-500-24341-522929</t>
  </si>
  <si>
    <t>Traditional Corporation</t>
  </si>
  <si>
    <t>Your Only Traditional Massage</t>
  </si>
  <si>
    <t>Tun Tomas P. Sablan Beach Road, Chalan Kanoa</t>
  </si>
  <si>
    <t>PMB 839 Box 1005</t>
  </si>
  <si>
    <t>66-1002341</t>
  </si>
  <si>
    <t>AUSTRIA</t>
  </si>
  <si>
    <t>ANCHETA</t>
  </si>
  <si>
    <t>PRESIDENT / SECRETARY</t>
  </si>
  <si>
    <t>TUN TOMAS P. SABLAN BEACH ROAD CHALAN KANOA</t>
  </si>
  <si>
    <t>PMB 839 BOX 10005</t>
  </si>
  <si>
    <t>traditionalcorp2024@gmail.com</t>
  </si>
  <si>
    <t>P-500-24204-211132</t>
  </si>
  <si>
    <t>Masseuse</t>
  </si>
  <si>
    <t xml:space="preserve">MUST BE A HIGH SCHOOL GRADUATE WITH AT LEAST 24-MONTHS OF WORK RELATED EXPERIENCE AS MASSEUSE. HAS KNOWLEDGE FOR PROVIDING CUSTOMER AND PERSONAL SERVICES, THIS INCLUDES CUSTOMER NEEDS ASSESSMENT, MEETING QUALITY STANDARDS FOR SERVICES AND EVALUATION OF CUSTOMER SATISFACTION. ABILITY TO EXERT MUSCLE FORCE REPEATEDLY AS THIS INVOLVES MUSCULAR ENDURANCE AND RESISTANCE TO MUSCLE FATIGUE. MUST HAVE KNOWLEDGE OF REFLEXOLOGY, SWEDISH, PRENATAL, HOT STONE, TRIGGER POINT, SPORTS, AND DEEP TISSUE MASSAGE. HAS THE PHYSICAL STRENGTH TO APPLY DEEP PRESSURE WHEN NECESSARY AND THE SELF-AWARENESS AND CONTROL TO  TOUCH. </t>
  </si>
  <si>
    <t>Tun Tomas P. Sablan Beach Road Chalan Kanoa</t>
  </si>
  <si>
    <t>C-500-24310-452836</t>
  </si>
  <si>
    <t>C-500-24226-262701</t>
  </si>
  <si>
    <t>E &amp; T Quality Management, LLC</t>
  </si>
  <si>
    <t>Tun Herman Pan Airport Road, Dan-Dan</t>
  </si>
  <si>
    <t>Tun Herman Pan Airport Road, Dan- Dan</t>
  </si>
  <si>
    <t>P-500-24121-938206</t>
  </si>
  <si>
    <t>Food Preparation and Serving Related Workers, All Other</t>
  </si>
  <si>
    <t xml:space="preserve">CNMI TAXES (CHAPTER 2 AND CHAPTER 7)
FICA TAXES ( SOCIAL SECURITY AND MEDICARE)
</t>
  </si>
  <si>
    <t>C-500-24198-198443</t>
  </si>
  <si>
    <t>P-500-24101-871944</t>
  </si>
  <si>
    <t>C-500-24194-191663</t>
  </si>
  <si>
    <t>P-500-24089-840737</t>
  </si>
  <si>
    <t>Must have at least 12 months work experience.  Must be able to perform food preparation and cooking activities of a dining restaurants.  Can design menu and review food purchases.  Should have the ability to forecast food preparation base from increase or decrease customer guest flow.  Can create inventory method base from company or restaurant needs.  Can comply with nutrition, sanitation regulation and safety standards as prescribed by USDA.  Technically updated on latest industry practices.</t>
  </si>
  <si>
    <t>C-500-24179-152303</t>
  </si>
  <si>
    <t>Patrick D. Fernandez</t>
  </si>
  <si>
    <t>Pdf &amp; Co</t>
  </si>
  <si>
    <t>P.O Box 506185</t>
  </si>
  <si>
    <t>Nokalimi Building Garapan Village</t>
  </si>
  <si>
    <t>Fernandez</t>
  </si>
  <si>
    <t>Patrick</t>
  </si>
  <si>
    <t>P-500-23205-208859</t>
  </si>
  <si>
    <t xml:space="preserve">CNMI Local Tax, FICA-SS, FICA-MED
</t>
  </si>
  <si>
    <t>C-500-24303-438205</t>
  </si>
  <si>
    <t>JUAN T. GUERRERO &amp; ASSOCIATES INC</t>
  </si>
  <si>
    <t>P-500-24184-166749</t>
  </si>
  <si>
    <t>AT LEAST THREE (3) MONTHS EXPERIENCE TO TWO (2) OR LESS EMPLOYERS. PHYSICALLY ABLE TO PERFORM THEIR DUTIES. MUST MEET PHYSICAL REQUIREMENTS SUCH AS LIFTING OBJECTS OF AT LEAST 25 LBS.; UP TO 50 LBS. WITH HELP OF A HAND TRUCK OR LIMITED ASSISTANCE; BENDING AND STANDING FOR DURATION OF SHIFT. MUST BE ABLE TO WORK WITH HOUSEHOLD PETS. MUST KNOW HOW TO OPERATE CLEANING EQUIPMENT SUCH AS CARPET SHAMPOOERS, CARPET STEAMERS, CLOTHES WASHER AND DRYER, IRONING MACHINE OR PRESSES, FLOOR POLISHERS, AND VACUUM CLEANERS. AS WELL AS THE ABILITY TO WORK WITH MINIMAL SUPERVISION. ABLE TO WORK DURING WEEKENDS OR NIGHT SHIFTS WHEN NEEDED. THE EMPLOYER REQUIRES POST-OFFER PRE-EMPLOYMENT DRUG SCREENING TEST AND RANDOM DRUG TESTING WHICH IS TO BE APPLIED EQUALLY TO BOTH U.S. WORKERS AND CW-1 WORKERS</t>
  </si>
  <si>
    <t>UNIT 104 MJ BLDG.</t>
  </si>
  <si>
    <t>Only Taxes and Other withholding required by Law</t>
  </si>
  <si>
    <t>resume.jtga@gmail.com</t>
  </si>
  <si>
    <t>C-500-24177-144448</t>
  </si>
  <si>
    <t>PARAISU CORPORATION</t>
  </si>
  <si>
    <t>SCHOOL LEARNING INSTITUTION</t>
  </si>
  <si>
    <t>PMB 309 BOX 10001</t>
  </si>
  <si>
    <t>66-0904072</t>
  </si>
  <si>
    <t>YOSHIZAWA</t>
  </si>
  <si>
    <t>IKUO</t>
  </si>
  <si>
    <t>P-500-24113-909878</t>
  </si>
  <si>
    <t>6 MONTHS EXPERIENCE. CAN WORK FLEXIBLE TIME</t>
  </si>
  <si>
    <t>C-500-24187-176191</t>
  </si>
  <si>
    <t>C-500-24181-162643</t>
  </si>
  <si>
    <t>P-500-23184-162966</t>
  </si>
  <si>
    <t>PREPARE WORKSTATION WITH RQUIRED INGREDIENTS AND EQUIPMENTS BY FOLLOWING RECIPES AND GUIDELINES;
STEAMING VEGETABLES AND OTHER BASIC COOKING USING ELECTRIC RICE COOKER, FRY AND GRILL CHICKEN, BEEF, PORK,
AND FISH USING ELECTIRC AND GAS GRILL, AND OVEN AND PAN;
KEEPING WORKING STATION CLEAN AND ORGANIZED THROUGHOUT THE SHIFT; BREW COFFEE OR TEA, PREPARE AND SERVE
JUICE AND DRINKS USING AN ELECTRIC JUICER, AND PROCESSOR. SERVE THE CUSTOMER AT THE COUNTER OR AT A TABLE
USING WOODEN OR PLASTIC SERVING TRAYS;
ENSURING INGREDIENTS ARE TAGGED, DATE-LABELED, COVERED, STORED, AND ROTATED EFFECTIVELY; TAKE, DELIVER OR
SERVE ORDER OF FOODS AND DRINKS FROM THE DINING CUSTOMERS; PREPARE/SET UP OR PACK UP FOOD AND DRINKS;
OVERSEEING FOOD LEVELS AND RESTOCKING ITEMS ON TIME; KEEPING UTENSILS AND EQUIPMENT CLEAN/SANITARY AND
READILY AVAILABLE AT ALL TIMES;
ESTABLISHING STOCK LEVELS AT END OF SHIFT AND CAPTURING INFORMATION ON STANDARDIZED STOCK SHEETS;
SET UP AND PACK UP DINING AREAS;
REMOVING TRASH/CLEARING STORAGE BINS; AND
TO DO ALL OTHER TASKS AS NECESSARY, OR AS INSTRUCTED</t>
  </si>
  <si>
    <t>C-500-24220-250045</t>
  </si>
  <si>
    <t>CYH CORPORATION</t>
  </si>
  <si>
    <t>P.O. BOX 506670</t>
  </si>
  <si>
    <t>66-0695791</t>
  </si>
  <si>
    <t>THOMAS</t>
  </si>
  <si>
    <t>cyhcorporation@outlook.com</t>
  </si>
  <si>
    <t>P-500-24160-087904</t>
  </si>
  <si>
    <t>ACCOUNTING ASSOCIATE</t>
  </si>
  <si>
    <t>Required (24) months work experience. He/She has knowledge of administrative and clerical procedures and systems such as word processing, managing files and recors. Can operate computers programmed with accounting software like microsoft office excel, word or database to record, store and analyze information. Knowledge of debit, credit and total accounts on computer spreadsheets and database using specified accounting software. Receive, record, checks and vouchers. White code documents according to company procedures, work without supervision.</t>
  </si>
  <si>
    <t>CNMI TAX AND FEDERAL TAX REQUIRED BY LAW</t>
  </si>
  <si>
    <t>C-500-24170-122708</t>
  </si>
  <si>
    <t>P-500-23253-333773</t>
  </si>
  <si>
    <t>Payroll taxes as required by law such as FICA, medicare and CNMI tax withholding</t>
  </si>
  <si>
    <t>C-500-24201-207674</t>
  </si>
  <si>
    <t>J. LUCKY CORPORATION</t>
  </si>
  <si>
    <t>EXPRESS PRINTING AND RAINBOW COLORS</t>
  </si>
  <si>
    <t>PMB 92 BOX 10003</t>
  </si>
  <si>
    <t>ROOM#5 LIMS BLDG MAGE GUERRERO ROAD</t>
  </si>
  <si>
    <t>66-1775708</t>
  </si>
  <si>
    <t>SOLEDAD MARIE</t>
  </si>
  <si>
    <t>P.O. BOX 10003, PMB 92</t>
  </si>
  <si>
    <t>expressprintingsaipan@yahoo.com</t>
  </si>
  <si>
    <t>P-500-24155-061495</t>
  </si>
  <si>
    <t>OFFICE CLERK, GENERAL</t>
  </si>
  <si>
    <t>Knowledgeable in Printing Servers. taking ID Photos. Photo Editing using Adobe Photoshop</t>
  </si>
  <si>
    <t>CNMI Withholding Taxes and SS and medicaid</t>
  </si>
  <si>
    <t>C-500-24239-292047</t>
  </si>
  <si>
    <t>1178 Hinemlu' St.</t>
  </si>
  <si>
    <t>P-500-24195-194703</t>
  </si>
  <si>
    <t>Pharmacy Technician</t>
  </si>
  <si>
    <t>High School Diploma, General Education Development (GED), Advanced Development Institute (ADI) or Adult Basic Education (ABE). TWO YEARS OF EXPERIENCE IN COMPOUNDING AND DISPENSING PRESCRIPTIONS IN A HOSPITAL PHARMACY.  MUST BE REGISTERED AS A PHARMACY TECHNICIAN WITH THE CNMI HEALTH CARE PROFESSIONS LICENSING BOARD (HCPLB).
CONDITIONAL REQUIREMENTS: EMPLOYMENT IS CONTINGENT UPON SUCCESSFUL CLEARING OF PRE-EMPLOYMENT HEALTH AND DRUG SCREENING IN ACCORDANCE WITH CHCC POLICY.</t>
  </si>
  <si>
    <t>P.O. Box 500409 CK</t>
  </si>
  <si>
    <t>CNMI TAX, FEDERAL TAX, MEDICARE AND SOCIAL SECURITY</t>
  </si>
  <si>
    <t>TUDELA</t>
  </si>
  <si>
    <t>VANESSA</t>
  </si>
  <si>
    <t>COMMONWEALTH HEALTHCARE CORPORATION</t>
  </si>
  <si>
    <t>C-500-24178-148332</t>
  </si>
  <si>
    <t xml:space="preserve">VINCENT </t>
  </si>
  <si>
    <t>P-500-23184-162127</t>
  </si>
  <si>
    <t>MAID AND HOUESEKEEPING CLEANER</t>
  </si>
  <si>
    <t>Must have at least 3 months of work experience in housekeeping.</t>
  </si>
  <si>
    <t>CORNER ROSA STREET</t>
  </si>
  <si>
    <t>CNMI Local Withholding Tax (State Tax), SS and Med Fica Tax</t>
  </si>
  <si>
    <t>C-500-24198-198141</t>
  </si>
  <si>
    <t>KAUTZ GLASS COMPANY INC</t>
  </si>
  <si>
    <t>UFA ST</t>
  </si>
  <si>
    <t>KAUTZ</t>
  </si>
  <si>
    <t>RICHARD JR</t>
  </si>
  <si>
    <t>P-500-24074-798105</t>
  </si>
  <si>
    <t>YARD MAINTENANCE</t>
  </si>
  <si>
    <t>KNOWLEDGE IN USING EQUIPMENT SUCH AS MOWER AND CHAINSAW</t>
  </si>
  <si>
    <t>C-500-24178-148471</t>
  </si>
  <si>
    <t>P-500-23179-148884</t>
  </si>
  <si>
    <t>KNOWLEDGE OF MAINTENANCE ON EQUIPMENT AND DETERMINING WHEN AND WHAT KIND OF MAINTENANCE IS NEEDED. KNOWLEDGE OF MATERIALS, METHODS, AND THE TOOLS INVOLVED IN THE CONSTRUCTION OR REPAIR OF HOUSES, BUILDINGS, OR OTHER STRUCTURES.</t>
  </si>
  <si>
    <t>KAGMAN</t>
  </si>
  <si>
    <t>C-500-24229-271625</t>
  </si>
  <si>
    <t>C-500-24242-301792</t>
  </si>
  <si>
    <t>C-500-24219-246444</t>
  </si>
  <si>
    <t>P-500-24156-071464</t>
  </si>
  <si>
    <t>POSITION SUMMARY: UNDER GENERAL SUPERVISION, PERFORMS A VARIETY OF GENERAL MAINTENANCE DUTIES WHICH INCLUDE ELECTRICAL, MECHANICAL, CARPENTRY, AND CONSTRUCTION IN THE MAINTENANCE AND REPAIR OF APARTMENT BUILDING FACILITIES AND EQUIPMENT. EXPERIENCE, KNOWLEDGE, ABILITIES: TWELVE (12) MONTHS RELATED MAINTENANCE WORK EXPERIENCE, INCLUDING SAFETY TECHNIQUES AND PROCEDURES WHILE USING CHEMICALS, POWER TOOLS, HAND TOOLS AND EQUIPMENT; KNOWLEDGE OF LIFTING TECHNIQUES AND OTHER SAFETY AND HAZARDOUS ACTIVITIES; ABILITY TO USE REQUIRED TOOLS AND EQUIPMENT INDEPENDENTLY OR WITH MINIMAL SUPERVISION. ESSENTIAL TASKS: MUST BE ABLE TO PERFORM THE FOLLOWING FUNCTIONS TO THE SATISFACTION OF THE EMPLOYEES SUPERVISOR. INSPECT BUILDINGS, ELECTRICAL SYSTEMS, GROUNDS, AND EQUIPMENT TO ENSURE SAFE MAINTAINED CONDITIONS, IDENTIFY HAZARDS, DEFECTS, AND THE NEED FOR ADJUSTMENT OR REPAIR. PERFORM MINOR TROUBLESHOOTING AND REPAIRS; REPLACE LIGHT BULBS, BALLASTS AND FUSES. ASSIST WITH PREVENTIVE MAINTENANCE AND TROUBLESHOOTING ON HVAC SYSTEMS, CHANGING FILTERS, BEARINGS. COMPLETE MAINTENANCE WORK ORDERS AS ASSIGNED. IDENTIFY AND PERFORM SERVICE AND REPAIR ON PLUMBING FIXTURES; OPEN CLOGGED LINES AND DRAINS. IDENTIFY AND ASSIST WITH CARPENTRY AND REPAIR WORK. OPERATES A VARIETY OF MACHINERY, EQUIPMENT AND TOOLS INCLUDING SAWS, ROUTER, DRILLS, SANDERS, PLANERS, DRILL PRESSES AND VARIOUS HAND TOOLS. MAINTAIN INVENTORY OF TOOLS, SUPPLIES, AND EQUIPMENT; RECOMMEND TOOLS, SUPPLIES, AND EQUIPMENT FOR PURCHASE. PERFORM A VARIETY OF LOCKSMITH DUTIES; INSTALL, REPAIR, AND REPLACE LOCKS ON DOORS INSPECT, SERVICE, AND MAINTAIN OPERATIONAL FUNCTIONALITY OF DOORS AND WINDOWS. ABILITY TO READ, INTERPRET AND WORK FROM BLUEPRINTS, DRAWINGS, OR ORAL INSTRUCTION ON A VARIETY OF STRUCTURES RELATED TO THE CONSTRUCTION PROJECT. INSTALL OR REPLACE PLUGS, SWITCHES, OUTLETS. ASSIST WITH MOVING LOADING, UNLOADING AND STORING SUPPLIES, FURNITURE AND EQUIPMENT. WEAR PROPER PROTECTIVE EQUIPMENT WHILE PERFORMING JOB DUTIES (I.E., GOGGLES, HELMET, BACK BRACE, KNEE PADS). RESPOND TO 24-HOUR EMERGENCY CALLS. ADJUSTMENT OF HOURS AND/OR WEEKEND WORK MAY BE REQUIRED AND/OR OCCASIONAL OVERTIME.</t>
  </si>
  <si>
    <t>C-500-24206-217653</t>
  </si>
  <si>
    <t>P-500-24163-094429</t>
  </si>
  <si>
    <t>Able to work flexible shifts, weekends, and holidays.  At least 12 months work related experience.</t>
  </si>
  <si>
    <t>Paid Leave, Duty Meals, and optional Health Insurance</t>
  </si>
  <si>
    <t>Applicable Federal &amp; CNMI Tax Deductions</t>
  </si>
  <si>
    <t>C-500-24180-157028</t>
  </si>
  <si>
    <t xml:space="preserve">PARAGON CORPORATION </t>
  </si>
  <si>
    <t xml:space="preserve">COREPLUS CONSTRUCTION </t>
  </si>
  <si>
    <t>Quiring</t>
  </si>
  <si>
    <t>Paula Bianca</t>
  </si>
  <si>
    <t>Enolva</t>
  </si>
  <si>
    <t>hr.coreplusconstruction@gmail.com</t>
  </si>
  <si>
    <t>P-500-23176-142089</t>
  </si>
  <si>
    <t xml:space="preserve">MAINTENANCE AND REPAIR WORKER </t>
  </si>
  <si>
    <t>MUST HAVE A HIGH SCHOOL DIPLOMA. MUST HAVE AT LEAST 6 MONTHS OF WORK EXPERIENCE.</t>
  </si>
  <si>
    <t xml:space="preserve">SAN JOSE VILLAGE </t>
  </si>
  <si>
    <t>C-500-24191-182219</t>
  </si>
  <si>
    <t>OLAITIMAN</t>
  </si>
  <si>
    <t>BASILIO KALEO</t>
  </si>
  <si>
    <t>CHALAN PALR ARNOLD, PUERTO RICO VILLAGE</t>
  </si>
  <si>
    <t>P-500-24067-778250</t>
  </si>
  <si>
    <t>WORK SCHEDULE AS FOLLOW:
8:00AM TO 12:00PM,
2:00PM TO 5:00PM.
7 HOURS ADAY, MONDAY THROUGH FRIDAY, 35 HOURS PER WEEK.</t>
  </si>
  <si>
    <t>Per week exceeds 40 hours, overtime rate $10.15 x 1.5=$15.225 per hour</t>
  </si>
  <si>
    <t>Deduct all local and federal Taxes (e.g. FICA)</t>
  </si>
  <si>
    <t>C-500-24225-259650</t>
  </si>
  <si>
    <t>C-500-24248-313373</t>
  </si>
  <si>
    <t>P-500-24152-054963</t>
  </si>
  <si>
    <t>C-500-24242-304844</t>
  </si>
  <si>
    <t>JOEL AKA KAJO'S CONSTRUCTION</t>
  </si>
  <si>
    <t>P.O. BOX 511792</t>
  </si>
  <si>
    <t>SONGSONG VILLAGE</t>
  </si>
  <si>
    <t>66-1051659</t>
  </si>
  <si>
    <t>MOLINA</t>
  </si>
  <si>
    <t>JOEL</t>
  </si>
  <si>
    <t>P-500-24205-214547</t>
  </si>
  <si>
    <t>ADMINISTRATIVE ASSISITANT</t>
  </si>
  <si>
    <t>HIGH SCHOOL DIPLOMA AND 12 MONTHS OF WORK EXPERIENCE AS AN ADMINISTRATIVE ASSISTANT.</t>
  </si>
  <si>
    <t>C-500-24248-315137</t>
  </si>
  <si>
    <t>Cardiovascular Technologists and Technicians</t>
  </si>
  <si>
    <t>P-500-24211-227376</t>
  </si>
  <si>
    <t>Respiratory Technicians</t>
  </si>
  <si>
    <t>ASSOCIATES DEGREE IN RESPIRATORY THERAPY. MINIMUM TWO (2) YEARS OF RESPIRATORY THERAPY TECHNICIAN EXPERIENCE IN A HOSPITAL SETTING. EQUIVALENT COMBINATIONS OF EDUCATION AND EXPERIENCE THAT PROVIDE THE REQUIRED KNOWLEDGE, SKILLS, AND ABILITIES WILL BE EVALUATED ON AN INDIVIDUAL BASIS. THIS POSITION REQUIRES AVERAGE SKILL WITH COMPUTERS AND GENERAL OFFICE EQUIPMENT. LICENSED BY STATE OR COUNTRY OF RESIDENCE.
CONDITIONAL REQUIREMENT: EMPLOYMENT IS CONTINGENT UPON SUCCESSFUL CLEARING OF PRE-EMPLOYMENT HEALTH AND DRUG SCREENING IN ACCORDANCE WITH CHCC POLICY.</t>
  </si>
  <si>
    <t>C-500-24244-307921</t>
  </si>
  <si>
    <t>SOUDELOR CORPORATION</t>
  </si>
  <si>
    <t>J3 ENTERPRISES</t>
  </si>
  <si>
    <t>P.O. BOX 501393, BEACH ROAD</t>
  </si>
  <si>
    <t>66-0846910</t>
  </si>
  <si>
    <t>ESLABAN</t>
  </si>
  <si>
    <t>CARLOS JR.</t>
  </si>
  <si>
    <t>ESPIRITU</t>
  </si>
  <si>
    <t>soudelorcorp@yahoo.com</t>
  </si>
  <si>
    <t>P-500-24158-082650</t>
  </si>
  <si>
    <t xml:space="preserve">AT LEAST 12 MONTHS WORKING EXPERIENCE AS MAINTENANCE AND REPAIR WORKER. KNOW HOW TO READ ELECTRICAL
DIAGRAM. KNOW CARPENTRY AND MASONRY WORKS.
WILLING TO WORK FLEXIBLE SCHEDULE. DO OTHER RELATED DUTIES AS ASSIGNED.
PRE-SCREENING TEST IS REQUIRED (LIKE TRADE TEST AND/OR EMPLOYMENT EXAM)
</t>
  </si>
  <si>
    <t>C-500-24215-239793</t>
  </si>
  <si>
    <t>KEEBENTTON INTERNATION INC.</t>
  </si>
  <si>
    <t>SERENITY SALON &amp; SPA</t>
  </si>
  <si>
    <t>P.O. BOX 501328</t>
  </si>
  <si>
    <t>66-0564522</t>
  </si>
  <si>
    <t>TA</t>
  </si>
  <si>
    <t>KUY</t>
  </si>
  <si>
    <t>BUN</t>
  </si>
  <si>
    <t>BEACH ROAD, GARAPAN DOLLAR DAYS WHOLESALE BLDG</t>
  </si>
  <si>
    <t>micprt@gmail.com</t>
  </si>
  <si>
    <t>P-500-24176-140956</t>
  </si>
  <si>
    <t>APPLICANTS MUST HAVE AT LEAST 12 MONTHS OF PREVIOUS WORK-RELATED SKILL, KNOWLEDGE OR EXPERIENCE.</t>
  </si>
  <si>
    <t>BEACH ROAD, GARAPAN, 2nd FLR OF DOLLAR DAYS WHOLESALE</t>
  </si>
  <si>
    <t>PO BOX 501328</t>
  </si>
  <si>
    <t>C-500-24226-263441</t>
  </si>
  <si>
    <t>MUST HAVE AT LEAST 12 MONTHS OF PRIOR EXPERIENCE. MUST PROVIDE UPDATED CRIMINAL RECORD CLEARANCE PRE-EMPLOYMENT. ALL EMPLOYMENT RULES APPLIES EQUALLY TO BOTH U.S. AND CW-1 WORKERS.</t>
  </si>
  <si>
    <t>C-500-24225-262388</t>
  </si>
  <si>
    <t>P-500-24179-152352</t>
  </si>
  <si>
    <t>ACCOUNTING SUPERVISOR</t>
  </si>
  <si>
    <t xml:space="preserve">ABILITY TO OPERATE SAGE, OPERA SYSTEM, LIGHTSPEED SYSTEM, PEACHTREE ACCOUNTING SOFTWARE, AND OTHER ACCOUNTING AS REQUIRED.
ABILITY TO DISCIPLINE, TRAIN, AND SUPERVISE SUBORDINATES.
COMPUTER LITERATE.
ABILITY TO MAINTAIN HIGHLY CONFIDENTIAL COMPANY FINANCIAL INFORMATION. 
SKILLS/WRITTEN TESTS MAY APPLY DURING THE INTERVIEW AND/OR PRIOR FINAL EMPLOYMENT OFFER. 
ABILITY TO WORK UNDER PRESSURE AND MANAGE AND MEET DEADLINES.
UNDERSTAND AND KNOWLEDGEABLE ABOUT FEDERAL AND LOCAL REQUIRED TAXES.
WILLING TO WORK FLEXIBLE SHIFTS, DAYS, EVENINGS, WEEKENDS, AND HOLIDAYS.
</t>
  </si>
  <si>
    <t>4940 AS GONNO RD, KOBLERVILLE</t>
  </si>
  <si>
    <t xml:space="preserve">All CNMI and Federal Tax required by law. </t>
  </si>
  <si>
    <t>C-500-24297-425886</t>
  </si>
  <si>
    <t>PACIFIC BLENDS CORPORATION</t>
  </si>
  <si>
    <t>P.O. BOX 10001, PMB 8</t>
  </si>
  <si>
    <t>66-0991705</t>
  </si>
  <si>
    <t>QUINTO</t>
  </si>
  <si>
    <t>MARIA LOURDES</t>
  </si>
  <si>
    <t>BIGORNIA</t>
  </si>
  <si>
    <t>pacific_blends21@yahoo.com</t>
  </si>
  <si>
    <t>P-500-24218-243845</t>
  </si>
  <si>
    <t>RETAIL SALESPERSONS</t>
  </si>
  <si>
    <t>CNMI Withholding Tax and FICA Tax (SS and Medicare)</t>
  </si>
  <si>
    <t>C-500-24194-191713</t>
  </si>
  <si>
    <t>Tinian Landscaping &amp; Custodial Services; TLC General Contractor; TLC Maintenance; Primo's Fast food Diner</t>
  </si>
  <si>
    <t>P-500-24136-996510</t>
  </si>
  <si>
    <t>Equipment maintenance, repairing, troubleshooting and detail-oriented.</t>
  </si>
  <si>
    <t>Federal Income Tax, State Income Tax, Social Security (FICA), Medicare Tax and Other Payroll Withholdings.</t>
  </si>
  <si>
    <t>C-500-24227-266027</t>
  </si>
  <si>
    <t>P-500-24188-178087</t>
  </si>
  <si>
    <t>CERTIFICATE OF EMPLOYMENT AS A GENERAL MAINTENANCE</t>
  </si>
  <si>
    <t>Unit 5 Pacific Quick Print Building Chalan Pala Arnold Garapan</t>
  </si>
  <si>
    <t>C-500-24202-210725</t>
  </si>
  <si>
    <t>ORIENTAL CORPORATION</t>
  </si>
  <si>
    <t>DY RENTAL</t>
  </si>
  <si>
    <t>2689 Chalan MSGR Guerrero, Chalan Laulau</t>
  </si>
  <si>
    <t>66-0482808</t>
  </si>
  <si>
    <t>YOON</t>
  </si>
  <si>
    <t>DAE YOUNG</t>
  </si>
  <si>
    <t>saipandy@yahoo.com</t>
  </si>
  <si>
    <t>P-500-24100-867143</t>
  </si>
  <si>
    <t>GENERAL BUILDING MAINTENANCE</t>
  </si>
  <si>
    <t>REQUIRED TWO YEARS OF WORK EXPERIENCE IN THE CATEGORY OF GENERAL BUILDING MAINTENANCE. MUST BE ABLE TO READ BLUEPRINTS, ENGINEERING, PLUMBING, STRUCTURAL, AND ELECTRICAL LAYOUTS. MUST DEMONSTRATE SKILLS IN HVAC AND REFRIGERATION MAINTENANCE. MUST KNOW ABOUT WORKING A DRAIN OR PIPE CLEANING EQUIPMENT AND PIPE. HAVE KNOWLEDGE OF MULTI-CRAFT SKILLS IN CARPENTRY AND THE TOOLS NEEDED TO PERFORM THE TASK AND TECHNICAL KNOWLEDGE OF ELECTRICAL REPAIR. REQUIRES THE ABILITY TO STAND FOR LONG PERIODS, MUST HAVE THE ABILITY TO CLIMB HEIGHTS, AND PERFORM TASKS ON A LADDER. MUST BE WILLING TO WORK FLEXIBLE TIME, HOLIDAYS, AND WEEKENDS WHEN NECESSARY. HAVE THE ABILITY TO UNDERSTAND AND FOLLOW SAFETY PROCEDURES AND MUST WORK WITHOUT SUPERVISION.</t>
  </si>
  <si>
    <t>3422 BEACH ROAD LIYANG</t>
  </si>
  <si>
    <t>C-500-24206-217631</t>
  </si>
  <si>
    <t>G/F Bldg Chalan Pale Arnold  St Middle Road Gualo Rai</t>
  </si>
  <si>
    <t>P-500-24138-007025</t>
  </si>
  <si>
    <t>Building Repairs and Maintenance</t>
  </si>
  <si>
    <t>2 years work related experience. Ability to work under pressure. Ability to use hand tools and power tools. Able to work on a flexible schedule.</t>
  </si>
  <si>
    <t>Mandatory &amp; CNMI  Taxes</t>
  </si>
  <si>
    <t>C-500-24198-198111</t>
  </si>
  <si>
    <t>P-500-24150-049445</t>
  </si>
  <si>
    <t>Janitors &amp; Cleaners</t>
  </si>
  <si>
    <t>The applicant must have at least three (3) months of working experience in the same capacity. No High school/GED diploma required. In addition to the list of basic cleaning skills, special knowledge or experience with cleaning supplies is a plus factor.</t>
  </si>
  <si>
    <t>C-500-24239-292227</t>
  </si>
  <si>
    <t>must experience as a sales representative. Must have knowledge in marketing Must have any  sales certificate related in general</t>
  </si>
  <si>
    <t>withholding tax and ss / Medicare taxes</t>
  </si>
  <si>
    <t>navarro</t>
  </si>
  <si>
    <t>mary ann</t>
  </si>
  <si>
    <t>m</t>
  </si>
  <si>
    <t>smj corporation</t>
  </si>
  <si>
    <t>C-500-24202-210713</t>
  </si>
  <si>
    <t>P-500-24153-059809</t>
  </si>
  <si>
    <t xml:space="preserve">Applicant must have a high school diploma. Applicant must have at least 6 months of work
experience.
</t>
  </si>
  <si>
    <t>C-500-24201-207718</t>
  </si>
  <si>
    <t>S &amp; Y CORPORATION</t>
  </si>
  <si>
    <t>PO Box 999</t>
  </si>
  <si>
    <t>P-500-24124-953262</t>
  </si>
  <si>
    <t>FAMILIARITY IN USING THE CASH REGISTER AND POS. 3 MONTHS EXPEIRENCE AS A RETAIL CASHIER AND WILLING TO WORK IN ROTA</t>
  </si>
  <si>
    <t>All applicable CNMI state tax and federal tax deductions</t>
  </si>
  <si>
    <t>C-500-24217-243334</t>
  </si>
  <si>
    <t>C-500-24236-288780</t>
  </si>
  <si>
    <t>Understanding of accounting principles and current Financial legislation. The ability to communicate information and ideas in writing and speaking so others will understand. The ability to add, subtract, multiply, or divide quickly and correctly. Knowledgeable of accounting softwares. Ability to use Microsoft Office Suite such as Excel and Excel formula system to solve problems, Microsoft Word to communicate or write Memo, and Microsoft Outlook for E-mail purposes.</t>
  </si>
  <si>
    <t>C-500-24186-175169</t>
  </si>
  <si>
    <t>NEW MIRAGE MASSAGE PARLOR</t>
  </si>
  <si>
    <t>Per week exceeds 40 hours, overtime rate $12.26 x1.5=$18.39 per hour</t>
  </si>
  <si>
    <t>C-500-24170-122788</t>
  </si>
  <si>
    <t xml:space="preserve">PO Box 502882 CK </t>
  </si>
  <si>
    <t>P-500-23253-333776</t>
  </si>
  <si>
    <t>Payroll deduction as required by law such as FICA, Medicare and CNMI tax withholding</t>
  </si>
  <si>
    <t>C-500-24256-331911</t>
  </si>
  <si>
    <t>Saipan Housing Corporation</t>
  </si>
  <si>
    <t>P.O. Box 506313</t>
  </si>
  <si>
    <t>66-0851048</t>
  </si>
  <si>
    <t>Sook Ok</t>
  </si>
  <si>
    <t>First-Line Supervisors of Construction Trades and Extraction Workers</t>
  </si>
  <si>
    <t>P-500-24178-148267</t>
  </si>
  <si>
    <t>Construction Supervisor</t>
  </si>
  <si>
    <t>2 years of work-related experience. Experience in the construction industry is required. Experience in a leadership role is recommended. Knowledge in written and verbal communication skills. Ability to focus and keep calm under pressure. Ability to keep track of multiple projects.</t>
  </si>
  <si>
    <t>Isa Drive, San Vicente</t>
  </si>
  <si>
    <t>C-500-24220-250063</t>
  </si>
  <si>
    <t>QUEEN ASEAN CORPORATION</t>
  </si>
  <si>
    <t>SMART-PRO ACCOUNTING SERVICES</t>
  </si>
  <si>
    <t>chalan tun thomas p sablan san antonio</t>
  </si>
  <si>
    <t>66-1033074</t>
  </si>
  <si>
    <t>JANDOC</t>
  </si>
  <si>
    <t>ESMERALDA</t>
  </si>
  <si>
    <t>AUTHORIZED REPRESENTATIVE</t>
  </si>
  <si>
    <t>queenasean08@gmail.com</t>
  </si>
  <si>
    <t>P-500-24163-094811</t>
  </si>
  <si>
    <t>High school graduate with two (2) years of accounting experience. Working knowledge of basic accounting principles and practices. Working knowledge of relevant state, federal, and local regulations. Proficiency in MS Office and popular accounting software. Ability to work under pressure.</t>
  </si>
  <si>
    <t>CNMI TAX AND FEDERAL TAX REQUIRED BY LAW.</t>
  </si>
  <si>
    <t>QUEENASEAN08@GMAIL.COM</t>
  </si>
  <si>
    <t>C-500-24181-162631</t>
  </si>
  <si>
    <t>P-500-23184-162870</t>
  </si>
  <si>
    <t>1 YEAR EXPERIENCE AS BUILDING MAINTENANCE IS REQUIRED AND PREFERABLY WITH CARPENTRY RELATED SKILLS SUCH AS REPAIR AND INSTALLATION.
CAN OPERATE EQUIPMENT AND HAND POWER TOOLS.
CAN WORK WITH LESS SUPERVISION</t>
  </si>
  <si>
    <t>C-500-24181-162190</t>
  </si>
  <si>
    <t>Triple J Saipan Inc.</t>
  </si>
  <si>
    <t>3207 Brigida St., Beach Rd.</t>
  </si>
  <si>
    <t>P.O. Box 500487, Chalan Kanoa</t>
  </si>
  <si>
    <t>Ada Jr.</t>
  </si>
  <si>
    <t>Brigida St., Beach Road</t>
  </si>
  <si>
    <t>P-500-23208-218731</t>
  </si>
  <si>
    <t xml:space="preserve">First Line Supervisor </t>
  </si>
  <si>
    <t>Must have a High School diploma. With at least 12 months work experience as a Restaurant Supervisor in a restaurant setting, must have sufficient knowledge on computer to do daily reports. Must be able to handle split and flexible schedules. Must be able to handle various customer complain, control inventory of food, equipment, small ware and liquor and other items such as uniforms that needed monthly inventory report. Can do basic kitchen preparation and cooking during busy situation.</t>
  </si>
  <si>
    <t>C-500-24271-369113</t>
  </si>
  <si>
    <t>GUEVARRA</t>
  </si>
  <si>
    <t>ROSALINDA</t>
  </si>
  <si>
    <t>P-500-24131-980227</t>
  </si>
  <si>
    <t>Applicants must know how to compute, classify and record numerical data to keep financial records complete. Must also know how to check the accuracy of figures, calculations and postings pertaining to the business transactions recorded by each worker. Applicants must present their certificate/verification of employment. Can work flexible hours during weekends and holidays. Required for both U.S. workers and CW1 workers.</t>
  </si>
  <si>
    <t>Will make all deductions from the worker's paycheck required by law such as Taxes (Chapter 2, Chapter 7, SS &amp;
Medicare) and will remit to applicable Government Agencies.</t>
  </si>
  <si>
    <t>C-500-24204-211133</t>
  </si>
  <si>
    <t>P-500-24157-072182</t>
  </si>
  <si>
    <t>Human Resources Specialist</t>
  </si>
  <si>
    <t xml:space="preserve">APPLICANT MUST HAVE AT LEAST 6 MONTHS WORK EXPERIENCE IN HUMAN RESOURCES OR RELATED FIELD. APPLICANT MUST HAVE A HIGH SCHOOL DIPLOMA.
APPLICANT MUST HAVE THE SKILLS AND KNOWLEDGE IN UNDERSTANDING OF HUMAN RESOURCE PRINCIPLES, PRACTICES AND PROCEDURES. APPLICANT MUST HAVE
THE ABILITY IN CONDUCTING PERSONNEL RECRUITMENT, SELECTION, TRAINING, LABOR RELATIONS AND NEGOTIATION AND PERSONNEL INFORMATION SYSTEMS.
</t>
  </si>
  <si>
    <t>C-500-24215-239989</t>
  </si>
  <si>
    <t>MD. NURUL</t>
  </si>
  <si>
    <t>P-500-24115-919221</t>
  </si>
  <si>
    <t xml:space="preserve">MUST BE AT LEAST HIGH SCHOOL GRADUATE, MINIMUM OF TWO (2) YEARS OF EXPERIENCE AS MAINTENANCE PERSONNEL. MUST HAVE A GENERAL KNOWLEDGE OF CARPENTRY, ELECTRICAL, PLUMBING, BUILDING &amp; MAINTENANCE SKILLS. MUST HAVE SKILLS IN PAINTING AND REPAIRING ROOFS, WINDOWS DOORS, FLOORS, AND WOODWORK. ABILITY TO UNDERSTANDS AND FOLLOW SAFETY PROCEDURES. MUST BE ABLE TO READ BLUEPRINTS AND ENGINEERING PLUMBING STRUCTURAL AND ELECTRICAL LAYOUTS. CAN WORK WORK WITHOUT ANY SUPERVISION. EMPLOYMENT CERTIFICATE RELEVANT TO THIS JOB OPPORTUNITY. THIS MAY APPLY TO BOTH
US WORKERS AND FOREIGN WORKERS. NO TRAINING REQUIRED.
</t>
  </si>
  <si>
    <t>C-500-24241-298579</t>
  </si>
  <si>
    <t>Wushin Corporation</t>
  </si>
  <si>
    <t>Building 12760 Lower Base Drive</t>
  </si>
  <si>
    <t>PO Box 500440</t>
  </si>
  <si>
    <t>98-6021338</t>
  </si>
  <si>
    <t>Enoch</t>
  </si>
  <si>
    <t>Sung Soo</t>
  </si>
  <si>
    <t>wushin2@pticom.com</t>
  </si>
  <si>
    <t>P-500-24130-979667</t>
  </si>
  <si>
    <t>A high school diploma or equivalent required. Must have 24 months of experience as a bookkeeper.
Must have knowledge and understanding of bookkeeping practices and procedures.
Accomplish tasks with accuracy and attention to detail and has the ability to manage deadlines.
Must have knowledge with applications such as Microsoft Word, Excel, and accounting Sage 50 System.
A background check, and verification of work history and qualifications will be done and applied equally to both U. S. workers and CW-1 workers.</t>
  </si>
  <si>
    <t>CNMI Tax (Chap2&amp;7), SS/ Med Contribution, and Employee's share of Medical Insurance (Medical insurance benefit offered is optional).</t>
  </si>
  <si>
    <t>C-500-24205-214697</t>
  </si>
  <si>
    <t>Hydroaire Mechanical Systems (Saipan), Inc.</t>
  </si>
  <si>
    <t>VP Enterprises</t>
  </si>
  <si>
    <t>PO Box 506023</t>
  </si>
  <si>
    <t>As Perdido Road</t>
  </si>
  <si>
    <t>66-0835430</t>
  </si>
  <si>
    <t>Erese</t>
  </si>
  <si>
    <t>Fernando</t>
  </si>
  <si>
    <t>Falloran</t>
  </si>
  <si>
    <t>hydroaire@yahoo.com</t>
  </si>
  <si>
    <t>P-500-24085-826372</t>
  </si>
  <si>
    <t>Must of have knowledge of machine and tools including their designs, uses, repair and maintenance, knowledge of arithmetic, algebra, geometry, calculus, statistics and their applications.</t>
  </si>
  <si>
    <t>As Perdido</t>
  </si>
  <si>
    <t>All applicable CNMI and Federal Taxes.</t>
  </si>
  <si>
    <t>ERESE</t>
  </si>
  <si>
    <t>FERNANDO</t>
  </si>
  <si>
    <t>HYDROAIRE MECHANICAL SYSTEMS (SAIPAN) INC</t>
  </si>
  <si>
    <t>HYDROAIRE@YAHOO.COM</t>
  </si>
  <si>
    <t>C-500-24180-157772</t>
  </si>
  <si>
    <t>Springs Development Inc</t>
  </si>
  <si>
    <t>6519 Springs Plaza Suite 17</t>
  </si>
  <si>
    <t>66-0673394</t>
  </si>
  <si>
    <t>Diaz</t>
  </si>
  <si>
    <t>Soledad</t>
  </si>
  <si>
    <t>Camacho</t>
  </si>
  <si>
    <t>sdisaipan@gmail.com</t>
  </si>
  <si>
    <t>P-500-24050-728429</t>
  </si>
  <si>
    <t>Maintenance &amp; Repair, General</t>
  </si>
  <si>
    <t>All applicable CNMI &amp; Federal Taxes</t>
  </si>
  <si>
    <t>C-500-24234-282259</t>
  </si>
  <si>
    <t>Must have a high school diploma/GED. Must have twelve (12) months prior work experience as a General Maintenance Worker. Must have common knowledge of the use of hand tools, power tools, and maintenance equipment such as HVAC and generators. Must be able and willing to work nights/graveyards, weekends, and holidays. Must be able to work during inclement weather.</t>
  </si>
  <si>
    <t>Paid leave, Holiday pay, and 401(k) Retirement Plan subject to company policy</t>
  </si>
  <si>
    <t>Asia Pacific Hotels Inc. D/B/A Kanoa Resort Saipan</t>
  </si>
  <si>
    <t>C-500-24272-372198</t>
  </si>
  <si>
    <t>The only deductions from pay are those allowed under applicable laws such as FICA/Medicare and relevant local
and federal taxes.</t>
  </si>
  <si>
    <t>C-500-24240-295587</t>
  </si>
  <si>
    <t>C-500-24181-163077</t>
  </si>
  <si>
    <t>PO BOX 10000 PMB 222</t>
  </si>
  <si>
    <t xml:space="preserve">ROCELIA </t>
  </si>
  <si>
    <t>cleanworldcorp2009@gmail.com</t>
  </si>
  <si>
    <t>P-500-24042-709647</t>
  </si>
  <si>
    <t>MUST HAVE AT LEAST 2 YEARS OF WORK-RELATED EXPERIENCE IN THIS FIELD; JOB REQUIRES CONSIDERABLE AMOUNT OF WORK-RELATED SKILL, KNOWLEDGE, OR EXPERIENCE TO TAKE ON RESPONSIBILITIES, CHALLENGES, OPERATIONAL DECISIONS OR ACTIVITIES, AND ANALYZE FINANCIAL RECORDS TO IMPROVE EFFICIENCY. KNOWLEDGE OF PRINCIPLES AND PROCESSES FOR PROVIDING CUSTOMER SERVICES, THIS INCLUDES CUSTOMER NEEDS ASSESSMENT, MEETING QUALITY STANDARDS FOR SERVICES, AND EVALUATION OF CLIENTS SATISFACTION; KNOWLEDGE OF BUSINESS AND MANAGEMENT PRINCIPLES INVOLVED IN STRATEGIC PLANNING, RESOURCE ALLOCATION, HUMAN RESOURCES MODELING, LEADERSHIP TECHNIQUE, PRODUCTION METHODS, AND COORDINATION OF PEOPLE AND RESOURCES.</t>
  </si>
  <si>
    <t>COR. ENRIQUE ST., TEXAS RD., DIST. 2</t>
  </si>
  <si>
    <t>ALL FEDERAL TAX AND CNMI TAX</t>
  </si>
  <si>
    <t>C-500-24271-369086</t>
  </si>
  <si>
    <t>Pacific Basin Insurance Company</t>
  </si>
  <si>
    <t>P.O. Box 500710</t>
  </si>
  <si>
    <t>Marianas Pacific</t>
  </si>
  <si>
    <t>66-0566807</t>
  </si>
  <si>
    <t>Castro</t>
  </si>
  <si>
    <t>pacificbasininsurance@gmail.com</t>
  </si>
  <si>
    <t>P-500-24228-268763</t>
  </si>
  <si>
    <t>Contractor's All-Risks Insurance Engineering Technician</t>
  </si>
  <si>
    <t>Degree in Civil Engineering preferred. 
Minimum 24 months experience in construction of all types of building and civil engineering works including new builds and the alteration, repair, or refurbishment of existing property.
Ability to read and interpret plans and blue prints.
Ability to work outdoors.
Knowledge in building codes and regulations.</t>
  </si>
  <si>
    <t>Ladera Building</t>
  </si>
  <si>
    <t>Beach Road Chalan Laulau</t>
  </si>
  <si>
    <t>htpps://labor.cnmi.gov</t>
  </si>
  <si>
    <t>C-500-24206-217616</t>
  </si>
  <si>
    <t>ROME RESEARCH CORPORATION</t>
  </si>
  <si>
    <t>IBB SITE ROBERT E. KAMOSA TRANSMITTING STATION</t>
  </si>
  <si>
    <t>P.O. BOX 520771</t>
  </si>
  <si>
    <t>16-1032496</t>
  </si>
  <si>
    <t>ACOLLADOR</t>
  </si>
  <si>
    <t>EDGARD</t>
  </si>
  <si>
    <t>BANDERADO</t>
  </si>
  <si>
    <t>PROJECT MANAGER</t>
  </si>
  <si>
    <t>edgard.acollador@nextechsol.com</t>
  </si>
  <si>
    <t>2ND FL. SASHA BLDG., BEACH RD. CHALAN LAULAU</t>
  </si>
  <si>
    <t>Radio, Cellular, and Tower Equipment Installers and Repairers</t>
  </si>
  <si>
    <t>P-500-24156-071087</t>
  </si>
  <si>
    <t>RADIO, CELLULAR, AND TOWER EQUIPMENT INSTALLER &amp; REPAIRER I</t>
  </si>
  <si>
    <t>U.S. AND FOREIGN WORKERS MUST PASS THE GOVERNMENT ELECTRONICS ANALOG AND DIGITAL THEORY TESTS.</t>
  </si>
  <si>
    <t>AGINGAN LANE, SAN ANTONIO</t>
  </si>
  <si>
    <t>C-500-24248-311827</t>
  </si>
  <si>
    <t>P-500-24192-185233</t>
  </si>
  <si>
    <t>C-500-24198-200989</t>
  </si>
  <si>
    <t>AGA ENTERPRISES, INC</t>
  </si>
  <si>
    <t>BEAUTY SALON, JANITORIAL, TELECOM CONTRACTOR,MANPOWER,ROOM RENTAL</t>
  </si>
  <si>
    <t>PO BOX 503894</t>
  </si>
  <si>
    <t>DAMA DE NOCHE ST, GARAPAN</t>
  </si>
  <si>
    <t>66-0703964</t>
  </si>
  <si>
    <t>GAGARING</t>
  </si>
  <si>
    <t>AIDA</t>
  </si>
  <si>
    <t>MADREO</t>
  </si>
  <si>
    <t>agaenterprises9@gmail.com</t>
  </si>
  <si>
    <t>P-500-24126-958111</t>
  </si>
  <si>
    <t>MAINTENANCE HELPER</t>
  </si>
  <si>
    <t>ABILITY TO LISTEN AND FOLLOW INSTRUCTIONS EFFECTIVELY. ABILITY TO IDENTIFY TECHNICAL DEFECTS IN ELECTRICAL UNITS AND OTHER EQUIPMENT IN A FACILITY. ABILITY TO WORK INDEPENDENTLY.</t>
  </si>
  <si>
    <t>DAMA DE NOCHE ST GARAPAN</t>
  </si>
  <si>
    <t>Fringe Benefits Provided:  Workers' Compensation</t>
  </si>
  <si>
    <t>C-500-24216-243031</t>
  </si>
  <si>
    <t>UNITED EQUIPMENT RENTAL COMP CORP</t>
  </si>
  <si>
    <t>UNITED CONSTRUCTION SERVICES</t>
  </si>
  <si>
    <t>P.O. BOX 504029</t>
  </si>
  <si>
    <t>66-0913509</t>
  </si>
  <si>
    <t xml:space="preserve">Batallones </t>
  </si>
  <si>
    <t xml:space="preserve">Renato </t>
  </si>
  <si>
    <t>P.</t>
  </si>
  <si>
    <t>uer.saipan@gmail.com</t>
  </si>
  <si>
    <t>P-500-24178-148252</t>
  </si>
  <si>
    <t xml:space="preserve">Knowledge of using machines hand tools or power tools, including their designs, uses, repair, and maintenance. </t>
  </si>
  <si>
    <t>2245 Walawal Place, Tanapag</t>
  </si>
  <si>
    <t>With Workers Compensation insurance</t>
  </si>
  <si>
    <t xml:space="preserve">CNMI &amp; FEDERAL TAXES </t>
  </si>
  <si>
    <t>C-500-24247-308952</t>
  </si>
  <si>
    <t>MB Tech Micronesia, LLC</t>
  </si>
  <si>
    <t>PO BOX 504850</t>
  </si>
  <si>
    <t>Member/Co-owner</t>
  </si>
  <si>
    <t>P-500-24208-224162</t>
  </si>
  <si>
    <t>Certificate in Bachelor of Science in Accountancy</t>
  </si>
  <si>
    <t>Social Security Tax
Medicare Tax
Chapter 2 Tax
Chapter 7 Tax, if applicable</t>
  </si>
  <si>
    <t>C-500-24199-201354</t>
  </si>
  <si>
    <t>Won Pacific Corporation</t>
  </si>
  <si>
    <t>Galleria Restaurant</t>
  </si>
  <si>
    <t>P.O. Box 506535</t>
  </si>
  <si>
    <t>66-0878137</t>
  </si>
  <si>
    <t>Seung Min</t>
  </si>
  <si>
    <t>P-500-24156-066203</t>
  </si>
  <si>
    <t>Supervisor</t>
  </si>
  <si>
    <t>1 year of work related experience as Supervisor. Must have an attention to details and customer service skills. Requires practice of proper health sanitation. Knowledge in cooking, menu planning, costing, ordering and scheduling of kitchen workers. Knowledge of inventory control, supplies equipment, and food production. Skills in leadership, management, employee and performance management. Employment certification from previous employer is required.</t>
  </si>
  <si>
    <t>Alaihai Ave, Garapan Village</t>
  </si>
  <si>
    <t>C-500-24262-345334</t>
  </si>
  <si>
    <t>JET HOLDING COMPANY, INC.</t>
  </si>
  <si>
    <t>J'S RESTAURANT I &amp; II, SAIPAN BOWLING CENTER</t>
  </si>
  <si>
    <t>G/F JET BLDG CHALAN  PALE ARNOLD ST. MIDDLE ROAD GUALO RAI</t>
  </si>
  <si>
    <t>JUAN</t>
  </si>
  <si>
    <t>G/F JET BLDG CHALAN PALE ARNOLD ST. MIDDLE ROAD GUALO RAI</t>
  </si>
  <si>
    <t>12 MONTHS EXPERIENCE. UNDERSTAND THE IMPORTANCE OF SANITATION AND PRACTICE PROPER PROCEDURES TO KEEP THEIR WORK AREA TIGHT. ABLE AND WILLING TO ASK FOR HELP WHEN THE TIME ARISES, ABILITY TO WORK ON FLEXIBLE SHIFTS.</t>
  </si>
  <si>
    <t>BEACH ROAD SAN JOSE</t>
  </si>
  <si>
    <t>MANDATORY CNMI &amp;  FEDERAL TAXES</t>
  </si>
  <si>
    <t>C-500-24181-162539</t>
  </si>
  <si>
    <t>P-500-23188-172496</t>
  </si>
  <si>
    <t>Food Preparation &amp; Serving Workers</t>
  </si>
  <si>
    <t>KNOWLEDGE OF SUPPLIES, EQUIPMENT, AND/OR SERVICES ORDERING AND INVENTORY CONTROL. ABILITY TO FOLLOW ROUTINE VERBAL AND WRITTEN
INSTRUCTIONS. ABILITY TO READ AND WRITE.
ABILITY TO UNDERSTAND AND FOLLOW SAFETY PROCEDURES.
ABILITY TO SAFELY USE CLEANING EQUIPMENT AND SUPPLIES.
ABILITY TO LIFT AND MANIPULATE HEAVY OBJECTS UP TO 25 LBS.
KNOWLEDGE OF FOOD SERVICE LINE SET-UP AND TEMPERATURE REQUIREMENTS. SKILL IN COOKING AND PREPARING A VARIETY OF FOODS. KNOWLEDGE OF FOOD
PREPARATION AND PRESENTATION METHODS, TECHNIQUES, AND QUALITY STANDARDS. MUST OBTAIN FOOD HANDLER'S CERTIFICATION FROM THE CNMI
DEPARTMENT OF PUBLIC HEALTH AS REQUIRED BY LAW. MUST BE ABLE TO WORK ON FLEXIBLE HOURS INCLUDING HOLIDAYS, WEEKENDS, AND EVENING SHIFTS.</t>
  </si>
  <si>
    <t>The only deductions from pay are those allowed under applicable laws such as FICA/Medicare and relevant local and federal taxes.</t>
  </si>
  <si>
    <t>C-500-24201-207581</t>
  </si>
  <si>
    <t>Delfin Jesus H. Vergara</t>
  </si>
  <si>
    <t>Delzen Fish Mobile</t>
  </si>
  <si>
    <t>P.O. Box 504170</t>
  </si>
  <si>
    <t>66-1070675</t>
  </si>
  <si>
    <t>Vergara</t>
  </si>
  <si>
    <t>Delfin Jesus</t>
  </si>
  <si>
    <t>Haylo</t>
  </si>
  <si>
    <t>saipanbusiness23@gmail.com</t>
  </si>
  <si>
    <t>P-500-24149-040147</t>
  </si>
  <si>
    <t>Marine Mechanic</t>
  </si>
  <si>
    <t>2 years of work related experience. Knowledge of engine systems.  Knowledge of boat systems and components.  Knowledge of mechanical principles and their application to marine systems.  Understanding of safety protocols and procedures.  Ability to work for long hours and at both, land and sea.  Ability to work collaboratively and independently.</t>
  </si>
  <si>
    <t>C-500-24250-318935</t>
  </si>
  <si>
    <t>Western Sales Trading Company</t>
  </si>
  <si>
    <t>Lot 380 BNEW 7-1-2, Tokcha Ave.</t>
  </si>
  <si>
    <t>Post Office Box 500091, Saipan</t>
  </si>
  <si>
    <t>98-6021281</t>
  </si>
  <si>
    <t>San Pedro</t>
  </si>
  <si>
    <t>Danilo</t>
  </si>
  <si>
    <t>Estudillo</t>
  </si>
  <si>
    <t>Assistant Vice President, Administration</t>
  </si>
  <si>
    <t>Suspe</t>
  </si>
  <si>
    <t>danny.e.sanpedro@gmail.com</t>
  </si>
  <si>
    <t>P-500-24130-975000</t>
  </si>
  <si>
    <t>Inventory Specialist</t>
  </si>
  <si>
    <t>A) High school diploma (may be foreign equivalent); 12 months of experience as an Inventory Specialist, Promodiser, or Merchandiser; and must possess drivers license.  Verification of qualifications required.
B) [Continued from E.c.7.a] 5 days paid vacation leave after 1 year of employment, 7 days paid vacation leave after 2 years of employment, 10 days paid vacation leave after 3 years of employment; &amp; 5 days paid sick leave per year after completing 90 days from commencement of employment.  Worker will be provided with daily transportation to and from workers residence to work site.
C) Housing is optional.  At the worker's option, the Employer will assist the worker in securing housing consisting of a bedroom with shared bathroom, shared kitchen, &amp; shared living room/dining space at a monthly rate, excluding utilities, of $200 per bedroom or $100 if 2-person shared bedroom.  The worker is responsible for paying for the cost of the housing. No deduction will be made from the worker's pay for the housing.</t>
  </si>
  <si>
    <t>Employer paid medical/dental insurance ($251/month)[Cont'd at E.b.12]</t>
  </si>
  <si>
    <t>Social security, Medicare and withholding tax</t>
  </si>
  <si>
    <t>danny_e_sanpedro@yahoo.com</t>
  </si>
  <si>
    <t>C-500-24203-211061</t>
  </si>
  <si>
    <t>K. L. Carr Enterprises, Inc.</t>
  </si>
  <si>
    <t>4047 Esmerallda Drive Achugao Village</t>
  </si>
  <si>
    <t>P.O. Box 502535</t>
  </si>
  <si>
    <t>4047 Esmerallda Drive San Roque Village</t>
  </si>
  <si>
    <t>PO Box 502535</t>
  </si>
  <si>
    <t>P-500-24132-985299</t>
  </si>
  <si>
    <t>Civil Engineering Technologist and Technicians</t>
  </si>
  <si>
    <t>Must have at least 12 months of training in OSHA, AutoCAD use, and building and maintenance. Must have at least 24 months of experience as a construction supervisor, facilities manager, or lead repair and maintenance worker. Able to produce drawings using AutoCAD, Adobe Photoshop, Adobe in Design, and SketchUp. Skills in Microsoft Word, Excel, and PowerPoint for presentation purposes. With the ability to listen and understand information and ideas presented through spoken words or sentences. Able to report to work 5 days a week. Will agree to pre-employment drug testing for all CW-1 and US workers.</t>
  </si>
  <si>
    <t>The only deductions from pay are those allowed under applicable laws such as FICA/Medicare and applicable local and federal taxes.</t>
  </si>
  <si>
    <t>C-500-24240-298358</t>
  </si>
  <si>
    <t>1ST FLOOR ALEXANDER BLDG. BEACH ROAD , SAN JOSE</t>
  </si>
  <si>
    <t>1ST FLOOR ALEXANDER BLDG. BEACH ROAD, SAN JOSE</t>
  </si>
  <si>
    <t xml:space="preserve">Must be at least High School  Graduate and must have at least 2 years of working experience in Bookkeeping, Accounting and/or Auditing in a corporate environment.  Knowledgeable in operating Quickbooks Accounting Software. Must know how to prepare and complete CNMI Local and Federal Tax returns. Ability to work independently with less supervision. Knowledgeable in costings and preparing project quotations for clients. Knowledgeable in doing inventory. Must have organizational skills and attention to details. Knowledge in water well drilling  field of business is a plus. </t>
  </si>
  <si>
    <t>1ST FLOOR ALEXANDER BLDG. BEACH ROAD SAN JOSE</t>
  </si>
  <si>
    <t>CNMI Local Withholding Tax (State Tax), SS and Med FICA Tax</t>
  </si>
  <si>
    <t>C-500-24249-315402</t>
  </si>
  <si>
    <t>ASSOCIATE OF SCIENCE DEGREE IN RADIOLOGIC TECHNOLOGY FROM A RECOGNIZED/ACCREDITED SCHOOL OF RADIOLOGY OR FOREIGN EQUIVALENT AND TWO YEARS OF EXPERIENCE. CNMI PROFESSIONS LICENSE REQUIRED FOR ALL U.S. AND FOREIGN WORKERS.
CONDITIONAL REQUIREMENT: EMPLOYMENT IS CONTINGENT UPON SUCCESSFUL CLEARING OF PRE-EMPLOYMENT HEALTH AND DRUG SCREENING IN ACCORDANCE WITH CHCC POLICY.</t>
  </si>
  <si>
    <t>Fringe benefits- paid time off &amp; holidays. Optional: medical &amp; dental insurance, life insurance, 401a retirement plan.</t>
  </si>
  <si>
    <t>C-500-24221-255971</t>
  </si>
  <si>
    <t>6873 CHALAN PALI, ARNOLD, GARAPARA</t>
  </si>
  <si>
    <t>P-500-24159-082866</t>
  </si>
  <si>
    <t>MAINTENANCE and REPAIR WORKERS, GENERAL</t>
  </si>
  <si>
    <t>24 MONTHS EXPERIENCE AS GENERAL MAINTENANCE, ELECTRICIAN, MACHINE AND REPAIR WORKERS.
MUST POSSES A VALID CNMI DRIVER'S LICENSE
MUST HAVE KNOWLEDGE AND EXPERIENCE IN ELECTRICAL, REFRIGERATION, CARPENTER WORK, MONITORING AND SERVICE OF IN-HOUSE GENERATOR AND
GENERAL REPAIRS OF BUILDINGS.</t>
  </si>
  <si>
    <t>PAYROLL TAXES DEDUCTIONS</t>
  </si>
  <si>
    <t>C-500-24212-230256</t>
  </si>
  <si>
    <t>SAIPAN INT'L DIVING CORPORATION</t>
  </si>
  <si>
    <t>LESTUN ST, GARAPAN</t>
  </si>
  <si>
    <t>PMB 12 BOX 10003</t>
  </si>
  <si>
    <t>66-1069420</t>
  </si>
  <si>
    <t>divingcorp8888@gmail.com</t>
  </si>
  <si>
    <t>P-500-24128-966087</t>
  </si>
  <si>
    <t>ABLE TO WORK IN THE EVENING, ON HOLIDAYS, AND ON WEEKENDS. 24 MONTHS OF WORKING EXPERIENCE REQUIRED AS A TOUR GUIDE.</t>
  </si>
  <si>
    <t>C-500-24198-198501</t>
  </si>
  <si>
    <t>P-500-24101-872016</t>
  </si>
  <si>
    <t xml:space="preserve"> Food Preparation Workers </t>
  </si>
  <si>
    <t>3 months work related experience. Work Certificate is required for both US Worker and CW-1
worker</t>
  </si>
  <si>
    <t>C-500-24197-195188</t>
  </si>
  <si>
    <t>World Wide Insurance, Inc.</t>
  </si>
  <si>
    <t>World Wide Insurance and World Express Service</t>
  </si>
  <si>
    <t>PMB 305, Box 10000</t>
  </si>
  <si>
    <t>M2M Bldg., Room 202, Garapan</t>
  </si>
  <si>
    <t>66-0546920</t>
  </si>
  <si>
    <t>Yu</t>
  </si>
  <si>
    <t>Jingyang</t>
  </si>
  <si>
    <t>Secretary/Authorized Representative</t>
  </si>
  <si>
    <t>worldtoursaipan@gmail.com</t>
  </si>
  <si>
    <t>Couriers and Messengers</t>
  </si>
  <si>
    <t>P-500-24101-871281</t>
  </si>
  <si>
    <t>Must have prior work experience for at least 12 months, must pass pre-employment drug test if selected. Mandarin Chinese language skills preferred. All employment requirements apply equally to both U.S. workers and foreign workers.</t>
  </si>
  <si>
    <t>C-500-24304-441335</t>
  </si>
  <si>
    <t>C-500-24181-162260</t>
  </si>
  <si>
    <t>3207 Brigida St., Beach Road</t>
  </si>
  <si>
    <t xml:space="preserve">Francisco </t>
  </si>
  <si>
    <t>P-500-23210-224664</t>
  </si>
  <si>
    <t>Landscaping/Gardener Worker</t>
  </si>
  <si>
    <t xml:space="preserve">Must have 3 months experience on landscaping or maintaining grounds of properties using hand and other power tools or equipment to perform a variety of tasks, which may include any combination of the following: sod laying, mowing, trimming, planting, watering, fertilizing, digging, raking, sprinkler installation, and installation of mortarless </t>
  </si>
  <si>
    <t>P.O. Box 520397</t>
  </si>
  <si>
    <t xml:space="preserve">CNMI Tax AND FICA Tax. Housing is optional; Employees who are single may live in the housing with a monthly charge of $30.00 for air condition use, free housing or no monthly charge for single employees who opted not to use the air condition. </t>
  </si>
  <si>
    <t>C-500-24248-312367</t>
  </si>
  <si>
    <t>ARNEL I CARO</t>
  </si>
  <si>
    <t>PO BOX 3517</t>
  </si>
  <si>
    <t>98-1378250</t>
  </si>
  <si>
    <t>CARO</t>
  </si>
  <si>
    <t>ARNEL</t>
  </si>
  <si>
    <t>arnel.caro1@gmail.com</t>
  </si>
  <si>
    <t>P-500-24142-018357</t>
  </si>
  <si>
    <t>PRODUCTION WORKER</t>
  </si>
  <si>
    <t>12 months experience as production worker , WORKING HOURS IS 7:00AM TO 3:00PM With one hour lunch break</t>
  </si>
  <si>
    <t>arnel.caro01@gmail.com</t>
  </si>
  <si>
    <t>C-500-24243-304942</t>
  </si>
  <si>
    <t>Josie's Unique Hair</t>
  </si>
  <si>
    <t>golderncorp216@gmail.com</t>
  </si>
  <si>
    <t>P-500-24146-037877</t>
  </si>
  <si>
    <t>Hairdressers, Hairstylists and Cosmetologists</t>
  </si>
  <si>
    <t>Have the ability to stand for extended periods.
Have the ability to work under pressure.
Have the ability to follow instructions.
Have effective listening &amp; communication skills in order to understand clients' needs.</t>
  </si>
  <si>
    <t>C-500-24206-217625</t>
  </si>
  <si>
    <t>2ND FL. SASHA BLDG. BEACH RD. CHALAN LAULAU</t>
  </si>
  <si>
    <t>P-500-24156-071099</t>
  </si>
  <si>
    <t>C-500-24245-308126</t>
  </si>
  <si>
    <t>MOTION AUTO SHOP;R&amp;D CONSTRUCTION;R&amp;D MANPOWER SVCS</t>
  </si>
  <si>
    <t>Coating, Painting, and Spraying Machine Setters, Operators, and Tenders</t>
  </si>
  <si>
    <t>P-500-24209-226939</t>
  </si>
  <si>
    <t>PAINTERS, TRANSPORTATION EQUIPMENT</t>
  </si>
  <si>
    <t>MUST HAVE AT LEAST ONE (1) YEAR WORKING EXPERIENCE, ABLE TO FOLLOW SAFETY RULES AND REGULATION. MUST HAVE KNOWLEDGE IN USING POWER MIXING  EQUIPMENT AND OTHER TOOLS THAT ARE COMMONLY USED BY AUTO PAINTER.</t>
  </si>
  <si>
    <t>ALL APPLICABLE CNMI AND FEDERAL TAXES</t>
  </si>
  <si>
    <t>C-500-24362-573171</t>
  </si>
  <si>
    <t>OLEAI BEACH ROAD SAN JOSE RM. C 2/F MPSI BLDG</t>
  </si>
  <si>
    <t>P.O. BOX 505426</t>
  </si>
  <si>
    <t>OLEAI BEACH ROAD, SAN JOSE RM. C 2/F MPSI BLDG.</t>
  </si>
  <si>
    <t>P-500-24316-467829</t>
  </si>
  <si>
    <t>OLEAI BEACH ROAD, RM. C, 2/F MPSI BLDG.</t>
  </si>
  <si>
    <t>C-500-25079-789661</t>
  </si>
  <si>
    <t>P-500-24190-178408</t>
  </si>
  <si>
    <t>ABLE TO HAVE KNOWLEDGE OF SUPPLIES, EQUIPMENT, AND INVENTORY CONTROL. ABILITY TO FOLLOW ROUTINE VERBAL AND WRITTEN INSTRUCTIONS. ABILITY TO
UNDERSTAND AND FOLLOW SAFETY PROCEDURES. ABILITY TO SAFELY USE CLEANING EQUIPMENT AND SUPPLIES. KNOWLEDGE OF FOOD SERVICE LINE SET-UP AND
TEMPERATURE REQUIREMENTS. ABILITY TO MULTI-TASK AND WORK UNDER PRESSURE.  ABLE TO PULL, PUSH, LIFT AND CARRY 50LBS WITHOUT ASSISTANCE. BE ABLE AND WILLING TO WORK IN FLEXIBLE SHIFTS, DAYS, EVENING, NIGHT,
WEEKEND AND HOLIDAYS.</t>
  </si>
  <si>
    <t>C-500-25007-598879</t>
  </si>
  <si>
    <t>HOME CARE AIDE CERTIFICATE</t>
  </si>
  <si>
    <t>C-500-25077-782671</t>
  </si>
  <si>
    <t>PMB 1007 BOX 100001</t>
  </si>
  <si>
    <t>C-500-25050-708672</t>
  </si>
  <si>
    <t>CNMI UNITY LLC</t>
  </si>
  <si>
    <t>98-1202355</t>
  </si>
  <si>
    <t>JUNG JIN</t>
  </si>
  <si>
    <t>cnmiunity987@gmail.com</t>
  </si>
  <si>
    <t>P-500-25016-621665</t>
  </si>
  <si>
    <t>JOB OPENING IS AVAILABLE FOR BOTH U.S. APPLICANTS AND U.S. WORKERS.
APPLICANT/S MUST BE AT LEAST HAVE AN ASSOCIATES DEGREE
APPLICANT/S MUST HAVE 24 MONTHS OF RELATED WORKING EXPERIENCE AS AN ELECTRICIAN
APPLICANT/S MUST BE WILLING TO WORK FLEXIBLE TIME, DURING WEEKENDS AND HOLIDAYS.</t>
  </si>
  <si>
    <t>C-500-25070-764131</t>
  </si>
  <si>
    <t>PACIFIC ORIENTAL INC.</t>
  </si>
  <si>
    <t>POI AVIATION</t>
  </si>
  <si>
    <t>POI Building, 2288 Northwest Lp, I Fadang</t>
  </si>
  <si>
    <t>P-500-24340-519481</t>
  </si>
  <si>
    <t>AIRCRAFT MAINTENANCETECHNICIAN</t>
  </si>
  <si>
    <t>Education: High School or GED Diploma. Work experience: Must have at least twenty-four (24) months work experience as an Aircraft Maintenance Technician. Knowledge of machines and tools, including their designs, uses, repair, and maintenance. Knowledge of the practical application of engineering science and technology. Performing routine maintenance on equipment and determining when and what kind of maintenance is needed. Repairing machines or systems using the needed tools. Watching gauges, dials, or other indicators to make sure a machine is working properly. Determining causes of operating errors and deciding what to do about it. Determining the kind of tools and equipment needed to do a job. Skilled in the use of specialized aircraft testing equipment and hold current U.S. FAA A&amp;P License or an equivalent foreign license which will be applied equally to both the U.S. workers and foreign workers . Skilled in the use of various operating systems: Technical manual data base software, Microsoft Office, Microsoft Windows, Microsoft Word, and Microsoft Excel. Must possess the ability to perform effectively under pressure and be adaptable to flexible working hours. Additionally, must be available and prepared to worknights, weekends, holidays, and under inclement weather conditions.</t>
  </si>
  <si>
    <t>All CNMI and Federal income Taxes. The employee has the option to join the medical insurance plan and 401(k)employer sponsored plan and the share in medical insurance plan and 401(k) employer sponsored retirement savings plan will be optional.</t>
  </si>
  <si>
    <t>C-500-25036-666355</t>
  </si>
  <si>
    <t>PRIME FIXTURES</t>
  </si>
  <si>
    <t>PMB 1466 PO BOX 10001</t>
  </si>
  <si>
    <t>P-500-24191-181764</t>
  </si>
  <si>
    <t>MAINTENANCE AND REPAIR, GENERAL</t>
  </si>
  <si>
    <t>Knowledge in equipment maintenance, repairing, trouble shooting, equipment selection or determining the kind of tools and equipment needed to do job.</t>
  </si>
  <si>
    <t>Withholding Taxes and FICA &amp; Medicare contribution</t>
  </si>
  <si>
    <t>C-500-25038-673799</t>
  </si>
  <si>
    <t>C-500-25007-598881</t>
  </si>
  <si>
    <t>C-500-25020-628849</t>
  </si>
  <si>
    <t>C-500-25028-646316</t>
  </si>
  <si>
    <t>P-500-24352-550349</t>
  </si>
  <si>
    <t>General Cleaner</t>
  </si>
  <si>
    <t>Must have at least 24 months of experience doing janitorial or commercial cleaning job. 
Ability to observe safety and security procedures and to comply with policies
Ability to read and interpret written information; ability to write clear statements; ability to communicate orally
Must be able to do physical work and operate power equipment normally found in janitorial operations
Attention to detail
Ability to follow schedules and keep commitments
Ability to follow directions from a supervisor
Ability to demonstrate professionalism
Must be able to manage time efficiently and to work individually as well as within a team</t>
  </si>
  <si>
    <t>CNMI Income Tax
Social Security
Applicable Federal Income tax
Applicable Medicare 
All other applicable taxes and deductions</t>
  </si>
  <si>
    <t>C-500-24365-575464</t>
  </si>
  <si>
    <t>Dong Guk Corporation</t>
  </si>
  <si>
    <t>Pajukol Restaurant</t>
  </si>
  <si>
    <t>PMB 1301 Box 10003</t>
  </si>
  <si>
    <t>66-0731873</t>
  </si>
  <si>
    <t>Bang</t>
  </si>
  <si>
    <t>P-500-24305-444251</t>
  </si>
  <si>
    <t>1 year work-related experience as Supervisor. Experience in Customer Service Management. Familiarity with food handling, safety, and other restaurant guidelines. Able to handle all aspects of day-to-day restaurant work. Able to handle a fast-paced environment.</t>
  </si>
  <si>
    <t>Flores Rosa St., Garapan</t>
  </si>
  <si>
    <t>C-500-24331-500408</t>
  </si>
  <si>
    <t>GLOBAL SOURCING LLC.</t>
  </si>
  <si>
    <t>Bernardo</t>
  </si>
  <si>
    <t>Federico Jr.</t>
  </si>
  <si>
    <t>Suratos</t>
  </si>
  <si>
    <t>P.O BOX 505912</t>
  </si>
  <si>
    <t>P-500-24190-178348</t>
  </si>
  <si>
    <t>Assistant Cook</t>
  </si>
  <si>
    <t>Must have 12 months experience with Work certfication.</t>
  </si>
  <si>
    <t>Chapter 2, Chapter 7 and FICA Employee share</t>
  </si>
  <si>
    <t>C-500-24290-409890</t>
  </si>
  <si>
    <t>7309 JP BLDG. 2, CHALAN PALE ARNOLD ROAD, GARAPAN</t>
  </si>
  <si>
    <t>1 YEAR EXPERIENCE AS BUILDING MAINTENANCE IS REQUIRED AND PREFERABLY WITH CARPENTRY RELATED SKILLS SUCH AS REPAIR/INSTALLATION;
CAN OPERATE EQUIPMENT AND HAND POWER TOOLS. 
MUST HAVE PROBLEM SOLVING SKILLS, BE SELF MOTIVATED AND ORGANIZED. 
MUST BE ABLE TO DELIVER WORK INDEPENDENTLY AND WITH URGENCY.</t>
  </si>
  <si>
    <t>C-500-24252-322186</t>
  </si>
  <si>
    <t>P-500-24180-161798</t>
  </si>
  <si>
    <t>Work experience requires 12 months as a Cook. Knowledge of techniques and equipment for food consumption, including storage and handling techniques. Knowledge of principles and processes for providing customer service. This includes customer needs assessment, meeting quality standards for services, and evaluation of customer satisfaction. Knowledge of raw materials, production processes, quality control, cost, and other techniques for maximizing the effective manufacture and distribution of goods. Giving full attention to the instructions, taking time to understand the points being made. Asking questions as appropriate, and not interrupting at inappropriate times. Using logic and reasoning to identify the strengths and weaknesses of alternative solutions, conclusions, or approaches to problems. Monitor the cleanliness in the kitchen food safety, sanitizing tools and dishes with the proper methods.</t>
  </si>
  <si>
    <t>C-500-25014-615991</t>
  </si>
  <si>
    <t>Commercial Pilots</t>
  </si>
  <si>
    <t>P-500-24191-181636</t>
  </si>
  <si>
    <t>Commercial Pilot</t>
  </si>
  <si>
    <t>Must hold at least a Commercial Pilot Certificate with appropriate category and class ratings, as required under Title 14CFR 135.243(C)(1). The required certificate will be applied equally to both U.S. workers and CW-1 workers.
Must hold a first-class medical certificate, as required under TITLE 14 CFR 61.23(a)(2). The required medical certificate will be applied equally to both U.S. workers and CW-1 workers.
Must have at least 1,200 hours of flight time as a pilot, including 500 hours of cross-country flight time, 100 hours of night flight time, and 75 hours of actual or simulated instrument time at least 50 hours of which were in actual flight, as required under Title 14 CFR 135.243 (c)(2). The required flight hours will be applied to both U.S. workers and CW-1 workers. 
The pilot must successfully complete the FAA required company trainings and checks, prior to being assigned as a pilot-in-command of the PA-31 aircraft. This requirement is in accordance with the FAA approved company Training Program, and must be performed and completed using the company facility and aircraft. Must complete 100 hours of flight time as pilot-in-command in the PA-31-350 aircraft, in accordance with 14 CFR 135.105(a). The required training and flight hours will be applied to both U.S. workers and CW-1 workers. NOTE: The offered wage is paid upon successful completion of the company training and flight hour requirements.
The worker may not be assigned as a pilot of any aircraft operated by Star Marianas Air, Inc. unless the worker successfully passes a DOT/FAA Pre-employment drug test drug test, as required under Title 14 CFR120.109(a): (1) No employer may hire any individual for a safety-sensitive function listed in 120.105 unless the employer first conducts a pre-employment test and receives a verified negative drug test result for that individual, (2) No employer may allow an individual to transfer from a nonsafety-sensitive to a safety sensitive function unless the employer first conducts a pre-employment test and receives a verified negative drug test result for the individual. NOTE: The pre-employment drug test is a DOT and FAA requirement, and may only be performed in the US. The DOT/FAA pre-employment drug test requirement under Title 14 CFR120.109(a)(1) will be applied equally to both U.S. workers and CW-1 workers. 
The worker must sign an agreement with a Training Cost Recovery program wherein the employer initially bears the cost of the required trainings and checks. The cost of this training shall be prorated over the first 6 months of the employment. If the worker does not complete 6 months of employment, the worker shall reimburse the company for a prorated amount of the cost of the ground and flight training. The required agreement with a Training Cost Recovery program will be applied equally to both U.S. workers and CW-1 workers.
The workdays and work hours specified in E.b.6 and E.b.7 are subject to change. This position requires a variable work schedule due to the nature of airline operations. The typical schedule involves rotations, usually 4 days ON and 2 days OFF, with pilots potentially working early mornings, late nights, weekends and holidays. The position's schedule is subject to the crew duty and rest limitations set forth in title 14 of the Code of Federal Regulations Part 135 subparts 135.265 and 135.267 as applicable to the type of flight operation conducted (e.g., Scheduled or On-Demand).</t>
  </si>
  <si>
    <t>Offered wage is paid upon successful completion of the company training and flight hour requirements described in E.b.12</t>
  </si>
  <si>
    <t>pilotjobs@starmarianasair.com</t>
  </si>
  <si>
    <t>C-500-24208-224403</t>
  </si>
  <si>
    <t>WENJIA CORPORATION CNMI</t>
  </si>
  <si>
    <t>BRAVO KITCHEN AND BAR</t>
  </si>
  <si>
    <t>P.O. BOX 10003, PMB 332</t>
  </si>
  <si>
    <t>66-0862905</t>
  </si>
  <si>
    <t>CUIMIN</t>
  </si>
  <si>
    <t>bravokitchen2024@gmail.com</t>
  </si>
  <si>
    <t>P-500-24130-974544</t>
  </si>
  <si>
    <t>Knowledge in preparing fastfood with cooking skills, sauce making, knife skills, operates grills, or deep fryers must willing to get food handler certificates and health certificates</t>
  </si>
  <si>
    <t>CUIYAN</t>
  </si>
  <si>
    <t>66-0721923</t>
  </si>
  <si>
    <t>C-500-25007-598634</t>
  </si>
  <si>
    <t xml:space="preserve">Can possess to troubleshoot. Can operate Maintenance &amp; Repair Equipment. Must have High School Graduate or GED and have at least 24 months working experience as a Maintenance &amp; Repair Workers, General with Employment Certificate. Must have a Police Clearance. Willing to work in a flexible working schedule. 
Note: This pre-requisite applies to BOTH CW-1 Workers and US Workers Applicant
</t>
  </si>
  <si>
    <t>C-500-24344-526429</t>
  </si>
  <si>
    <t>Elementary School Teachers, Except Special Education</t>
  </si>
  <si>
    <t>P-500-24212-230425</t>
  </si>
  <si>
    <t>TEACHER - ELEMENTARY</t>
  </si>
  <si>
    <t>C-500-24332-503607</t>
  </si>
  <si>
    <t>ALL APPLICABLE CNMI AND FEDERAL TAXES (FICA &amp; WTAX)</t>
  </si>
  <si>
    <t>C-500-24261-341759</t>
  </si>
  <si>
    <t>FPA PACIFIC CORP.</t>
  </si>
  <si>
    <t>P.O. BOX 520010</t>
  </si>
  <si>
    <t>JLIBUT@HAWAIIANROCK.COM</t>
  </si>
  <si>
    <t>P-500-24222-256294</t>
  </si>
  <si>
    <t>QUARRY SUPERINTENDENT</t>
  </si>
  <si>
    <t>A minimum of 24 months of experience in a supervisory role in the quarry or mining industry. Extensive knowledge of quarry operations, including extraction processing and dispatch. Experience in implementing and maintaining safety and quality control systems. Must have a High School/GED.</t>
  </si>
  <si>
    <t>C-500-24295-419376</t>
  </si>
  <si>
    <t>P-500-24220-249854</t>
  </si>
  <si>
    <t>LANDSCAPING/GARDENER WORKER</t>
  </si>
  <si>
    <t xml:space="preserve">Must have 3 months experience on landscaping or maintaining grounds of properties using hand and other power tools or equipment to perform a variety of tasks, which may include any combination of the following: sod laying, mowing, trimming, planting, watering, fertilizing, digging, raking, sprinkler installation, and installation of mortarless 
</t>
  </si>
  <si>
    <t>CANAL DR., BROADWAY AVE., SAN JOSE VILLAGE</t>
  </si>
  <si>
    <t>C-500-24310-453526</t>
  </si>
  <si>
    <t>MD NAZRUL ISLAM</t>
  </si>
  <si>
    <t>PO BOX 8094 SVRB</t>
  </si>
  <si>
    <t>99-3008588</t>
  </si>
  <si>
    <t>ISLAM</t>
  </si>
  <si>
    <t>MD NAZRUL</t>
  </si>
  <si>
    <t>khairulsec.diligence@gmail.com</t>
  </si>
  <si>
    <t>P-500-24164-100002</t>
  </si>
  <si>
    <t>C-500-24318-471397</t>
  </si>
  <si>
    <t>RJs Manpower Agency</t>
  </si>
  <si>
    <t>P-500-24237-291610</t>
  </si>
  <si>
    <t>12 months work experience as COOK.</t>
  </si>
  <si>
    <t>503496 Buenas Dias Dandan</t>
  </si>
  <si>
    <t>C-500-24346-533699</t>
  </si>
  <si>
    <t>3228 Texas Road,  Chalan Kanoa, Saipan MP96950</t>
  </si>
  <si>
    <t>Paul Richard</t>
  </si>
  <si>
    <t>P-500-24310-453009</t>
  </si>
  <si>
    <t>Skill in mechanical &amp; electrical repairs.  Applicant must present Employment Certificate.</t>
  </si>
  <si>
    <t>3228 Texas Road. Chalan Kanoa, Saipan MP 96950</t>
  </si>
  <si>
    <t>C-500-24337-508780</t>
  </si>
  <si>
    <t>P-500-24281-388474</t>
  </si>
  <si>
    <t xml:space="preserve">High School Graduate/GED. Must have 24 months experience. Knowledge of machines and tools, including their designs, uses, repair, and maintenance. Knowledge of materials, methods, and the tools involved in the construction or repair of houses, buildings, or other structures. Ability to follow instructions from supervisors or senior maintenance workers. Knowledge of general carpentry and repair. Ability to use hand tools and power tools.
</t>
  </si>
  <si>
    <t>C-500-24312-458949</t>
  </si>
  <si>
    <t>Genoveva's Hair Power, Inc.</t>
  </si>
  <si>
    <t>Beauty and Barber Salon</t>
  </si>
  <si>
    <t>66-0647638</t>
  </si>
  <si>
    <t>genovevasaipan@gmail.com</t>
  </si>
  <si>
    <t>P-500-24129-968846</t>
  </si>
  <si>
    <t>Must be able to read, write and communicate in English.</t>
  </si>
  <si>
    <t>C-500-24234-281821</t>
  </si>
  <si>
    <t>JAGUAR LIMITED</t>
  </si>
  <si>
    <t>HANAMITSU HOTEL &amp; SPA</t>
  </si>
  <si>
    <t>PASEO DE MARIANAS, GARAPAN</t>
  </si>
  <si>
    <t>66-0525328</t>
  </si>
  <si>
    <t>HUAYING</t>
  </si>
  <si>
    <t>JAGUARLLC7119@GMAIL.COM</t>
  </si>
  <si>
    <t>P-500-24197-195299</t>
  </si>
  <si>
    <t>KNOWLEDGE OF MACHINES AND TOOLS, INCLUDING THEIR DESIGNS, USES, REPAIR, AND MAINTENANCE.
KNOWLEDGE OF MATERIALS, METHODS, AND THE TOOLS INVOLVED IN THE CONSTRUCTION OR REPAIR
KNOWLEDGE OF RELEVANT EQUIPMENT, POLICIES, PROCEDURES, AND STRATEGIES TO PROMOTE EFFECTIVE OPERATIONS FOR THE PROTECTION OF THE PEOPLE
BE ABLE TO READ TECHNICAL INFORMATION NEEDED TO PERFORM MAINTENANCE OR REPAIRS</t>
  </si>
  <si>
    <t>local tax 4% and federal tax 7.65%</t>
  </si>
  <si>
    <t>C-500-24290-409427</t>
  </si>
  <si>
    <t>P-500-24248-311997</t>
  </si>
  <si>
    <t xml:space="preserve">Skills in Bookkeeping &amp; Auditing. Can work on Spread Sheet Accounting Method. Knowledge in Peach Tree and Quick Book Accounting Software. Must have at least 36 months of working experiences as an Accountant. Must possesses Employment Certificate. Graduate in the degree of Bachelor of Science in Commerce majoring in Accounting or Bachelor of Science in Accountancy.  
(Note: This pre-requisite applies to BOTH CW-1 Workers Applicant and US Workers Applicant)
</t>
  </si>
  <si>
    <t>In excess of 40 hours a week the rate will be multiply by 1.5</t>
  </si>
  <si>
    <t>Taxes that include;
1. CNMI Taxes (Chapter 2, Chapter 7)
2. FICA Taxes (Social Security, Medicare)</t>
  </si>
  <si>
    <t>C-500-24338-512286</t>
  </si>
  <si>
    <t>C-500-24290-411033</t>
  </si>
  <si>
    <t>ENRIQUE ST. CORNER TEXAS ROAD, DIST. 2, CHALAN KANOA</t>
  </si>
  <si>
    <t>NUMIDO</t>
  </si>
  <si>
    <t>RIMANDO</t>
  </si>
  <si>
    <t>PRESIDENT AND GENERAL MANAGER</t>
  </si>
  <si>
    <t>COR. ENRIQUE ST., TEXAS ROAD</t>
  </si>
  <si>
    <t>DIST. 2, CHALAN KANOA</t>
  </si>
  <si>
    <t>P-500-24182-163172</t>
  </si>
  <si>
    <t>3 MONTHS EXPERIENCE IS REQUIRED AND PREFERABLY WITH KNOWLEDGE OR EXPERIENCE WITH CLEANING SUPPLIES SUCH AS CLEANING CHEMICALS AND SOLVENTS AND THE ABILITY TO OPERATE THE CLEANING EQUIPMENT/MACHINES, TIME MANAGEMENT, ATTENTION TO DETAIL, ABILITY TO WORK INDEPEND ENTLY, AND SUPPLY MANAGEMENT. 
JANITORIAL AND WORK IS NOT ONLY ABOUT CLEANING, SOMEONE HAS THE ABILITY TO ORGANIZE WHAT WORK NEEDS TO BE DONE AND WHEN AND WHERE TO DO IT. CLEANING SUPPLIES MUST BE TRACKED, SCHEDULES SET, AND RECORDS KEPT, INCLUDING INVENTORY, ORDERING SUPPLIES, RECORD KEEPING, AND PROPER WORK SCHEDULING. MUST BE WORKING AS PART OF A TEAM AND FOLLOWING INSTRUCTIONS</t>
  </si>
  <si>
    <t>NORTHERN MARIANAS COLLEGE</t>
  </si>
  <si>
    <t>TUN ANTONIO APA ROAD, FINASISU LANE, DANDAN</t>
  </si>
  <si>
    <t>C-500-24344-526401</t>
  </si>
  <si>
    <t>P-500-24206-217611</t>
  </si>
  <si>
    <t>AUTO MECHANIC</t>
  </si>
  <si>
    <t>C-500-24268-359179</t>
  </si>
  <si>
    <t>DEGREE IN EDUCATION MAJOR IN SCIENCE OR A RELATED DISCIPLINE.
A COMPLETED APPRENTICESHIP OR TEACHING EXPERIENCE.
PRACTICAL EXPERIENCE WITH MS OFFICE, GOOGLE CLASSROOM, AND OTHER SOFTWARE.
DEDICATION, PATIENCE.
CREATE AN ENVIRONMENT WHERE EVERYONES OPINIONS ARE RESPECTED.
PROBLEM-SOLVING SKILLS</t>
  </si>
  <si>
    <t>C-500-24344-526554</t>
  </si>
  <si>
    <t>P-500-24201-207439</t>
  </si>
  <si>
    <t>Heavy &amp; Tractor Trailer Truck Driver</t>
  </si>
  <si>
    <t>MUST HAVE MINIMUM 12 MONTHS OF WORK EXPERIENCE AS A HEAVY AND TRACTOR-TRAILER TRUCK, CEMENT TRUCK AND DUMP TRUCK DRIVER. KNOWLEDGE IN OPERATING OTHER HEAVY EQUIPMENT SUCH AS LOADERS OR EXCAVATORS IS AN ADVANTAGE.</t>
  </si>
  <si>
    <t>80 hours paid vacation leave and  40 hours paid sick leave</t>
  </si>
  <si>
    <t>C-500-24290-411141</t>
  </si>
  <si>
    <t>P-500-24227-265934</t>
  </si>
  <si>
    <t>7309JP BLDG. 2, CHALAN PALE ARNORLD ROAD</t>
  </si>
  <si>
    <t>C-500-24310-453003</t>
  </si>
  <si>
    <t>C-500-24345-530132</t>
  </si>
  <si>
    <t>Seahorse Tour</t>
  </si>
  <si>
    <t>PO Box 504339</t>
  </si>
  <si>
    <t>P-500-24285-400452</t>
  </si>
  <si>
    <t>No</t>
  </si>
  <si>
    <t>Grapan</t>
  </si>
  <si>
    <t>CNMI CH2 tax and ss tax employee share.</t>
  </si>
  <si>
    <t>671-888-1388</t>
  </si>
  <si>
    <t>C-500-25014-616045</t>
  </si>
  <si>
    <t>Chapter 2 and Fica Employee share</t>
  </si>
  <si>
    <t>C-500-25015-618945</t>
  </si>
  <si>
    <t>3612 BEACH ROAD GARAPAN</t>
  </si>
  <si>
    <t>3612 Beach Road Garapan</t>
  </si>
  <si>
    <t>P-500-24283-394351</t>
  </si>
  <si>
    <t>Janitor and Cleaner, Except Maids and Housekeeping Cleaners</t>
  </si>
  <si>
    <t>12 months of previous work experience. Knowledge and experience in operating cleaning equipment such as vacuum cleaner, mops and squeezers. Knowledge of proper safety
procedures in doing the tasks. Must be able to work nights, weekends and holidays as needed and flexible as work will be performed in different locations. Must be able to lift, push, pull or
carry objects minimum of 30 lbs. and bend, stretch, twist or reach with body, arms and/or legs. Trade test and employment examination are required.</t>
  </si>
  <si>
    <t>JP Centre Building 3612</t>
  </si>
  <si>
    <t>C-500-24366-577867</t>
  </si>
  <si>
    <t>C-500-24281-388818</t>
  </si>
  <si>
    <t>4627 As Gonno Road</t>
  </si>
  <si>
    <t>PMB 338, P.O. Box 10001</t>
  </si>
  <si>
    <t>P-500-24230-274879</t>
  </si>
  <si>
    <t>Soccer Program Assistant</t>
  </si>
  <si>
    <t>GENERAL KNOWLEDGE OF THE GAME OF SOCCER, SPECIALLY OF ITS RULES AND REGULATIONS. KNOWLEDGE OF MSWORDS, EXCEL, AND POWERPOINT PRESENTATION NECESSARY. KNOWLEDGE ON COMPUTERIZED LEAGUE MANAGEMENT SCHEDULING PROGRAMS. EXPERIENCE IN DOCUMENTING AND REPORTING OF PLAYERS AND OFFICIALS IN INTERNATIONAL SOCCER GAMES &amp; EVENTS, TOURNAMENTS, SUMMER TRAINING CAMPS, COURSES, ETC. HAS KNOWLEDGE AND EXPERIENCE IN THE AFC AND EAFF ELECTRONIC REGISTRATION SYSTEM FOR TOURNAMENTS AND OTHER EVENTS.
HIGHSCHOOL DIPLOMA/GED WITH AT LEAST 24 MONTHS OF WORK EXPERINCE IN RELATED FIELD.</t>
  </si>
  <si>
    <t>PMB 338, P.O. BOX 10001</t>
  </si>
  <si>
    <t>C-500-24265-355250</t>
  </si>
  <si>
    <t>P-500-24177-144419</t>
  </si>
  <si>
    <t>Cleaners</t>
  </si>
  <si>
    <t xml:space="preserve">MUST HAVE AT 3 MONTHS PREVIOUS WORK RELATED SKILLS, KNOWLEDGE &amp; EXPERIENCE. APPLICANTS MUST BE ABLE TO LIFT 50 LBS. AND CAN WORK ON FLEXIBLE HOURS ON WEEKENDS AND HOLIDAYS OR EARLY MORNING SHIFT APPLICABLE TO BOTH U.S.
AND FOREIGN WORKERS. MUST SUBMIT DETAILED RESUME EQUALLY APPLICABLE TO BOTH U.S. AND FOREIGN WORKERS. </t>
  </si>
  <si>
    <t>Mafute Street</t>
  </si>
  <si>
    <t>C-500-24312-458855</t>
  </si>
  <si>
    <t>ASSOCIATES DEGREE IN NURSING FROM A RECOGNIZED/ACCREDITED SCHOOL OF NURSING OR FOREIGN EQUIVALENT. MUST PASS THE NCLEX-RN AND MUST BE LICENSED AS A REGISTERED NURSE BY THE COMMONWEALTH BOARD OF NURSE EXAMINERS (CBNE) TO PRACTICE NURSING IN THE COMMONWEALTH OF THE NORTHERN MARIANA ISLANDS (CNMI). MUST POSSESS BLS AND/OR ACLS CERTIFICATES. NRP AND/OR PALS CERTIFICATES, AS REQUIRED BY ASSIGNED UNIT.
COMPUTER LITERATE.
CONDITIONAL REQUIREMENT: EMPLOYMENT IS CONTINGENT UPON SUCCESSFUL CLEARING OF PRE-EMPLOYMENT HEALTH AND DRUG SCREENING IN ACCORDANCE WITH CHCC POLICY.</t>
  </si>
  <si>
    <t>C-500-24326-490038</t>
  </si>
  <si>
    <t>D-SERVE, LLC.</t>
  </si>
  <si>
    <t>P-500-24281-388421</t>
  </si>
  <si>
    <t>High School Diploma/GED required with 24 months work related experience. Knowledge of machines and tools, including their designs, uses, repair, and maintenance. Knowledge of materials, methods, and the tools involved in the construction or repair of houses, buildings, or other structures. Ability to follow instructions from supervisors or senior maintenance workers. Knowledge of carpentry and repair. Ability to use hand tools and power tools. Must be able to work for extended days or hours.</t>
  </si>
  <si>
    <t>C-500-24259-338551</t>
  </si>
  <si>
    <t>HYACINTH CORPORATION</t>
  </si>
  <si>
    <t>PO BOX 502951</t>
  </si>
  <si>
    <t>66-0891096</t>
  </si>
  <si>
    <t>MARGARITA</t>
  </si>
  <si>
    <t>SUGASTE</t>
  </si>
  <si>
    <t>VICE  PRESIDENT</t>
  </si>
  <si>
    <t>PO B OX 502951</t>
  </si>
  <si>
    <t>hyacinthcorp.saipan@gmail.com</t>
  </si>
  <si>
    <t>Set and Exhibit Designers</t>
  </si>
  <si>
    <t>P-500-24213-234628</t>
  </si>
  <si>
    <t>SET EVENTS DESIGNER</t>
  </si>
  <si>
    <t>Certificate in basic events design, planning or coordination, 6 MONTHS EXPERIENCE, hIGH SCHOOL / ged GRADUATE</t>
  </si>
  <si>
    <t>nONE</t>
  </si>
  <si>
    <t>ALL APPLICABLE CNMI AND FEDERAL TAX DEDUCTIONS</t>
  </si>
  <si>
    <t>C-500-24340-519563</t>
  </si>
  <si>
    <t>MJ VISIONS, INC.</t>
  </si>
  <si>
    <t>TOPNOTCH</t>
  </si>
  <si>
    <t>QUARTER MASTER ROAD</t>
  </si>
  <si>
    <t>66-0495406</t>
  </si>
  <si>
    <t>PRESIDENT/DIRECTOR</t>
  </si>
  <si>
    <t>topnotchspn@gmail.com</t>
  </si>
  <si>
    <t>Etchers and Engravers</t>
  </si>
  <si>
    <t>P-500-24297-425651</t>
  </si>
  <si>
    <t>ETCHERS AND ENGRAVERS</t>
  </si>
  <si>
    <t>Job requires knowledge of Coreldraw Graphics Software. 
Job requires experience in operating a Universal Laser System CO 2 Laser technology for laser cutting, engraving and marking. 
Job requires knowledge of raw materials, production processes, quality control, costs, and other techniques for maximizing the effective use of materials. 
Job requires knowledge of design techniques, tools, and principles involved in engraving of plaques, trophies and medals. 
Job requires knowledge of laser engraving machine, printer machines and manual tools, including their designs, uses, repair, and maintenance. 
Job requires monitoring operation of laser machine to make sure it is working properly. 
Job requires mounting of attachments or tools onto the laser machine. Job requires determining production equipment settings. 
Job requires setting equipment controls to meet engraving and cutting specification. 
Job requires operating cutting equipment. 
Job requires conducting tests and inspection of products to evaluate quality of finished products. 
Job requires the ability to listen to and understand information and ideas presented through spoken words and sentences. 
Job requires developing specific goals and plans to prioritize, organize, and accomplish work. 
Job requires using of hands and arms in handling, installing, positioning and moving materials and manipulating things. 
Job requires performing day to day administrative tasks such as maintaining information, files and processing paper work. 
Must have previous work experience with Universal Laser Engraving and Cutting System.</t>
  </si>
  <si>
    <t>C-500-24169-117626</t>
  </si>
  <si>
    <t xml:space="preserve">Saipa </t>
  </si>
  <si>
    <t xml:space="preserve">PO Box 502882 </t>
  </si>
  <si>
    <t>Brickmasons and Blockmasons</t>
  </si>
  <si>
    <t>P-500-24119-933076</t>
  </si>
  <si>
    <t>Mason</t>
  </si>
  <si>
    <t>CNMI Required payroll deductions such as FICA, Medicare and payroll taxes</t>
  </si>
  <si>
    <t>C-500-25013-613048</t>
  </si>
  <si>
    <t>J.A.M. CONSTRUCTION</t>
  </si>
  <si>
    <t>P.O. BOX 7121, SVRB, AS LITO ROAD</t>
  </si>
  <si>
    <t>P-500-24250-318696</t>
  </si>
  <si>
    <t>At least 12 months working experience as maintenance and repair worker. Know how to repair doors, locks, windows. Can read electrical diagram and repair electrical problems. Knowledge in repair and painting in building. Knowledge in tile setting. Knowledge in Welding, Carpentry, and Masonry works. Willing to work flexible schedule. Do other related duties as assigned.</t>
  </si>
  <si>
    <t>C-500-24320-476896</t>
  </si>
  <si>
    <t>PO BOX 504330</t>
  </si>
  <si>
    <t>SUITE 12 G/F BEACH ROAD PLAZA GARAPAN</t>
  </si>
  <si>
    <t>P-500-24281-388377</t>
  </si>
  <si>
    <t>ACCOUNTING SPECIALIST</t>
  </si>
  <si>
    <t>ADDENDUM FOR SECTION E.B.5: SPECIAL REQUIREMENTS
MUST POSSESS THE ABILITY TO USE COMPUTERS PROGRAMMED WITH ACCOUNTING SOFTWARE. KNOWLEDGE OF ADMINISTRATIVE AND OFFICE PROCEDURES AND
SYSTEMS SUCH AS WORD PROCESSING, MANAGING FILES AND RECORDS, DESIGNING FORMS, AND WORKPLACE TERMINOLOGY. KNOWLEDGE OF ECONOMIC AND
ACCOUNTING PRINCIPLES AND PRACTICES, THE FINANCIAL MARKETS, BANKING, AND THE ANALYSIS AND REPORTING OF FINANCIAL DATA.</t>
  </si>
  <si>
    <t>OVERTIME RATE APPLIES IN EXCESS OF 40 HOURS WORK PER WEEK</t>
  </si>
  <si>
    <t xml:space="preserve">CNMI WITHHOLDING TAX, FEDERAL WITHHOLDING TAX, SOCIAL SECURITY AND MEDICARE CONTRIBUTIONS </t>
  </si>
  <si>
    <t>C-500-24335-507785</t>
  </si>
  <si>
    <t>LAWRENCE PEDRO DELEON GUERRERO</t>
  </si>
  <si>
    <t>RLD MANPOWER AGENCY</t>
  </si>
  <si>
    <t>PO BOX 503162</t>
  </si>
  <si>
    <t>NORTHERN MARIANA ISLAND</t>
  </si>
  <si>
    <t>66-1082282</t>
  </si>
  <si>
    <t>RELADO</t>
  </si>
  <si>
    <t>OWNER/PRESIDENT</t>
  </si>
  <si>
    <t>PO BOX 3162</t>
  </si>
  <si>
    <t>NORTHERN MARINA ISLAND</t>
  </si>
  <si>
    <t>azzerwal24@gmail.com</t>
  </si>
  <si>
    <t>P-500-24299-432245</t>
  </si>
  <si>
    <t>GED/High School Diploma with minimum of 12months work experience as Welder.</t>
  </si>
  <si>
    <t>503162 Middle Road Gualo Rai</t>
  </si>
  <si>
    <t>Deleon Guerrero</t>
  </si>
  <si>
    <t>Lawrence Pedro</t>
  </si>
  <si>
    <t>RLD Manpower Agency</t>
  </si>
  <si>
    <t>C-500-24345-529913</t>
  </si>
  <si>
    <t>Technical knowledge in equipment maintenance, repairing, trouble shooting, equipment selection or determining the kind of tools and equipment needed to do job.</t>
  </si>
  <si>
    <t>C-500-24320-476851</t>
  </si>
  <si>
    <t>High School Diploma/GED required with 24 months work related experience. Knowledge of machines and tools, including their designs, uses, repair, and maintenance. Knowledge of materials, methods, and the tools involved in the construction or repair of houses, buildings, or other structures. Ability to follow instructions from supervisors or senior maintenance workers. Knowledge of general carpentry and repair. Ability to use hand tools and power tools. Must be able to work for extended days or hours</t>
  </si>
  <si>
    <t>C-500-24298-431594</t>
  </si>
  <si>
    <t>P-500-24261-344968</t>
  </si>
  <si>
    <t>Can work flexible hours during weekends and holidays. 
Required for both U.S Workers and CW1 Workers. 
All Applicants must provide high school credentials and employment certificate/s.</t>
  </si>
  <si>
    <t>Deductions from Pay:  Will make all deductions from the worker's paycheck required by law such as taxes (Chapter 2, Chapter 7. SS &amp; MEDICARE) and will remit to applicable Government Agencies.</t>
  </si>
  <si>
    <t>C-500-24246-308365</t>
  </si>
  <si>
    <t>P-500-24192-184946</t>
  </si>
  <si>
    <t>Maintenance Engineer</t>
  </si>
  <si>
    <t>SAN VICENTEN ROAD</t>
  </si>
  <si>
    <t>C-500-24313-461747</t>
  </si>
  <si>
    <t>P O BOX 500409</t>
  </si>
  <si>
    <t>MUNA</t>
  </si>
  <si>
    <t>ESTHER</t>
  </si>
  <si>
    <t>CHIEF EXECUTIVE OFFICER</t>
  </si>
  <si>
    <t>P-500-24239-295055</t>
  </si>
  <si>
    <t>LICENSED PRACTICAL NURSE</t>
  </si>
  <si>
    <t xml:space="preserve">High School Diploma or equivalent General Education Development (GED or Advanced Development Institute Certification. Must have completed a Licensed Vocational Nurse or Licensed Practical Nurse Program from a recognized/accredited School of Nursing or foreign equivalent. Must pass NCLEX-LPN and be licensed as a Licensed Practical Nurse by the Commonwealth Board of Nurse Examiners (CBNE) to practice Nursing. Must possess American Health Association BLS and/or ACLS certifications. 
Conditional Requirements: Employment is contingent upon successful clearing of pre-employment health and drug screening in accordance with CHCC policy. </t>
  </si>
  <si>
    <t>Fringe benefits: paid time off and holidays.</t>
  </si>
  <si>
    <t>C-500-25009-605862</t>
  </si>
  <si>
    <t>C-500-24283-397279</t>
  </si>
  <si>
    <t>C-500-25021-632657</t>
  </si>
  <si>
    <t>E.R.J. CORPORATION</t>
  </si>
  <si>
    <t>ERJCORPORATION@YAHOO.COM</t>
  </si>
  <si>
    <t>P-500-24340-519010</t>
  </si>
  <si>
    <t xml:space="preserve">Job Opening is available for both U.S. Applicants and U.S. Workers.
Applicant/s must be at least a high school graduate
Applicant/s must have 12 months of related working experience as a maintenance worker
Applicant/s must be willing to work flexible time, during weekends and holidays
</t>
  </si>
  <si>
    <t>C-500-24301-435091</t>
  </si>
  <si>
    <t>P-500-24262-345732</t>
  </si>
  <si>
    <t>Operators driver's license required.</t>
  </si>
  <si>
    <t>C-500-24318-471128</t>
  </si>
  <si>
    <t>P-500-24198-198638</t>
  </si>
  <si>
    <t>Housekeeping Attendants/Cleaners</t>
  </si>
  <si>
    <t>3 months work related experience. Work Certificate is required for both US Worker and CW-1 Worker.</t>
  </si>
  <si>
    <t>C-500-25017-625347</t>
  </si>
  <si>
    <t>ANAKS OCEAN VIEW HILL HOMEOWNER'S ASSOCIATION, LTD.</t>
  </si>
  <si>
    <t>PMB 128 PPP BOX 10000</t>
  </si>
  <si>
    <t>MIDDLE ROAD PUERTO RICO</t>
  </si>
  <si>
    <t>66-0704805</t>
  </si>
  <si>
    <t>HOLL</t>
  </si>
  <si>
    <t>MIDDLE ROAD PUERTO RICE</t>
  </si>
  <si>
    <t>office1@anaks.net</t>
  </si>
  <si>
    <t>P-500-24284-400376</t>
  </si>
  <si>
    <t>MAINTENANCE - PREVENTIVE</t>
  </si>
  <si>
    <t>Lot Number EA 129-R1, Pantalan Circle</t>
  </si>
  <si>
    <t>PUERTO RICO VILLAGE</t>
  </si>
  <si>
    <t>C-500-24268-358844</t>
  </si>
  <si>
    <t>Apartment Rental</t>
  </si>
  <si>
    <t>C-500-24323-480290</t>
  </si>
  <si>
    <t>LBC Mabuhay Saipan, Inc.</t>
  </si>
  <si>
    <t>Chalan Pale Arnold Road, Chalan Lau lau</t>
  </si>
  <si>
    <t>P.O. Box 501910</t>
  </si>
  <si>
    <t>98-3021926</t>
  </si>
  <si>
    <t>Cuaresma</t>
  </si>
  <si>
    <t>Elisa</t>
  </si>
  <si>
    <t>Mariquit</t>
  </si>
  <si>
    <t>Chalan Pale Arnold Road, Chalan Lau Lau</t>
  </si>
  <si>
    <t>lbcspn33@pticom.com</t>
  </si>
  <si>
    <t>P-500-24271-369332</t>
  </si>
  <si>
    <t xml:space="preserve">MUST BE A BACHELOR'S DEGREE, MAJOR IN COMMERCE WITH 48-MONTHS OF WORK RELATED EXPERIENCE AS A SALES MANAGER. MUST HAVE KNOWLEDGE IN GOVERNMENT RULES AND REGULATIONS PERTAINING TO FREIGHT FORWARDING AND FOREIGN EXCHANGE REMITTANCE. MUST BE FAMILIAR WITH THE RULES OF ANTI-MONEY LAUNDERING AND HOW TO APPLY THAT RULES ON THE BUSINESS OF FOREIGN EXCHANGE AND FREIGHT FORWARDING. TRAININGS/SEMINARS IN MONEY LAUNDERING IS A PLUS. MUST KNOW HOW TO ANALYZE FINANCIAL RECORDS OR REPORTS TO DETERMINE STATE OF OPERATIONS. MUST HAVE THE ABILITY TO LEAD IN A FAST PACED ENVIRONMENT. MUST HAVE KNOWLEDGE IN THE WHOLE PROCESSES INVOLVED FROM THE TIME THE MONEY LEAVES THE HANDS OF THE REMITTER AND UP TO THE POINT THE RECIPIENT RECEIVES THE MONEY. MUST BE FAMILIAR WITH ALL REPORTS REQUIRED BY THE GOVERNMENT FOR COMPLIANCE AS WELL AS THE MANAGEMENT REPORTS. MUST BE FAMILIAR AND HAVE KNOWLEDGE OF LOGISTICS INVOLVED IN SENDING CARGOES ABROAD, INCLUDING ACQUIRING ALL CLEARANCES, PERMITS AND ALL DOCUMENTATIONS REQUIRED. </t>
  </si>
  <si>
    <t>C-500-25005-594964</t>
  </si>
  <si>
    <t>P-500-24162-088877</t>
  </si>
  <si>
    <t>MMC 1 Building, Chalan Piao Village</t>
  </si>
  <si>
    <t>C-500-24303-438534</t>
  </si>
  <si>
    <t>A21 DIVING CORPORATION</t>
  </si>
  <si>
    <t>A21 DIVING TOUR</t>
  </si>
  <si>
    <t>P.O. BOX 297 GRB, MIDDLE ROAD</t>
  </si>
  <si>
    <t>66-1073493</t>
  </si>
  <si>
    <t>DELOS REYES</t>
  </si>
  <si>
    <t>JOOYOON</t>
  </si>
  <si>
    <t>adivingcorporation@gmail.com</t>
  </si>
  <si>
    <t>Commercial Divers</t>
  </si>
  <si>
    <t>P-500-24262-348379</t>
  </si>
  <si>
    <t>DIVING INSTRUCTOR</t>
  </si>
  <si>
    <t>MUST HAVE 24 MONTHS WORKING EXPERIENCE AS SCUBA DIVER INSTRUCTOR. MUST KNOW HOW TO EXPLORE UNDERWATER ENVIRONMENTS. MUST KNOW HOW TO OPERATE UNDER WATER VIDEO CAMERAS. MUST HAVE PADI LICENSE. MUST KNOW THE TECHNIQUES OF SCUBA DIVING. MUST KNOW HOW TO TRAIN AND ASSESSES COMPETENCE OF UNDERWATER DIVERS. WILLING TO WORK FLEXIBLE SCHEDULE. DO OTHER RELATED DUTIES AS ASSIGNED.</t>
  </si>
  <si>
    <t>C-500-24300-434830</t>
  </si>
  <si>
    <t>Marianas Repairs Company, Inc.</t>
  </si>
  <si>
    <t>PO Box 502690</t>
  </si>
  <si>
    <t>98-3021449</t>
  </si>
  <si>
    <t>Gvan</t>
  </si>
  <si>
    <t>Natalia</t>
  </si>
  <si>
    <t>Mankhoevna</t>
  </si>
  <si>
    <t>hochalo13@hotmail.com</t>
  </si>
  <si>
    <t>P-500-24160-087697</t>
  </si>
  <si>
    <t>Heavy Equipment Mechanics</t>
  </si>
  <si>
    <t>Understanding of computer testing technologies
Ability to lift heavy machinery
Ability to work after-hours, if requested.</t>
  </si>
  <si>
    <t>Chalan Laulau</t>
  </si>
  <si>
    <t>C-500-24303-441291</t>
  </si>
  <si>
    <t>PMB 1020 P O BOX 10000</t>
  </si>
  <si>
    <t>P-500-24205-214388</t>
  </si>
  <si>
    <t>MAINTENANCE MECHANIC</t>
  </si>
  <si>
    <t xml:space="preserve">Twelve (12) months of working experience as maintenance mechanic for golf carts and golf course equipment. </t>
  </si>
  <si>
    <t>APPLICABLE FEDERAL AND LOCAL TAXES, AS REQUIRED BY LAW.
OPTIONAL: HOUSING AT $100/MONTH
OPTIONAL: HEALTH INSURANCE</t>
  </si>
  <si>
    <t>C-500-24170-122743</t>
  </si>
  <si>
    <t>P-500-23252-333562</t>
  </si>
  <si>
    <t>C-500-24324-483968</t>
  </si>
  <si>
    <t>`Days and hours worked each week may vary according to business needs.</t>
  </si>
  <si>
    <t>C-500-24324-486586</t>
  </si>
  <si>
    <t>SP Dancoe &amp; Associates, LLC</t>
  </si>
  <si>
    <t>P.O Box 503922</t>
  </si>
  <si>
    <t>37-1776359</t>
  </si>
  <si>
    <t>Dancoe</t>
  </si>
  <si>
    <t>Sonya</t>
  </si>
  <si>
    <t>spdasaipan@gmail.com</t>
  </si>
  <si>
    <t>P-500-24289-406312</t>
  </si>
  <si>
    <t>Maintenance and Repairer Worker, General</t>
  </si>
  <si>
    <t>MUST HAVE 12 MONTH OF WORKING EXPERIENCE AS MAINTENANCE WORKER.
KNOWLEDGEABLE TO USE POWER TOOLS AND HAND TOOLS LIKE HAMMER DRILLS, GRINDERS, SANDERS, PLIERS, ADJUSTABLE WRENCHES, ELECTRIC CUTTERS. KNOWLEDGEABLE OF SAFETY PRECAUTIONS IN DOING THE TASK</t>
  </si>
  <si>
    <t>Gualo Rai Village</t>
  </si>
  <si>
    <t>C-500-24344-526397</t>
  </si>
  <si>
    <t>C-500-24319-473729</t>
  </si>
  <si>
    <t>Assurance Brokers Inc. (Saipan)</t>
  </si>
  <si>
    <t>AB Risk Solutions</t>
  </si>
  <si>
    <t>1st Floor TSL Plaza 3845</t>
  </si>
  <si>
    <t>66-0526757</t>
  </si>
  <si>
    <t>Tadeo</t>
  </si>
  <si>
    <t>Christine</t>
  </si>
  <si>
    <t>Office Lead</t>
  </si>
  <si>
    <t>hr@abriskmicronesia.com</t>
  </si>
  <si>
    <t>P-500-24283-394335</t>
  </si>
  <si>
    <t>Accounting Associate</t>
  </si>
  <si>
    <t>Highschool Diploma with at least 12 months of work related experience in financial management, payroll and general accounting procedures with emphasis on receivables and payable management. Knowledge and experience in Adobe Systems: Adobe Acrobat/Reader; Microsoft Office: Word, Excel, PowerPoint; and Accounting Software System Application of Product in Data Processing (SAP) and APPLIED EPIC.</t>
  </si>
  <si>
    <t>C-500-24318-470886</t>
  </si>
  <si>
    <t>P-500-24281-391218</t>
  </si>
  <si>
    <t>AMUSEMENT MACHINE SERVICER &amp; REPAIRER</t>
  </si>
  <si>
    <t>Knowledge of circuit boards, processors, chips, electronic components, equipment</t>
  </si>
  <si>
    <t>C-500-24366-577946</t>
  </si>
  <si>
    <t>C-500-24276-379012</t>
  </si>
  <si>
    <t>Saipan Handyman Construction</t>
  </si>
  <si>
    <t>C-500-25005-594801</t>
  </si>
  <si>
    <t>SM Farhad Mhamud</t>
  </si>
  <si>
    <t>Spider Security Service</t>
  </si>
  <si>
    <t>PO Box 504628</t>
  </si>
  <si>
    <t>66-1082902</t>
  </si>
  <si>
    <t>Mhamud</t>
  </si>
  <si>
    <t>SM</t>
  </si>
  <si>
    <t>Farhad</t>
  </si>
  <si>
    <t>smfarhadm@gmail.com</t>
  </si>
  <si>
    <t>P-500-24330-496806</t>
  </si>
  <si>
    <t>Required to complete rigorous training and obtain the proper certification. This training includes everything from understanding state and federal laws, handling emergency situations, de-escalation techniques, to basic first aid and CPR.</t>
  </si>
  <si>
    <t>Suite 309 Marianas Business Plaza</t>
  </si>
  <si>
    <t>Nauru Loop, Susupe</t>
  </si>
  <si>
    <t>C-500-24276-378942</t>
  </si>
  <si>
    <t>Canal Dr., Broadway Ave. San Jose Village</t>
  </si>
  <si>
    <t>C-500-24343-526226</t>
  </si>
  <si>
    <t>Machine Feeders and Offbearers</t>
  </si>
  <si>
    <t>P-500-24259-338521</t>
  </si>
  <si>
    <t>Machine Feeders</t>
  </si>
  <si>
    <t>C-500-25066-754367</t>
  </si>
  <si>
    <t>All CNMI and Federal Income Taxes Required by Law. Employee's share on medical Insurance</t>
  </si>
  <si>
    <t>C-500-25002-590098</t>
  </si>
  <si>
    <t>P-500-24212-230253</t>
  </si>
  <si>
    <t>High School/GED graduate with minimum of 12 months work experience as an Accountant. This job opportunity is a temporary, full-time position.Must have knowledge of Quickbooks/Peachtree, MS Word, MS Excel and other accounting software. Must have knowledge in preparation of Monthly and Annual Financial Statements and Annual Income Tax Return. Applicants either US citizen or CW-1 must submit Employment certificate.</t>
  </si>
  <si>
    <t>SAIPAN CITY</t>
  </si>
  <si>
    <t>C-500-25041-681544</t>
  </si>
  <si>
    <t>C-500-25071-767473</t>
  </si>
  <si>
    <t>P-500-25013-613215</t>
  </si>
  <si>
    <t xml:space="preserve">HIGH SCHOOL GRADUATE OR EQUIVALENT WITH AT LEAST 24 MONTHS OF CONTINUED EXPERIENCE. KNOWLEDGEABLE IN GENERAL MAINTENANCE AND REPAIR WORK INCLUDING ELECTRICAL, CARPENTRY, MASONRY AND PLUMBING REPAIRS. KNOWLEDGE ON AIRCONDITIONING TROUBLESHOOTING AND REPAIR. KNOWLEDGEABLE ON HOW TO OPERATE GENERATOR. KNOWLEDGEABLE IN OTHER MAINTENANCE DUTIES SUCH AS MOWING AND TRIMMING LAWNS ON HOTEL PREMISES, REPLACING LIGHT BULBS. MAINTAIN CLEANNESS BY SWIPING THE GROUND, PARKING LOTS AND WALKWAYS. APPLICANT MUST BE WILLING TO WORK FLEXIBLE TIME, HOLIDAYS AND WEEKENDS WHEN NECESSARY.APPLICANTS WILL BE ASKED TO DEMONSTRATE SKILL REQUIREMENT OF THE JOB.
</t>
  </si>
  <si>
    <t>ALL CNMI AND FEDERAL INCOME TAXES REQUIRED BY LAW. EMPLOYEE'S SHARE ON MEDICAL INSURANCE.</t>
  </si>
  <si>
    <t>C-500-25080-792982</t>
  </si>
  <si>
    <t>Federal and CNMI Payroll Taxes</t>
  </si>
  <si>
    <t>C-500-24366-577961</t>
  </si>
  <si>
    <t>C-500-25080-793291</t>
  </si>
  <si>
    <t>P-500-25037-670022</t>
  </si>
  <si>
    <t xml:space="preserve">Knows how to process pickled fruits and vegetables with 12 months' work experience.
</t>
  </si>
  <si>
    <t>C-500-25007-598594</t>
  </si>
  <si>
    <t>SATIRO SERVICES, LLC</t>
  </si>
  <si>
    <t>2983 KNIGHT ST., SUSUPE</t>
  </si>
  <si>
    <t>66-0957408</t>
  </si>
  <si>
    <t>ROMEO</t>
  </si>
  <si>
    <t>DIESTA</t>
  </si>
  <si>
    <t>satiroservices@gmail.com</t>
  </si>
  <si>
    <t>Electrical and Electronic Engineering Technologists and Technicians</t>
  </si>
  <si>
    <t>P-500-24319-474040</t>
  </si>
  <si>
    <t>ELECTRICAL CONTROL TECHNICIAN</t>
  </si>
  <si>
    <t xml:space="preserve">MUST HAVE KNOWLEDGE OF CIRCUIT BOARDS, PROCESSORS, CHIPS, ELECTRONIC EQUIPMENT, AND COMPUTER HARDWARE AND SOFTWARE, INCLUDING APPLICATIONS AND PROGRAMMING. </t>
  </si>
  <si>
    <t>SATIROSERVICES@GMAIL.COM</t>
  </si>
  <si>
    <t>C-500-25074-779321</t>
  </si>
  <si>
    <t>C-500-25230-247444</t>
  </si>
  <si>
    <t>P-500-25193-170785</t>
  </si>
  <si>
    <t>RSR Enterprises LLC</t>
  </si>
  <si>
    <t>Renegades Maintenance Services</t>
  </si>
  <si>
    <t>PO Box 506227</t>
  </si>
  <si>
    <t>66-1098716</t>
  </si>
  <si>
    <t>Renato</t>
  </si>
  <si>
    <t>Sanchez</t>
  </si>
  <si>
    <t>renzreyes@gmail.com</t>
  </si>
  <si>
    <t>P-500-25136-983575</t>
  </si>
  <si>
    <t>Knowledge in equipment maintenance, repairing, trouble shooting, equipment selection or determining the kind of tools and equipment needed to do the job.</t>
  </si>
  <si>
    <t>Room 309 Marianas Business Plaza</t>
  </si>
  <si>
    <t>Nauru Loop Susupe</t>
  </si>
  <si>
    <t>C-500-25208-202316</t>
  </si>
  <si>
    <t>*No specific educational requirements. 
* Minimum of 3 months of experience.
*Knowledge of performing any combination of light cleaning duties to maintain private households or commercial establishments, such as hotels, and hospitals, in a clean and orderly manner.</t>
  </si>
  <si>
    <t>workers compensation , withholding tax</t>
  </si>
  <si>
    <t xml:space="preserve">CNMI WITHHOLDING TAX, FEDERAL WITHHOLDING TAX, SOCIAL SECURITY, AND MEDICARE
CONTRIBUTION
</t>
  </si>
  <si>
    <t>cnmi.labor.gov</t>
  </si>
  <si>
    <t>C-500-25231-250699</t>
  </si>
  <si>
    <t>Jaguar Limited</t>
  </si>
  <si>
    <t>P.O BOX 10003 PMB 589</t>
  </si>
  <si>
    <t>Huaying</t>
  </si>
  <si>
    <t>JAGUARLLC7119@gmail.com</t>
  </si>
  <si>
    <t>P-500-25195-171384</t>
  </si>
  <si>
    <t>Aroma Therapist</t>
  </si>
  <si>
    <t xml:space="preserve">MUST PERFORM PHYSICAL ACTIVITIES THAT REQUIRE CONSIDERABLE USE OF YOUR ARMS AND LEGS AND MOVING YOUR WHOLE BODY, SUCH AS CLIMBING, LIFTING, BALANCING, WALKING, STOOPING, AND HANDLING OF MATERIALS.
THE ABILITY TO EXERT MUSCLE FORCE REPEATEDLY OR CONTINOUSLY OVER TIME.
THE ABILITY TO COMMUNICATE INFORMATION AND IDEAS IN SPEAKING AS OTHERS WILL UNDERSTAND.
THE ABILITY TO USE YOUR ABDOMINAL AND LOWER BACK MUSCLES IN SUPPORT PART OF THE BODY OR CONTINOUSLY OVERTIME WITHOUT GIVING UP OR GETTING TIRED.
</t>
  </si>
  <si>
    <t>Paseo De Marianas, Garapan</t>
  </si>
  <si>
    <t>ALL STATE AND FEDERAL TAXES</t>
  </si>
  <si>
    <t>C-500-25220-229768</t>
  </si>
  <si>
    <t>Efren</t>
  </si>
  <si>
    <t>P-500-25177-129829</t>
  </si>
  <si>
    <t xml:space="preserve">Can cook instant dishes requested by the customers. Can operate cooking equipment. Must have at least 6 months working experience as a Cook with Employment Certificate.
Note: This pre-requisite applies to BOTH U.S. Workers applicant and CW-1 Workers applicant
</t>
  </si>
  <si>
    <t>In excess of 40 hours per week the rate will be multiply by 1.5</t>
  </si>
  <si>
    <t>C-500-25218-226552</t>
  </si>
  <si>
    <t>P-500-25174-119002</t>
  </si>
  <si>
    <t>At least 12 months working experience as Maintenance and Repair Worker. . Know how to read electrical diagram. Know carpentry and masonry works.
Willing to work flexible schedule. Do other related duties as assigned.
Certificate of employment as Maintenance and repair worker is required. PASSING OF PRE-SCREENING TEST IS REQUIRED (LIKE TRADE TEST AND/OR EMPLOYMENT EXAM)</t>
  </si>
  <si>
    <t>C-500-25231-250524</t>
  </si>
  <si>
    <t>PO Box 504974</t>
  </si>
  <si>
    <t>WITHHOLDING TAXES, FICA - SS AND MEDICARE CONTRIBUTION</t>
  </si>
  <si>
    <t>PO BOX 501640</t>
  </si>
  <si>
    <t>As Lito Village</t>
  </si>
  <si>
    <t>P-500-25153-039075</t>
  </si>
  <si>
    <t>Office Service Representative</t>
  </si>
  <si>
    <t>C-500-25261-320145</t>
  </si>
  <si>
    <t>Renegades Maintenance Service</t>
  </si>
  <si>
    <t>P-500-25136-983521</t>
  </si>
  <si>
    <t>Janitors and Cleaners</t>
  </si>
  <si>
    <t>Experience with cleaning supplies is a plus factor.</t>
  </si>
  <si>
    <t>Marinas Business Plaza Rm 309</t>
  </si>
  <si>
    <t>C-500-25189-157709</t>
  </si>
  <si>
    <t>P-500-25126-941178</t>
  </si>
  <si>
    <t>Twelve (12) months experience as a cook, preferably in a hotel facility. Knowledgeable in preparing and cooking Korean dishes, food handling and sanitation practice. Must be able to obtain Food Handler Certificate.</t>
  </si>
  <si>
    <t>APPLICABLE FEDERAL AND LOCAL WITHHOLDING TAXES, AS REQUIRED BY LAW. 
OPTIONAL: HEALTH INSURANCE
OPTIONAL: HOUSING AT $100/MONTH</t>
  </si>
  <si>
    <t>C-500-25234-260463</t>
  </si>
  <si>
    <t>Rm 101 G/F Blue Beach House Beach Road</t>
  </si>
  <si>
    <t>CHALAN LAUL LAU BEACH ROAD</t>
  </si>
  <si>
    <t>C-500-25217-223566</t>
  </si>
  <si>
    <t>P-500-25183-146391</t>
  </si>
  <si>
    <t>SAN ANTONIO LAUNDRY</t>
  </si>
  <si>
    <t>P-500-25150-033231</t>
  </si>
  <si>
    <t>LAUNDRY AND DRY-CLEANING WORKERS</t>
  </si>
  <si>
    <t>corporatiomir@gmail.com</t>
  </si>
  <si>
    <t>JGENNOME Corporation</t>
  </si>
  <si>
    <t>Herminia St. Corner Chalan Kanoa Dr.</t>
  </si>
  <si>
    <t>P.O Box 503350</t>
  </si>
  <si>
    <t>66-1100185</t>
  </si>
  <si>
    <t>Pamintuan</t>
  </si>
  <si>
    <t>Aaron Paul</t>
  </si>
  <si>
    <t>V.</t>
  </si>
  <si>
    <t>jgennomecorporation@gmail.com</t>
  </si>
  <si>
    <t>Workmen's Compensation is provided</t>
  </si>
  <si>
    <t>C-500-25225-238498</t>
  </si>
  <si>
    <t>ERJ ACCOUNTING SERVICES</t>
  </si>
  <si>
    <t>P-500-25105-863884</t>
  </si>
  <si>
    <t xml:space="preserve">Tax Deductions from pay - Social Security, Medicare, Withholding Tax.
</t>
  </si>
  <si>
    <t>C-500-25262-320580</t>
  </si>
  <si>
    <t>Be To Corporation</t>
  </si>
  <si>
    <t>Better Together/Blackwood</t>
  </si>
  <si>
    <t>PO Box 7670 SVRB</t>
  </si>
  <si>
    <t>LC Bldg Unit 101 Monsignor Martinez Koblerville</t>
  </si>
  <si>
    <t>Joung Hyeok</t>
  </si>
  <si>
    <t>Assistant Manager</t>
  </si>
  <si>
    <t>LC Bldg Unit  Monsignor Martinez Koblerville</t>
  </si>
  <si>
    <t>P-500-25226-241500</t>
  </si>
  <si>
    <t>Maintenance &amp; Repair Workers General</t>
  </si>
  <si>
    <t>Must be at least HIgh school Graduate
12 months previous work experience as Maintenance &amp; Repair Workers General Required (Equally applied to US and CW-1 Workers)
Must be able to use tools for maintaining work areas</t>
  </si>
  <si>
    <t>C-500-25218-224284</t>
  </si>
  <si>
    <t>P-500-25121-925446</t>
  </si>
  <si>
    <t>Able to work without supervision; Require police clearance for all qualified applicants;</t>
  </si>
  <si>
    <t>RAYAO LOOP,CHALAN KIYA</t>
  </si>
  <si>
    <t>P.O.Box10001PMB906</t>
  </si>
  <si>
    <t>C-500-25218-223639</t>
  </si>
  <si>
    <t>Juan T. Guerrero &amp; Associates, Inc.</t>
  </si>
  <si>
    <t>PO Box 501217</t>
  </si>
  <si>
    <t>P-500-25178-133586</t>
  </si>
  <si>
    <t>AT LEAST THREE (3) MONTHS EXPERIENCE TO TWO (2) OR LESS EMPLOYERS. PHYSICALLY ABLE TO PERFORM THEIR DUTIES. MUST MEET PHYSICAL REQUIREMENTS SUCH AS LIFTING OBJECTS OF AT LEAST 25 LBS.; UP TO 50 LBS. WITH HELP OF A HAND TRUCK OR LIMITED ASSISTANCE; BENDING AND STANDING FOR DURATION OF SHIFT. MUST BE ABLE TO WORK WITH HOUSEHOLD PETS. MUST KNOW HOW TO OPERATE CLEANING EQUIPMENT SUCH AS CARPET SHAMPOOERS, CARPET STEAMERS, CLOTHES WASHER AND DRYER, IRONING MACHINE OR PRESSES, FLOOR POLISHERS, AND VACUUM CLEANERS. AS WELL AS THE ABILITY TO WORK WITH SUPERVISION. ABLE TO WORK DURING WEEKENDS OR NIGHT SHIFTS WHEN NEEDED. THE EMPLOYER REQUIRES POST-OFFER PRE-EMPLOYMENT DRUG SCREENING TEST AND RANDOM DRUG TESTING WHICH IS TO BE APPLIED EQUALLY TO BOTH U.S. WORKERS AND CW-1 WORKERS</t>
  </si>
  <si>
    <t>All applicable taxes required by Federal and CNMI law.</t>
  </si>
  <si>
    <t>MAINTENANCE &amp; REPAIR WORKER, GENERAL</t>
  </si>
  <si>
    <t>C-500-25218-223876</t>
  </si>
  <si>
    <t>Loving Hands Kindergarten and Enrichment Center</t>
  </si>
  <si>
    <t>P-500-25178-133953</t>
  </si>
  <si>
    <t>Child Care Attendant</t>
  </si>
  <si>
    <t>Must have 12 months work experience as Child Care Attendant. Knowledgeable health safety procedures of taking care of children.
May be required to work on a flexible time basis.</t>
  </si>
  <si>
    <t>C-500-25230-247369</t>
  </si>
  <si>
    <t>P-500-25178-133511</t>
  </si>
  <si>
    <t>U.S. Bachelors degree in Laboratory or Biological Science with the minimum hours of course work and training required to perform laboratory testing, as defined by the Clinical Laboratory Improvement Amendments (CLIA); OR Bachelors degree of a foreign Medical Technology program that meets all education and training, as defined by CLIA requirements. Individuals who have degrees from foreign institutions must have an evaluation of their credentials to determine equivalency of their education to an education obtained in the U.S. The credential evaluation report should be on a course-by-course basis and may be performed by a current service member of a nationally recognized organizations such as the National Association of Credential Evaluation Services (NACES) or Association of International Credential Evaluators, Inc. (AICE). Licensed by the Health Care Professions Licensing Board (HCPLB) as a Clinical Laboratory Technologist to practice in the CNMI. Possess active license as a Medical Laboratory Scientist by the American Society for Clinical Pathology (ASCP), or equivalent such as American Medical Technologists (AMT), or Health and Human Services (HHS). Clinical Laboratory Scientists licensed by the AMT or HHS may be exempt from the four (4) year degree due to licensing requirement prior to 1998. Applicants must have two (2) years recent and applicable clinical experience. 
Conditional Requirements: Employment is contingent upon successful clearing of pre-employment health screening and drug screening in accordance with CHCC policy.</t>
  </si>
  <si>
    <t>TRI CORPORATION</t>
  </si>
  <si>
    <t>SUITE 101</t>
  </si>
  <si>
    <t>66-0699902</t>
  </si>
  <si>
    <t>Nursing Assistants</t>
  </si>
  <si>
    <t>jovytricorp25@gmail.com</t>
  </si>
  <si>
    <t>C-500-25056-720878</t>
  </si>
  <si>
    <t>FICA Tax (SS and Medicare), Ch2 tax and Ch7 tax</t>
  </si>
  <si>
    <t>C-500-25005-594802</t>
  </si>
  <si>
    <t>Spider General Contractor Services</t>
  </si>
  <si>
    <t>P-500-24330-496818</t>
  </si>
  <si>
    <t>C-500-24352-549239</t>
  </si>
  <si>
    <t>Artigral670@gmail.com</t>
  </si>
  <si>
    <t>P-500-24267-355839</t>
  </si>
  <si>
    <t>C-500-25017-625320</t>
  </si>
  <si>
    <t>C-500-25065-749024</t>
  </si>
  <si>
    <t>P-500-24198-198300</t>
  </si>
  <si>
    <t>Must have a high school diploma/GED. Must have at least 12 months prior work experience as a Inventory Specialist/Stock/Clerk/Sales Representative. Familiarity with the Systems Application and Products (SAP) System is an advantage. Must be able and willing to work nights, weekends, holidays, and during inclement weather.</t>
  </si>
  <si>
    <t>Crowne Plaza Resort Saipan , Coral Tree Avenue, Garapan</t>
  </si>
  <si>
    <t>Asia Pacific Hotels Inc. d/b/a Crowne Plaza Resort Saipan</t>
  </si>
  <si>
    <t>C-500-25015-618749</t>
  </si>
  <si>
    <t>SAWATDEE NUAT THAI MASSAGE, LLC</t>
  </si>
  <si>
    <t>CHALAN PALE ARNOLD ROAD MIDDLE ROAD GARAPAN</t>
  </si>
  <si>
    <t>PMB 139 BOX 10001</t>
  </si>
  <si>
    <t>66-1023658</t>
  </si>
  <si>
    <t>APORNPHAN</t>
  </si>
  <si>
    <t>RODJARUN</t>
  </si>
  <si>
    <t>TAPWAN</t>
  </si>
  <si>
    <t>apornphan.1977@gmail.com</t>
  </si>
  <si>
    <t>P-500-24334-507087</t>
  </si>
  <si>
    <t xml:space="preserve">MUST BE A HIGH SCHOOL GRADUATE WITH AT LEAST 12-MONTHS OF WORK RELATED EXPERIENCE AS MASSEUSE. HAS KNOWLEDGE FOR PROVIDING CUSTOMER AND PERSONAL SERVICES, THIS INCLUDES CUSTOMER NEEDS ASSESSMENT, MEETING QUALITY STANDARDS FOR SERVICES AND EVALUATION OF CUSTOMER SATISFACTION. ABILITY TO EXERT MUSCLE FORCE REPEATEDLY AS THIS INVOLVES MUSCULAR ENDURANCE AND RESISTANCE TO MUSCLE FATIGUE. HAS THE PHYSICAL STRENGTH TO APPLY DEEP PRESSURE WHEN NECESSARY AND SPEAK SLOWLY AND CALMLY WHEN COMMUNICATING WITH THE CLIENTS. CAN WORK IN FLEXIBLE TIME. </t>
  </si>
  <si>
    <t>1/F PARADISE HOTEL BLDG. MIDDLE ROAD GARAPAN</t>
  </si>
  <si>
    <t>apornphan1977@gmail.com</t>
  </si>
  <si>
    <t>M.G.A.  Business</t>
  </si>
  <si>
    <t>C-500-25024-639840</t>
  </si>
  <si>
    <t>1 YEAR GENERAL MAINTENANCE EXPERIENCE IN REPAIRING BUILDINGS, EQUIPMENT, PLUMBING, ELECTRICAL SYSTEMS AND EXPERIENCE IN POWER OR HAND TOOLS. SKILL IN GENERAL CUSTODIAL DUTIES AND FACILITY CLEANING DUTIES. SKILL IN ROUTINE EQUIPMENT AND VEHICLE MAINTENANCE. ABLE TO WORK IN A FAST-PACED ENVIRONMENT AND MULTI-TASK. MUST AGREE TO A POST- OFFER, PRE-EMPLOYMENT DRUG SCREENING TEST THE PROSPECTIVE EMPLOYEE OR APPLICANT WILL BE REQUIRED AN EMPLOYMENT DRUG SCREENING TEST WHICH WILL APPLY EQUALLY TO U.S. WORKERS AND CW-1 WORKERS.</t>
  </si>
  <si>
    <t>CNMI LOCAL TAXES (STATE TAXES) &amp; SOCIAL SECURITY/MEDICARE TAXES</t>
  </si>
  <si>
    <t>jobs.labor.cnmi.go</t>
  </si>
  <si>
    <t>C-500-25080-793162</t>
  </si>
  <si>
    <t>C-500-25014-618560</t>
  </si>
  <si>
    <t>Applicant must have a high school diploma. Applicant must have at least 12 months of  work experience as an accounting specialist or any related field.</t>
  </si>
  <si>
    <t>Withholding taxes, Fica -SS and medicare contribution</t>
  </si>
  <si>
    <t>C-500-25009-605860</t>
  </si>
  <si>
    <t>C-500-25071-767501</t>
  </si>
  <si>
    <t>ALPEX SAIPAN INC.</t>
  </si>
  <si>
    <t>ALPEX SAIPAN WHOLESALE</t>
  </si>
  <si>
    <t>3644 San Antonio St. San Antonio Village</t>
  </si>
  <si>
    <t>66-0686552</t>
  </si>
  <si>
    <t>CORPORATE PRESIDENT</t>
  </si>
  <si>
    <t>alpexsaipan@pticom.com</t>
  </si>
  <si>
    <t>P-500-25025-642592</t>
  </si>
  <si>
    <t>HIGH SCHOOL GRADUATE OR EQUIVALENT WITH AT LEAST 12 MONTHS CONTINUED EXPERIENCE.
KNOWLEDGE OF ADMINISTRATIVE AND CLERICAL PROCEDURES AND SYSTEMS SUCH AS WORD PROCESSING, MANAGING FILES AND RECORDS. THE ABILITY TO COMMUNICATE INFORMATION AND IDEAS IN SPEAKING SO OTHERS WILL UNDERSTAND.
THE ABILITY TO ARRANGE THINGS IN A CERTAIN ORDER. THE ABILITY TO LISTEN TO AND UNDERSTAND INFORMATION AND IDEAS PRESENTED THROUGH SPOKEN WORDS AND SENTENCES</t>
  </si>
  <si>
    <t>3644 SAN ANTONIO ST. SAN ANTONIO VILLAGE</t>
  </si>
  <si>
    <t>C-500-25155-049719</t>
  </si>
  <si>
    <t>C-500-25154-043682</t>
  </si>
  <si>
    <t>HUA XING ENTERPRISES, LTD CORPORATION</t>
  </si>
  <si>
    <t>66-0498638</t>
  </si>
  <si>
    <t>WU</t>
  </si>
  <si>
    <t>YAN MING</t>
  </si>
  <si>
    <t xml:space="preserve">MANAGER </t>
  </si>
  <si>
    <t>SE7ENDEPT@GMAIL.COM</t>
  </si>
  <si>
    <t>P-500-25119-914231</t>
  </si>
  <si>
    <t>* MUST HAVE 2 YEARS OF EXPERIENCE IN THE SAME POSITION MAINTAINING AN EXISTING BUILDING TO PREVENT DETERIORATION. *CUSTOMER SERVICE &amp; COMMUNICATION SKILLS REQUIRED * APPLICANT MUST BE ABLE TO MULTI TASK. * APPLICANT MUST BE WILLING TO WORK FLEXIBLE TIME, HOLIDAYS AND WEEKENDS WHEN NECESSARY. * MUST HAVE TIME MANAGEMENT SKILLS. * KNOWLEDGE OF BUILDING SKILLS INCLUDING AIR-CONDITIONING, ELECTRICAL, PLUMBING, PAINTING, AND GENERAL BUILDING REPAIR. MUST KNOW HOW TO USE A VARIETY OF HAND AND ELECTRICAL TOOLS. * MUST HAVE THE ABILITY TO CLIMB HEIGHTS, LIFT UP TO 50 LBS. AND CLIMB ONTO LADDERS. * WORK HOURS WILL BE BETWEEN 7:00AM AND 7:00PM FOR AT LEAST 35 HOURS PER WEEK. *APPLICANTS MUST SUBMIT A FORM OF IDENTIFICATION, RESUME AND EMPLOYMENT CERTIFICATE SHOWING THE REQUIRED WORK EXPERIENCE. *COMPLETE APPLICATIONS WILL BE CONSIDERED IF SUBMITTED WITHINTHE RECRUITMENT PERIOD. * PREVIOUS EMPLOYERS WILL BE CONTACTED FOR VERIFICATION AND CHARACTER REFERENCE. * APPLICANTS WILL BE ASKED TO DEMONSTRATE SKILL REQUIREMENTS OF THE JOB. * ALL REQUIREMENTS APPLY EQUALLY TO ALL APPLICANTS</t>
  </si>
  <si>
    <t>se7endept@gmail.com</t>
  </si>
  <si>
    <t>C-500-25155-049824</t>
  </si>
  <si>
    <t>C-500-25119-914458</t>
  </si>
  <si>
    <t>Saipan Fashion Company</t>
  </si>
  <si>
    <t>Li Hua Dress Shop</t>
  </si>
  <si>
    <t>PO Box 505895</t>
  </si>
  <si>
    <t>66-0686910</t>
  </si>
  <si>
    <t>He</t>
  </si>
  <si>
    <t>Jianbing</t>
  </si>
  <si>
    <t>spnfashionco@gmail.com</t>
  </si>
  <si>
    <t>Tony Chien Li</t>
  </si>
  <si>
    <t>P-500-25077-782823</t>
  </si>
  <si>
    <t>Tailor</t>
  </si>
  <si>
    <t>12 months work experience required as Tailor.</t>
  </si>
  <si>
    <t>CNMI &amp; Federal taxes deductions</t>
  </si>
  <si>
    <t>yenscorpspn@gmail.com</t>
  </si>
  <si>
    <t>C-500-25156-054991</t>
  </si>
  <si>
    <t>P-500-25118-909586</t>
  </si>
  <si>
    <t>Maid and housekeeping cleaner</t>
  </si>
  <si>
    <t xml:space="preserve">MUST HAVE AT LEAST 3 MONTHS WORK EXPERIENCE IN THE SAME OR SIMILAR FIELD. APPLICANT MUST PROVIDE HIS/HER RESUME AND EMPLOYMENT CERTIFICATIONS TO SUPPORT HIS/HER WORK EXPERIENCE. KNOWLEDGE OF CLEANING AND SANITATION PRODUCTS AND SUPPLIES, TECHNIQUES AND METHODS. MUST HAVE EXPERIENCE IN PREPARING CLEANING SOLUTIONS SUCH AS MIXING WATER AND DETERGENTS OR ACIDS IN CONTAINERS ACCORDING TO SPECIFICATIONS. KNOWLEDGE OF CLEANING SENSITIVE MATERIALS. KNOWLEDGE OF OPERATING CLEANING EQUIPMENT E.G. VACUUM CLEANER, SWEEPER, BROOM, ETC. KNOWLEDGE ON SAFETY AND PRECAUTION IS A PLUS. PHYSICAL STAMINA AND MOBILITY INCLUDING ABILITY TO REACH, KNEEL AND BEND, SQUAT, LIFT, PUSH AND PULL REQUIRED LOAD (USUALLY ABOUT 25 LBS.). MUST BE ABLE TO WORK ON FLEXIBLE HOURS INCLUDING WEEKENDS,  HOLIDAYS, AND NIGHT SHIFTS.  ABILITY TO PASS THE COMPANY'S PRE-HIRE BACKGROUND CHECK REQUIRED WHICH WILL BE APPLIED EQUALLY TO BOTH U.S. WORKERS AND CW-1 WORKERS. ALL APPLYING U.S. CITIZENS AND CW-1 INDIVIDUALS MUST OBTAIN A POLICE  CLEARANCE PRE-HIRE, AND MUST AGREE TO A POST-OFFER, PRE-EMPLOYMENT DRUG SCREENING TEST. </t>
  </si>
  <si>
    <t>Jesus T. Attao Road</t>
  </si>
  <si>
    <t>C-500-25182-143835</t>
  </si>
  <si>
    <t>C-500-25160-066841</t>
  </si>
  <si>
    <t>Employees' Income Taxes as required Federal and CNMI laws.</t>
  </si>
  <si>
    <t>C-500-25177-133265</t>
  </si>
  <si>
    <t>Work experience requires 24 months as Aircon Technician. Knowledge of machines and tools including their designs, uses repair, installations, and maintenance. Detecting and fixing malfunctions in the AC system. Must have EPA Certificate to handle refrigerants as required by EPA's National Recycling and Emission Reduction Program.</t>
  </si>
  <si>
    <t>C-500-25156-055079</t>
  </si>
  <si>
    <t>P-500-24153-060325</t>
  </si>
  <si>
    <t>Capable of lifting 50 to 70 pounds unassisted.  Able to work on feet for extended periods of time.</t>
  </si>
  <si>
    <t>C-500-25200-186827</t>
  </si>
  <si>
    <t>MOTION AUTO SHOP; R&amp;D CONSTRUCTION; R&amp;D MANPOWER SERVICES</t>
  </si>
  <si>
    <t>P-500-25158-065332</t>
  </si>
  <si>
    <t>AUTOMOTIVE MASTER MECHANIC</t>
  </si>
  <si>
    <t>MUST HAVE AT LEAST ONE (1) YEAR WORKING EXPERIENCE. ABLE TO FOLLOW SAFETY RULES &amp; REGULATIONS AND MUST BE RELIABLE.</t>
  </si>
  <si>
    <t>ALL APPLICABLE CNMI &amp; FEDERAL TAXES.</t>
  </si>
  <si>
    <t>C-500-25155-049737</t>
  </si>
  <si>
    <t>P-500-24267-355771</t>
  </si>
  <si>
    <t>C-500-25156-054808</t>
  </si>
  <si>
    <t>Yu's LLC</t>
  </si>
  <si>
    <t>Dabao Auto Repair Shop</t>
  </si>
  <si>
    <t>As Perdido Village</t>
  </si>
  <si>
    <t>PO Box 503968</t>
  </si>
  <si>
    <t>66-0848524</t>
  </si>
  <si>
    <t>yu</t>
  </si>
  <si>
    <t>jianzhi</t>
  </si>
  <si>
    <t>member</t>
  </si>
  <si>
    <t>dabaoautorepair@yahoo.com</t>
  </si>
  <si>
    <t>P-500-25115-903786</t>
  </si>
  <si>
    <t>auto painting</t>
  </si>
  <si>
    <t>Must have at least 12 months of work experience in the same field of work. Able to work with minimum supervision.</t>
  </si>
  <si>
    <t>As Perdido Road, Across Mobil Gas Station</t>
  </si>
  <si>
    <t>AS Perdido Village</t>
  </si>
  <si>
    <t>Ch2 and Fica Taxes</t>
  </si>
  <si>
    <t>C-500-25149-027480</t>
  </si>
  <si>
    <t>P O BOX 505736</t>
  </si>
  <si>
    <t>P-500-24236-288508</t>
  </si>
  <si>
    <t>LOT#193 E 01</t>
  </si>
  <si>
    <t>C-500-25149-027668</t>
  </si>
  <si>
    <t>P-500-24155-061295</t>
  </si>
  <si>
    <t>DRIVER SALES WORKER</t>
  </si>
  <si>
    <t xml:space="preserve">Knowledge of principles and processes for providing customer and personal services. Know how to drive. A valid CNMI driver's license will be required to both US workers and foreign workers to perform this job. The position involves handling cash and valuable packages; therefore, shortlisted applicants will be required to obtain police clearance as part of the pre-employment process, required to both US workers and foreign workers. </t>
  </si>
  <si>
    <t>MARIANAS BUSINESS PLAZA NAURU LOOP SUSUE</t>
  </si>
  <si>
    <t>C-500-25140-994559</t>
  </si>
  <si>
    <t>P-500-24134-986506</t>
  </si>
  <si>
    <t>* 12 months experience in related food and beverage service and food preparation positions. 
* Ability to use slicers, mixers, grinders, food processors, etc. 
* Knowledge of various cooking procedures and methods (grilling, baking, boiling etc.) 
* Ability to work flexible work schedules. 
* Ability to perform large volume cooking 
* Able to handle work in a fast-paced environment.</t>
  </si>
  <si>
    <t>C-500-25192-167518</t>
  </si>
  <si>
    <t xml:space="preserve">ALL APPLICABLE STATE AND FEDERAL TAXES </t>
  </si>
  <si>
    <t>C-500-25179-137833</t>
  </si>
  <si>
    <t>KALAYAAN INC.</t>
  </si>
  <si>
    <t>P.O. BOX 505656 SAIPAN MP 96950</t>
  </si>
  <si>
    <t>AGINGAN LANE, SAN ANTONIO VILLAGE, SAIPAN MP 96950</t>
  </si>
  <si>
    <t>ELEANOR</t>
  </si>
  <si>
    <t>BALANSAG</t>
  </si>
  <si>
    <t>P. O. BOX 505656 SAIPAN MP 96950</t>
  </si>
  <si>
    <t>P-500-24019-651197</t>
  </si>
  <si>
    <t>STOCK WAREHOUSE CLERK</t>
  </si>
  <si>
    <t>Must have  a high school diploma with 12 months work related experience. Must be able to work in flexible hours on weekends and holidays or early morning shift applicable to both U.S. and foreign workers. Must be able to lift at least 50 lbs. Must be knowledgeable of Microsoft  applications such as MS Excel and MS Word. Must submit detailed resume both applicable to U.S. and foreign workers. Will consider foreign equivalent of High School/GED diploma.</t>
  </si>
  <si>
    <t>Agingan Lane, San Antonio Village, Saipan MP 96950</t>
  </si>
  <si>
    <t>C-500-25162-077998</t>
  </si>
  <si>
    <t>Director of human Resources</t>
  </si>
  <si>
    <t>3207 Brigida St., Neach Road, Chalan Kanoa</t>
  </si>
  <si>
    <t>This job requires a high school diploma or equivalent as well as 12 months of work experience
in a supervisory or managerial role involving planning operations, coordinating product
promotions, managing inventory and ordering, and overseeing production or packaging
processes. must be able to multitask and be able to manage a split shift schedule can work
flexible days/hours, even on holidays and weekends.</t>
  </si>
  <si>
    <t>RTE 30, Beach Road, Chalan Kanoa</t>
  </si>
  <si>
    <t>C-500-25133-967688</t>
  </si>
  <si>
    <t>Tano Group Inc</t>
  </si>
  <si>
    <t>Plumbers, Pipefitters, and Steamfitters</t>
  </si>
  <si>
    <t>P-500-25094-831298</t>
  </si>
  <si>
    <t>Pipefitter</t>
  </si>
  <si>
    <t xml:space="preserve">None </t>
  </si>
  <si>
    <t>C-500-25164-088156</t>
  </si>
  <si>
    <t>Carmen Safeway Enterprises, Inc.</t>
  </si>
  <si>
    <t>CSE Properties / C-Mart / Borja Funeral Home</t>
  </si>
  <si>
    <t>1610 Beach Road Chalan Kanoa</t>
  </si>
  <si>
    <t>P.O. Box 500922</t>
  </si>
  <si>
    <t>98-6020587</t>
  </si>
  <si>
    <t>Jessy</t>
  </si>
  <si>
    <t>B.</t>
  </si>
  <si>
    <t>1610 Beach Road, Chalan Kanoa</t>
  </si>
  <si>
    <t>borjafuneralhome@gmail.com</t>
  </si>
  <si>
    <t>P-500-25114-898036</t>
  </si>
  <si>
    <t xml:space="preserve">Must have 24-months of related work experience. </t>
  </si>
  <si>
    <t>carmensafeway@gmail.com</t>
  </si>
  <si>
    <t>C-500-25169-105092</t>
  </si>
  <si>
    <t>Jessie Jojo Savellano</t>
  </si>
  <si>
    <t>JM Enterprises / Tech Auto Shop</t>
  </si>
  <si>
    <t>P. O. Box 503589</t>
  </si>
  <si>
    <t>Chalan Pale Arnold Road</t>
  </si>
  <si>
    <t>Savellano</t>
  </si>
  <si>
    <t>Jessie Jojo</t>
  </si>
  <si>
    <t>jessiejoo@hotmail.com</t>
  </si>
  <si>
    <t>P-500-25121-925145</t>
  </si>
  <si>
    <t>MUST HAVE AT LEAST 24-MONTHS OF WORK RELATED EXPERIENCE. MUST HAVE THE ABILITY TO MOVE HAND OR MORE HAND TOGETHER WITH THE ARM, OR TWO HANDS TO GRASP, MANIPULATE OR ASSEMBLE OBJECTS. HAS THE ABILITIES ON MANUAL DEXTERITY AND PROBLEM SENSITIVITY. WITH SKILLS ON THINKING AND TROUBLESHOOTING. MUST KNOW HOW TO HANDLE AND DRIVE HEAVY EQUIPMENT.</t>
  </si>
  <si>
    <t>C-500-25163-083457</t>
  </si>
  <si>
    <t>C-500-25160-066803</t>
  </si>
  <si>
    <t>P-500-24253-322377</t>
  </si>
  <si>
    <t>MUST HAVE AT LEAST 12 MONTHS WORKING EXEPRINCE AS A COOK, CANDIDATE MUST BE ABLE TO COOK ASIAN CUISINE ESPECIALLY CHINESE INTERNATIONAL
CUISINE AND AMERICAN CUISINE PREFERRABLY ABLE TO COMMUNICATE IN ENGLISH AND CHINESE. TEAM WORKER, ABLE TO COOK HEALTHY FOOD FOR 100-200 OR
MORE PATRONS. WILL ADHERE THE RULES AND REGULATIONS AS WELL AS PLOCIES OF THE COMPANY. MUST HAVE EXPERIENCE  WORKING IN SCHOOL</t>
  </si>
  <si>
    <t>6679 CHALAN PALI ARNOLD VILLAGE I LIYANG</t>
  </si>
  <si>
    <t>I LIYANG</t>
  </si>
  <si>
    <t>CNMI Tax Withheld, FICA</t>
  </si>
  <si>
    <t>C-500-25164-087815</t>
  </si>
  <si>
    <t>PHILIPPINE GOODS CONSTRUCTION, INC.</t>
  </si>
  <si>
    <t>GENERAL CONSTRUCTION CONTRACTOR, HELP SUPPLY SERVICES, EQUIPMENT RENTAL</t>
  </si>
  <si>
    <t>P.O.BOX 500165, SAIPAN MP 96950</t>
  </si>
  <si>
    <t>SAN JOSE BEACH ROAD</t>
  </si>
  <si>
    <t>98-0093534</t>
  </si>
  <si>
    <t>P.O. BOX 500165 SAIPAN MP 96950</t>
  </si>
  <si>
    <t>vphilippinegoods@yahoo.com</t>
  </si>
  <si>
    <t>P-500-25065-748770</t>
  </si>
  <si>
    <t>EMPLOYMENT CERTIFICATION OF (24) MONTHS WORK EXPERIENCE AS GENERAL MAINTENANCE.</t>
  </si>
  <si>
    <t>BEACH ROAD SAN JOSE VILLAGE</t>
  </si>
  <si>
    <t>P.O.BOX  500165</t>
  </si>
  <si>
    <t>ALL APPLICABLE CNMI AND FEDERAL TAXES (WTAX &amp; FICA)</t>
  </si>
  <si>
    <t>C-500-25161-077365</t>
  </si>
  <si>
    <t>P-500-25065-750103</t>
  </si>
  <si>
    <t>At least 12 months of work experience as a cook. Familiar in cooking Filipino dishes that is on
 the menu of the restaurant.</t>
  </si>
  <si>
    <t>CNMI and FICA Taxes</t>
  </si>
  <si>
    <t>C-500-25176-126176</t>
  </si>
  <si>
    <t>C-500-25181-138747</t>
  </si>
  <si>
    <t>P-500-25128-951676</t>
  </si>
  <si>
    <t>CLEANERS, JANITORS AND HOUSEKEEPING</t>
  </si>
  <si>
    <t>CNMI Taxes ( Chapter 2 &amp; Chapter 7)
 FICA Taxes ( Social Security &amp; Medicare )</t>
  </si>
  <si>
    <t>C-500-25204-193586</t>
  </si>
  <si>
    <t xml:space="preserve">Must have ability to use Microsoft Office especially Excel, knowledge in POS or other accounting software. Knowledge in preparing Business Gross Revenue, Employers Quarterly, Remiting payment online for IRS, Knowledge in preparing/application/renewal of licenses for our business. </t>
  </si>
  <si>
    <t>Fica Taxes (SS &amp; Med) State Income Tax</t>
  </si>
  <si>
    <t>C-500-25135-978793</t>
  </si>
  <si>
    <t>C &amp; F CORPORATION</t>
  </si>
  <si>
    <t>BUNINAS LOOP</t>
  </si>
  <si>
    <t>AFETNA ROAD</t>
  </si>
  <si>
    <t>66-0776291</t>
  </si>
  <si>
    <t>CUI</t>
  </si>
  <si>
    <t>XIANG DE</t>
  </si>
  <si>
    <t>PO BOX 500809</t>
  </si>
  <si>
    <t>wateraqua918@gmail.com</t>
  </si>
  <si>
    <t>P-500-25062-737139</t>
  </si>
  <si>
    <t>Drinking Water Sales Rep and Operator</t>
  </si>
  <si>
    <t>6 months experience as Drinking water sales rep and operator.
A driver's license is required.</t>
  </si>
  <si>
    <t>BUNINAS LOOP SAN ANTONIO VILLAGE</t>
  </si>
  <si>
    <t>C-500-25169-105893</t>
  </si>
  <si>
    <t>C-500-25161-077110</t>
  </si>
  <si>
    <t>Micronesian Environmental Services, LLC</t>
  </si>
  <si>
    <t>66-0931208</t>
  </si>
  <si>
    <t>microenvirosvs@gmail.com</t>
  </si>
  <si>
    <t>P-500-24122-943394</t>
  </si>
  <si>
    <t>Certificate in Heavy Equipment maintenance</t>
  </si>
  <si>
    <t>Marpi Landfill</t>
  </si>
  <si>
    <t xml:space="preserve">Ch2 Tax, SS Tax, Medicare Tax and Ch7 tax, if applicable </t>
  </si>
  <si>
    <t>C-500-25161-072095</t>
  </si>
  <si>
    <t>Must have at least 24 months of hands-on experience in general maintenance, with the ability to follow written and verbal instructions from supervisors, perform basic carpentry tasks such as measuring, cutting, and assembling materials, safely operate standard hand and power tools, and adhere to workplace safety protocols.</t>
  </si>
  <si>
    <t>C-500-25174-118899</t>
  </si>
  <si>
    <t>Bldg 12760 Lower Base Drive</t>
  </si>
  <si>
    <t>Enoch Sung Soo</t>
  </si>
  <si>
    <t>P-500-25134-972865</t>
  </si>
  <si>
    <t xml:space="preserve">	A minimum experience of 12 months as a General Maintenance.
	A High School Graduate or equivalent.
	Able to identify and recognize the presence of LP-Gas and its hazards.
	Able to assess and respond in case of emergency.
	As part of the companys hazardous materials security plan under U. S. Department of Transportation, an updated police clearance and a valid Drivers License is required. </t>
  </si>
  <si>
    <t>C-500-25174-118900</t>
  </si>
  <si>
    <t xml:space="preserve">AT LEAST 12 MONTHS WORKING EXPERIENCE AS MAINTENANCE AND REPAIR WORKER. KNOW HOW TO READ ELECTRICAL DIAGRAM. KNOW CARPENTRY AND MASONRY WORKS. WILLING TO WORK FLEXIBLE SCHEDULE. DO OTHER RELATED DUTIES AS ASSIGNED. PRE-SCREENING TEST IS REQUIRED (LIKE TRADE TEST AND/OR EMPLOYMENT EXAM).
</t>
  </si>
  <si>
    <t>C-500-25184-149907</t>
  </si>
  <si>
    <t>P-500-25082-796624</t>
  </si>
  <si>
    <t>Knowledge in machine and tools including their designs, uses, repairs and maintenance such as bush cutters and riding mower.</t>
  </si>
  <si>
    <t>C-500-25184-149269</t>
  </si>
  <si>
    <t>P-500-25099-844574</t>
  </si>
  <si>
    <t>Knows how to process pickled fruits and vegetables.</t>
  </si>
  <si>
    <t>C-500-25168-099781</t>
  </si>
  <si>
    <t>Loving Hands LLC</t>
  </si>
  <si>
    <t>P.O box 505378</t>
  </si>
  <si>
    <t>66-1005494</t>
  </si>
  <si>
    <t>Tabora</t>
  </si>
  <si>
    <t>P.O Box 505378</t>
  </si>
  <si>
    <t>mightyteamconstruction@gmail.com</t>
  </si>
  <si>
    <t>P-500-25127-946921</t>
  </si>
  <si>
    <t>MUST HAVE 12 MONTH WORK EXPERIENCE. THE INDIVIDUAL SHOULD HAVE THE KNOWLEDGE OF HOW TO TAKE CARE OF INFANTS, PRESCHOOL AGE CHILDREN AND THOSE WITH SPECIAL NEEDS. KNOWLEDGEABLE OF RELEVANT POLICIES, PROCEDURES, AND SAFETY OF THE CHILDREN</t>
  </si>
  <si>
    <t>C-500-25156-055026</t>
  </si>
  <si>
    <t>Solid Partners Incorporated</t>
  </si>
  <si>
    <t>3814 Beach Road, Gaarapan</t>
  </si>
  <si>
    <t>P.O. Box 504914</t>
  </si>
  <si>
    <t>Sotto</t>
  </si>
  <si>
    <t>Divina</t>
  </si>
  <si>
    <t>3814 Beach Road, Garapan</t>
  </si>
  <si>
    <t>solidpartners.spi@gmail.com</t>
  </si>
  <si>
    <t>P-500-24122-943537</t>
  </si>
  <si>
    <t>Maid and Housekeeping Cleaner</t>
  </si>
  <si>
    <t xml:space="preserve">THREE MONTHS RELATED WORK EXPERIENCED. MUST HAVE THE ABILITY TO BEND , STRETCH, TWIST, OR REACH WITH YOUR BODY, ARMS, AND/OR LEGS. MUST KNOW HOW TO OPERATE CLEANING EQUIPMENT SUCH AS CARPET SHAMPOOERS, CARPET STEAMERS, CLOTHES WASHER AND DRYER, IRONING MACHINE OR PRESSES, FLOOR POLISHERS, AND VACUUM CLEANERS. MUST BE WILLING TO WORK FLEXIBLE SCHEDULES INCLUDING WEEKENDS AND HOLIDAYS. 
APPLICANTS ARE REQUIRED TO SUBMIT THEIR RESUME AND EMPLOYMENT CERTIFICATION SHOWING THE REQUIRED EXPERIENCE. APPLICATIONS WILL BE CONSIDERED IF SUBMITTED WITHIN THE RECRUITMENT PERIOD. PREVIOUS EMPLOYER WILL BE CONTACTED FOR VERIFICATION AND PERSONAL REFERENCE.
</t>
  </si>
  <si>
    <t>C-500-25183-146443</t>
  </si>
  <si>
    <t>At least High School/GED graduate. With minimum working experience of 12 months as Cook. Can design the menu and review food purchases. Must be able to lift at least 45 lbs and can work on a flexible time or early morning shift.
Applicant must submit a certificate of employment.</t>
  </si>
  <si>
    <t>C-500-25179-137798</t>
  </si>
  <si>
    <t>Maintenance skills encompass a range of abilities essential for maintaining and repairing equipment, facilities, and systems. These skills include troubleshooting, preventive maintenance, electrical and mechanical repairs, and effective communication.
A driver's license is required for U.S. citizens and CW1 workers.</t>
  </si>
  <si>
    <t>C-500-25166-094330</t>
  </si>
  <si>
    <t xml:space="preserve">Knows how to process pickled fruits and vegetables.
</t>
  </si>
  <si>
    <t>INAPALO SAFEWAY BUILDING SINAPALO 1 VILLAGE</t>
  </si>
  <si>
    <t>C-500-25170-110250</t>
  </si>
  <si>
    <t>CNMI TAX WITHHELD, FICA</t>
  </si>
  <si>
    <t>C-500-25178-133424</t>
  </si>
  <si>
    <t>Employees Income Taxes as required by Federal &amp; CNMI laws</t>
  </si>
  <si>
    <t>C-500-25155-049529</t>
  </si>
  <si>
    <t>WH DOOR 2 DOTSE PL BEACH ROAD</t>
  </si>
  <si>
    <t>P-500-25026-643053</t>
  </si>
  <si>
    <t>Can diagnose and troubleshoot a problem system or application.</t>
  </si>
  <si>
    <t>http://jobs.labor.cnmi.gov/jobs</t>
  </si>
  <si>
    <t>C-500-25204-193550</t>
  </si>
  <si>
    <t>TOMAS P. SABLAN BEACHROAD SAN ANTONIO</t>
  </si>
  <si>
    <t>P-500-25150-033212</t>
  </si>
  <si>
    <t>MUST BE AT LEAST HIGH SCHOOL; WITH AT LEAST 3 MONTHS OF RELEVANT WORK EXPERIENCE; WITH THE ABILITY TO KEEP HAND AND ARM STEADY WHILE MOVING
YOUR ARM OR WHILE HOLDING YOUR ARM AND HAND IN ONE POSITION. THE ABILITY TO QUICKLY AND REPEATEDLY ADJUST THE CONTROLS OF A MACHINE OR A
VEHICLE TO EXACT POSITIONS. THE ABILITY TO QUICKLY MOVE YOUR HAND, YOUR HAND TOGETHER WITH YOUR ARM, OR YOUR TWO HANDS TO GRASP, MANIPULATE,
OR ASSEMBLE OBJECTS. THE ABILITY TO SEE DETAILS AT CLOSE RANGE (WITHIN A FEW FEET OF THE OBSERVER). THE ABILITY TO LISTEN TO AND UNDERSTAND
INFORMATION AND IDEAS PRESENTED THROUGH SPOKEN WORDS AND SENTENCES.</t>
  </si>
  <si>
    <t>C-500-25184-149996</t>
  </si>
  <si>
    <t>SUITE 12 GF 3290 BEACH ROAD PLAZA  BLDG. ALAHAI AVE.GARAPANN</t>
  </si>
  <si>
    <t xml:space="preserve">*No specific educational requirements
*Minimum of 12 months of experience and flexible
</t>
  </si>
  <si>
    <t>SUITE 12 GF 3290  BEACH ROAD PLAZA BLDG</t>
  </si>
  <si>
    <t>ALAHAI AVENUE, GARAPAN</t>
  </si>
  <si>
    <t>CNMI WITHHOLDING TAX, FEDERAL WITHHOLDING TAX, SOCIAL SECURITY AND MEDICARE CONTRIBUTION</t>
  </si>
  <si>
    <t>C-500-25177-133202</t>
  </si>
  <si>
    <t>P-500-25078-786296</t>
  </si>
  <si>
    <t xml:space="preserve">Bachelor's Degree In Finance / Accounting. Must have (2) years prior related experience.
</t>
  </si>
  <si>
    <t>2291 Pumpkin Street, Beach Road Chalan Laulau</t>
  </si>
  <si>
    <t>CNMI Taxes, SS FICA , Medicare</t>
  </si>
  <si>
    <t>C-500-25184-149229</t>
  </si>
  <si>
    <t>P.O. Box 1007</t>
  </si>
  <si>
    <t>P-500-25099-844763</t>
  </si>
  <si>
    <t>Knowledge of materials, methods, and the tools involved in the construction or repair of houses or buildings.</t>
  </si>
  <si>
    <t>P.O. Box 503894</t>
  </si>
  <si>
    <t>C-500-25205-199270</t>
  </si>
  <si>
    <t>CNMI WITHHOLDING TAXES AND SS MEDICAID</t>
  </si>
  <si>
    <t>mir corporation</t>
  </si>
  <si>
    <t>C-500-25174-118884</t>
  </si>
  <si>
    <t>Marianas Skin Care Salon &amp; Spa Inc.</t>
  </si>
  <si>
    <t>Chalan Pale Arnold Road 1st Floor Say Bldg. Gualo Rai</t>
  </si>
  <si>
    <t>P.O. Box 500311</t>
  </si>
  <si>
    <t>66-0381589</t>
  </si>
  <si>
    <t>Galanza</t>
  </si>
  <si>
    <t>evelyngalanza@yahoo.com</t>
  </si>
  <si>
    <t>P-500-25015-619092</t>
  </si>
  <si>
    <t xml:space="preserve">Must have at least 2-years of work related experience. Must have knowledge of principles and processes for providing customer and personal services, this includes customer needs assessment, meeting quality standards for services and evaluation of customer satisfaction. </t>
  </si>
  <si>
    <t>marianasskincaresalonandspa@gmail.com</t>
  </si>
  <si>
    <t>C-500-25181-138563</t>
  </si>
  <si>
    <t>CNMI and FICA taxes</t>
  </si>
  <si>
    <t>C-500-25171-114234</t>
  </si>
  <si>
    <t>MUST HAVE AT LEAST 3MONTHS OF WORKING EXPERIENCE AS MAID AND HOUSEKEEPING WORKER. MUST PRESENT A COPY OF CERTIFICATE OF EMPLOYMENT AS MAID AND HOUSEKEEPING WORKER.  HE/SHE MUST BE ABLE TO SPEND THE DAY ON THEIR FEET. WITHOUT GETTING OVERLY TIRED. CAN WORK FLEXIBLE TIME, TIME INCLUDING BACK-TO-BACK,
WEEKENDS, NIGHTS AND HOLIDAYS. 3 MONTHS EXPERIENCE AS MAIDS AND HOUSEKEEPING WORKER. PRE-SCREENING TEST IS REQUIRED (LIKE TRADE TEST AND/OR
EMPLOYMENT EXAM)</t>
  </si>
  <si>
    <t>C-500-25193-170826</t>
  </si>
  <si>
    <t>COLORFUL CORP.</t>
  </si>
  <si>
    <t>SAIPAN FRESH MARKET</t>
  </si>
  <si>
    <t>MIDDLE ROAD, GARAPAN</t>
  </si>
  <si>
    <t>66-0855924</t>
  </si>
  <si>
    <t>STEPHANSON</t>
  </si>
  <si>
    <t>SIDNEY</t>
  </si>
  <si>
    <t>GESTUR</t>
  </si>
  <si>
    <t>colorfulcorpmarker@gmail.com</t>
  </si>
  <si>
    <t>P-500-25157-061002</t>
  </si>
  <si>
    <t>STORE MAINTENANCE WORKER</t>
  </si>
  <si>
    <t>At least 24 months maintenance working experience in the store or market.</t>
  </si>
  <si>
    <t>C-500-25205-199274</t>
  </si>
  <si>
    <t>C-500-25174-119089</t>
  </si>
  <si>
    <t>PAYROLL RELATED TAXES AS REQUIRED BY LAW.</t>
  </si>
  <si>
    <t>C-500-25206-199480</t>
  </si>
  <si>
    <t>IDEALLY WITH KNOWLEDGE IN HOTEL LINENS AND LAUNDRY EQUIPMENT, PARTS, OR RELATED. PREFERABLY WITH KNOWLEDGE IN QUICKBOOKS POS SYSTEM. MUST HAVE AT LEAST 1 YEAR OF WORKING EXPERIENCE AS A STOCK INVENTORY CLERK OR ANY RELATED POSITION. HIGH SCHOOL DIPLOMA OR GED AND EMPLOYMENT CERTIFICATE ARE REQUIRED FOR BOTH US AND FOREIGN APPLICANTS. THE POSITION INVOLVES HANDLING CASH, CARD TRANSACTIONS, AND VALUABLE PACKAGES; THEREFORE, SHORTLISTED APPLICANTS WILL BE STRICTLY REQUIRED TO OBTAIN POLICE CLEARANCE AS PART OF THE PREEMPLOYMENT PROCESS APPLICABLE FOR BOTH US AND FOREIGN APPLICANTS.  WILLING TO WORK ON POSSIBLE EMERGENCY SPLIT SHIFT OR ROTATION SHIFT SCHEDULES, INCLUDING WEEKENDS AND HOLIDAYS.</t>
  </si>
  <si>
    <t>C-500-25181-138796</t>
  </si>
  <si>
    <t>P.O. Box 5788, CHRB</t>
  </si>
  <si>
    <t>P.O. BOX</t>
  </si>
  <si>
    <t>P-500-24126-958320</t>
  </si>
  <si>
    <t>Must have general knowledge of carpentry, electrical, plumbing, masonry and building and maintenance skills.  Ability to understand and follow safety procedures.   Must be able to read blue prints and engineering, plumbing, structural and electrical lay-outs.</t>
  </si>
  <si>
    <t>SULO ST, SUSUPE</t>
  </si>
  <si>
    <t>WHT &amp; FICA TAX (SS &amp; Medicare)</t>
  </si>
  <si>
    <t>TRANSAMERICA (SAIPAN) CORPORATION</t>
  </si>
  <si>
    <t>ONG</t>
  </si>
  <si>
    <t>P. O. Box 501579</t>
  </si>
  <si>
    <t>Industrial Truck and Tractor Operators</t>
  </si>
  <si>
    <t>Construction and Material Supply, Inc.</t>
  </si>
  <si>
    <t>98-6020859</t>
  </si>
  <si>
    <t>Mendieta</t>
  </si>
  <si>
    <t>Judy</t>
  </si>
  <si>
    <t>Otarra</t>
  </si>
  <si>
    <t>Secretary &amp; Treasurer</t>
  </si>
  <si>
    <t>C-500-25196-174190</t>
  </si>
  <si>
    <t>P-500-25105-863733</t>
  </si>
  <si>
    <t>ABILITY TO UNDERSTAND REPAIRING BUILDING EQUIPMENT, PLUMBING, ELECTRICAL SYSTEMS AND EXPERIENCE IN POWER OR HAND TOOLS AND ROUTINE EQUIPMENT AND VEHICLE MAINTENANCE. ABLE TO WORK IN A FAST-PACED ENVIRONMENT AND MULTI-TASK EFFECTIVELY. MUST BE ABLE TO WORK ON FLEXIBLE HOURS INCLUDING WEEKENDS, HOLIDAY AND NIGHT SHIFTS.</t>
  </si>
  <si>
    <t>Federal and local taxes, 50% health insurance premium is optional, IOU's</t>
  </si>
  <si>
    <t>C-500-25193-170849</t>
  </si>
  <si>
    <t>MOTION AUTO SHOP; R&amp;D CONSTRUCTIO; R&amp;D MANPOWER SVCS.</t>
  </si>
  <si>
    <t>P-500-25157-064955</t>
  </si>
  <si>
    <t>MUST HAVE AT LEAST ONE (1) YEAR WORKING EXPERIENCE. ABLE TO UNDERSTAND AND FOLLOW SAFETY RULES AND REGULATIONS. MUST HAVE KNOWLEDGE IN USING POWER MIXING EQUIPMENT AND OTHER TOOLS THAT ARE COMMONLY USED BY AUTO PAINTER.</t>
  </si>
  <si>
    <t>MOTION AUTOMOTIVE REPAIR CENTER INC.</t>
  </si>
  <si>
    <t>SECURITY GUARD</t>
  </si>
  <si>
    <t>C-500-25207-202131</t>
  </si>
  <si>
    <t>P-500-25156-059668</t>
  </si>
  <si>
    <t>AUTOMOTIVE SERVICE TECHNICIAN AND MECHANIC</t>
  </si>
  <si>
    <t>HIGH SCHOOL DIPLOMA WITH 12 MONTHS WORK EXPERIENCE AS AUTOMOTIVE SERVICE TECHNICIAN AND MECHANICS OR ANY RELATED WORK. MUST BE ABLE TO LIFT AND CARRY 30-50 POUNDS (LBS). MUST BE ABLE TO WORK FOR EXTENDED HOURS OR WORK DAYS. KNOWLEDGE OF MACHINES AND TOOLS INCLUDING THEIR DESIGNS, USES, REPAIR AND MAINTENANCE.</t>
  </si>
  <si>
    <t>C-500-25176-126132</t>
  </si>
  <si>
    <t>Must be high school/GED graduate at least 12 months of work experience as a child care worker.</t>
  </si>
  <si>
    <t>MURENA PLACE CHALAN KIYA VILLAGE</t>
  </si>
  <si>
    <t>PO BOX 502862</t>
  </si>
  <si>
    <t>C-500-25190-160982</t>
  </si>
  <si>
    <t>FICA Taxes, State Tax, Federal Tax, Social Security Tax, Medicare Tax</t>
  </si>
  <si>
    <t>6400 TAC BLDG., MIDDLE ROAD, CHALAN LAULAU</t>
  </si>
  <si>
    <t>Chapters 2 &amp; 7 (State &amp; Federal) Taxes, Social Security &amp; Medicare Tax.</t>
  </si>
  <si>
    <t>CHOI</t>
  </si>
  <si>
    <t>C-500-25167-095599</t>
  </si>
  <si>
    <t>PC BARGAIN CORPORATION</t>
  </si>
  <si>
    <t>PC BARGAIN</t>
  </si>
  <si>
    <t>BEACH ROAD CHALAN KANOA</t>
  </si>
  <si>
    <t>66-0737739</t>
  </si>
  <si>
    <t>LEGASPI</t>
  </si>
  <si>
    <t>LEONARDO</t>
  </si>
  <si>
    <t>Delos Santos</t>
  </si>
  <si>
    <t>pcbargaincorp@gmail.com</t>
  </si>
  <si>
    <t>P-500-24182-163290</t>
  </si>
  <si>
    <t>Inventory Specialists</t>
  </si>
  <si>
    <t>HIGH SCHOOL DIPLOMA WITH 12 MONTHS WORK EXPERIENCE AS INVENTORY SPECIALIST. WORKING KNOWLEDGE IN MICROSOFT OFFICE: WORD, POWERPOINT, AND
EXCEL.</t>
  </si>
  <si>
    <t>All applicable taxes: Chapter 2, FICA</t>
  </si>
  <si>
    <t>C-500-25189-157674</t>
  </si>
  <si>
    <t>P-500-25126-941208</t>
  </si>
  <si>
    <t xml:space="preserve">	High school diploma or its equivalent.
	Minimum twelve (12) months experience as a semi-skilled worker in one or more of the basic building maintenance trades. 
	Must be able to operate a forklift, light truck and other related motorized equipment. 
</t>
  </si>
  <si>
    <t>APPLICABLE LOCAL AND FEDERAL WITHHOLDING TAXES, AS REQUIRED BY LAW.
OPTIONAL: HEALH INSURANCE
OPTIONAL: HOUSING AT $100/MONTH</t>
  </si>
  <si>
    <t>C-500-25207-202052</t>
  </si>
  <si>
    <t>P-500-25169-104942</t>
  </si>
  <si>
    <t>BUTCHERS &amp; MEAT CUTTERS</t>
  </si>
  <si>
    <t xml:space="preserve">- 12 MONTHS EXPERIENCE AS A BUTCHER &amp; MEAT CUTTER
- KNOWLEDGE IN OPERATING CUTTING MACHINE, WEIGHT SCALE, MEASURING TOOLS (RULER/TAPE MEASURE) AND CALCULATORS.
</t>
  </si>
  <si>
    <t>Federal Income Tax, Social Security (FICA), Medicare Tax and Other Withholding Payroll Tax</t>
  </si>
  <si>
    <t>ARMATECH CORPORATION</t>
  </si>
  <si>
    <t>66-0665720</t>
  </si>
  <si>
    <t>ARMATECH12345@GMAIL.COM</t>
  </si>
  <si>
    <t>C-500-25254-301281</t>
  </si>
  <si>
    <t>NATIONAL MANPOWER AGENCY</t>
  </si>
  <si>
    <t>P-500-25202-187513</t>
  </si>
  <si>
    <t>98-0158435</t>
  </si>
  <si>
    <t>JANET</t>
  </si>
  <si>
    <t>2ND FLOOR, D' TORRES BUILDING, MIDDLE ROAD, GARAPAN</t>
  </si>
  <si>
    <t>janethanking@gmail.com</t>
  </si>
  <si>
    <t>KING LAW OFFICE, LLC</t>
  </si>
  <si>
    <t>66-0877348</t>
  </si>
  <si>
    <t>JANETHANKING@GMAIL.COM</t>
  </si>
  <si>
    <t>C-500-25048-698471</t>
  </si>
  <si>
    <t>TASI TOURS &amp; TRANSPORTATION INC</t>
  </si>
  <si>
    <t>P.O. BOX 501023</t>
  </si>
  <si>
    <t>98-6018633</t>
  </si>
  <si>
    <t>WATANABE</t>
  </si>
  <si>
    <t>MAMORU</t>
  </si>
  <si>
    <t>lucy058@tasi-saipan.com</t>
  </si>
  <si>
    <t>P-500-24329-496677</t>
  </si>
  <si>
    <t>Mechanical Engineering Technicians</t>
  </si>
  <si>
    <t>must be able to use excel, word &amp; powerpoint, computer application for vehicle/bus repairs, must have knowledge of machine and hand-tools used for the job. Have Electrical knowledge</t>
  </si>
  <si>
    <t>3100 Beach Road Garapan</t>
  </si>
  <si>
    <t>C-500-25039-677584</t>
  </si>
  <si>
    <t>MUST HAVE KNOWLEDGE IN PIPE FITTING, ELECTRICAL WORKS, CARPENTRY, AND WELDING. CAN OPERATE AND MAINTAIN HAND TOOLS AND POWER TOOLS.MUST HAVE AT LEAST 24 MONTHS OF WORKING EXPERIENCE AS A MAINTENANCE REPAIRER. HIGH SCHOOL DIPLOMA IS REQUIRED. HE/ SHE MUST BE ABLE TO SPEND THE DAY ON THEIR FEET AND UNDER THE SUN WITHOUT GETTING OVERLY TIRED. CAN WORK FLEXIBLE TIME, TIME INCLUDING WEEKENDS AND HOLIDAYS. CERTIFICATE OF EMPLOYMENT AS MAINTENANCE REPAIRER IS REQUIRED
PASSED THE PRE-SCREENING TEST IS REQUIRED
(LIKE TRADE TEST AND / OR EMPLOYMENT EXAM)</t>
  </si>
  <si>
    <t xml:space="preserve">FICA &amp; WITHHOLDING TAX
</t>
  </si>
  <si>
    <t>C-500-25038-673756</t>
  </si>
  <si>
    <t>GMT Corporation</t>
  </si>
  <si>
    <t>GMT Property Management</t>
  </si>
  <si>
    <t>Katupat Drive, San Vicente</t>
  </si>
  <si>
    <t>P.O. Box 506649</t>
  </si>
  <si>
    <t>66-0869528</t>
  </si>
  <si>
    <t>Tamayo</t>
  </si>
  <si>
    <t>Melecio</t>
  </si>
  <si>
    <t>Garcia</t>
  </si>
  <si>
    <t>eddietamayo27@yahoo.com</t>
  </si>
  <si>
    <t>P-500-24271-369297</t>
  </si>
  <si>
    <t>Maintenance and Repair Workers General</t>
  </si>
  <si>
    <t>Must have at least 24-month of work related experience as General maintenance and repair workers, General. The ability to move hand, and hand together with  arm, or two hands to grasp, manipulate, or assemble objects.</t>
  </si>
  <si>
    <t>Katupat Dr. San Vicente</t>
  </si>
  <si>
    <t>C-500-24358-566658</t>
  </si>
  <si>
    <t>C-500-25052-712740</t>
  </si>
  <si>
    <t>C-500-25037-673257</t>
  </si>
  <si>
    <t>P-500-24340-518994</t>
  </si>
  <si>
    <t>RESERVATION AND TRANSPORTATION TICKET AGENT &amp; TRAVEL CLERK</t>
  </si>
  <si>
    <t>AT LEAST HIGH SCHOOL GRADUATE WITH A MINIMUM WORK EXPERIENCE OF 12 MONTHS AS A RESERVATION AND TRAVEL AGENT.
HAVE KNOWLEDGE IN MICROSOFT OFFICE SUCH AS EXCEL AND WORD. 
JOB OFFER IS OPEN FOR EITHER U.S. APPLICANTS OR U.S. WORKER MUST AND MUST PROVIDE EMPLOYMENT CERTIFICATE UPON EMPLOYERS REQUESTS.</t>
  </si>
  <si>
    <t>Will make all deductions from the worker's paycheck required by law such as taxes
(Chapter 2, Chapter 7. SS &amp; MEDICARE) and will remit to applicable Government Agencies.</t>
  </si>
  <si>
    <t>C-500-25031-655974</t>
  </si>
  <si>
    <t>saint trading company inc.</t>
  </si>
  <si>
    <t>Suite 12 GF 3290 Beach Road Plaza Garapan</t>
  </si>
  <si>
    <t>P-500-24338-512281</t>
  </si>
  <si>
    <t>BUILDING SERVICE TECNICIANS</t>
  </si>
  <si>
    <t xml:space="preserve">Must have at least 12 months of work experience in a related field and be able to work with or Without Supervision
</t>
  </si>
  <si>
    <t>CHALAN PIAO VILLAGE</t>
  </si>
  <si>
    <t>OVERTIME RATE APPLIES IN EXCESS OF 40 HOOUR PER WEEK</t>
  </si>
  <si>
    <t>ALL APPLICABLE DEDUCTIONS</t>
  </si>
  <si>
    <t>C-500-25021-632609</t>
  </si>
  <si>
    <t>P-500-24346-536478</t>
  </si>
  <si>
    <t>C-500-25104-859542</t>
  </si>
  <si>
    <t>Dottino Enterprises, Inc.</t>
  </si>
  <si>
    <t>Godfather's Bar and Restaurant</t>
  </si>
  <si>
    <t>P.O Box 102 GRB</t>
  </si>
  <si>
    <t>66-0671031</t>
  </si>
  <si>
    <t>Dottino</t>
  </si>
  <si>
    <t>Gary</t>
  </si>
  <si>
    <t>Scott</t>
  </si>
  <si>
    <t>scottdottino@gmail.com</t>
  </si>
  <si>
    <t>P-500-24354-556469</t>
  </si>
  <si>
    <t>Musician and Singer</t>
  </si>
  <si>
    <t>Applicants must have twelve (12) months of continuous work experience as musicians and singers. Knowledge of the theory and techniques required to compose, produce, and perform
works of music and dance, able to play one or more musical instruments and/or sing as a member of a band; performing before live audiences; practicing musical instrument/vocal
performances individually or in rehearsal with other musicians to better perform pieces of music; and maintaining and improving skills. giving full attention to what other people are saying, taking time to understand the points being made, asking questions as appropriate, and not interrupting at inappropriate times. talking to others to convey information effectively</t>
  </si>
  <si>
    <t>Palm Street Garapan</t>
  </si>
  <si>
    <t>1 duty meal provided, Christmas bonus subject to company policy, Worker's Compensation is provided by the employer</t>
  </si>
  <si>
    <t>CNMI taxes and FICA taxes as required by law</t>
  </si>
  <si>
    <t>scottdottino@yahoo.com</t>
  </si>
  <si>
    <t>C-500-25028-646325</t>
  </si>
  <si>
    <t>Always Secure</t>
  </si>
  <si>
    <t>P-500-24354-557408</t>
  </si>
  <si>
    <t>High school diploma or equivalent
Proven experience as security officer
Computers and aptitude to learn new software and systems
Experience with security equipment and surveillance systems
Law enforcement experience</t>
  </si>
  <si>
    <t>Applicable CNMI Income Tax
Applicable Social Security
Applicable Medicare
Applicable Federal Income Tax
All other applicable CNMI and federal deductions</t>
  </si>
  <si>
    <t>670-234-5447</t>
  </si>
  <si>
    <t>C-500-25052-713302</t>
  </si>
  <si>
    <t>cpacificcorp@gmail.com</t>
  </si>
  <si>
    <t>C-500-25031-656091</t>
  </si>
  <si>
    <t>C-500-25092-820984</t>
  </si>
  <si>
    <t>The applicant must have at least twelve (12) months of working experience in the same capacity. Technical knowledge in equipment maintenance, repairing, troubleshooting, equipment selection, or determining the kind of tools and equipment needed to do the job.</t>
  </si>
  <si>
    <t>C-500-25021-632578</t>
  </si>
  <si>
    <t>P-500-24346-536456</t>
  </si>
  <si>
    <t xml:space="preserve">CAN WORK WITH A FLEXIBLE SCHEDULES INCLUDING WEEKENDS AND HOLIDAYS, DAYTIME OR EVENING. MUST BE ABLE TO LIFT UP TO 30 LBS OF OF MATERIALS,SOLUTIONS OR LINENS. 
</t>
  </si>
  <si>
    <t xml:space="preserve">Deductions from Pay: Will make all deductions from the worker's paycheck required by law such as taxes
(Chapter 2, Chapter 7. SS &amp; MEDICARE) and will remit to applicable Government Agencies.
</t>
  </si>
  <si>
    <t>C-500-25073-775003</t>
  </si>
  <si>
    <t>P-500-25030-652711</t>
  </si>
  <si>
    <t>RESTAURANT SERVER</t>
  </si>
  <si>
    <t xml:space="preserve">Must have at least 6 months, work experience.
With knowledge of principles and processes for providing customers and personal services.
which includes customer needs assessment, meeting quality standards for services, and evaluation of customer satisfaction. With ability to communicate and listen to understand customer needs.
</t>
  </si>
  <si>
    <t>BROADWAY AVE., CANAL ST., SAN JOSE VILLAGE</t>
  </si>
  <si>
    <t>C-500-25107-873495</t>
  </si>
  <si>
    <t>C-500-25092-825398</t>
  </si>
  <si>
    <t>Withholding Tax and Fica Tax</t>
  </si>
  <si>
    <t>C-500-25051-709111</t>
  </si>
  <si>
    <t>GENERAL CONSTRUCTION CONTRACTOR, HELP SUPPLY SRVS.,LAWN CARE SRVS.,EQUIPMENT RENTAL</t>
  </si>
  <si>
    <t>P-500-24281-388432</t>
  </si>
  <si>
    <t>EMPLOYMENT CERTIFICATION (12)  MONTHS WORK EXPERIENCE AS GENERAL MAINTENANCE.</t>
  </si>
  <si>
    <t>ALL APPLICABLE CNMI &amp; FEDERAL TAX (WTAX &amp; FICA)</t>
  </si>
  <si>
    <t>C-500-25041-678733</t>
  </si>
  <si>
    <t>Must have work experience as a sales representative. Must have a  knowledge in marketing.</t>
  </si>
  <si>
    <t>C-500-25045-693311</t>
  </si>
  <si>
    <t>P-500-25008-602204</t>
  </si>
  <si>
    <t>C-500-25032-659400</t>
  </si>
  <si>
    <t>24 months of related work experience; Associate Degree in Civil Engineering is preferred; Must be knowledgeable in cost estimating, planning, scheduling and site inspection.</t>
  </si>
  <si>
    <t>C-500-25041-678661</t>
  </si>
  <si>
    <t>Maribel F. Sasakura</t>
  </si>
  <si>
    <t>PJM Enterprises</t>
  </si>
  <si>
    <t>PO BOX 1231 ANNEX F SONGSONG VILLAGE</t>
  </si>
  <si>
    <t>94-8793255</t>
  </si>
  <si>
    <t>Sasakura</t>
  </si>
  <si>
    <t>Maribel</t>
  </si>
  <si>
    <t>maribelsasakura.pjm@gmail.com</t>
  </si>
  <si>
    <t>P-500-25003-591035</t>
  </si>
  <si>
    <t>Must have 12 months experience as a Baker. knowledgeable of various pastries production methods and safety in doing the task. May Require to work long standing if necessary.</t>
  </si>
  <si>
    <t>Maribel F. Sasakura dba PJM Enterprises</t>
  </si>
  <si>
    <t>C-500-25044-689480</t>
  </si>
  <si>
    <t>P-500-25003-591268</t>
  </si>
  <si>
    <t xml:space="preserve">MUST HAVE AT LEAST 12 MONTHS OF WORK EXPERIENCE IN A RELATED FIELD, ABLE TO WORK WITH OR WITHOUT SUPERVISION
</t>
  </si>
  <si>
    <t>WITHHOLDING TAX, FEDERAL TAX, SOCIAL SECURITY, MEDICARE</t>
  </si>
  <si>
    <t>C-500-25055-717515</t>
  </si>
  <si>
    <t>C-500-25059-731577</t>
  </si>
  <si>
    <t>Must have at least 12 months' work experience in a reputable establishment as a Cook.  Must be able to perform food preparation and cooking activities of a dining restaurants. Can design menu and review food purchases. Should have the ability to forecast food preparation base from increase or decrease customer guest flow. Can create inventory method based on company or restaurant needs. Can comply with nutrition, sanitation regulation and safety standards as prescribed by USDA. Must be updated on latest industry practices.</t>
  </si>
  <si>
    <t>Broadway St., Canal Ave., San Jose Village</t>
  </si>
  <si>
    <t>C-500-25120-919792</t>
  </si>
  <si>
    <t>C-500-25106-873230</t>
  </si>
  <si>
    <t>WINNERS RESIDENCE, WINNERS HARDWARE, WINNERS GAS, ET AL</t>
  </si>
  <si>
    <t>P-500-24181-162132</t>
  </si>
  <si>
    <t>BUILDING MAINTENANCE &amp; REPAIRER</t>
  </si>
  <si>
    <t xml:space="preserve">HIGH SCHOOL GRADUATE AND HAS COMPLETED TECHNICAL COURSE IN THE JOBS RELATED FIELDS. MINIMUM OF 2 YEARS PROVEN WORK EXPERIENCE IN BUILDING MAINTENANCE. MUST HAVE A SPECIFIC UNDERSTANDING OF ELECTRICAL, CARPENTRY, PLUMBING, HYDRAULIC, AND OTHER MAINTENANCE SYSTEMS. POSSESS KNOWLEDGE OF GENERAL MAINTENANCE PROCESSES AND METHODS. WORKING KNOWLEDGE OF CONSTRUCTION TOOLS, COMMON APPLIANCES, AND ELECTRICAL DEVICES. ABLE TO WORK ON FLEXIBLE HOURS INCLUDING HOLIDAYS AND WEEKENDS. CAN WORK UNDER LESS SUPERVISION, AND MUST BE ABLE TO MEET DEADLINES. MUST BE PHYSICALLY FIT TO HANDLE ALL KINDS OF STRENUOUS WORKS. MUST HAVE OWN TRANSPORTATION TO &amp; FROM WORK. ALL APPLICANTS MUST BE ABLE TO SECURE THE CNMI DRIVERS LICENSE. </t>
  </si>
  <si>
    <t>C-500-25073-775061</t>
  </si>
  <si>
    <t>CNMI Taxes, FICA &amp; Medicare Taxes</t>
  </si>
  <si>
    <t>C-500-25072-771092</t>
  </si>
  <si>
    <t>J. C. Tenorio Enterprises, Inc</t>
  </si>
  <si>
    <t>Flores Rosa Street, P.O Box 500137</t>
  </si>
  <si>
    <t>P-500-25036-666642</t>
  </si>
  <si>
    <t>MUST HAVE 12-MONTHS EXPERIENCE IN COMMERCIAL BAKING AND OPERATING A COMMERCIAL MIXER, COMMERCIAL DOUGH ROLLER AND COMMERCIAL GAS OVEN. COMMUNICATION SKILLS, TIME AND RESOURCE MANAGEMENT, AND PLANNING SKILLS. ATTENTION TO DETAIL, ESPECIALLY WHEN PERFORMING QUALITY INSPECTIONS ON INGREDIENTS AND PRODUCTS. MATH AND COMPUTER SKILLS. WORK INDEPENDENTLY OR WITH OTHER TEAM MEMBERS TO SOLVE PROBLEMS, PLAN SCHEDULES, FULFILL ORDERS, AND CREATE BAKED GOODS. FLEXIBILITY TO WORK AROUND CUSTOMER DEMANDS, INCLUDING EARLY MORNING, NIGHT, WEEKEND AND HOLIDAY AVAILABILITY. ABILITY TO WORK IN HOT, HECTIC ENVIRONMENT, STAND, WALK, BEND, USE HANDS AND APPLIANCES, AND LIFT HEAVY ITEMS FOR EXTENDED PERIODS. MUST BE ABLE TO WORK ON WEEKENDS AND HOLIDAYS ON SHORT NOTICE. APPLICANTS MUST BE READY TO TAKE A SKILLED-BAKERS TEST AT THE BAKERY AFTER PASSING INITIAL INTERVIEW. THE SKILL TESTING AND COMPREHENSION EXAM ARE REQUIRED EQUALLY OF BOTH US AND FOREIGN WORKER.</t>
  </si>
  <si>
    <t>Flores Rosa Street, Garapan P.O Box 500137</t>
  </si>
  <si>
    <t>J.C. Tenorio Enterprises Inc.</t>
  </si>
  <si>
    <t>C-500-25077-782706</t>
  </si>
  <si>
    <t>RANNIS CORPORATION</t>
  </si>
  <si>
    <t>MANPOWER SERVICE</t>
  </si>
  <si>
    <t>66-0740035</t>
  </si>
  <si>
    <t>SANAREZ</t>
  </si>
  <si>
    <t>SHIELYNA</t>
  </si>
  <si>
    <t>SARIA</t>
  </si>
  <si>
    <t>ranniscorporation@gmail.com</t>
  </si>
  <si>
    <t>P-500-25023-636438</t>
  </si>
  <si>
    <t>MAINTENANCE</t>
  </si>
  <si>
    <t>CNMI AND FICA TAXES</t>
  </si>
  <si>
    <t>C-500-25093-826029</t>
  </si>
  <si>
    <t>C-500-25022-633006</t>
  </si>
  <si>
    <t>Must have a valid drivers license with no more than 12 months of previous related work experience. Work experience in a water company and a work certification to show is a plus.  Must be able to lift (5-gallon bottled water, or cases of 350ml/500ml bottled water, or bags of ice) at a time, consistently and at a high volume throughout the day. Anywhere between 60-300 5-gallon bottles are hand delivered each day. Must be able to walk up stairs carrying bottles. Delivery driver that can convey information to people/customer clearly and simply in a way that means things are understood and get done. Person that can operate/driver delivery trucks (Standard/Automatic type of trucks) to distribute drinking water to stores, restaurants, residentials, apartments and hotels, including ice delivery (restaurant only). Ability to deliver bulk water overnight. Must be able to understand weekly schedule. Available to work flexible hours that may include early mornings, evenings, weekends, night and or holidays. Other related tasks as assigned.</t>
  </si>
  <si>
    <t>Fica, Medicare &amp; Chapter 2 Taxes</t>
  </si>
  <si>
    <t>C-500-25101-853807</t>
  </si>
  <si>
    <t>C-500-25096-835356</t>
  </si>
  <si>
    <t>MTO Maintenance (Saipan), Inc.</t>
  </si>
  <si>
    <t>Room 206 Mac Building Chalan Kiya</t>
  </si>
  <si>
    <t>P-500-24350-544528</t>
  </si>
  <si>
    <t>Combine Food Preparation and Serving Workers</t>
  </si>
  <si>
    <t>He/she must be able to spend the day on their feet without getting overly tired. Can work flexible time. Must have at least 3 months of working experience as Food preparation and Serving Worker. Certificate of employment as Food preparation and Serving Worker is required. Must have knowledge in Mediterranean and Nepalese cuisine. Passing of Prescreening test is required (like trade test and/or employment exam)</t>
  </si>
  <si>
    <t>C-500-25073-775334</t>
  </si>
  <si>
    <t>P-500-25036-666725</t>
  </si>
  <si>
    <t>C-500-25050-705496</t>
  </si>
  <si>
    <t>Beach Road San Antonio Village</t>
  </si>
  <si>
    <t>P-500-24164-099944</t>
  </si>
  <si>
    <t xml:space="preserve">HIGH SCHOOL DIPLOMA  AND JOB-RELATED CERTIFICATION(S) REQUIRED. APPLICANT MUST HAVE 24 MONTHS WORK EXPERIENCE IN OPERATING HEAVY EQUIPMENT SUCH AS DUMP TRUCK, BOOM TRUCK, EXCAVATORS, AND TELEHANDLER. CONTROLLING OPERATIONS OF EQUIPMENT OR SYSTEMS. WATCHING GAUGES, DIALS, OR OTHER INDICATORS TO MAKE SURE A MACHINE IS WORKING PROPERLY. KNOWLEDGE OF MACHINES AND TOOLS, INCLUDING THEIR DESIGNS, USES, REPAIR, AND MAINTENANCE. ABILITY TO OBSERVE SAFETY PRECAUTIONS. MUST ABLE TO WORK EXTENDED HOURS OR WORK DAYS. A VALID CNMI DRIVER'S LICENSE IS REQUIRED TO OPERATE HEAVY EQUIPMENT.
</t>
  </si>
  <si>
    <t>C-500-25043-685395</t>
  </si>
  <si>
    <t>TRIPLE STAR INTERNATIONAL CORPORATION</t>
  </si>
  <si>
    <t>TRIPLE STAR RECYCLING</t>
  </si>
  <si>
    <t>STA. REMEDIOS LOWER BASE</t>
  </si>
  <si>
    <t>XIONG</t>
  </si>
  <si>
    <t>WEIGANG</t>
  </si>
  <si>
    <t>P-500-24345-529883</t>
  </si>
  <si>
    <t>AS PERDIDO</t>
  </si>
  <si>
    <t>C-500-25100-849211</t>
  </si>
  <si>
    <t>ISLANDER MINI MART I</t>
  </si>
  <si>
    <t>LOT 801 SAN ANTONIO VILLAGE</t>
  </si>
  <si>
    <t>P-500-25049-705058</t>
  </si>
  <si>
    <t>A High School/GED diploma and an employment certificate as a Graphic Designer is to be applied equally to US workers and CW-1.</t>
  </si>
  <si>
    <t>nmm.cnmigrp@gmail.com</t>
  </si>
  <si>
    <t>C-500-25099-844843</t>
  </si>
  <si>
    <t xml:space="preserve">HOMESMART CORPORATION </t>
  </si>
  <si>
    <t xml:space="preserve">BEST DEAL GENERAL MERCHANDISE </t>
  </si>
  <si>
    <t xml:space="preserve">2340 BEACHROAD OLEAI </t>
  </si>
  <si>
    <t xml:space="preserve">VILLACRUSIS </t>
  </si>
  <si>
    <t xml:space="preserve">RUEL </t>
  </si>
  <si>
    <t xml:space="preserve">RARO </t>
  </si>
  <si>
    <t xml:space="preserve">GENERAL MANAGER </t>
  </si>
  <si>
    <t xml:space="preserve">3688 BEACHROAD GARAPAN VILLAGE </t>
  </si>
  <si>
    <t>P-500-24023-658508</t>
  </si>
  <si>
    <t xml:space="preserve">APPLICANT MUST HAVE A HIGH SCHOOL DIPLOMA. APPLICANT MUST HAVE AT LEAST 12 MONTHS OF EXPERIENCE IN SALES OR ANY RELATED FIELD.
</t>
  </si>
  <si>
    <t>C-500-25036-666519</t>
  </si>
  <si>
    <t>All applicable CNMI and Federal tax deductions.</t>
  </si>
  <si>
    <t>C-500-25059-731533</t>
  </si>
  <si>
    <t xml:space="preserve">Must have at least 24-months of work related experience. With Microsoft Office ( MS Word and MS Excel). With knowledge of financial accounting  concepts and principles. With peach Tree. Knowledge in performing any combination of routine calculating, posting pertaining to business transactions. Must have knowledge in payroll computation, Taxes (BGRT, EWTR , 1040CM, &amp; FICA) and in complying with tax and revenue requirements, clearance and others.
</t>
  </si>
  <si>
    <t>C-500-25080-792971</t>
  </si>
  <si>
    <t xml:space="preserve">HIGH SCHOOL DIPLOMA, GENERAL EDUCATION DEVELOPMENT (GED), ADVANCED DEVELOPMENT INSTITUTE (ADI), OR ADULT BASIC EDUCATION (ABE). ONE YEAR OF EXPERIENCE IN PHARMACY. MUST BE LICENSED AS A PHARMACY TECHNICIAN BY THE COMMONWEALTH OF THE NORTHERN MARIANAS HEALTH CARE PROFESSIONAL LICENSING BOARD (CNMI HCPLB). 
CONDITIONAL REQUIREMENT: EMPLOYMENT IS CONTINGENT UPON SUCCESSFUL CLEARING OF PRE-EMPLOYMENT HEALTH AND DRUG SCREENING IN ACCORDANCE WITH CHCC POLICY.
</t>
  </si>
  <si>
    <t>C-500-25094-834813</t>
  </si>
  <si>
    <t>AQUA CONNECTIONS, INC.</t>
  </si>
  <si>
    <t>1F COMETE CENTER, BEACH ROAD</t>
  </si>
  <si>
    <t>PMB 292 P.O. BOX 10000, SAIPAN</t>
  </si>
  <si>
    <t>66-0656089</t>
  </si>
  <si>
    <t>OKUMA</t>
  </si>
  <si>
    <t>HIROYUKI</t>
  </si>
  <si>
    <t>RETAIL SHOP MANAGER</t>
  </si>
  <si>
    <t>acisaipan@gmail.com</t>
  </si>
  <si>
    <t>IKEDA</t>
  </si>
  <si>
    <t>MAMI</t>
  </si>
  <si>
    <t>OFF ROUTE 38 (NAVY HILL ROAD)</t>
  </si>
  <si>
    <t>P.O. BOX 500047, SAIPAN</t>
  </si>
  <si>
    <t>mami96950@gmail.com</t>
  </si>
  <si>
    <t>M&amp;M's CORPORATION</t>
  </si>
  <si>
    <t>66-0789659</t>
  </si>
  <si>
    <t>P-500-25052-712942</t>
  </si>
  <si>
    <t>Dive Guide</t>
  </si>
  <si>
    <t>MUST BE A LICENSED DIVEMASTER OR SCUBA DIVING INSTRUCTOR, CERTIFIED BY PADI/NAUI/SSI OR EQUIVALENT AUTHORITY. THIS LICENSE REQUIREMENT IS APPLIED EQUALLY TO ALL WORKERS, U.S. AND FOREIGN. PREFERABLE TO HAVE SCUBA DIVE EXPERIENCE AND KNOWLEDGE IN DIVING SPOTS IN SAIPAN. MUST BE ABLE TO SPEAK, READ AND WRITE JAPANESE, ENOUGH TO GUIDE, ASSESS, INFORM AND COMMUNICATE WITH TOURISTS AND REGULARS FROM JAPAN WHICH
DOMINATES THE NATIONALITY OF COMPANY'S CUSTOMERS.</t>
  </si>
  <si>
    <t>DIVERS SUPPLY, 1F Unit# 105, Grandvrio Hotel</t>
  </si>
  <si>
    <t>c/o AQUA CONNECTIONS, INC. PMB 292 P.O. Box 10000, Saipan</t>
  </si>
  <si>
    <t>Worker's compensation and health insurance provided.</t>
  </si>
  <si>
    <t>Any and all Federal and CNMI taxes applicable by law.</t>
  </si>
  <si>
    <t>https://job.labor.cnmi.gov</t>
  </si>
  <si>
    <t>C-500-25125-940177</t>
  </si>
  <si>
    <t>P.O. BOX 5308 CHRB</t>
  </si>
  <si>
    <t>erjcorporation@gmail.com</t>
  </si>
  <si>
    <t>P-500-24261-344972</t>
  </si>
  <si>
    <t>Can work flexible hours during weekends and holidays. 
Applicants can either be U.S Citizen or CW1 Worker and must provide training or employment certificate.</t>
  </si>
  <si>
    <t>Tax Deductions from pay: Chapter 2, Chapter 7, Social Security and Medicare.</t>
  </si>
  <si>
    <t>C-500-25064-748263</t>
  </si>
  <si>
    <t>C-500-25097-835935</t>
  </si>
  <si>
    <t>H2M CORPORATION</t>
  </si>
  <si>
    <t>GUEST HOUSE, TOUR SERVICES, SCUBA OPERATION &amp; INSTRUCTION</t>
  </si>
  <si>
    <t>PMB 245, BOX 10000, ALAIHAI AVE.</t>
  </si>
  <si>
    <t>66-0888905</t>
  </si>
  <si>
    <t>GANG YOUNG</t>
  </si>
  <si>
    <t>PMB 245 BOX 10000, ALAIHAI AVE.</t>
  </si>
  <si>
    <t>hmsaipancorporation@gmail.com</t>
  </si>
  <si>
    <t>P-500-24284-400192</t>
  </si>
  <si>
    <t xml:space="preserve">1) MINIMUM OF TWO (2) YEARS EXPERIENCE AS TOUR GUIDE OR RELATED JOB. 2) FAMILIAR WIITH SAIPAN ESPECIALLY ABOUT AREAS OF INTERESTS 3) KNOWLEDGE IN KOREAN AND JAPANESE LANGUAGE TO COMMUNICATE WELL WITH THE GUESTS FROM TARGET MARKET. 4) MUST KNOW HOW TO OPERATE PASSENGER VEHICLES TO TAKE GUEST TO DESIGNATED SITES. 5) MUST HAVE VALID CNMI DRIVERS LICENSE. 6) MUST PROVIDE EMPLOYMENT CERTIFICATION FROM PREVIOUS EMPLOYER(S).  7) POLICE CLEARANCE MAY BE ASKED DURING FINAL INTERVIEW. 8) WILLING TO WORK FLEXIBLE SCHEDULE DURING WEEKDAYS AND HOLIDAYS.  9) DO OTHER RELATED DUTIES AS ASSIGNED. </t>
  </si>
  <si>
    <t>ALAIHAI AVE.</t>
  </si>
  <si>
    <t>C-500-25066-753936</t>
  </si>
  <si>
    <t>ABELINA T. MENDIOLA</t>
  </si>
  <si>
    <t>DFS ENTERPRISES</t>
  </si>
  <si>
    <t>LOT 345 R 216 SINAPALO 1</t>
  </si>
  <si>
    <t>VILLAGE SINAPALO 1</t>
  </si>
  <si>
    <t>66-0775366</t>
  </si>
  <si>
    <t>ABELINA</t>
  </si>
  <si>
    <t>SOLE PROPRIETOR/OWNER</t>
  </si>
  <si>
    <t>TAITANOMENDIOLA63@GMAIL.COM</t>
  </si>
  <si>
    <t>PMB 763, P.O. BOX 10001</t>
  </si>
  <si>
    <t>P-500-25009-605959</t>
  </si>
  <si>
    <t>SINAPALO I</t>
  </si>
  <si>
    <t>C-500-25117-908948</t>
  </si>
  <si>
    <t>REQUIRES A CLEAN DRIVING RECORD. ABILITY TO PASS THE COMPANY'S BACKGROUND CHECK REQUIRED. BACKGROUND CHECK WILL BE APPLIED EQUALLY TO BOTH U.S. WORKERS AND CW-1 WORKERS. REQUIRES THE ABILITY TO STAND FOR LONG PERIODS OF TIME. REQUIRES THE ABILITY TO BEND, AND TWIST TO PERFORM NORMAL JOB FUNCTIONS. REQUIRES THE ABILITY TO LIFT AND MANEUVER ITEMS WEIGHING 80 LBS. REQUIRES THE ABILITY TO PERFORM TASKS WHILE ON A LADDER.</t>
  </si>
  <si>
    <t>C-500-25156-054779</t>
  </si>
  <si>
    <t>LC CORPORATION, INC.</t>
  </si>
  <si>
    <t>LC Apartment</t>
  </si>
  <si>
    <t>101 Chalan Monsignor Martinez Road Koblerville Village</t>
  </si>
  <si>
    <t>66-0591967</t>
  </si>
  <si>
    <t>Ham</t>
  </si>
  <si>
    <t>Sook In</t>
  </si>
  <si>
    <t>lccorpinc@gmail.com</t>
  </si>
  <si>
    <t>P-500-25038-673659</t>
  </si>
  <si>
    <t>Knowledge of machine and tools including their designs, uses, repair and maintenance. Knowledge of materials, methods and the tools involved in the construction or repair of house, buildings or other structure and machinery.</t>
  </si>
  <si>
    <t>LC Corporation, Inc.</t>
  </si>
  <si>
    <t>C-500-25097-835826</t>
  </si>
  <si>
    <t>CHUNG NAM CORPORATION</t>
  </si>
  <si>
    <t>UPHOLSTERY</t>
  </si>
  <si>
    <t>P.O. BOX 502957, SULO ST. CORNER BEACH ROAD</t>
  </si>
  <si>
    <t>98-0085972</t>
  </si>
  <si>
    <t>JU</t>
  </si>
  <si>
    <t>JAE YON</t>
  </si>
  <si>
    <t>chungnamcorp@yahoo.com</t>
  </si>
  <si>
    <t>Upholsterers</t>
  </si>
  <si>
    <t>P-500-24284-397585</t>
  </si>
  <si>
    <t>UPHOLSTERER</t>
  </si>
  <si>
    <t>AT LEAST 12 MONTHS WORKING EXPERIENCE AS UPHOLSTERER. KNOW HOW TO CUT FABRIC AND LEATHER MATERIALS AND DESIGN TO FIT AND COVER WORK PIECES. KNOW HOW TO OPERATE SEWING MACHINE OR SEW BY HAND, LAY OUT, CUT, FABRICATE AND INSTALL UPHOLSTERY. DISCUSS UPHOLSTERY FABRIC, COLOR, AND STYLE TO CUSTOMER AND PROVIDE ESTIMATE. WILLING TO WORK FLEXIBLE SCHEDULE. DO OTHER RELATED DUTIES AS ASSIGNED.</t>
  </si>
  <si>
    <t>SULO ST. CORNER BEACH ROAD</t>
  </si>
  <si>
    <t>C-500-25099-845003</t>
  </si>
  <si>
    <t>MARIANAS THAI CORPORATION</t>
  </si>
  <si>
    <t>MARIANAS THAI (MASSAGE PARLOR)</t>
  </si>
  <si>
    <t>P.O. BOX 502720, CHALAN PALE ARNOLD</t>
  </si>
  <si>
    <t>66-0783065</t>
  </si>
  <si>
    <t>CARROLL</t>
  </si>
  <si>
    <t>THONGYAI</t>
  </si>
  <si>
    <t>marianasthaicorporation@gmail.com</t>
  </si>
  <si>
    <t>P-500-24298-429129</t>
  </si>
  <si>
    <t>MASSAGE THERAPHIST</t>
  </si>
  <si>
    <t>At least 12 months working experience as a massage therapist. Know the techniques of massaging pressure points. Know different techniques of massage in order to improve circulation, promote relaxation, and relieve stress, pain, and injuries. Know Thai style massage. Willing to work flexible time.</t>
  </si>
  <si>
    <t>C-500-25106-869259</t>
  </si>
  <si>
    <t>CNMI BOOKS AND RESOURCE CENTER</t>
  </si>
  <si>
    <t>TOTAL MANPOWER SERVICES</t>
  </si>
  <si>
    <t>66-0742150</t>
  </si>
  <si>
    <t>cnmibooks@gmail.com</t>
  </si>
  <si>
    <t>P-500-24207-220786</t>
  </si>
  <si>
    <t>BOOKKEEPING, ACCOUNTING, AUDITING CLERK</t>
  </si>
  <si>
    <t>WORK EXPERIENCE REQUIRED IS 24 MONTHS IN BOOKKEEPING, OF WHICH THE LAST 12 MONTHS IS PROGRESSIVE.
MUST BE ABLE TO USE PEACH TREE ACCOUNTING SYSTEM-SAGE AND QUICKBOOKS. MUST BE ABLE TO USE ADEQUATELY MICROSOFT EXCEL AND WORD. MUST HAVE GOOD ORAL AND WRITTEN COMMUNICATION SKILLS IN ENGLISH. MUST BE ABLE TO PREPARE, GENERATE, RECONCILE, AND VALIDATE ACCURATE FINANCIAL STATEMENTS AND SUPPORTING DOCUMENTS/REPORTS FOR SUBMISSION TO CHILD CARE LICENSING PROGRAM, SMALL BUSINESS ADMINISTRATION, DEPARTMENT OF PUBLIC LAND, AND THE MONTHLY/QUARTERLY/YEARLY REPORTS TO CNMI REVENUE AND TAX OFFICE AND INTERNAL REVENUE SERVICES (IRS). VERBAL AND/OR WRITTEN TEST MAY BE PROVIDED TO SUBSTANTIATE SUFFICIENCY OF UNDERSTANDING OF GENERAL ACCOUNTING PRINCIPLES AND PRACTICES, CODING, DEBITS/CREDITS, AND UNDERSTANDING OF BASIC TAX FORMS.
MUST BE DEPENDABLE AND RELIABLE IN PUNTUALITY AND ATTENDANCE, FULFILLING OBLIGATIONS, AND MEETING REPORTING DEADLINES.
REQUIREMENT PRIOR TO START WORK: POLICE CLEARANCE
SUCCESSFUL APPLICANT(S) WILL BE REQUIRED TO SUBMIT AT LEAST TWO (2) LETTERS OF RECOMMENDATION FROM PREVIOUS EMPLOYMENT, WHICH MUST INCLUDE A STATEMENT ON RELIABILITY ON PUNCTUALITY AND ATTENDANCE AND MEETING REPORTING DEADLINES. SUCCESSFUL APPLICANT(S) WILL BE REQUIRED TO PROVIDE TWO (2) LETTER OF REFERENCE FROM NON-FAMILY MEMBERS.
WE ARE AN EQUAL OPPORTUNITY EMPLOYER AND ABOVE-MENTIONED REQUIREMENTS SHALL BE APPLIED EQUALLY TO ALL SUCCESSFUL APPLICANTS WHETHER U.S. OR CW-1 WORKERS.</t>
  </si>
  <si>
    <t>C-500-25111-883674</t>
  </si>
  <si>
    <t>AT LEAST 12 MONTHS WORKING EXPERIENCE AS MAINTENANCE AND REPAIR WORKER. KNOW HOW TO REPAIR DOORS, LOCKS, WINDOWS. KNOWLEDGE IN WELDING, MASONRY, CARPENTRY AND PAINTING WORKS. KNOW GARDENING WORKS. WILLING TO WORK FLEXIBLE SCHEDULE. DO OTHER RELATED DUTIES AS ASSIGNED</t>
  </si>
  <si>
    <t>C-500-25132-962676</t>
  </si>
  <si>
    <t>Understand the importance of sanitation and practice proper procedures to keep their work area tight. Knowledge of ingredients, how those ingredients interact, how to properly store and work with those ingredients and which items can be
served as a substitute for others is essential in the kitchen. Ability to understand and practice the steps involved in all of the primary cooking. Methods: Saute, Grill, Poach, Braise and Fry.</t>
  </si>
  <si>
    <t>C-500-25094-830951</t>
  </si>
  <si>
    <t>C-500-25122-929799</t>
  </si>
  <si>
    <t>P-500-25079-789849</t>
  </si>
  <si>
    <t>Organize and Process financial transactions, communicate with accounting and budgeting staff, and prepare financial reports. Prepare Month-End Reports, Maintain Financial Filing Systems. Manage Accounts Payable, accounts receivable, and reconciliation to verify receipts and deposits. Gather budget data and documents based on estimated expenses and revenue. Computer skills. Maintain financial filing systems. financial principles. Applicants should be proficient in accounting software,  and have excellent communication skills. Must have knowledge in CNMI Taxes.</t>
  </si>
  <si>
    <t>C-500-25099-844839</t>
  </si>
  <si>
    <t>P-500-24156-066516</t>
  </si>
  <si>
    <t>Auditing Clerk</t>
  </si>
  <si>
    <t>APPLICANT MUST HAVE A HIGH SCHOOL DIPLOMA. APPLICANT MUST HAVE AT LEAST 12 MONTHS OF WORK EXPERIENCE AS AUDITING CLERK OR RELATED FIELD.</t>
  </si>
  <si>
    <t>C-500-25096-835358</t>
  </si>
  <si>
    <t>MTO  MAINTENANCE SAIPAN INC</t>
  </si>
  <si>
    <t>P.O. BOX 500947</t>
  </si>
  <si>
    <t>Skincare Specialists</t>
  </si>
  <si>
    <t>P-500-24141-012766</t>
  </si>
  <si>
    <t xml:space="preserve">Must have at least 12months of working experience as Beautician. PASSING OF PRE-SCREENING TEST IS REQUIRED (LIKE TRADE TEST AND/OR EMPLOYMENT EXAM)
</t>
  </si>
  <si>
    <t>C-500-25140-995105</t>
  </si>
  <si>
    <t>SMART STAR INC</t>
  </si>
  <si>
    <t>CARWASH</t>
  </si>
  <si>
    <t>PO BOX 502721 CK</t>
  </si>
  <si>
    <t>66-0900711</t>
  </si>
  <si>
    <t>YIN</t>
  </si>
  <si>
    <t>HU</t>
  </si>
  <si>
    <t>starincsmart@gmail.com</t>
  </si>
  <si>
    <t>Outdoor Power Equipment and Other Small Engine Mechanics</t>
  </si>
  <si>
    <t>P-500-25061-736122</t>
  </si>
  <si>
    <t>CARWASH ATTENDANT</t>
  </si>
  <si>
    <t>3 months experience as carwash attendant</t>
  </si>
  <si>
    <t>CARWASH, SAN ANTONIO</t>
  </si>
  <si>
    <t>C-500-25146-016828</t>
  </si>
  <si>
    <t>873 Micro Beach Road Garapan</t>
  </si>
  <si>
    <t>P-500-25016-621749</t>
  </si>
  <si>
    <t xml:space="preserve">Minimum of 12 months of relevant work experience as a Baker, demonstrating proficiency in a variety of baking techniques and a comprehensive understanding of baking equipment and ingredient properties.
Proven expertise in preparing a wide range of baked goods, including breads, pastries, cakes, cookies, and more, with a solid grasp of ingredient interaction and baking processes.
Ability to follow complex recipes with precision while also adjusting and scaling recipes based on production needs, ensuring consistent quality and high standards.
Exceptional attention to detail, both in the quality of baked products and their presentation, ensuring all goods meet visual, taste, and texture standards.
Thorough understanding of food safety regulations and the ability to maintain a clean, organized, and safe working environment at all times.
Creativity and innovation in decorating baked goods, with a keen eye for design and the ability to personalize cakes and other products according to customer preferences or special orders.
Ability to work efficiently in a fast-paced environment, juggling multiple tasks and meeting production deadlines.
Ability to collaborate effectively with team members and provide clear instructions or feedback.
Physical stamina and endurance, with the ability to stand for extended periods, lift heavy trays or equipment, and work effectively in a physically demanding role.
Comfortable working in a hot kitchen environment, including the operation of ovens, mixers, and other baking equipment while maintaining focus on quality and safety.
</t>
  </si>
  <si>
    <t>C-500-25128-956276</t>
  </si>
  <si>
    <t>P.O BOX 503053</t>
  </si>
  <si>
    <t>P-500-25092-820746</t>
  </si>
  <si>
    <t>Office Clerk</t>
  </si>
  <si>
    <t xml:space="preserve">Must have 12 months work experience. Familiar with computer software, Excell, Word and Quickbook POS. </t>
  </si>
  <si>
    <t>chalan Lau Lau Village</t>
  </si>
  <si>
    <t>C-500-25129-958124</t>
  </si>
  <si>
    <t>C-500-25112-887968</t>
  </si>
  <si>
    <t xml:space="preserve">MUST HAVE 12 MONTHS EXPERIENCE. ABLE TO WORK SAFELY WITH A VARIETY OF CLEANING SUPPLIES. ABLE TO USE CLEANING EQUIPMENT. KNOWLEDGE OF CLEANING CHEMICALS AND SUPPLIES. MUST BE ABLE TO LOCATE, INTERPRET, AND APPLY SAFETY INFORMATION RELATED TO CLEANING CHEMICALS USING THE MATERIAL SAFETY DATA SHEETS (MSDS). HANDLES THE PHYSICAL DEMANDS OF THE JOB, INCLUDING STANDING AND WALKING FOR MOST OF THE SHIFT, BENDING, CLIMBING, AND LIFTING AT LEAST 25 POUNDS.
</t>
  </si>
  <si>
    <t>C-500-25097-839611</t>
  </si>
  <si>
    <t>Maven LLC</t>
  </si>
  <si>
    <t>Marianas Hairlines</t>
  </si>
  <si>
    <t>PMB 778 P.O. BOX 10000</t>
  </si>
  <si>
    <t>#740 CPL Derence Jack Rd. Garapan</t>
  </si>
  <si>
    <t>66-1016725</t>
  </si>
  <si>
    <t>Wedel</t>
  </si>
  <si>
    <t>Nicholas</t>
  </si>
  <si>
    <t>marianashairlines@gmail.com</t>
  </si>
  <si>
    <t>P-500-24317-468287</t>
  </si>
  <si>
    <t>Cosmetologist,hairstylist,barber</t>
  </si>
  <si>
    <t>Hairstyling, cosmetologist</t>
  </si>
  <si>
    <t>C-500-25153-039641</t>
  </si>
  <si>
    <t>P-500-25075-779632</t>
  </si>
  <si>
    <t>AT LEAST 12 MONTHS PREVIOUS RELATED WORK EXPERIENCE AS HAIRDRESSERS, HAIRSTYLISTS, COSMETOLOGISTS.</t>
  </si>
  <si>
    <t>C-500-25132-962481</t>
  </si>
  <si>
    <t>P-500-25088-813224</t>
  </si>
  <si>
    <t>AUTO PAINTER</t>
  </si>
  <si>
    <t>1. WORK SCHEDULE AS FOLLOWS:
8:00AM TO 12:00PM; 2:00PM TO 5:00PM.
7 HOURS PER DAY, MONDAY THROUGH FRIDAY, 35 HOURS PER WEEK.
2. REQUEST FOR AN ON-SITE TESTING.</t>
  </si>
  <si>
    <t>Per week exceeds 40 hours, overtime rate $11.18 x 1.5=$16.77 per hour</t>
  </si>
  <si>
    <t>C-500-25088-812934</t>
  </si>
  <si>
    <t>Hong Ye Rental &amp; Construction, Ltd.</t>
  </si>
  <si>
    <t>Procurement Clerks</t>
  </si>
  <si>
    <t>P-500-24153-060127</t>
  </si>
  <si>
    <t>Procurement Officer</t>
  </si>
  <si>
    <t>C-500-25099-844780</t>
  </si>
  <si>
    <t>P.O. Box 505792</t>
  </si>
  <si>
    <t>C-500-25094-830880</t>
  </si>
  <si>
    <t>CNMI WITHHOLDING TAX, FEDERAL WITHHOLDING TAX, SOCIAL SECURITY AND MEDICARE CONTRIBUTIONS. EMPLOYER WILL ASSIST IN SECURING BOARD AND LODGING AT NO COST TO EMPLOYEES.</t>
  </si>
  <si>
    <t>670-285-7365</t>
  </si>
  <si>
    <t>C-500-25126-945831</t>
  </si>
  <si>
    <t>Paradise Dental Services Inc</t>
  </si>
  <si>
    <t xml:space="preserve">P.O. Box 1001 PMB 213 </t>
  </si>
  <si>
    <t>66-0829477</t>
  </si>
  <si>
    <t>KRUM</t>
  </si>
  <si>
    <t>NELSON</t>
  </si>
  <si>
    <t xml:space="preserve">President </t>
  </si>
  <si>
    <t>P.O. Box 1001 PMB 213</t>
  </si>
  <si>
    <t>jewelvillacorte@gmail.com</t>
  </si>
  <si>
    <t>P-500-25064-744284</t>
  </si>
  <si>
    <t>Dental Assistant</t>
  </si>
  <si>
    <t>MUST HAVE A HIGH SCHOOL DIPLOMA. MUST HAVE AT LEAST 12MONTHS OF WORKING EXPERICE AS DENTAL ASSISTANT, CERTIFICATE OF EMPLOYMENT AS DENTAL ASSISTANT IS REQUIRED.  PASSING OF PRE-SCREENING TEST IS REQUIRED (LIKE TRADE TEST AND/OR EMPLOYMENT EXAM)</t>
  </si>
  <si>
    <t>Paradise Dental Center Middle Road Gualo Rai</t>
  </si>
  <si>
    <t>C-500-25142-005416</t>
  </si>
  <si>
    <t>KHAGIDA</t>
  </si>
  <si>
    <t>Tinian Monster Pizza</t>
  </si>
  <si>
    <t>66-1091414</t>
  </si>
  <si>
    <t>Khagida</t>
  </si>
  <si>
    <t>P.O. Box 520491</t>
  </si>
  <si>
    <t>monsterpizzatinian@gmail.com</t>
  </si>
  <si>
    <t>P-500-25086-807035</t>
  </si>
  <si>
    <t>Head Chef</t>
  </si>
  <si>
    <t>Must have at least 3 months of working experience as Head Chef or related experience.  Certificate of Employment as Head Chef or related experience is required. Passing of Prescreening test is required (like trade test- cooking). HE/SHE MUST BE ABLE TO SPEND THE DAY ON THEIR FEET. WITHOUT GETTING OVERLY TIRED. CAN WORK FLEXIBLE TIME, TIME INCLUDING BACK-TO-BACK,
WEEKENDS, NIGHTS AND HOLIDAYS</t>
  </si>
  <si>
    <t>Payroll related taxes as required by law</t>
  </si>
  <si>
    <t>C-500-25127-951226</t>
  </si>
  <si>
    <t xml:space="preserve">A High School/GED diploma and an employment certificate as a Graphic Designer is to be applied equally to US workers and CW-1.
</t>
  </si>
  <si>
    <t xml:space="preserve">chapter 2, chapter 7, fica sss and fica medical
</t>
  </si>
  <si>
    <t>C-500-25139-989117</t>
  </si>
  <si>
    <t>Satmonete Lane, Afetna Village</t>
  </si>
  <si>
    <t>P.O. Box 506343, Saipan</t>
  </si>
  <si>
    <t>66-0806838</t>
  </si>
  <si>
    <t>P-500-25050-705645</t>
  </si>
  <si>
    <t>Maintenance Mechanic</t>
  </si>
  <si>
    <t>Skills in troubleshooting and repairing.</t>
  </si>
  <si>
    <t>Federal and CNMI taxes</t>
  </si>
  <si>
    <t>C-500-25128-956515</t>
  </si>
  <si>
    <t>CHA LLC</t>
  </si>
  <si>
    <t>CHA CAFE &amp; BISTRO</t>
  </si>
  <si>
    <t>PO BOX 501961</t>
  </si>
  <si>
    <t>66-0819699</t>
  </si>
  <si>
    <t>chasaipan@gmail.com</t>
  </si>
  <si>
    <t>P-500-25078-786312</t>
  </si>
  <si>
    <t>Accounting clerk</t>
  </si>
  <si>
    <t>Applicant must be a high school graduate or equivalent, with at least 24-months of work experience as an accounting clerk. Must have knowledge and understanding of bookkeeping practices and procedures. Must be able to use Peachtree accounting  system and must be able to use adequately Microsoft Excel and Word. Must be able to prepare tax returns, business and financial reports, billings and collections, payroll and budgeting duties. Verbal and/or written test may be provided to substantiate sufficiency of understanding of general accounting principles and practices, coding, debits/credits, and understanding of basic tax forms.  Applicant must be willing to work in flexible hours, even weekends and holidays if necessary especially to meet deadlines.</t>
  </si>
  <si>
    <t>C-500-25128-951408</t>
  </si>
  <si>
    <t>P-500-25065-748584</t>
  </si>
  <si>
    <t>AUTOMOTIVE SERVICE TECHNICIANS &amp; MECHANICS</t>
  </si>
  <si>
    <t xml:space="preserve">WITH 12 MONTHS OF WORK-RELATED EXPERIENCE AND AN EMPLOYMENT CERTIFICATE AS AN AUTOMOTIVE SERVICE TECHNICIAN &amp; MECHANIC TO BE APPLIED EQUALLY TO U.S. AND CW-1 WORKERS
</t>
  </si>
  <si>
    <t>C-500-25149-027364</t>
  </si>
  <si>
    <t>THE BAR, LLC</t>
  </si>
  <si>
    <t>PO BOX 5373 CHRB</t>
  </si>
  <si>
    <t>66-1039490</t>
  </si>
  <si>
    <t>COLDEEN</t>
  </si>
  <si>
    <t>KATHRENE</t>
  </si>
  <si>
    <t>TAYLOR</t>
  </si>
  <si>
    <t>MEMBER OF LLC</t>
  </si>
  <si>
    <t>thebarsaipan@gmail.com</t>
  </si>
  <si>
    <t>P-500-24344-526469</t>
  </si>
  <si>
    <t>CHALAN PALE ARNOLD GARAPAN</t>
  </si>
  <si>
    <t>C-500-25115-903462</t>
  </si>
  <si>
    <t>Social Security, Medicare and required withholding tax.</t>
  </si>
  <si>
    <t>C-500-25150-033118</t>
  </si>
  <si>
    <t>P-500-25114-897904</t>
  </si>
  <si>
    <t>C-500-25153-039023</t>
  </si>
  <si>
    <t>Bukiki Avenue Garapan</t>
  </si>
  <si>
    <t>P-500-25148-022716</t>
  </si>
  <si>
    <t xml:space="preserve">Must have 12 months of work-related experience as baker. Understanding the implications of new information for both current and future problem-solving and decision-making. Must be able to carry 50lbs. of flour, sugar and other ingredients. </t>
  </si>
  <si>
    <t>C-500-25097-835741</t>
  </si>
  <si>
    <t>P-500-24207-220788</t>
  </si>
  <si>
    <t>WORK EXPERIENCE REQUIRED IS 12 MONTHS CURRENT AND PROGRESSIVE IN CHILD CARE SETTING. INFANT TODDLER CERTIFICATION IS BIG PLUS FACTOR. EXPERIENCE WITH SPECIAL NEEDS CHILD IS BIG PLUS FACTOR. GOOD ORAL AND WRITTEN COMMUNICATION SKILLS (TO PREPARE LICENSING REQUIREMENTS ON DAILY REPORTS AND OBSERVATIONS. ENGLISH IS THE OFFICIAL LANGUAGE IN THE CNMI). MICROSOFT WORD AND EXCEL USER. SUCCESSFUL APPLICANT(S) IS REQUIRED TO SUBMIT AT LEAST TWO (2) RECOMMENDATION LETTERS FROM PREVIOUS EMPLOYMENT (DIRECT SUPERVISOR OR HR), WHICH MUST INCLUDE A STATEMENT ON WORK RELIABILITY, PUNCTUALITY, ATTENDANCE, AND WORK ETHICS. SUCCESSFUL APPLICANT(S) WILL BE REQUIRED TO PROVIDE TWO (2) LETTER OF REFERENCE FROM NON-FAMILY MEMBERS.
*REQUIRED BY CNMI LICENSING OFFICE BEFORE ALLOWED TO WORK IN ANY CENTER:
POLICE CLEARANCE, CPR, SEX OFFENDER REGISTRY NOTIFICATION ACT, AND FOOD HANDLER CERTIFICATE.
*REQUIRED BY CHILD CARE DEVELOPMENT FUND PROGRAM WITHIN 90 DAYS FROM START OF WORK: COMPLETE AND PASS THE 12 TOPICS OF PRE-SERVICE TRAININGS.
WE ARE AN EQUAL OPPORTUNITY EMPLOYER AND THE ABOVE-MENTIONED REQUIREMENTS SHALL BE APPLIED EQUALLY TO ALL SUCCESSFUL APPLICANTS WHETHER U.S. WORKERS OR CW-1 WORKERS.</t>
  </si>
  <si>
    <t>CNMIBOOKS@GMAIL.COM</t>
  </si>
  <si>
    <t>C-500-25105-863671</t>
  </si>
  <si>
    <t>Saipan Central Baptist Church Inc.</t>
  </si>
  <si>
    <t>P.O. Box 504961</t>
  </si>
  <si>
    <t>66-0707238</t>
  </si>
  <si>
    <t>Piao</t>
  </si>
  <si>
    <t>Yulan</t>
  </si>
  <si>
    <t>P-500-24305-444296</t>
  </si>
  <si>
    <t>Church Clerk</t>
  </si>
  <si>
    <t>1 year working experience in congregation. Able to have a time management. Ability to legible handwriting and take notes and accurately, sort and distribute mail. Can handle emails, send thank you notes and record information regarding church members milestones, such as wedding, baptism certificates and list of committees. Able to pay bills, maintaining tax files and schedule service calls for office equipment.</t>
  </si>
  <si>
    <t>Aga Place, Kanat Tabla</t>
  </si>
  <si>
    <t>C-500-25175-123040</t>
  </si>
  <si>
    <t>C-500-25161-072365</t>
  </si>
  <si>
    <t>C-500-25162-080100</t>
  </si>
  <si>
    <t>YCO CORPORATION</t>
  </si>
  <si>
    <t>PO Box 500932</t>
  </si>
  <si>
    <t>2nd Floor Yumul Bldg 2 Msgr Guerrero RD Chalan Kiya</t>
  </si>
  <si>
    <t>98-6018656</t>
  </si>
  <si>
    <t>RAY</t>
  </si>
  <si>
    <t>NARAJA</t>
  </si>
  <si>
    <t>ycocorporationlabor@yahoo.com</t>
  </si>
  <si>
    <t>P-500-24351-544534</t>
  </si>
  <si>
    <t>COMPUTER USER SUPPORT SPECIALITSTS</t>
  </si>
  <si>
    <t>MUST HAVE AT LEAST 60 MONTHS OF WORKING EXPERIENCE AS COMPUTER USER SUPPORT SPECIALITSTS. CERTIFICATE OF EMPLOYMENT AS COMPUTER USER SUPPORT SPECIALITSTS IS REQUIRED. MUST KNOW HOW TO USE THE ROCKSOLID PROGRAM. MUST HAVE ASSOCIATE DEGREE RELATED TO COMPUTER USER SUPPORT. 
PASSING OF PRESCREENING TEST IS REQUIRED (LIKE TRADE TEST AND/OR EMPLOYMENT EXAM)</t>
  </si>
  <si>
    <t>C-500-25101-854036</t>
  </si>
  <si>
    <t>P-500-24157-072160</t>
  </si>
  <si>
    <t xml:space="preserve">Applicant must have at least 12 month of work experience .
</t>
  </si>
  <si>
    <t>3688 Beachrpad Garapan Village</t>
  </si>
  <si>
    <t>C-500-25155-049248</t>
  </si>
  <si>
    <t>P-500-25099-844751</t>
  </si>
  <si>
    <t>Must be knowledgeable in handling QuickBooks point of sale software.</t>
  </si>
  <si>
    <t>C-500-25111-883258</t>
  </si>
  <si>
    <t>C-500-25132-962591</t>
  </si>
  <si>
    <t>VIZION INSURANCE CO. LTD</t>
  </si>
  <si>
    <t>VIZION INSURANCE</t>
  </si>
  <si>
    <t>66-0931221</t>
  </si>
  <si>
    <t>vizioninsltd@gmail.com</t>
  </si>
  <si>
    <t>Insurance Claims and Policy Processing Clerks</t>
  </si>
  <si>
    <t>P-500-24233-278644</t>
  </si>
  <si>
    <t>Insurance Policy Processing Clerk</t>
  </si>
  <si>
    <t xml:space="preserve">Applicant must have a high school diploma. Applicant must have at least 12 months of work experience in any related job. </t>
  </si>
  <si>
    <t>C-500-25125-935985</t>
  </si>
  <si>
    <t>Herminio A Perez</t>
  </si>
  <si>
    <t>Angel's Enterprises</t>
  </si>
  <si>
    <t>P.O Box 1471</t>
  </si>
  <si>
    <t>66-1027802</t>
  </si>
  <si>
    <t>Perez</t>
  </si>
  <si>
    <t>Herminio</t>
  </si>
  <si>
    <t>angelsenterprisese301@gmail.com</t>
  </si>
  <si>
    <t>P-500-24289-409115</t>
  </si>
  <si>
    <t>Maintenance and Repair Workers, Genera</t>
  </si>
  <si>
    <t>MUST HAVE 12 MONTHS EXPERIENCE AS MAINTENANCE WORKER. KNOW HOW TO USE POWER TOOLS AND MANUAL TOOLS  . KNOWLEDGEABLE FOR HEALTH AND SAFETY PROCEDURE IN DOING THE TASK. MAYBE REQUIRED TO WORK UNDER THE SUN OF NECESSARY.</t>
  </si>
  <si>
    <t>songsong Village</t>
  </si>
  <si>
    <t>angelsenterprises301@gmail.com</t>
  </si>
  <si>
    <t>Herminio Perez dba Angel's Enterprises</t>
  </si>
  <si>
    <t>C-500-25143-010941</t>
  </si>
  <si>
    <t xml:space="preserve">Social Security (FICA), Medicare Tax, Other Payroll Withholdings
</t>
  </si>
  <si>
    <t>C-500-25100-849191</t>
  </si>
  <si>
    <t>P-500-24236-288539</t>
  </si>
  <si>
    <t>Guest Service Representative</t>
  </si>
  <si>
    <t>PROFESSIONAL APPEARANCE, SPEAK ENGLISH LANGUAGE, LIFT AND CARRY 30LBS. PROBLEM SOLVING SKILLS, STAMINA TO STAND FOR LONG PERIODS, ABILITY TO
STAY CALM UNDER PRESSURE, ORGANIZED AND DETAILED ORIENTED, ABLE TO WORK FLEXIBLE SCHEDULES.</t>
  </si>
  <si>
    <t>C-500-25136-983567</t>
  </si>
  <si>
    <t>110 RTE 30, BEACH ROAD, CHALAN KANOA</t>
  </si>
  <si>
    <t xml:space="preserve">CNMI Tax AND FICA Tax. Housing is optional; Employees who are single may live in the housing with a monthly charge of $30.00 for air condition use, free housing or no monthly charge for single employees who opted not to use the air conditioner. 
</t>
  </si>
  <si>
    <t>C-500-25118-909848</t>
  </si>
  <si>
    <t>P-500-25073-774783</t>
  </si>
  <si>
    <t>Must be at least a High School Graduate and with a minimum of Twenty-Four (24) months of work experience as a Maintenance and Repair Workers, General</t>
  </si>
  <si>
    <t>C-500-25097-835981</t>
  </si>
  <si>
    <t>JFAR CORPORATION</t>
  </si>
  <si>
    <t>STAR G ENTERPRISES</t>
  </si>
  <si>
    <t>P.O. BOX 502072, CRISPINA ST</t>
  </si>
  <si>
    <t>66-0843440</t>
  </si>
  <si>
    <t>FARINAS</t>
  </si>
  <si>
    <t>JEREMIAS JR</t>
  </si>
  <si>
    <t>CORPUZ</t>
  </si>
  <si>
    <t>jfarg2015@gmail.com</t>
  </si>
  <si>
    <t>P-500-24291-413076</t>
  </si>
  <si>
    <t>AT LEAST 12 MONTHS WORKING EXPERIENCE AS BAKER. MUST KNOW HOW TO MAKE DOUGH FOR MAKING BREAD AND OTHER BAKERY PRODUCTS. KNOW HOW TO MAKE ORIENTAL ASSORTED COOKIES, CAKES, BREAD AND PASTRIES. MUST KNOW THE TECHNIQUES IN MIXING AND DESIRED AMOUNT OF INGREDIENTS FOR MAKING DOUGH. KNOW HOW TO OPERATE AND USE OF BAKING EQUIPMENT. WILLING TO WORK FLEXIBLE SCHEDULE. PERFORM OTHER RELATED DUTIES AS ASSIGNED.</t>
  </si>
  <si>
    <t>CRISPINA ST.</t>
  </si>
  <si>
    <t>C-500-25101-854070</t>
  </si>
  <si>
    <t>P-500-24157-072169</t>
  </si>
  <si>
    <t>Construction Worker</t>
  </si>
  <si>
    <t xml:space="preserve">Applicant must have at least 3 months of work experience.
</t>
  </si>
  <si>
    <t>C-500-25107-875500</t>
  </si>
  <si>
    <t>P-500-25041-679935</t>
  </si>
  <si>
    <t>Per week exceeds 40 hours, overtime rate $11.35 x1.5=$17.025 per hour.</t>
  </si>
  <si>
    <t>C-500-25107-874890</t>
  </si>
  <si>
    <t>WINNER LI'S CORPORATION</t>
  </si>
  <si>
    <t>SUNFLOWER MARKET</t>
  </si>
  <si>
    <t>CHALAN PALE ARNOLD, LOWER NAVY HILL VILLAGE</t>
  </si>
  <si>
    <t>66-0817890</t>
  </si>
  <si>
    <t>BOHU</t>
  </si>
  <si>
    <t>WINNERLIS22@GMAIL.COM</t>
  </si>
  <si>
    <t>P-500-25041-678501</t>
  </si>
  <si>
    <t>Bi-weekly salary $18.24 x70 hours=$1,276.80 (FLSA Exempt)</t>
  </si>
  <si>
    <t>winnerlis22@gmail.com</t>
  </si>
  <si>
    <t>C-500-25177-129669</t>
  </si>
  <si>
    <t>C-500-25123-934833</t>
  </si>
  <si>
    <t>MUST OBTAIN A FOOD HANDLER CERTIFICATION FROM THE CNMI DEPARTMENT OF PUBLIC HEALTH; JOB DUTIES REQUIRE STANDING AND WALKING FOR MOST OF THE ENTIRE SHIFT; MUST HAVE FINGER DEXTERITY TO USE SOME UTENSILS, EQUIPMENT, AND SCALE FOR DEVELOPING, EVALUATING, AND IMPLEMENTING NEW FOOD RECIPES. MUST BE ABLE TO WORK FLEXIBLE HOURS, HOLIDAYS, WEEKENDS, AND MORNING SHIFTS. THE EMPLOYER REQUIRES THE FOOD HANDLER CERTIFICATION TO BE APPLIED EQUALLY TO BOTH U.S. WORKERS AND FOREIGN WORKERS. Must have 6 months of training and 12 months of experience as a kitchen helper, cook, food preparer, and similar occupations.</t>
  </si>
  <si>
    <t>+1670) 234-1726</t>
  </si>
  <si>
    <t>C-500-25141-999820</t>
  </si>
  <si>
    <t>VETERANS OF FOREIGN WARS POST NO 3457</t>
  </si>
  <si>
    <t>VFW CLUB</t>
  </si>
  <si>
    <t>PALM STREET, GARAPAN</t>
  </si>
  <si>
    <t>P.O. BOX 506680</t>
  </si>
  <si>
    <t>66-0613546</t>
  </si>
  <si>
    <t>CALLAGHAN</t>
  </si>
  <si>
    <t>TREASURER</t>
  </si>
  <si>
    <t>vfwsaipan@gmail.com</t>
  </si>
  <si>
    <t>P-500-25051-709504</t>
  </si>
  <si>
    <t>OPERATIONAL SERVICE WORKER</t>
  </si>
  <si>
    <t>ONE YEAR RELATED WORK EXPERIENCE. ABILITY TO FOLLOW DIRECTIONS AND ADHERE TO SAFETY GUIDELINES. ABILITY TO WORK ON
VARIED SCHEDULES UNDER DIVERSE CONDITIONS. MUST BE AVAILABLE TO WORK DAYS, NIGHTS, WEEKENDS, AND OCCASIONALLY, HOLIDAYS. MUST HAVE THE STAMINA TO STAND FOR A PROLONGED PERIOD OF TIME. ABILITY TO HOLD AND CARRY MULTIPLE PLATES IN ONE SERVING. MUST BE WILLING TO WORK FLEXIBLE SCHEDULES INCLUDE WEEKENDS AND HOLIDAYS.
APPLICANTS ARE REQIUIRED TO SUBMIT THEIR RESUME AND EMPLOYMENT CERTIFICATION SHOWING THE
REQUIRED EXPERIENCE. APPLICATIONS WILL BE CONSIDERED IF SUBMITTED WITHIN THE RECRUITMENT PERIOD. PREVIOUS EMPLOYER WILL BE CONTACTED FOR VERIFICATION AND PERSONAL REFERENCE.</t>
  </si>
  <si>
    <t>VFWSAIPAN@GMAIL.COM</t>
  </si>
  <si>
    <t>C-500-25147-018260</t>
  </si>
  <si>
    <t>BO DA CORPORATION</t>
  </si>
  <si>
    <t>BO DA MASSAGE/SUNSHINE HOTEL/SUNSHINE RESTAURANT</t>
  </si>
  <si>
    <t>BROADWAY SAN JOSE VILLAGE</t>
  </si>
  <si>
    <t>66-1057900</t>
  </si>
  <si>
    <t>ZHOU</t>
  </si>
  <si>
    <t>BODACORPORATION@GMAIL.COM</t>
  </si>
  <si>
    <t>P-500-25038-673949</t>
  </si>
  <si>
    <t xml:space="preserve">1. WORK SCHEDULE AS FOLLOW:
10:00AM TO 1:00PM,
2:00PM TO 6:00PM.
7 HOURS A DAY, MONDAY THROUGH FRIDAY, 35 HOURS PER WEEK.
</t>
  </si>
  <si>
    <t>bodacorporation@gmail.com</t>
  </si>
  <si>
    <t>C-500-25148-023021</t>
  </si>
  <si>
    <t>PDF &amp; Co</t>
  </si>
  <si>
    <t>Nokalimi Bldg., Garapan Village</t>
  </si>
  <si>
    <t>Nokalimi Bldg Garapan Village</t>
  </si>
  <si>
    <t>P-500-24149-040295</t>
  </si>
  <si>
    <t>Previous experience as a Beautician, Hairstylist, or Colorist. Ability to use hot irons, curlers, and blow dyers. Ability to perform waxing, pedicure, manicure, and nail reconstruction.</t>
  </si>
  <si>
    <t>Federal Income Tax, State Income Tax, Social Security (FICA), Medicare Tax</t>
  </si>
  <si>
    <t>C-500-25116-908685</t>
  </si>
  <si>
    <t>LI'S USA CORP</t>
  </si>
  <si>
    <t>P-500-25057-724769</t>
  </si>
  <si>
    <t>Work as a maintenance worker in the supermarket for at least 24 months consecutive months.</t>
  </si>
  <si>
    <t>C-500-25107-874987</t>
  </si>
  <si>
    <t>MIN WAN INTERNATIONAL INVESTMENT CORP</t>
  </si>
  <si>
    <t>HAN NAM SUPERMARKET</t>
  </si>
  <si>
    <t>KOBLERVILLE MAIN ROAD, KOBLERVILLE VILLAGE</t>
  </si>
  <si>
    <t>66-0868967</t>
  </si>
  <si>
    <t>GUOTENG</t>
  </si>
  <si>
    <t>MINWANCORP2010@GMAIL.COM</t>
  </si>
  <si>
    <t>P-500-25047-698105</t>
  </si>
  <si>
    <t>minwancorp2010@gmail.com</t>
  </si>
  <si>
    <t>C-500-25118-909246</t>
  </si>
  <si>
    <t>ATOMS CO LTD</t>
  </si>
  <si>
    <t>10443 Adetfa Street</t>
  </si>
  <si>
    <t>1F Gill Blas Condominium</t>
  </si>
  <si>
    <t>66-0492673</t>
  </si>
  <si>
    <t>KAIJO</t>
  </si>
  <si>
    <t>JUANITA</t>
  </si>
  <si>
    <t>EBBA</t>
  </si>
  <si>
    <t>Administrative Officer</t>
  </si>
  <si>
    <t>10443 Adetfa St</t>
  </si>
  <si>
    <t>consulting-dep@atomsco.com</t>
  </si>
  <si>
    <t>P-500-25031-655975</t>
  </si>
  <si>
    <t>Installation, Maintenance and Repair Workers, All Other</t>
  </si>
  <si>
    <t xml:space="preserve">High School Graduate or equivalent required; At least 12 months experience as machinery repairman. Knowledgeable on use of hand and power tools to perform the repair and maintenance job. Knowledgeable on parts to be used on repair or replacement of damaged machinery motors. Knowledgeable on building electrical connections. Can read blue print or building plans. Can draw sketches. Can read and understand and comply with building safety requirements. Must be physically fit and able to lift 50 lbs. and above. Can add, divide, subtract and multiply. Can sit, squat and stand for long periods of time. Can work indoors or outdoors in open or confined spaces during extreme heat exposed to dirt, dust, noise, insects, cleaning solutions in all kinds of weather at all times day or night. Possess or can acquire for a CNMI drivers license. WORK HOURS: Monday, Tuesday, Wednesday, Thursday and Saturday 9:00 AM to 4:00 PM Friday: 9:00 AM to 3:00 PM   TOTAL 35 WORK HOURS PER WEEK.
</t>
  </si>
  <si>
    <t>Adetfa Street</t>
  </si>
  <si>
    <t>Federal (FICA and MEDICARE) &amp; State Tax (Ch2 and Ch7)</t>
  </si>
  <si>
    <t>C-500-25111-883281</t>
  </si>
  <si>
    <t>LONG FENG CORPORATION</t>
  </si>
  <si>
    <t>XU FARM/NEW X.O MARKET/PARTY POKER</t>
  </si>
  <si>
    <t>66-0713989</t>
  </si>
  <si>
    <t>GUOWU</t>
  </si>
  <si>
    <t>NEWXOSAIPAN@HOTMAIL.COM</t>
  </si>
  <si>
    <t>P-500-25040-678197</t>
  </si>
  <si>
    <t>WORK SCHEDULE AS FOLLOWS:
7:00AM TO 11:00AM,
2:00PM TO 5:00PM.
7 HOURS PER DAY, MONDAY THROUGH FRIDAY, 35 HOURS PER WEEK.</t>
  </si>
  <si>
    <t>Per week exceeds 40 hours, overtime rate $11.91 x1.5=$17.865 per hour.</t>
  </si>
  <si>
    <t>newxosaipan@hotmail.com</t>
  </si>
  <si>
    <t>C-500-25109-882669</t>
  </si>
  <si>
    <t>C-500-25115-903803</t>
  </si>
  <si>
    <t>SUNSTAR CORPORATION</t>
  </si>
  <si>
    <t>SUNSTAR TIRE SHOP</t>
  </si>
  <si>
    <t>7336 ISA DR, KAGMAN</t>
  </si>
  <si>
    <t>66-0722356</t>
  </si>
  <si>
    <t>sunstarcorp8888@gmail.com</t>
  </si>
  <si>
    <t>Tire Repairers and Changers</t>
  </si>
  <si>
    <t>P-500-25014-616375</t>
  </si>
  <si>
    <t>TIRE REPAIRER AND CHANGER</t>
  </si>
  <si>
    <t>6 MONTHS OF RELATED WORK EXPERIENCE.</t>
  </si>
  <si>
    <t>C-500-25104-859475</t>
  </si>
  <si>
    <t>HOFSCHNEIDER ENGINEERING CORPORATION</t>
  </si>
  <si>
    <t>PMB 368 P.O. BOX 10000</t>
  </si>
  <si>
    <t>66-0819398</t>
  </si>
  <si>
    <t>HOFSCHNEIDER</t>
  </si>
  <si>
    <t>William</t>
  </si>
  <si>
    <t>gailm@hofschneider-eng.com</t>
  </si>
  <si>
    <t>Xu</t>
  </si>
  <si>
    <t>Nelson</t>
  </si>
  <si>
    <t>238 Archbishop Flores Street</t>
  </si>
  <si>
    <t>Suite 903</t>
  </si>
  <si>
    <t>Hagatna</t>
  </si>
  <si>
    <t>nelson.xu@baumannguam.com</t>
  </si>
  <si>
    <t>BAUMANN, XU and BLACK, LLC</t>
  </si>
  <si>
    <t>66-0738544</t>
  </si>
  <si>
    <t>SUPREME COURT OF GUAM and DISTRICT COURT OF GUAM</t>
  </si>
  <si>
    <t>P-500-24198-198115</t>
  </si>
  <si>
    <t>Knowledge of FHWA/AASHTO/FAA/EPA/NFPA/ASTM 3; AutoCAD, AutoCAD Civil 3D; Bluebeam Revu; Storm and Sanitary Analysts (SSA) software; MS Projects; and Prolog Manager and Converge is required. 
Familiarity with Carlson Civil Suite is preferred. 
Certification in Procore Admin, Project Management, Engineer, Quality and Safety, and Financial Management is preferred.</t>
  </si>
  <si>
    <t>2nd Floor, JET Building, Middle Road</t>
  </si>
  <si>
    <t>Chapter 2 and Chapter 7 (if applicable) and FICA Deductions</t>
  </si>
  <si>
    <t>www.hofschneider-eng.com</t>
  </si>
  <si>
    <t>C-500-25123-934836</t>
  </si>
  <si>
    <t>PO BOX 500002</t>
  </si>
  <si>
    <t>Food Servers, Nonrestaurant</t>
  </si>
  <si>
    <t>P-500-24236-288727</t>
  </si>
  <si>
    <t>KNOWLEDGE OF SUPPLIES, EQUIPMENT, AND/OR SERVICES ORDERING AND INVENTORY CONTROL. ABILITY TO FOLLOW VERBAL AND WRITTEN INSTRUCTIONS. ABILITY TO READ AND WRITE. ABILITY TO UNDERSTAND AND FOLLOW SAFETY PROCEDURES. ABILITY TO SAFELY USE CLEANING EQUIPMENT AND SUPPLIES. ABILITY TO LIFT AND MANIPULATE HEAVY OBJECTS UP TO 25 LBS. KNOWLEDGE OF FOOD SERVICE LINE SET-UP AND TEMPERATURE REQUIREMENTS. SKILL IN COOKING AND PREPARING A VARIETY OF FOODS. KNOWLEDGE OF FOOD PREPARATION AND PRESENTATION METHODS, TECHNIQUES, AND QUALITY STANDARDS. MUST OBTAIN FOOD HANDLER'S CERTIFICATION FROM THE CNMI DEPARTMENT OF PUBLIC HEALTH AS REQUIRED BY LAW. MUST BE ABLE TO WORK ON FLEXIBLE HOURS INCLUDING HOLIDAYS, WEEKENDS, AND EVENING SHIFTS.</t>
  </si>
  <si>
    <t>C-500-25138-988838</t>
  </si>
  <si>
    <t>P-500-24201-207430</t>
  </si>
  <si>
    <t>Maintenance and Repair Worker General</t>
  </si>
  <si>
    <t>Previous work-related skill, knowledge or experience required. Must have at least 12 months of work experience.</t>
  </si>
  <si>
    <t>C-500-25130-961672</t>
  </si>
  <si>
    <t>Jamie</t>
  </si>
  <si>
    <t>P-500-24212-230187</t>
  </si>
  <si>
    <t>Technician - Air-Conditioning and Refrigeration</t>
  </si>
  <si>
    <t>MUST BE ABLE TO READ, WRITE AND COMMUNICATE IN ENGLISH. HAS DRIVER'S LICENSE IS PREFERABLE.</t>
  </si>
  <si>
    <t>FICA, FEDERAL AND CNMI LOCAL TAXES</t>
  </si>
  <si>
    <t>C-500-25141-005023</t>
  </si>
  <si>
    <t>P-500-24165-105368</t>
  </si>
  <si>
    <t>MUST HAVE HIGH SCHOOL DIPLOMA OF GED  WITH AT LEAST TWO YEARS WORK EXPERIENCE IN ACCOUTING. MUST KNOW HOW TO OPERATE COMPUTER PROGRAMMED WITH
ACCOUNTING SOFTWARE.
MUST KNOW HOW PREPARE, COMPLETE AND COMPUTE CNMI LOCAL AND FEDERAL TAX DOCUMENTS. 
MUST KNOW HOW TO PREPARE FINANCIAL STATEMENT. 
MUST HAVE THE ABILITY TO WORK INDEPENDENTLY.
MUST BE KNOWLEGEABLE IN OPERATING AND TROUBLESHOOTING ACCOUNTING SOFTWARES</t>
  </si>
  <si>
    <t>1st Floor Ben and Bibang Building</t>
  </si>
  <si>
    <t>Corner Rosa Street, Chalan Pali Arnold Road, Garapan</t>
  </si>
  <si>
    <t>CNMI Withholding Tax (State Income Tax) , Social Security (FICA) and Medicare Tax</t>
  </si>
  <si>
    <t>C-500-25123-934829</t>
  </si>
  <si>
    <t>APPLICANTS MUST HAVE AT LEAST 6-MONTHS OF TRAINING IN A BASIC BAKING COURSE AND TWELVE (12) MONTHS OF EXPERIENCE AS A BAKER HELPER, BAKER, OR OTHER SIMILAR OCCUPATIONS. SKILLS AND KNOWLEDGE IN ROUTINE BAKERY MACHINERY OPERATIONS. ABLE TO WORK IN A FAST-PACED ENVIRONMENT. MUST BE ABLE TO WORK 5 DAYS A WEEK &amp; ON HOLIDAYS WITH A FLEXIBLE SCHEDULE. MUST BE ABLE TO LIFT 50 LBS OF INGREDIENTS.</t>
  </si>
  <si>
    <t>C-500-25150-033102</t>
  </si>
  <si>
    <t>3228 Texas Road, Chalan Kanoa, Saipan MP96950</t>
  </si>
  <si>
    <t>P-500-25099-844716</t>
  </si>
  <si>
    <t xml:space="preserve">Must know the standard procedure in cooking different kind of foods. Applicants must also present Employment Certificate. </t>
  </si>
  <si>
    <t>FICA Taxes (Social Security, Medicare)
CNMI Withholding Tax (Chapter, Chapter 7)</t>
  </si>
  <si>
    <t>C-500-25112-888128</t>
  </si>
  <si>
    <t>P.O. BOX 10000 PMB222</t>
  </si>
  <si>
    <t>P-500-24208-223840</t>
  </si>
  <si>
    <t>12 months of previous work experience and previous work-related skill, knowledge, or experience is required. Must be able to lift at least 25 pounds. Knowledge and experience of using a variety of cleaning tools and equipment such as vacuum cleaner, mops, and brooms.  Knowledge of safety guidelines when working with chemical cleaners.  Must be able to work on flexible work schedules (nights, weekends, and holidays) as needed as work will be performed on different worksites/locations. Employment exam/trade test required.</t>
  </si>
  <si>
    <t>UNIT 305A MARIANAS BUSINESS PLAZA NAURU LOOP</t>
  </si>
  <si>
    <t>C-500-25111-883351</t>
  </si>
  <si>
    <t>C-500-25143-011630</t>
  </si>
  <si>
    <t>Sasamo USA Corporation</t>
  </si>
  <si>
    <t>Monster Travel</t>
  </si>
  <si>
    <t>66-0739287</t>
  </si>
  <si>
    <t>sasamousacorp@gmail.com</t>
  </si>
  <si>
    <t>P-500-25036-666888</t>
  </si>
  <si>
    <t>Must be able to drive motor vehicles to transport clients to establishments and tour site locations.  Must be able to speak, read and write Korean language to be able to interact with clients. A valid driver's license is required.</t>
  </si>
  <si>
    <t>C-500-25117-908973</t>
  </si>
  <si>
    <t>P-500-25080-795632</t>
  </si>
  <si>
    <t>STEWARD</t>
  </si>
  <si>
    <t>3-months experience and no diploma required.</t>
  </si>
  <si>
    <t>CNMI PAYROLL TAXES.</t>
  </si>
  <si>
    <t>C-500-25142-005270</t>
  </si>
  <si>
    <t>C-500-25104-863211</t>
  </si>
  <si>
    <t>C-500-25099-844639</t>
  </si>
  <si>
    <t>C-500-25104-859457</t>
  </si>
  <si>
    <t>Kap Soon Choi</t>
  </si>
  <si>
    <t>KOREAN RESTAURANT BAB</t>
  </si>
  <si>
    <t>PMB 320 BOX 10000</t>
  </si>
  <si>
    <t>99-3013613</t>
  </si>
  <si>
    <t>Kap Soon</t>
  </si>
  <si>
    <t>spn2005corp@gmail.com</t>
  </si>
  <si>
    <t>P-500-24347-537179</t>
  </si>
  <si>
    <t xml:space="preserve">1-year prior experience in related food and beverage service and food preparation positions. Thorough experience with hot and cold food preparation can cook Korean dishes. Knowledge of accepted sanitation standards and health codes. Ability to use slicers, mixers, grinders, food processors, etc. Able to handle work in a fast-paced environment.
</t>
  </si>
  <si>
    <t>CNMI, Federal (FICA), and Medicare Tax</t>
  </si>
  <si>
    <t>C-500-25111-883445</t>
  </si>
  <si>
    <t>FEIYUE CORPORRATION</t>
  </si>
  <si>
    <t>SAIPAN GIFT SHOP</t>
  </si>
  <si>
    <t>66-1080576</t>
  </si>
  <si>
    <t>GUIQING</t>
  </si>
  <si>
    <t>FYUE1556@GMAIL.COM</t>
  </si>
  <si>
    <t>P-500-25046-697539</t>
  </si>
  <si>
    <t>WORK SCHEDULE AS FOLLOWS:
8:00AM TO 12:00PM,
2:00PM TO 5:00PM.
7 HOURS PER DAY, MONDAY THROUGH FRIDAY, 35 HOURS PER WEEK</t>
  </si>
  <si>
    <t>fyue1556@gmail.com</t>
  </si>
  <si>
    <t>C-500-25131-962057</t>
  </si>
  <si>
    <t>C-500-25111-883428</t>
  </si>
  <si>
    <t>MUST HAVE AT LEAST THREE (3) MONTHS  WORK EXPERIENCE AS A FAST FOOD AND COUNTER WORKER. ABILITY TO FOLLOW DIRECTIONS AND ADHERE TO SAFETY GUIDELINES. ABILITY TO WORK ON VARIED SCHEDULES UNDER DIVERSE CONDITIONS. MUST BE AVAILABLE TO WORK DAYS, NIGHTS, WEEKENDS, AND OCCASIONALLY, HOLIDAYS. MUST HAVE THE STAMINA TO STAND FOR A PROLONGED PERIOD OF TIME. ABILITY TO HOLD AND CARRY MULTIPLE PLATES IN ONE SERVING. MUST BE WILLING TO WORK FLEXIBLE
SCHEDULES INCLUDE WEEKENDS AND HOLIDAYS. APPLICANTS ARE REQIUIRED TO SUBMIT THEIR RESUME AND EMPLOYMENT CERTIFICATION SHOWING THE REQUIRED EXPERIENCE. APPLICATIONS WILL BE CONSIDERED IF SUBMITTED WITHIN THE RECRUITMENT PERIOD. PREVIOUS EMPLOYER WILL BE CONTACTED FOR VERIFICATION AND PERSONAL REFERENCE.</t>
  </si>
  <si>
    <t>C-500-25127-946586</t>
  </si>
  <si>
    <t>C-500-25154-044607</t>
  </si>
  <si>
    <t>C-500-25147-018199</t>
  </si>
  <si>
    <t>THE SEVENTH-DAY ADVENTIST MISSION OF THE NMI</t>
  </si>
  <si>
    <t>SAIPAN SEVENTH-DAY ADVENTIST CLINIC</t>
  </si>
  <si>
    <t>SDA DENTAL CLINIC QUARTER MASTER ROAD</t>
  </si>
  <si>
    <t>CHALAN LAULAU VILLAGE</t>
  </si>
  <si>
    <t>98-6018616</t>
  </si>
  <si>
    <t>SONSONA</t>
  </si>
  <si>
    <t>JOCELYN</t>
  </si>
  <si>
    <t>OFFICE MANAGER</t>
  </si>
  <si>
    <t>PO BOX 500169</t>
  </si>
  <si>
    <t>officemanager1@saipansdadental.com</t>
  </si>
  <si>
    <t>P-500-24242-301810</t>
  </si>
  <si>
    <t>At least 12 months experience as medical healthcare assistant in a clinic or hospital setting.</t>
  </si>
  <si>
    <t>C-500-25156-054950</t>
  </si>
  <si>
    <t>Paid leave, holiday pay, and 401(k) retirement plan subject to company policy.</t>
  </si>
  <si>
    <t>CNMI and Federal taxes. Share in medical insurance and 401(k) is optional.</t>
  </si>
  <si>
    <t>C-500-25123-934559</t>
  </si>
  <si>
    <t>SAIPAN TRAVEL INC</t>
  </si>
  <si>
    <t>3039 MAMATI LOOP</t>
  </si>
  <si>
    <t>PMB 98, P.O. BOX 10003</t>
  </si>
  <si>
    <t>66-0645734</t>
  </si>
  <si>
    <t>KWAN</t>
  </si>
  <si>
    <t>JOHN KIERWIN</t>
  </si>
  <si>
    <t>hr.saipantravelinc@gmail.com</t>
  </si>
  <si>
    <t>P-500-25072-770968</t>
  </si>
  <si>
    <t xml:space="preserve">Minimum of 2 years proven experience working with diesel engines and heavy-duty equipment. Ability to read and interpret technical manuals and diagnostic tools.
</t>
  </si>
  <si>
    <t>C-500-25125-939942</t>
  </si>
  <si>
    <t>Advance Carrier, Inc</t>
  </si>
  <si>
    <t>Gualo Rai Commercial Center, Gualo Rai P.O. Box 500137</t>
  </si>
  <si>
    <t>66-0811846</t>
  </si>
  <si>
    <t>P-500-24136-001024</t>
  </si>
  <si>
    <t>Gualo Rai Commercial Center, Gualo Rai</t>
  </si>
  <si>
    <t>C-500-25104-859589</t>
  </si>
  <si>
    <t>C-500-25111-883157</t>
  </si>
  <si>
    <t xml:space="preserve">AT LEAST 12 MONTHS WORKING EXPERIENCE AS MAINTENANCE AND REPAIR WORKER.CERTIFICATE OF EMPLOYMENT AS MAINTENANCE AND REPAIR WORKER IS REQUIRED. . KNOW HOW TO READ ELECTRICAL
DIAGRAM. KNOW CARPENTRY AND MASONRY WORKS.
WILLING TO WORK FLEXIBLE SCHEDULE. DO OTHER RELATED DUTIES AS ASSIGNED.
PASSING THE PRE-SCREENING TEST IS REQUIRED (LIKE TRADE TEST AND/OR EMPLOYMENT EXAM)
</t>
  </si>
  <si>
    <t>C-500-25105-863520</t>
  </si>
  <si>
    <t>To qualify, applicants must have at least 24 months experience working in the same position. Must have knowledge of Thai massage. Customer service, communication and interpersonal skills are a must. Applicant must be able to converse in Japanese, Chinese &amp; English to accommodate diverse tourist clientele. Applicant able to multi task and work even under pressure. Please note that the work schedule will be divided into three shifts (opening shift, mid shift and closing shift) to be spread among the workers. Applicants are required to submit their resume, a form of identification and employment certification showing the required work experience. Complete applications will be considered if submitted within the recruitment period. Previous employers will be contacted for verification of experience and character reference. Applicants will be asked to demonstrate skill requirements of the job. All requirements apply equally to all applicants.</t>
  </si>
  <si>
    <t>C-500-25100-849745</t>
  </si>
  <si>
    <t>UNITED CONSTRUCTION CORP</t>
  </si>
  <si>
    <t>HALLOW BLOCKS MANUFACTURER</t>
  </si>
  <si>
    <t>PUMPKIN ST.  CHALAN LAULAU VILLAGE</t>
  </si>
  <si>
    <t>P.O. BOX 502571</t>
  </si>
  <si>
    <t>98-6021728</t>
  </si>
  <si>
    <t>Crushing, Grinding, and Polishing Machine Setters, Operators, and Tenders</t>
  </si>
  <si>
    <t>P-500-25048-698621</t>
  </si>
  <si>
    <t>BLOCK MACHINE OPERATOR</t>
  </si>
  <si>
    <t>HIGH SCHOOL GRADUATE WITH AT LEAST 12 MONTHS OF EXPERIENCE. MUST HAVE WORKING EXPERIENCE AS A BLOCK MACHINE OPERATOR OF HALLOW BLOCKS, A MACHINE MANUFACTURER. KNOWLEDGE IN MIXING AND MAKING DIFFERENT KINDS OF HALLOW BLOCKS. CAN DO OTHER RELATED DUTIES INSIDE THE FACTORY.WILLING TO WORK FROM A FLEXIBLE SCHEDULE. CAN WORK INDEPENDENTLY WITHOUT SUPERVISION.</t>
  </si>
  <si>
    <t>C-500-25106-873159</t>
  </si>
  <si>
    <t>Winners Residence, Winners Gas, Winners Hardware, Winners Restaurant,  et al</t>
  </si>
  <si>
    <t>3741 Afetna Rd. San Antonio</t>
  </si>
  <si>
    <t>P-500-24213-233641</t>
  </si>
  <si>
    <t xml:space="preserve">Must have at least 3 month work related experience. Must have knowledge in laundry &amp; dryer machines basic function and malfunction. Must be able to do basic math (add, subtract, multiple, divide) and accurately handle payments and make change. No theft records. Must be physically fit to lift, push, pull or carry heavy loads. Willing to work flexible hours including weekends &amp; holidays. The work schedule for this position includes split shift and each beneficiary shall have different days off, each with 1-day off per week. All applicants must have own transportation to and from work and must be able to secure CNMI Driver's license. All applicants must submit an updated resume along with supporting documents, such as verifiable employment certifications, police clearance, and other relevant credentials for the position. Qualified candidates will be contacted for an interview. Applications must be received by the specified job vacancy announcement closing date. Background checks and drug testing may be required during or prior to employment and all applicants must agree and comply. </t>
  </si>
  <si>
    <t>Kagman Rd</t>
  </si>
  <si>
    <t>C-500-25133-968093</t>
  </si>
  <si>
    <t>P-500-24330-496727</t>
  </si>
  <si>
    <t xml:space="preserve">1. CURRENT AND VALID CNMI PRACTICAL NURSE OR VOCATIONAL NURSE LICENSE.
2. High School/GED.
3. MINIMUM OF 12 MONTHS WORK EXPERIENCE AS A LICENSED PRACTICAL NURSE OR LICENSED VOCATIONAL NURSE IN A HEALTHCARE FACILITY, CLINIC OR
SUPERVISED HOME HEALTHCARE SETTING.
4. CURRENT AND VALID CNMI DRIVER'S LICENSE, CAR INSURANCE AND PERSONALLY OWNED VEHICLE.
5. ASSOCIATES DEGREE IN NURSING.
All applicants must submit an application, resume and credentials to our office located at Marianas Health Services Inc
Building, 2588 Wischiira Way, Oleai, Saipan, Commonwealth of the Northern Mariana Islands from Monday to Friday, 8:00 am
to 5:00 pm. Applications are available on our website at www.marianashealth.com. Applicants may also send their
applications via email to: hrdept@marianashealth.com or contact the HR department at +1 670 233 4646 for more info. All
candidates required to complete a pre-employment assessment test specific to their desired position with a score of 80
points or higher. All candidates required to complete and pass a criminal and medical licensing board (if applicable)
background check.
</t>
  </si>
  <si>
    <t>C-500-25149-027431</t>
  </si>
  <si>
    <t>SAIPAN AUTO CLINIC COMPANY</t>
  </si>
  <si>
    <t>SAIPAN AUTO CINIC</t>
  </si>
  <si>
    <t>66-0672954</t>
  </si>
  <si>
    <t>rosevie.querijero@my.marianas.edu</t>
  </si>
  <si>
    <t>P-500-24219-246547</t>
  </si>
  <si>
    <t>LANGSE STREET (BEACH ROAD) SUSUPE VILLAGE</t>
  </si>
  <si>
    <t>AT THE BACK OF SUSUPE SHELL GASOLINE STATION</t>
  </si>
  <si>
    <t>psgacepc@gmail.com</t>
  </si>
  <si>
    <t>C-500-25122-929500</t>
  </si>
  <si>
    <t>P.O. Box 500091, Saipan</t>
  </si>
  <si>
    <t>P-500-25083-800036</t>
  </si>
  <si>
    <t xml:space="preserve">A) High school diploma (may be foreign equivalent); 12 months of experience as an Inventory Specialist, Promodiser, or Merchandiser; and must possess drivers license.  Verification of qualifications required.
B) Continued from E.c.7.a.: 5 days paid vacation leave after 1 year of employment, 7 days paid vacation leave after 2 years of employment, 10 days paid vacation leave after 3 years of employment; &amp; 5 days paid sick leave per year after completing 90 days from commencement of employment. Worker will be provided with daily transportation to and from workers residence to work site.  
C) Housing is optional.  At the worker's option, the Employer will assist the worker in securing housing consisting of a bedroom with shared bathroom, shared kitchen, &amp; shared living room/dining space at a monthly rate, excluding utilities, of $200 per bedroom or $100 if 2-person shared bedroom.  The worker is responsible for paying for the cost of the housing.
</t>
  </si>
  <si>
    <t>Employer paid medical/dental insurance ($511/month) [Cont'd on E.b.12.]</t>
  </si>
  <si>
    <t>C-500-25120-919772</t>
  </si>
  <si>
    <t>C-500-25103-859146</t>
  </si>
  <si>
    <t>C-500-25108-878901</t>
  </si>
  <si>
    <t>C-500-25132-962662</t>
  </si>
  <si>
    <t>C-500-25157-061468</t>
  </si>
  <si>
    <t>JOY LEE CORP.</t>
  </si>
  <si>
    <t>GREEN CONSUME MARKET</t>
  </si>
  <si>
    <t>66-0912678</t>
  </si>
  <si>
    <t>KUMA XIONG</t>
  </si>
  <si>
    <t>joyleecorpgreen@gmail.com</t>
  </si>
  <si>
    <t>P-500-25120-919680</t>
  </si>
  <si>
    <t>At least 24 months of continuous working experience as a store maintenance.</t>
  </si>
  <si>
    <t>C-500-25118-914032</t>
  </si>
  <si>
    <t>3612 Beach Road, Garapan</t>
  </si>
  <si>
    <t>P-500-24340-522186</t>
  </si>
  <si>
    <t>High School diploma required with 24 months previous work experience. Must be able to work nights, weekends and holidays, as needed and flexible, as work will be performed in different locations. Knowledge and experience in repairing doors, locks, windows, painting, landscaping works, welding, carpentry and masonry works. Highly skilled with various hand and power tools. Must know how to read electrical diagram and repair electrical problems. Trade test and employment examination are required.</t>
  </si>
  <si>
    <t>C-500-25134-973241</t>
  </si>
  <si>
    <t>SUITE 12 GF 2390 BEACH ROAD PLAZA GARAPAN</t>
  </si>
  <si>
    <t>SUITE 12 GF 3290 BEACH ROAD PLAZA GARAPAN SAIPAN Northern Ma</t>
  </si>
  <si>
    <t>SAINTTRADING2@GMAIL.COM</t>
  </si>
  <si>
    <t>P-500-25083-797024</t>
  </si>
  <si>
    <t>KNOWLEDGE OF TECHNICS AND EQUIPMENT FOR STORING AND HANDLING FOOD PRODUCTS (BOTH PLANT AND ANIMAL) FOR CONSUMPTION OF KNOWLEDGE AND PRINCIPLES AND PROCESSING FOR PROVIDING CUSTOMER AND PERSONAL SERVICES. THIS INCLUDES CUSTOMER NEEDS ASSESSMENT, MEETING QUALITY STANDARDS FOR SERVICES, AND EVALUATION OF CUSTOMER SATISFACTION. KNOWLEDGE OF RAW MATERIALS, AND QUALITY CONTROL. COSTS AND OTHER TECHNICS TO ENSURE FOOD SAFETY.</t>
  </si>
  <si>
    <t>ALAHAI AVENUE GARAPAN</t>
  </si>
  <si>
    <t>WITHHOLDING  TAX AND FICA</t>
  </si>
  <si>
    <t>C-500-25171-114122</t>
  </si>
  <si>
    <t>EMPLOYMENT CERTIFICATION AS AN ACCOUNTANT WITH  ATLEAST 36 MONTHS WORK EXPEREINCED.</t>
  </si>
  <si>
    <t>AN OVERTIME PAYS OF $26.22 IN EXCESS OF 40 HRS A WEEK</t>
  </si>
  <si>
    <t>Salary tax, Social Security and Medicare Tax</t>
  </si>
  <si>
    <t>JUNG HEE</t>
  </si>
  <si>
    <t>66-0719652</t>
  </si>
  <si>
    <t>JK INVESTMENT &amp; DEVELOPMENT, LLC.</t>
  </si>
  <si>
    <t>C-500-25133-967294</t>
  </si>
  <si>
    <t>To qualify, applicants must have at least 24 months experience working in the same position. Must have knowledge of Thai massage. Customer service, communication and interpersonal skills are a must. Applicant must be able to converse in Japanese, Chinese &amp; English to accommodate diverse tourist clientele. Applicant must be able to multi task and work even under pressure. Please note that the work schedule will be divided into three shifts (opening shift, mid shift and closing shift) to be spread among the workers. Applicants are required to submit a form of identification, updated resume and employment certification showing the required work experience. Complete applications will be considered if submitted within the recruitment period. Previous employers will be contacted for verification and character reference. Applicants will be asked to demonstrate skill requirements of the job. All requirements apply equally to all applicants.</t>
  </si>
  <si>
    <t>C-500-25141-999708</t>
  </si>
  <si>
    <t>P-500-25100-849283</t>
  </si>
  <si>
    <t>INVENTORY SPECIALIST</t>
  </si>
  <si>
    <t>With at least 12 months of experience in a similar occupation.</t>
  </si>
  <si>
    <t xml:space="preserve">ALL APLLICABLE DEDUCTIONS </t>
  </si>
  <si>
    <t>C-500-25125-940261</t>
  </si>
  <si>
    <t>Geotesting, Inc.</t>
  </si>
  <si>
    <t>Walumwo Street, Unit C</t>
  </si>
  <si>
    <t>P.O. Box 5505 CHRB, Saipan</t>
  </si>
  <si>
    <t>98-6020914</t>
  </si>
  <si>
    <t>Siriprusanan</t>
  </si>
  <si>
    <t>Ukrit</t>
  </si>
  <si>
    <t>ukrit@geoguam.com</t>
  </si>
  <si>
    <t>P-500-25084-800376</t>
  </si>
  <si>
    <t>Assistant Soils/Materials Technician</t>
  </si>
  <si>
    <t xml:space="preserve">High school diploma (may be foreign educational equivalent); 24 months of experience as an Assistant Soils/Materials Technician; and must possess drivers license. Verification of qualifications required. 
Travels in an Employer provided vehicle to Employer's project sites in all villages in the MSA of Saipan, NMI; and travels, at Employers expense, to Employers project sites in the MSA of Rota, NMI 2-4 times per year for 1-3 days; and in the MSA of Tinian, NMI 4-8 times per year for 1-7 days.  </t>
  </si>
  <si>
    <t>geotesting.saipan@gmail.com</t>
  </si>
  <si>
    <t>C-500-25119-914699</t>
  </si>
  <si>
    <t>AB Wild Bill's, LLC.</t>
  </si>
  <si>
    <t>AB Wild Bill's Bar and Grill</t>
  </si>
  <si>
    <t>PMB 1210 Box 10003</t>
  </si>
  <si>
    <t>66-1000481</t>
  </si>
  <si>
    <t>Junya</t>
  </si>
  <si>
    <t>amjunya@hotmail.com</t>
  </si>
  <si>
    <t>P-500-25029-649837</t>
  </si>
  <si>
    <t>Thai Cook</t>
  </si>
  <si>
    <t>12-months of work-related experience as Cook, Restaurant or Thai Cook. Know how to work more than one task at the same time.
Must be flexible and have knowledge in various international, Asian, Westerns and Thai cuisines.</t>
  </si>
  <si>
    <t>C-500-25140-993874</t>
  </si>
  <si>
    <t>Pacific Home Appliances Corporation</t>
  </si>
  <si>
    <t>Chalan Pale Arnold Road Middle Road Garapan</t>
  </si>
  <si>
    <t>P.O. Box 501582</t>
  </si>
  <si>
    <t>66-0453420</t>
  </si>
  <si>
    <t>Ruben</t>
  </si>
  <si>
    <t>Gatchalian</t>
  </si>
  <si>
    <t>phac@pticom.com</t>
  </si>
  <si>
    <t>P-500-25038-673827</t>
  </si>
  <si>
    <t>HVAC and Refrigeration Mechanics and Installers</t>
  </si>
  <si>
    <t>CERTIFICATE OF TRAINING IN A VOCATIONAL SCHOOLS, BASIC KNOWLEDGE OF ROUTINE MAINTENANCE OF ELECTRONIC ITEMS AND OR HOME EQUIPMENT, KNOWS HOW TO DO TROUBLESHOOTS, PHYSICALLY FIT TO PERFORM WORK SUCH AS LIFTING LIGHT TO HEAVY EQUIPMENT.</t>
  </si>
  <si>
    <t>C-500-25119-914666</t>
  </si>
  <si>
    <t>P-500-25051-709316</t>
  </si>
  <si>
    <t>TUN HERMAN PAN ROAD, DANDAN</t>
  </si>
  <si>
    <t>C-500-25210-205741</t>
  </si>
  <si>
    <t>SUITE 12 GF 3290 BEACH ROAD PLAZA  BLDG.GARAPAN</t>
  </si>
  <si>
    <t>MUST BE KNOWLEDGEABLE IN FOOD SAFETY AND SANITATION, USING A VARIETY OF EQUIPMENT AND UTENSILS, INCLUDING SPECIALIZED APPLIANCES AND OVENS,
TO PREPARE INGREDIENTS ACCORDING TO A CHEF'S SUGGESTIONS OR REQUIREMENTS. UNDERSTANDING THE WAY TO MIX AND MEASURE INGREDIENTS, STORE FOOD ITEMS TO ENSURE THEIR PRESERVATION AND ALLOW THEM TO MAINTAIN THEIR FLAVOR.</t>
  </si>
  <si>
    <t>CNMI WITHHOLDING TAX, FEDERAL WITHHOLDING TAX, SOCIAL SECURITY AND MEDICARECONTRIBUTION</t>
  </si>
  <si>
    <t>Success International Corporation</t>
  </si>
  <si>
    <t>PMB 208 P.O. Box 10001</t>
  </si>
  <si>
    <t>98-0665056</t>
  </si>
  <si>
    <t>MIAO</t>
  </si>
  <si>
    <t>GUOJUN</t>
  </si>
  <si>
    <t>successfulmgj2010@gmail.com</t>
  </si>
  <si>
    <t>P-500-25238-266667</t>
  </si>
  <si>
    <t>Knowledge in multi - crafting skills in carpentry,plumbing,electrical and painting must have an idea of the basic materials and supplies needed to perform task.</t>
  </si>
  <si>
    <t>Chalan Pale Arnold Street Garapan Saipan MP 96950</t>
  </si>
  <si>
    <t>PO Box 10001 PMB 208</t>
  </si>
  <si>
    <t>Saipan Employment Agency &amp; Services, Inc.</t>
  </si>
  <si>
    <t>P.O. Box 500724</t>
  </si>
  <si>
    <t>66-0896318</t>
  </si>
  <si>
    <t>Maria Lourdes</t>
  </si>
  <si>
    <t>Koblerville Village</t>
  </si>
  <si>
    <t>C-500-24235-285235</t>
  </si>
  <si>
    <t>P-500-24192-188074</t>
  </si>
  <si>
    <t>FAST FOOD COUNTER WORKER</t>
  </si>
  <si>
    <t>C-500-24215-242849</t>
  </si>
  <si>
    <t>FAMEX INC</t>
  </si>
  <si>
    <t>CITRINE CATERING</t>
  </si>
  <si>
    <t>HOUSE NO. 555 KOBLERVILLE VILLAGE</t>
  </si>
  <si>
    <t>HOMAN</t>
  </si>
  <si>
    <t>P-500-24179-152244</t>
  </si>
  <si>
    <t>Capable of operating cleaning equipment such as vacuum cleaner, mops and squeezers. Can
work in flexible hours.</t>
  </si>
  <si>
    <t>HOUSE NO 555 KOBLERVILLE VILLAGE</t>
  </si>
  <si>
    <t>All applicable taxes.</t>
  </si>
  <si>
    <t>C-500-24249-315420</t>
  </si>
  <si>
    <t>C-500-24178-148455</t>
  </si>
  <si>
    <t>MARIANAS INSURANCE BLDG CHALAN MONSIGNOR GUERRERO</t>
  </si>
  <si>
    <t>P-500-23179-148898</t>
  </si>
  <si>
    <t>KNOWLEDGE OF PERFORMING ANY COMBINATION OF LIGHT CLEANING DUTIES TO MAINTAIN PRIVATE HOUSEHOLDS OR COMMERCIAL ESTABLISHMENTS, SUCH AS HOTELS AND HOSPITALS, IN A CLEAN AND ORDERLY MANNER.</t>
  </si>
  <si>
    <t>C-500-24210-227259</t>
  </si>
  <si>
    <t>D'TORRES BLDG. MIDDLE ROAD, GARAPAN, SUITE 103</t>
  </si>
  <si>
    <t>P-500-24169-121197</t>
  </si>
  <si>
    <t>D'TORRES BLDG. MIDDLE RD, SUITE 103</t>
  </si>
  <si>
    <t>C-500-24275-376110</t>
  </si>
  <si>
    <t>C-500-24198-198069</t>
  </si>
  <si>
    <t>MENESES CORPORATION</t>
  </si>
  <si>
    <t>NAURU LP, SUSUPE</t>
  </si>
  <si>
    <t>PO BOX 503147</t>
  </si>
  <si>
    <t>66-0952219</t>
  </si>
  <si>
    <t>OQUIALDA</t>
  </si>
  <si>
    <t>JASMIN</t>
  </si>
  <si>
    <t>SANGGALANG</t>
  </si>
  <si>
    <t>NAURU LP SUSUPE</t>
  </si>
  <si>
    <t>MENESESCORP2019@YAHOO.COM</t>
  </si>
  <si>
    <t>P-500-24131-979874</t>
  </si>
  <si>
    <t>Applicant must have 12 months of experience in the same position. Must have ability to complete scheduled tasks while responding to unexpected incidents. Must have knowledge of health and safety standards and the ability to handle cleaning chemicals safely. Must have time management skills. Customer service, communication and interpersonal skills are a must especially when dealing with clients. Applicants must be able to multitask and work under pressure. Applicant must be willing to work flexible time, holidays and weekends when necessary. Must be able to climb heights and lift loads of up to 50lbs. Work hours will be between 6:00AM and 8:00PM for at least 7 hours per day. Applicant must clearly indicate the JVA# and position being applied for. Applicant must submit a resume with character references, and employment certificates showing the required work experience. Complete applications will be considered if submitted within the recruitment period. We will contact previous employers for verification and personal reference. Applicants will be asked to demonstrate skill requirements of the job. All requirements will be applied equally to all applicants.</t>
  </si>
  <si>
    <t>NAURU LP</t>
  </si>
  <si>
    <t>menesescorp2019@yahoo.com</t>
  </si>
  <si>
    <t>C-500-24303-441197</t>
  </si>
  <si>
    <t>Calvo Enterprises, Incorporated</t>
  </si>
  <si>
    <t>Sasanhaya Service Station</t>
  </si>
  <si>
    <t>Carlos Songsong Calvo Highway</t>
  </si>
  <si>
    <t>66-0499340</t>
  </si>
  <si>
    <t>Calvo</t>
  </si>
  <si>
    <t>Dana</t>
  </si>
  <si>
    <t>dana@ceirota.com</t>
  </si>
  <si>
    <t>P-500-24260-338740</t>
  </si>
  <si>
    <t>Cashier</t>
  </si>
  <si>
    <t xml:space="preserve">1. Must have knowledge with point-of-sale systems, such as QuickBooks 
2. The employee is anticipated to work split shifts with flexible hours. </t>
  </si>
  <si>
    <t>FICA Tax and CNMI Withholding Tax</t>
  </si>
  <si>
    <t>finance@ceirota.com</t>
  </si>
  <si>
    <t>C-500-24248-312058</t>
  </si>
  <si>
    <t xml:space="preserve">chapter 2 local tax/chapter 7 federal tax/optional $70.00 dorm &amp; health insurance
</t>
  </si>
  <si>
    <t>C-500-24303-441170</t>
  </si>
  <si>
    <t>Carlos &amp; Sabina Fruit Farm</t>
  </si>
  <si>
    <t>P-500-24260-338741</t>
  </si>
  <si>
    <t xml:space="preserve">The employee is anticipated to work split shifts with flexible hours. </t>
  </si>
  <si>
    <t>C-500-24249-315424</t>
  </si>
  <si>
    <t xml:space="preserve">CNMI Tax, Federal Tax, Medicare and Social Security, Fringe benefits - paid time off &amp; holidays. Optional: Medical &amp; dental insurance, life insurance, 401a retirement plan.
</t>
  </si>
  <si>
    <t>C-500-24250-319007</t>
  </si>
  <si>
    <t>C-500-24178-148492</t>
  </si>
  <si>
    <t>Insatto Street, Susupe P.O. BOX 500137</t>
  </si>
  <si>
    <t>P-500-24058-750345</t>
  </si>
  <si>
    <t>KNOWLEDGE OF GENERAL ACCOUNTING PRINCIPLES. ANALYTICAL, COMMUNICATION AND COMPUTER SKILLS. UNDERSTANDING OF MATHEMATICS AND ACCOUNTING AND FINANCIAL PROCESSES. KNOWLEDGE OF BOOKKEEPING SOFTWARE.MUST HAVE HIGH SCHOOL DIPLOMA OR GED AND AT LEAST 24 MONTHS BOOKKEEPING EXPERIENCE, PREFERABLY WITHIN A BUSINESS SERVICES ENVIRONMENT. APPLICANTS MUST PASS SKILL TEST DURING THE APPLICATION PROCESS (TOTAL PASSING SCORE IS 89%) THE SKILL TESTING AND COMPREHENSION EXAM ARE REQUIRED EQUALLY OF BOTH US AND FOREIGN WORKERS.</t>
  </si>
  <si>
    <t xml:space="preserve">Insatto Street, Susupe P.O. BOX 500137 </t>
  </si>
  <si>
    <t>C-500-24177-144524</t>
  </si>
  <si>
    <t>P-500-23206-212121</t>
  </si>
  <si>
    <t>COUNTER AND RENTAL CLERKS</t>
  </si>
  <si>
    <t>Ability to communicate and attend to customers or guests inquiries. Knowledge in Microsoft Office applications (Outlook, Excel) and related management system applications.</t>
  </si>
  <si>
    <t>C-500-24351-548250</t>
  </si>
  <si>
    <t xml:space="preserve">WITHHOLDING TAXES, MED AND SS FICA TAX
</t>
  </si>
  <si>
    <t>C-500-24265-355112</t>
  </si>
  <si>
    <t>Ch. 2 and Ch. 7 Taxes ( State and Federal Tax), Social Security and Medicare Tax</t>
  </si>
  <si>
    <t>C-500-25012-612846</t>
  </si>
  <si>
    <t>P-500-24155-061219</t>
  </si>
  <si>
    <t>BUNINAS ST SAN ANTONIO VILLAGE</t>
  </si>
  <si>
    <t>C-500-24320-476966</t>
  </si>
  <si>
    <t>P-500-24275-375789</t>
  </si>
  <si>
    <t>Experienced in mechanical, hydraulic, and electrical systems; skilled in using diagnostic tools and equipment; capable of interpreting technical manuals and schematics.</t>
  </si>
  <si>
    <t>DOD PROJECT FA8051-24-F-0024; EMPLOYER WILL PAY THE HIGHEST OF THE PWD, FEDERAL, STATE OR LOCAL MINIMUM WAGE</t>
  </si>
  <si>
    <t xml:space="preserve">ALL FEDERAL, STATE AND LOCAL EMPLOYMENT TAXES. </t>
  </si>
  <si>
    <t>C-500-24248-312101</t>
  </si>
  <si>
    <t>P-500-24212-230261</t>
  </si>
  <si>
    <t>HOUSEKEEPING ATTENDANT</t>
  </si>
  <si>
    <t>With atleast 3 months work experience in housekeeping. Can work flexible schedules including weekends and holidays, daytime or evening. Must be able to lift up to 30lbs of materials, solutions, or linens. Applicants either US citizen or CW-1 must provide employment certificate.</t>
  </si>
  <si>
    <t>C-500-24170-122682</t>
  </si>
  <si>
    <t>Payroll taxes as required by law such as FICA, Medicare and CNMI tax withholding</t>
  </si>
  <si>
    <t>C-500-24330-496698</t>
  </si>
  <si>
    <t>P&amp;G ENTERPRISES THE AS PARIS RESTAURANT</t>
  </si>
  <si>
    <t>P.O. BOX 1286</t>
  </si>
  <si>
    <t>EVANGELISTA</t>
  </si>
  <si>
    <t>PAUL</t>
  </si>
  <si>
    <t>P-500-24282-391694</t>
  </si>
  <si>
    <t>HIGH SCHOOL DIPLOMA AND 12 MONTHS OF WORK EXPERIENCE AS A COOK.</t>
  </si>
  <si>
    <t>C-500-24287-403453</t>
  </si>
  <si>
    <t>SAIPAN EMPLOYMENT AGENCY &amp; SERVICES INC</t>
  </si>
  <si>
    <t>PO Box 500724</t>
  </si>
  <si>
    <t>Secretary and Treasurer</t>
  </si>
  <si>
    <t>Teer Drive, Oleai</t>
  </si>
  <si>
    <t>thewatercompany@yahoo.com</t>
  </si>
  <si>
    <t>P-500-24200-204301</t>
  </si>
  <si>
    <t>Knowledge in multi craft skills in carpentry, plumbing, electrical and painting. Knowledge of materials and supplies needed for the repair and maintenance work. Knowledge on the methods needed to perform the task. Knowledge of the usage of tools and tools needed. Must be able to climb ladders and stairs and to lift and carry, push or pull up to 50 lbs. at a time. A minimum of 12 months experience is required.</t>
  </si>
  <si>
    <t>8581 Chalan Pali Arnold, Industrial Park, Lower Base</t>
  </si>
  <si>
    <t>Applicable CNMI and Federal tax and contributions</t>
  </si>
  <si>
    <t>C-500-24297-425537</t>
  </si>
  <si>
    <t>C-500-24275-376143</t>
  </si>
  <si>
    <t>C-500-24289-406163</t>
  </si>
  <si>
    <t>SOUTH PACIFIC GALAXY CORPORATION</t>
  </si>
  <si>
    <t>P.O. BOX 501030</t>
  </si>
  <si>
    <t>66-0714820</t>
  </si>
  <si>
    <t>BAE</t>
  </si>
  <si>
    <t>HAK CHON</t>
  </si>
  <si>
    <t>CHALAN PALE ARNOLD ROAD CHALAN LAU LAU</t>
  </si>
  <si>
    <t>spg.corp@yahoo.com</t>
  </si>
  <si>
    <t>P-500-24199-201337</t>
  </si>
  <si>
    <t>AUTOMOTIVE SERVICE TECHNICIAN AND MECHANICS</t>
  </si>
  <si>
    <t>MUST HAVE 24-MONTHS OF RELATED WORK EXPERIENCE AS AUTOMOTIVE SERVICE TECHNICIAN AND MECHANICS. MUST BE SKILLED IN MECHANICAL, AUTO BODY AND ELECTRICAL IN REPAIRS OF ALL TYPES OF VEHICLES AND OTHER EQUIPMENT. SPECIALIZED ON HOSE/PIPES, HYDRAULIC HOSE, STEERING HOSE, OIL HOSE, AND PRESSURE HOSE FABRICATION. KNOWLEDGEABLE IN ALL AROUND AUTO SHOP AND FABRICATION JOBS INCLUDING PAINTING JOBS, TIRE REPLACED / INSTALLATION. SPECIALIZED IN CAR AIR CONDITIONING FOR ALL KINDS OF VEHICLES. MUST HAVE THE ABILITY TO PERFORM THE JOB WITHOUT ANY SUPERVISION, FLEXIBLE AND WILLING TO WORK WEEKEND AND HOLIDAYS.</t>
  </si>
  <si>
    <t>C-500-24271-368883</t>
  </si>
  <si>
    <t>C-500-24248-312067</t>
  </si>
  <si>
    <t>P-500-24190-178443</t>
  </si>
  <si>
    <t>ABLE TO DEMONSTRATE SPECIFIC SKILLS: 1. EQUIPMENT MAINTENANCE-PERFORMING ROUTINE MAINTENANCE ON EQUIPMENT AND DETERMINING WHEN AND WHAT
KIND OF MAINTENANCE IS NEEDED. 2. REPAIRING-REPAIRING MACHINES OR SYSTEMS USING THE NEEDED TOOLS. 3. TROUBLESHOOTING-DETERMINING CAUSES OF
OPERATION ERRORS AND DECIDING WHAT TO DO ABOUT IT. 4. CRITICAL THINKING-USING LOGIC AND REASONING TO IDENTIFY THE STRENGTHS AND WEAKNESSES OF
ALTERNATIVE SOLUTIONS, CONCLUSIONS OR APPROACHES TO PROBLEMS. 5. EQUIPMENT SELECTION- DETERMINING THE KIND OF TOOLS AND EQUIPMENT NEEDED
TO DO A JOB. ABLE TO PULL, PUSH, LIFT, AND CARRY 50LBS WITHOUT ASSISTANCE. BE ABLE AND WILLING TO WORK FLEXIBLE SHIFTS, DAYS, EVENINGS, NIGHT, WEEKENDS AND HOLIDAYS</t>
  </si>
  <si>
    <t>C-500-24190-178444</t>
  </si>
  <si>
    <t>KB Enterprises, Inc.</t>
  </si>
  <si>
    <t>Sign &amp; Sign</t>
  </si>
  <si>
    <t xml:space="preserve">Chalan Monsignor De Leon Guerrero, 1/F MIC Bldg San Jose </t>
  </si>
  <si>
    <t>P. O. Box 502861</t>
  </si>
  <si>
    <t>66-0821323</t>
  </si>
  <si>
    <t>Jang</t>
  </si>
  <si>
    <t>Jin Hyung</t>
  </si>
  <si>
    <t>Vice-President / Treasurer</t>
  </si>
  <si>
    <t>Chalan Monsignor De Leon Guerrero, MIC Bldg.1/F San Jose</t>
  </si>
  <si>
    <t>P.O. Box 502861</t>
  </si>
  <si>
    <t>kbjang@hotmail.com</t>
  </si>
  <si>
    <t>Computer, Automated Teller, and Office Machine Repairers</t>
  </si>
  <si>
    <t>P-500-24101-871263</t>
  </si>
  <si>
    <t>Printer Technician and Maintenance</t>
  </si>
  <si>
    <t>Must have 24-months of work related experience with commercial printer. Must be able to utilize printing software. Must be familiar in all kinds of commercial printer and printer parts. Knowledge of machines and tools, including their designs, uses, repair, and maintenance. Has the ability to troubleshoot and think independently. Must have knowledge of basic networking. Ability to lift and carry 50 pounds. Pull, lift, reach and transport equipment parts and boxes.</t>
  </si>
  <si>
    <t>1/F MIC Bldg. , San Jose Village</t>
  </si>
  <si>
    <t>C-500-24172-131609</t>
  </si>
  <si>
    <t>P-500-23206-212208</t>
  </si>
  <si>
    <t>JOB REQUIRES BEING CAREFUL ABOUT DETAIL AND THOROUGH IN COMPLETING WORK TASKS. JOB REQUIRES BEING PLEASANT WITH OTHERS ON THE JOB AND DISPLAYING A GOOD-NATURED, COOPERATIVE ATTITUDE.</t>
  </si>
  <si>
    <t>C-500-24261-344957</t>
  </si>
  <si>
    <t>P-500-24134-986164</t>
  </si>
  <si>
    <t>RESERVATION AND TRANSPORTATION TICKET AGENT&amp;TRAVEL CLERK</t>
  </si>
  <si>
    <t>At least high school graduate with a minimum work experience of 12 months  as a Reservation and Travel Agent. Have knowledge in Microsoft office such as excel and word. Applicant either U.S. citizen or CW1 worker must provide employment certificate and High school credentials.</t>
  </si>
  <si>
    <t xml:space="preserve">Will make all deductions from the worker's paycheck required by law such as Taxes (Chapter 2, Chapter 7, SS &amp; Medicare) and will remit to applicable Government Agencies.
</t>
  </si>
  <si>
    <t>C-500-24241-299047</t>
  </si>
  <si>
    <t>WIN TRUST CORPORATION</t>
  </si>
  <si>
    <t>PO BOX 129</t>
  </si>
  <si>
    <t>MIDDLE ROAD GUALO-RAI</t>
  </si>
  <si>
    <t>66-0973211</t>
  </si>
  <si>
    <t>TIAN</t>
  </si>
  <si>
    <t>YUMING</t>
  </si>
  <si>
    <t>wintrustcnmi@gmail.com</t>
  </si>
  <si>
    <t>P-500-24202-210708</t>
  </si>
  <si>
    <t>MATERIAL COORDINATOR</t>
  </si>
  <si>
    <t>A high school diploma is required. Familiar with construction materials with at least 12 months working experience in a medium to large-sized hardware or related field. Knowledge of listening, speaking and writing English and skills of second language such as Chinese, Filipino is preferable. Can stand high working pressure and work even on weekend or holiday. Knowledge of principles and processes for providing customer and business services. Knowledge of operating the forklift, vehicle or other equipment to load and unload the material. Other skills such as coordination and time management.</t>
  </si>
  <si>
    <t>C-500-24206-217673</t>
  </si>
  <si>
    <t>3 months work related experience.  Willing to work flexible shift.  Knowledge and ability to safely use kitchen equipment and appliances, ability to stand for extended periods of time.</t>
  </si>
  <si>
    <t>C-500-24170-122185</t>
  </si>
  <si>
    <t>Amusement and Recreation Attendants</t>
  </si>
  <si>
    <t>P-500-23206-212141</t>
  </si>
  <si>
    <t>AMUSEMENT AND RECREATION ATTENDANT</t>
  </si>
  <si>
    <t>Ability to meet customers needs and provide necessary assistance. Ability to learn the procedures, rules, and regulations for the facility. Ability to master multiple job responsibilities required at the facility.</t>
  </si>
  <si>
    <t>C-500-24206-220114</t>
  </si>
  <si>
    <t>PACIFIC MARINE ENTERPRISES INC</t>
  </si>
  <si>
    <t>Pmb 181 Box 10001</t>
  </si>
  <si>
    <t>Chalan Pale Arnold As Mahetog</t>
  </si>
  <si>
    <t>Varela</t>
  </si>
  <si>
    <t>Danilyn</t>
  </si>
  <si>
    <t>P-500-24109-902793</t>
  </si>
  <si>
    <t>CHALAN PALE ARNOLD PAIPAI DRIVE</t>
  </si>
  <si>
    <t xml:space="preserve">AS MAHETOG TANAPAG </t>
  </si>
  <si>
    <t>C-500-25005-594809</t>
  </si>
  <si>
    <t>C-500-24211-227661</t>
  </si>
  <si>
    <t>MANAGEMENT SERVICES &amp; TRAVEL AGENCY</t>
  </si>
  <si>
    <t>P.O. BOX 506275, CHALAN KIYA DRIVE</t>
  </si>
  <si>
    <t>luxurysaipan@gmail.com</t>
  </si>
  <si>
    <t>P-500-24155-065717</t>
  </si>
  <si>
    <t>TOUR GUIDES</t>
  </si>
  <si>
    <t xml:space="preserve">1) MUST HAVE 3 MONTHS WORK EXPERIENCE AS TOUR GUIDE OR RELATED JOB. 
2) FAMILIAR WIITH SAIPAN ESPECIALLY ABOUT AREAS OF INTERESTS 
3) KNOWLEDGE IN KOREAN AND JAPANESE LANGUAGE TO COMMUNICATE WELL WITH THE GUESTS FROM TARGET MARKET. 
4) MUST HAVE CNMI VALID DRIVER'S LICENSE. 
5) RESPONSIBLE, HONEST AND RELIABLE
 6) CAN WORK ON FLEXIBLE SCHEDULE DURING WEEKDAYS AND HOLIDAYS. 
7) MUST KNOW HOW TO OPERATE PASSENGER VEHICLES TO TAKE GUEST TO DESIGNATED SITES.
 8) MUST PROVIDE EMPLYMENT CERTIFICATION FROM PREVIOUS EMPLOYER(S)
 9) POLICE CLEARANCE MAY BE ASKED DURING FINAL INTERVIEW 
10) PERFORM OTHER RELATED DUTIES AS ASSIGNED.
</t>
  </si>
  <si>
    <t>CHALAN KIYA DRIVE</t>
  </si>
  <si>
    <t>C-500-24261-341929</t>
  </si>
  <si>
    <t>P-500-24190-178456</t>
  </si>
  <si>
    <t>Landscaping Manager</t>
  </si>
  <si>
    <t>DIRECTLY SUPERVISE AND COORDINATE ACTIVITIES OF WORKERS ENGAGED IN LANDSCAPING OR GROUNDSKEEPING ACTIVITIES. WORK INVOLVES REVIEWING
CONTRACTS TO ASCERTAIN SERVICES, MACHINE, AND
WORKFORCE REQUIREMENTS, ANSWERING INQUIRIES FROM POTENTIAL CUSTOMERS REGARDING METHODS, MATERIAL, AND PRICE RANGES, AND PREPARING
ESTIMATES ACCORDING TO LABOR, MATERIAL, AND MACHINE
COSTS. MONITOR PROJECT ACTIVITIES TO ENSURE THAT INSTRUCTIONS ARE FOLLOWED, DEADLINES ARE MET, AND SCHEDULES ARE MAINTAINED. ESTABLISH AND
ENFORCE OPERATING PROCEDURES AND WORK STANDARDS
THAT WILL ENSURE ADEQUATE PERFORMANCE AND PERSONNEL SAFETY. INSPECT COMPLETED WORK TO ENSURE CONFORMANCE TO SPECIFICATIONS, STANDARDS,
AND CONTRACT REQUIREMENTS. PROVIDE WORKERS WITH
ASSISTANCE IN PERFORMING DUTIES AS NECESSARY TO MEET DEADLINES. DIRECT ACTIVITIES OF WORKERS WHO PERFORM DUTIES, SUCH AS LANDSCAPING,
CULTIVATING LAWNS, OR PRUNING TREES AND SHRUBS.
OVERSEE BOTH THE LANDSCAPE PROJECT PLAN AND THE WORKERS WHO IMPLEMENT IT.
MEETING WITH CLIENTS (OR MANAGEMENT) TO DEVELOP OR REFINE PLANS FOR THE PROJECT, WHICH MAY INCLUDE ORNAMENTAL PLANT, GROUND COVER, AND
LANDSCAPING STRUCTURES (E.G. WALKWAYS, WATER, AND
LIGHTING). ESTIMATING COSTS AND NEGOTIATING PRICES FOR PLANS, EQUIPMENT, AND CREATE LANDSCAPING DESIGNS. SUPERVISE THE WORKERS WHO INSTALL
AND MAINTAIN LANDSCAPING. THIS MAY INVOLVE SCHEDULING
WORK SCREWS, PLANNING DAILY WORK ACTIVITIES, AND MONITORING THE WORK BEING PERFORMED. RESPONSIBLE FOR TRAINING WORKERS, ESPECIALLY ON
SAFETY PROCEDURES WHEN LARGE EQUIPMENT OR
HAZARDOUS MATERIALS ARE INVOLVED. PERFORM ANY SPECIAL PROJECT OR TASK ASSIGNED BY ENGINEERING DIRECTOR AND/ OR MANAGEMENT. PERFORMS
OTHER TASK AS DETERMINED AND ASSIGNED BY
ENGINEERING DIRECTOR AND/ OR MANAGEMENT</t>
  </si>
  <si>
    <t xml:space="preserve">chapter 2 local tax/chapter 7 federal tax/optional $120.00 dorm &amp; health insurance
</t>
  </si>
  <si>
    <t>C-500-24180-156791</t>
  </si>
  <si>
    <t>J.H.J. Corporation</t>
  </si>
  <si>
    <t>P-500-23235-287464</t>
  </si>
  <si>
    <t>Refuse and Recyclable Material, Collectors</t>
  </si>
  <si>
    <t>MUST HAVE 12-MONTHS OF WORK RELATED EXPERIENCE AS REFUSE &amp; RECYCLABLE MATERIAL COLLECTORS. KNOWLEDGE OF MACHINE AND TOOLS, INCLUDING THEIR DESIGNS, USES, REPAIR, AND MAINTENANCE. SKILLED IN CONTROLLING OPERATIONS OF EQUIPMENT OR SYSTEMS. BASIC KNOWLEDGE OF WATER, SEWER, AND GARBAGE TRUCK AND EQUIPMENT OPERATION.</t>
  </si>
  <si>
    <t>66-0670664</t>
  </si>
  <si>
    <t>C-500-24261-344985</t>
  </si>
  <si>
    <t>PO BOX  5308 CHRB</t>
  </si>
  <si>
    <t>P-500-24134-986188</t>
  </si>
  <si>
    <t>Can work flexible  time during weekends and holidays, required to both U.S. citizen and CW1 worker. All applicants must provide school credentials and employment certificate/s.</t>
  </si>
  <si>
    <t>C-500-24247-311719</t>
  </si>
  <si>
    <t>Taxes that include:
1. Withholding Taxes (Chapter 2,  Chapter 7)
2. FICA Taxes (Social Security and Medicare)</t>
  </si>
  <si>
    <t>C-500-24152-054863</t>
  </si>
  <si>
    <t>Joaquin M Manglona</t>
  </si>
  <si>
    <t>98-0459196</t>
  </si>
  <si>
    <t>jmmanglona@hotmail.com</t>
  </si>
  <si>
    <t>P-500-24092-842279</t>
  </si>
  <si>
    <t>At least 1 year proven previous maintenance and repair work experience.  Must be skilled in the use of hand or power tools.  Able to read and check plans, Blueprints, repair manuals or Parts catalogs as necessary.  Must know how to use common tools such as hammers, hoists, saws, drills and wrenches.  Experience with precision measuring instruments or electronic testing devices.  Must have experience in performing routine maintenance.</t>
  </si>
  <si>
    <t xml:space="preserve">Sulo Street </t>
  </si>
  <si>
    <t>C-500-24233-278655</t>
  </si>
  <si>
    <t>TORRES REFRIGERATION, INC.</t>
  </si>
  <si>
    <t>COMMERCE PL, AIRPORT ROAD, SAN VICENTE VILLAGE</t>
  </si>
  <si>
    <t>PO BOX 500714 CK</t>
  </si>
  <si>
    <t>P-500-24194-191709</t>
  </si>
  <si>
    <t xml:space="preserve">MUST HAVE 12 MONTHS OF RELATED EXPERIENCE AS SERVICE TECHNICIAN AND AUTO MECHANIC. ANALYSE AUTOMOTIVE AND AUTO AIR-CON PROBLEMS. KNOWLEDGE OF CAR'S MECHANICAL AND ELECTRONIC SYSTEMS. COMPETENCE WITH A VARIETY OF ELECTRONIC TOOLS SUCH AS INFRARED ENGINE ANALYZERS AND COMPUTERS. OPERATES SHOP TOOLS AND MACHINES. MODIFY , DESIGN AND FABRICATE SPECIAL PURPOSE EQUIPMENT. CERTIFICATIONS AND REQUIREMENTS: HIGH SCHOOL DIPLOMA. OPERATES SHOP TOOLS AND MACHINES. COMMUNICATE FLUENTLY IN BOTH WRITTEN AND ORAL FORM. MUST HAVE A VALID DRIVER'S LICENSE.
</t>
  </si>
  <si>
    <t>C-500-24179-152719</t>
  </si>
  <si>
    <t xml:space="preserve">CFPJ Corporation </t>
  </si>
  <si>
    <t>FPJ Construction</t>
  </si>
  <si>
    <t>As Perdido Road, Chalan Piao</t>
  </si>
  <si>
    <t>P.O. BOX 501073</t>
  </si>
  <si>
    <t>66-0854697</t>
  </si>
  <si>
    <t>Acquiatan</t>
  </si>
  <si>
    <t>Cristina</t>
  </si>
  <si>
    <t>Exec. Director/ Secretary/ Treasurer</t>
  </si>
  <si>
    <t>cfpjcorp.2014@yahoo.com</t>
  </si>
  <si>
    <t>P-500-24039-702119</t>
  </si>
  <si>
    <t>Must have at least 24-months of work related experience. Must have the ability to quickly move hand or more hand together with the arm, or two hands to grasp, manipulate or assemble objects. With skills on critical thinking and troubleshooting, abilities on manual dexterity and problem sensitivity. Must know how to handle and drive heavy equipment.</t>
  </si>
  <si>
    <t>C-500-24179-152486</t>
  </si>
  <si>
    <t>TUN HERMAN PAN AIRPORT RD., DANDAN</t>
  </si>
  <si>
    <t>P-500-23326-519020</t>
  </si>
  <si>
    <t>CLEANER, JANITOR AND HOUSEKEEPING</t>
  </si>
  <si>
    <t>TUN HERMAN PAN AIRPORT ROAD, DANDAN</t>
  </si>
  <si>
    <t>CNMI Taxes ( Chapter 2 &amp; Chapter 7 )
FICA Taxes ( Social Security &amp; Medicare )</t>
  </si>
  <si>
    <t>C-500-24170-122121</t>
  </si>
  <si>
    <t xml:space="preserve">Room 104 Marianas Business Plaza </t>
  </si>
  <si>
    <t xml:space="preserve">Nauru Loop Susupe </t>
  </si>
  <si>
    <t>P-500-23206-212120</t>
  </si>
  <si>
    <t>KNOWLEDGE OF PRINCIPLES AND PROCESSES FOR PROVIDING CUSTOMER AND PERSONAL SERVICES. THIS INCLUDES CUSTOMER NEEDS ASSESSMENT, MEETING QUALITY STANDARDS FOR SERVICES, AND EVALUATION OF CUSTOMER SATISFACTION. JOB REQUIRES BEING CAREFUL ABOUT DETAIL AND THOROUGH IN COMPLETING WORK TASKS.</t>
  </si>
  <si>
    <t>C-500-24198-198091</t>
  </si>
  <si>
    <t>NAURU LP. SUSUPE</t>
  </si>
  <si>
    <t>P-500-24131-979889</t>
  </si>
  <si>
    <t>MUST HAVE 2 YEARS OF EXPERIENCE IN THE SAME POSITION MAINTAINING AN EXISTING BUILDING TO PREVENT DETERIORATION. CUSTOMER SERVICE, COMMUNICATION AND INTERPERSONAL SKILLS ARE A MUST WHEN DEALING WITH CLIENTS. APPLICANT MUST BE ABLE TO MULTI TASK AND WORK EVEN UNDER PRESSURE. APPLICANT MUST BE WILLING TO WORK FLEXIBLE TIME, HOLIDAYS AND  WEEKENDS WHEN NECESSARY. MUST HAVE TIME MANAGEMENT SKILLS. KNOWLEDGE OF BUILDING SKILLS INCLUDING AIR-CONDITIONING, ELECTRICAL, PLUMBING, PAINTING, AND GENERAL BUILDING REPAIR, MUST BE ADEPT AT USING A VARIETY OF HAND AND ELECTRICAL TOOLS. MUST HAVE THE ABILITY TO CLIMB HEIGHTS, LIFT UP TO 50 LBS. AND CLIMB ONTO LADDERS. WORK HOURS WILL BE BETWEEN 6AM AND 8PM FOR AT LEAST 7 HOURS PER DAY. APPLICANT MUST CLEARLY INDICATE THE JVA # AND POSITION BEING APPLIED FOR. APPLICANT MUST SUBMIT A RESUME WITH CHARACTER REFERENCES, AND EMPLOYMENT CERTIFICATES SHOWING THE REQUIRED WORK EXPERIENCE. COMPLETE APPLICATIONS WILL BE CONSIDERED IF SUBMITTED WITHIN THE RECRUITMENT PERIOD. WE WILL CONTACT PREVIOUS EMPLOYERS FOR VERIFICATION AND PERSONAL REFERENCE. APPLICANTS WILL BE ASKED TO DEMONSTRATE SKILL REQUIREMENTS OF THE JOB. ALL REQUIREMENTS WILL BE APPLIED EQUALLY TO ALL APPLICANTS.</t>
  </si>
  <si>
    <t>C-500-24249-315427</t>
  </si>
  <si>
    <t>C-500-24218-243481</t>
  </si>
  <si>
    <t>U&amp;A, LLC (Urbano &amp; Associates, LLC)</t>
  </si>
  <si>
    <t>P.O. Box 506693</t>
  </si>
  <si>
    <t>66-0877439</t>
  </si>
  <si>
    <t>Rodolfo</t>
  </si>
  <si>
    <t>admin@uallc.biz</t>
  </si>
  <si>
    <t>P-500-24137-006048</t>
  </si>
  <si>
    <t>MUST HAVE ATLEAST 12MONTHS OF WORKING EXPERIENCE AS A BOOKKEEPER AND WITH HIGH SCHOOL DIPLOMA OR EQUIVALENT. MUST HAVE KNOWLEDGE AND POSSESS HANDS-ON EXPERIENCE ON THE USE OF ACCOUNTING SOFTWARE, SUCH AS QUICKBOOKS. KNOWLEDGEABLE WITH WORD AND EXCEL. PREPARE CNMI INDIVIDUAL &amp; CORPORATE INCOME TAX, FEDERAL INDIVIDUAL &amp; CORPORATE INCOME TAX RETURN AND VARIOUS U.S. STATES INDIVIDUAL &amp; CORPORATE TAX RETURN. CAN WORK FLEXIBLE TIME, TIME INCLUDING NIGHTS, WEEKENDS AND HOLIDAYS. PRE-SCREENING TEST IS REQUIRED (LIKE TRADE TEST AND/OR EMPLOYMENT EXAM) AND WILL BE APPLIED EQUALLY TO BOTH U.S. WORKERS AND CW-1 WORKERS.</t>
  </si>
  <si>
    <t>C-500-24155-061682</t>
  </si>
  <si>
    <t>P-500-23206-212126</t>
  </si>
  <si>
    <t>Ability to read and follow recipes, to be creative. Ability to follow strict health and safety standards.
Ability to meet strict deadlines. Can operate large industrial sized mixing machines and ovens.</t>
  </si>
  <si>
    <t>non</t>
  </si>
  <si>
    <t>C-500-24208-224240</t>
  </si>
  <si>
    <t>All applicable CNMI and fedral tax deductions</t>
  </si>
  <si>
    <t>C-500-24263-348626</t>
  </si>
  <si>
    <t>P-500-24207-220629</t>
  </si>
  <si>
    <t>COMPUTER LITERATE, PROFICIENT IN EXCEL, MICROSOFT WORD, PROBLEM AND ANALYTICAL SKILLS, TIME MANAGEMENT AND
MULTITASKING, ACCOUNTING, BOOKKEEPING, AUDITING.</t>
  </si>
  <si>
    <t>C-500-24164-100280</t>
  </si>
  <si>
    <t>P-500-23194-185647</t>
  </si>
  <si>
    <t>STOCK CLERKS, SALES FLOOR</t>
  </si>
  <si>
    <t>Demonstrating ability to complete heavy lifting tasks. Having basic math skills. Showing an ability to help customers.</t>
  </si>
  <si>
    <t>C-500-24275-375821</t>
  </si>
  <si>
    <t xml:space="preserve">High School Graduate/GED. Must have 24 months experience. Knowledge of machines and tools, including their designs, uses, repair, and maintenance. Knowledge of materials, methods, and the tools involved in the construction or repair of houses, buildings, or other structures. Ability to follow instructions from supervisors or senior maintenance workers. Knowledge of general carpentry and repair. Ability to use hand tools and power tools.
</t>
  </si>
  <si>
    <t>C-500-24172-131801</t>
  </si>
  <si>
    <t>P-500-23345-556670</t>
  </si>
  <si>
    <t>HIGH SCHOOL GRADUATE WITH 12 MONTHS OF WORK EXPERIENCE IN DAYCARE CENTER SETTING. MUST HAVE AND DEMONSTRATE SKILLS WHEN DISCUSSING PROGRESS OF A CHILD IN HIS/HER CARE. KNOWLEDGE AND UNDERSTANDING OF CHILDREN'S GROWTH AND DEVELOPMENT NEEDS FOR SOCIAL, PHYSICAL AND INTELLECTUAL EXPANSION. ABILITY TO OFFER A SAFE ENVIRONMENT FOR EACH CHILD INCLUDING THEIR NUTRITIONAL, TECHNOLOGICAL AND HYGIENIC NEEDS. MUST BE CERTIFIED THROUGH BOTH THE INFANT TODDLER ENVIRONMENT RATING SCALE AND THE EARLY CHILDHOOD RATING SCALE.</t>
  </si>
  <si>
    <t>C-500-24256-332082</t>
  </si>
  <si>
    <t>ROOM 104 MARIANAS BUSINESS PLAZA NAURU</t>
  </si>
  <si>
    <t>P-500-24155-061105</t>
  </si>
  <si>
    <t>COOKS, RESTAURANT</t>
  </si>
  <si>
    <t>ABLE TO FOLLOW SANITATION STANDARDS AND HEALTH CODES. ABILITY TO USE SLICERS, MIXERS, GRINDER, FOOD PROCESSORS, KNIFE, ETC. ABLE TO HANDLE WORK IN FAST-PACED KITCHEN ENVIRONMENT. MEETING QUALITY STANDARDS FOR SERVICES, AND EVALUATION OF CUSTOMER SATISFACTION.</t>
  </si>
  <si>
    <t>C-500-24199-201174</t>
  </si>
  <si>
    <t>C-500-24310-453210</t>
  </si>
  <si>
    <t>ROOM 104 MARIANAS BUSINESS PLAZA NAURU LOOP</t>
  </si>
  <si>
    <t>P-500-24155-061280</t>
  </si>
  <si>
    <t>Childcare workers must be able to talk with parents and colleagues about the progress of the children in their care. Knowledge and understanding of children's growth and development
needs for social, physical, and intellectual expansion. Offering a safe environment for each child including their nutritional, technological and hygienic needs.</t>
  </si>
  <si>
    <t>C-500-24317-468282</t>
  </si>
  <si>
    <t>Unit 204 Afetna Rd. Buninas LP San Antonio</t>
  </si>
  <si>
    <t>PO Box 10000 PMB 778</t>
  </si>
  <si>
    <t>P-500-24122-943469</t>
  </si>
  <si>
    <t>Hairstylist/Cosmetologist</t>
  </si>
  <si>
    <t>FICA,CNMI taxes</t>
  </si>
  <si>
    <t>C-500-24229-271738</t>
  </si>
  <si>
    <t>PMB 1020 P.O. 10000</t>
  </si>
  <si>
    <t>Pesticide Handlers, Sprayers, and Applicators, Vegetation</t>
  </si>
  <si>
    <t>P-500-24191-181496</t>
  </si>
  <si>
    <t>CHEMICAL APPLICATOR</t>
  </si>
  <si>
    <t xml:space="preserve">-	High school diploma or its equivalent.
-	Twelve (12) months work experience as Chemical applicator in a golf course.
</t>
  </si>
  <si>
    <t>C-500-24243-304887</t>
  </si>
  <si>
    <t>C-500-24312-458867</t>
  </si>
  <si>
    <t>P-500-24264-352263</t>
  </si>
  <si>
    <t>Heating and Air Conditioning Mechanic and Installers</t>
  </si>
  <si>
    <t>Work Certificate is required for both US Workers and CW-1 Workers.</t>
  </si>
  <si>
    <t>C-500-24195-194956</t>
  </si>
  <si>
    <t xml:space="preserve">Skilled in preparing food for cooking and adding appropriate seasoning
Competent at mixing the right amount of ingredients according to weight and type
Hands-on experience in handling cooking staff efficiently and directing it to ensure handling of kitchen functions
Committed to maintain a clean kitchen and work area
</t>
  </si>
  <si>
    <t>Middle Road</t>
  </si>
  <si>
    <t>C-500-24162-089138</t>
  </si>
  <si>
    <t>PMB 338,  P.O. Box 10001</t>
  </si>
  <si>
    <t>P-500-24052-734685</t>
  </si>
  <si>
    <t>GENERAL KNOWLEDGE OF THE GAME OF SOCCER SPECIALLY OF ITS RULES AND REGULATIONS. KNOWLEDGE ON MSWORDS, EXCEL, AND POWER POINT PRESENTATION NECESSARY. KNOWLEDGE ON COMPUTERIZED LEAGUE MANAGEMENT SCHEDULING PROGRAMS. EXPERIENCE IN DOCUMENTING AND REPORTING OF PLAYERS AND OFFICIALS IN INTERNATIONAL SOCCER GAMES &amp; EVENTS, TOURNAMENTS, SUMMER TRAINING CAMPS, COURSES, ETC. KNOWLEDGE AND EXPERIENCE IN THE EAFF AND AFC ELECTRONIC REGISTRATION SYSTEM FOR TOURNAMENTS AND OTHER EVENTS WILL BE GIVEN ADDITIONAL CONSIDERATIONS. HIGH SCHOOL DIPLOMA WITH AT LEAST 24 MONTHS OF WORK EXPERIENCE.</t>
  </si>
  <si>
    <t>NMI Soccer Training Center, 4627 As Gonno Rd. Koblerville</t>
  </si>
  <si>
    <t>C-500-24301-435089</t>
  </si>
  <si>
    <t>P-500-24218-243979</t>
  </si>
  <si>
    <t>C-500-24241-299023</t>
  </si>
  <si>
    <t>P-500-24202-210706</t>
  </si>
  <si>
    <t>REPAIRS AND MAINTENANCE</t>
  </si>
  <si>
    <t>High school diploma or equivalent preferred twelve (12) months working experience. Technical knowledge in equipment selection or determining the kind of tools and equipment needed to do job.</t>
  </si>
  <si>
    <t>C-500-24250-318923</t>
  </si>
  <si>
    <t>QUINCY CORP</t>
  </si>
  <si>
    <t>THE WATER COMPANY</t>
  </si>
  <si>
    <t>8581 CHALAN PALI ARNOLD INDUSTRIAL PARK, LOWER BASE</t>
  </si>
  <si>
    <t>JOHNSON</t>
  </si>
  <si>
    <t>ROLAND</t>
  </si>
  <si>
    <t>P-500-24214-239703</t>
  </si>
  <si>
    <t xml:space="preserve">Must have a Bachelor's Degree in Accounting/Accountancy. With a minimum of 3 years of relevant work experience in handling various and multiple  accounting tasks and works preferably in a Company with several diversified line of businesses. Must have knowledge,  skills  and experience in doing computerized and financial systems; must be knowledgeable in applying different accounting methods and techniques of analyzing general ledgers, journal entries, financial statements, trial balance and others. Must be able to prepare and maintain various reports accurately. Must have full knowledge  in MS office databases, intuit quickbooks software and spread sheet software. Must be able to communicate well in the English language including to speak and write clearly, to communicate effectively and to understand written languages.  </t>
  </si>
  <si>
    <t>C-500-24275-376176</t>
  </si>
  <si>
    <t>C-500-24198-198164</t>
  </si>
  <si>
    <t>C-500-24243-307354</t>
  </si>
  <si>
    <t>Ever Trust Corporation</t>
  </si>
  <si>
    <t>PMB 519 Box 10000</t>
  </si>
  <si>
    <t>3250 CHALAN KANOA DR., CHALAN  KANOA</t>
  </si>
  <si>
    <t>66-0459330</t>
  </si>
  <si>
    <t>Eun Kyung</t>
  </si>
  <si>
    <t>3250 Chalan Kanoa Dr., Chalan Kanoa</t>
  </si>
  <si>
    <t>Saiapan</t>
  </si>
  <si>
    <t>MP 96950</t>
  </si>
  <si>
    <t>evertrust.saipan@gmail.com</t>
  </si>
  <si>
    <t>P-500-24201-207593</t>
  </si>
  <si>
    <t xml:space="preserve">Minimum of of Bachelor's Degree Required.
Work experience of at least 24 months as "Sales Manager" or similar/higher management position.
</t>
  </si>
  <si>
    <t>Tax Related</t>
  </si>
  <si>
    <t>C-500-24217-243475</t>
  </si>
  <si>
    <t xml:space="preserve">High school graduate and 24 months or work experience. Knowledge of machines and tools, including their designs, uses repair and maintenance. Knowledge of materials, methods, and tools involved in the repair of buildings. </t>
  </si>
  <si>
    <t>Required Federal and Local Tax</t>
  </si>
  <si>
    <t>C-500-24200-207341</t>
  </si>
  <si>
    <t>C-500-24236-288472</t>
  </si>
  <si>
    <t>Travel Agents</t>
  </si>
  <si>
    <t>P-500-24179-152836</t>
  </si>
  <si>
    <t>Travel Agent</t>
  </si>
  <si>
    <t>MUST BE COMPUTER LITERATE. KNOWLEDGE AND EXPERIENCE IN HANDLING RESERVATION INQUIRIES IN THE HOTEL INDUSTRY. KNOWLEDGE OF ATTENDING TO
INCOMING AND OUTGOING CALLS. KNOWLEDGE OF MAINTAINING CORDIAL RELATIONS WITH ALL GUESTS. SOLID UNDERSTANDING OF GIVING SPECIAL TREATMENT
TO VIP GUESTS. MUST BE ABLE TO SPEAK, READ AND WRITE KOREAN LANGUAGE TO BE ABLE TO INTERACT WITH CLIENTS AS MOST OF OUR CLIENTS ARE FROM
KOREA.</t>
  </si>
  <si>
    <t>C-500-24181-162379</t>
  </si>
  <si>
    <t>Winners Residence, Winners Apt &amp; Com Space Rental, Winners Hardware, Winners Gas, et al</t>
  </si>
  <si>
    <t>3741 Afetna Rd</t>
  </si>
  <si>
    <t>P-500-23201-205241</t>
  </si>
  <si>
    <t>Building Maintenance &amp; Repairer</t>
  </si>
  <si>
    <t xml:space="preserve">High school graduate and has completed technical course in the jobs related fields. Minimum of 2 years proven work experience in building maintenance. Must have a specific understanding of electrical, carpentry, plumbing, hydraulic, and other maintenance systems. Possess knowledge of general maintenance processes and methods. Working knowledge of construction tools, common appliances, and electrical devices. Able to work on flexible hours including holidays and weekends. Can work under less supervision, and must be able to meet deadlines. Must be physically fit to handle all kinds of strenuous works. Must have own transportation to &amp; from work. All applicants must be able to secure the CNMI drivers license. All applicants must attached resume, copy of diploma, education certificates, employment certification, and other related documents. Background checks and drug testing may be required during or prior to employment to all applicants.
</t>
  </si>
  <si>
    <t>Banayos</t>
  </si>
  <si>
    <t>Emerlinda</t>
  </si>
  <si>
    <t>C-500-24234-281726</t>
  </si>
  <si>
    <t>P-500-24193-188167</t>
  </si>
  <si>
    <t>CNMI Taxes ( Chapter 2 &amp; Chapter 7)
FICA Taxes ( Social Security &amp; Medicare )</t>
  </si>
  <si>
    <t>C-500-24177-144450</t>
  </si>
  <si>
    <t>San Antonio, Saipan</t>
  </si>
  <si>
    <t>P-500-23238-298443</t>
  </si>
  <si>
    <t>Outside Maintenance Workers</t>
  </si>
  <si>
    <t xml:space="preserve">Must have at least 3 months experience as Outside Maintenance Workers. Applicants must be able to lift 50 lbs. and can work on flexible hours on weekends and holidays or early morning shift.  Must submit detailed resume equally applicable to both U.S. and Foreign Workers. </t>
  </si>
  <si>
    <t>Mafute St., San Antonio Village</t>
  </si>
  <si>
    <t xml:space="preserve">Ch. 2 and Ch. 7 Taxes (State and Federal Tax), Social Security and Medicare Taxes </t>
  </si>
  <si>
    <t>C-500-24179-152651</t>
  </si>
  <si>
    <t>PMB 466 BOX 10001</t>
  </si>
  <si>
    <t>GUEK</t>
  </si>
  <si>
    <t>Education Administrators, Kindergarten through Secondary</t>
  </si>
  <si>
    <t>P-500-24115-919423</t>
  </si>
  <si>
    <t>DIRECTOR (OF RELIGIOUS EDUCATION)</t>
  </si>
  <si>
    <t>Bachelors degree in Theology (maybe foreign equivalent).
24-months experience as Christian School Administrator.</t>
  </si>
  <si>
    <t>GUALO RAI VILLAGE</t>
  </si>
  <si>
    <t>C-500-24172-131869</t>
  </si>
  <si>
    <t>P-500-23206-212124</t>
  </si>
  <si>
    <t>LANDSCAPING &amp; GROUNDSKEEPING WORKERS</t>
  </si>
  <si>
    <t>Able to perform physical activities that requires considerable use of arms, legs, climbing, lifting, moving objects. Ability to control and use mechanism, tools and equipment. Skill to operate ground maintenance equipment.</t>
  </si>
  <si>
    <t>C-500-24181-162691</t>
  </si>
  <si>
    <t>SP DANCOE AND ASSOCIATES, LLC</t>
  </si>
  <si>
    <t xml:space="preserve">P.O. BOX 503922 </t>
  </si>
  <si>
    <t>GUALO RAI CENTER BLDG., CHALAN PALE ARNOLD (MIDDLE) RD., GUA</t>
  </si>
  <si>
    <t>DANCOE</t>
  </si>
  <si>
    <t>SONYA</t>
  </si>
  <si>
    <t>spdancoe19@gmail.com</t>
  </si>
  <si>
    <t>P-500-23179-149472</t>
  </si>
  <si>
    <t>ARCHITECTURAL AND CIVIL DRAFTER</t>
  </si>
  <si>
    <t xml:space="preserve">6 MONTHS WORK EXPERIENCE.
AUTOCAD OPERATOR.
ARCHITECTURAL, STRUCTURAL, ELECTRICAL, MECHANICAL PLANNING, DESIGN AND COST ESTIMATES.
KNOWLEDGE IN BUILDING CODES, MATERIALS AND STANDARDS.
</t>
  </si>
  <si>
    <t>SP DANCOE OFFICE</t>
  </si>
  <si>
    <t>FICA (SOCIAL SECURITY AND MEDICARE) TAXES
CNMI (CHAPTER 2 AND CHAPTER 7) TAXES</t>
  </si>
  <si>
    <t>C-500-24286-403153</t>
  </si>
  <si>
    <t>jackmmanglona@gmail.com</t>
  </si>
  <si>
    <t>P-500-24244-307816</t>
  </si>
  <si>
    <t xml:space="preserve">At least 1 year proven previous maintenance and repair work experience. Must be skilled in the use of hand or power tools. Able to read and check plans, Blueprints, repair manuals or Parts catalogs as necessary. Must know how to use common tools such as hammers, hoists, saws, drills and wrenches. Experience with precision measuring instruments or electronic testing devices. Must have experience in performing routine maintenance.
</t>
  </si>
  <si>
    <t>Sulo Street</t>
  </si>
  <si>
    <t>C-500-24206-217654</t>
  </si>
  <si>
    <t>C-500-24166-110578</t>
  </si>
  <si>
    <t>P-500-23205-208924</t>
  </si>
  <si>
    <t>Childcare workers must be able to talk with parents and colleagues about the progress of the children in their care. Knowledge and understanding of children's growth and development needs for social, physical, and intellectual expansion. Offering a safe environment for each child including their nutritional, technological and hygienic needs.</t>
  </si>
  <si>
    <t>C-500-24190-178432</t>
  </si>
  <si>
    <t>JM Enterprises / Tech Auto Shop / Manpower</t>
  </si>
  <si>
    <t>Chalan Lau Lau, Middle Road</t>
  </si>
  <si>
    <t>Ramos</t>
  </si>
  <si>
    <t>Chalan Lau Lau Middle Road</t>
  </si>
  <si>
    <t>PO Box 503589</t>
  </si>
  <si>
    <t>P-500-24101-871143</t>
  </si>
  <si>
    <t>Physically fir to perform various duties. Can work in flexible time.</t>
  </si>
  <si>
    <t>C-500-24166-110546</t>
  </si>
  <si>
    <t>P-500-23194-185608</t>
  </si>
  <si>
    <t>Knowledge of machines and tools, including their designs, uses, repair, and maintenance. Knowledge of materials, methods, and the tools involved in the construction or repair of houses and buildings. Ability to use hand tools and power tools.</t>
  </si>
  <si>
    <t>C-500-24268-359076</t>
  </si>
  <si>
    <t>COMPUTER LITERATE, MICROSOFT WORD, PROBLEM AND ANALYTICAL SKILLS, TIME MANAGEMENT AND
MULTITASKING, ACCOUNTING, BOOKKEEPING, AUDITING</t>
  </si>
  <si>
    <t>C-500-24157-072165</t>
  </si>
  <si>
    <t>NENITA</t>
  </si>
  <si>
    <t>VELASQUEZ</t>
  </si>
  <si>
    <t>PMB 1020 P.O Box 10000</t>
  </si>
  <si>
    <t>C-500-24186-175519</t>
  </si>
  <si>
    <t>J Lee Development Corporation</t>
  </si>
  <si>
    <t>The Summit Condominium &amp; Hotel</t>
  </si>
  <si>
    <t>PO Box 500756</t>
  </si>
  <si>
    <t>Leah</t>
  </si>
  <si>
    <t>leah.saipan@gmail.com</t>
  </si>
  <si>
    <t>P-500-24080-814306</t>
  </si>
  <si>
    <t>Building Maintenance Repairer</t>
  </si>
  <si>
    <t>At least high school graduate with two(2) years in plumbing, masonry, painting, electrical, air-conditioning and ground maintenance. Willing to work during weekends, holidays, evenings and 24-hour emergency on call.</t>
  </si>
  <si>
    <t>11190 Fitme Pl Navyhill</t>
  </si>
  <si>
    <t>Federal &amp; CNMI payroll taxes</t>
  </si>
  <si>
    <t>C-500-24181-162608</t>
  </si>
  <si>
    <t>66-0907782</t>
  </si>
  <si>
    <t>mlcinvcorp@gmail.com</t>
  </si>
  <si>
    <t>P-500-23269-383698</t>
  </si>
  <si>
    <t>At least 6 months working experience. Must have experience as a Florist. Must know how to arrange flowers, color, and material combination according to customer desire. Know the different types of flowers and its name. Can create new flower arrangement design. Willing to work flexible schedule. Do other related duties as assigned.</t>
  </si>
  <si>
    <t>C-500-24246-308368</t>
  </si>
  <si>
    <t>P-500-24139-011463</t>
  </si>
  <si>
    <t>KNOWLEDGE IN USING HOISTS, HANDTOOLS, AND TESTERS.</t>
  </si>
  <si>
    <t>C-500-24235-285261</t>
  </si>
  <si>
    <t>12776 Coastal Drive</t>
  </si>
  <si>
    <t>C-500-24212-230186</t>
  </si>
  <si>
    <t>LK Corporation</t>
  </si>
  <si>
    <t>P.O. Box 506776</t>
  </si>
  <si>
    <t>66-0909426</t>
  </si>
  <si>
    <t>Yoon Sik</t>
  </si>
  <si>
    <t>aiden3803@gmail.com</t>
  </si>
  <si>
    <t>P-500-24130-974847</t>
  </si>
  <si>
    <t>1 YEAR OF WORK EXPERIENCE. KNOWLEDGE OF BASIC BOOKKEEPING AND FINANCIAL TRANSACTIONS. KNOWLEDGE IN MS OFFICE AND ACCOUNTING SOFTWARE SUCH AS EXCEL, QUICKBOOKS, DATABASES. ORGANIZATIONAL AND MULTITASKING ABILITIES. PROVIDING CUSTOMER SERVICE BY ANSWER QUESTIONS AND RESOLVING QUERIES AND ISSUES. HAVE TIME MANAGEMENT SKILLS. TYPING SKILLS TO ENSURE QUICK AND ACCURATE DATA ENTRY.</t>
  </si>
  <si>
    <t>C-500-24257-335352</t>
  </si>
  <si>
    <t xml:space="preserve">CNMI Tax, Federal Tax, Medicare and Social Security
</t>
  </si>
  <si>
    <t>C-500-24180-157507</t>
  </si>
  <si>
    <t>Bostonian, Inc.</t>
  </si>
  <si>
    <t>Bostonian</t>
  </si>
  <si>
    <t>Chalan Pale Arnold, Chalan Lau Lau</t>
  </si>
  <si>
    <t>P.O. Box 500758</t>
  </si>
  <si>
    <t>66-0657446</t>
  </si>
  <si>
    <t>Obligacion</t>
  </si>
  <si>
    <t>Yayoi</t>
  </si>
  <si>
    <t>Kado</t>
  </si>
  <si>
    <t>yayoibostonian@gmail.com</t>
  </si>
  <si>
    <t>P-500-24067-777850</t>
  </si>
  <si>
    <t>MUST HAVE 12-MONTHS OF WORK-RELATED EXPERIENCE.  HAS KNOWLEDGE OF RAW MATERIALS, PRODUCTION
PROCESSES, QUALITY CONTROL, COSTS, AND OTHER TECHNIQUES FOR MAXIMIZING THE EFFECTIVE MANUFACTURE AND DISTRIBUTION OF GOODS.  MUST BE FLEXIBLE TO WORK AROUND THE CUSTOMER DEMANDS, INCLUDING EARLY MORNING, NIGHT, WEEKEND AND HOLIDAY AVAILABILITY.  HAS THE ABILITY TO WORK IN HOT, HECTIC ENVIRONMENT, STAND, WALK, BEND, USE HAND AND APPLIANCES, AND LIFT ITEMS FOR EXTENDED PERIODS.  MUST HAVE BASIC MATH AND COMPUTER SKILLS.  MUST KNOW HOW TO MEASURE AND CALCULATE INGREDIENTS ACCORDING TO THE AMOUNT OF PRODUCT NEEDS TO PRODUCE.</t>
  </si>
  <si>
    <t>C-500-24170-122489</t>
  </si>
  <si>
    <t>Demonstrating ability to complete heavy lifting tasks. Processing effective communication skills. Having basic math skills. Showing an ability to help customers.</t>
  </si>
  <si>
    <t>C-500-24198-198140</t>
  </si>
  <si>
    <t>P-500-24074-798122</t>
  </si>
  <si>
    <t>ASSEMBLER AND FABRICATOR</t>
  </si>
  <si>
    <t>KNOWLEDGE IN USING FABRICATION TOOLS AND EQUIPMENT</t>
  </si>
  <si>
    <t>C-500-24199-201115</t>
  </si>
  <si>
    <t>P.O. BOX 10001</t>
  </si>
  <si>
    <t>1ST FLOOR ALEXANDER BLDG. BEACH ROAD,  SAN JOSE</t>
  </si>
  <si>
    <t>Watson</t>
  </si>
  <si>
    <t>Tobias</t>
  </si>
  <si>
    <t>Helpers--Extraction Workers</t>
  </si>
  <si>
    <t>P-500-24143-022530</t>
  </si>
  <si>
    <t>Helper -- Extraction Workers</t>
  </si>
  <si>
    <t>Preferably have Highschool/GED diploma and have background experience in Water Well Drilling operation.</t>
  </si>
  <si>
    <t>Withholding Tax, SS and Med Fica Tax</t>
  </si>
  <si>
    <t>C-500-24206-217664</t>
  </si>
  <si>
    <t>Applicable Federal and CNMI Tax Deductions</t>
  </si>
  <si>
    <t>C-500-24296-422980</t>
  </si>
  <si>
    <t>P-500-24211-227770</t>
  </si>
  <si>
    <t>C-500-24217-243328</t>
  </si>
  <si>
    <t>P-500-24177-145067</t>
  </si>
  <si>
    <t>Must have at least twelve (12) months prior work experience as a Night Manager/Auditor, Accounting Assistant/Clerk. Must have a high school diploma or GED. Must be able and willing to work nights, shifts, weekends, and during inclement weather.</t>
  </si>
  <si>
    <t>P.O . Box 501029</t>
  </si>
  <si>
    <t>C-500-24190-180397</t>
  </si>
  <si>
    <t>BLOSSOM CORPORATION</t>
  </si>
  <si>
    <t>LUCKY STAR MARKET</t>
  </si>
  <si>
    <t>66-0968708</t>
  </si>
  <si>
    <t>BLOSSOMCORP2020@OUTLOOK.COM</t>
  </si>
  <si>
    <t>P-500-24067-778624</t>
  </si>
  <si>
    <t>WORK SCHEDULE AS FOLLOW:
8:00AM TO 12:00PM,
2:00PM TO 5:00PM.
7 HOURS A DAY, MONDAY THROUGH FRIDAY, 35 HOURS PER WEEK.</t>
  </si>
  <si>
    <t>Per week exceeds 40 hours, overtime rate $10.17 x 1.5=$15.255 per hour</t>
  </si>
  <si>
    <t>blossomcorp2020@outlook.com</t>
  </si>
  <si>
    <t>C-500-24180-156764</t>
  </si>
  <si>
    <t>LE GRAND BLEU, INC.</t>
  </si>
  <si>
    <t>CASA URASHIMA</t>
  </si>
  <si>
    <t>MICRO BEACH ROAD, GARAPAN</t>
  </si>
  <si>
    <t>PMB 413 BOX 10000</t>
  </si>
  <si>
    <t>66-0796436</t>
  </si>
  <si>
    <t>TAKAHASHI</t>
  </si>
  <si>
    <t>MAIKO</t>
  </si>
  <si>
    <t>CORPORATE SECRETARY/TREASURER</t>
  </si>
  <si>
    <t>maiko.saipan@gmail.com</t>
  </si>
  <si>
    <t>P-500-24064-766559</t>
  </si>
  <si>
    <t>COOK, RESTAURANT</t>
  </si>
  <si>
    <t>C-500-24181-162739</t>
  </si>
  <si>
    <t xml:space="preserve">HAN </t>
  </si>
  <si>
    <t>P-500-23175-141673</t>
  </si>
  <si>
    <t>BASIC AUTO MECHANICAL SKILLS;
KNOWLEDGE IN PROPER HANDLING AND OPERATING OF SPECIAL TOOLS AND EQUIPMENT</t>
  </si>
  <si>
    <t>CHALAN PALE ARNOLD RD., GARAPAN</t>
  </si>
  <si>
    <t>C-500-24172-131584</t>
  </si>
  <si>
    <t>Ability to read and follow recipes, to be creative. Ability to follow strict health and safety standards. Ability to meet strict deadlines. Can operate large industrial sized mixing machines and ovens.</t>
  </si>
  <si>
    <t>C-500-24235-288328</t>
  </si>
  <si>
    <t xml:space="preserve">Must have an associate degree in Graphic Design. Must have 24 months, work experience. With knowledge of new software, image editing, video editing, social media, photography, print design, print production, layout &amp; composition, optimization. Must know how to develop the overall layout and production design for applications such as advertisements, brochures, magazines, and reports. Applicant will be collaborating closely with clients, marketing teams, and other designers to produce high-quality visual content that aligns with the company's branding and marketing goals and to understand project scope and objectives. Updated on the latest design trends, tools, and technologies to ensure modern and relevant design work. Can develop the latest ideas for and answers to work-related problems. </t>
  </si>
  <si>
    <t>CNMI Tax AND FICA Tax</t>
  </si>
  <si>
    <t>C-500-24239-292063</t>
  </si>
  <si>
    <t>8581 Chalan Pali Arnold Industrial Park Lower Base</t>
  </si>
  <si>
    <t>8581 Chalan Pali Arnold Industrial Park, Lower Base</t>
  </si>
  <si>
    <t>P-500-24200-204342</t>
  </si>
  <si>
    <t>Helper-Production Worker</t>
  </si>
  <si>
    <t>Must be able to lift a minimum of 50 lbs to shoulder level and must have the stamina to lift and load finished products.  Must be able to communicate in the English language both oral and written.  12 months experience is required.</t>
  </si>
  <si>
    <t>C-500-24155-065964</t>
  </si>
  <si>
    <t>P-500-23187-169178</t>
  </si>
  <si>
    <t>The workdays and work hours specified in E.b.6 and E.b.7 are subject to change. This position requires a variable work schedule due to the nature of airline operations. The typical schedule involves rotations, usually 4 days ON and 2 days OFF, with pilots potentially working early mornings, late nights, weekends and holidays. The position's schedule is subject to the crew duty and rest limitations set forth in title 14 of the Code of Federal Regulations Part 135 subparts 135.265 and 135.267 as applicable to the type of flight operation conducted (e.g., Scheduled or On-Demand). 
Must hold at least a Commercial Pilot Certificate with appropriate category and class ratings, as required under Title 14CFR 135.243(C)(1). The required certificate will be applied equally to both U.S. workers and CW-1 workers.
Must hold a first-class medical certificate, as required under TITLE 14 CFR 61.23(a)(2). The required medical certificate will be applied equally to both U.S. workers and CW-1 workers.
Must have at least 1,200 hours of flight time as a pilot, including 500 hours of cross-country flight time, 100 hours of night flight time, and 75 hours of actual or simulated instrument time at least 50 hours of which were in actual flight, as required under Title 14 CFR 135.243 (c)(2). The required flight hours will be applied to both U.S. workers and CW-1 workers.
The pilot must successfully complete the FAA required company trainings and checks, prior to being assigned as a pilot-in-command of the PA-31 aircraft. This requirement is in accordance with the FAA approved company Training Program, and must be performed and completed using the company facility and aircraft. Must complete 100 hours of flight time as pilot-in-command in the PA-31-350 aircraft, in accordance with 14 CFR 135.105(a). The required training and flight hours will be applied to both U.S. workers and CW-1 workers. NOTE: The offered wage is paid upon successful completion of the company training and flight hour requirements.
The worker may not be assigned as a pilot of any aircraft operated by Star Marianas Air, Inc. unless the worker successfully passes a DOT/FAA Pre-employment drug test drug test, as required under Title 14 CFR120.109(a): (1) No employer may hire any individual for a safety-sensitive function listed in 120.105 unless the employer first conducts a pre-employment test and receives a verified negative drug test result for that individual, (2) No employer may allow an individual to transfer from a nonsafety-sensitive to a safety sensitive function unless the employer first conducts a pre-employment test and receives a verified negative drug test result for the individual. NOTE: The pre-employment drug test is a DOT and FAA requirement, and may only be performed in the US. The DOT/FAA pre-employment drug test requirement under Title 14 CFR120.109(a)(1) will be applied equally to both U.S. workers and CW-1 workers.
The worker must sign an agreement with a Training Cost Recovery program wherein the employer initially bears the cost of the required trainings and checks. The cost of this training shall be prorated over the first 6 months of the employment. If the worker does not complete 6 months of employment, the worker shall reimburse the company for a prorated amount of the cost of the ground and flight training. The required agreement with a Training Cost Recovery program will be applied equally to both U.S. workers and CW-1 workers.</t>
  </si>
  <si>
    <t>C-500-24256-331908</t>
  </si>
  <si>
    <t>A &amp; C IMPORT/EXPORT</t>
  </si>
  <si>
    <t>3 BROS. LAUNDROMAT</t>
  </si>
  <si>
    <t>P. O Box 1359 Sinapalo 1</t>
  </si>
  <si>
    <t>99-3015984</t>
  </si>
  <si>
    <t>P.O Box 1359 Sinapalo 1</t>
  </si>
  <si>
    <t>ac_import_export020617@yahoo.com</t>
  </si>
  <si>
    <t>P-500-24217-243472</t>
  </si>
  <si>
    <t>MUST HAVE 12 MONTHS WORK EXPERIENCE AS MAINTENANCE. CAN FIX/REPAIR COMMERCIAL WASHERS AND DRYERS.CAN DO WELDING JOBS. KNOWLEDGE IN PLASTERING, PAINTING AND BLUSTERING (TO MAKE SURE THE PLACE IS WELL MAINTAINED. CAN OPERATE POWER TOOLS AND MANUAL TOOLS.</t>
  </si>
  <si>
    <t>A &amp; C Import/Export</t>
  </si>
  <si>
    <t>C-500-24187-176326</t>
  </si>
  <si>
    <t>P-500-24116-923531</t>
  </si>
  <si>
    <t>HELPER-PRODUCTION WORKERS</t>
  </si>
  <si>
    <t>C-500-24187-176206</t>
  </si>
  <si>
    <t xml:space="preserve">MUST HAVE 24 MONTHS OF WORK RELATED EXPERIENCE AND HAVE KNOWLEDGE EITHER IN MECHANICAL, ELECTRICAL AND REFRIGERANT OR AS GENERAL REPAIR WORKER. </t>
  </si>
  <si>
    <t>C-500-24114-914654</t>
  </si>
  <si>
    <t>P-500-23206-212163</t>
  </si>
  <si>
    <t>Ability to read, write, and communicate in English, read maps, maintain records, complete incident reports when necessary, and assist with passenger boarding and disembarking. Able to work with all age groups and be willing to escort individuals or groups on sightseeing tours while driving passenger vehicles. Available to work a flexible schedule, including evening, weekend and Holiday hours. Required to stand for long periods of time and walk up/down steps. A valid CNMI driver's license will be required to both U.S. workers and foreign workers to perform this job.</t>
  </si>
  <si>
    <t>C-500-24169-117396</t>
  </si>
  <si>
    <t>Payless Super Fresh  and Truckload Store</t>
  </si>
  <si>
    <t>110 Beach Road, Chalan Kanoa</t>
  </si>
  <si>
    <t>P-500-23210-224622</t>
  </si>
  <si>
    <t>First Line Supervisor of Retail Sales Worker</t>
  </si>
  <si>
    <t>This job requires a high school diploma or equivalent, as well as 12 months of work experience in managing daily operations of a grocery or retail store. Also requires knowledge in planning, promoting products, ordering, and overseeing the processing and packaging of all items, must be able to multitask and be able to handle a split shift schedule can work flexible days/hours, even on holidays and weekends</t>
  </si>
  <si>
    <t xml:space="preserve">CNMI Tax and FICA Tax. Housing is optional; Employees who are single may live in the housing with a monthly charge of $60.00 for air condition use, free housing or no monthly charge for single employees who opted not to use the air conditioner. </t>
  </si>
  <si>
    <t>C-500-24229-271945</t>
  </si>
  <si>
    <t>Human Resources Director</t>
  </si>
  <si>
    <t>P-500-24134-985810</t>
  </si>
  <si>
    <t xml:space="preserve">High school diploma (may be foreign equivalent); 24 months of experience as a marine mechanic in shipyard environment; Verification of qualifications required; Required to take and pass a substance abuse test after hire. </t>
  </si>
  <si>
    <t>C-500-24229-274694</t>
  </si>
  <si>
    <t>GAJA CORPORATION</t>
  </si>
  <si>
    <t>GAJA SAIPAN</t>
  </si>
  <si>
    <t>P.O. BOX 502672, 305 B PACIFIC PALM RESORT, TINTA LOOP</t>
  </si>
  <si>
    <t>66-1064617</t>
  </si>
  <si>
    <t>HEE JUNG</t>
  </si>
  <si>
    <t>P.O. BOX 502672, 305 B, PACIFIC PALM RESORT, TINTA LOOP</t>
  </si>
  <si>
    <t>gajacorporation00@gmail.com</t>
  </si>
  <si>
    <t>P-500-24192-187831</t>
  </si>
  <si>
    <t>1)MINIMUM OF TWO (2) YEARS 24 MONTHS) WORKING EXPERIENCE AS TOUR GUIDE OR RELATED JOB. 2) FAMILIAR WITH SAIPAN ESPECIALLY ABOUT AREAS OF INTERESTS 3) KNOWLEDGE IN KOREAN AND JAPANESE LANGUAGE TO COMMUNICATE WELL WITH THE GUESTS FROM TARGET MARKET. 4) CAN WORK ON FLEXIBLE SCHEDULE DURING WEEKDAYS AND HOLIDAYS. 5) MUST KNOW HOW TO OPERATE PASSENGER VEHICLES TO TAKE GUEST TO DESIGNATED SITES. 6) MUST PROVIDE EMPLOYMENT CERTIFICATION FROM PREVIOUS EMPLOYER(S) 7) VALID PROOF OF IDENTITY AND EMPLOYMENT AUTHORIZATION MAY BE ASKED DURING FINAL INTERVIEW 8) WILLING TO WORK FLEXIBLE SCHEDULE 8) DO OTHER RELATED DUTIES AS ASSIGNED. 9) MUST HAVE A VALID CNMI DRIVER'S LICENSE.</t>
  </si>
  <si>
    <t>305 B PACIFIC PALM RESORT, TINTA LOOP</t>
  </si>
  <si>
    <t>EMPLOYEE WITHJHOLDING TAX</t>
  </si>
  <si>
    <t>C-500-25020-628955</t>
  </si>
  <si>
    <t>No more than 12 months of related work experience. Work experience in a Water Company and have a work certification to show is a plus. Water Retail Sales Supervisor must Give full attention to what other people are saying. Knowledgeable about Reverse Osmosis process and machine/s is a plus. Taking time to understand the points being made. Asking questions as appropriate and not interrupting at inappropriate times. Using logic reasoning to identify the strengths and weaknesses of alternative solutions. Conclusions or approaches to problems. Ability to come up with unusual or clever ideas about the given topic or situations to develop creative ways to solve the problem. Managing one's own time and the time of others, Available to work flexible hours that may include mornings, evenings, nights and/or holidays. Other related tasks as assigned.</t>
  </si>
  <si>
    <t>FCA, Medicare and Chapter 2 Taxes</t>
  </si>
  <si>
    <t>C-500-25078-786335</t>
  </si>
  <si>
    <t>Capable of operating cleaning equipment such as floor polisher, carpet &amp; upholstery shampoo machine, vacuum cleaner, mops and squeezers.</t>
  </si>
  <si>
    <t>C-500-25003-591069</t>
  </si>
  <si>
    <t xml:space="preserve">Must be able to use Excel, Word, &amp; Power-Point, Computer Application for Vehicle/Bus Repairs, must have knowledge of machine and hand tools used for the job. </t>
  </si>
  <si>
    <t>FICA &amp; CNMI TAXES</t>
  </si>
  <si>
    <t>C-500-25055-717335</t>
  </si>
  <si>
    <t>Chapter 2, Chapter 7 and Fica Employee share</t>
  </si>
  <si>
    <t>C-500-25008-602333</t>
  </si>
  <si>
    <t>C-500-24352-549351</t>
  </si>
  <si>
    <t>C-500-25052-713066</t>
  </si>
  <si>
    <t>Must have at least 12 months' work experience in a reputable establishment as a Cook.  Must be able to perform food preparation and cooking activities of a dining restaurants. Can design menu and review food purchases. Should have the ability to forecast food preparation base from increase or decrease customer guest flow. Can create inventory method based on company or restaurant needs. Can comply with nutrition, sanitation regulation and safety standards as prescribed by USDA. Applicant must be updated on latest industry practices.</t>
  </si>
  <si>
    <t>C-500-24323-483405</t>
  </si>
  <si>
    <t>C-500-24306-446901</t>
  </si>
  <si>
    <t>PMB 778 P.O Box 10003</t>
  </si>
  <si>
    <t>PO Box 10003 PMB 778</t>
  </si>
  <si>
    <t>Miao</t>
  </si>
  <si>
    <t>Guojun</t>
  </si>
  <si>
    <t>P-500-24239-292164</t>
  </si>
  <si>
    <t xml:space="preserve">Knowledge in multi-crafting skills in carpentry, plumbing, electrical and painting. </t>
  </si>
  <si>
    <t>C-500-24312-461688</t>
  </si>
  <si>
    <t>With minimum of 12 months work experience as an Accountant. Must have knowledge of Quickbooks/Peachtree, MS Word, MS Excel. Must have knowledge in preparation of Monthly and Annual Financial Statements and Annual Income Tax Return. Applicants either US citizen or CW-1 must submit Employment certificate.</t>
  </si>
  <si>
    <t>C-500-24297-428403</t>
  </si>
  <si>
    <t>P-500-24161-088708</t>
  </si>
  <si>
    <t>BUS AND TRUCK MECHANICS AND DIESEL ENGINE SPECIALIST</t>
  </si>
  <si>
    <t>Repairing machines or boats using the needed tools.</t>
  </si>
  <si>
    <t>C-500-25021-632629</t>
  </si>
  <si>
    <t>AT LEAST HIGH SCHOOL GRADUATE WITH A MINIMUM WORK EXPERIENCE OF 12 MONTHS AS A RESERVATION AND TRAVEL AGENT.
MUST BE PROFICIENT IN ENGLISH LANGUAGE.
HAVE KNOWLEDGE IN MICROSOFT OFFICE SUCH AS EXCEL AND WORD. 
JOB OFFER IS OPEN FOR EITHER U.S. APPLICANTS OR U.S. WORKER MUST AND MUST PROVIDE EMPLOYMENT CERTIFICATE UPON EMPLOYERS REQUESTS.</t>
  </si>
  <si>
    <t>C-500-24349-543934</t>
  </si>
  <si>
    <t>YAN YI CORPORATION</t>
  </si>
  <si>
    <t>FENNY BEAUTY SALON</t>
  </si>
  <si>
    <t>66-0709979</t>
  </si>
  <si>
    <t>COLE</t>
  </si>
  <si>
    <t>LIFEN LUAN</t>
  </si>
  <si>
    <t>yanyicorporation@gmail.com</t>
  </si>
  <si>
    <t>P-500-24311-455909</t>
  </si>
  <si>
    <t>C-500-24309-452779</t>
  </si>
  <si>
    <t>C-500-24297-428477</t>
  </si>
  <si>
    <t>C-500-24366-577892</t>
  </si>
  <si>
    <t>Home Care Aide Certificate</t>
  </si>
  <si>
    <t>C-500-24335-507783</t>
  </si>
  <si>
    <t>Lawrence Pedro R. Deleon Guerrero</t>
  </si>
  <si>
    <t>PO Box 3162</t>
  </si>
  <si>
    <t>Northern Mariana Island</t>
  </si>
  <si>
    <t>Relado</t>
  </si>
  <si>
    <t>P-500-24299-432254</t>
  </si>
  <si>
    <t>At least 12months work experience as Commercial Cleaner.</t>
  </si>
  <si>
    <t>C-500-24344-526541</t>
  </si>
  <si>
    <t>C-500-25014-618523</t>
  </si>
  <si>
    <t>2340 Beachroad OIeai</t>
  </si>
  <si>
    <t>P-500-24153-059819</t>
  </si>
  <si>
    <t>Maintenance - Electrical Workers</t>
  </si>
  <si>
    <t>Withholding Taxes, Fica - SS, and medicare contributions</t>
  </si>
  <si>
    <t>C-500-24311-455931</t>
  </si>
  <si>
    <t>YK CORPORATION</t>
  </si>
  <si>
    <t>SUNSHINE LAUNDRY</t>
  </si>
  <si>
    <t>BUA LN SAN ANTONIO</t>
  </si>
  <si>
    <t>66-0514027</t>
  </si>
  <si>
    <t>RHEE</t>
  </si>
  <si>
    <t>GYUNG GU</t>
  </si>
  <si>
    <t>ykcorporation@yahoo.com</t>
  </si>
  <si>
    <t>P-500-24194-191572</t>
  </si>
  <si>
    <t>CNMI TAXES, SS AND MEDICARE TAX</t>
  </si>
  <si>
    <t>C-500-24339-515970</t>
  </si>
  <si>
    <t>P-500-24299-432023</t>
  </si>
  <si>
    <t>C-500-24366-577951</t>
  </si>
  <si>
    <t>P-500-24319-473875</t>
  </si>
  <si>
    <t>C-500-24343-526239</t>
  </si>
  <si>
    <t>P-500-24262-345750</t>
  </si>
  <si>
    <t>C-500-24309-452765</t>
  </si>
  <si>
    <t>C-500-24277-382021</t>
  </si>
  <si>
    <t>Fringe benefits- paid time off &amp; holidays.</t>
  </si>
  <si>
    <t xml:space="preserve">CNMI Tax, Federal Tax, Medicare and Social Security. Optional: Medicare and Dental Insurance, Life Insurance, 401a Retirement Plan. </t>
  </si>
  <si>
    <t>C-500-24262-345210</t>
  </si>
  <si>
    <t>San Isidro, Beach Road, Chalan Kanoa</t>
  </si>
  <si>
    <t>C-500-24256-331912</t>
  </si>
  <si>
    <t>P.O.  Box 506313</t>
  </si>
  <si>
    <t>P-500-24178-148276</t>
  </si>
  <si>
    <t>1 year of work-related experience. Knowledge of MS Office and accounting software such as Quickbooks, Xero, and Sage. Knowledge of financial and mathematical skills. Ability to understand financial and bookkeeping processes and practices.  Knowledge of verbal and written communication skills. Ability to provide excellent customer service.</t>
  </si>
  <si>
    <t>C-500-24288-403492</t>
  </si>
  <si>
    <t>Yvenne15@yahoo.co.uk</t>
  </si>
  <si>
    <t>P-500-24122-943222</t>
  </si>
  <si>
    <t>Repair and Maintenance, general</t>
  </si>
  <si>
    <t>Certification in carpentry or certification in plumbing works or certification in electrical works or certification in general maintenance</t>
  </si>
  <si>
    <t>FICA Tax (SS and Medicare), Ch2 Tax and Ch7 Tax</t>
  </si>
  <si>
    <t>C-500-24332-503456</t>
  </si>
  <si>
    <t>P-500-24199-201370</t>
  </si>
  <si>
    <t>1. ACTIVE LISTENING-GIVING FULL ATTENTION TO WHAT OTHER PEOPLE ARE SAYING, TAKING TIME TO UNDERSTAND THE POINTS BEING MADE, ASKING QUESTIONS
ARE APPROPRIATE, AND NOT INTERRUPTING IN
APPROPRIATE TIMES. 2. SERVICE ORIENTATION- ACTIVELY LOOKING FOR WAYS TO HELP OTHER 3. SPEAKING-TALKING TO OTHERS TO CONVEY INFORMATION
EFFECTIVELY 4. SOCIAL PERCEPTIVENESS-BEING AWARE OF
OTHER'S REACTIONS AND UNDERSTANDING WHEY THEY REACT AS THEY DO. 5. COORDINATION-ADJUSTING IN RELATION TO OTHER'S ACTIONS. BE ABLE AND WILLING
TO WORK IN FLEXIBLE SHIFTS, DAYS, EVENING, NIGHT,
WEEKEND AND HOLIDAYS.</t>
  </si>
  <si>
    <t>C-500-24276-378975</t>
  </si>
  <si>
    <t>7Seven A'S Group Corporation</t>
  </si>
  <si>
    <t>PMB 280 P.O. Box 10005</t>
  </si>
  <si>
    <t>P-500-24234-281918</t>
  </si>
  <si>
    <t>Skills in cutting , trimming, styling hair</t>
  </si>
  <si>
    <t>In excess of 40 hrs per week, the rate will be multiply by 1.5</t>
  </si>
  <si>
    <t>CNMI Taxes (Chapter 2)
FICA Taxes (SSS, Medicare)</t>
  </si>
  <si>
    <t>C-500-24215-239973</t>
  </si>
  <si>
    <t>C-500-24260-338791</t>
  </si>
  <si>
    <t>PMB 839 Box 10005</t>
  </si>
  <si>
    <t>MUST BE A HIGH SCHOOL GRADUATE WITH AT LEAST 24-MONTHS OF WORK RELATED EXPERIENCE AS MASSEUSE.  HAS KNOWLEDGE FOR PROVIDING CUSTOMER AND PERSONAL SERVICES, THIS INCLUDES CUSTOMER NEEDS ASSESSMENT, MEETING QUALITY STANDARDS FOR SERVICES AND EVALUATION OF CUSTOMER SATISFACTION.  ABILITY TO EXERT MUSCLE FORCE REPEATEDLY AS THIS INVOLVES MUSCULAR ENDURANCE AND RESISTANCE TO MUSCLE FATIGUE.  HAS THE PHYSICAL STRENGTH TO APPLY DEEP PRESSURE WHEN NECESSARY AND THE SELF-AWARENESS AND CONTROL TO USE A MORE DELICATE TOUCH AND HAS A RELAXING ENERGY AND SPEAK SLOWLY AND CALMLY WHEN COMMUNICATING WITH THE CLIENTS.  CAN WORK IN FLEXIBLE TIME.</t>
  </si>
  <si>
    <t>C-500-24260-338769</t>
  </si>
  <si>
    <t>Able to produce drawings using AutoCAD, Adobe Photoshop, Adobe in Design, and SketchUp. Skills in Microsoft Word, Excel, and PowerPoint for presentation purposes. With the ability to listen and understand information and ideas presented through spoken words or sentences. Able to report to work 5 days a week. Will agree to pre-employment drug testing for all CW-1 and US workers.</t>
  </si>
  <si>
    <t>C-500-24275-378761</t>
  </si>
  <si>
    <t>DELTA TRADING CO., LTD.</t>
  </si>
  <si>
    <t>H-Mart</t>
  </si>
  <si>
    <t>PMB A-7 box 10001</t>
  </si>
  <si>
    <t>Kang</t>
  </si>
  <si>
    <t>Junghun</t>
  </si>
  <si>
    <t>PMB A-7 Box 10001</t>
  </si>
  <si>
    <t>kangali2372@newintra.seoulgrocery.com</t>
  </si>
  <si>
    <t>Mun</t>
  </si>
  <si>
    <t>Su</t>
  </si>
  <si>
    <t>PO BOX 10749</t>
  </si>
  <si>
    <t>lawyerpark@hotmail.com</t>
  </si>
  <si>
    <t>Law Offices of Park &amp; Associates</t>
  </si>
  <si>
    <t>66-0564847</t>
  </si>
  <si>
    <t>GUAM</t>
  </si>
  <si>
    <t>Market Research Analysts and Marketing Specialists</t>
  </si>
  <si>
    <t>P-500-24200-204304</t>
  </si>
  <si>
    <t>Computer competency in Word, Excel, and PowerPoint programs.</t>
  </si>
  <si>
    <t>3666 Alu Dr Afetna</t>
  </si>
  <si>
    <t>kangali2372@naver.com</t>
  </si>
  <si>
    <t>Law Office of Park &amp; Associates</t>
  </si>
  <si>
    <t>C-500-24309-449854</t>
  </si>
  <si>
    <t>C-500-24263-348597</t>
  </si>
  <si>
    <t>SUITE 12 G/F 3290 BEACH ROAD GARAPAN</t>
  </si>
  <si>
    <t>MONSIGNOR GUERRERO ROAD</t>
  </si>
  <si>
    <t>P-500-24205-214203</t>
  </si>
  <si>
    <t>PROPER HYGIENE, CUSTOMER SERVICE, AND KNOWLEDGE IN FOOD PREPARATION AND SERVING.</t>
  </si>
  <si>
    <t>PO BOX 504330 SAN JOSE</t>
  </si>
  <si>
    <t>OVERTIME RATES APPLIES IN EXCESS OF 40 HOURS PER WEEK</t>
  </si>
  <si>
    <t>ALL APPLICABLE DEDUTIONS</t>
  </si>
  <si>
    <t>C-500-24299-431800</t>
  </si>
  <si>
    <t>Applicable Federal and CNMI tax deductions.</t>
  </si>
  <si>
    <t>C-500-24262-345221</t>
  </si>
  <si>
    <t>P-500-24221-253061</t>
  </si>
  <si>
    <t>DELIVERY DRIVER</t>
  </si>
  <si>
    <t>- 12 MONTHS EXPERIENCE AS A DELIVERY DRIVER
- MUST POSSESS A VALID CNMI DRIVER'S LICENSE
- MUST BE ABLE TO DO WORK WITH SOME LIFTING AND CARRYING OF ITEMS ON THE JOB
- MUST BE ABLE TO PERFORM MATHEMATICAL COMPUTATION</t>
  </si>
  <si>
    <t>C-500-24323-480088</t>
  </si>
  <si>
    <t>MODERN INCORPORATED</t>
  </si>
  <si>
    <t>FUJIAIRE</t>
  </si>
  <si>
    <t>CHALAN PALE ARNOLD CHALAN LAULAU</t>
  </si>
  <si>
    <t>66-0677807</t>
  </si>
  <si>
    <t>SIU</t>
  </si>
  <si>
    <t>DANNY KAYEE</t>
  </si>
  <si>
    <t>moderincorporated@gmail.com</t>
  </si>
  <si>
    <t>P-500-24230-274884</t>
  </si>
  <si>
    <t>AIRCON TECHNICIAN</t>
  </si>
  <si>
    <t>cnmi tax, ss and medicare tax</t>
  </si>
  <si>
    <t>modernincorporated@gmail.com</t>
  </si>
  <si>
    <t>C-500-24309-449813</t>
  </si>
  <si>
    <t>P.O. Box 502728</t>
  </si>
  <si>
    <t>Pressers, Textile, Garment, and Related Materials</t>
  </si>
  <si>
    <t>P-500-24270-365783</t>
  </si>
  <si>
    <t>Pressers, Textile, Garment and Related Materials</t>
  </si>
  <si>
    <t xml:space="preserve">- At least 3 months experience in Operating Pressing Machine 
- Computer Literate 
- Must possess a valid CNMI Driver's License
</t>
  </si>
  <si>
    <t>C-500-24318-471276</t>
  </si>
  <si>
    <t>KNOWLEDGE OF OPERATIONAL CHARACTERISTICS OF MECHANICAL EQUIPMENT AND TOOLS USED IN THE MAINTENANCE AND REPAIR OF FACILITIES, KNOWLEDGE OF OCCUPATIONAL HAZARDS AND STANDS SAFETY PRATICES NECESSARY IN THE MAINTENANCE AND REPAIR OF FACILITIES. KNOWLEDGE OF BASIC BUIDLING MAINTENANCE PRACTICES AND PROCEDURES; PRINCIPALS AND PROCEDURES OF RECORD KEEPING. MUST MEET PHYSICAL REQUIREMENTS TO PERFORM THEIR DUTIES SUCH AS LIFTING OBJECTS OF AT LEAST 25-50 LBS. WITH OF WITHOUT ASSITANCE OF HAND TRUCK OR ANOTHER PERSON; BENDING AND STANDING FOR DURATION OF SHIFT. ABILITY TO EXERT MAXIMUM MUSCLE FORCE TO LIFT, PUSH, PULL, OR CARRY HEAVY OBJECT; ABILITY TO ARRANGE THINGS OR ACTIONS IN A CERTAIN ORDER OR PATTERN ACCORDING TO A SPECIFIC RULE OR SET OF RULES; MUST HAVE PHYSICAL STAMINA AND DEXTERITY; ABILITY TO READ TECHNICAL MANUALS AND DRAWINGS; MUST KNOW HOW TO OPERATE HAND AND ELECTRICAL, TOOLS SUCH AS ADJUSTABLE WRENCHES, DRAIN OR PIPE CLEANING EQUIPMENT, HEX KEYS, LEVELS, PIPE OR TUBE CUTTER, PIPE WRENCHES POWER DRILLS, POWER SAWS, PULLER, SCREWDRIVERS, ETC.;  KNOWLEDGE OF HVAC, PLUMBING AND ELECTRICAL SYSTEM, MATERIALS, METHODS, AND THE TOOLS INVOLVED IN THE CONSTRUCTION OR REPAIR OF HOUSES, OR OTHER STRUCTURES. MUST BE ABLE TO WORK ON WEEKENDS OR NIGHT SHIFT IN NEEDED. THE EMPLOYER REQUIRES POST-OFFER PRE-EMPLOYMENT DRUG SCREENING TEST AND RANDOM DRUG TESTING WHICH IS TO BE APPLIED EQUALLY TO BOTH U.S. WORKERS AND CW-1 WORKERS. THE EMPLOYMENT REQUIRES THE POST-OFFER PRE-EMPLOYMENT POLICE CLEARANCE RECORD TO BE PROVIDED TO THE EMPLOYERS; THIS REQUIREMENTS IS TO BE APPLIED EQUALLY TO BOTH U.S. WORKERS AND CW-1 WORKER.</t>
  </si>
  <si>
    <t>C-500-24309-449750</t>
  </si>
  <si>
    <t>Must have GED or High School Diploma and at least 6 months of  experience in farming industry.  Must know how to properly apply pesticides and fertilizers.  Knowledgeable of farming best practices, farm operations and management. Knowledgeable in operating, repairing maintaining farm vehicles and mechanical equipment. Ability to perform physical labor</t>
  </si>
  <si>
    <t xml:space="preserve">State Withholding Tax (CNMI Local Taxt), SS and Med Fica Tax
</t>
  </si>
  <si>
    <t>C-500-24320-476982</t>
  </si>
  <si>
    <t>CNMI Tax, Federal Tax, Medicare and Social Security. Optional: Medical and Dental Insurance, Life Insurance,
401a Retirement Plan.</t>
  </si>
  <si>
    <t>C-500-24351-545087</t>
  </si>
  <si>
    <t>Herminio Perez</t>
  </si>
  <si>
    <t>p.o box 1471</t>
  </si>
  <si>
    <t>p .o box 1471</t>
  </si>
  <si>
    <t>P-500-24283-394660</t>
  </si>
  <si>
    <t>Must have 3 month work experience as Retail Sales Person. Knowledgeable to use cash register and card machine. May be require to work  long standing if necessary.</t>
  </si>
  <si>
    <t>songsong village</t>
  </si>
  <si>
    <t>C-500-24324-483817</t>
  </si>
  <si>
    <t>C-500-24341-523730</t>
  </si>
  <si>
    <t>C-500-24346-534073</t>
  </si>
  <si>
    <t>MUST HAVE 3 MONTHS WORK EXPERIENCE.  KNOWLEDGEABLE OF PROPER SAFETY PROCEDURES IN DOING THE TASK .EXPERIENCE WITH A VARIETY OF CLEANING PRODUCTS AND TOOLS MAY BE REQUIRED WORKING LONG STANDING IF NECESSARY.</t>
  </si>
  <si>
    <t>C-500-25003-591270</t>
  </si>
  <si>
    <t>C-500-25032-659355</t>
  </si>
  <si>
    <t>C-500-24170-122664</t>
  </si>
  <si>
    <t>C-500-24341-522721</t>
  </si>
  <si>
    <t>Edwina M. Bermeo</t>
  </si>
  <si>
    <t>A &amp; E Enterprises</t>
  </si>
  <si>
    <t>p.o box 1329</t>
  </si>
  <si>
    <t>66-1070583</t>
  </si>
  <si>
    <t>Bermeo</t>
  </si>
  <si>
    <t>Edwina</t>
  </si>
  <si>
    <t>Manayao</t>
  </si>
  <si>
    <t>P.O Box 1329</t>
  </si>
  <si>
    <t>aebermeo.enterprises@gmail.com</t>
  </si>
  <si>
    <t>P-500-24301-435056</t>
  </si>
  <si>
    <t>CANDIDATE MAY BE REQUIRED TO WORK UNDER THE SUN OR RAINING IF NECESSARY.</t>
  </si>
  <si>
    <t>sinapalo Villag Rota</t>
  </si>
  <si>
    <t>p.o box  1329</t>
  </si>
  <si>
    <t>CNMI Taxes and FICA taxes</t>
  </si>
  <si>
    <t>C-500-24317-468003</t>
  </si>
  <si>
    <t>P-500-24274-372669</t>
  </si>
  <si>
    <t>C-500-24330-496702</t>
  </si>
  <si>
    <t>P-500-24283-397304</t>
  </si>
  <si>
    <t>HIGH SCHOOL DIPLOMA AAND 6 MONTHS OF WORK EXPERIENCE AS AN ADMINISTRATIVE ASSISTANT.</t>
  </si>
  <si>
    <t>C-500-24339-515982</t>
  </si>
  <si>
    <t>P-500-24299-432036</t>
  </si>
  <si>
    <t>Job requires attention to detail, problem solving, noticing a problem and figuring out the best way to solve it. Capable of lifting 50 to 70 pounds unassisted. Able to work on feet for extended
periods of time.</t>
  </si>
  <si>
    <t>C-500-24263-348683</t>
  </si>
  <si>
    <t>TAE WOO CORPORATION</t>
  </si>
  <si>
    <t>CHALAN PALE ARNOLD MIDDLE ROAD, GUALO- RAI</t>
  </si>
  <si>
    <t>CHALAN PALE ARNOLD MIDDLE ROAD, GUALO RAI</t>
  </si>
  <si>
    <t>saipatewoo@gmail.com</t>
  </si>
  <si>
    <t>P-500-24129-969026</t>
  </si>
  <si>
    <t>Aluminum and Glass Window Production Workers</t>
  </si>
  <si>
    <t>Knowledge of the machine and tools including their uses, repair, maintenance. 
Knows to control the operation of the equipment and the system process of the fabrication.
Applicants should have at least 1 year of work-related experience and be willing to work overtime.</t>
  </si>
  <si>
    <t>CNMI WITHHOLDING TAX, FICA TAX AND OTHER DEDUCTIONS REQUIRED BY LAW</t>
  </si>
  <si>
    <t>C-500-24326-489696</t>
  </si>
  <si>
    <t>Guangdong Development Co., Ltd.</t>
  </si>
  <si>
    <t>Dong</t>
  </si>
  <si>
    <t>Jun</t>
  </si>
  <si>
    <t>Acting office representative</t>
  </si>
  <si>
    <t>P.O. Box 501640, As Lito Village</t>
  </si>
  <si>
    <t>P-500-24153-059857</t>
  </si>
  <si>
    <t>Light Truck Driver</t>
  </si>
  <si>
    <t>Knowledge of construction materials with at least 12 months working experience as a Light Truck Drivers. Related skills and knowledge are required to this position and must have a valid local driver license when operating or driving the delivery truck. Must have experience for safety driving when some emergency or special conditions occur. Must have knowledge of loading and unloading construction materials, emergency boom truck repairing and safety hoisting of heavy equipment with heavy loading. Understanding and speaking both English, Chinese, or Filipino language to communicate with local and foreign customers is preferable. Willing to work on flexible hours even at weekend or holidays.</t>
  </si>
  <si>
    <t>C-500-24290-411066</t>
  </si>
  <si>
    <t>C-500-24169-117332</t>
  </si>
  <si>
    <t>Must have a High School diploma. With at least 12 months work experience as a Restaurant Supervisor in a restaurant setting, with knowledge to do daily reports. Must be able to handle split and flexible schedules. Must be able to handle various customer complaints, control inventory of food, equipment, small ware and liquor and other items such as uniforms that needed monthly inventory report. Can do kitchen preparation and cooking during busy situations.</t>
  </si>
  <si>
    <t>San Isidro Ave., Beach Road</t>
  </si>
  <si>
    <t>Deductions from pay are CNMI Tax and FICA Tax. Housing are optional; Employees who are single may live in the housing with a monthly charge of $30 for air conditioner use, free housing or no monthly charge for single employees who opted not to use the air conditioner.</t>
  </si>
  <si>
    <t>C-500-24264-352157</t>
  </si>
  <si>
    <t>Northern MarianaIslands</t>
  </si>
  <si>
    <t>P-500-24169-117333</t>
  </si>
  <si>
    <t>Knowledge in computer Software such as Word and Excel, Can prepare payroll for the emplyee. Can prepare Businees Gross Revenue, Taxes such as Federal, local and corporate tax. Prepare payment for local and federal government. Knowledge in Quickbook. Knowledge if FICA online remitance. Can prepare financial statements for corporation.</t>
  </si>
  <si>
    <t>State Income Tax, Social Security (Fica), Medicare Tax</t>
  </si>
  <si>
    <t>C-500-24352-548626</t>
  </si>
  <si>
    <t>IRONWOOD CONSTRUCTION LTD</t>
  </si>
  <si>
    <t>P.O. BOX 502997</t>
  </si>
  <si>
    <t>66-1038863</t>
  </si>
  <si>
    <t>XUE MEI</t>
  </si>
  <si>
    <t>admin@ironconstr.com</t>
  </si>
  <si>
    <t>P-500-24273-372489</t>
  </si>
  <si>
    <t>ESTIMATOR</t>
  </si>
  <si>
    <t>C-500-25013-613170</t>
  </si>
  <si>
    <t>CARGO EXPRESS (SAIPAN) INC.</t>
  </si>
  <si>
    <t>PO BOX 506391</t>
  </si>
  <si>
    <t>LOWER BASE DRIVE</t>
  </si>
  <si>
    <t>66-0503394</t>
  </si>
  <si>
    <t>Legaspi</t>
  </si>
  <si>
    <t>Liberato</t>
  </si>
  <si>
    <t>ceispn@cargoexpressi.com</t>
  </si>
  <si>
    <t>P-500-24150-044984</t>
  </si>
  <si>
    <t>HE/SHE MUST BE ABLE TO SPEND THE DAY ON THEIR FEET AND UNDER THE SUN WITHOUT GETTING OVERLY TIRED. CAN WORK FLEXIBLE TIME, TIME INCLUDING WEEKENDS AND HOLIDAYS. MUST HAVE ATLEAST 12MONTHS OF WORKING EXPERIENCE AS MAINTENANCE AND REPAIR WORKER. PRE-SCREENING TEST IS REQUIRED (LIKE TRADE TEST AND/OR EMPLOYMENT EXAM)</t>
  </si>
  <si>
    <t>nome</t>
  </si>
  <si>
    <t>C-500-25044-689213</t>
  </si>
  <si>
    <t>P-500-25008-602131</t>
  </si>
  <si>
    <t>Bachelors Degree in Accountancy Diploma
3 years of progressive professional-level accounting experience is required.</t>
  </si>
  <si>
    <t>C-500-25038-676915</t>
  </si>
  <si>
    <t>P-500-24237-291607</t>
  </si>
  <si>
    <t>GED/Diploma and 12months experience as Massage Therapist.</t>
  </si>
  <si>
    <t>C-500-25080-793146</t>
  </si>
  <si>
    <t>C-500-25058-727824</t>
  </si>
  <si>
    <t>Yano Enterprises, Inc.</t>
  </si>
  <si>
    <t>Kinpachi Japanese Restaurant, Convenience Kinpachi</t>
  </si>
  <si>
    <t>PO Box 500089</t>
  </si>
  <si>
    <t>10192 Misa Bldg Coral Tree Avenue Garapan</t>
  </si>
  <si>
    <t>98-6020801</t>
  </si>
  <si>
    <t>Kamata</t>
  </si>
  <si>
    <t>Misako</t>
  </si>
  <si>
    <t>cnmikinpachi@gmail.com</t>
  </si>
  <si>
    <t>P-500-24147-038434</t>
  </si>
  <si>
    <t>Skilled in preparing  Japanese cuisine, including but not limited to sushi, sashimi &amp; tempura. Skilled in cutting &amp; preparations technique for each type of fish used in sushi rolls, as well as how to prepare sushi rice, sauces &amp; seasoned ingredients.
With valid Food Handler Certificate (applied equally both for US workers &amp; CW1 workers)
With valid police clearance(applied equally both for US workers and CW1 workers)
Can work in flexible hours including weekends, holidays &amp; night time shift . With own means of transportation.
Work certification from previous employer.(applied equally both for US workers and CW1 workers</t>
  </si>
  <si>
    <t>Withholding tax Chapter 2 &amp; 7, FICA social Security</t>
  </si>
  <si>
    <t>SIWA</t>
  </si>
  <si>
    <t>YANO ENTERPRISES, INC.</t>
  </si>
  <si>
    <t>C-500-25017-624997</t>
  </si>
  <si>
    <t>CHINESE BIBLE CHURCH INT'L. INC.</t>
  </si>
  <si>
    <t>File Clerks</t>
  </si>
  <si>
    <t>P-500-24253-322368</t>
  </si>
  <si>
    <t xml:space="preserve">Computer Literate
Must be experienced as bookkeeper </t>
  </si>
  <si>
    <t>6679 CHALAN PALI ARNOLD VILLAGE</t>
  </si>
  <si>
    <t>Worker's Compensation</t>
  </si>
  <si>
    <t>CNMI TaxWithheld and FICA</t>
  </si>
  <si>
    <t>C-500-25007-598701</t>
  </si>
  <si>
    <t>MANTRADE COMPANY INCORPORATED</t>
  </si>
  <si>
    <t>JIGZ BARBER SHOP AND BEAUTY SALON</t>
  </si>
  <si>
    <t>MSV BLDG 1499 BEACH ROAD</t>
  </si>
  <si>
    <t>66-0715796</t>
  </si>
  <si>
    <t>HERNANDO</t>
  </si>
  <si>
    <t>JANETTE</t>
  </si>
  <si>
    <t>RUIZ</t>
  </si>
  <si>
    <t>jigghernando@yahoo.com</t>
  </si>
  <si>
    <t>P-500-24326-490033</t>
  </si>
  <si>
    <t>BARBER AND ALL AROUND BEAUTICIAN</t>
  </si>
  <si>
    <t xml:space="preserve">Previous work-related skill, knowledge, or experience is required for this occupation.  </t>
  </si>
  <si>
    <t>N/A.</t>
  </si>
  <si>
    <t>C-500-25080-793317</t>
  </si>
  <si>
    <t>P-500-25037-670038</t>
  </si>
  <si>
    <t>Knowledge in processing hot pepper paste, sauce and pickled fruits with 12 months' work experience.</t>
  </si>
  <si>
    <t>C-500-24362-573014</t>
  </si>
  <si>
    <t>UNITED EQUIPMENT RENTAL COMPANY CORPORATION</t>
  </si>
  <si>
    <t>United Construction Services/Heavy Equipment Repair Shop</t>
  </si>
  <si>
    <t>P.O. BOX 504029,</t>
  </si>
  <si>
    <t>P-500-24316-465643</t>
  </si>
  <si>
    <t>MOBILE HEAVY EQUIPMENT MECHANICS</t>
  </si>
  <si>
    <t xml:space="preserve">Certificate of Employment as an Heavy Equipment Mechanic.
Must have Knowledge of Equipment preventive maintenance system .
Police Clearance 
</t>
  </si>
  <si>
    <t>2245 WALAWAL PLACE, TANAPAG</t>
  </si>
  <si>
    <t>CNMI, SS FICA  &amp; Medicare</t>
  </si>
  <si>
    <t>C-500-25009-605687</t>
  </si>
  <si>
    <t>MUST BE AT LEAST HIGH SCHOOL GRADUATE AND MUST HAVE AT LEAST 1 YEAR GENERAL MAINTENANCE EXPERIENCE IN REPAIRING BUILDINGS, EQUIPMENT, PLUMBING, ELECTRICAL SYSTEMS AND EXPERIENCE IN POWER OR HAND TOOLS. SKILL IN GENERAL CUSTODIAL DUTIES AND FACILITY CLEANING DUTIES. SKILL IN ROUTINE EQUIPMENT AND VEHICLE MAINTENANCE. ABLE TO WORK IN A FAST-PACED ENVIRONMENT AND MULTI-TASK EFFECTIVELY. MUST AGREE TO A POST- OFFER, PRE-EMPLOYMENT DRUG SCREENING TEST THE PROSPECTIVE EMPLOYEE OR APPLICANT WILL BE REQUIRED AN EMPLOYMENT DRUG SCREENING TEST WHICH WILL APPLY EQUALLY TO U.S. WORKERS AND CW-1 WORKERS.</t>
  </si>
  <si>
    <t xml:space="preserve">CNMI LOCAL TAXES (STATE TAXES) &amp; SOCIAL SECURITY/MEDICARE TAXES
</t>
  </si>
  <si>
    <t>C-500-25077-783009</t>
  </si>
  <si>
    <t>Only CNMI Withholding (Ch2) and Federal (Fica/Medicare) Taxes will be deducted from Workers Paycheck as required by law will be made.</t>
  </si>
  <si>
    <t>C-500-25038-673607</t>
  </si>
  <si>
    <t>C-500-25008-602301</t>
  </si>
  <si>
    <t>C-500-25049-704753</t>
  </si>
  <si>
    <t>C-500-24318-471077</t>
  </si>
  <si>
    <t>northern marianas island</t>
  </si>
  <si>
    <t>P-500-24200-204740</t>
  </si>
  <si>
    <t>12 months work related experience. Work Certificate is required for both US Worker and CW-1 Worker.</t>
  </si>
  <si>
    <t>Will make all deductions from the workers paycheck required by law such as Taxes (Chapter 2, Chapter 7, SS &amp; Medicare) and will remit to applicable government agencies</t>
  </si>
  <si>
    <t>C-500-25071-767496</t>
  </si>
  <si>
    <t>CNMI Taxes ( Chapter 2 &amp; Chapter 7) and FICA (Social Security &amp; Medicare)</t>
  </si>
  <si>
    <t>C-500-24351-545231</t>
  </si>
  <si>
    <t>P-500-24267-355726</t>
  </si>
  <si>
    <t>C-500-25206-199443</t>
  </si>
  <si>
    <t>C-500-25203-190573</t>
  </si>
  <si>
    <t>7325 Century Hotel Bldg Chalan Pali Arnold Road Garapan</t>
  </si>
  <si>
    <t>P-500-25156-054965</t>
  </si>
  <si>
    <t xml:space="preserve">Must have a high school diploma or GED. Must have at least twenty-four (24) months prior work experience as a Bookkeeper or Accounting Assistant. Must be able and willing to work shifts, evenings, weekends, and holidays. </t>
  </si>
  <si>
    <t>7325 Century Hotel Chalan Pali Arnold Rd Garapan</t>
  </si>
  <si>
    <t>Asia Pacific Hotels Inc DBA Century Hotel</t>
  </si>
  <si>
    <t>JONAS M. BARCINAS</t>
  </si>
  <si>
    <t>RJ'S MANPOWER AGENCY</t>
  </si>
  <si>
    <t>PO BOX 503496</t>
  </si>
  <si>
    <t>BARCINAS</t>
  </si>
  <si>
    <t>JONAS</t>
  </si>
  <si>
    <t>Deductions from Pay: Will make all deductions from the worker's paycheck required by law such as taxes
 (Chapter 2, Chapter 7. SS &amp; MEDICARE) and will remit to applicable Government Agencies</t>
  </si>
  <si>
    <t>C-500-25189-157681</t>
  </si>
  <si>
    <t>P-500-25128-951981</t>
  </si>
  <si>
    <t>BUILDING SERVICE WORKER</t>
  </si>
  <si>
    <t xml:space="preserve">	No education required.
	Three (3) months experience as heavy duty custodian or any related field preferably in a hotel and golf resort.  
	Ability to climbs stairs and ladders, bend at the waist and knees, lift and move items weighing up to 50 lbs, work from ladder and work with arms and hands overhead, knowledge in cleaning method, materials and equipment.  
</t>
  </si>
  <si>
    <t>C-500-25225-238469</t>
  </si>
  <si>
    <t>GERTRUDES U. RINON</t>
  </si>
  <si>
    <t>MDR SERVICES</t>
  </si>
  <si>
    <t>13006 RTE 314 LOWER BASE DRIVE</t>
  </si>
  <si>
    <t>RINON</t>
  </si>
  <si>
    <t>GERTRUDES</t>
  </si>
  <si>
    <t>ULARTE</t>
  </si>
  <si>
    <t>AS LITO TIKA LN.</t>
  </si>
  <si>
    <t>P-500-25189-157695</t>
  </si>
  <si>
    <t>ALL APPLICANTS ARE REQUIRED TO HAVE AT LEAST 12 MONTHS OF VERIFIABLE EXPERIENCE IN MAINTENANCE AND REPAIR WORK, ALONG WITH A CERTIFICATE OF EMPLOYMENT INDICATING THEIR POSITION AS A GENERAL MAINTENANCE AND REPAIR WORKER</t>
  </si>
  <si>
    <t>CHAPTER 2, FICA SS AND FICA MEDICARE</t>
  </si>
  <si>
    <t>C-500-25230-247403</t>
  </si>
  <si>
    <t>P-500-25172-118274</t>
  </si>
  <si>
    <t>Knowledgeable in AutoCAD 2D, Microsoft office (Word, Excel, Power Point) and Civil 3D Software</t>
  </si>
  <si>
    <t>CNMI Withholding Tax, Social Security (FICA), Medicare Tax</t>
  </si>
  <si>
    <t>C-500-25206-199327</t>
  </si>
  <si>
    <t>LAI YEE WONG</t>
  </si>
  <si>
    <t>6873 CHALAN PALAI, ARNOLD, GARAPAN</t>
  </si>
  <si>
    <t>P-500-25170-113728</t>
  </si>
  <si>
    <t>Must have a High School diploma/GED." (Applicants must have at least twenty-four (24) months prior work experience as a Bookkeeper or Accounting Associate. Computer literate (Word/Excel). Knowledge in SAGE 300 (Must be able to use the SAGE 300 Premium or any other accounting software. Verbal and/or written tests may be provided to substantiate sufficiency of understanding of general accounting principles and practices, coding, debits/credits, and understanding of basic tax forms. Applicants must be willing to work in flexible hours, even weekends and holidays, if necessary, especially to meet deadlines.</t>
  </si>
  <si>
    <t>KEEBENTTON INTL, INC.</t>
  </si>
  <si>
    <t>BLDG #3888 DOLLAR DAYS WHOLESALE, 2ND FLR, BEACH RD, GARAPAN</t>
  </si>
  <si>
    <t>BLDG #3888 DOLLAR DAYS WHOLESALE 2ND FLR, BEACH RD, GARAPAN</t>
  </si>
  <si>
    <t>P-500-25196-174216</t>
  </si>
  <si>
    <t>APPLICANT MUST HAVE AT LEAST 12 MONTHS OF PREVIOUS WORK-RELATED SKILL, KNOWLEDGE, OR EXPERIENCE WITH A MINIMUM EDUCATION OF HIGH SCHOOL/GED DIPLOMA.</t>
  </si>
  <si>
    <t>BLDG 3888, DOLLAR DAYS WHOLESALE, BEACH RD, GARAPAN</t>
  </si>
  <si>
    <t>C-500-25205-196487</t>
  </si>
  <si>
    <t>United Management International, LLC</t>
  </si>
  <si>
    <t>PMB 762 Box 10000</t>
  </si>
  <si>
    <t>66-0982362</t>
  </si>
  <si>
    <t>Surynt</t>
  </si>
  <si>
    <t>rsurynt@unitedmgmtint.net</t>
  </si>
  <si>
    <t>P-500-25163-087627</t>
  </si>
  <si>
    <t>The role of General Maintenance requires a broad skill set to manage diverse tasks. This includes maintaining and repairing machines, mechanical equipment, and buildings, diagnosing and fixing electrical issues like faulty switches, outlets, and circuit breakers. Preventive maintenance is essential for smooth machine operation, alongside setting up machinery and planning repairs using blueprints. General Maintenance workers also handle general cleaning and property upkeep. Additionally, they may paint roofs, windows, doors, floors, woodwork, and walls, and maintain specialized equipment and machinery. Utilizing common hand and power tools such as screwdrivers, saws, drills, wrenches, and hammers is integral to their work.</t>
  </si>
  <si>
    <t>5724 Faya Lane</t>
  </si>
  <si>
    <t>Koblerville</t>
  </si>
  <si>
    <t>Federal Income Tax, State Income Tax, Social Security (FICA), Other Payroll Withholdings</t>
  </si>
  <si>
    <t>mbatulan@unitedmgmtint.net</t>
  </si>
  <si>
    <t>C-500-25267-330473</t>
  </si>
  <si>
    <t>C-500-25201-187295</t>
  </si>
  <si>
    <t>C-500-25071-768788</t>
  </si>
  <si>
    <t>C-500-25035-662845</t>
  </si>
  <si>
    <t>CHAPTER 2, FICA, SSS, MEDICARE</t>
  </si>
  <si>
    <t>C-500-25070-763763</t>
  </si>
  <si>
    <t>Paid leave, Holiday pay, and 401(k) retirement plan subject to company policy.</t>
  </si>
  <si>
    <t xml:space="preserve">All CNMI and Federal income Taxes. The employee has the option to join the medical insurance plan and 401(k) employer sponsored plan and the share in medical insurance plan and 401(k) employer sponsored retirement savings plan will be optional.
</t>
  </si>
  <si>
    <t>C-500-25014-618346</t>
  </si>
  <si>
    <t>C-500-25015-618777</t>
  </si>
  <si>
    <t>South Pacific Galaxy Corporation</t>
  </si>
  <si>
    <t>Chalan Pale Arnold Road Chalan Lau Lau</t>
  </si>
  <si>
    <t>P.O. Box 501030</t>
  </si>
  <si>
    <t>Bae</t>
  </si>
  <si>
    <t>Hak Chon</t>
  </si>
  <si>
    <t>P-500-24338-512352</t>
  </si>
  <si>
    <t>MUST HAVE 24-MONTHS OF WORK RELATED EXPERIENCE. KNOWLEDGE
EITHER IN MECHANICAL, OR ELECTRICAL AS A GENERAL MAINTENANCE.</t>
  </si>
  <si>
    <t>spgcorp@yahoo.com</t>
  </si>
  <si>
    <t>C-500-25080-793279</t>
  </si>
  <si>
    <t>P-500-25037-670027</t>
  </si>
  <si>
    <t xml:space="preserve">Knowledge in QuickBooks point of sale software and must be physically able to perform the work with 12 months' work experience. </t>
  </si>
  <si>
    <t>C-500-25080-793311</t>
  </si>
  <si>
    <t>P-500-25037-670018</t>
  </si>
  <si>
    <t xml:space="preserve">Knowledge in handling QuickBooks Point of Sale software with 12 months' work experience.
</t>
  </si>
  <si>
    <t>C-500-24341-523690</t>
  </si>
  <si>
    <t>670-484-3024</t>
  </si>
  <si>
    <t>C-500-25030-652725</t>
  </si>
  <si>
    <t>CNMI Tax and FICA Tax.</t>
  </si>
  <si>
    <t>C-500-24351-545409</t>
  </si>
  <si>
    <t xml:space="preserve">Certificate of employment of 12 months from the previous employer working under the job category. 
</t>
  </si>
  <si>
    <t xml:space="preserve">CNMI Wage and Salary Tax; FICA </t>
  </si>
  <si>
    <t>C-500-25021-632834</t>
  </si>
  <si>
    <t>C-500-25075-779571</t>
  </si>
  <si>
    <t>WITHHOLDING TAX AND FICA.</t>
  </si>
  <si>
    <t>C-500-25006-595058</t>
  </si>
  <si>
    <t>C-500-25153-039074</t>
  </si>
  <si>
    <t>CFPJ Corporation</t>
  </si>
  <si>
    <t>Commercial Maintenance Services</t>
  </si>
  <si>
    <t>P.O. Box 501073</t>
  </si>
  <si>
    <t>Contreras</t>
  </si>
  <si>
    <t>Executive Director /  Treasurer</t>
  </si>
  <si>
    <t>P-500-25029-649579</t>
  </si>
  <si>
    <t>* At least 3 months of work-related experience.
* May work on shifting hours or graveyard schedule depending on the need of the business or must be flexible in time.</t>
  </si>
  <si>
    <t>As perdido Road, Chalan Piao</t>
  </si>
  <si>
    <t>C-500-25184-149911</t>
  </si>
  <si>
    <t>C-500-25155-049264</t>
  </si>
  <si>
    <t>C-500-25154-048733</t>
  </si>
  <si>
    <t>Knowledgeable in mechanic and repair technologies. Can diagnose and troubleshoot a problem system or
application.</t>
  </si>
  <si>
    <t>C-500-25178-133515</t>
  </si>
  <si>
    <t xml:space="preserve">Work experience requires 12 months as a Cook. Knowledge of techniques and equipment for food consumption, including storage and handling techniques. Knowledge of principles and processes for providing customer service. This includes customer needs assessment, meeting quality standards for services, and evaluation of customer satisfaction. Knowledge of raw materials, production processes, quality control, cost, and other techniques for maximizing the effective manufacture and distribution of goods. Giving full attention to the instructions, taking time to understand the points being made. Asking questions as appropriate, and not interrupting at inappropriate times. Using logic and reasoning to identify the strengths and weaknesses of alternative solutions, conclusions, or approaches to problems. Monitor the cleanliness in the kitchen food safety, sanitizing tools and dishes with the proper methods. </t>
  </si>
  <si>
    <t>Required Federal and local tax</t>
  </si>
  <si>
    <t>C-500-25154-044638</t>
  </si>
  <si>
    <t>MANZANO</t>
  </si>
  <si>
    <t>RANILO</t>
  </si>
  <si>
    <t>PO BOX 7491 SVRB</t>
  </si>
  <si>
    <t>P-500-25075-779595</t>
  </si>
  <si>
    <t>DOOR 5, ACE BUILDING, AS PERDIDO ROAD, CHALAN PIAO,</t>
  </si>
  <si>
    <t>CNMI Tax  and Federal Tax (FICA)</t>
  </si>
  <si>
    <t>C-500-25156-055048</t>
  </si>
  <si>
    <t>P-500-25119-914728</t>
  </si>
  <si>
    <t>General Maintenance and Repairer</t>
  </si>
  <si>
    <t>24 MONTHS OF EXPERIENCE IN THIS POSITION IS REQUIRED. APPLICANT MUST BE ABLE TO PROVIDE HIS/HER RESUME AND EMPLOYMENT CERTIFICATIONS TO SUPPORT HIS/HER WORK EXPERIENCE. DEMONSTRATE SKILLS WITH ELECTRICAL WORK, PLUMBING, CONCRETE, CARPENTRY, MACHINE MAINTENANCE AND REPAIR. PROFICIENT TROUBLESHOOTING AND DIAGNOSTIC SKILLS. TECHNICAL KNOWLEDGE OF ELECTRICAL REPAIR, PLUMBING, ALONG WITH KNOWLEDGE OF CARPENTRY AND GENERAL MAINTENANCE. KNOWS AND FOLLOWS SAFETY PROCEDURES AND MAINTAINS A SAFE WORK ENVIRONMENT. TRAINED IN HANDS-ON EQUIPMENT MAINTENANCE. USES TIME PRODUCTIVELY TO ACCOMPLISH WORK GOALS. UNDERSTANDS TECHNOLOGY AND CAN GRASP CHALLENGING TECHNICAL ISSUES. PAYS ATTENTION TO DETAIL. MUST BE FLEXIBLE WITH DUTIES AND WORK SCHEDULE. REQUIRES THE ABILITY TO STAND FOR LONG PERIODS OF TIME. REQUIRES THE ABILITY TO BEND, AND TWIST TO PERFORM NORMAL JOB FUNCTIONS. REQUIRES THE ABILITY TO LIFT AND MANEUVER ITEMS WEIGHING 80 LBS. REQUIRES THE ABILITY TO PERFORM TASKS WHILE ON A LADDER. REQUIRES THE ABILITY TO OPERATE EQUIPMENT THAT REQUIRES CONTINUAL AND REPETITIVE HAND AND ARM MOTIONS. ABILITY TO PASS THE COMPANY'S PRE-HIRE BACKGROUND CHECK REQUIRED WHICH WILL BE APPLIED EQUALLY TO BOTH U.S. WORKERS AND CW-1 WORKERS. ALL APPLYING U.S. CITIZENS AND CW-1 INDIVIDUALS MUST OBTAIN A POLICE CLEARANCE PRE-HIRE, AND MUST AGREE TO A POST-OFFER, PRE-EMPLOYMENT DRUG SCREENING TEST.</t>
  </si>
  <si>
    <t>C-500-25154-044090</t>
  </si>
  <si>
    <t>P&amp;P ELEVATOR COMPANY</t>
  </si>
  <si>
    <t>6284 Chalan Pali Arnold Middle Road</t>
  </si>
  <si>
    <t>PMB 422 PO Box 10000</t>
  </si>
  <si>
    <t>66-0874877</t>
  </si>
  <si>
    <t>Chul</t>
  </si>
  <si>
    <t>pnpelevator@gmail.com</t>
  </si>
  <si>
    <t>P-500-25038-673721</t>
  </si>
  <si>
    <t>Janitors &amp; Commercial Cleaners</t>
  </si>
  <si>
    <t>With work experience as a janitor or cleaner and providing customer or personal services in a clean and orderly manner so that health standards are met.</t>
  </si>
  <si>
    <t>P&amp;P Elevator Co.</t>
  </si>
  <si>
    <t>C-500-25156-057265</t>
  </si>
  <si>
    <t>P-500-25086-807052</t>
  </si>
  <si>
    <t xml:space="preserve">Must have at least 3 months of working experience as Head Chef or related experience. Certificate of Employment as Head Chef or related experience is required. Passing of
Prescreening test is required (like trade test- cooking). HE/SHE MUST BE ABLE TO SPEND THE DAY ON THEIR FEET. WITHOUT GETTING OVERLY TIRED. CAN WORK FLEXIBLE
TIME, TIME INCLUDING BACK-TO-BACK, WEEKENDS, NIGHTS AND HOLIDAYS
</t>
  </si>
  <si>
    <t xml:space="preserve">Payroll related taxes as required by law
</t>
  </si>
  <si>
    <t>C-500-25146-016706</t>
  </si>
  <si>
    <t>C-500-25148-022778</t>
  </si>
  <si>
    <t>C-500-25155-049257</t>
  </si>
  <si>
    <t>C-500-25155-049614</t>
  </si>
  <si>
    <t>P-500-25073-774908</t>
  </si>
  <si>
    <t>COSMETOLOGISTS, HAIRDRESSERS, HAIRSTLISTS</t>
  </si>
  <si>
    <t>AT LEAST 12 MONTHS PREVIOUS WORK EXPERIENCE AS HAIRDRESSERS, HAIRSTLISTS, COSMETOLOGISTS.</t>
  </si>
  <si>
    <t>C-500-25197-177651</t>
  </si>
  <si>
    <t>SUITE 12 GF 3290 BEACH ROAD PLAZA BLDG ALAHAI AVE., GARAPAN</t>
  </si>
  <si>
    <t>C-500-25154-044138</t>
  </si>
  <si>
    <t>M &amp; C Help Supply</t>
  </si>
  <si>
    <t>1st Floor M2M Building, Jesus T. Attao St.</t>
  </si>
  <si>
    <t>P-500-25112-888147</t>
  </si>
  <si>
    <t xml:space="preserve">APPLICANT MUST HAVE 12 MONTHS OF EXPERIENCE IN THE SAME POSITION. MUST HAVE ABILITY TO COMPLETE SCHEDULED TASKS WHILE RESPONDING TO UNEXPECTED INCIDENTS. 
MUST HAVE KNOWLEDGE OF HEALTH AND SAFETY STANDARDS AND THE ABILITY TO HANDLE CLEANING CHEMICALS SAFELY. MUST HAVE
TIME MANAGEMENT SKILLS. CUSTOMER SERVICE, COMMUNICATION AND INTERPERSONAL SKILLS ARE A MUST ESPECIALLY WHEN DEALING WITH CLIENTS.
APPLICANTS MUST BE ABLE TO MULTITASK AND WORK UNDER PRESSURE. APPLICANT MUST BE WILLING TO WORK FLEXIBLE TIME, HOLIDAYS AND WEEKENDS WHEN NECESSARY.
MUST BE ABLE TO LIFT LOADS OF UP TO 50LBS.
 WORK HOURS WILL BE BETWEEN 6AM AND 8PM FOR AT LEAST 7 HOURS PER DAY. APPLICANT MUST CLEARLY INDICATE
THE JVA# AND POSITION BEING APPLIED FOR.
APPLICANT MUST SUBMIT A RESUME WITH PERSONAL REFERENCES, AND EMPLOYMENT CERTIFICATES SHOWING THE REQUIRED WORK EXPERIENCE. 
APPLICATIONS WILL BE CONSIDERED IF SUBMITTED WITHIN THE RECRUITMENT PERIOD. 
WE WILL CONTACT PREVIOUS EMPLOYERS FOR VERIFICATION AND PERSONAL REFERENCE.
APPLICANTS WILL BE ASKED TO DEMONSTRATE SKILL REQUIREMENTS OF THE JOB.
</t>
  </si>
  <si>
    <t>1st Floor M2M Building, Jesus T. Attao  St.</t>
  </si>
  <si>
    <t>C-500-25158-065256</t>
  </si>
  <si>
    <t>C-500-25179-137851</t>
  </si>
  <si>
    <t>P-500-24176-141095</t>
  </si>
  <si>
    <t>BACHELOR'S DEGREE IN ACCOUNTING FROM AN ACCREDITED COLLEGE OR
UNIVERSITY. MUST HAVE (4) FOUR YEARS PRIOR RELATED EXPERIENCE.</t>
  </si>
  <si>
    <t>C-500-25155-049596</t>
  </si>
  <si>
    <t>P-500-25076-780384</t>
  </si>
  <si>
    <t>C-500-25160-066561</t>
  </si>
  <si>
    <t>P-500-25119-914092</t>
  </si>
  <si>
    <t>24 Months of work experience in related field. Must be knowledgeable on equipment maintenance, repair and troubleshooting. Can work on holidays and weekends on extended hours, independently and with minimum supervision.</t>
  </si>
  <si>
    <t>C-500-25152-038864</t>
  </si>
  <si>
    <t>C-500-25154-048879</t>
  </si>
  <si>
    <t>P-500-24141-012702</t>
  </si>
  <si>
    <t xml:space="preserve">Must have no prior felonies or misdemeanors in the CNMI or any place of origin relating to children and minors. Staff hired at the center is required to comply with CNMI DCCA-CCLP requirements and documentations including consenting to an FBI criminal background check. Must be able to complete online pre-service training on 12 topics as required by DCCA-CCDF/CCLP. </t>
  </si>
  <si>
    <t>Withholding Taxes, FICA and Medicare contributions</t>
  </si>
  <si>
    <t>C-500-25177-133249</t>
  </si>
  <si>
    <t>HAVE COMPUTER KNOWLEDGE. CAN READ, WRITE AND SPEAK THE JAPANESE LANGUAGE FLUENTLY. KNOWLEDGEABLE OF ALL JAPANESE PRODUCTS TO DEAL WITH JAPANESE WHOLESALER COMPANIES IN PLACING AN ORDER FOR WHOLESALE AND RETAIL. OVERSEEING STOCK CONTROL AND RECEIVING ORDERS. MAY ORGANIZE, AND
DISPLAY ITEMS ON THE SHELVES. GIVING FULL ATTENTION TO THE INSTRUCTIONS, TAKING TIME TO UNDERSTAND THE POINTS BEING MADE, ASKING QUESTIONS AS APPROPRIATE, AND NOT INTERRUPTING AT INAPPROPRIATE TIMES. TEACHING OTHERS HOW TO DO SOMETHING. THE JOB REQUIRES A WILLINGNESS TO TAKE ON
FULFILLING OBLIGATIONS.</t>
  </si>
  <si>
    <t>C-500-25162-082848</t>
  </si>
  <si>
    <t>Firstline Supervisor Restaurant</t>
  </si>
  <si>
    <t>Broadway Ave., Canal St.</t>
  </si>
  <si>
    <t>C-500-25170-111951</t>
  </si>
  <si>
    <t xml:space="preserve"> AT LEAST 3 MONTHS WORK EXPERIENCED FOR THE POSITION;
 SERVICE ORIENTED AND ATTENTION TO DETAIL;
 ABILITY TO MANAGE TIME EFFICIENTLY BECAUSE THEY MUST QUICKLY PREPARE ROOMS BEFORE OCCUPANTS CHECK IN;
 ABILITY TO MEET PERFORMANCE EXPECTATIONS WITHOUT SUPERVISION;
 CAN COMMUNICATE WELL BOTH ORAL AND WRITTEN, INCLUDING THE ABILITY TO LISTEN CAREFULLY AND ASK THE RIGHT QUESTIONS TO GAIN CLARIFICATIONS;
 INTERACT POSITIVELY WITH GUESTS;
 KNOWLEDGE OF CLEANING AND SANITATION PRODUCTS, TECHNIQUES AND METHODS AND WITH WORKING KNOWLEDGE OF OPERATING MECHANIZED CLEANING
 EQUIPMENT; AND
 ABILITY TO LIFT, PUSH AND PULL REQUIRED LOAD.</t>
  </si>
  <si>
    <t>DANDAN VILLAGE</t>
  </si>
  <si>
    <t>C-500-25150-033505</t>
  </si>
  <si>
    <t>Must have twelve (12) months of continuous work experience as a waiter/waitress, including experience in a large-volume bar/restaurant.
Must be able to lift 20 pounds and stand for up to an 8-hour shift.
Must have customer service experience, including the ability to communicate well, solve conflicts, and act professionally.	
Must be willing to work a flexible schedule, including holidays.
A CNMI Food Handlers Certificate is required for all applicants who will be hired. 
Knowledge of principles and processes for providing customer and personal services. 
This includes customer needs assessment, meeting quality standards for services, and evaluating customer satisfaction. 
Some previous work-related skills, knowledge, or experience are usually needed. 
Must demonstrate proactive service behavior, such as anticipating customer needs and offering assistance without being prompted.</t>
  </si>
  <si>
    <t>C-500-25153-039121</t>
  </si>
  <si>
    <t>Katupat Drive San Vicente</t>
  </si>
  <si>
    <t>P O Box 506649</t>
  </si>
  <si>
    <t>Techur</t>
  </si>
  <si>
    <t>Barbra</t>
  </si>
  <si>
    <t>P-500-25036-666395</t>
  </si>
  <si>
    <t>MUST HAVE AT LEAST 24-MONTHS OF WORK RELATED EXPERIENCE. KNOWLEDGE OF PRINCIPLES AND PROCESSES FOR PROVIDING CUSTOMER AND PERSONAL SERVICES, THIS INCLUDES CUSTOMER NEEDS ASSESSMENTS, MEETING QUALITY STANDARDS FOR SERVICES, AND EVALUATION OF CUSTOMER SATISFACTION. MUST BE CAPABLE IN HANDLING GROUP OF PEOPLE, AND MANAGING DIFFERENT KINDS OF PROJECTS.</t>
  </si>
  <si>
    <t>C-500-25179-137825</t>
  </si>
  <si>
    <t>P-500-24171-127886</t>
  </si>
  <si>
    <t>Must have 12 months experience as cook. Must be able to lift at least 45 lbs. and can work on a flexible time or early morning shift.Must submit detailed resume both applicable to U.S. and Foreign/CW-1 workers.</t>
  </si>
  <si>
    <t xml:space="preserve">Ch. 2 and Ch . 7 Taxes, Social Security and Medicare Taxes </t>
  </si>
  <si>
    <t>C-500-25167-094615</t>
  </si>
  <si>
    <t>P-500-25084-800217</t>
  </si>
  <si>
    <t>C-500-25160-066540</t>
  </si>
  <si>
    <t>P-500-25119-914085</t>
  </si>
  <si>
    <t>C-500-25183-146384</t>
  </si>
  <si>
    <t>P-500-25078-786177</t>
  </si>
  <si>
    <t>High School/GED graduate with minimum of 6 months work experience as an Butchers and Meat Cutters. This job opportunity is a temporary, full-time position. Must have knowledge in cut, trim, bone, tie, and grind meats.
Applicants either US citizen or CW-1 must submit Employment certificate.</t>
  </si>
  <si>
    <t>C-500-25155-049410</t>
  </si>
  <si>
    <t>P-500-25037-669806</t>
  </si>
  <si>
    <t>Can operate and maintain hand tools and power tools. Performing routine maintenance works.</t>
  </si>
  <si>
    <t>C-500-25163-083236</t>
  </si>
  <si>
    <t>TUN SEGUNO, CHALAN KANOA</t>
  </si>
  <si>
    <t>P-500-25126-940403</t>
  </si>
  <si>
    <t>Must have a minimum of two years work experience in the same position handling multiple lines of business and a background in administrative services. Computer literate with specialized knowledge in spreadsheets and accounting software (PeachTree, QuickBooks, MS Excel). Knowledgeable in preparation of tax returns, business and financial reports, billing and collections, payroll and budgeting duties. Applicant must be willing to work flexible time, even weekends or holidays if necessary especially to meet deadlines. Work hours are between 8:00am and 7:00pm for a minimum of 7 hours per day with two days off per week. Applicant must be able to provide a form of identification, a resume and employment certification showing the required work experience. Complete applications will be considered if submitted within the recruitment period. Previous employers will be contacted for verification and character reference. Applicants will be asked to demonstrate skill requirements of the job.</t>
  </si>
  <si>
    <t>C-500-25179-137882</t>
  </si>
  <si>
    <t>MOUNTAIN LLC</t>
  </si>
  <si>
    <t>GOLD TOWN BLDG. UNIT 101 RTE 303, SAN ANTONIO</t>
  </si>
  <si>
    <t>P.O. BOX 504891</t>
  </si>
  <si>
    <t>JOO</t>
  </si>
  <si>
    <t>HO JOON</t>
  </si>
  <si>
    <t>GOLD TOWN BLDG UNIT 101 RTE 303, SAN ANTONIO</t>
  </si>
  <si>
    <t>P-500-25072-771528</t>
  </si>
  <si>
    <t>HIGH SCHOOL DIPLOMA AND WITH ONE YEAR EXPERIENCED AS A GENERAL MAINTENANCE . ABILITY TO TAKE APART MACHINES, EQUIPMENT, OR DEVICES TO REMOVE AND REPLACE DEFECTIVE PARTS. ABILITY TO USE COMMON TOOLS SUCH AS HAMMERS, HOISTS, SAWS, DRILLS, AND WRENCHES. EXPERIENCE WITH PRECISION
MEASURING INSTRUMENTS OR ELECTRONIC TESTING DEVICES. EXPERIENCE PERFORMING ROUTINE MAINTENANCE. MUST HAVE BASIC KNOWLEDGE OF
ELECTRICAL.MUST BE ABLE TO WORK FLEXIBLE SCHEDULE INCLUDING EARLY MORNING HOURS, WEEKENDS AND HOLIDAY</t>
  </si>
  <si>
    <t>C-500-25202-187393</t>
  </si>
  <si>
    <t>P-500-25120-919283</t>
  </si>
  <si>
    <t>12 MONTHS OF PREVIOUS WORK EXPERIENCE. KNOWLEDGE AND EXPERIENCE IN OPERATING CLEANING EQUIPMENT SUCH AS VACUUM CLEANER, MOPS AND SQUEEZERS. KNOWLEDGE OF PROPER SAFETY PROCEDURES IN DOING THE TASKS. MUST BE ABLE TO WORK NIGHTS, WEEKENDS AND HOLIDAYS AS NEEDED AND FLEXIBLE AS WORK WILL BE PERFORMED IN DIFFERENT LOCATIONS. MUST BE ABLE TO LIFT, PUSH, PULL OR CARRY OBJECTS MINIMUM OF 30 LBS. AND BEND, STRETCH, TWIST OR REACH WITH BODY, ARMS AND/OR LEGS. TRADE TEST AND EMPLOYMENT EXAMINATION ARE REQUIRED.</t>
  </si>
  <si>
    <t>C-500-25169-105943</t>
  </si>
  <si>
    <t>CNMI STATE TAX, FICA TAX(SS &amp; MEDICARE TAX)</t>
  </si>
  <si>
    <t>C-500-25165-093900</t>
  </si>
  <si>
    <t>P-500-25080-795536</t>
  </si>
  <si>
    <t>3-months experience, no diploma required, and have knowledge in proper food handling and sanitation practices.</t>
  </si>
  <si>
    <t>CNMI PAYROLL TAXES, WITHHOLDING TAX</t>
  </si>
  <si>
    <t>C-500-25212-212587</t>
  </si>
  <si>
    <t>Printing Press Operators</t>
  </si>
  <si>
    <t>P-500-25168-104234</t>
  </si>
  <si>
    <t>Silkscreen Printing Operator</t>
  </si>
  <si>
    <t>Must be able to sit, stand and walk for varying periods through the shift. Must be able to read, hear and comprehend directions given. Must have reasonably good use of finger, hands and arms. Must be able to adjust focus and see colors with acuity.</t>
  </si>
  <si>
    <t>C-500-25176-126169</t>
  </si>
  <si>
    <t>Must have knowledge in Mediterranean and Nepalese cuisine. He/she must be able to spend the day on their feet without getting overly tired. Can work flexible time. Must have at least 3 months of working experience as Food preparation and Serving Worker. Certificate of employment as Food preparation and Serving Worker is required. Passing of Prescreening test is required (like trade test and/or employment exam)</t>
  </si>
  <si>
    <t>C-500-25169-105059</t>
  </si>
  <si>
    <t>JSN Enterprises, Inc.</t>
  </si>
  <si>
    <t>JSN Construction</t>
  </si>
  <si>
    <t>Chalan Kanoa Drive</t>
  </si>
  <si>
    <t>P.O. Box 7452 SVRB</t>
  </si>
  <si>
    <t>66-0891869</t>
  </si>
  <si>
    <t>Navarro</t>
  </si>
  <si>
    <t>Johnathan</t>
  </si>
  <si>
    <t>Construction Manager</t>
  </si>
  <si>
    <t>jsnenterprise2014@gmail.com</t>
  </si>
  <si>
    <t>P-500-25109-882771</t>
  </si>
  <si>
    <t>Maintenance and Repair Workers, General - Employment Certificate.</t>
  </si>
  <si>
    <t>C-500-25163-083177</t>
  </si>
  <si>
    <t>P-500-24355-560680</t>
  </si>
  <si>
    <t>12 MONTHS EXPERIENCE. ABLE TO WORK FLEXIBLE TIME</t>
  </si>
  <si>
    <t>C-500-25169-105138</t>
  </si>
  <si>
    <t>DY Rental</t>
  </si>
  <si>
    <t>P-500-25042-681832</t>
  </si>
  <si>
    <t xml:space="preserve">REQUIRED TWO YEARS OF WORK EXPERIENCE IN THE CATEGORY OF GENERAL BUILDING MAINTENANCE. MUST BE ABLE TO READ BLUEPRINTS, ENGINEERING, PLUMBING, STRUCTURAL, AND ELECTRICAL LAYOUTS. MUST DEMONSTRATE SKILLS IN HVAC AND
REFRIGERATION MAINTENANCE. MUST KNOW ABOUT WORKING A DRAIN OR PIPE CLEANING EQUIPMENT AND PIPE. HAVE KNOWLEDGE OF MULTI-CRAFT SKILLS IN CARPENTRY AND THE TOOLS NEEDED TO PERFORM THE TASK AND TECHNICAL KNOWLEDGE OF ELECTRICAL REPAIR.  REQUIRES THE ABILITY TO STAND FOR LONG PERIODS, MUST HAVE THE ABILITY TO CLIMB HEIGHTS, AND PERFORM TASKS ON A LADDER. MUST BE WILLING TO WORK FLEXIBLE TIME, HOLIDAYS, AND WEEKENDS WHEN NECESSARY. HAVE THE ABILITY TO UNDERSTAND AND FOLLOW SAFETY PROCEDURES AND MUST WORK WITHOUT SUPERVISION.
 </t>
  </si>
  <si>
    <t>6984 CHALAN PALI ARNOLD GUALO RAI</t>
  </si>
  <si>
    <t>SAIPANDY@YAHOO.COM</t>
  </si>
  <si>
    <t>C-500-25215-217588</t>
  </si>
  <si>
    <t>PO Box 500089 CK</t>
  </si>
  <si>
    <t>10192 Misa Bldg Coral Tree Ave Garapan</t>
  </si>
  <si>
    <t>P-500-25158-065217</t>
  </si>
  <si>
    <t xml:space="preserve">Skilled in preparing Japanese cuisine, including but not limited to sushi, sashimi &amp; tempura. 
Skilled in cutting &amp; preparation technique for each type of fish used in sushi rolls as well as how to prepare sushi rice, sauces, &amp; seasoned ingredients.
With valid Food Handler Certificate
With valid Police clearance 
Work certification from previous employer
Can work in flexible hours including weekends, holidays &amp; night time shift.
With own means of transportation
</t>
  </si>
  <si>
    <t>PO  Box 500089 CK</t>
  </si>
  <si>
    <t>Withholding tax Chapter 2 &amp; 7, FICA, Social Security</t>
  </si>
  <si>
    <t>Siwa</t>
  </si>
  <si>
    <t>Sonia</t>
  </si>
  <si>
    <t>C-500-25181-139131</t>
  </si>
  <si>
    <t>TUN HERMAN PAN  AIRPORT ROAD DAN DAN</t>
  </si>
  <si>
    <t>P-500-24193-188338</t>
  </si>
  <si>
    <t>PREPARATION AND SERVING FOODS AND DRINKS.</t>
  </si>
  <si>
    <t>C-500-25174-119232</t>
  </si>
  <si>
    <t>Knowledge of principles and processes for providing customer and personal services. This includes customer needs assessment, meeting quality standards for services, and evaluation of
customer satisfaction. The job requires physical strength and stamina to perform massage techniques and spend time on your feet.</t>
  </si>
  <si>
    <t>C-500-25176-126147</t>
  </si>
  <si>
    <t xml:space="preserve"> Preparing food for cooking and adding appropriate seasoning
 Mixing the right amount of ingredients according to weight and type
  Committed to maintain a clean kitchen and work area
</t>
  </si>
  <si>
    <t>C-500-25164-088279</t>
  </si>
  <si>
    <t>Pacific Palm Corporation Co. Ltd.</t>
  </si>
  <si>
    <t>Pacific Palm Resort</t>
  </si>
  <si>
    <t>P.O. Box 7929 SVRB</t>
  </si>
  <si>
    <t>66-0862941</t>
  </si>
  <si>
    <t>Du Young</t>
  </si>
  <si>
    <t>98-0816471</t>
  </si>
  <si>
    <t>P-500-24305-444294</t>
  </si>
  <si>
    <t>First Line Supervisor</t>
  </si>
  <si>
    <t>24 months of work-related experience. Customer service and interpersonal skills need to meet with prospective and current customers. Attention to detail, accuracy, and customers' issues or questions are adequately addressed. Able to handle customer service interactions, reports, and repairs. Employment certification for at least 2 years of experience.</t>
  </si>
  <si>
    <t>Chalan Kiya Drive, Chalan Kiya</t>
  </si>
  <si>
    <t>CNMI, Federal Tax (FICA), and Medicare</t>
  </si>
  <si>
    <t>C-500-25170-110635</t>
  </si>
  <si>
    <t>HA &amp; JO INVESTMENT GROUP LLC</t>
  </si>
  <si>
    <t>ETE CAFE; PLUMERIA STEAKHOUSE</t>
  </si>
  <si>
    <t>66-0833086</t>
  </si>
  <si>
    <t>STEVE</t>
  </si>
  <si>
    <t>KAPSOO</t>
  </si>
  <si>
    <t>PO BOX 506483</t>
  </si>
  <si>
    <t>hajoetecafe@gmail.com</t>
  </si>
  <si>
    <t>P-500-24334-507109</t>
  </si>
  <si>
    <t>MUST HAVE ATLEAST 12MONTHS WORKING EXPERIENCE  AND CERTIFICATE OF EMPLOYMENT IS REQUIRED. HE/SHE MUST BE ABLE TO SPEND THE DAY ON THEIR FEET AND UNDER THE SUN WITHOUT GETTING OVERLY TIRED. CAN WORK FLEXIBLE TIME, TIME INCLUDING WEEKENDS AND HOLIDAYS.
PRE-SCREENING TEST IS REQUIRED (LIKE TRADE TEST AND/OR EMPLOYMENT EXAM)</t>
  </si>
  <si>
    <t>GARAPAN BEACH ROAD</t>
  </si>
  <si>
    <t>C-500-25178-133444</t>
  </si>
  <si>
    <t>FICA Taxes / States &amp; Federal taxes</t>
  </si>
  <si>
    <t>C-500-25180-138421</t>
  </si>
  <si>
    <t>High School / GED Graduate with at least 24 months of previous work-related skill, knowledge, and experience. Performing routine maintenance on equipment and determining when and
what kind of maintenance is needed. Repairing machines or systems using the needed tools. Installing equipment, machines, wiring, or programs to meet specifications.</t>
  </si>
  <si>
    <t>C-500-25213-214621</t>
  </si>
  <si>
    <t>Fringe benefit: Paid time off &amp; holidays</t>
  </si>
  <si>
    <t>C-500-25223-232701</t>
  </si>
  <si>
    <t>MUST HAVE AT LEAST 3 MONTHS EXPERIENCE AS FOOD PEPRAPER. KNOWLEDGE OF PRINCIPLES AND PROCESSES FOR PROVIDING CUSTOMER AND PERSONAL SERVICES. THIS INCLUDES CUSTOMER NEEDS ASSESSMENT, MEETING QUALITY STANDARDS FOR SERVICES, AND EVALUATION OF CUSTOMER SATISFACTION.</t>
  </si>
  <si>
    <t>C-500-25178-133436</t>
  </si>
  <si>
    <t>P.O. Box 506023</t>
  </si>
  <si>
    <t>P-500-25142-005860</t>
  </si>
  <si>
    <t>MUST OF HAVE KNOWLEDGE OF MACHINE AND TOOLS INCLUDING THEIR DESIGNS, USES, REPAIR AND MAINTENANCE, KNOWLEDGE OF ARITHMETIC, ALGEBRA,GEOMETRY, CALCULUS, STATISTICS AND THEIR APPLICATIONS.</t>
  </si>
  <si>
    <t>JNL Corporation</t>
  </si>
  <si>
    <t>Savory Bistro Cafe</t>
  </si>
  <si>
    <t>PMB 1466 PO Box 10001</t>
  </si>
  <si>
    <t>Elayda</t>
  </si>
  <si>
    <t>Jennifer</t>
  </si>
  <si>
    <t>Tayag</t>
  </si>
  <si>
    <t>C-500-25176-126685</t>
  </si>
  <si>
    <t>C-500-25230-250307</t>
  </si>
  <si>
    <t>P-500-25112-887960</t>
  </si>
  <si>
    <t>HIGH SCHOOL DIPLOMA REQUIRED WITH 24 MONTHS PREVIOUS WORK EXPERIENCE. MUST BE ABLE TO WORK NIGHTS, WEEKENDS AND HOLIDAYS, AS NEEDED AND FLEXIBLE, AS WORK WILL BE PERFORMED IN DIFFERENT LOCATIONS. KNOWLEDGE AND EXPERIENCE IN REPAIRING DOORS, LOCKS, WINDOWS, PAINTING, LANDSCAPING WORKS, WELDING, CARPENTRY AND MASONRY WORKS. HIGHLY SKILLED WITH VARIOUS HAND AND POWER TOOLS. MUST KNOW HOW TO READ ELECTRICAL DIAGRAM AND REPAIR ELECTRICAL PROBLEMS. TRADE TEST AND EMPLOYMENT EXAMINATION ARE REQUIRED.</t>
  </si>
  <si>
    <t>C-500-25197-177758</t>
  </si>
  <si>
    <t>DJ Gem LLC</t>
  </si>
  <si>
    <t>Restaurant / Catering</t>
  </si>
  <si>
    <t>p o box 1502</t>
  </si>
  <si>
    <t>66-0997171</t>
  </si>
  <si>
    <t>Jesusa</t>
  </si>
  <si>
    <t>Officer In Charge</t>
  </si>
  <si>
    <t>puestogrill.mp@gmail.com</t>
  </si>
  <si>
    <t>P-500-25141-999510</t>
  </si>
  <si>
    <t>Must have 12 month experience as cook. May be able to work on a flexible time schedule. May be required long standing of work if necessary. Knowledgeable of safety procedure in doing the task</t>
  </si>
  <si>
    <t>DJ GEM LLC</t>
  </si>
  <si>
    <t>C-500-25190-160871</t>
  </si>
  <si>
    <t>SHINING CORP</t>
  </si>
  <si>
    <t>SUNSHINE MARKET</t>
  </si>
  <si>
    <t>66-0919495</t>
  </si>
  <si>
    <t>ZHIPENG</t>
  </si>
  <si>
    <t>shiningcorp@outlook.com</t>
  </si>
  <si>
    <t>P-500-25144-016069</t>
  </si>
  <si>
    <t>WORK SCHEDULE AS FOLLOWS:
 8:00AM TO 12:00PM,
 2:00PM TO 5:00PM.
7 HOURS PER DAY, MONDAY THROUGH FRIDAY, 35 HOURS PER WEEK.</t>
  </si>
  <si>
    <t>Per week exceeds 40 hours, overtime rate $11.35x 1.5=$17.025 per hour</t>
  </si>
  <si>
    <t>C-500-25178-133378</t>
  </si>
  <si>
    <t>MUST HAVE 3 MONTHS WORK EXPERIENCE.
ATTENTION TO DETAIL AND KNOWLEDGEABLE OF PROPER SAFETY PROCEDURES IN DOING THE TASK. EXPERIENCE WITH A VARIETY OF CLEANING PRODUCTS AND TOOLS</t>
  </si>
  <si>
    <t>C-500-25227-244339</t>
  </si>
  <si>
    <t>HARVEST MART/3KINGS MARKET/3KINGS MARKET TOO!</t>
  </si>
  <si>
    <t>P-500-25191-164390</t>
  </si>
  <si>
    <t>REFRIGERATOR MECHANIC</t>
  </si>
  <si>
    <t>Knowledgeable in reading and interpreting blueprints and compliance schematics. Knowledgeable in refrigeration and cooling systems. Has braising, soldering, and welding skills.
Knowledgeable in inspecting equipment and identifying causes of errors and defects. Has advanced mechanical and diagnostic skills.</t>
  </si>
  <si>
    <t>C-500-25163-087715</t>
  </si>
  <si>
    <t>P-500-25128-951810</t>
  </si>
  <si>
    <t>Must have a High School diploma/GED.  
The candidate must have Knowledge in using MS databases functions to provide Management with the necessary reports needed for analysis.
Must also have knowledge of Quickbooks accounting software to input daily sales transactions, generate sales invoices and billings, accounts receivables and accounts payables and other functions needed on a daily basis.  
Must be able to communicate in the English language both spoken and written words. 
A minimum of 24 months experience is required.</t>
  </si>
  <si>
    <t>C-500-25221-232393</t>
  </si>
  <si>
    <t>P-500-25176-126076</t>
  </si>
  <si>
    <t xml:space="preserve">	Ability to follow a cleaning checklist and complete assigned cleaning tasks on schedule
	Knowledge and use of safety procedures when handling cleaning chemicals and equipment
	Ability to follow instructions and communicate with coworkers and supervisors
	Police clearance is required for all workers
	Applicants must submit at least two (2) recommendation letters from previous employers
(direct supervisors or HR), which must include statements regarding reliability, punctuality, attendance, and work ethic
	We are an Equal Opportunity Employer and apply these requirements equally to all applicants</t>
  </si>
  <si>
    <t>C-500-25181-139043</t>
  </si>
  <si>
    <t>C-500-25245-279603</t>
  </si>
  <si>
    <t>Fringe benefits: paid time off &amp; holidays</t>
  </si>
  <si>
    <t xml:space="preserve">CNMI Tax, Federal Tax, Medicare and Social Security. Optional: Medical and Dental Insurance, Life Insurance, 401a Retirement Plan.
</t>
  </si>
  <si>
    <t>C-500-25184-149205</t>
  </si>
  <si>
    <t>Spicy Thai LLC</t>
  </si>
  <si>
    <t>Spicy Thai Noodle Place</t>
  </si>
  <si>
    <t>P. O. BOX 5017 CHRB</t>
  </si>
  <si>
    <t>66-1091977</t>
  </si>
  <si>
    <t>Bracken</t>
  </si>
  <si>
    <t>Jeane</t>
  </si>
  <si>
    <t>Lucksanawdee</t>
  </si>
  <si>
    <t>Member-Manager</t>
  </si>
  <si>
    <t>8014 Chalan Pale Arnold Road</t>
  </si>
  <si>
    <t>spicythaispn@gmail.com</t>
  </si>
  <si>
    <t>P-500-25148-022730</t>
  </si>
  <si>
    <t>Specialty in cooking Thai Cuisines.
Experience in handling kitchen stress as well as proper kitchen cleanliness that adhere to CNMI sanitation requirements.</t>
  </si>
  <si>
    <t>subsidized meals</t>
  </si>
  <si>
    <t xml:space="preserve">CNMI Chapter 2 deductions (3% to 6% depending on Gross Wages earned per pay period).
Social Security Deductions (6.2%)
Medicare deductions (1.45%)
</t>
  </si>
  <si>
    <t>C-500-25188-157315</t>
  </si>
  <si>
    <t>High School diploma required with 24 months previous work experience. Must be able to work nights, weekends and holidays, as needed and flexible, as work will be performed in different
locations. Knowledge and experience in repairing doors, locks, windows, painting, landscaping works, welding, carpentry and masonry works. Highly skilled with various hand and power
tools. Must know how to read electrical diagram and repair electrical problems. Trade test and employment examination are required.</t>
  </si>
  <si>
    <t>C-500-25190-164063</t>
  </si>
  <si>
    <t>Hydroaire Mechanical Systems (Saipan) Inc.</t>
  </si>
  <si>
    <t>1-F Tinian KLH Building</t>
  </si>
  <si>
    <t>C-500-25202-187398</t>
  </si>
  <si>
    <t>C-500-25238-266677</t>
  </si>
  <si>
    <t>fica federal tax
chapter 2 cnmi tax</t>
  </si>
  <si>
    <t>SAIPAN SHIPPING COMPANY INC</t>
  </si>
  <si>
    <t>PO BOX 500008</t>
  </si>
  <si>
    <t>INDUSTRIAL ROAD, PUERTO RICO VILLAGE</t>
  </si>
  <si>
    <t>98-6018617</t>
  </si>
  <si>
    <t>INDUSTRIAL DRIVE PUERTO RICO VILLAGE</t>
  </si>
  <si>
    <t>marites_yumul@saipanshipping.com</t>
  </si>
  <si>
    <t>P-500-25189-157423</t>
  </si>
  <si>
    <t xml:space="preserve">*Graduate of Bachelor's Degree in Accounting with 4 years of experience in accounting and shipping occupations.
* Diploma and transcript of education record required equally from U.S. workers and CW-1 workers. 
*Knowledge of how to use Microsoft Excel, Word, MAS90 Accounting software, and Kronos Time Keeper system. 
*Able to drive and must possess a valid CNMI Drivers license. CNMI Drivers license requirement applies equally to U.S. workers and CW-1 workers. 
*Able to communicate clearly in English language, both orally and in writing
*Familiar with CNMI/IRS tax preparation
*Police clearance record required equally for US Workers and CW-1 Workers offered employment for this position </t>
  </si>
  <si>
    <t>SAIPAN SHIPING BLDG INDUSTRIAL ROAD, PUERTO RICO VILLAGE</t>
  </si>
  <si>
    <t>Saipan Shipping Company Inc.</t>
  </si>
  <si>
    <t>Hawaiian Rock Products Corporation</t>
  </si>
  <si>
    <t>Hawaiian Rock Products</t>
  </si>
  <si>
    <t>PMB 139 PO Box 10000</t>
  </si>
  <si>
    <t>99-0113382</t>
  </si>
  <si>
    <t>Vereen</t>
  </si>
  <si>
    <t>Anthony</t>
  </si>
  <si>
    <t>mvereen@hawaiianrock.com</t>
  </si>
  <si>
    <t>FICA TAXES, FEDERAL &amp; LOCAL TAXES. INSURANCE PREMIUMS and 401K DEFERRALS are optional.</t>
  </si>
  <si>
    <t>Chalan Laulau Village</t>
  </si>
  <si>
    <t>C-500-25254-301188</t>
  </si>
  <si>
    <t>P-500-25203-190348</t>
  </si>
  <si>
    <t>C-500-25199-184127</t>
  </si>
  <si>
    <t>All applicable CNMI and Federal Tax.</t>
  </si>
  <si>
    <t>C-500-25200-186951</t>
  </si>
  <si>
    <t>SUITE 12 GF 3290 BEACH ROAD PLAZA BLDG ALAHAI AVE. GARAPAN</t>
  </si>
  <si>
    <t>*No specific educational requirements.  Minimum of 3 months of experience.
*KNOWLEDGE OF PERFORMING ANY COMBINATION OF LIGHT CLEANING DUTIES TO MAINTAIN PRIVATE HOUSEHOLDS OR COMMERCIAL ESTABLISHMENTS, SUCH AS HOTELS AND HOSPITALS, IN A CLEAN AND ORDERLY MANNER.</t>
  </si>
  <si>
    <t>BEACH ROAD.GARAPAN</t>
  </si>
  <si>
    <t>Workers Compensation; Withholding Tax</t>
  </si>
  <si>
    <t>Naftan Road Route 304 Obyan</t>
  </si>
  <si>
    <t>C-500-25225-239200</t>
  </si>
  <si>
    <t>jari@agentjari.com</t>
  </si>
  <si>
    <t>agentjari.com</t>
  </si>
  <si>
    <t>P.O. Box 10003 pmb 589</t>
  </si>
  <si>
    <t>All state and federal tax</t>
  </si>
  <si>
    <t>C-500-25087-810157</t>
  </si>
  <si>
    <t>CERTIFICATE OF EMPLOYMENT</t>
  </si>
  <si>
    <t>CNMI AND FEDERAL TAX</t>
  </si>
  <si>
    <t>C-500-25022-632991</t>
  </si>
  <si>
    <t>S.T.a.R. MARIANAS, INC.</t>
  </si>
  <si>
    <t>MANUFACTURE/WHOLESALE:DRINKING WATER, RETAIL GENERAL MERCHANDISE</t>
  </si>
  <si>
    <t>BLDG.#3140 I-LIYANG STREET, BEACH ROAD</t>
  </si>
  <si>
    <t>SOUTH GARAPAN</t>
  </si>
  <si>
    <t>YUKINO</t>
  </si>
  <si>
    <t>HIROMI</t>
  </si>
  <si>
    <t>BLDG#3140 I-LIYANG STREET, BEACH ROAD</t>
  </si>
  <si>
    <t>P-500-24130-974889</t>
  </si>
  <si>
    <t>Proven work experience as Sales Representative, Sales Associate or similar role with no more than 12 months of related work experience. Consumer behavior principles. Have accounting skills.  Track record of achieving sales quotas. Able to convey information to people/customer in a way that mean things are understood and get done. Relevant Certification is a plus. Available to work flexible hours that may include early mornings, evenings, nights and/or holidays. Other related tasks as assigned.</t>
  </si>
  <si>
    <t>C-500-25027-643289</t>
  </si>
  <si>
    <t>MOHAMMED  SOHEL</t>
  </si>
  <si>
    <t>P-500-24157-072421</t>
  </si>
  <si>
    <t>6 months experience as Security Guard</t>
  </si>
  <si>
    <t>MSB SECURITY</t>
  </si>
  <si>
    <t>C-500-25045-692949</t>
  </si>
  <si>
    <t>C-500-25037-669899</t>
  </si>
  <si>
    <t>LEZON INTERNATIONAL, INC.</t>
  </si>
  <si>
    <t>LOCO &amp; TACO SMOKE DINING BAR</t>
  </si>
  <si>
    <t>LOT NO 014 D 35 GARAPAN VILLAGE</t>
  </si>
  <si>
    <t>66-0618191</t>
  </si>
  <si>
    <t>locoandtaco@outlook.com</t>
  </si>
  <si>
    <t>P-500-24310-452970</t>
  </si>
  <si>
    <t>Prior experience in related food and beverage preparations. Experience with hot and cold food preparation. Ability to use slicers, mixers, grinders, food processors, etc. Able to handle work in a fast-paced environment. With working knowledge of accepted sanitation standards and health codes. Can cook Korean/Mexican dishes.</t>
  </si>
  <si>
    <t>C-500-25037-673191</t>
  </si>
  <si>
    <t>Will deduct all mandatory Federal and State taxes. (Chapter 2, Chapter 7, Social Security, Medicare)</t>
  </si>
  <si>
    <t>C-500-25093-826023</t>
  </si>
  <si>
    <t>C-500-25030-652712</t>
  </si>
  <si>
    <t>STRUCTURAL, METAL FABRICATORS &amp; FITTERS</t>
  </si>
  <si>
    <t>WITH ONE YEAR WORK EXPERIENCE  AS STRUCTURAL, METAL FABRICATORS &amp; FITTERS</t>
  </si>
  <si>
    <t>C-500-25058-727681</t>
  </si>
  <si>
    <t>C-500-25036-666371</t>
  </si>
  <si>
    <t>In addition to the list of basic cleaning skills, experience with cleaning supplies is a plus factor.</t>
  </si>
  <si>
    <t>C-500-25062-736381</t>
  </si>
  <si>
    <t>ACE PROFESSIONAL CORPORATION</t>
  </si>
  <si>
    <t>ACE ACCOUNTING</t>
  </si>
  <si>
    <t>CDA BUILDING SAN JOSE VILLAGE</t>
  </si>
  <si>
    <t>3RD FLOOR UNIT 309</t>
  </si>
  <si>
    <t>66-0874940</t>
  </si>
  <si>
    <t>Legal Secretaries and Administrative Assistants</t>
  </si>
  <si>
    <t>P-500-24239-292162</t>
  </si>
  <si>
    <t>UNIT #309 CDA BUILDING</t>
  </si>
  <si>
    <t>C-500-25056-720966</t>
  </si>
  <si>
    <t>C-500-25041-678346</t>
  </si>
  <si>
    <t>UNITED CONSTRUCTION SRVCS./HEAVY EQUIPMENT REPAIR  SHOP</t>
  </si>
  <si>
    <t>uer.saipan@yahoo.com</t>
  </si>
  <si>
    <t>P-500-24326-490113</t>
  </si>
  <si>
    <t>Knowledge of machines hand tools or power tools, including their designs, uses ,repair and maintenance. 
12 Months work experience as a Maintenance Worker</t>
  </si>
  <si>
    <t>2245 WALAWAL PLACE</t>
  </si>
  <si>
    <t>CNMI TAX, SS FICA &amp; MEDICARE</t>
  </si>
  <si>
    <t>C-500-25092-820995</t>
  </si>
  <si>
    <t>C-500-25042-682095</t>
  </si>
  <si>
    <t>C-500-25048-698816</t>
  </si>
  <si>
    <t>GLOBAL KS CORPORATION</t>
  </si>
  <si>
    <t>GENERAL CONSTRACTORS/CONSTRUCTION</t>
  </si>
  <si>
    <t>PMB 108, BOX 10001, BEACH ROAD CORNER ALUS ST</t>
  </si>
  <si>
    <t>66-0851464</t>
  </si>
  <si>
    <t>HOSSAIN</t>
  </si>
  <si>
    <t>MD KAMAL</t>
  </si>
  <si>
    <t>PMB 108, P.O. BOX 10001, BEACH ROAD CORNER ALUS ST</t>
  </si>
  <si>
    <t>globalkscorporation@gmail.com</t>
  </si>
  <si>
    <t>P-500-24284-398098</t>
  </si>
  <si>
    <t>AT LEAST 12 MONTHS WORKING EXPERIENCE AS MAINTENANCE WORKER. KNOW HOW TO REPAIR DOORS, LOCKS, WINDOWS. KNOWLEDGE IN PAINTING, ELECTRICAL AND MASONRY WORKS. WILLING TO WORK FLEXIBLE SCHEDULE. DO OTHER RELATED DUTIES AS ASSIGNED.</t>
  </si>
  <si>
    <t>BEACH ROAD CORNER ALUS ST</t>
  </si>
  <si>
    <t>C-500-25044-689454</t>
  </si>
  <si>
    <t>Must have at least 12 months of work experience in a related field, able to work with or without supervision.</t>
  </si>
  <si>
    <t>PO BOX  500338</t>
  </si>
  <si>
    <t>C-500-25043-685385</t>
  </si>
  <si>
    <t>CNMI WITHHOLDING TAX, FEDERAL WITHHOLDING TAX, SOCIAL SECURITY AND MADICARE CONTRIBUTIONS, EMPLOYER WILL ASSIST IN SCERUING BOARD AND LODGING AT NO COST OR DEDUCTION TO EMPLOYEES.</t>
  </si>
  <si>
    <t>blue eagle enterprises llc</t>
  </si>
  <si>
    <t>C-500-25069-760592</t>
  </si>
  <si>
    <t>C-500-25064-744603</t>
  </si>
  <si>
    <t>Ks INTERNATIONAL CORPORATION</t>
  </si>
  <si>
    <t>Ks INTERNATIONAL BEAUTY CENTER</t>
  </si>
  <si>
    <t>PO BOX 501981</t>
  </si>
  <si>
    <t>66-0673069</t>
  </si>
  <si>
    <t>GANOT</t>
  </si>
  <si>
    <t>LILIAN</t>
  </si>
  <si>
    <t>kssalon96950@gmail.com</t>
  </si>
  <si>
    <t>P-500-24213-233675</t>
  </si>
  <si>
    <t>K'S BEAUTY SALON BUILDING</t>
  </si>
  <si>
    <t>C-500-25077-782889</t>
  </si>
  <si>
    <t>CNMI and Federal Taxes required by Law.</t>
  </si>
  <si>
    <t>C-500-25041-678339</t>
  </si>
  <si>
    <t>C-500-25093-825769</t>
  </si>
  <si>
    <t>P-500-24335-507750</t>
  </si>
  <si>
    <t>Landscaper</t>
  </si>
  <si>
    <t>Must know how to operate and maintain groundskeeping equipment such as riding mowers, bush cutters, hedge trimmer, chainsaw, electric clipper, sod cutter and pruning saw.  Must have knowledge or outdoor plumbing and maintenance for landscaping.</t>
  </si>
  <si>
    <t>C-500-25058-727875</t>
  </si>
  <si>
    <t>Skilled in preparing  Japanese cuisine, including but not limited to sushi, sashimi &amp; tempura. Skilled in cutting &amp; preparations technique for each type of fish used in sushi rolls, as well as how to prepare sushi rice, sauces &amp; seasoned ingredients.
With valid Food Handler Certificate (applied equally both for US workers &amp; CW 1 workers)
With valid police clearance(applied equally both for US workers &amp; CW 1 workers)
Can work in flexible hours including weekends, holidays &amp; night time shift . With own means of transportation.
Work certification from previous employer.(applied equally both for US workers &amp; CW1 workers)</t>
  </si>
  <si>
    <t>Withholding Tax Chapter 2 &amp; 7, FICA Social Security</t>
  </si>
  <si>
    <t>YANO ENTERPRISES, INC</t>
  </si>
  <si>
    <t>C-500-25077-782872</t>
  </si>
  <si>
    <t>Jandoc</t>
  </si>
  <si>
    <t>Esmeralda</t>
  </si>
  <si>
    <t>P-500-24172-131854</t>
  </si>
  <si>
    <t>Detail-oriented. Flexibility to work around customer demand. Ability to work with team members to solve problems. Good planning skills. Ability to lift heavy items for an extended time. Ability to read and follow recipes.</t>
  </si>
  <si>
    <t>C-500-25084-800428</t>
  </si>
  <si>
    <t>DISTRICT 4, SONGSONG VILLAGE</t>
  </si>
  <si>
    <t>P-500-24198-198180</t>
  </si>
  <si>
    <t>KNOWLEDGEABLE IN PRINCIPLES AND METHODS FOR SHOWING, PROMOTING, AND SELLING PRODUCTS INCLUDING MARKETING STRATEGY AND TACTICS, PRODUCT DEMONSTRATION, SALES TECHNIQUES, AND SALES CONTROL SYSTEMS; EXPERIENCE IN A LEADERSHIP ROLE IN SALES OPERATIONS, SALES STRATEGY, FINANCE, BUSINESS DEVELOPMENT, OR OTHER RELATED FIELDS; COMPUTER LITERATE IN ANY OFFICE SUITE SOFTWARE.</t>
  </si>
  <si>
    <t>C-500-25108-878848</t>
  </si>
  <si>
    <t>C-500-25105-863542</t>
  </si>
  <si>
    <t>P-500-25048-700870</t>
  </si>
  <si>
    <t>MECHANIC</t>
  </si>
  <si>
    <t>Knowledge of machines and tools, repair, and maintenance.</t>
  </si>
  <si>
    <t>SOCIAL SECURITY, MEDICARE, CNMI TAXES</t>
  </si>
  <si>
    <t>C-500-25034-660068</t>
  </si>
  <si>
    <t>CNMI WITHHOLDING TAX, FEDERAL WITHHOLDING TAX, SOCIAL SECURITY AND MEDICARE
CONTRIBUTIONS, EMPLOYER WILL ASSIST IN SECURING BOARD AND LODGING AT NO COST OR
DEDUCTION TO EMPLOYEES.</t>
  </si>
  <si>
    <t>C-500-25055-717400</t>
  </si>
  <si>
    <t>Dano's Corporation</t>
  </si>
  <si>
    <t>Sea Shell Pink</t>
  </si>
  <si>
    <t>Quad L's Bldg., 2nd Floor Garapan Street</t>
  </si>
  <si>
    <t>P.O. Box 502696 Garapan</t>
  </si>
  <si>
    <t>66-0699068</t>
  </si>
  <si>
    <t>Hughes</t>
  </si>
  <si>
    <t>Hiroko</t>
  </si>
  <si>
    <t>Miyagawa</t>
  </si>
  <si>
    <t>Quad L's Bldg., 2nd Floor, Garapan Street</t>
  </si>
  <si>
    <t>P.O. Box 502696</t>
  </si>
  <si>
    <t>seashellpink2023@gmail.com</t>
  </si>
  <si>
    <t>P-500-25013-613322</t>
  </si>
  <si>
    <t>Tailors, Dressmakers and Custom Sewers</t>
  </si>
  <si>
    <t>With 1-year of previous work-related experience, skills and knowledge for these occupations to perform the job. Must have knowledge of design, techniques, tools and principles involved in production of precision technical plans, blueprints, drawings, and models. Has knowledge of principles and processes for providing customer and personal services including personal needs assessment, meeting quality standards for services, and evaluation of customer satisfaction. Must be knowledgeable in all types of sewing machine.</t>
  </si>
  <si>
    <t>C-500-25071-767311</t>
  </si>
  <si>
    <t>Human Resources Specialists</t>
  </si>
  <si>
    <t>P-500-25036-666411</t>
  </si>
  <si>
    <t>HUMAN RESOURCES SPECIALIST</t>
  </si>
  <si>
    <t>MUST HAVE KNOWLEDGE OF:
(1) PERSONNEL AND HUMAN RESOURCES KNOWLEDGE OF PRINCIPLES AND PROCEDURES FOR PERSONNEL RECRUITMENT, SELECTION, TRAINING, COMPENSATION AND BENEFITS, LABOR RELATIONS AND NEGOTIATION, AND PERSONNEL INFORMATION SYSTEMS. (2) ADMINISTRATIVE KNOWLEDGE OF ADMINISTRATIVE AND OFFICE PROCEDURES AND SYSTEMS SUCH AS WORD PROCESSING, MANAGING FILES AND RECORDS, STENOGRAPHY AND TRANSCRIPTION, DESIGNING FORMS, AND WORKPLACE TERMINOLOGY. (3) ADMINISTRATION AND MANAGEMENT KNOWLEDGE OF BUSINESS AND MANAGEMENT PRINCIPLES INVOLVED IN STRATEGIC PLANNING, RESOURCE ALLOCATION, HUMAN RESOURCES MODELING, LEADERSHIP TECHNIQUE, PRODUCTION METHODS, AND COORDINATION OF PEOPLE AND RESOURCES. (4) ENGLISH LANGUAGE KNOWLEDGE OF THE STRUCTURE AND CONTENT OF THE ENGLISH LANGUAGE INCLUDING THE MEANING AND SPELLING OF WORDS, RULES OF COMPOSITION, AND GRAMMAR.
(5) CUSTOMER AND PERSONAL SERVICE KNOWLEDGE OF PRINCIPLES AND PROCESSES FOR PROVIDING CUSTOMER AND PERSONAL SERVICES. THIS INCLUDES CUSTOMER NEEDS ASSESSMENT, MEETING QUALITY STANDARDS FOR SERVICES, AND EVALUATION OF CUSTOMER SATISFACTION. KNOWLEDGE OF HUMAN RESOURCES SOFTWARES, SUCH AS HRIS (HUMAN RESOURCES INFORMATION SYSTEM) IS A PLUS. ALL OF THE ABOVE-LISTED REQUIREMENTS WILL BE APPLIED EQUALLY TO U.S. AND NON-U.S. WORKERS.</t>
  </si>
  <si>
    <t>UNIT NO. 1, 2ND FLR., JESUS T. ATTAO ST., GARAPAN</t>
  </si>
  <si>
    <t>C-500-25080-792970</t>
  </si>
  <si>
    <t>C-500-25062-736386</t>
  </si>
  <si>
    <t>RITA A. MANGLONA / JOAQUIN S. MANGLONA</t>
  </si>
  <si>
    <t>KIN &amp; RIT ENTERPRISES</t>
  </si>
  <si>
    <t>P.O. BOX 597</t>
  </si>
  <si>
    <t>JACKIE</t>
  </si>
  <si>
    <t>P-500-25012-612783</t>
  </si>
  <si>
    <t>FOOD SERVER</t>
  </si>
  <si>
    <t>KEEP TABLES CLEAN AND TIDY AT ALL TIMES. TAKE AND SERVE FOOD/DRINK ORDERS.</t>
  </si>
  <si>
    <t>JACKIE.MANGLONA@KINRIT.COM</t>
  </si>
  <si>
    <t>C-500-25122-929466</t>
  </si>
  <si>
    <t>P.O. BOX 501579</t>
  </si>
  <si>
    <t># 6400 TAC Building, Middle Road, Chalan Laulau</t>
  </si>
  <si>
    <t>P-500-25002-586192</t>
  </si>
  <si>
    <t>HARDWARE SALES ASSOCIATES</t>
  </si>
  <si>
    <t>1. MUST HAVE 24 MONTHS DOCUMENTED WORK RELATED EXPERIENCE,  ALONG WITH THE SKILLS AND KNOWLEDGE REQUIRED FOR  THE SAME POSITION.
 2. MUST HAVE A GOOD COMMUNICATION SKILLS AND MATHEMATICAL ABILITY. 
3. MUST BE ABLE TO OPERATE A MANUAL PAINT COLORANT MIXING MACHINE.
 4. MUST BE KNOWLEDGEABLE IN COUNTERPOINT POINT OF SALE MS DOS OPERATIONS. 
5. MUST BE ABLE TO OPERATE PERSONAL COMPUTER WITH MICROSOFT WINDOWS OPERATING SYSTEM.
 6. MUST BE ABLE TO OPERATE WEB-BASED EMAILS AND COMPOSE REPLY TO EMAIL
QUERIES. 
7.  MUST BE ABLE TO ANALYZE INFORMATION AND EVALUATE RESULTS IN SOLVING SALES PROBLEMS.
7. MUST BE ABLE TO LIFT, CARRY AND MOVE HEAVY OBJECTS AT LEAST 90 LBS. IN WEIGHT WITHOUT ASSISTANCE.
8.  MUST BE ABLE TO DELIVER WORK INDEPENDENTLY AND WITH URGENCY.
9.  MUST HAVE A RELIABLE TRANSPORTATION TO AND FROM PLACE OF EMPLOYMENT EQUALLY APPLICABLE TO BOTH U.S. AND FOREIGN APPLICANTS.
10.  DETAILED RESUME, EMPLOYMENT CERTIFICATIONS, POLICE CLEARANCE AND PRE-SCREENING ARE REQUIRED EQUALLY APPLICABLE TO BOTH U.S. AND FOREIGN APPLICANTS.</t>
  </si>
  <si>
    <t>C-500-25055-717686</t>
  </si>
  <si>
    <t>Payroll and Timekeeping Clerks</t>
  </si>
  <si>
    <t>P-500-25010-609439</t>
  </si>
  <si>
    <t>Payroll &amp; Timekeeping Clerk</t>
  </si>
  <si>
    <t xml:space="preserve">- AT LEAST 12 MONTHS OF EXPERIENCE AS A PAYROLL CLERK OR TIMEKEEPER AND 
  TIMECARD ACCOUNTING SYSTEM
- COMPUTER LITERATE (WORD AND SPREADSHEET EXCEL)
- KNOWLEDGE IN MICROSOFT OFFICE SOFTWARE &amp; POWER POINT SYSTEM. 
</t>
  </si>
  <si>
    <t>C-500-25066-753846</t>
  </si>
  <si>
    <t>KINGFISHER CORPORATION</t>
  </si>
  <si>
    <t>P.O. BOX 5232 CHRB</t>
  </si>
  <si>
    <t>66-0483116</t>
  </si>
  <si>
    <t>CUNANAN</t>
  </si>
  <si>
    <t>JOSEFINA</t>
  </si>
  <si>
    <t>RIVERA</t>
  </si>
  <si>
    <t>josie.kingfisher@gmail.com</t>
  </si>
  <si>
    <t>2ND FLOOR, D' TORRES BUILDING, MIDDLE ROAD</t>
  </si>
  <si>
    <t>P-500-25016-621920</t>
  </si>
  <si>
    <t>TALAFOFO ROAD, CAPITOL HILL</t>
  </si>
  <si>
    <t>JOSIE.KINGFISHER@GMAIL.COM</t>
  </si>
  <si>
    <t>C-500-25072-771796</t>
  </si>
  <si>
    <t>PKM CORPORATION</t>
  </si>
  <si>
    <t>JUMENG CONSTRUCTION/SOLAR GREEN ENERGY</t>
  </si>
  <si>
    <t>CHALAN MONSIGNOR GUERRERO, DANDAN VILLAGE</t>
  </si>
  <si>
    <t>66-0717389</t>
  </si>
  <si>
    <t>WANG</t>
  </si>
  <si>
    <t>LANLAN</t>
  </si>
  <si>
    <t>PKMSAIPAN@GMAIL.COM</t>
  </si>
  <si>
    <t>Cement Masons and Concrete Finishers</t>
  </si>
  <si>
    <t>P-500-25036-667008</t>
  </si>
  <si>
    <t>CEMENT MASON</t>
  </si>
  <si>
    <t>(1). WORK SCHEDULE AS FOLLOWS:
8:00AM TO 12:00PM,
2:00PM TO 5:00PM.
7 HOURS A DAY, MONDAY THROUGH FRIDAY, 35 HOURS PER WEEK.
(2). REQUEST FOR AN ON-SIETE TESTING.</t>
  </si>
  <si>
    <t>per week exceeds 40 hours, overtime rate $9.78 x 1.5=$14.67 per hour</t>
  </si>
  <si>
    <t>pkmsaipan@gmail.com</t>
  </si>
  <si>
    <t>C-500-25114-903313</t>
  </si>
  <si>
    <t>HONG ELECTRIC ENTERPRISES INC</t>
  </si>
  <si>
    <t>CHALAN PALE ARNOLD ROAD, CHALAN LAULAU</t>
  </si>
  <si>
    <t>P.O BOX 501681</t>
  </si>
  <si>
    <t>66-0520874</t>
  </si>
  <si>
    <t>TAMPARONG</t>
  </si>
  <si>
    <t>MARIA CAROLINE</t>
  </si>
  <si>
    <t>CUDIAMAT</t>
  </si>
  <si>
    <t>ADMINISTRATIVE &amp; FINANCE MANAGER</t>
  </si>
  <si>
    <t>P.O.  Box 501681</t>
  </si>
  <si>
    <t>hongelectric670@gmail.com</t>
  </si>
  <si>
    <t>Order Clerks</t>
  </si>
  <si>
    <t>P-500-25072-771069</t>
  </si>
  <si>
    <t>ORDER ANALYST</t>
  </si>
  <si>
    <t>P.O. BOX 501681</t>
  </si>
  <si>
    <t>Salary withholding tax and Fica tax only</t>
  </si>
  <si>
    <t>C-500-25093-825777</t>
  </si>
  <si>
    <t>Lucky E, LLC</t>
  </si>
  <si>
    <t>Erika's Beauty</t>
  </si>
  <si>
    <t>PO Box 504218</t>
  </si>
  <si>
    <t>66-1069857</t>
  </si>
  <si>
    <t>Xianhong</t>
  </si>
  <si>
    <t>Member/Manager</t>
  </si>
  <si>
    <t>P-500-25093-825626</t>
  </si>
  <si>
    <t>Manicurist</t>
  </si>
  <si>
    <t>6 months work experience required as Manicurist.</t>
  </si>
  <si>
    <t>C-500-25070-763758</t>
  </si>
  <si>
    <t>C-500-25076-779841</t>
  </si>
  <si>
    <t>CANOZA</t>
  </si>
  <si>
    <t>MARYL JOYCE</t>
  </si>
  <si>
    <t>P-500-25007-599253</t>
  </si>
  <si>
    <t>Bachelors Degree in Accountancy Diploma
3 years of progressive professional-level accounting experience is required.
Knowledgeable in operating different accounting software such as Quickbooks, Peach Tree and Sage</t>
  </si>
  <si>
    <t>FEDERAL AND WITHHOLDING TAX</t>
  </si>
  <si>
    <t>C-500-25076-779997</t>
  </si>
  <si>
    <t>BUILDS-PRO CONSTRUCTION COMPANY</t>
  </si>
  <si>
    <t>jandoc</t>
  </si>
  <si>
    <t>esmeralda</t>
  </si>
  <si>
    <t>Grounds Maintenance Workers, All Other</t>
  </si>
  <si>
    <t>P-500-24163-094877</t>
  </si>
  <si>
    <t>24 months experience is required. Skilled in the use of hand and power tools. Ability to take apart machines, equipment or devices to remove and replace defective parts. Ability to use common tools such as hammers, hoists, saws, drills, and wrenches. Experience with precision measuring instruments or electronic testing devices. Experience performing routine maintenance. Follow up skills. Ability to maintain focus while working individually.</t>
  </si>
  <si>
    <t>C-500-25075-779585</t>
  </si>
  <si>
    <t>P-500-25038-676346</t>
  </si>
  <si>
    <t>Certificate of employment</t>
  </si>
  <si>
    <t>C-500-25036-666658</t>
  </si>
  <si>
    <t xml:space="preserve">CNMI Tax and FICA Tax. </t>
  </si>
  <si>
    <t>C-500-25094-831488</t>
  </si>
  <si>
    <t>WJC Mart</t>
  </si>
  <si>
    <t>PO Box 503742</t>
  </si>
  <si>
    <t>P-500-25038-674008</t>
  </si>
  <si>
    <t xml:space="preserve">ABILITY TO READ, WRITE AND EFFECTIVELY COMMUNICATE WITH CUSTOMERS.MUST HAVE 6-MONTHS EXPERIENCE AS RETAIL SALESPERSON PREFERABLE IN 
 A FISHING BUSINESS. KNOWLEDGEABLE TO USE CASH REGISTER. </t>
  </si>
  <si>
    <t>San Vicente Village</t>
  </si>
  <si>
    <t>Beatriz Q. Fejeran dba WJC Mart</t>
  </si>
  <si>
    <t>C-500-25115-903443</t>
  </si>
  <si>
    <t>P-500-24281-388485</t>
  </si>
  <si>
    <t>Must have 12 months minimum work related experience. Ability to perform rigorous manual tasks and lift/move heavy materials repeatedly. Stamina for standing, bending, kneeling for long periods. Must have  understanding of OSHA safety requirements and proper use of PPE (personal protective equipment). Ability to measure materials accurately, read  plans and instructions. The applicant must have   knowledge in varying construction works such as scaffolding erection, mix concrete, site clearing, and other related works. Must be able to work for extended days or hours.</t>
  </si>
  <si>
    <t>C-500-25092-820875</t>
  </si>
  <si>
    <t>SAIPAN LAULAU DEVELOPMENT, INC.</t>
  </si>
  <si>
    <t>P-500-25050-705582</t>
  </si>
  <si>
    <t>GROUNDS MAINTENANCE WORKER</t>
  </si>
  <si>
    <t xml:space="preserve">Three (3) months of grounds maintenance work in a golf course.
</t>
  </si>
  <si>
    <t>Applicable federal and local taxes, as mandated by law.
Optional: Health insurance
Optional: Housing at $100 per month.</t>
  </si>
  <si>
    <t>C-500-25083-796755</t>
  </si>
  <si>
    <t>C-500-25072-771748</t>
  </si>
  <si>
    <t>SAIPAN GREEN ENERGY/JUMENG CONSTRUCTION</t>
  </si>
  <si>
    <t>Solar Thermal Installers and Technicians</t>
  </si>
  <si>
    <t>P-500-25036-666906</t>
  </si>
  <si>
    <t>SOLAR THERMAL INSTALLER</t>
  </si>
  <si>
    <t>(1). WORK SCHEDULE AS FOLLOWS:
8:00 AM TO 12:00PM;
2:00PM TO 5:00PM.
(7) HOURS A DAY, MONDAY THROUGH FRIDAY, (35) HOURS PER WEEK.
(2) REQUEST AN ON-SITE FIELD TESTING.</t>
  </si>
  <si>
    <t>Per Week exceeds 40 hours, overtime rate $11.21 x 1.5=$16.815 per hour</t>
  </si>
  <si>
    <t>C-500-25062-736398</t>
  </si>
  <si>
    <t>C-500-25120-919756</t>
  </si>
  <si>
    <t>Construction and Material Supply, Inc</t>
  </si>
  <si>
    <t>CMS Rocky Quarry, Kannat Tabla Drive Rte 307 P.O. Box 500137</t>
  </si>
  <si>
    <t>P-500-24137-001138</t>
  </si>
  <si>
    <t xml:space="preserve">A MINIMUM OF 12 MONTHS OF WORK-RELATED SKILL, KNOWLEDGE, OR EXPERIENCE IS NEEDED. HIGH SCHOOL DIPLOMA OR EQUIVALENT. MUST BE FLEXIBLE WITH JOB DUTIES. MUST WORK ON HOLIDAYS AND WEEKENDS ON SHORT NOTICE.
</t>
  </si>
  <si>
    <t>CMS Rocky Quarry,Kannat Tabla Drive, Rte 307 P.O. Box 500137</t>
  </si>
  <si>
    <t>CMS Rocky Quarry, Kannat Tabla Drive Rte</t>
  </si>
  <si>
    <t>C-500-25153-039556</t>
  </si>
  <si>
    <t>P-500-25073-774893</t>
  </si>
  <si>
    <t>TOUR GUIDE &amp; ESCORT</t>
  </si>
  <si>
    <t>APPLICANT HAVE TO PASS CNMI TOUR GUIDE EXAMINATION IF WORK AT SAIPAN, CNMI,  KNOWLEDGEMENT OF LOCAL HISTORY &amp; CULTURE.  AT LEAST 12 MONTHS PREVIOUS WORK EXPERIENCE AS TOUR GUIDE &amp; ESCORTS.</t>
  </si>
  <si>
    <t>C-500-25094-831484</t>
  </si>
  <si>
    <t>P-500-25024-639590</t>
  </si>
  <si>
    <t>Must have 12 months maintenance experience. Knowledgeable in using hand and power tools in dong the task. May be required working on a flexible hours and under the sun if necessary.</t>
  </si>
  <si>
    <t>Dandan  Village</t>
  </si>
  <si>
    <t>C-500-25098-840253</t>
  </si>
  <si>
    <t>HARVEST MART/3KINGS MARKET/8M HARVEST</t>
  </si>
  <si>
    <t>C-500-25141-005057</t>
  </si>
  <si>
    <t>66-0974869</t>
  </si>
  <si>
    <t>P-500-24352-548773</t>
  </si>
  <si>
    <t>Marketing Coordinator</t>
  </si>
  <si>
    <t xml:space="preserve">- Must have a Bachelors degree in Marketing, Communications, Business, or a related field.
- 36 months of experience in marketing or a related area.
- Strong written and verbal communication skills.
- Proficiency in digital marketing tools and social media platforms.
- Familiarity with graphic design software (e.g., Adobe Creative Suite) is a plus.
- Excellent organizational skills and attention to detail.
- Ability to work independently and as part of a team.
</t>
  </si>
  <si>
    <t>C-500-25093-825783</t>
  </si>
  <si>
    <t>CK SMOKEHOUSE &amp; SALAD, MMHC SLAUGHTERHOUSE, ET AL</t>
  </si>
  <si>
    <t>P-500-24181-162234</t>
  </si>
  <si>
    <t>BUTCHER &amp; MEAT PACKER</t>
  </si>
  <si>
    <t xml:space="preserve">Must have a minimum of 1-year of verifiable prior work experience in the position. Must have knowledge of beef and pork meat cuts, including standard and premium cuts, and their pricing. Must have experience in animal slaughtering, meat cutting, and wrapping for retail or wholesale marketing. Must have basic arithmetic skills and the ability to perform invoicing, petty cash reconciliation, and related monetary transactions. Must be physically capable of performing tasks that involve strenuous manual labor, including lifting, cutting, and operating meat processing equipment. Willing to work on flexible hours including holidays and weekends. Can work under less supervision and must be able to meet work deadlines. Must have own transportation to and from work and must possess a valid CNMI Driver's License. Must be able to obtain and maintain a valid CNMI Food Handler's Permit. All applicants must submit an updated resume along with supporting documents, such as verifiable employment certifications &amp; police clearance. Qualified candidates will be contacted for an interview. Applications must be received by the job vacancy announcement closing date. Background checks and drug testing may be required before or during employment for all applicants. </t>
  </si>
  <si>
    <t>13006 LOWERBSE DRIVE</t>
  </si>
  <si>
    <t>C-500-25098-839916</t>
  </si>
  <si>
    <t>P-500-24289-409162</t>
  </si>
  <si>
    <t>MUST HAVE 24 MONTH EXPERIENCE AS TRUCK MECHANIC DIESEL ENGINE SPECIALIST. KNOWLEDGEABLE OF USING HIGH POWER TOOLS LIKE DRILLS, WRENCHES, LATHES, WELDING EQUIPMENT, OR JACKS AND HOISTS
COMPRESSORS AND ACCESSORIES ETC. FAMILIAR OF HEAVY EQUIPMENT LIKE DUMP TRUCK, BACKHOE, LOWBOY, GRADER, MANLIFT, EXCAVATOR, TELEHANDLER.BOOMTRUCK. KNOWLEDGEABLE FOR SAFETY AND HEALTH PROTOCOLS IN DOING THE TASK ASSIGN.
MAYBE REQUIRE TO WORK LONG STANDING OR UNDER THE SUN IF NECESSARY</t>
  </si>
  <si>
    <t>C-500-25146-016785</t>
  </si>
  <si>
    <t>Ambyth Shipping Micronesia, Inc.</t>
  </si>
  <si>
    <t>P.O. Box 503681 CK</t>
  </si>
  <si>
    <t>98-0098904</t>
  </si>
  <si>
    <t>Josh</t>
  </si>
  <si>
    <t>Corporate Quality Assurance Manager and HR Manager</t>
  </si>
  <si>
    <t>jdandan@ambythsaipan.com</t>
  </si>
  <si>
    <t>P-500-22364-665914</t>
  </si>
  <si>
    <t>BASIC COMPUTER KNOWLEDGE, E.G. MICROSOFT OFFICE WORD, EXCEL AND OUTLOOK, IS REQUIRED;  ABLE TO READ, UNDERSTAND AND COMMUNICATE INFORMATION AND IDEAS PRESENTED IN WRITING.  Ambyth Shipping Micronesia, Inc. has a Zero Tolerance Substance Abuse Workplace Policy in effect and requires the successful US Worker or Foreign Worker candidate to submit to a pre-employment Drug Test.</t>
  </si>
  <si>
    <t>Units 5 &amp; 6 CLL Plaza, Chalan Pali Arnold</t>
  </si>
  <si>
    <t>CNMI TAXES, FICA AND MEDICAL INSURANCE CO-PAY. Group medical insurance is optional and Full-time employees are entitled</t>
  </si>
  <si>
    <t xml:space="preserve">CNMI TAXES, FICA AND MEDICAL INSURANCE CO-PAY. Group medical insurance is optional and Full-time employees are entitled to join the AMBYTH medical/dental plan. </t>
  </si>
  <si>
    <t>hr@ambythsaipan.com</t>
  </si>
  <si>
    <t>www.ambyth.com</t>
  </si>
  <si>
    <t>C-500-25128-951454</t>
  </si>
  <si>
    <t>98-6021449</t>
  </si>
  <si>
    <t>P-500-25080-796012</t>
  </si>
  <si>
    <t xml:space="preserve">Understanding of computer testing technologies
Ability to lift heavy machinery
Ability to work after-hours, if requested.
</t>
  </si>
  <si>
    <t>C-500-25083-796970</t>
  </si>
  <si>
    <t>C-500-25098-840348</t>
  </si>
  <si>
    <t>P-500-25062-736601</t>
  </si>
  <si>
    <t xml:space="preserve">Mathematics - Using mathematics to solve problems. 
Reading Comprehension - Understanding written sentences and paragraphs in work related documents.
Speaking - Talking to others to convey information.
Writing - Communicating in writing for the needs of the audience.
Computer literate - Spreadsheets skills and knowledge of Microsoft Excel, and Word, including PeachTree.
</t>
  </si>
  <si>
    <t>C-500-25097-836106</t>
  </si>
  <si>
    <t>LUCY'S LLC</t>
  </si>
  <si>
    <t>LUCY'S BEAUTY SALON</t>
  </si>
  <si>
    <t>P.O. BOX 502909, BEACH ROAD</t>
  </si>
  <si>
    <t>66-1050317</t>
  </si>
  <si>
    <t>KILELEMAN</t>
  </si>
  <si>
    <t>GUIJIE SUN</t>
  </si>
  <si>
    <t>lucysllc23@gmail.com</t>
  </si>
  <si>
    <t>P-500-24298-429119</t>
  </si>
  <si>
    <t>BEAUTICIAN (ALL AROUND)</t>
  </si>
  <si>
    <t>Must have 12 months working experience as ALL AROUND BEAUTICIAN. Know the techniques in applying beauty products. Know how to cut hair according to clients' instruction. Know how to use different hair applicator and hair machines. Willing to work flexible schedule. Do other related duties as assigned</t>
  </si>
  <si>
    <t>C-500-25101-853983</t>
  </si>
  <si>
    <t>B and L Corporation</t>
  </si>
  <si>
    <t>P.O. BOX 10001 PMB 11</t>
  </si>
  <si>
    <t>VILLA</t>
  </si>
  <si>
    <t>LEILA</t>
  </si>
  <si>
    <t>BAIS</t>
  </si>
  <si>
    <t>Machinists</t>
  </si>
  <si>
    <t>P-500-25013-615451</t>
  </si>
  <si>
    <t>MACHINIST</t>
  </si>
  <si>
    <t>Knowledgeable in setting up &amp; in operating industrials machines such as Lathe/ Milling &amp; Crankshaft Grinding Machines, Tig &amp; Mig Welding Machine, Re boring Machine, Magnetic Drilling Machine.</t>
  </si>
  <si>
    <t>FICA Taxes / State &amp; Federal Taxes</t>
  </si>
  <si>
    <t>C-500-25087-810121</t>
  </si>
  <si>
    <t>Interested applicants may submit their applications, resume, and/or other credentials, including certificate(s) of employment.</t>
  </si>
  <si>
    <t>C-500-25093-825962</t>
  </si>
  <si>
    <t>P-500-25014-615971</t>
  </si>
  <si>
    <t>Associate Degree with 12 months previous proven work related experience in financial management, payroll and general accounting procedures.  Knowledge and experience in Adobe systems: Adobe Acrobat/Reaader; Microsoft Office: Word, Excel, PowerPoint; and Accounting Software System Application of Product in Data Processing (SAP).</t>
  </si>
  <si>
    <t>C-500-25097-836979</t>
  </si>
  <si>
    <t>SUNSHINE RESTAURANT/SUNSHINE HOTEL/BO DA MASSAGE</t>
  </si>
  <si>
    <t>P-500-25038-673937</t>
  </si>
  <si>
    <t>1. WORK SCHEDULE AS FOLLOWS:
10:00AM TO 1:00PM,
5:00PM TO 9:00PM.
7 HOURS PER DAY, MONDAY THROUGH FRIDAY, 35 HOURS PER WEEK.
2. REQUEST AN ON-SITE COOKING TEST.</t>
  </si>
  <si>
    <t>Per week exceeds 40 hours, overtime rate $8.83 x 1.5=$13.245 per hour.</t>
  </si>
  <si>
    <t>Deduct all local and federal taxes (e. g. FICA) from pay.</t>
  </si>
  <si>
    <t>C-500-25126-941187</t>
  </si>
  <si>
    <t>C-500-25077-782668</t>
  </si>
  <si>
    <t>Must have at least 12 months of work experience in a related field, able to work with or without supervision</t>
  </si>
  <si>
    <t>PO BOX  505454 BEACH ROAD</t>
  </si>
  <si>
    <t>C-500-25094-831482</t>
  </si>
  <si>
    <t>P-500-25056-721188</t>
  </si>
  <si>
    <t>Child Care Services</t>
  </si>
  <si>
    <t>High School/GED with 12 months work experience as Child Care Services.</t>
  </si>
  <si>
    <t>Buenas Dias Dandan Alof Avenue</t>
  </si>
  <si>
    <t>C-500-25063-740220</t>
  </si>
  <si>
    <t>BOOKKEEPING CERTIFICATE
WITH RELATED WORK EXPERIENCE IN HEALTHCARE INDUSTRY</t>
  </si>
  <si>
    <t>C-500-25142-010204</t>
  </si>
  <si>
    <t>erikabeautyspn@gmail.com</t>
  </si>
  <si>
    <t>CNMI &amp; Federal Taxes</t>
  </si>
  <si>
    <t>C-500-25104-859437</t>
  </si>
  <si>
    <t>P-500-25041-678511</t>
  </si>
  <si>
    <t>Bi-weekly salary $18.24 x70 hours=$1,276.80(FLSA Exempt)</t>
  </si>
  <si>
    <t>C-500-25104-859448</t>
  </si>
  <si>
    <t>P-500-25041-678565</t>
  </si>
  <si>
    <t>Bi-weekly salary $18.24 x 70 hours=$1,276.80(FLSA Exempt)</t>
  </si>
  <si>
    <t>C-500-25097-835623</t>
  </si>
  <si>
    <t>6284 Chalan Pali Arnold Chalan Laulau Village</t>
  </si>
  <si>
    <t>PMB 422 PO BOX 10000</t>
  </si>
  <si>
    <t>P-500-25038-673704</t>
  </si>
  <si>
    <t>Must be able to perform repairs and maintenance job duties. Must have knowledge in pipe fitting, electrical works, carpentry and welding. Can operate and maintain hand tools and power tools.</t>
  </si>
  <si>
    <t>P&amp;P ELEVATOR CO.</t>
  </si>
  <si>
    <t>C-500-25098-840467</t>
  </si>
  <si>
    <t>PAM PACIFIC ENTERPRISE CORP</t>
  </si>
  <si>
    <t>PENA HOUSE BOTIQUE &amp; SALON</t>
  </si>
  <si>
    <t>P.O. BOX 500689, # 980 CHALAN TUN THOMAS P SABLAN</t>
  </si>
  <si>
    <t>BEACH ROAD, SAN ANTONIO</t>
  </si>
  <si>
    <t>66-0464710</t>
  </si>
  <si>
    <t>HSIA-LING</t>
  </si>
  <si>
    <t>#980 CHALAN TUN TOMAS P SABLAN, BEACH ROAD</t>
  </si>
  <si>
    <t>pampacificenterprises@gmail.com</t>
  </si>
  <si>
    <t>Sewing Machine Operators</t>
  </si>
  <si>
    <t>P-500-25007-599190</t>
  </si>
  <si>
    <t>EMBROIDERY MACHINE OPERATOR</t>
  </si>
  <si>
    <t>Must have 3 months working experience as Embroidery Machine Operator. Know how to set embroidery machines. Know how to select the thread and fabrics that will used for each job. Know how to make embroidery designs. Know how to calibrate and control embroidery machine settings. Willing to work flexible schedule. Do other related duties as assigned.</t>
  </si>
  <si>
    <t>980 CHALAN TUN TOMAS P. SABLAN</t>
  </si>
  <si>
    <t>C-500-25097-835602</t>
  </si>
  <si>
    <t>P-500-24353-553483</t>
  </si>
  <si>
    <t xml:space="preserve">A valid health certification from the Saipan Health Clinic is required.
 A health certificate is mandatory for both U.S. workers and CW1 workers.
 Proven experience in beauty services such as hair cutting, coloring, and styling.
 Knowledge of proper sanitation practices for tools and workstations.
 Ability to provide exceptional customer service and build client relationships.
 Strong communication skills to understand and execute client requests.
 Willingness to stay updated with the latest beauty trends and techniques.
</t>
  </si>
  <si>
    <t>C-500-25149-027262</t>
  </si>
  <si>
    <t>C-500-25127-946467</t>
  </si>
  <si>
    <t>Must have work experience as Sales Representative, Sales Associate or similar role with no more than 12 months of related work experience (preferrably in Water business). Have enough knowledge about the retail sales process. Familiarity with consumer behavior principles. Have basic accounting skills.  Track record of achieving sales quotas. Able to convey information to people/customer clearly and simply, in a way that mean things are understood and get done. Can operate a computer and use MS Word, MS Excel and MS Outlook.  Relevant Certification is a plus. Available to work flexible hours that may include early mornings, evenings, nights and/or holidays. Other related tasks as assigned.</t>
  </si>
  <si>
    <t>C-500-25098-840349</t>
  </si>
  <si>
    <t>NIRIC, LLC</t>
  </si>
  <si>
    <t>BARBER SHOP</t>
  </si>
  <si>
    <t>P.O. BOX 505360, KAGMAN ROAD (Rte 34)</t>
  </si>
  <si>
    <t>66-1062451</t>
  </si>
  <si>
    <t>NIRIC</t>
  </si>
  <si>
    <t>EDGAR</t>
  </si>
  <si>
    <t>DUENAS</t>
  </si>
  <si>
    <t>niricllcsaipan@gmail.com</t>
  </si>
  <si>
    <t>P-500-24303-438580</t>
  </si>
  <si>
    <t>HAIR STYLIST (ALL AROUND)</t>
  </si>
  <si>
    <t>AT LEAST 12 MONTHS WORKING EXPERIENCE. MUST HAVE WORKING EXPERIENCE AS ALL AROUND HAIR STYLIST. KNOW THE TECHNIQUES OF CUTTING AND HAIR STYLE. KNOW THE APPLICATION METHOD OF HAIR SOLUTION AND COLOR. KNOW HOW TO CUT AS PER CUSTOMERS INSTRUCTION. KNOW HOW TO TREAT HAIR. DO OTHER RELATED DUTIES AS ASSIGNED. WILLING TO WORK FLEXIBLE SCHEDULE.</t>
  </si>
  <si>
    <t>KAGMAN ROAD (Rte 34)</t>
  </si>
  <si>
    <t>C-500-25094-831019</t>
  </si>
  <si>
    <t>C-500-25148-022983</t>
  </si>
  <si>
    <t>P-500-24149-040332</t>
  </si>
  <si>
    <t xml:space="preserve">Knowledge of principles and processes for providing customer and personal services. This includes customer needs assessment, meeting quality standards for service, and evaluation of customer satisfaction. </t>
  </si>
  <si>
    <t>NOKALIMI BLDG GARAPAN VILLAGE</t>
  </si>
  <si>
    <t>C-500-25146-016803</t>
  </si>
  <si>
    <t>Seafix, Incorporated</t>
  </si>
  <si>
    <t>Sta Remedios Avenue</t>
  </si>
  <si>
    <t>65-0520503</t>
  </si>
  <si>
    <t>Quality Assurance &amp; Human Resources Executive</t>
  </si>
  <si>
    <t>P-500-23243-310168</t>
  </si>
  <si>
    <t>High School/GED Graduate and 6 months experience. CONFINED SPACE ENTRY SAFETY TRAINING, WELDER CERTIFICATION
Seax, Inc. has a Zero Tolerance Substance Abuse Workplace Policy in effect and requires the successful US Worker or Foreign Worker candidate to submit to a pre-employment Drug Test.</t>
  </si>
  <si>
    <t>STA  REMEDIOS AVENUE</t>
  </si>
  <si>
    <t>CNMI TAXES, FICA AND MEDICAL INSURANCE CO-PAY. Group medical insurance is optional and Full-time employees are entitled to join the SEAFIX medical/dental plan.</t>
  </si>
  <si>
    <t>HR@SEAFIX.NET</t>
  </si>
  <si>
    <t>www.seafix.net</t>
  </si>
  <si>
    <t>C-500-25127-951351</t>
  </si>
  <si>
    <t>P-500-25091-816359</t>
  </si>
  <si>
    <t>MUST HAVE AT LEAST 12MONTHS OF WORKING EXPERIENCE AS BEAUTICIAN.CERTIFICATE OF EMPLOYMENT AS BEAUTICIAN IS REQUIRED. PASSING OF PRE-SCREENING TEST IS REQUIRED (LIKE TRADE TEST AND/OR EMPLOYMENT EXAM)</t>
  </si>
  <si>
    <t>C-500-25128-951460</t>
  </si>
  <si>
    <t xml:space="preserve">MINIMUM ASSOCIATE'S DEGREE REQUIRED WITH 24 MONTHS WORK RELATED EXPERIENCE. KNOWLEDGE OF DESIGN TECHNIQUES, TOOLS, AND PRINCIPLES INVOLVED IN PRODUCTION OF PRECISION TECHNICAL PLANS, BLUEPRINTS, DRAWINGS, AND MODELS. KNOWLEDGE OF MATERIALS, METHODS, AND THE TOOLS INVOLVED IN THE CONSTRUCTION OR REPAIR OF HOUSES, BUILDINGS, OR OTHER STRUCTURES SUCH AS HIGHWAYS AND ROADS. 2 YEARS OF DIRECT WORK WITH AUTOCAD AND CONSTRUCTION DRAWING PREPARATION.
</t>
  </si>
  <si>
    <t>C-500-25093-826186</t>
  </si>
  <si>
    <t>C-500-25147-018140</t>
  </si>
  <si>
    <t xml:space="preserve">FICA TAX(SS and Medicare), CH2 tax and CH7 tax </t>
  </si>
  <si>
    <t>C-500-25104-859429</t>
  </si>
  <si>
    <t>BEICHEN CO., LTD</t>
  </si>
  <si>
    <t>BED &amp; BREAKFAST</t>
  </si>
  <si>
    <t>1535 HUSGA AVE, GARAPAN VILLAGE</t>
  </si>
  <si>
    <t>66-0882563</t>
  </si>
  <si>
    <t>LUSHA</t>
  </si>
  <si>
    <t>BEICHENCOLTD@OUTLOOK.COM</t>
  </si>
  <si>
    <t>P-500-25051-710862</t>
  </si>
  <si>
    <t xml:space="preserve">1. WORK SCHEDULE AS FOLLOWS:
8:00AM TO 12:00PM,
2:00PM TO 5:00PM.
7 HOURS PER DAY, MONDAY THROUGH FRIDAY, 35 HOURS PER WEEK.
2.REQUEST AN ON-SITE TEST.
</t>
  </si>
  <si>
    <t>beichencoltd@outlook.com</t>
  </si>
  <si>
    <t>C-500-25129-956813</t>
  </si>
  <si>
    <t>PMB 170 PPP Box 10000</t>
  </si>
  <si>
    <t xml:space="preserve">12 months of experience as a fitter-welder in shipyard environment. Verification of qualifications required. Required to take and pass a substance abuse test after hire. </t>
  </si>
  <si>
    <t>C-500-25084-800089</t>
  </si>
  <si>
    <t>Employees' Income Taxes as required by Federal &amp; CNMI laws.</t>
  </si>
  <si>
    <t>C-500-25112-888315</t>
  </si>
  <si>
    <t>AARON PAUL V. PAMINTUAN</t>
  </si>
  <si>
    <t>ARGEO ENTERPRISES</t>
  </si>
  <si>
    <t>P.O. BOX 503350, CHALAN KANOA DRIVE</t>
  </si>
  <si>
    <t>66-0926817</t>
  </si>
  <si>
    <t>AARON PAUL</t>
  </si>
  <si>
    <t>VIDAL</t>
  </si>
  <si>
    <t>pamintuan.aaronpaul@yahoo.com</t>
  </si>
  <si>
    <t>P-500-24284-397547</t>
  </si>
  <si>
    <t>CHALAN KANOA DRIVE</t>
  </si>
  <si>
    <t>C-500-25168-099493</t>
  </si>
  <si>
    <t>Joven</t>
  </si>
  <si>
    <t>P-500-24348-540684</t>
  </si>
  <si>
    <t>Truck Driver</t>
  </si>
  <si>
    <t>Truck Driver Job Requirements:
1. 	21 years old
2. 	Obtain a CNMI police clearance
3. 	Be able to pass a medical exam required by CNMI Bureau of Motor Vehicles
4. 	Must be able to obtain a CNMI drivers license
5. 	Experience as a HazMat driver to include training on how to safely load and unload, handle, store and transport hazardous materials.
6. 	Trained on how to use truck controls and equipment, including operation of emergency equipment: including turning, backing, braking, parking, handling, and truck characteristics
including those that affect vehicle stability, such as effects of braking and curves, effects of speed on vehicle control, dangers associated with weather or road conditions that a driver may experience [e.g., heavy rain, high winds], and high center of gravity. REQUIRES KNOWLEDGE OF MACHINES AND TOOLS, INCLUDING THEIR DESIGNS, USES, REPAIR, AND
MAINTENANCE.</t>
  </si>
  <si>
    <t>C-500-25149-027207</t>
  </si>
  <si>
    <t>MUST HAVE MINIMUM 12 MONTHS OF WORK EXPERIENCE AS A HEAVY AND TRACTOR-TRAILER TRUCK, CEMENT TRUCK AND DUMP TRUCK DRIVER. KNOWLEDGE IN OPERATING OTHER HEAVY EQUIPMENT SUCH AS LOADERS OR EXCAVATORS IS AN ADVANTAGE. Applicants must obtain a CNMI drivers license.</t>
  </si>
  <si>
    <t>C-500-25098-844191</t>
  </si>
  <si>
    <t>P-500-24164-099979</t>
  </si>
  <si>
    <t>Must be a high school graduate or equivalent and have at least 24 months of full-time work experience in bookkeeping or accounting. Must be able to record financial transactions with an error rate of 1% or less based on a review of all entries completed within a standard 40-hour work week. Must have working knowledge of QuickBooks and Microsoft Excel, including the ability to input transactions, generate reports, prepare and reconcile invoices, and use formulas or templates for financial reporting. Must be able to identify and correct discrepancies in financial records during routine review. Must maintain both paper and digital records in an organized and retrievable format. Must follow procedures for protecting confidential financial information. Must consistently demonstrate reliability when processing payroll, payables, receivables, and related documents. Must understand and apply basic accounting principles including debits, credits, and reconciliation of accounts. Must be able to collect supporting financial records from other departments and ensure that complete documentation is submitted for internal reporting. All required bookkeeping tasks must be completed within assigned timelines and weekly reporting deadlines.</t>
  </si>
  <si>
    <t>ALL APPLICABLE TAXES REQUIRED BY CNMI AND FEDERAL LAW</t>
  </si>
  <si>
    <t>C-500-25106-873190</t>
  </si>
  <si>
    <t>Must have at least 3 month of work related experience. Must be able to read, write, and the ability to grasp and make sense of information, instructions, and narratives. Can do and perform work assignments under pressure with less supervision and must be able to meet tasks deadlines. Must be physically fit to be able to handle and perform the duties of the position. Willing to work flexible hours including holidays and weekends. The work schedule for this position includes split shifts and each beneficiary shall have different days off, each with 1-day off per week. All applicants must have own transportation to &amp; from work and must be able to secure CNMI drivers license. All applicants must attach an updated resume, employment certification, police clearance, and other relevant credentials for the position. Background checks and drug testing may be required during or prior to employment to all applicants.</t>
  </si>
  <si>
    <t>C-500-25114-898720</t>
  </si>
  <si>
    <t>YONGJUN CORPORATION</t>
  </si>
  <si>
    <t>MY-SPACE RESTAURANT</t>
  </si>
  <si>
    <t>COCONUT STREET GARAPAN VILLAGE</t>
  </si>
  <si>
    <t>66-0824961</t>
  </si>
  <si>
    <t>XIEYAN</t>
  </si>
  <si>
    <t>MYSPACERESTAURANT@OUTLOOK.COM</t>
  </si>
  <si>
    <t>P-500-25073-776461</t>
  </si>
  <si>
    <t>(1). WORK SCHEDULES AS FOLLOWS
11:00AM TO 2:00PM,
5:00PM TO 9:00PM.
7 HOURS A DAY, MONDAY THROUGH FRIDAY, 35 HOURS PER WEEK.
(2). REQUEST FOR  AN ON-SITE COOKING TEST.</t>
  </si>
  <si>
    <t>myspacerestaurant@outlook.com</t>
  </si>
  <si>
    <t>C-500-25101-854088</t>
  </si>
  <si>
    <t>C-500-25097-835679</t>
  </si>
  <si>
    <t>PACIFIC ORIENTAL INC</t>
  </si>
  <si>
    <t>P-500-24341-522652</t>
  </si>
  <si>
    <t>GSE MECHANIC</t>
  </si>
  <si>
    <t>Education: High School or GED Diploma. Work Experience: one (I) year of experience as a Ground Support Equipment (GSE) Mechanic or general repair mechanic or maintenance mechanic, with experience working with GSE or similar equipment. Applicants must demonstrate the ability to perform assigned tasks in accordance with established procedures and quality standards. Skills and qualifications will be evaluated through structured interviews, practical skills assessments, and/or verification of prior work experience. Trade tests and employment examinations may be required. Must be able to lift and carry heavy objects (up to 70lbs. or more), work with greasy or dirty equipment, and adopt uncomfortable positions. Must tolerate hot or cold environments and stand, bend, kneel, and crouch for extended periods. Must possess the ability to perform productively under pressure and be adaptable to flexible working hours. Additionally, must be available and prepared to worknights, weekends, holidays, and under inclement weather conditions.</t>
  </si>
  <si>
    <t>Paid leave, Holiday pay, and 401(k)retirement plan subject to companypolicy.</t>
  </si>
  <si>
    <t>All CNMI and Federal income Taxes. The employee has the option to join the medical insurance plan and 401(k) employer sponsored plan and the share in medical insurance plan and 401(k) employer sponsored retirement savings plan will be optional.</t>
  </si>
  <si>
    <t>C-500-25157-060228</t>
  </si>
  <si>
    <t>Joseph C Reyes</t>
  </si>
  <si>
    <t>Joe's Bar-The Steakhouse Capital</t>
  </si>
  <si>
    <t>P.O. Box 502893</t>
  </si>
  <si>
    <t>90-0793269</t>
  </si>
  <si>
    <t>joesbarandsteakhouse@gmail.com</t>
  </si>
  <si>
    <t>P-500-25071-767331</t>
  </si>
  <si>
    <t>Well experienced in cooking steaks, local and some Japanese and Chinese dishes.  Able to work on flexible days and hours and during weekend and night time.</t>
  </si>
  <si>
    <t>C-500-25091-816048</t>
  </si>
  <si>
    <t>GUANGDONG DEVELOPMENT CO LTD</t>
  </si>
  <si>
    <t>GUANGDONG HARDWARE</t>
  </si>
  <si>
    <t>P-500-25055-717540</t>
  </si>
  <si>
    <t>Vice operation manager</t>
  </si>
  <si>
    <t>AT LEAST A FOUR (4) YEARS BACHELORS DEGREE. AT LEAST THREE (3) YEARS OF MANAGERIAL EXPERIENCE IN MEDIUM TO LARGE-SIZED CONSTRUCTION OR BUILDING MATERIALS / HARDWARE OR RELATED INDUSTRY AS A MANAGER IN GENERAL MANAGING COMPANY DAILY OPERATIONS. 
KNOWLEDGE AND EXPERIENCE OF BUSINESS AND MANAGEMENT PRINCIPLES INVOLVING STRATEGIC PLANNING, RESOURCE ALLOCATION, HUMAN RESOURCES MODELING, LEADERSHIP TECHNIQUE, PRODUCTION METHODS, AND COORDINATION OF PEOPLE AND RESOURCES AND HAVE A DECISION MAKING CAPABILITY. 
KNOWLEDGE AND EXPERIENCE OF PERSONNEL RECRUITMENT, SELECTION, TRAINING, LABOR RELATIONS AND NEGOTIATION, AND PERSONNEL INFORMATION SYSTEMS. RELATIVE KNOWLEDGE OF ACCOUNTING AND STATISTICS. 
UNDERSTAND, SPEAK AND WRITE BOTH IN ENGLISH AND CHINESE FLUENTLY. 
UNDERSTANDING MANDARIN AND CANTONESE CHINESE AND COMMUNICATE WELL WITH PROSPECTIVE CHINESE INVESTORS AND OTHER FOREIGN NATIONALITY AS WELL WITH THE ISLANDERS. 
Ability to clearly organize and communicate business information to internal and external audiences through structured oral and visual presentations.
TO USE BOTH ORAL ENGLISH AND CHINESE TO PRESENT OR REPORT TO THE LOCAL GOVERNMENT DEPARTMENTS AND HEADQUARTERS (IN CHINA). OVERSEAS WORKING EXPERIENCE IS PREFERRED. 
KNOWLEDGE OF THE OVERSEAS MARKET, HAVE A PROFOUND UNDERSTANDING OF THE INDUSTRY DEVELOPMENT IS PREFERRED. HAVE THE ABILITY TO EXPAND OVERSEAS MARKETS AND THE ACUMEN TO EXPLORE NEW BUSINESS MARKETS. KNOWLEDGE AND EXPERIENCE OF PRINCIPLES AND PROCESSES FOR PROVIDING CUSTOMER AND PERSONAL SERVICES. 
Ability to use the following features in Microsoft Office software:  
Word: Ability to format and structure business reports or correspondence.  
Excel:  Proficient in using spreadsheets, formulas, pivot tables, and charts used in business operations.  
PowerPoint:  Capable of creating structured slide decks with business-relevant graphics and narratives.
Candidates should have the ability to track and interpret market and economic trends, and be able to apply those insights to inform operational or strategic decisions, including initiatives or improvements made in response to economic changes or supply and demand fluctuations.</t>
  </si>
  <si>
    <t>C-500-25099-848894</t>
  </si>
  <si>
    <t>MUST HAVE 12 MONTH OF WORKING EXPERIENCE AS MAINTENANCE WORKER.
KNOWLEDGEABLE TO USE POWER TOOLS AND HAND TOOLS LIKE HAMMER DRILLS, GRINDERS, SANDERS, PLIERS, ADJUSTABLE WRENCHES, ELECTRIC CUTTERS. KNOWLEDGEABLE OF SAFETY PRECAUTIONS IN DOING THE TASK.
KNOWLEDGEABLE IN REPAIRING COMMERICAL LAUNDRY MACHINES AND DRYERS, REPAIRING OF  DIESEL MANUAL GENERATORS.
MAYBE REQUIRE TO WORK LONG STANDING AND UNDER THE SUN IF NECESSARY.</t>
  </si>
  <si>
    <t>C-500-25097-835796</t>
  </si>
  <si>
    <t>P-500-24250-319213</t>
  </si>
  <si>
    <t>At least 6 months working experience as Security Guard. Guard and patrol the whole area of the premises. Willing to work from flexible schedule. Perform other related duties as assigned.</t>
  </si>
  <si>
    <t>C-500-25142-005592</t>
  </si>
  <si>
    <t>Hwang Jae Corporation</t>
  </si>
  <si>
    <t>PMB 140 Box 10000</t>
  </si>
  <si>
    <t>98-0096005</t>
  </si>
  <si>
    <t>Lumanlan</t>
  </si>
  <si>
    <t>Adelaida</t>
  </si>
  <si>
    <t>P-500-25080-793209</t>
  </si>
  <si>
    <t>Heavy Truck Driver</t>
  </si>
  <si>
    <t xml:space="preserve">1 year work experience as Truck Driver. Hands on experience with electronic equipment and software. Knowledge of applicable truck driving and regulations. No recent moving or driving violations. Must provide employment certification from previous employer.  Must pass in medical and drug test required by Motor carrier division from Department of Public Safety in CNMI. Must have a valid truck driving license.
</t>
  </si>
  <si>
    <t>Middle Road, Chalan Laulau Village</t>
  </si>
  <si>
    <t>C-500-25098-840187</t>
  </si>
  <si>
    <t>Loco &amp; Taco Smoke Dining Bar</t>
  </si>
  <si>
    <t>Lot No 014 D 35 Garapan Village</t>
  </si>
  <si>
    <t>PMB 711 PO Box 10000</t>
  </si>
  <si>
    <t>Lot No  014 D 35 Garapan Village</t>
  </si>
  <si>
    <t>Prior experience in related food and beverage preparations. Thorough experience with hot and cold food preparation. Ability to use slicers, mixers, grinders, food processors, etc. Able to handle work in a fast-paced environment. Good working knowledge of accepted sanitation standards and health codes. Can cook Korean/Mexican dishes.</t>
  </si>
  <si>
    <t>Lezon International, Inc.</t>
  </si>
  <si>
    <t>C-500-25129-957067</t>
  </si>
  <si>
    <t>C-500-25123-934839</t>
  </si>
  <si>
    <t>C-500-25133-967782</t>
  </si>
  <si>
    <t>C-500-25182-146302</t>
  </si>
  <si>
    <t>P-500-25143-010870</t>
  </si>
  <si>
    <t>High School/GED graduate. With minimum 12 months work experience as Hairdressers, Hairstylists, and Cosmetologists.
Applicants must submit Employment certificate.</t>
  </si>
  <si>
    <t>C-500-25101-854183</t>
  </si>
  <si>
    <t>Helpers--Carpenters</t>
  </si>
  <si>
    <t>P-500-24319-476631</t>
  </si>
  <si>
    <t>CARPENTER</t>
  </si>
  <si>
    <t>APPLICANT MUST HAVE AT LEAST 6 MONTHS OF WORK EXPERIENCE.</t>
  </si>
  <si>
    <t>3688 BEACHROAD VILLAGE GARAPAN</t>
  </si>
  <si>
    <t>C-500-25175-122458</t>
  </si>
  <si>
    <t>ALL REQUIRED STATE AND FEDERAL EMPLOYMENT TAXES.</t>
  </si>
  <si>
    <t>MIALMAN &amp; KARA, LLC</t>
  </si>
  <si>
    <t>C-500-25116-908693</t>
  </si>
  <si>
    <t>C-500-25100-849426</t>
  </si>
  <si>
    <t>Korean Community School of Saipan</t>
  </si>
  <si>
    <t>P.O. Box 506145</t>
  </si>
  <si>
    <t>66-0549195</t>
  </si>
  <si>
    <t>Cha Hee</t>
  </si>
  <si>
    <t>P-500-24305-444242</t>
  </si>
  <si>
    <t>Childcare Attendant</t>
  </si>
  <si>
    <t>12 months of related experienced. Must have a training certificate required and provided by the CNMI childcare development fund. Employment certificate from previous employer required, which will be applied equally to both U.S. and foreign workers.</t>
  </si>
  <si>
    <t>Buninas Loop, Afetna</t>
  </si>
  <si>
    <t>C-500-25112-892833</t>
  </si>
  <si>
    <t>C-500-25132-962588</t>
  </si>
  <si>
    <t>VIZION INSURANCE COMPANY LTD</t>
  </si>
  <si>
    <t xml:space="preserve">VIZION INSURANCE </t>
  </si>
  <si>
    <t xml:space="preserve">QUIRING </t>
  </si>
  <si>
    <t xml:space="preserve">PAUL A BIANCA </t>
  </si>
  <si>
    <t xml:space="preserve">ENOLVA </t>
  </si>
  <si>
    <t xml:space="preserve">PRESIDENT </t>
  </si>
  <si>
    <t xml:space="preserve">2340 OLEAI BEACHROAD </t>
  </si>
  <si>
    <t>P-500-24120-933461</t>
  </si>
  <si>
    <t xml:space="preserve">Insurance Claims and Policy Processing Clerks </t>
  </si>
  <si>
    <t xml:space="preserve">APPLICANT MUST HAVE A HIGH SCHOOL DIPLOMA. APPLICANT MUST HAVE AT LEAST 12 MONTHS OF WORK EXPERIENCE AS INSURANCE CLAIMS AND PROCESSING CLERK OR ANY RELATED FIELD. </t>
  </si>
  <si>
    <t>C-500-25123-934477</t>
  </si>
  <si>
    <t>Automotive Glass Installers and Repairers</t>
  </si>
  <si>
    <t>P-500-25039-677657</t>
  </si>
  <si>
    <t>AUTOMOTIVE GLASS INSTALLERS AND REPAIRERS</t>
  </si>
  <si>
    <t>Must have at least one (1) year working experience. Able to work independently and reliable.</t>
  </si>
  <si>
    <t>MOTION AUTOMOTIVE REPAIR CENTER, INC,</t>
  </si>
  <si>
    <t>C-500-25116-908692</t>
  </si>
  <si>
    <t>PEACE ASIA PACIFIC CORP.</t>
  </si>
  <si>
    <t>BROTHER'S MARKET</t>
  </si>
  <si>
    <t>10851 Chacha Road, Kagman</t>
  </si>
  <si>
    <t>66-0702279</t>
  </si>
  <si>
    <t>peaceasiapacificcorp@gmail.com</t>
  </si>
  <si>
    <t>P-500-25058-728287</t>
  </si>
  <si>
    <t>At least 12 consecutive months of working experience as a store maintenance.</t>
  </si>
  <si>
    <t>C-500-25119-915665</t>
  </si>
  <si>
    <t>P-500-25061-735895</t>
  </si>
  <si>
    <t>C-500-25167-094760</t>
  </si>
  <si>
    <t>1) MUST BE PROFICIENT IN READING CONSTRUCTION DRAWINGS AND SPECIFICATIONS
2) MUST BE PROFICIENT IN USING MS OFFICE (EXCEL, WORD, PPT)
3) MUST BE PROFICIENT IN USING AUTOCAD AND RELATED PROGRAMS</t>
  </si>
  <si>
    <t>C-500-25130-961661</t>
  </si>
  <si>
    <t>All CNMI and Federal taxes required by law. Employee's share on medical insurance is optional.</t>
  </si>
  <si>
    <t>C-500-25120-919286</t>
  </si>
  <si>
    <t>Social Security, Medicare and CNMI taxes</t>
  </si>
  <si>
    <t>C-500-25127-950838</t>
  </si>
  <si>
    <t>ODOM</t>
  </si>
  <si>
    <t>TRACIE</t>
  </si>
  <si>
    <t>C-500-25120-919512</t>
  </si>
  <si>
    <t>PACIFIC HAFA ADAI CORPORATION</t>
  </si>
  <si>
    <t>BEACH ROAD, SAN JOSE</t>
  </si>
  <si>
    <t>PMB 915 BOX 10001</t>
  </si>
  <si>
    <t>66-1024775</t>
  </si>
  <si>
    <t>ZUO</t>
  </si>
  <si>
    <t>SHANGMING</t>
  </si>
  <si>
    <t>pacifichafacorp@gmail.com</t>
  </si>
  <si>
    <t>P-500-25061-735907</t>
  </si>
  <si>
    <t>Able to work in the evening, on holidays, and on weekends. 24 months of work experience required as a tour guide.</t>
  </si>
  <si>
    <t>C-500-25104-859480</t>
  </si>
  <si>
    <t>CMS Rocky Quarry, P.O Box 500137</t>
  </si>
  <si>
    <t>P-500-25030-652855</t>
  </si>
  <si>
    <t>A MINIMUM OF 12 MONTHS OF WORK-RELATED SKILL, KNOWLEDGE, OR EXPERIENCE IS NEEDED. HIGH SCHOOL DIPLOMA OR EQUIVALENT. MUST BE FLEXIBLE WITH JOB DUTIES. MUST WORK ON HOLIDAYS AND WEEKENDS ON SHORT NOTICE.</t>
  </si>
  <si>
    <t>CMS Rocky Quarry, Kannat Tabla Drive, Rte 307 P.O Box 500137</t>
  </si>
  <si>
    <t>98-6020856</t>
  </si>
  <si>
    <t>C-500-25106-872941</t>
  </si>
  <si>
    <t>Kadena Di Amor St. Garapan</t>
  </si>
  <si>
    <t>President/Authorized Rep,.</t>
  </si>
  <si>
    <t>P-500-25068-759896</t>
  </si>
  <si>
    <t>MUST HAVE AT LEAST 6 MONTHS OF PRIOR EXPERIENCE. MUST PASS PRE-EMPLOYMENT CRIMINAL BACKGROUND CHECK IS SELECTED. MUST POSSESSES VALID TAXI DRIVER'S LICENSE. MUST PROVIDE PRE-EMPLOYMENT CRIMINAL RECORD AND TRAFFIC RECORDS CLEARANCE. ALL EMPLOYMENT REQUIREMENTS APPLY EQUALLY TO BOTH U.S. WORKERS AND CW-1 WORKERS.</t>
  </si>
  <si>
    <t>Airport of Saipan, Dandan</t>
  </si>
  <si>
    <t>C-500-25112-887956</t>
  </si>
  <si>
    <t>C-500-25153-039283</t>
  </si>
  <si>
    <t>C-500-25144-016073</t>
  </si>
  <si>
    <t>YONGFENG CORPORATION</t>
  </si>
  <si>
    <t>HANMI HARDWARE/HANMI HARDWARE WHOLESALE</t>
  </si>
  <si>
    <t>66-0914696</t>
  </si>
  <si>
    <t>YONGFENGCORP@OUTLOOK.COM</t>
  </si>
  <si>
    <t>P-500-25063-740208</t>
  </si>
  <si>
    <t>PARTS SALESPERSON</t>
  </si>
  <si>
    <t>Per week exceeds 40 hours, overtime rate $9.50 x 1.5=$14.25 per hour.</t>
  </si>
  <si>
    <t>yongfengcorp@outlook.com</t>
  </si>
  <si>
    <t>C-500-25133-972478</t>
  </si>
  <si>
    <t>PAUL EVANGELISTA</t>
  </si>
  <si>
    <t>P &amp; G ENTERPRISES</t>
  </si>
  <si>
    <t>P.O. BOX 1267</t>
  </si>
  <si>
    <t>P-500-25014-615747</t>
  </si>
  <si>
    <t>HAIRDRESSER</t>
  </si>
  <si>
    <t>HIGH SCHOOL DIPLOMA. MUST HAVE 12 MONTHS OF WORK EXPERIENCE AS A HAIRDRESSER. MAYBE REQUIRED TO WORK LONG STANDING IF NECESSARY. MUST BE FAMILIAR WITH HEALTH AND SAFETY IN DOING THE JOB.</t>
  </si>
  <si>
    <t>C-500-25108-878571</t>
  </si>
  <si>
    <t>P-500-25068-760327</t>
  </si>
  <si>
    <t xml:space="preserve">MUST HAVE AT LEAST 6 MONTHS OF PRIOR EXPERIENCE. MUST HAVE VALID TAXI OPERATORS LICENSE AND PROVIDE UPDATED CRIMINAL RECORD AND TRAFFIC CLEARANCE PRE-EMPLOYMENT. ALL EMPLOYMENT RULES APPLIES EQUALLY TO BOTH U.S. WORKERS AND CW-1 WORKERS.
</t>
  </si>
  <si>
    <t>Airport, Crown Plaza Resort</t>
  </si>
  <si>
    <t>Experience and performance</t>
  </si>
  <si>
    <t>C-500-25115-903523</t>
  </si>
  <si>
    <t>EAST TELECOM CORPORATION</t>
  </si>
  <si>
    <t>KOBLERVILLE 629</t>
  </si>
  <si>
    <t>66-0722354</t>
  </si>
  <si>
    <t>easttelecomsaipan@gmail.com</t>
  </si>
  <si>
    <t>P-500-25014-616352</t>
  </si>
  <si>
    <t>C-500-25100-849493</t>
  </si>
  <si>
    <t>C-500-25112-887971</t>
  </si>
  <si>
    <t>2997 San Isidro Ave., Beach Road, Chalan Kanoa</t>
  </si>
  <si>
    <t>C-500-25130-961724</t>
  </si>
  <si>
    <t>P-500-25092-820898</t>
  </si>
  <si>
    <t>MUST HAVE KNOWLEDGE OF AND SKILLS IN AUTODESK AUTOCAD; SKETCHUP; ADOBE PHOTOSHOP; AUTODESK REVIT; V-RAY; MS OFFICE APPLICATIONS, SUCH AS MICROSOFT WORD, EXCEL, AND POWERPOINT.</t>
  </si>
  <si>
    <t>Unit No. 12, 2nd floor, D' Elegance Center</t>
  </si>
  <si>
    <t>Alaihai Ave cor. Garapan St., Garapan</t>
  </si>
  <si>
    <t>+1(670) 483-1285</t>
  </si>
  <si>
    <t>C-500-25143-011217</t>
  </si>
  <si>
    <t>Computer Programmers</t>
  </si>
  <si>
    <t>Computer Literate
Must be experienced as bookkeeper preferably in School</t>
  </si>
  <si>
    <t>C-500-25139-989095</t>
  </si>
  <si>
    <t>P-500-25013-613029</t>
  </si>
  <si>
    <t>Can possess to troubleshoot. Can operate Maintenance and Repair equipment. Must be a High School Diploma or GED and have at least 24 months working experience as Maintenance and Repairs Worker with Employment Certificate. Must have Police Clearance. Willing to work in a flexible working schedule.
NOTE; This pre-requisite applies to both CW-1 and U.S. Workers applicant</t>
  </si>
  <si>
    <t>FICA Tax (Social Security, Medicare)
CNMI Withholding Tax (Chapter 2 &amp; 7)</t>
  </si>
  <si>
    <t>C-500-25119-914747</t>
  </si>
  <si>
    <t>P-500-25051-709417</t>
  </si>
  <si>
    <t>CNMI Payroll Tax &amp; FICA Tax ( SS &amp; Medicare)</t>
  </si>
  <si>
    <t>C-500-25099-844754</t>
  </si>
  <si>
    <t>Vizion Insurance Company LTD</t>
  </si>
  <si>
    <t>Vizion Insurance</t>
  </si>
  <si>
    <t>P-500-24153-059833</t>
  </si>
  <si>
    <t>Applicant must have a high school diploma. Applicant must have at least 6 months of work experience in any related field.</t>
  </si>
  <si>
    <t xml:space="preserve">Taxes deduction applicable by Law. </t>
  </si>
  <si>
    <t>C-500-25111-883385</t>
  </si>
  <si>
    <t>VIILAGOMEZ</t>
  </si>
  <si>
    <t>P-500-24200-204485</t>
  </si>
  <si>
    <t xml:space="preserve">WORK EXPERIENCE REQUIRED IS 12 MONTHS CURRENT AND PROGRESSIVE IN CHILD CARE SETTING. INFANT TODDLER CERTIFICATION IS BIG PLUS FACTOR. EXPERIENCE WITH SPECIAL NEEDS CHILD IS BIG PLUS FACTOR. GOOD ORAL AND WRITTEN COMMUNICATION SKILLS (TO PREPARE LICENSING REQUIREMENTS ON DAILY REPORTS AND OBSERVATIONS. ENGLISH IS THE OFFICIAL LANGUAGE IN THE CNMI). MICROSOFT WORD AND EXCEL USER. SUCCESSFUL APPLICANT(S) IS REQUIRED TO SUBMIT AT LEAST TWO (2) RECOMMENDATION LETTERS FROM PREVIOUS EMPLOYMENT (DIRECT SUPERVISOR OR HR), WHICH MUST INCLUDE A STATEMENT ON WORK RELIABILITY, PUNCTUALITY, ATTENDANCE, AND WORK ETHICS. SUCCESSFUL APPLICANT(S) WILL BE REQUIRED TO PROVIDE TWO (2) LETTER OF REFERENCE FROM NON-FAMILY MEMBERS.
*REQUIRED BY CNMI LICENSING OFFICE BEFORE ALLOWED TO WORK IN ANY CENTER:
POLICE CLEARANCE, CPR, SEX OFFENDER REGISTRY NOTIFICATION ACT, AND FOOD HANDLER CERTIFICATE.
*REQUIRED BY CHILD CARE DEVELOPMENT FUND PROGRAM TO BE COUNTED IN ADULT:CHILD RATIO IMMEDIATELY BEFORE START OF WORK: COMPLETE AND PASS THE 12 TOPICS OF PRE-SERVICE TRAININGS.
WE ARE AN EQUAL OPPORTUNITY EMPLOYER AND THE ABOVE-MENTIONED REQUIREMENTS SHALL BE APPLIED EQUALLY TO ALL SUCCESSFUL APPLICANTS WHETHER U.S. WORKERS OR CW-1 WORKERS.
</t>
  </si>
  <si>
    <t>C-500-25106-869002</t>
  </si>
  <si>
    <t>P-500-24354-556546</t>
  </si>
  <si>
    <t>Butcher and Meat Cutters</t>
  </si>
  <si>
    <t xml:space="preserve">	Must have at least 12 months of continuous work experience as a butcher or meat cutter in a store or market setting.
	Minimum of 12 months of work experience using commercial butchering tools, including boning knives, cleavers, grinders, and meat saws, in a professional setting
	Demonstrated knowledge of food safety regulations and hygiene standards, and possession of a valid health certificate issued by the CNMI Saipan Health Clinics or an 
        equivalent recognized authority
	Ability to pack and prepare vegetables for sale and ensure they meet store standards.
	Able to effectively communicate with store management and team members, preferably in both English and Chinese
	Ability to work independently and as part of a team in a fast-paced environment.
	Attention to detail and ability to work with precision in cutting and preparing meat.
	Must be willing to work flexible hours, including evenings, weekends, and holidays.
	Willingness to assist with general store tasks, including cleaning, stocking, and packing vegetables when the butcher department is less busy.</t>
  </si>
  <si>
    <t>C-500-25099-844908</t>
  </si>
  <si>
    <t>P-500-24149-044412</t>
  </si>
  <si>
    <t>MUST HAVE ATLEAST 24 MONTHS OF EXPERIENCE AS BOOKEEPER. CERTIFICATE OF EMPLOYMENT AS BOOKKEEPER IS REQUIRED. HIGH SCHOOL DIPLOMA IS REQUIRED. MUST HAVE KNOWLEDGE AND POSSESS HANDS-ON EXPERIENCE ON THE USE OF ACCOUNTING SOFTWARE, SUCH AS PEACHTREE. KNOWLEDGEABLE WITH WORD AND EXCEL. PREPARE CNMI INDIVIDUAL &amp; CORPORATE INCOMETAX, FEDERAL INDIVIDUAL &amp; CORPORATE INCOME TAXRETURN. PASSED THE PRE-SCREENING TEST IS REQUIRED (LIKE TRADE TEST AND/OR EMPLOYMENT EXAM)
Monday To Friday Flexible Hours 
8:00 AM-12:00PM 
12:00PM-1:00 PM LUNCH BREAK 
1 :00 - 5:00 PM</t>
  </si>
  <si>
    <t>SAIPAN`</t>
  </si>
  <si>
    <t>C-500-25120-919881</t>
  </si>
  <si>
    <t>P-500-25055-717469</t>
  </si>
  <si>
    <t xml:space="preserve">MUST HAVE THE ABILITY TO OPERATE AUTOMATED OR SEMI-AUTOMATED HOISTING DEVICES THAT RAISE REFUSE BINS AND DUMP CONTENTS INTO OPENING IN TRUCK BODIES. KNOWLEDGE OF MACHINE AND TOOLS, INCLUDING THEIR DESIGNS, USES, REPAIR, AND MAINTENANCE. SKILLED IN CONTROLLING OPERATIONS OF EQUIPMENT OR SYSTEM. MUST HAVE BASIC KNOWLEDGE OF WATER, SEWER, AND GARBAGE TRUCK EQUIPMENT OPERATION. MUST KNOW HOW TO PERFORM ROUTINE MAINTENANCE ON EQUIPMENT TO DETERMINE WHAT KIND OF MAINTENANCE IS NEEDED. A DRIVERS LICENSE IS REQUIRED. </t>
  </si>
  <si>
    <t>C-500-25107-875922</t>
  </si>
  <si>
    <t>C-500-25114-898437</t>
  </si>
  <si>
    <t>C-500-25134-977760</t>
  </si>
  <si>
    <t>P-500-24212-230341</t>
  </si>
  <si>
    <t xml:space="preserve">3 months work experience as MASON. This job opportunity is a temporary, full time position. With Knowledge in inspect completed work to ensure proper installation, position construction forms or molds, finish concrete surfaces, spread concrete or other aggregate mixtures. Monitor construction operations. Can work on weekends or holidays.
 Applicants either US citizen or CW-1 must submit Employment certificate.
</t>
  </si>
  <si>
    <t>C-500-25162-077706</t>
  </si>
  <si>
    <t>C-500-25108-878895</t>
  </si>
  <si>
    <t>P-500-24191-181693</t>
  </si>
  <si>
    <t>C-500-25112-892775</t>
  </si>
  <si>
    <t>FICA and applicable CNMI Withholding Tax.</t>
  </si>
  <si>
    <t>C-500-25170-112084</t>
  </si>
  <si>
    <t>1 YEAR EXPERIENCE AS BUILDING MAINTENANCE IS REQUIRED AND PREFERABLY WITH CARPENTRY RELATED SKILLS SUCH AS REPAIR/INSTALLATION;
CAN OPERATE EQUIPMENT AND HAND POWER TOOLS.
CAN WORK INDEPENENTLY AND WITH LESS SUPERVISION. MUST BE ABLE TO DELIVER WORK INDEPENDENTLY AND ON TIME</t>
  </si>
  <si>
    <t>C-500-25181-138697</t>
  </si>
  <si>
    <t>https://jobs.labor.cnmi.gov/.</t>
  </si>
  <si>
    <t>C-500-25111-883287</t>
  </si>
  <si>
    <t>P-500-25009-606093</t>
  </si>
  <si>
    <t>Must know how to use and operate groundskeeping equipment such as mowers, twin-axle vehicles, bush cutters, chain saws, hedge trimmers, sod cutters and electric clippers.  Must know how to use fertilizers, herbicides and insecticides.</t>
  </si>
  <si>
    <t>Rapugao</t>
  </si>
  <si>
    <t>Navy Hill</t>
  </si>
  <si>
    <t>C-500-25111-887350</t>
  </si>
  <si>
    <t>Winners Residence, Winners Gas, Winners Hardware, et al</t>
  </si>
  <si>
    <t>P-500-24201-210562</t>
  </si>
  <si>
    <t>Electronics &amp; Equipment Technician</t>
  </si>
  <si>
    <t>High School graduate with at least 2-year of working experience in the position. Must possess expertise in HVAC, washer/dryer, equipment troubleshooting, and repair. Demonstrate flexibility and exceptional organizational skills to meet a work deadline. Willing to work flexible hours including weekends &amp; holidays. Must be physically fit to handle strenuous work. All applicants must have own transportation to and from work and must be able to secure the CNMI Driver's license. All applicants must submit an updated resume along with supporting documents, such as verifiable employment certifications, copy of diploma, police clearance, and other relevant credentials for the position. Qualified candidates will be contacted for an interview. Applications must be received by the specified job vacancy announcement closing date. Background checks and drug testing may be required during or prior to employment and all applicants must agree and comply.</t>
  </si>
  <si>
    <t>C-500-25181-138704</t>
  </si>
  <si>
    <t xml:space="preserve">CNMI and Federal Taxes. Share in medical insurance and 401(k) retirement plan is optional.
</t>
  </si>
  <si>
    <t>C-500-25155-049267</t>
  </si>
  <si>
    <t>C-500-25125-939890</t>
  </si>
  <si>
    <t>P-500-24137-001648</t>
  </si>
  <si>
    <t xml:space="preserve">KNOWLEDGE OF GENERAL ACCOUNTING PRINCIPLES. ANALYTICAL, COMMUNICATION AND COMPUTER SKILLS. UNDERSTANDING OF MATHEMATICS AND ACCOUNTING AND FINANCIAL PROCESSES. KNOWLEDGE OF BOOKKEEPING SOFTWARE.MUST HAVE HIGHSCHOOL DIPLOMA OR EQUIVALENT AND AT LEAST 24 MONTHS BOOKKEEPING EXPERIENCE, PREFERABLY WITHIN A BUSINESS SERVICES ENVIRONMENT. APPLICANTS MUST PASS SKILL TEST DURING THE APPLICATION PROCESS (TOTAL PASSING SCORE IS 89%) THE SKILL TESTING AND COMPREHENSION EXAM ARE REQUIRED EQUALLY OF BOTH US AND FOREIGN WORKERS.
</t>
  </si>
  <si>
    <t>C-500-25154-044671</t>
  </si>
  <si>
    <t>C-500-25157-062040</t>
  </si>
  <si>
    <t>Helpers--Electricians</t>
  </si>
  <si>
    <t>P-500-25121-925204</t>
  </si>
  <si>
    <t>At least 12 months of continuous work experience in store maintenance.</t>
  </si>
  <si>
    <t>C-500-25100-853524</t>
  </si>
  <si>
    <t>C-500-25114-903275</t>
  </si>
  <si>
    <t>M.M. CORPORATION</t>
  </si>
  <si>
    <t>MARY'S BEAUTY SALON II</t>
  </si>
  <si>
    <t>GARAPAN STREET</t>
  </si>
  <si>
    <t>PMB 388 BOX 10000</t>
  </si>
  <si>
    <t>66-0913752</t>
  </si>
  <si>
    <t>MUSTION</t>
  </si>
  <si>
    <t>FENGYING</t>
  </si>
  <si>
    <t>mmcorpsaipan0316@gmail.com</t>
  </si>
  <si>
    <t>P-500-25014-616327</t>
  </si>
  <si>
    <t>12 months of related work experience.</t>
  </si>
  <si>
    <t>MARY'S BEAUTY SALON, GARAPAN STREET</t>
  </si>
  <si>
    <t>CNMI WITHHOLDING TAX AND FICA TAX.</t>
  </si>
  <si>
    <t>C-500-25111-884302</t>
  </si>
  <si>
    <t>C-500-25114-903287</t>
  </si>
  <si>
    <t>Salary Withholding tax and FICA Tax only</t>
  </si>
  <si>
    <t>C-500-25129-956874</t>
  </si>
  <si>
    <t>J &amp; P Co., Ltd.</t>
  </si>
  <si>
    <t>Laon Academy</t>
  </si>
  <si>
    <t>P.O. Box 504787</t>
  </si>
  <si>
    <t>66-1091464</t>
  </si>
  <si>
    <t>Hyun</t>
  </si>
  <si>
    <t>Eunsu</t>
  </si>
  <si>
    <t>P-500-25072-771202</t>
  </si>
  <si>
    <t>Piano Teacher</t>
  </si>
  <si>
    <t>2 years of experience as a Piano Teacher. Knowledge of music theory and piano technique. Must have clear communication and interpersonal skills. Patient, encouraging, and able to motivate students. Ability to create engaging and effective lesson plans. Flexibility to work evenings and weekends as needed.</t>
  </si>
  <si>
    <t>C-500-25142-005584</t>
  </si>
  <si>
    <t>Must have at least 12 months prior work experience as a Inventory Specialist/Stock/Clerk/Sales Representative. Familiarity with the Systems Application and Products (SAP) System is an advantage. Must be able and willing to work nights, weekends, holidays, and during inclement weather.</t>
  </si>
  <si>
    <t>Asia Pacific Hotels Inc dba Crowne Plaza Resort Saipan</t>
  </si>
  <si>
    <t>C-500-25128-951435</t>
  </si>
  <si>
    <t>C-500-25125-940030</t>
  </si>
  <si>
    <t>C-500-25125-940269</t>
  </si>
  <si>
    <t>P-500-25084-800374</t>
  </si>
  <si>
    <t>Associates degree in Civil Engineering or Civil Engineering Technology (may be foreign educational equivalent); two (2) years of experience as a Soils/Materials Technician or Soils/Material Laboratory Technician (any job title); and must possess drivers license. Verification of qualifications required.
Travels in an Employer provided vehicle to Employer's project sites in all villages in the MSA of Saipan, NMI; travels at Employer's expense to the MSA of Rota, NMI 4-5 times per year for 2 days; and to the MSA of Tinian, NMI 12 times per year for 3-7 days.</t>
  </si>
  <si>
    <t>C-500-25119-914647</t>
  </si>
  <si>
    <t>P-500-25051-709348</t>
  </si>
  <si>
    <t>CNMI TAX AND FICA TAX (SS &amp; MEDICARE)</t>
  </si>
  <si>
    <t>C-500-25112-888115</t>
  </si>
  <si>
    <t>P.O. BOX 502777, 305 B PACIFIC PALM RESORT, TINTA LOOP</t>
  </si>
  <si>
    <t>P.O. BOX 502777, 305 B, PACIFIC PALM RESORT, TINTA LOOP</t>
  </si>
  <si>
    <t>1)MINIMUM OF TWO (2) YEARS 24 MONTHS) WORKING EXPERIENCE AS TOUR GUIDE OR RELATED JOB. 2) MUST HAVE A VALID CNMI DRIVER'S LICENSE. 3) KNOWLEDGE IN KOREAN AND JAPANESE LANGUAGE TO COMMUNICATE WITH THE GUESTS FROM TARGET MARKET. 4) CAN WORK ON FLEXIBLE SCHEDULE DURING WEEKDAYS AND HOLIDAYS. 5) MUST KNOW HOW TO OPERATE PASSENGER VEHICLES TO TAKE GUEST TO DESIGNATED SITES. 6) MUST PROVIDE EMPLYMENT CERTIFICATION FROM PREVIOUS EMPLOYER(S) 7) VALID PROOF OF IDENTITY AND EMPLOYMENT AUTHORIZATION MAY BE ASKED DURING FINAL INTERVIEW</t>
  </si>
  <si>
    <t>C-500-25130-961848</t>
  </si>
  <si>
    <t>C-500-25149-027615</t>
  </si>
  <si>
    <t>C-500-25134-973187</t>
  </si>
  <si>
    <t>P-500-24203-211063</t>
  </si>
  <si>
    <t>Must have at least 12 months of experience as an Inventory Clerk, Accounting Clerk, Accounting Assistant, payroll clerk, or similar occupation. Understanding of accounting principles and current Financial legislation. Ability to use Microsoft Office Suite such as Excel and Excel formula system to solve problems, Microsoft Word to communicate or write Memo, and Microsoft Outlook for E-mail correspondence purposes.</t>
  </si>
  <si>
    <t>C-500-25130-961844</t>
  </si>
  <si>
    <t>C-500-25121-925240</t>
  </si>
  <si>
    <t>ONE YEAR RELATED WORK EXPERIENCE. ABILITY TO FOLLOW DIRECTIONS AND ADHERE TO SAFETY GUIDELINES. ABILITY TO WORK ON
VARIED SCHEDULES UNDER DIVERSE CONDITIONS. MUST HAVE THE
STAMINA TO STAND FOR A PROLONGED PERIOD OF TIME. ABILITY TO HOLD AND CARRY MULTIPLE PLATES IN ONE SERVING. MUST BE WILLING TO WORK FLEXIBLE
SCHEDULES INCLUDE WEEKENDS AND HOLIDAYS.  MUST KNOW ON HOW TO MIX SIMPLE COCKTAIL DRINKS.
 APPLICANTS ARE REQIUIRED TO SUBMIT THEIR RESUME AND EMPLOYMENT CERTIFICATION SHOWING THE
REQUIRED EXPERIENCE. APPLICATIONS WILL BE CONSIDERED IF SUBMITTED WITHIN THE RECRUITMENT PERIOD. PREVIOUS EMPLOYER WILL BE CONTACTED FOR
VERIFICATION AND PERSONAL REFERENCE.</t>
  </si>
  <si>
    <t>C-500-25132-962455</t>
  </si>
  <si>
    <t xml:space="preserve">3688 Beachroad Garapan Village </t>
  </si>
  <si>
    <t>P-500-24156-066513</t>
  </si>
  <si>
    <t xml:space="preserve">APPLICANT MUST HAVE A HIGH SCHOOL DIPLOMA. APPLICANT MUST HAVE AT LEAST 6 MONTHS OF WORK EXPERIENCE. APPLICANT MUST HAVE THE SKILLS IN PROMOTING THE PRODUCTS AND SERVICES. APPLICANT MUST HAVE THE VALID DRIVER'S LICENSE.
</t>
  </si>
  <si>
    <t>C-500-25132-962666</t>
  </si>
  <si>
    <t>Understand the importance of sanitation and practice proper procedures to keep their work area tight. Knowledge of ingredients, how those ingredients interact, how to properly store and work with those ingredients and which items can be
served as a substitute for others is essential in the kitchen. Ability to understand and practice the steps involved in all of the primary cooking. Methods: Saute, Grill, Poach, Braise and Fry.)</t>
  </si>
  <si>
    <t>BLUE EAGLE ENTERPRISES LLC DBA; VI-LYNS BBQ, BLUE EAGLE GENERAL CONSTRUCTION, RR MANPOWER</t>
  </si>
  <si>
    <t>P-500-25170-110634</t>
  </si>
  <si>
    <t>Compute, classify, and record numerical data to keep financial records complete. Perform any combination of routine calculating, posting, and verifying duties to obtain primary financial data for use in maintaining accounting records. May also check the accuracy of figures, calculations, and postings pertaining to business transactions recorded by other workers. Must have at least 12 months work related experience. Knowledge in performing any combination of routine calculating, posting pertaining to business transactions. Familiar with either Peach Tree, Quick Books, or Excel for recording of data.</t>
  </si>
  <si>
    <t>C-500-24170-122476</t>
  </si>
  <si>
    <t>C-500-24198-198508</t>
  </si>
  <si>
    <t>P-500-24101-872040</t>
  </si>
  <si>
    <t>Reservation and Transportation Ticket Agent and Travel Clerk</t>
  </si>
  <si>
    <t>C-500-24278-385088</t>
  </si>
  <si>
    <t>C-500-24248-312115</t>
  </si>
  <si>
    <t>P-500-24198-198087</t>
  </si>
  <si>
    <t>AutoCAD Operator</t>
  </si>
  <si>
    <t>High School/GED required.
Knowledge of MS Office Tools: MS Word, MS Powerpoint; Adobe; Adobe Acrobat and Bluebeam Revu, AutoCAD 2014-2018, Civil3D 2015-2018, Carlson Civil Suite 2014 and Carlson Survey required.
Familiarity with the use of SketchUp, 3D Studiomax and Autodesk Viz is preferred.
Certification in Procore Admin, Project Management, Engineer, Quality and Safety, and Financial Management is preferred.</t>
  </si>
  <si>
    <t>Chapter 2 and Chapter 7 (if applicable) and FICA deductions</t>
  </si>
  <si>
    <t>vmesa@baumannguam.com</t>
  </si>
  <si>
    <t>C-500-24215-239977</t>
  </si>
  <si>
    <t>C-500-24312-458903</t>
  </si>
  <si>
    <t>C-500-24166-110586</t>
  </si>
  <si>
    <t>P-500-23205-208913</t>
  </si>
  <si>
    <t>Able to follow sanitation standards and health codes. Ability to use slicers, mixers, grinder, food processors, knife, etc. Able to handle work in fast-paced kitchen environment. Meeting quality standards for services, and evaluation of customer satisfaction.</t>
  </si>
  <si>
    <t>C-500-24207-223671</t>
  </si>
  <si>
    <t>Marianas Insurance Company, Ltd.</t>
  </si>
  <si>
    <t>MIC Building First Floor</t>
  </si>
  <si>
    <t>2601 Chalan Monsignor Guerrero, Chalan Laulau</t>
  </si>
  <si>
    <t>66-0455766</t>
  </si>
  <si>
    <t>Rosalia</t>
  </si>
  <si>
    <t>gm@marianasinsurance.com</t>
  </si>
  <si>
    <t>Scoggins</t>
  </si>
  <si>
    <t>Allen</t>
  </si>
  <si>
    <t>MIC Building Second Floor</t>
  </si>
  <si>
    <t>markascoggins@gmail.com</t>
  </si>
  <si>
    <t>Scoggins Law Office, LLC</t>
  </si>
  <si>
    <t>66-0652634</t>
  </si>
  <si>
    <t>NMI Supreme Court</t>
  </si>
  <si>
    <t>P-500-24093-846317</t>
  </si>
  <si>
    <t xml:space="preserve">BACHELOR'S DEGREE IN ACCOUNTING WITH AT LEAST 4 YEARS OF EXPERIENCE IN STATUTORY ACCOUNTING PRACTICES (SAP) AND GENERALLY ACCEPTED ACCOUNTING PRACTICES (GAAP). MUST HAVE KNOWLEDGE AND EXPERIENCE IN ACCOUNTING SOFTWARE. </t>
  </si>
  <si>
    <t>MIC Builing First Floor</t>
  </si>
  <si>
    <t>Standard state and federal withholding taxes and SSI deduction.</t>
  </si>
  <si>
    <t>C-500-24172-131823</t>
  </si>
  <si>
    <t>P-500-23206-212186</t>
  </si>
  <si>
    <t>Job requires attention to detail, problem solving, noticing a problem and figuring out the best way to solve it. Capable of lifting 50 to 70 pounds unassisted. Able to work on feet for extended periods of time.</t>
  </si>
  <si>
    <t>C-500-24179-152597</t>
  </si>
  <si>
    <t>Triple j Saipan, Inc.</t>
  </si>
  <si>
    <t>Payless Super Fresh and Truckload Store</t>
  </si>
  <si>
    <t>P-500-24036-691759</t>
  </si>
  <si>
    <t xml:space="preserve">110 CHALAN KANOA, BEACH ROAD </t>
  </si>
  <si>
    <t xml:space="preserve">CNMI Tax AND FICA Tax. Housing is optional; Employees who are single may live in the housing with a monthly charge of $60.00 for air condition use, free housing or no monthly charge for single employees who opted not to use the air conditioner. 
</t>
  </si>
  <si>
    <t>C-500-24169-117172</t>
  </si>
  <si>
    <t>Must hold at least a Commercial Pilot Certificate with appropriate category and class ratings, as required under Title 14CFR 135.243(C)(1). The required certificate will be applied equally to both U.S. workers and CW-1 workers.
Must hold a first-class medical certificate, as required under TITLE 14 CFR 61.23(a)(2). The required medical certificate will be applied equally to both U.S. workers and CW-1 workers.
Must have at least 1,200 hours of flight time as a pilot, including 500 hours of cross-country flight time, 100 hours of night flight time, and 75 hours of actual or simulated instrument time at least 50 hours of which were in actual flight, as required under Title 14 CFR 135.243 (c)(2). The required flight hours will be applied to both U.S. workers and CW-1 workers.
The pilot must successfully complete the FAA required company trainings and checks, prior to being assigned as a pilot-in-command of the PA-31 aircraft. This requirement is in accordance with the FAA approved company Training Program, and must be performed and completed using the company facility and aircraft. Must complete 100 hours of flight time as pilot-in-command in the PA-31-350 aircraft, in accordance with 14 CFR 135.105(a). The required training and flight hours will be applied to both U.S. workers and CW-1 workers.
NOTE: The offered wage is paid upon successful completion of the company training and flight hour requirements.
The worker may not be assigned as a pilot of any aircraft operated by Star Marianas Air, Inc. unless the worker successfully passes a DOT/FAA Pre employment drug test drug test, as required under Title 14 CFR120.109(a): (1) No employer may hire any individual for a safety-sensitive function listed in 120.105 unless the employer first conducts a pre-employment test and receives a verified negative drug test result for that individual, (2) No employer may allow an individual to transfer from a nonsafety-sensitive to a safety sensitive function unless the employer first conducts a pre-employment test and receives a verified negative drug test result for the individual. NOTE: The pre-employment drug test is a DOT and FAA requirement, and may only be performed in the US. The DOT/FAA pre-employment drug test requirement under Title 14 CFR120.109(a)(1) will be applied equally to both U.S. workers and CW-1 workers.
The worker must sign an agreement with a Training Cost Recovery program wherein the employer initially bears the cost of the required trainings and checks. The cost of this training shall be prorated over the first 6 months of the employment. If the worker does not complete 6 months of employment, the worker shall reimburse the company for a prorated amount of the cost of the ground and flight training. The required agreement with a Training Cost Recovery program will be applied equally to both U.S. workers and CW-1 workers.
The workdays and workhours specified in E.b.6 and E.b.7 are subject to change. This position requires a variable work schedule due to the nature of airline operations. The typical schedule involves rotations, usually 4 days ON and 2 days OFF, with pilots potentially working early mornings, late nights, weekends, and holidays. The position's schedule is subject to the crew duty and rest limitations set forth in title 14 of the Code of Federal Regulations Part 135 subparts 135.265 and 135.267 as applicable to the type of flight operation conducted (e.g. Scheduled or On-Demand).</t>
  </si>
  <si>
    <t>C-500-24222-256265</t>
  </si>
  <si>
    <t>MARIANA GLOBAL INC.</t>
  </si>
  <si>
    <t>PMB 36 BOX 10001</t>
  </si>
  <si>
    <t>66-0968657</t>
  </si>
  <si>
    <t>Dohyung</t>
  </si>
  <si>
    <t>PMB 36</t>
  </si>
  <si>
    <t>POB 10001</t>
  </si>
  <si>
    <t>hyeongchang.im@mariana-global.com</t>
  </si>
  <si>
    <t>P-500-24184-166725</t>
  </si>
  <si>
    <t>MUST KNOW HOW TO SPEAK AND READ IN KOREAN TO INTERACT WITH KOREAN TOURIST WHO HAS LIMITED ENGLISH.
MUST HAVE 12 MONTHS EXPERIENCE AS TOUR GUIDE.</t>
  </si>
  <si>
    <t>MANAGAHA ISLAND</t>
  </si>
  <si>
    <t>chapter 2, chapter 7 and fica employee share</t>
  </si>
  <si>
    <t>C-500-24208-224428</t>
  </si>
  <si>
    <t>P-500-24162-093370</t>
  </si>
  <si>
    <t xml:space="preserve">High School Graduate/GED. Must have 24 months experience. Knowledge of machines and tools, including their designs, uses, repair, and maintenance. Knowledge of materials,
methods, and the tools involved in the construction or repair of houses, buildings, or other structures. Ability to follow instructions from supervisors or senior maintenance workers.
Knowledge of general carpentry and repair. Ability to use hand tools and power tools.
</t>
  </si>
  <si>
    <t>C-500-24242-301906</t>
  </si>
  <si>
    <t>P-500-24207-220504</t>
  </si>
  <si>
    <t>Waitress</t>
  </si>
  <si>
    <t>1 year of work related experience as Waiter/Waitress. Must be of legal age to serve alcoholic beverages. Must have food handler certification as required by local health Department. Abilities to carry out the functions of the job description. Must be able to responsibility handle cash transactions. Must be able to consolidate and coordinate needs for all tables within their station. Must be able to carry food and beverages. Must be able to work in team environment. Employment certification from previous employer. is required, which will be applied equally to both the U.S. and foreign workers.</t>
  </si>
  <si>
    <t>C-500-24194-191657</t>
  </si>
  <si>
    <t>P-500-24089-840724</t>
  </si>
  <si>
    <t xml:space="preserve">ANALYSE AUTOMOTIVE AND AUTO AIR-CON PROBLEMS.  KNOWLEDGE OF CAR'S MECHANICAL AND ELECTRO NIC SYSTEMS.  COMPETENCE WITH A VARIETY OF ELECTRONIC TOOLS SUCH AS INFRARED ENGINE ANAL YZERS AND COMPUTERS.  OPERATES SHOP TOOLS AND MACHINES. MODIFY, DESIGN AND FABRICATE SPE CIAL PURPOSE EQUIPMENT. CERTIFICATIONS AND REQUIREMENTS:  HIGH SCHOOL DIPLOMA OPERATES SHOP TOOLS AND MACHINES.  COMMUNICATE FLUENTLY IN BOTH WRITTEN AND ORAL FORM.  12 MONTHS WORK EXPERIENCE.  A VALID CNMI DRIVER'S LICENSE IS REQUIRED FOR THIS POSITION. </t>
  </si>
  <si>
    <t>C-500-24331-502697</t>
  </si>
  <si>
    <t>P-500-24246-308363</t>
  </si>
  <si>
    <t>Crane and Tower Operator</t>
  </si>
  <si>
    <t xml:space="preserve">Applicant must have a high school diploma. Applicant must have at least 12 months of work experience as crane and tower operator or any related field. Applicant must have a valid driver's license. Applicant must have a crane operator certification and trainings with similar equipment. Applicant must have a knowledge and skills in operating variety of construction machinery. </t>
  </si>
  <si>
    <t>Withholding taxes, FICA-SS, and Medicare contributions.</t>
  </si>
  <si>
    <t>C-500-24295-419361</t>
  </si>
  <si>
    <t>NJCM Logistics LLC</t>
  </si>
  <si>
    <t>DECM Consultancy</t>
  </si>
  <si>
    <t>S-103 Tower Palace Chalan Pale Arnold</t>
  </si>
  <si>
    <t>PO Box 505093, CK</t>
  </si>
  <si>
    <t>66-0848448</t>
  </si>
  <si>
    <t>Rivera</t>
  </si>
  <si>
    <t>Crispino</t>
  </si>
  <si>
    <t>Tabia</t>
  </si>
  <si>
    <t>cris@royal-pacificexpress.com</t>
  </si>
  <si>
    <t>P-500-24249-315591</t>
  </si>
  <si>
    <t>Maintenance and Repair, General</t>
  </si>
  <si>
    <t xml:space="preserve">HIGH SCHOOL AND EQUIVALENT OF  1 YEAR EXPERIENCE SKILLED IN ALL ASPECT OF BUILDING MAINTENANCE
</t>
  </si>
  <si>
    <t>none except tax mandated by the law</t>
  </si>
  <si>
    <t>C-500-24353-552943</t>
  </si>
  <si>
    <t>MUST HAVE MINIMUM 12 MONTHS OF WORK EXPERIENCE AS A HEAVY AND TRACTOR-TRAILER TRUCK, CEMENT TRUCK AND DUMP TRUCK DRIVER. KNOWLEDGE IN OPERATING OTHER HEAVY EQUIPMENT SUCH AS LOADERS OR EXCAVATORS IS AN ADVANTAGE. APPLICANTS MUST HAVE OR OBTAIN A CNMI DRIVERS LICENSE.</t>
  </si>
  <si>
    <t>C-500-24277-384779</t>
  </si>
  <si>
    <t>AT LEAST THREE (3) MONTHS EXPERIENCE TO TWO (2) OR LESS EMPLOYERS. PHYSICALLY ABLE TO PERFORM THEIR DUTIES. MUST MEET PHYSICAL REQUIREMENTS SUCH AS LIFTING OBJECTS OF AT LEAST 25 LBS.; UP TO 50 LBS. WITH HELP OF A HAND TRUCK OR LIMITED ASSISTANCE; BENDING AND STANDING FOR DURATION OF SHIFT. MUST BE ABLE TO WORK WITH HOUSEHOLD PETS. MUST KNOW HOW TO OPERATE CLEANING EQUIPMENT SUCH AS CARPET SHAMPOOERS, CARPET STEAMERS, CLOTHES WASHER AND DRYER, IRONING MACHINE OR PRESSES, FLOOR POLISHERS, AND VACUUM
CLEANERS. AS WELL AS THE ABILITY TO WORK WITH MINIMAL SUPERVISION. ABLE TO WORK DURING WEEKENDS OR NIGHT SHIFTS WHEN NEEDED. THE EMPLOYER REQUIRES POST-OFFER PRE-EMPLOYMENT DRUG SCREENING TEST AND RANDOM DRUG TESTING WHICH IS TO BE APPLIED EQUALLY TO BOTH U.S. WORKERS AND CW-1 WORKERS</t>
  </si>
  <si>
    <t>SONGSON VILLAGE</t>
  </si>
  <si>
    <t>Only taxes and other withholding required by Law</t>
  </si>
  <si>
    <t>C-500-24269-362251</t>
  </si>
  <si>
    <t xml:space="preserve">Employer provide tools, supplies &amp; equipment.  </t>
  </si>
  <si>
    <t>C-500-25004-594522</t>
  </si>
  <si>
    <t>JAE HYUN</t>
  </si>
  <si>
    <t>C-500-24198-198054</t>
  </si>
  <si>
    <t>PACIFIC GLOBAL INC</t>
  </si>
  <si>
    <t>AUPYAN PL, CHALAN PIAO</t>
  </si>
  <si>
    <t>P.O. BOX 503064 CK</t>
  </si>
  <si>
    <t>AUPYAN PL, CHALAN PAIO</t>
  </si>
  <si>
    <t>P-500-24093-846103</t>
  </si>
  <si>
    <t>FLEET MECHANIC</t>
  </si>
  <si>
    <t>Applicant must have at least 2 years of experience in the same position. Must have the ability to repair automobiles, trucks, other vehicles as well as generators. Must be knowledgeable in repairing virtually any part on the vehicle and specialize in the transmission system. Customer service, communication and interpersonal skills are a must. Able to multi task and work even under pressure. Must have time management skills. Must be adept at using a variety of hand and electrical tools. Must have the ability to climb heights, lift up to 50 lbs. and climb onto ladders. Applicant must be willing to work flexible time, holidays and weekends when necessary. Applicant must know how to drive, have a valid driver's license and no traffic violations or citations. Work hours will be between 7:00am to 7:00pm Monday to Friday for a total of 35 hours per week. 
Applicant must submit a complete application which includes a resume, driver's license copy and Employment Certification showing the required work experience when applying for the job opportunity. All requirements will be applied equally to all applicants. Complete applications will be considered if submitted within the recruitment period. Previous employers will be contacted for verification and personal reference. Applicants will be asked to demonstrate skill requirements of the job. Any applicant tentatively selected for this position is required to submit to and pass a drug test screening and submit a police clearance prior to employment.</t>
  </si>
  <si>
    <t>AUPYAN PL</t>
  </si>
  <si>
    <t>C-500-24237-291508</t>
  </si>
  <si>
    <t xml:space="preserve">Only CNMI  (Ch2) Withholding and Federal (Fica/Medicare) Taxes will be deducted from the Workers Paycheck as required by law will be made.
</t>
  </si>
  <si>
    <t>C-500-24180-156990</t>
  </si>
  <si>
    <t>C-500-24185-175149</t>
  </si>
  <si>
    <t>NEW X.O MARKET/PARTY POKER</t>
  </si>
  <si>
    <t>P-500-24065-771760</t>
  </si>
  <si>
    <t>EMPLOYEE'S WORK SCHEDULE AS FOLLOWS:
8:00AM TO 12:00PM,
2:00PM TO 5:00PM.
7 HOURS A DAY, MONDAY THROUGH FRIDAY, 35 HOURS PER WEEK.</t>
  </si>
  <si>
    <t>Bi-weekly salary $17.07 x 70 hours=$1,194.90 (FLSA Exempt)</t>
  </si>
  <si>
    <t>C-500-24231-275081</t>
  </si>
  <si>
    <t>P-500-24182-163271</t>
  </si>
  <si>
    <t>C-500-24211-227335</t>
  </si>
  <si>
    <t>4JC CORPORATION</t>
  </si>
  <si>
    <t>R&amp;M PRINTERS</t>
  </si>
  <si>
    <t>PO BOX 506681 PUBLICO DRIVE LOWER NAVY HILL</t>
  </si>
  <si>
    <t>66-0675387</t>
  </si>
  <si>
    <t>DEANG</t>
  </si>
  <si>
    <t>IRINDINA</t>
  </si>
  <si>
    <t>PRUDENTE</t>
  </si>
  <si>
    <t>PO BOX 506681 PUBLICO DRIVE</t>
  </si>
  <si>
    <t>immanuel.saipan@gmail.com</t>
  </si>
  <si>
    <t>P-500-24170-122988</t>
  </si>
  <si>
    <t>1. PREFERABLY WITH EXPERIENCE IN A PRINTING COMPANY;
2.  KNOWLEDGE OF ADOBE PHOTOSHOP, ADOBE ILLUSTRATOR, AND MICROSOFT OFFICE;
3. CAN WORK UNDER PRESSURE AND INDEPENDENTLY</t>
  </si>
  <si>
    <t>PUBLICO DRIVE LOWER NAVY HILL</t>
  </si>
  <si>
    <t>C-500-24219-246554</t>
  </si>
  <si>
    <t>Tropical Instant Press, Inc</t>
  </si>
  <si>
    <t>Beach Road, Chalan Piao P.O. Box 500137</t>
  </si>
  <si>
    <t>66-0570312</t>
  </si>
  <si>
    <t>P-500-24127-958957</t>
  </si>
  <si>
    <t>MUST HAVE HIGH SCHOOL DIPLOMA OR GED. MUST HAVE 12 MONTHS EXPERIENCE. DEMONSTRABLE GRAPHIC DESIGN SKILLS WITH A PORTFOLIO WITH REQUIRED DESKTOP PUBLISHING TOOLS, INCLUDING PHOTOSHOP, INDESIGN QUARK, AND ILLUSTRATOR. TIME MANAGEMENT SKILLS AND THE ABILITY TO MEET DEADLINES. UNDERSTANDING OF MARKETING, PRODUCTION, WEBSITE DESIGN, CORPORATE IDENTITY, PRODUCT PACKAGING, ADVERTISEMENTS, AND MULTIMEDIA DESIGN. UNDERSTANDS PAGE LAYOUT, SUCH AS COMPOSITION, COLOR SPACE, IMAGERY, AND TYPOGRAPHY EXPERIENCE WITH EMAIL APPLICATIONS, ELECTRONIC ROUTING. HAVE DESIGN AND ORGANIZATIONAL SKILLS. COMPLETE WORK WITHIN DEADLINES AND BUDGET. HAVE THE ABILITY TO HANDLE MULTIPLE TASKS AND PROJECTS. CAN UNDERSTAND AND GIVE CREATIVE DIRECTION BASED ON OBJECTIVES AND EXECUTES CREATIVE WORK. COMMUNICATES WORKLOAD BASED ON SKILL SETS AND TALENTS. COMMUNICATES WITH OTHERS ON WORKLOAD ISSUES &amp; NEEDS, THE PROGRESS OF WORK AND RESULTS.</t>
  </si>
  <si>
    <t>Tropical Instant Press, Inc.</t>
  </si>
  <si>
    <t>C-500-24209-226968</t>
  </si>
  <si>
    <t>JOJNAS M. BARCINAS</t>
  </si>
  <si>
    <t>RJ's Manpower Agency</t>
  </si>
  <si>
    <t>P-500-24168-117091</t>
  </si>
  <si>
    <t>At least 12 months of experience as waitress/waiter.</t>
  </si>
  <si>
    <t>C-500-24200-204385</t>
  </si>
  <si>
    <t>1899, Kanoa Resort Saipan, Beach Road, Susupe Village</t>
  </si>
  <si>
    <t>P-500-24157-072651</t>
  </si>
  <si>
    <t xml:space="preserve">High school diploma or GED. Must have at least twelve (12) months prior work experience as a General Maintenance Worker. Position requires a lot of standing, walking, bending, stretching, and other physical dexterity. The work may be performed inside and/or outside of the office or shop buildings in conditions involving inclement weather, excessive heat, cold, or noise level, standing, walking, bending, stretching, and other physical dexterity. Must be able to operate hand tools and power tools. Must be able to work nights, weekends, holidays, and during inclement weather. Must be able to lift and carry at least 30 pounds on a regular basis. </t>
  </si>
  <si>
    <t>CNMI and Federal Taxes. Share in medical insurance and 401(k) retirement plan is optional.</t>
  </si>
  <si>
    <t>C-500-24180-157513</t>
  </si>
  <si>
    <t>JC MARKETING, INC.(SAIPAN)</t>
  </si>
  <si>
    <t>CHALAN PALE ARNOLD ROAD, 2193 LAFFET PLACE, GUALO RAI</t>
  </si>
  <si>
    <t>PMB 874 BOX 10001</t>
  </si>
  <si>
    <t>66-0672788</t>
  </si>
  <si>
    <t>CANOVAS</t>
  </si>
  <si>
    <t>CHRISTINE</t>
  </si>
  <si>
    <t>TECHAIRA</t>
  </si>
  <si>
    <t>TREASURER / ACCOUNTANT</t>
  </si>
  <si>
    <t>CHALAN PALE ARNOLD ROAD, 2193 LAFFET PLACE, GUALO RA</t>
  </si>
  <si>
    <t>tina@jcmeusa.com</t>
  </si>
  <si>
    <t>P-500-23296-448816</t>
  </si>
  <si>
    <t>Must have 12-months of work related experience as Drivers/Sales Worker with substantial knowledge of each items or product sold such as industrial products, dry goods, office supplies, furniture, playground materials and medical products and supplies. Has the ability to read and understand information and ideas presented in writing, ability to communicate information and ideas in speaking so others can understand. Has knowledge of principles and processes for providing customer and personal services, this includes customer needs assessment, meeting quality standards for services, and evaluation of customer satisfaction. Must have knowledge in administrative and clerical procedures and systems such as word processing, managing files and records, and other office procedures. Proficient in Microsoft Office and relevant software. Preferably knowledgeable in making sales report . Must be capable of performing physical activities that require considerable use of arms and legs and moving whole body, such as climbing, lifting, balancing, walking, stooping, and handling of materials.</t>
  </si>
  <si>
    <t xml:space="preserve">CHALAN PALE ARNOLD ROAD, 2193 LAFFET PLACE, GUALO RAI </t>
  </si>
  <si>
    <t>C-500-24193-191419</t>
  </si>
  <si>
    <t xml:space="preserve">Required to comply with CNMI DCCA CCLP/CCDF requirements and documentations including the mandatory 40 hours of Annual Trainings and Participate in the CNMI QRIS Program. This requirement is applied equally to both U.S. Workers and foreign workers.
</t>
  </si>
  <si>
    <t>C-500-24215-240586</t>
  </si>
  <si>
    <t>C-500-24198-198534</t>
  </si>
  <si>
    <t>P-500-24101-872073</t>
  </si>
  <si>
    <t>C-500-24274-372546</t>
  </si>
  <si>
    <t>C-500-24245-308109</t>
  </si>
  <si>
    <t>P-500-24209-226969</t>
  </si>
  <si>
    <t>12 MONTHS OF EXPERIENCE AS GENERAL MAINTENANCE.</t>
  </si>
  <si>
    <t>C-500-24236-288459</t>
  </si>
  <si>
    <t>P-500-24176-141022</t>
  </si>
  <si>
    <t>The applicant must have at least 3 months of relevant work experience.  They must be knowledgeable about basic tasks such as preparing surfaces, mixing concrete, pouring and finishing concrete, managing curing processes, and conducting basic repairs on concrete structures.  The applicant should also be able to use basic hand tools essential for concrete work and be capable of lifting heavy objects.</t>
  </si>
  <si>
    <t>SS FICA and other applicable CNMI withholding tax.</t>
  </si>
  <si>
    <t>C-500-24245-308098</t>
  </si>
  <si>
    <t>Lot TR 22890-R2, Chalan Pale Arnold Road, Gualo Rai Village</t>
  </si>
  <si>
    <t>saipan city</t>
  </si>
  <si>
    <t>C-500-24205-217324</t>
  </si>
  <si>
    <t>Retail Sales Representative</t>
  </si>
  <si>
    <t>Proven work experience as Sales Representative, Sales Associate or similar role with no more than 12 months of related work experience.  Have enough knowledge about the retail sales process.  Familiarity with consumer behavior principles. Have basic accounting skills.  Track record of achieving sales quotas. Able to convey information to people/customer clearly and simply, in a way that mean things are understood and get done. Must be high school diploma &amp; Relevant Certification is a plus.  Available to work flexible hours that may include early mornings, evenings, nights and/or holidays.  Other related tasks as assigned.</t>
  </si>
  <si>
    <t>C-500-24249-318599</t>
  </si>
  <si>
    <t>V-kool Marianas USA, LLC</t>
  </si>
  <si>
    <t>Beach Road, Tun Segundo St., Chalan Kanoa</t>
  </si>
  <si>
    <t>66-0833044</t>
  </si>
  <si>
    <t>Sikayun</t>
  </si>
  <si>
    <t>Edward</t>
  </si>
  <si>
    <t>polyshinevkool@gmail.com</t>
  </si>
  <si>
    <t>P-500-24207-220723</t>
  </si>
  <si>
    <t>Parts Salesperson</t>
  </si>
  <si>
    <t>High School graduate with at least 12 months of work-related skill, knowledge or experience of
customer service or sales work. Must be computer literate with knowledge of Microsoft Office,
Microsoft Word, PowerPoint, Excel, Outlook, Teams, OneNote and OneDrive. Skills test and
comprehension examinations are required to US and foreign workers. Must be able to lift, push, pull or
carry objects minimum of 30 lbs. and bend, stretch, twist or reach with body, arms and/or legs.</t>
  </si>
  <si>
    <t>C-500-24190-180535</t>
  </si>
  <si>
    <t>SAIPAN ENTERTAINMENT INCORPORATION</t>
  </si>
  <si>
    <t>NEW KAGMAN MARKET</t>
  </si>
  <si>
    <t>KAGMAN MAIN ROAD, KAGMAN VILLAGE</t>
  </si>
  <si>
    <t>66-0687216</t>
  </si>
  <si>
    <t>OFELIA</t>
  </si>
  <si>
    <t>BRUCELIN1985@OUTLOOK.COM</t>
  </si>
  <si>
    <t>P-500-24068-782083</t>
  </si>
  <si>
    <t>Per week exceeds 40 hours, overtime rate $10.17 x1.5=$15.255 per hour</t>
  </si>
  <si>
    <t>brucelin1985@outlook.com</t>
  </si>
  <si>
    <t>C-500-24202-210715</t>
  </si>
  <si>
    <t>RNV Forex</t>
  </si>
  <si>
    <t>P-500-24156-066485</t>
  </si>
  <si>
    <t>Customer Relationship Specialist</t>
  </si>
  <si>
    <t>Applicant must have at least 12 months of work experience.</t>
  </si>
  <si>
    <t>C-500-24257-335345</t>
  </si>
  <si>
    <t>ABLE TO DIAGNOSE AND WELL KNOWLEDGEABLE IN PARTS AS WELL AS RECORDS/LOGS OF VEHICLE/MACHINE SERVICES FOR TRUCKS AND QUARRY EQUIPMENT. MUST HAVE MINIMUM 24 MONTHS OF WORK EXPERIENCE.</t>
  </si>
  <si>
    <t>C-500-24190-178407</t>
  </si>
  <si>
    <t>MARIANAS FAST FOOD, INC.</t>
  </si>
  <si>
    <t>KFC/ TACO BELL</t>
  </si>
  <si>
    <t>PO BOX 500167</t>
  </si>
  <si>
    <t>66-0500347</t>
  </si>
  <si>
    <t>CANDADO</t>
  </si>
  <si>
    <t>MARIA PAZ</t>
  </si>
  <si>
    <t>HR OFFICER</t>
  </si>
  <si>
    <t>j.vallo@outlook.com</t>
  </si>
  <si>
    <t>P-500-24097-862389</t>
  </si>
  <si>
    <t>MUST ACQUIRE SKILLS IN THE FOLLOWING CRITERIA:
COMPLEX PROBLEM SOLVING IDENTIFYING COMPLEX PROBLEMS AND REVIEWING RELATED INFORMATION TO DEVELOP AND EVALUATE OPTIONS AND IMPLEMENT
SOLUTIONS.
CRITICAL THINKING USING LOGIC AND REASONING TO IDENTIFY THE STRENGTHS AND WEAKNESSES OF ALTERNATIVE SOLUTIONS, CONCLUSIONS, OR APPROACHES
TO PROBLEMS.
ACTIVE LEARNING UNDERSTANDING THE IMPLICATIONS OF NEW INFORMATION FOR BOTH CURRENT AND FUTURE PROBLEM-SOLVING.
SYSTEMS ANALYSIS DETERMINING HOW A SYSTEM SHOULD WORK AND HOW CHANGES IN CONDITIONS, OPERATIONS, AND THE ENVIRONMENT WILL AFFECT
OUTCOMES.
COMPUTERS AND ELECTRONICS KNOWLEDGE OF CIRCUIT BOARDS, PROCESSORS, CHIPS, ELECTRONIC EQUIPMENT, AND COMPUTER HARDWARE AND SOFTWARE,
INCLUDING APPLICATIONS AND PROGRAMMING.
MUST PASS ORAL AND WRITTEN COMPREHENSION EXAM TO TEST ABILITY TO COMMUNICATE INFORMATION AND IDEAS IN SPEAKING, READING, AND WRITING.
MUST REQUIRE TECHNOLOGY SKILLS IN:
CALENDAR AND SCHEDULING SOFTWARE
CLOUD-BASED DATA ACCESS AND SHARING SOFTWARE DROPBOX; GOOGLE DRIVE; MICROSOFT SHAREPOINT
CLOUD-BASED PROTECTION OR SECURITY SOFTWARE SOLARWINDS
DOCUMENT MANAGEMENT SOFTWARE ADOBE SYSTEMS ADOBE ACROBAT HOT TECHNOLOGY
GRAPHICS OR PHOTO IMAGING SOFTWARE ADOBE SYSTEMS ADOBE ILLUSTRATOR ; ADOBE SYSTEMS ADOBE PHOTOSHOP ; COREL GRAPHIC SUITE
NETWORK OPERATION SYSTEM SOFTWARE REMOTE INSTALL SERVER SOFTWARE
NETWORK SECURITY OR VIRTUAL PRIVATE NETWORK VPN MANAGEMENT SOFTWARE VIRTUAL PRIVATE NETWORKING VPN SOFTWARE
OFFICE SUITE SOFTWARE MICROSOFT OFFICE SOFTWARE
SPREADSHEET SOFTWARE MICROSOFT EXCEL
TRANSACTION SECURITY AND VIRUS PROTECTION SOFTWARE ENCRYPTION SOFTWARE; MCAFEE; NORTONLIFELOCK CYBERSECURITY SOFTWARE; VIRUS SCANNING
SOFTWARE
VIDEO CONFERENCING SOFTWARE GOOGLE MEET; ZOOM HOT TECHNOLOGY
VIDEO CREATION AND EDITING SOFTWARE ADOBE ANIMATE AND AFTER EFFECTS
ACCOUNTING SOFTWARE SAGE
POINT OF SALE SYSTEM SOFTWARE - NCR ALOHA</t>
  </si>
  <si>
    <t>1653 TOWN HOUSE SHOPPING CENTER, BEACH ROAD</t>
  </si>
  <si>
    <t>PAYROLL TAX</t>
  </si>
  <si>
    <t>C-500-24198-198515</t>
  </si>
  <si>
    <t>P-500-24101-872058</t>
  </si>
  <si>
    <t>C-500-24248-315262</t>
  </si>
  <si>
    <t>C-500-24247-309019</t>
  </si>
  <si>
    <t xml:space="preserve">MUST BE A REFRIGERATION AND AIR-CON TECHNICIAN WITH 12 MONTHS OF WORK EXPERIENCE, PROFICIENT IN AIR-CON SERVICE AND REPAIRS, INSTALLATION AND MAINTENANCE. KNOWLEDGE IN SYSTEM TESTINGS FOR PROPER FUNCTIONING. INSPECTION AND TESTING OF THE AIR CONDITIONING SYSTEM S TO ENSURE UNIT IS WORKING PROPERLY. KNOWLEDGE OF USE ELECTRICAL EQUIPMENT TO TEST FOR CONTINUITY OF CIRCUITS AND COMPONENTS. KNOWLEDGE IN ARRANGING HEATING AND COOLING SYSTEMS FOR NEWLY CONSTRUCTED RESIDENCES AND BUSINESSES. </t>
  </si>
  <si>
    <t>C-500-24234-281926</t>
  </si>
  <si>
    <t>P-500-24198-198226</t>
  </si>
  <si>
    <t>Online Producer</t>
  </si>
  <si>
    <t>Bachelors Degree Graphic Design or other computer degree with at least 6 months previous work related experience.  Knowledge and experience of design techniques, tools, principles involved in production of precision technical plans, drawings and model.  Knowledge and experience of desktop publishing software and web design using Windows XP, Windows 10 and 11, Wix and Wordpress, editing video and photo using Cyberlink Power director, CANVA and Photoshop and social media management platforms (Youtube, Facebook and Instagram).</t>
  </si>
  <si>
    <t>C-500-24232-275338</t>
  </si>
  <si>
    <t>PO BOX 506003 SAN ANTONIO</t>
  </si>
  <si>
    <t>P-500-24177-144430</t>
  </si>
  <si>
    <t>DRY-CLEAN ALTERATION SEAMSTRESS</t>
  </si>
  <si>
    <t>PREFERABLY WITH KNOWLEDGE IN PRODUCTION PROCESSES, QUALITY CONTROLS, HOTEL LINENS, AND GUEST OR PERSONAL DRY CLEANING AND LAUNDRY. MUST HAVE PROVEN SKILLS AND WORK EXPERIENCE FOR AT LEAST 12 MONTHS ON HAND AND MACHINE SEWING, REPAIRS, AND ALTERATIONS. MUST BE KNOWLEDGEABLE IN CUTTING, MOUNTING, FITTING, AND COMPLETING CUSTOMERS REPAIR AND ALTERATION REQUESTS. EMPLOYMENT CERTIFICATION AS A TAILOR OR SEAMSTRESS ARE REQUIRED AS PROOF FOR THE JOB. CAN WORK ON SPLIT SHIFT SCHEDULES INCLUDING WEEKENDS, AND EVEN HOLIDAYS</t>
  </si>
  <si>
    <t>C-500-24166-110469</t>
  </si>
  <si>
    <t>P-500-23205-208961</t>
  </si>
  <si>
    <t>Knowledge of principles and processes for providing customer and personal services. Know how to drive. A valid CNMI driver's license will be required to both U.S. workers and foreign workers to perform this job.</t>
  </si>
  <si>
    <t>C-500-24234-282238</t>
  </si>
  <si>
    <t>P-500-24198-198312</t>
  </si>
  <si>
    <t>Computer User Support Specialist</t>
  </si>
  <si>
    <t>Must have High School diploma/GED. Must have twelve (12) months prior work experience as an IT Support or IT/Computer Support Specialist. Must be able to work nights, weekends, holidays, and during inclement weather.</t>
  </si>
  <si>
    <t>C-500-24257-335356</t>
  </si>
  <si>
    <t>C-500-24253-323125</t>
  </si>
  <si>
    <t>oceantrading670@gmail.com</t>
  </si>
  <si>
    <t>P-500-24188-178091</t>
  </si>
  <si>
    <t>isagani_salazar@ymail.com</t>
  </si>
  <si>
    <t>C-500-24187-176313</t>
  </si>
  <si>
    <t>C-500-24172-131834</t>
  </si>
  <si>
    <t>C-500-24248-312164</t>
  </si>
  <si>
    <t>P-500-24212-230364</t>
  </si>
  <si>
    <t>12 MONTHS EXPERIENCE IN THIS POSITION IS REQUIRED. MUST HAVE KNOWLEDGE OF THE METHODOLOGY OF BUFFING AND WAXING, CARPET SHAMPOOING, NOT ONLY THE PROCEDURE BUT MUST KNOW WHAT CHEMICALS TO USE. MUST HAVE EXPERIENCE IN PREPARING CLEANING SOLUTIONS, SUCH AS MIXING WATER AND DETERGENTS OR ACIDS IN CONTAINERS ACCORDING TO SPECIFICATIONS. KNOWS HOW TO USE ALL CLEANING EQUIPMENT E.G. VACUUM CLEANER, BUFFER, SWEEPER, BROOM, ETC. KNOWLEDGE OF CLEANING SUPPLIES AND CLEANING AGENTS. KNOWLEDGE ON SAFETY AND PRECAUTION, E.G. CAUTION SIGNS, IS A PLUS.  ABILITY TO PASS THE COMPANY'S PRE-HIRE BACKGROUND CHECK REQUIRED WHICH WILL BE APPLIED TO BOTH U.S. WORKERS AND CW-1 WORKERS. ALL APPLYING U.S. CITIZENS AND CW-1 INDIVIDUALS MUST OBTAIN A POLICE CLEARANCE PRE-HIRE, AND MUST AGREE TO A POST-OFFER, PRE-EMPLOYMENT DRUG SCREENING TEST.</t>
  </si>
  <si>
    <t>C-500-24217-243278</t>
  </si>
  <si>
    <t>MIN WAN INTERNATIONAL INVESTMENT CORPORATION</t>
  </si>
  <si>
    <t>HERMAN</t>
  </si>
  <si>
    <t>P-500-24156-068217</t>
  </si>
  <si>
    <t>BUILDING MAINTENANCE AND REPAIR WORKER</t>
  </si>
  <si>
    <t>WORK SCHEDULE AS FOLLOW:
8:00AM TO 12:00PM,
2:00PM TO 5:00PM, 
7 HOURS A DAY, MONDAY THROUGH FRIDAY, 35 HOURS PER WEEK.</t>
  </si>
  <si>
    <t>Per week exceeds 40 hours, overtime rate $9.75 x 1.5=$14.625 per hour</t>
  </si>
  <si>
    <t>C-500-24227-265734</t>
  </si>
  <si>
    <t>C-500-24216-243094</t>
  </si>
  <si>
    <t>C-500-24236-288790</t>
  </si>
  <si>
    <t>C-500-24248-313534</t>
  </si>
  <si>
    <t>C-500-24172-131640</t>
  </si>
  <si>
    <t>P-500-23206-212200</t>
  </si>
  <si>
    <t>AUTOMOTIVE SERVICE TECHNICIAN &amp; MECHANICS</t>
  </si>
  <si>
    <t>Automotive and engine repair experience or auto mechanic training required. Ability to use the diagnostic equipment. Ability to read and comprehend instructions and information. May lift objects that weigh as much as 50 lbs.</t>
  </si>
  <si>
    <t>C-500-24206-217526</t>
  </si>
  <si>
    <t>N K SAIPAN CORPORATION</t>
  </si>
  <si>
    <t>KOBLERVILLE RD., KOBLERVILLE</t>
  </si>
  <si>
    <t>PMB 154 BOX 10003</t>
  </si>
  <si>
    <t>66-0818227</t>
  </si>
  <si>
    <t>KANKANAN PATHIRAGE</t>
  </si>
  <si>
    <t>ATHULA</t>
  </si>
  <si>
    <t>NKSAIPANCORP@GMAIL.COM</t>
  </si>
  <si>
    <t>P-500-24149-040027</t>
  </si>
  <si>
    <t>MUST HAVE THE ABILITY TO REPAIR AUTOMOBILES, TRUCKS, BUSES, AND OTHER VEHICLES. MUST BE KNOWLEDGEABLE IN REPAIRING VIRTUALLY ANY PART ON THE VEHICLE AND SPECIALIZE IN THE TRANSMISSION SYSTEM. APPLICANT MUST HAVE AT LEAST 2 YEARS OF EXPERIENCE IN THE SAME POSITION. ABLE TO MULTI TASK AND WORK EVEN UNDER PRESSURE. APPLICANT MUST BE WILLING TO WORK FLEXIBLE TIME. APPLICANT MUST KNOW HOW TO DRIVE, HAVE A VALID DRIVER'S LICENSE AND NO TRAFFIC VIOLATIONS OR CITATIONS. APPLICANT MUST SUBMIT A RESUME, DRIVER'S LICENSE COPY AND EMPLOYMENT CERTIFICATION SHOWING THE REQUIRED WORK EXPERIENCE WHEN APPLYING FOR THE JOB OPPORTUNITY. APPLICANT WILL BE ASKED TO DEMONSTRATE SKILL REQUIREMENTS OF THE JOB. COMPLETE APPLICATIONS WILL BE CONSIDERED IF SUBMITTED WITHIN THE RECRUITMENT PERIOD. ALL REQUIREMENTS WILL BE APPLIED EQUALLY TO ALL APPLICANTS.</t>
  </si>
  <si>
    <t>KOBLERVILLE RD.,</t>
  </si>
  <si>
    <t>nksaipancorp@gmail.com</t>
  </si>
  <si>
    <t>C-500-24198-198455</t>
  </si>
  <si>
    <t>P-500-24101-871960</t>
  </si>
  <si>
    <t xml:space="preserve">COOK </t>
  </si>
  <si>
    <t>C-500-24214-236936</t>
  </si>
  <si>
    <t>SAIPAN LAULAU DEVELOPMENT INC</t>
  </si>
  <si>
    <t>Engineering Technologists and Technicians, Except Drafters, All Other</t>
  </si>
  <si>
    <t>P-500-24164-104320</t>
  </si>
  <si>
    <t>IRRIGATION TECHNICIAN</t>
  </si>
  <si>
    <t xml:space="preserve">-	Three (3) months of previous work experience in operating and maintaining golf course irrigation system.
-	Must be able to work outdoors, exposed to natures elements for extended periods of time. 
-	Must be able to lift at least 50lbs. 
-	Must be able to work early mornings, weekends, and holidays. 
</t>
  </si>
  <si>
    <t>Applicable federal and local taxes, as required by law.
Optional: Housing at $100 per month.
Optional: Health insurance.</t>
  </si>
  <si>
    <t>C-500-24239-292133</t>
  </si>
  <si>
    <t>P-500-24195-194710</t>
  </si>
  <si>
    <t>Registered Nurse</t>
  </si>
  <si>
    <t xml:space="preserve">ASSOCIATES DEGREE IN NURSING FROM A RECOGNIZED/ACCREDITED SCHOOL OF NURSING OR FOREIGN EQUIVALENT. MUST PASS THE NCLEX-RN AND MUST BE LICENSED AS A REGISTERED NURSE BY THE COMMONWEALTH BOARD OF NURSE EXAMINERS (CBNE) TO PRACTICE NURSING IN THE COMMONWEALTH OF THE NORTHERN MARIANA ISLANDS (CNMI). MUST POSSESS BLS AND/OR ACLS CERTIFICATES. NRP AND/OR PALS CERTIFICATES, AS REQUIRED BY ASSIGNED UNIT. COMPUTER LITERATE.
CONDITIONAL REQUIREMENTS: EMPLOYMENT IS CONTINGENT UPON SUCCESSFUL CLEARING OF PRE-EMPLOYMENT HEALTH AND DRUG SCREENING IN ACCORDANCE WITH CHCC POLICY.
</t>
  </si>
  <si>
    <t xml:space="preserve">CNMI TAX, FEDERAL TAX, MEDICARE AND SOCIAL SECURITY. </t>
  </si>
  <si>
    <t>C-500-24181-162051</t>
  </si>
  <si>
    <t>Deolito Ramirez Jr</t>
  </si>
  <si>
    <t>JJ Manpower</t>
  </si>
  <si>
    <t>Oleai San Jose</t>
  </si>
  <si>
    <t>66-1032610</t>
  </si>
  <si>
    <t>Ramirez Jr</t>
  </si>
  <si>
    <t>Deolito</t>
  </si>
  <si>
    <t>jjcompany670@yahoo.com</t>
  </si>
  <si>
    <t>P-500-24103-880491</t>
  </si>
  <si>
    <t>No Special Sills Required</t>
  </si>
  <si>
    <t>RAMIREZ</t>
  </si>
  <si>
    <t>DEOLITO</t>
  </si>
  <si>
    <t>DEOLITO RAMIREZ</t>
  </si>
  <si>
    <t>C-500-24244-307924</t>
  </si>
  <si>
    <t>KUMITI WY PMB50 BOX 10001</t>
  </si>
  <si>
    <t>L.</t>
  </si>
  <si>
    <t>P-500-24176-144209</t>
  </si>
  <si>
    <t xml:space="preserve">AT LEAST 3 MONTHS WORK EXPERIENCE. CAN WORK FLEXIBLE SCHEDULES INCLUDING WEEKENDS AND HOLIDAYS, DAYTIME OR
EVENING. MUST BE ABLE TO LIFT UP TO 30LBS OF MATERIALS, SOLUTIONS, OR LINENS.
MUST PROVIDE EMPLOYMENT CERTIFICATE AS HOUSEKEEPING ATTENDANT. PASSING OF PRE-SCREENING TEST IS REQUIRED (LIKE TRADE TEST AND/OR EMPLOYMENT EXAM)
</t>
  </si>
  <si>
    <t>C-500-24269-362247</t>
  </si>
  <si>
    <t>LILY BEAUTY SALON</t>
  </si>
  <si>
    <t>P-500-24226-263431</t>
  </si>
  <si>
    <t xml:space="preserve">AT LEAST 12 MONTHS PREVIOUS RELATED WORK EXPERIENCE AS MANICURISTS &amp; PEDICURISTS. Employer provide tools, supplies &amp; equipment.
THREE-FOURTHS GUARANTEE.  Workers will be offered employment for a total number of work hours equal to at least three-fourths of the work days of the total period that begins with the first workday after the arrival of the worker at the place of employment or the advertised contractual first date of need, whichever is later, and ends on the expiration date specified in the work contract or in its extensions, if any.
INBOUND/OUTBOUND TRANSPORTATION AND SUBSIISTENCE. The employer shall pay for all inbound transportation and subsistence from the place of recruitment to the place of work, whether in the United States, including another part of the Commonwealth, or abroad, if the worker completes 50 percent of the period of employment covered by the work contract (not counting any extension).  Upon completion of the work contract, or where the worker is dismissed earlier, the employer will provide reimburse, or advance payment for the worker's reasonable costs of return transportation and subsistence back home or the place the worker originally departed to work, except where the worker will not return due to subsequent employment with another employer or where the employer has appropriately reported a worker's voluntary abandonment of employment.  The employer must provide or reimburse the worker for transportation and subsistence from the place of recruitment.
ON-THE-JOB TRAINING.  Workers will be provided with on-the-job training to perform the duties assigned:  N/A
BOARD, LODGING, OR OTHER FACILITIES:  N/A
DAILY TRANSPORTATION: Workers will be provided with daily transportation to and from the worksite incompliance with all applicable Federal and Commonwealth laws and regulations: N/A
APPENDIX C.  Please confirm that we have read and agree all the applicable terms, assurances, and obligations contained in Appendix C and have attached a signed and dated copy of Appendix C with this application:  YES
</t>
  </si>
  <si>
    <t>C-500-24201-207585</t>
  </si>
  <si>
    <t>dj gem llc</t>
  </si>
  <si>
    <t>calvo</t>
  </si>
  <si>
    <t>jesusa</t>
  </si>
  <si>
    <t>officer in charge</t>
  </si>
  <si>
    <t xml:space="preserve">p o box 1502 </t>
  </si>
  <si>
    <t>P-500-24110-904423</t>
  </si>
  <si>
    <t>cook</t>
  </si>
  <si>
    <t>Song Song Village</t>
  </si>
  <si>
    <t>C-500-24298-428784</t>
  </si>
  <si>
    <t>C-500-24190-178347</t>
  </si>
  <si>
    <t>CLEAN &amp; GREEN</t>
  </si>
  <si>
    <t>8581 CHALAN PALI ARNOLD, LOWER BASE</t>
  </si>
  <si>
    <t>P-500-24071-786317</t>
  </si>
  <si>
    <t>PAYS ATTENTION TO THE DETAILS OF WORK. MUST BE ABLE TO COMMUNICATE AND UNDERSTAND THE ENGLISH LANGUAGE BOTH IN WRITTEN AND ORAL. MUST BE ABLE TO PERFORM MANUAL WORK FOR AN EXTENDED PERIOD OF TIME. MUST BE ABLE TO LIFT AND CARRY 50 LBS. ON A REGULAR BASIS. MUST BE WILLING TO WORK ON A FLEXIBLE SCHEDULE. A MINIMUM OF 6 MONTHS EXPERIENCE IS REQUIRED.</t>
  </si>
  <si>
    <t>Applicable CNMI &amp; Federal tax</t>
  </si>
  <si>
    <t>C-500-24173-136416</t>
  </si>
  <si>
    <t>P-500-23194-185654</t>
  </si>
  <si>
    <t>Previous experience as a hair stylist or colorist. Proficiency with hot irons, curlers and blow-dryers. Ability to perform waxing, pedicure, manicures and nail reconstruction. Knowledge of make-up application.</t>
  </si>
  <si>
    <t>C-500-24275-375840</t>
  </si>
  <si>
    <t>C-500-24179-152666</t>
  </si>
  <si>
    <t>CFPJ CORPORATION</t>
  </si>
  <si>
    <t>AS PERDIDO ROAD, CHALAN PIAO</t>
  </si>
  <si>
    <t>ACQUIATAN</t>
  </si>
  <si>
    <t>CRISTINA</t>
  </si>
  <si>
    <t xml:space="preserve">EXECUTIVE DIRECTOR / TREASURER </t>
  </si>
  <si>
    <t>P-500-24038-699019</t>
  </si>
  <si>
    <t>*Must have at least 3 months of work-related experience.
* May work on shifting hours or graveyard schedule depending on the need of the business</t>
  </si>
  <si>
    <t>C-500-24190-178349</t>
  </si>
  <si>
    <t>C-500-24206-217641</t>
  </si>
  <si>
    <t>P-500-24138-007048</t>
  </si>
  <si>
    <t>Bowling Pinsetter</t>
  </si>
  <si>
    <t>1 year work related skill, knowledge and experience.  Performing routine maintenance on equipment and determining when and what kind of maintenance is needed.</t>
  </si>
  <si>
    <t>C-500-24235-285234</t>
  </si>
  <si>
    <t>P-500-24192-188063</t>
  </si>
  <si>
    <t>C-500-24291-413167</t>
  </si>
  <si>
    <t>YONGLONG CORP.</t>
  </si>
  <si>
    <t>GUANGZHOU RESTAURANT</t>
  </si>
  <si>
    <t>DATE ST, GARAPAN</t>
  </si>
  <si>
    <t>PMB 188 BOX 10003</t>
  </si>
  <si>
    <t>66-0961983</t>
  </si>
  <si>
    <t>QIWEN</t>
  </si>
  <si>
    <t>yonglongcorp@gmail.com</t>
  </si>
  <si>
    <t>P-500-24246-308699</t>
  </si>
  <si>
    <t>AT LEAST 12 CONSECUTIVE MONTHS OF WORKING EXPERIENCE IN RELATED POSITION. NEED TO BE ABLE TO COOK CHINESE FOOD SUCH AS CANTONESE, HUNAN CUISINE, ETC.</t>
  </si>
  <si>
    <t>GUANGZHOU RESTAURANT, DATE ST, GARAPAN</t>
  </si>
  <si>
    <t>C-500-24218-243552</t>
  </si>
  <si>
    <t>Beach Road, Oleai P.O. Box 500137</t>
  </si>
  <si>
    <t>P-500-24156-071354</t>
  </si>
  <si>
    <t>At least 6 months work experience in the related field of customer service, office administration or sales work in the tourism industry. Must be computer literate with knowledge of excel,
word and PowerPoint. Applicants must pass Cashiers' skilled test (Total Passing Score of 89%) during the application process. The skill testing and comprehension exam are required
equally to both US and Foreign workers. Applicants must have a valid Drivers License and are required equally to both US and Foreign workers. Required minimum of 3 months Automated
Rent A Car System and Manual Rent A Car Transaction experience</t>
  </si>
  <si>
    <t>(Opt)Med, dental,vision,life ins, holiday pay, 401(k), personal time, employee discounts subject to the terms and condi</t>
  </si>
  <si>
    <t>C-500-24234-281808</t>
  </si>
  <si>
    <t>Tun Herman Pan, Airport Road., Dan-Dan</t>
  </si>
  <si>
    <t>Tun Herman Pan, Airport Road, Dan-Dan</t>
  </si>
  <si>
    <t>CNMI Taxes (Chapter 2 &amp; Chapter 7)
FICA Taxes ( Social Security &amp; Medicare)</t>
  </si>
  <si>
    <t>C-500-24214-236944</t>
  </si>
  <si>
    <t>P-500-24164-104400</t>
  </si>
  <si>
    <t>GROUNDS SPECIALIST</t>
  </si>
  <si>
    <t xml:space="preserve">	Three (3) months of experience as a greenskeeper or landscaper of a golf course required as maintaining the greens of a golf course is significantly different from regular landscaping functions. 
	Must be able to work outdoors, exposed to natures elements, for extended periods of time. 
	Must be able to lift at least 50lbs. 
	Must be able to work early mornings, weekends, and holidays. </t>
  </si>
  <si>
    <t>C-500-24219-246469</t>
  </si>
  <si>
    <t>Renbat Co. Inc.</t>
  </si>
  <si>
    <t>Ace Glass and Auto Parts</t>
  </si>
  <si>
    <t>98-1218284</t>
  </si>
  <si>
    <t>Batallones</t>
  </si>
  <si>
    <t>Cecilia</t>
  </si>
  <si>
    <t>Cabute</t>
  </si>
  <si>
    <t>ABCRENTAL.SAIPAN@GMAIL.COM</t>
  </si>
  <si>
    <t>P-500-24174-140121</t>
  </si>
  <si>
    <t>Automotive Glass Installer</t>
  </si>
  <si>
    <t>C-500-24243-304987</t>
  </si>
  <si>
    <t>P-500-24191-181726</t>
  </si>
  <si>
    <t>Mechanic Helper</t>
  </si>
  <si>
    <t>If a worker does not have 12months work experience, any one of the following options is considered acceptable:
1) A diploma for successfully completing a technical training program offered by a college or vocational institution;
2) Possession of a government issued mechanic or maintenance technician license;
3) At least 6 months apprenticeship, internship, or on-the-job training in a technical domain.</t>
  </si>
  <si>
    <t>C-500-24256-334107</t>
  </si>
  <si>
    <t xml:space="preserve">THREE MONTHS RELATED WORK EXPERIENCED. MUST HAVE THE ABILITY TO BEND , STRECTH, TWIST, OR REACH WITH YOUR BODY, ARMS,
AND/OR LEGS. MUST KNOW HOW TO OPERATE CLEANING EQUIPMENT SUCH AS CARPET SHAMPOOERS, CARPET STEAMERS, CLOTHES WASHER AND DRYER, IRONING
MACHINE OR PRESSES, FLOOR POLISHERS, AND VACUUM CLEANERS. MUST BE WILLING TO WORK FLEXIBLE SCHEDULES INCLUDING WEEKENDS AND HOLIDAYS. APPLICANTS ARE REQUIRED
TO SUBMIT THEIR RESUME AND EMPLOYMENT CERTIFICATION SHOWING THE REQUIRED EXPERIENCE. APPLICATIONS WILL BE CONSIDERED IF SUBMITTED WITHIN THE
RECRUITMENT PERIOD. PREVIOUS EMPLOYER WILL BE CONTACTED FOR VERIFICATION AND PERSONAL REFERENCE.
</t>
  </si>
  <si>
    <t>C-500-24303-438371</t>
  </si>
  <si>
    <t>PREFERABLY WITH KNOWLEDGE IN PRODUCTION PROCESSES, QUALITY CONTROLS, HOTEL LINENS, AND GUEST OR PERSONAL DRY CLEANING AND LAUNDRY. MUST HAVE PROVEN SKILLS AND WORK EXPERIENCE FOR AT LEAST 12 MONTHS ON HAND AND MACHINE SEWING, REPAIRS, AND ALTERATIONS. MUST BE KNOWLEDGEABLE IN CUTTING, MOUNTING, FITTING, AND COMPLETING CUSTOMERS REPAIR AND ALTERATION REQUESTS. AN EMPLOYMENT CERTIFICATION AS A TAILOR, SEAMSTRESS OR RELATED IS REQUIRED AS PROOF FOR THE JOB. EMPLOYMENT CERTIFICATE WILL BE APPLIED EQUALLY TO BOTH U.S. WORKERS AND CW-1 WORKERS. CAN WORK ON POSSIBLE SPLIT SHIFT SCHEDULES INCLUDING WEEKENDS, AND EVEN HOLIDAYS.</t>
  </si>
  <si>
    <t>C-500-24181-162244</t>
  </si>
  <si>
    <t>FOOD AND BEVERAGE AND SERVING SKILLS WITH CUSTOMER SERVICE SKILLS; 1 YEAR OF KITCHEN PRODUCTION AND/OR FOOD AND DRINKS SERVING EXPERIENCE PREFERABLY IN A HIGH-VOLUME RESTAURANT; UNDERSTANDING OF FOOD PREPARATION FUNDAMENTALS; ABILITY TO FOLLOW RECIPES AND ACCEPT ORDERS; UNDERSTANDING OF FOOD ALLERGIES AND FOOD BORNE ILLNESSES; CAN COMMUNICATION WEEL IN BOTH WRITTEN AND VERBAL; AND AVAILABLE TO WORK SHIFTS, ON PUBLIC HOLIDAYS, AND OVER WEEKENDS.</t>
  </si>
  <si>
    <t>C-500-24191-181427</t>
  </si>
  <si>
    <t>3K Corporation</t>
  </si>
  <si>
    <t>Dress Shop</t>
  </si>
  <si>
    <t>5590 Dandan Road, San Vicente</t>
  </si>
  <si>
    <t>66-0773162</t>
  </si>
  <si>
    <t>Khang</t>
  </si>
  <si>
    <t>5590 Dandan Road San Vicente</t>
  </si>
  <si>
    <t>pk3kcorp@yahoo.com</t>
  </si>
  <si>
    <t>P-500-24070-786142</t>
  </si>
  <si>
    <t>Dressmaker</t>
  </si>
  <si>
    <t>Employment Certification as Dressmaker</t>
  </si>
  <si>
    <t>All CNMI and Federal Taxes required by law</t>
  </si>
  <si>
    <t>C-500-24184-166705</t>
  </si>
  <si>
    <t>P-500-24058-750122</t>
  </si>
  <si>
    <t>HIGH SCHOOL DIPLOMA, GED OR SUITABLE EQUIVALENT. AT LEAST 12 MONTHS EXPERIENCE AS AN HVAC TECHNICIAN. UNDERSTANDING OF ADVANCED PRINCIPLES OF AIR CONDITIONING, REFRIGERATION AND HEATING. WORKING KNOWLEDGE OF BOILER SYSTEMS. ABILITY TO WORK AFTER HOURS, OVER WEEKENDS AND ON PUBLIC HOLIDAYS WITH SHORT OR NO NOTICE. ABILITY TO WORK IN CONFINED SPACES. ENSURING COMPLIANCE WITH APPLIANCE STANDARDS AND WITH OCCUPATIONAL HEALTH AND SAFETY ACT. READ AND UNDERSTAND IN BALANCING AIR AND WATER TREATMENT SYSTEMS IN LINE WITH HVAC PROTOCOLS. READ AND UNDERSTAND SCHEMATICS AND WORK PLANS.</t>
  </si>
  <si>
    <t>Advance Carrier Inc.</t>
  </si>
  <si>
    <t>C-500-24222-256353</t>
  </si>
  <si>
    <t>Gill Blas Condominium 1F</t>
  </si>
  <si>
    <t>Kaijo</t>
  </si>
  <si>
    <t>Juanita</t>
  </si>
  <si>
    <t>Ebba</t>
  </si>
  <si>
    <t>10443 Adetfa St.</t>
  </si>
  <si>
    <t>Not applicable</t>
  </si>
  <si>
    <t>P-500-24186-175418</t>
  </si>
  <si>
    <t>Heating, Air Conditioning &amp; Refrigeration Mechanic &amp; Install</t>
  </si>
  <si>
    <t>Must be high school graduate or equivalent. Must have at least 6 months training as air conditioning and refrigeration repairer and installer. Must have 24 months job experience as Heating, Air Conditioning and Refrigeration Mechanics and Installers. Must be knowledgeable on the functions of refrigerator and air conditioning components such as air compressor, condenser, expansion valves, evaporator steam , blower, evaporator coil, condensing coil, fan motor and fin, air filter, thermostats and refrigerants. Must have a general knowledge of building and electrical wiring. Must be able to read building plans or sketches. Must be physically fit to lift or move objects 50 lbs or and above. Must be able to work in open or confined spaces, exposed to extreme heat, or cold, dirt, noise and cleaning solutions. Must be able to stand, squat, and sit for long periods of time. Must be able to read, write, add, subtract, divide and multiply. Must be able to speak the English language. Must be able to obtain a drivers license or possess a drivers license in order to drive the company car to the assigned job location.</t>
  </si>
  <si>
    <t>10443 Adetfa Street Saipan</t>
  </si>
  <si>
    <t>Mandatory CNMI Taxes (Ch 2 and Ch 7) and Mandatory Federal Taxes (FICA &amp; MEDICARE)</t>
  </si>
  <si>
    <t>C-500-24219-246607</t>
  </si>
  <si>
    <t>P-500-24095-858538</t>
  </si>
  <si>
    <t>Must know how to clean the area assigned.</t>
  </si>
  <si>
    <t>C-500-24199-201604</t>
  </si>
  <si>
    <t>LUCKY QIANG CORPORATION</t>
  </si>
  <si>
    <t>LUCKY QIANG MART</t>
  </si>
  <si>
    <t>P.O. BOX 570</t>
  </si>
  <si>
    <t>66-0818145</t>
  </si>
  <si>
    <t>PALACIOS</t>
  </si>
  <si>
    <t>JOSEPHINE</t>
  </si>
  <si>
    <t>BOARD SECRETARY</t>
  </si>
  <si>
    <t>luckyqiangmarttinian@gmail.com</t>
  </si>
  <si>
    <t>P-500-24128-964313</t>
  </si>
  <si>
    <t>STORE CLERK</t>
  </si>
  <si>
    <t>Special requirements with 6 months job experience from previous work-related skills and knowledge as Retail Store Clerk.</t>
  </si>
  <si>
    <t>C-500-24220-250078</t>
  </si>
  <si>
    <t>C-500-24277-381797</t>
  </si>
  <si>
    <t>P-500-24200-204360</t>
  </si>
  <si>
    <t>AT LEAST 12 MONTH EXPERIENCE AS AUTOMOBILE AND BODY REPAIRER.
KNOWLEDGABLE OF USING HAND TOOLS AND POWER TOOLS FOR REPAIRING SUCH AS IMPACT WRENCHES AND SOCKETS,COMPRESSED-AIR SYSTEM, POWER DRILL &amp;
RACHETS, CALIPER, TESTER AND OTHER TOOLS REQUIRED FOR REPAIRING</t>
  </si>
  <si>
    <t>Jong Hoo</t>
  </si>
  <si>
    <t>C-500-24193-188238</t>
  </si>
  <si>
    <t>P-500-24130-974977</t>
  </si>
  <si>
    <t xml:space="preserve">MUST PERFORM PHYSICAL ACTIVITIES THAT REQUIRE CONSIDERABLE USE OF YOUR ARMS AND LEGS AND MOVING YOUR WHOLE BODY, SUCH AS CLIMBING, LIFTING BALANCING, WALKING, STOOPING, AND HANDLING OF MATERIALS.
THE ABILITY TO EXERT MUSCLE FORCE REPEATEDLY OR CONTINOUSLY OVER TIME.
THE ABILITY TO COMMUNICATE INFORMATION AND IDEAS IN SPEAKING AS OTHERS WILL UNDERSTAND.
THE ABILITY TO USE YOUR ABDOMINAL AND LOWER BACK MUSCLES IN SUPPORT PART OF THE BODY OR CONTINOUSLY OVERTIME WITHOUT GIVING UP OR GETTING TIRED. IN ORDER FOR THE APPLICANTS TO BE CONSIDERED FOR THIS OCCUPATION, THE APPLICANT MUST BE ABLE TO DISTINGUISH BETWEEN DIFFERENT TYPES OF
ESSENTIAL OILS AND KNOW HOW THEY AFFECT THE BODY. THIS OCCUPATION REQUIRES 1 YEAR OF TRAINING AND 1 YEAR EXPERIENCE.
</t>
  </si>
  <si>
    <t>Local tax 4% ; FICA 7.65%</t>
  </si>
  <si>
    <t>C-500-24193-191495</t>
  </si>
  <si>
    <t>C-500-24206-217622</t>
  </si>
  <si>
    <t>P-500-24156-071093</t>
  </si>
  <si>
    <t>TOWER CLIMBER</t>
  </si>
  <si>
    <t>U.S. AND FOREIGN WORKERS MUST PASS HIGH TOWER AND RESCUE TRAINING COURSE OF INSTRUCTION OR POSSESS DOCUMENTATION FOR PAST CLIMBING EXPEREINCE AND QUALIFICATION. HAVE KNOWLEDGE  OF ANTENNA THEORY AND ABILITY TO TROUBLESHOOT ANTENNA SYSTEMS PROBLEMS. MUST BE PROFICIENT IN THE USE OF THE ENGLISH LANGUAGE IN BOTH ORAL AND WRITTEN FORM. MUST BE ABLE TO OPERATE CABLES, ROPES, WINCHES, BLOCKS, PULLEYS, SHEAVES, HAND POWER TOOLS, AND WELDING.</t>
  </si>
  <si>
    <t>C-500-24248-313445</t>
  </si>
  <si>
    <t>C-500-24351-545203</t>
  </si>
  <si>
    <t>C-500-25030-652789</t>
  </si>
  <si>
    <t>P. O box 503053</t>
  </si>
  <si>
    <t>P-500-24331-499728</t>
  </si>
  <si>
    <t>APPLICANT MUST HAVE 12 MONTHS WORK EXPERIENCE IN OPERATING HEAVY EQUIPMENT LIKE DUMPTRUCK, EXCAVATORS, BACKHOE, LOWBOY, CRANE, GRADER,TELEHANDLER, MANLIFT, SKYTRUCK , FORKLIFT, BOOMTRUCK, SKID STEER LOADER, CRANE.
VALID CNMI DRIVERS LICENSE IS REQUIRED TO PERFORM THE TASK.
KNOWLEDGEABLE IN MAINTAINING THE HEAVY EQUIPMENT.</t>
  </si>
  <si>
    <t>CNMI taxes and FICA taxes</t>
  </si>
  <si>
    <t>Kang Corporaiton</t>
  </si>
  <si>
    <t>C-500-25034-660059</t>
  </si>
  <si>
    <t>C-500-25006-595072</t>
  </si>
  <si>
    <t>CNMI, FICA &amp; Medicare</t>
  </si>
  <si>
    <t>C-500-25002-586455</t>
  </si>
  <si>
    <t>cnmi taxes and fica  taxes</t>
  </si>
  <si>
    <t>C-500-25035-662695</t>
  </si>
  <si>
    <t xml:space="preserve">High School Graduate. Must have 24 months experience. Knowledge of machines and tools, including their designs, uses, repair, and maintenance. Knowledge of materials, methods, and the tools involved in the construction or repair of houses, buildings, or other structures. Ability to follow instructions from supervisors or senior maintenance workers. Knowledge of general carpentry and repair. Ability to use hand tools and power tools.
</t>
  </si>
  <si>
    <t>C-500-25020-628844</t>
  </si>
  <si>
    <t>1. Education: Must have a high school diploma or equivalent (e.g., GED).
2. Experience: At least one year of relevant experience in handling customer inquiries, providing assistance, and resolving issues, ideally within an aviation or customer service environment.
3. Technical Skills:
Experience in working with office equipment such as printers and scanners.
Experience using the computer, including the use of internet technology, navigating web browsers, conducting online research, utilizing web-based applications, emails, online communication tools, and cloud-based storage systems.
4. Physical Requirements:
Must be able to lift objects weighing up to 50 pounds.
Must be able to perform tasks that involve bending, lifting, climbing, and standing for extended periods.
Must be able to work outdoors in varying weather conditions
5. Police Clearance:
Must obtain and provide a police clearance certificate issued within the 30 days preceding the time of application.
6. Availability:
Must be willing to work flexible hours, including early mornings, late nights, weekends, and holidays.
Must have reliable transportation to and from work.
The workdays and work hours specified in E.b.6 and E.b.7 are subject to change. This position requires a variable work schedule due to the nature of airline operations. The typical schedule involves rotations, with workers potentially working weekends, and holidays.</t>
  </si>
  <si>
    <t>C-500-25080-793272</t>
  </si>
  <si>
    <t>Withholding Tax, FICA Tax (SSS tax &amp; Medicare)</t>
  </si>
  <si>
    <t>C-500-25031-656165</t>
  </si>
  <si>
    <t>C-500-25080-793286</t>
  </si>
  <si>
    <t>He must know how to operate fishing boat and responsible for all fishing operations. He must know how to drive and be able to secure CNMI driver's license. Can work on flexible hours. Able to lift and carry heavy items/fish</t>
  </si>
  <si>
    <t>DR. TORRES DRIVE</t>
  </si>
  <si>
    <t>C-500-25008-602297</t>
  </si>
  <si>
    <t>C-500-24276-378933</t>
  </si>
  <si>
    <t>C-500-24257-335274</t>
  </si>
  <si>
    <t>5474 ELLEGH AV., OLEAI</t>
  </si>
  <si>
    <t>P-500-24221-253052</t>
  </si>
  <si>
    <t>C-500-24310-452947</t>
  </si>
  <si>
    <t>Gualo Rai Court Apartment Inc.</t>
  </si>
  <si>
    <t>Unit 203 Gualo Rai Center Bldg. 6725 Chalan Pale Arnold Rd.</t>
  </si>
  <si>
    <t>P.O. Box 500621</t>
  </si>
  <si>
    <t>66-0491697</t>
  </si>
  <si>
    <t>Palacios</t>
  </si>
  <si>
    <t>President and General Manager</t>
  </si>
  <si>
    <t>Unit 203, Gualo Rai Center Bldg. 6725 Chalan Pale Arnold Rd.</t>
  </si>
  <si>
    <t>grcapartment2015@gmail.com</t>
  </si>
  <si>
    <t>P-500-24261-345073</t>
  </si>
  <si>
    <t xml:space="preserve">1. Must have at least Technical Certificate in Electrical and plumbing.
2. Must have knowledge in basic electrical system such as using electrical tester.
3. Must know how to trouble shoot small water pumps ( 1/4 &amp; 3/4 HP)
4. Must know how to operate generator during power outage.
5. Must know minor plumbing,  masonry and carpentry works.
6. Must know how to clean air-conditioners.
</t>
  </si>
  <si>
    <t>Unit 203 Gualo Rai Center Bldg. , 6725 Chalan Pale Arnold Rd</t>
  </si>
  <si>
    <t>Withholding tax &amp; SS/Medicare taxes</t>
  </si>
  <si>
    <t>C-500-24310-452942</t>
  </si>
  <si>
    <t>SCOTT BUILDERS CONSTRUCTION INC.</t>
  </si>
  <si>
    <t>MANPOWER SERVICES,GEN. BLDG. MAINTENANCE/GENERAL CONSTRUCTION CONTRACTOR</t>
  </si>
  <si>
    <t>2452-YB9 2ND FLOOR, SUNSET GLOW COMMERCIAL BUILDING,</t>
  </si>
  <si>
    <t>66-0845978</t>
  </si>
  <si>
    <t>ERNI</t>
  </si>
  <si>
    <t>OSCAR</t>
  </si>
  <si>
    <t>2452-YB9 2ND FLOOR, SUNSET GLOW COMMERCIAL BUILDING</t>
  </si>
  <si>
    <t>scottbuildersconstruction@gmail.com</t>
  </si>
  <si>
    <t>P-500-24268-358899</t>
  </si>
  <si>
    <t>Capable of Performing the job and being able to operate power tools &amp; equipment with 12 months work experience</t>
  </si>
  <si>
    <t>2452-Yb9 2nd Floor, Sunset Glow Commercial  Building</t>
  </si>
  <si>
    <t>CNMI TAX - CHAP2 &amp; CHAP7
FICA - SS &amp; MED</t>
  </si>
  <si>
    <t>C-500-24313-462031</t>
  </si>
  <si>
    <t>C-500-24275-376971</t>
  </si>
  <si>
    <t>AGA ENTERPRISES, INC.</t>
  </si>
  <si>
    <t>Beauty Salon/Acctg. Serv/Janitorial/Telecom Contractor/Room Rental</t>
  </si>
  <si>
    <t>P.O. BOX 503894</t>
  </si>
  <si>
    <t>DAMA DE NOCHE ST. GARAPAN</t>
  </si>
  <si>
    <t>P-500-24126-958158</t>
  </si>
  <si>
    <t xml:space="preserve">USED TO PERFORM BASIC REPAIRS OR TAKE PREVENTAIVE MEASURES TO ENSURE THE LIFE AND FUNCTIONING OF VARIOUS TYPES OF EQUIPMENT. HAVE THE SKILL TO INSPECT, DIAGNOSE AND SOLVE PROBLEMS WITH MACHINES OR BUILDINGS.
</t>
  </si>
  <si>
    <t>DAMA DE NOCHE STREET, GARAPAN</t>
  </si>
  <si>
    <t>Fringe Benefits Provided: Workers' Compensation</t>
  </si>
  <si>
    <t xml:space="preserve">Social Security (FICA), Medicare Tax, Payroll Withholding Tax
</t>
  </si>
  <si>
    <t>agaent2016@gmail.com</t>
  </si>
  <si>
    <t>C-500-24318-471097</t>
  </si>
  <si>
    <t>P-500-24200-204724</t>
  </si>
  <si>
    <t>12 months work related experience. Work Certificate is required for both US Worker and CW-1 Worker</t>
  </si>
  <si>
    <t>C-500-24335-507768</t>
  </si>
  <si>
    <t xml:space="preserve">Knowledge of machines hand tools or power tools, including their designs, uses, repair, and maintenance.
</t>
  </si>
  <si>
    <t>C-500-24343-526262</t>
  </si>
  <si>
    <t>P-500-24264-352600</t>
  </si>
  <si>
    <t>MUST BE EXPERIENCED WITH CLEANING SERVICE FOR COMMERCIAL AND GOVERNMENT BUILDINGS; MUST BE ABLE TO WORK FLEXIBLE HOURS AND WORK WITHOUT
SUPERVISION.</t>
  </si>
  <si>
    <t>C-500-24253-322371</t>
  </si>
  <si>
    <t>MTL Commercial Trading Inc</t>
  </si>
  <si>
    <t>Saipan Auto Depot</t>
  </si>
  <si>
    <t>P.O Box 502067</t>
  </si>
  <si>
    <t>Saipan Plaza Building, Gualo Rai</t>
  </si>
  <si>
    <t>66-0836615</t>
  </si>
  <si>
    <t>Arvin</t>
  </si>
  <si>
    <t>Chua</t>
  </si>
  <si>
    <t>saipanautodepot670@gmail.com</t>
  </si>
  <si>
    <t>P-500-24208-224043</t>
  </si>
  <si>
    <t>Knowledgeable in QuickBooks accounting, Peachtree, sage, MS Office, Numerical Skills, Organizational Skills, Computer Skills, Problem-Solving Skills.</t>
  </si>
  <si>
    <t>CNMI and federal taxes are required by law.</t>
  </si>
  <si>
    <t>saipanautodepot@gmail.com</t>
  </si>
  <si>
    <t>C-500-24343-526221</t>
  </si>
  <si>
    <t>C-500-24276-379747</t>
  </si>
  <si>
    <t>BASIC PC KNOWLEDGE AND FAMILIARITY IN USING THE CASH REGISTER AND POS. 3 MONTHS EXPEIRENCE AS A RETAIL CASHIER AND WILLING TO WORK IN ROTA</t>
  </si>
  <si>
    <t>C-500-24323-480251</t>
  </si>
  <si>
    <t>C-500-24238-291790</t>
  </si>
  <si>
    <t>C-500-24279-387980</t>
  </si>
  <si>
    <t>1 YEAR EXPERIENCE AS BUILDING MAINTENANCE IS REQUIRED AND PREFERABLY WITH CARPENTRY RELATED SKILLS SUCH AS REPAIR/INSTALLATION;
CAN OPERATE EQUIPMENT AND HAND POWER TOOLS. 
MUST HAVE PROBLEM SOLVING SKILLS. MUST BE ABLE TO DELIVER WORK INDEPENDENTLY AND WITH URGENCY.</t>
  </si>
  <si>
    <t>CNMI TAXES (CHAP 2 AND CHAP 7)
FICA TAXES (SOCIAL SECURITY AND MEDICARE)</t>
  </si>
  <si>
    <t>C-500-24318-473611</t>
  </si>
  <si>
    <t>TOP SHENG INVESTMENT, LLC</t>
  </si>
  <si>
    <t>TOUR AGENT</t>
  </si>
  <si>
    <t>P.O. BOX 500876,  702 TOMAS TUN SABLAN ST</t>
  </si>
  <si>
    <t>66-0863632</t>
  </si>
  <si>
    <t>PENG</t>
  </si>
  <si>
    <t>topshenginvestment@gmail.com</t>
  </si>
  <si>
    <t>P-500-24268-362011</t>
  </si>
  <si>
    <t xml:space="preserve">1)MINIMUM OF ONE (1) YEAR, OR 12 MONTHS WORKING EXPERIENCE AS TOUR GUIDE OR RELATED JOB. 2) FAMILIAR WITH SAIPAN ESPECIALLY ABOUT AREAS OF INTERESTS 3) KNOWLEDGE IN CHINESE LANGUAGE TO COMMUNICATE WELL WITH THE GUESTS FROM TARGET MARKET. 4) CAN WORK ON FLEXIBLE SCHEDULE DURING WEEKDAYS AND HOLIDAYS. 5) MUST KNOW HOW TO OPERATE PASSENGER VEHICLES TO TAKE GUEST TO DESIGNATED SITES. 6) MUST PROVIDE EMPLOYMENT CERTIFICATION FROM PREVIOUS EMPLOYER(S) 7) VALID PROOF OF IDENTITY AND EMPLOYMENT AUTHORIZATION MAY BE ASKED DURING FINAL INTERVIEW 8) WILLING TO WORK FLEXIBLE SCHEDULE 8) DO OTHER RELATED DUTIES AS ASSIGNED. 9) MUST HAVE A VALID CNMI DRIVER'S LICENSE.
</t>
  </si>
  <si>
    <t>702 TOMAS TUN SABLAN ST</t>
  </si>
  <si>
    <t>C-500-25014-616122</t>
  </si>
  <si>
    <t>P-500-23184-163035</t>
  </si>
  <si>
    <t>AT LEAST 3 MONTHS WORK EXPERIENCED FOR THE POSITION;
 SERVICE ORIENTED AND ATTENTION TO DETAIL;
 ABILITY TO MANAGE TIME EFFICIENTLY BECAUSE THEY MUST QUICKLY PREPARE ROOMS BEFORE OCCUPANTS CHECK IN;
 ABILITY TO MEET PERFORMANCE EXPECTATIONS WITHOUT SUPERVISION;
 CAN COMMUNICATE WELL BOTH ORAL AND WRITTEN, INCLUDING THE ABILITY TO LISTEN CAREFULLY AND ASK THE RIGHT QUESTIONS TO GAIN CLARIFICATIONS;
 ABILITY TO MAINTAIN A PROFESSIONAL APPEARANCE AND INTERACT POSITIVELY WITH GUESTS;
 KNOWLEDGE OF CLEANING AND SANITATION PRODUCTS, TECHNIQUES AND METHODS AND WITH WORKING KNOWLEDGE OF OPERATING MECHANIZED CLEANING EQUIPMENT;
 HAVE AN EYE FOR CLEANLINESS AND HARD WORKER; AND
 ABILITY TO LIFT, PUSH AND PULL REQUIRED LOAD</t>
  </si>
  <si>
    <t>C-500-24310-455785</t>
  </si>
  <si>
    <t>FEDDOS LANE CORNER TUN JOAQUIN DOI ROAD</t>
  </si>
  <si>
    <t>P.O BOX 502473</t>
  </si>
  <si>
    <t>C-500-24344-526419</t>
  </si>
  <si>
    <t>C-500-25031-655902</t>
  </si>
  <si>
    <t>C-500-24310-452964</t>
  </si>
  <si>
    <t>SCOTT BUILDERS CONSTRUCTION, INC.</t>
  </si>
  <si>
    <t>MANPOWER SERVICES/BLDG. ANDCLEANING SERVICES/GENERALCONSTRUCTION</t>
  </si>
  <si>
    <t>P-500-24199-201296</t>
  </si>
  <si>
    <t>HIGH SCHOOL GRADUATE WITH A MINIMUM OF 12 MONTH WORKING EXPERIENCE AS OPERATIONAL SERVICE WORKER. USED TO PERFORM BASIC TROUBLESHOOTING ABILITY , REPAIRS OR TAKE PREVENTAIVE MEASURES TO ENSURE THE LIFE AND FUNCTIONING OF VARIOUS TYPES OF EQUIPMENT. HAVE THE SKILL TO INSPECT, DIAGNOSE AND SOLVE PROBLEMS WITH MACHINES OR BUILDINGS.</t>
  </si>
  <si>
    <t>SUNSET GLOW COMMERCIAL BUILDING,</t>
  </si>
  <si>
    <t>C-500-24347-537048</t>
  </si>
  <si>
    <t>Unit 4 of Quick Print Building Garapan Village</t>
  </si>
  <si>
    <t>Unit 4 of Quick Print Building</t>
  </si>
  <si>
    <t>PMB 778 PO BOX 10003</t>
  </si>
  <si>
    <t>P-500-24310-453117</t>
  </si>
  <si>
    <t>Heavy and tractor-trailer truck driver</t>
  </si>
  <si>
    <t>Must be able to drive manual or automatic trucks and vehicles and a valid drivers license.</t>
  </si>
  <si>
    <t>C-500-24352-548707</t>
  </si>
  <si>
    <t>BH Corporation</t>
  </si>
  <si>
    <t>P. O. Box 504956</t>
  </si>
  <si>
    <t>98-0464451</t>
  </si>
  <si>
    <t>Jung</t>
  </si>
  <si>
    <t>Bong Hoon</t>
  </si>
  <si>
    <t>P.O. Box 504956</t>
  </si>
  <si>
    <t>keumohsaipan@hotmail.com</t>
  </si>
  <si>
    <t>Electric Motor, Power Tool, and Related Repairers</t>
  </si>
  <si>
    <t>P-500-24255-328952</t>
  </si>
  <si>
    <t>Electrician</t>
  </si>
  <si>
    <t xml:space="preserve">Must have at least 2 years of experience in Electric Works and safe handling of electric works. Can work without or with minimal supervision.
</t>
  </si>
  <si>
    <t>Beach Road Chalan Kanoa</t>
  </si>
  <si>
    <t>C-500-25009-605686</t>
  </si>
  <si>
    <t>Other degree (JD, MD, etc.)</t>
  </si>
  <si>
    <t>C-500-24347-539953</t>
  </si>
  <si>
    <t>Forc Restaurant LLC</t>
  </si>
  <si>
    <t>65-1214 Lindsey Road</t>
  </si>
  <si>
    <t>Waimea</t>
  </si>
  <si>
    <t>HI</t>
  </si>
  <si>
    <t>47-4629556</t>
  </si>
  <si>
    <t>Porter</t>
  </si>
  <si>
    <t>Lisa</t>
  </si>
  <si>
    <t>Louise</t>
  </si>
  <si>
    <t>weezyporter@gmail.com</t>
  </si>
  <si>
    <t>P-500-24294-419067</t>
  </si>
  <si>
    <t>Maintenance Technician</t>
  </si>
  <si>
    <t>Journeymans certificate</t>
  </si>
  <si>
    <t>Federal and state income tax</t>
  </si>
  <si>
    <t>https://forchawaii.com</t>
  </si>
  <si>
    <t>C-500-24349-543939</t>
  </si>
  <si>
    <t>DUONG CORPORATION</t>
  </si>
  <si>
    <t>AMERICAN NAIL</t>
  </si>
  <si>
    <t>66-0770881</t>
  </si>
  <si>
    <t>duongcorporation670@gmail.com</t>
  </si>
  <si>
    <t>P-500-24311-455894</t>
  </si>
  <si>
    <t>NAIL TECHNICIAN</t>
  </si>
  <si>
    <t>C-500-24276-378953</t>
  </si>
  <si>
    <t>P-500-24233-278505</t>
  </si>
  <si>
    <t>Must know standard procedure in cooking different kind of food.</t>
  </si>
  <si>
    <t>CNMI Tax (Chapter 2)
FICA Taxes (SSS, Medicare)</t>
  </si>
  <si>
    <t>C-500-24326-489709</t>
  </si>
  <si>
    <t>P-500-24217-243473</t>
  </si>
  <si>
    <t>AT LEAST A HIGH SCHOOL DIPLOMA OR EQUIVALENT. AT LEAST 12 MONTHS WORKING EXPERIENCE ON RELATED FIELD. FAMILIAR WITH MICROSOFT OFFICE.
KNOWLEDGE OF USING OF OFFICE SOFTWARE FOR SPREADING ANALYTICAL REPORTS AND PRESENTATION. ABILITY TO VERIFY ACCURACY OF TRANSACTIONAL DATA OF THE INVENTORY, MATERIALS AND DOCUMENTS. KNOWLEDGE OF LISTENING AND SPEAKING ENGLISH AND CHINESE, BEING ABLE TO COMMUNICATE WITH LOCAL PEOPLE AND DIFFERENT VENDORS (SUCH AS U.S., SINGAPORE, CHINA, AND SO ON) FOR THE RECEIVING VARIANCE AND PRODUCTS ISSUE, AND ABILITY TO PREPARE INVENTORY REPORT AND MATERIALS MONTHLY SALES REPORTS TO THE MANAGEMENT AND HEAD OFFICE (IN CHINA) FOR PROPER CONTROL. WORK EVEN ON WEEKEND OR HOLIDAY. KNOWLEDGE OF PRINCIPLES AND PROCESSES FOR PROVIDING CUSTOMER AND BUSINESS SERVICES. OTHER SKILLS SUCH AS COORDINATION AND TIME MANAGEMENT.</t>
  </si>
  <si>
    <t>C-500-24310-453022</t>
  </si>
  <si>
    <t>Tinian Landscaping and Custodial Services; TLC General Contractor</t>
  </si>
  <si>
    <t>Po Box 520800</t>
  </si>
  <si>
    <t>P-500-24220-249984</t>
  </si>
  <si>
    <t>Service Orientation, Food Preparation and Cooking, Food Production and Processing. Food safety experience.</t>
  </si>
  <si>
    <t>C-500-24339-516000</t>
  </si>
  <si>
    <t>TRUE BLUE BUSINESS SERVICES</t>
  </si>
  <si>
    <t>P-500-24299-431981</t>
  </si>
  <si>
    <t>C-500-24276-381700</t>
  </si>
  <si>
    <t>P-500-24219-249780</t>
  </si>
  <si>
    <t>BUS AND TRUCK MECHANICS AND DIESEL ENGINE SPECIALISTS</t>
  </si>
  <si>
    <t>High school graduate/GED diploma is required. Must have at least 24 months on-the job work experience. Knowledge of machines and tools, including their designs, uses, repair, and maintenance. Knowledgeable on commercial duty automatic transmissions and hybrid propulsion systems both mechanics and technology of diesel engines, understanding fault codes for engines and fueling systems. Comfortable using various tools, ranging from wrenches to computers that help them adjust engine functions. Must have in-dept knowledge of technical programs to work on the electrical systems in diesel equipment. Troubleshooting electrical system diesel engines and with computer diagnostic skills. Must have a valid drivers license and be able to operate manual transmission vehicles.</t>
  </si>
  <si>
    <t>Canal Drive, Broadway Ave.,</t>
  </si>
  <si>
    <t>C-500-24115-919647</t>
  </si>
  <si>
    <t>SMARTPRO ACCOUNTING SERVICES</t>
  </si>
  <si>
    <t>P.O. BOX 503373</t>
  </si>
  <si>
    <t>P-500-23249-322621</t>
  </si>
  <si>
    <t>At least two (2) years of accounting experience. Working knowledge of basic accounting principles and practices. Working knowledge of relevant state, federal, and local regulations. Proficiency in MS office and popular accounting software. Ability to work under pressure.</t>
  </si>
  <si>
    <t>CHALAN TUN THOMAS P. SABLAN</t>
  </si>
  <si>
    <t>CNMI TAXES AND FEDERAL TAXES REQUIRED BY LAW</t>
  </si>
  <si>
    <t>C-500-24284-397745</t>
  </si>
  <si>
    <t>Power Builders International, LLC</t>
  </si>
  <si>
    <t>P-500-24205-214387</t>
  </si>
  <si>
    <t>ABILITY TO FOLLOW INSTRUCTIONS FROM SUPERVISORS OR SENIOR MAINTENANCE WORKERS. KNOWLEDGE OF GENERAL CARPENTRY AND REPAIR. ABILITY TO USE HAND TOOLS AND POWER TOOLS. MUST HAVE AT LEAST 12 MONTH OF WORK EXPERIENCE.</t>
  </si>
  <si>
    <t>C-500-24312-458948</t>
  </si>
  <si>
    <t>P.O BOX 5308 CHRB</t>
  </si>
  <si>
    <t>P-500-24261-344974</t>
  </si>
  <si>
    <t>Can work flexible hours during weekends and holidays. 
Applicants can either be U.S Citizen or CW1 Worker and must provide High School credentials and employment certificate.
U.S Citizen that are able, willing and qualified will be prioritize.</t>
  </si>
  <si>
    <t>C-500-24346-533807</t>
  </si>
  <si>
    <t>P-500-24332-503358</t>
  </si>
  <si>
    <t>1 YEAR OF WORK-RELATED EXPERIENCE AS A SUPERVISOR. EXPERIENCE IN CUSTOMER SERVICE MANAGEMENT. FAMILIARITY WITH FOOD HANDLING, SAFETY, AND OTHER RESTAURANT GUIDELINES. ABLE TO HANDLE ALL ASPECTS OF DAY-TO-DAY RESTAURANT WORK. ABLE TO HANDLE FAST-PACED ENVIRONMENT.</t>
  </si>
  <si>
    <t>Flores Rosa St., Garapan Village</t>
  </si>
  <si>
    <t>C-500-24296-425460</t>
  </si>
  <si>
    <t>P-500-24242-301737</t>
  </si>
  <si>
    <t>Accountants</t>
  </si>
  <si>
    <t xml:space="preserve">MUST HAVE 24 MONTHS PRIOR EXPERIENCE AS AN ACCOUNTANT, MUST HAVE BACHELOR DEGREE IN ACCOUNTING. ALL EMPLOYMENT REQUIREMENTS APPLY
EQUALLY TO BOTH U.S. WORKERS AND FOREIGN WORKERS.
</t>
  </si>
  <si>
    <t>M2M Bldg. Room 202, Garapan</t>
  </si>
  <si>
    <t>Experience, qualification and performance</t>
  </si>
  <si>
    <t xml:space="preserve">CNMI Chapter 2, FICA and other employment taxes as required by law.
</t>
  </si>
  <si>
    <t>C-500-24296-422294</t>
  </si>
  <si>
    <t>P-500-24220-250050</t>
  </si>
  <si>
    <t>Must have a High School diploma or equivalent work experience as Electrician. With complete knowledge of machines and tools, including their designs, uses, repair, and maintenance. Can create electrical installation diagrams, repair electrical equipment, must know how to estimate construction project costs and prepare operational reports. Must have 24 Months work experience on the job as Electrician.</t>
  </si>
  <si>
    <t>Canal Dr., Broadway St.</t>
  </si>
  <si>
    <t>C-500-24265-355149</t>
  </si>
  <si>
    <t>Ch. 2 and Ch. 7 Taxes(State and Federal Tax), Social Security and Medicare Taxes</t>
  </si>
  <si>
    <t>C-500-24170-122586</t>
  </si>
  <si>
    <t>P-500-24034-691093</t>
  </si>
  <si>
    <t xml:space="preserve">Three (3) months of training in bakery machine maintenance, Auto equipment maintenance, and other fields. Twelve (12) months experience in ACU &amp; Refrigeration installation and maintenance; Machine maintenance and/or other related job. Able to work during weekends and holidays. Knowledge of machines and tools, including their designs, uses, repair, and maintenance. </t>
  </si>
  <si>
    <t>C-500-24284-397488</t>
  </si>
  <si>
    <t>P.O. Box 506557</t>
  </si>
  <si>
    <t>COMPUTER LITERATE, MICROSOFT WORD, PROBLEM AND ANALYTICAL SKILLS, TIME MANAGEMENT AND
MULTITASKING, ACCOUNTING, BOOKKEEPING, AUDITING.</t>
  </si>
  <si>
    <t xml:space="preserve">CNMI TAXES ( Chapter 2 and Chapter 7 ) 
FICA Taxes ( Social Security and Medicare ) </t>
  </si>
  <si>
    <t>C-500-24290-409916</t>
  </si>
  <si>
    <t>CNMI TAXES (CHAPTER 2 AND CHAPTER 7)
FICA TAXES (CHAPTER 2 AND CHAPTER 7)</t>
  </si>
  <si>
    <t>C-500-24327-493174</t>
  </si>
  <si>
    <t>Days and hours of work may vary according to business needs</t>
  </si>
  <si>
    <t>Only taxes and other withholding tax required by Law.</t>
  </si>
  <si>
    <t>C-500-24352-548635</t>
  </si>
  <si>
    <t>P-500-24273-372492</t>
  </si>
  <si>
    <t>C-500-24267-355721</t>
  </si>
  <si>
    <t>P-500-24120-933749</t>
  </si>
  <si>
    <t>C-500-24274-372695</t>
  </si>
  <si>
    <t>NEW PLUS TRADING CORPORATION</t>
  </si>
  <si>
    <t>SAN VICENTE VILLAGE</t>
  </si>
  <si>
    <t>PO BOX 504633</t>
  </si>
  <si>
    <t>66-0717377</t>
  </si>
  <si>
    <t>newplustradingco@gmail.com</t>
  </si>
  <si>
    <t>P-500-24232-275512</t>
  </si>
  <si>
    <t>Experience in accounting services, bookkeeping, payroll, basic tax preparation and bank reconciliation. Must know to operate Quickbooks accounting software and microsoft office software, excel, word.</t>
  </si>
  <si>
    <t>NEW PLUS TRADING CORP.</t>
  </si>
  <si>
    <t>C-500-24279-387896</t>
  </si>
  <si>
    <t>C-500-25014-616014</t>
  </si>
  <si>
    <t>Chapter 2 and Fica employee share</t>
  </si>
  <si>
    <t>C-500-24339-515978</t>
  </si>
  <si>
    <t>C-500-24299-431859</t>
  </si>
  <si>
    <t>C-500-24344-526448</t>
  </si>
  <si>
    <t>P-500-24008-623005</t>
  </si>
  <si>
    <t>EXPERIENCE IN CHRISTIAN SCHOOL SETTING.
-WILL BE IN FULL SUPPORT WITH THE SCHOOLS PHILOSOPHY OF EDUCATION AND BIBLICAL PRINCIPLES. BORN- AGAIN CHRISTIAN.
-MUST BE WILLING TO OBTAIN ACSI CERTIFICATION DURING THE INITIAL YEAR OF EMPLOYMENT.
- FAMILIARITY USING TECHNOLOGY (LAPTOP, IPAD, PROJECTOR) IN THE CLASSROOM.
- KNOWLEDGE IN MICROSOFT OFFICE, GOOGLE CLASSROOM, GOOGLE DOCS, FORMS, AND OTHER EDUCATIONAL SOFTWARE.
-KNOWLEDGE OF INSTRUCTIONAL METHODS APPROPRIATE FOR STUDENTS AT THE RESPECTIVE GRADE LEVELS.</t>
  </si>
  <si>
    <t>C-500-24351-544612</t>
  </si>
  <si>
    <t xml:space="preserve">Must have 12 month of work experience in the proffered position. Must be able to read, write, and the ability to grasp and make sense of information, instructions, and narratives. Can do and perform work assignment under pressure with less supervision and must be able to meet tasks deadline. Must be physically fit to be able to handle and perform the duties of the position. Willing to work flexible hours including holidays and weekends. The work schedule for this position includes split shift and each beneficiary shall have different days off, each with 1-day off per week. All applicant must have own transportation to &amp; from work and must be able to secure CNMI driver's license. All applicants must attach an updated resume, employment certification, and police clearance. Background checks and drug testing may be required during or prior to employment to all applicants. </t>
  </si>
  <si>
    <t>C-500-24349-543786</t>
  </si>
  <si>
    <t>DEOLITO RAMIREZ JR</t>
  </si>
  <si>
    <t>JJ MANPOWER SERVICE</t>
  </si>
  <si>
    <t>OLEAI SAN JOSE</t>
  </si>
  <si>
    <t>DEOLITO JR</t>
  </si>
  <si>
    <t>P-500-24311-455945</t>
  </si>
  <si>
    <t>CNMI TAXES, SS AND MEDICARE TAXES</t>
  </si>
  <si>
    <t>jjcompany670@gmail.com</t>
  </si>
  <si>
    <t>DEOLITO RAMIRZ JR</t>
  </si>
  <si>
    <t>C-500-24247-309044</t>
  </si>
  <si>
    <t>T. Builders LLC</t>
  </si>
  <si>
    <t>P.O. Box 505404</t>
  </si>
  <si>
    <t>66-1003331</t>
  </si>
  <si>
    <t>Padayao</t>
  </si>
  <si>
    <t>Veronica</t>
  </si>
  <si>
    <t>t.builders96950@gmail.com</t>
  </si>
  <si>
    <t>P-500-24209-226866</t>
  </si>
  <si>
    <t>Building Maintenance</t>
  </si>
  <si>
    <t>Must have 12 months experience as Maintenance Worker</t>
  </si>
  <si>
    <t>Beach Road San Antonio</t>
  </si>
  <si>
    <t>C-500-24320-476938</t>
  </si>
  <si>
    <t>MJ MANPOWER SERVICES</t>
  </si>
  <si>
    <t>RINONGERTRUDES@GMAIL.COM</t>
  </si>
  <si>
    <t>P-500-24282-391363</t>
  </si>
  <si>
    <t>HOUSEKEEPING STAFF</t>
  </si>
  <si>
    <t>CERTIFICATE OF HOUSEKEEPER ATTENDANT</t>
  </si>
  <si>
    <t>FICA MEDICARE, FICA SSS AND CHAPTER 2</t>
  </si>
  <si>
    <t>C-500-24299-431879</t>
  </si>
  <si>
    <t xml:space="preserve">High School Graduate/GED. Must have 24 months experience.  Knowledge of machines and tools, including their designs, uses, repair, and maintenance.  Knowledge of materials, methods, and the tools involved in the construction or repair of houses, buildings, or other structures.  Ability to follow instructions from supervisors or senior maintenance workers. Knowledge of general carpentry and repair.  Ability to use hand tools and power tools.
</t>
  </si>
  <si>
    <t>C-500-24272-372254</t>
  </si>
  <si>
    <t>503496 Buenas Dias Road Alof Avenue</t>
  </si>
  <si>
    <t>C-500-24310-452916</t>
  </si>
  <si>
    <t>C-500-24326-490353</t>
  </si>
  <si>
    <t>P-500-24262-346215</t>
  </si>
  <si>
    <t>APPLICANT REQUIRE TO PASS CNMI TOUR GUIDE EXAMINATION IF WORK AT SAIPAN, CNMI, AND AT LEAST 12 MONTHS PREVIOUS WORK EXPERIENCE AS TOUR GUIDE.</t>
  </si>
  <si>
    <t>C-500-24296-422260</t>
  </si>
  <si>
    <t>Canal Dr., Broadway St., San Jose Village</t>
  </si>
  <si>
    <t>C-500-24303-438545</t>
  </si>
  <si>
    <t>P-500-24259-338493</t>
  </si>
  <si>
    <t>1)MINIMUM OF 12 MONTHS WORKING EXPERIENCE AS TOUR GUIDE OR RELATED JOB. 2) FAMILIAR WITH SAIPAN ESPECIALLY ABOUT AREAS OF INTERESTS 3) KNOWLEDGE IN KOREAN AND CHINESE LANGUAGE TO COMMUNICATE WELL WITH THE GUESTS FROM TARGET MARKET. 4) CAN WORK ON FLEXIBLE SCHEDULE DURING WEEKDAYS AND HOLIDAYS. 5) MUST KNOW HOW TO OPERATE PASSENGER VEHICLES TO TAKE GUEST TO DESIGNATED SITES. 6) MUST PROVIDE EMPLOYMENT CERTIFICATION FROM PREVIOUS EMPLOYER(S) 7) MUST HAVE A VALID CNMI DRIVERS LICENSE 8) VALID PROOF OF IDENTITY AND EMPLOYMENT AUTHORIZATION MAY BE ASKED DURING FINAL INTERVIEW 9) WILLING TO WORK FLEXIBLE SCHEDULE 10) DO OTHER RELATED DUTIES AS ASSIGNED.</t>
  </si>
  <si>
    <t>C-500-24276-378984</t>
  </si>
  <si>
    <t>P-500-24233-278554</t>
  </si>
  <si>
    <t>Hairdresser</t>
  </si>
  <si>
    <t>Skills to perform different kind of hair styling.</t>
  </si>
  <si>
    <t>CNMI Taxes (Chapter 2)
FICA Taxes ( SSS, Medicare)</t>
  </si>
  <si>
    <t>C-500-24312-458896</t>
  </si>
  <si>
    <t>P-500-24205-214284</t>
  </si>
  <si>
    <t>WITH AT LEAST MINIMUM 3 MONTHS WORKING EXPERIENCE IN MAINTAINING GROUND KEEPING EQUIPMENT. MUST KNOW HOW TO USE FERTILIZERS, HERBICIDES AND INSECTICIDES. 
APPLICANTS MUST SUBMIT EMPLOYMENT CERTIFICATE.</t>
  </si>
  <si>
    <t>C-500-24347-537282</t>
  </si>
  <si>
    <t>Must have 12 month of work experience in the proffered position. Must be able to read, write, and the ability to grasp and make sense of information, instructions, and narratives. Can do and perform work assignment under pressure with less supervision and must be able to meet tasks deadline. Must be physically fit to be able to handle and perform the duties of the position. Willing to work flexible hours including holidays and weekends. The work schedule for this position includes split shift and each beneficiary shall have different days off, each with 1-day off per week. All applicant must have own transportation to &amp; from work and must be able to secure CNMI driver's license. All applicants must attach an updated resume, employment certification, and police clearance. Background checks and drug testing may be required during or prior to employment to all applicants.</t>
  </si>
  <si>
    <t>C-500-24336-508432</t>
  </si>
  <si>
    <t xml:space="preserve">FOOD AND BEVERAGE AND SERVING SKILLS WITH CUSTOMER SERVICE SKILLS, OR A SUITABLE ALTERNATIVE; 1 YEAR OF KITCHEN PRODUCTION AND/OR FOOD AND DRINKS SERVING EXPERIENCE PREFERABLY IN A HIGH-VOLUME RESTAURANT; UNDERSTANDING OF FOOD PREPARATION FUNDAMENTALS; ABILITY TO FOLLOW RECIPES AND ACCEPT ORDERS; UNDERSTANDING OF FOOD ALLERGIES AND FOOD BORNE ILLNESSES; BASIC MATHEMATICAL SKILLS; CAN COMMUNICATION IN BOTH WRITTEN AND VERBAL; AND AVAILABLE TO WORK SHIFTS, ON PUBLIC HOLIDAYS, AND OVER WEEKENDS. </t>
  </si>
  <si>
    <t>C-500-25032-659321</t>
  </si>
  <si>
    <t>Hardt Eye Clinic, Inc.</t>
  </si>
  <si>
    <t>Hardt Eye Clinic</t>
  </si>
  <si>
    <t>Unit 1-6 Amparo Building Beach Road</t>
  </si>
  <si>
    <t>75-3142152</t>
  </si>
  <si>
    <t>Magboo</t>
  </si>
  <si>
    <t>Divina Marie</t>
  </si>
  <si>
    <t>Adan</t>
  </si>
  <si>
    <t>hardteye.acctg@gmail.com</t>
  </si>
  <si>
    <t>P-500-24311-456088</t>
  </si>
  <si>
    <t xml:space="preserve">Must pass the NCLEX-RN, licensed as Registered Nurse by the Commonwealth Board of Nurse Examiners (CBNE) to practice nursing in the Commonwealth of the Northern Mariana Islands (CNMI). With At least 12 months prior professional nursing experience and an experience working in an optometry setting is preferred. </t>
  </si>
  <si>
    <t>C-500-25009-608864</t>
  </si>
  <si>
    <t>P-500-24336-508563</t>
  </si>
  <si>
    <t>Applicants must be a high school graduate with at least 12 months of relevant work experience. Able to perform routine maintenance on equipment and accurately determine when and what type of maintenance is required. Must be capable of identifying the appropriate tools and equipment needed to effectively complete a job. Ability to lift heavy objects, ranging from 30 to 60 pounds, as part of job duties.</t>
  </si>
  <si>
    <t>SS/FICA and CNMI Applicable withholding taxes.</t>
  </si>
  <si>
    <t>C-500-25020-628842</t>
  </si>
  <si>
    <t>C-500-25075-779569</t>
  </si>
  <si>
    <t>Deductions will include local and state taxes which is consistent and pertinent to U.S. Federal and CNMI Laws (e.g. Chapter 2, Chapter 7, SS, and Medicare)</t>
  </si>
  <si>
    <t>C-500-24353-556135</t>
  </si>
  <si>
    <t>MALIGSON</t>
  </si>
  <si>
    <t>P-500-24316-465566</t>
  </si>
  <si>
    <t>HIGH SCHOOL DIPLOMA AND 24 MONTHS OF WORK EXPERIENCE AS A GENERAL MAINTENANCE.</t>
  </si>
  <si>
    <t>P.O BOX 1267</t>
  </si>
  <si>
    <t>C-500-24354-556190</t>
  </si>
  <si>
    <t>SONGSONG  VILLAGE</t>
  </si>
  <si>
    <t>P-500-24314-465111</t>
  </si>
  <si>
    <t>BACHELOR'S DEGREE IN ACCOUNTING AND 24 MONTHS OF WORK EXPERIENCE AS AN ACCOUNTANT</t>
  </si>
  <si>
    <t>PGEVANG2024@GMAIL.COM</t>
  </si>
  <si>
    <t>C-500-25223-233215</t>
  </si>
  <si>
    <t>M.S. Villagomez Incorporated</t>
  </si>
  <si>
    <t>MSV Property Management Company</t>
  </si>
  <si>
    <t>P.O. Box 500007</t>
  </si>
  <si>
    <t>66-0498845</t>
  </si>
  <si>
    <t>Villagomez</t>
  </si>
  <si>
    <t>John Lee</t>
  </si>
  <si>
    <t>msvinc96950@gmail.com</t>
  </si>
  <si>
    <t>P-500-25122-930361</t>
  </si>
  <si>
    <t>Must have general skills in carpentry, plumbing, electrical, and other related works.</t>
  </si>
  <si>
    <t>MSV Building 1 Chalan Kanoa Beach Road</t>
  </si>
  <si>
    <t>C-500-25202-187510</t>
  </si>
  <si>
    <t>BEACH ROAD, SUSUPE</t>
  </si>
  <si>
    <t>Meridian Land Surveying, LLC</t>
  </si>
  <si>
    <t>66-0703300</t>
  </si>
  <si>
    <t>mlsllc.spn@gmail.com</t>
  </si>
  <si>
    <t>Surveying and Mapping Technicians</t>
  </si>
  <si>
    <t>Overtime Exempt</t>
  </si>
  <si>
    <t>C-500-25206-199546</t>
  </si>
  <si>
    <t>No Applicable</t>
  </si>
  <si>
    <t>AT LEAST A HIGH SCHOOL DIPLOMA. AT LEAST 6 MONTHS WORKING EXPERIENCE ON RELATED FIELD. KNOWLEDGE OF BUSINESS AND MANAGEMENT PRINCIPLES INVOLVED IN STRATEGIC PLANNING, COORDINATION OF PEOPLE AND RESOURCES. KNOWLEDGE OF ADMINISTRATIVE AND OFFICE PROCEDURES AND SYSTEMS SUCH AS WORD PROCESSING, DESIGNING FORMS AS REQUIRED BY MANAGEMENT AND HEAD OFFICE. KNOWLEDGE OF COMPUTER SKILLS, IN WORD, EXCEL, AND POWER POINT. ABILITY TO USE THE FOLLOWING FEATURES IN MICROSOFT OFFICE SOFTWARE. 
WORD: ABLE TO FORMAT AND STRUCTURE MATERIAL INVENTORY AND SALES REPORTS 
EXCEL: ABLE TO USE SPREADSHEETS, FORMULAS, PIVOT TABLES, AND CHARTS USED IN CREATING MATERIAL INVENTORY AND SALES 
POWERPOINT: CAPABLE OF CREATING STRUCTURED SLIDE DECKS WITH MATERIAL SALES GRAPHICS AND NARRATIVES. 
KNOWLEDGE OF SPEAKING AND WRITING BOTH OF ENGLISH AND CHINESE LANGUAGES. KNOWLEDGE OF COMMUNICATION BOTH IN ENGLISH AND CHINESE WITH LOCAL PERSONNEL AND HEADQUARTERS PERSONNEL (IN CHINA). UNDERSTANDING OF DATA WITH PRIVACY STANDARD. CAN WORK EVEN ON WEEKEND OR HOLIDAY. 
MONDAY, SATURDAY 8:00 - 11:00AM 1:00 - 5:00PM TUESDAY-FRIDAY 8:00 - 11:00AM 1:30 - 5:00PM</t>
  </si>
  <si>
    <t>C-500-25189-157565</t>
  </si>
  <si>
    <t>Saipanemp25@gmail.com</t>
  </si>
  <si>
    <t>P-500-25072-771083</t>
  </si>
  <si>
    <t>Knowledge in multi craft skills such as carpentry, plumbing, electrical and painting. Knowledge of materials and supplies needed for work. Knowledge on methods needed to perform the task. Knowledge on the usage of tools and tools needed. Must be able to climb ladders and stairs and to lift and carry, push/pull up to 50 lbs. at a time. A minimum of 24 months experience is required. A High School Diploma/GED is required.</t>
  </si>
  <si>
    <t>Teer Drive, Oleai Village</t>
  </si>
  <si>
    <t>C-500-25223-232712</t>
  </si>
  <si>
    <t>C-500-25203-190625</t>
  </si>
  <si>
    <t>1+1 Spa</t>
  </si>
  <si>
    <t>PRESIDENT/MANGER</t>
  </si>
  <si>
    <t>P-500-25166-094012</t>
  </si>
  <si>
    <t>MANICURISTS, PEDICURISTS</t>
  </si>
  <si>
    <t>AT LEAST 12 MONTHS PREVIOUS WORK EXPERIENCE AS MANICURISTS, PEDICURISTS.  EDUCATION BACKGROUND REQUIRED: NONE</t>
  </si>
  <si>
    <t>LOCAL &amp; FEDERAL TZX DECUTABLE.</t>
  </si>
  <si>
    <t>C-500-25233-257064</t>
  </si>
  <si>
    <t>Tinian Landscaping &amp; Custodial Services; TLC General Contractor; TLC Maintenance; Primo's Fast Food Diner</t>
  </si>
  <si>
    <t>P-500-25197-180560</t>
  </si>
  <si>
    <t>Grant Street, Lot 003 T11, San Jose Village</t>
  </si>
  <si>
    <t>C-500-25225-238472</t>
  </si>
  <si>
    <t>ASLITO TIKA LN.</t>
  </si>
  <si>
    <t>P-500-25189-157693</t>
  </si>
  <si>
    <t>C-500-25248-289241</t>
  </si>
  <si>
    <t>C-500-25202-187368</t>
  </si>
  <si>
    <t>P-500-25141-999468</t>
  </si>
  <si>
    <t>C-500-25222-232676</t>
  </si>
  <si>
    <t>3 BROS. LAUNDRYMAT</t>
  </si>
  <si>
    <t>P.O Box 1359</t>
  </si>
  <si>
    <t>P-500-25184-149150</t>
  </si>
  <si>
    <t>Laundry Attendants</t>
  </si>
  <si>
    <t>KNOW HOW TO OPERATE DIGITAL AND MANUAL WASHING MACHINES AND DRYERS. KNOWLEDGEABLE OF SAFETY AND HEALTH PROCEDURE OF THE JOB. MAY BE required WORKING STANDING LONG HOURS IF NECESSARY. MAYBE REQUIRED TO WORK ON A FLEXIBLE HOURS.</t>
  </si>
  <si>
    <t>a &amp; c import export</t>
  </si>
  <si>
    <t>Must be able to demonstrate ability to operate computer systems, both hardware and software; Ability to read manuals for computer diagnostics and troubleshooting.</t>
  </si>
  <si>
    <t>Rte 30 Beach Road Corner CoconutStreet</t>
  </si>
  <si>
    <t>P-500-25140-994607</t>
  </si>
  <si>
    <t>C-500-25222-232677</t>
  </si>
  <si>
    <t>A&amp;C Import/Export</t>
  </si>
  <si>
    <t>P-500-25184-149154</t>
  </si>
  <si>
    <t>Farm Worker</t>
  </si>
  <si>
    <t xml:space="preserve">MUST HAVE KNOWLEDGE TO USE TRACTOR AND TRUCK FOR LOADING OF GOODS. CANDIDATE MAY BE REQUIRED TO WORK UNDER THE SUN OR RAINING IF NECESSARY. MAYBE REQUIRED TO WORK ON A FLEXIBLE HOURS.
</t>
  </si>
  <si>
    <t>Sinapalo Vilalge</t>
  </si>
  <si>
    <t>Cnmi Taxes and Fica TAxes</t>
  </si>
  <si>
    <t>CNMI, Federal Tax (FICA), Medicare</t>
  </si>
  <si>
    <t>AVELINA LYN ROMEY REYES</t>
  </si>
  <si>
    <t>SAPPHIRE ENTERPRISES, INC.</t>
  </si>
  <si>
    <t>P.O. BOX 502869</t>
  </si>
  <si>
    <t>CHAR'S BUILDING, BEACH ROAD, CHALAN KANOA</t>
  </si>
  <si>
    <t>66-0542957</t>
  </si>
  <si>
    <t>AVELINA LYN</t>
  </si>
  <si>
    <t>ROMEY</t>
  </si>
  <si>
    <t>alanie0923@yahoo.com</t>
  </si>
  <si>
    <t>CNMI TAX AND FICA</t>
  </si>
  <si>
    <t>C-500-25224-238127</t>
  </si>
  <si>
    <t>6564 Chalan Pali Arnold, Gualu Rai</t>
  </si>
  <si>
    <t>P-500-25157-060283</t>
  </si>
  <si>
    <t>Automotive Service Technicians And Mechanics</t>
  </si>
  <si>
    <t>HIGH SCHOOL GRADUATE OR EQUIVALENT. 24 MONTHS CONTINUED EXPERIENCE IN AUTOMOTIVE SERVICE AND MECHANICS. KNOWLEDGEABLE IN GENERAL REPAIR AND REPLACEMENT SERVICES TO INCLUDE: TRUING ROTORS AND DRUMS, DISC DRUMS AND BRAKES, WHEEL ALIGNMENT, STRUTS AND SUSPENSION, ENGINE PERFORMANCE (TUNE-UP), FUEL SYSTEMS, CRUISE CONTROL, SOUND SYSTEMS, EXHAUST SYSTEMS, FLUID AND FILTER SERVICE, HEATING AND COOLING SYSTEMS, AIR CONDITIONINGSYSTEMS, DRIVE TRAIN/U-JOINT SERVICE, FRONT WHEEL DRIVE/CONSTANT VELOCITY JOINTS AND SPECIALTY INSTALLATIONS.
MUST PASSED REQUIRED TRADE TEST TO VERIFY SKILLS AND QUALIFICATIONS.</t>
  </si>
  <si>
    <t>C-500-25190-160709</t>
  </si>
  <si>
    <t>P-500-25153-039345</t>
  </si>
  <si>
    <t>C-500-25035-662704</t>
  </si>
  <si>
    <t xml:space="preserve">HIGH SCHOOL GRADUATE. MUST HAVE 12 MONTHS EXPERIENCE. ABLE TO WORK SAFELY WITH CLEANING SUPPLIES. ABLE TO USE CLEANING EQUIPMENT. KNOWLEDGE OF CLEANING CHEMICALS, SUPPLIES, AND MATERIAL SAFETY DATA SHEETS. HANDLES THE PHYSICAL DEMANDS OF THE JOB, INCLUDING STANDING AND WALKING FOR MOST OF THE SHIFT, BENDING, CLIMBING, AND LIFTING AT LEAST 25 POUNDS.
</t>
  </si>
  <si>
    <t>C-500-25045-692924</t>
  </si>
  <si>
    <t>MUST HAVE PEST CONTROL CERTIFICATION.
MUST HAVE AT LEAST ONE YEAR OF WORKING EXPERIENCE AS PEST CONTROL TECHNICIAN.
MUST POSSESS THE FOLLOWING QUALITIES:
NEAR AND CLEAR VISION TO INSPECT PEST ISSUES.
ORAL COMPREHENSION THE ABILITY TO LISTEN
TO AND UNDERSTAND INFORMATION AND IDEAS PRESENTED THROUGH SPOKEN WORDS AND SENTENCES.
ORAL EXPRESSION THE ABILITY TO COMMUNICATE INFORMATION AND IDEAS IN SPEAKING SO OTHERS WILL UNDERSTAND. 
SPEECH CLARITY THE ABILITY TO SPEAK CLEARLY SO OTHERS CAN UNDERSTAND YOU. 
DEDUCTIVE REASONING THE ABILITY TO
APPLY GENERAL RULES TO SPECIFIC PROBLEMS TO PRODUCE ANSWERS THAT MAKE SENSE.
GETTING INFORMATION OBSERVING, RECEIVING, AND OTHERWISE OBTAINING INFORMATION FROM ALL RELEVANT SOURCES. 
IDENTIFYING OBJECTS, ACTIONS, AND EVENTS IDENTIFYING INFORMATION BY CATEGORIZING, ESTIMATING, RECOGNIZING DIFFERENCES OR SIMILARITIES, AND DETECTING CHANGES IN CIRCUMSTANCES OR EVENTS. 
INSPECTING EQUIPMENT, STRUCTURES, OR MATERIALS TO IDENTIFY THE CAUSE OF ERRORS OR OTHER PROBLEMS OR DEFECTS.
MAKING DECISIONS AND SOLVING PROBLEMS ANALYZING INFORMATION AND EVALUATING RESULTS TO CHOOSE THE BEST SOLUTION AND SOLVE PROBLEMS.</t>
  </si>
  <si>
    <t>C-500-24362-573031</t>
  </si>
  <si>
    <t>KNOWLEDGE OF OPERATIONAL CHARACTERISTICS OF MECHANICAL EQUIPMENT AND TOOLS USED IN THE MAINTENANCE AND REPAIR OF FACILITIES, KNOWLEDGE OF OCCUPATIONAL HAZARDS AND STANDS SAFETY PRATICES NECESSARY IN THE MAINTENANCE AND REPAIR OF FACILITIES. KNOWLEDGE  ON  BUIDLING MAINTENANCE PRACTICES AND PROCEDURES; PRINCIPALS AND PROCEDURES OF RECORD KEEPING. MUST MEET PHYSICAL REQUIREMENTS TO PERFORM THEIR DUTIES SUCH AS LIFTING OBJECTS OF AT LEAST 25-50 LBS. WITH OF WITHOUT ASSITANCE OF HAND TRUCK OR ANOTHER PERSON; BENDING AND STANDING FOR DURATION OF SHIFT. ABILITY TO EXERT MAXIMUM MUSCLE FORCE TO LIFT, PUSH, PULL, OR CARRY HEAVY OBJECT; ABILITY TO ARRANGE THINGS OR ACTIONS IN A CERTAIN ORDER OR PATTERN ACCORDING TO A SPECIFIC RULE OR SET OF RULES; MUST HAVE PHYSICAL STAMINA AND DEXTERITY; ABILITY TO READ TECHNICAL MANUALS AND DRAWINGS; MUST KNOW HOW TO OPERATE HAND AND ELECTRICAL, TOOLS SUCH AS ADJUSTABLE WRENCHES, DRAIN OR PIPE CLEANING EQUIPMENT, HEX KEYS, LEVELS, PIPE OR TUBE CUTTER, PIPE WRENCHES POWER DRILLS, POWER SAWS, PULLER, SCREWDRIVERS, ETC.; KNOWLEDGE OF HVAC, PLUMBING AND ELECTRICAL SYSTEM, MATERIALS, METHODS, AND THE TOOLS INVOLVED IN THE CONSTRUCTION OR REPAIR OF HOUSES, OR OTHER STRUCTURES. MUST BE ABLE TO WORK ON WEEKENDS OR NIGHT SHIFT IN NEEDED. THE EMPLOYER REQUIRES POST-OFFER PRE-EMPLOYMENT DRUG SCREENING TEST AND RANDOM DRUG TESTING WHICH IS TO BE APPLIED EQUALLY TO BOTH U.S. WORKERS AND CW-1 
WORKERS. THE EMPLOYMENT REQUIRES THE POST-OFFER PRE-EMPLOYMENT POLICE CLEARANCE RECORD TO BE PROVIDED TO THE EMPLOYERS; THIS REQUIREMENTS IS TO BE APPLIED EQUALLY TO BOTH U.S. WORKERS AND CW-1 WORKER.</t>
  </si>
  <si>
    <t>C-500-24352-549341</t>
  </si>
  <si>
    <t>4885 Dandan Road</t>
  </si>
  <si>
    <t>P-500-24171-128368</t>
  </si>
  <si>
    <t>C-500-25007-599061</t>
  </si>
  <si>
    <t>Unit 6 Rem Ctr, Cheribiyan Dr, Gualo Rai</t>
  </si>
  <si>
    <t>Unit 6 Rem Ctr,  Cheribiyan Dr, Gualo Rai</t>
  </si>
  <si>
    <t>P-500-24328-496097</t>
  </si>
  <si>
    <t>Forklift Operator</t>
  </si>
  <si>
    <t xml:space="preserve">Minimum 1 year work experience involving the use of counterbalance and reach forklift.   Must have a valid certification for Powered Industrial Truck Forklift &amp; Powered Pallet Jack (Class I, II &amp; III).  Applicants will be required to demonstrate expertise in driving and navigating the counterbalance and reach forklift safely in a tight space inside the frozen cold storage warehouse. Must be able to to lift 50 to 80 lbs. frequently and up to 90 lbs. occasionally. Must be able to work inside the frozen cold storage warehouse for long hours.  Must possess or be able to obtain food handler certification.  Must pass a pre-employment rapid drug test.  These requirements will be applied equally to US workers and CW-1 workers. Applicants must pass a Forklift Operator Skills Evaluation/Performance Test for both the Standing Electric Reach Forklift and the Counterbalance Forklift conducted within our facility, achieving a minimum score of 58 points for each test.
Additional info on anticipated days and hours:
Monday - 8:30am to 1200pm and 1:00pm to 3:30pm
Tuesday - 8:30am to 1200pm and 1:00pm to 3:30pm
Wednesday - 8:30am to 1200pm and 1:00pm to 3:30pm
Thursday - 8:30am to 1200pm and 1:00pm to 3:30pm
Friday - 8:30am to 1200pm and 1:00pm to 3:30pm
Saturday - 8:30am to 1200pm and 1:00pm to 3:30pm
</t>
  </si>
  <si>
    <t>Unit 6 Rem Ctr Cheribiyan Dr Gualo Rai</t>
  </si>
  <si>
    <t>CNMI Withholding Tax and SS/Medicare Taxes</t>
  </si>
  <si>
    <t>C-500-24360-571069</t>
  </si>
  <si>
    <t>KANGTAI CORPORATION</t>
  </si>
  <si>
    <t>FORTUNE MARKET</t>
  </si>
  <si>
    <t>CHALAN PALE ARNOLD, CHALAN LAULAU VILLAHGE</t>
  </si>
  <si>
    <t>cnmi</t>
  </si>
  <si>
    <t>66-1007057</t>
  </si>
  <si>
    <t>YUEHUA</t>
  </si>
  <si>
    <t>yuahuachen2024@gmail.com</t>
  </si>
  <si>
    <t>P-500-24310-452930</t>
  </si>
  <si>
    <t>Per week exceeds 40 hours, overtime rate $9.75 x1.5=$14.625 per hour</t>
  </si>
  <si>
    <t>C-500-25022-633957</t>
  </si>
  <si>
    <t>Certificate in basic events design, planning or coordination, 6 MONTHS EXPERIENCE.. WORKING HOURS is 7:00am to 3:00pm WITH ONE HOUR LUNCH BREAK</t>
  </si>
  <si>
    <t>all applicable cnmi and federal tax deducitons</t>
  </si>
  <si>
    <t>C-500-24352-549363</t>
  </si>
  <si>
    <t>Carpenters</t>
  </si>
  <si>
    <t>P-500-24119-933078</t>
  </si>
  <si>
    <t>Carpenter</t>
  </si>
  <si>
    <t>C-500-24364-575250</t>
  </si>
  <si>
    <t>R&amp;EQ Corporation</t>
  </si>
  <si>
    <t>R&amp;EQ Day &amp; Night Child Care Center</t>
  </si>
  <si>
    <t>Segotier</t>
  </si>
  <si>
    <t>Assistant Director</t>
  </si>
  <si>
    <t>P-500-24276-379053</t>
  </si>
  <si>
    <t>Childcare worker</t>
  </si>
  <si>
    <t>C-500-24339-516007</t>
  </si>
  <si>
    <t>P-500-24299-432010</t>
  </si>
  <si>
    <t>C-500-25024-639846</t>
  </si>
  <si>
    <t>C-500-25007-599120</t>
  </si>
  <si>
    <t>HESHUN CORPORATION</t>
  </si>
  <si>
    <t>NEW SEASIDE RESTAURANT</t>
  </si>
  <si>
    <t>BEACH ROAD, GARAPAN VILLAGE</t>
  </si>
  <si>
    <t>66-0756145</t>
  </si>
  <si>
    <t>GUIMING</t>
  </si>
  <si>
    <t>HESHUNCORP@hotmail.com</t>
  </si>
  <si>
    <t>P-500-24324-483744</t>
  </si>
  <si>
    <t>WORK SCHEDULES AS FOLLOWS
11:00AM TO 2:00PM,
5:00PM TO 9:00PM.
7 HOURS A DAY, MONDAY THROUGH FRIDAY, 35 HOURS PER WEEK.</t>
  </si>
  <si>
    <t>Per week exceeds 40 hours, overtime rate $8.83 x 1.5=13.245 per hour</t>
  </si>
  <si>
    <t>heshuncorp@hotmail.com</t>
  </si>
  <si>
    <t>C-500-25153-039039</t>
  </si>
  <si>
    <t>P-500-25038-673954</t>
  </si>
  <si>
    <t>MUST HAVE 12-MONTHS OF WORK-RELATED EXPERIENCE. HAS KNOWLEDGE OF RAW MATERIALS, PRODUCTION PROCESSES, QUALITY CONTROL, COSTS, AND OTHER TECHNIQUES FOR MAXIMIZING THE EFFECTIVE MANUFACTURE AND DISTRIBUTION OF GOODS. MUST BE FLEXIBLE TO WORK AROUND THE CUSTOMER DEMANDS, INCLUDING EARLY MORNING, NIGHT, WEEKEND AND HOLIDAY AVAILABILITY. HAS THE ABILITY TO WORK IN HOT, HECTIC ENVIRONMENT, STAND, WALK, BEND, USE HAND AND APPLIANCES, AND LIFT ITEMS FOR EXTENDED PERIODS. MUST HAVE BASIC MATH AND COMPUTER SKILLS. MUST KNOW HOW TO MEASURE AND CALCULATE INGREDIENTS ACCORDING TO THE AMOUNT OF PRODUCT NEEDS TO PRODUCE.</t>
  </si>
  <si>
    <t>C-500-25155-049251</t>
  </si>
  <si>
    <t>C-500-25150-033233</t>
  </si>
  <si>
    <t>C-500-25155-049594</t>
  </si>
  <si>
    <t>AT LEAST 12 MONTHS PREVIOUS RELATED WORK EXPERIENCE AS HAIRDRESSERS, HAIRSTYLISTS, COSMTELOGISTS.</t>
  </si>
  <si>
    <t>C-500-25190-161005</t>
  </si>
  <si>
    <t>P-500-24191-181670</t>
  </si>
  <si>
    <t>Food &amp; Beverage Supervisor</t>
  </si>
  <si>
    <t>C-500-25151-037931</t>
  </si>
  <si>
    <t xml:space="preserve">Minimum of 12 months of relevant work experience as a baker, verifiable through references from previous employers.
Ability to demonstrate three or more commercial baking techniques, such as proofing dough, laminating pastry, tempering chocolate, or blind baking. This will be evaluated during the hiring process through an interview and a hands-on skills test.
 Knowledge of commercial baking equipment and ingredient functions, including mixers, ovens, proofers, and key ingredients such as flour, fats, leavening agents, and yeast. Assessment will be conducted through structured interview questions and/or a short written quiz.
At least 12 months of verifiable experience preparing a variety of baked goods, such as breads, pastries, cakes, and cookies, in a commercial bakery setting. 
Experience will be verified through prior employer references and/or a product portfolio.
Demonstrated ability to produce consistent, high-quality baked goods that meet established standards for appearance, taste, and texture. This will be evaluated through a baking test and use of a standardized quality checklist.
Basic decorating skills and ability to follow standard decorating techniques (e.g., piping, frosting, using fondant) for baked goods. Applicants may be asked to perform a decorating task or submit photos of decorated work. Evaluation will focus on neatness, creativity, and execution.
Ability to follow complex recipes with precision, including adjusting and scaling recipes for various batch sizes while maintaining consistency and quality.
Thorough understanding of food safety regulations and the ability to maintain a clean, organized, and safe working environment at all times. This will be evaluated through interview questions and observed during the skills test.
Ability to work efficiently in a fast-paced environment, handling multiple tasks simultaneously while meeting production deadlines.
Ability to collaborate effectively with team members, including the ability to give and receive clear instructions or feedback as needed in a team-oriented kitchen.
Physical stamina and endurance, including the ability to stand for extended periods, lift heavy trays or baking equipment (up to 50 lbs), and work efficiently in a physically demanding setting.
Comfort working in a hot kitchen environment, including operating ovens, mixers, and other baking equipment while maintaining focus on quality, hygiene, and safety standards.
</t>
  </si>
  <si>
    <t>C-500-25183-146592</t>
  </si>
  <si>
    <t>C-500-25140-994570</t>
  </si>
  <si>
    <t>rejoiceworlcorp@gmail.com</t>
  </si>
  <si>
    <t>C-500-25128-951461</t>
  </si>
  <si>
    <t>C-500-25155-049612</t>
  </si>
  <si>
    <t>local &amp; federal tax deductable.</t>
  </si>
  <si>
    <t>C-500-25202-187353</t>
  </si>
  <si>
    <t>P-500-25141-999448</t>
  </si>
  <si>
    <t>C-500-25179-137820</t>
  </si>
  <si>
    <t>C-500-25155-049429</t>
  </si>
  <si>
    <t>Animal Control Workers</t>
  </si>
  <si>
    <t>P-500-24200-204369</t>
  </si>
  <si>
    <t>Animal Attendant</t>
  </si>
  <si>
    <t>Must have a high school diploma or GED. Must have three (3) months prior training in Animal Husbandry. Must have at least twelve (12) months prior work experience as an Animal Attendant/Trainer. Must be able and willing to work shifts, evenings, holidays, and weekends. Must be able and willing to work during inclement weather. Must have or be able and willing to obtain valid Lifeguard and First-Aid &amp; CPR Certifications that will be applied equally to U.S. and foreign workers.</t>
  </si>
  <si>
    <t>C-500-25209-202657</t>
  </si>
  <si>
    <t>* 12 months experience in related food and beverage service and food preparation positions. 
* Ability to use slicers, mixers, grinders, food processors, etc. 
* Knowledge of various cooking procedures and methods (grilling, baking, boiling etc.) 
*Ability to work in a flexible work schedules. 
* Ability to perform large volume cooking 
* Able to handle work in a fast-paced environment.</t>
  </si>
  <si>
    <t>C-500-25179-137850</t>
  </si>
  <si>
    <t>Kalayaan, Inc,</t>
  </si>
  <si>
    <t>Agingan Lane,</t>
  </si>
  <si>
    <t>P-500-24171-127926</t>
  </si>
  <si>
    <t>C-500-25169-105057</t>
  </si>
  <si>
    <t>C-500-25149-027463</t>
  </si>
  <si>
    <t>P-500-24236-288505</t>
  </si>
  <si>
    <t>STOCK CLERK</t>
  </si>
  <si>
    <t>C-500-25163-083245</t>
  </si>
  <si>
    <t>C-500-25177-129705</t>
  </si>
  <si>
    <t>UNIT NO. 12, D' ELEGANCE CENTER, GARAPAN</t>
  </si>
  <si>
    <t>UNIT NO. 12, D' ELEGANCE CENTER, GARAPAN ST., GARAPAN</t>
  </si>
  <si>
    <t>P-500-25130-961924</t>
  </si>
  <si>
    <t xml:space="preserve">MUST HAVE AT LEAST AN ASSOCIATES DEGREE IN ACCOUNTING, FOREIGN EQUIVALENCE IS ACCEPTABLE; MUST HAVE AT LEAST 24 MONTHS OF WORK EXPERIENCE AS A BOOKKEEPER OR ACCOUNTANT, PREFERABLY IN A COMPANY WITH MULTIPLE LINES OF BUSINESSES; 
MUST HAVE THE REQUIRED SKILLS AND KNOWLEDGE IN: 
OPERATING PC, ADDING MACHINE, ACCOUNTING SOFTWARE SUCH AS PEACHTREE AND QUICKBOOKS.
OPERATING PC, ADDING MACHINE, ACCOUNTING SOFTWARE SUCH AS PEACHTREE AND QUICKBOOKS.
ADDITIONAL REQUIREMENTS AND SUPPORTING CREDENTIALS: 
APPLICANTS MUST PROVIDE: 
O	VERIFIABLE CERTIFICATE(S) OF EMPLOYMENT
O	CERTIFICATE(S) OF TRAININGS
O	CURRENT CNMI POLICE CLEARANCE. 
THE EMPLOYER CONSIDERS THE PROFFERED POSITION AS A POSITION OF TRUST. HENCE, PURSUANT TO ITS NORMAL HIRING PROCESS, AND IN ACCORDANCE WITH TITLE 80,  80-20.1-455(F)(1) OF THE CNMI EMPLOYMENT RULES AND REGULATIONS DEFINING THE TERM JUST CAUSE, THE EMPLOYER RESERVES THE RIGHT TO REJECT PERSONS WITH CRIMINAL RECORDS; TO REJECT PERSONS WITH NO FAVORABLE RECOMMENDATION FROM PRIOR EMPLOYMENT; AND TO REJECT PERSONS WITH AN EMPLOYMENT HISTORY INDICATING AN INABILITY TO PERFORM THE JOB SUCCESSFULLY, AND SIMILAR JUST CAUSES.
THE ABOVE-LISTED QUALIFICATIONS APPLY TO BOTH U.S AND NON-U.S. WORKERS.
</t>
  </si>
  <si>
    <t>UNIT NO. 12, 2ND FLOOR, D' ELEGANCE CENTER</t>
  </si>
  <si>
    <t>ALAIHAI AVE COR. GARAPAN ST., GARAPAN</t>
  </si>
  <si>
    <t>C-500-25179-137848</t>
  </si>
  <si>
    <t>airen.lerio@kalayanspn.com</t>
  </si>
  <si>
    <t>C-500-25157-060321</t>
  </si>
  <si>
    <t>P-500-25063-740075</t>
  </si>
  <si>
    <t xml:space="preserve">(1) WORK SCHEDULE AS FOLLOWS:
8:00AM TO 12:00PM,
2:00AM TO 5:00PM.
7 HOURS PER DAY, MONDAY THROUGH FRIDAY, 35 HOUS PER WEEK.
(2) TO BE CONSIDERATED FOR THE POSITION, APPLICANTS ARE REQUIRED TO SUBMIT EVIDENCE OF ELIGIBLE TO WORK IN THE UNITE STATES. </t>
  </si>
  <si>
    <t>Per week exceeds 40 hours, overtime rate $9.78 x1.5=$14.67 per hour.</t>
  </si>
  <si>
    <t>C-500-25164-088519</t>
  </si>
  <si>
    <t>AMERICAN FEDERAL "ZJC" GROUP LTD. CO</t>
  </si>
  <si>
    <t>GREE AIR CONDITIONER</t>
  </si>
  <si>
    <t>BEACH ROAD, GARAPAN</t>
  </si>
  <si>
    <t>P.O. BOX 722 GRB</t>
  </si>
  <si>
    <t>66-0489222</t>
  </si>
  <si>
    <t>LIAO</t>
  </si>
  <si>
    <t>GUO HONG</t>
  </si>
  <si>
    <t>greesaipan@hotmail.com</t>
  </si>
  <si>
    <t>P-500-24143-023059</t>
  </si>
  <si>
    <t>HIGH SCHOOL GRADUATE. MUST HAVE AT LEAST ONE YEAR OF EXPERIENCE AS AN AIRCON TECHNICIAN WITH AN EPA APPROVED CERTIFICATION. MUST BE ABLE TO
READ SCHEMATICS, GAUGES AND METERS. MUST HAVE KNOWLEDGE IN WELDING, ELECTRICAL AND CHARGING</t>
  </si>
  <si>
    <t>GREESAIPAN@HOTMAIL.COM</t>
  </si>
  <si>
    <t>C-500-25187-154808</t>
  </si>
  <si>
    <t>Current and valid CNMI Physical Therapist License
Current and valid CNMI Driver's License, car insurance and personally owned vehicle
Bachelors Degree in Physical Therapy, Healthcare or Science
Interested applicants must submit their completed applications, resume and other credentials at the office of Marianas
Health Services Inc. located at Marianas Health Services Inc Building, 2588 Wischiira Way, Oleai, Saipan, Commonwealth of
the Northern Mariana Islands from Monday to Friday, 8:00 am to 5:00 pm. Applications are available on our website at
www.marianashealth.com. Applicants may also send their applications via email to: hrdept@marianashealth.com or contact
the human resource department at telephone number: +1 670 233 4646 for more information. All candidates required to
complete a pre-employment assessment test specific to their desired position with a score of 80 points or higher. All
candidates required to complete and pass a criminal and medical licensing board (if applicable) background check.</t>
  </si>
  <si>
    <t>C-500-25163-083256</t>
  </si>
  <si>
    <t>P-500-25126-940467</t>
  </si>
  <si>
    <t>Applicant must have 12 months of experience in the same position. Must have ability to complete scheduled tasks while responding to unexpected incidents. Must have knowledge of health and safety standards and the ability to handle cleaning chemicals safely. Must have the ability to prioritize, organize and plan their workload to achieve assignments for the day. Must be able to communicate and interact with clients and collaborate with coworkers. Applicant must be willing to work flexible time, holidays and weekends when necessary. Work hours will be between 6:00am and 8:00pm for a minimum of 7 hours per day with two days off. Applicant must be able to provide a form of identification, a resume and employment certification showing the required work experience. Complete applications will be considered if submitted within the recruitment period. Previous employers will be contacted for verification and character reference. Applicants will be asked to demonstrate skill requirements of the job. All requirements will be applied equally to all applicants.</t>
  </si>
  <si>
    <t>C-500-25155-049642</t>
  </si>
  <si>
    <t>P-500-24156-066199</t>
  </si>
  <si>
    <t>Ability to manage time. Can work without supervision. Handle basic maintenance and cleaning.</t>
  </si>
  <si>
    <t>C-500-25164-088188</t>
  </si>
  <si>
    <t>Exec. Director/Secretary/Treasurer</t>
  </si>
  <si>
    <t>P-500-24271-369361</t>
  </si>
  <si>
    <t>MUST HAVE AT LEAST 24-MONTHS OF WORK RELATED EXPERIENCE. MUST HAVE THE ABILITY TO QUICKLY MOVE HAND OR MORE HAND TOGETHER WITH THE ARM, OR TWO HANDS TO GRASP, MANIPULATE OR ASSEMBLE OBJECTS.  MUST KNOW HOW TO HANDLE AND DRIVE HEAVY EQUIPMENT.</t>
  </si>
  <si>
    <t>As Perdido Road Chalan Piao</t>
  </si>
  <si>
    <t>C-500-25179-137814</t>
  </si>
  <si>
    <t>C-500-25156-055007</t>
  </si>
  <si>
    <t>P-500-24156-066474</t>
  </si>
  <si>
    <t>Ability to lift and move moderately heavy items, stand for extended periods, and move around the store. Having basic math skills. Showing an ability to help customers. The position involves handling cash and valuable packages; therefore, shortlisted applicants will be required to obtain police clearance as part of the preemployment process, required to both US workers and foreign workers.</t>
  </si>
  <si>
    <t>C-500-25198-180641</t>
  </si>
  <si>
    <t>C-500-25164-088213</t>
  </si>
  <si>
    <t>MUST HAVE AT LEAST 24-MONTHS OF WORK RELATED EXPERIENCE. MUST HAVE THE ABILITY TO QUICKLY MOVE HAND OR MORE HAND TOGETHER WITH THE ARM, OR TWO HANDS TO GRASP, MANIPULATE OR ASSEMBLE OBJECTS. MUST KNOW HOW TO HANDLE AND DRIVE HEAVY EQUIPMENT.</t>
  </si>
  <si>
    <t>C-500-25156-054966</t>
  </si>
  <si>
    <t>HIGH SCHOOL DIPLOMA AND WITH ONE YEAR EXPERIENCED AS A GENERAL MAINTENANCE . ABILITY TO TAKE APART MACHINES, EQUIPMENT, OR DEVICES TO REMOVE AND REPLACE DEFECTIVE PARTS. ABILITY TO USE COMMON TOOLS SUCH AS HAMMERS, HOISTS, SAWS, DRILLS, AND WRENCHES. EXPERIENCE WITH PRECISION MEASURING INSTRUMENTS OR ELECTRONIC TESTING DEVICES. EXPERIENCE PERFORMING ROUTINE MAINTENANCE. ABILITY TO MAINTAIN FOCUS WHILE WORKING INDIVIDUALLY. MUST HAVE  KNOWLEDGE IN ELECTRICAL WORKS. MUST BE ABLE TO WORK FLEXIBLE SCHEDULE INCLUDING EARLY MORNING HOURS, WEEKENDS AND HOLIDAYS.
APPLICANTS ARE REQUIRED TO SUBMIT THEIR RESUME AND EMPLOYMENT CERTIFICATION SHOWING THE REQUIRED EXPERIENCE. APPLICATIONS WILL BE CONSIDERED IF SUBMITTED WITHIN THE RECRUITMENT PERIOD. PREVIOUS EMPLOYER WILL BE CONTACTED FOR VERIFICATION AND PERSONAL REFERENCE.</t>
  </si>
  <si>
    <t>C-500-25178-133494</t>
  </si>
  <si>
    <t>High school graduate and 24 months of work experience. Knowledge of machines and tools, including their designs, uses repair and maintenance. Knowledge of materials, methods, and tools involved in the repair of buildings.</t>
  </si>
  <si>
    <t>C-500-25155-049602</t>
  </si>
  <si>
    <t>C-500-25160-066840</t>
  </si>
  <si>
    <t>P-500-25068-760369</t>
  </si>
  <si>
    <t>Able to understand instructions.</t>
  </si>
  <si>
    <t>LOT 1774-1 Chalan Pale Arnold Chalan Laulu</t>
  </si>
  <si>
    <t>C-500-25161-072536</t>
  </si>
  <si>
    <t xml:space="preserve">Knowledge of Aluminum products and Door designs, including their uses, repair, and maintenance. </t>
  </si>
  <si>
    <t>Withholding Tax, FICA Tax (SSS &amp; Medicare)</t>
  </si>
  <si>
    <t>C-500-25170-110269</t>
  </si>
  <si>
    <t>C-500-25157-060312</t>
  </si>
  <si>
    <t>Hardt Eye Clinic Inc.</t>
  </si>
  <si>
    <t>Unit 1-6 Amparo Building, Beach Road</t>
  </si>
  <si>
    <t>Hardt</t>
  </si>
  <si>
    <t>Gordon</t>
  </si>
  <si>
    <t>P-500-25114-898068</t>
  </si>
  <si>
    <t>Bachelors Degree in Accounting is required with at least three (3) years of comprehensive financial accounting and tax preparation work experience as an Accountant. Must have work experience in payroll processing, preparing financial statements, and reporting requirements in accordance with accepted accounting principles. Must have work experience in preparing local, state and federal taxation. Must have an experience with general ledger functions, accounts payable, accounts receivable process, inventory, cash flow, account reconciliation and bank reconciliation. Hands-on experience with accounting software like Peachtree Accounting or QuickBooks, MS Office, especially in MS Excel, PowerPoint and Word. Ability to communicate and compose correspondences in English. Have an experience working in an Optometry or Medical setting is preferred.</t>
  </si>
  <si>
    <t>C-500-25168-099663</t>
  </si>
  <si>
    <t>Quality Water Inc</t>
  </si>
  <si>
    <t>201 - A SCS bldg. Beach Road Cor. Llat St Garapan</t>
  </si>
  <si>
    <t>66-0586216</t>
  </si>
  <si>
    <t>Vice President and Secretary</t>
  </si>
  <si>
    <t>201-A SCS bldg. Beach Road Cor. Llat St Garapan</t>
  </si>
  <si>
    <t>qualitywater.hr@gmail.com</t>
  </si>
  <si>
    <t>Quality Control Analysts</t>
  </si>
  <si>
    <t>P-500-25020-628816</t>
  </si>
  <si>
    <t>Quality Control Specialist</t>
  </si>
  <si>
    <t xml:space="preserve">MIN.OF 2YEARS EXPERIENCE AS QUALITY CONTROL SPECIALIST OR RELATED. MUST HAVE ASSOCIATE DEGREE.
MUST HAVE KNOWLEDGE OF WATER TESTING LABORATORY WORK AND SAFE DRINKING WATER ACT (SDWA)
REQUIREMENTS AND REGULATIONS. MUST KNOW HOW TO OPERATE ANALYTICAL INSTRUMENTS, SUCH AS SPECTROPHOTOMETERS, CHLORIMETERS, FLAME
PHOTOMETERS, AND COMPUTER-CONTROLLED ANALYZERS.
MUST HAVE CNMI DRIVERS LICENSE.
MUST PASS THE PRE-SCREENING TEST IS REQUIRED (LIKE TRADE TEST AND/OR EMPLOYMENT EXAM)
</t>
  </si>
  <si>
    <t>201-A SCS Bldg. Beach Road cor. Llat St. Garapan</t>
  </si>
  <si>
    <t xml:space="preserve">PAYROLL RELATED TAXES AS REQUIRED BY LAW.
</t>
  </si>
  <si>
    <t>C-500-25209-202480</t>
  </si>
  <si>
    <t>C-500-25169-105012</t>
  </si>
  <si>
    <t>P-500-25122-929474</t>
  </si>
  <si>
    <t>Must know how to use hand and power tools.</t>
  </si>
  <si>
    <t>Lissif Lane, Tanapag Village</t>
  </si>
  <si>
    <t xml:space="preserve">Only CNMI Withholding (Ch2) and Federal (Fica/Medicare) Taxes
</t>
  </si>
  <si>
    <t>C-500-25175-122763</t>
  </si>
  <si>
    <t>CNMI Payroll Tax &amp; FICA Tax (SS and Medicare)</t>
  </si>
  <si>
    <t>C-500-25168-099109</t>
  </si>
  <si>
    <t>C-500-25160-066830</t>
  </si>
  <si>
    <t>CHINESE BIBLE CHURCH INT'L INC.</t>
  </si>
  <si>
    <t>P-500-24254-325384</t>
  </si>
  <si>
    <t>CHINESE TRANSLATOR</t>
  </si>
  <si>
    <t>Must speak and write mandarin.
knowledge of the structure and content of a Chinese language including the meaning and spelling of words, rules of composition and grammar and pronunciation.
Communicate in writing as appropriate for the needs of the client.
The ability to speak so others can understand you.
Translating or explaining what information means and how it can be used.
Communicating with people outside the organization representing the organization to customers, the public, government, and other external sources, this information can be exchanged in
person in writing, or by telephone or e-mail.
Must have at least 12 month experienced in working at Christian School and be able to communicate with Chinese ESL students.</t>
  </si>
  <si>
    <t>KULALES PLACE CHALAN PALE ARNOLD ROAD</t>
  </si>
  <si>
    <t>C-500-25210-208413</t>
  </si>
  <si>
    <t>Gana Corporation</t>
  </si>
  <si>
    <t>Gana Day Care</t>
  </si>
  <si>
    <t>PMB 962 Box 10005</t>
  </si>
  <si>
    <t>90-1104998</t>
  </si>
  <si>
    <t>Lilibeth</t>
  </si>
  <si>
    <t>ganasaipan4970@gmail.com</t>
  </si>
  <si>
    <t>P-500-25118-909342</t>
  </si>
  <si>
    <t>Child Care Worker</t>
  </si>
  <si>
    <t>MUST HAVE 12 MONTH WORK EXPERIENCE. THE INDIVIDUAL SHOULD HAVE  KNOWLEDGE OF HOW TO TAKE CARE OF INFANTS, PRESCHOOL AGE CHILDREN AND THOSE WITH SPECIAL NEEDS. KNOWLEDGEABLE OF RELEVANT POLICIES, PROCEDURES, AND SAFETY OF THE CHILDREN.</t>
  </si>
  <si>
    <t>Cnmi Taxes and FIca taxes</t>
  </si>
  <si>
    <t>C-500-25163-083297</t>
  </si>
  <si>
    <t>Corner Broadway and Canal St., Marpo Heights</t>
  </si>
  <si>
    <t>C-500-25172-118077</t>
  </si>
  <si>
    <t>Luen Fung Enterprises (Saipan), Inc.</t>
  </si>
  <si>
    <t>6873 Chalan Pali, Arnold, Garapan</t>
  </si>
  <si>
    <t>P.O. Box 502725</t>
  </si>
  <si>
    <t>Wong</t>
  </si>
  <si>
    <t>Lia Yee</t>
  </si>
  <si>
    <t>P-500-25113-893073</t>
  </si>
  <si>
    <t>Butchers &amp; Meat Cutter</t>
  </si>
  <si>
    <t xml:space="preserve">- 12 Months Experience as a Butcher &amp; Meat Cutter
- Knowledge in operating cutting machine, weight scale, measuring tools (ruler/tape measure) and calculators. 
</t>
  </si>
  <si>
    <t>FEDERAL INCOME TAX, SOCIAL SECURITY (FICA), MEDICARE TAX</t>
  </si>
  <si>
    <t>C-500-25203-190862</t>
  </si>
  <si>
    <t>503496 BUENAS DIAS ROAD ALOF AVENUE DANDAN</t>
  </si>
  <si>
    <t>C-500-25184-149227</t>
  </si>
  <si>
    <t>P-500-25099-844778</t>
  </si>
  <si>
    <t>DIESEL ENGINE SPECIALIST</t>
  </si>
  <si>
    <t>C-500-25169-104843</t>
  </si>
  <si>
    <t>AT LEAST TWO YEAR OF EXPERIENCE OR PROGRESSIVE EXPERIENCE. PREFERABLY KNOWS HOW TO SPEAK, READ AND WRITE IN JAPANESE LANGUAGE AND CAN COMMUNICATE WELL WITH THE COMPANY BUSINESS HEAD ACCOUNTANT, CLIENT'S OFFICERS AND OWNERS. MUST BE ABLE TO WORK UNDER PRESSURE AND WILLING TO WORK FLEXIBLE HOURS INCLUDING WEEKENDS IF NECESSARY. MUST BE ABLE TO USE QUICKBOOKS / PEACH TREE AND OTHER ACCOUNTING SOFTWARE. MUST BE KNOWLEDGEABLE TO USE POWERPOINT, EXCEL AND MS WORD. AVAILABILITY FOR INTERVIEW AND EXAM IS REQUIRED.</t>
  </si>
  <si>
    <t>SOCIAL SECURITY (FICA), MEDICARE TAX, OTHER PAYROLL WITHHOLDINGS</t>
  </si>
  <si>
    <t>C-500-25188-155019</t>
  </si>
  <si>
    <t>P-500-25146-016763</t>
  </si>
  <si>
    <t>C-500-25174-119038</t>
  </si>
  <si>
    <t>YUEYANG INTERNATIONAL CORPORATION</t>
  </si>
  <si>
    <t>OCEAN STAR RESTUARANT</t>
  </si>
  <si>
    <t>ORCHID STREET, GARAPAN</t>
  </si>
  <si>
    <t>66-0823927</t>
  </si>
  <si>
    <t>QING</t>
  </si>
  <si>
    <t>QINGZHANG6134@GMAIL.COM</t>
  </si>
  <si>
    <t>P-500-25107-873507</t>
  </si>
  <si>
    <t>Ability to cook Chinese/Filipino cuisine and having different method of cooking.</t>
  </si>
  <si>
    <t>qingzhang6134@gmail.com</t>
  </si>
  <si>
    <t>C-500-25177-129761</t>
  </si>
  <si>
    <t>C-500-25185-153609</t>
  </si>
  <si>
    <t>ANDY CHUL CORPORATION</t>
  </si>
  <si>
    <t>JENNIFER DANCE ACADEMY</t>
  </si>
  <si>
    <t>BEACH ROAD SUSUPE</t>
  </si>
  <si>
    <t>66-0820308</t>
  </si>
  <si>
    <t>andychulcorporation@yahoo.com</t>
  </si>
  <si>
    <t>Choreographers</t>
  </si>
  <si>
    <t>P-500-25074-779098</t>
  </si>
  <si>
    <t>DANCE INSTRUCTRESS</t>
  </si>
  <si>
    <t>C-500-25177-129954</t>
  </si>
  <si>
    <t>C-500-25176-126208</t>
  </si>
  <si>
    <t>P-500-24141-012760</t>
  </si>
  <si>
    <t>MUST HAVE ATLEAST 12 MONTHS OF EXPERIENCE AS BOOKKEEPER WITH CERTIFICATE OF EMPLOYMENT IS REQUIRED. HIGH SCHOOOL DIPLOMA IS REQUIRED. MUST HAVE KNOWLEDGE AND POSSESS HANDS-ON EXPERIENCE ON THE USE OF ACCOUNTING SOFTWARE, SUCH AS QUICKBOOKS. KNOWLEDGEABLE WITH WORD
AND EXCEL. PREPARE CNMI INDIVIDUAL &amp; CORPORATE INCOME TAX, FEDERAL INDIVIDUAL &amp; CORPORATE INCOME TAX RETURN AND VARIOUS U.S. STATES INDIVIDUAL
&amp; CORPORATE TAX RETURN. CAN WORK FLEXIBLE TIME, TIME INCLUDING NIGHTS, WEEKENDS AND HOLIDAYS. PRE-SCREENING TEST IS REQUIRED (LIKE TRADE TEST
AND/OR EMPLOYMENT EXAM)</t>
  </si>
  <si>
    <t>ROOM 206 MAC BUILDING</t>
  </si>
  <si>
    <t>C-500-25171-114290</t>
  </si>
  <si>
    <t>WORK EXPERIENCE REQUIRED IS 12 MONTHS, CURRENT AND PROGRESSIVE IN CHILD CARE SETTING. INFANT TODDLER CERTIFICATION IS BIG PLUS FACTOR. EXPERIENCE WITH SPECIAL NEEDS CHILD IS BIG PLUS FACTOR. GOOD ORAL AND WRITTEN COMMUNICATION SKILLS (TO PREPARE LICENSING REQUIREMENTS ON DAILY REPORTS AND OBSERVATIONS. ENGLISH IS THE OFFICIAL LANGUAGE IN THE CNMI). MICROSOFT WORD AND EXCEL USER. SUCCESSFUL APPLICANT(S) IS REQUIRED TO SUBMIT AT LEAST TWO (2) RECOMMENDATION LETTERS FROM PREVIOUS EMPLOYMENT (DIRECT SUPERVISOR OR HR), WHICH MUST INCLUDE A STATEMENT ON WORK RELIABILITY, PUNCTUALITY, ATTENDANCE, AND WORK ETHICS. SUCCESSFUL APPLICANT(S) WILL BE REQUIRED TO PROVIDE TWO (2) LETTER OF REFERENCE FROM NON-FAMILY MEMBERS.
*REQUIRED BY CNMI LICENSING OFFICE BEFORE ALLOWED TO WORK IN ANY CENTER:
POLICE CLEARANCE, CPR, SEX OFFENDER REGISTRY NOTIFICATION ACT, AND FOOD HANDLER CERTIFICATE.
*REQUIRED BY CHILD CARE DEVELOPMENT FUND PROGRAM WITHIN 90 DAYS FROM START OF WORK: COMPLETE AND PASS THE 12 TOPICS OF PRE-SERVICE TRAININGS.
WE ARE AN EQUAL OPPORTUNITY EMPLOYER AND THE ABOVE-MENTIONED REQUIREMENTS SHALL BE APPLIED EQUALLY TO ALL SUCCESSFUL APPLICANTS WHETHER U.S. WORKERS OR CW-1 WORKERS.</t>
  </si>
  <si>
    <t>C-500-25222-232649</t>
  </si>
  <si>
    <t>Calvo Enterprises, Inc.</t>
  </si>
  <si>
    <t>DBA Sasanhaya Service Station / Sasanhaya Mart</t>
  </si>
  <si>
    <t>P.O. Box 889</t>
  </si>
  <si>
    <t>P-500-25091-816224</t>
  </si>
  <si>
    <t>Service Station Attendant</t>
  </si>
  <si>
    <t xml:space="preserve">1. Must not have skin sensitivities or allergies to petroleum products (gasoline, diesel, oil).
2. Must be comfortable performing simple calculations, handling transactions, and writing legibly.
3. Basic knowledge of motor vehicles and mechanical aptitude is a plus. </t>
  </si>
  <si>
    <t>info@ceirota.com</t>
  </si>
  <si>
    <t>C-500-25217-220833</t>
  </si>
  <si>
    <t>P-500-25181-138636</t>
  </si>
  <si>
    <t>Window Tint Specialist</t>
  </si>
  <si>
    <t>HIGH SCHOOL GRADUATE WITH AT LEAST 12 MONTHS OF WORK EXPERIENCE AS WINDOW TINT SPECIALIST. KNOWLEDGE AND EXPERIENCE IN THE INSTALLATION AND
REMOVAL OF WINDOW TINTS FOR MOTOR VEHICLES INCLUDING RESIDENTIAL AND OFFICE WINDOWS. KNOWLEDGE AND EXPERIENCE IN OPERATING TOOLS,
EQUIPMENT AND MATERIALS FOR WINDOW TINT INSTALLATION AND REMOVAL INCLUDING PROPER SAFETY PROCEDURES IN DOING THE TASKS. MUST BE ABLE TO
LIFT, PUSH, PULL OR CARRY OBJECTS MINIMUM IF 30 LBS. AND BEND, STRETCH, TWIST OR REACH WITH BODY, ARMS AND/OR LEGS. TRADE TEST AND EMPLOYMENT
EXAMINATION ARE REQUIRED.</t>
  </si>
  <si>
    <t>C-500-25179-137818</t>
  </si>
  <si>
    <t>C-500-25175-122496</t>
  </si>
  <si>
    <t>CARGO EXPRESS (SAIPAN), INC</t>
  </si>
  <si>
    <t>LIBERATO</t>
  </si>
  <si>
    <t>P-500-24150-045009</t>
  </si>
  <si>
    <t>HEAVY &amp; TRACTOR -TRAILER TRUCK DRIVERS</t>
  </si>
  <si>
    <t>MUST HAVE AT LEAST 12MONTH OF WORKING EXPERIENCE AND WITH CERTIFICATE OF EMPLOYMENT AS HEAVY &amp; TRACTOR-TRAILER DRIVER. PASSED PRESCREENING TEST IS REQUIRED (LIKE TRADE TEST AND/OR EMPLOYMENT EXAM). FLEXIBLE HOURS ON THE WORK SCHEDULE. REQUIRES COMMERCIAL DRIVERS' LICENSE.</t>
  </si>
  <si>
    <t>C-500-25181-138671</t>
  </si>
  <si>
    <t>A. JAHIR</t>
  </si>
  <si>
    <t>EAGLE ENTERPRISES</t>
  </si>
  <si>
    <t>P.O. BOX 520099</t>
  </si>
  <si>
    <t>66-0934491</t>
  </si>
  <si>
    <t>Jahir</t>
  </si>
  <si>
    <t>eagleenterprise42@gmail.com</t>
  </si>
  <si>
    <t>P-500-24150-044683</t>
  </si>
  <si>
    <t>MUST BE ABLE TO SPEND THE DAY ON THEIR FEET AND UNDER THE SUN WITHOUT GETTING OVERLY TIRED. CAN WORK FLEXIBLE TIME, TIME INCLUDING WEEKENDS
AND HOLIDAYS. MINIMUM OF 12MONTHS OR 1YEAR WORK EXPERIENCE AS GENERAL MAINTENANCE WORKER. PRE-SCREENING TEST IS REQUIRED (LIKE TRADE TEST
AND/OR EMPLOYMENT EXAM)</t>
  </si>
  <si>
    <t>Broadway Road</t>
  </si>
  <si>
    <t>C-500-25179-137684</t>
  </si>
  <si>
    <t xml:space="preserve">PROPER HYGIENE, CUSTOMER SERVICE, KNOWLEDGE IN FOOD PREPARATION AND SERVING.
</t>
  </si>
  <si>
    <t>FLORES ROSA</t>
  </si>
  <si>
    <t>C-500-25175-122949</t>
  </si>
  <si>
    <t>C-500-25205-199259</t>
  </si>
  <si>
    <t>MARSHALL ISLANDS</t>
  </si>
  <si>
    <t>CNMI WITHOLDING TAXES AND SS AND MEDICAID</t>
  </si>
  <si>
    <t>C-500-25169-104593</t>
  </si>
  <si>
    <t>Experienced in cooking steaks, local and some Japanese and Chinese dishes.  Able to work on flexible days and hours and during weekend and night time.</t>
  </si>
  <si>
    <t>C-500-25164-088328</t>
  </si>
  <si>
    <t>C-500-25164-087982</t>
  </si>
  <si>
    <t>P-500-25125-935559</t>
  </si>
  <si>
    <t xml:space="preserve">MINIMUM OF 12 MONTHS VERIFIABLE WORK EXPERIENCE AS A LIGHT OR DELIVERY TRUCK DRIVER IS REQUIRED.
MUST POSSESS A VALID CNMI/LOCAL DRIVERS LICENSE APPROPRIATE FOR LIGHT OR MEDIUM-DUTY TRUCKS WHEN OPERATING OR DRIVING THE DELIVERY TRUCK. 
ENSURE COMPLIANCE WITH LOCAL TRAFFIC REGULATIONS AND COMPANY SAFETY PROTOCOLS AT ALL TIMES.
MUST HAVE KNOWLEDGE OF IDENTIFYING, LOADING, AND UNLOADING VARIOUS TYPES OF CONSTRUCTION MATERIALS, INCLUDING THE SAFE HOISTING OF HEAVY EQUIPMENT USING A BOOM TRUCK.
MUST INSPECT THE VEHICLE REGULARLY AND KNOW HOW TO CHANGE A TRUCK SPARE TIRE AND TELL THE COMPANY IF THE VEHICLE IS DAMAGED OR REQUIRES MAINTENANCE. TELL THE COMPANY IF THE VEHICLE IS DAMAGED OR REQUIRES MAINTENANCE WITH WAREHOUSE AND JOB SITE PERSONNEL REGARDING DELIVERY SCHEDULES AND INSTRUCTIONS.
ABILITY TO COMMUNICATE IN ENGLISH IS REQUIRED; KNOWLEDGE OF CHINESE OR FILIPINO IS PREFERRED FOR INTERACTING WITH A DIVERSE CUSTOMER BASE.
WILLING TO WORK FLEXIBLE HOURS INCLUDING WEEKENDS AND HOLIDAYS, DEPENDING ON DELIVERY SCHEDULES.
</t>
  </si>
  <si>
    <t>C-500-25175-122943</t>
  </si>
  <si>
    <t>C-500-25220-229842</t>
  </si>
  <si>
    <t>KFC/TACO BELL</t>
  </si>
  <si>
    <t>P.O. BOX 500167</t>
  </si>
  <si>
    <t>GUTIERREZ</t>
  </si>
  <si>
    <t>P.O. Box 500167</t>
  </si>
  <si>
    <t>P-500-25163-083387</t>
  </si>
  <si>
    <t>MUST ACQUIRE SKILLS IN THE FOLLOWING CRITERIA:
- COMPLEX PROBLEM SOLVING IDENTIFYING COMPLEX PROBLEMS AND REVIEWING RELATED INFORMATION TO DEVELOP AND EVALUATE OPTIONS AND IMPLEMENT SOLUTIONS.
- CRITICAL THINKING USING LOGIC AND REASONING TO IDENTIFY THE STRENGTHS AND WEAKNESSES OF ALTERNATIVE SOLUTIONS, OR APPROACHES TO PROBLEMS.
- ACTIVE LEARNING UNDERSTANDING OF NEW INFORMATION FOR BOTH CURRENT AND FUTURE PROBLEM SOLVING.
- SYSTEM ANALYSIS DETERMINING HOW A SYSTEM SHOULD WORK AND HOW CHANGES IN CONDITIONS, OPERATIONS, AND THE ENVIRONMENT WILL AFFECT OUTCOMES.
- COMPUTERS AND ELECTRONICS KNOWLEDGE OF CIRCUIT BOARDS, PROCESSORS, CHIPS, ELECTRONIC EQUIPMENT, AND COMPUTER HARDWARE AND SOFTWARE INCLUDING APPLICATIONS AND PROGRAMMING
- MUST PASS ORAL AND WRITTEN COMPREHENSION EXAM TO TEST ABILITY TO COMMUNICATE INFORMATION AND IDEAS IN SPEAKING, READING AND WRITING.
MUST REQUIRE TECHNOLOGY SKILLS IN:
- CALENDAR ANS SCHEDULING SOFTWARE
- CLOUD-BASED DATA ACCESS AND SHARING SOFTWARE DROPBOX; GOOGLE DRIVE; MICROSOFT SHAREPOINT
- CLOUD-BASED PROTECTION OR SECURITY SOFTWARE SOLARWINDS
- DOCUMENT MANAGEMENT SOFTWARE ADOBE SYSTEMS ADOBE ACROBAT HOT TECHNOLOGY
- GRAPHICS OR PHOTO IMAGING SOFTWARE ADOBE SYSTEMS ADOBE ILLUSTRATOR; ADOBE SYSTEMS; ADOBE PHOTOSHOP; COREL GRAPHIC SUITE
- NETWORK OPERATION SYSTEM SOFTWARE REMOTE INSTALL SERVER SOFTWARE
- NETWORK SECURITY OR VIRTUAL PRIVATE NETWORK VPN MANAGEMENT SOFTWARE VIRTUAL PRIVATE NETWORKING VPN SOFTWARE
- OFFICE SUITE SOFTWARE MICROSOFT OFFICE SOFTWARE
- SPREADSHEET SOFTWARE MICROSOFT EXCEL
- TRANSACTION SECURITY AND VIRUS PROTECTION SOFTWARE ENCRYPTION SOFTWARE; MCAFEE; NORTONLIFELOCK CYBERSECURITY SOFTWARE; VIRUS SCANNING SOFTWARE
- VIDEO CONFERENCING SOFTWARE GOOGLE MEET; ZOOM HOT TECHNOLOGY
- VIDEO CREATION AND EDITING SOFTWARE ADOBE ANIMATE AND AFTER EFFECTS
- ACCOUNTING SOFTWARE SAGE
- POINT OF SALE SYSTEM SOFTWARE-NCR ALOHA</t>
  </si>
  <si>
    <t>TOWN HOUSE SHOPPING CENTER, BEACH ROAD</t>
  </si>
  <si>
    <t>- 24 MONTHS EXPERIENCE AS A GENERAL MAINTENANCE &amp; REPAIR WORKERS.
- MUST POSSES A VALID CNMI DRIVER'S LICENSE
- HIGH SCHOOL DIPLOMA HOLDER</t>
  </si>
  <si>
    <t>C-500-25226-241405</t>
  </si>
  <si>
    <t>P-500-25224-235355</t>
  </si>
  <si>
    <t>ACCOUNTANTS AND AUDITORS</t>
  </si>
  <si>
    <t xml:space="preserve">Graduate of Bachelor's Degree in Accounting with 4 years of experience in accounting and shipping occupations. 
Diploma and transcript of education record required equally from U.S. workers and CW-1 workers. 
Must be able to drive and must possess a valid CNMI drivers license. CNMI drivers license requirement applies equally to U.S. workers and CW-1 workers. Familiar with CNMI/IRS tax preparation. 
Knowledge of how to use Microsoft Excel. Word. MAS90 Accounting software. and Kronos Timekeeper system 
Able lo communicate dearly in the English language both orally and in writing. 
Police clearance record required equally for U.S. workers and CW-1 workers offered employment for this position, </t>
  </si>
  <si>
    <t>PO BOX 500008 CK</t>
  </si>
  <si>
    <t>Deduction for employees share of optional benefits 401K and health insurance premium</t>
  </si>
  <si>
    <t>C-500-25177-130129</t>
  </si>
  <si>
    <t>P-500-24164-100110</t>
  </si>
  <si>
    <t xml:space="preserve">12 months of experience is required in this position. Knowledgeable in accounting
software like Peachtree or QuickBooks. Knowledgeable in preparation of tax returns, business and financial reports, billing and collections, payroll and budgeting duties. Able to adhere to supervision and follow detailed instructions. Part of the job is understanding client needs so customer service, communication and interpersonal skills as well as the ability to compose
professional correspondences is required.  Once hired applicant will be handling sensitive client information so they must be able to work independently with least supervision. Applicants must be willing to work flexible time, even weekends or holidays if necessary especially to meet deadlines.  Applicant must submit a resume with personal references and employment certificates showing experience.  Applications will be considered if submitted within the recruitment period.  We will contact previous employers for verification and personal reference.
</t>
  </si>
  <si>
    <t>C-500-25203-190880</t>
  </si>
  <si>
    <t>P-500-25166-094037</t>
  </si>
  <si>
    <t>Manicurists, Pedicurists</t>
  </si>
  <si>
    <t>AT LEAST 12 MONTHS PREVIOUS WORK EXPERIENCE AS MANICURISTS,  PEDICURISTS.  EDUCATION BACKGROUND REQUIRED: NONE.</t>
  </si>
  <si>
    <t>C-500-25197-177818</t>
  </si>
  <si>
    <t>CHALAN MSGR GUERERRO SAN JOSE</t>
  </si>
  <si>
    <t>CHALAN MSGR GUERRERO SAN JOSE</t>
  </si>
  <si>
    <t>P-500-25074-779076</t>
  </si>
  <si>
    <t>CHALAN PALE ARNOLD SAN JOSE</t>
  </si>
  <si>
    <t>CNMI TAX AND FEDEERAL TAX</t>
  </si>
  <si>
    <t>C-500-25197-177772</t>
  </si>
  <si>
    <t>C-500-25176-126236</t>
  </si>
  <si>
    <t>P-500-25140-994202</t>
  </si>
  <si>
    <t xml:space="preserve">Key requirements include attention to detail, communication, and the ability to follow instructions and manage time.
Knowledge of and experience in cleaning and sanitizing rooms to varying levels to meet requirements.
Learn new methods and how to use various pieces of equipment, ability to take criticism, organizational skills.
Required employment certificate with at least 3 months experience.
</t>
  </si>
  <si>
    <t>1st Door Pacific Quick Print Bldg</t>
  </si>
  <si>
    <t>C-500-25242-278369</t>
  </si>
  <si>
    <t>C-500-25198-180972</t>
  </si>
  <si>
    <t xml:space="preserve">*No specific educational requirements
*Minimum of 12 months of experience
*Must have a knowledge of techniques and equipment for storing and handling food products (Both animals and plants) For consumption,. Knowledge of principles and processes for providing customer and personnel services. This includes customer needs assessment, meeting quality standards for services and evaluation of customers satisfaction. Knowledge of raw materials, quality control, costs, and  other  techniques to ensure food safety
</t>
  </si>
  <si>
    <t>RTE  30 BEACH ROAD GARAPAN</t>
  </si>
  <si>
    <t>CNMI WITHHOLDING TAX, FEDERAL WITHHOLDING TAX, SOCIALSECURITY AND MEDICARE CONTRIBUTION</t>
  </si>
  <si>
    <t>C-500-25216-218741</t>
  </si>
  <si>
    <t>SOLE PROPRIETOR /PRESIDENT</t>
  </si>
  <si>
    <t>P-500-25155-050580</t>
  </si>
  <si>
    <t>SUITE 101 LANGSE STREET  SUSUPE</t>
  </si>
  <si>
    <t xml:space="preserve">State Income Tax, Social Security (FICA) and Medicare Tax
</t>
  </si>
  <si>
    <t>STEWARDING ASSISTANT SHIFT MANAGER</t>
  </si>
  <si>
    <t>TA FAMILY, LLC</t>
  </si>
  <si>
    <t>PHO TAM</t>
  </si>
  <si>
    <t>P.O. BOX 503128</t>
  </si>
  <si>
    <t>66-0968813</t>
  </si>
  <si>
    <t>BLDG 1107, ROSA ST., GARAPAN</t>
  </si>
  <si>
    <t>P-500-25203-190300</t>
  </si>
  <si>
    <t>APPLICANTS MUST HAVE AT LEAST 12 MONTHS OF PREVIOUS WORK-RELATED SKILL, KNOWLEDGE, OR EXPERIENCE AND ABLE TO WORK FLEXIBLE WORK HOURS AND SHIFT - WEEKENDS AND HOLIDAYS. EDUCATION MINIMUM REQUIREMENT -  NONE. THIS JOB IS TERMPORARY, FULL TIME POSITION.</t>
  </si>
  <si>
    <t>C-500-25213-214594</t>
  </si>
  <si>
    <t>Gana Day Care Center</t>
  </si>
  <si>
    <t>PMB 962 P O Box 10005</t>
  </si>
  <si>
    <t>P-500-25178-133391</t>
  </si>
  <si>
    <t xml:space="preserve">PROVEN 12 MONTH WORK EXPERIENCE. THE INDIVIDUAL SHOULD HAVE PRACTICAL KNOWLEDGE OF HOW TO TAKE CARE OF PRESCHOOL AGE CHILDREN. KNOWLEDGEABLE OF RELEVANT POLICIES, PROCEDURES, AND SAFETY OF THE CHILDREN. EMPLOYEES ARE SCHEDULED TO WORK ON A FLEXIBLE TIME SCHEDULE. 
</t>
  </si>
  <si>
    <t>99-1104998</t>
  </si>
  <si>
    <t>P-500-25182-143923</t>
  </si>
  <si>
    <t xml:space="preserve">High School Diploma, General Education Development (GED), Advanced Development Institute (ADI), or Adult Basic Education (ABE). Must be licensed as a Pharmacy Technician by the CNMI Healthcare Professions Licensing Board (HCPLB). One (1) year of work experience in Pharmacy.
CONDITIONAL REQUIREMENTS: Employment is contingent upon successful clearing of pre-employment health screening and drug screening in accordance with CHCC policy.
</t>
  </si>
  <si>
    <t>C-500-25205-196613</t>
  </si>
  <si>
    <t>Must have 12 months minimum work-related experience. Ability to perform manual tasks and lift/move heavy materials repeatedly. Stamina for standing, bending, kneeling for long periods.  Must have understanding of OSHA safety requirements and proper use of PPE (Personal Protective Equipment). Ability to measure materials, read plans and instructions. The applicant must have knowledge in varying construction works such as scaffolding erection, mix concrete, site clearing, and other related works. Must be able to work for extended days or hours.</t>
  </si>
  <si>
    <t>C-500-25203-190591</t>
  </si>
  <si>
    <t>Must have a high school diploma or GED. Must have at least twenty-four (24) months prior work experience as an Accounting Assistant. Must be able and willing to work shifts, nights, evenings, weekends, and holidays.</t>
  </si>
  <si>
    <t>C-500-25041-678608</t>
  </si>
  <si>
    <t>Maintenance skills encompass a range of abilities essential for maintaining and repairing equipment, facilities, and systems. These skills include troubleshooting, preventive maintenance, electrical and mechanical repairs.
A driver's license is required for U.S. citizens and CW1 workers.</t>
  </si>
  <si>
    <t>WORKERS COMPENSATION COMPANY PROVDED</t>
  </si>
  <si>
    <t>C-500-25044-689114</t>
  </si>
  <si>
    <t>C-500-25088-813076</t>
  </si>
  <si>
    <t>Premier Stone Landscape Supply LLC</t>
  </si>
  <si>
    <t>29 Deer Run Lane</t>
  </si>
  <si>
    <t>Hyde Park</t>
  </si>
  <si>
    <t>VT</t>
  </si>
  <si>
    <t>82-4500250</t>
  </si>
  <si>
    <t>MCGILLIS</t>
  </si>
  <si>
    <t>SHANNON</t>
  </si>
  <si>
    <t>premierstonesupply@gmail.com</t>
  </si>
  <si>
    <t>P-500-25088-813064</t>
  </si>
  <si>
    <t>Landscape Labor</t>
  </si>
  <si>
    <t>driver's License is always helpful for when they need to go to the grocery store but is not necessary, as inn the past, we have not had one who could drive we always had to take them</t>
  </si>
  <si>
    <t xml:space="preserve">Required deductions like federal, state, ssi and med will be withheld unless we are directed otherwise </t>
  </si>
  <si>
    <t>premierstonevt.com</t>
  </si>
  <si>
    <t>Lepito</t>
  </si>
  <si>
    <t>C-500-25056-720870</t>
  </si>
  <si>
    <t>C-500-25044-688914</t>
  </si>
  <si>
    <t>C-500-25041-678400</t>
  </si>
  <si>
    <t>Pacific Pact LLC</t>
  </si>
  <si>
    <t>Family Nanny, CNMI Central</t>
  </si>
  <si>
    <t>Fina Sisu</t>
  </si>
  <si>
    <t>PMB 387 Box 10000</t>
  </si>
  <si>
    <t>66-1043792</t>
  </si>
  <si>
    <t>Joshua</t>
  </si>
  <si>
    <t>Principal</t>
  </si>
  <si>
    <t>hiring@pacificpact.com</t>
  </si>
  <si>
    <t>Nannies</t>
  </si>
  <si>
    <t>P-500-24355-560603</t>
  </si>
  <si>
    <t xml:space="preserve">Applicants preferably with experience in childcare, certifications in CPR and first aid and has risk mitigation practices and a proactive approach to fostering healthy habits and intellectual development. Can work in flexible time. There could be morning schedule, from 11:30AM to 5:30PM and evening schedule, from 5:30PM to 11:30PM. A driver's license is required. </t>
  </si>
  <si>
    <t>C-500-25051-709068</t>
  </si>
  <si>
    <t>C-500-25098-840063</t>
  </si>
  <si>
    <t>AN OVERTIME PAYS OF $26.22 PER HOUR IN EXCESS OF 40 HOURS A WEEK</t>
  </si>
  <si>
    <t>SALARY TAX, SOCIAL SECURITY TAX, AND  MEDICARE TAX.</t>
  </si>
  <si>
    <t>C-500-25080-793274</t>
  </si>
  <si>
    <t>P-500-25037-670032</t>
  </si>
  <si>
    <t>Knows how to operate riding mowers and bush cutters with 12 months' work experience.</t>
  </si>
  <si>
    <t>C-500-25031-656246</t>
  </si>
  <si>
    <t>P-500-24220-249905</t>
  </si>
  <si>
    <t>HEATING, AIRCONDITIONING, &amp; REF. MECHANICS &amp; INSTALLERS</t>
  </si>
  <si>
    <t>Must have a High School diploma is required or equivalent work experience as Air conditioning and Refrigeration Technician and Installers. Must have experience with Freon System, large walk-in freezer as well as retail in-line coffin and display cases. Experience with diesel generators, with knowledge of machines and tools, including their designs, uses, repair, and maintenance. Must have 24 Months work experience.</t>
  </si>
  <si>
    <t>C-500-25080-793321</t>
  </si>
  <si>
    <t>C-500-25097-835852</t>
  </si>
  <si>
    <t>1)MINIMUM OF TWO (2) YEARS 24 MONTHS) WORKING EXPERIENCE AS TOUR GUIDE OR RELATED JOB. 2) FAMILIAR WITH SAIPAN ESPECIALLY ABOUT AREAS OF INTERESTS 3) KNOWLEDGE IN KOREAN AND JAPANESE LANGUAGE TO COMMUNICATE WELL WITH THE GUESTS FROM TARGET MARKET. 4) CAN WORK ON FLEXIBLE SCHEDULE DURING WEEKDAYS AND HOLIDAYS. 5) MUST KNOW HOW TO OPERATE PASSENGER VEHICLES TO TAKE GUEST TO DESIGNATED SITES. 6) MUST PROVIDE EMPLYMENT CERTIFICATION FROM PREVIOUS EMPLOYER(S) 7) VALID PROOF OF IDENTITY AND EMPLOYMENT AUTHORIZATION MAY BE ASKED DURING FINAL INTERVIEW</t>
  </si>
  <si>
    <t>C-500-25030-652803</t>
  </si>
  <si>
    <t>P-500-24220-249815</t>
  </si>
  <si>
    <t>With 12 months' work experience on the job as baker. Knowledge of raw materials, production processes, quality control, costs, and other techniques for the manufacturing and distribution of goods. Must be able to handle split shift schedule. Must be able to work on busy-operation days, like holidays.</t>
  </si>
  <si>
    <t>BROADWAY AVE, CANAL ST., SAN JOSE VILLAGE</t>
  </si>
  <si>
    <t>C-500-25106-868557</t>
  </si>
  <si>
    <t>C-500-25065-753593</t>
  </si>
  <si>
    <t>P-500-25029-650057</t>
  </si>
  <si>
    <t>Physical Therapist</t>
  </si>
  <si>
    <t>Bachelors Degree Major in Physical Therapist and at least 12months work experience.</t>
  </si>
  <si>
    <t>503496 Buenas Dias Alof ave</t>
  </si>
  <si>
    <t>CNMI Payroll Taxes.</t>
  </si>
  <si>
    <t>C-500-25092-821115</t>
  </si>
  <si>
    <t>C-500-25087-809892</t>
  </si>
  <si>
    <t>P-500-24179-152397</t>
  </si>
  <si>
    <t>ABILITY TO UNDERSTAND AND MONITOR HOTEL GENERATORS, REVERSE OSMOSIS, HOTEL WATER PUMPS, MONITOR GOLF COURSE IRRIGATIONS, AND HOTEL
DEEPWELL. ABILITY TO MAINTAIN HOTEL FACILITY AIRCON, ELECTRICAL WIRING AND CIRCUITS. ABILITY TO MAINTAIN HOTEL FACILITY BUILDING INFRASTRUCTURES
SUCH AS PAINTING, WELDING AND CARPENTRY OR WOOD AND METAL FABRICATION. ABILITY TO UNDERSTAND. FOLLOW, SPEAK, READ ENGLISH SAFETY
INSTRUCTION.SKILLS AND WRITTEN TEST MAY APPLY.
MUST BE ABLE TO WORK UNDER THE SUN AND CAN STAND FOR PROLONGED PERIOD OF TIME AND PHYSICALLY CAN LIFT AT LEAST 50LBS. WILLING TO WORK IN
FLEXIBLE SHIFTS, DAYS, EVENINGS, WEEKENDS AND HOLIDAY.</t>
  </si>
  <si>
    <t>ALL FEDERAL AND CNMI TAXES REQUIRED BY LAW</t>
  </si>
  <si>
    <t>C-500-25098-840434</t>
  </si>
  <si>
    <t>C-500-25039-677565</t>
  </si>
  <si>
    <t>HOMESMART REALTY, LLC.</t>
  </si>
  <si>
    <t>P-500-24159-082853</t>
  </si>
  <si>
    <t>Applicant must have at least 6 months of work experience.</t>
  </si>
  <si>
    <t>C-500-25100-849408</t>
  </si>
  <si>
    <t>P-500-24190-178440</t>
  </si>
  <si>
    <t xml:space="preserve">Able to push, pull, lift, and carry 50 lbs of housekeeping/cleaning supplies without assistance. Be able and willing to work flexible shifts, days, evenings, nights, weekends, and holidays. 
</t>
  </si>
  <si>
    <t>C-500-25085-803456</t>
  </si>
  <si>
    <t>P-500-25013-613325</t>
  </si>
  <si>
    <t>HIGH SCHOOL DIPLOMA AND 6 MONTHS  EXPERIENCE IN CASHIERING DUTIES OR CUSTOMER SERVICE; MUST BE ABLE TO TYPE 45 WPM IN ORDER TO EFFECTIVELY SERVICE CUSTOMERS, PARTICULARLY DURING WEAK PERIODS.</t>
  </si>
  <si>
    <t>C-500-25056-721212</t>
  </si>
  <si>
    <t>P-500-25003-591015</t>
  </si>
  <si>
    <t>MUST HAVE 12 MONTH OF WORK EXPERIENCE. KNOWLEDGEABLE OF SAFETY AND PROCEDURE OF THE JOB. MUST BE ABLE TO WORK ON HOLIDAYS AND FLEXIBLE
HOURS IF NECESSARY. MAYBE ABLE TO WORK ON A LONG STANDING POSITION IF NECESSARY</t>
  </si>
  <si>
    <t>cnmi itaxes and fica taxes</t>
  </si>
  <si>
    <t>C-500-25062-736447</t>
  </si>
  <si>
    <t>E&amp;T CONSTRUCTION</t>
  </si>
  <si>
    <t>P-500-24204-211171</t>
  </si>
  <si>
    <t>Knowledge in Repairing and Maintenance job of building and machine. 
Knowledge of machines and tools, including their designs, uses, repair, and maintenance; Knowledge of materials, methods, and the tools involved in the construction or repair of houses, buildings, or other structures such as highways and roads.</t>
  </si>
  <si>
    <t>CNMI TAXES ( CHAPTER 2 &amp; CHAPTER 7 )
 FICA TAXES ( SOCIAL SECURITY &amp; MEDICARE )</t>
  </si>
  <si>
    <t>C-500-25044-689221</t>
  </si>
  <si>
    <t xml:space="preserve">-Security Guard experience of 12 months.
- Patrolling  secure premises and personnel by patrolling property.
- Law enforcement- security guard may detain or arrest anyone who violates the law
- Customer Service- knowledge of principles and providing customer service
- Attentive- pay attention to details keeping eyes to surroundings and remaining alert.
- Communication- must be able to communicate verbally and writing (knows to do report and log every hour in the log book.
- Surveillance- know how to operate surveillance camera
- Certification of employment
</t>
  </si>
  <si>
    <t>C-500-25079-789619</t>
  </si>
  <si>
    <t>MUST HAVE AT LEAST 12 MONTHS WORKING EXEPRINCE AS A COOK, CANDIDATE MUST BE ABLE TO COOK ASIAN CUISINE ESPECIALLY CHINESE INTERNATIONAL
CUISINE AND AMERICAN CUISINE PREFERRABLY ABLE TO COMMUNICATE IN ENGLISH AND CHINESE. TEAM WORKER, ABLE TO COOK HEALTHY FOOD FOR 100-200 OR
MORE PATRONS. WILL ADHERE THE RULES AND REGULATIONS AS WELL AS PLOCIES OF THE COMPANY
MUST HAVE EXPERIENCE  WORKING IN SCHOOL</t>
  </si>
  <si>
    <t>TAX WITHHELD AND FICA</t>
  </si>
  <si>
    <t>C-500-25093-826072</t>
  </si>
  <si>
    <t>NIPPON GENERAL TRADING CORPORATION</t>
  </si>
  <si>
    <t>COUNTRY HOUSE RESTAURANT</t>
  </si>
  <si>
    <t>COCONUT STREET, GARAPAN.</t>
  </si>
  <si>
    <t>PMB 658 BOX 10000</t>
  </si>
  <si>
    <t>66-0460583</t>
  </si>
  <si>
    <t>SAGO</t>
  </si>
  <si>
    <t>MASANOBU</t>
  </si>
  <si>
    <t>PMB 658 Box 10000</t>
  </si>
  <si>
    <t>contact@countryhouse.co.jp</t>
  </si>
  <si>
    <t>P-500-25091-816329</t>
  </si>
  <si>
    <t>- 2 Years experience as an actual cook
- Strong knife skills and knowledge of food preparation
- Ability to follow recipes and adjust based on kitchen needs or availability of ingredients
- Strong attention to detail and consistency in dish preparation and presentation.
- Proficiency in cooking techniques 
- Time management skills
- Multitasking abilities
- Cleanliness in kitchen and personal hygiene</t>
  </si>
  <si>
    <t>C-500-25106-873365</t>
  </si>
  <si>
    <t xml:space="preserve">High school graduate. Must have at least 1-year of work-related experience. Must be able to be multi-tasked and flexible to any related work assigned duties. Can do and perform work assignments under pressure with less supervision and must complete tasks on deadline. Must possess good communication and listening skills. Willing to work flexible hours including holidays and weekends. The work schedule for this position includes split shifts and each beneficiary shall have different days off, each with 1-day off per week. Must be physically fit to be able to handle strenuous activities such as lifting, pushing, pulling or carrying heavy loads. Must have own transportation to &amp; from work. All applicants must be able to secure CNMI driver's license.  </t>
  </si>
  <si>
    <t>C-500-25049-705071</t>
  </si>
  <si>
    <t>P-500-25003-591042</t>
  </si>
  <si>
    <t>Administrative Supervisor</t>
  </si>
  <si>
    <t xml:space="preserve">High School diploma with at least 24 months of previous work-related skill, knowledge and experience. Must have skills and experience in Adobe Acrobat/Reader, Microsoft Office, Word, Excel, Power Point, Outlook. Must have experience in creating weekly and monthly reports and weekly personnel work schedule, customer service management and tenant computerized invoicing system; strategic planning, resource allocation, coordination of people and resources. Knowledge and experience of administrative procedures and systems such as word processing, managing files and records, designing forms and work place technology including System Application of Product in Data Processing (SAP). Knowledge of occupational safety and health regulations. </t>
  </si>
  <si>
    <t>C-500-25072-770992</t>
  </si>
  <si>
    <t>KUANG QING CORPORATION</t>
  </si>
  <si>
    <t>CK INTERNET</t>
  </si>
  <si>
    <t>66-0677344</t>
  </si>
  <si>
    <t>TAIHONG</t>
  </si>
  <si>
    <t>kuangqingcorporation@gmail.com</t>
  </si>
  <si>
    <t>P-500-25027-645546</t>
  </si>
  <si>
    <t>C-500-25094-831491</t>
  </si>
  <si>
    <t>Physical Therapist Aides</t>
  </si>
  <si>
    <t>P-500-25056-721183</t>
  </si>
  <si>
    <t>Physical Therapist Aide</t>
  </si>
  <si>
    <t>HighSchool/GED and 12 works experience as Physical Therapist Aide.</t>
  </si>
  <si>
    <t>Buenas Dias Alof Avenue Dandan</t>
  </si>
  <si>
    <t>C-500-25084-800728</t>
  </si>
  <si>
    <t>EML CORPORATION</t>
  </si>
  <si>
    <t>MANILA DE SALON</t>
  </si>
  <si>
    <t>G/F ABA BLDG., CHALAN PALE ARNOLD ROAD, GUALO RAI</t>
  </si>
  <si>
    <t>P.O. BOX 503317</t>
  </si>
  <si>
    <t>66-0847448</t>
  </si>
  <si>
    <t>LICUP</t>
  </si>
  <si>
    <t>MESA</t>
  </si>
  <si>
    <t>G/F ABA BLDG. CHALAN PALE ARNOLD ROAD, GUALO RAI</t>
  </si>
  <si>
    <t>emlcorpsaipan@gmail.com</t>
  </si>
  <si>
    <t>P-500-24182-163157</t>
  </si>
  <si>
    <t>AT LEAST 24 MONTHS WORK EXPERIENCE AS BEAUTICIAN; 
KNOWLEDGE OF PRINCIPLES AND PROCESSES FOR PROVIDING CUSTOMER AND PERSONAL SERVICES, THESE INCLUDES CUSTOMER NEEDS ASSESSMENT, MEETING QUALITY STANDARDS FOR SERVICES, AND EVALUATION OF CUSTOMER SATISFACTION.</t>
  </si>
  <si>
    <t>C-500-25092-825544</t>
  </si>
  <si>
    <t>P-500-24202-210666</t>
  </si>
  <si>
    <t xml:space="preserve">High school graduate with a minimum of 2-years of proven work experience in the position. Must have a specific understanding of electrical, carpentry, plumbing, hydraulic, and other maintenance systems. Possess knowledge of general building maintenance processes and methods. Working knowledge of construction tools, common appliances, and electrical devices. Willing to work on flexible hours including holidays and weekends. The work schedule for this position includes shifting &amp; split shift and each beneficiary shall have different days off, each with 1-day off per week. Can work under less supervision and must be able to meet deadlines. Must be physically fit to handle all kinds of strenuous duties. Must have own transportation to and from work and must possess a valid CNMI Driver's License. </t>
  </si>
  <si>
    <t>C-500-25121-925122</t>
  </si>
  <si>
    <t>P-500-25080-793173</t>
  </si>
  <si>
    <t xml:space="preserve">Should have 12 months experience as Mobile Heavy Equipment Mechanic on a quarry &amp; construction 
company. 
Should have 12 months experience in repairing quarry equipment, crushing &amp; conveying system, ready mix 
batching plant/asphalt batching plant.
Should have a valid drivers license.
</t>
  </si>
  <si>
    <t>not applicable</t>
  </si>
  <si>
    <t>C-500-25036-666636</t>
  </si>
  <si>
    <t>P-500-24260-341693</t>
  </si>
  <si>
    <t>MEAT CUTTER/BUTCHER</t>
  </si>
  <si>
    <t xml:space="preserve">With at least 3 months working experience in wholesale food industry. 
Must have knowledge and experience of meat department operations and skills. Ability to work independently.
</t>
  </si>
  <si>
    <t>110 RTE 30, BEACH RD., CHALAN KANOA</t>
  </si>
  <si>
    <t>C-500-25054-717311</t>
  </si>
  <si>
    <t xml:space="preserve">1. Specific skills required  Electrical work, mechanical, HVAC maintenance, carpentry, and construction-related repairs.
2. Experience required  Minimum of 2 years of experience in General Maintenance.
3. Certifications  Certificate of Employment to verify experience.
4. Assessment method  Applicants will be evaluated based on prior work experience and interviews.
</t>
  </si>
  <si>
    <t>C-500-25117-908972</t>
  </si>
  <si>
    <t>C-500-25100-849578</t>
  </si>
  <si>
    <t>Anqi's Boutique</t>
  </si>
  <si>
    <t xml:space="preserve">	High School Diploma required.
	A minimum of 12 months of work experience as an Accounting Clerk 
	Proficient in QuickBooks Accounting, Peachtree, SAGE, and MS Office (Excel, Word, etc.).
	Strong numerical, organizational, and computer skills.
	Solid understanding of accounting principles, tax regulations, and financial reporting.
	Experience in data entry, reconciliation, and preparing financial reports with high attention to detail.
	Fluency in both English and Chinese (written and spoken) to communicate effectively with suppliers in China.
	Strong ability to analyze financial data, identifies discrepancies, and proposes effective solutions.
	Excellent written and verbal communication skills for clear and professional correspondence.
	Ability to interact effectively with internal teams and external suppliers.
	Demonstrated ability to prioritize and manage multiple tasks in a fast-paced work environment while meeting deadlines.
	Strong commitment to maintaining confidentiality with financial and company information.
	Flexible and able to adapt to changing workloads and office needs.
</t>
  </si>
  <si>
    <t>princecorporation@gmail.com</t>
  </si>
  <si>
    <t>C-500-25098-840075</t>
  </si>
  <si>
    <t>MANTRADE INSURANCE</t>
  </si>
  <si>
    <t>GONZALES</t>
  </si>
  <si>
    <t>DAISY</t>
  </si>
  <si>
    <t>P-500-24326-492929</t>
  </si>
  <si>
    <t xml:space="preserve">Highschool Diploma with at least 24 months of work related experience in financial management, taxation, payroll and general accounting procedures with emphasis on receivables and payable management.  Knowledge and experience in Adobe Systems: Adobe Acrobat/Reader; Microsoft Office: Word, Excel, PowerPoint; and Accounting Software Peachtree, and 410DX Cash Management System. </t>
  </si>
  <si>
    <t>C-500-25073-775338</t>
  </si>
  <si>
    <t>C-500-25062-736395</t>
  </si>
  <si>
    <t>SONSGONG VILLAGE</t>
  </si>
  <si>
    <t>P.O. 1267</t>
  </si>
  <si>
    <t>P-500-25014-615753</t>
  </si>
  <si>
    <t>HIGH SCHOOL DIPLOMA AND 12 MONTHS OF WORK EXPERIENCE AS AN ACCOUNTING CLERK.</t>
  </si>
  <si>
    <t>C-500-25086-807025</t>
  </si>
  <si>
    <t>Saipan Muslim Community</t>
  </si>
  <si>
    <t>P.O. Box 504639</t>
  </si>
  <si>
    <t>Tun Joaquin Doi Rd., Finasisu</t>
  </si>
  <si>
    <t>98-0506122</t>
  </si>
  <si>
    <t>Khan</t>
  </si>
  <si>
    <t>MD Leakat Ali</t>
  </si>
  <si>
    <t>smc.imam70@gmail.com</t>
  </si>
  <si>
    <t>P-500-25050-705256</t>
  </si>
  <si>
    <t>Priest</t>
  </si>
  <si>
    <t>High School/GED Graduate and Must be a graduate of Muslim studies with at least 3 years of relevant experience as a Muslim Priest, including guiding study of the Koran and Muslim religious traditions and activities; and be able to translate the Quoran (Koran) from Arabic to English, Bengali and Urdu languages. Passing of Prescreening test is required (like trade test and/or employment exam)</t>
  </si>
  <si>
    <t>C-500-25073-774967</t>
  </si>
  <si>
    <t>C-500-25099-848957</t>
  </si>
  <si>
    <t>KANG CORPORATION</t>
  </si>
  <si>
    <t>P.O Box 503053 Ck</t>
  </si>
  <si>
    <t>P-500-24239-292143</t>
  </si>
  <si>
    <t>Housekeeping Cleaners</t>
  </si>
  <si>
    <t>Must have 3 month work experience. Preferable experience in cleaning laundry areas.  knowledgeable of health and safety of the job.</t>
  </si>
  <si>
    <t>Chalan Kanoa Village</t>
  </si>
  <si>
    <t>C-500-24272-372246</t>
  </si>
  <si>
    <t>YUMAN CONSTUCTION</t>
  </si>
  <si>
    <t>P-500-24139-011466</t>
  </si>
  <si>
    <t>KNOWLEDGE OF PRINCIPLES AND PROCESSES FOR PROVIDING CUSTOMER AND PERSONAL SERVICES. THIS INCLUDES CUSTOMER NEEDS ASSESSMENT, MEETING
QUALITY STANDARDS FOR SERVICES, AND EVALUATION OF CUSTOMER SATISFACTION.
ETA</t>
  </si>
  <si>
    <t xml:space="preserve">CNMI WITHHOLDING TAX AND FICA TAX
</t>
  </si>
  <si>
    <t>ELENA  M YUMUL DBA YUMAN CONSTRUCTION</t>
  </si>
  <si>
    <t>C-500-25041-678778</t>
  </si>
  <si>
    <t>Sales Representative</t>
  </si>
  <si>
    <t xml:space="preserve">Must have work experience as a sales representative and obtain a sales representative certification. Must have knowledge in marketing and sales.
</t>
  </si>
  <si>
    <t>C-500-25118-909368</t>
  </si>
  <si>
    <t>Applicant must be a high school graduate or equivalent, with at least 24-months of work experience as an accounting clerk. Must have knowledge and understanding of bookkeeping practices and procedures. Must be able to use Peachtree accounting  system and must be able to use adequately Microsoft Excel and Word. Must be able to prepare tax returns, business and financial reports, billings and collections, payroll and budgeting duties. Verbal and/or written test may be provided to substantiate sufficiency of understanding of general accounting principles and practices, coding, debits/credits, and understanding of basic tax forms.  Applicant must be dependable and reliable in punctuality and attendance, fulfilling obligations and meeting reporting deadlines. Applicant must be willing to work in flexible hours, even weekends and holidays if necessary especially to meet deadlines.</t>
  </si>
  <si>
    <t>C-500-25099-844802</t>
  </si>
  <si>
    <t>TRENDS BEAUTY SALON, RETAIL &amp; GEN.MERCHANDISE, BARBEQUE HOUSE, PROPERTY RENTAL</t>
  </si>
  <si>
    <t>P.O.BOX 500165</t>
  </si>
  <si>
    <t>TRENDS BEAUTY SALON PHIL.GOODS BLDG., BEACH ROAD SAN JOSE</t>
  </si>
  <si>
    <t>TRENDS BEAUTY SALON PHILGOODS BLDG.BEACH RD SAN JOSE</t>
  </si>
  <si>
    <t>P-500-24281-388496</t>
  </si>
  <si>
    <t>HAIRDRESSERS, HAIRSTYLIST AND COSMETOLOGISTS</t>
  </si>
  <si>
    <t>CREATIVITY AS AS A HAIRSTYLIST IT CAN BE HELPFUL TO KNOW CURRENT FASHION TRENDS AND BE WILLING TO EXPERIMENT WITH NEW HAIRCUTS DESIGNS, COLOR STYLE AND DESIGNS, CUSTOMER-SERVICE SKILLS PHYSICAL ENDURANCE AND DEXTERITY, TIDINESS, TIME MANAGEMENT SKILLS AND PROFESSIONAL SKILLS , MUST HAVE CERTIFICATES AS HAIRDRESSERS AND HAIRSTYLISTS.</t>
  </si>
  <si>
    <t>TRENDS BEAUTY SALON PHILGOODS BLDG. BEACH RD SAN JOSE</t>
  </si>
  <si>
    <t>PO BOX 500165</t>
  </si>
  <si>
    <t>C-500-25150-033175</t>
  </si>
  <si>
    <t>All CNMI and Federal Income Taxes required by law. Employee's share on medical insurance is optional.</t>
  </si>
  <si>
    <t>C-500-25107-876353</t>
  </si>
  <si>
    <t>P-500-25072-771576</t>
  </si>
  <si>
    <t>Completion of an accredited nursing program leading to a registered nurse (RN) license.
Current state nursing license.
At least 12 months work experience as registered nurse.</t>
  </si>
  <si>
    <t>C-500-25111-883297</t>
  </si>
  <si>
    <t>6JMS Sports Bar &amp; Grill</t>
  </si>
  <si>
    <t>Kadena di Amor St, Chalan Pale Arnold</t>
  </si>
  <si>
    <t>P-500-25050-705548</t>
  </si>
  <si>
    <t>Federal tax and CNMI tax</t>
  </si>
  <si>
    <t>C-500-25100-850099</t>
  </si>
  <si>
    <t>2ND AVE, SAN JOSE VILLAGE</t>
  </si>
  <si>
    <t>QUICHOCHO</t>
  </si>
  <si>
    <t>LUCKYQIANGMARTTINIAN@GMAIL.COM</t>
  </si>
  <si>
    <t>P-500-25051-709469</t>
  </si>
  <si>
    <t>WORK SCHEDULE AS FOLLOWS:
8:00AM TO 12:00PM,
2:00PMTO 5:00PM.
7 HOURS PER DAY, MONDAY THROUGH FRIDAY, 35 HOURS PER WEEK.</t>
  </si>
  <si>
    <t>Per week exceed 40 hours, overtime rate $8.86 x 1.5=$13.29 per hour</t>
  </si>
  <si>
    <t>C-500-25062-736417</t>
  </si>
  <si>
    <t>P-500-25014-615731</t>
  </si>
  <si>
    <t>CUSTOMER SERVICE REPRESENTATIVE</t>
  </si>
  <si>
    <t>C-500-25100-849572</t>
  </si>
  <si>
    <t xml:space="preserve">Previous work-related skill, knowledge, or experience is required for this occupation. Barber shop/beauty salon is open from 10:00 A.M. to 6:00 P .M. The employees work schedule is flexible, it's either employees work 3 hours in the morning or 2 hours in the afternoon or depending on the number of clients they have an appointment scheduled on certain day/s. The employees offered work hours is 35 hours per week with flexible rest/meal breaks and day-offs. </t>
  </si>
  <si>
    <t>C-500-25084-800080</t>
  </si>
  <si>
    <t>C-500-25073-775101</t>
  </si>
  <si>
    <t>C-500-25097-835665</t>
  </si>
  <si>
    <t>DJ Fish Mobile</t>
  </si>
  <si>
    <t>P-500-24353-553630</t>
  </si>
  <si>
    <t>Fisherman</t>
  </si>
  <si>
    <t>Proven experience operating fishing vessels, managing gear, and handling catches. Ability to navigate and operate boats, including boat engines and related systems. Skilled in maintaining and troubleshooting fishing gear and boat equipment.  Basic understanding of marine weather patterns, tides, and the CNMI fishing environment.  Knowledge of fishing quotas, size limits, species protection, and local/national regulations.  Ability to dive and retrieve bottom-dwelling fish when required. Understanding of safety protocols and readiness to respond in emergencies.  Physically fit to handle heavy gear, manage catch, and dive as needed. Problem-solving skills for emergency situations and equipment issues.  Willing to work flexible hours, including early mornings, late evenings, and extended hours. Communication skills for team or independent work. Careful sorting and measuring of fish to ensure compliance with regulations. Willingness to learn new techniques and adapt to new technologies. Familiarity with fishing laws and regulations and their influence on the industry. Must provide proof of a negative drug test and police clearance certificate.  Knowledge of proper preservation methods using ice or salt.</t>
  </si>
  <si>
    <t>Susupe Beach Across Multipurpose Center</t>
  </si>
  <si>
    <t>C-500-25098-839873</t>
  </si>
  <si>
    <t>C-500-25093-826057</t>
  </si>
  <si>
    <t>Insatto Street, P.O. Box 500137</t>
  </si>
  <si>
    <t>P-500-25037-670079</t>
  </si>
  <si>
    <t>POSITION SUMMARY: UNDER GENERAL SUPERVISION, PERFORMS A VARIETY OF GENERAL MAINTENANCE DUTIES WHICH INCLUDE ELECTRICAL, MECHANICAL, CARPENTRY, AND CONSTRUCTION IN THE MAINTENANCE AND REPAIR OF APARTMENT BUILDING FACILITIES AND EQUIPMENT. EDUCATION: HIGH SCHOOL/GED. EXPERIENCE, KNOWLEDGE, ABILITIES: TWELVE (12) MONTHS RELATED MAINTENANCE WORK EXPERIENCE, INCLUDING SAFETY TECHNIQUES AND PROCEDURES WHILE USING CHEMICALS, POWER TOOLS, HAND TOOLS AND EQUIPMENT; KNOWLEDGE OF LIFTING TECHNIQUES AND OTHER SAFETY AND HAZARDOUS ACTIVITIES; ABILITY TO USE REQUIRED TOOLS AND EQUIPMENT INDEPENDENTLY OR WITH MINIMAL SUPERVISION. ESSENTIAL TASKS: MUST BE ABLE TO PERFORM THE FOLLOWING FUNCTIONS TO THE SATISFACTION OF THE EMPLOYEES SUPERVISOR. INSPECT BUILDINGS, ELECTRICAL SYSTEMS, GROUNDS, AND EQUIPMENT TO ENSURE SAFE, WELL- MAINTAINED CONDITIONS, IDENTIFY HAZARDS, DEFECTS, AND THE NEED FOR ADJUSTMENT OR REPAIR. PERFORM MINOR TROUBLESHOOTING AND REPAIRS; REPLACE LIGHT BULBS, BALLASTS AND FUSES. ASSIST WITH PREVENTIVE MAINTENANCE AND TROUBLESHOOTING ON HVAC SYSTEMS, CHANGING FILTERS, BEARINGS. COMPLETE MAINTENANCE WORK ORDERS AS ASSIGNED. IDENTIFY AND PERFORM SERVICE AND REPAIR ON PLUMBING FIXTURES; OPEN CLOGGED LINES AND DRAINS. IDENTIFY AND ASSIST WITH CARPENTRY AND REPAIR WORK. OPERATES A VARIETY OF MACHINERY, EQUIPMENT AND TOOLS INCLUDING SAWS, ROUTER, DRILLS, SANDERS, PLANERS, DRILL PRESSES AND VARIOUS HAND TOOLS. MAINTAIN INVENTORY OF TOOLS, SUPPLIES, AND EQUIPMENT; RECOMMEND TOOLS, SUPPLIES, AND EQUIPMENT FOR PURCHASE. PERFORM A VARIETY OF LOCKSMITH DUTIES; INSTALL, REPAIR, AND REPLACE LOCKS ON DOORS INSPECT, SERVICE, AND MAINTAIN OPERATIONAL FUNCTIONALITY OF DOORS AND WINDOWS. ABILITY TO READ, INTERPRET AND WORK FROM BLUEPRINTS, DRAWINGS, OR ORAL INSTRUCTION ON A VARIETY OF STRUCTURES RELATED TO THE CONSTRUCTION PROJECT. INSTALL OR REPLACE PLUGS, SWITCHES, OUTLETS. ASSIST WITH MOVING LOADING, UNLOADING AND STORING SUPPLIES, FURNITURE AND EQUIPMENT. WEAR PROPER PROTECTIVE EQUIPMENT WHILE PERFORMING JOB DUTIES (I.E., GOGGLES, HELMET, BACK BRACE, KNEE PADS). TRAINING CERTIFICATES RELATING TO GENERAL MAINTENANCE. APPLICANTS MUST HAVE VALID DRIVER'S LICENSE AND ARE REQUIRED EQUALLY TO BOTH US AND FOREIGN WORKERS. RESPOND TO 24-HOUR EMERGENCY CALLS. ADJUSTMENT OF HOURS AND/OR WEEKEND WORK MAY BE REQUIRED AND/OR OCCASIONAL OVERTIME.</t>
  </si>
  <si>
    <t>C-500-25093-825699</t>
  </si>
  <si>
    <t>Winners Residence, Winners Restaurant, Winners Apartment, et al</t>
  </si>
  <si>
    <t>P-500-24278-385041</t>
  </si>
  <si>
    <t>Must have 3-month experience preferable in a high volume restaurant. Must have understanding of food preparation fundamentals, knowledgeable in food safety and sanitation, knowhow in using variety of kitchen equipment. Must have basic reading, writing, and communication skills. Able to work all shifting and flexible schedules including weekends and holidays. The work schedule for this position includes shifting &amp; split shifts and each beneficiary shall have different days off, each with 1-day off per week. Must have own transportation to and from work and must possess a valid CNMI Driver's License &amp; Food Handler's Certificate. All applicants must submit an updated resume along with supporting documents, such as verifiable employment certifications, police clearance, and other relevant credentials for the position. Qualified candidates will be contacted for an interview. Applications must be received by the specified closing date. Background checks and drug testing may be required before or during employment for all applicants.</t>
  </si>
  <si>
    <t>C-500-25128-951696</t>
  </si>
  <si>
    <t>C-500-25098-839805</t>
  </si>
  <si>
    <t>EURO SAIPAN ASSETS 5, LLC</t>
  </si>
  <si>
    <t>EURO SAIPAN ASSETS 5 LLC HOTEL</t>
  </si>
  <si>
    <t>P.O. BOX 502624</t>
  </si>
  <si>
    <t>CHICHIRICA AVE., KADENA DI AMOR ST. GARAPAN VILLAGE</t>
  </si>
  <si>
    <t>82-2897021</t>
  </si>
  <si>
    <t>NEO</t>
  </si>
  <si>
    <t>QUE YAU</t>
  </si>
  <si>
    <t>euroclearwater@gmail.com</t>
  </si>
  <si>
    <t>P-500-24207-220497</t>
  </si>
  <si>
    <t>HOTEL OPERATIONS MANAGER</t>
  </si>
  <si>
    <t>C-500-25095-834993</t>
  </si>
  <si>
    <t>P-500-25059-731526</t>
  </si>
  <si>
    <t>C-500-25104-859538</t>
  </si>
  <si>
    <t>Paid Leave, Holiday Pay, and 401(k) Retirement Plan subject to company policy</t>
  </si>
  <si>
    <t>C-500-25093-825779</t>
  </si>
  <si>
    <t xml:space="preserve">Must have a minimum of 1-year proven work experience as a Bartender. Must be knowledgeable in alcohol types, beverages mixing method &amp; drinks serving. Must be able to work independently on a fast-paced environment and ability to keep the bar organized, stocked, and clean. Willing to work on flexible hours including holidays and weekends. The work schedule for this position includes shifting &amp; split shifts and each beneficiary shall have different days off, each with 1-day off per week. Must have own transportation to and from work and must possess a valid CNMI Driver's License. All applicants must submit an updated resume along with supporting documents, such as verifiable employment certifications, police clearance, and other relevant credentials for the position. Qualified candidates will be contacted for an interview. Applications must be received by the job vacancy announcement closing date. Background checks and drug testing may be required before or during employment for all applicants. 
</t>
  </si>
  <si>
    <t>C-500-25072-771559</t>
  </si>
  <si>
    <t>Home Health Aides</t>
  </si>
  <si>
    <t>P-500-25034-660220</t>
  </si>
  <si>
    <t>Home Health Aide</t>
  </si>
  <si>
    <t>GED/ Diploma and At least 12 Months work experience as Home Heath Aide.</t>
  </si>
  <si>
    <t>61-1012901</t>
  </si>
  <si>
    <t>C-500-25153-039406</t>
  </si>
  <si>
    <t xml:space="preserve">All CNMI and Federal Income Taxes. Share in medical insurance and 401(k) retirement plan is optional.
</t>
  </si>
  <si>
    <t>C-500-25083-796727</t>
  </si>
  <si>
    <t>https://jobs.labor.cnmi.gov/jobs</t>
  </si>
  <si>
    <t>C-500-25099-845305</t>
  </si>
  <si>
    <t>JAIME D. AGLIPAY</t>
  </si>
  <si>
    <t>GOOD SAMARITAN (APARTMENT RENTAL)</t>
  </si>
  <si>
    <t>P.O. BOX 500028, PRESIDENT ST</t>
  </si>
  <si>
    <t>66-0907547</t>
  </si>
  <si>
    <t>AGLIPAY</t>
  </si>
  <si>
    <t>JAIME</t>
  </si>
  <si>
    <t>GADOT</t>
  </si>
  <si>
    <t>P.O. BOX 500028, PRESIDENT ST.</t>
  </si>
  <si>
    <t>aglipayjaime@gmail.com</t>
  </si>
  <si>
    <t>P-500-25025-643000</t>
  </si>
  <si>
    <t>AT LEAST 12 MONTHS WORKING EXPERIENCE AS MAINTENANCE AND REPAIR WORKER. KNOW HOW TO REPAIR DOORS, LOCKS, WINDOWS. KNOWLEDGE IN MINOR PAINTING, ELECTRICAL AND MASONRY WORKS. WILLING TO WORK FLEXIBLE SCHEDULE. DO OTHER RELATED DUTIES AS ASSIGNED</t>
  </si>
  <si>
    <t>PRESIDENT ST</t>
  </si>
  <si>
    <t>C-500-25160-066524</t>
  </si>
  <si>
    <t>P-500-25106-869753</t>
  </si>
  <si>
    <t>C-500-25132-962453</t>
  </si>
  <si>
    <t>NJCM Logistics, LLC</t>
  </si>
  <si>
    <t>PO Box 505093 CK</t>
  </si>
  <si>
    <t>P-500-25089-813361</t>
  </si>
  <si>
    <t>Must be a high school graduate with 12 months experience of work related to building maintenance , basic electrical and mechanical jobs</t>
  </si>
  <si>
    <t>S - 103 Tower Palace, Chalan Pale Arnold</t>
  </si>
  <si>
    <t>C-500-25099-844861</t>
  </si>
  <si>
    <t>C-500-25155-049262</t>
  </si>
  <si>
    <t>C-500-25139-993626</t>
  </si>
  <si>
    <t>P-500-25007-599259</t>
  </si>
  <si>
    <t xml:space="preserve">MUST HAVE A VALID 12 MONTHS WORKING EXPERIENCE AS HAIRDRESSER,
BEAUTICIAN, COSMETOLOGIST.
</t>
  </si>
  <si>
    <t>Federal and withholding taxes</t>
  </si>
  <si>
    <t>C-500-25153-039656</t>
  </si>
  <si>
    <t>beauty nails</t>
  </si>
  <si>
    <t>AT LEAST 12 MONTHS PREVIOUS RELATED WORK EXPERIENCE AS MANICURISTS &amp; PEDICURISTS.</t>
  </si>
  <si>
    <t>C-500-25120-920932</t>
  </si>
  <si>
    <t>GED/Diploma and 12 months work experience as COOK.</t>
  </si>
  <si>
    <t>C-500-25094-830983</t>
  </si>
  <si>
    <t>P-500-24216-242928</t>
  </si>
  <si>
    <t>High school diploma with 12 months work experience in the field. Good organizational and time-management skills. Working knowledge of word processor, database and spreadsheet software. Able to work weekends on occasion.</t>
  </si>
  <si>
    <t>C-500-25076-779842</t>
  </si>
  <si>
    <t>MUST HAVE A VALID 12 MONTHS WORKING EXPERIENCE AS HAIRDRESSER,
BEAUTICIAN, COSMETOLOGIST.</t>
  </si>
  <si>
    <t>C-500-25095-834970</t>
  </si>
  <si>
    <t>PO BOX 500338 BEACH ROAD</t>
  </si>
  <si>
    <t>C-500-25155-049358</t>
  </si>
  <si>
    <t>Must have a general knowledge of carpentry, electrical, mechanical, plumbing, masonry and building &amp; maintenance skills. Must be able to read blueprints and engineering plumbing, structural and electrical layouts. Can work without any supervision. Previous work related skill, knowledge or experience is needed for this occupation and with at least 12 months work experience.</t>
  </si>
  <si>
    <t>C-500-25115-903378</t>
  </si>
  <si>
    <t xml:space="preserve">High School Graduate. Must have 24 months experience. Knowledge of machines and tools, including their designs, uses, repair, and maintenance. Knowledge of materials, methods, and the tools involved in the construction or repair of houses, buildings, or other structures. Ability to follow instructions from supervisors or senior maintenance workers. Knowledge of carpentry and repair. Ability to use hand tools and power tools.
</t>
  </si>
  <si>
    <t>C-500-25107-873560</t>
  </si>
  <si>
    <t xml:space="preserve">REQUIRED TWO YEARS OF WORK EXPERIENCE IN THE CATEGORY OF GENERAL BUILDING MAINTENANCE. MUST BE ABLE TO READ BLUEPRINTS, ENGINEERING, PLUMBING, STRUCTURAL, AND ELECTRICAL LAYOUTS. MUST DEMONSTRATE SKILLS IN HVAC AND
REFRIGERATION MAINTENANCE. MUST KNOW ABOUT WORKING A DRAIN OR PIPE CLEANING EQUIPMENT AND PIPE. HAVE KNOWLEDGE OF MULTI-CRAFT SKILLS IN CARPENTRY AND THE TOOLS NEEDED TO PERFORM THE TASK AND TECHNICAL KNOWLEDGE OF ELECTRICAL REPAIR.  REQUIRES THE ABILITY TO STAND FOR LONG PERIODS, MUST HAVE THE ABILITY TO CLIMB HEIGHTS, AND PERFORM TASKS ON A LADDER. MUST BE WILLING TO WORK FLEXIBLE TIME, HOLIDAYS, AND WEEKENDS WHEN NECESSARY. HAVE
THE ABILITY TO UNDERSTAND AND FOLLOW SAFETY PROCEDURES AND MUST WORK WITHOUT SUPERVISION.
 </t>
  </si>
  <si>
    <t>2689 CHALAN MSGR GUERRERO, CHALAN LAULAU</t>
  </si>
  <si>
    <t>C-500-25108-878907</t>
  </si>
  <si>
    <t>C-500-25136-983492</t>
  </si>
  <si>
    <t>C-500-25121-925179</t>
  </si>
  <si>
    <t>P-500-25002-586414</t>
  </si>
  <si>
    <t>Bulk Delivery Driver</t>
  </si>
  <si>
    <t>MUST BE HIGH SCHOOL/GED GRADUATE WITH 12 MONTHS DOCUMENTED WORK  RELATED EXPERIENCE, ALONG WITH THE SKILLS &amp; KNOWLEDGE REQUIRED FOR THE SAME POSITION. MUST POSSESS OR BE CAPABLE OF OBTAINING A VALID CNMI DRIVERS LICENSE.  MUST POSSESS OR BE CAPABLE OF OBTAINING VALID MEDICAL EXAMINER'S CERTIFICATE IN ACCORDANCE WITH THE FEDERAL MOTORS CARRIER SAFETY REGULATIONS (40CFR 391.41 THROUGH 391.49)  EQUALLY APPLICABLE TO BOTH U.S. AND FOREIGN APPLICANTS . MUST POSSESS A CLEAN DRIVING RECORDS AND POLICE CLEARANCE CERTIFICATE EQUALLY APPLICABLE TO BOTH US AND FOREIGN APPLICANTS. MUST BE PROFICIENT IN OPERATING A FORKLIFT, DELIVERY TRUCKS, FLATBED TRUCKS &amp; BOOM TRUCKS. MUST BE PHYSICALLY FIT &amp; BE ABLE TO LIFT, PULL , PUSH OR CARRY OBJECTS AT LEAST 90 LBS IN WEIGHT WITHOUT ASSISTANCE. MUST BE ABLE TO DELIVER WORK INDEPENDENTLY AND WITH URGENCY.  MUST BE ABLE TO WORK ON FLEXIBLE TIME, EARLY SHIFT, SUNDAYS AND HOLIDAYS IF THE NEED ARISES.  MUST HAVE A RELIABLE TRANSPORTATION TO AND FROM PLACE OF EMPLOYMENT.  DETAILED RESUME, EMPLOYMENT CERTIFICATIONS, PRE-SCREENING, TRADE EXAM ARE REQUIRED FOR PROPER USE OF TOOLS AND EQUIPMENT TO FURTHER ASSESS SKILLS AND QUALIFICATIONS EQUALLY APPLICABLE TO BOTH U.S. AND FOREIGN APPLICANTS . WILL CONSIDER FOREIGN EQUIVALENT OF HIGH SCHOOL/GED DIPLOMA.</t>
  </si>
  <si>
    <t>C-500-25100-849306</t>
  </si>
  <si>
    <t>SNT Corporation</t>
  </si>
  <si>
    <t>S.H.L. ASIA-PACIFIC</t>
  </si>
  <si>
    <t>Reyes Commercial Building Unit 101</t>
  </si>
  <si>
    <t>P.O. BOX 506695</t>
  </si>
  <si>
    <t>66-0917128</t>
  </si>
  <si>
    <t>Beach Road Chalan Lau Lau</t>
  </si>
  <si>
    <t>shlasiapacific@outlook.com</t>
  </si>
  <si>
    <t>P-500-25043-685203</t>
  </si>
  <si>
    <t>Bookkeeping, Accounting, and Auditing Clerk</t>
  </si>
  <si>
    <t>MUST HAVE KNOWLEDGE AND POSSESS HANDS-ON EXPERIENCE ONTHE USE OF ACCOUNTING SOFTWARE, SUCH AS PEACHTREE AND QUICKBOOKS. MUST BE KNOWLEDGEABLE WITH WORD AND EXCEL. MUST HAVE HIGH SCHOOL DIPLOMA. AT LEAST 12 MONTHS OF EXPERIENCE AS A BOOKKEEPER OR RELATED AND CERTIFICATE OF EMPLOYMENT AS BOOKKEEPER IS REQUIRED. PASSING THE PRE-SCREENING TEST IS REQUIRED (LIKETRADE TEST AND/OR EMPLOYMENT EXAM)</t>
  </si>
  <si>
    <t>C-500-25105-863883</t>
  </si>
  <si>
    <t xml:space="preserve">The applicant must be a college graduate with a Bachelor's degree in Business Administration, majoring in accounting, and have at least two years of working experience as an accountant, with knowledge of the Peachtree Accounting System. Computer literate using Microsoft Excel, Word, and PowerPoint. </t>
  </si>
  <si>
    <t>Social Security, medicare, CNMI Taxes</t>
  </si>
  <si>
    <t>670-322-6130</t>
  </si>
  <si>
    <t>C-500-25100-849216</t>
  </si>
  <si>
    <t>C-500-25118-909627</t>
  </si>
  <si>
    <t>C-500-25099-844715</t>
  </si>
  <si>
    <t>Song Zhu Corporation LLC</t>
  </si>
  <si>
    <t>Po Box 505764</t>
  </si>
  <si>
    <t>66-0850573</t>
  </si>
  <si>
    <t>Song</t>
  </si>
  <si>
    <t>Yushu</t>
  </si>
  <si>
    <t>PO Box 505764</t>
  </si>
  <si>
    <t>songzhuwholesale@gmail.com</t>
  </si>
  <si>
    <t>Blackburn</t>
  </si>
  <si>
    <t>Pamela</t>
  </si>
  <si>
    <t>Brown</t>
  </si>
  <si>
    <t>PO Box 502452</t>
  </si>
  <si>
    <t>manager.pohlaw@gmail.com</t>
  </si>
  <si>
    <t>Pacific Ombudsman for Humanitarian Law</t>
  </si>
  <si>
    <t>66-0804748</t>
  </si>
  <si>
    <t>CNMI Supreme Court</t>
  </si>
  <si>
    <t>P-500-25051-709716</t>
  </si>
  <si>
    <t>Can communicate in writing and verbally
Can build rapport with both customers and suppliers
Can operate a computer and use MS Word, MS Excel, and MS Outlook
Can lift boxes during delivery
Knowledge of logistics procedures</t>
  </si>
  <si>
    <t>Texas Road Susupe Village</t>
  </si>
  <si>
    <t>C-500-25121-925288</t>
  </si>
  <si>
    <t>C-500-25116-908534</t>
  </si>
  <si>
    <t>SHINING STAR INC.</t>
  </si>
  <si>
    <t>SHINING STAR HOTEL</t>
  </si>
  <si>
    <t>JUAN NONG ST., CHALAN KANOA</t>
  </si>
  <si>
    <t>66-0908066</t>
  </si>
  <si>
    <t>DENG</t>
  </si>
  <si>
    <t>AIHUA</t>
  </si>
  <si>
    <t>shiningstarinc@yahoo.com</t>
  </si>
  <si>
    <t>P-500-25037-670049</t>
  </si>
  <si>
    <t>At least continuous 12 months of maintenance worker experience. Must be able to make variable schedules, including early morning, evening and/or weekend.</t>
  </si>
  <si>
    <t>C-500-25108-878653</t>
  </si>
  <si>
    <t>World Wide Corporation</t>
  </si>
  <si>
    <t>World Tour and Travel</t>
  </si>
  <si>
    <t>PMB 305, BOX 10000</t>
  </si>
  <si>
    <t>66-0472409</t>
  </si>
  <si>
    <t>Li</t>
  </si>
  <si>
    <t>Xinlan</t>
  </si>
  <si>
    <t>P-500-25061-736295</t>
  </si>
  <si>
    <t>Travel Clerks</t>
  </si>
  <si>
    <t>MUST HAVE 12 MONTHS OF PRIOR EXPERIENCE WORKING FOR TRAVEL AGENCY. MANDARIN CHINESE LANGUAGE SKILLS IS PREFERRED. MUST PROVIDE UPDATED CRIMINAL RECORD CLEARANCE PRE-EMPLOYMENT. ALL EMPLOYMENT RULES APPLIES EQUALLY TO BOTH U.S. AND FOREIGN WORKERS.</t>
  </si>
  <si>
    <t>C-500-25107-873860</t>
  </si>
  <si>
    <t>SAIPAN GLOBE INTERNATIONAL GROUP LTD</t>
  </si>
  <si>
    <t>CHALAN PALE ARNOLD CORNER MAMATE LOOP</t>
  </si>
  <si>
    <t>P. O. BOX 168 GRB</t>
  </si>
  <si>
    <t>66-0846783</t>
  </si>
  <si>
    <t>SAIPANGLOBE@GMAIL.COM</t>
  </si>
  <si>
    <t>P-500-25065-749125</t>
  </si>
  <si>
    <t>CRANE OPERATOR</t>
  </si>
  <si>
    <t>2 years work experience as a Crane Operator, preferably in lifting modular units or large prefabricated structures. Ability to operate and troubleshoot different types of cranes (e.g., mobile, tower, or crawler cranes).</t>
  </si>
  <si>
    <t>saipanglobe@gmail.com</t>
  </si>
  <si>
    <t>C-500-25094-831127</t>
  </si>
  <si>
    <t>NUMBERS INTERNATIONAL, INC.</t>
  </si>
  <si>
    <t>6291 CHALAN PALE ARNOLD CORNER QUARTER MASTER ROAD</t>
  </si>
  <si>
    <t>PO BOX 502330</t>
  </si>
  <si>
    <t>66-0545822</t>
  </si>
  <si>
    <t>MARASIGAN</t>
  </si>
  <si>
    <t>AGATHA CYRIL</t>
  </si>
  <si>
    <t>BRIONES</t>
  </si>
  <si>
    <t>numberspn670@gmail.com</t>
  </si>
  <si>
    <t>P-500-25037-670028</t>
  </si>
  <si>
    <t>TECHNICAL ASSISTANT MANAGER</t>
  </si>
  <si>
    <t>With Certificate of Employment as Assistant Manager.</t>
  </si>
  <si>
    <t>CNMI and FEDERAL Withholding Tax</t>
  </si>
  <si>
    <t>C-500-25119-914700</t>
  </si>
  <si>
    <t>Sunlin's Sino-U.S. Trade Corp.</t>
  </si>
  <si>
    <t>Li's Haircut</t>
  </si>
  <si>
    <t>P-500-25059-735002</t>
  </si>
  <si>
    <t>C-500-25100-849762</t>
  </si>
  <si>
    <t>P-500-25038-674049</t>
  </si>
  <si>
    <t>SELF-MOTIVATION, INTEGRITY ABILITY TO REFLECT ON ONE'S WORK AS WELL AS THE WIDER CONSEQUENCES OF FINANCIAL DECISION-MAKING INTEREST ORGANIZATION SKILLS AND ABILITY TO MANAGE DEADLINES, TEAM WORKING COMMUNICATION AND INTERPERSONAL SKILLS, PROFICIENCY IN IT ANALYTICAL ACTIVITY METHODICAL APPROACH AND PROBLEM-SOLVING SKILLS, HIGH LEVEL OF NUMERACY. SUMMARIZES CURRENT FINANCIAL STATUS BY COLLECTING
INFORMATION PREPARATION IN BALANCE SHEET.PROFIT AND LOSS STATEMENT AND OTHER REPORTS, FINANCIAL TRANSACTION BY AUDITING DOCUMENTS. MAINTAIN ACCOUNTING CONTROLS BY PREPARING AND
RECOMMENDING POLICIES AND PROCEDURE. COLLEGE GRADUATE AND 2 YEARS EXPERIENCE. BACHELOR DEGREE</t>
  </si>
  <si>
    <t>C-500-25099-844647</t>
  </si>
  <si>
    <t>C-500-25116-908604</t>
  </si>
  <si>
    <t>CNMI JING'S INVESTMENT DEVELOPING INC.</t>
  </si>
  <si>
    <t>FLOWER TEA HOUSE</t>
  </si>
  <si>
    <t>UNIT 1, JJ BLDG, CORAL TREE ST. GARAPAN</t>
  </si>
  <si>
    <t>PMB 492 POBOX 10003</t>
  </si>
  <si>
    <t>66-0853160</t>
  </si>
  <si>
    <t>JING</t>
  </si>
  <si>
    <t>YUAN</t>
  </si>
  <si>
    <t>jingsinvestinc@yahoo.com</t>
  </si>
  <si>
    <t>P-500-25037-670206</t>
  </si>
  <si>
    <t>Tea specialist</t>
  </si>
  <si>
    <t>At least 3 months of continuous working experience as tea specialist.</t>
  </si>
  <si>
    <t>C-500-25140-999145</t>
  </si>
  <si>
    <t>INSURANCE &amp; BUSINESS MANAGEMENT CORPORATION</t>
  </si>
  <si>
    <t>UNIT 104 MJ BLDG. GARAPAN VILLAGE</t>
  </si>
  <si>
    <t>UNIT 104 MJ BUILDING, GARAPAN VILLAGE</t>
  </si>
  <si>
    <t>P-500-24184-166742</t>
  </si>
  <si>
    <t>BACHELORS DEGREE IN ACCOUNTING WITH A MINIMUM OF 2 YEARS OF CONTINUOUS EXPERIENCE AS AN ACCOUNTANT OR ACCOUNTANT TO TWO OR FEWER EMPLOYERS; WITH UNDERSTANDING OF (GAAP) GENERALLY ACCEPTED ACCOUNTING PRINCIPLE AND ITS APPLICATION, KNOWLEDGE OF LOCAL AND FEDERAL TAXATION SYSTEM, PREFERABLY WITH   KNOWLEDGE IN QUICKBOOKS ACCOUNTING SOFTWARE AND FAMILIARIZATION WITH MICROSOFT EXCEL FORMULAS. THE EMPLOYER REQUIRES POST-OFFER PRE-EMPLOYMENT DRUG SCREENING TEST AND RANDOM DRUG TESTING WHICH IS TO BE APPLIED EQUALLY TO BOTH U.S. WORKERS AND CW-1 WORKERS</t>
  </si>
  <si>
    <t>UNIT 104 MJ BLDG.,GARAPAN VILLAGE</t>
  </si>
  <si>
    <t>resume@mita-travel.com</t>
  </si>
  <si>
    <t>C-500-25105-863729</t>
  </si>
  <si>
    <t>C-500-25127-946599</t>
  </si>
  <si>
    <t>POSITION SUMMARY: UNDER GENERAL SUPERVISION, PERFORMS A VARIETY OF GENERAL MAINTENANCE DUTIES WHICH INCLUDE ELECTRICAL, MECHANICAL, CARPENTRY, AND CONSTRUCTION IN THE MAINTENANCE AND REPAIR OF APARTMENT BUILDING FACILITIES AND EQUIPMENT. EXPERIENCE, KNOWLEDGE, ABILITIES: TWELVE (12) MONTHS RELATED MAINTENANCE WORK EXPERIENCE, INCLUDING PROPER SAFETY TECHNIQUES AND PROCEDURES WHILE USING CHEMICALS, POWER TOOLS, HAND TOOLS AND EQUIPMENT; KNOWLEDGE OF PROPER LIFTING TECHNIQUES AND OTHER SAFETY AND HAZARDOUS ACTIVITIES; ABILITY TO USE REQUIRED TOOLS AND EQUIPMENT INDEPENDENTLY OR WITH MINIMAL SUPERVISION. ESSENTIAL TASKS: MUST BE ABLE TO PERFORM THE FOLLOWING FUNCTIONS TO THE SATISFACTION OF THE EMPLOYEES SUPERVISOR. INSPECT BUILDINGS, ELECTRICAL SYSTEMS, GROUNDS, AND EQUIPMENT TO ENSURE SAFE, WELL-MAINTAINED CONDITIONS, IDENTIFY HAZARDS, DEFECTS, AND THE NEED FOR ADJUSTMENT OR REPAIR. PERFORM MINOR TROUBLESHOOTING AND REPAIRS; REPLACE LIGHT BULBS, BALLASTS AND FUSES. ASSIST WITH PREVENTIVE MAINTENANCE AND TROUBLESHOOTING ON HVAC
SYSTEMS, CHANGING FILTERS, BEARINGS. COMPLETE MAINTENANCE WORK ORDERS AS ASSIGNED. IDENTIFY AND PERFORM BASIC SERVICE AND REPAIR ON PLUMBING FIXTURES; OPEN CLOGGED LINES AND DRAINS. IDENTIFY AND ASSIST WITH CARPENTRY AND REPAIR WORK. OPERATES A VARIETY OF MACHINERY, EQUIPMENT AND TOOLS INCLUDING SAWS, ROUTER, DRILLS, SANDERS, PLANERS, DRILL PRESSES AND VARIOUS HAND TOOLS. MAINTAIN INVENTORY OF TOOLS, SUPPLIES, AND EQUIPMENT; RECOMMEND TOOLS, SUPPLIES, AND EQUIPMENT FOR PURCHASE. PERFORM A VARIETY OF LOCKSMITH DUTIES; INSTALL, REPAIR, AND REPLACE LOCKS ON DOORS INSPECT, SERVICE, AND MAINTAIN OPERATIONAL FUNCTIONALITY OF DOORS AND WINDOWS. BASIC ABILITY TO READ, INTERPRET AND
WORK FROM BLUEPRINTS, DRAWINGS, OR ORAL INSTRUCTION ON A VARIETY OF STRUCTURES RELATED TO THE CONSTRUCTION PROJECT. INSTALL OR REPLACE PLUGS, SWITCHES, OUTLETS. ASSIST WITH MOVING LOADING, UNLOADING AND STORING SUPPLIES, FURNITURE AND EQUIPMENT. WEAR PROPER PROTECTIVE EQUIPMENT WHILE PERFORMING JOB DUTIES (I.E., GOGGLES, HELMET, BACK BRACE, KNEE PADS). RESPOND TO 24-HOUR EMERGENCY CALLS. ADJUSTMENT OF HOURS AND/OR WEEKEND WORK MAY BE REQUIRED AND/OR OCCASIONAL OVERTIME.</t>
  </si>
  <si>
    <t>C-500-25126-940549</t>
  </si>
  <si>
    <t>P.O. BOX 168 GRB</t>
  </si>
  <si>
    <t>Manufactured Building and Mobile Home Installers</t>
  </si>
  <si>
    <t>P-500-25043-685513</t>
  </si>
  <si>
    <t>12 months work-related skill, knowledge, or experience is needed.</t>
  </si>
  <si>
    <t>P.O.BOX 168 GRB</t>
  </si>
  <si>
    <t>C-500-25138-988861</t>
  </si>
  <si>
    <t xml:space="preserve">Applicant must have at least 12 months of work experience as a customer relationship specialist or any related field. </t>
  </si>
  <si>
    <t>Taxes deduction application by Law.</t>
  </si>
  <si>
    <t>C-500-25100-849281</t>
  </si>
  <si>
    <t>P-500-25063-740057</t>
  </si>
  <si>
    <t>C-500-25138-988843</t>
  </si>
  <si>
    <t>C-500-25119-919226</t>
  </si>
  <si>
    <t>C-500-25122-929637</t>
  </si>
  <si>
    <t>JOMPEANG</t>
  </si>
  <si>
    <t>PREEYAPORN</t>
  </si>
  <si>
    <t>One year experience as a Massage Therapist preferably with a Thai Massage Certification or experience in a Thai Massage Shop. Customer service, communication and interpersonal
skills are a must. Please note that the work schedule will be divided into three shifts (opening shift, mid shift and closing shift) to be spread among the workers. Applicants are required to submit their resume and employment certification showing the required work experience. Applications will be considered if submitted within the recruitment period. Previous employers will
be contacted for verification and personal reference. Applicants will be asked to demonstrate skill requirements of the job. Willing to work flexible time.</t>
  </si>
  <si>
    <t>C-500-25100-849506</t>
  </si>
  <si>
    <t>Fine Tree Catering</t>
  </si>
  <si>
    <t>Jung Gon</t>
  </si>
  <si>
    <t>P-500-24305-444281</t>
  </si>
  <si>
    <t>1 year prior experience in related food and beverage service and food preparation positions. Experience with hot and cold food preparation, can cook Korean and Sushi dishes.  Knowledge of accepted sanitation standards and health codes. Ability to use slicers, mixers, grinders, food processors, etc. Able to handle work in fast-paced environment.</t>
  </si>
  <si>
    <t>CNMI AND FICA AND MEDICARE TAX</t>
  </si>
  <si>
    <t>C-500-25111-884112</t>
  </si>
  <si>
    <t>C-500-25164-088727</t>
  </si>
  <si>
    <t>C.Y.H. CORPORATION</t>
  </si>
  <si>
    <t>NEW FAMILY DISCOUNT MARKET</t>
  </si>
  <si>
    <t>P.O. BOX 506670, DANDAN ROAD</t>
  </si>
  <si>
    <t>cyhcorporation832@gmail.com</t>
  </si>
  <si>
    <t>Retail Loss Prevention Specialists</t>
  </si>
  <si>
    <t>P-500-25126-941431</t>
  </si>
  <si>
    <t>ASSET PROTECTION ANALYST</t>
  </si>
  <si>
    <t>Must have 12 months working experience as asset protection analyst. Must know how to investigate crimes committed in the organization. Must know how to monitor operations to ensure compliance with safety or security policies or regulations. Must know how to inspect equipments to ensure safety or proper functioning. Willing to work flexible schedule. Do other related duties as assigned.</t>
  </si>
  <si>
    <t>C-500-25141-999792</t>
  </si>
  <si>
    <t>7AS Building Repair and Maintenance</t>
  </si>
  <si>
    <t>P-500-25099-844770</t>
  </si>
  <si>
    <t>Skills on the installation of electrical wirings of the building. To support his/her working history, applicants must also present Employment Certificate.</t>
  </si>
  <si>
    <t>FICA (Social Security, Medicare)
CNMI Withholding Tax (Chapter 2, Chapter 7)</t>
  </si>
  <si>
    <t>C-500-25113-893551</t>
  </si>
  <si>
    <t>C-500-25094-830959</t>
  </si>
  <si>
    <t>P-500-24319-476470</t>
  </si>
  <si>
    <t>WAREHOUSE WORKER</t>
  </si>
  <si>
    <t xml:space="preserve">Applicants must have a high school diploma and must have at least 3 months of work experience. </t>
  </si>
  <si>
    <t>C-500-25112-887760</t>
  </si>
  <si>
    <t>P-500-25037-670522</t>
  </si>
  <si>
    <t xml:space="preserve">ONE YEAR EXPERIENCED AS A COOK. MUST HAVE BASIC CULINARY SKILLS AND GOOD HYGIENE IS ESSENTIAL. ABLE TO WORK INDEPENDENTLY. FAMILIAR IN PREPARATION OF INTERNATIONAL CUISINE. MUST BE ABLE TO WORK SHIFTS AND FLEXIBLE SCHEDULES INCLUDING WEEKENDS AND HOLIDAY. 
APPLICANTS ARE REQUIRED TO SUBMIT THEIR RESUME AND EMPLOYMENT CERTIFICATION SHOWING THE
REQUIRED EXPERIENCE. APPLICATIONS WILL BE CONSIDERED IF SUBMITTED WITHIN THE RECRUITMENT PERIOD. PREVIOUS EMPLOYER WILL BE CONTACTED FOR
VERIFICATION AND PERSONAL REFERENCE.
</t>
  </si>
  <si>
    <t>Coconut St., Beach Road Garapan</t>
  </si>
  <si>
    <t>C-500-25106-868695</t>
  </si>
  <si>
    <t>P-500-25033-659633</t>
  </si>
  <si>
    <t>CHALA MSGR. MARTINEZ, KOBLERVILLE</t>
  </si>
  <si>
    <t>C-500-25117-908971</t>
  </si>
  <si>
    <t>C-500-25115-904202</t>
  </si>
  <si>
    <t>CONGXIANG S. PALACIOS</t>
  </si>
  <si>
    <t>SA FARMING</t>
  </si>
  <si>
    <t>AFETNA ROAD, SAN ANTONIO</t>
  </si>
  <si>
    <t>POBOX 506268</t>
  </si>
  <si>
    <t>66-0760598</t>
  </si>
  <si>
    <t>CONGXIANG</t>
  </si>
  <si>
    <t>safarming8888@gmail.com</t>
  </si>
  <si>
    <t>P-500-25015-619097</t>
  </si>
  <si>
    <t>AT LEAST 3 MONTHS OF CONTINUOUS WORK EXPERIENCE ON THE FARM AND HEALTH CERTIFICATE.</t>
  </si>
  <si>
    <t>C-500-25146-017226</t>
  </si>
  <si>
    <t xml:space="preserve">Manager </t>
  </si>
  <si>
    <t>P-500-24182-163255</t>
  </si>
  <si>
    <t xml:space="preserve">1 YEAR REQUIREMENT AS A COOK IN INTERNATIONAL CUISINE IS REQUIRED AND PREFERABLY FROM A HIGH-VOLUME RESTAURANT. MUST BE ABLE TO WORK UNDER PRESSURE AND ADAPTABLE TO LAST MINUTE PREPARATION. ABLE TO WORK A FLEXIBLE SCHEDULE INCLUDING EARLY MORNING HOURS, NIGHTS, WEEKENDS AND HOLIDAYS. 
</t>
  </si>
  <si>
    <t>C-500-25099-844817</t>
  </si>
  <si>
    <t>C-500-25120-919244</t>
  </si>
  <si>
    <t>P-500-24292-415742</t>
  </si>
  <si>
    <t>CNMI Taxes and Federal Taxes</t>
  </si>
  <si>
    <t>C-500-25131-962420</t>
  </si>
  <si>
    <t>P-500-24157-072174</t>
  </si>
  <si>
    <t>APPLICANT MUST HAVE A HIGH SCHOOL DIPLOMA. APPLICANT MUST HAVE AT LEAST 12 MONTHS OF WORK EXPERIENCE AS A BOOKKEEPER OR ANY RELATED FIELD.</t>
  </si>
  <si>
    <t>C-500-25094-831463</t>
  </si>
  <si>
    <t>ITS CORPORATION</t>
  </si>
  <si>
    <t>HEAVY EQUIPMENT RENTAL</t>
  </si>
  <si>
    <t>P.O. BOX 502273 CHALAN LAULAU</t>
  </si>
  <si>
    <t>LOT#22703-8 CHALAN PALE ARNOLD MIDDLE ROAD</t>
  </si>
  <si>
    <t>66-0737294</t>
  </si>
  <si>
    <t>YONGDUK</t>
  </si>
  <si>
    <t>P-500-24162-089505</t>
  </si>
  <si>
    <t>1 year of work-related experience. Knowledge of accounting and bookkeeping principles. Experience with accounting software. Data entry. Ability to keep records and files with attention to detail. Able to meet the deadlines. Ability to identify errors and solve problems.  Know how to do the CNMI Tax.</t>
  </si>
  <si>
    <t xml:space="preserve">P.O. BOX 502273 </t>
  </si>
  <si>
    <t>C-500-25105-863730</t>
  </si>
  <si>
    <t>JOUNGHYEOK</t>
  </si>
  <si>
    <t>CNMI TAXES &amp; FICA TAXES</t>
  </si>
  <si>
    <t>C-500-25153-038949</t>
  </si>
  <si>
    <t>C-500-25121-925180</t>
  </si>
  <si>
    <t>MUST HAVE THE ABILITY TO OPERATE AUTOMATED OR SEMI-AUTOMATED HOISTING DEVICES THAT RAISE REFUSE BINS AND DUMP CONTENTS INTO OPENING IN TRUCK BODIES. KNOWLEDGE OF MACHINE AND TOOLS, INCLUDING THEIR DESIGNS, USES, REPAIR, AND MAINTENANCE. SKILLED IN CONTROLLING OPERATIONS OF EQUIPMENT OR SYSTEM. MUST HAVE BASIC KNOWLEDGE OF WATER, SEWER, AND GARBAGE TRUCK EQUIPMENT OPERATION. MUST KNOW HOW TO PERFORM ROUTINE MAINTENANCE ON EQUIPMENT TO DETERMINE WHAT KIND OF MAINTENANCE IS NEEDED.
Must have a valid driver's license.</t>
  </si>
  <si>
    <t>C-500-25155-049526</t>
  </si>
  <si>
    <t>P-500-25116-908682</t>
  </si>
  <si>
    <t>Air Conditioning Mechanics</t>
  </si>
  <si>
    <t>With at least 12 months of relevant work experience.</t>
  </si>
  <si>
    <t>C-500-25148-023470</t>
  </si>
  <si>
    <t>C-500-25142-005226</t>
  </si>
  <si>
    <t>MARIANAS DENTAL CENTER, LLC</t>
  </si>
  <si>
    <t>TSL Plaza 2nd Floor Beach Road</t>
  </si>
  <si>
    <t>PO Box 504699</t>
  </si>
  <si>
    <t>66-0932088</t>
  </si>
  <si>
    <t>Limbo</t>
  </si>
  <si>
    <t>Neil</t>
  </si>
  <si>
    <t>Owner/General Dentist</t>
  </si>
  <si>
    <t>smile@mdcsaipan.com</t>
  </si>
  <si>
    <t>P-500-25087-809891</t>
  </si>
  <si>
    <t>U.S. AND FOREIGN WORKERS MUST BE REGISTERED OR LICENSED WITH THE CNMI BOARD OF PROFESSIONAL LICENSING/HEALTHCARE PROFESSIONS LICENSING BOARD AS A DENTAL ASSISTANT OR HIGHER. MUST HAVE ATLEAST 12MONTHS EXPERIENCE AS DENTAL ASSISTANT OR RELATED. CERTIFICATE OF EMPLOYMENT AS DENTAL ASSISTANT IS REQUIRED.  PASSED THE PRE-SCREENIG/EMPLOYMENT EXAM IS REQUIRED. MUST HAVE HIGH SCHOOL DIPLOMA.</t>
  </si>
  <si>
    <t>TSL PLAZA 2ND FLOOR BEACH ROAD</t>
  </si>
  <si>
    <t>C-500-25163-083108</t>
  </si>
  <si>
    <t>C-500-25176-126194</t>
  </si>
  <si>
    <t>Knowledge in Repairing and Maintenance job of building and machine.
 Knowledge of machines and tools, including their designs, uses, repair, and maintenance; Knowledge of materials, methods, and the tools involved in the construction or repair of houses,
 buildings, or other structures such as highways and roads.</t>
  </si>
  <si>
    <t>C-500-25129-958999</t>
  </si>
  <si>
    <t>C-500-25101-854002</t>
  </si>
  <si>
    <t>C-500-25155-049277</t>
  </si>
  <si>
    <t>C-500-25135-978062</t>
  </si>
  <si>
    <t>6 months of experience is required, and knowledge of machines and tools, including their design, uses, repair, and maintenance.</t>
  </si>
  <si>
    <t>Social Security, CNMI Taxes, Medicare</t>
  </si>
  <si>
    <t>C-500-25123-934795</t>
  </si>
  <si>
    <t>Lucrecia M. Candia</t>
  </si>
  <si>
    <t>Mama Luc Enterprises</t>
  </si>
  <si>
    <t>p.o box 1051</t>
  </si>
  <si>
    <t>99-3019575</t>
  </si>
  <si>
    <t>Candia</t>
  </si>
  <si>
    <t>Lucrecia</t>
  </si>
  <si>
    <t>P.O Box 1051</t>
  </si>
  <si>
    <t>maluc416.ent@gmail.com</t>
  </si>
  <si>
    <t>P-500-25018-628419</t>
  </si>
  <si>
    <t>Janitress/Janitors</t>
  </si>
  <si>
    <t>KNOWLEDGEABLE OF SAFETY PROCEDURE WHILE DOING THE TASK. MAYBE REQUIRE TO WORK STANDING LONG HOURS OR UNDER THE SUN IF NECESSARY.</t>
  </si>
  <si>
    <t>C-500-25104-859493</t>
  </si>
  <si>
    <t>Proven experience operating fishing vessels, managing gear, and handling catches. Ability to navigate and operate boats, including boat engines and related systems. Skilled in maintaining and troubleshooting fishing gear and boat equipment. Basic ability to read marine weather forecasts, understand tides, and recognize local fishing conditions in the CNMI. Knowledge of fishing quotas, size limits, species protection, and local/national regulations. Ability to dive and retrieve bottom-dwelling fish when required. Working knowledge of safety procedures and ability to respond appropriately in emergencies (e.g., man-overboard, engine failure, injury response) .Physically capable of lifting up to 50 pounds and performing tasks involving repetitive motion and physical labor on a moving vessel. Demonstrated ability to respond to unexpected problems with equipment or safety in a calm and practical manner.  Willing to work flexible hours, including early mornings, late evenings, and extended hours. Able to follow verbal instructions, communicate clearly with others, and report fishing-related activities accurately when working independently or with a team. Careful sorting and measuring of fish to ensure compliance with regulations. Willingness to learn new techniques and adapt to new technologies. General awareness of fishing laws and regulations, and how they impact daily
operations.  Must provide proof of a negative drug test and a police clearance certificate.  Basic knowledge of how to preserve fish using ice or salt to maintain freshness and meet handling standards.</t>
  </si>
  <si>
    <t>C-500-25122-929493</t>
  </si>
  <si>
    <t>P-500-25083-800027</t>
  </si>
  <si>
    <t xml:space="preserve">A) High School diploma (may be foreign equivalent); 12 months of experience as a bookkeeper; and 12 months of experience using QuickBooks. Verification of qualifications required. 
B) 5 days paid vacation leave after 1 year of employment, 7 days paid vacation leave after 2 years of employment, 10 days paid vacation leave after 3 years of employment; &amp; 5 days paid sick leave per year after completing 90 days from commencement of employment. Worker will be provided with daily transportation to and from workers residence to work site.  
C) Housing is optional.  At the worker's option, the Employer will assist the worker in securing housing consisting of a bedroom with shared bathroom, shared kitchen, &amp; shared living room/dining space at a monthly rate, excluding utilities, of $200 per bedroom or $100 if 2-person shared bedroom.  The worker is responsible for paying for the cost of the housing.   </t>
  </si>
  <si>
    <t>Employer paid medical/dental insurance ($511/month)[Cont'd on E.b.12]</t>
  </si>
  <si>
    <t>C-500-25139-989840</t>
  </si>
  <si>
    <t>JULIAN S. CALVO JR.</t>
  </si>
  <si>
    <t>J'S ENTERPRISE</t>
  </si>
  <si>
    <t>P.O. BOX 5712 CHRB</t>
  </si>
  <si>
    <t>66-0702631</t>
  </si>
  <si>
    <t>CALVO</t>
  </si>
  <si>
    <t>JULIAN JR.</t>
  </si>
  <si>
    <t>SONGAO</t>
  </si>
  <si>
    <t>electroshock419@gmail.com</t>
  </si>
  <si>
    <t>P-500-25092-822135</t>
  </si>
  <si>
    <t>KNOWLEDGEABLE WITH OSHA REGULATIONS</t>
  </si>
  <si>
    <t>Monsignor Guerrero Road, Chalan Kiya</t>
  </si>
  <si>
    <t>C-500-25157-060964</t>
  </si>
  <si>
    <t>P-500-25119-915430</t>
  </si>
  <si>
    <t>C-500-25160-066832</t>
  </si>
  <si>
    <t>P-500-25112-888063</t>
  </si>
  <si>
    <t>C-500-25146-017926</t>
  </si>
  <si>
    <t>2340 BEACHROAD, SAN JOSE VILLAGE</t>
  </si>
  <si>
    <t>P-500-25015-618915</t>
  </si>
  <si>
    <t xml:space="preserve">Applicants must have an Associate Degree in Civil Engineer or related field. Must have at least 12 months of work experience as a civil engineer or any related field.  Must be knowledgeable in engineering and technology which includes applying principles, techniques, procedures and equipment to the design and production of various goods and services.  </t>
  </si>
  <si>
    <t>C-500-25104-863182</t>
  </si>
  <si>
    <t>Must have 3 months' work experience as a Baker.</t>
  </si>
  <si>
    <t>C-500-25133-972462</t>
  </si>
  <si>
    <t>HIGH SCHOOL DIPLOMA AND 12 MONTHS OF WORK EXPERIENCE AS AN ACCOUNTING CLERK. MUST BE FAMILIAR WITH ACCOUNTING SOFTWARE LIKE PEACH TREE OR QUICK BOOKS.</t>
  </si>
  <si>
    <t>C-500-25149-027487</t>
  </si>
  <si>
    <t>P-500-24236-288444</t>
  </si>
  <si>
    <t>C-500-25132-962601</t>
  </si>
  <si>
    <t>Applicant must have a High School/GED. Applicant must have at least 12 months of  work experience as an accounting specialist or any related field.</t>
  </si>
  <si>
    <t>C-500-25132-962444</t>
  </si>
  <si>
    <t>Royal Pacific Express</t>
  </si>
  <si>
    <t>S-103 Tower Palace, Chalan Pale Arnold</t>
  </si>
  <si>
    <t>P-500-25089-813360</t>
  </si>
  <si>
    <t>Must possess a high school diploma or equivalent  with  12 Months experience in accounting related to freight Forwarding
Knowledge in Bookkeeping and accounting procedures
Knowledge in invoicing and collection as well as reporting of accounts receivables and payables
Must be knowledgeable in Excel for creating and managing spreadsheets, using formulas and functions, and analyzing data. 
Able to compute taxes</t>
  </si>
  <si>
    <t>none, except tax mandated by the law</t>
  </si>
  <si>
    <t>C-500-25127-946594</t>
  </si>
  <si>
    <t>91-3199949</t>
  </si>
  <si>
    <t>P-500-24136-000989</t>
  </si>
  <si>
    <t xml:space="preserve">POSITION SUMMARY: UNDER GENERAL SUPERVISION, PERFORMS A VARIETY OF GENERAL MAINTENANCE DUTIES WHICH INCLUDE ELECTRICAL, MECHANICAL, CARPENTRY, AND CONSTRUCTION IN THE MAINTENANCE AND REPAIR OF APARTMENT BUILDING FACILITIES AND EQUIPMENT. EDUCATION: COMPLETION OF HIGH SCHOOL/GED EXPERIENCE, KNOWLEDGE, ABILITIES: TWELVE (12) MONTHS RELATED MAINTENANCE WORK EXPERIENCE, INCLUDING PROPER SAFETY TECHNIQUES AND PROCEDURES WHILE USING CHEMICALS, POWER TOOLS, HAND TOOLS AND EQUIPMENT; KNOWLEDGE OF PROPER LIFTING TECHNIQUES AND OTHER SAFETY AND HAZARDOUS ACTIVITIES; ABILITY TO USE REQUIRED TOOLS AND EQUIPMENT INDEPENDENTLY OR WITH MINIMAL SUPERVISION. ESSENTIAL TASKS: MUST BE ABLE TO
PERFORM THE FOLLOWING FUNCTIONS TO THE SATISFACTION OF THE EMPLOYEES SUPERVISOR. INSPECT BUILDINGS, ELECTRICAL SYSTEMS, GROUNDS, AND
EQUIPMENT TO ENSURE SAFE, WELL-MAINTAINED CONDITIONS, IDENTIFY HAZARDS, DEFECTS, AND THE NEED FOR ADJUSTMENT OR REPAIR. PERFORM MINOR TROUBLESHOOTING AND REPAIRS; REPLACE LIGHT BULBS, BALLASTS AND FUSES. ASSIST WITH PREVENTIVE MAINTENANCE AND TROUBLESHOOTING ON HVAC SYSTEMS, CHANGING FILTERS, BEARINGS. COMPLETE MAINTENANCE WORK ORDERS AS ASSIGNED. IDENTIFY AND PERFORM BASIC SERVICE AND REPAIR ON PLUMBING FIXTURES; OPEN CLOGGED LINES AND DRAINS. IDENTIFY AND ASSIST WITH CARPENTRY AND REPAIR WORK. OPERATES A VARIETY OF MACHINERY,
EQUIPMENT AND TOOLS INCLUDING SAWS, ROUTER, DRILLS, SANDERS, PLANERS, DRILL PRESSES AND VARIOUS HAND TOOLS. MAINTAIN INVENTORY OF TOOLS, SUPPLIES, AND EQUIPMENT; RECOMMEND TOOLS, SUPPLIES, AND EQUIPMENT FOR PURCHASE. PERFORM A VARIETY OF LOCKSMITH DUTIES; INSTALL, REPAIR, AND REPLACE LOCKS ON DOORS INSPECT, SERVICE, AND MAINTAIN OPERATIONAL FUNCTIONALITY OF DOORS AND WINDOWS. BASIC ABILITY TO READ, INTERPRET AND WORK FROM BLUEPRINTS, DRAWINGS, OR ORAL INSTRUCTION ON A VARIETY OF STRUCTURES RELATED TO THE CONSTRUCTION PROJECT. INSTALL OR REPLACE PLUGS, SWITCHES, OUTLETS. ASSIST WITH MOVING LOADING, UNLOADING AND STORING SUPPLIES, FURNITURE AND EQUIPMENT. WEAR PROPER PROTECTIVE EQUIPMENT WHILE PERFORMING JOB DUTIES (I.E., GOGGLES, HELMET, BACK BRACE, KNEE PADS). RESPOND TO 24-HOUR EMERGENCY CALLS. ADJUSTMENT OF
HOURS AND/OR WEEKEND WORK MAY BE REQUIRED AND/OR OCCASIONAL OVERTIME.
</t>
  </si>
  <si>
    <t>C-500-25130-961854</t>
  </si>
  <si>
    <t>AT LEAST 12 MONTHS PREVIOUS RELATED WORK EXPERIENCE AS HAIRDRESSERS, HAIRSTYLISTS, COSMTELOGISTS.  FLEXIBLE 7 WORK HOURS PER DAY, 35 WORK HOURS PER WEEK.</t>
  </si>
  <si>
    <t>C-500-25182-143860</t>
  </si>
  <si>
    <t>P-500-25072-771065</t>
  </si>
  <si>
    <t>ASSOCIATE'S DEGREE GRADUATE MAJOR IN ACCOUNTING, FINANCE OR BUSINESS ADMINISTRATION/MANAGEMENT.  PREVIOUS WORK-RELATED SKILL, KNOWLEDGE, OR EXPERIENCE IS REQUIRED FOR THIS OCCUPATION. PROFICIENT IN ACCOUNTING SOFTWARE - SYSTEM APPLICATION OF PRODUCT IN DATA PROCESSING (SAP). KNOWLEDGE OF ECONOMIC AND ACCOUNTING PRINCIPLES AND PRACTICES, THE FINANCIAL MARKETS, BANKING AND THE ANALYSIS AND REPORTING OF FINANCIAL DATA.</t>
  </si>
  <si>
    <t>Paid leave, Holiday pay, and 401(k) retirement plan subject to company policy</t>
  </si>
  <si>
    <t>C-500-25148-022998</t>
  </si>
  <si>
    <t>C-500-25124-935068</t>
  </si>
  <si>
    <t>RAD CONSTRUCTION</t>
  </si>
  <si>
    <t>P-500-25061-736132</t>
  </si>
  <si>
    <t>Must have general knowledge of carpentry, electrical, plumbing, masonry and building and maintenance skills, ability to understand and follow safety procedures.  Must be able to read blueprints and engineering, plumbing, structural and electrical lay-outs.</t>
  </si>
  <si>
    <t>C-500-25150-033244</t>
  </si>
  <si>
    <t>C-500-25147-017980</t>
  </si>
  <si>
    <t>High School diploma required with 24 months previous work experience. Must be able to work nights, weekends and holidays, as needed and flexible, as work will be performed in different locations. Knowledge and experience in repairing doors, locks, windows, painting, landscaping works, welding, carpentry and masonry works. Skilled with various hand and power tools. Must know how to read electrical diagram and repair electrical problems. Trade test and employment examination are required.</t>
  </si>
  <si>
    <t>C-500-25125-939981</t>
  </si>
  <si>
    <t>CMS Rocky Quarry, Kannat Tabla Drive, Rte</t>
  </si>
  <si>
    <t>C-500-25142-005257</t>
  </si>
  <si>
    <t>FICA Taxes / States &amp; Federal Taxes</t>
  </si>
  <si>
    <t>C-500-25136-983470</t>
  </si>
  <si>
    <t>Computer Systems Analysts</t>
  </si>
  <si>
    <t>P-500-24220-250087</t>
  </si>
  <si>
    <t>COMPUTER SYSTEMS ANALYSTS</t>
  </si>
  <si>
    <t xml:space="preserve">Must have a 4-year bachelors degree in Computer studies, must have at least 2 years work experience. Must be able to analyze data processing problems to develop and implement solutions to complex applications problems, system administration issues, or network concerns. Can analyze or recommend commercially available software. Must be knowledgeable to test, maintain, and monitor computer programs and systems, trouble shoot program and system malfunctions to restore normal functioning. Must be able to perform database analysis and management.
</t>
  </si>
  <si>
    <t>C-500-25136-983276</t>
  </si>
  <si>
    <t>C&amp;Q CORPORATION</t>
  </si>
  <si>
    <t>C&amp;Q RENTALS/C&amp;Q LAUNDRY</t>
  </si>
  <si>
    <t>CANAL STREET, SAN ROSE VILLAGE</t>
  </si>
  <si>
    <t>66-1047876</t>
  </si>
  <si>
    <t>CHAO</t>
  </si>
  <si>
    <t>CQCORPORATION2023@GMAIL.COM</t>
  </si>
  <si>
    <t>P-500-25093-827778</t>
  </si>
  <si>
    <t>1. WORK SCHEDULE AS FOLLOW:
 8:00AM TO 12:00PM,
 2:00PM TO 5:00PM.
 7 HOURS PER DAY, MONDAY THROUGH FRIDAY, 35 HOURS PER WEEK.
2. REQUEST FOR ON-SITE TESTING.</t>
  </si>
  <si>
    <t>cqcorporation2023@gmail.com</t>
  </si>
  <si>
    <t>C-500-25143-010522</t>
  </si>
  <si>
    <t>FICA TAX (SS and Medicare), Ch2 Tax and Ch7 Tax</t>
  </si>
  <si>
    <t>C-500-25106-873081</t>
  </si>
  <si>
    <t>C-500-25129-956864</t>
  </si>
  <si>
    <t>J &amp; P Co. Ltd.</t>
  </si>
  <si>
    <t>P-500-25072-771198</t>
  </si>
  <si>
    <t>Art Teacher</t>
  </si>
  <si>
    <t xml:space="preserve">2 years of experience as an art teacher. Demonstrated in a variety of art techniques. Must have skills in verbal and written communication. Able to supervise group work. Able to do planning and problem-solving. Available to work during evenings, on occasion. Ability to work with students of different ages, backgrounds, and skills. Able to handle multiple tasks and meet deadlines.
</t>
  </si>
  <si>
    <t>C-500-25272-340009</t>
  </si>
  <si>
    <t>FICA FEDERAL TAX
CHAPTER 2 TAX (CNMI TAX)</t>
  </si>
  <si>
    <t>C-500-24198-201085</t>
  </si>
  <si>
    <t>3-HI RES CORPORATION</t>
  </si>
  <si>
    <t>P.O. BOX 506013</t>
  </si>
  <si>
    <t>66-0906351</t>
  </si>
  <si>
    <t>TEMPERANTE</t>
  </si>
  <si>
    <t>MIRANDA</t>
  </si>
  <si>
    <t>3HIRES.TLC@GMAIL.COM</t>
  </si>
  <si>
    <t>P-500-24145-032907</t>
  </si>
  <si>
    <t>GRAPHIC ARTIST</t>
  </si>
  <si>
    <t>Must have at least three (3) years of experience as a Graphic Artist in a digital printing business. Must be able to use graphic design software and tools, such as Adobe Creative Suite, Affinity Design to create and modify designs. Must know web design principles and basic HTML/CSS coding. Must have a portfolio showcasing a diverse range of design projects and creative abilities. Must know how to operate Large Format Printer, UV Printer and Subli Printer. Must have organizational and time management skills and be able to manage multiple projects simultaneously, prioritize tasks, and meet project deliverables and timelines. Customer service,  communication and interpersonal skills is a must. Applicant must be willing to work flexible time, even weekends and holidays if necessary to meet deadlines. Qualified applicants are required to submit their resume and employment certification showing the required work experience. Complete applications will be considered if submitted within the recruitment period. Previous employers will be contacted for verification and personal reference. Applicants will be asked to bring their portfolio as well as demonstrate skill requirements of the job during the interview. All requirements apply equally to all applicants.</t>
  </si>
  <si>
    <t>3hires.tlc@gmail.com</t>
  </si>
  <si>
    <t>C-500-24171-128480</t>
  </si>
  <si>
    <t>C-500-24191-181600</t>
  </si>
  <si>
    <t>UMDA WHOLESALE/RETAIL, INC.</t>
  </si>
  <si>
    <t>UMDA WHOLESALE/RETAIL, INC. DBA ISLAND APPAREL</t>
  </si>
  <si>
    <t>8110 CHALAN PALI ARNOLD ROAD</t>
  </si>
  <si>
    <t>P.O. BOX 502912, SAIPAN</t>
  </si>
  <si>
    <t>SADOG TASI</t>
  </si>
  <si>
    <t>98-0437099</t>
  </si>
  <si>
    <t>office.islandapparel@gmail.com</t>
  </si>
  <si>
    <t>P-500-24122-947514</t>
  </si>
  <si>
    <t>Production Helpers</t>
  </si>
  <si>
    <t>Preferable to have a background in different types of material used for printed products. Must be able to work as a team with others; must have the ability to inspect the quality of the finished products by following the company standards; must have the ability to multi-task to meet production standards and deadlines. Ability to use computer aided design CAD and graphic/photo-imaging softwares are welcome.</t>
  </si>
  <si>
    <t>C-500-24231-275077</t>
  </si>
  <si>
    <t>C-500-24192-185041</t>
  </si>
  <si>
    <t>WEDNESDAY LLC</t>
  </si>
  <si>
    <t>P.O. BOX 10001 PMB 1222</t>
  </si>
  <si>
    <t>T7 G/F.,  PALM BLDG., PASEO DE MARIANAS STREET, GARAPAN</t>
  </si>
  <si>
    <t>66-1069231</t>
  </si>
  <si>
    <t>T7 G/F., PALM BUILDING PASEO DE MARIANAS STREET GARAPAN</t>
  </si>
  <si>
    <t>tiffaniexie2019@gmail.com</t>
  </si>
  <si>
    <t>P-500-24135-991792</t>
  </si>
  <si>
    <t>APPLICANT HAVE TO PASS THE TOUR GUIDE EXAMINATION IF WORK AT CNMI, AT LEAST 12 MONTHS PREVIOUS RELATED WORK EXPERIENCE AS TOUR GUIDE &amp; ESCORTS.</t>
  </si>
  <si>
    <t>T7 G/F., PALM BLDG., PASEO DE MARIANAS STRRET, GARAPAN</t>
  </si>
  <si>
    <t>local &amp; federal tax.</t>
  </si>
  <si>
    <t>C-500-24172-131888</t>
  </si>
  <si>
    <t>C-500-24211-227355</t>
  </si>
  <si>
    <t xml:space="preserve">Only CNMI Withholding (Ch2) and Federal (Fica/Medicare) Taxes will be deducted from Workers Paycheck as required by law will be made.
</t>
  </si>
  <si>
    <t>C-500-24218-243529</t>
  </si>
  <si>
    <t>Irie Inc</t>
  </si>
  <si>
    <t>PO Box 1184 Teneto Street</t>
  </si>
  <si>
    <t>66-0531057</t>
  </si>
  <si>
    <t>HUYNH</t>
  </si>
  <si>
    <t>TRAC</t>
  </si>
  <si>
    <t>PO BOX 511578</t>
  </si>
  <si>
    <t>irieinc.hr@gmail.com</t>
  </si>
  <si>
    <t>P-500-24155-061338</t>
  </si>
  <si>
    <t>Must have a Padi Certification and Scuba Diving Instructor License
Must possess the following qualities and knowledge in:
	Customer and Personal Service
	English and Japanese Language
 Knowledge of principles and methods in scuba diving
	Communications and Media
	Speech Clarity/Oral Expression and hand signals under the water/Attention to detail. 
Must have 12months of working experience as Scuba Diving Instructor.</t>
  </si>
  <si>
    <t>1184 Teneto Street</t>
  </si>
  <si>
    <t>C-500-24248-312111</t>
  </si>
  <si>
    <t>Executive Secretaries and Executive Administrative Assistants</t>
  </si>
  <si>
    <t>P-500-24198-198050</t>
  </si>
  <si>
    <t>EXECUTIVE PROJECT ASSISTANT</t>
  </si>
  <si>
    <t>Competent knowledge in MS Office including MS Project and Bluebeam Revu is required.  
Certification in Procore Admin, Project Management, Engineer, Quality and Safety and Financial Management is preferred.</t>
  </si>
  <si>
    <t>C-500-24198-198199</t>
  </si>
  <si>
    <t>PRINTING SERVICES/SIGN MANUFACTURER</t>
  </si>
  <si>
    <t>PO BOX 8065 SVRB</t>
  </si>
  <si>
    <t>LUIS S CABRERA BUILDING CHALAN PIAO</t>
  </si>
  <si>
    <t>CAMBRONERO</t>
  </si>
  <si>
    <t>P-500-24126-958167</t>
  </si>
  <si>
    <t>SILKSCREEN PRINTING OPERATOR</t>
  </si>
  <si>
    <t>HIGH SCHOOL GRADUATE WITH A MINIMUM OF 12 MONTHS  WORKING EXPERIENCE AS SILKSCREEN PRINTING OPERATOR.  MUST BE ABLE TO SIT, STAND AND WALK FOR VARYING PERIODS THROUGH THE SHIFT. MUST BE ABLE TO READ, HEAR AND COMPREHEND DIRECTIONS GIVEN. MUST HAVE REASONABLY GOOD USE OF FINGER, HANDS AND ARMS. MUST BE ABLE TO ADJUST FOCUS AND SEE COLORS WITH ACUITY.</t>
  </si>
  <si>
    <t>Social Security (FICA),  Medicare Tax,  Payroll Withholding Tax</t>
  </si>
  <si>
    <t>C-500-24210-227102</t>
  </si>
  <si>
    <t>WORLD ENTERPRISE</t>
  </si>
  <si>
    <t>P.O. BOX 511765</t>
  </si>
  <si>
    <t>99-3001518</t>
  </si>
  <si>
    <t>MUNDO</t>
  </si>
  <si>
    <t>NORBERT</t>
  </si>
  <si>
    <t>MUNDONORBERT2015@YAHOO.COM.SG</t>
  </si>
  <si>
    <t>P-500-24134-986135</t>
  </si>
  <si>
    <t>HIGH SCHOOL DIPLOM AND 24 MONTHS OF WORK EXPERIENCE AS AN ACCOUNTING CLERK.</t>
  </si>
  <si>
    <t>C-500-24261-341943</t>
  </si>
  <si>
    <t>Chef and Head Cooks</t>
  </si>
  <si>
    <t>P-500-24190-178404</t>
  </si>
  <si>
    <t>Chef De Partie</t>
  </si>
  <si>
    <t xml:space="preserve">FLEXIBLE AND WILLING TO ASSIST AS NEEDED TO ENSURE ALL RESTAURANT STANDARDS ARE MET. BE ABLE AND WILLING TO WORK IN  ABLE TO PULL, PUSH, LIFT, AND CARRY CULINARY SUPPLIES/EQUIPMENT 50LBS WITHOUT ASSISTANCE. FLEXIBLE SHIFTS, DAYS, EVENINGS, NIGHTS, WEEKENDS, AND HOLIDAYS.
</t>
  </si>
  <si>
    <t>C-500-24276-378936</t>
  </si>
  <si>
    <t>C-500-24180-157510</t>
  </si>
  <si>
    <t>MANJU P. HOM</t>
  </si>
  <si>
    <t>JAVA JOE'S</t>
  </si>
  <si>
    <t>Chalan Monsignor Guerrero / Rte 31 Dandan</t>
  </si>
  <si>
    <t>PMB 668 Box 10000</t>
  </si>
  <si>
    <t>90-0352428</t>
  </si>
  <si>
    <t>MANJU</t>
  </si>
  <si>
    <t>PANDEY</t>
  </si>
  <si>
    <t>OWNER/GENERAL MANAGER</t>
  </si>
  <si>
    <t>CHALAN MONSIGNOR GUERRERO / RTE 31 DANDAN</t>
  </si>
  <si>
    <t xml:space="preserve">PMB 668 Box 10000 </t>
  </si>
  <si>
    <t>javajoes_saipan@yahoo.com</t>
  </si>
  <si>
    <t>P-500-23290-435417</t>
  </si>
  <si>
    <t>Must have 12 months of work related experience as cook. Must be flexible in schedule which includes early morning, afternoon and late evening or weekends or holidays.  Previous caf work experience is a plus.  Has the ability to deliver words clearly so others can understand. Must be able to exert well-paced mobility in limited space, Requires manual dexterity to use and operate all necessary equipment. Requires working with others.</t>
  </si>
  <si>
    <t>Chalan Monsignor Guerrero, Rte 31 Dandan</t>
  </si>
  <si>
    <t>C-500-24202-210711</t>
  </si>
  <si>
    <t>C-500-24261-341771</t>
  </si>
  <si>
    <t>PAYLESS SUPER FRESH AND TRUCKLOAD STORE</t>
  </si>
  <si>
    <t>C-500-24195-194828</t>
  </si>
  <si>
    <t>PO Box 501961</t>
  </si>
  <si>
    <t>Imperial</t>
  </si>
  <si>
    <t>Cristin</t>
  </si>
  <si>
    <t>E</t>
  </si>
  <si>
    <t>PO Box 506618</t>
  </si>
  <si>
    <t>P-500-24068-781868</t>
  </si>
  <si>
    <t xml:space="preserve">Applicant must be a high school graduate or equivalent with at least 24 months of experience as an accounting clerk. Must have knowledge and understanding of bookkeeping  practices and procedures. Proficient in MS Word, Excel, and Peachtree Accounting software. Knowledgeable in preparation of tax returns, business and financial reports, billing and collections, payroll and budgeting duties. Applicant must be willing to work in flexible hours, even weekend and holidays if necessary especially to meet deadlines. </t>
  </si>
  <si>
    <t>C-500-24274-372671</t>
  </si>
  <si>
    <t>C-500-24296-423046</t>
  </si>
  <si>
    <t>C-500-24173-136366</t>
  </si>
  <si>
    <t>C-500-24303-438633</t>
  </si>
  <si>
    <t>4627 AS GONNO ROAD,</t>
  </si>
  <si>
    <t>Exercise Physiologists</t>
  </si>
  <si>
    <t>P-500-24255-328963</t>
  </si>
  <si>
    <t>EXERCISE PHYSIOLOGIST</t>
  </si>
  <si>
    <t>KNOWLEDGE OF PRINCIPLES, METHODS, AND PROCEDURES FOR DIAGNOSIS, TREATMENT, AND REHABILITATION OF PHYSICAL AND MENTAL DYSFUNCTIONS, AND FOR CAREER COUNSELING AND GUIDANCE.  MAY BE ABLE TO TRAVEL TO COUNTRIES SPECIFIED IN THE JOB DUTIES.  WITH AT LEAST 24 MONTHS OF RELATED WORK EXPERIENCE, AND WITH EDUCATIONAL REQUIREMENT OF A BACHELOR'S DEGREE.</t>
  </si>
  <si>
    <t>NMI SOCCER TRAINING CENTER, 4627 AS GONNO ROAD, KOBLERVILLE</t>
  </si>
  <si>
    <t>C-500-25017-625335</t>
  </si>
  <si>
    <t>C-500-24332-503353</t>
  </si>
  <si>
    <t xml:space="preserve">MUST HAVE AT LEAST 24-MONTHS OF WORK RELATED EXPERIENCE. MUST HAVE THE ABILITY TO MOVE HAND OR MORE HAND TOGETHER WITH THE ARM, OR TWO HANDS TO GRASP, MANIPULATE OR ASSEMBLE OBJECTS. HAS THE ABILITIES ON MANUAL DEXTERITY AND PROBLEM SENSITIVITY. WITH SKILLS ON THINKING AND TROUBLESHOOTING. MUST KNOW HOW TO HANDLE AND DRIVE HEAVY EQUIPMENT. </t>
  </si>
  <si>
    <t>C-500-24238-291793</t>
  </si>
  <si>
    <t>All applicable  CNMI and federal tax deductions</t>
  </si>
  <si>
    <t>C-500-24248-313608</t>
  </si>
  <si>
    <t>C-500-24265-355288</t>
  </si>
  <si>
    <t>P-500-24177-144410</t>
  </si>
  <si>
    <t xml:space="preserve">MUST HAVE AT LEAST 3 MONTHS PREVIOUS WORK RELATED SKILLS, KNOWLEDGE &amp; EXPERIENCE. APPLICANTS MUST BE ABLE TO LIFT 50 LBS. AND CAN WORK ON FLEXIBLE HOURS ON WEEKENDS AND HOLIDAYS OR EARLY MORNING SHIFT. MUST SUBMIT DETAILED RESUME EQUALLY APPLICABLE TO BOTH U.S. AND FOREIGN WORKERS. </t>
  </si>
  <si>
    <t>Ch. 2 and Ch. 7 Tax ( State and Federal Tax), Social Security and Medicare Tax</t>
  </si>
  <si>
    <t>C-500-24323-483390</t>
  </si>
  <si>
    <t>C-500-24222-256173</t>
  </si>
  <si>
    <t>P-500-24177-144438</t>
  </si>
  <si>
    <t>STOCK INVENTORY CLERKS AND ORDER FILLERS</t>
  </si>
  <si>
    <t xml:space="preserve">IDEALLY WITH KNOWLEDGE IN HOTEL LINENS AND LAUNDRY EQUIPMENT, PARTS, OR RELATED. MUST BE PROFICIENT IN MICROSOFT OFFICE ESPECIALLY EXCEL. MUST HAVE AT LEAST 1 YEAR OF WORKING EXPERIENCE AS A STOCK INVENTORY CLERK OR ANY RELATED POSITION. HIGH SCHOOL DIPLOMA OR GED AND EMPLOYMENT CERTIFICATE ARE REQUIRED. EMPLOYMENT CERTIFICATE WILL BE APPLIED EQUALLT TO BOTH U.S. WORKERS AND CW-1 WORKERS.  WILLING TO WORK ON POSSIBLE SPLIT SHIFT OR ROTATION SHIFT SCHEDULES, INCLUDING WEEKENDS AND HOLIDAYS.
</t>
  </si>
  <si>
    <t>C-500-24173-136373</t>
  </si>
  <si>
    <t>Maintain a safe play environment. Observe and monitor children's play activities. Communicate with children's parents or guardians about daily activities, behaviors, and related issues. Support children's emotional and social development, encouraging understanding of others and positive self-concepts. Sanitize toys and play equipment. Dress children and change diapers. Keep records on individual children, including daily observations and information about activities, meals served, and medications administered. Identify signs of emotional or developmental problems in children and bring them to parents' or guardians' attention. Instruct children in health and personal habits, such as eating, resting, and toilet habits. Teach daily living skills or behaviors.</t>
  </si>
  <si>
    <t>C-500-24158-077611</t>
  </si>
  <si>
    <t>C-500-24194-191833</t>
  </si>
  <si>
    <t>C-500-24201-207573</t>
  </si>
  <si>
    <t>P-500-24134-986098</t>
  </si>
  <si>
    <t>Helper</t>
  </si>
  <si>
    <t>C-500-24238-291787</t>
  </si>
  <si>
    <t>C-500-24240-295142</t>
  </si>
  <si>
    <t>P-500-24098-862619</t>
  </si>
  <si>
    <t>CNMI AND FEDERAL TAXES REQUIRED BY LAW.</t>
  </si>
  <si>
    <t>C-500-24221-254833</t>
  </si>
  <si>
    <t>P-500-24151-051934</t>
  </si>
  <si>
    <t>JMSI.SAIPAN705@GMAIL.COM</t>
  </si>
  <si>
    <t>C-500-24212-230560</t>
  </si>
  <si>
    <t>M &amp;  R CORPORATION</t>
  </si>
  <si>
    <t>ALIFBABA FARMS</t>
  </si>
  <si>
    <t>P-500-24127-959934</t>
  </si>
  <si>
    <t>At least 3 months of continuous working experience in farm-related positions.</t>
  </si>
  <si>
    <t>C-500-24232-277526</t>
  </si>
  <si>
    <t>P-500-24126-958165</t>
  </si>
  <si>
    <t xml:space="preserve">Knowledge of layouts and graphic fundamental
</t>
  </si>
  <si>
    <t xml:space="preserve">Social Security (FICA) Tax, Medicare Tax, Payroll Withholdings
</t>
  </si>
  <si>
    <t>C-500-24199-201603</t>
  </si>
  <si>
    <t>P-500-24128-964285</t>
  </si>
  <si>
    <t>Special requirements with 6 months job experience from previous work-related skills and knowledge as Retail Stocker.</t>
  </si>
  <si>
    <t>C-500-24199-201276</t>
  </si>
  <si>
    <t>P-500-24089-841702</t>
  </si>
  <si>
    <t>Minimum High School graduate with at least two years relevant experience as Refrigeration Mechanic or Technician required.  Ability to read and monitor gauges, dials, and other indicators to make sure machines and equipment are working properly.  Ability to use hand tools and power tools including acetylene/welding equipment.  Can lift heavy objects as much as 100 lbs. occasionally.  A skills testing may be required for further assessment of the applicant's qualifications which is equally applicable to US workers and CW-1 workers.
Additional info on anticipated days and hours:
Monday - 8:30am to 1200pm 1:00pm to 4:30pm
Tuesday - 8:30am to 1200pm 1:00pm to 4:30pm
Wednesday - 8:30am to 1200pm 1:00pm to 3:30pm
Thursday - 8:30am to 1200pm 1:00pm to 3:30pm
Friday - 8:30am to 1200pm 1:00pm to 4:30pm
Saturday - 8:30am to 1200pm 1:00pm to 4:30pm</t>
  </si>
  <si>
    <t>Apolinario  Jr.</t>
  </si>
  <si>
    <t>C-500-24302-435222</t>
  </si>
  <si>
    <t>Daily</t>
  </si>
  <si>
    <t>C-500-24157-072179</t>
  </si>
  <si>
    <t>C-500-24198-198409</t>
  </si>
  <si>
    <t>P-500-24101-871859</t>
  </si>
  <si>
    <t>Will make all deduction(s) from the workers paycheck required by law such as Taxes (Chapter 2, Chapter 7, SS, &amp; Medicare) and will remit to applicable Government Agencies.</t>
  </si>
  <si>
    <t>C-500-24257-335254</t>
  </si>
  <si>
    <t>HELLO TOUR</t>
  </si>
  <si>
    <t>101 CHALAN MONSIGNOR MARTINEZ ROAD KOBLERVILLE VILLAGE</t>
  </si>
  <si>
    <t>SOOK IN</t>
  </si>
  <si>
    <t>P-500-24222-256242</t>
  </si>
  <si>
    <t>Knowledge of historical events and their causes, indicators and effects on civilizations and cultures. Knowledge of business principle. Involved in strategic planning, resource allocation, human resource modelling, leadership technique, production methods and coordination of people and resources. Valid CNMI driver's license is required.</t>
  </si>
  <si>
    <t>C-500-24228-268938</t>
  </si>
  <si>
    <t>C-500-24180-157107</t>
  </si>
  <si>
    <t>P-500-24066-774407</t>
  </si>
  <si>
    <t>BOOKKEEPING, ACOUNTING, AND AUDITING CLERK</t>
  </si>
  <si>
    <t>C-500-24225-261427</t>
  </si>
  <si>
    <t>C-500-24179-152372</t>
  </si>
  <si>
    <t>Triple J Motors</t>
  </si>
  <si>
    <t>P-500-23209-221843</t>
  </si>
  <si>
    <t>Automotive Service Technician</t>
  </si>
  <si>
    <t xml:space="preserve">High school graduate/GED diploma is required. Must have at least 24 months on-the job work experience. Knowledgeable on commercial duty automatic transmissions and hybrid propulsion systems both mechanics and technology of diesel engines. Comfortable using various tools, ranging from wrenches to computers that help them adjust engine functions. Troubleshooting electrical system diesel engines and with Computer diagnostic skills. Must have a valid drivers license and be able to operate manual transmission vehicles.
</t>
  </si>
  <si>
    <t>Pagu AV., RT. 314</t>
  </si>
  <si>
    <t xml:space="preserve">CNMI Tax AND FICA Tax. Housing is optional; Employees who are single may live in the housing with a monthly charge of $60.00 for air condition use, free housing or no monthly charge for single employees who opted not to use the air conditioner. </t>
  </si>
  <si>
    <t>C-500-24180-161726</t>
  </si>
  <si>
    <t>ORDAS</t>
  </si>
  <si>
    <t>P-500-24060-758104</t>
  </si>
  <si>
    <t>Knowledge of principles and processes for providing customer and personal services. This includes customer needs assessment, meeting quality standards for services, and evaluation of customer satisfaction. Job requires being careful about detail and thorough in completing work tasks.</t>
  </si>
  <si>
    <t>Gualo Rai Chalan Pale Arnold</t>
  </si>
  <si>
    <t>C-500-24226-262627</t>
  </si>
  <si>
    <t>POI Building</t>
  </si>
  <si>
    <t>2288 Northwest Lp, I Fadang, Saipan International Airport</t>
  </si>
  <si>
    <t>P-500-24177-144424</t>
  </si>
  <si>
    <t>LOAD PLANNER</t>
  </si>
  <si>
    <t>Education: High School/GED. Work Experience: One-year experience as a Load Planner. Prior experience in aircraft load planning or ground operations, or a related aviation field. Knowledge and experience in aircraft weight and balance principles, load planning and documentation. Effective communication and interpersonal skills. Knowledge and experience in using load planning software (programs and web-based system) such as Unimatic and Volare Computer System and Aeronautical Information System Replacement or AISR and general office software. Relevant certification in aircraft load planning is advantageous. Capable of performing effectively under pressure and adaptable to flexible working hours. Must be available and prepared to work nights, weekends, holidays and in inclement weather conditions. Must be able to lift, push, pull or carry objects minimum of 30 lbs. and bend, stretch, twist or reach with body, arms and/or legs. Trade test and employment examination may be required</t>
  </si>
  <si>
    <t>Northwest Lp, I Fadang</t>
  </si>
  <si>
    <t>All CNMI and Federal income Taxes. The employee has the option to join the medical insurance plan and 401(k) employer sponsored plan and the share in medical insurance plan and 401(k) employer sponsored retirement
savings plan will be optional.</t>
  </si>
  <si>
    <t>https://www.https://jobs.labor.cnmi.gov/</t>
  </si>
  <si>
    <t>C-500-24204-211113</t>
  </si>
  <si>
    <t>C-500-24215-239993</t>
  </si>
  <si>
    <t>P-500-24115-919234</t>
  </si>
  <si>
    <t xml:space="preserve">COMMERCIAL CLEANER </t>
  </si>
  <si>
    <t xml:space="preserve">WITH AT LEAST 12 MONTHS WORK EXPERIENCE AS A COMMERCIAL CLEANER. KNOWLEDGE OF PRINCIPLES AND PROCESSES FOR PROVIDING CUSTOMER AND PERSONAL SERVICES. THIS INCLUDES CUSTOMER NEEDS ASSESSMENT, MEETING QUALITY STANDARDS FOR SERVICES, AND EVALUATION OF CUSTOMER SATISFACTION. 
</t>
  </si>
  <si>
    <t>C-500-24228-268948</t>
  </si>
  <si>
    <t>HIGH SCHOOL/GED
WORK EXPERIENCE REQUIRED IS 24 MONTHS IN BOOKKEEPING, OF WHICH THE LAST 12 MONTHS IS CURRENT AND PROGRESSIVE.
MUST BE ABLE TO USE PEACH TREE ACCOUNTING SYSTEM-SAGE AND QUICKBOOKS. MUST BE ABLE TO USE ADEQUATELY MICROSOFT EXCEL AND WORD. MUST HAVE GOOD ORAL AND WRITTEN COMMUNICATION SKILLS IN ENGLISH. MUST BE ABLE TO PREPARE, GENERATE, RECONCILE, AND VALIDATE ACCURATE FINANCIAL STATEMENTS AND SUPPORTING DOCUMENTS/REPORTS FOR SUBMISSION TO CHILD CARE LICENSING PROGRAM, SMALL BUSINESS ADMINISTRATION, DEPARTMENT OF PUBLIC LAND, AND THE MONTHLY/QUARTERLY/YEARLY REPORTS TO CNMI REVENUE AND TAX OFFICE AND INTERNAL REVENUE SERVICES (IRS). VERBAL AND/OR WRITTEN TEST MAY BE PROVIDED TO SUBSTANTIATE SUFFICIENCY OF UNDERSTANDING OF GENERAL ACCOUNTING PRINCIPLES AND PRACTICES, CODING, DEBITS/CREDITS, AND UNDERSTANDING OF BASIC TAX FORMS.
MUST BE DEPENDABLE AND RELIABLE IN PUNTUALITY AND ATTENDANCE, FULFILLING OBLIGATIONS, AND MEETING REPORTING DEADLINES. MUST BE HONEST AND ETHICAL.
REQUIREMENT PRIOR TO START WORK: POLICE CLEARANCE
SUCCESSFUL APPLICANT(S) WILL BE REQUIRED TO SUBMIT AT LEAST TWO (2) LETTERS OF RECOMMENDATION FROM PREVIOUS EMPLOYMENT, WHICH MUST INCLUDE A STATEMENT ON RELIABILITY ON PUNCTUALITY AND ATTENDANCE AND MEETING REPORTING DEADLINES. SUCCESSFUL APPLICANT(S) WILL BE REQUIRED TO PROVIDE TWO (2) LETTER OF REFERENCE FROM NON-FAMILY MEMBERS.
WE ARE AN EQUAL OPPORTUNITY EMPLOYER AND ABOVE-MENTIONED REQUIREMENTS SHALL BE APPLIED EQUALLY TO ALL SUCCESSFUL APPLICANTS WHETHER U.S. OR CW-1 WORKERS.</t>
  </si>
  <si>
    <t>C-500-24181-162223</t>
  </si>
  <si>
    <t>P-500-23184-162890</t>
  </si>
  <si>
    <t>1 YEAR EXPERIENCE AS A COOK IN INTERNATIONAL CUISINE IS REQUIRED AND PREFERABLY FROM A HIGH VOLUME RESTAURANT. MUST HAVE FOOD PROBLEM SOLVING SKILLS AND ORGANIZED. MUST BE ABLE TO WORK UNDER PRESSURE AND ADAPTABLE TO LAST MINUTE PREPARATION. ABLE TO WORK A FLEXIBLE SCHEDULE INCLUDING EARLY MORNING HOURS, NIGHTS, WEEKENDS AND HOLIDAYS.</t>
  </si>
  <si>
    <t>C-500-24166-110532</t>
  </si>
  <si>
    <t>C-500-24198-198497</t>
  </si>
  <si>
    <t>P-500-24101-872003</t>
  </si>
  <si>
    <t>C-500-24239-292128</t>
  </si>
  <si>
    <t>P-500-24099-862997</t>
  </si>
  <si>
    <t>Must be able to drive manual or automatic trucks and vehicles
All applicants must have a Driver's License</t>
  </si>
  <si>
    <t>Middle Rd Garapan</t>
  </si>
  <si>
    <t>Chapter 2 (Local tax)
Fica (Federal tax)</t>
  </si>
  <si>
    <t>C-500-24190-178399</t>
  </si>
  <si>
    <t>INDUSTIAL ROAD, PUERTO RICO VILLAGE</t>
  </si>
  <si>
    <t>P-500-24060-757839</t>
  </si>
  <si>
    <t>*	 Graduate of Bachelor's Degree in Accounting with 4 years of experience in accounting and shipping occupations.
*	 Diploma and transcript of education record required equally from U.S. workers and CW-1 workers.
*	 Must know how to drive and must possess a valid CNMI drivers license. CNMI drivers license requirement applies equally to U.S. workers and CW-1 workers.
*	 Familiar with CNMI/IRS tax preparation.
*	 Knowledge of how to use Microsoft Excel, Word, MAS90 Accounting software, and Kronos Timekeeper system.
*	 Able to communicate clearly in the English language, both orally and in writing.
*	 Police clearance record required equally for U.S. workers and CW-1 workers offered employment for this position.</t>
  </si>
  <si>
    <t>SAIPAN SHIPPING BLDG, INDUSTRIAL ROAD, PUERTO RICO VILLAGE</t>
  </si>
  <si>
    <t>*Deduction for employee share of optional benefits 401k and health insurance premium.</t>
  </si>
  <si>
    <t>C-500-24219-246439</t>
  </si>
  <si>
    <t>KN Corporation</t>
  </si>
  <si>
    <t>Sherwood</t>
  </si>
  <si>
    <t>P.O. BOX 504564</t>
  </si>
  <si>
    <t>66-0550313</t>
  </si>
  <si>
    <t>Young Jin</t>
  </si>
  <si>
    <t>P.O. BOX 502564</t>
  </si>
  <si>
    <t>Audiovisual Equipment Installers and Repairers</t>
  </si>
  <si>
    <t>P-500-24179-152289</t>
  </si>
  <si>
    <t>ELECTRONIC TECHNICIAN</t>
  </si>
  <si>
    <t xml:space="preserve">2 years of working experience as an electronic technician and in other electronic or maintenance jobs. Knowledge of electronic theory and a variety of power systems. Knowledge of electronics and computer principles. Know how to notice problems during service checks. Ability to demonstrate interpreting diagrams and schematics. Skills to keep accurate, easy-to-understand reports. Ability to operate tools such as multimeters, soldering stations, precision screwdrivers, rotary tools, and 3D printers and to distinguish between various wiring colors. Ability to interact, collaborate, and provide instruction, familiarity with circuitry, wiring, and splicing.  Ability to solve problems.
</t>
  </si>
  <si>
    <t>C-500-24241-298523</t>
  </si>
  <si>
    <t>Saipan City</t>
  </si>
  <si>
    <t>C-500-24221-253018</t>
  </si>
  <si>
    <t>Gill Blas Condominium</t>
  </si>
  <si>
    <t>P-500-24095-854373</t>
  </si>
  <si>
    <t>MAINTENANCE ELECTRICIAN</t>
  </si>
  <si>
    <t>High School Graduate or equivalent required; Six (6) months training in trade/vocational school with course on electrical installation and maintenance or building electrical wiring. At least 12 months job experience as building electrician. Knowledgeable on use of electrical tools such as voltmeters, testers, hand and power tools. Knowledgeable on parts to be used on repair or replacement of damaged wiring. Can read blue print or building plans. Can draw sketches. Can read and understand and comply with building safety codes and manuals. Have clear vision. Must be physically fit and able to lift 50 lbs. and above. Can add, divide, subtract and multiply. Can sit, squat and stand for long periods of time. Can work indoors or outdoors in open or confined spaces during extreme heat exposed to dirt, dust, noise, insects, cleaning solutions, in all kinds of weather, at all times day or night. Ability to work exposed to high voltage electrical power lines. Must possess or must be able to obtain a CNMI driver's license.</t>
  </si>
  <si>
    <t>Mandatory CNMI Taxes (Chapter 2 &amp; Chapter7)   
Mandatory Federal Taxes ( FICA &amp; MEDICARE)</t>
  </si>
  <si>
    <t>C-500-24173-136447</t>
  </si>
  <si>
    <t>P-500-23236-291531</t>
  </si>
  <si>
    <t>Nursing Assistant</t>
  </si>
  <si>
    <t xml:space="preserve">Knowledge of principles and processes for providing customer and personal services. This includes customer needs assessment, meeting quality standards for services, and evaluation of customer satisfaction. Must be able to regularly record important information about the patient.  Must be able to communicate with other members on health care team, such as doctors and nurses along with patients in her/his care.
</t>
  </si>
  <si>
    <t>C-500-24201-207620</t>
  </si>
  <si>
    <t>restaurant / catering</t>
  </si>
  <si>
    <t>p. o box 1502</t>
  </si>
  <si>
    <t>P-500-24110-904439</t>
  </si>
  <si>
    <t>Kitchen Helper</t>
  </si>
  <si>
    <t xml:space="preserve">Must have 3 MONTHS EXPERIENCE AS KITCHEN WORKER. KNOWLEDGEABLE IN HEALTH AND SAFETY PROCEDURES AT WORK. MAY BE ABLE TO WORK ON A FLEXIBLE TIME SCHEDULE IF NEEDED. May be working on a long standing position if necessary
</t>
  </si>
  <si>
    <t>Song song Vilalge</t>
  </si>
  <si>
    <t>C-500-24270-365732</t>
  </si>
  <si>
    <t>P-500-24194-191762</t>
  </si>
  <si>
    <t>Building and Grounds Cleaning and Maintenance Worker</t>
  </si>
  <si>
    <t xml:space="preserve">The position requires 24 months of prior work experience in basic plumbing, electrical, carpentry, masonry and landscapingskills for landscaping, maintenance and repairs as client needs arise. 
Because the job will require daily movement in and about Saipan, travelling to and from client building and residence locations and to materials vendors to acquire items necessary for repairs and maintenance, the job requires that the employee obtain a CNMI Driver's License and secure the daily use of an operational, registered and insured vehicle prior to the employee's first day of work and to maintain a valid CNMI Driver's License, and operational registered and insured vehicle at all times during the full term of employment.  Company employees are reimbursed at the IRS mileage rate for their fuel and maintenance costs for all miles traveled in their vehicles for company business.  
These requirements and all of the other requirements for this job apply to all company employees regardless of citizenship, nationality and/or place of hire.  The Company is an equal opportunity employer.
</t>
  </si>
  <si>
    <t>C-500-24309-449815</t>
  </si>
  <si>
    <t>BLDG 3888 DOLLAR DAYS WHOLESALE, BEACH RD, GARAPAN</t>
  </si>
  <si>
    <t>APPLICANTS MUST HAVE AT LEAST 12 MONTHS OF PREVIOUS WORK-RELATED SKILL, KNOWLEDGE, OR EXPERIENCE.</t>
  </si>
  <si>
    <t>C-500-24234-281661</t>
  </si>
  <si>
    <t>Tun Herman Pan, Airport Road, Dandan</t>
  </si>
  <si>
    <t xml:space="preserve">CNMI Taxes ( Chapter 2 &amp; Chapter 7)
FICA Taxes ( Social Security &amp; Medicare )
</t>
  </si>
  <si>
    <t>C-500-24227-265827</t>
  </si>
  <si>
    <t>P-500-24191-181699</t>
  </si>
  <si>
    <t>POSITION SUMMARY: UNDER GENERAL SUPERVISION, PERFORMS A VARIETY OF GENERAL MAINTENANCE DUTIES WHICH INCLUDE ELECTRICAL, MECHANICAL, CARPENTRY, AND CONSTRUCTION IN THE MAINTENANCE AND REPAIR OF APARTMENT BUILDING FACILITIES AND EQUIPMENT. KNOWLEDGE, ABILITIES: TWELVE (12) MONTHS RELATED MAINTENANCE WORK EXPERIENCE, INCLUDING PROPER SAFETY TECHNIQUES AND PROCEDURES WHILE USING CHEMICALS, POWER TOOLS, HAND TOOLS AND EQUIPMENT; KNOWLEDGE OF PROPER LIFTING TECHNIQUES AND OTHER SAFETY AND HAZARDOUS ACTIVITIES; ABILITY TO USE REQUIRED TOOLS AND EQUIPMENT INDEPENDENTLY OR WITH MINIMAL SUPERVISION. ESSENTIAL TASKS: MUST BE ABLE TO PERFORM THE FOLLOWING FUNCTIONS TO THE SATISFACTION OF THE EMPLOYEES SUPERVISOR. INSPECT BUILDINGS, ELECTRICAL SYSTEMS, GROUNDS, AND
EQUIPMENT TO ENSURE SAFE, WELL-MAINTAINED CONDITIONS, IDENTIFY HAZARDS, DEFECTS, AND THE NEED FOR ADJUSTMENT OR REPAIR. PERFORM MINOR TROUBLESHOOTING AND REPAIRS; REPLACE LIGHT BULBS, BALLASTS AND FUSES. ASSIST WITH PREVENTIVE MAINTENANCE AND TROUBLESHOOTING ON HVAC SYSTEMS, CHANGING FILTERS, BEARINGS. COMPLETE MAINTENANCE WORK ORDERS AS ASSIGNED. IDENTIFY AND PERFORM BASIC SERVICE AND REPAIR ON PLUMBING FIXTURES; OPEN CLOGGED LINES AND DRAINS. IDENTIFY AND ASSIST WITH CARPENTRY AND REPAIR WORK. OPERATES A VARIETY OF MACHINERY,
EQUIPMENT AND TOOLS INCLUDING SAWS, ROUTER, DRILLS, SANDERS, PLANERS, DRILL PRESSES AND VARIOUS HAND TOOLS. MAINTAIN INVENTORY OF TOOLS, SUPPLIES, AND EQUIPMENT; RECOMMEND TOOLS, SUPPLIES, AND EQUIPMENT FOR PURCHASE. PERFORM A VARIETY OF LOCKSMITH DUTIES; INSTALL, REPAIR, AND REPLACE LOCKS ON DOORS INSPECT, SERVICE, AND MAINTAIN OPERATIONAL FUNCTIONALITY OF DOORS AND WINDOWS. BASIC ABILITY TO READ, INTERPRET AND WORK FROM BLUEPRINTS, DRAWINGS, OR ORAL INSTRUCTION ON A VARIETY OF STRUCTURES RELATED TO THE CONSTRUCTION PROJECT. INSTALL OR REPLACE PLUGS, SWITCHES, OUTLETS. ASSIST WITH MOVING LOADING, UNLOADING AND STORING SUPPLIES, FURNITURE AND EQUIPMENT. WEAR PROPER PROTECTIVE EQUIPMENT WHILE PERFORMING JOB DUTIES (I.E., GOGGLES, HELMET, BACK BRACE, KNEE PADS). RESPOND TO 24-HOUR EMERGENCY CALLS. ADJUSTMENT OF
HOURS AND/OR WEEKEND WORK MAY BE REQUIRED AND/OR OCCASIONAL OVERTIME.</t>
  </si>
  <si>
    <t>C-500-24204-211324</t>
  </si>
  <si>
    <t>Francisco C. Castro</t>
  </si>
  <si>
    <t>F &amp; J Castro</t>
  </si>
  <si>
    <t>Highway 308 Sugar King Road, China Town</t>
  </si>
  <si>
    <t>P.O. Box 500282</t>
  </si>
  <si>
    <t>66-0775906</t>
  </si>
  <si>
    <t>Proprietor/Owner</t>
  </si>
  <si>
    <t>fjcastro1937@gmail.com</t>
  </si>
  <si>
    <t>P-500-24122-943546</t>
  </si>
  <si>
    <t xml:space="preserve">HIGH SCHOOL GRADUATE. MUST HAVE 1 YEAR OF EXPERIENCE IN THE SAME POSITION MAINTAINING AN EXISTING BUILDING TO PREVENT DETERIORATION. CUSTOMER SERVICE,
COMMUNICATION AND INTERPERSONAL SKILLS ARE A MUST.  KNOWLEDGE OF BUILDING SKILLS INCLUDING AIR-CONDITIONING, ELECTRICAL, PLUMBING, PAINTING, AND GENERAL BUILDING REPAIR, ADEPT AT USING A VARIETY OF
HAND AND ELECTRICAL TOOLS. MUST HAVE THE ABILITY TO CLIMB HEIGHTS, LIFT UP TO 50 LBS. AND CLIMB ONTO LADDER
</t>
  </si>
  <si>
    <t>Cadena De Amor St., South Garapan</t>
  </si>
  <si>
    <t>C-500-24180-161125</t>
  </si>
  <si>
    <t>C &amp; Q Corporation</t>
  </si>
  <si>
    <t>C &amp; Q Commercial Farming</t>
  </si>
  <si>
    <t>Canal Street, San Jose Village</t>
  </si>
  <si>
    <t>Huang</t>
  </si>
  <si>
    <t>Chao</t>
  </si>
  <si>
    <t>P-500-23237-296819</t>
  </si>
  <si>
    <t>Employees Work Schedule as follow:
7:00 AM to 11:00AM; 2:00PM to 5:00PM.
Monday through Friday, 7 Hours a day, 35 hours  per week.</t>
  </si>
  <si>
    <t>Per week exceeds 40 hours, overtime rate $12.16 x 1.5=$18.24 per hour</t>
  </si>
  <si>
    <t>C-500-24219-246642</t>
  </si>
  <si>
    <t>P-500-24179-152345</t>
  </si>
  <si>
    <t>24 months work related experience and with valid drivers license</t>
  </si>
  <si>
    <t>C-500-24246-308354</t>
  </si>
  <si>
    <t>SAPPHIRE ENTERPISES, INC.</t>
  </si>
  <si>
    <t>P-500-24210-227254</t>
  </si>
  <si>
    <t>Preferably with six (6) months work experience and most recent police clearance.</t>
  </si>
  <si>
    <t>FICA TAXES AND CNMI WITHHOLDING TAXES</t>
  </si>
  <si>
    <t>C-500-24201-207670</t>
  </si>
  <si>
    <t>C-500-24206-217979</t>
  </si>
  <si>
    <t>C-500-24221-253502</t>
  </si>
  <si>
    <t>SAIPAN IVF CENTER, LLC</t>
  </si>
  <si>
    <t>SAIPAN IVF CENTER</t>
  </si>
  <si>
    <t>66-0931646</t>
  </si>
  <si>
    <t>TAO</t>
  </si>
  <si>
    <t>OPERATING MANAGER</t>
  </si>
  <si>
    <t>3F, BOG BLDG, GARAPAN</t>
  </si>
  <si>
    <t>saipanivfcenter@yahoo.com</t>
  </si>
  <si>
    <t>Cytogenetic Technologists</t>
  </si>
  <si>
    <t>P-500-24181-162334</t>
  </si>
  <si>
    <t>Embryology Laboratory Assistant</t>
  </si>
  <si>
    <t>Two years of experience in a medical setting. A basic understanding of patient care, medical terminology, coding procedures, reference tools, and appropriate clinical pharmacology for medical assistant practice scope. Familiarity with electronic medical health care record systems.</t>
  </si>
  <si>
    <t>C-500-24204-211130</t>
  </si>
  <si>
    <t>GAMAB</t>
  </si>
  <si>
    <t>ALEJANDRO</t>
  </si>
  <si>
    <t>PEREZ</t>
  </si>
  <si>
    <t>P-500-24080-815031</t>
  </si>
  <si>
    <t>UNIT 1 2ND FLR,, M2M BLDG., JESUS T. ATTAO ROAD</t>
  </si>
  <si>
    <t>C-500-24210-227107</t>
  </si>
  <si>
    <t>adecco267@gmail.com</t>
  </si>
  <si>
    <t>P-500-24162-088743</t>
  </si>
  <si>
    <t>MUST HAVE AT LEAST THREE MONTHS OF WORK EXPERIENCE AS A FOOD PREPARATION WORKER.</t>
  </si>
  <si>
    <t>C-500-24272-372251</t>
  </si>
  <si>
    <t>C-500-24187-176203</t>
  </si>
  <si>
    <t>FASHION SCENT INTERNATIONAL, INC.</t>
  </si>
  <si>
    <t>FLOR HAIR SALON</t>
  </si>
  <si>
    <t>CHALAN PALE ARNOLD ROAD, GUALO RAI</t>
  </si>
  <si>
    <t>P.O. BOX 504808</t>
  </si>
  <si>
    <t>66-0673663</t>
  </si>
  <si>
    <t>URBIEN</t>
  </si>
  <si>
    <t>NOEMI</t>
  </si>
  <si>
    <t>MARTINEZ</t>
  </si>
  <si>
    <t>noems2467@yahoo.com</t>
  </si>
  <si>
    <t>P-500-24074-797944</t>
  </si>
  <si>
    <t>HAIRDRESSERS, HAIRSTYLISTS AND COSMETOLOGISTS</t>
  </si>
  <si>
    <t>MUST HAVE AT LEAST 2-YEARS WORK RELATED EXPERIENCE. MUST HAVE KNOWLEDGE OF PRINCIPLES AND PROCESSES FOR PROVIDING CUSTOMER AND PERSONAL SERVICES, THIS INCLUDES CUSTOMER NEEDS ASSESSMENT, MEETING QUALITY STANDARDS FOR SERVICES, AND EVALUATION OF CUSTOMER SATISFACTION.</t>
  </si>
  <si>
    <t>CHALAN PALE ARNOLD ROAD, SAIPAN PLAZA BLDG., GUALO RAI</t>
  </si>
  <si>
    <t>C-500-24240-298313</t>
  </si>
  <si>
    <t>Social Security (FICA) Tax, Medicare Tax, Payroll Withholdings</t>
  </si>
  <si>
    <t>C-500-24268-362100</t>
  </si>
  <si>
    <t>P-500-24220-249889</t>
  </si>
  <si>
    <t>Previous work-related skills, knowledge, or experience, time management, service orientation, and monitoring.</t>
  </si>
  <si>
    <t>Grand  Street, Lot 003 T11, San Jose Village</t>
  </si>
  <si>
    <t>C-500-24180-161919</t>
  </si>
  <si>
    <t>ROY COMPANY LTD</t>
  </si>
  <si>
    <t>COCO BUILDING</t>
  </si>
  <si>
    <t>CHALAN MSGR GUERRERO ASTERLAJE</t>
  </si>
  <si>
    <t>66-0866718</t>
  </si>
  <si>
    <t>HEI MIN</t>
  </si>
  <si>
    <t>roycompanyltd@gmail.com</t>
  </si>
  <si>
    <t>P-500-24055-745835</t>
  </si>
  <si>
    <t>C-500-24239-292072</t>
  </si>
  <si>
    <t xml:space="preserve">ASSOCIATES DEGREE IN NURSING FROM A RECOGNIZED/ACCREDITED SCHOOL OF NURSING OR FOREIGN EQUIVALENT. MUST PASS THE NCLEX-RN AND MUST BE LICENSED AS A REGISTERED NURSE BY THE COMMONWEALTH BOARD OF NURSE EXAMINERS (CBNE) TO PRACTICE NURSING IN THE COMMONWEALTH OF THE NORTHERN MARIANA ISLANDS (CNMI). MUST POSSESS BLS AND/OR ACLS CERTIFICATES. NRP AND/OR PALS CERTIFICATES, AS REQUIRED BY ASSIGNED UNIT. COMPUTER LITERATE.
CONDITIONAL REQUIREMENTS: EMPLOYMENT IS CONTIGENT UPON SUCCESSFUL CLEARING OF PRE-EMPLOYMENT HEALTH AND DRUG SCREENING IN ACCORDANCE WITH CHCC POLICY.
</t>
  </si>
  <si>
    <t>FRIENGE BENEFITS - PAID TIME OFF &amp; HOLIDAYS. OPTIONAL: MEDICAL &amp; DENTAL INSURANCE</t>
  </si>
  <si>
    <t>CNMI TAX, FEDERAL TAX, MEDICARE AND SOCIAL SECURITY. Optional: Medical and Dental Insurance.</t>
  </si>
  <si>
    <t>C-500-24166-110478</t>
  </si>
  <si>
    <t xml:space="preserve">ATTENTION TO DETAIL. </t>
  </si>
  <si>
    <t>C-500-24157-072283</t>
  </si>
  <si>
    <t>The Original Lucky Bill American and Thai Restaurant, LLC</t>
  </si>
  <si>
    <t>Micro Beach Road, Garapan</t>
  </si>
  <si>
    <t>P-500-24081-818080</t>
  </si>
  <si>
    <t xml:space="preserve">Must have one year of related work experience as cook, restaurant. Willing to work in flexible hours and have knowledge in various International, Asian and THAI CUISINES. Must be proficient in food preparation and customer service. </t>
  </si>
  <si>
    <t>Micro Beach Garapan</t>
  </si>
  <si>
    <t>C-500-24248-312054</t>
  </si>
  <si>
    <t>C-500-24166-110591</t>
  </si>
  <si>
    <t>P-500-24038-699015</t>
  </si>
  <si>
    <t>C-500-24214-236956</t>
  </si>
  <si>
    <t>Only CNMI Withholding tax (Ch2) and Federal (fica/medicare) taxes will be deducted from workers payroll check as required by law will be made.</t>
  </si>
  <si>
    <t>BEL</t>
  </si>
  <si>
    <t>C-500-24181-162532</t>
  </si>
  <si>
    <t>RESPONSIBLE FOR CLEANING ROOMS AND COMMON AREAS, AND DISPOSING OF TRASH; 
KEEP FACILITIES CLEAN AND MAINTAINED BY NOTIFYING MAINTENANCE OF ANY NECESSARY REPAIRS OR ANY ISSUES; 
REPLACE DIRTY LINENS AND TOWELS WITH CLEAN ITEMS; 
REPLACE TOILETRIES IN THE RESTROOMS AND KEEP SUPPLIES STOCKED; 
CLEAN UP SPILLS WITH APPROPRIATE EQUIPMENT; 
MAKE UP BEDS AND KEEP LINEN ROOM STOCKED; 
PROPERLY CLEAN UPHOLSTERED FURNITURE; 
ORGANIZE WORK SCHEDULE FROM THE ROOM STATUS LIST, ARRIVALS AND DEPARTURES OF OCCUPANTS/GUESTS; MONITOR/DISTRIBUTE LINEN, TOWELS AND ROOM SUPPLIES USING WHEELED CARTS OR BY HAND; 
RESTOCK OTHER ROOM SUPPLIES SUCH AS DRINKING GLASSES, WRITING SUPPLIES, MINI BAR; 
INSPECT AND TURN MATTRESSES REGULARLY; STORE ALL DIRTY LAUNDRY IN LINE WITH COMPANY POLICY; 
ASSIST GUESTS, CUSTOMERS OR CLIENTS WHEN NECESSARY, OR AS INSTRUCTED</t>
  </si>
  <si>
    <t xml:space="preserve">FICA TAXES (SOCIAL SECURITY AND MEDICARE)
CNMI TAXES (CHAP 2 AND CHAP 7)
</t>
  </si>
  <si>
    <t>C-500-24218-243518</t>
  </si>
  <si>
    <t>P-500-24164-099409</t>
  </si>
  <si>
    <t>C-500-24190-178478</t>
  </si>
  <si>
    <t>C-500-24179-152263</t>
  </si>
  <si>
    <t>Citrine Catering</t>
  </si>
  <si>
    <t>CHALAN MSGR MATRINEZ ROAD KOBLERVILLE</t>
  </si>
  <si>
    <t>CHALAN MSGR MARTINEZ ROAD KOBLERVILLE</t>
  </si>
  <si>
    <t>P-500-23180-152693</t>
  </si>
  <si>
    <t>Production Crew</t>
  </si>
  <si>
    <t>Must have at least 3 Months Work Experience and knowledgeable in food safety and sanitation, using a variety of equipment and utensils, including specialized appliances and ovens, to prepare ingredients according to a chef's suggestions or requirements. Understanding the proper way to mix and measure ingredients precisely, store food items properly to ensure their preservation and allow them to maintain their flavor.</t>
  </si>
  <si>
    <t>ALL FEDERAL AND LOCAL TAXES.</t>
  </si>
  <si>
    <t>C-500-24213-233558</t>
  </si>
  <si>
    <t>Presodent</t>
  </si>
  <si>
    <t>P-500-24127-958782</t>
  </si>
  <si>
    <t xml:space="preserve">At least 12 months of work experience as a baker.
</t>
  </si>
  <si>
    <t>C-500-24180-157509</t>
  </si>
  <si>
    <t>DJ3D LLC</t>
  </si>
  <si>
    <t>Cool Care Automotive Air Conditioning &amp; Refrigeration</t>
  </si>
  <si>
    <t>Chalan Tun Joaquin Doi, Isidro Ave. Texas Rd., Chalan Kanoa</t>
  </si>
  <si>
    <t>PMB 598 Box 10001</t>
  </si>
  <si>
    <t>66-0949062</t>
  </si>
  <si>
    <t>Manuel</t>
  </si>
  <si>
    <t>Joanne</t>
  </si>
  <si>
    <t>Miguel</t>
  </si>
  <si>
    <t>Authorized Person</t>
  </si>
  <si>
    <t>dj3d.llc@gmail.com</t>
  </si>
  <si>
    <t>P-500-23352-572914</t>
  </si>
  <si>
    <t>Must have 12-months or work related experience and a Bachelor's Degree of Business Administration major in Accounting.</t>
  </si>
  <si>
    <t>Chalan Tun Joaquin Doi, Isidro Avenue Texas Rd. Chalan Kanoa</t>
  </si>
  <si>
    <t>coolcare10001@gmail.com</t>
  </si>
  <si>
    <t>C-500-24193-188223</t>
  </si>
  <si>
    <t xml:space="preserve">FICA Tax (SS and Medicare), Ch2 Tax and Ch7 Tax </t>
  </si>
  <si>
    <t>C-500-24188-178082</t>
  </si>
  <si>
    <t>Ch2 tax, SS tax, Medicare Tax and Ch7 tax, if applicable</t>
  </si>
  <si>
    <t>C-500-24249-315368</t>
  </si>
  <si>
    <t>C-500-24320-476945</t>
  </si>
  <si>
    <t>Familiar with mechanical, hydraulic, and electrical systems; familiar with the use of diagnostic tools and equipment; able to read and understand technical manuals and schematics.</t>
  </si>
  <si>
    <t>DOD PROJECT FA8051-24-F-0024: EMPLOYER WILL PAY THE HIGHEST OF THE PWD, FEDERAL, STATE OR LOCAL MINIMUM WAGE</t>
  </si>
  <si>
    <t>ALL FEDERAL, STATE &amp; LOCAL EMPLOYMENT TAXES; $80/WEEK DEDUCTION FOR FOOD AND HOUSING/LODGING.</t>
  </si>
  <si>
    <t>C-500-24257-335349</t>
  </si>
  <si>
    <t>C-500-24250-318784</t>
  </si>
  <si>
    <t>MUST BE HIGH SCHOOL GRADUATE OR EQUIVALENT. AT LEAST THREE (3) MONTHS EXPERIENCE TO TWO (2) OR LESS EMPLOYERS. PHYSICALLY ABLE TO PERFORM THEIR DUTIES. MUST MEET PHYSICAL REQUIREMENTS SUCH AS LIFTING OBJECTS OF AT LEAST 25 LBS.; UP TO 50 LBS. WITH HELP OF A HAND TRUCK OR LIMITED ASSISTANCE; BENDING AND STANDING FOR DURATION OF SHIFT. MUST BE ABLE TO WORK WITH HOUSEHOLD PETS. MUST KNOW HOW TO OPERATE CLEANING EQUIPMENT SUCH AS CARPET SHAMPOOERS, CARPET STEAMERS, CLOTHES WASHER AND DRYER, IRONING MACHINE OR PRESSES, FLOOR POLISHERS, AND VACUUM
CLEANERS. AS WELL AS THE ABILITY TO WORK WITH MINIMAL SUPERVISION. ABLE TO WORK DURING WEEKENDS OR NIGHT SHIFTS WHEN NEEDED. THE EMPLOYER REQUIRES POST-OFFER PRE-EMPLOYMENT DRUG SCREENING TEST AND RANDOM DRUG TESTING WHICH IS TO BE APPLIED EQUALLY TO BOTH U.S. WORKERS AND CW-1 WORKERS</t>
  </si>
  <si>
    <t>Only Taxes and Other withholding Required by Law.</t>
  </si>
  <si>
    <t>C-500-24211-229990</t>
  </si>
  <si>
    <t>P-500-24166-110687</t>
  </si>
  <si>
    <t>SS FICA and other applicable CNMI Withholding Tax</t>
  </si>
  <si>
    <t>C-500-24296-422927</t>
  </si>
  <si>
    <t>EMPLOYEE WITHOLDING TAX</t>
  </si>
  <si>
    <t>C-500-24219-246595</t>
  </si>
  <si>
    <t>C-500-24173-135801</t>
  </si>
  <si>
    <t>QUEEN MANPOWER SERVICES</t>
  </si>
  <si>
    <t>P-500-23249-322616</t>
  </si>
  <si>
    <t>3 months work experience. Ability to manage time efficiently. Work well unsupervised. Ability to lift at least 25 pounds. Handle basic maintenance and cleaning. High School diploma. Ability to maintain a professional appearance and interact positively with hotel guests.</t>
  </si>
  <si>
    <t>C-500-24227-265795</t>
  </si>
  <si>
    <t>P-500-24191-181709</t>
  </si>
  <si>
    <t>POSITION SUMMARY: UNDER GENERAL SUPERVISION, PERFORMS A VARIETY OF GENERAL MAINTENANCE DUTIES WHICH INCLUDE ELECTRICAL, MECHANICAL, CARPENTRY, AND CONSTRUCTION IN THE MAINTENANCE AND REPAIR OF APARTMENT BUILDING FACILITIES AND EQUIPMENT. EXPERIENCE, KNOWLEDGE, ABILITIES: TWELVE (12) MONTHS RELATED MAINTENANCE WORK EXPERIENCE, INCLUDING PROPER SAFETY TECHNIQUES AND PROCEDURES WHILE USING CHEMICALS, POWER TOOLS, HAND TOOLS AND EQUIPMENT; KNOWLEDGE OF PROPER LIFTING TECHNIQUES AND OTHER SAFETY AND HAZARDOUS ACTIVITIES; ABILITY TO USE REQUIRED TOOLS AND EQUIPMENT INDEPENDENTLY OR WITH MINIMAL SUPERVISION. ESSENTIAL TASKS: MUST BE ABLE TO PERFORM THE FOLLOWING FUNCTIONS TO THE SATISFACTION OF THE EMPLOYEES SUPERVISOR. INSPECT BUILDINGS, ELECTRICAL SYSTEMS, GROUNDS, AND EQUIPMENT TO ENSURE SAFE, WELL-MAINTAINED CONDITIONS, IDENTIFY HAZARDS, DEFECTS, AND THE NEED FOR ADJUSTMENT OR REPAIR. PERFORM MINOR TROUBLESHOOTING AND REPAIRS; REPLACE LIGHT BULBS, BALLASTS AND FUSES. ASSIST WITH PREVENTIVE MAINTENANCE AND TROUBLESHOOTING ON HVAC SYSTEMS, CHANGING FILTERS, BEARINGS. COMPLETE MAINTENANCE WORK ORDERS AS ASSIGNED. IDENTIFY AND PERFORM BASIC SERVICE AND REPAIR ON PLUMBING FIXTURES; OPEN CLOGGED LINES AND DRAINS. IDENTIFY AND ASSIST WITH CARPENTRY AND REPAIR WORK. OPERATES A VARIETY OF MACHINERY, EQUIPMENT AND TOOLS INCLUDING SAWS, ROUTER, DRILLS, SANDERS, PLANERS, DRILL PRESSES AND VARIOUS HAND TOOLS. MAINTAIN INVENTORY OF TOOLS, SUPPLIES, AND EQUIPMENT; RECOMMEND TOOLS, SUPPLIES, AND EQUIPMENT FOR PURCHASE. PERFORM A VARIETY OF LOCKSMITH DUTIES; INSTALL, REPAIR, AND REPLACE LOCKS ON DOORS INSPECT, SERVICE, AND MAINTAIN OPERATIONAL FUNCTIONALITY OF DOORS AND WINDOWS. BASIC ABILITY TO READ, INTERPRET AND WORK FROM BLUEPRINTS, DRAWINGS, OR ORAL INSTRUCTION ON A VARIETY OF STRUCTURES RELATED TO THE CONSTRUCTION PROJECT. INSTALL OR REPLACE PLUGS, SWITCHES, OUTLETS. ASSIST WITH MOVING LOADING, UNLOADING AND STORING SUPPLIES, FURNITURE AND EQUIPMENT. WEAR PROPER PROTECTIVE EQUIPMENT WHILE PERFORMING JOB DUTIES (I.E., GOGGLES, HELMET, BACK BRACE, KNEE PADS). RESPOND TO 24-HOUR EMERGENCY CALLS. ADJUSTMENT OF HOURS AND/OR WEEKEND WORK MAY BE REQUIRED AND/OR OCCASIONAL OVERTIME.</t>
  </si>
  <si>
    <t>C-500-24178-148478</t>
  </si>
  <si>
    <t>C-500-24190-178421</t>
  </si>
  <si>
    <t>P-500-24068-781586</t>
  </si>
  <si>
    <t>C-500-24220-250066</t>
  </si>
  <si>
    <t>MJ Manpower Services</t>
  </si>
  <si>
    <t>P-500-24176-140959</t>
  </si>
  <si>
    <t>General Maintenance worker</t>
  </si>
  <si>
    <t>C-500-24220-249921</t>
  </si>
  <si>
    <t>Eddie's Fish Mart/Snack Bar LLC</t>
  </si>
  <si>
    <t>PO Box 506587</t>
  </si>
  <si>
    <t>66-1062255</t>
  </si>
  <si>
    <t>Flores</t>
  </si>
  <si>
    <t>Ramona</t>
  </si>
  <si>
    <t>ebf670@gmail.com</t>
  </si>
  <si>
    <t>P-500-24125-957778</t>
  </si>
  <si>
    <t>Food Handler Certificate</t>
  </si>
  <si>
    <t>5789 Apengagh Ave</t>
  </si>
  <si>
    <t>Oleai Village</t>
  </si>
  <si>
    <t>Federal and state wage taxes</t>
  </si>
  <si>
    <t>C-500-24222-256295</t>
  </si>
  <si>
    <t>GROUND FLOOR HSJ BUILDING HAGOI ROAD</t>
  </si>
  <si>
    <t>P-500-24184-166710</t>
  </si>
  <si>
    <t>Knowledge of Point of Sale restaurant software, food safety labelling system, menu planning and recipe cost control.   Must be able to work nights, weekends and holidays as needed (work on shift). Knowledge and experience in operating kitchen equipment. The job position requires lots of standing, walking, bending, stretching and other physical dexterity. Must be able to lift and carry at least 20 pounds and can work in a warm environment with full size kitchen equipment. Must obtain a valid food handler's certificate.</t>
  </si>
  <si>
    <t>C-500-24291-415627</t>
  </si>
  <si>
    <t>ALEXANDER INCORPORATED</t>
  </si>
  <si>
    <t>ALEXANDER REALTY &amp; DEVELOPMENT</t>
  </si>
  <si>
    <t>ALEXANDER BLDG. 1ST FLR. OLEAI BEACH ROAD, SAN JOSE</t>
  </si>
  <si>
    <t>66-0573427</t>
  </si>
  <si>
    <t>DESOR</t>
  </si>
  <si>
    <t>KAMILLE JOYCE</t>
  </si>
  <si>
    <t>BRAVO</t>
  </si>
  <si>
    <t>BOOKKEEPING, ACCOUNTING &amp; AUDITING CLERK</t>
  </si>
  <si>
    <t>kissmenjae@yahoo.com</t>
  </si>
  <si>
    <t>P-500-24221-253204</t>
  </si>
  <si>
    <t>HIGH SCHOOL/GED; 3 MONTHS PROVEN GENERAL MAINTENANCE AND REPAIR WORKER EXPERIENCE; PREFERABLY HAVE KNOWLEDGE AND HAVE AN EXPERIENCE IN BASIC PLUMBING AND LANDSCAPING TASKS</t>
  </si>
  <si>
    <t>FICA TAXES, CHAPTER 2 &amp; CHAPTER 7</t>
  </si>
  <si>
    <t>www.alexanderrealtysaipan.com</t>
  </si>
  <si>
    <t>C-500-24239-292078</t>
  </si>
  <si>
    <t>ASSOCIATES DEGREE IN NURSING FROM A RECOGNIZED/ACCREDITED SCHOOL OF NURSING OR FOREIGN EQUIVALENT. MUST PASS THE NCLEX-RN AND MUST BE LICENSED AS A REGISTERED NURSE BY THE COMMONWEALTH BOARD OF NURSE EXAMINERS (CBNE) TO PRACTICE NURSING IN THE COMMONWEALTH OF THE NORTHERN MARIANA ISLANDS (CNMI). MUST POSSESS BLS AND/OR ACLS CERTIFICATES. NRP AND/OR PALS CERTIFICATES, AS REQUIRED BY ASSIGNED UNIT. COMPUTER LITERATE.
CONDITIONAL REQUIREMENTS: EMPLOYMENT IS CONTINGENT UPON SUCCESSFUL CLEARING OF PRE-EMPLOYMENT HEALTH AND DRUG SCREENING IN ACCORDANCE WITH CHCC POLICY.</t>
  </si>
  <si>
    <t>FRINGE BENEFITS - PAID TIME OFF &amp; HOLIDAYS. OPTIONAL: MEDICAL &amp; DENTAL INSURANCE</t>
  </si>
  <si>
    <t>CNMI TAX, FEDERAL TAX, MEDICARE AND SOCIAL SECURITY.  Optional: Medical and Dental Insurance</t>
  </si>
  <si>
    <t>COMMOWEALTH HEALTHCARE CORPORATION</t>
  </si>
  <si>
    <t>C-500-24236-288458</t>
  </si>
  <si>
    <t>C-500-24222-256278</t>
  </si>
  <si>
    <t>P-500-24164-099450</t>
  </si>
  <si>
    <t>HIGH SCHOOL GRADUATE/GED. MUST HAVE 24 MONTHS EXPERIENCE. KNOWLEDGE OF MACHINES AND TOOLS, INCLUDING THEIR DESIGNS, USES, REPAIR, AND MAINTENANCE. KNOWLEDGE OF MATERIALS, METHODS, AND THE TOOLS INVOLVED IN THE CONSTRUCTION OR REPAIR OF HOUSES, BUILDINGS, OR OTHER STRUCTURES. ABILITY TO FOLLOW INSTRUCTIONS FROM SUPERVISORS OR SENIOR MAINTENANCE WORKERS. KNOWLEDGE OF GENERAL CARPENTRY AND REPAIR. ABILITY TO USE HAND TOOLS AND POWER TOOLS.</t>
  </si>
  <si>
    <t>C-500-24248-312173</t>
  </si>
  <si>
    <t>98-0098417</t>
  </si>
  <si>
    <t>Garapan Village, PO Box 5140  CHRB</t>
  </si>
  <si>
    <t>P-500-24212-230372</t>
  </si>
  <si>
    <t>Commercial Cleaning Supervisor</t>
  </si>
  <si>
    <t>C-500-24192-185045</t>
  </si>
  <si>
    <t>S 103 Tower Palace , Chalan Pale Arnold</t>
  </si>
  <si>
    <t>CRISPINO</t>
  </si>
  <si>
    <t>TABIA</t>
  </si>
  <si>
    <t>S103 TOWER PALACE CHALAN PALE ARNOLD</t>
  </si>
  <si>
    <t>PO BOX 505093,CK</t>
  </si>
  <si>
    <t>P-500-24130-979651</t>
  </si>
  <si>
    <t>Must be Highschool graduate with 12 months of work experience related to building maintenance, basic electrical and mechanical jobs.</t>
  </si>
  <si>
    <t>S 103 Tower Palace,  Chalan Pale Arnold</t>
  </si>
  <si>
    <t>none except for tax and other fee's mandated by the law</t>
  </si>
  <si>
    <t>C-500-24176-141310</t>
  </si>
  <si>
    <t>P-500-24082-822143</t>
  </si>
  <si>
    <t>With at least 3 months of relevant work experience; With the ability to keep hand and arm steady while moving your arm or while holding your arm and hand in one position. The ability to quickly and repeatedly adjust the controls of a machine or a vehicle to exact positions. The ability to quickly move your hand, your hand together with your arm, or your two hands to grasp, manipulate, or assemble objects. The ability to see details at close range (within a few feet of the observer). The ability to listen to and understand information and ideas presented through spoken words and sentences.</t>
  </si>
  <si>
    <t>C-500-24170-122151</t>
  </si>
  <si>
    <t>Ability to read, write, and communicate in English, read maps, maintain records, complete incident reports when necessary, and assist with passenger boarding and disembarking. Must enjoy working with all age groups and be willing to escort individuals or groups on sightseeing tours while driving passenger vehicles. Available to work a flexible schedule, including evening, weekend and Holiday hours. Required to stand for long periods of time and walk up/down steps. A valid CNMI driver's license will be required to both U.S. workers and foreign workers to perform this job.</t>
  </si>
  <si>
    <t>C-500-24269-362398</t>
  </si>
  <si>
    <t>CANAL ST., BROADWAY AVENUE, SAN JOSE VILLAGE</t>
  </si>
  <si>
    <t>C-500-24205-216696</t>
  </si>
  <si>
    <t>P.O. Box 505792, GUALO RAI VILLAGE</t>
  </si>
  <si>
    <t>C-500-24247-308959</t>
  </si>
  <si>
    <t>ASIANA MANPOWER SERVICES</t>
  </si>
  <si>
    <t>P-500-24142-017457</t>
  </si>
  <si>
    <t>MAID</t>
  </si>
  <si>
    <t>MUST HAVE AT LEAST 3 MONTHS WORK EXPERIENCE IN THE SAME OR SIMILAR FIELD. KNOWLEDGE OF CLEANING AND SANITATION PRODUCTS AND SUPPLIES, TECHNIQUES AND METHODS. MUST HAVE EXPERIENCE IN PREPARING CLEANING SOLUTIONS SUCH AS MIXING WATER AND DETERGENTS OR ACIDS IN CONTAINERS ACCORDING TO SPECIFICATIONS. KNOWLEDGE OF CLEANING SENSITIVE MATERIALS. KNOWLEDGE OF OPERATING CLEANING EQUIPMENT E.G. VACUUM CLEANER, SWEEPER, BROOM, ETC. KNOWLEDGE ON SAFETY AND PRECAUTION IS A PLUS. PHYSICAL STAMINA AND MOBILITY INCLUDING ABILITY TO REACH, KNEEL AND BEND,
SQUAT, LIFT, PUSH AND PULL REQUIRED LOAD (USUALLY ABOUT 25 LBS.). MUST BE ABLE TO WORK ON FLEXIBLE HOURS INCLUDING WEEKENDS, HOLIDAYS, AND NIGHT SHIFTS.  ABILITY TO PASS THE COMPANY'S PRE-HIRE BACKGROUND CHECK REQUIRED WHICH WILL BE APPLIED EQUALLY TO BOTH U.S. WORKERS AND CW-1 WORKERS.  ALL APPLYING U.S. CITIZENS AND CW-1 INDIVIDUALS MUST OBTAIN A POLICE CLEARANCE PRE-HIRE AND MUST AGREE TO A POST-OFFER, PRE-EMPLOYMENT DRUG SCREENING TEST.</t>
  </si>
  <si>
    <t xml:space="preserve">Employees must be deducted with the prevailing Taxes (Chapter 2) and FICA (Social Security and Medicare) </t>
  </si>
  <si>
    <t>C-500-24229-271614</t>
  </si>
  <si>
    <t>C-500-25010-609384</t>
  </si>
  <si>
    <t>Stop &amp; Shop Convience Store</t>
  </si>
  <si>
    <t>P. O box 511605</t>
  </si>
  <si>
    <t>P-500-24330-499286</t>
  </si>
  <si>
    <t>Must have 6 month work experience. Computer Literate is a must. Knowledgeable of using computer software in inputting important data for recording purposes.</t>
  </si>
  <si>
    <t>CNMI Taxes and Fica Taxes</t>
  </si>
  <si>
    <t>C-500-24310-453199</t>
  </si>
  <si>
    <t>C-500-24310-452849</t>
  </si>
  <si>
    <t>C-500-24290-409324</t>
  </si>
  <si>
    <t>CNMI Tax Withheld and FICA</t>
  </si>
  <si>
    <t>mdejesus@eucon.edu</t>
  </si>
  <si>
    <t>C-500-24318-471150</t>
  </si>
  <si>
    <t>P-500-24198-198589</t>
  </si>
  <si>
    <t>C-500-24299-432158</t>
  </si>
  <si>
    <t>C-500-24310-452995</t>
  </si>
  <si>
    <t>C-500-24268-358838</t>
  </si>
  <si>
    <t>C-500-24352-548605</t>
  </si>
  <si>
    <t>P-500-24273-372487</t>
  </si>
  <si>
    <t>Employees' Income taxes as required by federal and CNMI laws</t>
  </si>
  <si>
    <t>C-500-24341-522668</t>
  </si>
  <si>
    <t>First Steps Daycare</t>
  </si>
  <si>
    <t>P-500-24218-243660</t>
  </si>
  <si>
    <t xml:space="preserve">Knowledgeable in QuickBooks Accounting, Peachtree, Sage, MS Office. Numerical Skills. Organizational Skills. Attention to Details. Computer Skills. Problem Solving Skills.
</t>
  </si>
  <si>
    <t>C-500-24318-471115</t>
  </si>
  <si>
    <t>P-500-24200-204772</t>
  </si>
  <si>
    <t>C-500-24268-358951</t>
  </si>
  <si>
    <t>Unit 203, Gualo Rai Center Bldg., 6725 Chalan Pale Arnold Rd</t>
  </si>
  <si>
    <t>P-500-24220-249987</t>
  </si>
  <si>
    <t>Surveying  &amp; Mapping Technician</t>
  </si>
  <si>
    <t>Must be able to operate standard surveying equipment such as Total Station, GPS and Digital Level. Must perform routine survey tasks in property survey, civil and construction survey and routine surveying for engineering design projects.
Knowledgeable of  mathematical computation related to land surveying such as angles, bearing distance, vertical controls, horizontal controls, coordinates &amp; elevations.</t>
  </si>
  <si>
    <t>Withholding tax; SS/Medicare taxes</t>
  </si>
  <si>
    <t>C-500-24330-496705</t>
  </si>
  <si>
    <t>P-500-24282-394099</t>
  </si>
  <si>
    <t>C-500-24353-552672</t>
  </si>
  <si>
    <t>P-500-24318-470973</t>
  </si>
  <si>
    <t>Must be able to work on weekends and holidays when needed.</t>
  </si>
  <si>
    <t>Duty Meals</t>
  </si>
  <si>
    <t>Applicable Federal &amp; CNMI tax deductions.</t>
  </si>
  <si>
    <t>C-500-24261-341868</t>
  </si>
  <si>
    <t>TRIPLE J MOTORS</t>
  </si>
  <si>
    <t>P-500-24204-211092</t>
  </si>
  <si>
    <t>TIRE TECHNICIAN</t>
  </si>
  <si>
    <t xml:space="preserve">Must have a High School diploma or equivalent work experience in a reputable establishment as a Tire Technician. Must have at least 12 months work experience. Must be able to repair, mount and change passenger tires, industrial tires, Bus and truck tires as well as OTR (Off the Road) tires. Must be able to do section repairs as well as regrooving. Must be able to operate (Drive) tire truck and use tire changing tools and equipment. Preferred to have a drivers License.  </t>
  </si>
  <si>
    <t>BROADWAY AVE., CANAL ST.</t>
  </si>
  <si>
    <t>C-500-24344-527381</t>
  </si>
  <si>
    <t>Certificate in basic events design, planning or coordination, 6 MONTHS EXPERIENCE, high school or GED graduate-</t>
  </si>
  <si>
    <t>C-500-24339-515680</t>
  </si>
  <si>
    <t>P-500-24156-066564</t>
  </si>
  <si>
    <t xml:space="preserve">APPLICANT MUST HAVE A HIGH SCHOOL DIPLOMA. APPLICANT MUST HAVE AT LEAST
3 MONTHS OF WORK EXPERIENCE.
</t>
  </si>
  <si>
    <t>C-500-24340-519453</t>
  </si>
  <si>
    <t>C-500-24263-348802</t>
  </si>
  <si>
    <t>P-500-24165-105313</t>
  </si>
  <si>
    <t>CNMI Withholding Tax &amp; FICA Tax</t>
  </si>
  <si>
    <t>C-500-24331-500398</t>
  </si>
  <si>
    <t>P-500-24250-318979</t>
  </si>
  <si>
    <t>- 12 MONTHS EXPERIENCE AS A BOOKKEEPER, 
-KNOWLEDGE AND EXPERIENCE IN CNMI AND FEDERAL TAXES.
-KNOWLEDGE AND EXPERIENCE IN USING ACCOUNTING SOFTWARES SUCH AS QUICKBOOKS AND PEACHTREE.</t>
  </si>
  <si>
    <t>C-500-24249-315938</t>
  </si>
  <si>
    <t>JP BLDG. 2, CHALAN PALE ARNOLD ROAD</t>
  </si>
  <si>
    <t>CHAPTER 2 AND CHAPTER TAXES
SOCIAL SECURITY TAXES
MEDICARE TAXES</t>
  </si>
  <si>
    <t>C-500-25020-628853</t>
  </si>
  <si>
    <t>C-500-24341-522663</t>
  </si>
  <si>
    <t>C-500-24298-428984</t>
  </si>
  <si>
    <t>P-500-24255-328905</t>
  </si>
  <si>
    <t>HIGH SCHOOL GRADUATE. MUST HAVE 1 YEAR OF EXPERIENCE IN THE SAME POSITION MAINTAINING AN EXISTING BUILDING TO PREVENT DETERIORATION. CUSTOMER SERVICE, COMMUNICATION AND INTERPERSONAL SKILLS ARE A MUST. MUST BE WILLING TO WORK FLEXIBLE TIME, HOLIDAYS AND WEEKENDS WHEN NECESSARY. INCLUDING AIR-CONDITIONING, ELECTRICAL, PLUMBING, PAINTING, AND GENERAL BUILDING REPAIR, MUST KNOW HOW TO OPERATE A VARIETY OF HAND AND ELECTRICAL TOOLS. MUST HAVE THE ABILITY TO CLIMB HEIGHTS, LIFT UP TO 50 LBS. AND CLIMB ONTO LADDER</t>
  </si>
  <si>
    <t>C-500-24304-441623</t>
  </si>
  <si>
    <t>P.O. Box 500800, Gualo Rai</t>
  </si>
  <si>
    <t xml:space="preserve">Must be able to read, write and communicate in English. </t>
  </si>
  <si>
    <t>C-500-24318-471174</t>
  </si>
  <si>
    <t>P-500-24178-148360</t>
  </si>
  <si>
    <t>APPLICANTS MUST HAVE AT LEAST 12 MONTHS OF PREVIOUS WORK-RELATED SKILL, KNOWLEDGE, OR EXPERIENCE AND ABLE TO WORK FLEXIBLE SHIFT, WEEKENDS, AND HOLIDAYS. EDUCATION MINIMUM REQUIREMENT - NONE. THIS JOB OPPORTUNITY IS A TERMPORARY, FULL-TIME POSITION.</t>
  </si>
  <si>
    <t>BLDG 1107 ROSA STREET, GARAPAN</t>
  </si>
  <si>
    <t>FEDERAL INCOME TAX, STATE TAX, SOCIAL SECURITY (FICA), MEDICARE TAX</t>
  </si>
  <si>
    <t>C-500-24308-449490</t>
  </si>
  <si>
    <t>C-500-24298-428574</t>
  </si>
  <si>
    <t>MUST HAVE 6 MONTHS OF EXPERIENCE. APPLICANTS MUST PASS A LITERACY SKILLED TEST (TOTAL PASSING SCORE OF 83%)DURING THE APPLICATION PROCESS. THE SKILL TESTING AND COMPREHENSION EXAM ARE REQUIRED EQUALLY TO BOTH US AND FOREIGN WORKERS. ABILITY TO HANDLE HEAVY EQUIPMENT AND MACHINERY. KNOWLEDGE OF CLEANING CHEMICALS AND SUPPLIES. ABILITY TO WORK AUTONOMOUSLY HEALTH AND SAFETY PRINCIPLES. MUST BE ABLE TO WORK HOLIDAYS AND WEEKENDS.</t>
  </si>
  <si>
    <t>(Opt) Med, dental, and vision subject to the terms &amp; conditions</t>
  </si>
  <si>
    <t>C-500-24310-453017</t>
  </si>
  <si>
    <t xml:space="preserve">FICA and Withholding Tax
</t>
  </si>
  <si>
    <t>C-500-24316-465620</t>
  </si>
  <si>
    <t xml:space="preserve">MUST HAVE HIGH SCHOOL DIPLOMA OR GED. MUST HAVE 12 MONTHS EXPERIENCE. DEMONSTRABLE GRAPHIC DESIGN SKILLS WITH A  PORTFOLIO WITH REQUIRED DESKTOP PUBLISHING TOOLS, INCLUDING PHOTOSHOP, INDESIGN QUARK, AND ILLUSTRATOR. TIME MANAGEMENT SKILLS AND THE ABILITY TO MEET DEADLINES. UNDERSTANDING OF MARKETING, PRODUCTION, WEBSITE DESIGN, CORPORATE IDENTITY, PRODUCT PACKAGING, ADVERTISEMENTS, AND MULTIMEDIA DESIGN. UNDERSTANDS PAGE LAYOUT, SUCH AS COMPOSITION, COLOR SPACE, IMAGERY, AND TYPOGRAPHY EXPERIENCE WITH EMAIL APPLICATIONS, ELECTRONIC ROUTING. HAVE DESIGN AND ORGANIZATIONAL SKILLS. COMPLETE WORK  WITHIN DEADLINES AND BUDGET. HAVE THE ABILITY TO HANDLE MULTIPLE TASKS AND PROJECTS. CAN UNDERSTAND AND GIVE CREATIVE DIRECTION BASED ON OBJECTIVES AND EXECUTES CREATIVE WORK. COMMUNICATES WORKLOAD BASED ON SKILL SETS AND TALENTS. COMMUNICATES  WITH OTHERS ON WORKLOAD ISSUES &amp; NEEDS, THE PROGRESS OF WORK AND RESULTS.
</t>
  </si>
  <si>
    <t>Personal time and employee discounts subject to the terms and conditions of each company's conditions</t>
  </si>
  <si>
    <t>C-500-24297-425527</t>
  </si>
  <si>
    <t>Must speak and write in mandarin.
knowledge of the structure and content of a Chinese language including the meaning and spelling of words, rules of composition and grammar and pronunciation.
Communicating effectively in writing as appropriate for the needs of the client.
The ability to speak clearly so others can understand you.
Translating or explaining what information means and how it can be used.
Communicating with people outside the organization representing the organization to customers, the public, government, and other external sources, this information can be exchanged in
person in writing, or by telephone or e-mail.
Must have at least 12 month experienced in working at Christian School and be able to communicate with Chinese ESL students.</t>
  </si>
  <si>
    <t>FICA and CNMI Tax Withheld</t>
  </si>
  <si>
    <t>C-500-24344-526494</t>
  </si>
  <si>
    <t>P-500-24205-214192</t>
  </si>
  <si>
    <t>High School graduate with at least 12 months of work experience as Window Tint Specialist.  Knowledge and experience in the installation and removal of window tints for motor vehicles including residential and office windows.  Knowledge and experience in operating tools, equipment and materials for window tint installation and removal including proper safety procedures in doing the tasks.  Must be able to lift, push, pull or carry objects minimum if 30 lbs. and bend, stretch, twist or reach with body, arms and/or legs.  Trade test and employment examination are required.</t>
  </si>
  <si>
    <t>C-500-24290-412532</t>
  </si>
  <si>
    <t>MUST HAVE A HIGH SCHOOL DIPLOMA/GED CERTIFICATE. 12 MONTHS GENERAL MAINTENANCE EXPERIENCE. ABILITY TO UNDERSTAND REPAIRING BUILDINGS, EQUIPMENT, PLUMBING, ELECTRICAL SYSTEMS AND EXPERIENCE IN POWER OR HAND TOOLS AND ROUTINE EQUIPMENT AND VEHICLE MAINTENANCE. ABLE TO WORK IN A FAST-PACED ENVIRONMENT AND MULTI-TASK EFFECTIVELY MUST BE ABLE TO WORK ON FLEXIBLE HOURS INCLUDING WEEKENDS, HOLIDAYS AND NIGHT SHIFTS</t>
  </si>
  <si>
    <t>C-500-24338-512307</t>
  </si>
  <si>
    <t>KAWABE-TIU</t>
  </si>
  <si>
    <t>KAZUKO</t>
  </si>
  <si>
    <t>qwinc.hr@gmail.com</t>
  </si>
  <si>
    <t>Environmental Science and Protection Technicians, Including Health</t>
  </si>
  <si>
    <t>P-500-24299-432085</t>
  </si>
  <si>
    <t>Water Quality Specialist</t>
  </si>
  <si>
    <t>ASSOCIATE'S DEGREE IN BIOLOGY OR CHEMISTRY. MIN. OF 4 YRS. EXPERIENCE AS ENVIRONMENTAL PROFESSION AND WATER TESTING LABORATORY. MUST HAVE
KNOWLEDGE OF SAFE DRINKING WATER ACT (SDWA) REQUIREMENTS AND REGULATIONS MUST KNOW HOW TO OPERATE ANALYTICAL INSTRUMENTS, SUCH AS
SPECTROPHOTOMETERS, CHLORIMETERS, FLAME PHOTOMETERS, OR COMPUTER-CONTROLLED ANALYZERS. MUST HAVE VALID CNMI DRIVERS LICENSE.
PRE-SCREENING TEST IS REQUIRED (LIKE TRADE TEST AND/OR EMPLOYMENT EXAM)</t>
  </si>
  <si>
    <t>C-500-25021-630839</t>
  </si>
  <si>
    <t>G/F JP BLDG 2., CHALAN PALE ARNOLD RD., GARAPAN</t>
  </si>
  <si>
    <t>60-0986926</t>
  </si>
  <si>
    <t>P-500-24182-163257</t>
  </si>
  <si>
    <t xml:space="preserve">JOB SAFETY AND PROPER HANDLING AND USE OF TOOLS, EQUIPMENTS AND CLEANING SUPPLIES AND MATERIALS
</t>
  </si>
  <si>
    <t>C-500-24318-473539</t>
  </si>
  <si>
    <t>BED AND BREAKFAST</t>
  </si>
  <si>
    <t>P.O. BOX 500876, 702 TOMAS TUN SABLAN ST</t>
  </si>
  <si>
    <t>P-500-24268-362054</t>
  </si>
  <si>
    <t>At least 12 months working experience as maintenance and repair worker. Know how to repair doors, locks, windows. Can read electrical diagram and repair electrical problems. Knowledge in repair and painting in building. Knowledge in Welding, Carpentry, and Masonry works. Willing to work flexible schedule. Do other related duties as assigned</t>
  </si>
  <si>
    <t>C-500-24310-452928</t>
  </si>
  <si>
    <t>MANPOWER SERVICES, GENERAL BLDG. MAINTENANCE SERVICES/GENERAL CONSTRUCTION CONTRACTOR</t>
  </si>
  <si>
    <t>2452-YB9 SUNSET GLOW BLDG. COMMERCAIL BUILDING</t>
  </si>
  <si>
    <t>24-52 YB9 2ND FLOOR, SUNSET GLOW COMMERCIAL BUILDING</t>
  </si>
  <si>
    <t>P-500-24268-358907</t>
  </si>
  <si>
    <t>Capable of Performing the job and being able to operate power tools and equipment. With 12 months work experience.</t>
  </si>
  <si>
    <t>2452-YB9 2nd floor Sunset Glow Commercial Building</t>
  </si>
  <si>
    <t>CNMI TAX - CHAP 2 &amp; CHAP 7
FICA - SS &amp; MED</t>
  </si>
  <si>
    <t>C-500-24320-476899</t>
  </si>
  <si>
    <t>C-500-24331-500427</t>
  </si>
  <si>
    <t>ISLAND MARINE SPORTS INC</t>
  </si>
  <si>
    <t>PO BOX 503897 CK</t>
  </si>
  <si>
    <t>66-0594595</t>
  </si>
  <si>
    <t>SALIM</t>
  </si>
  <si>
    <t>PO BOX 503897</t>
  </si>
  <si>
    <t>marineisland1@gmail.com</t>
  </si>
  <si>
    <t>P-500-24157-072617</t>
  </si>
  <si>
    <t>6 months experience as maintenance worker</t>
  </si>
  <si>
    <t>C-500-25009-605963</t>
  </si>
  <si>
    <t>C-500-24359-569235</t>
  </si>
  <si>
    <t>In addition to the list of cleaning skills, knowledge or experience with cleaning supplies is a plus factor.</t>
  </si>
  <si>
    <t>C-500-25010-609284</t>
  </si>
  <si>
    <t>P-500-24323-480073</t>
  </si>
  <si>
    <t xml:space="preserve">KNOWLEDGE OF MACHINES HAND TOOLS OR POWER TOOLS, INCLUDING THEIR DESIGNS USES REPAIR AND MAINTENANCE. 
</t>
  </si>
  <si>
    <t>C-500-24332-503512</t>
  </si>
  <si>
    <t>P-500-24292-416176</t>
  </si>
  <si>
    <t>FOOTBALL HEAD COACH</t>
  </si>
  <si>
    <t>KNOWLEDGE OF THE RULES AND REGULATIONS OF SOCCER GAMES. PROVIDE TRAINING DIRECTIONS, ENCOURAGEMENT, MOTIVATION, AND NUTRITIONAL ADVICE TO PREPARE ATHLETES FOR GAMES, COMPETITIVE EVENTS, OR TOURS.  ADJUST COACHING TECHNIQUES BASED ON THE STRENGHS AND WEAKNESSES OF ATHLETES. INSTRUCT INDIVIDUAL OR GROUPS IN SPORTS RULES, GAME STRATEGIES AND PERFORMANCE PRINCIPLES, SUCH AS SPECIFIC WAYS OF MOVING THE BODY, HANDS, OR FEET, TO ACHIEVE DESIRED RESULTS. PLAN STRATEGIES AND CHOOSE TEAM MEMBERS FOR INDIVIDUAL GAMES OR SPORTS SEASONS. WITH COACHING CERTIFICATES ISSUED FROM AND ACCREDITED BY ASIAN FOOTBALL CONFEDERATION (AFC) REQUIRES. MAY BE ABLE TO TRAVEL TO COUNTRIES SPECIFIED IN THE JOB DUTIES. WITH 12 MONTHS OF TRAINING, 24 MONTHS OF RELATED WORK EXPERIENCE AND WITH EDUCATIONAL REQUIREMENT OF BACHELOR'S DEGREE.</t>
  </si>
  <si>
    <t>C-500-24309-452772</t>
  </si>
  <si>
    <t>Deductions from pay are CNMI Tax and FICA Tax.</t>
  </si>
  <si>
    <t>C-500-24312-461467</t>
  </si>
  <si>
    <t>VEREEN</t>
  </si>
  <si>
    <t>MARK</t>
  </si>
  <si>
    <t>P-500-24260-338747</t>
  </si>
  <si>
    <t>Should have 12 months experience as Civil Engineering Technician. Should have a valid driver's license.</t>
  </si>
  <si>
    <t>C-500-24304-441985</t>
  </si>
  <si>
    <t>LOCAL &amp; FEDERAL DEDUCTABLE.</t>
  </si>
  <si>
    <t>C-500-24320-476805</t>
  </si>
  <si>
    <t>1)MUST HAVE 12 MONTHS WORKING EXPERIENCE AS TOUR GUIDE OR RELATED JOB. 2) FAMILIAR WITH SAIPAN ESPECIALLY ABOUT AREAS OF INTERESTS 3) KNOWLEDGE IN KOREAN AND JAPANESE LANGUAGE TO COMMUNICATE WELL WITH THE GUESTS FROM TARGET MARKET. 4) CAN WORK ON FLEXIBLE SCHEDULE DURING WEEKDAYS AND HOLIDAYS. 5) MUST KNOW HOW TO OPERATE PASSENGER VEHICLES TO TAKE GUEST TO DESIGNATED SITES.  6) MUST HAVE VALID CNMI DRIVERS LICENSE. 7) MUST PROVIDE EMPLOYMENT CERTIFICATION FROM PREVIOUS EMPLOYER(S) 8) VALID PROOF OF IDENTITY AND EMPLOYMENT AUTHORIZATION MAY BE ASKED DURING FINAL INTERVIEW 9) WILLING TO WORK FLEXIBLE SCHEDULE 10) DO OTHER RELATED DUTIES AS ASSIGNED</t>
  </si>
  <si>
    <t>C-500-24365-575392</t>
  </si>
  <si>
    <t>C-500-24344-526598</t>
  </si>
  <si>
    <t>P-500-24306-446695</t>
  </si>
  <si>
    <t>C-500-24283-394438</t>
  </si>
  <si>
    <t>P-500-24162-088923</t>
  </si>
  <si>
    <t>C-500-25045-693038</t>
  </si>
  <si>
    <t>C-500-25008-602504</t>
  </si>
  <si>
    <t>C-500-25031-656264</t>
  </si>
  <si>
    <t>MUST ATTEND PRE-SERVICE TRAINING. 30 HOURS OF COMPULSARY ANNUAL TRAINING &amp; TECHNICAL ASSISTANCE, CPR TRAINING, FOOD HANDLING, CRIMINAL BACKGROUND CHECK &amp; OTHER TRAINING REQUIRED BY CHILD CARE LICENSING PROGRAM AND CHILD CARE AND DEVELOPMENT FUND PROGRAM. MUST HAVE 12 MONTH WORK EXPERIENCE AS CHILD CARE WORKER.</t>
  </si>
  <si>
    <t>Cnmi taxes and Fica TAxes</t>
  </si>
  <si>
    <t>Edilberto III</t>
  </si>
  <si>
    <t>C-500-25007-598601</t>
  </si>
  <si>
    <t>P-500-24319-474045</t>
  </si>
  <si>
    <t>PROCUREMENT SPECIALIST</t>
  </si>
  <si>
    <t xml:space="preserve">Knows how to negotiate; With understanding of time-management; Understanding of risk management; Knowledge and understanding on how to enhance sustainability; Knowledge and understanding of the global market; Must have financial understanding ability; Understanding of quality control and assurance, supply chain management, warehousing, inventory management, and warehouse management.
</t>
  </si>
  <si>
    <t>C-500-25049-704724</t>
  </si>
  <si>
    <t>C-500-25014-616025</t>
  </si>
  <si>
    <t>C-500-25022-633880</t>
  </si>
  <si>
    <t>Akk applicable CNMI and federal tax deductions</t>
  </si>
  <si>
    <t>C-500-25021-630804</t>
  </si>
  <si>
    <t>G/F JP BLDG. 2, 7309 CHALAN PALE ARNOLD RD., GARAPAN</t>
  </si>
  <si>
    <t>C-500-25065-749008</t>
  </si>
  <si>
    <t>Asia Pacific Hotels Inc. d/b/a Century Hotel</t>
  </si>
  <si>
    <t>C-500-25080-793346</t>
  </si>
  <si>
    <t>C-500-25041-678518</t>
  </si>
  <si>
    <t>ADDENDUM FOR SECTION E.B.5: SPECIAL REQUIREMENTS
MINIMUM ASSOCIATE'S DEGREE REQUIRED WITH 24 MONTHS WORK RELATED EXPERIENCE. KNOWLEDGE OF DESIGN TECHNIQUES, TOOLS, AND PRINCIPLES INVOLVED IN PRODUCTION OF PRECISION TECHNICAL PLANS, BLUEPRINTS, DRAWINGS, AND MODELS. KNOWLEDGE OF MATERIALS, METHODS, AND THE TOOLS INVOLVED IN THE CONSTRUCTION OR REPAIR OF HOUSES, BUILDINGS, OR OTHER STRUCTURES SUCH AS HIGHWAYS AND ROADS. 2 YEARS OF DIRECT WORK WITH AUTOCAD AND CONSTRUCTION DRAWING PREPARATION.</t>
  </si>
  <si>
    <t>C-500-25007-598948</t>
  </si>
  <si>
    <t>MARIA</t>
  </si>
  <si>
    <t>P-500-24184-166915</t>
  </si>
  <si>
    <t>C-500-25188-154983</t>
  </si>
  <si>
    <t>The Water Company</t>
  </si>
  <si>
    <t>P-500-25066-754048</t>
  </si>
  <si>
    <t>Must have a Bachelor's degree in Accounting. With a minimum of 36 months of relevant work experience in handling various and multiple accounting tasks and works, preferably in a Company with several diversified line of businesses. Must have knowledge, skills and experience in doing computerized financial system; must be knowledgeable in applying different accounting methods and techniques of analyzing general ledgers, journal entries, financial statements, trial balance and other. Must be able to prepare and maintain various reports accurately. Must have knowledge in MS office databases, intuit quickbooks software and spread sheet software. Must be able to communicate in the English language including to speak and write, to communicate and to understand written languages.</t>
  </si>
  <si>
    <t>C-500-25217-220738</t>
  </si>
  <si>
    <t>P-500-25146-016597</t>
  </si>
  <si>
    <t>Work-related skills, Technology skills, Equipment Maintenance, Repairing, Troubleshooting, Equipment Selection, Monitoring, and Operation Control.</t>
  </si>
  <si>
    <t>Fica and Withholding Tax</t>
  </si>
  <si>
    <t>C-500-25230-247513</t>
  </si>
  <si>
    <t>SUITE 12 GF 3290 BEACH ROAD PLAZA ALAHAI AVE GARAPAN</t>
  </si>
  <si>
    <t>*MUST HAVE A MINIMUM EXPERIENCE REQUIREMENT OF 24 MONTHS.
*MUST BE A HIGH SCHOOL GRADUATE
*KNOWLEDGE OF MAINTENANCE ON EQUIPMENT AND DETERMINING WHEN AND WHAT KIND OF MAINTENANCE IS NEEDED. KNOWLEDGE OF MATERIALS, METHODS, AND THE TOOLS INVOLVED IN THE CONSTRUCTION OR REPAIR OF HOUSES, BUILDINGS, OR OTHER STRUCTURES.
*Familiarity with hand and power tools and general repair techniques</t>
  </si>
  <si>
    <t>Grandvrio Resort Saipan</t>
  </si>
  <si>
    <t xml:space="preserve">CNMI Withholding Tax, Federal Withholding Tax, Social Security and Medicare Contributions
</t>
  </si>
  <si>
    <t>theplace1964@gmail.com</t>
  </si>
  <si>
    <t>C-500-25218-224302</t>
  </si>
  <si>
    <t>Able to work without supervision; Require police clearance for all qualified applicants</t>
  </si>
  <si>
    <t>C-500-25230-247492</t>
  </si>
  <si>
    <t>Kylie's Bakeshop &amp; Restaurant</t>
  </si>
  <si>
    <t>P-500-25192-167654</t>
  </si>
  <si>
    <t>C-500-25218-226586</t>
  </si>
  <si>
    <t>C-500-25219-226949</t>
  </si>
  <si>
    <t>P.O. Box 501579, Middle Road, Chalan Laulau</t>
  </si>
  <si>
    <t>P.O. Box 501579 Middle Road, Chalan Laulau</t>
  </si>
  <si>
    <t>P-500-25183-149030</t>
  </si>
  <si>
    <t>ACCOUNTS RECEIVABLE SPECIALIST</t>
  </si>
  <si>
    <t>MUST BE HIGH SCHOOL/GED GRADUATE WITH 24 MONTHS OF DOCUMENTED WORK EXPERIENCE, ALONG WITH THE KNOWLEDGE AND SKILLS FOR THE
SAME POSITION; HANDLING ACCOUNTS RECEIVABLES IN A RETAIL AND WHOLESALE TRADING COMPANY. MUST BE PROFICIENTS IN COUNTERPOINT POINT OF SALE MS
DOS SOFTWARE. MUST HAVE A KNOWLEDGE IN MICROSOFT OFFICE OPERATING SYSTEM AND WEB-BASED EMAILS BOTH APPLICABLE TO U.S. AND FOREIGN
WORKERS. MUST HAVE AN EXPERIENCE WITH CUSTOMERS SERVICE AND CLIENT COMMUNICATION. ABLE TO MANAGE DEADLINES, WORK INDEPENDENTLY AND WITH
URGENCY. MUST HAVE A RELIABLE TRANSPORTATION TO AND FROM WORK OF EMPLOYMENT EQUALLY APPLICABLE TO BOTH U.S. AND FOREIGN APPLICANTS. MUST BE ABLE TO WORK ON FLEXIBLE TIME, WEEKENDS AND HOLIDAYS WHEN THE NEED ARISES.
DETAILED RESUME, EMPLOYMENT CERTIFICATIONS, POLICE CLEARANCE, OTHER CREDENTIALS  AND PRE-SCREENING TEST ARE REQUIRED EQUALLY APPLICABLE TO BOTH U.S. AND FOREIGN APPLICANTS. WILL CONSIDER FOREIGN EQUIVALENT OF HIGH SCHOOL/GED DIPLOMA.</t>
  </si>
  <si>
    <t>humanresourctc@gmail.com</t>
  </si>
  <si>
    <t>C-500-25210-205717</t>
  </si>
  <si>
    <t>SUITE 12 GF 3290 BEACH ROAD PLAZA BLDG ALAHAIAVE. GARAPAN</t>
  </si>
  <si>
    <t>saint_trading1986@gmail.com</t>
  </si>
  <si>
    <t>P-500-25086-807129</t>
  </si>
  <si>
    <t>BUILDING SERVICE TECHNICIANS</t>
  </si>
  <si>
    <t>*Must have at least 12 months of work experience in  a related field
*Must be able to work with or without supervision.
*Ability to work flexible hours. 
*Ability to prioritize task and manage time.
Ability to use hand tools and equipment.</t>
  </si>
  <si>
    <t>CNMI WITHHOLDING TAX, FEDERAL WITHHOLDING TAX, SOCIAL SECURITY, AND MEDICARE
CONTRIBUTION</t>
  </si>
  <si>
    <t>C-500-25181-139685</t>
  </si>
  <si>
    <t>FICA (SOCIAL SECURITY AND MEDICARE) TAXES
CNMI (CHAP 2 AND 7) TAXES</t>
  </si>
  <si>
    <t>C-500-25225-238475</t>
  </si>
  <si>
    <t>C-500-25216-218053</t>
  </si>
  <si>
    <t>*MUST HAVE A MINIMUM EXPERIENCE REQUIREMENT OF 24 MONTHS.
*MUST BE A HIGH SCHOOL GRADUATE
*KNOWLEDGE OF MAINTENANCE ON EQUIPMENT AND DETERMINING WHEN AND WHAT KIND OF MAINTENANCE IS NEEDED. KNOWLEDGE OF MATERIALS, METHODS, AND
THE TOOLS INVOLVED IN THE CONSTRUCTION OR REPAIR OF HOUSES, BUILDINGS, OR OTHER STRUCTURES.
*
Familiarity with hand and power tools and general repair techniques</t>
  </si>
  <si>
    <t>FEDDOS LANE CORNER TUN JOAQUIN DOI ROAD FINASISU</t>
  </si>
  <si>
    <t>C-500-25202-187427</t>
  </si>
  <si>
    <t>E &amp; T QUALITY MANAGEMENT LLC</t>
  </si>
  <si>
    <t>P.O BOX 506557</t>
  </si>
  <si>
    <t>TUN HERMAN PAN AIRPORT ROAD, DAN DAN</t>
  </si>
  <si>
    <t>P-500-25164-088069</t>
  </si>
  <si>
    <t>BOOKKEEPING, ACCOUNTING, AUDITING CLERKS</t>
  </si>
  <si>
    <t xml:space="preserve">COMPUTER LITERATE, KNOWLEDGE IN ACCOUNTING SOFTWARE, KNOWLEDGE IN EXCEL/SPREADSHEET, MICROSOFT WORD, PROBLEM AND ANALYTICAL SKILLS, DATA MANAGEMENT,
TIME MANAGEMENT AND  ACCOUNTING, BOOKKEEPING, AUDITING.
</t>
  </si>
  <si>
    <t>C-500-25213-214669</t>
  </si>
  <si>
    <t>P-500-25178-133392</t>
  </si>
  <si>
    <t>Associate's of Science degree in Nursing from a recognized or accredited School of Nursing or foreign equivalent. Must pass the National Council Licensure Examination for Registered Nurses (NCLEX-RN) and be licensed as a Registered Nurse (RN) by the Northern Mariana Islands Board of Nursing (NMI BON) to practice nursing in the Commonwealth of the Northern Mariana Islands (CNMI). Must posses a valid  Basic Life Support (BLS) and/or Advanced Cardiovascular Life Support (ACLS) certificate. And, Neonatal Resuscitation Program (NRP) and Pediatric Advanced Life Support (PALS) certificates as required by assigned nursing unit. Computer literate. No work experience required. 
Conditional Requirement: Employment is contigent upon successful clearing of pre-employment health and drug screening in accordance with CHCC policy.</t>
  </si>
  <si>
    <t>C-500-25223-232691</t>
  </si>
  <si>
    <t>Horizons Inc.</t>
  </si>
  <si>
    <t>P.O. Box 502399 Saipan</t>
  </si>
  <si>
    <t>Tanapag Village</t>
  </si>
  <si>
    <t>98-0097400</t>
  </si>
  <si>
    <t>Tiu</t>
  </si>
  <si>
    <t>Albert</t>
  </si>
  <si>
    <t>horizonsincspn@gmail.com</t>
  </si>
  <si>
    <t>P-500-25175-122478</t>
  </si>
  <si>
    <t>Automotive and engine repair experience and auto mechanic training required. Ability to diagnose vehicles and  use diagnostic equipment. Ability to read and comprehend operating manuals, blueprints, technical drawings, instructions and information. Knowledge of machines and tools including their designs, uses and repair and maintenance. CNMI driver's license required.</t>
  </si>
  <si>
    <t>P.O Box 502399, Saipan</t>
  </si>
  <si>
    <t>STATE INCOME TAX, SOCIAL SECURITY AND MEDICARE TAX</t>
  </si>
  <si>
    <t>horizon-inc-saipan.com</t>
  </si>
  <si>
    <t>TIU</t>
  </si>
  <si>
    <t>ALBERT</t>
  </si>
  <si>
    <t>HORIZONS INC.</t>
  </si>
  <si>
    <t>C-500-25203-190565</t>
  </si>
  <si>
    <t>Bldg #7325, Century Hotel, Chalan Pali Arnold Rd, Garapan</t>
  </si>
  <si>
    <t>2nd Floor, POI Building-GSE Area</t>
  </si>
  <si>
    <t>International Terminal Lp, I'fadang</t>
  </si>
  <si>
    <t>P-500-25156-054902</t>
  </si>
  <si>
    <t>Must have at least twelve (12) months prior work experience as a Bartender. Must have or be able to obtain a valid Food Handler Certificate from the CNMI Environmental Health &amp; Disease Prevention (EHDP) Office and Alcoholic Beverage License Card from the CNMI Alcoholic Beverage &amp; Tobacco Control (ABTC) Office that will be applied equally to both U.S. and foreign workers. Must be able to work nights, weekends, holidays, and during inclement weather.</t>
  </si>
  <si>
    <t>Bldg #7325 Century Hotel Chalan Pali Arnold Rd Garapan Vill</t>
  </si>
  <si>
    <t>C-500-25230-247307</t>
  </si>
  <si>
    <t>YANTZE CORPORATION</t>
  </si>
  <si>
    <t>P.O. Box 500783</t>
  </si>
  <si>
    <t>Suite 205 MAC Building Middle Road Chalan Laulau</t>
  </si>
  <si>
    <t>99-0005529</t>
  </si>
  <si>
    <t>GUO QIANG</t>
  </si>
  <si>
    <t>saipanyantze@gmail.com</t>
  </si>
  <si>
    <t>P-500-25174-119007</t>
  </si>
  <si>
    <t xml:space="preserve">MUST HAVE ATLEAST 24MONTHS OF EXPERIENCE AS COST ESTIMATOR WITH CERTIFICATE OF EMPLOYMENT AS COST ESTIMATOR IS REQUIRED. MUST HAVE A HIGH SCHOOL DIPLOMA. KNOWLEDGE OF MATERIALS, METHODS, AND THE TOOLS INVOLVED IN THE CONSTRUCTION OR REPAIR OF HOUSES, BUILDINGS, OR OTHER STRUCTURES SUCH AS HIGHWAYS AND ROADS.
</t>
  </si>
  <si>
    <t>C-500-25021-630719</t>
  </si>
  <si>
    <t>HOSEKEEPING</t>
  </si>
  <si>
    <t xml:space="preserve">AT LEAST 3 MONTHS WORK EXPERIENCED FOR THE POSITION; ATTENTION TO DETAIL; ABILITY TO MANAGE TIME BECAUSE THEY MUST QUICKLY PREPARE ROOMS BEFORE OCCUPANTS CHECK IN; ABILITY TO MEET PERFORMANCE EXPECTATIONS WITHOUT SUPERVISION; CAN COMMUNICATE BOTH ORAL AND WRITTEN, INCLUDING THE ABILITY TO LISTEN AND ASK THE RIGHT QUESTIONS TO GAIN CLARIFICATIONS; KNOWLEDGE OF CLEANING AND SANITATION PRODUCTS, TECHNIQUES AND METHODS AND WITH WORKING KNOWLEDGE OF OPERATING MECHANIZED CLEANING EQUIPMENT; AND ABILITY TO LIFT, PUSH AND PULL REQUIRED LOAD. </t>
  </si>
  <si>
    <t>C-500-25070-764113</t>
  </si>
  <si>
    <t>C-500-25033-659868</t>
  </si>
  <si>
    <t>C-500-25073-774780</t>
  </si>
  <si>
    <t>PACIFIC ABC CORPORATION</t>
  </si>
  <si>
    <t>J&amp;J MART</t>
  </si>
  <si>
    <t>PO BOX 520037</t>
  </si>
  <si>
    <t>66-0723787</t>
  </si>
  <si>
    <t>LIZAMA</t>
  </si>
  <si>
    <t>CHARLENE</t>
  </si>
  <si>
    <t>amin8621442@gmail.com</t>
  </si>
  <si>
    <t>P-500-24257-335085</t>
  </si>
  <si>
    <t>J&amp;J MART - SAN JOSE</t>
  </si>
  <si>
    <t>amin8621442@hotmail.com</t>
  </si>
  <si>
    <t>C-500-25021-630731</t>
  </si>
  <si>
    <t>C-500-25071-767493</t>
  </si>
  <si>
    <t>Europa Place, P.O Box 500137</t>
  </si>
  <si>
    <t>P-500-25036-666242</t>
  </si>
  <si>
    <t xml:space="preserve">A Bachelor's Degree in Accounting is required for this position with two years of work related experience as an Accountant. Must have communication skills and pass the skill test during the application process(Total passing score is 89%) The skill testing and comprehension are required equally for both US and foreign workers. </t>
  </si>
  <si>
    <t>Ace Hardware CNMI Inc.</t>
  </si>
  <si>
    <t>C-500-25022-635860</t>
  </si>
  <si>
    <t>CHINEN ICE CANDY CORPORATION</t>
  </si>
  <si>
    <t>PUTI TAINOBUI AVE. BETWEEN ROUTE 308 AND ORCHID STREET</t>
  </si>
  <si>
    <t>P.O. BOX 500126, SAIPAN</t>
  </si>
  <si>
    <t>66-0816703</t>
  </si>
  <si>
    <t>VICE-PRESIDENT/SECRETARY</t>
  </si>
  <si>
    <t>saipan401@gmail.com</t>
  </si>
  <si>
    <t>P-500-24346-533726</t>
  </si>
  <si>
    <t>ICE CANDY MAKER</t>
  </si>
  <si>
    <t>Ability to monitor operating machines and sense any malfunction (problem sensitivity). Ability to record and report the production data to supervisor.</t>
  </si>
  <si>
    <t>Puti Tainobui Ave. between Route 308 and Orchid Street</t>
  </si>
  <si>
    <t>P.O. Box 500126, Saipan</t>
  </si>
  <si>
    <t>Worker's Compensation provided.</t>
  </si>
  <si>
    <t>C-500-25155-049282</t>
  </si>
  <si>
    <t>C-500-25129-956764</t>
  </si>
  <si>
    <t>C-500-25155-049443</t>
  </si>
  <si>
    <t>Canaan Realty, LLC</t>
  </si>
  <si>
    <t>66-0851187</t>
  </si>
  <si>
    <t>P-500-25118-909224</t>
  </si>
  <si>
    <t>Previous work related skill, knowledge or experience as maintenance and repair worker is needed for this occupation. Certification in carpentry and masonry work experience, certification work experience as electrician, certification work experience in plumbing for at least six months experience, and with at least 12 months work experience in building/residential maintenance and repair job. Can work without supervision."</t>
  </si>
  <si>
    <t>3366 beach road</t>
  </si>
  <si>
    <t>C-500-25153-038969</t>
  </si>
  <si>
    <t>SAIPAN MP</t>
  </si>
  <si>
    <t>ANALYSE AUTOMOTIVE AND AUTO AIR-CON PROBLEMS. KNOWLEDGE OF CAR'S MECHANICAL AND ELECTRONIC SYSTEMS. COMPETENCE WITH A VARIETY OF ELECTRONIC TOOLS SUCH AS INFRARED ENGINE ANALYZERS AND COMPUTERS. OPERATES SHOP TOOLS AND MACHINES. MODIFY, DESIGN AND FABRICATE SPECIAL PURPOSE EQUIPMENT. CERTIFICATIONS AND REQUIREMENTS: HIGH SCHOOL DIPLOMA. OPERATES SHOP TOOLS AND MACHINES. COMMUNICATE IN BOTH WRITTEN AND ORAL FORM. 12 MONTHS WORK EXPERIENCE.</t>
  </si>
  <si>
    <t>jttorres@pticom.com</t>
  </si>
  <si>
    <t>C-500-25184-149941</t>
  </si>
  <si>
    <t>C-500-25105-863653</t>
  </si>
  <si>
    <t>Mary Ann Sablan</t>
  </si>
  <si>
    <t>P. O. Box 503776</t>
  </si>
  <si>
    <t>P-500-24190-178457</t>
  </si>
  <si>
    <t>Beautician or Barber</t>
  </si>
  <si>
    <t>REQUIRED CERTIFICATE OF EMPLOYMENT FROM THE PREVIOUS EMPLOYER AS BEAUTICIAN OR BARBER OR HAIR DRESSER OR HAIR STYLIST WITH AT LEAST 24 MONTHS EXPERIENCE.
PREFERRED TRAINING CERTIFICATES OR ACHIEVEMENT CERTIFICATES BUT NOT REQUIRED.
ALL QUALIFICATIONS AND SPECIAL REQUIREMENTS WILL BE APPLIED EQUALLY AND CONSISTENLY TO BOTH U.S. AND CW1 WORKERS.</t>
  </si>
  <si>
    <t>C-500-25155-049244</t>
  </si>
  <si>
    <t xml:space="preserve">Must have a valid CNMI Driver's License </t>
  </si>
  <si>
    <t>C-500-25195-174079</t>
  </si>
  <si>
    <t>P-500-25154-043798</t>
  </si>
  <si>
    <t>C-500-25156-054778</t>
  </si>
  <si>
    <t>C-500-25157-060359</t>
  </si>
  <si>
    <t>ALPEX MANPOWER SERVICES</t>
  </si>
  <si>
    <t>P-500-25013-613145</t>
  </si>
  <si>
    <t>HIGH SCHOOL GRADUATE OR EQUIVALENT WITH AT LEAST 24 MONTHS OF CONTINUED EXPERIENCE. KNOWLEDGEABLE IN GENERAL MAINTENANCE AND REPAIR WORK INCLUDING ELECTRICAL, CARPENTRY, MASONRY AND PLUMBING REPAIRS. KNOWLEDGE ON AIRCONDITIONING TROUBLESHOOTING AND REPAIR. KNOWLEDGEABLE ON HOW TO OPERATE GENERATOR. KNOWLEDGEABLE IN OTHER MAINTENANCE DUTIES SUCH AS MOWING AND TRIMMING LAWNS ON HOTEL PREMISES, REPLACING LIGHT BULBS. MAINTAIN CLEANNESS BY SWIPING THE GROUND, PARKING LOTS AND WALKWAYS. APPLICANT MUST BE WILLING TO WORK FLEXIBLE TIME, HOLIDAYS AND WEEKENDS WHEN NECESSARY.APPLICANTS WILL BE ASKED TO DEMONSTRATE SKILL REQUIREMENT OF THE JOB TO VERIFY SKILLS AND QUALIFICATIONS.</t>
  </si>
  <si>
    <t>All CNMI and Federal Income Taxes required by Law. Employee's share on Medical insurance is optional.</t>
  </si>
  <si>
    <t>C-500-25162-077636</t>
  </si>
  <si>
    <t>P-500-25125-935550</t>
  </si>
  <si>
    <t>A high school diploma or equivalent required. Must have 24 months of experience as a bookkeeper.
Must have knowledge and understanding of bookkeeping practices and procedures.
Accomplish tasks with accuracy and attention to detail and has the ability to manage deadlines.
Must have knowledge with applications such as Microsoft Word, Excel, and Sage 50 Accounting System.
A background check, and verification of work history and qualifications will be done and applied equally to both U. S. workers and CW-1 workers.</t>
  </si>
  <si>
    <t>C-500-25210-205735</t>
  </si>
  <si>
    <t>OVERTIME RATE APPLIES IN EXCESS OF 40 HRS.WORK PER WEEK</t>
  </si>
  <si>
    <t>C-500-25192-167624</t>
  </si>
  <si>
    <t>P-500-25104-859477</t>
  </si>
  <si>
    <t>Landscaping and groundskeeping worker</t>
  </si>
  <si>
    <t>Capable of operating riding mower, push mower, bush cutter, blower and hedge trimmer.
The time 8:00 A.M. to 6:00 P.M. includes split shifts and flexible hours as different  locations require different  working hours - the working hours will be between 4 and 8 hours depending on the day of the week.</t>
  </si>
  <si>
    <t>C-500-25156-054805</t>
  </si>
  <si>
    <t>none other than tax mandated by the Law</t>
  </si>
  <si>
    <t>C-500-25146-016724</t>
  </si>
  <si>
    <t>C-500-25134-972986</t>
  </si>
  <si>
    <t>C-500-25207-202126</t>
  </si>
  <si>
    <t>C-500-25160-066549</t>
  </si>
  <si>
    <t>C-500-25168-099674</t>
  </si>
  <si>
    <t>Quality Water Inc.</t>
  </si>
  <si>
    <t>P-500-25020-628827</t>
  </si>
  <si>
    <t>MUST HAVE AT LEAST 2 YEARS WORKING EXPERIENCE AS REPAIRS AND MAINTENANCE WORKER. WITH A HIGH SCHOOL DIPLOMA. HE/SHE MUST BE ABLE TO SPEND THE DAY ON THEIR FEET AND UNDER THE SUN WITHOUT GETTING OVERLY TIRED. CAN WORK FLEXIBLE TIME, TIME INCLUDING WEEKENDS AND HOLIDAYS.  PASSING THE PRE-SCREENING TEST IS REQUIRED (LIKE TRADE TEST AND/OR EMPLOYMENT EXAM)</t>
  </si>
  <si>
    <t>C-500-25161-072366</t>
  </si>
  <si>
    <t>Ji Sung Trading Corporation</t>
  </si>
  <si>
    <t>JS Building I</t>
  </si>
  <si>
    <t>PMB 292 Box 10003</t>
  </si>
  <si>
    <t>66-0701956</t>
  </si>
  <si>
    <t>You</t>
  </si>
  <si>
    <t>Ji Young</t>
  </si>
  <si>
    <t>P-500-25120-919423</t>
  </si>
  <si>
    <t>1 YEAR OF WORK EXPERIENCE. KNOWLEDGE OF BASIC BOOKKEEPING AND FINANCIAL TRANSACTIONS. PROFICIENCY OF MS OFFICE AND ACCOUNTING SOFTWARE, SUCH AS EXCEL, QUICKBOOKS, AND DATABASES. ORGANIZATIONAL AND MULTITASKING ABILITIES. PROVIDING CUSTOMER SERVICE BY ANSWERING QUESTIONS AND RESOLVING QUERIES AND ISSUES.</t>
  </si>
  <si>
    <t>CNMI, Federal tax (FICA) and medicare</t>
  </si>
  <si>
    <t>C-500-25168-099290</t>
  </si>
  <si>
    <t>C-500-25161-073699</t>
  </si>
  <si>
    <t xml:space="preserve">CNMI LOCAL TAXES (STATE INCOME TAX), SOCIAL SECURITY FICA &amp; MEDICARE TAXES
</t>
  </si>
  <si>
    <t>C-500-25171-114132</t>
  </si>
  <si>
    <t>MSVINC96950@GMAIL.COM</t>
  </si>
  <si>
    <t>C-500-25174-119209</t>
  </si>
  <si>
    <t>P-500-24156-066243</t>
  </si>
  <si>
    <t>PREVIOUS EXPERIENCE AS A HAIR STYLIST OR COLORIST. PROFICIENCY WITH HOT IRONS, CURLERS AND BLOW-DRYERS. ABILITY TO PERFORM WAXING, PEDICURE, MANICURES AND NAIL RECONSTRUCTION. KNOWLEDGE OF MAKE-UP APPLICATION.</t>
  </si>
  <si>
    <t>C-500-25203-193305</t>
  </si>
  <si>
    <t>P-500-25169-104923</t>
  </si>
  <si>
    <t>12 MONTHS EXPERIENCE AS A STOCK CLERK AND ORDER FILLERS</t>
  </si>
  <si>
    <t>FEDERAL INCOME TAX, SOCIAL SECURITY (FICA), MEDICARE TAX &amp; WITHHOLDING TAX</t>
  </si>
  <si>
    <t>C-500-25163-083095</t>
  </si>
  <si>
    <t>P-500-24211-227337</t>
  </si>
  <si>
    <t>EXPERIENCE IN FRONT DESK AND HOTEL</t>
  </si>
  <si>
    <t>C-500-25162-078271</t>
  </si>
  <si>
    <t>UNI COMPANY</t>
  </si>
  <si>
    <t>UNI CATERING</t>
  </si>
  <si>
    <t>P.O. BOX 503392, MIDDLE ROAD</t>
  </si>
  <si>
    <t>66-0715123</t>
  </si>
  <si>
    <t>WYNONA ROSE</t>
  </si>
  <si>
    <t>unicompany@yahoo.com</t>
  </si>
  <si>
    <t>P-500-25115-904194</t>
  </si>
  <si>
    <t>At least 6 months working experience as cook. Must know to cook variety of food. At least know how to cook Korean foods. Know how to rotate food stock. Clean food preparation area and sanitized utensils at the end of shift. Willing to work flexible schedule. Do other related duties as assigned.</t>
  </si>
  <si>
    <t>C-500-25188-155025</t>
  </si>
  <si>
    <t>DKK Construction, DKK Manpower, Moon Night Poker, Dollars Poker</t>
  </si>
  <si>
    <t>P-500-25094-831105</t>
  </si>
  <si>
    <t>Vehicle &amp; Equipment Maintenance</t>
  </si>
  <si>
    <t>Must have at least 12 months of verifiable work experience performing basic vehicle and equipment diagnostics, troubleshooting &amp; repairs.  Must be able to identifying mechanical or electrical issues using diagnostic tools and equipment.  Must be able to meet work deadlines.  Must be physically fit to lift, push, pull or carry heavy loads and perform the duties of the position.  Willing to work flexible hours including weekends and holidays.  Must have own transportation to and from work.  Must be able to secure the CNMI driver's license and driving record must be free o f major traffic violations such as DUI, reckless driving, or license suspension.  All applicants must submit an updated resume along with supporting documents, such as verifiable employment certifications, and other relevant credentials for the position.  Application must be received by the job vacancy announcement closing date. Background checks, drug testing, and police clearance may be required during or prior to employment to all applicants. All applicants must agree to and comply with these requirements.</t>
  </si>
  <si>
    <t>C-500-25176-126017</t>
  </si>
  <si>
    <t>Must be a high school or GED graduate and possess a minimum of 24 months of hands-on experience in general maintenance. The individual should demonstrate the ability to follow written and verbal instructions from supervisors, perform fundamental carpentry tasks including measuring, cutting, and assembling materials, safely operate standard hand and power tools, and consistently adhere to workplace safetyprotocols.</t>
  </si>
  <si>
    <t>66-1801732</t>
  </si>
  <si>
    <t>C-500-25174-122177</t>
  </si>
  <si>
    <t xml:space="preserve">FICA Tax and CNMI Withholding Tax </t>
  </si>
  <si>
    <t>C-500-25162-078014</t>
  </si>
  <si>
    <t>C-500-25175-125697</t>
  </si>
  <si>
    <t>COMMONWEALTH MEDICAL CENTER, LLC</t>
  </si>
  <si>
    <t>COMMONWEALTH MEDICAL CENTER</t>
  </si>
  <si>
    <t>P-500-25140-999174</t>
  </si>
  <si>
    <t xml:space="preserve">THESE OCCUPATIONS USUALLY INVOLVE USING COMMUNICATION AND ORGANIZATIONAL SKILLS TO COORDINATE, SUPERVISE, MANAGE, OR TRAIN OTHERS TO ACCOMPLISH GOALS.
</t>
  </si>
  <si>
    <t>C-500-25169-110010</t>
  </si>
  <si>
    <t>C-500-25205-196690</t>
  </si>
  <si>
    <t>Nothern Marianas Island</t>
  </si>
  <si>
    <t>C-500-25173-118599</t>
  </si>
  <si>
    <t>WISHES INVESTMENT CORPORATION</t>
  </si>
  <si>
    <t>WISHES CONSTRUCTION/HOUSE RENTAL</t>
  </si>
  <si>
    <t>AS MAHETOG, SADOG TASI VILLAGE</t>
  </si>
  <si>
    <t>66-1020750</t>
  </si>
  <si>
    <t>XUGUIQING29@GMAIL.COM</t>
  </si>
  <si>
    <t>P-500-25070-764531</t>
  </si>
  <si>
    <t>(1).WORK SCHEDULE AS FOLLOW:
8:00AM TO 12:00PM,
2:00PM TO 5:00PM.
7 HOURS A DAY, MONDAY THROUGH FRIDAY, 35 HOURS PER WEEK.
(2). TO BE CONSIDERED FOR THE POSITION, APPLICANTS ARE REQUIRED TO SUBMIT EVIDENCE OF ELIGIBILITY TO WORK IN THE UNITED STATES</t>
  </si>
  <si>
    <t>xuguiqing29@gmail.com</t>
  </si>
  <si>
    <t>C-500-25172-118022</t>
  </si>
  <si>
    <t>Lai Yee</t>
  </si>
  <si>
    <t>P-500-25113-893078</t>
  </si>
  <si>
    <t>Stock Clerk</t>
  </si>
  <si>
    <t>-12 MONTHS EXPERIENCE AS STOCK CLERK/ORDER FILLER.</t>
  </si>
  <si>
    <t>Ceasar F. Supetran</t>
  </si>
  <si>
    <t>CELNAPS Enterprises</t>
  </si>
  <si>
    <t>1546 Matsue St. Chinatown</t>
  </si>
  <si>
    <t>P.O. Box 503540</t>
  </si>
  <si>
    <t>Supetran</t>
  </si>
  <si>
    <t>Ceasar</t>
  </si>
  <si>
    <t>1546 Matsue St., Chinatown</t>
  </si>
  <si>
    <t>cfsupetran@gmail.com</t>
  </si>
  <si>
    <t>P-500-25114-898217</t>
  </si>
  <si>
    <t>24-months of related work experience as General Maintenance.</t>
  </si>
  <si>
    <t>CELNAPS Bldg., 1546 Matsue St., Chinatown</t>
  </si>
  <si>
    <t>C-500-25175-122779</t>
  </si>
  <si>
    <t>ALPEX SAIPAN INC</t>
  </si>
  <si>
    <t>P-500-25013-613229</t>
  </si>
  <si>
    <t xml:space="preserve">BACHELOR'S DEGREE IN ACCOUNTING EXPERIENCE REQUIRED: 24 MONTHS OF EXPERIENCE AS AN ACCOUNTANT. KNOWLEDGEABLE IN PEACHTREE/QUICKBOOKS ACCOUNTING SOFTWARE AND MS OFFICE APPLICATIONS, PARTICULARLY EXCEL, WORD, AND POWERPOINT. MUST PASSED REQUIREMENT TEST TO VERIFY SKILLS AND QUALIFICATIONS.
</t>
  </si>
  <si>
    <t>C-500-25185-153618</t>
  </si>
  <si>
    <t>BUTTONWOOD CORPORATION</t>
  </si>
  <si>
    <t>GOLD ISLAND TOUR AGENT</t>
  </si>
  <si>
    <t>66-0784170</t>
  </si>
  <si>
    <t>WEN HUI</t>
  </si>
  <si>
    <t>CAHALAN PALE ARNOLD GUALO RAI</t>
  </si>
  <si>
    <t>buttonwood670@gmail.com</t>
  </si>
  <si>
    <t>P-500-25074-779113</t>
  </si>
  <si>
    <t>CHALAN PALE ARNOLD GULAO RAI</t>
  </si>
  <si>
    <t>C-500-25180-138237</t>
  </si>
  <si>
    <t>RJ;s Manpower Agency</t>
  </si>
  <si>
    <t>PO Box 503496 Buenas Dias Dandan</t>
  </si>
  <si>
    <t>P-500-24169-117095</t>
  </si>
  <si>
    <t>At least 12 months of experience as commercial Cleaner.</t>
  </si>
  <si>
    <t>C-500-25164-088005</t>
  </si>
  <si>
    <t>P-500-24206-220413</t>
  </si>
  <si>
    <t xml:space="preserve">Must have 24 months of work-related experience as sales representative and with knowledge of each item or products sold such as dry goods, dry food, frozen food items, bread, pastries, cakes, sushi and others. Has the ability to read and understand information and ideas presented in writing, and the ability to communicate information and ideas in speaking so others will understand. Must have knowledge in administrative and clerical procedures and systems such as word processing, managing files and records, and other office procedures and terminology. Proficient in Microsoft Excel, Word, Quickbooks, and Relevant Software. </t>
  </si>
  <si>
    <t>C-500-25177-129909</t>
  </si>
  <si>
    <t>C-500-25196-174911</t>
  </si>
  <si>
    <t>acssaopan@gmail.com</t>
  </si>
  <si>
    <t>P-500-25116-908686</t>
  </si>
  <si>
    <t>DEGREE IN EDUCATION MAJOR IN SCIENCE OR A RELATED DISCIPLINE.
A COMPLETED APPRENTICESHIP OR TEACHING EXPERIENCE.
PRACTICAL EXPERIENCE WITH MS OFFICE, GOOGLE CLASSROOM, AND OTHER related teaching SOFTWARE.</t>
  </si>
  <si>
    <t>AGAPE CHRISTIAN SCHOOL , GUALO RAI MIDDLE ROAD</t>
  </si>
  <si>
    <t>C-500-25177-129736</t>
  </si>
  <si>
    <t>C-500-25177-129978</t>
  </si>
  <si>
    <t>P-500-25079-790010</t>
  </si>
  <si>
    <t>WORK SCHEDULE AS FOLLOWS:
 8:00AM TO 12:00PM,
 2:00PM TO 5:00PM. (7) HOURS PER DAY, MONDAY THROUGH FRIDAY, 35 HOURS PER WEEK.
 (2). APPLICANTS WHO MEET THE MINIMUM REQUIREMENTS WILL BE REQUIRED TO SUBMIT EVIDENCE OF ELIGIBILITY TO WORK IN THE UNITE STATES.</t>
  </si>
  <si>
    <t>Per week exceeds 40 hours, overtime rate $9.75 x 1.5=14.625 per hour</t>
  </si>
  <si>
    <t>C-500-25213-214666</t>
  </si>
  <si>
    <t>C-500-25181-138564</t>
  </si>
  <si>
    <t>CNMi and FICA taxes</t>
  </si>
  <si>
    <t>C-500-25203-190583</t>
  </si>
  <si>
    <t>Must have a high school diploma or GED. Must have at least twelve (12) months prior work experience as a Maintenance/General Maintenance Worker. Must be able to drive company vehicles safely. Must have common knowledge of hand tools, power tools, and maintenance equipment such as HVAC and Generators. Must be able and willing to work nights, weekends, and holidays. Must be able to work during inclement weather.</t>
  </si>
  <si>
    <t>C-500-25180-138240</t>
  </si>
  <si>
    <t>7223 Buenas Dias Road Alof Avenue Dandan</t>
  </si>
  <si>
    <t>C-500-25188-154963</t>
  </si>
  <si>
    <t>Dream Pacific Corporation</t>
  </si>
  <si>
    <t>Rm 203 Lims Building 2480 Beach Road Oleai</t>
  </si>
  <si>
    <t>PO Box 500968</t>
  </si>
  <si>
    <t>Teresa</t>
  </si>
  <si>
    <t>P-500-25111-883162</t>
  </si>
  <si>
    <t xml:space="preserve">Two years related experience in Tour/ Travel Industry. Must be able to speak, read and write the Korean language for better communication with the tourist customers. Computer skill
required ( Microsoft-Office-Excel/Word) At least High school Graduate. Traffic and police clearance required- Applied Equally to US and CW-1 Workers. Must possess a valid  Drivers License- Applied Equally to US and CW-1 Workers.. Must be willing to work with flexible schedule. Previous work experience required- Applied Equally to US and CW-1 Workers.
</t>
  </si>
  <si>
    <t>C-500-25168-099556</t>
  </si>
  <si>
    <t xml:space="preserve">local government and federal tax
</t>
  </si>
  <si>
    <t>C-500-25237-263466</t>
  </si>
  <si>
    <t>C-500-25238-266470</t>
  </si>
  <si>
    <t>C-500-25181-138664</t>
  </si>
  <si>
    <t>C-500-25205-199275</t>
  </si>
  <si>
    <t>C-500-25225-238317</t>
  </si>
  <si>
    <t>C-500-25174-118980</t>
  </si>
  <si>
    <t>MUST HAVE 12-MONTHS OF WORK RELATED EXPERIENCE AS REFUSE &amp; RECYCLABLE MATERIAL COLLECTORS. KNOWLEDGE OF MACHINE AND TOOLS, INCLUDING THEIR DESIGNS, USES, REPAIR, AND MAINTENANCE. SKILLED IN CONTROLLING OPERATIONS OF EQUIPMENT OR SYSTEMS. KNOWLEDGE OF WATER, SEWER, AND GARBAGE TRUCK AND EQUIPMENT OPERATION. DRIVER'S LICENSE IS REQUIRED.</t>
  </si>
  <si>
    <t>C-500-25193-170844</t>
  </si>
  <si>
    <t>P-500-25157-061415</t>
  </si>
  <si>
    <t>C-500-25197-177768</t>
  </si>
  <si>
    <t>Restauran / Catering</t>
  </si>
  <si>
    <t>Officer in Charge</t>
  </si>
  <si>
    <t>P-500-25141-999526</t>
  </si>
  <si>
    <t>Must have 3 MONTHS EXPERIENCE AS FOOD PREPARATION WORKER. KNOWLEDGEABLE IN HEALTH AND SAFETY PROCEDURES AT WORK. MAY BE ABLE TO WORK ON A FLEXIBLE TIME SCHEDULE IF NEEDED. May be working on a long standing position if necessary</t>
  </si>
  <si>
    <t>Pale Arnold Road, Gualo Rai, across J's Restaurant</t>
  </si>
  <si>
    <t>C-500-25174-119189</t>
  </si>
  <si>
    <t>Ability to lift and move moderately heavy items, stand for extended periods, and move around the store. Showing an ability to help customers. The position
involves handling cash and valuable packages; therefore, shortlisted applicants will be required to obtain police clearance as part of the preemployment process, required to both US
workers and foreign workers.</t>
  </si>
  <si>
    <t>C-500-25187-154817</t>
  </si>
  <si>
    <t>KEVIN BABAUTA</t>
  </si>
  <si>
    <t>APARTMENT RENTAL</t>
  </si>
  <si>
    <t>CHALAN MSGR MARTINEZ KOBLERVILLE</t>
  </si>
  <si>
    <t>66-0828163</t>
  </si>
  <si>
    <t>BABAUTA</t>
  </si>
  <si>
    <t>KEVIN</t>
  </si>
  <si>
    <t>kevinbabauta@gmail.com</t>
  </si>
  <si>
    <t>P-500-25083-796664</t>
  </si>
  <si>
    <t>C-500-25193-170782</t>
  </si>
  <si>
    <t>MOTION AUTO SHOP; R&amp;D CONSTRUCTION; R&amp;D MANPOWER SVCS</t>
  </si>
  <si>
    <t>P-500-25157-064912</t>
  </si>
  <si>
    <t>MANITENANCE &amp; REPAIR WORKERS, GENERAL</t>
  </si>
  <si>
    <t>MUST HAVE AT LEAST ONE (1) YEAR WORKING EXPERIENCE. ABLE TO UNDERSTAND AND FOLLOW SAFETY RULES AND PROCEDURES. ABLE TO WORK WITH MINIMAL SUPERVISION. MUST HAVE KNOWLEDGE ON USING VARIOUS TOOLS AND EQUIPMENT THAT ARE COMMONLY USED BY GENERAL MAINTENANCE.</t>
  </si>
  <si>
    <t>C-500-25180-138470</t>
  </si>
  <si>
    <t>Must have 2 years of experience in the same position maintaining an existing building to prevent deterioration. Customer service, communication and interpersonal skills are a must. Applicant must be able to multi task. Applicant must be willing to work flexible time, holidays and weekends when necessary. Must have time management skills. Knowledge of building skills including air-conditioning maintenance, electrical, plumbing, painting, and general building repair. Must have the ability to climb heights, lift up to 50 lbs. and climb onto ladders. Work hours will be between 8am and 5pm for at least 7 hours per day. Applicant must clearly indicate the jva # and position being applied for. Applicant must submit a resume with personal references, and employment certificates showing the required work experience. Applications will be considered if submitted within the recruitment period. We will contact previous employers for verification and personal reference. Applicants will be asked to demonstrate skill requirements of the job.</t>
  </si>
  <si>
    <t>C-500-25213-214577</t>
  </si>
  <si>
    <t>C-500-25174-119093</t>
  </si>
  <si>
    <t xml:space="preserve">AT LEAST 3 MONTHS WORK EXPERIENCE. CAN WORK FLEXIBLE SCHEDULES INCLUDING WEEKENDS AND HOLIDAYS, DAYTIME OR
EVENING. MUST BE ABLE TO LIFT UP TO 30LBS OF MATERIALS, SOLUTIONS, OR LINENS. MUST KNOW HOW TO MIX AND USE CHEMICALS FOR CLEANING.
MUST PROVIDE EMPLOYMENT CERTIFICATE AS HOUSEKEEPING ATTENDANT. PASSING OF PRE-SCREENING TEST IS REQUIRED (LIKE TRADE TEST AND/OR EMPLOYMENT EXAM)
</t>
  </si>
  <si>
    <t>C-500-25183-146407</t>
  </si>
  <si>
    <t>Work-related skills, Technology skills, Equipment Maintenance, Repairing, Troubleshooting, Critical Thinking, Equipment Selection, Monitoring, and Operation Control.</t>
  </si>
  <si>
    <t>C-500-25193-170821</t>
  </si>
  <si>
    <t>XU'S SUNSHINE CORP.</t>
  </si>
  <si>
    <t>KOBLERVILLE MARKET</t>
  </si>
  <si>
    <t>NO. 800, KOBLERVILL ROAD, KOBLERVILLE</t>
  </si>
  <si>
    <t>66-1037886</t>
  </si>
  <si>
    <t>xussunshinec@gmail.com</t>
  </si>
  <si>
    <t>P-500-25157-060669</t>
  </si>
  <si>
    <t>Work as a store maintenance worker continuously for at least 24 months.</t>
  </si>
  <si>
    <t>NO. 800, KOBLERVILLE ROAD, KOBLERVILLE</t>
  </si>
  <si>
    <t>BORJA</t>
  </si>
  <si>
    <t>XIANGDAN</t>
  </si>
  <si>
    <t>C-500-25245-279679</t>
  </si>
  <si>
    <t>CNMI tax and FICA Tax only</t>
  </si>
  <si>
    <t>C-500-25199-184153</t>
  </si>
  <si>
    <t>R&amp;M Printers</t>
  </si>
  <si>
    <t>P.O. BOX 504682</t>
  </si>
  <si>
    <t>Deang</t>
  </si>
  <si>
    <t>Irindina</t>
  </si>
  <si>
    <t>Office Manager</t>
  </si>
  <si>
    <t>IMMANUEL.SAIPAN@GMAIL.COM</t>
  </si>
  <si>
    <t>P-500-25155-049461</t>
  </si>
  <si>
    <t>1. PREFERABLE WITH EXPERIENCE IN A PRINTING COMPANY;
2. KNOWLEDGE OF ADOBE PHOTOSHOP, ADOBE ILLUSTRATOR, AND MICROSOFT OFFICE;
3. CAN WORK UNDER PRESSURE AND INDEPENDENTLY.</t>
  </si>
  <si>
    <t>10844 PUBLIKO DRIVE P.O. BOX 506681</t>
  </si>
  <si>
    <t>C-500-25246-282359</t>
  </si>
  <si>
    <t xml:space="preserve">	Ability to follow a cleaning checklist and complete assigned cleaning tasks on schedule
	Knowledge and use of safety procedures when handling cleaning chemicals and equipment
	Ability to follow instructions and communicate with coworkers and supervisors
	Police clearance is required for all workers
	Applicants must submit at least two (2) recommendation letters from previous employers (direct supervisors or HR), which must include statements regarding reliability, punctuality, attendance, and work ethic
	We are an Equal Opportunity Employer and apply these requirements equally to all applicants
</t>
  </si>
  <si>
    <t>Workmen's Compensation is provided by the employer.</t>
  </si>
  <si>
    <t>C-500-25209-202475</t>
  </si>
  <si>
    <t>https://jobs.labor.cnmi.gov/jobs/</t>
  </si>
  <si>
    <t>C-500-25217-220832</t>
  </si>
  <si>
    <t>P-500-25181-138638</t>
  </si>
  <si>
    <t>AT LEAST 12 MONTHS OF WORK-RELATED SKILL, KNOWLEDGE OR EXPERIENCE OF CUSTOMER SERVICE OR SALES WORK. MUST BE COMPUTER LITERATE WITH
KNOWLEDGE OF MICROSOFT OFFICE, MICROSOFT WORD, POWERPOINT, EXCEL, OUTLOOK, TEAMS, ONENOTE AND ONEDRIVE. SKILLS TEST AND COMPREHENSION
EXAMINATIONS ARE REQUIRED TO US AND FOREIGN WORKERS. MUST BE ABLE TO LIFT, PUSH, PULL OR CARRY OBJECTS MINIMUM OF 30 LBS. AND BEND, STRETCH,
TWIST OR REACH WITH BODY, ARMS AND/OR LEGS.</t>
  </si>
  <si>
    <t>C-500-25206-199355</t>
  </si>
  <si>
    <t>C-500-25085-803279</t>
  </si>
  <si>
    <t>C-500-25086-806921</t>
  </si>
  <si>
    <t xml:space="preserve">A minimum of 12 months of verifiable work experience as a janitor or cleaner is required. Experience in maintaining cleaning standards across diverse facilities such as commercial, residential, and institutional environments is preferred.
Physical stamina and strength to perform demanding tasks, including lifting heavy objects, bending, prolonged standing, and maneuvering large items or furniture. The role requires significant physical exertion on a regular basis.
Demonstrated meticulous attention to cleaning standards, ensuring that all areas are consistently cleaned to a high level of quality. This includes but is not limited to floors, windows, restrooms, and other common areas, with no exceptions in cleanliness.
Ability to work autonomously with strong organizational skills to efficiently manage cleaning duties within a designated timeframe, ensuring timely completion of all assigned tasks with minimal supervision.
Proficiency in applying safety protocols for handling hazardous chemicals, operating industrial-grade cleaning equipment, and ensuring the maintenance of a safe and hazard-free environment for both staff and clients.
Reliability and punctuality are crucial in this position. Employees are expected to consistently demonstrate dependability in completing cleaning tasks within designated schedules and be present for all scheduled shifts.
Strong interpersonal and communication skills to interact professionally with colleagues, supervisors, and clients as required. The ability to respond to requests for additional services or address concerns with clarity and professionalism is expected.
Basic technical skills are desirable, including minor repair knowledge related to light fixtures, plumbing issues, or addressing simple electrical problems in order to maintain the overall cleanliness and functionality of the facility.
Flexibility in working hours is essential, as some positions may require working evenings, weekends, or on-call shifts, particularly in facilities requiring 24/7 cleaning services such as hospitals, clinics, or other high-traffic establishments.
Additional Requirements:
Police clearance is required for U.S. workers and CW-1 workers.
Recommendation Letters: Successful applicants must submit at least two (2) recommendation letters from previous employers (direct supervisors or HR), which must include statements
 regarding reliability, punctuality, attendance, and work ethic.
Equal Opportunity Employer Statement: We are an Equal Opportunity Employer and apply the above requirements equally to all successful applicants, whether U.S. workers or CW-1
workers.
</t>
  </si>
  <si>
    <t>C-500-25091-816444</t>
  </si>
  <si>
    <t>City Trust Bank, Inc.</t>
  </si>
  <si>
    <t>G/F J.E.T. Bldg., P.O. Box 501867</t>
  </si>
  <si>
    <t>66-0487628</t>
  </si>
  <si>
    <t>Ta</t>
  </si>
  <si>
    <t>Kuy</t>
  </si>
  <si>
    <t>Bun</t>
  </si>
  <si>
    <t>citytrustbank@ctbsaipan.com</t>
  </si>
  <si>
    <t>P-500-25014-616106</t>
  </si>
  <si>
    <t>* Minimum 2 years banking experience
* Knowledgeable in Electronic Wire Transfer and ACH payment processing
* Knowledgeable in Microsoft Office applications 
* Willingness to use qualitative and quantitative data indecision making</t>
  </si>
  <si>
    <t>CNMI Chapter 2 and Chapter 7 Taxes and FICA Tax</t>
  </si>
  <si>
    <t>C-500-25085-803752</t>
  </si>
  <si>
    <t>C-500-25052-712749</t>
  </si>
  <si>
    <t>C-500-25054-716977</t>
  </si>
  <si>
    <t>C-500-25064-744567</t>
  </si>
  <si>
    <t>C-500-25043-685519</t>
  </si>
  <si>
    <t>STAR86, INC.</t>
  </si>
  <si>
    <t>STAR86, INC.; THE OLD B BANK BAR</t>
  </si>
  <si>
    <t>1F Ever Green Plaza, Coffee Tree Mall</t>
  </si>
  <si>
    <t>PMB 177 Box 10000, Saipan</t>
  </si>
  <si>
    <t>66-0863719</t>
  </si>
  <si>
    <t>OURA</t>
  </si>
  <si>
    <t>AYUMI</t>
  </si>
  <si>
    <t>star86inc@gmail.com</t>
  </si>
  <si>
    <t>Off Route 38 (Navy Hill Road)</t>
  </si>
  <si>
    <t>P.O. Box 500047, Saipan</t>
  </si>
  <si>
    <t>P-500-25007-598911</t>
  </si>
  <si>
    <t>Must have multi-tasking abilities to oversee and handle multiple businesses of the company. Preferable to have experiences in managing film coordination and bar/restaurants. Must be able to speak/read/write 
both English and Japanese in order to correspond and accommodate customers and their needs.</t>
  </si>
  <si>
    <t>All Federal and CNMI taxes applicable by law.</t>
  </si>
  <si>
    <t>C-500-25044-689126</t>
  </si>
  <si>
    <t>C-500-25036-669506</t>
  </si>
  <si>
    <t>C-500-25090-813511</t>
  </si>
  <si>
    <t>Understand the importance of sanitation and practice proper procedures to keep their work area tight. Knowledge of ingredients, how those ingredients interact, how to properly store and work with those ingredients and which items can be served as a substitute for others is essential in the kitchen. Ability to understand and practice the steps involved in all of the primary cooking. Methods: Saute, Grill, Poach, Braise and Fry. Must be able delineate between criticism and critique and accept those opportunity to learn from their mistakes. Be supportive to others and is able and willing to ask for help when the time arises. Ability to work shifts over weekend an on holidays as required. Must be able to read, write and communicate in English</t>
  </si>
  <si>
    <t>All Mandated CNMI Federal &amp; Payroll Taxes</t>
  </si>
  <si>
    <t>delegancesaipan@gamil.com</t>
  </si>
  <si>
    <t>C-500-25073-775139</t>
  </si>
  <si>
    <t>MANAGE THE DAILY OPERATION OF THE TOUR OPERATION AND CONSTRUCTION/MAINTENANCE BUSINESS. REVIEW FINANCIAL STATEMENTS, SALES OR ACTIVITY REPORTS, OR OTHER PERFORMANCE DATA TO MEASURE PRODUCTIVITY OR GOAL ACHIEVEMENT OR TO IDENTIFY AREAS NEEDING COST REDUCTION OR PROGRAM IMPROVEMENT. PREPARE STAFF WORK SCHEDULES AND ASSIGN SPECIFIC DUTIES. DIRECT ADMINISTRATIVE ACTIVITIES DIRECTLY RELATED TO MAKING PRODUCTS OR PROVIDING SERVICES. MONITOR SUPPLIERS TO ENSURE THAT THEY EFFICIENTLY AND EFFECTIVELY PROVIDE NEEDED GOODS OR SERVICES WITHIN BUDGETARY LIMITS. ESTABLISH OR IMPLEMENT DEPARTMENTAL POLICIES, GOALS, OBJECTIVES, OR PROCEDURES IN CONJUNCTION WITH BOARD MEMBERS, ORGANIZATION OFFICIALS, OR STAFF MEMBERS.</t>
  </si>
  <si>
    <t>C-500-25092-821003</t>
  </si>
  <si>
    <t>P.O. BOX 168 GRB, SAN ROQUE</t>
  </si>
  <si>
    <t>P-500-25039-677619</t>
  </si>
  <si>
    <t>GENERAL MAINTENANCE AND REPAIR WORKERS</t>
  </si>
  <si>
    <t>C-500-25080-793300</t>
  </si>
  <si>
    <t>P-500-25037-670020</t>
  </si>
  <si>
    <t>Must have a valid CNMI Driver's License with 12 months' work experience</t>
  </si>
  <si>
    <t>C-500-25045-693259</t>
  </si>
  <si>
    <t>C-500-25073-775223</t>
  </si>
  <si>
    <t>C-500-25065-748653</t>
  </si>
  <si>
    <t>C-500-25107-873822</t>
  </si>
  <si>
    <t xml:space="preserve">High School graduate. Minimum of 1 year work related experience. Familiar with beef &amp; pork meat cuts and pricing. Specialized knowledge in slaughtering animals, meat cutting standard or premium cuts for marketing and wrapping meats. Must have knowledge in basic arithmetic, invoicing, petty cash reconciliation and other monetary transactions. Must be honest, thrust worthy and has no criminal or theft records. Willing to work flexible hours including holidays and weekends. Can work under less supervision and must be able to meet work deadlines. Must be physically fit to be able to handle all kinds of strenuous work such as pushing, pulling, and lifting heavy objects. All applicants must have own transportation to and from work and be able to secure the CNMI driver's license and Food Handlers Certificate. </t>
  </si>
  <si>
    <t>LOWERBASE</t>
  </si>
  <si>
    <t>C-500-25116-908694</t>
  </si>
  <si>
    <t>C-500-25121-925228</t>
  </si>
  <si>
    <t xml:space="preserve">WITHHOLDING TAX AND FICA </t>
  </si>
  <si>
    <t>C-500-25086-807033</t>
  </si>
  <si>
    <t>P-500-25050-705123</t>
  </si>
  <si>
    <t>Procurement Clerk</t>
  </si>
  <si>
    <t>High School diploma with at least 24 months of previous work-related skill, knowledge and experience. Must have skills and experience in Adobe Acrobat/Reader, Microsoft Office, Word,
Excel, Power Point, Outlook. Must have experience in creating weekly and monthly reports and weekly personnel work schedule, customer service management and tenant computerized invoicing system; strategic planning, resource allocation, coordination of people and resources. Knowledge and experience of administrative procedures and systems such as word processing, managing files and records, designing forms and work place technology including System Application of Product in Data Processing (SAP). Knowledge of occupational safety and health regulations.</t>
  </si>
  <si>
    <t>C-500-25077-782915</t>
  </si>
  <si>
    <t>GENEBLAZO</t>
  </si>
  <si>
    <t>P-500-24157-072300</t>
  </si>
  <si>
    <t>High school diploma, certificates with 12 months of experience, meets minimum age to serve alcohol, Availability to work nights, weekends, and holidays. Exceptional interpersonal and communication skills, Strong task and time management abilities, Ability to stand, walk, bend, etc for extended periods and lift up to 25 lbs.</t>
  </si>
  <si>
    <t>C-500-25107-873805</t>
  </si>
  <si>
    <t>P-500-24256-334869</t>
  </si>
  <si>
    <t>Baker &amp; Pastry Chef</t>
  </si>
  <si>
    <t xml:space="preserve">High school graduate and had completed vocational course on Baking &amp; Pastry. Must have a minimum of 1-year proven work experience as a Baker or Pastry Chef. Must have a specific knowledge in cakes, pastries, desserts, and bread types, ingredients measurements, and baking methods. Must be highly skilled in baking &amp; decorating cakes. Must be familiar in using baking tools and equipment. Can work independently on a fast-paced environment. Ability to keep the bakeshop organized, stocked, and clean. Willing to work on flexible hours including holidays and weekends. The work schedule for this position includes shifting &amp; split shifts and each beneficiary shall have different days off, each with 1-day off per week. All applicants must have own transportation to and from work must be able to secure the CNMI driver's license and Food Handlers Certificate.  </t>
  </si>
  <si>
    <t>C-500-25072-774640</t>
  </si>
  <si>
    <t>P-500-25038-673604</t>
  </si>
  <si>
    <t>3 months work experience required. Knowledge and experience in operating kitchen equipment. The job position requires lots of standing, walking, bending, stretching and other physical dexterity. Must be able to lift and carry at least 20 pounds and can work in a warm environment with full-size kitchen equipment. Must obtain a valid food handlers certificate. Knowledge and experience in Point of Sale restaurant software, food safety labelling system, menu planning and recipe cost control. Must be able to work nights, weekends and holidays as needed.</t>
  </si>
  <si>
    <t>C-500-25093-825685</t>
  </si>
  <si>
    <t>P.O Box 506003</t>
  </si>
  <si>
    <t xml:space="preserve">High School graduate with at least 3 months work related experience. Must have knowledge in laundry &amp; dryer machines basic function and malfunction. Must know basic mathematics for monetary exchanges &amp; computation. Honest, trustworthy, &amp; no theft records. Must be physically fit to lift, push, pull or carry heavy loads. Willing to work flexible hours including weekends &amp; holidays. The work schedule for this position includes shifting &amp; split shift and each beneficiary shall have different days off, each with 1-day off per week. Must have own transportation to and from work and must possess a valid CNMI Driver's License. </t>
  </si>
  <si>
    <t>saipanwinners.com</t>
  </si>
  <si>
    <t>C-500-25105-863834</t>
  </si>
  <si>
    <t>P-500-25105-863761</t>
  </si>
  <si>
    <t>Have the ability to stand for extended periods.
Have the ability to work under pressure.
Have the ability to follow instructions.
Must be able to work on flexible hours including weekends and holidays.</t>
  </si>
  <si>
    <t>C-500-25073-775303</t>
  </si>
  <si>
    <t>AYUYU JR.</t>
  </si>
  <si>
    <t>P-500-25036-666687</t>
  </si>
  <si>
    <t>C-500-25072-771451</t>
  </si>
  <si>
    <t>C-500-25076-779864</t>
  </si>
  <si>
    <t>AT LEAST ONE YEAR OF EXPERIENCE OR PROGRESSIVE EXPERIENCE. PREFERABLY KNOWS HOW TO SPEAK, READ AND WRITE IN JAPANESE LANGUAGE AND CAN
COMMUNICATE WELL WITH THE COMPANY BUSINESS HEAD ACCOUNTANT, CLIENT'S OFFICERS AND OWNERS. MUST BE ABLE TO WORK UNDER PRESSURE AND
WILLING TO WORK FLEXIBLE HOURS INCLUDING WEEKENDS IF NECESSARY.
MUST BE ABLE TO USE QUICKBOOKS / PEACH TREE AND OTHER ACCOUNTING SOFTWARE. MUST BE ABLE TO USE POWER POINT, EXCEL AND MS WORD.</t>
  </si>
  <si>
    <t>C-500-25120-919710</t>
  </si>
  <si>
    <t>C-500-25092-821055</t>
  </si>
  <si>
    <t>P-500-25009-606069</t>
  </si>
  <si>
    <t>Must be college graduate with Bachelor's Degree in Accounting with a minimum of 24 months work experience as an Accountant.  Must know how to accurately prepare Tax Forms 1120, 1040, 940, 941, W3-SS, OS-3705, OS-3710, 1099, 1096 and all other tax requirements.  Must be able to perform accounting tasks outlined in the job duties.  Applicants must submit employment certificate,  which will be applied equally to both the U.S. and foreign workers.</t>
  </si>
  <si>
    <t>C-500-25098-840214</t>
  </si>
  <si>
    <t>P-500-25035-662649</t>
  </si>
  <si>
    <t>Knowledgeable in HVAC, plumbing, and electrical systems; Experience using hand and electrical tools; Ability to read technical manuals and drawings; Knowledgeable of machines and tools including their uses, repair, and maintenance; Knowledgeable of materials, methods, and tools involved in the repair of buildings or structures or properties.</t>
  </si>
  <si>
    <t>C-500-25078-786137</t>
  </si>
  <si>
    <t>P-500-24249-315379</t>
  </si>
  <si>
    <t>Graphic Designer</t>
  </si>
  <si>
    <t>Skills in painting of design in the billboards, posters and other for display purposes. To support his/her working history, applicants must also present Employment Certificate.</t>
  </si>
  <si>
    <t>In excess of 40 hours per week the rate will multiply by 1.5%</t>
  </si>
  <si>
    <t>CNMI Taxes (Chapter 2, Chapter 7
FICA Taxes (Social Security, Medicare</t>
  </si>
  <si>
    <t>C-500-25021-630763</t>
  </si>
  <si>
    <t xml:space="preserve">FOOD AND BEVERAGE AND SERVING SKILLS IN CUSTOMER SERVICE;
1 YEAR OF KITCHEN PRODUCTION AND/OR FOOD AND DRINKS SERVING EXPERIENCE PREFERABLY IN A HIGH-VOLUME RESTAURANT; 
UNDERSTANDING OF FOOD PREPARATION FUNDAMENTALS;
ABILITY TO FOLLOW RECIPES AND ACCEPT ORDERS;
UNDERSTANDING OF FOOD ALLERGIES AND FOOD BORNE ILLNESSES; 
CAN COMMUNICATE IN BOTH WRITTEN AND VERBAL; AND 
AVAILABLE TO WORK ON ASSIGNED SHIFTS, ON PUBLIC HOLIDAYS, AND OVER WEEKENDS
</t>
  </si>
  <si>
    <t>C-500-25076-779839</t>
  </si>
  <si>
    <t>AT LEAST TWO YEAR OF EXPERIENCE OR PROGRESSIVE EXPERIENCE. PREFERABLY KNOWS HOW TO SPEAK, READ AND WRITE IN JAPANESE LANGUAGE AND CAN COMMUNICATE WELL WITH THE COMPANY BUSINESS HEAD ACCOUNTANT, CLIENT'S OFFICERS AND OWNERS. MUST BE ABLE TO WORK UNDER PRESSURE AND WILLING TO WORK FLEXIBLE HOURS INCLUDING WEEKENDS IF NECESSARY. MUST BE ABLE TO USE QUICKBOOKS / PEACH TREE AND OTHER ACCOUNTING SOFTWARE. MUST BE KNOWLEDGEABLE TO USE POWERPOINT, EXCEL AND MS WORD.</t>
  </si>
  <si>
    <t>C-500-25071-767275</t>
  </si>
  <si>
    <t>C-500-25073-775253</t>
  </si>
  <si>
    <t>P-500-25035-662942</t>
  </si>
  <si>
    <t>BUTCHER AND MEAT CUTTER</t>
  </si>
  <si>
    <t xml:space="preserve">Must know to to cut , debone, or grind pieces of meats, such as beef, pork, poultry, and fish, to prepare in cooking form. Preferably English and Chinese speaking. Must know how to use electric meat cutter.
</t>
  </si>
  <si>
    <t>C-500-25080-793425</t>
  </si>
  <si>
    <t>3814 Beach Road,  Garapan</t>
  </si>
  <si>
    <t>Three months related work experienced. Must have the ability to bend, stretch, twist, or reach with your body, arms, or legs. Must know how to operate cleaning equipment such as carpet shampooers, carpet steamers. Clothes Washer, dryer and ironing machine or presses, floor polishers, and vacuum cleaners. Must be willing to work flexible schedules including weekends and holiday. 
Applicants are required to submit their resume and employment certification showing the required experience. Application will be considered if submitted within the recruitment period. Previous employer will be contacted for verification and personal reference.</t>
  </si>
  <si>
    <t>C-500-25081-796162</t>
  </si>
  <si>
    <t>C-500-25092-825490</t>
  </si>
  <si>
    <t>Must have at least 12 months of verifiable work experience performing basic vehicle and equipment diagnostics, troubleshooting, and repairs. Must be able to identifying mechanical or electrical issues using diagnostic tools and equipment. Can work under less supervision and be able to meet work deadlines. Must be physically fit to lift, push, pull or carry heavy loads and perform the duties of the position. Must be able to secure the CNMI Commercial driver's license. Willing to work flexible hours including weekends and holidays. Must have own transportation to and from work. Must possess a valid CNMI driver's license and have a driving record free of major traffic violations such as DUI, reckless driving, &amp; license suspension. All applicants must submit an updated resume along with supporting documents, such as verifiable employment certifications &amp; police clearance. Qualified candidates will be contacted for an interview. Applications must be received by the specified job vacancy announcement closing date. Background checks and drug testing may be required during or prior to employment and all applicants must agree and comply.</t>
  </si>
  <si>
    <t>C-500-25081-796169</t>
  </si>
  <si>
    <t>C-500-25122-929636</t>
  </si>
  <si>
    <t>P-500-25050-705340</t>
  </si>
  <si>
    <t>Specializes Filipino Cuisines.</t>
  </si>
  <si>
    <t>C-500-25072-771385</t>
  </si>
  <si>
    <t>KNOWLEDGE OF PRINCIPLES AND PROCESSES FOR PROVIDING CUSTOMER AND PERSONAL SERVICES. KNOW HOW TO DRIVE. A VALID CNMI DRIVER'S LICENSE WILL BE REQUIRED TO BOTH U.S. WORKERS AND FOREIGN WORKERS TO PERFORM THIS JOB.</t>
  </si>
  <si>
    <t>C-500-25084-800270</t>
  </si>
  <si>
    <t>C-500-25097-836656</t>
  </si>
  <si>
    <t>Y.M CORPORATION</t>
  </si>
  <si>
    <t>NEW L&amp;Q MARKET</t>
  </si>
  <si>
    <t>GARAPAN STREET, GARAPAN VILLAGE</t>
  </si>
  <si>
    <t>66-0801181</t>
  </si>
  <si>
    <t>CRIS CHANG</t>
  </si>
  <si>
    <t>NEWLANDQ@OUTLOOK.COM</t>
  </si>
  <si>
    <t>P-500-25040-678203</t>
  </si>
  <si>
    <t>work schedule as follows:
8:00AM to 12 :00PM,
2:00PM TO 5:00PM.
7 HOURS PER DAY, MONDAY THROUGH FRIDAY, 35 HOURS PER WEEK.</t>
  </si>
  <si>
    <t>Bi-weekly salary $18.24 x 70 hours=$1,276.80 (FLSA exempt)</t>
  </si>
  <si>
    <t>newlandq@outlook.com</t>
  </si>
  <si>
    <t>C-500-25153-039570</t>
  </si>
  <si>
    <t>C-500-25099-845234</t>
  </si>
  <si>
    <t>C-500-25094-831060</t>
  </si>
  <si>
    <t>CHAR'S BUILDING,  BEACH ROAD, CHALAN KANOA</t>
  </si>
  <si>
    <t>Preferably with six (6) months of work experience and a most recent police clearance.</t>
  </si>
  <si>
    <t>C-500-25112-887683</t>
  </si>
  <si>
    <t>MUST BE A  HIGH SCHOOL GRADUATE OR GED, MUST HAVE AT LEAST 24 MONTHS OF EXPERIENCE.
ABILITY TO FOLLOW THE INSTRUCTIONS FROM THE SUPERVISOR OR SENIOR MAINTENANCE WORKERS.
KNOWLEDGE OF GENERAL CARPENTRY OR REPAIRS. ABILITY TO USE HAND TOOLS AND POWER TOOLS.</t>
  </si>
  <si>
    <t>C-500-25118-909228</t>
  </si>
  <si>
    <t>C-500-25073-775119</t>
  </si>
  <si>
    <t>P-500-24236-288529</t>
  </si>
  <si>
    <t>C-500-25141-005063</t>
  </si>
  <si>
    <t>P-500-24165-105345</t>
  </si>
  <si>
    <t xml:space="preserve">Must have at least Associate's Degree in Accounting/Computer Science/Management and 48 months of working experience in Accounting works. 
Must be  proficient in Quickbooks Accounting system and can operate without supervision. 
Must know how to prepare financial documents, reports and/or budget.
Must know how to prepare, complete and compute CNMI Local and Federal Tax
</t>
  </si>
  <si>
    <t>C-500-25097-835657</t>
  </si>
  <si>
    <t xml:space="preserve">PO Box 5568 CHRB </t>
  </si>
  <si>
    <t>MUST HAVE ATLEAST 24MONTHS OF EXPERIENCE AS REPAIR AND MAINTENANCE
WORKER. CERTIFICATE OF EMPLOYMENT AS REPAIR AND MAINTENANCE WORKER IS REQUIRED. HE/SHE MUST BE ABLE TO SPEND THE DAY ON THEIR FEET AND UNDER THE SUN WITHOUT GETTING OVERLY TIRED. CAN WORK FLEXIBLE TIME, TIME INCLUDING
WEEKENDS AND HOLIDAYS. PASSING OF PRE-SCREENING TEST IS REQUIRED (LIKE TRADE TEST AND/OR EMPLOYMENT EXAM)</t>
  </si>
  <si>
    <t>C-500-25153-039583</t>
  </si>
  <si>
    <t>C-500-25094-831119</t>
  </si>
  <si>
    <t>White Laundromat</t>
  </si>
  <si>
    <t>P. O Box 503053</t>
  </si>
  <si>
    <t>P-500-25005-594925</t>
  </si>
  <si>
    <t>KNOWLEDGEABLE TO OPERATE DIGITAL AND MANUAL WASHING MACHINES AND DRYERS. KNOWLEDGEABLE IN TROUBLE SHOOTING OF MACHINES AND HEALTH AND SAFETY PROCEDURE OF THE WORK. MAY BE REQUIRED TO WORK LONG STANDING IF NECESSARY. MUST HAVE 3 MONTHS WORK EXPERIENCE.</t>
  </si>
  <si>
    <t>C-500-25114-898311</t>
  </si>
  <si>
    <t>MUST HAVE ATLEAST 12MONTHS WORKING EXPERIENCE  AND CERTIFICATE OF EMPLOYMENT IS REQUIRED AS MAINTENANCE AND REPAIR WORKER . HE/SHE MUST BE ABLE TO SPEND THE DAY ON THEIR FEET AND UNDER THE SUN WITHOUT GETTING OVERLY TIRED. CAN WORK FLEXIBLE TIME, TIME INCLUDING WEEKENDS AND HOLIDAYS.
PASSING THE PRE-SCREENING TEST IS REQUIRED (LIKE TRADE TEST AND/OR EMPLOYMENT EXAM)</t>
  </si>
  <si>
    <t>C-500-25148-022861</t>
  </si>
  <si>
    <t>E&amp;T Construction</t>
  </si>
  <si>
    <t xml:space="preserve">CNMI TAXES ( CHAPTER 2 &amp; CHAPTER 7 )
FICA TAXES ( SOCIAL SECURITY &amp; MEDICARE </t>
  </si>
  <si>
    <t>C-500-25078-786456</t>
  </si>
  <si>
    <t>C-500-25093-830740</t>
  </si>
  <si>
    <t>YY CO. LTD</t>
  </si>
  <si>
    <t>PACIFIC QUICK PRINT &amp; POST</t>
  </si>
  <si>
    <t>P.O. BOX 10001 PMB 420</t>
  </si>
  <si>
    <t>7164 CHALAN PALE ARNOLD GARAPAN</t>
  </si>
  <si>
    <t>20-4665753</t>
  </si>
  <si>
    <t>YONG JOO</t>
  </si>
  <si>
    <t>QUICKPRINT BLDG BOX 10001 PMB 420</t>
  </si>
  <si>
    <t>quickprintofficespn@gmail.com</t>
  </si>
  <si>
    <t>Lambat</t>
  </si>
  <si>
    <t>CALLEJO</t>
  </si>
  <si>
    <t>P.O. BOX 505697</t>
  </si>
  <si>
    <t>maloulambat04@yahoo.com</t>
  </si>
  <si>
    <t>P-500-25049-705032</t>
  </si>
  <si>
    <t>BUILDING CLEANING WORKERS AND ALL OTHERS</t>
  </si>
  <si>
    <t xml:space="preserve">	ABILITY TO WORK BOTH ALONE AND IN A TEAM
	AWARENESS OF HEALTH AND SAFETY PROCEDURES
	READING SKILLS FOR FOLLOWING INSTRUCTIONS
</t>
  </si>
  <si>
    <t>7164 CHALAN PALE ARNOLD MIDDLE ROAD GARAPAN</t>
  </si>
  <si>
    <t>CNMI TAX / FICA TAX / SS MED / AND OTHER TAX BY CNMI</t>
  </si>
  <si>
    <t>www.pqpsaipan.weebly.com</t>
  </si>
  <si>
    <t>C-500-25093-825774</t>
  </si>
  <si>
    <t>13006 Lowerbaserive</t>
  </si>
  <si>
    <t>Must have a minimum of 1-year proven work experience as a Baker or Pastry Chef. Must have a specific knowledge in cakes, pastries, desserts, and bread types, ingredients measurements, and baking methods. Must be highly skilled in baking &amp; decorating cakes. Must be familiar in using baking tools and equipment. Can work independently on a fast-paced environment. Ability to keep the bakeshop organized, stocked, and clean. Willing to work on flexible hours including holidays and weekends. The work schedule for this position includes shifting &amp; split shifts and each beneficiary shall have different days off, each with 1-day off per week.  Must have own transportation to and from work and must possess a valid CNMI Driver's License.  All applicants must submit an updated resume along with supporting documents, such as verifiable employment certifications, police clearance, and other relevant credentials for the position. Qualified candidates will be contacted for an interview. Applications must be received by the specified closing date. Background checks and drug testing may be required during or prior to employment and all applicants must agree and comply.</t>
  </si>
  <si>
    <t>C-500-25104-863169</t>
  </si>
  <si>
    <t>C-500-25094-831121</t>
  </si>
  <si>
    <t>C-500-25094-831086</t>
  </si>
  <si>
    <t>P-500-24212-233270</t>
  </si>
  <si>
    <t>Willing to perform and interested in the job to complete manual cleaning task in the use of vacuum machine, mops, rugs and sweeping tools.</t>
  </si>
  <si>
    <t>C-500-25132-962464</t>
  </si>
  <si>
    <t>Knowledgeable in Peachtree or Sage software.</t>
  </si>
  <si>
    <t>C-500-25139-989135</t>
  </si>
  <si>
    <t>C-500-25122-929455</t>
  </si>
  <si>
    <t xml:space="preserve">Only CNMI Withholding (Ch2) and Federal (Fica/Medicare) Taxes will be deducted from Workers Paycheck </t>
  </si>
  <si>
    <t>C-500-25107-873768</t>
  </si>
  <si>
    <t>High school graduate and has completed technical course in the jobs related fields with a minimum of 2-years of proven work experience in the position. Must have a specific understanding of electrical, carpentry, plumbing, hydraulic, and other maintenance systems. Possess knowledge of general building maintenance processes and methods. Working knowledge of construction tools, common appliances, and electrical devices. Willing to work on flexible hours including holidays and weekends. The work schedule for this position includes shifting &amp; split shift and each beneficiary shall have different days off, each with 1-day off per week. Can work under less supervision and must be able to meet deadlines. Must be physically fit to handle all kinds of strenuous duties. All applicants have own transportation to and from work and must be able to secure CNMI Driver's license. All applicants must submit an updated resume along with supporting documents, such as verifiable employment certifications, copy of diploma, police clearance, and other relevant credentials for the position. Qualified candidates will be contacted for an interview. Applications must be received by the specified closing date. Background checks and drug testing may be required during or prior to employment and all applicants must agree and comply.</t>
  </si>
  <si>
    <t>C-500-25097-836871</t>
  </si>
  <si>
    <t>1. WORK SCHEDULE AS FOLLOWS:
10:00AM TO 1:00PM,
2:00PM TO 6:00PM. 7 HOURS PER DAY, MONDAY THROUGH FRIDAY, 35 HOURS PER WEEK.
2. REQUEST AN ON-SITE TEST.</t>
  </si>
  <si>
    <t>C-500-25153-039702</t>
  </si>
  <si>
    <t>Lily Beautysalon</t>
  </si>
  <si>
    <t>P-500-25076-780403</t>
  </si>
  <si>
    <t>AT LEAST 12 MONTHS PREVIOUS RELATED WORK EXPERIENCE AS MASSAGE THERIPISTS.</t>
  </si>
  <si>
    <t>C-500-25121-925218</t>
  </si>
  <si>
    <t>Manju P. Hom</t>
  </si>
  <si>
    <t>Java Joe's</t>
  </si>
  <si>
    <t>Chalan Monsignor Guerrero Route 31 Dandan</t>
  </si>
  <si>
    <t>Manju</t>
  </si>
  <si>
    <t>Pandey</t>
  </si>
  <si>
    <t>P-500-24271-369307</t>
  </si>
  <si>
    <t>MUST BE FLEXIBLE IN SCHEDULE WHICH INCLUDES EARLY MORNING, AFTERNOON AND LATE EVENING OR WEEKENDS OR HOLIDAYS. MUST HAVE 12-MONTHS OF WORK RELATED EXPERIENCE AS COOK. PREVIOUS CAFE WORK EXPERIENCE IS A PLUS. HAS THE ABILITY TO DELIVER WORDS CLEARLY SO OTHERS CAN UNDERSTAND. MUST BE ABLE TO EXERT WELL-PACED MOBILITY IN LIMITED SPACE. REQUIRES MANUAL DEXTERITY TO USE AND OPERATE ALL NECESSARY EQUIPMENT. REQUIRES WORKING WITH OTHERS.</t>
  </si>
  <si>
    <t>C-500-25132-962462</t>
  </si>
  <si>
    <t>S-103 Tower Palace, Chalan pale Arnold</t>
  </si>
  <si>
    <t>P-500-25089-813364</t>
  </si>
  <si>
    <t>Must be a High School graduate with 12 months experience of work related to building and maintenance, basic electrical and mechanical jobs</t>
  </si>
  <si>
    <t>none except tax mandated by the Law</t>
  </si>
  <si>
    <t>C-500-25130-961931</t>
  </si>
  <si>
    <t>P-500-25092-820866</t>
  </si>
  <si>
    <t>C-500-25125-940125</t>
  </si>
  <si>
    <t>FICA TAXES, FEDERAL &amp; LOCAL TAXES. INSURANCE PREMIUMS and 401K DEFERRALS are optional</t>
  </si>
  <si>
    <t>C-500-25128-951542</t>
  </si>
  <si>
    <t>FICA, Chapter 2 , and Chapter 7.</t>
  </si>
  <si>
    <t>C-500-25106-869210</t>
  </si>
  <si>
    <t>C-500-25150-032958</t>
  </si>
  <si>
    <t>DAN DAN DR</t>
  </si>
  <si>
    <t>C-500-25097-835737</t>
  </si>
  <si>
    <t>C-500-25154-044700</t>
  </si>
  <si>
    <t>C-500-25129-956772</t>
  </si>
  <si>
    <t>MEMBER-MANAGER</t>
  </si>
  <si>
    <t>P-500-25078-786237</t>
  </si>
  <si>
    <t>At least high school graduate with one (1) year experience in plumbing, masonry, painting, electrical, air-conditioning and ground maintenance. Willing to work during weekends, holidays, evenings and 24-hour emergency call.</t>
  </si>
  <si>
    <t>4081 Beach Road Garapan</t>
  </si>
  <si>
    <t>C-500-25129-956932</t>
  </si>
  <si>
    <t>Must have at least 12 months of working experience as cook or related experience. A certificate of employment as cook or related experience is required. Passing of prescreening test is required (like trade test and/or employment exam)</t>
  </si>
  <si>
    <t>C-500-25111-883234</t>
  </si>
  <si>
    <t>C-500-25106-868944</t>
  </si>
  <si>
    <t>P-500-25063-744072</t>
  </si>
  <si>
    <t xml:space="preserve">Willingness to work independently or with other team members to solve problems, plan schedules, fulfill orders, and create amazing 
baked goods.
Flexibility to work around customer demands, including early morning, night, weekend, and holiday availability.
Ability to work in a hot, hectic environment; stand, walk, bend, use hands and appliances; and lift heavy items for extended periods.
 </t>
  </si>
  <si>
    <t>C-500-25107-878078</t>
  </si>
  <si>
    <t>CNMI Taxes and FICA</t>
  </si>
  <si>
    <t>C-500-25111-883400</t>
  </si>
  <si>
    <t>C-500-25127-946621</t>
  </si>
  <si>
    <t>C-500-25125-935572</t>
  </si>
  <si>
    <t>C-500-25137-988119</t>
  </si>
  <si>
    <t>C-500-25108-878617</t>
  </si>
  <si>
    <t>BALLEN CORPORATION</t>
  </si>
  <si>
    <t>PACIFIC HARDWARE</t>
  </si>
  <si>
    <t>6636 CHALAN PALE ARNOLD, GUALO RAI</t>
  </si>
  <si>
    <t>PO Box 503257</t>
  </si>
  <si>
    <t>66-0732937</t>
  </si>
  <si>
    <t>SONG</t>
  </si>
  <si>
    <t>ZIQIANG</t>
  </si>
  <si>
    <t>TOWER PALACE APARTMENT, GUALO RAI</t>
  </si>
  <si>
    <t>pacifichardware.spn@gmail.com</t>
  </si>
  <si>
    <t>P-500-25072-770835</t>
  </si>
  <si>
    <t>Must be knowledgeable and have at least 12 months experience in maintenance and repair related-works such as inspecting, fixing and operating power tools, mechanical and electrical equipment and performing general maintenance of facility and grounds.</t>
  </si>
  <si>
    <t>6636 CHALAN PALE ARNOLD GUALO RAI</t>
  </si>
  <si>
    <t>CNMI &amp; FEDERAL TAXES</t>
  </si>
  <si>
    <t>C-500-25167-094687</t>
  </si>
  <si>
    <t>P-500-25142-005256</t>
  </si>
  <si>
    <t xml:space="preserve">U.S. AND FOREIGN WORKERS MUST BE REGISTERED OR LICENSED WITH THE CNMI BOARD OF PROFESSIONAL LICENSING/HEALTHCARE PROFESSIONS LICENSING
BOARD AS A DENTAL ASSISTANT OR HIGHER. MUST HAVE ATLEAST 12MONTHS EXPERIENCE AS DENTAL ASSISTANT OR RELATED. CERTIFICATE OF EMPLOYMENT AS
DENTAL ASSISTANT IS REQUIRED. PASSED THE PRE-SCREENIG/EMPLOYMENT EXAM IS REQUIRED. MUST HAVE HIGH SCHOOL DIPLOMA.
</t>
  </si>
  <si>
    <t>C-500-25111-887402</t>
  </si>
  <si>
    <t>C-500-25084-800602</t>
  </si>
  <si>
    <t>C-500-25097-835634</t>
  </si>
  <si>
    <t xml:space="preserve">Knowledge of principles and processes for providing customer and personal services in a clean and orderly manner so that health standards are met.
</t>
  </si>
  <si>
    <t>C-500-25135-978981</t>
  </si>
  <si>
    <t>P-500-24283-394802</t>
  </si>
  <si>
    <t xml:space="preserve">MUST OF HAVE KNOWLEDGE OF MACHINE AND TOOLS INCLUDING THEIR DESIGNS, USES, REPAIR AND MAINTENANCE, KNOWLEDGE OF ARITHMETIC, ALGEBRA, GEOMETRY, CALCULUS, STATISTICS AND THEIR APPLICATIONS.
</t>
  </si>
  <si>
    <t>C-500-25167-098900</t>
  </si>
  <si>
    <t>P-500-25129-961534</t>
  </si>
  <si>
    <t>AT LEAST A HIGH SCHOOL DIPLOMA OR EQUIVALENT. 
AT LEAST 12 MONTHS WORKING EXPERIENCE ON RELATED FIELD.
KNOW HOW TO USE WORD AND EXCEL TO SPREADING ANALYTICAL REPORTS AND PRESENTATION. 
KNOWLEDGE OF USING OF OFFICE SOFTWARE FOR SPREADING ANALYTICAL REPORTS AND PRESENTATION. ABILITY TO VERIFY ACCURACY OF TRANSACTIONAL DATA
 OF THE INVENTORY, MATERIALS AND DOCUMENTS. KNOWLEDGE OF LISTENING AND SPEAKING ENGLISH AND CHINESE, BEING ABLE TO COMMUNICATE WITH LOCAL
 PEOPLE AND DIFFERENT VENDORS (SUCH AS U.S., SINGAPORE, CHINA, AND SO ON) FOR THE RECEIVING VARIANCE AND PRODUCTS ISSUE, AND ABILITY TO PREPARE INVENTORY REPORT AND MATERIALS MONTHLY SALES REPORTS TO THE MANAGEMENT AND HEAD OFFICE (IN CHINA) FOR PROPER CONTROL. 
WORK EVEN ON WEEKEND OR HOLIDAY. KNOWLEDGE OF PRINCIPLES AND PROCESSES FOR PROVIDING CUSTOMER AND BUSINESS SERVICES. 
OTHER SKILLS SUCH AS COORDINATION AND TIME MANAGEMENT</t>
  </si>
  <si>
    <t>C-500-25094-831347</t>
  </si>
  <si>
    <t>ROGL CORPORATION</t>
  </si>
  <si>
    <t>GMP CONST</t>
  </si>
  <si>
    <t>66-0767705</t>
  </si>
  <si>
    <t>P-500-25036-666713</t>
  </si>
  <si>
    <t>12 MONTHS EXPERIENCE, . EMPLOYMENT CERTIFICATE.
COMPUTER SKILLS FLEXIBILITY. TEAMWORK</t>
  </si>
  <si>
    <t>C-500-25121-925068</t>
  </si>
  <si>
    <t>DOUBLE LEE CORP</t>
  </si>
  <si>
    <t>LI'S FARM</t>
  </si>
  <si>
    <t>Tahu Lane, Chalan Monsignor Martinez Road, As Lito</t>
  </si>
  <si>
    <t>P-500-25061-736177</t>
  </si>
  <si>
    <t>Have at least 3 months of continuous experience as a farmer, understand vegetable growing methods, be able to distinguish between weeds and grain seeds, and have worked on a farm.</t>
  </si>
  <si>
    <t>C-500-25153-039670</t>
  </si>
  <si>
    <t>C-500-25093-826215</t>
  </si>
  <si>
    <t>PATRICK D. FERNANDEZ</t>
  </si>
  <si>
    <t>P-500-24121-938670</t>
  </si>
  <si>
    <t>ABILITY TO IDENTIFY FLAVORS AND BALANCE SEASONING. SHOULD BE ABLE TO FOLLOW RECIPES AND ABILITY TO PREPARE A VARIETY OF DISHES.</t>
  </si>
  <si>
    <t>NOKALALIMI BUILDING GARAPAN VILLAGE</t>
  </si>
  <si>
    <t>C-500-25115-905023</t>
  </si>
  <si>
    <t>PACIFIC PROPERTY MANAGEMENT, LLC</t>
  </si>
  <si>
    <t>SAIPAN APARTMENT</t>
  </si>
  <si>
    <t>66-0906955</t>
  </si>
  <si>
    <t>GUO</t>
  </si>
  <si>
    <t>HUAFENG</t>
  </si>
  <si>
    <t>P-500-25037-669943</t>
  </si>
  <si>
    <t>At least 12 months of continuous work experience as maintenance worker.</t>
  </si>
  <si>
    <t>C-500-25172-118353</t>
  </si>
  <si>
    <t>C-500-25108-878842</t>
  </si>
  <si>
    <t>P-500-24289-406364</t>
  </si>
  <si>
    <t>C-500-25167-094649</t>
  </si>
  <si>
    <t>Saipan Hotel Corporation</t>
  </si>
  <si>
    <t>P.O. BOX 500338</t>
  </si>
  <si>
    <t>98-6018497</t>
  </si>
  <si>
    <t>Baek</t>
  </si>
  <si>
    <t>Toremy</t>
  </si>
  <si>
    <t>Human Resources Generalist</t>
  </si>
  <si>
    <t>hr@grandvrio-saipan.com</t>
  </si>
  <si>
    <t>P-500-25073-775167</t>
  </si>
  <si>
    <t>TRAINING IN VOCATIONAL SCHOOLS OR EQUIVALENT. MINIMUM 1 YEAR OF EXPERIENCE IN MAINTENANCE WORK REQUIRED PREFERABLY IN A LARGE-VOLUME FULL SERVICE HOTEL. ABILITY TO USE MAINTENANCE EQUIPMENT/TOOLS/MATERIALS PROPERLY AND ADHERE TO SAFETY PROCEDURES. ABILITY TO PERFORM MINOR PLUMBING AND ELECTRICAL WORK. CONCENTRATION, ALERTNESS AND ATTENTION TO DETAIL REQUIRED. ABILITY TO READ AND WRITE IN ENGLISH AND PERFORM MATHEMATICAL CALCULATIONS. ABILITY TO OBSERVE A PROBLEM, DETERMINE ITS CAUSE, AND WORK OUT A SOLUTION. ABILITY TO FUNCTION, WORK AND COMMUNICATE WELL IN A TEAM EFFECTIVELY. REGULAR ATTENDANCE REQUIRED. ABILITY TO WORK A FLEXIBLE SCHEDULE INCLUDING GRAVEYARD SHIFTS, WEEKENDS AND HOLIDAYS.
Passing of Prescreening test is required (like trade test and/or employment exam)</t>
  </si>
  <si>
    <t>C-500-25132-962489</t>
  </si>
  <si>
    <t>Per week exceeds 40 hours, overtime rate $11.18 x 1.5=$16.77 per hour.</t>
  </si>
  <si>
    <t>C-500-25116-908691</t>
  </si>
  <si>
    <t>P-500-25058-728321</t>
  </si>
  <si>
    <t>At least 12 consecutive months of working experience as a store manager.</t>
  </si>
  <si>
    <t>C-500-25126-940371</t>
  </si>
  <si>
    <t>Lot No.  045-A-149 Suito Drive As Matuis Village</t>
  </si>
  <si>
    <t>C-500-25119-914795</t>
  </si>
  <si>
    <t>C-500-25099-844642</t>
  </si>
  <si>
    <t>C-500-25130-961936</t>
  </si>
  <si>
    <t>C-500-25150-033445</t>
  </si>
  <si>
    <t>GRGORIO Q CASTRO</t>
  </si>
  <si>
    <t>GUALO RAI MIDDLE ROAD</t>
  </si>
  <si>
    <t>GUALORAI MIDDLE ROAD</t>
  </si>
  <si>
    <t>P-500-24326-490192</t>
  </si>
  <si>
    <t>DRIVER'S LICENSES ARE REQUIRED FOR U.S. CITIZENS AND CW1 WORKERS.USE A VARIETY OF SKILLS TO SUCCEED IN YOUR WORK DUTIES,
RANGING FROM TECHNICAL SKILLS INVOLVING MACHINERY TO MORE GENERAL SKILLS, SUCH AS THE ABILITY TO COMMUNICATE EFFECTIVELY WITH CLIENTS.</t>
  </si>
  <si>
    <t>WRKERS COMPENSATION COMPANY PROVIDED</t>
  </si>
  <si>
    <t>C-500-25121-925272</t>
  </si>
  <si>
    <t>C-500-25162-078120</t>
  </si>
  <si>
    <t>C-500-25101-854056</t>
  </si>
  <si>
    <t>P-500-25065-748783</t>
  </si>
  <si>
    <t>Procurement Agent</t>
  </si>
  <si>
    <t>Must be a high school graduate or have a valid GED. Must have at least twelve (12) months prior training in Accounting, Purchasing, Procurement. Must have at least twelve (12) months prior experience as an Accounting Assistant, Purchasing Agent, or Procurement Agent. Must be able to work shifts, nights, weekends, holidays, and during inclement weather. Must be able to carry or lift items weighing up to 50 pounds for at least 25 yards with or without a dolly. Familiarity with the SAP, Systems Applications &amp; Products system
is an advantage. Proficiency in Microsoft programs (specifically Outlook and Excel), property management systems, and point-of-sales systems and software is an advantage.</t>
  </si>
  <si>
    <t>C-500-25132-962774</t>
  </si>
  <si>
    <t>C-500-25139-989050</t>
  </si>
  <si>
    <t>3228 Texas Road, Chalan Kanoa Saipan MP 96950</t>
  </si>
  <si>
    <t>P-500-25070-763783</t>
  </si>
  <si>
    <t>C-500-25121-925817</t>
  </si>
  <si>
    <t>JIAJIA CORP.</t>
  </si>
  <si>
    <t>NEW GRAND MARKET</t>
  </si>
  <si>
    <t>LOWER NAVY HILL VILLAGE</t>
  </si>
  <si>
    <t>66-0754577</t>
  </si>
  <si>
    <t>jiajianewgrand@yahoo.com</t>
  </si>
  <si>
    <t>P-500-25062-736424</t>
  </si>
  <si>
    <t>At least 3 consecutive months of work experience in related position.</t>
  </si>
  <si>
    <t>C-500-25174-119104</t>
  </si>
  <si>
    <t xml:space="preserve">AT LEAST 3 MONTHS WORK EXPERIENCE. CAN WORK FLEXIBLE SCHEDULES INCLUDING WEEKENDS AND HOLIDAYS, DAYTIME OR
EVENING. MUST BE ABLE TO LIFT UP TO 30LBS OF MATERIALS, SOLUTIONS, OR LINENS. MUST KNOW HOW TO USE AND MIX CHEMICALS FOR CLEANING.
MUST PROVIDE EMPLOYMENT CERTIFICATE AS HOUSEKEEPING ATTENDANT. PASSING OF PRE-SCREENING TEST IS REQUIRED (LIKE TRADE TEST AND/OR EMPLOYMENT EXAM)
</t>
  </si>
  <si>
    <t>C-500-25105-863682</t>
  </si>
  <si>
    <t>LC BLDG Unit 101 MONSIGNOR MARTINEZ KOBLERVILLE</t>
  </si>
  <si>
    <t>ASSISTANT  MANAGER</t>
  </si>
  <si>
    <t>Furniture Finishers</t>
  </si>
  <si>
    <t>P-500-24261-341867</t>
  </si>
  <si>
    <t>FURNITURE FINISHERS</t>
  </si>
  <si>
    <t>With one year work experience as Furniture  Finishers</t>
  </si>
  <si>
    <t>C-500-25130-961743</t>
  </si>
  <si>
    <t>C-500-25160-066815</t>
  </si>
  <si>
    <t>SUITE 12 GF 3290 BEACH ROAD PLAZA  BLDG .,GARAPAN</t>
  </si>
  <si>
    <t>C-500-25136-983610</t>
  </si>
  <si>
    <t>2340 Beachroad, San Jose Village</t>
  </si>
  <si>
    <t>P-500-25015-618702</t>
  </si>
  <si>
    <t xml:space="preserve">Applicants must have a high school diploma and must have at least 12 months of work experience.  </t>
  </si>
  <si>
    <t>C-500-25129-956633</t>
  </si>
  <si>
    <t>C-500-25132-962739</t>
  </si>
  <si>
    <t>Must have a High School diploma. Must have at least 12 months, work experience as General Maintenance and Repairer Worker with complete knowledge of machines hand tools or
power tools, including their designs, uses, repair, and maintenance. Basic knowledge in electrical works.  Willing to work flexible schedules</t>
  </si>
  <si>
    <t>C-500-25148-022409</t>
  </si>
  <si>
    <t>C-500-25109-882667</t>
  </si>
  <si>
    <t>C-500-25107-873586</t>
  </si>
  <si>
    <t>C-500-25113-893029</t>
  </si>
  <si>
    <t>C-500-25134-972889</t>
  </si>
  <si>
    <t>DH Corporation</t>
  </si>
  <si>
    <t>New Dong Seo Tour</t>
  </si>
  <si>
    <t>PMB 676 Box 10003</t>
  </si>
  <si>
    <t>66-0913038</t>
  </si>
  <si>
    <t>Dong In</t>
  </si>
  <si>
    <t>P-500-25086-807056</t>
  </si>
  <si>
    <t>Tour Coordinator</t>
  </si>
  <si>
    <t>1 year of previous work-related skill, knowledge or experience is required. Can stand and walk for extended periods. Able to tend to the needs of tourists and answer their questions or complaints they may have. Adherence to prescribed safety codes. Ability to work during evenings and on weekends. Able to communicate in different languages. Korean, Japanese speaking.</t>
  </si>
  <si>
    <t>C-500-25125-940266</t>
  </si>
  <si>
    <t>P-500-25084-800377</t>
  </si>
  <si>
    <t>Associate Soils/Materials Technician</t>
  </si>
  <si>
    <t>High school diploma (may be foreign educational equivalent); 12 months of experience as an Associate Soils/Materials Technician or Assistant Soils/Materials Technician; and must possess drivers license.  Verification of qualifications required. 
Travels in an Employer provided vehicle to Employer's project sites in all villages in the MSA of Saipan, NMI; and travels, at Employers expense, to Employers project sites in the MSA of Rota, NMI 2-4 times per year for 1-3 days; and in the MSA of Tinian, NMI 4-8 times per year for 1-7 days.</t>
  </si>
  <si>
    <t>C-500-25122-929481</t>
  </si>
  <si>
    <t># 6400 TAC Building, Midlle Road, Chalan Laulau</t>
  </si>
  <si>
    <t>P-500-25002-586218</t>
  </si>
  <si>
    <t>1. MUST POSSESS OR MUST BE CAPABLE TO OBTAIN A VALID CNMI DRIVERS LICENSE EQUALLY APPLICABLE TO BOTH  U.S. AND FOREIGN APPLICANTS.
2. MUST BE A HIGH SCHOOL/GED GRADUATE WITH 2 YEARS  DOCUMENTED WORK RELATED EXPERIENCE, ALONG WITH THE  KNOWLEDGE AND SKILLS REQUIRED FOR THE SAME POSITION SUCH AS  REPAIRING, EQUIPMENT MAINTENANCE, TROUBLESHOOTING OF AUTOMOTIVE ENGINES.
4. MUST BE ABLE TO USE HAND TOOLS, POWER TOOLS, EQUIPMENT AND MACHINERY THAT ARE COMMONLY USED FOR AUTOMOTIVE ENGINE AND BODY REPAIR.
5. MUST POSSESS A CLEAN DRIVING RECORD BOTH APPLICABLE TO U.S. AND FOREIGN WORKERS.
6. MUST BE ABLE  TO LIFT, PUSH, PULL OR CARRY OBJECTS AT LEAST 90 LBS. IN WEIGHT  WITHOUT ASSISTANCE.
7.  MUST BE ABLE TO DELIVER WORK INDEPENDENTLY AND WITH URGENCY.
8.  MUST BE ABLE TO WORK ON FLEXIBLE TIME, EARLY SHIFT, SUNDAYS  AND HOLIDAYS.
9.  MUST HAVE A RELIABLE TRANSPORTATION TO AND FROM THE PLACE OF EMPLOYMENT EQUALLY APPLICABLE TO BOTH U.S. AND FOREIGN APPLICANTS.
10. DETAILED RESUME, EMPLOYMENT CERTIFICATIONS AND PRE-SCREENING TEST ARE REQUIRED EQUALLY APPLICABLE TO BOTH U.S. AND FOREIGN APPLICANTS.
11. WILL CONSIDER FOREIGN EQUIVALENT OF HIGH SCHOOL/GED DIPLOMA.</t>
  </si>
  <si>
    <t>C-500-25111-884252</t>
  </si>
  <si>
    <t>C-500-25142-006039</t>
  </si>
  <si>
    <t>MODERN STATIONERY &amp; TRADING CO., INC.</t>
  </si>
  <si>
    <t>P.O. BOX 500799</t>
  </si>
  <si>
    <t>98-6021039</t>
  </si>
  <si>
    <t>YEUNG</t>
  </si>
  <si>
    <t>FRANK</t>
  </si>
  <si>
    <t>LAM</t>
  </si>
  <si>
    <t>PO BOX 500799</t>
  </si>
  <si>
    <t>modstat@pticom.com</t>
  </si>
  <si>
    <t>P-500-25099-847898</t>
  </si>
  <si>
    <t>1. COMPUTER LITERATE
2. KNOWLEDGE IN POINT-OF-SALE PROGRAM SPECIFICALLY QUICK BOOKS POS
3. GOOD CUSTOMER SERVICE SKILLS
4. MUST PASS ORAL INTERVIEW AND WRITTEN TEST WHICH ARE APPLIED EQUALLY TO U.S. AND CW-1 WORKERS.</t>
  </si>
  <si>
    <t>CNMI PAYROLL TAXES - WITHHOLDING TAX AND FICA</t>
  </si>
  <si>
    <t>C-500-25142-005300</t>
  </si>
  <si>
    <t>P-500-24218-243585</t>
  </si>
  <si>
    <t>A High school graduate/GED diploma is required. Must have at least 24 months on-the job work experience using computer diagnostic devices in newer Hyundai, Mazda and Mitsubishi vehicles. Can repair virtually any component on the vehicle; engine and transmission rebuild electrical diagnosis &amp; repair, service air conditioning and heating systems. Must have a valid drivers License and Must be able to read and write work orders.</t>
  </si>
  <si>
    <t>PAGU AV., RT 314</t>
  </si>
  <si>
    <t>C-500-25168-099671</t>
  </si>
  <si>
    <t>C-500-25125-935544</t>
  </si>
  <si>
    <t>C-500-25102-858609</t>
  </si>
  <si>
    <t>C-500-25120-919670</t>
  </si>
  <si>
    <t>Medical Equipment Repairers</t>
  </si>
  <si>
    <t>P-500-25073-774930</t>
  </si>
  <si>
    <t>Biomedical Specialist</t>
  </si>
  <si>
    <t xml:space="preserve">Any combination equivalent to graduation from a recognized college with Associate's degree in Electronics. Must posses computer skills in computer applications (i.e. Microsoft Office); in all required computer systems of CHC. Verbal and written communication skills. Completion of Water Treatment System training program preferred, however, training program is offered upon hire. </t>
  </si>
  <si>
    <t xml:space="preserve">CNMI Tax, Federal Tax, Medicare and Social Security. Optional: Medical and dental insurance, Life insurance, 401a retirement plan. </t>
  </si>
  <si>
    <t>C-500-25111-884281</t>
  </si>
  <si>
    <t>LOCAL &amp; FEDERAL TAX DECUCTABLE.</t>
  </si>
  <si>
    <t>C-500-25137-988112</t>
  </si>
  <si>
    <t>C-500-25125-935348</t>
  </si>
  <si>
    <t>MUST HAVE PROVEN SKILLS AND WORK EXPERIENCE FOR AT LEAST 12 MONTHS ON HAND AND MACHINE SEWING, REPAIRS, AND ALTERATIONS. MUST BE KNOWLEDGEABLE IN CUTTING, MOUNTING, FITTING, AND COMPLETING CUSTOMERS REPAIR AND ALTERATION REQUESTS. PREFERABLY WITH KNOWLEDGE IN PRODUCTION PROCESSES, QUALITY CONTROLS, HOTEL LINENS, AND GUEST OR PERSONAL DRY CLEANING AND LAUNDRY.  AN EMPLOYMENT CERTIFICATE AS A TAILOR OR SEAMSTRESS IS REQUIRED EQUALLY TO BOTH U.S. AND FOREIGN APPLICANTS AS PROOF OF SKILL/ EXPERIENCE FOR THE JOB. CAN WORK ON EMERGENCY SPLIT SHIFT SCHEDULES INCLUDING WEEKENDS, AND EVEN HOLIDAYS.</t>
  </si>
  <si>
    <t>C-500-25125-935733</t>
  </si>
  <si>
    <t>C-500-24236-288440</t>
  </si>
  <si>
    <t>P-500-24200-204376</t>
  </si>
  <si>
    <t>Reservation Supervisor</t>
  </si>
  <si>
    <t>Previous experience working with a hotel reservation system like Opera.</t>
  </si>
  <si>
    <t>C-500-24185-175096</t>
  </si>
  <si>
    <t>K</t>
  </si>
  <si>
    <t>P-500-24067-778072</t>
  </si>
  <si>
    <t>WORK SCHEDULE AS FOLLOW:
11:00AM TO 2:00PM,
5:00PM TO 9:00PM.
7 HOURS A DAY, MONDAY THROUGH FRIDAY, 35 HOURS PER WEEK.</t>
  </si>
  <si>
    <t>Per week exceeds 40 hours, overtime rate $8.69 x 1.5=$13.035 per hour</t>
  </si>
  <si>
    <t>C-500-24318-473664</t>
  </si>
  <si>
    <t>C-500-24211-227580</t>
  </si>
  <si>
    <t>C-500-24205-214352</t>
  </si>
  <si>
    <t>P-500-24156-066592</t>
  </si>
  <si>
    <t xml:space="preserve">	Minimum six (6) months experience as heavy-duty custodian or any related field preferably in a hotel and golf resort.  
	Ability to climb stairs and ladders, bend at the waist and knees, lift and move items weighing up to 50 lbs, work from ladder and work with arms and hands overhead, knowledge in cleaning method, materials and equipment.  
</t>
  </si>
  <si>
    <t>Applicable federal and local taxes, as required by law.
Optional: Housing at $100/month
Optional: Health insurance.</t>
  </si>
  <si>
    <t>C-500-24206-217635</t>
  </si>
  <si>
    <t>ALL REQUIRED STATE AND FEDERAL EMPLOYMENT TAXES</t>
  </si>
  <si>
    <t>C-500-24191-181966</t>
  </si>
  <si>
    <t>Jocelyn T. Atalig</t>
  </si>
  <si>
    <t>Aquarious Karaoke Bar &amp; Grill II</t>
  </si>
  <si>
    <t>P.O Box 1066</t>
  </si>
  <si>
    <t>99-3019097</t>
  </si>
  <si>
    <t xml:space="preserve">Atalig </t>
  </si>
  <si>
    <t>p.o box 1066</t>
  </si>
  <si>
    <t>lynatalig1@yahoo.com</t>
  </si>
  <si>
    <t>P-500-24115-919046</t>
  </si>
  <si>
    <t>Waiters and Waitress</t>
  </si>
  <si>
    <t>Must have 12 month experience as Waiter or waitress. Can work on flexible time or holidays if necessary. May be require to work standing on long hours if needed.</t>
  </si>
  <si>
    <t>JOCELYN T. ATALIG</t>
  </si>
  <si>
    <t>C-500-24169-117417</t>
  </si>
  <si>
    <t>C Pacific Corporation</t>
  </si>
  <si>
    <t>Five Star Builders</t>
  </si>
  <si>
    <t xml:space="preserve">Beach Road San Antonio Village </t>
  </si>
  <si>
    <t>PO Box 503984</t>
  </si>
  <si>
    <t>66-0791986</t>
  </si>
  <si>
    <t>Cataluna</t>
  </si>
  <si>
    <t>Freddie</t>
  </si>
  <si>
    <t>Zamora</t>
  </si>
  <si>
    <t>P-500-23270-383854</t>
  </si>
  <si>
    <t>Associate's degree required with 24 months work related experience. Knowledge of design techniques, tools, and principles involved in production of precision technical plans, blueprints, drawings, and models. Knowledge of materials, methods, and the tools involved in the construction or repair of houses, buildings, or other structures such as highways and roads. 2 years of direct work with autocad and construction drawing preparation. Produces clear, accurate technical drawings, plans, and documentation for civil engineering projects. Able to effectively interpret and translate engineering specifications and technical data into precise technical drawings and models.</t>
  </si>
  <si>
    <t>C-500-24180-156829</t>
  </si>
  <si>
    <t>SAMSUNG ENTERPRISES, INC.</t>
  </si>
  <si>
    <t>CHALAN PALE ARNOLD ROAD, MIDDLE ROAD GARAPAN</t>
  </si>
  <si>
    <t>P.O. BOX 501582</t>
  </si>
  <si>
    <t>98-0086144</t>
  </si>
  <si>
    <t>AVENDANO</t>
  </si>
  <si>
    <t>RUBEN</t>
  </si>
  <si>
    <t>GATCHALIAN</t>
  </si>
  <si>
    <t>P-500-23265-370287</t>
  </si>
  <si>
    <t>MUST HAVE 24-MONTHS OF RELATED WORK EXPERIENCE AS GENERAL MAINTENANCE. WITH KNOWLEDGE IN HEATING, VENTILATION AND AIRCONDITIONING, MACHINES AND TOOLS, INCLUDING THEIR DESIGNS, USES, REPAIR, AND MAINTENANCE. KNOWLEDGEABLE IN ROUTINE MAINTENANCE OF ELECTRONIC ITEMS AND HOME EQUIPMENT. KNOWS HOW TO DO TROUBLESHOOT. MUST BE FAMILIAR AND KNOW HOW TO USE HAND TOOLS, POWER TOOLS AND OTHER EQUIPMENT.</t>
  </si>
  <si>
    <t>C-500-24292-415708</t>
  </si>
  <si>
    <t>SUITE 12 GROUND FLOOR  3290 BEACH ROAD PLAZA</t>
  </si>
  <si>
    <t>C-500-24179-152271</t>
  </si>
  <si>
    <t>PO BOX 503942</t>
  </si>
  <si>
    <t>PO BOX 505483</t>
  </si>
  <si>
    <t>P-500-23220-245470</t>
  </si>
  <si>
    <t>Msgr. Martinez Road Koblerville Village</t>
  </si>
  <si>
    <t>ALL FEDERAL AND LOCAL TAXES</t>
  </si>
  <si>
    <t>C-500-24193-188618</t>
  </si>
  <si>
    <t>Mama Luc Ent.</t>
  </si>
  <si>
    <t>p. o box1051</t>
  </si>
  <si>
    <t>P-500-24108-894671</t>
  </si>
  <si>
    <t xml:space="preserve">Janitress/Janitors </t>
  </si>
  <si>
    <t xml:space="preserve">knowledgeable of safety procedure while doing the task. Maybe require to work on a flexible hours or standing long hours or under the sun if necessary. 
</t>
  </si>
  <si>
    <t>p.O box 1051</t>
  </si>
  <si>
    <t>candia</t>
  </si>
  <si>
    <t>C-500-24295-422167</t>
  </si>
  <si>
    <t>Must have a High School diploma or equivalent work experience as Air conditioning and Refrigeration Technician and Installers. With complete knowledge of machines and tools, including their designs, uses, repair, and maintenance. Must have 24 Months work experience.</t>
  </si>
  <si>
    <t>C-500-24332-503628</t>
  </si>
  <si>
    <t>C-500-24297-425539</t>
  </si>
  <si>
    <t>CHINESE BIBLE CHURCH INT'L., INC</t>
  </si>
  <si>
    <t>P-500-24254-325402</t>
  </si>
  <si>
    <t>SCHOOL SECRETARY AND ADMINISTRATIVE ASST.</t>
  </si>
  <si>
    <t>Must have at least 12 months experience to be secretary and admin asst. in Christian School</t>
  </si>
  <si>
    <t>C-500-25031-656140</t>
  </si>
  <si>
    <t>P-500-24164-099989</t>
  </si>
  <si>
    <t xml:space="preserve">MUST BE ABLE TO WORK FOR EXTENDED HOURS OR WORK DAYS MUST BE EXTREMELY PROFICIENT IN THE USE OF MICROSOFT EXCEL, WORD, OUTLOOK, AND OTHER MICROSOFT OFFICE PROGRAMS PROFICIENT IN ANY AND MOST ACCOUNTING SOFTWARE. ABLE TO MULTITASK, PRIORITIZE AND EXECUTE IN A FAST PACED ENVIRONMENT.
</t>
  </si>
  <si>
    <t>All applicable taxes  by CNMI and Federal Law</t>
  </si>
  <si>
    <t>C-500-24366-577896</t>
  </si>
  <si>
    <t>C-500-25030-652537</t>
  </si>
  <si>
    <t>C-500-24333-506355</t>
  </si>
  <si>
    <t>C-500-24276-379036</t>
  </si>
  <si>
    <t>A high school graduate/GED diploma is required. Must have at least 24 months on-the job work experience using computer diagnostic devices in newer Hyundai and Mazda vehicles. Must be able to read and write work orders.</t>
  </si>
  <si>
    <t>C-500-24198-201010</t>
  </si>
  <si>
    <t>Social Security (FICA),  Medicare Tax, Payroll Withholding Tax</t>
  </si>
  <si>
    <t>C-500-24199-204232</t>
  </si>
  <si>
    <t>Milagros Pellegrino</t>
  </si>
  <si>
    <t>P-500-24156-066248</t>
  </si>
  <si>
    <t xml:space="preserve">The applicant must be a college graduate with a Bachelor's Degree in Business Administration, majoring in accounting, and have at least two years of working experience as an accountant, with knowledge of Peachtree Accounting System, Computer Literate using Microsoft Excel, Words and PowerPoint. </t>
  </si>
  <si>
    <t>Social Security, CNMI taxes, Medicare</t>
  </si>
  <si>
    <t>C-500-24225-261609</t>
  </si>
  <si>
    <t>C-500-24178-148296</t>
  </si>
  <si>
    <t>Gertrudes U. Rinon</t>
  </si>
  <si>
    <t>MDR Services</t>
  </si>
  <si>
    <t>99-3016853</t>
  </si>
  <si>
    <t>P-500-24074-798070</t>
  </si>
  <si>
    <t>CNMI and Federal Tax</t>
  </si>
  <si>
    <t>C-500-24179-152692</t>
  </si>
  <si>
    <t>C-500-24201-210496</t>
  </si>
  <si>
    <t>Must have 2 years of experience in the same position maintaining an existing building to prevent deterioration. Customer service, communication and interpersonal skills are a must. Applicant must be able to multi task. Applicant must be willing to work flexible time, holidays and weekends when necessary. Must have organizational and follow up skills. Must have time management skills. Knowledge of building skills including air-conditioning maintenance, electrical, plumbing, painting, and general building repair, adept at using a variety of hand and electrical tools. Must have the ability to climb heights, lift up to 50 lbs. and climb onto ladders.   Must be physically fit to work or perform the duties efficiently. Work hours will be between 8am and 5pm for at least 7 hours per day. Applicant must clearly indicate the jva # and position being applied for. Applicant must submit a resume with personal references, and employment certificates showing the required work experience. Complete applications will be considered if submitted within the recruitment period. We will contact previous employers for verification and personal reference. Applicants will be asked to demonstrate skill requirements of the job. All requirements will be applied equally to all applicants.</t>
  </si>
  <si>
    <t>C-500-24215-239889</t>
  </si>
  <si>
    <t>APPLICANT MUST HAVE AT LEAST 12 MONTHS OF PREVIOUS WORK-RELATED SKILL, KNOWLEDGE OR EXPERIENCE.</t>
  </si>
  <si>
    <t>C-500-24227-265787</t>
  </si>
  <si>
    <t>C-500-24213-236617</t>
  </si>
  <si>
    <t>Rota Island</t>
  </si>
  <si>
    <t>P-500-24169-117350</t>
  </si>
  <si>
    <t xml:space="preserve">Computer knowledge in Microsoft Word, Excel, PowerPoint, QuickBooks . Knowledge of administrative and office procedures and managing files and records. Do other work assign related to Job. Must have knowledge in FICA online remittance. </t>
  </si>
  <si>
    <t>FICA Taxes (SS, Med), State Income Tax</t>
  </si>
  <si>
    <t>C-500-24172-131576</t>
  </si>
  <si>
    <t>C-500-24186-175430</t>
  </si>
  <si>
    <t>angelenterprisese301@gmail.com</t>
  </si>
  <si>
    <t>P-500-24122-943295</t>
  </si>
  <si>
    <t xml:space="preserve">Must have 6 month work experience as Retail Sales Person. Knowledgeable to use cash register and card machine. </t>
  </si>
  <si>
    <t>C-500-24205-214293</t>
  </si>
  <si>
    <t>Cha Cafe &amp; Bistro</t>
  </si>
  <si>
    <t>P-500-24129-969004</t>
  </si>
  <si>
    <t>Combined Food Preparation and Serving Related Workers</t>
  </si>
  <si>
    <t xml:space="preserve">Can handle customers complaints and accepts suggestions. Can assess the value and quality of food to be serve or give to the customers. Knowledge of supplies, equipment, and/or service ordering and inventory control. Ability to follow routine verbal and written instructions. Ability to read and write. Ability to follow safety procedures. Ability to safely use cleaning supplies and equipment. Ability to lift and manipulate heavy objects up to 50lbs.  Knowledge of food preparation and presentation, methods, techniques, and quality standards. Must obtain Food Handlers Certificate from the CNMI Department of Public Health as required by law. Must be able to work on flexible  hours including holidays, weekends and evening shifts. Employee will  work on rotating schedule 5-7 hours a day, between 6am to 9pm. Must have at least 3 months of experience as food server, food preparer, kitchen helper, and other similar occupations. </t>
  </si>
  <si>
    <t>C-500-24299-434693</t>
  </si>
  <si>
    <t>P-500-24259-338699</t>
  </si>
  <si>
    <t>Preferably with twelve (12) months of work experience as a Beautician to perform haircuts, apply make-up, shampoo, and shape nails.</t>
  </si>
  <si>
    <t>C-500-24211-227451</t>
  </si>
  <si>
    <t>* No education required.
* 3 months of kitchen production experience.
* With understanding of food preparation fundamentals.
* Ability to follow recipes and instruction.
* Ability to use knives safely.
* Ability to perform routine cooking tasks.
* Understanding of the best practices for food health and safety.
* Available to work shifts during the night, early morning, and on weekends.</t>
  </si>
  <si>
    <t>C-500-24172-131600</t>
  </si>
  <si>
    <t>C-500-24269-362267</t>
  </si>
  <si>
    <t>CALVO ENTERPRISES, INCORPORATED</t>
  </si>
  <si>
    <t>SASANHAYA SERVICE STATION / MOBIL MART / CALVO OFFICE SPACE RENTAL / CARLOS &amp; SABINA FRUIT FARM</t>
  </si>
  <si>
    <t>CARLOS SONGSONG CALVO HIGHWAY</t>
  </si>
  <si>
    <t>DANA</t>
  </si>
  <si>
    <t>DANA@CEIROTA.COM</t>
  </si>
  <si>
    <t>P-500-24227-265654</t>
  </si>
  <si>
    <t>MAINTENANCE &amp; REPAIR WORKER</t>
  </si>
  <si>
    <t xml:space="preserve">1. MUST HAVE A KNOWLEDGE IN ANALYZING, MAINTAINING, REPAIRING, AND TROUBLESHOOTING AIR CONDITIONER AND REFRIGERATION UNITS
2. MUST HAVE A KNOWLEDGE OF MACHINES AND TOOLS, INCLUDING THEIR DESIGNS, USES, REPAIR, AND MAINTENANCE
3. THE EMPLOYEE IS ANTICIPATED TO WORK SPLIT SHIFTS WITH FLEXIBLE HOURS      </t>
  </si>
  <si>
    <t>C-500-24171-128415</t>
  </si>
  <si>
    <t>Payroll deductions as required by law such as FICA, Medicare and other required CNMI taxes withholding</t>
  </si>
  <si>
    <t>C-500-24198-198138</t>
  </si>
  <si>
    <t>C-500-24172-131784</t>
  </si>
  <si>
    <t>Golden Palm LLC</t>
  </si>
  <si>
    <t>TOUR SERVICE</t>
  </si>
  <si>
    <t>CAPITAL HILL IN ISA DRIVE</t>
  </si>
  <si>
    <t>66-1056269</t>
  </si>
  <si>
    <t>ZHAN</t>
  </si>
  <si>
    <t>FENGXIA</t>
  </si>
  <si>
    <t>Operating Manager</t>
  </si>
  <si>
    <t>goldenpalm1001@yahoo.com</t>
  </si>
  <si>
    <t>P-500-23340-546840</t>
  </si>
  <si>
    <t>TOUR</t>
  </si>
  <si>
    <t>12 MONTHS EXPERIENCE IN TOUR GUIDING, ABLE TO COMMUNICATE in ENGLISH AND CHINESE AND WORK FLEXIBLE TIME</t>
  </si>
  <si>
    <t>Sadog Tasi in Capitol Hill</t>
  </si>
  <si>
    <t>Applicable Federal &amp; Local Taxes</t>
  </si>
  <si>
    <t>C-500-24228-268904</t>
  </si>
  <si>
    <t>2nd Floor, JP Center Building 3612</t>
  </si>
  <si>
    <t>Computer and Information Systems Managers</t>
  </si>
  <si>
    <t>P-500-24192-185196</t>
  </si>
  <si>
    <t>Computer and Information Systems Manager</t>
  </si>
  <si>
    <t>BACHELOR'S DEGREE IN COMPUTER SCIENCE, COMPUTER TECHNOLOGY OR COMPUTER ENGINEERING WITH AT LEAST 48 MONTHS OF IT MANAGEMENT EXPERIENCE. MUST HAVE WRITTEN/ORAL AND MANAGEMENT SKILLS AND EXPERIENCE IN IT HARDWARE, SOFTWARE AND COMMUNICATION BUSINESS REQUIREMENTS. KNOWLEDGE OF CIRCUIT BOARDS, PROCESSORS, CHIPS, ELECTRONIC EQUIPMENT AND COMPUTER HARDWARE AND SOFTWARE, INCLUDING APPLICATIONS AND PROGRAMMING. KNOWLEDGE OF PRINCIPLES AND PROCESSES FOR PROVIDING CUSTOMER AND PERSONAL SERVICES. KNOWLEDGE OF BUSINESS AND MANAGEMENT PRINCIPLES WITH WORK EXPERIENCE IN BUSINESS SOLUTION PROJECTS, STRATEGIC PLANNING, RESOURCE ALLOCATION, HUMAN RESOURCE MODELING, PRODUCTION METHODS AND COORDINATION OF PEOPLE AND RESOURCES. KNOWLEDGE OF THE PRACTICAL APPLICATION OF ENGINEERING SCIENCE AND TECHNOLOGY SUCH AS APPLYING PRINCIPLES, TECHNIQUES, PROCEDURES AND EQUIPMENT TO THE DESIGN AND PRODUCTION OF VARIOUS GOODS AND SERVICES. KNOWLEDGE OF PROGRAMMING LANGUAGES AND OPERATING SYSTEMS INCLUDING BUSINESS ANALYSIS AND SYSTEM DESIGN, NETWORKING AND ADMINISTRATION, WTS AND VPN, GRAPHICS AND WEB DESIGNING, PROGRAMMING AND CODING, TELECOMMUNICATION AND VOIP, MS SQL AND ORACLE BACKEND, EXCHANGE SERVER, DISASTER RECOVERY PROGRAM, ACTIVE DIRECTORY, ORACLE, AWS AND AZURE.</t>
  </si>
  <si>
    <t>C-500-24248-312118</t>
  </si>
  <si>
    <t>C-500-24275-375584</t>
  </si>
  <si>
    <t xml:space="preserve">MUST HAVE ATLEAST 12MONTHS OF WORKING EXPERIENCE AS COSMETOLOGIST. MUST HAVE A HIGH SCHOOL DIPLOMA.  PRE-SCREENING TEST IS REQUIRED (LIKE TRADE TEST AND/OR EMPLOYMENT EXAM)
</t>
  </si>
  <si>
    <t>C-500-24178-148370</t>
  </si>
  <si>
    <t>PMB 102 P.O. BOX 10000</t>
  </si>
  <si>
    <t>Pale Arnold , Middle Road</t>
  </si>
  <si>
    <t>P-500-24053-738023</t>
  </si>
  <si>
    <t>ALUMINUM PRODUCT &amp; WINDOW GLASS PARTS SALES PERSON</t>
  </si>
  <si>
    <t>Applicants should have at least 1 yr. of work-related experience and be willing to work overtime. Knows the principles &amp; methods of promoting &amp; selling products, including product demonstration, techniques, and sales control system. Knowledge of aluminum products including their designs, uses, repairs, and maintenance. With driver's License.</t>
  </si>
  <si>
    <t>CNMI Withholding Tax, FICA Tax and other deduction required by Law</t>
  </si>
  <si>
    <t>C-500-24256-332090</t>
  </si>
  <si>
    <t>C-500-24250-318921</t>
  </si>
  <si>
    <t>12 months of previous work experience and previous work-related skill, knowledge, or experience is required. Must be able to lift at least 25 pounds. Knowledge and experience of using a variety of cleaning tools and equipment such as vacuum cleaner, mops, and brooms.  Knowledge of safety guidelines when working with chemical cleaners.  Must be able to work on flexible work schedules (nights, weekends, and holidays) as needed as work will be performed on different worksites/locations. Employment exam/trade test required - will be applied equally to both U.S. workers and CW-1 workers.</t>
  </si>
  <si>
    <t>ALL CNMI &amp; FEDERAL TAXES.</t>
  </si>
  <si>
    <t>C-500-24175-140730</t>
  </si>
  <si>
    <t>P-500-23190-175643</t>
  </si>
  <si>
    <t>General Repairs &amp; Maintenance Workers</t>
  </si>
  <si>
    <t>Must have at least 12 months of experience as a General maintenance and building repairer and/or similar job occupation. Must be able to report to work 5 days a week. Must agree to a post-offer pre-employment drug screening and random drug testing which will apply to both US and CW-1 workers.</t>
  </si>
  <si>
    <t>C-500-24170-122143</t>
  </si>
  <si>
    <t>Photographers</t>
  </si>
  <si>
    <t>P-500-23236-291520</t>
  </si>
  <si>
    <t>Photographer</t>
  </si>
  <si>
    <t xml:space="preserve">Must have experience operating DSLR cameras in a variety of settings (sunny, cloudy, action, portrait etc.). Knowledge of all types and can shoot almost any camera. Ability to communicate and collaborate with other team members. Computer skills with database management and photo editing software.
</t>
  </si>
  <si>
    <t xml:space="preserve">CNMI WITHHOLDING TAX, FICA SS, FICA MEDICARE
</t>
  </si>
  <si>
    <t>C-500-24236-288531</t>
  </si>
  <si>
    <t>C-500-24256-331906</t>
  </si>
  <si>
    <t>C-500-24181-162270</t>
  </si>
  <si>
    <t>P-500-23184-162975</t>
  </si>
  <si>
    <t>JOB SAFETY AND PROPER HANDLING AND USE OF SPECIAL TOOLS, EQUIPMENTS AND CLEANING SUPPLIES AND MATERIALS</t>
  </si>
  <si>
    <t>C-500-24185-170054</t>
  </si>
  <si>
    <t>TRENDS BEAUTY SALON, RETAIL AND GENERAL MERCHANDISE, BARBEQUE HOUSE, PROPERTY RENTAL</t>
  </si>
  <si>
    <t>P-500-24094-850556</t>
  </si>
  <si>
    <t>Computer literacy knowledge in accounting system. Bachelors Diploma and Employment Certificates required as Accountant.</t>
  </si>
  <si>
    <t>PHILIPPINE GOODS BLDG.,OFFICE SAN JOSE BEACH ROAD</t>
  </si>
  <si>
    <t>STATE INCOME TAX, SOCIAL SECURITY (FICA) MEDICARE TAX</t>
  </si>
  <si>
    <t>C-500-24291-415619</t>
  </si>
  <si>
    <t>P-500-24221-253200</t>
  </si>
  <si>
    <t>OFFICE CLERKS, GENERAL</t>
  </si>
  <si>
    <t>HIGH SCHOOL/GED; PREFERABLY HAVE 12 MONTHS PROVEN OFFICE CLERK EXPERIENCE;  TECHNOLOGICAL SKILLS SUCH AS THE FOLLOWING: ACCOUNTING SOFTWARE SPECIFICALLY QUICKBOOKS AND MICROSOFT OFFICE</t>
  </si>
  <si>
    <t>C-500-24236-288637</t>
  </si>
  <si>
    <t>C-500-24248-311813</t>
  </si>
  <si>
    <t>P-500-24211-227315</t>
  </si>
  <si>
    <t>C-500-24262-345197</t>
  </si>
  <si>
    <t>Transasian Corporation</t>
  </si>
  <si>
    <t>ASIA GARDEN APARTMENTS, LUUGHAL PLACE</t>
  </si>
  <si>
    <t>98-0166250</t>
  </si>
  <si>
    <t># 6400 TAC Bldg., Middle Road, Chalan Laulau</t>
  </si>
  <si>
    <t>humanresourceta@gmail.com</t>
  </si>
  <si>
    <t>P-500-24171-127812</t>
  </si>
  <si>
    <t xml:space="preserve">MUST POSSESS A VALID CNMI DRIVER LICENSE EQUALLY APPLICABLE TO BOTH U. S. AND FOREIGN APPLICANTS.
2. MUST HAVE  2 YEARS DOCUMENTED WORK EXPERIENCE, KNOWLEDGE &amp; SKILLS  IN THE SAME POSITION.
3. MUST BE PROFICIENT IN THE USE OF HAND AND POWER TOOLS TO REPAIR ELECTRICAL, ELECTRONIC COMPONENTS, PIPE SYSTEMS, PLUMBING, MACHINERY OR
EQUIPMENT.
4. MUST BE ABLE TO LIFT, CARRY AND MOVE HEAVY OBJECTS AT LEAST 90 LBS. IN WEIGHT WITHOUT ASSISTANCE.
5.  MUST BE ABLE TO DELIVER WORK INDEPENDENTLY &amp; WITH URGENCY.
6.  Must be able to work on flexible time, early morning shift, Sundays and
holidays when needed &amp;  must be have a reliable transportation to &amp; from the place of work. . 
7. Detailed resume, employment certifications &amp; pre-screening test are required 
equally applicable to both U.S. and foreign applicants.
 </t>
  </si>
  <si>
    <t>ASIA GARDEN APARTMENT, LUUGHAL PLACE</t>
  </si>
  <si>
    <t>C-500-24179-152384</t>
  </si>
  <si>
    <t>104 MANGO CITY ,MIDDLE ROAD GARAPAN</t>
  </si>
  <si>
    <t>104 MANGO CITY , MIDDLE ROAD GARAPAN</t>
  </si>
  <si>
    <t>P-500-24043-710281</t>
  </si>
  <si>
    <t>SELF-MOTIVATION, INTEGRITY ABILITY TO REFLECT ON ONE'S WORK AS WELL AS THE WIDER CONSEQUENCES OF FINANCIAL DECISION-MAKING INTEREST ORGANIZATION SKILLS AND ABILITY TO MANAGE DEADLINES, TEAM WORKING COMMUNICATION AND INTERPERSONAL SKILLS. SUMMARIZES CURRENT FINANCIAL STATUS BY COLLECTING INFORMATION PREPARING IN BALANCE SHEET.
PROFIT AND LOSS STATEMENT AND OTHER REPORTS, FINANCIAL TRANSACTION BY AUDITING DOCUMENTS. MAINTAIN ACCOUNTING CONTROLS BY PREPARING AND
RECOMMENDING POLICIES AND PROCEDURE. COLLEGE GRADUATE AND 2 YEARS EXPERIENCE. BACHELOR DEGREE</t>
  </si>
  <si>
    <t>C-500-24268-362091</t>
  </si>
  <si>
    <t>C-500-24275-375943</t>
  </si>
  <si>
    <t>C-500-24214-239693</t>
  </si>
  <si>
    <t>P-500-24095-858481</t>
  </si>
  <si>
    <t>Knowledge in machine and tools including their designs, uses, repairs and maintenance.</t>
  </si>
  <si>
    <t>C-500-24156-066099</t>
  </si>
  <si>
    <t>P-500-24106-885414</t>
  </si>
  <si>
    <t>Helpers-Production Worker</t>
  </si>
  <si>
    <t xml:space="preserve">some previous work-related skill, knowledge of machines and tools, including their design, uses, repair, and maintenance. </t>
  </si>
  <si>
    <t>marianaslabor.net/labor.cnmi.gov.</t>
  </si>
  <si>
    <t>C-500-24192-185138</t>
  </si>
  <si>
    <t>P-500-24065-770309</t>
  </si>
  <si>
    <t>C-500-24228-268915</t>
  </si>
  <si>
    <t>Ramona T. Attao</t>
  </si>
  <si>
    <t>P.O. Box 500813</t>
  </si>
  <si>
    <t>66-1071983</t>
  </si>
  <si>
    <t>Attao</t>
  </si>
  <si>
    <t>P-500-24157-077173</t>
  </si>
  <si>
    <t>2 years of work experience in similar role. knowledge of general maintenance techniques and equipment. Knowledge in using hand and power tools. Knowledge of electrical, plumbing, and HVAC systems. Ability to prioritize tasks effectively. Attention to detail and ability to follow instructions accurately. Ability to work independently. Flexibility to work on weekends or outside regular working hours for emergencies or special projects.</t>
  </si>
  <si>
    <t>China Town Village</t>
  </si>
  <si>
    <t>C-500-24198-198165</t>
  </si>
  <si>
    <t>P-500-24142-017112</t>
  </si>
  <si>
    <t>Able to use testing devices to check airflow, temperature and power; Knowledgeable in motors, compressors and evaporators is also required; Able to use variety of tools, including hammers, pipe cutters, measurement gauges and acetylene torches; Has the ability to read blueprints, circuit diagrams and mechanical drawings.</t>
  </si>
  <si>
    <t>P.O. Box 966</t>
  </si>
  <si>
    <t>C-500-24255-328759</t>
  </si>
  <si>
    <t>P-500-24179-152365</t>
  </si>
  <si>
    <t>BE ABLE TO STAND FOR PROLONGED PERIOD OF TIME.
FULL UNDERSTANDING OF LICENSING RESPONSIBILITIES AND ENVIRONMENTAL HEALTH STANDARDS. ACQUIRED HOSPITALITY
RELATED PROGRAM. KNOWLEDGE OF PRINCIPLES AND PROCESSES FOR PROVIDING CUSTOMER AND PERSONAL SERVICES INCLUDING HANDLING LARGE GROUP OF
CUSTOMERS.  KNOWLEDGE AND EXPERIENCE IN HOTEL/RESORT AS A COOK IS AN ADVANTAGE. 
. FOOD TASTING SKILLS TEST MAY APPLY. ABILITY TO SPEAK, READ AND WRITE ANY OTHER LANGUAGE IS A
PLUS.ALL INTERESTED APPLICANTS (U.S CITIZEN, FOREIGN WORKER, ETC.) MUST BE ABLE TO OBTAIN A FOOD HANDLER
CERTIFICATION.WILLING TO WORK IN FLEXIBLE SHIFTS, DAYS, EVENINGS, WEEKEND AND HOLIDAYS</t>
  </si>
  <si>
    <t xml:space="preserve">All CNMI and Federal Taxes required by law. </t>
  </si>
  <si>
    <t>C-500-24236-288429</t>
  </si>
  <si>
    <t>C-500-24164-100313</t>
  </si>
  <si>
    <t>C-500-24227-265930</t>
  </si>
  <si>
    <t xml:space="preserve">BACHELORS DEGREE IN EDUCATION MAJOR IN SCIENCE OR A RELATED DISCIPLINE.
A COMPLETED APPRENTICESHIP OR TEACHING EXPERIENCE.
PRACTICAL EXPERIENCE WITH MS OFFICE, GOOGLE CLASSROOM, AND OTHER SOFTWARE.
DEDICATION, PATIENCE, AND THE ABILITY TO REMAIN CALM IN TENSE SITUATIONS.
THE ABILITY TO ANSWER SENSITIVE QUESTIONS AND CREATE AN ENVIRONMENT WHERE EVERYONES OPINIONS ARE RESPECTED.
</t>
  </si>
  <si>
    <t>C-500-24257-335100</t>
  </si>
  <si>
    <t>C-500-24214-239682</t>
  </si>
  <si>
    <t>C-500-24204-211155</t>
  </si>
  <si>
    <t>C-500-24227-265658</t>
  </si>
  <si>
    <t>P.O. BOX 502399 CK, SAIPAN</t>
  </si>
  <si>
    <t>TANAPAG VILLAGE</t>
  </si>
  <si>
    <t>P.O. BOX 502399 CK SAIPAN</t>
  </si>
  <si>
    <t>P-500-24086-829114</t>
  </si>
  <si>
    <t>AUTOMOTIVE MECHANIC</t>
  </si>
  <si>
    <t>Automotive and engine repair experience and  auto mechanic training required. Ability to use the diagnostic equipment. Ability to read and comprehend operating manuals, blueprints, technical drawings, instructions and information. Knowledge of machines and tools including their designs, uses and repair and maintenance. CNMI driver's license is required.</t>
  </si>
  <si>
    <t>All Federal and State Taxes</t>
  </si>
  <si>
    <t>horizons-inc-saipan.com</t>
  </si>
  <si>
    <t>C-500-24217-243327</t>
  </si>
  <si>
    <t>C-500-24254-325403</t>
  </si>
  <si>
    <t>P-500-24135-990996</t>
  </si>
  <si>
    <t>Knowledge on Economics and Accounting</t>
  </si>
  <si>
    <t>Grand Street, Lot 003 T11, San Jose Villgae</t>
  </si>
  <si>
    <t>C-500-24206-217628</t>
  </si>
  <si>
    <t>P-500-24164-099567</t>
  </si>
  <si>
    <t xml:space="preserve">Food Handler Certificate. Able to work flexible shifts, weekends and holidays. At least 12 months work related experience. </t>
  </si>
  <si>
    <t>C-500-24173-136406</t>
  </si>
  <si>
    <t>C-500-24214-236823</t>
  </si>
  <si>
    <t>TBL CORPORATION</t>
  </si>
  <si>
    <t>TREE THAI MASSAGE</t>
  </si>
  <si>
    <t>3814 2ND FLOOR CANTON BLDG, BEACH ROAD, GARAPAN</t>
  </si>
  <si>
    <t>PMB 1132 BOX 10003</t>
  </si>
  <si>
    <t>66-1072794</t>
  </si>
  <si>
    <t>RATREE</t>
  </si>
  <si>
    <t>TBLCORP15@GMAIL.COM</t>
  </si>
  <si>
    <t>P-500-24170-121854</t>
  </si>
  <si>
    <t xml:space="preserve">One year experience as a Massage Therapist  preferably with a Thai Massage Certification or experience in a Thai Massage Shop. Customer service, communication and interpersonal skills are a must. Applicants are required to submit their resume and employment certification showing the required work experience. Applications will be considered if submitted within the recruitment period. Previous employers will be contacted for verification and personal reference. Applicants will be asked to demonstrate skill requirements of the job. </t>
  </si>
  <si>
    <t>3814 SECOND FLOOR CANTON BLDG., BEACH ROAD, GARAPAN</t>
  </si>
  <si>
    <t>C-500-24270-365875</t>
  </si>
  <si>
    <t>P-500-24234-281826</t>
  </si>
  <si>
    <t>AROMA THERAPIST</t>
  </si>
  <si>
    <t xml:space="preserve">MUST PERFORM PHYSICAL ACTIVITIES THAT REQUIRE CONSIDERABLE USE OF YOUR ARMS AND LEGS AND MOVING YOUR WHOLE BODY, SUCH AS CLIMBING, LIFTING, BALANCING, WALKING, STOOPING, AND HANDLING OF MATERIALS.
THE ABILITY TO EXERT MUSCLE FORCE REPEATEDLY OR CONTINOUSLY OVER TIME.
THE ABILITY TO COMMUNICATE INFORMATION AND IDEAS IN SPEAKING AS OTHERS WILL UNDERSTAND.
THE ABILITY TO USE YOUR ABDOMINAL AND LOWER BACK MUSCLES IN SUPPORT PART OF THE BODY OR CONTINOUSLY OVERTIME WITHOUT GIVING UP OR GETTING TIRED.
In order for applicants to be considered for this occupation, the applicant must be able to distinguish between different types of essential oils and know how they affect the body. </t>
  </si>
  <si>
    <t>C-500-24249-315417</t>
  </si>
  <si>
    <t>C-500-24291-412734</t>
  </si>
  <si>
    <t>KNOWLEDGE OF PRINCIPLES AND METHODS FOR MOVING PEOPLE OR GOODS BY AIR, RAIL, SEA, OR ROAD, INCLUDING THE RELATIVE COSTS AND BENEFITS. KNOWLEDGE OF PRINCIPLES AND PROCESSES FOR PROVIDING CUSTOMER AND PERSONAL SERVICES. THIS INCLUDES CUSTOMER NEEDS ASSESSMENT, MEETING QUALITY STANDARDS FOR SERVICES, AND EVALUATION OF CUSTOMER SATISFACTION</t>
  </si>
  <si>
    <t>C-500-24208-223999</t>
  </si>
  <si>
    <t>P-500-24164-099967</t>
  </si>
  <si>
    <t>Must know how to speak, read, and converse in Korean as most clients are Korean and have limited English language knowledge. Must have 6 months of experience as a Tour Coordinator or Tour Guide.</t>
  </si>
  <si>
    <t>Marianas Business Plaza 4th floor Suite 417, Susupe</t>
  </si>
  <si>
    <t>chapter 2, chapter 7, FICA employee share</t>
  </si>
  <si>
    <t>C-500-24179-152493</t>
  </si>
  <si>
    <t>P-500-23326-518800</t>
  </si>
  <si>
    <t>FOOD PREPARATION AND SERVING RELATED WORKERS, ALL OTHER</t>
  </si>
  <si>
    <t xml:space="preserve">TUN HERMAN PAN, AIRPORT RD., DANDAN </t>
  </si>
  <si>
    <t>C-500-24172-131879</t>
  </si>
  <si>
    <t>Automotive and engine repair experience or auto mechanic training required. Ability to use the diagnostic equipment. Ability to read and comprehend instructions and information. May lift objects that weigh as much as 50 lbs. Know how to drive. A valid CNMI driver's license will be required to both U.S. workers and foreign workers to perform this job.</t>
  </si>
  <si>
    <t>C-500-24264-352567</t>
  </si>
  <si>
    <t>P-500-24221-253533</t>
  </si>
  <si>
    <t>MUST BE EXPERIENCE WITH TROUBLE SHOOT AND MAINTENANCE ALL KIND OF EQUIPMENT AND MACHINE; ABLE TO WORK WITHOUT SUPERVISION</t>
  </si>
  <si>
    <t>C-500-24169-117390</t>
  </si>
  <si>
    <t>Reliance Help Supply</t>
  </si>
  <si>
    <t>P-500-23332-528461</t>
  </si>
  <si>
    <t>C-500-24299-432128</t>
  </si>
  <si>
    <t>RJ Comm. Bldg. 1- F  STE 6 Chalan Msgr. Guerrero Rd Dandan</t>
  </si>
  <si>
    <t>RJ Comm. Bldg. 1- F Ste 6 Chalan Msgr. Guerrero Rd. Dandan</t>
  </si>
  <si>
    <t>Bachelor of Science in Accountancy degree is required. Must have a minimum of two years work experience in the same position and a background in administrative services. Computer literate with specialized knowledge in spreadsheets and accounting software (Peach Tree, QuickBooks). Proficiency in MS Office applications is a must. Knowledgeable in CNMI/Federal tax, preparation of tax returns, budget forecast, business and financial reports, billing and collections, payroll and budgeting duties. Able to adhere to supervision. With customer service, communication and interpersonal skills. Ability to compose professional correspondences.  Can work diligently and independently with least supervision.  Applicants are required to submit their resume and employment certification showing the required experience. Application will be considered if submitted within the recruitment period. Previous employer will be contacted for verification and personal reference.</t>
  </si>
  <si>
    <t xml:space="preserve">RJ Commercial Building 1st Floor </t>
  </si>
  <si>
    <t>Suite #4 Chalan Msgr. Guerrero Road</t>
  </si>
  <si>
    <t>C-500-24261-341824</t>
  </si>
  <si>
    <t>Understand the importance of sanitation and practice proper procedures to keep their work area tight. Knowledge of ingredients, how those ingredients interact, how to properly store and work with those ingredients and which items can be served as a substitute for others is essential in the kitchen. Ability to understand and practice the steps involved in all of the primary cooking. Methods: Saute, Grill, Poach, Braise and Fry. Must be able delineate between criticism and critique and accept those opportunity to learn from their mistakes. Be supportive to others and is able and willing to ask for help when the time arises. Ability to work shifts over weekend and on holidays as required. Must be able to read, write and communicate in English. Food Handler Certificate is required. Knowledge and experience of cooking and serving Filipino dishes and cuisines.</t>
  </si>
  <si>
    <t>C-500-24272-372201</t>
  </si>
  <si>
    <t>C-500-24304-441961</t>
  </si>
  <si>
    <t>5474 ELLEGH AV OLEAI</t>
  </si>
  <si>
    <t>P-500-24199-201289</t>
  </si>
  <si>
    <t>APPLICANT REQUIRE TO WORK AS MANICURISTS AT LEAST 12 MONTHS PREVIOUSLY.</t>
  </si>
  <si>
    <t>C-500-24235-285043</t>
  </si>
  <si>
    <t>P-500-24146-037880</t>
  </si>
  <si>
    <t>ABILITY TO UNDERSTAND AND FOLLOW SAFETY PROCEDURES. MUST BE ABLE TO LIFT UP TO 30LBS OF MATERIALS, SOLUTIONS, OR LINENS. MUST BE ABLE TO WORK ON FLEXIBLE HOURS INCLUDING WEEKENDS, HOLIDAYS, AND NIGHT SHIFTS.</t>
  </si>
  <si>
    <t>C-500-24155-061724</t>
  </si>
  <si>
    <t>C-500-24215-239987</t>
  </si>
  <si>
    <t>C-500-24239-292125</t>
  </si>
  <si>
    <t>FRINGE BENEFITS: PAID TIME OFF &amp; HOLIDAYS. OPTIONAL: MEDICAL AND DENTAL INSURANCE.</t>
  </si>
  <si>
    <t>CNMI TAX, FEDERAL TAX, MEDICARE AND SOCIAL SECURITY.</t>
  </si>
  <si>
    <t>C-500-24193-188225</t>
  </si>
  <si>
    <t>SAIPAN MP 96950</t>
  </si>
  <si>
    <t>P-500-24131-979809</t>
  </si>
  <si>
    <t>C-500-24196-195004</t>
  </si>
  <si>
    <t>MALABORBOR'S CHILD CARE</t>
  </si>
  <si>
    <t>P.O. BOX 1491</t>
  </si>
  <si>
    <t>66-1046898</t>
  </si>
  <si>
    <t>MALABORBOR</t>
  </si>
  <si>
    <t>PAULINE BENETT</t>
  </si>
  <si>
    <t>BATITANGGURL670@GMAIL.COM</t>
  </si>
  <si>
    <t>P-500-24140-011986</t>
  </si>
  <si>
    <t>HIGH SCHOOL DIPLOMA AND 12 MONTHS OF WORK EXPERIENCE AS A CHILD CARE WORKER.</t>
  </si>
  <si>
    <t>batitanggurl670@gmail.com</t>
  </si>
  <si>
    <t>C-500-24215-239980</t>
  </si>
  <si>
    <t>CORPORATIONJRB@GMAIL.COM</t>
  </si>
  <si>
    <t>C-500-24309-449987</t>
  </si>
  <si>
    <t>R.A.V. INTERNATIONAL CORPORATION</t>
  </si>
  <si>
    <t>EXCELLENT TAXI</t>
  </si>
  <si>
    <t>P.O. BOX 503487, FLORES ROSA ST.</t>
  </si>
  <si>
    <t>66-0859232</t>
  </si>
  <si>
    <t>NOT AVAILABLE</t>
  </si>
  <si>
    <t>ASHRAFUZZAMAN</t>
  </si>
  <si>
    <t>ravinternational602@gmail.com</t>
  </si>
  <si>
    <t>Shuttle Drivers and Chauffeurs</t>
  </si>
  <si>
    <t>P-500-24268-359278</t>
  </si>
  <si>
    <t>TAXI DRIVER</t>
  </si>
  <si>
    <t>AT LEAST 6 MONTHS WORKING EXPERIENCE AS TAXI DRIVER. MUST HAVE NO CRIMINAL RECORD OR RECORD OF CONSUMING SUBSTANCE. KNOWLEDGE IN ROAD AND TRAFFIC SYSTEM. GEOGRAPHICAL KNOWLEDGE. KNOW SAFETY DRIVING. MUST HAVE VALID DRIVER'S LICENSE AND DRIVERS LICENSE FROM DEPARTMENT OF COMMERCE. COMMUNICATION AND INTERPERSONAL SKILLS EXPERIENCE. WILLING TO WORK FLEXIBLE SCHEDULE. DO OTHER RELATED DUTIES AS ASSIGNED.</t>
  </si>
  <si>
    <t>FLORES ROSA ST.</t>
  </si>
  <si>
    <t>C-500-24206-217600</t>
  </si>
  <si>
    <t>G/F Jet Bldg Chalan Pale Arnold  St. Middle Road Gualo Rai</t>
  </si>
  <si>
    <t>G/F Bldg Chalan Pale Arnold St. Middle Road Gualo Rai</t>
  </si>
  <si>
    <t>P-500-24138-007063</t>
  </si>
  <si>
    <t>Counter Attendant</t>
  </si>
  <si>
    <t xml:space="preserve">3 months work related experience. Ability to work under pressure. Willing to work flexible shift. Knows how to use computerized cash register. </t>
  </si>
  <si>
    <t>G/F Bldg Chalan Pale Arnold St. Middle  Road Gualo Rai</t>
  </si>
  <si>
    <t>Mandatory CNMI and Federal Taxes</t>
  </si>
  <si>
    <t>C-500-24172-131788</t>
  </si>
  <si>
    <t>P-500-23249-322637</t>
  </si>
  <si>
    <t>MUST HAVE AT LEAST 12 MONTHS OF EXPERIENCE. KNOWLEDGE OF PRINCIPLES AND PROCESSES FOR PROVIDING CUSTOMER AND PERSONAL SERVICE. THIS INCLUDES CUSTOMER NEEDS ASSESSMENT, MEETING QUALITY STANDARDS FOR SERVICES AND EVALUATION OF CUSTOMER SATISFACTION.  ASKING QUESTIONS AT APPROPRIATE TIMES. FOLLOWS WRITTEN AND VERBAL INSTRUCTIONS FROM THE SUPERVISOR AND HANDLES THE PHYSICAL DEMANDS OF THE JOB, INCLUDING AND WALKING FOR MOST OF THE SHIFT, BENDING AND CLIMBING.</t>
  </si>
  <si>
    <t>CNMI TAXES and FEDERAL TAXES REQUIRED BY LAW</t>
  </si>
  <si>
    <t>C-500-24198-198081</t>
  </si>
  <si>
    <t>Applicant must have 12 months of experience in the same position. Must have ability to complete scheduled tasks while responding to unexpected incidents. Must have knowledge of health and safety standards and the ability to handle cleaning chemicals safely. Must have time management skills. Customer service, communication and interpersonal skills are a must especially when dealing with clients. Applicants must be able to multitask and work under pressure. Applicant must be willing to work flexible time, holidays and weekends when necessary. Must be able to limb heights and lift loads of up to 50lbs. Work hours will be between 6:00AM and 8:00PM for at least 7 hours per day. Applicant must clearly indicate the JVA# and position being applied for. Applicant must submit a resume with character references, and employment certificates showing the required work experience. Complete applications will be considered if submitted within the recruitment period. We will contact previous employers for verification and personal reference. Applicants will be asked to demonstrate skill requirements of the job. All requirements will be applied equally to all applicants.</t>
  </si>
  <si>
    <t>C-500-24249-315405</t>
  </si>
  <si>
    <t>Fringe benefits- paid time off &amp; holidays. Optional: Medical &amp; dental insurance, life insurance, 401a retirement plan.</t>
  </si>
  <si>
    <t>C-500-24249-315373</t>
  </si>
  <si>
    <t>C-500-24201-207616</t>
  </si>
  <si>
    <t>Food Preparation Worker</t>
  </si>
  <si>
    <t xml:space="preserve">Must have 3 MONTHS EXPERIENCE AS FOOD PREPARATION WORKER. KNOWLEDGEABLE IN HEALTH AND SAFETY PROCEDURES AT WORK. MAY BE ABLE TO WORK ON A FLEXIBLE TIME SCHEDULE IF NEEDED. May be working on a long standing position if necessary
</t>
  </si>
  <si>
    <t>C-500-24204-211129</t>
  </si>
  <si>
    <t>C-500-24302-435234</t>
  </si>
  <si>
    <t>P.O.BOX 506557</t>
  </si>
  <si>
    <t>P-500-24207-220709</t>
  </si>
  <si>
    <t>COMPUTER LITERATE, TIME MANAGEMENT AND MULTITASKING, ACCOUNTING, BOOKKEEPING, AUDITING.</t>
  </si>
  <si>
    <t>TUN HERMAN PAN AIRPORT  ROAD DAN-DAN</t>
  </si>
  <si>
    <t>CNMI TAXES ( CHAPTER 2 AND CHAPTER 7)
FICA TAXES (SOCIAL SECURITY AND MEDICARE)</t>
  </si>
  <si>
    <t>C-500-24206-217694</t>
  </si>
  <si>
    <t>Jet Realty And Development, Inc.</t>
  </si>
  <si>
    <t>66-0522104</t>
  </si>
  <si>
    <t>jetrealty18@gmail.com</t>
  </si>
  <si>
    <t>P-500-24140-012371</t>
  </si>
  <si>
    <t>At least 6 months working experience. Willing to work on flexible hours including weekends and holidays. Know how to use cleaning solutions and cleaning equipment. Do other duties assigned.</t>
  </si>
  <si>
    <t>Airport Road Dandan</t>
  </si>
  <si>
    <t>C-500-24299-431858</t>
  </si>
  <si>
    <t>C-500-24185-175128</t>
  </si>
  <si>
    <t>P-500-24065-771835</t>
  </si>
  <si>
    <t>per week exceeds 40 hours, overtime rate $10.17 x 1.5=$15.255 per hour</t>
  </si>
  <si>
    <t>C-500-24276-379007</t>
  </si>
  <si>
    <t>C-500-24299-432072</t>
  </si>
  <si>
    <t xml:space="preserve">Computer Literate
Knowledgeable in Excel and Microsoft Word 
Knowledgeable in Google Workspace
Problem and Analytical Skills
Time Management and Multitasking
</t>
  </si>
  <si>
    <t>C-500-24120-934033</t>
  </si>
  <si>
    <t>C-500-24227-265638</t>
  </si>
  <si>
    <t>P-500-24086-829096</t>
  </si>
  <si>
    <t>Must be knowledgeable in Peachtree Accounting Program, SAP and Microsoft Office applications and have background in handling book of accounts, preparation of trial balances and other related jobs. Must have knowledge and experience in computation of taxes owed, preparation of returns and reporting of other tax requirements in compliance with federal, state and company policies, rules and regulations.</t>
  </si>
  <si>
    <t>C-500-24234-281945</t>
  </si>
  <si>
    <t>P-500-24199-201274</t>
  </si>
  <si>
    <t>APPLICANT REQUIRE TO PASS CNMI TOUR GUIDE EXAMINATION IF WORK AT SAIPAN, CNMI, AND AT LEAST WORKED AS TOUR GUIDE 12 MONTHS PREVIOUSLY.  HOURS PER DAY ARE FLEXIBLE.</t>
  </si>
  <si>
    <t>C-500-24263-348747</t>
  </si>
  <si>
    <t>Chalan  Pale Arnold Middle Road, Gualo Rai</t>
  </si>
  <si>
    <t>Chalan Pale Arnold Middle Road, Gualo Rai</t>
  </si>
  <si>
    <t>CNMI Withholding Tax, FICA Tax and other deductions required by Law.</t>
  </si>
  <si>
    <t>C-500-24214-236923</t>
  </si>
  <si>
    <t>SUITE 201 LANGSE STREET</t>
  </si>
  <si>
    <t>CNMI Local Taxes (Chp. 2) &amp; Social Security/Medicare Taxes</t>
  </si>
  <si>
    <t>aljcabael@gmail.com</t>
  </si>
  <si>
    <t>C-500-24198-198658</t>
  </si>
  <si>
    <t>PMB 279 BOX 10000</t>
  </si>
  <si>
    <t>UNIT 103, G/F., PIANO BLDG., MIDDLE RD., GARAPAN</t>
  </si>
  <si>
    <t>P-500-24085-826062</t>
  </si>
  <si>
    <t>MANICURISTS</t>
  </si>
  <si>
    <t xml:space="preserve">AT LEAST 12 MONTH PREVIOUS RELATED WORK EXPERIENCE AS MANICURISTS.  EMPLOYER GUARANTEE TO OFFER THE WORKER EMPLOYEMENT FOR A TOTAL NUMBER OF WORK HOURS EQUAL TO AT LEAST THREE-FOURTHS OF THE WORKDAYS OF THE TOTAL PERIOD OF EMPLOYMENT SPECIFIED IN WORK CONTRACT, BEGINNING WITH THE FIRST WORKDAY AFTER THE ARRIVAL OF THE WORKER AT THE PLACE OF EMPLOYMENT OR THE ADVERTISED CONTRACTUAL FIRST DATE OF NEED, WHICHEVER IS LATER, AND ENDING ON THE EXPIRATION DATE SPECIFIED IN THE WORK CONTRACT OR ITS EXTENSION, IF ANY. </t>
  </si>
  <si>
    <t>FEDERAL &amp; LOCAL TAX DEDUCTABLE.</t>
  </si>
  <si>
    <t>C-500-24239-295029</t>
  </si>
  <si>
    <t>P-500-24156-071092</t>
  </si>
  <si>
    <t>POWER PLANT TECHNICIAN</t>
  </si>
  <si>
    <t>ALL REQUIRED LOCAL, STATE AND FEDERAL EMPLOYMENT TAXES.</t>
  </si>
  <si>
    <t>Edgard_Acollador@nextechsol.com</t>
  </si>
  <si>
    <t>C-500-24181-162491</t>
  </si>
  <si>
    <t>KONSTRUCT CORP.</t>
  </si>
  <si>
    <t>P. O. BOX 505656</t>
  </si>
  <si>
    <t>66-0862203</t>
  </si>
  <si>
    <t>konstructcorp.spn@gmail.com</t>
  </si>
  <si>
    <t>P-500-24039-702453</t>
  </si>
  <si>
    <t>OUTSIDE WORKER MAINTENANCE</t>
  </si>
  <si>
    <t xml:space="preserve">Must have at least 3 months previous work related skills, knowledge &amp; experience as outside maintenance worker.
Applicants must be able to lift 50 lbs. and can work on flexible hours on weekends and holidays or early morning shift.
Must submit detailed resume equally applicable to both U.S. and Foreign workers.
</t>
  </si>
  <si>
    <t xml:space="preserve">Ch. 2 and Ch. 7 Taxes ( State and Federal Tax), Social Security and Medicare Taxes </t>
  </si>
  <si>
    <t>C-500-24213-233695</t>
  </si>
  <si>
    <t>YOUNIS ART STUDIO, INC.</t>
  </si>
  <si>
    <t>MARIANAS VARIETY NEWS &amp; VIEWS</t>
  </si>
  <si>
    <t>P.O. BOX 500231</t>
  </si>
  <si>
    <t>8823 ALAIHAI AVENUE, GARAPAN, SAIPAN</t>
  </si>
  <si>
    <t>98-6018658</t>
  </si>
  <si>
    <t>LUISA</t>
  </si>
  <si>
    <t>HR SPECIALIST</t>
  </si>
  <si>
    <t>liza.cruz@mvariety.com</t>
  </si>
  <si>
    <t>P-500-24120-933372</t>
  </si>
  <si>
    <t>Well-developed knowledge in accounting functions; Operate computers using updated technology and knowledgeable with Accounting software, Tax Preparation software, and Word processing software; Communicate in English language, both written and oral;  With knowledge in economics and accounting, mathematics, administration and management, customer and personal service; and Updated with tax laws.</t>
  </si>
  <si>
    <t>8823 ALAIHAI AVENUE, GARAPAN</t>
  </si>
  <si>
    <t>FICA Tax, CNMI Tax</t>
  </si>
  <si>
    <t>hr@mvariety.com</t>
  </si>
  <si>
    <t>www@mvariety.com</t>
  </si>
  <si>
    <t>C-500-24212-230430</t>
  </si>
  <si>
    <t>Ping Shun Corporation</t>
  </si>
  <si>
    <t>520 Restaurant</t>
  </si>
  <si>
    <t>66-0713873</t>
  </si>
  <si>
    <t>pingshunspn@gmail.com</t>
  </si>
  <si>
    <t>P-500-24170-122289</t>
  </si>
  <si>
    <t>12 months work experience certificate required as cook in a Chinese restaurant industry.</t>
  </si>
  <si>
    <t>Alaihai Ave., Garapan</t>
  </si>
  <si>
    <t>C-500-24240-298256</t>
  </si>
  <si>
    <t>C-500-24170-122130</t>
  </si>
  <si>
    <t>C-500-24220-250082</t>
  </si>
  <si>
    <t>SAVEMORE MARKET</t>
  </si>
  <si>
    <t>P.O. box 503373</t>
  </si>
  <si>
    <t>P-500-24163-094786</t>
  </si>
  <si>
    <t>24 Months of experience is required. Skilled in the use of hand and power tool. Agility to take apart machines, equipment or devices to remove and replace defective parts. Ability to use common tools such as hammers, hoists, saws, drills and wrenches. Experience with precision measuring instruments or electronic testing devices. Experience performing routine maintenance. Ability to maintain focus  while working individually.</t>
  </si>
  <si>
    <t>C-500-25056-720937</t>
  </si>
  <si>
    <t>C-500-25045-692936</t>
  </si>
  <si>
    <t>C-500-25045-692946</t>
  </si>
  <si>
    <t>C-500-24351-545222</t>
  </si>
  <si>
    <t>P-500-24262-345704</t>
  </si>
  <si>
    <t>Operating Engineers &amp; Other Construction Equipment Operator</t>
  </si>
  <si>
    <t>C-500-25077-782999</t>
  </si>
  <si>
    <t>C-500-25056-723873</t>
  </si>
  <si>
    <t>C-500-25075-779587</t>
  </si>
  <si>
    <t>C-500-24246-308359</t>
  </si>
  <si>
    <t>ZVR CORPORATION</t>
  </si>
  <si>
    <t>KYLE DRESS SHOP</t>
  </si>
  <si>
    <t>66-1031251</t>
  </si>
  <si>
    <t>RENZ</t>
  </si>
  <si>
    <t>zvrcorporation@yahoo.com</t>
  </si>
  <si>
    <t>P-500-24194-191582</t>
  </si>
  <si>
    <t>DRESS MAKER</t>
  </si>
  <si>
    <t>C-500-24320-476789</t>
  </si>
  <si>
    <t>PROPER HYGIENE: CUSTOMER SERVICE, KNOWLEDGE IN FOOD PREPARATION AND SERVING.</t>
  </si>
  <si>
    <t>C-500-24291-412613</t>
  </si>
  <si>
    <t>Stationary Engineers and Boiler Operators</t>
  </si>
  <si>
    <t>P-500-24229-271550</t>
  </si>
  <si>
    <t>Assistant Chief Engineer</t>
  </si>
  <si>
    <t xml:space="preserve">WATER TREATMENT PLANT OPERATOR CERTIFICATION. VGI TRAINING CERTIFIED. MUST HAVE EXPERIENCE AS AN ASSISTANT CHIEF ENGINEER OR OTHER MANAGERIAL ROLE IN THE MAINTENANCE AND ENGINEERING DEPARTMENT, PREFERABLY IN A HOTEL SETTING.
</t>
  </si>
  <si>
    <t>C-500-24295-422030</t>
  </si>
  <si>
    <t>Fringe benefits: Paid time off and holiday pay.</t>
  </si>
  <si>
    <t>C-500-24353-552756</t>
  </si>
  <si>
    <t>Preferably with (12) twelve months of work experience as a Beautician to perform haircuts, apply make-up, shampoo and shape nails.</t>
  </si>
  <si>
    <t>C-500-25043-685591</t>
  </si>
  <si>
    <t>ALL APPLICABLE CNMI AND FEDERAL TAXES  (WTAX &amp; FICA)</t>
  </si>
  <si>
    <t>C-500-25072-771471</t>
  </si>
  <si>
    <t>Education: High School or GED Diploma. Work Experience: one (1) year of experience as a GSE mechanic or general repair mechanic or maintenance mechanic, with a preference for experience working with GSE or similar equipment. Proficiency in mechanical, hydraulic, and electrical systems repair. Familiarity with diagnostic tools and repair software. Ability to read and interpret technical documents accurately. A valid driver's license is mandatory; certification in forklift operation or similar equipment are advantageous. Keen awareness of small details during inspections and repairs is crucial, as malfunctions often stem from misalignments or subtle issues. A steady hand and good hand-eye coordination are essential for tasks, such as  connecting or attaching components, and using hand tools. Must be able to lift and carry heavy objects (up to 70 lbs. or more), work with greasy or dirty equipment, and adopt uncomfortable positions. Must tolerate hot or cold environments and stand, bend, kneel, and crouch for extended periods. Must possess the ability to perform effectively under pressure and be adaptable to flexible working hours. Additionally, must be available and prepared to work nights, weekends, holidays, and under inclement weather conditions.</t>
  </si>
  <si>
    <t>Paid leave, Holiday pay, and 401(k)retirement plan subject to company policy</t>
  </si>
  <si>
    <t>https://www.jobs.cnmi.labor.gov</t>
  </si>
  <si>
    <t>C-500-24318-471131</t>
  </si>
  <si>
    <t>P-500-24198-198631</t>
  </si>
  <si>
    <t>C-500-24332-503600</t>
  </si>
  <si>
    <t>ALL APPLICABLE CNMI &amp; FEDERAL TAX (FICA &amp; WTAX)</t>
  </si>
  <si>
    <t>C-500-24366-577981</t>
  </si>
  <si>
    <t>C-500-24274-373938</t>
  </si>
  <si>
    <t xml:space="preserve">Knowledge of layouts and graphic fundamentals.  Should be familiar with design software programs like Adobe Photoshop, Illustrator, and InDesign. Certification in these programs can be a competitive advantage.  Have understanding of design principles like typography, composition, and textures is important.
</t>
  </si>
  <si>
    <t>C-500-24263-348742</t>
  </si>
  <si>
    <t>C-500-24286-403168</t>
  </si>
  <si>
    <t>503496 BUENAS DIAS DANDAN Alof avenue</t>
  </si>
  <si>
    <t>CNM I Payroll Taxes.</t>
  </si>
  <si>
    <t>C-500-24303-439010</t>
  </si>
  <si>
    <t>GOLDEN PALM LLC</t>
  </si>
  <si>
    <t>P-500-24172-131791</t>
  </si>
  <si>
    <t xml:space="preserve">12 MONTHS EXPERIENCE IN TOUR GUIDING, ABLE TO COMMUNICATE in ENGLISH AND
CHINESE AND WORK FLEXIBLE TIME
</t>
  </si>
  <si>
    <t xml:space="preserve">Applicable Federal &amp; Local Taxes
</t>
  </si>
  <si>
    <t>C-500-24318-471090</t>
  </si>
  <si>
    <t>P-500-24200-204735</t>
  </si>
  <si>
    <t>C-500-24299-431833</t>
  </si>
  <si>
    <t>P. O. Box 502473, Finasisu</t>
  </si>
  <si>
    <t>Knowledgeable in AutoCAD 2D, Microsoft Office (Word, Excel, Power Point) and civil 3D software</t>
  </si>
  <si>
    <t>P.O. Box 502473, Finasisu</t>
  </si>
  <si>
    <t>C-500-24281-388819</t>
  </si>
  <si>
    <t>PMB 1020 P O  BOX 10000</t>
  </si>
  <si>
    <t>P-500-24204-211181</t>
  </si>
  <si>
    <t xml:space="preserve">	Bachelors degree in accounting or related discipline required.
	Three (3) years of previous accounting experience required. 
	Knowledge in software applications, specifically in Hotel Opera, Micros POS, e-golf system and MAS2000 accounting system is preferred.
	Ability to read, analyze and interpret work documents and other related documents. 
	Ability to identify and resolve problems in a timely manner and develop alternative solutions.
	Ability to present and express ideas and information clearly and concisely in a manner appropriate to all audiences in both oral and written.
	Ability to meet the demands of the work schedule.</t>
  </si>
  <si>
    <t>APPLICABLE FEDERAL AND LOCAL PAYROLL TAXES AS REQUIRED BY LAW.
OPTIONAL: HOUSING at $100/month.
OPTIONAL: HEALTH INSURANCE.</t>
  </si>
  <si>
    <t>C-500-24331-502747</t>
  </si>
  <si>
    <t>P-500-24157-072172</t>
  </si>
  <si>
    <t>Applicant must have a high school diploma. Applicant must have at least 6 months of experience. Applicant must have a valid driver's license.</t>
  </si>
  <si>
    <t>C-500-24245-308103</t>
  </si>
  <si>
    <t>Pure Water Corporation</t>
  </si>
  <si>
    <t>Majestic Apartment</t>
  </si>
  <si>
    <t>PMB 315 PO Box 10003</t>
  </si>
  <si>
    <t>66-0721931</t>
  </si>
  <si>
    <t>Urumelog</t>
  </si>
  <si>
    <t>Fengying</t>
  </si>
  <si>
    <t>PMB 315, PO Box 10003</t>
  </si>
  <si>
    <t>purewaterspn@gmail.com</t>
  </si>
  <si>
    <t>Property, Real Estate, and Community Association Managers</t>
  </si>
  <si>
    <t>P-500-24205-214485</t>
  </si>
  <si>
    <t>2 years work experience required as manager in apartment industry</t>
  </si>
  <si>
    <t>Plumeria Avenue, Garapan</t>
  </si>
  <si>
    <t>C-500-24311-456229</t>
  </si>
  <si>
    <t>P-500-24239-295023</t>
  </si>
  <si>
    <t>C-500-24320-477103</t>
  </si>
  <si>
    <t>C-500-24302-435434</t>
  </si>
  <si>
    <t>QUEEN BEE CORPORATION</t>
  </si>
  <si>
    <t>ACADEMY (TUTORING SERVICES)</t>
  </si>
  <si>
    <t>P.O. BOX 502672, LVPE'S BUILDING, AS LITO ROAD</t>
  </si>
  <si>
    <t>66-1046261</t>
  </si>
  <si>
    <t>JOO YOON</t>
  </si>
  <si>
    <t>corporationqueenbee@gmail.com</t>
  </si>
  <si>
    <t>P-500-24228-269031</t>
  </si>
  <si>
    <t>Must have 12 months working experience as Accounting Associate. Knowledge in Accounting principles. Knowledge in all types of taxes. Knowledge in financial statement, income and balance for the right mathematical method or formula. The ability of associated office work, statistics with business initiative. Willing to work flexible schedule. Perform related duties as assigned.</t>
  </si>
  <si>
    <t>C-500-24366-577963</t>
  </si>
  <si>
    <t>C-500-24263-351658</t>
  </si>
  <si>
    <t>3688 Beachroad Garapan Village Bldg No. 3688</t>
  </si>
  <si>
    <t>C-500-24276-379950</t>
  </si>
  <si>
    <t>GENEAL MAINTENANCE</t>
  </si>
  <si>
    <t>KNOWLEDGE OF GENERAL CARPENTRY AND REPAIR.
ABILITY TO USE HANDTOOLS AND POWER TOOLS.
6 MONTHS WORKING EXPERIENCE AS GENERAL MAINTENANCE</t>
  </si>
  <si>
    <t>C-500-24324-483853</t>
  </si>
  <si>
    <t>C-500-24318-471138</t>
  </si>
  <si>
    <t>P-500-24198-198623</t>
  </si>
  <si>
    <t>C-500-24283-394289</t>
  </si>
  <si>
    <t>C-500-24299-431894</t>
  </si>
  <si>
    <t>P-500-24201-207621</t>
  </si>
  <si>
    <t>MUST HAVE MINIMUM 12 MONTHS DOCUMENTED EXPERIENCE IN SAMPLING AND TESTING</t>
  </si>
  <si>
    <t>C-500-24298-428766</t>
  </si>
  <si>
    <t>C-500-24313-461911</t>
  </si>
  <si>
    <t>C-500-24310-452906</t>
  </si>
  <si>
    <t>scottbuilders.construction@gmail.com</t>
  </si>
  <si>
    <t>CNMI  TAX - CHAP2 &amp; CHAP7
FICA- SS &amp; MED</t>
  </si>
  <si>
    <t>C-500-24344-526423</t>
  </si>
  <si>
    <t xml:space="preserve">Knowledge of machines hand tools or power tools, including their designs, uses, repair, and maintenance. Basic knowledge in electrical works . </t>
  </si>
  <si>
    <t>C-500-24344-529382</t>
  </si>
  <si>
    <t>Have the ability to stand for extended periods.
 Have the ability to work under pressure.
 Have the ability to follow instructions.</t>
  </si>
  <si>
    <t>C-500-24255-328600</t>
  </si>
  <si>
    <t>PASEO DE MARIANAS Garapan</t>
  </si>
  <si>
    <t>P-500-24212-230224</t>
  </si>
  <si>
    <t xml:space="preserve">In order for the applicants to be considered for this application, applicant must have full knowledge for providing excellent services to customers in regards to services for fingernails and toenails, must be active listener giving full attention to customers' needs and requests. Applicant must have at least 12 months of training and 12 months of relevant experience. </t>
  </si>
  <si>
    <t>FICA 7.65% ; STATE INCOME TAX 4%</t>
  </si>
  <si>
    <t>C-500-24300-434796</t>
  </si>
  <si>
    <t>C-500-24351-545076</t>
  </si>
  <si>
    <t>MUST HAVE 12 MONTHS EXPERIENCE AS MAINTENANCE WORKER. KNOW HOW TO USE POWER TOOLS AND MANUAL TOOLS . KNOWLEDGEABLE FOR HEALTH AND SAFETY PROCEDURE IN DOING THE TASK. MAY REQUIRE WORKING LONG STANDING OR UNDER THE SUN IF NECESSARY.</t>
  </si>
  <si>
    <t>C-500-24274-372521</t>
  </si>
  <si>
    <t>AIC MARIANAS, INC.</t>
  </si>
  <si>
    <t>PMB 564 PPP BOX 10000</t>
  </si>
  <si>
    <t>66-0446100</t>
  </si>
  <si>
    <t>HENRY</t>
  </si>
  <si>
    <t>saipan@aicconstruction.com</t>
  </si>
  <si>
    <t>P-500-24219-246512</t>
  </si>
  <si>
    <t>MUST HAVE KNOWLEDGE OF EQUIPMENT PREVENTIVE MAINTENANCE SYSTEM AND MUST PASS REQUIRED TRADE TEST TO CHECK SKILLS AND QUALIFICATIONS.</t>
  </si>
  <si>
    <t>AIRPORT ROAD, LOWER DANDAN</t>
  </si>
  <si>
    <t>C-500-24310-453011</t>
  </si>
  <si>
    <t>P-500-24219-246562</t>
  </si>
  <si>
    <t>Housekeeper</t>
  </si>
  <si>
    <t>Previous work-related skills, knowledge, or experience is required. Service orientation, Time management, and judgement and decision-making skills.</t>
  </si>
  <si>
    <t>C-500-24345-529842</t>
  </si>
  <si>
    <t>P-500-24292-415732</t>
  </si>
  <si>
    <t>C-500-24281-388820</t>
  </si>
  <si>
    <t>FICA TAXES (SOCIAL SECURITY AND MEDICARE)
CNMI TAXES (CHAPTER 2 AND CHAPTER 7)</t>
  </si>
  <si>
    <t>C-500-24353-552942</t>
  </si>
  <si>
    <t xml:space="preserve">Must have at least 12 months of work experience in a related field and be able to work with or without Supervision
</t>
  </si>
  <si>
    <t>MMC 1 BUILDING CHALAN PIAO VILLAGE</t>
  </si>
  <si>
    <t>P.O BOX 505339</t>
  </si>
  <si>
    <t>C-500-24274-372523</t>
  </si>
  <si>
    <t>P-500-24219-246508</t>
  </si>
  <si>
    <t>HEAVY AND TRUCK - TRAILER TRUCK DRIVER</t>
  </si>
  <si>
    <t>MUST HAVE KNOWLEDGE OF EQUIPMENT PREVENTIVE MAINTENANCE SYSTEM AND MUST PASS REQUIRED TRADE TEST TO CHECK SKILLS AND QUALIFICATIONS. MUST HAVE A VALID DRIVER'S LICENSE.</t>
  </si>
  <si>
    <t>C-500-24216-243043</t>
  </si>
  <si>
    <t>UNITED EQUIPMENT RENTAL COMP CORPORATION</t>
  </si>
  <si>
    <t>United Construction  Services</t>
  </si>
  <si>
    <t>P-500-24178-148240</t>
  </si>
  <si>
    <t>Knowledge of using machines hand tools or power tools, including their designs, uses, repair, and maintenance.</t>
  </si>
  <si>
    <t>C-500-24310-455781</t>
  </si>
  <si>
    <t>MUST HAVE 3 MONTHS WORK EXPERIENCE.
ATTENTION TO DETAIL AND KNOWLEDGEABLE OF PROPER SAFETY PROCEDURES IN DOING THE TASK
EXPERIENCE WITH A VARIETY OF CLEANING PRODUCTS AND TOOLS. MAYBE WORKING LONG STANDING IF NECESSARY.</t>
  </si>
  <si>
    <t>C-500-24298-429244</t>
  </si>
  <si>
    <t>12 MONTHS EXPERIENCE AS GENERAL MAINTENANCE, KNOWLEDGEABLE IN ALL MAINTENANCE WORK, INCLUDING ELECTRICAL AND OTHER DRAFTING
WORKS, MUST HAVE NO CRIMINAL RECORDS - BACKGROUND CHECKING WILL BE APPLICABLE TO ALL REGARDLESS OF STATUS, CITIZENSHIP, GENDER, RACE, AGE, NATIONALITY, ETC</t>
  </si>
  <si>
    <t>C-500-24320-476977</t>
  </si>
  <si>
    <t>Skilled in operating various crane models, load charts, rigging methods, maintenance, safety protocols, and OSHA guidelines.</t>
  </si>
  <si>
    <t>DOD PROJECT FA8051-24-F-0024. EMPLOYER WILL PAY THE HIGHEST OF THE PWD, FEDERAL, STATE OR LOCAL MINIMUM WAGE.</t>
  </si>
  <si>
    <t xml:space="preserve">ALL FEDERAL, STATE &amp; LOCAL EMPLOYMENT TAXES. </t>
  </si>
  <si>
    <t>C-500-25026-643056</t>
  </si>
  <si>
    <t>CNMI WITHHOLDING TAX AND FICA TAX(SS &amp; MEDICARE)</t>
  </si>
  <si>
    <t>C-500-24309-452370</t>
  </si>
  <si>
    <t>C-500-24330-499425</t>
  </si>
  <si>
    <t>Hydroaire Mechanical Systems (Saipan) Inc's</t>
  </si>
  <si>
    <t>C-500-24310-453150</t>
  </si>
  <si>
    <t>AT LEAST THREE (3) MONTHS EXPERIENCE.PHYSICALLY ABLE TO PERFORM THEIR DUTIES. MUST MEET PHYSICAL REQUIREMENTS SUCH AS LIFTING OBJECTS OF AT LEAST 25 LBS.; UP TO 50 LBS. WITH HELP OF A HAND TRUCK OR LIMITED ASSISTANCE; BENDING AND STANDING FOR DURATION OF SHIFT. MUST BE ABLE TO WORK WITH HOUSEHOLD PETS. MUST KNOW HOW TO OPERATE CLEANING EQUIPMENT SUCH AS CARPET SHAMPOOERS, CARPET STEAMERS, CLOTHES WASHER AND DRYER, IRONING MACHINE OR PRESSES, FLOOR POLISHERS, AND VACUUM CLEANERS. AS WELL AS THE ABILITY TO WORK WITH MINIMAL SUPERVISION. ABLE TO WORK DURING WEEKENDS OR NIGHT SHIFTS WHEN NEEDED. THE EMPLOYER REQUIRES POST-OFFER PRE-EMPLOYMENT DRUG SCREENING TEST AND RANDOM DRUG TESTING WHICH IS TO BE APPLIED EQUALLY TO BOTH U.S. WORKERS AND CW-1 WORKERS</t>
  </si>
  <si>
    <t>C-500-25031-656259</t>
  </si>
  <si>
    <t>P-500-24353-552705</t>
  </si>
  <si>
    <t>Bachelors degree from an accredited college or university, experience in progressive professional level of accounting. Computer literate with knowledge in Microsoft software programs (excel, access, outlook and word) and accounting software (Quick books and Peachtree). Knowledgeable in preparation of tax returns, budget forecast, business and financial reports, billing and collections, payroll and budgeting duties. Able to adhere to and meet reporting deadlines and can work with minimum supervision. Must have 48 months of work experience.</t>
  </si>
  <si>
    <t>C-500-24345-529419</t>
  </si>
  <si>
    <t>C-500-24353-552761</t>
  </si>
  <si>
    <t>Other</t>
  </si>
  <si>
    <t>CNMI Ch 2 Withholding and FICA/Medicare Tax only</t>
  </si>
  <si>
    <t>C-500-24341-522455</t>
  </si>
  <si>
    <t>DAMA DE NOCHE STREET. GARAPAN</t>
  </si>
  <si>
    <t>P-500-24126-958120</t>
  </si>
  <si>
    <t>DO PLUMBING WORK, PAINTING, FLOORING REPAIR, ELECTRICAL REPAIRS AND HEATING AND AIR CONDITIONING SYSTEM MAINTENANCE. KEEP THE AREA CLEANED AND ORDERLY. HAVE THE ABILITY TO WORK INDEPENDENTLY.</t>
  </si>
  <si>
    <t>All mandated Federal and CNMI Payroll Taxes,  Social Security and Medicare Contributions</t>
  </si>
  <si>
    <t>C-500-24277-382005</t>
  </si>
  <si>
    <t>Fringe benefits- paid timed off &amp; holidays.</t>
  </si>
  <si>
    <t>C-500-24344-526394</t>
  </si>
  <si>
    <t>C-500-24261-344953</t>
  </si>
  <si>
    <t>P-500-24134-986129</t>
  </si>
  <si>
    <t>Can work with a flexible schedules including weekends and holidays, daytime or evening. Must be able to lift up to 30 lbs of of materials, solutions or linens. Applicants either U.S. Citizen or CW1 must provide school credential and  employment certificate.</t>
  </si>
  <si>
    <t>Will make all deductions from the worker's paycheck required by law such as Taxes (Chapter 2, Chapter 7, SS &amp; Medicare) and will remite to applicable Government Agencies.</t>
  </si>
  <si>
    <t>C-500-24249-318600</t>
  </si>
  <si>
    <t>C-500-24263-348651</t>
  </si>
  <si>
    <t>Chalan Pale Arnold Middle Road, Garapan</t>
  </si>
  <si>
    <t>C-500-24260-338732</t>
  </si>
  <si>
    <t>P-500-24220-252868</t>
  </si>
  <si>
    <t>Building Services Technician</t>
  </si>
  <si>
    <t xml:space="preserve">1. MUST HAVE 1 YEAR DOCUMENTED WORK EXPERIENCE, KNOWLEDGE &amp; SKILLS IN THE SAME POSITION.
2. MUST BE PROFICIENT IN THE USE OF HAND &amp; POWER TOOLS TO DO MINOR REPAIRS &amp; ADJUSTMENTS OF BUILDING FACILITIES.
3. MUST BE ABLE TO LIFT, CARRY &amp; MOVE HEAVY OBJECTS AT LEAST 90 LBS. IN WEIGHT WITHOUT ASSISTANCE.
4. MUST BE ABLE TO WORK ON FLEXIBLE TIME, EARLY MORNING SHIFT, SUNDAYS &amp; 
HOLIDAYS WHEN NEEDED &amp; MUST BE ABLE DELIVERY WORK INDEPENDENTLY &amp; WITH URGENCY.
5. MUST HAVE A RELIABLE TRANSPORTATION TO &amp; FROM PLACE OF EMPLOYMENT.
6. DETAILED RESUME, EMPLOYMENT CERTIFICATIONS &amp; PRE-SCREENING TEST ARE REQUIRED EQUALLY APPLICABLE TO BOTH U.S. AND FOREIGN APPLICANTS.
</t>
  </si>
  <si>
    <t xml:space="preserve">Chapters 2 &amp; 7 (State &amp; Federal) Taxes, Social Security &amp; Medicare Tax.  </t>
  </si>
  <si>
    <t>C-500-24318-471064</t>
  </si>
  <si>
    <t>ROSE STREET GARAPAN</t>
  </si>
  <si>
    <t>Will make all deduction(s) from the workers' paycheck required by law such as Taxes (Chapter 2, Chapter 7, SS, and Medicare) and will remit to applicable government agencies.</t>
  </si>
  <si>
    <t>C-500-24247-311551</t>
  </si>
  <si>
    <t>Fairy Nail Studio</t>
  </si>
  <si>
    <t>P-500-24211-227377</t>
  </si>
  <si>
    <t>Cosmetologist</t>
  </si>
  <si>
    <t xml:space="preserve">6 months work experience required as cosmetologist </t>
  </si>
  <si>
    <t>CNMI &amp; Federal taxes</t>
  </si>
  <si>
    <t>C-500-24286-403167</t>
  </si>
  <si>
    <t>C-500-24316-467818</t>
  </si>
  <si>
    <t>P-500-24205-214326</t>
  </si>
  <si>
    <t>Sales Support Specialist</t>
  </si>
  <si>
    <t>A) High school diploma (may be foreign equivalent); 12 months of experience as a Sales Support Specialist for wholesaler or Product Demonstrator for wholesaler; and must possess drivers license. 
B) Continuation of E.c.7.a: 5 days paid vacation leave after 1 year of employment, 7 days paid vacation leave after 2 years of employment, 10 days paid vacation leave after 3 years of employment; &amp; 5 days paid sick leave per year after completing 90 days from commencement of employment.  Worker will be provided with daily transportation to and from workers residence to work site.
C) Housing is optional.  At the worker's option, the Employer will assist the worker in securing housing consisting of a bedroom with shared bathroom, shared kitchen, &amp; shared living room/dining space at a monthly rate, excluding utilities, of $200 per bedroom or $100 if 2-person shared bedroom.  The worker is responsible for paying for the cost of the housing. No deduction will be made from the worker's pay for the housing.</t>
  </si>
  <si>
    <t>Employer paid medical/dental insurance ($251/month); [Cont'd at E.b.12.]</t>
  </si>
  <si>
    <t>C-500-24171-128505</t>
  </si>
  <si>
    <t>Conveyor Operators and Tenders</t>
  </si>
  <si>
    <t>P-500-23253-333774</t>
  </si>
  <si>
    <t>Conveyors Operators and Tenders</t>
  </si>
  <si>
    <t>Payroll deductions as required by law such as FICA, MEdicare and other CNMI taxes withholding</t>
  </si>
  <si>
    <t>C-500-24218-243515</t>
  </si>
  <si>
    <t>UNITED MANAGEMENT INTERNATIONAL, LLC</t>
  </si>
  <si>
    <t>P-500-24177-148109</t>
  </si>
  <si>
    <t>The role of General Maintenance requires a broad skill set to manage diverse tasks. This includes maintaining and repairing machines, mechanical equipment, and buildings, diagnosing and fixing electrical issues like faulty switches, outlets, and circuit breakers. Preventive maintenance is essential for smooth machine operation, alongside setting up machinery and planning repairs using blueprints. General Maintenance workers also handle general cleaning and property upkeep.
Additionally, they may paint roofs, windows, doors, floors, woodwork, and walls, and maintain specialized equipment and machinery. Utilizing common hand and power tools such as screwdrivers, saws, drills, wrenches, and hammers is integral to their work.</t>
  </si>
  <si>
    <t>C-500-24271-369028</t>
  </si>
  <si>
    <t>P-500-24217-243453</t>
  </si>
  <si>
    <t>Have experience in using Word, Excel, Spreadsheets, PDF files (both online and offline) for administrative and retail duties.  
Must be able to speak, read and write Japanese language in order to communicate with Japanese customers and vendors, and with Japanese corporate officer(s) and subordinates for full understanding of the statements that need to be delivered.</t>
  </si>
  <si>
    <t>1F Comete Center, Beach Road</t>
  </si>
  <si>
    <t>PMB 292 P.O. Box 10000, Saipan</t>
  </si>
  <si>
    <t>Health insurance and 14 days per year of paid leave provided.</t>
  </si>
  <si>
    <t>C-500-24330-496715</t>
  </si>
  <si>
    <t>P-500-24319-473984</t>
  </si>
  <si>
    <t>TRUCK DRIVER</t>
  </si>
  <si>
    <t>APPLICANT MUST HAVE A HIGH SCHOOL DIPLOMA AND MUST HAVE AT LEAST 6 MONTHS OF EXPERIENCE WITH A VALID DRIVER'S LICENSE.</t>
  </si>
  <si>
    <t>C-500-24346-533641</t>
  </si>
  <si>
    <t>7AS Building Repair &amp; Maintenance</t>
  </si>
  <si>
    <t>P-500-24264-352036</t>
  </si>
  <si>
    <t xml:space="preserve">Skills on the installation of electrical wirings in the building. Applicant must present Employment Certificate. </t>
  </si>
  <si>
    <t>C-500-24312-459175</t>
  </si>
  <si>
    <t>BH CORPORATION</t>
  </si>
  <si>
    <t>PO BOX 504956</t>
  </si>
  <si>
    <t>BONG HOON</t>
  </si>
  <si>
    <t>P.O BOX 504956</t>
  </si>
  <si>
    <t>bhsaipan89@gmail.com</t>
  </si>
  <si>
    <t>MUST HAVE A MINIMUM 2 YEARS WORK EXPERIENCE IN ELECTRIC WORKS AND SAFE HANDLING ELECTRIC WORKS. CAN WORK WITHOUT SUPERVISION.</t>
  </si>
  <si>
    <t>C-500-24303-441157</t>
  </si>
  <si>
    <t>Fringe benefits - paid timed off &amp; holidays.</t>
  </si>
  <si>
    <t>C-500-24290-409360</t>
  </si>
  <si>
    <t>C-500-24365-575463</t>
  </si>
  <si>
    <t xml:space="preserve">Can possess to troubleshoot. Can operate Maintenance &amp; Repair Equipment. Must have High School Diploma or GED and have at least 24 months working experience as a Maintenance &amp; Repair Workers, General with Employment Certificate. Must have a Police Clearance. Willing to work in a flexible working schedule. 
Note: This pre-requisite applies to BOTH CW-1 Workers and US Workers Applicant
</t>
  </si>
  <si>
    <t>In excess of 40 hours the rate will be multiply by 1.5</t>
  </si>
  <si>
    <t>C-500-24298-429237</t>
  </si>
  <si>
    <t>Certificate in basic events design, planning or coordination, 6 MONTHS EXPERIENCE</t>
  </si>
  <si>
    <t>C-500-25080-793325</t>
  </si>
  <si>
    <t>C-500-25024-642276</t>
  </si>
  <si>
    <t>HAVE THE SKILL TO INSPECT, DIAGNOSE AND SOLVE PROBLEMS WITH MACHINES OR BUILDINGS AND HAVE THE ABILITY TO WORK INDEPENDENTLY.</t>
  </si>
  <si>
    <t>All mandated Federal and CNMI Payroll Taxes, Social Security and Medicare Contributions</t>
  </si>
  <si>
    <t>C-500-24364-575251</t>
  </si>
  <si>
    <t>C-500-25009-606056</t>
  </si>
  <si>
    <t>APPLICANTS MUST HAVE AT LEAST 12 MONTHS OF PREVIOUS WORK-RELATED SKILL, KNOWLEDGE, OR EXPERIENCE AND ABLE TO WORK FLEXIBLE WORK HOURS AND SHIFT - WEEKENDS AND HOLIDAYS. EDUCATION MINIMUM REQUIREMENT - NONE. THIS JOB IS TEMPORARY, FULL-TIME POSITION.</t>
  </si>
  <si>
    <t>BLDG 1107, ROSA STREET, GARAPAN</t>
  </si>
  <si>
    <t>C-500-25021-630263</t>
  </si>
  <si>
    <t>J.A.J. CORPORATION</t>
  </si>
  <si>
    <t>AJ BUILDING MAINTENANCE; AJ LAWN CARE SERVICE</t>
  </si>
  <si>
    <t>P.O. Box 504060</t>
  </si>
  <si>
    <t>66-1015759</t>
  </si>
  <si>
    <t>Jayrina</t>
  </si>
  <si>
    <t>P.O. Box 504060 CK</t>
  </si>
  <si>
    <t>jajcorporation01@gmail.com</t>
  </si>
  <si>
    <t>P-500-24334-507049</t>
  </si>
  <si>
    <t>Office Cleaner</t>
  </si>
  <si>
    <t xml:space="preserve">MUST HAVE ATLEAST 3 MONTHS WORKING EXPERIENCE AS OFFICE CLEANER. CERTIFICATE OF EMPLOYMENT AS OFFICE CLEANER IS REQUIRED. HE/ SHE MUST BE ABLE TO SPEND THE DAY ON THEIR FEET WITHOUT GETTING OVERLY TIRED. CAN WORK FLEXIBLE TIME, TIME INCLUDING WEEKENDS AND HOLIDAYS. 
PASS THE PRE-SCREENING TEST IS REQUIRED (LIKE TRADE TEST AND/OR EMPLOYMENT EXAM)
</t>
  </si>
  <si>
    <t>PAYROLL RELATED TAXES AS REQUIRED BY LAW</t>
  </si>
  <si>
    <t>C-500-24348-540726</t>
  </si>
  <si>
    <t>CNMI TAXES ( CHAPTER 2 &amp; CHAPTER 7 )
FICA TAXES ( SOCIAL SECURITY &amp; MEDICARE )</t>
  </si>
  <si>
    <t>C-500-25064-745381</t>
  </si>
  <si>
    <t xml:space="preserve">	A high school diploma or equivalent (GED) is required.
	A minimum of 12 months of current and progressive work experience in a childcare setting is required. 
Certifications:
Infant and Toddler Certification is a significant asset.
CPR and First Aid certification are highly preferred and will be considered valuable assets.
Food Handler Certificate.
Police clearance and Sex Offender Registry Notification Act documentation are mandatory.
Health certification from the Saipan Health Clinic is required for all candidates.
Skills and Competencies:
	Ability to communicate clearly, concisely, and effectively with children, parents, and colleagues. This includes the ability to explain complex ideas in a simple, understandable manner. 
        Ability to write clear, accurate, and well-organized daily reports, observations, and notes, following specific formatting guidelines and ensuring correct grammar, spelling, and punctuation in all written correspondence.
	Ability to understand and respond to the emotional needs of children, fostering a nurturing, supportive, and positive environment for their development.
	Must be able to handle challenging behaviors calmly and professionally, ensuring a safe and positive experience for children at all times.
	Ability to develop and maintain a well-structured schedule for daily activities, routines, and responsibilities, ensuring all childrens needs are met in a timely manner. This could include managing classroom supplies, creating lesson plans, or tracking progress on activities.
        Ability to prioritize tasks and allocate sufficient time for activities and individual needs, ensuring the daily schedule is followed without delays. This includes handling unforeseen interruptions and adjusting schedules as needed.
	Must have the physical energy and stamina to actively engage in play and other physically demanding tasks throughout the day.
	Ability to identify potential hazards in the environment and immediately take action to mitigate risks to childrens safety. This also includes paying attention to childrens behavior, identifying any signs of distress or health concerns, and ensuring that all policies and procedures are followed consistently.
	Ability to think quickly and effectively address behavioral issues, minor accidents, and emergency situations while ensuring the safety and well-being of the children.
	Familiarity with child safety protocols, emergency procedures, and basic child development principles.
Additional Requirements:
	Recommendation Letters: Successful applicants must submit at least two (2) recommendation letters from previous employers (direct supervisors or HR), which must include statements regarding reliability, punctuality, attendance, and work ethic.
	Reference Letters: Two (2) letters of reference from non-family members must be provided.
Licensing and Certification (required by the CNMI Licensing Office):
	Police Clearance
	CPR Certification
	Sex Offender Registry Notification Act Compliance
	Food Handler Certificate
Additional Preferred Certifications:
	Certifications in early childhood education or child development will be highly regarded.
Equal Opportunity Employer Statement: We are an Equal Opportunity Employer and apply the above requirements equally to all successful applicants, whether U.S. workers or CW-1 workers.</t>
  </si>
  <si>
    <t>C-500-25015-618722</t>
  </si>
  <si>
    <t>C-500-25063-740594</t>
  </si>
  <si>
    <t>C-500-25021-630266</t>
  </si>
  <si>
    <t>AJ LAWN CARE SERVICE ; AJ BUILDING MAINTENANCE</t>
  </si>
  <si>
    <t>P.O. BOX 504060</t>
  </si>
  <si>
    <t>JAYRINA</t>
  </si>
  <si>
    <t>P-500-24334-507058</t>
  </si>
  <si>
    <t>HE/ SHE MUST BE ABLE TO SPEND THE DAY ON THEIR FEET AND UNDER THE SUN WITHOUT GETTING OVERLY TIRED. CAN WORK FLEXIBLE TIME, TIME INCLUDING
WEEKENDS AND HOLIDAYS. MUST HAVE ATLEAST 3 MONTHS EXPERIENCE AS GROUNDS MAINTENANCE WORKER. CERTIFICATE OF EMPLOYMENT AS GROUND MAINTENANCE WORKER IS REQUIRED. PASS THE PRE-SCREENING TEST IS REQUIRED (LIKE TRADE
TEST AND/OR EMPLOYMENT EXAM)</t>
  </si>
  <si>
    <t>C-500-25044-689170</t>
  </si>
  <si>
    <t>P-500-25002-587040</t>
  </si>
  <si>
    <t>Will make  all deduction from the worker's paycheck required by law such as Taxes (Chapter 2, Chapter 7, SS &amp; Medicare) and will remit to applicable Government Agencies</t>
  </si>
  <si>
    <t>C-500-25017-625346</t>
  </si>
  <si>
    <t xml:space="preserve">MUST HAVE 12 MONTHS EXPERIENCE. ABLE TO WORK SAFELY WITH A VARIETY OF CLEANING SUPPLIES. ABLE TO USE CLEANING EQUIPMENT. KNOWLEDGE OF CLEANING CHEMICALS AND SUPPLIES. MUST BE ABLE TO LOCATE, INTERPRET, AND APPLY SAFETY INFORMATION RELATED TO CLEANING CHEMICALS USING THE MATERIAL SAFETY DATA SHEETS (MSDS). HANDLES THE PHYSICAL DEMANDS OF THE JOB, INCLUDING STANDING AND WALKING FOR MOST OF THE SHIFT, BENDING, CLIMBING, AND LIFTING AT LEAST 25
POUNDS.
</t>
  </si>
  <si>
    <t>C-500-25070-764093</t>
  </si>
  <si>
    <t>C-500-25195-171970</t>
  </si>
  <si>
    <t>BASIC AUTO MECHANICAL SKILLS; KNOWLEDGE IN PROPER HANDLING AND OPERATING OF SPECIAL TOOLS LIKE POWER DRILLS AND WRENCH, AND EQUIPMENTS.</t>
  </si>
  <si>
    <t>C-500-25202-187489</t>
  </si>
  <si>
    <t>CUSTOMER SERVICE, KNOWLEDGE IN FOOD PREPARATION AND SERVING</t>
  </si>
  <si>
    <t>C-500-25203-190377</t>
  </si>
  <si>
    <t>Tender Care</t>
  </si>
  <si>
    <t>P-500-25140-994441</t>
  </si>
  <si>
    <t>C-500-25272-340142</t>
  </si>
  <si>
    <t>P-500-25156-059589</t>
  </si>
  <si>
    <t>Must have 12 months experience. Able to work safely with a variety of cleaning supplies. Able to use cleaning equipment. Knowledge of cleaning chemicals and supplies. Must be able to locate, interpret, and apply safety information related to cleaning chemicals using the material safety data sheet (MSDS). Handles the physical demands of the job, including standing and walking for most of the shift, bending, climbing, and lifting at least 25 pounds.</t>
  </si>
  <si>
    <t>C-500-25267-330188</t>
  </si>
  <si>
    <t>P-500-25196-174171</t>
  </si>
  <si>
    <t>C-500-25238-266517</t>
  </si>
  <si>
    <t>P-500-25199-183993</t>
  </si>
  <si>
    <t>LAUNDRY WORKER</t>
  </si>
  <si>
    <t>C-500-25238-269552</t>
  </si>
  <si>
    <t>Deduction for employee share of optional benefits 401k and health insurance premium</t>
  </si>
  <si>
    <t>C-500-25223-232842</t>
  </si>
  <si>
    <t>C-500-25205-196741</t>
  </si>
  <si>
    <t xml:space="preserve">1 year of work-related experience. Knowledge of accounting and bookkeeping principles. Experience with accounting software. Data entry. Ability to keep records and files with attention to detail. Able to meet the deadlines. Ability to identify errors and solve problems. Know how to do the CNMI Tax.
</t>
  </si>
  <si>
    <t>C-500-25203-193258</t>
  </si>
  <si>
    <t xml:space="preserve">The employer will make all deductions from the employee's paycheck required by law. </t>
  </si>
  <si>
    <t>C-500-25223-233587</t>
  </si>
  <si>
    <t>SOLE PROPRITORE/PRESIDENT</t>
  </si>
  <si>
    <t>P-500-25155-050613</t>
  </si>
  <si>
    <t>Koblerville Road, Koblerville Village</t>
  </si>
  <si>
    <t>CNMI LOCAL TAXES (STATE INCOME TAX) ,SOCIAL SECURITY FICA &amp; MEDICARE TAXES</t>
  </si>
  <si>
    <t>C-500-25174-119101</t>
  </si>
  <si>
    <t xml:space="preserve">AT LEAST 3 MONTHS WORK EXPERIENCE. CAN WORK FLEXIBLE SCHEDULES INCLUDING WEEKENDS AND HOLIDAYS, DAYTIME OR
EVENING. MUST BE ABLE TO LIFT UP TO 30LBS OF MATERIALS, SOLUTIONS, OR LINENS. MUST KNOW HOW TO USE AND MIX CHEMICALS USE FOR CLEANING.
MUST PROVIDE EMPLOYMENT CERTIFICATE AS HOUSEKEEPING ATTENDANT. PASSING OF PRE-SCREENING TEST IS REQUIRED (LIKE TRADE TEST AND/OR EMPLOYMENT EXAM)
</t>
  </si>
  <si>
    <t>C-500-25231-251399</t>
  </si>
  <si>
    <t>JP BLDG. 2, CHALAN PALE ARNOLD RD., GARAPAN</t>
  </si>
  <si>
    <t>7309 JP BLDG. 2, CHALAN PALE ARNOLD RD.</t>
  </si>
  <si>
    <t>C-500-25231-251289</t>
  </si>
  <si>
    <t>C-500-25219-227092</t>
  </si>
  <si>
    <t>SUITE 12 GF 3290 BEACH ROAD PLAZA BLDG ALAHAI AVE.GARAPAN</t>
  </si>
  <si>
    <t>SUITE 12 GF 3290 BEACH ROAD PLAZA BLDG. GARAPAN</t>
  </si>
  <si>
    <t>P-500-25086-807059</t>
  </si>
  <si>
    <t>*Must be a High School graduate
*Must have a minimum experience of 12 months
*Must have knowledge of inventory management principles with understanding of inventory control methods, such as just-in-time (JIT) or first-in, first-out (FIFO)
*Must have ability to identify and resolve inventory discrepancies and issues.</t>
  </si>
  <si>
    <t>C-500-25225-238527</t>
  </si>
  <si>
    <t>Atoms Co Ltd</t>
  </si>
  <si>
    <t>P-500-25188-154956</t>
  </si>
  <si>
    <t>Heating,Air Conditioning&amp;Refrigeration Mechanics &amp; Installer</t>
  </si>
  <si>
    <t>Must be high school graduate or equivalent. Must have at least 6 months training as air conditioning and refrigeration repairer and installer. Must have 24 months job experience as Heating, Air Conditioning and Refrigeration Mechanics and Installers. Must be knowledgeable on the functions of refrigerator and air conditioning components such as air compressor, condenser, expansion valves, evaporator steam , blower, evaporator coil, condensing coil, fan motor and fin, air filter, thermostats and refrigerants. Must have a general knowledge of building and electrical wiring. Must be able to read building plans or sketches. Must be physically fit to lift or move objects 50 lbs. or and above. Must be able to work in open or confined spaces, exposed to extreme heat, or cold, dirt, noise and cleaning solutions. Must be able to stand, squat, and sit for long periods of time. Must be able to read, write, add, subtract, divide and multiply. Must be able to speak the English language. Must be able to obtain a drivers license or possess a drivers license in order to drive the company car to the assigned job location.</t>
  </si>
  <si>
    <t>Mandatory CNMI Taxes: CH2 and CH 7
Mandatory Federal Taxes: FICA and MEDICARE</t>
  </si>
  <si>
    <t>C-500-25217-223555</t>
  </si>
  <si>
    <t>P-500-25183-146385</t>
  </si>
  <si>
    <t>C-500-25213-214508</t>
  </si>
  <si>
    <t>S-103 Tower Palace Gualo Rai, Chalan pale Arnold</t>
  </si>
  <si>
    <t>S-103 Tower Palace Gualo rai Chalan  Pale Arnold</t>
  </si>
  <si>
    <t>PO box 505093, CK</t>
  </si>
  <si>
    <t>P-500-25156-054881</t>
  </si>
  <si>
    <t>Knowledge in Machine tools , including uses, Must be knowledgeable in repairing and Maintaining of vehicles and heavy equipment
24 months of work related experience with valid driver's License</t>
  </si>
  <si>
    <t>S-103 Tower Palace Gualo Rai  Chalan Pale Arnold</t>
  </si>
  <si>
    <t>None except for tax mandated by the Law</t>
  </si>
  <si>
    <t>C-500-24358-566643</t>
  </si>
  <si>
    <t>P-500-24270-365640</t>
  </si>
  <si>
    <t xml:space="preserve">Must have a valid driver's license. Physically able to lift and deliver about 200 to 300 bottles of 5-gallon water daily. </t>
  </si>
  <si>
    <t>Social Security, CNMI taxes, medicare</t>
  </si>
  <si>
    <t>C-500-25024-639506</t>
  </si>
  <si>
    <t>P-500-24347-537142</t>
  </si>
  <si>
    <t>3 months work related experienced in food service. Ability to cope with time pressure. Can work on a flexible hours on weekends and holidays or an early morning shift.</t>
  </si>
  <si>
    <t>Flores Rosa St. Garapan</t>
  </si>
  <si>
    <t>CNMI, Federal Tax (FICA), and Medicare Tax</t>
  </si>
  <si>
    <t>C-500-24366-577814</t>
  </si>
  <si>
    <t>CNMI Tax and FICA Tax. Housing is optional; Employees who are single may live in the housing with a monthly charge of $30.00 for air condition use, free housing or no monthly charge for single employees who opted not to use the air conditioner.</t>
  </si>
  <si>
    <t>C-500-25023-636101</t>
  </si>
  <si>
    <t>C-500-24336-508422</t>
  </si>
  <si>
    <t>1 YEAR EXPERIENCE AS BUILDING MAINTENANCE IS REQUIRED AND PREFERABLY WITH CARPENTRY RELATED SKILLS SUCH AS REPAIR/INSTALLATION; CAN OPERATE EQUIPMENT AND HAND POWER TOOLS. MUST HAVE PROBLEM SOLVING SKILLS, AND ORGANIZED. MUST BE ABLE TO DELIVER WORK INDEPENDENTLY AND ON TIME.</t>
  </si>
  <si>
    <t>C-500-25023-636107</t>
  </si>
  <si>
    <t xml:space="preserve">High School Graduate/GED. Must have 24 months experience. Knowledge of machines and tools, including their designs, uses, repair, and maintenance. Knowledge of materials, methods, and the tools involved in the construction or repair of houses, buildings, or other structures. Ability to follow instructions from supervisors or senior maintenance workers. Knowledge of carpentry and repair. Ability to use hand tools and power tools.
</t>
  </si>
  <si>
    <t>C-500-25059-731450</t>
  </si>
  <si>
    <t>C-500-25056-720931</t>
  </si>
  <si>
    <t>C-500-25045-692981</t>
  </si>
  <si>
    <t>C-500-25017-625054</t>
  </si>
  <si>
    <t>Bus Drivers, School</t>
  </si>
  <si>
    <t>P-500-24253-322361</t>
  </si>
  <si>
    <t>BUS DRIVER</t>
  </si>
  <si>
    <t>Can determine causes of operating errors and can decide what to do about the error.
Can perform routine maintenance on equipment and know what kind maintenance is needed.
Can control operations of equipment system
Must have latest police clearance and professional drivers license.
Must have at least 12 months experience as Bus Driver in a Christian School.</t>
  </si>
  <si>
    <t>WORKER'S COMPENSATION</t>
  </si>
  <si>
    <t>C-500-24356-566304</t>
  </si>
  <si>
    <t>C-500-25015-621615</t>
  </si>
  <si>
    <t>n?A</t>
  </si>
  <si>
    <t>With one year work experience as MAintenance &amp; Repair Workers General and able to use tools for maintaining work areas in support of  manpower services.HIGH SCHOOL/GED ia an education requirement for this job opportunity</t>
  </si>
  <si>
    <t>670-234-6708</t>
  </si>
  <si>
    <t>C-500-25183-146581</t>
  </si>
  <si>
    <t>jovy.tri@gmail.com</t>
  </si>
  <si>
    <t>C-500-25154-044194</t>
  </si>
  <si>
    <t>C-500-25154-043963</t>
  </si>
  <si>
    <t>C-500-25182-143857</t>
  </si>
  <si>
    <t>With 3 months' work experience</t>
  </si>
  <si>
    <t>C-500-25154-048842</t>
  </si>
  <si>
    <t>C-500-25143-011227</t>
  </si>
  <si>
    <t>C-500-25179-137846</t>
  </si>
  <si>
    <t>Must have 3 months work experience. Must be able to lift 50 lbs and can work on flexible hours on weekends and holidays or early morning shift. Must submit detailed resume equally applicable to both US and Foreign/CW-1  Workers.</t>
  </si>
  <si>
    <t xml:space="preserve">Ch. 2 and Ch. 7 Taxes , Social Security And Medicare Taxes </t>
  </si>
  <si>
    <t>C-500-25147-018410</t>
  </si>
  <si>
    <t>ISLANDS' TRIO JOE &amp; DUO L-PRINCESS COMPANY, LLC</t>
  </si>
  <si>
    <t>CHOW TIME RESTAURANT AND CATERING</t>
  </si>
  <si>
    <t>7309 JP BLDG., CHALAN PALE ARNOLD ROAD</t>
  </si>
  <si>
    <t>66-0853685</t>
  </si>
  <si>
    <t>GUANCIA</t>
  </si>
  <si>
    <t>ANNA LIZA</t>
  </si>
  <si>
    <t>ALCANTARA</t>
  </si>
  <si>
    <t>7309 JP BLDG. CHALAN PALE ARNOLD ROAD</t>
  </si>
  <si>
    <t>islandstrio2015@gmail.com</t>
  </si>
  <si>
    <t>P-500-24182-163128</t>
  </si>
  <si>
    <t>* 1 YEAR EXPERIENCE AS A COOK IS REQUIRED AND PREFERABLY FROM A HIGH-VOLUME RESTAURANT.
* MUST HAVE PROBLEM SOLVING SKILLS AND ORGANIZED.
* MUST BE ABLE TO WORK UNDER PRESSURE AND ADAPTABLE TO LAST MINUTE PREPARATION.
* ABLE TO WORK A FLEXIBLE SCHEDULE INCLUDING EARLY MORNING HOURS, NIGHTS, WEEKENDS, AND HOLIDAYS.</t>
  </si>
  <si>
    <t>All Federal and CNMI tax</t>
  </si>
  <si>
    <t>C-500-25151-038101</t>
  </si>
  <si>
    <t>C-500-25151-037878</t>
  </si>
  <si>
    <t xml:space="preserve">At least three (3) months of verifiable experience working as a barista, preferably in a specialty coffee shop or caf setting.
Understanding of espresso machines, coffee brewing methods, and the ability to craft quality espresso-based drinks (e.g., lattes, cappuccinos, macchiatos). 
Demonstrated interest in coffee preparation and service, including  knowledge of coffee brewing methods and coffee bean types, and to participate in ongoing training related to coffee products, techniques, and industry trends.
Ability to explain coffee products, brewing methods, and menu items to customers and coworkers as part of regular customer service duties and team collaboration.
Interpersonal and communication skills necessary to provide service to customers.
Ability to build rapport with customers.
Capable of resolving customer inquiries or concerns.
Ability to perform in a fast-paced and dynamic caf environment.
Capable of working under pressure while maintaining service standards and attention to detail. 
Ability to work as part of a team, including assisting colleagues during peak hours and contributing to a collaborative work environment.
Ability to stand for extended periods and to lift up to 25 pounds, as required for routine tasks such as restocking and machine maintenance.
Must be able to perform job duties in a busy caf setting.
</t>
  </si>
  <si>
    <t>C-500-25178-133507</t>
  </si>
  <si>
    <t>C-500-25157-059924</t>
  </si>
  <si>
    <t>C-500-25155-049256</t>
  </si>
  <si>
    <t>C-500-25156-054742</t>
  </si>
  <si>
    <t>Hello Tour</t>
  </si>
  <si>
    <t>P-500-25038-673642</t>
  </si>
  <si>
    <t>C-500-25155-049199</t>
  </si>
  <si>
    <t>LVYING CORPORATION</t>
  </si>
  <si>
    <t>Feixiang Farm</t>
  </si>
  <si>
    <t>Chalan Santa Lourdes Road, Isa Drive</t>
  </si>
  <si>
    <t>66-1010156</t>
  </si>
  <si>
    <t>yinglv@yahoo.com</t>
  </si>
  <si>
    <t>P-500-25116-908702</t>
  </si>
  <si>
    <t>At least 3 months working continuous experience in related position.</t>
  </si>
  <si>
    <t>C-500-25162-077927</t>
  </si>
  <si>
    <t>C-500-25155-049836</t>
  </si>
  <si>
    <t>P-500-24267-355798</t>
  </si>
  <si>
    <t>C-500-25146-016717</t>
  </si>
  <si>
    <t xml:space="preserve">High school graduate and 24 months of work experience. Knowledge of machines and tools, including their designs, uses repairs and maintenance. Knowledge of materials, methods, and tools involved in the repair of buildings. </t>
  </si>
  <si>
    <t>C-500-25155-049767</t>
  </si>
  <si>
    <t>C-500-25200-186820</t>
  </si>
  <si>
    <t>P.O. Box 10003 PMB 252</t>
  </si>
  <si>
    <t>C-500-25178-133498</t>
  </si>
  <si>
    <t>C-500-25154-044182</t>
  </si>
  <si>
    <t>C-500-25155-049599</t>
  </si>
  <si>
    <t>C-500-25168-099366</t>
  </si>
  <si>
    <t>C-500-25166-094321</t>
  </si>
  <si>
    <t>With 3 months related working experience.</t>
  </si>
  <si>
    <t>C-500-25157-060400</t>
  </si>
  <si>
    <t>M.Y USA CORPORATION</t>
  </si>
  <si>
    <t>GX LOGISTICS</t>
  </si>
  <si>
    <t>5556 ISA DRIVE</t>
  </si>
  <si>
    <t>DAN DAN VILLAGE, PO BOX 505738</t>
  </si>
  <si>
    <t>66-0843241</t>
  </si>
  <si>
    <t>BOLIN</t>
  </si>
  <si>
    <t>myusasaipan@hotmail.com</t>
  </si>
  <si>
    <t>P-500-25121-924873</t>
  </si>
  <si>
    <t>A VALID CNMI DRIVER LICENSE IS A REQUIREMENT THAT WILL BE APPLIED EQUALLY TO ALL WORKERS, U.S. AND FOREIGN.</t>
  </si>
  <si>
    <t>DAN DAN VILLAGE</t>
  </si>
  <si>
    <t>C-500-25161-073643</t>
  </si>
  <si>
    <t>C-500-25168-099772</t>
  </si>
  <si>
    <t>P.O box 1267</t>
  </si>
  <si>
    <t>P-500-25131-962044</t>
  </si>
  <si>
    <t>MUST HAVE 12 MONTH EXPERIENCE AS COOK. MAY BE ABLE TO WORK ON A FLEXIBLE TIME SCHEDULE. MAY BE REQUIRED WORKING LONG STANDING IF NECESSARY. KNOWLEDGEABLE OF THE SAFETY AND PROCESURE IN DOING THE TASK</t>
  </si>
  <si>
    <t>cnmi taxes fica taxes</t>
  </si>
  <si>
    <t>C-500-25162-077508</t>
  </si>
  <si>
    <t>6 months of work experience required, and knowledge of machines and tools, including their design,  uses, repair, and maintenance.</t>
  </si>
  <si>
    <t>C-500-25190-160851</t>
  </si>
  <si>
    <t xml:space="preserve">MUST HAVE 12 MONTH WORK EXPERIENCE. THE INDIVIDUAL SHOULD HAVE  KNOWLEDGE OF HOW TO TAKE CARE OF INFANTS, PRESCHOOL AGE CHILDREN AND THOSE WITH SPECIAL NEEDS. KNOWLEDGEABLE OF RELEVANT POLICIES, PROCEDURES, AND SAFETY OF THE CHILDREN. ABLE TO WORK ON A FLEXIBLE TIME SCHEDULE. </t>
  </si>
  <si>
    <t>C-500-25155-049409</t>
  </si>
  <si>
    <t>P-500-25112-887940</t>
  </si>
  <si>
    <t>HIGH SCHOOL DIPLOMA REQUIRED WITH 24 MONTHS PREVIOUS WORK EXPERIENCE. MUST BE ABLE TO WORK NIGHTS, WEEKENDS AND HOLIDAYS, AS NEEDED AND FLEXIBLE. KNOWLEDGE AND EXPERIENCE IN REPAIRING DOORS, LOCKS, WINDOWS, PAINTING, LANDSCAPING WORKS, WELDING, CARPENTRY AND MASONRY WORKS. HIGHLY SKILLED WITH VARIOUS HAND AND POWER TOOLS. MUST KNOW HOW TO READ ELECTRICAL DIAGRAM AND REPAIR ELECTRICAL PROBLEMS. TRADE TEST AND EMPLOYMENT EXAMINATION ARE REQUIRED.</t>
  </si>
  <si>
    <t>C-500-25181-138726</t>
  </si>
  <si>
    <t>CNMI TAXES ( CHAPTER 2 AND CHAPTER 7);
FICA TAXES ( SOCIAL SECURITY AND MEDICARE)</t>
  </si>
  <si>
    <t>C-500-25206-200532</t>
  </si>
  <si>
    <t>nono</t>
  </si>
  <si>
    <t>Agentjari.com</t>
  </si>
  <si>
    <t>C-500-25183-146571</t>
  </si>
  <si>
    <t>P-500-25143-011183</t>
  </si>
  <si>
    <t>Structural  Metal Fabricators and Fitter</t>
  </si>
  <si>
    <t>Can operate welding equipment, Can follow instructions on drawing, blueprints to determine operational methods or sequence.</t>
  </si>
  <si>
    <t>FICA Taxes/ States &amp; Federal Taxes</t>
  </si>
  <si>
    <t>C-500-25162-078261</t>
  </si>
  <si>
    <t>C-500-25158-065161</t>
  </si>
  <si>
    <t>C-500-25170-110229</t>
  </si>
  <si>
    <t>C-500-25176-126165</t>
  </si>
  <si>
    <t>C-500-25174-118887</t>
  </si>
  <si>
    <t>C-500-25164-087792</t>
  </si>
  <si>
    <t>C-500-25157-060343</t>
  </si>
  <si>
    <t>Reinforcing Iron and Rebar Workers</t>
  </si>
  <si>
    <t>P-500-25063-740123</t>
  </si>
  <si>
    <t>REINFORCING IRON AND REBAR WORKER</t>
  </si>
  <si>
    <t xml:space="preserve">(1) WORK SCHEDULE AS FOLLOWS:
8:00AM TO 12:00PM,
2:00AM TO 5:00PM.
7 HOURS A DAY, MONDAY THROUGH FRIDAY, 35 HOURS PER WEEK.
(2) TO BE CONSIDERED FOR THE POSITION, APPLICANTS ARE REQUIRED TO SUBMIT EVIDENCE OF ELIGIBILITY TO WORK IN THE UNITED STATES.  
</t>
  </si>
  <si>
    <t>Per week exceeds 40 hours, overtime rate $11.21 x 1.5=$16.815 per hour.</t>
  </si>
  <si>
    <t>C-500-25166-094340</t>
  </si>
  <si>
    <t>C-500-25141-999562</t>
  </si>
  <si>
    <t xml:space="preserve">JOB SAFETY AND PROPER HANDLING AND USE OF SPECIAL TOOLS, EQUIPMENTS AND CLEANING SUPPLIES AND MATERIALS
</t>
  </si>
  <si>
    <t>C-500-25184-149266</t>
  </si>
  <si>
    <t>P-500-25099-844551</t>
  </si>
  <si>
    <t>C-500-25175-122748</t>
  </si>
  <si>
    <t>MUST HAVE AT LEAST 12 MONTHS OF WORK EXPERIENCE AS A CLEANER.</t>
  </si>
  <si>
    <t>C-500-25164-088358</t>
  </si>
  <si>
    <t>MUST HAVE AT LEAST 24-MONTHS OF WORK RELATED EXPERIENCE. MUST HAVE THE ABILITY TO MOVE HAND OR MORE HAND TOGETHER WITH THE ARM, OR TWO HANDS TO GRASP, MANIPULATE OR ASSEMBLE OBJECTS. WITH SKILLS ON THINKING AND TROUBLESHOOTING. MUST KNOW HOW TO HANDLE AND DRIVE HEAVY EQUIPMENT.</t>
  </si>
  <si>
    <t>C-500-25173-118594</t>
  </si>
  <si>
    <t>P-500-25070-764482</t>
  </si>
  <si>
    <t xml:space="preserve">WORK SCHEDULE AS FOLLOWS:
8:00AM TO 12:00PM, 2:00PM TO 5:00PM.
7 HOURS A DAY, MONDAY THROUGH FRIDAY, 35 HOURS PER WEEK.
</t>
  </si>
  <si>
    <t>Per Week exceeds 40 hours, overtime rate $9.78 x 1.5=$14.67 per hour.</t>
  </si>
  <si>
    <t>C-500-25213-214646</t>
  </si>
  <si>
    <t>CNMI Tax, Federal Tax, Medicare and Social Security. Optional: Medical &amp; dental insurance, life insurance, 401a
retirement plan.</t>
  </si>
  <si>
    <t>C-500-25169-106276</t>
  </si>
  <si>
    <t>*MUST HAVE AT LEAST 3 MONTHS OF WORK-RELATED EXPERIENCE
*KNOWLEDGE OF SUPPLIES, EQUIPMENT, AND/OR SERVICES ORDERING AND INVENTORY CONTROL.
* ABILITY TO FOLLOW ROUTINE VERBAL AND WRITTEN INSTRUCTIONS.
* ABILITY TO READ AND WRITE.
* ABILITY TO UNDERSTAND AND FOLLOW SAFETY PROCEDURES.
* ABILITY TO SAFELY USE CLEANING EQUIPMENT AND SUPPLIES.
* ABILITY TO LIFT AND MANIPULATE HEAVY OBJECTS OF UP TO 50 LBS.
* KNOWLEDGE OF FOOD SERVICE LINES SET-UP AND TEMPERATURE REQUIREMENTS.
* SKILL IN COOKING AND PREPARING A VARIETY OF FOODS.
* KNOWLEDGE OF FOOD PREPARATION AND PRESENTATION METHODS, TECHNIQUES, AND QUALITY STANDARDS.
*MUST BE ABLE TO OBTAIN FOOD HANDLER CERTIFICATION (FOR RENEWAL ONLY, NEW EMPLOYMENT IS NOT REQUIRED)
*MUST AGREE TO A POST-OFFER, PRE-EMPLOYMENT DRUG SCREENING TEST. DRUG SCREENING TEST WHICH WILL APPLY EQUALLY TO U.S. WORKERS AND CW-1 WORKERS</t>
  </si>
  <si>
    <t>C-500-25177-129853</t>
  </si>
  <si>
    <t>SALARY TAX, SOCIAL SECURITY AND MEDICARE TAX</t>
  </si>
  <si>
    <t>LEE,</t>
  </si>
  <si>
    <t>C-500-25212-211644</t>
  </si>
  <si>
    <t xml:space="preserve">	Must have no prior felonies or misdemeanors in the CNMI or any place of origin relating to children and minors. Staff hired at the center is required to comply with CNMI DCCA-CCLP requirements and documentations including consenting to an FBI criminal background check. Must be able to complete online pre-service training on 12 topics as required by DCCA-CCDF/CCLP. </t>
  </si>
  <si>
    <t xml:space="preserve">Withholding Taxes, FICA and Medicare contributions
</t>
  </si>
  <si>
    <t>C-500-25188-155012</t>
  </si>
  <si>
    <t>P-500-25146-016745</t>
  </si>
  <si>
    <t>C-500-25179-137858</t>
  </si>
  <si>
    <t xml:space="preserve">MUST HAVE AT LEAST THREE (3) MONTHS WORK EXPERIENCE AS A FAST FOOD AND COUNTER WORKER. ABILITY TO FOLLOW DIRECTIONS AND ADHERE TO SAFETY
GUIDELINES. ABILITY TO WORK ON VARIED SCHEDULES UNDER DIVERSE CONDITIONS. MUST BE AVAILABLE TO WORK DAYS, NIGHTS, WEEKENDS, AND OCCASIONALLY,
HOLIDAYS. MUST HAVE THE STAMINA TO STAND FOR A PROLONGED PERIOD OF TIME.
APPLICANTS ARE REQUIRED TO SUBMIT THEIR RESUME AND EMPLOYMENT CERTIFICATION SHOWING THE
REQUIRED EXPERIENCE. APPLICATIONS WILL BE CONSIDERED IF SUBMITTED WITHIN THE RECRUITMENT PERIOD. PREVIOUS EMPLOYER WILL BE CONTACTED FOR VERIFICATION AND
PERSONAL REFERENCE.
RJ CORPORATION, IS THE JOB-CONTRACTOR. THE WORKER WILL BE ASSIGNED TO WORK AT THE LOCATION OF JCA INC. DBA McDonald's of Saipan, THE EMPLOYER CLIENT, LOCATED AT BEACH ROAD, GARAPAN, SAIPAN, MP 96950
</t>
  </si>
  <si>
    <t>C-500-25177-129903</t>
  </si>
  <si>
    <t xml:space="preserve">MUST HAVE AT LEAST THREE (3) MONTHS WORK EXPERIENCE AS A FAST FOOD AND COUNTER WORKER. ABILITY TO FOLLOW DIRECTIONS AND ADHERE TO SAFETY
GUIDELINES. ABILITY TO WORK ON VARIED SCHEDULES UNDER DIVERSE CONDITIONS. MUST BE AVAILABLE TO WORK DAYS, NIGHTS, WEEKENDS, AND OCCASIONALLY,
HOLIDAYS. MUST HAVE THE STAMINA TO STAND FOR A PROLONGED PERIOD OF TIME. MUST BE
WILLING TO WORK FLEXIBLE SCHEDULES INCLUDE WEEKENDS AND HOLIDAYS. APPLICANTS ARE REQIUIRED TO SUBMIT THEIR RESUME AND EMPLOYMENT CERTIFICATION SHOWING THE
REQUIRED EXPERIENCE.
APPLICATIONS WILL BE CONSIDERED IF SUBMITTED WITHIN THE RECRUITMENT PERIOD. PREVIOUS EMPLOYER WILL BE CONTACTED FOR VERIFICATION AND PERSONAL REFERENCE.
THE EMPLOYER IS A JOB CONTRACTOR. THE WORKER WILL BE ASSIGNED TO WORK AT THE LOCATION OF THE EMPLOYER CLIENT (JCA INC. DBA McDonald's of Saipan)LOCATED AT CHALAN PALE ARNOLD, MIDDLE ROAD, SAIPAN, MP 96950
</t>
  </si>
  <si>
    <t>SALES WORKER</t>
  </si>
  <si>
    <t>- 12 MONTHS EXPERIENCE AS A SALES AGENT/WORKER
- MUST POSSES A VALID CNMI DRIVER'S LICENSE
- PREFERABLY FLUENT IN CHINESE LANGUAGE</t>
  </si>
  <si>
    <t>C-500-25164-088303</t>
  </si>
  <si>
    <t>JAG Corporation (CNMI)</t>
  </si>
  <si>
    <t>Oleai Beach Road San Jose, Rm. C 2/F MPSI Bldg.</t>
  </si>
  <si>
    <t>P.O. Box 505426</t>
  </si>
  <si>
    <t>Gacayan</t>
  </si>
  <si>
    <t>Acopiado</t>
  </si>
  <si>
    <t>Corporate President</t>
  </si>
  <si>
    <t>Oleai Beach Road, San Jose Rm. C, 2/F MPSI</t>
  </si>
  <si>
    <t>P-500-25109-882788</t>
  </si>
  <si>
    <t>Housekeeping /Cleaners</t>
  </si>
  <si>
    <t xml:space="preserve">MAY WORK ON SHIFTING HOURS OR GRAVEYARD SCHEDULE DEPENDING ON THE NEED OF THE BUSINESS. 
</t>
  </si>
  <si>
    <t>Oleai Beach Road San Jose, Rm. C 2/F, MPSI Bldg.</t>
  </si>
  <si>
    <t>PO BOX 10003 PMB 693</t>
  </si>
  <si>
    <t>C-500-25205-199265</t>
  </si>
  <si>
    <t>C-500-25197-177784</t>
  </si>
  <si>
    <t>XIANGDAN BORJA</t>
  </si>
  <si>
    <t>PEARL SMOOTHIE</t>
  </si>
  <si>
    <t>RTE 309 CHALAN KANOA</t>
  </si>
  <si>
    <t>66-0777837</t>
  </si>
  <si>
    <t>izoneinternet@yahoo.com</t>
  </si>
  <si>
    <t>P-500-25083-796720</t>
  </si>
  <si>
    <t>BARISTA</t>
  </si>
  <si>
    <t>C-500-25181-138729</t>
  </si>
  <si>
    <t xml:space="preserve">MUST HAVE ATLEAST 12MONTHS EXPERIENCE AS DENTAL ASSISTANT OR RELATED. CERTIFICATE OF EMPLOYMENT AS
DENTAL ASSISTANT IS REQUIRED. PASSED THE PRE-SCREENIG/EMPLOYMENT EXAM IS REQUIRED. MUST HAVE HIGH SCHOOL DIPLOMA.
</t>
  </si>
  <si>
    <t>C-500-25197-177674</t>
  </si>
  <si>
    <t>Building#3140, i-Liyang Street, Beach Road</t>
  </si>
  <si>
    <t>P-500-25154-044264</t>
  </si>
  <si>
    <t xml:space="preserve">Must have a valid drivers license with 12 months of previous work experience preferably in a water company. Work certification to show is a plus. Must be able to lift (5-gallon bottled water, or cases of 350ml/500ml bottled water, or bags of ice) at a time, consistently and at a high volume throughout the day. Anywhere between 100-400 5-gallon bottles are hand delivered each day. Must be able to walk up stairs carrying bottles. Delivery driver that can convey information to people/customer clearly and simply in a way that means things are understood and get done. Person that can operate/driver delivery trucks (Standard/Automatic type of trucks) to distribute drinking water to stores, restaurants, residentials, apartments, naval vessels and hotels, including ice delivery (restaurant only). Ability to deliver bulk water overnight. Must be able to understand weekly schedule. The position involves cash and valuable item; therefore, shortlisted applicants will be required to obtain police clearance as part of the preemployment. Available to work flexible hours that may include early mornings, evenings, weekends, night and or holidays. Other related tasks as assigned. This qualifications are required for both US and foreign workers. </t>
  </si>
  <si>
    <t>C-500-25197-177762</t>
  </si>
  <si>
    <t>C-500-25197-177618</t>
  </si>
  <si>
    <t>P-500-25155-049499</t>
  </si>
  <si>
    <t xml:space="preserve">High School Graduate. Job requires 12 months of work experience. Previous work in a water company and a certification to show is a plus. This job also requires knowledge in  Water Reverse Osmosis process. Have adequate knowledge in water treatment. Have sufficient knowledge of safety precautions in the water production process.  Water retail sales supervisor must give full attention to what other people are saying. Taking time to understand the points being made. Asking questions as appropriate and not interrupting inappropriate times. Using logic reasoning to identify strengths and weaknesses of alternative solutions. Conclusions or approaches to problems. Ability to come up with unusual or celever ideas about the given topic or situations to develop creative ways to solve the problem. Knows how to manage own time and the time of others. Available to work flexible hours that may include early mornings, evenings, nights and or holidays. Must pass the oral interview and written exam. This qualifications are all required for both US and foreign applicants/workers.
</t>
  </si>
  <si>
    <t>C-500-25203-190887</t>
  </si>
  <si>
    <t>P-500-25166-094039</t>
  </si>
  <si>
    <t>C-500-25175-122602</t>
  </si>
  <si>
    <t>Must have 12 months minimum work related experience. Ability to perform rigorous manual tasks and lift/move heavy materials repeatedly. Stamina for standing, bending, kneeling for long periods. Must have basic understanding of OSHA safety requirements and proper use of PPE (personal protective equipment). Ability to measure materials accurately, read basic plans and instructions. The applicant must have basic knowledge in varying construction works such as scaffolding erection, mix concrete, site clearing, and other related works. Must be able to work for extended days or hours.</t>
  </si>
  <si>
    <t>C-500-25164-087865</t>
  </si>
  <si>
    <t>P-500-25122-929867</t>
  </si>
  <si>
    <t>Staff Canteen Cook</t>
  </si>
  <si>
    <t>3 MONTHS OF WORKING EXPERIENCE AS A COOK. EXPERIENCE IN USING CUTTING TOOLS AND COOKWARE. 
KNOWLEDGE OF VARIOUS COOKING PROCEDURES AND METHODS. 
ABILITY TO FOLLOW ALL SANITATION PROCEDURES. KNOWLEDGE OF COOKING CHINESE STYLE FAST FOOD WILL BE AN ADVANTAGE.
7:00 A.M - 11:00 A.M.. 4:00 P.M. - 6:00 P.M. through Monday to Saturday and 10:00 A.M. - 12:00 P.M.. 4:00 P.M. - 6:00 P.M. on Sunday.  This reflects a total of 6 working hours per day.  Monday through Saturday. 4 working hours on Sunday is consistent with the hours listed in Items 6a-6h.</t>
  </si>
  <si>
    <t>C-500-25188-154969</t>
  </si>
  <si>
    <t>C-500-25176-126223</t>
  </si>
  <si>
    <t>HIGH SCHOOL DIPLOMA REQUIRED WITH 24 MONTHS PREVIOUS WORK EXPERIENCE. MUST BE ABLE TO WORK NIGHTS, WEEKENDS AND HOLIDAYS, AS NEEDED AND FLEXIBLE, AS WORK WILL BE PERFORMED IN DIFFERENT LOCATIONS. KNOWLEDGE AND EXPERIENCE IN REPAIRING DOORS, LOCKS, WINDOWS, PAINTING, LANDSCAPING WORKS, WELDING, CARPENTRY AND MASONRY WORKS. HIGHLY SKILLED WITH VARIOUS HAND AND POWER TOOLS. MUST KNOW HOW TO READ ELECTRICAL DIAGRAM AND REPAIR ELECTRICAL PROBLEMS. TRADE TEST AND EMPLOYMENT EXAMINATION ARE REQUIRED. MUST BE ABLE TO LIFT AND CARRY HEAVY OBJECTS (UP TO 50 LBS.)</t>
  </si>
  <si>
    <t>C-500-25166-094336</t>
  </si>
  <si>
    <t>Must be knowledgeable in handling Microsoft Office and QuickBooks.</t>
  </si>
  <si>
    <t>C-500-25179-137700</t>
  </si>
  <si>
    <t xml:space="preserve">CNMI WITHHOLDING TAX, FEDERAL WITHHOLDING TAX, SOCIAL SECURITY AND MEDICARE CONTRIBUTION
</t>
  </si>
  <si>
    <t>C-500-25173-118696</t>
  </si>
  <si>
    <t>670-2345828</t>
  </si>
  <si>
    <t>C-500-25181-138561</t>
  </si>
  <si>
    <t>P-500-25137-988254</t>
  </si>
  <si>
    <t>Proven maintenance and repair work experience. Skilled in the use of hand or power tools. Able to read and check blueprints, plans, repair manuals or catalogs as necessary. Must know how to use common tools such as hammers, hoists, saws, drills and wrenches. Experienced with precision measuring instruments or electric testing devices. Must have experience in performing routine maintenance.</t>
  </si>
  <si>
    <t>C-500-25188-155022</t>
  </si>
  <si>
    <t xml:space="preserve">TUN KIOSHI KILELEMAN ROAD </t>
  </si>
  <si>
    <t>P-500-25146-016778</t>
  </si>
  <si>
    <t>KNOWLEDGE IN USING HOISTS, HAND TOOLS, AND TESTERS</t>
  </si>
  <si>
    <t>C-500-25184-149923</t>
  </si>
  <si>
    <t>C-500-25164-088256</t>
  </si>
  <si>
    <t>Must have at least 24-month of work related experience as General maintenance and repair workers, General. The ability to quickly move hand, and hand together with  arm, or two hands to grasp, manipulate, or assemble objects.</t>
  </si>
  <si>
    <t>C-500-25201-187139</t>
  </si>
  <si>
    <t>Withholding tax chapter 2 &amp; 7 , FICA Social security</t>
  </si>
  <si>
    <t>C-500-25183-149076</t>
  </si>
  <si>
    <t>P-500-25149-027220</t>
  </si>
  <si>
    <t>SALES WORKER/AGENT</t>
  </si>
  <si>
    <t>Federal Income Tax, Social Security (FICA), Medicare Tax, other Withholding Payroll Tax</t>
  </si>
  <si>
    <t>C-500-25205-199285</t>
  </si>
  <si>
    <t xml:space="preserve">CNMI WITHHOLDING TAXES AND SS AND MEDICAID </t>
  </si>
  <si>
    <t>C-500-25189-157621</t>
  </si>
  <si>
    <t>A HIGH SCHOOL DIPLOMA IS REQUIRED. 
FAMILIAR WITH CONSTRUCTION MATERIALS WITH AT LEAST 12 MONTHS WORKING EXPERIENCE IN A MEDIUM TO LARGE-SIZED HARDWARE OR RELATED FIELD. KNOWLEDGE OF LISTENING, SPEAKING AND WRITING ENGLISH AND SKILLS OF SECOND LANGUAGE SUCH AS CHINESE, FILIPINO IS PREFERABLE. 
CAN STAND HIGH WORKING PRESSURE AND WORK EVEN ON WEEKEND OR HOLIDAY. 
KNOWLEDGE OF PRINCIPLES AND PROCESSES FOR PROVIDING CUSTOMER AND BUSINESS SERVICES. KNOWLEDGE OF OPERATING THE FORKLIFT, VEHICLE OR OTHER EQUIPMENT TO LOAD AND UNLOAD THE MATERIAL. 
OTHER SKILLS SUCH AS COORDINATION AND TIME MANAGEMENT.</t>
  </si>
  <si>
    <t>C-500-25242-278370</t>
  </si>
  <si>
    <t>ELENA M YUMUL DBA YUMAN CONSTRJCTION</t>
  </si>
  <si>
    <t>C-500-25168-099506</t>
  </si>
  <si>
    <t xml:space="preserve">Local and federal tax
</t>
  </si>
  <si>
    <t>C-500-25196-174195</t>
  </si>
  <si>
    <t>P-500-25157-059913</t>
  </si>
  <si>
    <t>A) High school diploma (may be foreign equivalent); must possess drivers license; and certificate in refrigeration and air conditioning technology, or practical electricity, or other building systems mechanics or practical electricity, or other building systems mechanics.  Verification of qualifications required. 
B) Cont'd from E.c.7a.: 5 days paid vacation leave after 1 year of employment, 7 days paid vacation leave after 2 years of employment, 10 days paid vacation leave after 3 years of employment; &amp; 5 days paid sick leave per year after completing 90 days from commencement of employment.  Worker will be provided with daily transportation to and from workers residence to work site.  
C) Housing is optional.  At the worker's option, the Employer will assist the worker in securing housing consisting of a bedroom with shared bathroom, shared kitchen, &amp; shared living room/dining space at a monthly rate, excluding utilities, of $200 per bedroom or $100 if 2-person shared bedroom.  The worker is responsible for paying for the cost of the housing.</t>
  </si>
  <si>
    <t>C-500-25176-126020</t>
  </si>
  <si>
    <t xml:space="preserve">Knowledge of Aluminum products and Glass window and Door designs including their uses, repair, and maintenance.  </t>
  </si>
  <si>
    <t>Pale Arnold Middle Road, accross J's Restaurant</t>
  </si>
  <si>
    <t>Withholding Tax, FICA Tax (SSS Tax &amp; Medicare)</t>
  </si>
  <si>
    <t>C-500-25188-157254</t>
  </si>
  <si>
    <t>9220 CHALAN PALE ARNOLD</t>
  </si>
  <si>
    <t>P.O. BOX 502399 SAIPAN</t>
  </si>
  <si>
    <t>P-500-25080-793035</t>
  </si>
  <si>
    <t xml:space="preserve">Must be knowledgeable in Peachtree Accounting Program, SAP and Microsoft Office applications and have experience in handling of book of accounts, preparation of trial balances and other related jobs.  Must have knowledge and experience in computation of tax owed, preparation of returns and reporting of other tax requirements in compliance with Federal, State and Company policies  rules and regulations. </t>
  </si>
  <si>
    <t>STATE INCOME TAX, SOCIAL SECURITY, MEDICARE TAX</t>
  </si>
  <si>
    <t>C-500-25205-199282</t>
  </si>
  <si>
    <t>C-500-25216-220675</t>
  </si>
  <si>
    <t>JTM SNACKBAR &amp; BBQ GRILL</t>
  </si>
  <si>
    <t>P-500-25110-883111</t>
  </si>
  <si>
    <t>Can work with a flexible schedule including weekends and holidays, daytime or evening. Must be able to lift up to 30 lbs of of materials, solutions or linens. Applicants either U.S. Citizen or CW1 must provide employment certificate/s.</t>
  </si>
  <si>
    <t>Deductions from Pay: Will make all deductions from the worker's paycheck required by law such as taxes
 (Chapter 2, Chapter 7. SS &amp; MEDICARE) and will remit to applicable Government Agencies.</t>
  </si>
  <si>
    <t>C-500-25197-177641</t>
  </si>
  <si>
    <t>PO Box 501489</t>
  </si>
  <si>
    <t>C-500-25206-199375</t>
  </si>
  <si>
    <t>PUTI TAINOBUI AV., GARAPAN</t>
  </si>
  <si>
    <t>P-500-25169-104463</t>
  </si>
  <si>
    <t>To qualify, applicants must have at least 24 months experience working in the same position. Must have knowledge of Thai massage. Customer service and ability to communicate effectively are a must. Applicant must be able to converse in Japanese, Chinese &amp; English to accommodate diverse tourist clientele. Applicant able to multi task, manager their time efficiently and service consecutive clients when necessary. Please note that the work schedule will be divided into three shifts (opening shift, mid shift and closing shift) to be spread among the workers. Applicants are required to submit their resume, a form of identification and employment certification showing the required work experience. Complete applications will be considered if submitted within the recruitment period. Previous employers will be contacted for verification of experience and character reference. Applicants will be asked to demonstrate skill requirements of the job. All requirements apply equally to all applicants.</t>
  </si>
  <si>
    <t>PUTI TAINOBUI AV.</t>
  </si>
  <si>
    <t>C-500-25245-279618</t>
  </si>
  <si>
    <t>66-0774362</t>
  </si>
  <si>
    <t>C-500-25218-223823</t>
  </si>
  <si>
    <t>P-500-25120-919686</t>
  </si>
  <si>
    <t>Maintenace and Repair Workers, general</t>
  </si>
  <si>
    <t xml:space="preserve">SKILLED IN THE USE OF HAND/OR POWER TOOLS.
ABLE TO READ AND CHECK BLUEPRINTS, PLANS, REPAIR MANUALS, OR CATALOGS AS NECESSARY.
MUST KNOW HOW TO USE COMMON TOOLS SUCH AS HAMMERS, HOISTS, SAWS, DRILLS, AND WRENCHES.
EXPERIENCED WITH PRECISION MEASURING INSTRUMENTS OR ELECTRIC TESTING DEVICES
</t>
  </si>
  <si>
    <t>C-500-25181-138766</t>
  </si>
  <si>
    <t>670-234-3203</t>
  </si>
  <si>
    <t>C-500-25057-727378</t>
  </si>
  <si>
    <t>Vizion Insurance Co. Ltd</t>
  </si>
  <si>
    <t>P-500-25021-632771</t>
  </si>
  <si>
    <t>Applicant must have at least 6 months of work experience in any related field.</t>
  </si>
  <si>
    <t>C-500-25080-793285</t>
  </si>
  <si>
    <t>C-500-25052-713043</t>
  </si>
  <si>
    <t>C-500-25079-789876</t>
  </si>
  <si>
    <t>C-500-25094-830965</t>
  </si>
  <si>
    <t>C-500-25057-724451</t>
  </si>
  <si>
    <t xml:space="preserve">MIN.OF 2YEARS EXPERIENCE AS QUALITY CONTROL SPECIALIST OR RELATED CERTIFICATE OF EMPLOYMENT AS QUALITY CONTROL SPECIALIST IS REQUIRED . MUST HAVE ASSOCIATE DEGREE.
MUST HAVE KNOWLEDGE OF WATER TESTING LABORATORY WORK AND SAFE DRINKING WATER ACT (SDWA)
REQUIREMENTS AND REGULATIONS. MUST KNOW HOW TO OPERATE ANALYTICAL INSTRUMENTS, SUCH AS SPECTROPHOTOMETERS, CHLORIMETERS, FLAME
PHOTOMETERS, AND COMPUTER-CONTROLLED ANALYZERS.
MUST HAVE CNMI DRIVERS LICENSE.
MUST PASS THE PRE-SCREENING TEST IS REQUIRED (LIKE TRADE TEST AND/OR EMPLOYMENT EXAM)
</t>
  </si>
  <si>
    <t>C-500-25092-820983</t>
  </si>
  <si>
    <t>C-500-25085-803309</t>
  </si>
  <si>
    <t>C-500-25091-816019</t>
  </si>
  <si>
    <t>C-500-25051-709076</t>
  </si>
  <si>
    <t xml:space="preserve">HOMECARE AIDE CERTIFICATE </t>
  </si>
  <si>
    <t>C-500-25080-793159</t>
  </si>
  <si>
    <t>C-500-25064-744716</t>
  </si>
  <si>
    <t>C-500-25074-779183</t>
  </si>
  <si>
    <t>ASSOCIATE'S DEGREE MINIMUM REQUIRED AND MUST HAVE 24 MONTHS MINIMUM WORK-RELATED EXPERIENCE. MUST BE EXTREMELY ACCURATE WHEN RECORDING FIGURES AND TRANSACTIONS. KNOWLEDGE OF BOOKKEEPING, CREDITS/DEBITS, AND FAMILIARITY WITH ACCOUNTING SOFTWARE. ABLE TO REVIEW DATA TO IDENTIFY AND INVESTIGATE DISCREPANCIES. PROFICIENT WITH SPREADSHEETS, DATABASES, ACCOUNTING SOFTWARE. KEEP THOROUGH AND ORDERLY PAPER AND DIGITAL RECORDS. HANDLE CONFIDENTIAL FINANCIAL DATA ETHICALLY AND PROFESSIONALLY. TRUSTWORTHY WHEN HANDLING MONEY AND SENSITIVE DOCUMENTS. UNDERSTAND APPLICABLE ACCOUNTING REGULATIONS AND COMPLIANCE STANDARDS. WORK WITH VARIOUS DEPARTMENTS AND TEAMS TO GATHER OR SHARE FINANCIAL DOCUMENTATION. WORK ACCURATELY AND MEET DEADLINES DESPITE TIME CONSTRAINTS.</t>
  </si>
  <si>
    <t>P BOX 503984</t>
  </si>
  <si>
    <t>C-500-25098-840426</t>
  </si>
  <si>
    <t>AT LEAST 12 MONTHS WORKING EXPERIENCE AS MAINTENANCE AND REPAIR WORKER. KNOW HOW TO REPAIR DOORS, LOCKS, WINDOWS. KNOWLEDGE IN WELDING, MASONRY, CARPENTRY AND PAINTING WORKS. KNOWLEDGE IN LANDSCAPPING AND GARDENING WORKS. WILLING TO WORK FLEXIBLE SCHEDULE.  DO OTHER RELATED DUTIES AS ASSIGNED</t>
  </si>
  <si>
    <t>C-500-25094-830904</t>
  </si>
  <si>
    <t>C-500-25055-717345</t>
  </si>
  <si>
    <t>C-500-25100-849428</t>
  </si>
  <si>
    <t>C-500-25111-883131</t>
  </si>
  <si>
    <t>C-500-25043-685484</t>
  </si>
  <si>
    <t xml:space="preserve">Applicant must have a 4-year bachelors degree in accounting and must have at least 3 years work experience in accounting. A CPA license is preferred. Must have experience in preparing financial statements in accordance with accepted accounting principles. Able to communicate financial results to stakeholders. Able to develop, modify, and document recordkeeping and accounting systems, making use of current computer technology or accounting software, including specialized subsystems for the business operations.
</t>
  </si>
  <si>
    <t>C-500-25093-825862</t>
  </si>
  <si>
    <t>P-500-25008-602454</t>
  </si>
  <si>
    <t>Maid</t>
  </si>
  <si>
    <t>Must have 3 months of previous work experience as a Maid.  Knowledge and experience in operating cleaning equipment such as vacuum cleaner, mops and squeezers. Knowledge of proper safety procedures in doing the tasks. Attention to detail.</t>
  </si>
  <si>
    <t>Sulo Street along Talaya Avenue</t>
  </si>
  <si>
    <t>C-500-25100-849387</t>
  </si>
  <si>
    <t>P-500-24190-178375</t>
  </si>
  <si>
    <t>CANDIDATE HAS GOOD INTERPERSONAL, COMMUNICATION, COACHING, TEAM BUILDING, AND PROBLEM-SOLVING SKILLS ARE REQUIRED; EXPERIENCE IN MOTIVATING
STAFF THROUGH APPROPRIATE INCENTIVE PROGRAMS AND TRAINING; ABILITY TO PUSH, PULL, CARRY, AND LIFT UP TO 50LBS, AND THE ABILITY TO PUSH, PULL
REACH, BEND, TWIST, STOOP, STACK, CROUCH, KNEEL AND BALANCE WHEN PERFORMING JOB DUTIES IN VARYING WORK AREAS SUCH AS CONFINED SPACES; MUST
HAVE KNOWLEDGE OF CHEMICALS, PERSONAL PROTECTION EQUIPMENT, SANITATION GUIDELINES, BIOHAZARD CLEAN-UP, AND LIFE SAFETY, MUST POSSESS A VALID
DRIVER'S LICENSE AND
MUST BE ABLE TO OBTAIN AND MAINTAIN A MANDATORY GOVERNMENTAL FOOD HANDLER'S PERMIT, BE ABLE AND WILLING TO WORK A FLEXIBLE SHIFT, DAYS,
EVENINGS, NIGHTS, WEEKENDS, AND HOLIDAYS</t>
  </si>
  <si>
    <t>C-500-25055-717512</t>
  </si>
  <si>
    <t>C-500-25073-774955</t>
  </si>
  <si>
    <t>C-500-25120-919426</t>
  </si>
  <si>
    <t>C-500-25121-925118</t>
  </si>
  <si>
    <t>P-500-24137-001639</t>
  </si>
  <si>
    <t>POSITION SUMMARY: UNDER GENERAL SUPERVISION, PERFORMS A VARIETY OF GENERAL MAINTENANCE DUTIES WHICH INCLUDE ELECTRICAL, MECHANICAL, CARPENTRY, AND CONSTRUCTION IN THE MAINTENANCE AND REPAIR OF APARTMENT BUILDING FACILITIES AND EQUIPMENT. EXPERIENCE, KNOWLEDGE, ABILITIES: TWELVE (12) MONTHS RELATED MAINTENANCE WORK EXPERIENCE, INCLUDING PROPER SAFETY TECHNIQUES AND PROCEDURES WHILE USING CHEMICALS, POWER TOOLS, HAND TOOLS AND EQUIPMENT; KNOWLEDGE OF PROPER LIFTING TECHNIQUES AND OTHER SAFETY AND HAZARDOUS ACTIVITIES; ABILITY TO USE REQUIRED TOOLS AND EQUIPMENT INDEPENDENTLY OR WITH MINIMAL SUPERVISION. ESSENTIAL TASKS: MUST BE ABLE TO PERFORM THE FOLLOWING FUNCTIONS TO THE SATISFACTION OF THE EMPLOYEES SUPERVISOR. INSPECT BUILDINGS,
ELECTRICAL SYSTEMS, GROUNDS, AND EQUIPMENT TO ENSURE SAFE, WELL-MAINTAINED CONDITIONS, IDENTIFY HAZARDS, DEFECTS, AND THE NEED FOR
ADJUSTMENT OR REPAIR. PERFORM MINOR TROUBLESHOOTING AND REPAIRS; REPLACE LIGHT BULBS, BALLASTS AND FUSES. ASSIST WITH PREVENTIVE MAINTENANCE AND
TROUBLESHOOTING ON HVAC SYSTEMS, CHANGING FILTERS, BEARINGS. COMPLETE MAINTENANCE WORK ORDERS AS ASSIGNED. IDENTIFY AND PERFORM BASIC SERVICE AND REPAIR ON PLUMBING FIXTURES; OPEN CLOGGED LINES AND DRAINS. IDENTIFY AND ASSIST WITH CARPENTRY AND REPAIR WORK. OPERATES A VARIETY OF MACHINERY, EQUIPMENT AND TOOLS INCLUDING SAWS, ROUTER, DRILLS, SANDERS, PLANERS, DRILL PRESSES AND VARIOUS HAND TOOLS. MAINTAIN INVENTORY OF TOOLS, SUPPLIES, AND EQUIPMENT; RECOMMEND TOOLS, SUPPLIES, AND EQUIPMENT FOR PURCHASE. PERFORM A VARIETY OF LOCKSMITH DUTIES; INSTALL, REPAIR, AND REPLACE LOCKS ON DOORS INSPECT, SERVICE, AND MAINTAIN OPERATIONAL FUNCTIONALITY OF DOORS AND WINDOWS. BASIC ABILITY TO READ, INTERPRET AND WORK FROM BLUEPRINTS, DRAWINGS, OR ORAL INSTRUCTION ON A VARIETY OF STRUCTURES RELATED TO THE CONSTRUCTION PROJECT. INSTALL OR REPLACE PLUGS, SWITCHES, OUTLETS. ASSIST WITH MOVING LOADING, UNLOADING AND STORING SUPPLIES, FURNITURE AND EQUIPMENT. WEAR PROPER PROTECTIVE EQUIPMENT WHILE PERFORMING JOB DUTIES (I.E., GOGGLES, HELMET, BACK BRACE, KNEE PADS). RESPOND TO 24-HOUR EMERGENCY CALLS. ADJUSTMENT OF HOURS AND/OR WEEKEND WORK MAY BE REQUIRED AND/OR OCCASIONAL OVERTIME.</t>
  </si>
  <si>
    <t>C-500-25050-706222</t>
  </si>
  <si>
    <t>1 YEAR EXPERIENCE AS BUILDING MAINTENANCE IS REQUIRED AND PREFERABLY WITH CARPENTRY RELATED SKILLS SUCH AS REPAIR/INSTALLATION;
CAN OPERATE EQUIPMENT AND HAND POWER TOOLS. 
MUST HAVE PROBLEM SOLVING SKILLS AND ORGANIZED. MUST BE ABLE TO DELIVER WORK INDEPENDENTLY AND ON TIME.</t>
  </si>
  <si>
    <t>C-500-25070-764101</t>
  </si>
  <si>
    <t>Joeten Motors Company, Inc</t>
  </si>
  <si>
    <t>Beach Road, P.O Box 500137</t>
  </si>
  <si>
    <t>P-500-25034-659880</t>
  </si>
  <si>
    <t>Auto Parts Clerk</t>
  </si>
  <si>
    <t xml:space="preserve">MUST HAVE COMPUTER KNOWLEDGE AND COMMUNICATION SKILLS. ABLE TO WORK COMFORTABLY IN A DYNAMIC PACED ENVIRONMENT. APPLICANTS MUST PASS AUTO PARTS SKILLED TEST (TOTAL PASSING SCORE OF 89%) DURING APPLICATION PROCESS. THE SKILL TESTING AND COMPREHENSION EXAM ARE REQUIRED EQUALLY OF BOTH US AND FOREIGN WORKERS. </t>
  </si>
  <si>
    <t>C-500-25078-789537</t>
  </si>
  <si>
    <t>C-500-25098-839846</t>
  </si>
  <si>
    <t>3741 WINNERS RESIDENCE, AFETNA, SAN ANTONIO PO BOX 506003</t>
  </si>
  <si>
    <t>PREFERABLY WITH KNOWLEDGE IN PRODUCTION PROCESSES, QUALITY CONTROLS, HOTEL LINENS, AND GUEST OR PERSONAL LAUNDRY AND DRY-CLEANING. MUST HAVE A BASIC UNDERSTANDING OF LAUNDRY EQUIPMENT, MACHINES, AND SYSTEMS. MUST HAVE AT LEAST 6 MONTHS OF WORK EXPERIENCE IN COMMERCIAL LAUNDRY OR RELATED. AN EMPLOYMENT CERTIFICATE AS LAUNDRY &amp; DRY-CLEANER ARE REQUIRED. WILLING TO WORK ON POSSIBLE SPLIT SHIFT SCHEDULES INCLUDING WEEKENDS, AND EVEN HOLIDAYS IN CASE OF EMERGENCY.</t>
  </si>
  <si>
    <t>C-500-25073-775320</t>
  </si>
  <si>
    <t>C-500-25050-705221</t>
  </si>
  <si>
    <t>C-500-25073-775313</t>
  </si>
  <si>
    <t>C-500-25070-763784</t>
  </si>
  <si>
    <t>Employees' Income taxes as required by Federal and CNMI laws</t>
  </si>
  <si>
    <t>C-500-25100-849726</t>
  </si>
  <si>
    <t>C-500-25088-813106</t>
  </si>
  <si>
    <t>Damaso B. Catubay</t>
  </si>
  <si>
    <t>D &amp; G Farm</t>
  </si>
  <si>
    <t>P.O Box 1261</t>
  </si>
  <si>
    <t>P-500-24351-545101</t>
  </si>
  <si>
    <t xml:space="preserve">Computer Literate. Must be familiar with Microsoft Excell and Word. Must have 6 month work experience
</t>
  </si>
  <si>
    <t>Damaso B. Catubay dba D &amp; G farm</t>
  </si>
  <si>
    <t>gloriacatubay@yahoo.com</t>
  </si>
  <si>
    <t>C-500-25058-728015</t>
  </si>
  <si>
    <t xml:space="preserve">CNMI Tax and FICA Tax. Housing is optional; Employees who are single may live in the housing with a monthly charge of $30.00 for air condition use, free housing or no monthly charge for single employees who opted not to use the air condition. </t>
  </si>
  <si>
    <t>C-500-25120-919665</t>
  </si>
  <si>
    <t>C-500-25111-887287</t>
  </si>
  <si>
    <t>C-500-25092-821084</t>
  </si>
  <si>
    <t>Universal Healthcare Services</t>
  </si>
  <si>
    <t>Corporate  Manager</t>
  </si>
  <si>
    <t>P-500-24244-307804</t>
  </si>
  <si>
    <t>Caregiver</t>
  </si>
  <si>
    <t>Must have a valid CPR/AED Certification</t>
  </si>
  <si>
    <t>C-500-25113-897838</t>
  </si>
  <si>
    <t>Sagana</t>
  </si>
  <si>
    <t>P-500-25064-744665</t>
  </si>
  <si>
    <t>Truck Mechanic and Diesel Engine Specialist</t>
  </si>
  <si>
    <t>With at least (2) two years of Auto mechanic experience. Must be able to understand basic problem-solving and instruction. Skills &amp; training certificates in Automotive servicing or a mechanic is a plus.</t>
  </si>
  <si>
    <t>C-500-25121-925149</t>
  </si>
  <si>
    <t>C-500-25038-673757</t>
  </si>
  <si>
    <t>C-500-25094-831555</t>
  </si>
  <si>
    <t>P.O BOX 501962</t>
  </si>
  <si>
    <t>P-500-24317-468105</t>
  </si>
  <si>
    <t>Building Cleaning Workers, All Othe</t>
  </si>
  <si>
    <t>Knowledgeable in health and safety procedure in doing the task. Familiar with various cleaning supplies and materials like vacuum cleaner, Broom, Dustpan, Mop , Plastic Buckets, trash bags, glass cleaner, wood polish etc.. May be able to work standing long hours if necessary or under the sun. Must have 3 months work experience.</t>
  </si>
  <si>
    <t>C-500-25120-920742</t>
  </si>
  <si>
    <t>P-500-24237-291611</t>
  </si>
  <si>
    <t>Welders</t>
  </si>
  <si>
    <t>GED/Diploma and 12 months work experience.</t>
  </si>
  <si>
    <t>C-500-25112-888148</t>
  </si>
  <si>
    <t>P-500-25069-760857</t>
  </si>
  <si>
    <t>SALES PERSON</t>
  </si>
  <si>
    <t>MUST HAVE 12 MONTHS WORKING EXPERIENCE AS SALES PERSON. MUST KNOW HOW TO REPRESENT PRODUCTS YOU ARE SDELLING. MUST HAVE SELLING COMMUNICATION SKILLS. MUST KNOW HOW TO REPRESENT PRODUCTS TO CUSTOMERS. KNOWLEDGE IN FILIPINO, CHINESE, KOREAN AND ENGLISH LANGUAGE. WILLING TO WORK FLEXIBLE SCHEDULE. DO OTHER RELATED DUTIES AS ASSIGNED</t>
  </si>
  <si>
    <t>C-500-25126-945851</t>
  </si>
  <si>
    <t>C-500-25121-925130</t>
  </si>
  <si>
    <t>C-500-25135-978315</t>
  </si>
  <si>
    <t>Borlaza</t>
  </si>
  <si>
    <t>Jomelyn</t>
  </si>
  <si>
    <t>Estopare</t>
  </si>
  <si>
    <t>P-500-24274-372762</t>
  </si>
  <si>
    <t xml:space="preserve">AT LEAST THREE (3) MONTHS EXPERIENCE TO TWO (2) OR LESS EMPLOYERS. PHYSICALLY ABLE TO PERFORM THEIR DUTIES. MUST MEET PHYSICAL REQUIREMENTS SUCH AS LIFTING OBJECTS OF AT LEAST 25 LBS.; UP TO 50 LBS. WITH HELP OF A HAND TRUCK OR LIMITED ASSISTANCE; BENDING AND STANDING FOR DURATION OF SHIFT.  MUST KNOW HOW TO OPERATE CLEANING EQUIPMENT SUCH AS CARPET SHAMPOOERS, CARPET STEAMERS, CLOTHES WASHER AND DRYER, IRONING MACHINE OR PRESSES, FLOOR POLISHERS, AND VACUUM CLEANERS.
</t>
  </si>
  <si>
    <t>C-500-25095-835106</t>
  </si>
  <si>
    <t>P-500-25046-697515</t>
  </si>
  <si>
    <t>WORK SCHEDULE AS FOLLOWS:
7:00AM TO 11:00AM,
2:00PM TO 5:00PM.
7 HOURS A DAY, MONDAY THROUGH FRIDAY, 35 HOURS PER WEEK</t>
  </si>
  <si>
    <t>Per week exceeds 40 hours, overtime rate $11.91 x 1.5=$17.865 per hour.</t>
  </si>
  <si>
    <t>C-500-25078-786307</t>
  </si>
  <si>
    <t>UNITED  CONSTRUCTION SERVICES/HEAVY EQUIPMENT REPAIR SHOP</t>
  </si>
  <si>
    <t>P-500-25036-666384</t>
  </si>
  <si>
    <t>Ability to use hand tools and power tools.
12 Months Work Experience as a Automotive Body Repairer</t>
  </si>
  <si>
    <t>2245 WALAWAL  PLACE , TANAPAG</t>
  </si>
  <si>
    <t>C-500-25120-919427</t>
  </si>
  <si>
    <t>2 years of experience as an art teacher. Demonstrated in a variety of art techniques. Must have clear verbal and written communication skills. Capacity to supervise group work. Able to do planning and problem-solving skills. Supportive, flexible disposition. Available to work during evenings, on occasion. Ability to work with students of different ages, backgrounds, and abilities. Positive attitude, enthusiasm, and a passion for teaching art. Ability to handle multiple tasks and meet deadlines.</t>
  </si>
  <si>
    <t>C-500-25097-835969</t>
  </si>
  <si>
    <t>P-500-24291-413092</t>
  </si>
  <si>
    <t>COOK (SHORT ORDER)</t>
  </si>
  <si>
    <t>AT LEAST 12 MONTHS WORKING EXPERIENCE. KNOWS HOW TO MAKE DIFFERENT KIND OF DISHES. KNOWS HOW TO MAKE DIFFERENT KINDS OF SNACKS AND DESSERTS. KNOWS HOW TO MEASURE AND ASSEMBLE INGREDIENTS FOR MENU ITEMS. MAINTAIN ACCURATE FOOD INVENTORIES. KNOWLEDGE IN COOKING. KNOWLEDGE IN FILIPINO FOOD. ENSURE THAT THE FOOD PREPARATION AREA AND THE KITCHEN ARE SANITIZED AT THE END OF THE SHIFT. WILLING TO WORK FLEXIBLE SCHEDULE. DO OTHER RELATED DUTIES AS ASSIGNED.</t>
  </si>
  <si>
    <t>CRISPINA ST</t>
  </si>
  <si>
    <t>C-500-25114-898283</t>
  </si>
  <si>
    <t>C-500-25071-769138</t>
  </si>
  <si>
    <t>C-500-24318-471120</t>
  </si>
  <si>
    <t>P-500-24200-204758</t>
  </si>
  <si>
    <t>C-500-25108-878892</t>
  </si>
  <si>
    <t>Saipan Commuter Terminal</t>
  </si>
  <si>
    <t>C-500-25095-834987</t>
  </si>
  <si>
    <t xml:space="preserve">Must have at least 12 months of work experience in a related field, able to work with or without supervision
</t>
  </si>
  <si>
    <t>C-500-25139-993694</t>
  </si>
  <si>
    <t>C-500-25135-978976</t>
  </si>
  <si>
    <t>C-500-25097-835712</t>
  </si>
  <si>
    <t>Interior Designers</t>
  </si>
  <si>
    <t>P-500-25059-735060</t>
  </si>
  <si>
    <t>INTERIOR DESIGNERS</t>
  </si>
  <si>
    <t>KNOWLEDGE OF DESIGN TECHNIQUES, TOOLS, AND PRINCIPLES INVOLVED IN THE PRODUCTION OF PRECISION TECHNICAL PLANS, BLUEPRINTS, DRAWINGS, AND MODELS.</t>
  </si>
  <si>
    <t>C-500-25134-972996</t>
  </si>
  <si>
    <t>C-500-25076-779851</t>
  </si>
  <si>
    <t>C-500-25094-831009</t>
  </si>
  <si>
    <t>House No. 555 Koblerville Road</t>
  </si>
  <si>
    <t>P.O Box 503942</t>
  </si>
  <si>
    <t>Such</t>
  </si>
  <si>
    <t>John</t>
  </si>
  <si>
    <t>Homan</t>
  </si>
  <si>
    <t>P-500-24179-152223</t>
  </si>
  <si>
    <t>MUST HAVE AT LEAST 3 MONTHS WORK EXPERIENCE AND KNOWLEDGEABLE IN FOOD SAFETY AND SANITATION, USING A VARIETY OF EQUIPMENT AND UTENSILS, INCLUDING SPECIALIZED APPLIANCES AND OVENS, TO PREPARE INGREDIENTS ACCORDING TO A CHEF'S SUGGESTIONS OR REQUIREMENTS. UNDERSTANDING THE PROPER WAY TO MIX AND MEASURE INGREDIENTS PRECISELY, STORE FOOD ITEMS PROPERLY TO ENSURE THEIR PRESERVATION AND ALLOW THEM TO MAINTAIN THEIR FLAVOR.</t>
  </si>
  <si>
    <t>Koblerville Road</t>
  </si>
  <si>
    <t>C-500-25100-850120</t>
  </si>
  <si>
    <t>P-500-25051-709485</t>
  </si>
  <si>
    <t>work schedule as follows:
8:00AM TO 12:00PM,
2:00PM TO 5:00PM.
7 HOURS PER DAY, MONDAY THROUGH FRIDAY, 35 HOURS PER WEEK.</t>
  </si>
  <si>
    <t>Per week exceeds 40 hours, overtime rate $11.35 x 1.5=$17.025 per hour</t>
  </si>
  <si>
    <t>deduct all local and federal taxes (e.g. FICA) from pay.</t>
  </si>
  <si>
    <t>C-500-25093-826596</t>
  </si>
  <si>
    <t>C-500-25099-845070</t>
  </si>
  <si>
    <t>P.O. BOX 500876, BEACH ROAD</t>
  </si>
  <si>
    <t>P.O. BOX 500876,  BEACH ROAD</t>
  </si>
  <si>
    <t>C-500-25090-813532</t>
  </si>
  <si>
    <t>C-500-25081-796135</t>
  </si>
  <si>
    <t>P-500-24236-288527</t>
  </si>
  <si>
    <t>A VALID DRIVER'S LICENSE IS REQUIRED</t>
  </si>
  <si>
    <t>C-500-25107-873852</t>
  </si>
  <si>
    <t>High school graduate and minimum of 1-year proven work experience as a Bartender. Must have a specific and strong knowledge of alcohol types, beverages mixing method &amp; drinks serving.  Possess positive personality, excellent customer service attitude, and can work independently on a fast-paced environment. Ability to keep the bar organized, stocked, and clean. Willing to work on flexible hours including holidays and weekends. The work schedule for this position includes shifting &amp; split shift and each beneficiary shall have different days off, each with 1-day off per week. All applicants must have own transportation to &amp; from work and must be able to secure CNMI drivers license and CNMI Food Handlers Permit.</t>
  </si>
  <si>
    <t>C-500-25124-935074</t>
  </si>
  <si>
    <t>CNMI Tax and Federal Tax</t>
  </si>
  <si>
    <t>C-500-25097-835701</t>
  </si>
  <si>
    <t>P-500-25059-735103</t>
  </si>
  <si>
    <t>AUTO TECHNICIAN</t>
  </si>
  <si>
    <t>KNOWLEDGE IN USING HAND TOOLS AND TESTERS.</t>
  </si>
  <si>
    <t>C-500-25129-956821</t>
  </si>
  <si>
    <t>Must have at least twenty-four (24) months prior work experience as an Accounting Assistant/Clerk or Accountant. Must have a high school diploma/GED or Vocational Certificate in Business Administration, Hotel &amp; Restaurant Management. Must be able and willing to work nights, shifts, weekends, and during inclement weather. Must be able and willing to carry and lift items weighing up to 50 pounds.</t>
  </si>
  <si>
    <t>C-500-25090-815914</t>
  </si>
  <si>
    <t>C-500-25134-973028</t>
  </si>
  <si>
    <t xml:space="preserve">	High school diploma, GED, or a suitable alternative.
	Twelve (12) months of kitchen production experience.
	Excellent understanding of food preparation fundamentals.
	Ability to follow recipes.
	Sound understanding of food allergies and foodborne illnesses.
	Basic mathematical skills.
	Proficient knife handling skills.
</t>
  </si>
  <si>
    <t>Withholding Taxes, FICA and Medicare deductions</t>
  </si>
  <si>
    <t>C-500-25112-888156</t>
  </si>
  <si>
    <t>P-500-25021-630148</t>
  </si>
  <si>
    <t>Mustn have 12 months working experience as Driver/Sales worker. Must have valid CNMI driver's license. Must know Saipan route for delivery. Operate vehicle or material moving equipment. Willing to work flexible hours. Do other related duties as assigned.</t>
  </si>
  <si>
    <t>C-500-25090-813495</t>
  </si>
  <si>
    <t>P-500-25030-652772</t>
  </si>
  <si>
    <t>AT LEAST 6 MONTHS WORK EXPERIENCE IN THE RELATED FIELD OF CUSTOMER SERVICE, OFFICE ADMINISTRATION OR SALES WORK IN THE TOURISM INDUSTRY. MUST BE COMPUTER LITERATE WITH KNOWLEDGE OF EXCEL, WORD AND POWERPOINT. APPLICANTS MUST PASS CASHIERS' SKILLED TEST (TOTAL PASSING SCORE OF 89%) DURING THE APPLICATION PROCESS. THE SKILL TESTING AND COMPREHENSION
EXAM ARE REQUIRED EQUALLY TO BOTH US AND FOREIGN WORKERS. APPLICANTS MUST HAVE A VALID DRIVERS LICENSE AND ARE REQUIRED EQUALLY TO BOTH US AND FOREIGN WORKERS. REQUIRED MINIMUM OF 3 MONTHS AUTOMATED RENT A CAR SYSTEM AND MANUAL RENT A CAR TRANSACTION EXPERIENCE.</t>
  </si>
  <si>
    <t>Joeten Motors Company Inc.</t>
  </si>
  <si>
    <t>C-500-25134-973018</t>
  </si>
  <si>
    <t xml:space="preserve">Ability to understand repairing building equipment, plumbing, electrical systems and experience in power or hand tools and routine equipment and vehicle maintenance. Able to work in a fast-paced environment and multi-task effectively. </t>
  </si>
  <si>
    <t>C-500-25141-005001</t>
  </si>
  <si>
    <t>Must have at least Associate's Degree in Accounting/Computer Science/Management and 48 months of working experience in Accounting works. 
Must be  proficient in Quickbooks Accounting system and can operate without supervision. 
Must know how to prepare financial documents, reports and/or budget.
Must know how to prepare, complete and compute CNMI Local and Federal Tax
Must have ethical behavior and good moral conduct.</t>
  </si>
  <si>
    <t>C-500-25129-956811</t>
  </si>
  <si>
    <t xml:space="preserve">High school diploma (may be foreign equivalent). 24 months of experience as a marine mechanic in shipyard environment. Verification of qualifications required. Required to take and pass a substance abuse test after hire. </t>
  </si>
  <si>
    <t>C-500-25096-835345</t>
  </si>
  <si>
    <t>Polaris Development Corp.</t>
  </si>
  <si>
    <t>C-500-25076-779787</t>
  </si>
  <si>
    <t>ASSISTANT GENERAL MANAGER</t>
  </si>
  <si>
    <t>C-500-25134-972973</t>
  </si>
  <si>
    <t>C-500-25093-826084</t>
  </si>
  <si>
    <t>P-500-24149-040350</t>
  </si>
  <si>
    <t>POSITION SUMMARY: UNDER GENERAL SUPERVISION, PERFORMS A VARIETY OF GENERAL MAINTENANCE DUTIES WHICH INCLUDE ELECTRICAL, MECHANICAL, CARPENTRY, AND CONSTRUCTION IN THE MAINTENANCE AND REPAIR OF APARTMENT BUILDING FACILITIES AND EQUIPMENT. EDUCATION: COMPLETION OF HIGH SCHOOL/GED EXPERIENCE, KNOWLEDGE, ABILITIES: TWELVE (12) MONTHS RELATED MAINTENANCE WORK EXPERIENCE, INCLUDING SAFETY TECHNIQUES AND PROCEDURES WHILE USING CHEMICALS, POWER TOOLS, HAND TOOLS AND EQUIPMENT; KNOWLEDGE OF LIFTING TECHNIQUES AND OTHER SAFETY AND HAZARDOUS ACTIVITIES; ABILITY TO USE REQUIRED TOOLS AND EQUIPMENT INDEPENDENTLY OR WITH MINIMAL SUPERVISION. ESSENTIAL TASKS: MUST BE ABLE TO PERFORM THE FOLLOWING FUNCTIONS TO THE SATISFACTION OF THE EMPLOYEES SUPERVISOR. INSPECT BUILDINGS, ELECTRICAL SYSTEMS, GROUNDS, AND EQUIPMENT TO ENSURE SAFE, WELL-MAINTAINED CONDITIONS, IDENTIFY HAZARDS, DEFECTS, AND THE NEED FOR ADJUSTMENT OR REPAIR. PERFORM MINOR TROUBLESHOOTING AND REPAIRS; REPLACE LIGHT BULBS, BALLASTS AND FUSES. ASSIST WITH PREVENTIVE MAINTENANCE AND TROUBLESHOOTING ON HVAC SYSTEMS, CHANGING FILTERS, BEARINGS. COMPLETE MAINTENANCE WORK ORDERS AS ASSIGNED. IDENTIFY AND PERFORM SERVICE AND REPAIR ON PLUMBING FIXTURES; OPEN CLOGGED LINES AND DRAINS. IDENTIFY AND ASSIST WITH CARPENTRY AND REPAIR WORK. OPERATES A VARIETY OF MACHINERY, EQUIPMENT AND TOOLS INCLUDING SAWS, ROUTER, DRILLS, SANDERS, PLANERS, DRILL PRESSES AND VARIOUS HAND TOOLS. MAINTAIN INVENTORY OF TOOLS, SUPPLIES, AND EQUIPMENT; RECOMMEND TOOLS, SUPPLIES, AND EQUIPMENT FOR PURCHASE. PERFORM A VARIETY OF LOCKSMITH DUTIES; INSTALL, REPAIR, AND REPLACE LOCKS ON DOORS INSPECT, SERVICE, AND MAINTAIN OPERATIONAL FUNCTIONALITY OF DOORS AND WINDOWS. ABILITY TO READ, INTERPRET AND WORK FROM BLUEPRINTS, DRAWINGS, OR ORAL INSTRUCTION ON A VARIETY OF STRUCTURES RELATED TO THE CONSTRUCTION PROJECT. INSTALL OR REPLACE PLUGS, SWITCHES, OUTLETS. ASSIST WITH MOVING LOADING, UNLOADING AND STORING SUPPLIES, FURNITURE AND EQUIPMENT.  WEAR PROPER PROTECTIVE EQUIPMENT WHILE PERFORMING JOB DUTIES (I.E., GOGGLES, HELMET, BACK BRACE, KNEE PADS).  TRAINING CERTIFICATES RELATING TO GENERAL MAINTENANCE.  RESPOND TO 24-HOUR EMERGENCY CALLS.  ADJUSTMENT OF HOURS AND/OR WEEKEND WORK MAY BE REQUIRED AND/OR OCCASIONAL OVERTIME.</t>
  </si>
  <si>
    <t>C-500-25125-935639</t>
  </si>
  <si>
    <t>P-500-25025-642574</t>
  </si>
  <si>
    <t>BACHELOR'S DEGREE IN ACCOUNTING WITH ATLEAST 24 MONTHS OF EXPERIENCE AS AN ACCOUNTANT. KNOWLEDGEABLE IN PEACHTREE ACCOUNTING SOFTWARE AND MS OFFICE APPLICATIONS, PARTICULARLY EXCEL, WORD, AND POWERPOINT. MUST PASSED REQUIRED TEST TO VERIFY SKILLS AND QUALIFICATIONS.</t>
  </si>
  <si>
    <t>All CNMI and Federal Income Taxes Required by Law. Employee's share on medical insurance is optional.</t>
  </si>
  <si>
    <t>C-500-25153-038916</t>
  </si>
  <si>
    <t>medicare, social security, cnmi taxes</t>
  </si>
  <si>
    <t>C-500-25143-011244</t>
  </si>
  <si>
    <t>C-500-25153-039711</t>
  </si>
  <si>
    <t>C-500-25137-988233</t>
  </si>
  <si>
    <t>Chaper 2, fica sss and fica med</t>
  </si>
  <si>
    <t>C-500-25152-038854</t>
  </si>
  <si>
    <t>C-500-25141-999593</t>
  </si>
  <si>
    <t>C-500-25099-844801</t>
  </si>
  <si>
    <t>C-500-25121-925167</t>
  </si>
  <si>
    <t>WORKER'S COMPENSATION COMPANY PROVIDED</t>
  </si>
  <si>
    <t>C-500-25094-831100</t>
  </si>
  <si>
    <t>C-500-25133-967441</t>
  </si>
  <si>
    <t>C-500-25101-854243</t>
  </si>
  <si>
    <t>P-500-24176-140967</t>
  </si>
  <si>
    <t xml:space="preserve">KNOWLEDGE IN EQUIPMENT ,REPAIRING TROUBLE SHOOTING,EQUIPMENT SELECTION OR DETERMINING THE KIND OF TOOLS AND EQUIPMENT NEEDED TO DO A JOB PHYSICALLY FIT. MUST HAVE HIGH SCHOOL DIPLOMA AND AT LEAST 24MONTH EXPERIENCE AS MAINTENANCE AND REPAIR WORKER. CERTIFICATE OF EMPLOYMENT AS  MAINTENANCE AND REPAIR WORKER IS REQUIRED. PASSING THE PRE-SCREENING TEST IS REQUIRED (LIKE TRADE TEST AND/OR EMPLOYMENT EXAM)
</t>
  </si>
  <si>
    <t>C-500-25093-825782</t>
  </si>
  <si>
    <t>P-500-24335-507764</t>
  </si>
  <si>
    <t>Proven maintenance and repair work experience.  Skilled in the use of hand or power tools.  Able to read and check blueprints, plans, repair manuals or catalogs as necessary.  Must know how to use common tools such as hammers, hoists, saws, drills and wrenches.  Experienced with precision measuring instruments or electric testing devices.  Must have experience in performing routine maintenance.</t>
  </si>
  <si>
    <t>1840 Beach Rd</t>
  </si>
  <si>
    <t>C-500-25127-951268</t>
  </si>
  <si>
    <t>P-500-25092-825267</t>
  </si>
  <si>
    <t xml:space="preserve">State Income Tax, Social Security (FICA), Medicare Tax
</t>
  </si>
  <si>
    <t>C-500-25099-844584</t>
  </si>
  <si>
    <t>P-500-24191-181742</t>
  </si>
  <si>
    <t>Chef de Cuisine</t>
  </si>
  <si>
    <t xml:space="preserve">Food Handler Certification is required. </t>
  </si>
  <si>
    <t>C-500-25113-892903</t>
  </si>
  <si>
    <t>C-500-25120-919535</t>
  </si>
  <si>
    <t>GLORY INC.</t>
  </si>
  <si>
    <t>ABCD MARKET</t>
  </si>
  <si>
    <t>CHALAN MONSIGNOR MARTINEZ ROAD, KOBLERVILLE</t>
  </si>
  <si>
    <t>66-0889651</t>
  </si>
  <si>
    <t>gloryincabcd@gmail.com</t>
  </si>
  <si>
    <t>P-500-25061-736110</t>
  </si>
  <si>
    <t>At least 24 months of continuous working experience as a maintenance worker.</t>
  </si>
  <si>
    <t>C-500-25153-039726</t>
  </si>
  <si>
    <t>C-500-25160-066523</t>
  </si>
  <si>
    <t>P-500-24144-028174</t>
  </si>
  <si>
    <t xml:space="preserve">24 MONTHS OF WORK EXPERIENCE IN RELATED FIELD. Must be extremely accurate when recording figures and transactions. Knowledge of bookkeeping and the use of computer and computer systems. Can work on holidays and weekends, independently, and with minimum supervision.
</t>
  </si>
  <si>
    <t>C-500-25100-849696</t>
  </si>
  <si>
    <t>C-500-25155-049628</t>
  </si>
  <si>
    <t>MUST HAVE 3 MONTHS WORK EXPERIENCE.
ATTENTION TO DETAIL AND KNOWLEDGEABLE OF PROPER SAFETY PROCEDURES IN DOING THE TASK EXPERIENCE WITH A VARIETY OF CLEANING PRODUCTS AND TOOLS</t>
  </si>
  <si>
    <t xml:space="preserve">cnmi and fica taxes </t>
  </si>
  <si>
    <t>jojomfaller@gmil.com</t>
  </si>
  <si>
    <t>C-500-25099-845012</t>
  </si>
  <si>
    <t>MARIANAS THAI (CARWASH)</t>
  </si>
  <si>
    <t>P-500-25023-638930</t>
  </si>
  <si>
    <t>AT LEAST 12 MONTHS WORKING EXPERIENCE AS MAINTENANCE WORKER. KNOW HOW TO REPAIR DOORS, LOCKS, WINDOWS. KNOWLEDGE IN MINOR PAINTING, ELECTRICAL AND MASONRY WORKS. KNOWLEDGE IN MAINTAINING CARWASH EQUIPMENT. WILLING TO WORK FLEXIBLE SCHEDULE. DO OTHER RELATED DUTIES AS ASSIGNED.</t>
  </si>
  <si>
    <t>C-500-25112-892799</t>
  </si>
  <si>
    <t>P-500-25058-728347</t>
  </si>
  <si>
    <t>Accounting Clerks</t>
  </si>
  <si>
    <t>Computer and math skills, plus integrity and a detail-oriented mindset</t>
  </si>
  <si>
    <t>C-500-25050-706169</t>
  </si>
  <si>
    <t>C-500-25113-893013</t>
  </si>
  <si>
    <t>C-500-25157-060573</t>
  </si>
  <si>
    <t>P-500-25119-915181</t>
  </si>
  <si>
    <t>C-500-25104-859543</t>
  </si>
  <si>
    <t>C-500-25107-873866</t>
  </si>
  <si>
    <t>Minimum of 1-year experience as a cook. Able to work independently. Familiar with the preparation of international cuisine such as American, Korean, Filipino, &amp; other saleable menus. Knowledge in meat seasoning and pig roasting. Able to work all shifts and flexible schedules including weekends and holidays. The work schedule for this position includes shifting &amp; split shift and each beneficiary shall have different days off, each with 1-day off per week.  All applicants must be able to secure a CNMI Food Handler's Certificate.  All applicants must submit an updated resume along with supporting documents, such as verifiable employment certifications, police clearance, and other relevant credentials for the position.  Qualified candidates will be contacted for an interview.  Applications must be received by the specified closing date.  Background checks and drug testing may be required during or prior to employment and all applicants must agree and comply.</t>
  </si>
  <si>
    <t>KONSOLACION ST</t>
  </si>
  <si>
    <t>C-500-25171-114145</t>
  </si>
  <si>
    <t>Must have 2 years of experience in the same position maintaining an existing building to prevent deterioration. Customer service, communication and interpersonal skills are a must.
Applicant must be able to multi task. Applicant must be willing to work flexible time, holidays and weekends when necessary. Must have time management skills. Knowledge of building skills including air-conditioning maintenance, electrical, plumbing, painting, and general building repair, adept at using a variety of hand and electrical tools. Must have the ability to climb heights, lift up to 50 lbs. and climb onto ladders. Must be physically fit to work or perform the duties efficiently. Work hours will be between 8am and 5pm for at least 7 hours per day. Applicant must submit a resume with personal references, and employment certificates showing the required work experience. Complete applications will be considered if submitted within the recruitment period. We will contact previous employers for verification and personal reference. Applicants will be asked to demonstrate skill requirements of the job. All requirements will be applied equally to all applicants.</t>
  </si>
  <si>
    <t>C-500-25118-909395</t>
  </si>
  <si>
    <t>DONG A WHOLESALE AND  HANA TRADING</t>
  </si>
  <si>
    <t>P-500-25037-669785</t>
  </si>
  <si>
    <t>The ability to perform physical activities that require considerable use of hands/arms and legs and moving the whole body such as lifting, stooping, installing, positioning moving materials and manipulating things.</t>
  </si>
  <si>
    <t>C-500-25141-000181</t>
  </si>
  <si>
    <t>C-500-25129-957012</t>
  </si>
  <si>
    <t>Ace Hardware CNMI, Inc.</t>
  </si>
  <si>
    <t>C-500-25098-840118</t>
  </si>
  <si>
    <t>3KINGS MANPOWER SERVICES/HARVEST MART/3KINGS MARKET</t>
  </si>
  <si>
    <t>P-500-24142-017280</t>
  </si>
  <si>
    <t>HOUSEKEEPER</t>
  </si>
  <si>
    <t>KNOWLEDGEABLE IN USING CLEANING SUPPLIES AND EQUIPMENT AS WELL AS LAUNDRY MACHINES.</t>
  </si>
  <si>
    <t>SINAPALO 2 VILLAGE</t>
  </si>
  <si>
    <t>P.O. BOX 1092</t>
  </si>
  <si>
    <t>C-500-25167-094675</t>
  </si>
  <si>
    <t>C-500-25096-835354</t>
  </si>
  <si>
    <t>MUST HAVE AT LEAST 3MONTHS OF WORKING EXPERIENCE AS MAID AND HOUSEKEEPING WORKER. MUST PRESENT A COPY OF CERTIFICATE OF EMPLOYMENT AS MAID AND HOUSEKEEPING WORKER.  HE/SHE MUST BE ABLE TO SPEND THE DAY ON THEIR FEET. WITHOUT GETTING OVERLY TIRED. CAN WORK FLEXIBLE TIME, TIME INCLUDING BACK-TO-BACK,
WEEKENDS, NIGHTS AND HOLIDAYS. PASSING  OF PRE-SCREENING TEST IS REQUIRED (LIKE TRADE TEST AND/OR
EMPLOYMENT EXAM)</t>
  </si>
  <si>
    <t>C-500-25122-929972</t>
  </si>
  <si>
    <t>GOLD TOWN UNIT 101 RTE 303, SAN ANTONIO</t>
  </si>
  <si>
    <t>HIGH SCHOOL DIPLOMA AND WITH ONE YEAR EXPERIENCED AS A GENERAL MAINTENANCE . ABILITY TO TAKE APART MACHINES, EQUIPMENT, OR DEVICES TO REMOVE
AND REPLACE DEFECTIVE PARTS. ABILITY TO USE COMMON TOOLS SUCH AS HAMMERS, HOISTS, SAWS, DRILLS, AND WRENCHES. EXPERIENCE WITH PRECISION
MEASURING INSTRUMENTS OR ELECTRONIC TESTING DEVICES. EXPERIENCE PERFORMING ROUTINE MAINTENANCE. MUST HAVE BASIC KNOWLEDGE OF ELECTRICAL. MUST BE ABLE TO WORK FLEXIBLE SCHEDULE INCLUDING EARLY MORNING HOURS, WEEKENDS AND HOLIDAY</t>
  </si>
  <si>
    <t>C-500-25097-835702</t>
  </si>
  <si>
    <t>C-500-25161-072347</t>
  </si>
  <si>
    <t>High school graduate and 24 months or work experience. Knowledge of machines and tools, including their designs, uses repair and maintenance. Knowledge of materials, methods, and tools involved in the repair of buildings.</t>
  </si>
  <si>
    <t>C-500-25105-863732</t>
  </si>
  <si>
    <t>C-500-25134-973525</t>
  </si>
  <si>
    <t>P-500-25035-662866</t>
  </si>
  <si>
    <t>Must be knowledgeable in operating large-volume cooking and kitchen equipment such as pizza oven, deep fryers and dough mixer.</t>
  </si>
  <si>
    <t>C-500-25134-973098</t>
  </si>
  <si>
    <t>Bachelor's Degree In Finance / Accounting. Must have (2) years prior related experience.</t>
  </si>
  <si>
    <t xml:space="preserve">SS FICA , Medicare , 
CNMI Taxes
</t>
  </si>
  <si>
    <t>C-500-25120-919816</t>
  </si>
  <si>
    <t>C-500-25132-962468</t>
  </si>
  <si>
    <t>PO Box 505093,CK</t>
  </si>
  <si>
    <t>P-500-25089-813365</t>
  </si>
  <si>
    <t>Must have a minimum of 12 months experience and a High School Diploma
Valid Drivers License</t>
  </si>
  <si>
    <t>C-500-25140-994686</t>
  </si>
  <si>
    <t>Samsung Enterprises, Inc.</t>
  </si>
  <si>
    <t>Chalan Pale Arnold Road, Middle Road Garapan</t>
  </si>
  <si>
    <t>P-500-25030-652774</t>
  </si>
  <si>
    <t>EMPLOYEES IN THESE OCCUPATIONS NEED 24-MONTHS OF EXPERIENCE AS GENERAL MAINTENANCE. WITH KNOWLEDGE IN HEATING, VENTILATION AND AIRCONDITIONING, MACHINES AND TOOLS, INCLUDING THEIR DESIGNS, USES, REPAIR, AND MAINTENANCE. KNOWLEDGEABLE IN ROUTINE MAINTENANCE OF ELECTRONIC ITEMS AND HOME EQUIPMENT. KNOWS HOW TO DO TROUBLESHOOT. MUST BE FAMILIAR AND KNOW HOW TO USE HAND TOOLS, POWER TOOLS AND OTHER EQUIPMENT.</t>
  </si>
  <si>
    <t>C-500-25125-939860</t>
  </si>
  <si>
    <t>C-500-25114-897910</t>
  </si>
  <si>
    <t>FICA and CNMI Applicable withholding Taxes</t>
  </si>
  <si>
    <t>C-500-25101-853862</t>
  </si>
  <si>
    <t>P-500-24319-476363</t>
  </si>
  <si>
    <t xml:space="preserve">Must have at least 3 months of work experience as MASON or in any related field. </t>
  </si>
  <si>
    <t>C-500-25111-883649</t>
  </si>
  <si>
    <t>C-500-25120-919695</t>
  </si>
  <si>
    <t>P-500-25061-736163</t>
  </si>
  <si>
    <t>At least 3 months of continuous working experience as a store butcher and health certificate.</t>
  </si>
  <si>
    <t>C-500-25102-858606</t>
  </si>
  <si>
    <t>Work experience requires 12 months as a Cook. Knowledge of techniques and equipment for food consumption, including storage and handling techniques. Knowledge of principles and processes for providing customer service. This includes customer needs assessment, meeting quality standards for services, and evaluation of customer satisfaction. Knowledge of raw materials, production processes, quality control, cost, and other techniques for manufacture and distribution of goods. Giving attention to the instructions, taking time to understand the points being made. Asking questions as appropriate, and not interrupting at inappropriate times. Using logic and reasoning to identify the strengths and weaknesses of alternative solutions, conclusions, or approaches to problems. Monitor the cleanliness in the kitchen food safety, sanitizing tools and dishes with the methods, and able to work on flexible hours.</t>
  </si>
  <si>
    <t>C-500-25122-929908</t>
  </si>
  <si>
    <t>C-500-25148-023063</t>
  </si>
  <si>
    <t>EVRIC CORPORATION</t>
  </si>
  <si>
    <t>NEW THAI STYLE MASSAGE</t>
  </si>
  <si>
    <t>PMB 565 BOX 10003, BEACH ROAD</t>
  </si>
  <si>
    <t>66-1029210</t>
  </si>
  <si>
    <t>NAKRIN</t>
  </si>
  <si>
    <t>NONTHICHA</t>
  </si>
  <si>
    <t>evriccorporation@yahoo.com</t>
  </si>
  <si>
    <t>P-500-25112-888449</t>
  </si>
  <si>
    <t>At least 12 months working experience as a massage therapist. Know the techniques of massaging pressure points. Know different techniques of massage in order to improve circulation, promote relaxation, and relieve stress, pain, and injuries. Know Thai style massage. Willing to work flexible schedule. Do other related duties as assigned.</t>
  </si>
  <si>
    <t>C-500-25115-903901</t>
  </si>
  <si>
    <t xml:space="preserve">AT LEAST ONE YEAR OF EXPERIENCE OR PROGRESSIVE EXPERIENCE. PREFERABLY KNOWS HOW TO SPEAK, READ AND WRITE IN JAPANESE LANGUAGE AND CAN COMMUNICATE WELL WITH THE COMPANY BUSINESS HEAD ACCOUNTANT, CLIENT'S OFFICERS AND OWNERS. MUST BE ABLE TO WORK UNDER PRESSURE AND
WILLING TO WORK FLEXIBLE HOURS INCLUDING WEEKENDS IF NECESSARY.
MUST BE ABLE TO USE QUICKBOOKS / PEACH TREE AND OTHER ACCOUNTING SOFTWARE. MUST BE ABLE TO USE POWER POINT, EXCEL AND MS WORD. AVAILABILITY FOR INTERVIEW AND EXAM IS REQUIRED. </t>
  </si>
  <si>
    <t>Federal and withholding tax</t>
  </si>
  <si>
    <t>C-500-25104-859487</t>
  </si>
  <si>
    <t>C-500-25127-946805</t>
  </si>
  <si>
    <t>2692 Dr. Torres Drive</t>
  </si>
  <si>
    <t>Chalan Kanoa V</t>
  </si>
  <si>
    <t>2692 Dr. Torres Drive, P.O. BOX 503944</t>
  </si>
  <si>
    <t>C-500-25107-874383</t>
  </si>
  <si>
    <t>SPN US CORPORATION</t>
  </si>
  <si>
    <t>Furnace, Kiln, Oven, Drier, and Kettle Operators and Tenders</t>
  </si>
  <si>
    <t>P-500-25068-760353</t>
  </si>
  <si>
    <t>Charcoal Makers</t>
  </si>
  <si>
    <t>MUST PASS (PRE-EMPLOYMENT) CHARCOAL BURNER HANDLING TEST IF SELECTED, MUST HAVE 12 MONTHS PRIOR EXPERIENCE IN THIS FIELD. 
ALL EMPLOYMENT REQUIREMENTS APPLY EQUALLY TO BOTH U.S. WORKERS AND CW-1 WORKERS.</t>
  </si>
  <si>
    <t>Chalan Pale Arnold Road, Marpi</t>
  </si>
  <si>
    <t>C-500-25135-978967</t>
  </si>
  <si>
    <t>C-500-25111-884133</t>
  </si>
  <si>
    <t>C-500-25124-935067</t>
  </si>
  <si>
    <t>C-500-25142-005117</t>
  </si>
  <si>
    <t>P-500-25106-868940</t>
  </si>
  <si>
    <t xml:space="preserve">High school graduate/GED diploma is required. Must have at least 12 months on-the job work experience. With knowledge in using computer diagnostic devices in newer commercial vehicles, with knowledge on damage estimation, Paint mixing and matching. Review damage reports, prepare or review repair cost estimates, and plan work to be performed.  Knowledge of machines and tools, including their designs, uses, repair, and maintenance. Must have a valid drivers License and  Must be able to read and write work orders.
</t>
  </si>
  <si>
    <t>Pagu Ave., Lower Base</t>
  </si>
  <si>
    <t>C-500-25111-883264</t>
  </si>
  <si>
    <t>C-500-25118-909242</t>
  </si>
  <si>
    <t>C-500-25175-122842</t>
  </si>
  <si>
    <t>C-500-25116-908525</t>
  </si>
  <si>
    <t>P-500-25037-670034</t>
  </si>
  <si>
    <t>C-500-25135-978598</t>
  </si>
  <si>
    <t>C-500-25142-005151</t>
  </si>
  <si>
    <t>C-500-25118-909367</t>
  </si>
  <si>
    <t>GMJ'S CORPORATION</t>
  </si>
  <si>
    <t>IKKI WHOLESALE</t>
  </si>
  <si>
    <t>RTE 303 Business Loop San Antonio Village</t>
  </si>
  <si>
    <t>PO Box 501166</t>
  </si>
  <si>
    <t>66-0723852</t>
  </si>
  <si>
    <t>Chae</t>
  </si>
  <si>
    <t>Sung Kun</t>
  </si>
  <si>
    <t>gmjscorp@gmail.com</t>
  </si>
  <si>
    <t>P-500-25038-673530</t>
  </si>
  <si>
    <t>Employer requires employer certification from previous employer and police clearance for US workers and CW-1 workers. Valid CNMI driver's license is required.</t>
  </si>
  <si>
    <t>GMJ'S Corporation</t>
  </si>
  <si>
    <t>C-500-25105-863554</t>
  </si>
  <si>
    <t>MARY ANN SABLAN</t>
  </si>
  <si>
    <t>CREATIVE HAIR AND BODY CARE</t>
  </si>
  <si>
    <t>1ST FLOOR M2M BUILDING, JESUS T. ATTAO S</t>
  </si>
  <si>
    <t>12769 COASTAL DRIVE, CAPITOL HILL</t>
  </si>
  <si>
    <t>P. O. BOX 503776</t>
  </si>
  <si>
    <t>P-500-24358-566654</t>
  </si>
  <si>
    <t>Required Certificate of Employment from the previous employer as a Massage Therapist or Masseuse and Training Certificate.
All special requirements will be applied equally and consistently to both U. S. and CW-1 workers.</t>
  </si>
  <si>
    <t>C-500-25140-994186</t>
  </si>
  <si>
    <t>P-500-25069-760569</t>
  </si>
  <si>
    <t>MUST BE A GRADUATE OF BACHELOR OF SCIENCE IN ACCOUNTANCY.
MUST HAVE AT LEAST FOUR (4) YEARS WORKING EXPERIENCE.
MUST HAVE SCHOOL COLLEGE DIPLOMA.
MUST HAVE EMPLOYMENT CERTIFICATION FROM PREVIOUS OR PRESENT EMPLOYER(S) BOTH APPLIED TO U.S. WORKERS AND FOREIGN CW1 WORKERS.
MUST HAVE KNOWLEDGE IN MICROSOFT EXCEL AND WORD.
MUST HAVE KNOWLEDGE IN QUICK BOOKS PROGRAM</t>
  </si>
  <si>
    <t>C-500-25122-929873</t>
  </si>
  <si>
    <t>C-500-25107-873545</t>
  </si>
  <si>
    <t>Must have at least 3 month of work related experience. Must be able to read, write, and the ability to grasp and make sense of information, instructions, and narratives. Can do and perform work assignment under pressure and must be able to meet tasks deadline. No theft record. Must be able physically able to perform activities such as lifting, pushing, pulling or carrying heavy loads. Willing to work flexible hours including holidays and weekends. The work schedule for this position includes split shift and each beneficiary shall have different days off, each with 1-day off per week. All applicants must have own transportation to and from work and must be able to secure CNMI Driver's license. All applicants must submit an updated resume along with supporting documents, such as verifiable employment certifications, police clearance, and other relevant credentials for the position. Qualified candidates will be contacted for an interview. Applications must be received by the specified job vacancy announcement closing date. Background checks and drug testing may be required during or prior to employment and all applicants must agree and comply.</t>
  </si>
  <si>
    <t>C-500-25142-005130</t>
  </si>
  <si>
    <t>Concierges</t>
  </si>
  <si>
    <t>P-500-25098-844412</t>
  </si>
  <si>
    <t>Janitors and Cleaners, Except Maids &amp; Housekeeping Cleaners</t>
  </si>
  <si>
    <t>Education: minimum U.S diploma/degree required: NONE . Three (3) months experience as Janitors and Cleaners SOC Occupational Title 37-2011. Must be able drive to run errands, to purchase supplies and drive to assigned work location. Must be able to move, lift, push furniture to clean space underneath.  Can operate vacuum cleaner, water blaster, and other cleaning and household equipment. Can work in open or confined spaces exposed to heat, cleaning solutions, dust, dirt, insects, under all kinds of weather. Can read, write, add, multiply, subtract and divide. Can follow instructions. Can work on weekends, holidays, daytime or evenings. Can see objects at close or far range.</t>
  </si>
  <si>
    <t>Mandatory Federal Taxes (FICA &amp; MEDICARE).
Mandatory State Taxes (Ch2 &amp; Ch7)</t>
  </si>
  <si>
    <t>C-500-25112-887722</t>
  </si>
  <si>
    <t xml:space="preserve">CNMI WITHHOLDING TAX, FEDERAL WITHHOLDING TAX, SOCIAL SECURITY AND MEDICARE CONTRIBUTIONS. EMPLOYER WILL ASSIST IN SECURING BOARD AND LODGING AT NO COST TO EMPLOYEES
</t>
  </si>
  <si>
    <t>C-500-25167-094604</t>
  </si>
  <si>
    <t>CNMI Tax (Chap2&amp;7), SS/Med Contribution, and Employee's share of Medical Insurance (Medical insurance benefit offered is optional).</t>
  </si>
  <si>
    <t>C-500-25100-849225</t>
  </si>
  <si>
    <t>Flexible and willing to assist as needed to ensure all restaurant standards are met. Able to pull, push, lift and carry 50lbs without assistance. Be able and willing to work flexible shifts, days, evenings, nights, weekends and holidays.</t>
  </si>
  <si>
    <t>C-500-25143-011167</t>
  </si>
  <si>
    <t>C-500-25119-914447</t>
  </si>
  <si>
    <t>MMC &amp; Pacific Labs, LLC</t>
  </si>
  <si>
    <t>PMB 145 PO Box 10003</t>
  </si>
  <si>
    <t>66-0908959</t>
  </si>
  <si>
    <t>Ni</t>
  </si>
  <si>
    <t>Nie</t>
  </si>
  <si>
    <t>nidlg78@gmail.com</t>
  </si>
  <si>
    <t>P-500-25080-793249</t>
  </si>
  <si>
    <t xml:space="preserve">Two (2) years' experience as a Registered Nurse in a similar capacity in a healthcare or medical setting. </t>
  </si>
  <si>
    <t>JKR Building Beach Road</t>
  </si>
  <si>
    <t>C-500-25134-977971</t>
  </si>
  <si>
    <t>Knowledge in multi craft skills such as carpentry, plumbing, electrical and painting. Knowledge of materials and supplies needed for the project. Knowledge on the methods needed to perform the task. Knowledge on the usage of tools and tools needed. Must be able to climb ladders and stairs and to lift and carry, push or pull up to 50 lbs at a time. A minimum of 12 months experience is required.</t>
  </si>
  <si>
    <t xml:space="preserve">Applicable CNMi and Federal taxes </t>
  </si>
  <si>
    <t>C-500-25112-888299</t>
  </si>
  <si>
    <t>C-500-25128-951424</t>
  </si>
  <si>
    <t>C-500-25124-935072</t>
  </si>
  <si>
    <t>P-500-25061-736134</t>
  </si>
  <si>
    <t xml:space="preserve">MUST HAVE 6 MONTHS WORK EXPERINCE, WITH CUSTOMER PERSONAL SERVICE </t>
  </si>
  <si>
    <t>C-500-25100-853454</t>
  </si>
  <si>
    <t>C-500-25008-605553</t>
  </si>
  <si>
    <t>P-500-24165-105414</t>
  </si>
  <si>
    <t>MUST HAVE HIGH SCHOOL DIPLOMA AND AT LEAST 24 MONTHS OF WORK EXPERIENCE AS GENERAL MAINTENANCE WORKER. MUST BE KNOWLEDGEABLE OF MACHINES AND TOOLS, INCLUDING THEIR USES, REPAIR AND MAINTENANCE. MUST BE KNOWLEDGEABLE OF MATERIALS METHODS AND THE TOOLS INVOLVED IN THE CONSTRUCTION OR REPAIR OF HOUSES, BUILDINGS OR OTHER STRUCTURES SUCH AS HIGHWAYS AND ROADS. KNOWLEDGEABLE IN TROUBLESHOOTING AND DETERMINING CAUSE OF OPERATING ERRORS. MUST HAVE THE ABILITY TO INSTALL EQUIPMENT, MACHINES, WIRING OR PROGRAM TO MEET SPECIFICATIONS. ABILITY TO EXERT STRENGTH TO LIFT, PUSH, PULL OR CARRY OBJECTS.</t>
  </si>
  <si>
    <t xml:space="preserve">STATE (CNMI) WITHHOLDING TAX, MED AND SS FICA TAX
</t>
  </si>
  <si>
    <t>C-500-25149-027365</t>
  </si>
  <si>
    <t>P-500-24344-526476</t>
  </si>
  <si>
    <t>C-500-25169-105048</t>
  </si>
  <si>
    <t>P-500-25106-868616</t>
  </si>
  <si>
    <t>Bachelors Degree in Fine Arts in Advertising with at least 24 months of previous work-related skill, knowledge, and experience. 
Must have knowledge and experience in publishing software adobe systems Adobe FrameMaker and Adobe InDesign, Microsoft publisher, and QuarkXPress. 
Knowledge and experience in graphic or photo imaging software adobe systems adobe photoshop, adobe illustrator, and adobe design.  
Knowledge of design techniques, tools, and principles involved in production of precision technical plans, blueprints, drawings, and models. 
Knowledge of media production, communication, and dissemination techniques and methods. 
This includes alternative ways to inform and entertain via written, oral, and visual media. Knowledge of the theory and techniques required to compose, produce, and perform works of music, dance, visual arts, drama, and sculpture.</t>
  </si>
  <si>
    <t>C-500-25140-994017</t>
  </si>
  <si>
    <t>C-500-25155-049271</t>
  </si>
  <si>
    <t>C-500-25133-968076</t>
  </si>
  <si>
    <t>P-500-24297-425712</t>
  </si>
  <si>
    <t xml:space="preserve">1) Current and valid CNMI Registered Nursing License
2) Bachelors Degree in Nursing
3) Minimum of 24 Months of experience working as a Nurse in a Healthcare Facility, Clinic or Supervised Home Healthcare setting
4) Current and valid CNMI Driver's License, car insurance and personally owned vehicle
Interested applicants must submit their completed applications, resume and other credentials at the office of Marianas
Health Services Inc. located at Marianas Health Services Inc Building, 2588 Wischiira Way, Oleai, Saipan, Commonwealth of
the Northern Mariana Islands from Monday to Friday, 8:00 am to 5:00 pm. Applications are available on our website at
www.marianashealth.com. Applicants may also send their applications via email to: hrdept@marianashealth.com or contact
the human resource department at telephone number: +1 670 233 4646 for more information. All candidates required to
complete a pre-employment assessment test specific to their desired position with a score of 80 points or higher. All
candidates required to complete and pass a criminal and medical licensing board (if applicable) background check.
</t>
  </si>
  <si>
    <t>C-500-25106-868676</t>
  </si>
  <si>
    <t>C-500-25148-023034</t>
  </si>
  <si>
    <t>C-500-25129-956723</t>
  </si>
  <si>
    <t>Applicant must be a high school graduate or equivalent, with at least 24-months of work experience as an accounting clerk. Must have knowledge and understanding of bookkeeping practices and procedures. Must be able to use Peachtree accounting  system and must be able to use adequately Microsoft Excel and Word. Must be able to prepare tax returns, business and financial reports, billings and collections, payroll and budgeting duties. Verbal and/or written test may be provided to substantiate sufficiency of understanding of general accounting principles and practices, coding, debits/credits, and understanding of basic tax forms. Applicant must be willing to work in flexible hours, even weekends and holidays if necessary especially to meet deadlines.</t>
  </si>
  <si>
    <t>C-500-25112-888172</t>
  </si>
  <si>
    <t>C-500-25106-868769</t>
  </si>
  <si>
    <t>C-500-25122-929432</t>
  </si>
  <si>
    <t xml:space="preserve">1. Certification, Experience &amp; Compliance:
o	Must possess a valid Pest Control Certification.
o	Must be able to demonstrate compliance with the Bureau of Environmental Compliance and Quality (BECQ) requirements
o	A pest control knowledge test will be conducted on-site.
o	At least 12 months of working experience as a Pest Control Technician.
2.	Knowledge &amp; Skills:
o	Must be able to identify pests, understand their life cycle and habits, and apply proper control methods.
o	Must be able to perform proper handling, application, and storage of pesticides.
o	Ability to identify infestations and ensure proper treatment.
o	Must be able to determine the correct chemical mixture in accordance with the Environmental Protection Agency Label.
3. Communication &amp; Customer Service:
o	Must be able to communicate to clients the process of treating different kinds of pest solution needed
</t>
  </si>
  <si>
    <t>Federal and Withholding Tax</t>
  </si>
  <si>
    <t>C-500-25147-018237</t>
  </si>
  <si>
    <t>SUNSHINE HOTEL/SUNSHINE RESTAURANT/BO DA MASSAGE</t>
  </si>
  <si>
    <t>P-500-25038-673920</t>
  </si>
  <si>
    <t xml:space="preserve">1. WORK SCHEDULE AS FOLLOWS:
8:00AM TO 12:00PM,
2:00PM TO 5:00PM.
(7) HOURS A DAY, MONDAY THROUGH FRIDAY, 35 HOURS PER WEEK.
</t>
  </si>
  <si>
    <t>C-500-25229-247289</t>
  </si>
  <si>
    <t>PUNTAN MUCHOT, GARAPAN</t>
  </si>
  <si>
    <t>P-500-25169-105053</t>
  </si>
  <si>
    <t>Food Preparation and Serving Related Workers, All other</t>
  </si>
  <si>
    <t xml:space="preserve">Taxes ( Chapter 2 &amp; Chapter 7)
FICA (Social Security &amp; Medicare)
</t>
  </si>
  <si>
    <t>C-500-25218-223670</t>
  </si>
  <si>
    <t>P-500-25168-099286</t>
  </si>
  <si>
    <t xml:space="preserve">Minimum of 1-year work experience in commercial baking. 
Must have knowledge in cakes, pastries, desserts, and bread types, ingredients measurements, and baking methods.  
Must be familiar with using baking tools and equipment. 
Can work independently in a fast-paced environment. 
Ability to keep the bakery organized, stocked and clean. 
Willing to work on flexible hours including holidays and weekends. </t>
  </si>
  <si>
    <t>C-500-24172-131633</t>
  </si>
  <si>
    <t>P-500-23206-212204</t>
  </si>
  <si>
    <t>TAILOR, DRESSMAKER AND CUSTOM SEWER</t>
  </si>
  <si>
    <t>MUST HAVE A VERY SPECIALIZED SET OF SKILLS, INCLUDES SEWING, PATTERN MAKING AND FASHION DESIGN. MUST KNOW HOW TO ALTER OR REPAIR BOTH MEN'S AND WOMEN'S CLOTHES.</t>
  </si>
  <si>
    <t>C-500-24261-341769</t>
  </si>
  <si>
    <t>JIANCHU</t>
  </si>
  <si>
    <t>AT LEAST A HIGH SCHOOL DIPLOMA OR EQUIVALENT. AT LEAST 12 MONTHS WORKING EXPERIENCE ON RELATED FIELD. FAMILIAR WITH MICROSOFT OFFICE.
PROFICIENT USING OF OFFICE SOFTWARE FOR SPREADING ANALYTICAL REPORTS AND PRESENTATION. ABILITY TO VERIFY ACCURACY OF TRANSACTIONAL DATA OF
THE INVENTORY, MATERIALS AND DOCUMENTS. KNOWLEDGE OF LISTENING AND SPEAKING ENGLISH AND CHINESE, BEING ABLE TO COMMUNICATE WITH LOCAL
PEOPLE AND DIFFERENT VENDORS (SUCH AS U.S., SINGAPORE, CHINA, AND SO ON) FOR THE RECEIVING VARIANCE AND PRODUCTS ISSUE, AND ABILITY TO PREPARE INVENTORY REPORT AND MATERIALS MONTHLY SALES REPORTS TO THE MANAGEMENT AND HEAD OFFICE (IN CHINA) FOR PROPER CONTROL. WORK EVEN ON WEEKEND OR HOLIDAY. KNOWLEDGE OF PRINCIPLES AND PROCESSES FOR PROVIDING CUSTOMER AND BUSINESS SERVICES. OTHER SKILLS SUCH AS
COORDINATION AND TIME MANAGEMENT.</t>
  </si>
  <si>
    <t>C-500-24259-338522</t>
  </si>
  <si>
    <t>All applicable CNMI and Federal tax deductions</t>
  </si>
  <si>
    <t>CELNAPS ENTERRISES</t>
  </si>
  <si>
    <t>C-500-24148-039169</t>
  </si>
  <si>
    <t>P-500-23249-322612</t>
  </si>
  <si>
    <t xml:space="preserve">24 months of experience is required. Skilled in the use of hand and power tools. Agility to take apart machines, equipment or devices to remove and  replace defective parts. Ability to use common tools such as hammers, hoists, saws, drills and wrenches. Experience with precision measuring instruments or electronic testing testing devices. Experience performing routine maintenance. Follow up skills. Ability to maintain focus while working individually. </t>
  </si>
  <si>
    <t>CNMI Taxes and Federal Taxes required by Law.</t>
  </si>
  <si>
    <t>C-500-24215-239865</t>
  </si>
  <si>
    <t>ROSA ST., GARAPAN</t>
  </si>
  <si>
    <t>ROSA STREET, GARAPAN</t>
  </si>
  <si>
    <t>C-500-24172-131565</t>
  </si>
  <si>
    <t>C-500-24198-198157</t>
  </si>
  <si>
    <t>P-500-24074-798118</t>
  </si>
  <si>
    <t>Able to determine and suggest which type of manufacturing product will apply to customer needs according to customers' requirements, like glass thickness, color, and type, as well as aluminum thickness and type.</t>
  </si>
  <si>
    <t>C-500-24233-278451</t>
  </si>
  <si>
    <t>JRP ENTERPRISES, INC</t>
  </si>
  <si>
    <t>6704 CHALAN PALI ARNOLD GUALO RAI</t>
  </si>
  <si>
    <t>P-500-24197-195307</t>
  </si>
  <si>
    <t>LOCAL TAX: 4% AND FEDERAL TAX: 7.65%</t>
  </si>
  <si>
    <t>C-500-24149-039999</t>
  </si>
  <si>
    <t>SAIPAN LAULAU DEVELOPMENT, INC</t>
  </si>
  <si>
    <t>P-500-24064-766282</t>
  </si>
  <si>
    <t>Knowledge in software applications; specifically in Hotel Opera, Micros POS, e-golf system and MAS200 accounting system is preferred.</t>
  </si>
  <si>
    <t>Applicable federal and local taxes, as required by law.
Optional: Housing at $100/month.
Optional: Medical insurance.</t>
  </si>
  <si>
    <t>C-500-24173-136432</t>
  </si>
  <si>
    <t>NOWLEDGE OF PRINCIPLES AND PROCESSES FOR PROVIDING CUSTOMER AND PERSONAL SERVICES. THIS INCLUDES CUSTOMER NEEDS ASSESSMENT, MEETING QUALITY STANDARDS FOR SERVICES, AND EVALUATION OF CUSTOMER SATISFACTION.</t>
  </si>
  <si>
    <t>C-500-24283-394267</t>
  </si>
  <si>
    <t>Char's Building, Beach Road, Chalan Kanoa, Saipan, MP</t>
  </si>
  <si>
    <t>Preferably with six (6) months work experience and with most recent police clearance.</t>
  </si>
  <si>
    <t>C-500-24337-508944</t>
  </si>
  <si>
    <t>P-500-24283-394327</t>
  </si>
  <si>
    <t>C-500-25004-594647</t>
  </si>
  <si>
    <t>P-500-24289-406278</t>
  </si>
  <si>
    <t>Architectural and Civil Drafter</t>
  </si>
  <si>
    <t>Must have 24 months experience. Must have a license or certificate as Architectural  and Civil drafter. Must be able to work flexible time, during holidays, weekends, if necessary. Must be familiar with Computer aided design CAD software, Graphics or photo imaging software, Microsoft power point.</t>
  </si>
  <si>
    <t>Gualio Rai Village</t>
  </si>
  <si>
    <t>C-500-24339-515949</t>
  </si>
  <si>
    <t>C-500-25025-642648</t>
  </si>
  <si>
    <t>All applicable CNMI and federal tax deductions.</t>
  </si>
  <si>
    <t>C-500-24290-410981</t>
  </si>
  <si>
    <t>ENRIQUE ST. CORNER TEXAS ROAD</t>
  </si>
  <si>
    <t>C-500-25035-662693</t>
  </si>
  <si>
    <t>C-500-24330-499393</t>
  </si>
  <si>
    <t>C-500-24297-425545</t>
  </si>
  <si>
    <t>Financial Managers</t>
  </si>
  <si>
    <t>P-500-24254-328476</t>
  </si>
  <si>
    <t>Must have a bachelor's degree in accounting. CPA preferred 2 years of previous work experience in a financial role. Must know Peachtree Accounting system, computer literate using Microsoft Excel, Word, and PowerPoint.</t>
  </si>
  <si>
    <t>C-500-24310-452891</t>
  </si>
  <si>
    <t>CNMI TAX - CHAP2 AND CHAP7
FICA - SS AND MED
BASED ON THE GROSS PAY</t>
  </si>
  <si>
    <t>C-500-24354-556560</t>
  </si>
  <si>
    <t>C-500-24198-201004</t>
  </si>
  <si>
    <t>BEAUTY SALON, ACCTG SERV,JANITORIAL,TELECOM CONTRACTOR,ROOM RENTAL</t>
  </si>
  <si>
    <t>P-500-24126-958136</t>
  </si>
  <si>
    <t>Intermediate level Excel Skills - Candidates at this level can use moderately complex Excel functions. They can do the following: Advanced formula usage (e.g., VLOOKUP, INDEX-MATCH) Data sorting and filtering. Experience with QuickBooks Accounting Software - have the ability to manage accounts payable and receivables, invoicing, billing and collection, journal entries, reconciliations, and financial reporting on an accrual basis.</t>
  </si>
  <si>
    <t>C-500-24157-072604</t>
  </si>
  <si>
    <t>2F GSE Area, POI Building, International Terminal Lp</t>
  </si>
  <si>
    <t>Saipan International Airport, I'fadang</t>
  </si>
  <si>
    <t>P-500-23282-417405</t>
  </si>
  <si>
    <t>Must have at least 24 months prior work experience as an Accounting Assistant. Must have a High School Diploma/GED. Must be able and willing to work shifts, evening, holidays, and weekends.</t>
  </si>
  <si>
    <t>2F, POI BLDG-GSE AREA, INTERNATIONAL TERMINAL LP, I'FADANG</t>
  </si>
  <si>
    <t>P.O. BOX 10000 PMB 1028 PPP</t>
  </si>
  <si>
    <t>Century Tours, Inc.</t>
  </si>
  <si>
    <t>C-500-24177-144446</t>
  </si>
  <si>
    <t>P-500-24079-810275</t>
  </si>
  <si>
    <t>C-500-24176-141305</t>
  </si>
  <si>
    <t>P-500-24082-822148</t>
  </si>
  <si>
    <t xml:space="preserve">With at least 3 months of relevant work experience. </t>
  </si>
  <si>
    <t>panna</t>
  </si>
  <si>
    <t>mir mahabobur</t>
  </si>
  <si>
    <t>C-500-24166-110556</t>
  </si>
  <si>
    <t>C-500-24200-204362</t>
  </si>
  <si>
    <t>P-500-24157-071854</t>
  </si>
  <si>
    <t>MUST PERFORM PHYSICAL ACTIVITIES THAT REQUIRE CONSIDERABLE USE OF YOUR ARMS AND LEGS AND MOVING YOUR WHOLE BODY, SUCH AS CLIMBING, LIFTING
BALANCING, WALKING, STOOPING, AND HANDLING OF MATERIALS.
THE ABILITY TO EXERT MUSCLE FORCE REPEATEDLY OR CONTINOUSLY OVER TIME.
THE ABILITY TO COMMUNICATE INFORMATION AND IDEAS IN SPEAKING AS OTHERS WILL UNDERSTAND.
THE ABILITY TO USE YOUR ABDOMINAL AND LOWER BACK MUSCLES IN SUPPORT PART OF THE BODY OR CONTINOUSLY OVERTIME WITHOUT GIVING UP OR GETTING TIRED. IN ORDER FOR THE APPLICANTS TO BE CONSIDERED FOR THIS OCCUPATION, THE APPLICANT MUST BE ABLE TO DISTINGUISH BETWEEN DIFFERENT TYPES OF
ESSENTIAL OILS AND KNOW HOW THEY AFFECT THE BODY. THIS OCCUPATION REQUIRES 1 YEAR OF TRAINING AND 1 YEAR EXPERIENCE.</t>
  </si>
  <si>
    <t>PASEO DE MARIANAS</t>
  </si>
  <si>
    <t>local tax 4%; FICA 7.65%</t>
  </si>
  <si>
    <t>C-500-24166-110508</t>
  </si>
  <si>
    <t>C-500-24247-311639</t>
  </si>
  <si>
    <t xml:space="preserve">MUST HAVE 12 MONTH OF WORKING EXPERIENCE AS MAINTENANCE WORKER.
KNOWLEDGEABLE TO USE POWER TOOLS AND HAND TOOLS LIKE HAMMER DRILLS, GRINDERS, SANDERS, PLIERS, ADJUSTABLE WRENCHES, ELECTRIC CUTTERS. KNOWLEDGEABLE OF SAFETY PRECAUTIONS IN DOING THE TASK.
KNOWLEDGEABLE IN REPAIRING LAUNDRY MACHINES AND DRYERS AND REPAIRING OF  GENERATORS.
</t>
  </si>
  <si>
    <t>kang corporation</t>
  </si>
  <si>
    <t>C-500-24181-163091</t>
  </si>
  <si>
    <t>COR. ENRIQUE ST., TEXAS ROAD, DIST. 2, CHALAN KANOA</t>
  </si>
  <si>
    <t>P-500-24025-665165</t>
  </si>
  <si>
    <t>3 MONTHS EXPERIENCE IS REQUIRED AND PREFERABLY WITH KNOWLEDGE OR EXPERIENCE WITH CLEANING SUPPLIES SUCH AS CLEANING CHEMICALS AND SOLVENTS AND THE ABILITY TO OPERATE THE CLEANING EQUIPMENT/MACHINES, TIME MANAGEMENT, ATTENTION TO DETAIL, ABILITY TO WORK INDEPEND ENTLY, AND SUPPLY MANAGEMENT. JANITORIAL AND WORK IS NOT ONLY ABOUT CLEANING, SOMEONE H AS THE ABILITY TO ORGANIZE WHAT WORK NEEDS TO BE DONE AND WHEN AND WHERE TO DO IT. CLEANING SUPPLIES MUST BE TRACKED, SCHEDULES SET, AND RECORDS KEPT, INCLUDING INVENTORY, ORDERING SUPPLIES, RECORD KEEPING, AND PROPER WORK SCHEDULING. MUST BE WORKING AS PART OF  A TEAM AND FOLLOWING INSTRUCTIONS.</t>
  </si>
  <si>
    <t>C-500-24234-282221</t>
  </si>
  <si>
    <t>C-500-24212-230274</t>
  </si>
  <si>
    <t>YS ENTERPRISE LLC</t>
  </si>
  <si>
    <t>Suite 202-B 2nd Fl. SCS Bldg</t>
  </si>
  <si>
    <t>66-0717115</t>
  </si>
  <si>
    <t>KAWABE</t>
  </si>
  <si>
    <t>ysent.hr@gmail.com</t>
  </si>
  <si>
    <t>P-500-24155-061459</t>
  </si>
  <si>
    <t xml:space="preserve">Must know how to use and mix chemical solutions and use equipment to prevent damage to fixtures, furniture and rugs and carpets. Must have at least 3months of working experience as housekeeper (must present a certificate of employment to qualify for the position applying to). PRE-SCREENING TEST IS REQUIRED (LIKE TRADE TEST AND/OR EMPLOYMENT EXAM)
</t>
  </si>
  <si>
    <t>C-500-24212-233269</t>
  </si>
  <si>
    <t>C-500-24180-157010</t>
  </si>
  <si>
    <t xml:space="preserve">Paragon Corporation </t>
  </si>
  <si>
    <t xml:space="preserve">Coreplus Construction </t>
  </si>
  <si>
    <t xml:space="preserve">2340 Beachroad Oleai </t>
  </si>
  <si>
    <t xml:space="preserve">Saipan </t>
  </si>
  <si>
    <t xml:space="preserve">Quiring </t>
  </si>
  <si>
    <t xml:space="preserve">Paula Bianca </t>
  </si>
  <si>
    <t xml:space="preserve">Enolva </t>
  </si>
  <si>
    <t>P-500-24097-862378</t>
  </si>
  <si>
    <t xml:space="preserve">Civil Engineering Technician </t>
  </si>
  <si>
    <t>Applicants must have an associate's degree in engineering or any related field. Applicants must have at least 24 months of work experience. Applicants must be knowledgeable in engineering and technology.</t>
  </si>
  <si>
    <t>C-500-24236-288756</t>
  </si>
  <si>
    <t>C-500-24207-220681</t>
  </si>
  <si>
    <t>Road Corporation</t>
  </si>
  <si>
    <t>P.O. Box 505558</t>
  </si>
  <si>
    <t>66-0775910</t>
  </si>
  <si>
    <t>Seung Gi</t>
  </si>
  <si>
    <t>Koblerville Road, Koblerville</t>
  </si>
  <si>
    <t>roadcorporation96950@gmail.com</t>
  </si>
  <si>
    <t>P-500-24081-818256</t>
  </si>
  <si>
    <t>C-500-24155-061619</t>
  </si>
  <si>
    <t>C-500-24214-236812</t>
  </si>
  <si>
    <t>One year experience as a Massage Therapist  preferably with a Thai Massage Certification or experience in a Thai Massage Shop. Customer service, communication and interpersonal skills are a must. Please note that the work schedule will be divided into three shifts (opening shift, mid shift and closing shift) to be spread among the workers.  Applicants are required to submit their resume and employment certification showing the required work experience. Applications will be considered if submitted within the recruitment period. Previous employers will be contacted for verification and personal reference. Applicants will be asked to demonstrate skill requirements of the job. Willing to work flexible time.</t>
  </si>
  <si>
    <t>C-500-24180-156752</t>
  </si>
  <si>
    <t xml:space="preserve">P.O. BOX 501030 </t>
  </si>
  <si>
    <t>P-500-23265-370338</t>
  </si>
  <si>
    <t>BOOKKEEPING, ACCOUNTING AND AUDITING CLERK</t>
  </si>
  <si>
    <t>MUST ENGAGE IN THE FOLLOWING SPECIALIZATION SUCH AS BOOKKEEPING, ACCOUNTS PAYABLES, ACCOUNTS RECEIVABLES, PAYROLL AND TAXATION COMPLIANCE/REPORTING. MUST HAVE KNOWLEDGE IN FICA TAX ONLINE REMITTANCE. KNOWLEDGEABLE IN PREPARING GOVERNMENT AGENCIES DOCUMENTS ON RENTAL/LEASE AGREEMENTS, MONTHLY BILLINGS, BUSINESS LICENSE, PERMITS RENEWAL, ANNUAL CORPORATION REPORT, IN/OUT BOUND FREIGHT FORWARDING, VEHICLE INSURANCE, FIRE INSURANCE, WORKERS COMPENSATION. PROFICIENT IN BOOKKEEPING AND ACCOUNTING. COMPUTER LITERATE - MS OFFICE(EXCEL, WORD, ACCESS, OUTLOOK) AND OTHER SITE MANAGEMENT. ABILITY TO SPEAK WORDS CLEARLY SO OTHERS WILL UNDERSTAND, KEEP ON DETAILS, FLEXIBLE AND CAN DO WORK OFTEN UNDER PRESSURE. SALES ORIENTED AND KNOWLEDGEABLE IN AUTOMOTIVE AND HEAVY EQUIPMENT PARTS. CAN PERFORM WORK WITHOUT ANY SUPERVISION TO MAKE IT OF HIGH QUALITY.</t>
  </si>
  <si>
    <t>C-500-24241-298480</t>
  </si>
  <si>
    <t>C-500-24218-243516</t>
  </si>
  <si>
    <t>P-500-24179-152536</t>
  </si>
  <si>
    <t>Housekeeping</t>
  </si>
  <si>
    <t>Proficiency in cleaning techniques for different surfaces (e.g., floors, carpets, furniture) and knowledge of appropriate cleaning agents and equipment. Ability to notice small details and ensure rooms or areas are thoroughly cleaned and organized. Efficiently manage time to complete tasks within designated schedules while maintaining quality standards. Ability to perform physically demanding tasks such as standing for long periods, lifting heavy objects, and bending or kneeling. Basic understanding of customer service principles to interact with guests or residents in a courteous and professional manner. Collaborate effectively with colleagues to achieve common goals and contribute to a positive work environment. Keep track of cleaning supplies, inventory, and work schedules to ensure smooth operations. Flexibility to handle various cleaning challenges and adjust to changes in cleaning routines or schedules. Knowledge of safety protocols and procedures to ensure a safe working environment for oneself and others. Ability to communicate clearly and effectively with supervisors, colleagues, and sometimes guests or residents. Capacity to identify issues or areas needing attention and take appropriate action to resolve them. Willingness to take initiative in completing tasks and maintaining cleanliness without constant supervision.</t>
  </si>
  <si>
    <t>C-500-24222-256466</t>
  </si>
  <si>
    <t>Wednesday LLC.</t>
  </si>
  <si>
    <t>T7 G/F., PALM BLDG., PASEO DE MARIANAS STREET, GARAPAN</t>
  </si>
  <si>
    <t>P-500-24184-167058</t>
  </si>
  <si>
    <t>AT LEAST 12 MONTHS PREVIOUS WORK EXPERIENCE AS TOUR GUIDE &amp; ESCORT. ALSO NEED TO PASS CNMI TOUR GUIDE EXAMINATION IF WORK AT SAIPAN, CNMI.</t>
  </si>
  <si>
    <t>C-500-24234-281977</t>
  </si>
  <si>
    <t xml:space="preserve">Associate's degree required with 24 months work related experience. Knowledge of design techniques, tools, and principles involved in production of precision technical plans, blueprints, drawings, and models. Knowledge of materials, methods, and the tools involved in the construction or repair of houses, buildings, or other structures such as highways and roads. 2 years
of direct work with autocad and construction drawing preparation. Produces clear, accurate technical drawings, plans, and documentation for civil engineering projects. Able to effectively
interpret and translate engineering specifications and technical data into precise technical drawings and models.
</t>
  </si>
  <si>
    <t>C-500-24181-162137</t>
  </si>
  <si>
    <t>1 YEAR EXPERIENCE AS BUILDING MAINTENANCE IS REQUIRED AND PREFERABLY WITH CARPENTRY RELATED SKILLS SUCH AS REPAIR/INSTALLATION, CAN OPERATE EQUIPMENT AND HAND POWER TOOLS. MUST BE ABLE TO DELIVER WORK INDEPENDENTLY AND WITH URGENCY.</t>
  </si>
  <si>
    <t>C-500-24211-230116</t>
  </si>
  <si>
    <t xml:space="preserve">Have the ability to stand for extended periods.
Have the ability to work under pressure.
Have the ability to follow instructions.
</t>
  </si>
  <si>
    <t>C-500-24202-210714</t>
  </si>
  <si>
    <t>C-500-24234-281691</t>
  </si>
  <si>
    <t>C-500-24232-275334</t>
  </si>
  <si>
    <t>P-500-24177-144433</t>
  </si>
  <si>
    <t>LIGHT TRUCK OR DELIVERY SERVICES DRIVER</t>
  </si>
  <si>
    <t>MUST BE ABLE TO POSSESS A VALID CNMI DRIVER'S LICENSE AND TRUCKER'S CERTIFICATE. MUST HAVE AT LEAST 12 MONTHS OF WORKING EXPERIENCE AS A TRUCK DELIVERY DRIVER OR RELATED. A HIGH SCHOOL DIPLOMA AND EMPLOYMENT CERTIFICATION AS A TRUCK DRIVER ARE REQUIRED. IDEALLY WITH KNOWLEDGE OF HOTEL LINENS AND LAUNDRY EQUIPMENT OR RELATED. CAN WORK SPIT SHIFTS, WEEKENDS, AND EVEN HOLIDAYS.</t>
  </si>
  <si>
    <t>C-500-24198-198404</t>
  </si>
  <si>
    <t>Skilled in preparing  Japanese cuisine, including but not limited to sushi, sashimi &amp; tempura. Skilled in cutting &amp; preparations technique for each type of fish used in sushi rolls, as well as how to prepare sushi rice, sauces &amp; seasoned ingredients.
With valid Food Handler Certificate (applied  equally both for US workers &amp; CW-1 workers)
With valid police clearance (applied equally both for US workers &amp; CW-1 workers)
Can work in flexible hours including weekends, holidays &amp; night time shift . With own means of transportation.
Work certification from previous employer. (applied equally both for US workers &amp; CW-1 workers)</t>
  </si>
  <si>
    <t>Withholding tax Chapter 2 &amp; 7, FICA
Social Security</t>
  </si>
  <si>
    <t>YANO Enterprises, Inc.</t>
  </si>
  <si>
    <t>C-500-24198-198010</t>
  </si>
  <si>
    <t>C-500-24181-162497</t>
  </si>
  <si>
    <t>AT LEAST 3 MONTHS WORK EXPERIENCED FOR THE POSITION; SERVICE ORIENTED AND ATTENTION TO DETAIL INSTRUCTIONS; CAN QUICKLY CLEAN AND ARRANGE ASSIGNED AREAS; ABILITY TO MEET PERFORMANCE STANDARDS WITHOUT CLOSE SUPERVISION; ABILITY TO LISTEN CAREFULLY AND ASK THE RIGHT QUESTIONS TO GAIN CLARIFICATION; ABILITY TO MAINTAIN A PROFESSIONAL APPEARANCE AND INTERACT POSITIVELY WITH CLIENTS; KNOWLEDGE OF CLEANING AND SANITATION PRODUCTS, TECHNIQUES AND METHODS AND WITH WORKING KNOWLEDGE OF OPERATING MECHANIZED CLEANING TOOLS AND EQUIPMENTS; AND ABILITY TO LIFT, PUSH AND PULL REQUIRE LOADS OF MATERIALS, SUPPLIES, AND TOOLS/EQUIPMENTS.</t>
  </si>
  <si>
    <t>C-500-24198-198143</t>
  </si>
  <si>
    <t>P-500-24074-798138</t>
  </si>
  <si>
    <t>KNOWLEDGE IN USING CLEANING EQUIPMENT SUCH AS VACCUM CLEANERS</t>
  </si>
  <si>
    <t>C-500-24181-162461</t>
  </si>
  <si>
    <t>ALUBIA</t>
  </si>
  <si>
    <t>CANDELARIA</t>
  </si>
  <si>
    <t>P-500-24066-774359</t>
  </si>
  <si>
    <t xml:space="preserve">KNOW HOW TO OPERATE DIGITAL AND MANUAL
 WASHING MACHINES AND DRYERS. KNOWLEDGEABLE OF SAFETY AND HEALTH PROCEDURE OF THE JOB. MAY BE WORKING STANDING LONG HOURS IF NECESSARY.
</t>
  </si>
  <si>
    <t>candelaria</t>
  </si>
  <si>
    <t>C-500-24187-176150</t>
  </si>
  <si>
    <t>C-500-24198-198117</t>
  </si>
  <si>
    <t>MUST HAVE 2 YEARS OF EXPERIENCE IN THE SAME POSITION MAINTAINING AN EXISTING BUILDING TO PREVENT DETERIORATION. CUSTOMER SERVICE, COMMUNICATION AND INTERPERSONAL SKILLS ARE A MUST WHEN DEALING WITH CLIENTS. APPLICANT MUST BE ABLE TO MULTI TASK AND WORK EVEN UNDER PRESSURE. APPLICANT MUST BE WILLING TO WORK FLEXIBLE TIME, HOLIDAYS AND  WEEKENDS WHEN NECESSARY. MUST HAVE TIME MANAGEMENT SKILLS. KNOWLEDGE OF BUILDING SKILLS INCLUDING AIR-CONDITIONING, ELECTRICAL, PLUMBING, PAINTING, AND GENERAL BUILDING REPAIR, MUST BE ADEPT AT USING A VARIETY OF HAND AND ELECTRICAL TOOLS. MUST HAVE THE ABILITY TO CLIMB HEIGHTS, LIFT UP TO 50 LBS. AND CLIMB ONTO LADDERS. WORK HOURS WILL BE BETWEEN 6AM AND 8PM FOR AT LEAST 7 HOURS PER DAY. APPLICANT MUST CLEARLY INDICATE THE JVA # AND POSITION BEING APPLIED FOR. APPLICANT MUST SUBMIT A RESUME WITH PERSONAL REFERENCES, AND EMPLOYMENT CERTIFICATES SHOWING THE REQUIRED WORK EXPERIENCE. COMPLETE APPLICATIONS WILL BE CONSIDERED IF SUBMITTED WITHIN THE RECRUITMENT PERIOD. WE WILL CONTACT PREVIOUS EMPLOYERS FOR VERIFICATION AND PERSONAL REFERENCE. APPLICANTS WILL BE ASKED TO DEMONSTRATE SKILL REQUIREMENTS OF THE JOB. ALL REQUIREMENTS WILL BE APPLIED EQUALLY TO ALL APPLICANTS</t>
  </si>
  <si>
    <t>C-500-24248-312107</t>
  </si>
  <si>
    <t>With 3 months work experience. With Knowledge in inspect completed work to ensure proper installation, position construction forms or molds, finish concrete surfaces, spread concrete or other aggregate mixtures. Monitor construction operations. Can work on weekends or holidays. Applicants either US citizen or CW-1 must submit Employment certificate.</t>
  </si>
  <si>
    <t>C-500-24210-227104</t>
  </si>
  <si>
    <t>P.O BOX 931</t>
  </si>
  <si>
    <t>P-500-24162-089283</t>
  </si>
  <si>
    <t>HIGH SCHOOL DIPLOMA AND 3 MONTHS OF WORK EXPERIENCE AS A NAIL TECHNICIAN</t>
  </si>
  <si>
    <t>C-500-24222-256137</t>
  </si>
  <si>
    <t>Bun Kuy</t>
  </si>
  <si>
    <t>Financial Examiners</t>
  </si>
  <si>
    <t>P-500-24105-884870</t>
  </si>
  <si>
    <t>Compliance Officer</t>
  </si>
  <si>
    <t>* Minimum 4 years banking experience demonstrating a strong foundation of knowledge on bank compliance
* Accredited ACH Professional (AAP) certification
* National Check Professional (NCP) certification
* Knowledgeable in CNMI and Federal Banking laws, rules and regulation such as Bank Secrecy Act (BSA), Anti-Money Laundering (AML) Rules, and Fair Credit Act
* Proficient in Microsoft Office applications (Excel, Word, PowerPoint)</t>
  </si>
  <si>
    <t>C-500-24173-136421</t>
  </si>
  <si>
    <t>FALLER</t>
  </si>
  <si>
    <t>P-500-23205-208919</t>
  </si>
  <si>
    <t>Ability to manage time.  Can work without supervision.  Handle basic maintenance and cleaning.</t>
  </si>
  <si>
    <t>C-500-24179-152302</t>
  </si>
  <si>
    <t>HONG YE RENTAL &amp; CONSTRUCTION, LTD.</t>
  </si>
  <si>
    <t>P-500-23355-583560</t>
  </si>
  <si>
    <t>WITH VALID DRIVERS LICENSE</t>
  </si>
  <si>
    <t>Employees' Income Taxes as required by Federal and CNMI laws</t>
  </si>
  <si>
    <t>C-500-24190-178340</t>
  </si>
  <si>
    <t>NORTHPAC CORPORATION</t>
  </si>
  <si>
    <t>P.O Box 501031</t>
  </si>
  <si>
    <t>66-0729924</t>
  </si>
  <si>
    <t>Miguel Jr.</t>
  </si>
  <si>
    <t>R.</t>
  </si>
  <si>
    <t>PO Box 501031</t>
  </si>
  <si>
    <t>northpac.saipan@gmail.com</t>
  </si>
  <si>
    <t>P-500-24106-885243</t>
  </si>
  <si>
    <t>Knowledge in multi craft skills in carpentry, plumbing, electrical and painting. Knowledge of materials and supplies needed for the repair/maintenance work. Knowledge on the methods needed to perform the task. Knowledge of the usage of tools and tools needed.  Must be able to climb ladders and stairs and to lift and carry, push or pull up to 50 lbs. at a time. A minimum of 12 months experience is required.</t>
  </si>
  <si>
    <t>G/F NORPAC Bldg., Dandan Road, Dandan Village</t>
  </si>
  <si>
    <t>C-500-24222-256127</t>
  </si>
  <si>
    <t>P-500-24149-040301</t>
  </si>
  <si>
    <t xml:space="preserve">* With 4 years banking experience
* Knowledge of accounting practices 
* Ability to prepare financial statements
* Expertise on loan accounting principles including funding, billing, payment processing and the preparation of month-end reports
* Knowledge of loan transaction general ledger accounting
* Knowledge in commercial, real estate and consumer loan documents
* Proficient in Microsoft Office applications, Fiserv Banking Software and Loan Accounting system
* Strong analytical, math and auditing skills with willingness to use qualitative and quantitative data in decision making
</t>
  </si>
  <si>
    <t>C-500-24227-265743</t>
  </si>
  <si>
    <t>Inos</t>
  </si>
  <si>
    <t>Debra</t>
  </si>
  <si>
    <t>C-500-24164-100331</t>
  </si>
  <si>
    <t>C-500-24181-162524</t>
  </si>
  <si>
    <t>AT LEAST 3 MONTHS WORK EXPERIENCED FOR THE POSITION; SERVICE ORIENTED AND ATTENTION TO DETAIL INSTRUCTIONS; MUST QUICKLY CLEAN AND ARRANGE ASSIGNED AREAS WITHOUT CLOSE SUPERVISION; ABILITY TO MAINTAIN A PROFESSIONAL APPEARANCE AND INTERACT POSITIVELY WITH CLIENTS; KNOWLEDGE OF CLEANING AND SANITATION PRODUCTS, TECHNIQUES AND METHODS AND WITH WORKING KNOWLEDGE OF OPERATING MECHANIZED CLEANING TOOLS AND EQUIPMENTS; AND ABILITY TO LIFT, PUSH AND PULL REQUIRE LOADS OF MATERIALS, SUPPLIES, AND TOOLS/EQUIPMENTS .</t>
  </si>
  <si>
    <t>C-500-24215-239873</t>
  </si>
  <si>
    <t>P.O. BOX 50132</t>
  </si>
  <si>
    <t>C-500-24269-362228</t>
  </si>
  <si>
    <t>C-500-24248-312046</t>
  </si>
  <si>
    <t>C-500-24190-178461</t>
  </si>
  <si>
    <t>P-500-24069-785468</t>
  </si>
  <si>
    <t>WORK SCHEDULE AS FOLLOW:
8:00AM TO 12:00PM, 
2:00PM TO 5:00PM.
7 HOURS A DAY, MONDAY THROUGH FRIDAY, 35 HOURS PER WEEK.</t>
  </si>
  <si>
    <t>Per week exceeds 40 hours, overtime rate $9.54 x 1.5=$14.31 per hour</t>
  </si>
  <si>
    <t>C-500-24261-341756</t>
  </si>
  <si>
    <t xml:space="preserve">AT LEAST A HIGH SCHOOL DIPLOMA OR EQUIVALENT. AT LEAST 12 MONTHS WORKING EXPERIENCE ON RELATED FIELD. FAMILIAR WITH MICROSOFT OFFICE.
KNOWLEDGE OF USING OF OFFICE SOFTWARE FOR SPREADING ANALYTICAL REPORTS AND PRESENTATION. ABILITY TO VERIFY ACCURACY OF TRANSACTIONAL DATA OF
THE INVENTORY, MATERIALS AND DOCUMENTS. KNOWLEDGE OF LISTENING AND SPEAKING ENGLISH AND CHINESE, BEING ABLE TO COMMUNICATE WITH LOCAL
PEOPLE AND DIFFERENT VENDORS (SUCH AS U.S., SINGAPORE, CHINA, AND SO ON) FOR THE RECEIVING VARIANCE AND PRODUCTS ISSUE, AND ABILITY TO PREPARE INVENTORY REPORT AND MATERIALS MONTHLY SALES REPORTS TO THE MANAGEMENT AND HEAD OFFICE (IN CHINA) FOR PROPER CONTROL. WORK EVEN ON WEEKEND OR HOLIDAY. KNOWLEDGE OF PRINCIPLES AND PROCESSES FOR PROVIDING CUSTOMER AND BUSINESS SERVICES. OTHER SKILLS SUCH AS
COORDINATION AND TIME MANAGEMENT.
</t>
  </si>
  <si>
    <t>C-500-24202-210710</t>
  </si>
  <si>
    <t>C-500-24170-122511</t>
  </si>
  <si>
    <t>P-500-23194-185636</t>
  </si>
  <si>
    <t>HEATING &amp; AIR CONDITIONING MECHANICS</t>
  </si>
  <si>
    <t xml:space="preserve">Knowledge of tools and equipment used in building and mechanical trades. Knowledge of the principles and techniques of air conditioning and heating equipment operation and maintenance. Ability to carry out routine repairs and maintenance with a minimum of supervision. Prior experience with installing and repairing electrical systems, plumbing, and refrigeration equipment and parts.
</t>
  </si>
  <si>
    <t>C-500-24205-214259</t>
  </si>
  <si>
    <t>Docomo Pacific (Saipan), Inc.</t>
  </si>
  <si>
    <t>Gualo Rai Commercial Ctr., Middle Rd.</t>
  </si>
  <si>
    <t>Post Office Box 502146, Saipan</t>
  </si>
  <si>
    <t>66-0652527</t>
  </si>
  <si>
    <t>Paredes</t>
  </si>
  <si>
    <t>Marcus Jason</t>
  </si>
  <si>
    <t>Ibay</t>
  </si>
  <si>
    <t>Chief Financial Officer</t>
  </si>
  <si>
    <t>jparedes@docomopacific.com</t>
  </si>
  <si>
    <t>Telecommunications Equipment Installers and Repairers, Except Line Installers</t>
  </si>
  <si>
    <t>P-500-24068-781643</t>
  </si>
  <si>
    <t>Mobile Field Network Maintenance Technician</t>
  </si>
  <si>
    <t>A) High School Diploma (may be foreign equivalent) and six (6) months experience using AutoCAD or other drawing software application, Nokia BTS Site Manager software, Microsoft Project software, and Microsoft Excel software.
B) Continuation of E.c.7.a.: Employer/employee paid medical and dental insurance premium; 401(k) Employer match up to a maximum of 3.5% of contribution, premium for life insurance policy for coverage in the amount of annual wages; Docomo Pacific (Saipan), Inc. provided unlimited local calls, unlimited local SMS, unlimited data and cable services and optional enrollment in Docomo Pacific (Saipan), Inc.s Mobil Fleet Card Program.</t>
  </si>
  <si>
    <t>Fringe benefits available after 90-day probationary period [Cont'd on E.b.12.]</t>
  </si>
  <si>
    <t>Social security, Medicare and withholding tax.  Employer/employee paid medical and dental insurance premium; 401(k) Employer match up to a maximum of 3.5% of contribution, premium for life insurance policy for coverage in the amount of annual wages; Docomo Pacific (Saipan), Inc. provided unlimited local calls, unlimited local SMS, unlimited data and cable services and optional enrollment in Docomo Pacific (Saipan), Inc.'s Mobil Fleet Card Program.</t>
  </si>
  <si>
    <t>https://www.docomopacific.com/about-us/careers</t>
  </si>
  <si>
    <t>C-500-24311-456182</t>
  </si>
  <si>
    <t>MUST HAVE A MINIMUM 2 YEARS WORK EXPERIENCE IN ELECTRIC WORKS AND SAFE HANDLING ELECTRIC WORKS. CAN WORK WITHOUT OR MINIMAL SUPERVISION AND FLEXIBLE.</t>
  </si>
  <si>
    <t>Federal Income Tax, Social Security (FICA), Insurance, Other Payroll Withholdings</t>
  </si>
  <si>
    <t>C-500-24155-061604</t>
  </si>
  <si>
    <t>C-500-24238-291788</t>
  </si>
  <si>
    <t>12 MONTHS EXPERIENCE AS GENERAL MAINTENANCE, KNOWLEDGEABLE IN ALL MAINTENANCE WORK, INCLUDING ELECTRICAL AND OTHER DRAFTING WORKS, MUST HAVE NO CRIMINAL RECORDS - BACKGROUND CHECKING WILL BE APPLICABLE TO ALL REGARDLESS OF STATUS, CITIZENSHIP, GENDER, RACE, AGE,
NATIONALITY, ETC</t>
  </si>
  <si>
    <t>C-500-24274-372863</t>
  </si>
  <si>
    <t>GENERAL KNOWLEDGE OF THE GAME OF SOCCER, SPECIALLY OF ITS RULES AND REGULATIONS. KNOWLEDGE OF MSWORDS, EXCEL, AND POWERPOINT PRESENTATION NECESSARY. KNOWLEDGE ON COMPUTERIZED LEAGUE MANAGEMENT SCHEDULING PROGRAMS. EXPERIENCE IN DOCUMENTING AND REPORTING OF PLAYERS AND OFFICIALS IN INTERNATIONAL SOCCER GAMES &amp; EVENTS, TOURNAMENTS, SUMMER TRAINING CAMPS, COURSES, ETC. HAS KNOWLEDGE AND EXPERIENCE IN THE AFC AND EAFF ELECTRONIC REGISTRATION SYSTEM FOR TOURNAMENTS AND OTHER EVENTS.
HIGHSCHOOL DIPLOMA/GED WITH AT LEAST 24 MONTHS OF WORK EXPERINCE IN RELATED FIELD.</t>
  </si>
  <si>
    <t>C-500-24224-259517</t>
  </si>
  <si>
    <t>C-500-24268-362095</t>
  </si>
  <si>
    <t>C-500-24157-071965</t>
  </si>
  <si>
    <t>P.O. Box 504330</t>
  </si>
  <si>
    <t xml:space="preserve">DELOS SANTOS </t>
  </si>
  <si>
    <t>C-500-24163-094349</t>
  </si>
  <si>
    <t>P-500-24120-933390</t>
  </si>
  <si>
    <t xml:space="preserve">1 year work related experience as Supervisor. Experience in Customer Service Management. Familiarity with food handling, safety, and other restaurant guidelines. Able to handle all aspects of day to day restaurant work. Able to handle fast-paced environment.
</t>
  </si>
  <si>
    <t>C-500-24218-246156</t>
  </si>
  <si>
    <t>Must have 12 months of work-related experience as a baker.  Understanding the implications of new information for both current and future problem-solving and decision-making.  Must be able to carry 50lbs. of flour, sugar, and other ingredients.  Can work in flexible hours.</t>
  </si>
  <si>
    <t>66-0970325</t>
  </si>
  <si>
    <t>C-500-24256-331894</t>
  </si>
  <si>
    <t>C-500-24196-194972</t>
  </si>
  <si>
    <t>C-500-24173-135875</t>
  </si>
  <si>
    <t>C-500-24249-315425</t>
  </si>
  <si>
    <t>C-500-24210-227108</t>
  </si>
  <si>
    <t>MARJORIE J. BANAAG</t>
  </si>
  <si>
    <t>MMK ENTERPRISE</t>
  </si>
  <si>
    <t>P.O. BOX 1332</t>
  </si>
  <si>
    <t>66-0996207</t>
  </si>
  <si>
    <t>BANAAG</t>
  </si>
  <si>
    <t>MARJORIE</t>
  </si>
  <si>
    <t>JAPOR</t>
  </si>
  <si>
    <t>P-500-24166-115316</t>
  </si>
  <si>
    <t>C-500-24264-352096</t>
  </si>
  <si>
    <t>C-500-24208-224058</t>
  </si>
  <si>
    <t>GUMA ARCHITECTS, LLC</t>
  </si>
  <si>
    <t>P.O. BOX 7721 SVRB</t>
  </si>
  <si>
    <t>66-0886837</t>
  </si>
  <si>
    <t>McPHETRES</t>
  </si>
  <si>
    <t>Samuel</t>
  </si>
  <si>
    <t>P.O. Box 7721 SVRB</t>
  </si>
  <si>
    <t>sam@guma.space</t>
  </si>
  <si>
    <t>P-500-24165-105217</t>
  </si>
  <si>
    <t>Must have knowledge of Autodesk Revit and AutoCAD, Microsoft Word and Excel.  Must have experience with construction systems and be comfortable on a construction site.</t>
  </si>
  <si>
    <t>6571 Chalan Pale Arnold, 2nd Fl</t>
  </si>
  <si>
    <t>Island Commercial Center</t>
  </si>
  <si>
    <t xml:space="preserve">Federal Income Tax, FICA, Medicare and Health Insurance (optional coverages) </t>
  </si>
  <si>
    <t>C-500-24188-177926</t>
  </si>
  <si>
    <t>HBR International Inc</t>
  </si>
  <si>
    <t>PO Box 5756 CHRB Chalan Kiya</t>
  </si>
  <si>
    <t>P-500-24074-797999</t>
  </si>
  <si>
    <t>1) Knowledge of CNMI Payroll
2) Knowledge of Accounting Software- Quickbooks
3) Must have a minimum of Associate's Degree
4) 12 Months of related work experience</t>
  </si>
  <si>
    <t>All required taxes</t>
  </si>
  <si>
    <t>C-500-24166-110574</t>
  </si>
  <si>
    <t>C-500-24192-187949</t>
  </si>
  <si>
    <t xml:space="preserve">Applicant must be a high school graduate or equivalent, with at least 24 months of work experience as an accounting clerk.  Must have knowledge and understanding of bookkeeping practices and procedures. Knowledgeable in MS Word, Excel, and Peachtree Accounting software. Knowledgeable in preparation of tax returns, business and financial reports, billing and collections, payroll and budgeting duties. Applicant must be willing to work in flexible hours , even weekend and holidays if necessary especially to meet deadlines. </t>
  </si>
  <si>
    <t>C-500-24181-162476</t>
  </si>
  <si>
    <t>WINNERS RESIDENCE, AFETNA ROAD</t>
  </si>
  <si>
    <t>P-500-23219-242065</t>
  </si>
  <si>
    <t>EQUIPMENT MAINTENANCE &amp; REPAIR WORKS</t>
  </si>
  <si>
    <t>IDEALLY WITH KNOWLEDGE OF COMMERCIAL LAUNDRY EQUIPMENT AND BUILDING MAINTENANCE WORKS. MUST BE KNOWLEDGEABLE IN BASIC ELECTRICAL, CARPENTRY, AND HAND TOOLS. MUST HAVE AT LEAST 2 YEARS OF WORK EXPERIENCE IN A RELATED POSITION. A HIGH SCHOOL DIPLOMA OR EQUIVALENT IS REQUIRED. CERTIFICATE EMPLOYMENT IS REQUIRED. WILLING TO WORK ON POSSIBLE SPLIT SHIFTS AND WEEKEND SHIFTS INCLUDING HOLIDAYS.</t>
  </si>
  <si>
    <t>WINNERS RESIDENCE, AFTENA ROAD</t>
  </si>
  <si>
    <t>C-500-24235-285250</t>
  </si>
  <si>
    <t>1st Flr. M2M Building, Jesus T. Attao St.</t>
  </si>
  <si>
    <t>C-500-24230-274883</t>
  </si>
  <si>
    <t>CNMI TAX AND FICA TAXES</t>
  </si>
  <si>
    <t>C-500-24169-117136</t>
  </si>
  <si>
    <t>C-500-24206-217584</t>
  </si>
  <si>
    <t>C-500-24239-292139</t>
  </si>
  <si>
    <t>FRINGE BENEFITS - PAID TIME OFF &amp; HOLIDAYS. OPTIONAL: MEDICAL AND DENTAL INSURANCE.</t>
  </si>
  <si>
    <t>C-500-24201-207623</t>
  </si>
  <si>
    <t>Minimum High School graduate with at least two years relevant experience as Refrigeration Mechanic or Technician required.  Ability to read and monitor gauges, dials, and other indicators to make sure machines and equipment are working properly.  Ability to use hand tools and power tools including acetylene/welding equipment.  Can lift heavy objects as much as 100 lbs. occasionally.  A skills testing may be required for further assessment of the applicant's qualifications. These requirements apply equally to both US workers and CW-1 workers. 
Additional info on anticipated days and hours:
Monday - 8:30am to 12:00pm, 1:00pm to 4:30pm
Tuesday - 8:30am to 12:00pm, 1:00pm to 4:30pm
Wednesday - 8:30am to 12:00pm, 1:00pm to 3:30pm
Thursday - 8:30am to 12:00pm 1:00pm to 3:30pm
Friday - 8:30am to 12:00pm, 1:00pm to 4:30pm
Saturday - 8:30am to 12:00pm, 1:00pm to 4:30pm</t>
  </si>
  <si>
    <t>C-500-24198-198899</t>
  </si>
  <si>
    <t>P-500-24085-826089</t>
  </si>
  <si>
    <t>AT LEAST 12 MONTHS RELATED WORK EXPERIENCE AS BARBER.  EMPLOYER GUARANTEE TO OFFER THE WORKER EMPLOYEMENT FOR A TOTAL NUMBER OF WORK HOURS EQUAL TO AT LEAST THREE-FOURTHS OF THE WORKDAYS OF THE TOTAL PERIOD OF EMPLOYMENT SPECIFIED IN WORK CONTRACT, BEGINNING WITH THE FIRST WORKDAY AFTER THE ARRIVAL OF THE WORKER AT THE PLACE OF EMPLOYMENT OR THE ADVERTISED CONTRACTUAL FIRST DATE OF NEED, WHICHEVER IS LATER, AND ENDING ON THE EXPIRATION DATE SPECIFIED IN THE WORK CONTRACT OR ITS EXTENSION, IF ANY.</t>
  </si>
  <si>
    <t>C-500-24169-117115</t>
  </si>
  <si>
    <t>C-500-24169-117634</t>
  </si>
  <si>
    <t>P-500-24119-933077</t>
  </si>
  <si>
    <t>C-500-24199-201745</t>
  </si>
  <si>
    <t>C-500-24155-061670</t>
  </si>
  <si>
    <t>Able to follow sanitation standards and health codes. Ability to use slicers, mixers, grinder, food processors, knife, etc.
Able to handle work in fast-paced kitchen environment. Meeting quality standards for services, and evaluation of customer satisfaction.</t>
  </si>
  <si>
    <t>C-500-24222-256273</t>
  </si>
  <si>
    <t>MUST BE A REFRIGERATION AND AIR-CON TECHNICIAN WITH 12 MONTHS OF WORK EXPERIENCE, PROFICIENT IN AIR-CON SERVICE AND REPAIRS, INSTALLATION AND MAINTENANCE.
KNOWLEDGE IN SYSTEM TESTINGS FOR PROPER FUNCTIONING.
INSPECTION AND TESTING OF THE AIR CONDITIONING SYSTEM S TO ENSURE UNIT IS WORKING PROPERLY. KNOWLEDGE OF USE ELECTRICAL EQUIPMENT TO TEST FOR CONTINUITY OF CIRCUITS AND COMPONENTS.
KNOWLEDGE IN ARRANGING HEATING AND COOLING SYSTEMS FOR NEWLY CONSTRUCTED RESIDENCES AND BUSINESSES.</t>
  </si>
  <si>
    <t>C-500-24256-331923</t>
  </si>
  <si>
    <t>Construction Managers</t>
  </si>
  <si>
    <t>P-500-24178-148255</t>
  </si>
  <si>
    <t>2 years of work experience as Manager. Knowledge of construction management processes, means, and methods. Knowledge of building products, construction details, relevant rules, regulations, and quality standards. Understanding all facets of the construction process. Familiarity with construction management software packages. Have time and project management skills.</t>
  </si>
  <si>
    <t>C-500-24215-242844</t>
  </si>
  <si>
    <t>C-500-24193-188388</t>
  </si>
  <si>
    <t>Safety 1st Systems CNMI , Inc</t>
  </si>
  <si>
    <t>P.O Box 504673</t>
  </si>
  <si>
    <t>66-0716636</t>
  </si>
  <si>
    <t>Cleven</t>
  </si>
  <si>
    <t>Brad</t>
  </si>
  <si>
    <t>P.O. BOX 504673</t>
  </si>
  <si>
    <t>bcleven@safetycnmi.com</t>
  </si>
  <si>
    <t>Blackburm</t>
  </si>
  <si>
    <t>CNMI Superior Court</t>
  </si>
  <si>
    <t>P-500-24127-959588</t>
  </si>
  <si>
    <t>Fire Extinguisher Technician</t>
  </si>
  <si>
    <t>knowledge of fire extinguisher installation, repair, and service</t>
  </si>
  <si>
    <t>PO Box 504673</t>
  </si>
  <si>
    <t>Bright Morning Star Building , Gualo Rai</t>
  </si>
  <si>
    <t>Hilario</t>
  </si>
  <si>
    <t>Crispulo</t>
  </si>
  <si>
    <t>C-500-24155-061702</t>
  </si>
  <si>
    <t>C-500-24230-274846</t>
  </si>
  <si>
    <t>C-500-24201-207583</t>
  </si>
  <si>
    <t>P-500-24086-829136</t>
  </si>
  <si>
    <t>Must be a holder of a valid CNMI Driver's Licenses and CNMI Taxi Operators Identification Card (aka Taxi Operators License) and must met all the legal requirements for issuance if such licenses.</t>
  </si>
  <si>
    <t>C-500-24206-217945</t>
  </si>
  <si>
    <t>C-500-24170-122160</t>
  </si>
  <si>
    <t>Shipping, Receiving, and Inventory Clerks</t>
  </si>
  <si>
    <t>P-500-23206-212154</t>
  </si>
  <si>
    <t>SHIPPING, RECEIVING AND INVENTORY CLERKS</t>
  </si>
  <si>
    <t>JOB REQUIRES BEING CAREFUL ABOUT DETAIL AND THOROUGH IN COMPLETING WORK TASKS. SHOULD BE FAMILIAR WITH COMPUTERS AND HAVE A BASIC MATH SKILL. FLEXIBILITY TO WORK AS PART OF A TEAM OR INDIVIDUALLY AS NEEDED.</t>
  </si>
  <si>
    <t>C-500-24198-198108</t>
  </si>
  <si>
    <t>C-500-24351-545179</t>
  </si>
  <si>
    <t>C-500-25050-708609</t>
  </si>
  <si>
    <t>Jung Jin</t>
  </si>
  <si>
    <t>Yang</t>
  </si>
  <si>
    <t>San Roque Village</t>
  </si>
  <si>
    <t>P-500-25016-621654</t>
  </si>
  <si>
    <t>JOB OPENING IS AVAILABLE FOR BOTH U.S. APPLICANTS AND U.S. WORKERS.
APPLICANT/S MUST HAVE 12 MONTHS OF RELATED WORKING EXPERIENCE AS A MAINTENANCE WORKER
APPLICANT/S MUST BE WILLING TO WORK FLEXIBLE TIME, DURING WEEKENDS AND HOLIDAYS</t>
  </si>
  <si>
    <t>C-500-24310-452974</t>
  </si>
  <si>
    <t>P-500-24199-201255</t>
  </si>
  <si>
    <t>SPECIAL REQUIREMENTS
1. HOLDER OF A B.S. ACCOUNTANCY DEGREE.
2. WITH A MINIMUM OF 48 MONTHS OF CONTINUOUS WORKING EXPERIENCE.
3. KNOWLEDGEABLE IN THE APPLICATION OF GENERALLY ACCEPTED ACCOUNTING PRINCIPLES AND ADVICE AND IMPLEMENTING A SYSTEM OF GENERAL
ACCOUNTING INCLUDING PREPARATION OF FINANCIAL STATEMENTS,
ACCOUNTS PAYABLE, RECEIVABLES, PAYROLL, BANK RECONCILIATION, CNMI LOCAL AND FEDERAL TAX INTERPRETATION.
4. ANALYSIS OF FINANCIAL REPORTS, REVIEW, AND AUDIT OF FINANCIAL RECORDS AND OTHER RELATED DUTIES.
5. PROFICIENCY IN MS OFFICE (WORD, EXCEL, PUBLISHER, ADOBE, POWERPOINT, ETC.
6. APPLICATIONS ARE A MUST FAMILIARITY AND KNOWLEDGE OF PEACHTREE AND QUICKBOOKS ACCOUNTING.
7. MUST BE TRUSTWORTHY AND ABLE TO WORK UNDER TIME PRESSURE.
8. MUST WORK FLEXIBLE HOURS AND CAN WORK INDEPENDENTLY WITHOUT SUPERVISION.</t>
  </si>
  <si>
    <t>2452-YB9 2ND FLOOR, SUNSET GLOW COMMERCIAL</t>
  </si>
  <si>
    <t>C-500-24281-388821</t>
  </si>
  <si>
    <t xml:space="preserve">THREE MONTHS WORK EXPERIENCE FOR THE POSITION; 
SERVICE ORIENTED AND ATTENTION TO DETAIL; ABILITY TO MANAGE TIME EFFICIENTLY BECAUSE THEY MUST QUICKLY PREPARE ROOMS BEFORE OCCUPANTS CHECK IN; ABILITY TO MEET PERFORMANCE EXPECTATIONS WITHOUT SUPERVISION; CAN COMMUNICATE WELL BOTH ORAL AND WRITTEN, INCLUDING THE ABILITY TO LISTEN CAREFULLY AND ASK THE RIGHT QUESTIONS TO GAIN CLARIFICATIONS; AND INTERACT POSITIVELY WITH GUESTS; KNOWLEDGE OF CLEANING AND SANITATION PRODUCTS, TECHNIQUES AND METHODS AND WITH WORKING KNOWLEDGE OF OPERATING MECHANIZED CLEANING EQUIPMENT; AND ABILITY TO LIFT, PUSH AND PULL REQUIRED LOAD. </t>
  </si>
  <si>
    <t>C-500-24310-452962</t>
  </si>
  <si>
    <t>CNMI TAX - CHAP2 &amp; CHAP 7
FICA- SS &amp; MED</t>
  </si>
  <si>
    <t>C-500-24359-569302</t>
  </si>
  <si>
    <t>C-500-24331-499888</t>
  </si>
  <si>
    <t>BLDG 3888, DOLLAR DAYS WHOLESALE 2ND FLR, BEACH RD, GARAPAN</t>
  </si>
  <si>
    <t>BLDG 3888 DOLLAR DAYS WHOLESALE, 2ND FLR, BEACH RD, GARAPAN</t>
  </si>
  <si>
    <t xml:space="preserve">APPLICANTS MUST HAVE AT LEAST 12 MONTHS OF PREVIOUS WORK-RELATED SKILL, KNOWLEDGE, OR EXPERIENCE WITH A MINIMUM EDUCATION OF HIGH SCHOLL/GED DIPLOMA. </t>
  </si>
  <si>
    <t>BLDG 3888, DOLLAR DAYS WHOLESALE, 2ND FLR, BEACH RD, GARAPAN</t>
  </si>
  <si>
    <t>C-500-24339-515653</t>
  </si>
  <si>
    <t>P-500-24206-217627</t>
  </si>
  <si>
    <t>C-500-24345-529885</t>
  </si>
  <si>
    <t xml:space="preserve">Prior experience in related food and beverage preparations. Thorough experience with hot and cold food preparation. Ability to use slicers, mixers, grinders, food processors, etc. Able to handle work in a fast-paced environment. Inspect facilities, equipment or supplies to ensure conformance to standards. Can cook Korean/Mexican dishes. </t>
  </si>
  <si>
    <t>C-500-24276-378926</t>
  </si>
  <si>
    <t>P-500-24234-281872</t>
  </si>
  <si>
    <t>Skills in trouble shooting both Mechanical &amp; Electrical Repairs</t>
  </si>
  <si>
    <t>CNMI Tax Chapter 2
FICA Taxes (SSS, Medicare)</t>
  </si>
  <si>
    <t>C-500-24332-506054</t>
  </si>
  <si>
    <t>C-500-24339-515946</t>
  </si>
  <si>
    <t>C-500-24281-388816</t>
  </si>
  <si>
    <t>C-500-24115-919609</t>
  </si>
  <si>
    <t>CNMI TAX AND FEDERAL TAXES REQUIRED BY LAW.</t>
  </si>
  <si>
    <t>C-500-24296-425400</t>
  </si>
  <si>
    <t xml:space="preserve">MINIMUM 12 MONTH EXPERIENCE AS AUTOMOBILE AND BODY REPAIRER.
KNOWLEDGABLE OF USING HAND TOOLS AND POWER TOOLS FOR REPAIRING SUCH AS IMPACT WRENCHES AND SOCKETS,COMPRESSED-AIR SYSTEM, POWER DRILL &amp; RACHETS, CALIPER, TESTER AND OTHER TOOLS REQUIRED FOR REPAIRING.
</t>
  </si>
  <si>
    <t>C-500-24353-556160</t>
  </si>
  <si>
    <t>P-500-24316-465557</t>
  </si>
  <si>
    <t>HIGH SCHOOL DIPLOMA AND 12 MONTHS OF WORK EXPERIENCE AS A BAKER.</t>
  </si>
  <si>
    <t>C-500-24265-355139</t>
  </si>
  <si>
    <t>C-500-24318-471105</t>
  </si>
  <si>
    <t>P-500-24200-204783</t>
  </si>
  <si>
    <t>C-500-24302-435279</t>
  </si>
  <si>
    <t>Employees income taxes as required by CNMI and Federal laws</t>
  </si>
  <si>
    <t>C-500-24241-299035</t>
  </si>
  <si>
    <t>CNMI Withholding Tax and SS and Medicaid</t>
  </si>
  <si>
    <t>C-500-24250-318960</t>
  </si>
  <si>
    <t>C-500-24276-379043</t>
  </si>
  <si>
    <t>C-500-24310-452892</t>
  </si>
  <si>
    <t>1. MUST HAVE 2 YEARS DOCUMENTED WORK EXPERIENCE, KNOWLEDGE AND SKILLS IN THE SAME POSITION.
2. MUST BE PROFICIENT IN THE USE OF HAND AND POWER TOOLS TO REPAIR ELECTRICAL, ELECTRONIC COMPONENTS, PIPE SYSTEMS, PLUMBING, MACHINERY OR
EQUIPMENT.
3. MUST BE ABLE TO LIFT, CARRY AND MOVE HEAVY OBJECTS AT LEAST 90 LBS. IN WEIGHT WITHOUT ASSISTANCE.
4. MUST BE ABLE TO WORK ON FLEXIBLE TIME, EARLY MORNING SHIFT, SUNDAYS AND HOLIDAYS; AND BE ABLE TO DELIVER WORK INDEPENDENTLY AND WITH URGENCY. 
5.  MUST HAVE A RELIABLE TRANSPORTATION TO AND FROM THE PLACE OF WORK.
6.DETAILED RESUME, EMPLOYMENT CERTIFICATIONS AND PRE-SCREENING TEST ARE REQUIRED EQUALLY APPLICABLE TO BOTH U.S.  AND FOREIGN APPLICANTS.</t>
  </si>
  <si>
    <t>C-500-24330-496710</t>
  </si>
  <si>
    <t>P-500-24319-473957</t>
  </si>
  <si>
    <t>CRANE AND TOWER OPERATOR</t>
  </si>
  <si>
    <t xml:space="preserve">Applicants must have a high school diploma and must have at least 12 months of work experience as crane and tower operators or in any related field. The applicant must have a driver's license; must have a crane operator certification and training with similar equipment; and must have knowledge and skills in operating a wide variety of construction machinery. </t>
  </si>
  <si>
    <t>C-500-25024-639294</t>
  </si>
  <si>
    <t>Can possess to troubleshoot. Can operate Maintenance and Repair equipment. Must be a High School Graduate or GED and have at least 24 months working experience as Maintenance and Repairs Worker with Employment Certificate. Must have Police Clearance. Willing to work in a flexible working schedule.
NOTE; This pre-requisite applies to both CW-1 and U.S. Workers applicant</t>
  </si>
  <si>
    <t>In excess of 40 hours per week, the rate will multiply by 1.5</t>
  </si>
  <si>
    <t>C-500-24201-207861</t>
  </si>
  <si>
    <t>C-500-24320-476955</t>
  </si>
  <si>
    <t>2nd Fl., Sasha Bldg., Beach Rd., Chalan Laulau</t>
  </si>
  <si>
    <t>P-500-24275-375788</t>
  </si>
  <si>
    <t>Skilled in utilizing different welding methods like MIG, TIC, and stick welding; skilled in understanding and interpreting blueprints and work orders; be able to understand and practice metallurgy and welding safety protocols.</t>
  </si>
  <si>
    <t>DOD Project FA8051-24-F-0024: Employer will pay the highest of the PWD, Federal State or Local minimum wage</t>
  </si>
  <si>
    <t>C-500-24353-552847</t>
  </si>
  <si>
    <t>C-500-24319-474046</t>
  </si>
  <si>
    <t>AT LEAST THREE (3) MONTHS  WORK EXPERIENCE.  PHYSICALLY ABLE TO PERFORM THEIR DUTIES. MUST MEET PHYSICAL REQUIREMENTS SUCH AS LIFTING OBJECTS OF AT LEAST 25 LBS.; UP TO 50 LBS. WITH HELP OF A HAND TRUCK OR LIMITED ASSISTANCE; BENDING AND STANDING FOR DURATION OF SHIFT. MUST BE ABLE TO WORK WITH HOUSEHOLD PETS. MUST KNOW HOW TO OPERATE CLEANING EQUIPMENT SUCH AS CARPET SHAMPOOERS, CARPET STEAMERS, CLOTHES WASHER AND DRYER, IRONING MACHINE OR PRESSES, FLOOR POLISHERS, AND VACUUM  CLEANERS. AS WELL AS THE ABILITY TO WORK WITHOUT SUPERVISION. ABLE TO WORK DURING WEEKENDS OR NIGHT SHIFTS WHEN NEEDED. THE EMPLOYER REQUIRES POST-OFFER PRE-EMPLOYMENT DRUG SCREENING TEST AND RANDOM DRUG TESTING WHICH IS TO BE APPLIED EQUALLY TO BOTH U.S. WORKERS AND CW-1 WORKERS</t>
  </si>
  <si>
    <t>Days and Hours of Work may vary according to business needs</t>
  </si>
  <si>
    <t>Only Taxes and Other withholding required by Law.</t>
  </si>
  <si>
    <t>C-500-24344-526445</t>
  </si>
  <si>
    <t>C-500-24309-452333</t>
  </si>
  <si>
    <t>1. Must have knowledge with point-of-sale systems, such as QuickBooks 
2. The employee is anticipated to work split shifts with flexible hours</t>
  </si>
  <si>
    <t>C-500-24282-391484</t>
  </si>
  <si>
    <t>P-500-24186-175180</t>
  </si>
  <si>
    <t>KNOWLEDGEABLE IN MICROSOFT OFFICE APPLICATIONS; ABLE TO OPERATE JSALE POS SYSTEM; CREDIT CARD PROCESSING MACHINES; AND OPERATE 12-KEY CALCULATOR.</t>
  </si>
  <si>
    <t>C-500-24290-409850</t>
  </si>
  <si>
    <t xml:space="preserve">1 YEAR EXPERIENCE AS A COOK IN INTERNATIONAL CUISINE IS REQUIRED AND PREFERABLY FROM A HIGH VOLUME RESTAURANT. 
MUST HAVE FOOD PROBLEM SOLVING SKILLS AND ORGANIZED. 
MUST BE ABLE TO WORK UNDER PRESSURE AND ADAPTABLE TO LAST MINUTE PREPARATION. 
ABLE TO WORK A FLEXIBLE SCHEDULE INCLUDING EARLY MORNING HOURS, NIGHTS, WEEKENDS AND HOLIDAYS.
</t>
  </si>
  <si>
    <t>C-500-24290-410954</t>
  </si>
  <si>
    <t>C-500-24339-515631</t>
  </si>
  <si>
    <t>C-500-24318-471148</t>
  </si>
  <si>
    <t>P-500-24198-198601</t>
  </si>
  <si>
    <t>C-500-24278-385058</t>
  </si>
  <si>
    <t>C-500-24309-449723</t>
  </si>
  <si>
    <t>C-500-24329-496556</t>
  </si>
  <si>
    <t>C-500-24366-577982</t>
  </si>
  <si>
    <t>C-500-24291-415645</t>
  </si>
  <si>
    <t>C-500-24366-577934</t>
  </si>
  <si>
    <t>C-500-24345-529569</t>
  </si>
  <si>
    <t>C-500-24326-489689</t>
  </si>
  <si>
    <t>Familiar with construction materials with at least 12 months working experience as a Light Truck Drivers . Related skills and knowledge are required to this position and must have a valid local driver license when operating or driving the delivery truck. Must have experience for safety driving when some emergency or special conditions occur. Must have knowledge of loading and unloading construction materials, emergency boom truck repairing and safety hoisting of heavy equipment with heavy loading. Understanding and speaking both English, Chinese, or Filipino language to communicate with local and foreign customers is preferable. Willing to work on flexible hours even at weekend or holidays.</t>
  </si>
  <si>
    <t>C-500-25027-643277</t>
  </si>
  <si>
    <t>C-500-24344-526446</t>
  </si>
  <si>
    <t>C-500-24325-487686</t>
  </si>
  <si>
    <t>P-500-24287-403336</t>
  </si>
  <si>
    <t>Hair Stylist</t>
  </si>
  <si>
    <t xml:space="preserve">Certificate of employment of at least 12 months in this job category dealing with salon jobs.  </t>
  </si>
  <si>
    <t>Units 2 and 3, Skills International Building,</t>
  </si>
  <si>
    <t>Chalan Pale Arnold Road (Middle Road) Garapan</t>
  </si>
  <si>
    <t>CNMI Wage &amp; Salary Tax ; FICA</t>
  </si>
  <si>
    <t>C-500-24303-441165</t>
  </si>
  <si>
    <t>U.S. BACHELOR'S DEGREE IN LABORATORY OR BIOLOGICAL SCIENCE WITH THE MINIMUM HOURS OF WORK AND TRAINING REQUIRED TO PERFORM LABORATORY
TESTING, AS DEFINED BY CLIA REQUIREMENTS OR BACHELOR'S DEGREE GRADUATE OF A FOREIGN MEDICAL TECHNOLOGY PROGRAM THAT MEETS ALL EDUCATION
AND TRAINING, AS DEFINED BY CLIA REQUIREMENTS.  INDIVIDUALS WHO HAVE DEGREES FROM FOREIGN INSTITUTIONS MUST HAVE AN EVALUATION OF THIER
CREDENTIALS TO DETERMINE THE EQUIVALENCY OF THEIR EDUCATION TO AN EDUCATION OBTAINED IN THE UNITED STATES.  THE QUIVALENCY EVALUATIONS
SHOULD BE ON A COURSE-BY-COURSE BASIS AND MAY BE PERFORMED BY A NATIONALLY RECOGNIZED ORGANIZATION.  THESE MAY INCLUDE SUCH ORGANIZATIONS
AS THE NATIONAL ASSOCIATION CREDENTIAL SERVICES, INC (NACES) AND THE INTERNATIONAL CREDENTIAL EVALUATORS, INC AND WORLD EDUCATION SERVICES.
MUST HAVE TWO YEARS OR RECENT AND APPLICABLE CLINICAL EXPERIENCE. LICENSED BY THE CNMI HEALTHCARE PROFESSIONS LICENSING BOARD (HCLB) AS A
CLINICAL LABORATORY TECHNOLOGISTS, MEETING ALL REQUIREMENTS WITH APPROPRIATE DOCUMENTS.  POSSESS CURRENT LICENSE TO PRACTICE LABORATORY
MEDICINE AMERICAN SOCIETY FOR CLINICAL PATHOLOGY (ASCP) OR EQUIVALENT SUCH AS AMERICAN MEDICAL TECHNOLOGISTS (AMT), HEALTH AND HUMAN
SERVICES (HHS) AND HAVE AT LEAST ONE OF THE FOLLOWING:  CLINICAL LABORATORY SCIENTIST LICENSED BY THE AMT OR HHS MAY BE EXEMPT FROM THE FOUR
(4) YEAR DEGREE DUE TO LICENSING REQUIREMENT PRIOR TO 1998.
CONDITIONAL REQUIREMENTS:  EMPLOYMENT IS CONTINGENT UPON SUCCESSFUL CLEARING OF PRE-EMPLOYMENT HEALTH AND SCREENING IN ACCORDANCE WITH
CHCC POLICY</t>
  </si>
  <si>
    <t>Fringe benefits:  Paid time off and holidays.</t>
  </si>
  <si>
    <t xml:space="preserve">CNMI Tax, Federal Tax, Medicare and Social Security.  Optional:  Medical and Dental Insurance, Life Insurance, 401a Retirement Plan. </t>
  </si>
  <si>
    <t>C-500-25008-602376</t>
  </si>
  <si>
    <t>MUST HAVE 12 MONTH OF WORKING EXPERIENCE AS MAINTENANCE WORKER.
KNOWLEDGEABLE TO USE POWER TOOLS AND HAND TOOLS LIKE HAMMER DRILLS, GRINDERS, SANDERS, PLIERS, ADJUSTABLE WRENCHES, ELECTRIC CUTTERS.
KNOWLEDGEABLE OF SAFETY PRECAUTIONS IN DOING THE TASK</t>
  </si>
  <si>
    <t>C-500-25020-628854</t>
  </si>
  <si>
    <t>hr@sapanworldresort.com</t>
  </si>
  <si>
    <t>C-500-24269-362255</t>
  </si>
  <si>
    <t xml:space="preserve">Must have a High School diploma or equivalent work experience as a maintenance worker. With knowledge of machines and tools, including their designs, uses, repair, and maintenance. Must have 12 Months work experience. Must be flexible as work will be performed in multiple location. </t>
  </si>
  <si>
    <t>Canal St., Broadway Ave.</t>
  </si>
  <si>
    <t>C-500-24351-545208</t>
  </si>
  <si>
    <t>C-500-24283-394485</t>
  </si>
  <si>
    <t>C-500-24282-391304</t>
  </si>
  <si>
    <t>Unit 203 Gualo Rai Center Bldg., 6725 Chalan Pale Arnold Rd</t>
  </si>
  <si>
    <t>P-500-24247-308931</t>
  </si>
  <si>
    <t>1. Must have knowledge in electrical system such as using electrical tester, troubleshoot small type of water pump (1/4 &amp; 3/4HP), operate elevator and operate generator during power outage.
2. Must know minor building repairs such as electrical, plumbing,  painting, masonry and carpentry .
3. Must know how to clean and minor repairs of air-conditioners.
4. Must know  how to use &amp; properly handle tools &amp; equipment used in the repair and maintenance works.</t>
  </si>
  <si>
    <t>Withholding Taxes and SS/Medicare Taxes</t>
  </si>
  <si>
    <t>C-500-24327-495526</t>
  </si>
  <si>
    <t>CHAPTER 2, FICA SSS AND FICA MEDICARE</t>
  </si>
  <si>
    <t>C-500-24265-355276</t>
  </si>
  <si>
    <t>535 Agingan Lane, San Antonio Villlage</t>
  </si>
  <si>
    <t>P-500-24176-141146</t>
  </si>
  <si>
    <t xml:space="preserve">Must have 12 months experience as Inventory Specialist. Must be able to work on flexible hours on weekends and holidays or early morning shift applicable to both U.S. and foreign workers. Must be able to lift at least 50 lbs. Must submit detailed resume applicable to U.S. and foreign workers. </t>
  </si>
  <si>
    <t>C-500-24312-458906</t>
  </si>
  <si>
    <t>C-500-25017-625134</t>
  </si>
  <si>
    <t>C-500-25041-681587</t>
  </si>
  <si>
    <t>C-500-25009-605659</t>
  </si>
  <si>
    <t>C-500-25038-674002</t>
  </si>
  <si>
    <t>P-500-25002-587094</t>
  </si>
  <si>
    <t xml:space="preserve">The position requires 24 months of prior work experience in basic plumbing, electrical, carpentry, masonry and landscaping skills for landscaping, maintenance and repairs as client needs arise.
Because the job will require daily movement in and about Saipan, travelling to and from client building and residence locations and to materials vendors to acquire items necessary for repairs and maintenance, the job requires that the employee obtain a CNMI driver's license and secure the daily use of an operational, registered and insured vehicle prior to the employee's first day of work and to maintain a valid CNMI driver's license, and operational registered and insured vehicle at all times during the full term of employment.  Company employees are reimbursed at the IRS mileage rate for their fuel and maintenance costs for all miles travelled in their vehicles for the company business.  
These requirements and all of the other requirements for this job apply to all company employees regardless of citizenship, nationality and/or place of hire.  The Company is an equal opportunity employer.
</t>
  </si>
  <si>
    <t>C-500-24366-577864</t>
  </si>
  <si>
    <t>CANAL DR., BROADWAY ST., San Jose Village</t>
  </si>
  <si>
    <t>C-500-24366-577884</t>
  </si>
  <si>
    <t>With 12 months' work experience on the job as baker. Knowledge of raw materials, production processes, quality control, costs, and other techniques for maximizing the manufacture and distribution of goods. Must be able to handle split shift schedule. Must be able to work on busy operation days, like holidays</t>
  </si>
  <si>
    <t>1539 BEACH ROAD, CHALAN KANOA</t>
  </si>
  <si>
    <t>C-500-25231-250728</t>
  </si>
  <si>
    <t>C-500-25261-320200</t>
  </si>
  <si>
    <t>670 Manpower Services</t>
  </si>
  <si>
    <t>P-500-25136-983545</t>
  </si>
  <si>
    <t xml:space="preserve">Skilled in preparing food for cooking and adding appropriate seasoning
 Competent at mixing the right amount of ingredients according to weight and type
 Hands-on experience in handling cooking staff efficiently and directing it to ensure handling of kitchen functions
 Committed to maintain a clean kitchen and work area
</t>
  </si>
  <si>
    <t>C-500-25218-223915</t>
  </si>
  <si>
    <t>SUITE 12 GF 3290 BEACH ROAD PLAZA  BLDG  ALAHAI AVE. GARAPAN</t>
  </si>
  <si>
    <t>SUITE 12 GF 3290 BEACH ROAD PLAZA  BLDG . ALAHAI AVE GARAPAN</t>
  </si>
  <si>
    <t>*MUST HAVE A MINIMUM EXPERIENCE REQUIREMENT OF 24 MONTHS.
*MUST BE A HIGH SCHOOL GRADUATE
*MUST HAVE A KNOWLEDGE OF MAINTENANCE ON EQUIPMENT AND MUST KNOW TO DETERMINE WHEN AND WHAT KIND OF MAINTENANCE IS NEEDED. *MUST HAVE A KNOWLEDGE OF MATERIALS, METHODS,  AND  THE TOOLS INVOLVED IN THE CONSTRUCTION OR REPAIR OF HOUSES, BUILDINGS, OR  OTHER STRUCTURES.
*HANDTOOL AND POWER TOOLS AND GENERAL REPAIR TECHNIQUES
*MUST KNOW HOW TO TROUBLESHOOT AND DIAGNOSE ISSUES WITH FACILITY SYSTEM AND EQUIPMENT</t>
  </si>
  <si>
    <t>+(670)235-5009</t>
  </si>
  <si>
    <t>C-500-25237-263570</t>
  </si>
  <si>
    <t>Jocelyn A. Atalig</t>
  </si>
  <si>
    <t>P-500-25193-170856</t>
  </si>
  <si>
    <t>Knowledgeable to use computer software program related to sales like point of sale. Knowledgeable to use credit card machine and cash register. May be require to work long standing if necessary and available  to work on a flexible time schedule.</t>
  </si>
  <si>
    <t>SERVICE CLERK</t>
  </si>
  <si>
    <t>C-500-25240-272386</t>
  </si>
  <si>
    <t>WOWTIGER SOLOR HOME SYSTEM</t>
  </si>
  <si>
    <t>PO BOX 10000 PMB 693</t>
  </si>
  <si>
    <t>RM A-7 1351 AS LITO RD AS LITO</t>
  </si>
  <si>
    <t>66-0807769</t>
  </si>
  <si>
    <t>RM A-7 1351 AS LITO RD  AS LITO</t>
  </si>
  <si>
    <t>P-500-25184-149223</t>
  </si>
  <si>
    <t>AIRCONDITIONER INSTALLEER</t>
  </si>
  <si>
    <t>12 MONTHS PREVIOUSLY WORK EXPERIENCE AS HEATING, AIR CONDITIONING, REFRIGERATION INSTALLER.  EDUCATION BACKGROUD REQUIRED: NONE.</t>
  </si>
  <si>
    <t>PO BOX PMB 693</t>
  </si>
  <si>
    <t>C-500-25227-244422</t>
  </si>
  <si>
    <t>Must have at least 2 years of experience in the same position designing and fabricating custom jewelry. Must have knowledge of various types and styles of jewelry. Must be creative. Customer service, communication and interpersonal skills are required. Must have time management skills.  Applicants must be hard working able to multi task and work under pressure especially when completing multiple orders. Applicant must be willing to work flexible time, holidays and weekends when necessary. Work hours will be between 8:00am and 7:00pm for a minimum of 7 hours per day with two days off. Applicant must be able to provide a form of identification, a resume and employment certification showing the required work experience. Complete applications will be considered if submitted within the recruitment period. Previous employers will be contacted for verification and character reference. Applicants will be asked to demonstrate skill requirements of the job. All requirements will be applied equally to all applicants.</t>
  </si>
  <si>
    <t>C-500-25238-267409</t>
  </si>
  <si>
    <t>P-500-25193-170877</t>
  </si>
  <si>
    <t>FOOD AND BEVERAGE AND SERVING SKILLS, COOKING;
AT LEAST 1 YEAR OF KITCHEN PRODUCTION AND/OR FOOD AND DRINKS SERVING EXPERIENCE PREFERABLY IN A HIGH-VOLUME RESTAURANT; 
UNDERSTANDING OF FOOD PREPARATION FUNDAMENTALS;
ABILITY TO FOLLOW RECIPES AND ACCEPT ORDERS;
UNDERSTANDING OF FOOD ALLERGIES AND FOOD BORNE ILLNESSES;
CAN UNDERSTAND AND COMMUNICATION IN BOTH WRITTEN AND VERBAL;  AND
AVAILABLE TO WORK SHIFTS, ON PUBLIC HOLIDAYS, AND OVER WEEKENDS</t>
  </si>
  <si>
    <t>C-500-25203-190376</t>
  </si>
  <si>
    <t>STE 104</t>
  </si>
  <si>
    <t>C-500-25203-190574</t>
  </si>
  <si>
    <t>C-500-25265-323854</t>
  </si>
  <si>
    <t>C-500-25051-709038</t>
  </si>
  <si>
    <t>C-500-25008-605272</t>
  </si>
  <si>
    <t>At least 12 months work experience as COOK.</t>
  </si>
  <si>
    <t>CNMI payroll Taxes.</t>
  </si>
  <si>
    <t>C-500-25031-656261</t>
  </si>
  <si>
    <t>P-500-24353-552709</t>
  </si>
  <si>
    <t>C-500-24366-577908</t>
  </si>
  <si>
    <t>C-500-25065-748887</t>
  </si>
  <si>
    <t>A high school diploma or equivalent (GED) is required.
A minimum of 12 months of current and progressive work experience in a childcare setting is required.
 Certifications:
 Infant and Toddler Certification is a significant asset.
 CPR and First Aid certification are highly preferred and will be considered valuable assets.
 Food Handler Certificate.
 Police clearance and Sex Offender Registry Notification Act documentation are mandatory.
 Health certification from the Saipan Health Clinic is required for all candidates.
 Skills and Competencies:
Ability to communicate clearly, concisely, and effectively with children, parents, and colleagues. This includes the ability to explain complex ideas in a simple, understandable manner. 
Ability to write clear, accurate, and well-organized daily reports, observations, and notes, following specific formatting guidelines and ensuring correct grammar, spelling, and punctuation in all written correspondence.
 Ability to understand and respond to the emotional needs of children, fostering a nurturing, supportive, and positive environment for their development.
 Must be able to handle challenging behaviors calmly and professionally, ensuring a safe and positive experience for children at all times.
Ability to develop and maintain a well-structured schedule for daily activities, routines, and responsibilities, ensuring all childrens needs are met in a timely manner. This could include managing classroom supplies, creating lesson plans, or tracking progress on activities. 
Ability to prioritize tasks and allocate sufficient time for activities and individual needs, ensuring the daily schedule is followed without delays. This includes handling unforeseen interruptions and adjusting schedules as needed.
 Must have the physical energy and stamina to actively engage in play and other physically demanding tasks throughout the day.
 Ability to identify potential hazards in the environment and immediately take action to mitigate risks to childrens safety. This also includes paying attention to childrens behavior, identifying any signs of distress or health concerns, and ensuring that all policies and procedures are followed consistently.
 Ability to think quickly and effectively address behavioral issues, minor accidents, and emergency situations while ensuring the safety and well-being of the children.
 Familiarity with child safety protocols, emergency procedures, and basic child development principles.
 Additional Requirements:
 Recommendation Letters: Successful applicants must submit at least two (2) recommendation letters from previous employers (direct supervisors or HR), which must include statements regarding reliability, punctuality, attendance, and work ethic.
 Reference Letters: Two (2) letters of reference from non-family members must be provided.
 Licensing and Certification (required by the CNMI Licensing Office):
 Police Clearance
 CPR Certification
 Sex Offender Registry Notification Act Compliance
 Food Handler Certificate
 Additional Preferred Certifications:
 Certifications in early childhood education or child development will be highly regarded.
Equal Opportunity Employer Statement: We are an Equal Opportunity Employer and apply the above requirements equally to all successful applicants, whether U.S. workers or CW-1 workers</t>
  </si>
  <si>
    <t>C-500-24347-537067</t>
  </si>
  <si>
    <t xml:space="preserve">Must be able to drive manual or automatic trucks and vehicles. A valid driver's license. </t>
  </si>
  <si>
    <t>Chapter 2, fica SSS and fica Medical</t>
  </si>
  <si>
    <t>C-500-25033-659865</t>
  </si>
  <si>
    <t>C-500-25155-049327</t>
  </si>
  <si>
    <t>April Hair Salon</t>
  </si>
  <si>
    <t>P-500-25042-681887</t>
  </si>
  <si>
    <t>HAIRSTYLISTS</t>
  </si>
  <si>
    <t>Certificate of employment of at least twelve(12) months in this job category dealing with salon jobs.</t>
  </si>
  <si>
    <t>Lot No167-A,G,H  Chalan Monsignor Guerrero San Jose Village</t>
  </si>
  <si>
    <t>C-500-25128-951502</t>
  </si>
  <si>
    <t>C-500-25203-190588</t>
  </si>
  <si>
    <t>C-500-25153-039098</t>
  </si>
  <si>
    <t>Fashion Scent International, Inc.</t>
  </si>
  <si>
    <t>Flor Hair Salon</t>
  </si>
  <si>
    <t>P.O. Box 504808</t>
  </si>
  <si>
    <t>Urbien</t>
  </si>
  <si>
    <t>Noemi</t>
  </si>
  <si>
    <t>Martinez</t>
  </si>
  <si>
    <t>Chalan Pale Arnold Road Gualo Rai</t>
  </si>
  <si>
    <t>P-500-25038-673986</t>
  </si>
  <si>
    <t>Hairdressers, Hairstylists and cosmetologists</t>
  </si>
  <si>
    <t>Chalan Pale Arnold Road, Saipan Plaza Bldg., Gualo Rai</t>
  </si>
  <si>
    <t>C-500-25179-137843</t>
  </si>
  <si>
    <t>Must at least have 12 months experience as a Cook. Must be able to lift at least 45 lbs. and can work on a flexible time or early morning shift.Must submit detailed resume both applicable to U.S. and Foreign/CW-1 workers.</t>
  </si>
  <si>
    <t>C-500-25155-049094</t>
  </si>
  <si>
    <t xml:space="preserve">AT LEAST A FOUR (4) YEARS BACHELORS DEGREE. AT LEAST THREE (3) YEARS OF MANAGERIAL EXPERIENCE IN MEDIUM TO LARGE-SIZED CONSTRUCTION OR
 BUILDING MATERIALS / HARDWARE OR RELATED INDUSTRY AS A MANAGER IN GENERAL MANAGING COMPANY DAILY OPERATIONS.
 KNOWLEDGE AND EXPERIENCE OF BUSINESS AND MANAGEMENT PRINCIPLES INVOLVING STRATEGIC PLANNING, RESOURCE ALLOCATION, HUMAN RESOURCES,MODELING, LEADERSHIP TECHNIQUE, PRODUCTION METHODS, AND COORDINATION OF PEOPLE AND RESOURCES AND HAVE A DECISION MAKING CAPABILITY.
 KNOWLEDGE AND EXPERIENCE OF PERSONNEL RECRUITMENT, SELECTION, TRAINING, LABOR RELATIONS AND NEGOTIATION, AND PERSONNEL INFORMATION
 SYSTEMS. RELATIVE KNOWLEDGE OF ACCOUNTING AND STATISTICS.
 UNDERSTAND, SPEAK AND WRITE BOTH IN ENGLISH AND CHINESE.
 UNDERSTANDING MANDARIN AND CANTONESE CHINESE AND COMMUNICATE WITH PROSPECTIVE CHINESE INVESTORS AND OTHER FOREIGN NATIONALITY AS WELL WITH THE ISLANDERS.
 Ability to organize and communicate business information to internal and external audiences through structured oral and visual presentations.
 TO USE BOTH ORAL ENGLISH AND CHINESE TO PRESENT OR REPORT TO THE LOCAL GOVERNMENT DEPARTMENTS AND HEADQUARTERS (IN CHINA). OVERSEAS WORKING EXPERIENCE IS PREFERRED.
 KNOWLEDGE OF THE OVERSEAS MARKET, HAVE AN UNDERSTANDING OF THE INDUSTRY DEVELOPMENT IS PREFERRED. HAVE THE ABILITY TO EXPAND OVERSEAS MARKETS AND THE ACUMEN TO EXPLORE NEW BUSINESS MARKETS. KNOWLEDGE AND EXPERIENCE OF PRINCIPLES AND PROCESSES FOR PROVIDING CUSTOMER AND PERSONAL SERVICES.
 Ability to use the following features in Microsoft Office software:
 Word: Ability to format and structure business reports or correspondence.
 Excel:  Spreadsheets, formulas, pivot tables, and charts used in business operations.
 PowerPoint:  Capable of creating structured slide decks with business-relevant graphics and narratives.
 Candidates should have the ability to track and interpret market and economic trends, and be able to apply those insights to inform operational or strategic decisions, including initiatives or
 improvements made in response to economic changes or supply and demand fluctuations.
Work Hours: 8:00 A.M - 11:00 A.M, 2:00 P.M - 5:00 P.M.  This reflects a total of 6 working hours per day, Monday through Saturday.
</t>
  </si>
  <si>
    <t>C-500-25154-043755</t>
  </si>
  <si>
    <t>DONG BOO CORPORATION</t>
  </si>
  <si>
    <t>PO BOX 502723</t>
  </si>
  <si>
    <t>66-0458462</t>
  </si>
  <si>
    <t>CHO</t>
  </si>
  <si>
    <t>MIN CHUL</t>
  </si>
  <si>
    <t>DONGBOO@YAHOO.COM</t>
  </si>
  <si>
    <t>P-500-25119-914188</t>
  </si>
  <si>
    <t>Applicant must have 24 months of experience in the same position and industry. Must speak fluent Korean and English to communicate with mostly Korean Tourists. Customer service, communication and interpersonal skills are a must. Applicant must have the ability to express themselves, answer clients' inquiries and impart information, historical or otherwise, vital to a client's understanding of a tour site or location. Applicant must be hardworking, able to multi task and work even under pressure. Must be able to maintain cooperative attitude under stressful circumstances. Applicant must be willing to work flexible time, weekends and holidays when necessary. Able to drive and must have a valid driver's license. Applicants are required to submit their resume, copy of their driver's license and employment certification showing the required work experience. These requirements will be applied equally to all applicants. Complete applications will be considered if submitted within the recruitment period. Previous employers will be contacted for verification of experience and character reference. Applicants will be asked to demonstrate skill requirements of the job. Work hours will be between 6:00am and 8:00pm for at least 5-6 hours per day and a total of 35 hours per week.</t>
  </si>
  <si>
    <t>dongboo@yahoo.com</t>
  </si>
  <si>
    <t>C-500-25183-146588</t>
  </si>
  <si>
    <t>C-500-25155-049605</t>
  </si>
  <si>
    <t>C-500-25155-049726</t>
  </si>
  <si>
    <t>C-500-25201-187296</t>
  </si>
  <si>
    <t>C-500-25158-065092</t>
  </si>
  <si>
    <t xml:space="preserve">AT LEAST THREE (3) MONTHS EXPERIENCE TO TWO (2) OR LESS EMPLOYERS. PHYSICALLY ABLE TO PERFORM THEIR DUTIES. MUST MEET PHYSICAL REQUIREMENTS SUCH AS LIFTING OBJECTS OF AT LEAST 25 LBS.; UP TO 50 LBS. WITH HELP OF A HAND TRUCK OR LIMITED ASSISTANCE; BENDING AND STANDING FOR DURATION OF SHIFT.  MUST KNOW HOW TO OPERATE CLEANING EQUIPMENT SUCH AS CARPET SHAMPOOERS, CARPET STEAMERS, CLOTHES WASHER AND DRYER, IRONING MACHINE OR PRESSES, FLOOR POLISHERS, AND VACUUM CLEANERS. WORKING HOURS ARE 8:00 AM TO 12:00 NOON AND 1:00 PM TO 4:00 PM
</t>
  </si>
  <si>
    <t>All applicable tax required by CNMI and Federal Law</t>
  </si>
  <si>
    <t>C-500-25155-048922</t>
  </si>
  <si>
    <t>C-500-25160-071583</t>
  </si>
  <si>
    <t>C-500-25189-157598</t>
  </si>
  <si>
    <t>AT LEAST A HIGH SCHOOL DIPLOMA. AT LEAST 6 MONTHS WORKING EXPERIENCE ON RELATED FIELD. KNOWLEDGE OF BUSINESS AND MANAGEMENT PRINCIPLES INVOLVED IN STRATEGIC PLANNING, COORDINATION OF PEOPLE AND RESOURCES, AND SO ON. 
KNOWLEDGE OF ADMINISTRATIVE AND OFFICE PROCEDURES AND SYSTEMS SUCH AS WORD PROCESSING, DESIGNING FORMS AS REQUIRED BY MANAGEMENT AND HEAD OFFICE, AND SO ON. KNOWLEDGE OF COMPUTER SKILLS, PROFICIENT IN WORD, EXCEL, AND POWER POINT. 
PROFICIENT USING OF OFFICE SOFTWARE TO PREPARE ANALYTICAL REPORTS AND PRESENTATION. KNOWLEDGE OF SPEAKING AND WRITING BOTH OF ENGLISH AND CHINESE LANGUAGES. KNOWLEDGE OF COMMUNICATION BOTH IN ENGLISH AND CHINESE WITH LOCAL PERSONNEL AND HEADQUARTERS PERSONNEL (IN CHINA). 
UNDERSTANDING OF DATA WITH PRIVACY STANDARD. CAN WORK EVEN ON WEEKEND OR HOLIDAY.</t>
  </si>
  <si>
    <t>C-500-25157-060254</t>
  </si>
  <si>
    <t>C-500-25192-167521</t>
  </si>
  <si>
    <t>P-500-24164-099923</t>
  </si>
  <si>
    <t>HIGH SCHOOL DIPLOMA REQUIRED WITH 3 MONTHS WORK RELATED EXPERIENCE. MUST BE ABLE TO WORK FOR EXTENDED
HOURS OR WORK DAYS. MUST BE ABLE TO WORK WITH POWERED TOOLS</t>
  </si>
  <si>
    <t>C-500-25128-951409</t>
  </si>
  <si>
    <t>P-500-25088-812928</t>
  </si>
  <si>
    <t xml:space="preserve"> Proven experience in vehicle or equipment cleaning is preferred. 
 Valid driver's license is preferred.</t>
  </si>
  <si>
    <t>C-500-25190-161004</t>
  </si>
  <si>
    <t>P-500-25080-793149</t>
  </si>
  <si>
    <t xml:space="preserve">	Bachelors degree in accounting or related discipline required.
	Three (3) years of previous accounting experience required. 
	Knowledge in software applications, specifically in Hotel Opera, Micros POS, e-golf system and MAS200 accounting system is preferred,
	Ability to read, analyze and interpret work documents and other related documents. 
	Ability to identify and resolve problems in a timely manner and develop alternative solutions.
	Ability to present and express ideas and information clearly and concisely in a manner appropriate to all audiences in both oral and written.
	Ability to meet the demands of the work schedule.</t>
  </si>
  <si>
    <t>C-500-25156-057210</t>
  </si>
  <si>
    <t>C-500-25157-060142</t>
  </si>
  <si>
    <t xml:space="preserve">Must be at least High School Graduate and must have at least 2 years of working experience in Bookkeeping, Accounting and/or Auditing in a corporate environment. Knowledgeable in operating QuickBooks Accounting Software. Must know how to prepare and complete CNMI Local and Federal Tax returns. Ability to work independently with less supervision. Knowledgeable in cost estimation and preparing project quotations for clients. Knowledgeable in doing inventory. Must have strong organizational skills and attention to details. Experience in the water well drilling filed of business is a plus.
</t>
  </si>
  <si>
    <t>C-500-25154-044718</t>
  </si>
  <si>
    <t>Certificate of employment -  12 months of work experience as General Maintenance Worker</t>
  </si>
  <si>
    <t>DOOR 4, ACE BUILDING, AS PER DIDO ROAD, CHALAN PIAO, Saipan,</t>
  </si>
  <si>
    <t>CNMI Tax and Federal Tax (FICA)</t>
  </si>
  <si>
    <t>C-500-25130-961843</t>
  </si>
  <si>
    <t>C-500-25180-138425</t>
  </si>
  <si>
    <t>C-500-25175-122872</t>
  </si>
  <si>
    <t>P-500-24207-220789</t>
  </si>
  <si>
    <t>WORK EXPERIENCE REQUIRED IS 12 MONTHS CURRENT AND PROGRESSIVE AS JANITOR, CLEANER, OR CUSTODIAL WORKER.
MUST HAVE COMPLETED 8TH GRADE.
MUST BE OF GOOD PHYSICAL HEALTH TO PERFORM DUTIES, BY SUBMITTING HEALTH CLEARANCE CERTIFICATE BEFORE START OF EMPLOYMENT.
ABILITY TO BEND, STRETCH, TWIST, BODY, ARMS, AND LEGS.
JOB REQUIRES DEPENDABILITY, RELIABILITY, RESPONSIBLE, AND COMPLETING TASKS.
MUST BE ABLE TO PERFORM GENERAL PHYSICAL ACTIVITIES.
MUST BE ABLE TO HANDLE AND MOVE FURNITURE AND EQUIPMENT.
MUST BE ABLE TO COMMUNICATE COMPREHEND SPEAK, READ AND WRITE IN BASIC ENGLISH LANGUAGE. To evaluate the applicants ability to communicate in Basic English, the Interviewer will observe the applicant's skills using the Oral Communication Rating Scale," of which the applicant must score at least 20 points. To evaluate the applicant's ability to write simple reports in Basic English, the applicant must write at least two line sentences on each of the four items on the Janitor and Cleaner Written Skills. 
MUST BE ABLE TO DRIVE AND OBTAIN A CNMI DRIVERS LICENSE.
REQUIRED BY CNMI LICENSING BEFORE START OF WORK: POLICE CLEARANCE AND HEALTH CERTIFICATE
SUCCESSFUL APPLICANT(S) ARE REQUIRED TO SUBMIT AT LEAST TWO (2) RECOMMENDATION LETTERS FROM PREVIOUS EMPLOYMENT (DIRECT SUPERVISOR OR HR), WHICH MUST INCLUDE A STATEMENT ON WORK RELIABILITY, PUNCTUALITY AND ATTENDANCE.
WE ARE AN EQUAL OPPORTUNITY EMPLOYER AND THE ABOVE REQUIREMENTS SHALL BE APPLIED EQUALLY TO ALL SUCCESSFUL APPLICANT WHETHER U.S. OR CW-1 WORKERS.</t>
  </si>
  <si>
    <t>C-500-25160-066544</t>
  </si>
  <si>
    <t xml:space="preserve">24 months of work experience in related field. With knowledgeable in recording figures and transactions. Knowledge of bookkeeping and the use of computer and computer systems. Can work on holidays and weekends, independently, and with minimum supervision. 
</t>
  </si>
  <si>
    <t>C-500-25168-099677</t>
  </si>
  <si>
    <t>C-500-25163-083542</t>
  </si>
  <si>
    <t>C-500-25169-104511</t>
  </si>
  <si>
    <t>C-500-25162-078064</t>
  </si>
  <si>
    <t>C-500-25161-071994</t>
  </si>
  <si>
    <t>Knowledge of FHWA/AASHTO/FAA/EPA/NFPA/ASTM 3; AutoCAD, AutoCAD Civil 3D; Bluebeam Revu; Storm and Sanitary Analysts (SSA) software; MS Projects; and Prolog Manager and Converge is required. 
Knowledge of Carlson Civil Suite is preferred. 
Certification in Procore Admin, Project Management, Engineer, Quality and Safety, and Financial Management is preferred.
Certification in Procore Admin, Project Management, Engineer, Quality and Safety, and Financial Management is preferred.</t>
  </si>
  <si>
    <t>C-500-25162-078751</t>
  </si>
  <si>
    <t>Able to work without supervision</t>
  </si>
  <si>
    <t>C-500-25181-138730</t>
  </si>
  <si>
    <t>C-500-25164-087953</t>
  </si>
  <si>
    <t>C-500-25167-095983</t>
  </si>
  <si>
    <t>C-500-25175-122608</t>
  </si>
  <si>
    <t>MUST HAVE ATLEAST 24MONTH OF WORKEING EXPERIENCE AS GENERAL MAINTENANCE WITH CERTIFICATE OF EMPLOYMENT IS REQUIRED. WITH KNOWLEDGE OF MACHINES AND TOOLS, INCLUDING THEIR DESIGNS, USES, REPAIR, AND MAINTENANCE; WITH KNOWLEDGE OF MATERIALS, METHOD, AND TOOLS USE IN THE REPAIR AND MAINTENANCE OF BUILDINGS AND HOUSES; WITH ABILITY TO PERFORM ROUTINE MAINTENANCE ON PROPERTY AND DETERMINING THE APPROPRIATE METHOD OF MAINTENANCE NEEDED.HE/SHE MUST BE ABLE TO SPEND THE DAY ON THEIR FEET AND UNDER THE SUN WITHOUT GETTING OVERLY TIRED. CAN WORK FLEXIBLE TIME, TIME INCLUDINGWEEKENDS AND HOLIDAYS.  PASSING OF PRE-SCREENING TEST IS REQUIRED (LIKE TRADE TEST AND/OR EMPLOYMENT EXAM)</t>
  </si>
  <si>
    <t>C-500-25170-110206</t>
  </si>
  <si>
    <t xml:space="preserve">CNMI WITHHOLDING TAX 
FEDERAL WITHHOLDING TAX 
SOCIAL SECURITY AND MEDICARE CONTRIBUTIONS. </t>
  </si>
  <si>
    <t>C-500-25174-119177</t>
  </si>
  <si>
    <t>Capable of lifting 50 to 70 pounds unassisted. Able to work on feet for extended periods of time.</t>
  </si>
  <si>
    <t>C-500-25154-044680</t>
  </si>
  <si>
    <t>C-500-25177-129661</t>
  </si>
  <si>
    <t>C-500-25177-130459</t>
  </si>
  <si>
    <t>C-500-25223-232702</t>
  </si>
  <si>
    <t>66-0701732</t>
  </si>
  <si>
    <t>C-500-25184-149239</t>
  </si>
  <si>
    <t>C-500-25177-129616</t>
  </si>
  <si>
    <t>C-500-25179-137794</t>
  </si>
  <si>
    <t>C-500-25178-133541</t>
  </si>
  <si>
    <t>12 Months Work Experience as Civil Engineering Technician required</t>
  </si>
  <si>
    <t>C-500-25204-193548</t>
  </si>
  <si>
    <t>C-500-25153-039020</t>
  </si>
  <si>
    <t>MUST HAVE 12-MONTHS OF WORK-RELATED
EXPERIENCE. HAS KNOWLEDGE OF RAW MATERIALS, PRODUCTION PROCESSES,
QUALITY CONTROL, COSTS, AND OTHER TECHNIQUES FOR MAXIMIZING EFFECTIVE
MANUFACTURE AND DISTRIBUTION OF GOODS. MUST BE FLEXIBLE TO WORK
AROUND THE CUSTOMER DEMANDS, INCLUDING EARLY MORNING, NIGHT, WEEKEND
AND HOLIDAY AVAILABILITY. HAS THE ABILITY TO WORK IN HOT, HECTIC
ENVIRONMENT, STAND, WALK, BEND, USE HAND AND APPLL&lt;\NCES, AND LIFT ITEMS
FOR EXTENDED PERIODS.</t>
  </si>
  <si>
    <t>C-500-25177-129665</t>
  </si>
  <si>
    <t>C-500-25177-129655</t>
  </si>
  <si>
    <t>P-500-25162-078177</t>
  </si>
  <si>
    <t>C-500-25184-149249</t>
  </si>
  <si>
    <t>C-500-25177-129685</t>
  </si>
  <si>
    <t>C-500-25205-199268</t>
  </si>
  <si>
    <t>CNMI WITHHOLDING TAXES AND SS AND MEDICAL</t>
  </si>
  <si>
    <t>C-500-25237-266381</t>
  </si>
  <si>
    <t>C-500-25238-269547</t>
  </si>
  <si>
    <t>FICA FEDERAL TAX
CHAPTER 2 CNMI TAX</t>
  </si>
  <si>
    <t>C-500-25197-177752</t>
  </si>
  <si>
    <t>PERRY INTERNATIONAL CORPORATION</t>
  </si>
  <si>
    <t>O2 SPA</t>
  </si>
  <si>
    <t>66-0855842</t>
  </si>
  <si>
    <t>JI</t>
  </si>
  <si>
    <t>LING LING</t>
  </si>
  <si>
    <t>CORAL TREE AVENUE GARAPAN</t>
  </si>
  <si>
    <t>perryinternational@yahoo.com</t>
  </si>
  <si>
    <t>P-500-25083-796674</t>
  </si>
  <si>
    <t>C-500-25177-130106</t>
  </si>
  <si>
    <t xml:space="preserve">One Year experienced as a Cook.  
Able to work independently. Familiar in preparation of international cuisine. Must be able to work shifts and flexible schedules including weekend and holiday.
Applicants are required to submit their resume and employment certification showing the required experience. applications will be considered if submitted within the recruitment period. previous employer will be contacted for verification and personal reference.
Solid Partners Incorporated, is the job-contractor. 
The worker will be assigned to work at the location of Rejoice World Corporation dba 9 Eleven Resto Bar, the employer-client, located at Coconut St. Beach Road, Garapan, Saipan, MP 96950.
</t>
  </si>
  <si>
    <t>COCONUT ST., BEACH ROAD, GARAPAN</t>
  </si>
  <si>
    <t>C-500-25164-088292</t>
  </si>
  <si>
    <t>C-500-25179-137577</t>
  </si>
  <si>
    <t>1. Certification, Experience &amp; Compliance:
o Must possess a valid Pest Control Certification.
o Must be able to demonstrate compliance with the Bureau of Environmental Compliance and Quality (BECQ)
requirements
o A pest control knowledge test will be conducted.
o At least 12 months of working experience as a Pest Control Technician.
2. Knowledge &amp; Skills:
o Must be able to identify pests, understand their life cycle and habits, and apply proper control methods.
o Must be able to perform proper handling, application, and storage of pesticides.
o Ability to identify infestations and ensure proper treatment.
o Must be able to determine the correct chemical mixture in accordance with the Environmental Protection Agency
Label.
3. Communication &amp; Customer Service:
o Must be able to communicate to clients the process of treating different kinds of pest solution needed
4. Must be a high school graduate</t>
  </si>
  <si>
    <t>C-500-25176-126669</t>
  </si>
  <si>
    <t>C-500-25187-154815</t>
  </si>
  <si>
    <t>JMJ CORPORATION</t>
  </si>
  <si>
    <t>J TOUR</t>
  </si>
  <si>
    <t>CHALAN PALE ARNOLD SAN ROQUE</t>
  </si>
  <si>
    <t>66-0878887</t>
  </si>
  <si>
    <t>QIUNA REN</t>
  </si>
  <si>
    <t>jmjcorporation670@yahoo.com</t>
  </si>
  <si>
    <t>P-500-25083-796658</t>
  </si>
  <si>
    <t>C-500-25192-167591</t>
  </si>
  <si>
    <t>C-500-25232-253656</t>
  </si>
  <si>
    <t>High School Graduate/GED.  Must have 24 months experience.  Knowledge of machines and tools, including their designs, uses, repair, and maintenance.  Knowledge of materials, methods, and the tools involved in the construction or repair of houses, buildings, or other structures.  Ability to follow instructions from supervisors or senior maintenance workers.  Knowledge of general carpentry and repair.  Ability to use hand tools and power tools.</t>
  </si>
  <si>
    <t>C-500-25187-154829</t>
  </si>
  <si>
    <t>MPS ENTERPRISES CNMI LLC</t>
  </si>
  <si>
    <t>SAIPAN NAIL SPA</t>
  </si>
  <si>
    <t>PUTI TAINOBUI AVE GARAPAN</t>
  </si>
  <si>
    <t>66-1005133</t>
  </si>
  <si>
    <t>SURIMA</t>
  </si>
  <si>
    <t>MARILYN</t>
  </si>
  <si>
    <t>saipannailspa670@yahoo.com</t>
  </si>
  <si>
    <t>P-500-25083-796670</t>
  </si>
  <si>
    <t>SUITE 12 GF 3290 BEACH ROAD PLAZA  BLDG ALAHAI AVE GARAPAN</t>
  </si>
  <si>
    <t>CNMI Withholding tax, Federal Withholding tax, Social Security and Medicare contributions.</t>
  </si>
  <si>
    <t>C-500-25204-193669</t>
  </si>
  <si>
    <t>P.O. BOX 500714 CK</t>
  </si>
  <si>
    <t>COMMERCE PL., AIRPORT ROAD, SAN VICENTE VILLAGE</t>
  </si>
  <si>
    <t>COMMERCE PL., AIRPORT ROAD, SAN VICENTE VILLLAGE</t>
  </si>
  <si>
    <t>P-500-25112-887922</t>
  </si>
  <si>
    <t>MUST BE A REFRIGERATION AND AIR-CON TECHNICIAN WITH 12 MONTHS OF WORK EXPERIENCE, KNOWLEDGE IN THE AIR-CON SERVICE AND REPAIRS, INSTALLATION AND MAINTENANCE. KNOWLEDGE IN SYSTEM TESTINGS FOR PROPER FUNCTIONING. INSPECTION AND TESTING OF THE AIR CONDITIONING SYSTEM S TO ENSURE UNIT IS WORKING PROPERLY. KNOWLEDGE OF USE ELECTRICAL EQUIPMENT TO TEST FOR CONTINUITY OF CIRCUITS AND COMPONENTS. KNOWLEDGE IN ARRANGING HEATING AND COOLING SYST EMS FOR NEWLY CONSTRUCTED RESIDENCES AND BUSINESSES.</t>
  </si>
  <si>
    <t>COMMERCE PL  AIRPORT ROAD, SAN VICENTE VILLAGE</t>
  </si>
  <si>
    <t>C-500-25183-148993</t>
  </si>
  <si>
    <t>P-500-25146-016655</t>
  </si>
  <si>
    <t xml:space="preserve">Knowledge on Economics and Accounting
</t>
  </si>
  <si>
    <t>Fica and Withholding tax</t>
  </si>
  <si>
    <t>C-500-25196-174185</t>
  </si>
  <si>
    <t>CNMI Tax, Federal Tax, Medicare and Social Security. Optional: Medical and Dental Insurance, Life Insurance, 401a Retirement Plan.</t>
  </si>
  <si>
    <t>C-500-25213-214656</t>
  </si>
  <si>
    <t>C-500-25245-279723</t>
  </si>
  <si>
    <t>C-500-25181-139140</t>
  </si>
  <si>
    <t xml:space="preserve">MUST BE AT LEAST HIGH SCHOOL GRADUATE AND 1 YEAR GENERAL MAINTENANCE EXPERIENCE IN REPAIRING BUILDINGS, EQUIPMENT, PLUMBING, ELECTRICAL SYSTEMS AND EXPERIENCE IN POWER OR HAND TOOLS. SKILL IN  CUSTODIAL DUTIES AND FACILITY CLEANING DUTIES. SKILL IN EQUIPMENT AND VEHICLE MAINTENANCE. MUST AGREE TO A POST- OFFER, PRE-EMPLOYMENT DRUG SCREENING TEST THE PROSPECTIVE EMPLOYEE OR APPLICANT WILL BE
REQUIRED AN EMPLOYMENT DRUG SCREENING TEST WHICH WILL APPLY EQUALLY TO U.S. WORKERS AND CW-1 WORKERS.
</t>
  </si>
  <si>
    <t>C-500-25193-170835</t>
  </si>
  <si>
    <t>P-500-25157-061133</t>
  </si>
  <si>
    <t>At least 24 consecutive months of working experience as a store maintenance worker.</t>
  </si>
  <si>
    <t>C-500-25181-139112</t>
  </si>
  <si>
    <t>PC BARGAIN CORP</t>
  </si>
  <si>
    <t>Bill and Account Collectors</t>
  </si>
  <si>
    <t>P-500-24182-163288</t>
  </si>
  <si>
    <t>Collection Specialist</t>
  </si>
  <si>
    <t>High School Diploma with 12 months work experience as Collections Specialists. Knowledge of billing procedures and collection techniques.  Working knowledge of MS Office and databases. Comfortable working with targets. Familiarity with laws related to debt collection.</t>
  </si>
  <si>
    <t>All applicable taxes (FICA, Medicare &amp; Local Taxes (Chapter 2 )</t>
  </si>
  <si>
    <t>C-500-25197-177585</t>
  </si>
  <si>
    <t>C-500-25202-187520</t>
  </si>
  <si>
    <t>ABLE TO USE TESTING DEVICES TO CHECK AIRFLOW, TEMPERATURE AND POWER; KNOWLEDGEABLE IN MOTORS, COMPRESSORS AND EVAPORATORS IS ALSO
REQUIRED; ABLE TO USE VARIETY OF TOOLS, INCLUDING HAMMERS, PIPE CUTTERS, MEASUREMENT GAUGES AND ACETYLENE TORCHES; HAS THE ABILITY TO READ
BLUEPRINTS, CIRCUIT DIAGRAMS AND MECHANICAL DRAWINGS.</t>
  </si>
  <si>
    <t>C-500-25205-196614</t>
  </si>
  <si>
    <t>P-500-25149-027503</t>
  </si>
  <si>
    <t>Janitor and cleaner</t>
  </si>
  <si>
    <t xml:space="preserve">Capable of operating cleaning equipment such as floor polisher, carpet &amp; upholstery shampoo machine, vacuum cleaner, mops and squeezers.
8:00 A.M. to 6:00 P.M. includes split shifts and flexible hours as different offices require different cleaning hours - the working hours will be between 4 and 8 hours depending on the day of the week.
</t>
  </si>
  <si>
    <t>rtmafnas@gmail.com</t>
  </si>
  <si>
    <t>C-500-25209-202864</t>
  </si>
  <si>
    <t>C-500-25203-190595</t>
  </si>
  <si>
    <t>C-500-25216-220593</t>
  </si>
  <si>
    <t>P-500-25105-863879</t>
  </si>
  <si>
    <t xml:space="preserve">Required for both U.S Workers and CW1 Workers;
Can work flexible hours during weekends and holidays.
All Applicants must provide high school credentials and employment certificate/s.
</t>
  </si>
  <si>
    <t>C-500-25214-217420</t>
  </si>
  <si>
    <t xml:space="preserve">PROVEN 12 MONTH WORK EXPERIENCE. THE INDIVIDUAL SHOULD HAVE PRACTICAL KNOWLEDGE OF HOW TO TAKE CARE OF PRESCHOOL AGE CHILDREN.
KNOWLEDGEABLE OF RELEVANT POLICIES, PROCEDURES, AND SAFETY OF THE CHILDREN. MAYBE REQUIRED TO WORK ON A FLEXIBLE SCHEDULE.
</t>
  </si>
  <si>
    <t>C-500-25027-643288</t>
  </si>
  <si>
    <t xml:space="preserve">3 months experience as ground maintenance worker or landscape
</t>
  </si>
  <si>
    <t>C-500-25101-853771</t>
  </si>
  <si>
    <t>4174 Beach Road Cactus Street, Garapan</t>
  </si>
  <si>
    <t xml:space="preserve">	High school diploma or equivalent required.
	Minimum of 12 months of hands-on work experience as an automotive mechanic.
	Ability to work flexible hours, including being available on short notice for emergency situations.
	Proven experience as an automotive mechanic, demonstrating expertise in diagnosing and repairing a variety of vehicles.
	Exceptional diagnostic and problem-solving skills, with a strong ability to identify and resolve complex mechanical issues efficiently.
	Comprehensive knowledge of both domestic and imported vehicles, with hands-on experience in a wide range of makes and models.
	Ability to work independently with minimal supervision, while also being an effective collaborator within a team-oriented environment.
	Meticulous attention to detail and a dedication to delivering high-quality workmanship on every repair.
	Physically capable of lifting tools, equipment, and vehicle parts as needed to perform repair tasks.
	Valid driver's license with a clean driving record, ensuring safe handling of vehicles in the shop.
	Experience with newer model vehicles and performance cars, staying current with the latest automotive technologies and trends.
	Fluency in both English and Chinese is preferred, enabling effective communication with a diverse team and customer base.
Interview Process:
	As part of the interview, candidates will be required to demonstrate their repair skills through a hands-on task. This may include diagnosing and repairing a vehicle issue in real-time. The demonstration will allow us to assess your technical proficiency, problem-solving skills, and approach to vehicle repairs in a practical setting.
</t>
  </si>
  <si>
    <t>C-500-25087-810014</t>
  </si>
  <si>
    <t>SS Tax, Medicare Tax. Ch. 2 Tax (CNMI Tax), Chapter 7 tax</t>
  </si>
  <si>
    <t>C-500-25045-692787</t>
  </si>
  <si>
    <t>P-500-25008-602528</t>
  </si>
  <si>
    <t>C-500-25036-666316</t>
  </si>
  <si>
    <t>C-500-25037-670571</t>
  </si>
  <si>
    <t>C-500-25049-703805</t>
  </si>
  <si>
    <t>DAVID</t>
  </si>
  <si>
    <t>P-500-25009-605671</t>
  </si>
  <si>
    <t>C-500-25092-820820</t>
  </si>
  <si>
    <t>CNMI WITHHOLDING TAX, FEDERAL WITHHOLDING TAX, SOCIAL SECURITY AND MEDICARE CONTRIBUTIONS. EMPLOYER WILL ASSIST IN SECURING BOARD AND LODGING AT NO COST OR DEDUCTION TO EMPLOYEES.</t>
  </si>
  <si>
    <t>C-500-25085-803625</t>
  </si>
  <si>
    <t>C-500-25020-628893</t>
  </si>
  <si>
    <t xml:space="preserve">Preparing food for cooking and adding appropriate seasoning
Mixing the right amount of ingredients according to weight and type
 Hands-on experience in handling cooking staff efficiently to ensure handling of kitchen functions
 Committed to maintain a clean kitchen and work area
</t>
  </si>
  <si>
    <t>Beach Road,  Afetna</t>
  </si>
  <si>
    <t>C-500-25041-678730</t>
  </si>
  <si>
    <t>C-500-25097-835587</t>
  </si>
  <si>
    <t>C-500-25093-825748</t>
  </si>
  <si>
    <t xml:space="preserve">High school graduate with least 3 month of work related experience. Can do and perform work assignment under pressure with less supervision and must be able to meet tasks deadline. Must be physically fit to be able to handle and perform the duties of the position. No theft record. Willing to work flexible hours including holidays and weekends. The work schedule for this position includes split shift and each beneficiary shall have different days off, each with 1-day off per week. All applicants must have own transportation to &amp; from work and must possess valid CNMI driver's license. </t>
  </si>
  <si>
    <t>C-500-25062-736374</t>
  </si>
  <si>
    <t>KIN&amp;RIT ENTERPRISES</t>
  </si>
  <si>
    <t>P-500-25012-612782</t>
  </si>
  <si>
    <t>ROOM ATTENDANT (HOUSEKEPING)</t>
  </si>
  <si>
    <t>3 MONTHS OF WORK EXPERIENCE AS A ROOM ATTENDANT (HOUSEKEEPING)</t>
  </si>
  <si>
    <t>C-500-25066-753913</t>
  </si>
  <si>
    <t>C-500-25056-720972</t>
  </si>
  <si>
    <t>C-500-25046-697444</t>
  </si>
  <si>
    <t>CHALAN LAULAU BEACH ROAD</t>
  </si>
  <si>
    <t>C-500-25048-698398</t>
  </si>
  <si>
    <t>C-500-25051-709320</t>
  </si>
  <si>
    <t>P-500-25016-621663</t>
  </si>
  <si>
    <t>POSITION SUMMARY: UNDER GENERAL SUPERVISION, PERFORMS A VARIETY OF GENERAL MAINTENANCE DUTIES WHICH INCLUDE ELECTRICAL, MECHANICAL, CARPENTRY, AND CONSTRUCTION IN THE MAINTENANCE AND REPAIR OF APARTMENT BUILDING FACILITIES AND EQUIPMEN. EXPERIENCE, KNOWLEDGE, ABILITIES: TWELVE (12) MONTHS RELATED MAINTENANCE WORK EXPERIENCE, INCLUDING  SAFETY TECHNIQUES AND PROCEDURES WHILE USING CHEMICALS, POWER TOOLS, HAND TOOLS AND EQUIPMENT; KNOWLEDGE OF  LIFTING TECHNIQUES AND OTHER SAFETY AND HAZARDOUS ACTIVITIES; ABILITY TO USE REQUIRED TOOLS AND EQUIPMENT INDEPENDENTLY OR WITH MINIMAL SUPERVISION. ESSENTIAL TASKS: MUST BE ABLE TO PERFORM THE FOLLOWING FUNCTIONS TO THE SATISFACTION OF THE EMPLOYEES SUPERVISOR. INSPECT BUILDINGS, ELECTRICAL SYSTEMS, GROUNDS, AND EQUIPMENT TO ENSURE SAFE, WELL-MAINTAINED CONDITIONS, IDENTIFY HAZARDS, DEFECTS, AND THE NEED FOR ADJUSTMENT OR REPAIR. PERFORM MINOR TROUBLESHOOTING AND REPAIRS; REPLACE LIGHT BULBS, BALLASTS AND FUSES. ASSIST WITH PREVENTIVE MAINTENANCE AND TROUBLESHOOTING ON HVAC SYSTEMS, CHANGING FILTERS, BEARINGS. COMPLETE MAINTENANCE WORK ORDERS AS ASSIGNED. IDENTIFY AND PERFORM BASIC SERVICE AND REPAIR ON PLUMBING FIXTURES; OPEN CLOGGED LINES AND DRAINS. IDENTIFY AND ASSIST WITH CARPENTRY AND REPAIR WORK. OPERATES A VARIETY OF MACHINERY, EQUIPMENT AND TOOLS INCLUDING SAWS, ROUTER, DRILLS, SANDERS, PLANERS, DRILL PRESSES AND VARIOUS HAND TOOLS. MAINTAIN INVENTORY OF TOOLS, SUPPLIES, AND EQUIPMENT; RECOMMEND TOOLS, SUPPLIES, AND EQUIPMENT FOR PURCHASE. PERFORM A VARIETY OF LOCKSMITH DUTIES; INSTALL, REPAIR, AND REPLACE LOCKS ON DOORS INSPECT, SERVICE, AND MAINTAIN OPERATIONAL FUNCTIONALITY OF DOORS AND WINDOWS. BASIC ABILITY TO READ, INTERPRET AND WORK FROM BLUEPRINTS, DRAWINGS, OR ORAL INSTRUCTION ON A VARIETY OF STRUCTURES RELATED TO THE CONSTRUCTION PROJECT. INSTALL OR REPLACE PLUGS, SWITCHES, OUTLETS. ASSIST WITH MOVING LOADING, UNLOADING AND STORING SUPPLIES, FURNITURE AND EQUIPMENT. WEAR PROPER PROTECTIVE EQUIPMENT WHILE PERFORMING JOB DUTIES (I.E., GOGGLES, HELMET, BACK BRACE, KNEE PADS). RESPOND TO 24-HOUR EMERGENCY CALLS. ADJUSTMENT OF HOURS AND/OR WEEKEND WORK MAY BE REQUIRED AND/OR OCCASIONAL OVERTIME.</t>
  </si>
  <si>
    <t>Insatto Street, Susupe, P.O BOX 500137</t>
  </si>
  <si>
    <t>C-500-25062-736436</t>
  </si>
  <si>
    <t>COMPUTER LITERATE, KNOWLEDGE IN EXCEL, MICROSOFT WORD, PROBLEM AND ANALYTICAL SKILLS, TIME MANAGEMENT AND MULTITASKING, ACCOUNTING, BOOKKEEPING, AUDITING.</t>
  </si>
  <si>
    <t>C-500-24283-394483</t>
  </si>
  <si>
    <t>P-500-24205-214358</t>
  </si>
  <si>
    <t>C-500-25073-775327</t>
  </si>
  <si>
    <t>C-500-25100-849422</t>
  </si>
  <si>
    <t>P-500-24236-288615</t>
  </si>
  <si>
    <t>F&amp;B BARTENDER</t>
  </si>
  <si>
    <t xml:space="preserve">BEING TACT AND DIPLOMACY FOR DEALING WITH DIFFICULT SITUATIONS. ABLE TO OPERATE CALCULATE AND HAVE GOOD PHYSICAL FITNESS AND STAMINA. BE ABLE AND
WILLING TO WORK IN FLEXIBLE SHIFTS, DAYS, EVENING, NIGHT, WEEKEND AND HOLIDAYS.
</t>
  </si>
  <si>
    <t>C-500-25071-768998</t>
  </si>
  <si>
    <t>C-500-25062-736443</t>
  </si>
  <si>
    <t xml:space="preserve">Knowledge in Repairing and Maintenance job of building and machine. 
Knowledge in operating special tools. </t>
  </si>
  <si>
    <t>C-500-25069-760576</t>
  </si>
  <si>
    <t>C-500-25078-786214</t>
  </si>
  <si>
    <t>WITH MINIMUM 6 MONTHS WORK EXPERIENCE. WITH KNOWLEDGE IN MACHINES, MATERIALS, METHODS AND TOOLS, INCLUDING THEIR DESIGNS, USES, REPAIR, AND MAINTENANCE OF HOUSES, BUILDINGS OR OTHER STRUCTURES. CAN WORK ON WEEKENDS OR HOLIDAYS. 
APPLICANTS EITHER US CITIZEN OR CW-1 MUST SUBMIT EMPLOYMENT CERTIFICATE.</t>
  </si>
  <si>
    <t>CNMI and FEDERAL TAXES</t>
  </si>
  <si>
    <t>C-500-25121-925102</t>
  </si>
  <si>
    <t>C-500-25101-853991</t>
  </si>
  <si>
    <t>C-500-25072-770956</t>
  </si>
  <si>
    <t>HAFABEAN, LLC</t>
  </si>
  <si>
    <t>PO BOX 503418</t>
  </si>
  <si>
    <t>66-1003193</t>
  </si>
  <si>
    <t>LUTHER</t>
  </si>
  <si>
    <t>hafabeancoffeesaipan@gmail.com</t>
  </si>
  <si>
    <t>P-500-24344-526460</t>
  </si>
  <si>
    <t>MUST HAVE 3 MONTHS EXPERIENCE AS BARISTA. KNOWLEDGE IN MAKING A VARIETY OF COFFEE AND TEA DRINK RECIPES. KNOWLEDGE IN COFFEE-MAKING SKILLS,
GRINDING AND POURING. KNOWLEDGE IN LATTE ART TECHNIQUES. WILLING TO WORK FLEXIBLE SCHEDULE. PERFORM RELATED DUTIES AS ASSIGNED</t>
  </si>
  <si>
    <t>C-500-25115-903974</t>
  </si>
  <si>
    <t>C-500-25073-775244</t>
  </si>
  <si>
    <t>P-500-25035-662915</t>
  </si>
  <si>
    <t>The ability to quickly move  hand,  hand together with arm, or two hands to grasp, manipulate, or assemble . The ability to bend, stretch, twist, or reach with body, arms, and/or legs. And the ability to use abdominal and lower back muscles to support part of the body repeatedly or continuously over time without "giving out" or fatiguing.</t>
  </si>
  <si>
    <t>C-500-25119-914441</t>
  </si>
  <si>
    <t>C-500-25125-940219</t>
  </si>
  <si>
    <t>P-500-25055-720523</t>
  </si>
  <si>
    <t>Can work with a flexible schedules including weekends and holidays, daytime or evening. Must be able to lift up to 30 lbs of of materials, solutions or linens. Applicants either U.S. Citizen or CW1 must provide employment certificate.</t>
  </si>
  <si>
    <t>C-500-25093-825939</t>
  </si>
  <si>
    <t>C-500-25062-736401</t>
  </si>
  <si>
    <t>TUN HERMAN PAN AIRPORT DAN-DAN</t>
  </si>
  <si>
    <t>C-500-25104-859668</t>
  </si>
  <si>
    <t>C-500-25076-779831</t>
  </si>
  <si>
    <t>P-500-25007-599238</t>
  </si>
  <si>
    <t>MUST BE HIGH SCHOOL GRADUATE WITH AT LEAST TWELVE (12) MONTHS OF RELATED EXPERIENCE. APPLICANTS EITHER US CITIZENS OR CW1 WORKERS, MUST ATTEND PRE-SERVICE TRAINING, 30 HOURS OF COMPULSORY ANNUAL TRAINING &amp; TECHNICAL ASSISTANCE, CPR TRAINING, FOOD HANDLING, CRIMINAL BACKGROUND CHECK AND OTHER TRAINING REQUIRED BY CHILD CARE LICENSING PROGRAM AND CHILD CARE AND DEVELOPMENT FUND PROGRAM.</t>
  </si>
  <si>
    <t>C-500-25118-909390</t>
  </si>
  <si>
    <t>C-500-25146-016911</t>
  </si>
  <si>
    <t xml:space="preserve"> Must be able to lift up to 50 lbs and stay active throughout the shift while moving heavy dish racks and kitchenware.
 Must work well in a fast-paced, noisy environment and communicate clearly with team members.
 Able to stand and work for 68 hours or longer with few breaks.
 Flexible and ready to take on other kitchen tasks as needed, especially during staff shortages.
</t>
  </si>
  <si>
    <t>C-500-25148-022444</t>
  </si>
  <si>
    <t>P-500-25113-893114</t>
  </si>
  <si>
    <t>Federal Income Tax, Social Security (FICA), Medicare Tax</t>
  </si>
  <si>
    <t>C-500-25113-893258</t>
  </si>
  <si>
    <t>Must be able to perform basic safety standards for cleaning tasks and be able to understand instructions.</t>
  </si>
  <si>
    <t>C-500-25063-744005</t>
  </si>
  <si>
    <t>Winners Residence, Winners Restaurant, Winners Gas, et al</t>
  </si>
  <si>
    <t>P-500-24201-210448</t>
  </si>
  <si>
    <t>Minimum of 1-year experience as a Cook. College or vocational training in the area of foodservice is an advantage but not mandatory.  Must have experience in preparation and cooking of international cuisine such as American, Korean, Filipino &amp; other saleable menus. Must know how to use and operate kitchen equipment and tools.  Must be able to secure the CNMI Department of Public Healths food handler certificate.  Able to work all shifts and flexible schedules including weekends and holidays. The work schedule for the position include split shifts wherein the beneficiaries will have different days off, each with 1 day off per week. All applicants must be able to secure CNMI Drivers license. All applicants must submit an updated resume, certificates, employment certification, and other related documents. Background checks and drug testing may be required during or prior to employment to all applicants.</t>
  </si>
  <si>
    <t>C-500-25121-924853</t>
  </si>
  <si>
    <t>C-500-24302-435300</t>
  </si>
  <si>
    <t>C-500-25121-925048</t>
  </si>
  <si>
    <t>C-500-25079-789643</t>
  </si>
  <si>
    <t>Must speak and write mandarin.
knowledge of the structure and content of a Chinese language including the meaning and spelling of words, rules of composition and grammar and pronunciation.
Communicating in writing as appropriate for the needs of the client.
The ability to speak so others can understand you.
Translating or explaining what information means and how it can be used.
Communicating with people outside the organization representing the organization to customers, the public, government, and other external sources, this information can be exchanged in
person in writing, or by telephone or e-mail.
Must have at least 12 month experienced in working at Christian School and be able to communicate with Chinese ESL students.</t>
  </si>
  <si>
    <t>TAx Withheld and FICA</t>
  </si>
  <si>
    <t>C-500-25097-835690</t>
  </si>
  <si>
    <t>P-500-25060-735149</t>
  </si>
  <si>
    <t xml:space="preserve">KNOWLEDGE IN USING HAND TOOLS AND TESTERS. POSSESSION OF A VALID DRIVER'S LICENSE IS REQUIRED. </t>
  </si>
  <si>
    <t>C-500-25097-835663</t>
  </si>
  <si>
    <t>P-500-25058-731302</t>
  </si>
  <si>
    <t>KNOWLEDGE IN USING HAND AND POWER TOOLS SUCH AS CORDLESS POWER DRILLS, POWER CIRCULAR SAWS, AND PULLERS.</t>
  </si>
  <si>
    <t>C-500-25153-039608</t>
  </si>
  <si>
    <t>C-500-25151-038069</t>
  </si>
  <si>
    <t>With one year work experience as Furniture and Finishers</t>
  </si>
  <si>
    <t>C-500-25078-786386</t>
  </si>
  <si>
    <t>STATE TAX, SS FICA &amp; MEDICARE</t>
  </si>
  <si>
    <t>C-500-25071-767429</t>
  </si>
  <si>
    <t>SDA CLINIC QUARTER MASTER ROAD</t>
  </si>
  <si>
    <t>Dental Laboratory Technicians</t>
  </si>
  <si>
    <t>P-500-24242-301808</t>
  </si>
  <si>
    <t>DENTAL LABORATORY TECHNICIAN</t>
  </si>
  <si>
    <t>EXPERIENCE IN DENTAL CLINIC AS DENTAL LABORATORY TECHNICIAN</t>
  </si>
  <si>
    <t>C-500-25138-988844</t>
  </si>
  <si>
    <t>3 Canal Street San Jose Village</t>
  </si>
  <si>
    <t>P-500-23209-221841</t>
  </si>
  <si>
    <t>Must have a valid CNMI Drivers License. Must have a minimum 12 months experience in sales related occupation.</t>
  </si>
  <si>
    <t>C-500-25150-033201</t>
  </si>
  <si>
    <t>All CNMI and Federal Income Taxes required by law. Employee's share on medical Insurance is optional.</t>
  </si>
  <si>
    <t>C-500-25121-924867</t>
  </si>
  <si>
    <t>AT LEAST 6 MONTHS WORK EXPERIENCE IN THE RELATED FIELD OF CUSTOMER SERVICE, OFFICE ADMINISTRATION OR SALES WORK IN THE TOURISM INDUSTRY. MUST BE COMPUTER LITERATE WITH KNOWLEDGE OF EXCEL, WORD AND POWERPOINT. APPLICANTS MUST PASS CASHIER'S SKILLED TEST (TOTAL PASSING SCORE OF 89%) DURING THE APPLICATION PROCESS. THE SKILL TESTING AND COMPREHENSION EXAM ARE REQUIRED EQUALLY TO BOTH US AND FOREIGN WORKERS. APPLICANTS MUST HAVE A VALID DRIVERS LICENSE AND ARE REQUIRED EQUALLY TO BOTH US AND FOREIGN WORKERS. REQUIRED MINIMUM OF 3 MONTHS AUTOMATED RENT A CAR SYSTEM AND MANUAL RENT A CAR TRANSACTION EXPERIENCE.</t>
  </si>
  <si>
    <t>C-500-25093-825678</t>
  </si>
  <si>
    <t>High school graduate and has completed technical course in the jobs related fields. Minimum of 2 years proven work experience in building maintenance. Experience must include diagnosing and troubleshooting issues in building systems using standard tools and maintenance procedures. Possess knowledge of general maintenance processes and methods. Working knowledge of construction tools, common appliances, and electrical devices. Able to work on flexible hours including holidays and weekends. The work schedule for the position includes shifting and split shifts and each beneficiary shall have 1-day off per week. Can work under less supervision, and must be able to meet deadlines. Must be physically fit to handle all kinds of strenuous works. Must have own transportation to &amp; from work and must possess a valid CNMI Drivers license. All applicants must submit an updated resume along with supporting documents, such as verifiable employment certifications, copy of diploma &amp; police clearance. Qualified candidates will be contacted for an interview. Applications must be received by the specified closing date. Background checks and drug testing may be required before or during employment for all applicants.</t>
  </si>
  <si>
    <t>C-500-25156-054892</t>
  </si>
  <si>
    <t>C-500-25156-054478</t>
  </si>
  <si>
    <t>C-500-25095-835070</t>
  </si>
  <si>
    <t>1. WORK SCHEDULE AS FOLLOW:
11:00AM TO 2:00PM,
5:00PM TO 9:00PM.
7 HOURS A DAY, MONDAY THROUGH FRIDAY, 35 HOURS PER WEEK.
2. Request an on-site cooking test.</t>
  </si>
  <si>
    <t>Per week exceeds 40 hours, overtime rate $8.83 x 1.5=$13.245 per hour</t>
  </si>
  <si>
    <t>C-500-25126-940313</t>
  </si>
  <si>
    <t>P-500-25072-771154</t>
  </si>
  <si>
    <t>Office clerks, general</t>
  </si>
  <si>
    <t>(1) Must be knowledgeable in Microsoft Applications such as MS Word, MS Excel, MS PowerPoint.
(2) Must present work certificates upon application
(3) Must be willing to attend to flexible working hours</t>
  </si>
  <si>
    <t xml:space="preserve">Tax Deductions from pay: Chapter 2, Chapter 7, Social Security and Medicare.
</t>
  </si>
  <si>
    <t>C-500-25154-044664</t>
  </si>
  <si>
    <t>C-500-25086-806838</t>
  </si>
  <si>
    <t>A SIMPLE SLICE CORPORATION</t>
  </si>
  <si>
    <t>RICE 2 MEAT U</t>
  </si>
  <si>
    <t>PO BOX 5833 CHRB</t>
  </si>
  <si>
    <t>66-1066528</t>
  </si>
  <si>
    <t>CELIS</t>
  </si>
  <si>
    <t>FATIMAH SARAH</t>
  </si>
  <si>
    <t>STA MARIA</t>
  </si>
  <si>
    <t>rice2meatu670@gmail.com</t>
  </si>
  <si>
    <t>P-500-24257-335260</t>
  </si>
  <si>
    <t>C-500-25094-830974</t>
  </si>
  <si>
    <t>MUST HAVE 2 YEARS OF EXPERIENCE IN THE SAME POSITION MAINTAINING AN EXISTING BUILDING TO PREVENT DETERIORATION. CUSTOMER SERVICE, COMMUNICATION AND INTERPERSONAL SKILLS ARE A MUST. APPLICANT MUST BE ABLE TO MULTI TASK AND WORK EVEN UNDER PRESSURE. APPLICANT MUST BE WILLING TO WORK FLEXIBLE TIME, HOLIDAYS AND WEEKENDS WHEN NECESSARY. MUST HAVE TIME MANAGEMENT SKILLS., KNOWLEDGE OF BUILDING SKILLS INCLUDING AIR-CONDITIONING, ELECTRICAL, PLUMBING, PAINTING, AND GENERAL BUILDING REPAIR, MUST BE ADEPT AT USING A VARIETY OF HAND AND ELECTRICAL TOOLS. MUST HAVE THE ABILITY TO CLIMB HEIGHTS, LIFT UP TO 50 LBS. AND CLIMB ONTO LADDERS. WORK HOURS WILL BE BETWEEN 7AM AND 7PM FOR A MINIMUM OF 5-6 HOURS PER DAY. APPLICANT MUST SUBMIT A RESUME, EMPLOYMENT CERTIFICATE SHOWING REQUIRED WORK EXPERIENCE AND POLICE CLEARANCE. APPLICANTS WILL BE ASKED TO DEMONSTRATE SKILL REQUIREMENTS OF THE JOB. ANY APPLICANT TENTATIVELY SELECTED FOR THIS POSITION IS REQUIRED TO SUBMIT TO AND PASS A DRUG TEST SCREENING PRIOR TO EMPLOYMENT.</t>
  </si>
  <si>
    <t>C-500-25100-849521</t>
  </si>
  <si>
    <t>P-500-25020-628818</t>
  </si>
  <si>
    <t>Must have knowledge in pipefitting, electrical works, carpentry and. welding.  Can operate and maintain hand tools and power tools.  Must have at least 24 months experience as a maintenance repairer.  Certificate of employment as maintenance repairer is required. High School Diploma is required.  Passing the pre-screening test is required (like trade test and/or employment exam). Anticipated Hourly Work Schedule: 8:00 AM - 5:00 PM Monday to Friday Flexible Hours.</t>
  </si>
  <si>
    <t>5726 KANNAT TABLA DRIVE CORNER LONG LANE</t>
  </si>
  <si>
    <t>FICA &amp; WITHHOLDING TAX</t>
  </si>
  <si>
    <t>C-500-25098-839852</t>
  </si>
  <si>
    <t>HARVEST MART/3KINGS MARKET/ELITE BAKERY</t>
  </si>
  <si>
    <t>P-500-24186-175195</t>
  </si>
  <si>
    <t>KNOWLEDGE IN BAKING AND PASTRY-MAKING; ABLE TO OPERATE BAKING AND FOOD PREPARATION EQUIPMENT E.G. OVEN, MIXERS, BREAD CUTTERS, KNEADING MACHINES.</t>
  </si>
  <si>
    <t>C-500-25093-825765</t>
  </si>
  <si>
    <t>Must have at least 1-year of work-related experience. Can do and perform work assignments under pressure with less supervision and meet tasks deadline. Familiar in using cleaning equipment and tools. Must be physically fit to lift, push, pull or carry heavy loads. Must have own transportation to &amp; from work and must have a valid CNMI driver's license. Willing to work flexible hours including holidays and weekends. The work schedule for this position includes split shifts and each beneficiary shall have different days off, each with 1-day off per week. All applicants must submit an updated resume along with supporting documents, such as verifiable employment certifications &amp; police clearance. Qualified candidates will be contacted for an interview. Applications must be received by the specified closing date. Background checks and drug testing may be required before or during employment for all applicants.</t>
  </si>
  <si>
    <t>13006 Lowerase Drive Lowerbase</t>
  </si>
  <si>
    <t>C-500-25143-010862</t>
  </si>
  <si>
    <t>C-500-25076-780153</t>
  </si>
  <si>
    <t>C-500-25148-022880</t>
  </si>
  <si>
    <t>P-500-23240-299010</t>
  </si>
  <si>
    <t>C-500-25099-844561</t>
  </si>
  <si>
    <t>C-500-25097-835561</t>
  </si>
  <si>
    <t>C-500-25100-850248</t>
  </si>
  <si>
    <t>HANTANG ENTERTAINMENT CORPORATION</t>
  </si>
  <si>
    <t>F Z MARKET</t>
  </si>
  <si>
    <t>66-0941358</t>
  </si>
  <si>
    <t>hantangcorp@outlook.com</t>
  </si>
  <si>
    <t>P-500-25046-697486</t>
  </si>
  <si>
    <t>WORK SCHEDULE AS FOLLOWS:
8:00AM TO 12:00PM,
2:00PM TO 5:00PM.
7 HOURS A DAY, MONDAY THROUGH FRIDAY, 35 HOURS PER WEEK</t>
  </si>
  <si>
    <t>C-500-25132-962603</t>
  </si>
  <si>
    <t>C-500-25093-826471</t>
  </si>
  <si>
    <t>C-500-25094-830947</t>
  </si>
  <si>
    <t>3688 Beach Road Garapan Village</t>
  </si>
  <si>
    <t>P-500-24342-525690</t>
  </si>
  <si>
    <t xml:space="preserve">Familiar with construction materials with at least 12 months of working experience as a light truck driver. Related skills and knowledge are required for this position, and you must have a valid local driver license when operating or driving the delivery truck. Must have experience for safety driving when some emergency or special conditions occur. Must have knowledge of loading
and unloading construction materials; emergency boom truck repair; and safety hoisting of heavy equipment with heavy loading. 
</t>
  </si>
  <si>
    <t>C-500-25099-844897</t>
  </si>
  <si>
    <t xml:space="preserve">All CNMI and Federal Income Taxes required by law. Employee's share on medical Insurance is optional. </t>
  </si>
  <si>
    <t>C-500-25099-844859</t>
  </si>
  <si>
    <t xml:space="preserve">ALL CNMI AND FEDERAL INCOME TAXES REQUIRED BY LAW. EMPLOYEE'S SHARE ON MEDICAL INSURANCE IS OPTIONAL. </t>
  </si>
  <si>
    <t>C-500-25062-736413</t>
  </si>
  <si>
    <t>HIGH SCHOOL DIPLOMA AND 12 MONTHS OF WORK EXPERIENCE AS A HAIRDRESSER.</t>
  </si>
  <si>
    <t>C-500-25097-835599</t>
  </si>
  <si>
    <t xml:space="preserve">A valid health certification from the Saipan Health Clinic is required.
 A health certificate is mandatory for both U.S. workers and CW1 workers.
 Proven experience in beauty services such as hair cutting, coloring, and styling.
 Knowledge of proper sanitation practices for tools and workstations.
 Minimum of 12 months work experience in a customer-facing beautician role in a salon or spa. 
 Ability to understand and follow client requests related to beauty services.
 Willingness to stay updated with the latest beauty trends and techniques.
</t>
  </si>
  <si>
    <t>C-500-25098-840122</t>
  </si>
  <si>
    <t>PO Box7487 SVRB</t>
  </si>
  <si>
    <t>C-500-25100-849217</t>
  </si>
  <si>
    <t>IRENE ROSE D. KING</t>
  </si>
  <si>
    <t>ISLAND STORE</t>
  </si>
  <si>
    <t>P.O. BOX 520178 GRAND ST.</t>
  </si>
  <si>
    <t>66-0891248</t>
  </si>
  <si>
    <t>IRENE ROSE</t>
  </si>
  <si>
    <t>P.O. BOX 520178, GRAND ST.</t>
  </si>
  <si>
    <t>kingirenerose@gmail.com</t>
  </si>
  <si>
    <t>P-500-24284-400246</t>
  </si>
  <si>
    <t>AT LEAST 6 MONTHS WORKING EXPERIENCE AS COOK. KNOWS HOW TO MAKE DIFFERENT KIND OF DISHES. KNOWS HOW TO MAKE DIFFERENT KINDS OF SNACKS AND DESSERTS. KNOWS HOW TO MEASURE AND ASSEMBLE INGREDIENTS FOR MENU ITEMS. MAINTAIN ACCURATE FOOD INVENTORIES. KNOWLEDGE IN COOKING. KNOWLEDGE IN FILIPINO FOODS. ENSURE THAT THE FOOD PREPARATION AREA AND THE KITCHEN ARE SANITIZED AT THE END OF THE SHIFT. DO OTHER RELATED DUTIES AS ASSIGNED. WILLING TO WORK FLEXIBLE SCHEDULE.</t>
  </si>
  <si>
    <t>GRAND ST.</t>
  </si>
  <si>
    <t>C-500-25153-039048</t>
  </si>
  <si>
    <t>C-500-25133-972469</t>
  </si>
  <si>
    <t>High School Diploma with 6 Months work experience as a  Customer Service  Assistant. May be required to work on a longstanding if necessary.</t>
  </si>
  <si>
    <t>Cnmi taxes and Fica taxes</t>
  </si>
  <si>
    <t>C-500-25181-138701</t>
  </si>
  <si>
    <t xml:space="preserve">CNMI and Federal taxes. Share in medical insurance and 401(k) is optional.
</t>
  </si>
  <si>
    <t>C-500-25094-831428</t>
  </si>
  <si>
    <t>P-500-25007-599025</t>
  </si>
  <si>
    <t>BENCH CARPENTER</t>
  </si>
  <si>
    <t xml:space="preserve">AT LEAST 12 MONTHS OF WORKING EXPERIENCE. MUST HAVE EXPERIENCE AS A CABINET MAKER AND BENCH CARPENTER. HIGH SCHOOL GRADUATE OR EQUIVALENT.
MUST BE ABLE TO MAKE DESIGNS AND MAKE MEASUREMENTS. KNOW HOW TO USE HAND TOOLS AND POWER TOOLS. KNOW HOW TO READ BLUEPRINTS
AND BUILDING PLANS FOR LAYOUT. KNOW HOW TO MAKE THE DESIGN OF CABINETS.
</t>
  </si>
  <si>
    <t>C-500-25100-849447</t>
  </si>
  <si>
    <t>S W Corporation</t>
  </si>
  <si>
    <t>Orchid Poker II</t>
  </si>
  <si>
    <t>66-0837846</t>
  </si>
  <si>
    <t>Gambling Change Persons and Booth Cashiers</t>
  </si>
  <si>
    <t>P-500-24305-444316</t>
  </si>
  <si>
    <t>Booth Cashier</t>
  </si>
  <si>
    <t>1 year of work experienced. Previous work experience in handling money or operating cash register, ability to operate a computer and calculator. Customer service skills and the ability to work independently. Repetitive standing and sitting in a cashier's booth for an 8 hour period; may also require walking during shift. Police clearance and drug test required for US Citizen and Foreign workers.</t>
  </si>
  <si>
    <t>Afetna Road, Afetna</t>
  </si>
  <si>
    <t>C-500-25099-844847</t>
  </si>
  <si>
    <t>C-500-25097-839740</t>
  </si>
  <si>
    <t>Applicable CNMI and Federal taxes and contributions</t>
  </si>
  <si>
    <t>C-500-25119-914564</t>
  </si>
  <si>
    <t>P-500-25058-728430</t>
  </si>
  <si>
    <t>At least 12 consecutive months of working experience in related position. Need to be able to cook Chinese food such as Cantonese, Hunan cuisine, etc.</t>
  </si>
  <si>
    <t>C-500-25122-933659</t>
  </si>
  <si>
    <t>Marisland Fish Inc</t>
  </si>
  <si>
    <t>P-500-24353-553595</t>
  </si>
  <si>
    <t>Boat Mechanic</t>
  </si>
  <si>
    <t>1. Understanding how boat engines and systems work, including their design, repair, and maintenance.
2. Ability to use, repair, and maintain tools and equipment necessary for boat repair and maintenance.
4. Troubleshooting skills to identify and fix mechanical or electrical issues with boats.
5. Knowledge of mechanical and electrical systems on boats, including engines, electrical circuits, and safety equipment.
6. Understanding of safety procedures for working on boats and ensuring that vessels are safe to operate.
7. Ability to prioritize tasks and complete repairs or maintenance on time.
8. Good understanding of English for communication, following instructions, and keeping records.
9. Ability to perform physical tasks such as lifting, bending, and working in tight spaces on boats.
10. Skills in using diagnostic tools to check the performance of boat engines and other mechanical systems.</t>
  </si>
  <si>
    <t>C-500-25153-039411</t>
  </si>
  <si>
    <t>Must have a Bachelor of Science in Animal Husbandry. Must have three (3) months prior training in Animal Husbandry. Must have at least twelve (12) months prior work experience as an Animal Attendant/Trainer. Must be able and willing to work shifts, evenings, holidays, and weekends. Must be able and willing to work during inclement weather. Must have or be able and willing to obtain a valid Lifeguard and First-aid &amp; CPR Certifications that will be applied equally to U.S. and foreign workers.</t>
  </si>
  <si>
    <t>C-500-25101-854541</t>
  </si>
  <si>
    <t>AT LEAST 12 MONTHS WORKING EXPERIENCE AS MAINTENANCE AND REPAIR WORKER. KNOW HOW TO REPAIR DOORS, LOCKS, WINDOWS. KNOWLEDGE IN WELDING, MASONRY, CARPENTRY AND PAINTING WORKS. DO MINOR GARDENING AND CLEANING. WILLING TO WORK FLEXIBLE SCHEDULE. DO OTHER RELATED DUTIES AS ASSIGNED</t>
  </si>
  <si>
    <t>C-500-25099-844514</t>
  </si>
  <si>
    <t>C-500-25181-138696</t>
  </si>
  <si>
    <t>C-500-25112-887757</t>
  </si>
  <si>
    <t>P-500-25077-782724</t>
  </si>
  <si>
    <t>Automobile Body repairer</t>
  </si>
  <si>
    <t>Must have 12 months work experience as Auto Body repairer. Knowledgeable of health and safety measures in doing the job.
May be required to work long standing or under the sun if necessary. Must be familiar with various power and hand tools like impact wrenches, compressed air system, rachets, caliper, tester and other tools required in repairing</t>
  </si>
  <si>
    <t>C-500-25108-878884</t>
  </si>
  <si>
    <t>C-500-25112-892837</t>
  </si>
  <si>
    <t>P-500-25019-628775</t>
  </si>
  <si>
    <t>Can work flexible hours during weekends and holidays.
Required for both U.S Workers and CW1 Workers.
All Applicants must provide recent employment certificate/s</t>
  </si>
  <si>
    <t>C-500-25109-882517</t>
  </si>
  <si>
    <t>C-500-25114-898059</t>
  </si>
  <si>
    <t xml:space="preserve">	Have the ability to stand for extended periods.
	Have the ability to work under pressure.
	Have the ability to follow instructions.
</t>
  </si>
  <si>
    <t>C-500-25126-940955</t>
  </si>
  <si>
    <t>C-500-25107-873845</t>
  </si>
  <si>
    <t>P-500-25057-724268</t>
  </si>
  <si>
    <t>TWO YEARS WORK-RELATED SKILL, KNOWLEDGE, OR EXPERIENCE IS REQUIRED.</t>
  </si>
  <si>
    <t>C-500-25105-863830</t>
  </si>
  <si>
    <t>C-500-25126-940762</t>
  </si>
  <si>
    <t>P-500-25043-685373</t>
  </si>
  <si>
    <t>Hardware Merchandise Specialist</t>
  </si>
  <si>
    <t>1. MUST BE HAVE 12 MONTHS DOCUMENTED WORK RELATED EXPERIENCE, ALONG WITH THE SKILLS AND KNOWLEDGE REQUIRED FOR THE
SAME POSITION.
2. MUST HAVE A GOOD COMMUNICATION SKILLS AND MATHEMATICAL ABILITY.
3. MUST BE FAMILIAR OF HARDWARE MERCHANDISE AND CONSTRUCTION PRODUCTS.
4.  MUST KNOW HOW TO USE PAINTING CHART MANUAL AND TINTING COLORS TO MIX AND MATCH PAINT COLORS.
5.  MUST BE ABLE TO OPERATE MANUAL MIXING PAINT MACHINE.
5. MUST BE KNOWLEDGEABLE IN COUNTERPOINT POINT OF SALE MS DOS OPERATIONS.
6. MUST BE ABLE TO OPERATE PERSONAL COMPUTER WITH MICROSOFT WINDOWS OPERATING SYSTEM.
7. MUST BE ABLE TO OPERATE WEB-BASED EMAILS AND COMPOSE REPLY TO EMAIL
QUERIES.
8. MUST BE ABLE TO LIFT, CARRY AND MOVE HEAVY OBJECTS AT LEAST 90 LBS. IN WEIGHT WITHOUT ASSISTANCE.
9. MUST BE ABLE TO DELIVER WORK INDEPENDENTLY AND WITH URGENCY.
10.MUST BE ABLE TO WORK ON FLEXIBLE TIME, SUNDAYS, HOLIDAYS AND WEEK DAYS IF NEEDED.
11. MUST HAVE A RELIABLE TRANSPORTATION TO AND FROM PLACE OF EMPLOYMENT EQUALLY APPLICABLE TO BOTH U.S. AND FOREIGN APPLICANTS.
12. DETAILED RESUME, EMPLOYMENT CERTIFICATIONS, POLICE CLEARANCE  AND PRE-SCREENING ARE REQUIRED EQUALLY APPLICABLE TO U.S. AND FOREIGN APPLICANTS.</t>
  </si>
  <si>
    <t>6400 TAC Bldg., Middle Raod, Chalan Laulau</t>
  </si>
  <si>
    <t>C-500-25133-968066</t>
  </si>
  <si>
    <t>P-500-24344-526440</t>
  </si>
  <si>
    <t>1. MINIMUM OF 12 MONTHS OF WORK EXPERIENCE AIDING IN THERAPEUTIC ACTIVITIES IN A HEALTHCARE FACILITY, OUTPATIENT PHYSICAL THERAPY CLINIC OR
SUPERVISED HOME HEALTHCARE SETTING.
2. ABILITY TO AID IN REHABILITATIVE THERAPY, MAINTAIN PATIENT HEALTH RECORDS AND MAKE CONCISE REPORTS.
3. CURRENT AND VALID CNMI DRIVERS LICENSE, VEHICLE INSURANCE AND PERSONALLY OWNED VEHICLE.
4. MINIMUM OF 6 MONTHS TRAINING IN AIDING IN THERAPEUTIC METHODS AND TECHNIQUES IN REHABILITATION THERAPY.
5.  CURRENT AND VALID BASIC LIFE SUPPORT (BLS) AND CARDIOPULMONARY RESUSCITATION (CPR) CERTIFICATIONS.
INTERESTED APPLICANTS MUST SUBMIT THEIR COMPLETED APPLICATIONS, RESUME AND OTHER CREDENTIALS AT THE OFFICE OF MARIANAS
HEALTH SERVICES INC. LOCATED AT MARIANAS HEALTH SERVICES INC BUILDING, 2588 WISCHIIRA WAY, OLEAI, SAIPAN, COMMONWEALTH OF
THE NORTHERN MARIANA ISLANDS FROM MONDAY TO FRIDAY, 8:00 AM TO 5:00 PM. APPLICATIONS ARE AVAILABLE ON OUR WEBSITE AT
WWW.MARIANASHEALTH.COM. APPLICANTS MAY ALSO SEND THEIR APPLICATIONS VIA EMAIL TO: HRDEPT@MARIANASHEALTH.COM OR CONTACT
THE HUMAN RESOURCE DEPARTMENT AT TELEPHONE NUMBER: +1 670 233 4646 FOR MORE INFORMATION. ALL CANDIDATES REQUIRED TO
COMPLETE A PRE-EMPLOYMENT ASSESSMENT TEST SPECIFIC TO THEIR DESIRED POSITION WITH A SCORE OF 80 POINTS OR HIGHER. ALL
CANDIDATES REQUIRED TO COMPLETE AND PASS A CRIMINAL AND MEDICAL LICENSING BOARD (IF APPLICABLE) BACKGROUND CHECK.</t>
  </si>
  <si>
    <t>C-500-25127-946639</t>
  </si>
  <si>
    <t>Bachelors Degree in Accountancy Diploma
3 years of progressive professional-level accounting experience is required.
Knowledgeable in operating different accounting software such as Quickbooks, Peach Tree and Sage
Passing the pre-screening test (such as a trade test and/or employment exam) is required</t>
  </si>
  <si>
    <t>Federal and withholding Tax</t>
  </si>
  <si>
    <t>C-500-25112-892817</t>
  </si>
  <si>
    <t>C-500-25134-972896</t>
  </si>
  <si>
    <t>P-500-25086-807055</t>
  </si>
  <si>
    <t>Tour Guides</t>
  </si>
  <si>
    <t>2 years of work experience as tour guide. Can communicate clearly with tourists to explain safety regulations and procedures. Able to adhere to a time schedule. Able to organize and watch over a large group of people and follow pre-designated routes. Can speak Korean, Chinese. Valid drivers license required for US Citizens and CW1 workers.</t>
  </si>
  <si>
    <t>C-500-25106-869077</t>
  </si>
  <si>
    <t>L and F, Incorporated</t>
  </si>
  <si>
    <t>Fishing Tackle &amp; Sporting Goods</t>
  </si>
  <si>
    <t>Beach Road Susupe Village</t>
  </si>
  <si>
    <t>P.O.Box 500726</t>
  </si>
  <si>
    <t>66-0476823</t>
  </si>
  <si>
    <t>Catherine</t>
  </si>
  <si>
    <t>fishingtacklespn@gmail.com</t>
  </si>
  <si>
    <t>P-500-24320-477099</t>
  </si>
  <si>
    <t>Building Repairer Maintenance</t>
  </si>
  <si>
    <t>This job opportunity requires 2 years of work experience in the field of masonry, carpentry, lighting, electrical, plumbing, and painting.</t>
  </si>
  <si>
    <t>CNMI and Federal tax required by law such as withholding tax and FICA</t>
  </si>
  <si>
    <t>C-500-25076-779838</t>
  </si>
  <si>
    <t xml:space="preserve">1. Certification, Experience &amp; Compliance:
o	Must possess a valid Pest Control Certification.
o	Must be able to comply with and pass BECQ (Bureau of Environmental Compliance and Quality) requirements.
o	At least 1 year of working experience as a Pest Control Technician.
2.	Knowledge &amp; Skills:
o	Must be able to identify pests, understand their life cycle and habits, and apply proper control methods.
o	Must be able to perform proper handling, application, and storage of pesticides.
o	Ability to identify infestations and ensure proper treatment.
o	Must be able to determine the correct chemical mixture in accordance with the Environmental Protection Agency Label.
3. Communication &amp; Customer Service:
o	Must be able to communicate to clients the process of treating different kinds of pest solution needed.
</t>
  </si>
  <si>
    <t xml:space="preserve">FEDERAL AND WITHHOLDING TAX </t>
  </si>
  <si>
    <t>C-500-25111-883290</t>
  </si>
  <si>
    <t>NEW X.O MARKET/PARTY POKER/XU FARM</t>
  </si>
  <si>
    <t>P-500-25040-678194</t>
  </si>
  <si>
    <t>C-500-25119-914742</t>
  </si>
  <si>
    <t>XULIN'S AMERICANT CORP.</t>
  </si>
  <si>
    <t>RONGHUI MARKET</t>
  </si>
  <si>
    <t>P-500-25060-735249</t>
  </si>
  <si>
    <t>Work as a maintenance worker in a supermarket for 24 consecutive months.</t>
  </si>
  <si>
    <t>C-500-25106-873182</t>
  </si>
  <si>
    <t>P-500-25068-759899</t>
  </si>
  <si>
    <t>MUST HAVE AT LEAST 12 MONTHS OF PRIOR EXPERIENCE. MUST PASS PRE- EMPLOYMENT DRUG TEST IF SELECTED. MUST PROVIDE UPDATED CRIMINAL RECORD CLEARANCE PRE-EMPLOYMENT. ALL EMPLOYMENT REQUIREMENTS APPLY EQUALLY TO BOTH U.S. WORKERS AND CW-1 WORKERS.</t>
  </si>
  <si>
    <t>PRCL, MBP, Paradise Hotel Sites</t>
  </si>
  <si>
    <t>Experience and Performance</t>
  </si>
  <si>
    <t>C-500-25099-845036</t>
  </si>
  <si>
    <t>C-500-25121-925378</t>
  </si>
  <si>
    <t>C-500-25130-961770</t>
  </si>
  <si>
    <t>C-500-25148-022456</t>
  </si>
  <si>
    <t>P-500-25113-893088</t>
  </si>
  <si>
    <t>C-500-25112-888229</t>
  </si>
  <si>
    <t>C-500-25157-061237</t>
  </si>
  <si>
    <t>P-500-25119-916239</t>
  </si>
  <si>
    <t>C-500-25114-903304</t>
  </si>
  <si>
    <t>MUST HAVE ATLEAST 12MONTH OF WORKING EXPERIENCE AND WITH CERTIFICATE OF EMPLOYMENT AS HEAVY &amp; TRACTOR-TRAILER DRIVER. PASSED PRE-SCREENING TEST IS REQUIRED (LIKE TRADE TEST AND/OR EMPLOYMENT EXAM)</t>
  </si>
  <si>
    <t>eispn@cargoexpressi.com</t>
  </si>
  <si>
    <t>C-500-25149-027255</t>
  </si>
  <si>
    <t>Must have at least 12 months of work experience in a related field, able to work with or Without
supervision</t>
  </si>
  <si>
    <t>C-500-25125-935777</t>
  </si>
  <si>
    <t>ABILITY TO REFLECT ON ONE'S WORK AS WELL AS THE WIDER CONSEQUENCES OF FINANCIAL DECISION-MAKING INTEREST ORGANIZATION SKILLS AND ABILITY TO MANAGE DEADLINES, TEAM WORKING COMMUNICATION AND INTERPERSONAL SKILLS, PROFICIENCY IN IT ANALYTICAL ACTIVITY METHODICAL APPROACH AND PROBLEM-SOLVING SKILLS, HIGH LEVEL OF NUMERACY. SUMMARIZES CURRENT FINANCIAL STATUS BY COLLECTING
INFORMATION PREPARATION IN BALANCE SHEET.PROFIT AND LOSS STATEMENT AND OTHER REPORTS, FINANCIAL TRANSACTION BY AUDITING DOCUMENTS. MAINTAIN ACCOUNTING CONTROLS BY PREPARING AND
RECOMMENDING POLICIES AND PROCEDURE. COLLEGE GRADUATE AND 2 YEARS EXPERIENCE. BACHELOR DEGREE</t>
  </si>
  <si>
    <t>C-500-25140-993803</t>
  </si>
  <si>
    <t>P-500-25104-859561</t>
  </si>
  <si>
    <t>WITH AT LEAST (2) TWO YEARS OF AUTOMOBILE MECHANIC OR TECHNICIAN EXPERIENCE.  TRAINING CERTIFICATES IN AUTOMOTIVE SERVICING OR MECHANICS ARE A PLUS.</t>
  </si>
  <si>
    <t>C-500-25115-903763</t>
  </si>
  <si>
    <t>W &amp; Z CORPORATION</t>
  </si>
  <si>
    <t>MIDEA ELECTRIC</t>
  </si>
  <si>
    <t>POBOX 501666</t>
  </si>
  <si>
    <t>TUN SEGUNDO ST, CHALAN KANOA</t>
  </si>
  <si>
    <t>66-0797047</t>
  </si>
  <si>
    <t>YULING</t>
  </si>
  <si>
    <t>haoairconditioning@gmail.com</t>
  </si>
  <si>
    <t>P-500-25014-616360</t>
  </si>
  <si>
    <t>Air Conditioning Mechanics and Installers</t>
  </si>
  <si>
    <t>At least 12 months of relevant work experience.</t>
  </si>
  <si>
    <t>MIDEA ELECTRIC, TUN SEGUNDO ST, CHALAN KANOA</t>
  </si>
  <si>
    <t>C-500-25136-983261</t>
  </si>
  <si>
    <t>C &amp; Q CORPORATION</t>
  </si>
  <si>
    <t>C&amp;Q COMMERCIAL FARMING</t>
  </si>
  <si>
    <t>P-500-25093-827665</t>
  </si>
  <si>
    <t>1. Employee Work Schedule as follow:
 7:00 AM to 11:00AM; 2:00PM to 5:00PM.
 7 Hours per day, Monday through Friday,  35 hours  per week.
2. Request for on-site testing.</t>
  </si>
  <si>
    <t>C-500-25107-875873</t>
  </si>
  <si>
    <t>C-500-25133-967964</t>
  </si>
  <si>
    <t>WORKERS COMPENSATION COMPAY PROVIDED</t>
  </si>
  <si>
    <t>C-500-25119-914696</t>
  </si>
  <si>
    <t>P-500-25051-709465</t>
  </si>
  <si>
    <t>TUN HERMAN PAN ROAD</t>
  </si>
  <si>
    <t>C-500-25177-129697</t>
  </si>
  <si>
    <t>P-500-25130-961884</t>
  </si>
  <si>
    <t xml:space="preserve">MUST HAVE EXCELLENT SKILLS IN: 
(1)	LISTENING AND SPEAKING SKILLS ARE ESSENTIAL FOR HUMAN RESOURCES SPECIALISTS. THEY MUST CONVEY INFORMATION EFFECTIVELY AND RESPOND TO QUESTIONS AND CONCERNS FROM EMPLOYERS, JOB APPLICANTS, AND EMPLOYEES. 
(2) HUMAN RESOURCES SPECIALISTS MUST USE SOUND JUDGMENT WHEN REVIEWING APPLICANTS QUALIFICATIONS OR WHEN WORKING TO RESOLVE DISPUTES. DETAIL ORIENTED. SPECIALISTS MUST PAY ATTENTION TO DETAIL WHEN EVALUATING APPLICANTS QUALIFICATIONS, DOING BACKGROUND CHECKS, MAINTAINING RECORDS OF AN EMPLOYEE GRIEVANCE, AND ENSURING THAT A WORKPLACE COMPLIES WITH LABOR STANDARDS. 
(3) HUMAN RESOURCES SPECIALISTS CONTINUALLY INTERACT WITH OTHERS AND MUST BE ABLE TO CONVERSE AND CONNECT WITH PEOPLE FROM VARIED BACKGROUNDS. 
(4)  GIVING FULL ATTENTION TO WHAT OTHER PEOPLE ARE SAYING, TAKING TIME TO UNDERSTAND THE POINTS BEING MADE, ASKING QUESTIONS AS APPROPRIATE, AND NOT INTERRUPTING AT INAPPROPRIATE TIMES. 
MUST HAVE KNOWLEDGE OF:
(1) PERSONNEL AND HUMAN RESOURCES KNOWLEDGE OF PRINCIPLES AND PROCEDURES FOR PERSONNEL RECRUITMENT, SELECTION, TRAINING, COMPENSATION AND BENEFITS, LABOR RELATIONS AND NEGOTIATION, AND PERSONNEL INFORMATION SYSTEMS. 
(2) ADMINISTRATIVE KNOWLEDGE OF ADMINISTRATIVE AND OFFICE PROCEDURES AND SYSTEMS SUCH AS WORD PROCESSING, MANAGING FILES AND RECORDS, STENOGRAPHY AND TRANSCRIPTION, DESIGNING FORMS, AND WORKPLACE TERMINOLOGY. 
(3) ADMINISTRATION AND MANAGEMENT KNOWLEDGE OF BUSINESS AND MANAGEMENT PRINCIPLES INVOLVED IN STRATEGIC PLANNING, RESOURCE ALLOCATION, HUMAN RESOURCES MODELING, LEADERSHIP TECHNIQUE, PRODUCTION METHODS, AND COORDINATION OF PEOPLE AND RESOURCES. 
(4) ENGLISH LANGUAGE KNOWLEDGE OF THE STRUCTURE AND CONTENT OF THE ENGLISH LANGUAGE INCLUDING THE MEANING AND SPELLING OF WORDS, RULES OF COMPOSITION, AND GRAMMAR. 
(5) CUSTOMER AND PERSONAL SERVICE KNOWLEDGE OF PRINCIPLES AND PROCESSES FOR PROVIDING CUSTOMER AND PERSONAL SERVICES. THIS INCLUDES CUSTOMER NEEDS ASSESSMENT, MEETING QUALITY STANDARDS FOR SERVICES, AND EVALUATION OF CUSTOMER SATISFACTION. 
(6) KNOWLEDGE OF HUMAN RESOURCES SOFTWARES, SUCH AS HRIS (HUMAN RESOURCES INFORMATION SYSTEM) IS A PLUS. 
ADDITIONAL REQUIREMENTS AND SUPPORTING CREDENTIALS:
(1)	ALL APPLICANTS MUST PROVIDE A CURRENT CNMI POLICE CLEARANCE.
(2)	VERIFIABLE CERTIFICATE(S) OF EMPLOYMENT
</t>
  </si>
  <si>
    <t>C-500-25099-844532</t>
  </si>
  <si>
    <t>P.O.  BOX 502672, MIDDLE ROAD</t>
  </si>
  <si>
    <t>P.O. BOX 502672,  MIDDLE ROAD</t>
  </si>
  <si>
    <t>C-500-25102-858613</t>
  </si>
  <si>
    <t>Work experience requires 24 months as Aircon Technician. Knowledge of machines and tools including their designs, uses repair, installations, and maintenance. Detecting and fixing malfunctions in the AC system. Have communication skills and be able to work flexible hours. Must have EPA Certificate to handle refrigerants as required by EPA's National Recycling and Emission Reduction Program.</t>
  </si>
  <si>
    <t>C-500-25175-122827</t>
  </si>
  <si>
    <t>Chalan Pale Arnold Road Middle Road Gualo Rai</t>
  </si>
  <si>
    <t>66-0673667</t>
  </si>
  <si>
    <t>C-500-25146-016602</t>
  </si>
  <si>
    <t>firstalarm.670@gmail.com</t>
  </si>
  <si>
    <t>P-500-24353-553399</t>
  </si>
  <si>
    <t>KNOWLEDGE IN TROUBLESHOOTING AND REPAIR OF ELECTRICAL AND MECHANICAL PROBLEMS OF MACHINES. KNOW HOW TO READ AN ELECTRICAL DIAGRAM AND LAY OUT PLAN. KNOW HOW TO REPAIR DOOR LOCKS AND OPERATE WELDING MACHINE. KNOW HOW TO OPERATE POWER TOOLS. KNOW HOW TO REPAIR PROBLEMS ON GENERATOR. WILLING TO WORK A FLEXIBLE SCHEDULE. DO OTHER RELATED DUTIES AS ASSIGNED</t>
  </si>
  <si>
    <t>C-500-25132-967157</t>
  </si>
  <si>
    <t xml:space="preserve">Must be knowledgeable in handling Microsoft Office and QuickBooks. 
</t>
  </si>
  <si>
    <t>CNMI Withholding and Federal Taxes(if applicable)</t>
  </si>
  <si>
    <t>C-500-25111-884265</t>
  </si>
  <si>
    <t>C-500-25182-146289</t>
  </si>
  <si>
    <t>WITH MINIMUM 12 MONTHS WORK EXPERIENCE. WITH KNOWLEDGE IN MACHINES, MATERIALS, METHODS AND TOOLS, INCLUDING THEIR DESIGNS, USES, REPAIR, AND
MAINTENANCE OF HOUSES, BUILDINGS OR OTHER STRUCTURES. CAN WORK ON WEEKENDS OR HOLIDAYS. APPLICANTS EITHER US CITIZEN OR CW-1 MUST SUBMIT
EMPLOYMENT CERTIFICATE.</t>
  </si>
  <si>
    <t>C-500-25127-946059</t>
  </si>
  <si>
    <t>C-500-25099-849061</t>
  </si>
  <si>
    <t>MECHILLE CORPORATION</t>
  </si>
  <si>
    <t>TONGYANG CARPET &amp; BIF FURNITURE</t>
  </si>
  <si>
    <t>KANNAT TABLA DR. P O BOX 501568</t>
  </si>
  <si>
    <t>98-6021912</t>
  </si>
  <si>
    <t>JAE GYU</t>
  </si>
  <si>
    <t>mechillecorporation@gmail.com</t>
  </si>
  <si>
    <t>P-500-25064-744700</t>
  </si>
  <si>
    <t>1.  Must have a knowledge in carpentry.
2.  Knows the types of tools uses in repair and maintenance.
3.  Knows how to perform routine maintenance.</t>
  </si>
  <si>
    <t>Kannat Tabla Dr.  Corner Monsignor Rd. Box 501568</t>
  </si>
  <si>
    <t>MECHILLE INTERIOR BLDG.</t>
  </si>
  <si>
    <t>ALL LOCAL WITHHOLDING TAXES</t>
  </si>
  <si>
    <t>C-500-25154-044561</t>
  </si>
  <si>
    <t xml:space="preserve">	Must have twelve (12) months of continuous work experience as a waiter/waitress, including experience in a large-volume bar/restaurant. 
	Must be able to lift 20 pounds and stand for up to an 8-hour shift.
	Must be willing to work a flexible schedule, including holidays. 
	A CNMI Food Handlers Certificate is required for all applicants who will be hired. 
	Knowledge of principles and processes for providing customer and personal services. 
	This includes customer needs assessment, meeting quality standards for services, and evaluating customer satisfaction. 
	Some previous work-related skills, knowledge, or experience are usually needed. 
	Must demonstrate proactive service behavior, such as anticipating customer needs and offering assistance without being prompted
</t>
  </si>
  <si>
    <t>C-500-25149-027572</t>
  </si>
  <si>
    <t>C-500-25099-844914</t>
  </si>
  <si>
    <t>MUST HAVE ATLEAST 24 MONTH EXPERIENCE AS GENERAL MAINTENANCE. CERTIFICATE OF EMPLOYMENT AS GENERAL MAINTNANCE IS REQUIRED. WITH KNOWLEDGE OF MACHINES AND TOOLS, INCLUDING THEIR DESIGNS, USES, REPAIR, AND MAINTENANCE; WITH KNOWLEDGE OF MATERIALS, METHOD, AND
TOOLS USE IN THE REPAIR AND MAINTENANCE OF BUILDINGS AND HOUSES; WITH ABILITY TO PERFORM ROUTINE MAINTENANCE ON PROPERTY AND DETERMINING
THE APPROPRIATE METHOD OF MAINTENANCE NEEDED.
PASEED THE PRE-SCREENING TEST IS REQUIRED (LIKE TRADE TEST AND/OR EMPLOYMENT EXAM)
Monday To Friday Flexible Hours 
8:00 AM-12:00PM 
12:00PM-1:00 PM LUNCH BREAK 
1 :00 - 5:00 PM</t>
  </si>
  <si>
    <t>C-500-25122-929496</t>
  </si>
  <si>
    <t>P-500-25083-800032</t>
  </si>
  <si>
    <t>A) High school diploma (may be foreign equivalent); 12 months of experience as a Sales Support Specialist for wholesaler or Product Demonstrator for wholesaler; and must possess drivers license. Verification of qualifications required. 
B) Continued from E.c.7.a.: 5 days paid vacation leave after 1 year of employment, 7 days paid vacation leave after 2 years of employment, 10 days paid vacation leave after 3 years of employment; &amp; 5 days paid sick leave per year after completing 90 days from commencement of employment. Worker will be provided with daily transportation to and from workers residence to work site.  
C) Housing is optional.  At the worker's option, the Employer will assist the worker in securing housing consisting of a bedroom with shared bathroom, shared kitchen, &amp; shared living room/dining space at a monthly rate, excluding utilities, of $200 per bedroom or $100 if 2-person shared bedroom.  The worker is responsible for paying for the cost of the housing.</t>
  </si>
  <si>
    <t>C-500-25121-925164</t>
  </si>
  <si>
    <t>Le Grand Bleu Inc.</t>
  </si>
  <si>
    <t>Casa Urashima</t>
  </si>
  <si>
    <t>PMB 413 Box 10000</t>
  </si>
  <si>
    <t>Takahashi</t>
  </si>
  <si>
    <t>Maiko</t>
  </si>
  <si>
    <t>Corporate Secretary/Treasurer</t>
  </si>
  <si>
    <t>P-500-25059-731794</t>
  </si>
  <si>
    <t>Cook, Restaurant</t>
  </si>
  <si>
    <t>WILLING TO WORK IN A FLEXIBLE HOURS. MUST HAVE AT LEAST ONE YEAR OF RELATED WORK EXPERIENCE AS COOK, RESTAURANT. KNOWS HOW TO COOK VARIOUS ORIENTAL, WESTERN AND EUROPEAN CUISINE. MUST ALSO HAVE EXPERIENCE IN FOOD PREPARATION AND CUSTOMER SERVICE.</t>
  </si>
  <si>
    <t>Microbeach Road Garapan</t>
  </si>
  <si>
    <t>C-500-25174-119017</t>
  </si>
  <si>
    <t>C-500-25140-994672</t>
  </si>
  <si>
    <t>C-500-25133-968086</t>
  </si>
  <si>
    <t>P-500-24297-425697</t>
  </si>
  <si>
    <t>Physical Therapist Assistant</t>
  </si>
  <si>
    <t xml:space="preserve">1. MINIMUM OF 24 MONTHS OF WORK EXPERIENCE ASSISTING IN THERAPEUTIC ACTIVITIES IN A HEALTHCARE FACILITY,  CLINIC OR SUPERVISED HOME HEALTHCARE SETTING
2. CURRENT AND VALID CNMI PHYSICAL THERAPIST ASSISTANT LICENSE
3. CURRENT AND VALID CNMI DRIVERS LICENSE, VEHICLE INSURANCE AND PERSONALLY OWNED VEHICLE
Interested applicants must submit their completed applications, resume and other credentials at the office of Marianas
Health Services Inc. located at Marianas Health Services Inc
Building, 2588 Wischiira Way, Oleai, Saipan, Commonwealth of the Northern Mariana Islands from Monday to Friday, 8:00 am
to 5:00 pm. Applications are available on our website at
www.marianashealth.com. Applicants may also send their applications via email to: hrdept@marianashealth.com or contact
the human resource department at telephone number: +1 670 233 4646 for more information. All candidates required to
complete a pre-employment assessment test specific to their desired position with a score of 80 points or higher. All
candidates required to complete and pass a criminal and medical licensing board (if applicable) background check.
</t>
  </si>
  <si>
    <t>C-500-25134-973240</t>
  </si>
  <si>
    <t>C-500-25130-961852</t>
  </si>
  <si>
    <t>AT LEAST 12 MONTHS PREVIOUS RELATED WORK EXPERIENCE AS HAIRDRESSERS, HAIRSTYLISTS, COSMETOLOGISTS.  FLEXIBLE 7 WORK HOURS PER DAY, 35 WORK HOURS PER WEEK.</t>
  </si>
  <si>
    <t>C-500-25113-893503</t>
  </si>
  <si>
    <t>12 MONTHS EXPERIENCE, . EMPLOYMENT CERTIFICATE.
BASICS COMPUTER SKILLS FLEXIBILITY. TEAMWORK</t>
  </si>
  <si>
    <t>C-500-25129-957177</t>
  </si>
  <si>
    <t>C-500-25111-883295</t>
  </si>
  <si>
    <t>P-500-25040-678189</t>
  </si>
  <si>
    <t>C-500-25146-017260</t>
  </si>
  <si>
    <t>1 YEAR OF KITCHEN PRODUCTION AND/OR FOOD AND DRINKS SERVING EXPERIENCE PREFERABLY IN A HIGH-VOLUME RESTAURANT; UNDERSTANDING OF FOOD PREPARATION FUNDAMENTALS;
ABILITY TO FOLLOW RECIPES AND ACCEPT ORDERS; 
UNDERSTANDING OF FOOD ALLERGIES AND FOOD BORNE ILLNESSES;  
CAN HANDLE AND USE KNIFE SAFELY;
CAN COMMUNICATE IN BOTH WRITTEN AND VERBAL; AND AVAILABLE TO WORK SHIFTS, ON PUBLIC HOLIDAYS, AND OVER WEEKENDS</t>
  </si>
  <si>
    <t>C-500-25130-961850</t>
  </si>
  <si>
    <t xml:space="preserve">AT LEAST 12 MONTHS PREVIOUS RELATED WORK EXPERIENCE AS HAIRDRESSERS, HAIRSTYLISTS, COSMETOLOGISTS.  FLEXIBLE 7 WORK HOURS PER DAY, 35 WORK HOURS PER WEEK. </t>
  </si>
  <si>
    <t>C-500-25147-018131</t>
  </si>
  <si>
    <t>P-500-25107-873513</t>
  </si>
  <si>
    <t>All State and Federal Taxes</t>
  </si>
  <si>
    <t>C-500-25133-968099</t>
  </si>
  <si>
    <t>P-500-24330-496720</t>
  </si>
  <si>
    <t xml:space="preserve">1.) CURRENT AND VALID CNMI CERTIFIED NURSING ASSISTANT LICENSE.
2.) MINIMUM OF 12 MONTHS WORK EXPERIENCE AS A HOME HEALTH AIDE IN A HEALTH CARE FACILITY OR SUPERVISED HOME HEALTHCARE SETTING.
3.) CURRENT AND VALID CNMI DRIVER'S LICENSE, CAR INSURANCE AND PERSONALLY OWNED VEHICLE.
4.) High School/GED.
All applicants must submit an application, resume and credentials to our office located at Marianas Health Services Inc
Building, 2588 Wischiira Way, Oleai, Saipan, Commonwealth of the Northern Mariana Islands from Monday to Friday, 8:00 am
to 5:00 pm. Applications are available on our website at www.marianashealth.com. Applicants may also send their
applications via email to: hrdept@marianashealth.com or contact the HR department at +1 670 233 4646 for more info. All
candidates required to complete a pre-employment assessment test specific to their desired position with a score of 80
points or higher. All candidates required to complete and pass a criminal and medical licensing board (if applicable)
background check.
</t>
  </si>
  <si>
    <t>C-500-25148-022408</t>
  </si>
  <si>
    <t>P-500-25113-893026</t>
  </si>
  <si>
    <t xml:space="preserve">- High School/GED
- At least 24 months of experience as an Accounting Clerk/Associate
- Computer Literate (Word/Excel)
- Knowledge in Sage 300 
</t>
  </si>
  <si>
    <t>C-500-25149-027587</t>
  </si>
  <si>
    <t>C-500-25101-853882</t>
  </si>
  <si>
    <t>CNMI WITHHOLDING TAX, FEDERAL,  WITHHOLDING TAX, SOCIAL SECURITY AND MEDICARE CONTRIBUTION, EMPLOYER WILL ASSIST IN SECURING BOARD AND LODGING AT NO COST  OR DEDUCTION TO EMPLOYEES.</t>
  </si>
  <si>
    <t>C-500-25105-863784</t>
  </si>
  <si>
    <t>Knowledge of the machine and tool including their designs, uses, repair, and maintenance.  With driver's license.</t>
  </si>
  <si>
    <t>Withholding Tax and FICA Tax ( Social Security &amp; Medicare)</t>
  </si>
  <si>
    <t>C-500-25140-993960</t>
  </si>
  <si>
    <t>P-500-24361-571226</t>
  </si>
  <si>
    <t>Jewelry Appraiser</t>
  </si>
  <si>
    <t xml:space="preserve">Applicant must have at least 12 months of work experience. </t>
  </si>
  <si>
    <t>C-500-25179-137824</t>
  </si>
  <si>
    <t>Must have  a high school diploma with 12 months work related experience. Must be able to work in flexible hours on weekends and holidays or early morning shift applicable to both U.S. and foreign workers. Must be able to lift at least 50 lbs. Must be knowledgeable of Microsoft  applications such as MS Excel and MS Word. Must submit detailed resume both applicable to U.S. and CW-1 workers.</t>
  </si>
  <si>
    <t>C-500-25133-968104</t>
  </si>
  <si>
    <t>Healthcare Social Workers</t>
  </si>
  <si>
    <t>P-500-24330-496724</t>
  </si>
  <si>
    <t>Healthcare Social Worker</t>
  </si>
  <si>
    <t xml:space="preserve">1. BACHELORS DEGREE IN SOCIAL WORK.
2. MINIMUM OF 12 MONTHS OF EXPERIENCE WORKING AS A SOCIAL WORKER IN A HEALTH CARE FACILITY, OUTPATIENT CLINIC OR
SUPERVISED HOME HEALTH CARE SETTING.
3. CURRENT AND VALID CPR OR BLS CERTIFICATION.
4. KNOWLEDGE OF FEDERAL, STATE AND LOCAL RESOURCES AVAILABLE IN THE CNMI COMMUNITY.
5. CURRENT AND VALID CNMI DRIVERS LICENSE, CAR INSURANCE AND PERSONALLY OWNED VEHICLE.
6. CURRENT AND VALID CNMI SOCIAL WORKER LICENSE.
All applicants must submit an application, resume and credentials to our office located at Marianas Health Services Inc
Building, 2588 Wischiira Way, Oleai, Saipan, Commonwealth of the Northern Mariana Islands from Monday to Friday, 8:00 am to
5:00 pm. Applications are available on our website at www.marianashealth.com. Applicants may also send their applications via
email to: hrdept@marianashealth.com or contact the HR department at +1 670 233 4646 for more info. All candidates required
to complete a pre-employment assessment test specific to their desired position with a score of 80 points or higher. All
candidates required to complete and pass a criminal and medical licensing board (if applicable) background check.
</t>
  </si>
  <si>
    <t>C-500-25176-126701</t>
  </si>
  <si>
    <t>C-500-25140-999051</t>
  </si>
  <si>
    <t>P-500-25093-826006</t>
  </si>
  <si>
    <t>Crushing Machine Operator</t>
  </si>
  <si>
    <t xml:space="preserve">Should have high school diploma, foreign equivalent is acceptable
Should have 12 months experience as Crushing Machine Operator in a quarry industry 
Should have a valid drivers license.
</t>
  </si>
  <si>
    <t>Naftan Road Route 304</t>
  </si>
  <si>
    <t>C-500-25127-946615</t>
  </si>
  <si>
    <t>Bachelors Degree in Accountancy Diploma
3 years of progressive professional-level accounting experience is required.
Passing the pre-screening test (such as a trade test and/or employment exam) is required.</t>
  </si>
  <si>
    <t>C-500-25142-007635</t>
  </si>
  <si>
    <t>MUST HAVE AT LEAST 4MONTH OF WORKING EXPERIENCE AS BEAUTICIAN.CERTIFICATE OF EMPLOYMENT AS BEAUTICIAN IS REQUIRED. CAN WORK ON A FLEXIBLE TIME, TIME INCLUDING WEEKENDS, AND HOLIDAYS. PASSING OF PRE-SCREENING TEST IS REQUIRED (LIKE TRADE TEST AND/OR EMPLOYMENT EXAM)</t>
  </si>
  <si>
    <t>Payroll replated taxes as required by law.</t>
  </si>
  <si>
    <t>C-500-25128-951675</t>
  </si>
  <si>
    <t>C-500-25107-873523</t>
  </si>
  <si>
    <t>High school graduate and has completed a technical or vocational course related to building maintenance, electrical work, plumbing, or a similar field. A minimum of 2-years of verified work experience in building maintenance. Must have knowledge of electrical, carpentry, plumbing, hydraulic systems, and other maintenance-related systems. Must have hands-on experience using maintenance tools and electrical tools devices. Must be physically capable of lifting heavy loads, pushing and pulling objects, standing or kneeling for extended periods, and carrying out physically demanding tasks in a variety of conditions, including hot environments and confined spaces. Willing to work flexible hours, including weekends and holidays. The work schedule for this position includes split shift and each beneficiary shall have different days off, each with 1-day off per week. All applicants must have own transportation to and from work and must be able to secure CNMI Driver's license. All applicants must submit an updated resume along with supporting documents, such as verifiable employment certifications, copy of diploma, police clearance, and other relevant credentials for the position. Qualified candidates will be contacted for an interview. Applications must be received by the specified job vacancy announcement closing date. Background checks and drug testing may be required during or prior to employment and all applicants must agree and comply.</t>
  </si>
  <si>
    <t>C-500-25125-935576</t>
  </si>
  <si>
    <t>STAR MARIANAS AIR, INC.</t>
  </si>
  <si>
    <t>HANGAR ONE WEST TINIAN INTERNATIONAL AIRPORT</t>
  </si>
  <si>
    <t>P.O. BOX 520461</t>
  </si>
  <si>
    <t>SHAUN</t>
  </si>
  <si>
    <t>P-500-25083-796857</t>
  </si>
  <si>
    <t>SEAMER</t>
  </si>
  <si>
    <t>DEMONSTRATE ABILITY IN OPERATING HAND TOOLS AND POWER TOOLS WHEN NECESSARY.
DEMONSTRATE ABILITY IN OPERATING SEWING MACHINE TO PERFORM DUTIES.</t>
  </si>
  <si>
    <t>C-500-25106-869046</t>
  </si>
  <si>
    <t>DIESEL COMMERCIAL VEHICLE ENGINE SPECIALISTS</t>
  </si>
  <si>
    <t xml:space="preserve">High school graduate/GED diploma is required. Must have at least 24 months on-the job work experience. Knowledgeable on commercial duty automatic transmissions and hybrid propulsion systems both mechanics and technology of diesel engines. Comfortable using various tools, ranging from wrenches to computers that help them adjust engine functions. Troubleshooting electrical system diesel engines and with Computer diagnostic skills. Must have a valid driver's license and be able to operate manual transmission vehicles.
</t>
  </si>
  <si>
    <t xml:space="preserve">CNMI Tax and FICA Tax. Housing is optional; Employees who are single may live in the housing with a monthly charge of $30.00 for air condition use, free housing or no monthly charge for single employees who opted not to use the air con-ditioner. </t>
  </si>
  <si>
    <t>C-500-24198-198419</t>
  </si>
  <si>
    <t>P-500-24101-871906</t>
  </si>
  <si>
    <t xml:space="preserve">Accounting Assistant </t>
  </si>
  <si>
    <t>C-500-24249-315416</t>
  </si>
  <si>
    <t>C-500-24239-292159</t>
  </si>
  <si>
    <t>Must be able to drive manual or automatic trucks and vehicles.  All applicants must have a Driver's License.</t>
  </si>
  <si>
    <t>Fica (Federal Tax)
Chapter 2 (Local tax)</t>
  </si>
  <si>
    <t>C-500-24249-315383</t>
  </si>
  <si>
    <t>C-500-24178-148446</t>
  </si>
  <si>
    <t>CHALAN MONSIGNOR GUERRERO SAN JOSE</t>
  </si>
  <si>
    <t>P-500-23179-148878</t>
  </si>
  <si>
    <t>KNOWLEDGE OF TECHNIQUES AND EQUIPMENT FOR STORING AND HANDLING FOOD PRODUCTS (BOTH PLANT AND ANIMAL) FOR CONSUMPTION. KNOWLEDGE OF PRINCIPLES AND PROCESSES FOR PROVIDING CUSTOMER AND PERSONAL SERVICES. THIS INCLUDES CUSTOMER NEEDS ASSESSMENT, MEETING QUALITY STANDARDS FOR SERVICES, AND EVALUATION OF CUSTOMER SATISFACTION. KNOWLEDGE OF RAW MATERIALS, QUALITY CONTROL, COSTS, AND OTHER TECHNIQUES TO ENSURE FOOD SAFETY.</t>
  </si>
  <si>
    <t>C-500-24239-292088</t>
  </si>
  <si>
    <t>1178 Hinemlu St. Garapan</t>
  </si>
  <si>
    <t>P-500-24194-194687</t>
  </si>
  <si>
    <t>ASSOCIATE OF SCIENCE DEGREE IN RADIOLOGIC TECHNOLOGY FROM A RECOGNIZED/ACCREDITED SCHOOL OF RADIOLOGY OR FOREIGN EQUIVALENT AND TWO YEARS OF EXPERIENCE. CNMI PROFESSIONAL LICENSE REQUIRED FOR ALL U.S. AND FOREIGN WORKERS.
CONDITIONAL REQUIREMENTS: EMPLOYMENT IS CONTINGENT UPON SUCCESSFUL CLEARING OF PRE-EMPLOYMENT HEALTH AND DRUG SCREENING IN ACCORDANCE WITH CHCC POLICY.</t>
  </si>
  <si>
    <t>P.O. Box 500409</t>
  </si>
  <si>
    <t>C-500-24198-198085</t>
  </si>
  <si>
    <t>99-3008289</t>
  </si>
  <si>
    <t>P-500-24142-022208</t>
  </si>
  <si>
    <t>MUST HAVE AT LEAST A HIGH SCHOOL/GEDWITH AT LEAST 2 YEARS WORK EXPERIENCE IN ACCOUNTING FIELDS; AND MUST HAVE KNOWLEDGE IN ACCOUNTING PRINCIPLES AND PRACTICES PARTICULARLY IN ACCOUNTS RECEIVABLE, ACCOUNTS PAYABLE, INVENTORY, TAXATION AND BANK RECONCILIATION.</t>
  </si>
  <si>
    <t>C-500-24216-243068</t>
  </si>
  <si>
    <t>United Construction Services</t>
  </si>
  <si>
    <t>P-500-24178-148207</t>
  </si>
  <si>
    <t>Certificate Of Employment with interior Designs Experience.  1 Year work Experience as a Interior Designer.</t>
  </si>
  <si>
    <t>C-500-24201-207669</t>
  </si>
  <si>
    <t>St. Jude Renal Care Facility Inc.</t>
  </si>
  <si>
    <t>Kulot di Rosa Dr., Chalan Kita</t>
  </si>
  <si>
    <t>66-0675532</t>
  </si>
  <si>
    <t>Magdalena</t>
  </si>
  <si>
    <t>W</t>
  </si>
  <si>
    <t>Admin./HR Dept.</t>
  </si>
  <si>
    <t>P.O. Boc 502878</t>
  </si>
  <si>
    <t>hpcshc.acctng@gmail.com</t>
  </si>
  <si>
    <t>P-500-24158-077856</t>
  </si>
  <si>
    <t xml:space="preserve">Must be a high school graduate or equivalent, prefer skills training in electrical, plumbing and other building trade areas. </t>
  </si>
  <si>
    <t>Kulot di Rosa Dr., Chalan Kiya</t>
  </si>
  <si>
    <t>CNMI TAX, CHAPTER 2, CHAPTER 7, MEDICARE &amp; SOCIAL SECURITY</t>
  </si>
  <si>
    <t>C-500-24250-318799</t>
  </si>
  <si>
    <t>C-500-24277-381767</t>
  </si>
  <si>
    <t>C-500-24185-170109</t>
  </si>
  <si>
    <t>GEN.CONSTRUCTION CONTRACTOR, HELP SUPPLY SERVICES, LAWN CARE SERVICES, EQUIPMENT RENTAL</t>
  </si>
  <si>
    <t>P-500-24108-894495</t>
  </si>
  <si>
    <t xml:space="preserve">EMPLOYMENT CERTIFICATION (12) MONTHS WORK EXPERIENCE AS GENERAL MAINTENANCE </t>
  </si>
  <si>
    <t>PHILIPPINE GOODS CONSTRUCTION INC.</t>
  </si>
  <si>
    <t>C-500-24179-152583</t>
  </si>
  <si>
    <t>P-500-23153-072085</t>
  </si>
  <si>
    <t xml:space="preserve">Must have 24-months of related experience as automotive service technician and mechanics. Must be skilled in Mechanical, Auto body and electrical in repairs of all types of vehicles and other equipment. Specialized on hose/pipes, hydraulic hose, steering hose , oil hose, and pressure hose fabrication. Knowledge in all auto shop and fabrication jobs including painting jobs, tire replaced/installation. Specialized in car air conditioning for all kinds of vehicles. Must have the ability to perform the job without any supervision, flexible and willing to work weekend and holidays.
</t>
  </si>
  <si>
    <t>C-500-24243-304974</t>
  </si>
  <si>
    <t>SUITE 12 GF 3290 BEACH ROAD  PLAZA</t>
  </si>
  <si>
    <t>C-500-24323-480202</t>
  </si>
  <si>
    <t>C-500-24296-422336</t>
  </si>
  <si>
    <t xml:space="preserve">High school graduate/GED diploma is required. Must have at least 24 months on-the job work experience using computer diagnostic devices in newer Hyundai and Mazda vehicles. Can repair virtually any component on the vehicle; engine and transmission rebuild electrical diagnosis &amp; repair, service air conditioning and heating systems. Must have a valid drivers License and Must be able to read and write work orders.
</t>
  </si>
  <si>
    <t>C-500-24292-415720</t>
  </si>
  <si>
    <t>P-500-24162-088865</t>
  </si>
  <si>
    <t>KNOWLEDGE OF ADMINISTRATIVE AND CLERICAL PROCEDURES AND SYSTEMS SUCH AS WORD PROCESSING, MANAGING FILES AND RECORDS, DESIGNING FORMS, AND OTHER OFFICE PROCEDURES AND TERMINOLOGY. KNOWLEDGE OF ECONOMIC AND ACCOUNTING PRINCIPLES AND PRACTICES, THE FINANCIAL MARKETS, BANKING AND THE ANALYSIS AND REPORTING OF FINANCIAL DATA.</t>
  </si>
  <si>
    <t>C-500-24358-566685</t>
  </si>
  <si>
    <t>C-500-24303-438561</t>
  </si>
  <si>
    <t>DIVE RESORT</t>
  </si>
  <si>
    <t>P.O. BOX 297 GRB</t>
  </si>
  <si>
    <t>P.O. BOX 297 GRB, GARAPAN</t>
  </si>
  <si>
    <t>P-500-24259-338476</t>
  </si>
  <si>
    <t>C-500-24335-507770</t>
  </si>
  <si>
    <t xml:space="preserve">Must have a Bachelor of Science in Animal Husbandry. Must have three (3) months prior training in Animal Husbandry. Must have at least twelve (12) months prior work experience as an Animal Attendant/Trainer. Must be able and willing to work shifts, evenings, holidays, and weekends. Must be able and willing to work during inclement weather. Must have or be able and willing to obtain a valid Lifeguard and First-aid &amp; CPR Certifications that will be applied equally to U.S. and foreign workers. </t>
  </si>
  <si>
    <t>C-500-24188-178079</t>
  </si>
  <si>
    <t>C-500-24201-207562</t>
  </si>
  <si>
    <t>C-500-24205-216611</t>
  </si>
  <si>
    <t>C-500-24201-207793</t>
  </si>
  <si>
    <t>PANG KOK</t>
  </si>
  <si>
    <t>PMB 466   BOX 10001</t>
  </si>
  <si>
    <t>P-500-24115-919420</t>
  </si>
  <si>
    <t>PROMOTION AND MARKETING COORDINATOR</t>
  </si>
  <si>
    <t>12 months experience marketing officer/coordinator. Associate in marketing or marketing management related</t>
  </si>
  <si>
    <t>C-500-24167-115831</t>
  </si>
  <si>
    <t>P-500-23184-162178</t>
  </si>
  <si>
    <t>AT LEAST 12 MONTHS OF CONTINUOUS WORKING EXPERIENCE IN RELATED POSITION. NEED TO BE ABLE TO COOK CHINESE FOOD SUCH AS CANTONESE, HUNAN, ETC.</t>
  </si>
  <si>
    <t>C-500-24283-394368</t>
  </si>
  <si>
    <t>P-500-24162-088892</t>
  </si>
  <si>
    <t>MUST BE KNOWLEDGEABLE IN FOOD SAFETY AND SANITATION, USING A VARIETY OF EQUIPMENT AND UTENSILS, INCLUDING SPECIALIZED APPLIANCES AND OVENS,
TO PREPARE INGREDIENTS ACCORDING TO A CHEF'S SUGGESTIONS OR REQUIREMENTS. UNDERSTANDING THE PROPER WAY TO MIX AND MEASURE INGREDIENTS
PRECISELY, STORE FOOD ITEMS PROPERLY TO ENSURE THEIR PRESERVATION AND ALLOW THEM TO MAINTAIN THEIR FLAVOR.</t>
  </si>
  <si>
    <t>P.O. BOX 501106</t>
  </si>
  <si>
    <t>C-500-24204-211308</t>
  </si>
  <si>
    <t>C-500-24205-214668</t>
  </si>
  <si>
    <t>C-500-24187-176228</t>
  </si>
  <si>
    <t>P-500-24074-797921</t>
  </si>
  <si>
    <t>C-500-24198-200995</t>
  </si>
  <si>
    <t xml:space="preserve">USED TO PERFORM BASIC  TROUBLESHOOTING ABILITY , REPAIRS OR TAKE PREVENTAIVE MEASURES TO ENSURE THE LIFE AND FUNCTIONING OF VARIOUS TYPES OF EQUIPMENT.  HAVE THE SKILL TO INSPECT, DIAGNOSE AND SOLVE PROBLEMS WITH MACHINES OR BUILDINGS. </t>
  </si>
  <si>
    <t>C-500-24324-486580</t>
  </si>
  <si>
    <t>Must have 24 months experience. Must have a license or certificate as Architectural  and Civil drafter. Must be able to work flexible time, during holidays, weekends, if necessary. Must be familiar with Computer aided design CAD software,Graphics or photo imaging software or Microsoft power point.</t>
  </si>
  <si>
    <t>C-500-24225-261458</t>
  </si>
  <si>
    <t>C-500-24197-195260</t>
  </si>
  <si>
    <t>P-500-24081-818091</t>
  </si>
  <si>
    <t>C-500-24248-312093</t>
  </si>
  <si>
    <t>Training and Development Specialists</t>
  </si>
  <si>
    <t>P-500-24190-178397</t>
  </si>
  <si>
    <t>Training and Development Specialist</t>
  </si>
  <si>
    <t xml:space="preserve">ABLE TO DEMONSTRATE SPECIFIC SKILLS: 1. ACTIVE LISTENING-GIVING FULL ATTENTION TO WHAT OTHER PEOPLE ARE SAYING, TAKING TIME TO UNDERSTAND THE
POINTS BEING MADE, ASKING QUESTIONS AS APPROPRIATE, AND NOT INTERRUPTING AT INAPPROPRIATE TIMES. 2.SPEAKING-TALKING TO OTHERS TO CONVEY
INFORMATION EFFECTIVELY. 3. READING COMPREHENSION-UNDERSTANDING WRITTEN SENTENCES AND PARAGRAPHS IN WORK RELATED DOCUMENTS. 4. CRITICAL
THINKING- USING LOGIC AND REASONING TO IDENTIFY THE STRENGTHS AND WEAKNESSES OF ALTERNATIVE SOLUTIONS, CONCLUSIONS OR APPROACHES TO
PROBLEMS. 5. WRITING-COMMUNICATING EFFECTIVELY IN WRITING AS APPROPRIATE FOR THE NEEDS OF THE AUDIENCE. ABLE TO COORDINATE TRAINING ACTIVITIES.
DEVELOP TRAINING MATERIAL. TRAIN PERSONNEL TO ENHANCE JOB SKILLS. CONDUCTS SURVEYS IN ORGANIZATIONS. EVALUATE TRAINING PROGRAMS,
INSTRUCTORS, OR MATERIALS. HUMAN RESOURCES TRAINING &amp; DEVELOPMENT &amp; CUSTOMER SERVICE. ABLE TO PULL, PUSH, LIFT, OR CARRY TRAINING MATERIALS/SUPPLIES TO 50LBS WITHOUT ASSISTANCE.  ABLE TO MULTI-TASK AND WORK UNDER PRESSURE. ABLE TO WORK IN FLEXIBLE SHIFTS, DAYS, EVENINGS, NIGHTS, WEEKENDS, AND HOLIDAYS. 
</t>
  </si>
  <si>
    <t>C-500-24198-198415</t>
  </si>
  <si>
    <t>P-500-24101-871886</t>
  </si>
  <si>
    <t>Will make all deduction from the workers paycheck required by law such as Taxes (Chapter 2, Chapter 7, SS &amp; Medicare) and will remit to applicable Government Agencies.</t>
  </si>
  <si>
    <t>C-500-24237-291582</t>
  </si>
  <si>
    <t>Minimum of of Bachelor's Degree Required. 
Work experience of at least 24 months as "Sales Manager" or similar/higher management position.</t>
  </si>
  <si>
    <t>C-500-24301-435090</t>
  </si>
  <si>
    <t>C-500-24198-198442</t>
  </si>
  <si>
    <t>P-500-24101-871928</t>
  </si>
  <si>
    <t xml:space="preserve">3 months work related experience. Work Certificate is required for both US Worker and CW-1 worker
</t>
  </si>
  <si>
    <t>C-500-24256-332073</t>
  </si>
  <si>
    <t>C-500-24281-388817</t>
  </si>
  <si>
    <t>P.O. BOX 503922</t>
  </si>
  <si>
    <t>6725 CHALAN PALI ARNOLD ROAD, GUALO RAI</t>
  </si>
  <si>
    <t>6725 GUALO RAI CENTER, CHALAN PALI ARNOLD ROAD, GUALO RAI</t>
  </si>
  <si>
    <t>P-500-24227-265900</t>
  </si>
  <si>
    <t>6 MONTHS WORK EXPERIENCE.
AUTOCAD OPERATOR.
ARCHITECTURAL, STRUCTURAL, ELECTRICAL, MECHANICAL PLANNING, DESIGN AND COST ESTIMATES.
KNOWLEDGE IN BUILDING CODES, MATERIALS AND STANDARDS.</t>
  </si>
  <si>
    <t>C-500-24217-243469</t>
  </si>
  <si>
    <t>P-500-24164-099368</t>
  </si>
  <si>
    <t>Knowledge in accounting software such as Peachtree and Quickbooks.  Mathematics and critical thinking abilities.</t>
  </si>
  <si>
    <t>C-500-24177-144426</t>
  </si>
  <si>
    <t>MICRONESIAN MARINE</t>
  </si>
  <si>
    <t>8581 Chalan Pali Arnold</t>
  </si>
  <si>
    <t>Industrial Park, Lower Base</t>
  </si>
  <si>
    <t>P-500-23205-208683</t>
  </si>
  <si>
    <t>Knowledge in multi craft skills in carpentry, plumbing, electrical and painting. Knowledge of materials and supplies needed for the repair and maintenance work. Knowledge on the methods needed to perform the task. Knowledge of the usage of tools and tools needed.   Must be able to climb ladders and stairs and to lift/carry, push and/or  pull  up to 50 lbs at a time. A minimum of 12 months experience is required.</t>
  </si>
  <si>
    <t>8581 CHALAN PALI ARNOLD, INDUSTRIAL PARK, LOWER BASE</t>
  </si>
  <si>
    <t>C-500-24155-061735</t>
  </si>
  <si>
    <t>C-500-24192-184998</t>
  </si>
  <si>
    <t>A high school diploma or equivalent required.  Must have 24 months of experience as a bookkeeper.
Must have knowledge and understanding of bookkeeping practices and procedures.
Accomplish tasks with accuracy and attention to detail and has the ability to manage deadlines.
Must have knowledge with applications such as Microsoft Word, Excel, and accounting Sage 50 System.
A background check, and verification of work history and qualifications will be done and applied equally to both U. S. workers and CW-1 workers.</t>
  </si>
  <si>
    <t>C-500-24204-211107</t>
  </si>
  <si>
    <t>COOL CARE AUTOMOTIVE AIRCONDITIONING &amp; REFRIGERATION</t>
  </si>
  <si>
    <t>PMB 598 P.O. BOX 10001</t>
  </si>
  <si>
    <t>CHALAN TUN JOAQUIN DOI, CHALAN KANOA</t>
  </si>
  <si>
    <t>MARATITA</t>
  </si>
  <si>
    <t>CLAIRE ANN</t>
  </si>
  <si>
    <t>LUNA</t>
  </si>
  <si>
    <t>CHALAN TUN JOAQUIN DOI CHALAN KANOA</t>
  </si>
  <si>
    <t>PMB 598 BOX 10001</t>
  </si>
  <si>
    <t>P-500-24156-066226</t>
  </si>
  <si>
    <t>cnmicw12019@gmial.com</t>
  </si>
  <si>
    <t>C-500-24182-163246</t>
  </si>
  <si>
    <t>P-500-23190-175782</t>
  </si>
  <si>
    <t>Pre-service training certificates, CPR certificate, Police Clearance, Food Handling Certificate.</t>
  </si>
  <si>
    <t>C-500-24257-335374</t>
  </si>
  <si>
    <t>ABILITY TO FOLLOW INSTRUCTIONS FROM SUPERVISORS OR SENIOR MAINTENANCE WORKERS. KNOWLEDGE OF GENERAL CARPENTRY AND REPAIR. ABILITY TO USE HAND TOOLS AND POWER TOOLS.</t>
  </si>
  <si>
    <t>C-500-24228-268804</t>
  </si>
  <si>
    <t>P-500-24163-094610</t>
  </si>
  <si>
    <t xml:space="preserve">KNOWLEDGE OF SUPPLIES, EQUIPMENT, AND INVENTORY CONTROL. ABILITY TO FOLLOW ROUTINE VERBAL AND WRITTEN INSTRUCTIONS. ABILITY TO UNDERSTAND
AND FOLLOW SAFETY PROCEDURES. ABILITY TO SAFELY USE CLEANING EQUIPMENT AND SUPPLIES. ABILITY TO LIFT AND MANIPULATE HEAVY SUPPLIES OF UP TO 20
LBS. KNOWLEDGE OF FOOD SERVICE LINE SET-UP AND TEMPERATURE REQUIREMENTS. EXPERIENCE IN INTERNATIONAL CUISINE MOST ESPECIALLY LOCAL,
AMERICAN &amp; MEXICAN FOOD. ABILITY TO PROCESS FRESH FISH.  WILLING TO WORK FLEXIBLE HOURS INCLUDING WEEKENDS AND HOLIDAYS.
</t>
  </si>
  <si>
    <t>C-500-24194-194688</t>
  </si>
  <si>
    <t>* 12 months experience in related food and beverage service and food preparation positions. 
* Ability to use slicers, mixers, grinders, food processors, etc. 
* Knowledge of various cooking procedures and methods (grilling, baking, boiling etc.) 
* Ability to work inflexible work schedules. 
* Ability to perform large volume cooking 
* Able to handle work in a fast-paced environment.</t>
  </si>
  <si>
    <t>C-500-24250-318789</t>
  </si>
  <si>
    <t>Employment Certification as Dressmaker requirement will be applied equally to both U.S. workers and CW-1 workers.</t>
  </si>
  <si>
    <t>C-500-24221-253566</t>
  </si>
  <si>
    <t xml:space="preserve">MUST HAVE AT LEAST TWO (2) YEARS OF WORK EXPERIENCE AS ENGINEER RELATED IN GOVERNMENT OR COMMERCIAL PROJECTS. KNOWS HOW TO OPERATE
AUTOCAD SOFTWARE AND MICROSOFT OFFICE EXCEL, WORD, OUTLOOK AND PROJECT. KNOWS HOW TO PLAN, SCHEDULE &amp; COORDINATE PROJECT ACTIVITIES TO
MEET DEADLINES. KNOWS HOW TO READ SPECIFICATIONS, SUCH AS BLUE PRINTS, TO DETERMINE PROJECT REQUIREMENTS OR PLAN PROCEDURES. </t>
  </si>
  <si>
    <t>C-500-24209-226953</t>
  </si>
  <si>
    <t xml:space="preserve">Homesmart Corporation </t>
  </si>
  <si>
    <t xml:space="preserve">Best Deal General Merchandise </t>
  </si>
  <si>
    <t xml:space="preserve">3688 Beachroad Garapan </t>
  </si>
  <si>
    <t>P-500-24120-933620</t>
  </si>
  <si>
    <t xml:space="preserve">Driver/Sales Worker </t>
  </si>
  <si>
    <t>Applicant must have a high school diploma. Applicant must have at least 6 months of work experience. Applicant must have the skills in promoting the products and services. Applicant must have a valid driver's license.</t>
  </si>
  <si>
    <t>C-500-24220-250068</t>
  </si>
  <si>
    <t>C-500-24257-335278</t>
  </si>
  <si>
    <t>C-500-24257-335358</t>
  </si>
  <si>
    <t>C-500-24248-311787</t>
  </si>
  <si>
    <t>C-500-24235-285488</t>
  </si>
  <si>
    <t>Withholding tax and fica (medicare and ss)</t>
  </si>
  <si>
    <t>C-500-24181-162218</t>
  </si>
  <si>
    <t>P-500-23217-241545</t>
  </si>
  <si>
    <t xml:space="preserve">MUST HAVE 3 MONTHS WORK EXPERIENCE AS KITCHEN HELPER. MUST BE ABLE TO ATTEND AN EARLY MORNING SHIFT, FLEXIBLE WORK HOURS ON WEEKENDS AND HOLIDAYS. CAN LIFT AT LEAST 50 LBS. </t>
  </si>
  <si>
    <t xml:space="preserve">Ch.2 and Ch. 7 Taxes ( Local and Federal Tax), Social Security and Medicare Taxes </t>
  </si>
  <si>
    <t>C-500-24196-195005</t>
  </si>
  <si>
    <t>P.O. BOX 1261</t>
  </si>
  <si>
    <t>CATUBAY</t>
  </si>
  <si>
    <t>DAMASO</t>
  </si>
  <si>
    <t>P-500-24134-986154</t>
  </si>
  <si>
    <t>OFFICE CLERK</t>
  </si>
  <si>
    <t>HIGH SCHOOL DIPLOMA AND 12 MONTHS OF WORK EXPERIENCE AS AN OFFICE CLERK.</t>
  </si>
  <si>
    <t>C-500-24194-191754</t>
  </si>
  <si>
    <t>P-500-24079-810282</t>
  </si>
  <si>
    <t xml:space="preserve">CNMI WITHHOLDING AND FICA TAX
</t>
  </si>
  <si>
    <t>C-500-24256-332317</t>
  </si>
  <si>
    <t>THREE MONTHS RELATED WORK EXPERIENCED. MUST HAVE THE ABILITY TO BEND , STRECTH, TWIST, OR REACH WITH YOUR BODY, ARMS, AND/OR LEGS. MUST KNOW HOW TO OPERATE CLEANING EQUIPMENT SUCH AS CARPET SHAMPOOERS, CARPET STEAMERS, CLOTHES WASHER AND DRYER, IRONING MACHINE OR PRESSES, FLOOR POLISHERS, AND VACUUM CLEANERS. MUST BE WILLING TO WORK FLEXIBLE SCHEDULES INCLUDING WEEKENDS AND HOLIDAYS. APPLICANTS ARE REQUIRED TO SUBMIT THEIR RESUME AND EMPLOYMENT CERTIFICATION SHOWING THE REQUIRED EXPERIENCE. APPLICATIONS WILL BE CONSIDERED IF SUBMITTED WITHIN THE RECRUITMENT PERIOD. PREVIOUS EMPLOYER WILL BE CONTACTED FOR VERIFICATION AND PERSONAL REFERENCE.</t>
  </si>
  <si>
    <t>Chalan Msgr. Guerrero Rd., Dan Dan</t>
  </si>
  <si>
    <t>C-500-24245-308125</t>
  </si>
  <si>
    <t>C-500-24268-362068</t>
  </si>
  <si>
    <t>C-500-24196-195006</t>
  </si>
  <si>
    <t>P-500-24134-986150</t>
  </si>
  <si>
    <t>MINIMUM WORK EXPERIENCE OF THREE (3) MONTHS IS REQUIRED.</t>
  </si>
  <si>
    <t>P.O.BOX 1261</t>
  </si>
  <si>
    <t>tmripley1127@gmail.com</t>
  </si>
  <si>
    <t>C-500-24252-322191</t>
  </si>
  <si>
    <t>CNMI Tax, Federal Tax, Medicare and Social Security. Optional: Medical and Dental Insurance, Life Insurance, 401a retirement plan.</t>
  </si>
  <si>
    <t>C-500-24181-162468</t>
  </si>
  <si>
    <t>alubia</t>
  </si>
  <si>
    <t>P-500-24066-774340</t>
  </si>
  <si>
    <t>FARM WORKER</t>
  </si>
  <si>
    <t xml:space="preserve">MUST HAVE KNOWLEDGE TO USE TRACTOR AND TRUCK FOR LOADING OF GOODS. CANDIDATE MAY BE REQUIRED TO WORK UNDER THE SUN OR RAINING IF NECESSARY.
</t>
  </si>
  <si>
    <t>Sinapalo  Village</t>
  </si>
  <si>
    <t>cnmi taxes and fica taxees</t>
  </si>
  <si>
    <t>C-500-24274-372572</t>
  </si>
  <si>
    <t>P-500-24236-288625</t>
  </si>
  <si>
    <t>Bookkeeping / Accounting</t>
  </si>
  <si>
    <t>Preferably Holder of Business Management Administration/Accounting. 
At least 12 months of experience as a Bookkeeper or Associate in Accounting Clerk. 
Computer literate (Word and Excel)
Knowledge of any Point-Of-Sales System.</t>
  </si>
  <si>
    <t>C-500-24187-176212</t>
  </si>
  <si>
    <t>Must be able to perform physical activities that require considerable use of arms and legs and moving whole body, such as climbing, lifting, balancing, walking, stooping, and handling materials.  Can work in flexible time.</t>
  </si>
  <si>
    <t>C-500-24254-328470</t>
  </si>
  <si>
    <t>C-500-24201-207703</t>
  </si>
  <si>
    <t>ALL APPICABLE CNMI AND FEDERAL tAX DEDUCTIONS</t>
  </si>
  <si>
    <t>C-500-24217-243474</t>
  </si>
  <si>
    <t>C-500-24262-345190</t>
  </si>
  <si>
    <t>P-500-24221-253056</t>
  </si>
  <si>
    <t>C-500-24304-441949</t>
  </si>
  <si>
    <t>C-500-24212-230551</t>
  </si>
  <si>
    <t>C-500-24239-292099</t>
  </si>
  <si>
    <t>C-500-24181-162324</t>
  </si>
  <si>
    <t>AT LEAST  3 MONTHS WORK EXPERIENCED FOR THE POSITION;
SERVICE ORIENTED AND ATTENTION TO DETAIL INSTRUCTIONS;
ABILITY TO MANAGE TIME EFFICIENTLY BECAUSE THEY MUST QUICKLY CLEAN AND ARRANGE ASSIGNED AREAS;
ABILITY TO MAINTAIN A PROFESSIONAL APPEARANCE AND INTERACT POSITIVELY WITH CLIENTS; 
KNOWLEDGE OF CLEANING AND SANITATION PRODUCTS, TECHNIQUES AND METHODS AND WITH WORKING KNOWLEDGE OF OPERATING MECHANIZED CLEANING TOOLS AND EQUIPMENTS; AND 
ABILITY TO LIFT, PUSH AND PULL REQUIRE LOADS OF MATERIALS, SUPPLIES, AND TOOLS/EQUIPMENTS.</t>
  </si>
  <si>
    <t>C-500-24181-163086</t>
  </si>
  <si>
    <t>C-500-24290-409296</t>
  </si>
  <si>
    <t>FICA, TAX Withheld required by CNMI law</t>
  </si>
  <si>
    <t>De Jesus</t>
  </si>
  <si>
    <t>Menchu</t>
  </si>
  <si>
    <t>EUCON International School</t>
  </si>
  <si>
    <t>C-500-24181-162508</t>
  </si>
  <si>
    <t>1 YEAR EXPERIENCE AS BUILDING MAINTENANCE IS REQUIRED AND PREFERABLY WITH CARPENTRY RELATED SKILLS SUCH AS REPAIR AND INSTALLATION. 
CAN OPERATE EQUIPMENT AND HAND POWER TOOLS. 
CAN WORK WITH LESS SUPERVISION</t>
  </si>
  <si>
    <t xml:space="preserve">FEDERAL TAXES (SOCIAL SECURITY AND MEDICARE)
CNMI TAXES (CHAPTER 2 AND CHAPTER 7)
</t>
  </si>
  <si>
    <t>C-500-24211-230105</t>
  </si>
  <si>
    <t>Manpower Services</t>
  </si>
  <si>
    <t>C-500-24148-039173</t>
  </si>
  <si>
    <t>P-500-23249-322629</t>
  </si>
  <si>
    <t>12 months of experience in related food and beverage service and food preparation positions. Ability to use slicers, mixers, grinders, food processors, etc.  Knowledge of various cooking procedures and methods (grilling, baking, boiling etc.) Ability to work in flexible work schedules. Ability to perform large volume cooking. Able to handle work in a fast-paced environment.</t>
  </si>
  <si>
    <t>C-500-24188-178084</t>
  </si>
  <si>
    <t>P-500-24077-806460</t>
  </si>
  <si>
    <t>Unit 5, Pacific Quick Print Building, Chalan Pale Arnold, Garapan</t>
  </si>
  <si>
    <t>C-500-24288-403495</t>
  </si>
  <si>
    <t>C-500-24210-227260</t>
  </si>
  <si>
    <t>P.O. BOX 10001 PMB 163</t>
  </si>
  <si>
    <t>P-500-24166-110454</t>
  </si>
  <si>
    <t>Helper-- Extraction Workers</t>
  </si>
  <si>
    <t>www.challengetesting.com</t>
  </si>
  <si>
    <t>C-500-24239-292161</t>
  </si>
  <si>
    <t>CNMI TAX, FEDERAL TAX, MEDICARE AND SOCIAL SECURITY.  Optional: Medical and Dental Insurance.</t>
  </si>
  <si>
    <t>C-500-24264-352586</t>
  </si>
  <si>
    <t>C-500-24177-144332</t>
  </si>
  <si>
    <t>GREEN LEISURE, LLC</t>
  </si>
  <si>
    <t>ALAIHAI AVENUE GARAPAN VILLAGE</t>
  </si>
  <si>
    <t>PMB 777 PO BOX 10000</t>
  </si>
  <si>
    <t>66-0841917</t>
  </si>
  <si>
    <t>QIUTONG</t>
  </si>
  <si>
    <t>hotelgalleriaspn@gmail.com</t>
  </si>
  <si>
    <t>P-500-24100-866876</t>
  </si>
  <si>
    <t>Computer literate. Have knowledge on basic accounting.</t>
  </si>
  <si>
    <t>ALAIAHAI AVENUE GARAPAN VILLAGE</t>
  </si>
  <si>
    <t>C-500-24229-271944</t>
  </si>
  <si>
    <t>P-500-24134-985812</t>
  </si>
  <si>
    <t>High school diploma (may be foreign equivalent); 12 months of experience as a fitter-welder in shipyard environment; Verification of qualifications required; Required to take and pass a substance abuse test after hire.</t>
  </si>
  <si>
    <t>C-500-24209-226967</t>
  </si>
  <si>
    <t>JONAS M. BARCINAS DBA RJ'S MANPOWER AGENCY</t>
  </si>
  <si>
    <t>C-500-24208-224108</t>
  </si>
  <si>
    <t>P-500-24166-110857</t>
  </si>
  <si>
    <t xml:space="preserve">Knowledgeable of various fishing methods like bottom fishing, trolling, spear fishing.
</t>
  </si>
  <si>
    <t xml:space="preserve">San Vicente Rd. Dandan Village </t>
  </si>
  <si>
    <t>C-500-24248-312096</t>
  </si>
  <si>
    <t>Purchasing Managers</t>
  </si>
  <si>
    <t>P-500-24190-178377</t>
  </si>
  <si>
    <t>PURCHASING MANAGER</t>
  </si>
  <si>
    <t xml:space="preserve">ABLE TO READ, WRITE AND UNDERSTAND FOREIGN LANGUAGE (CHINESE OR KOREAN LANGUAGE), EXPERIENCE ON TECHNOLOGY SKILLS OF PROCUREMENT
SOFTWARE, PRESENTATION SOFTWARE, ENTERPRISE RESOURCE PLANNING ERP SOFTWARE, ELECTRONIC MAIL SOFTWARE, DATA BASE USER INTERFACE AND
QUERY SOFTWARE, KNOWLEDGE OF ECONOMIC AND ACCOUNTING PRINCIPLES AND PRACTICES, THE FINANCIAL MARKETS, BANKING AND ANALYSIS AND REPORTING
OF FINANCIAL DATA, ABLE TO SPEAK, WRITE AND UNDERSTAND THE ENGLISH LANGUAGE, ABLE TO MEET CUSTOMERS NEEDS ASSESSMENT, MEETING QUALITY
STANDARDS FOR SERVICES, AND EVALUATION OF CUSTOMER SATISFACTION, ABLE TO WORK ON FLEXIBLE SCHEDULE INCLUDING WEEKENDS, WEEKDAYS, HOLIDAYS
ETC., KNOWLEDGE OF BUSINESS AND MANAGEMENT PRINCIPLES INVOLVED IN STRATEGIC PLANNING, RESOURCE ALLOCATION, HUMAN RESOURCE MODELING,
LEADERSHIP TECHNIQUE, PRODUCTION METHODS, AND COORDINATION OF PEOPLE AND RESOURCES.
</t>
  </si>
  <si>
    <t>C-500-25080-793355</t>
  </si>
  <si>
    <t>P-500-25037-669995</t>
  </si>
  <si>
    <t>Knowledge of materials, methods, and the tools involved in the construction or repair of houses or buildings with 12 months' work experience.</t>
  </si>
  <si>
    <t>C-500-24366-577905</t>
  </si>
  <si>
    <t>C-500-25009-605691</t>
  </si>
  <si>
    <t>1 YEAR GENERAL MAINTENANCE EXPERIENCE IN REPAIRING BUILDINGS, EQUIPMENT, PLUMBING, ELECTRICAL SYSTEMS AND EXPERIENCE IN POWER OR HAND TOOLS. SKILL IN GENERAL CUSTODIAL DUTIES AND FACILITY CLEANING DUTIES. SKILL IN ROUTINE EQUIPMENT AND VEHICLE MAINTENANCE. ABLE TO WORK IN A FAST-PACED ENVIRONMENT AND MULTI-TASK EFFECTIVELY. MUST AGREE TO A POST- OFFER, PRE-EMPLOYMENT DRUG SCREENING TEST THE PROSPECTIVE EMPLOYEE OR APPLICANT WILL BE REQUIRED AN EMPLOYMENT DRUG SCREENING TEST WHICH WILL APPLY EQUALLY TO U.S. WORKERS AND CW-1 WORKERS.</t>
  </si>
  <si>
    <t>C-500-25021-630679</t>
  </si>
  <si>
    <t>P-500-24345-529831</t>
  </si>
  <si>
    <t xml:space="preserve">Skills on web platform development software, operating systems software, data base management software and development environment software.  Ability to make decisions and solving problems-analyzing information and evaluating results to choose the best solution and solve problems related to the job.  Possessing some work experience in an insurance company is a plus.
</t>
  </si>
  <si>
    <t>C-500-25031-655989</t>
  </si>
  <si>
    <t>FREDDIE SAINTS</t>
  </si>
  <si>
    <t>FREKAT PRODUCTIONS</t>
  </si>
  <si>
    <t>CHALAN PALE ARNOLD ROAD, FINA SISU</t>
  </si>
  <si>
    <t>PMB 394 BOX 10000</t>
  </si>
  <si>
    <t>66-0455355</t>
  </si>
  <si>
    <t>SAINTS</t>
  </si>
  <si>
    <t>PMB 934 BOX 10000</t>
  </si>
  <si>
    <t>fpsaints52@gmail.com</t>
  </si>
  <si>
    <t>P-500-24355-560691</t>
  </si>
  <si>
    <t>ENTERTAINER AND PERFORMENRS</t>
  </si>
  <si>
    <t>Must know how to play and set-up musical instrument like electric guitar/guitars, piano and drums. Know how to read notes. Know how to perform for live audiences and recordings. With 24-months of work related experiences as a Entertainer / Performer. Must have confidence in performing before an audience. Continue practicing every day. Has the ability to work as part of a team. Must be flexible in time schedule.</t>
  </si>
  <si>
    <t>FINA SISU</t>
  </si>
  <si>
    <t>C-500-24347-537109</t>
  </si>
  <si>
    <t>P-500-24310-453137</t>
  </si>
  <si>
    <t>Quality Control Analyst</t>
  </si>
  <si>
    <t>Certificate as a Quality Manager or consultant training course</t>
  </si>
  <si>
    <t>Unit 4 Quick Print Building Middle Road Garapan Village</t>
  </si>
  <si>
    <t>C-500-24294-419207</t>
  </si>
  <si>
    <t>ASSOCIATES DEGREE IN NURSING FROM A RECOGNIZED/ACCREDITED SCHOOL OF NURSING OR FOREIGN EQUIVALENT. MUST PASS THE NCLEX-RN AND MUST BE LICENSED AS A REGISTERED NURSE BY THE COMMONWEALTH BOARD OF NURSE EXAMINERS (CBNE) TO PRACTICE NURSING IN THE COMMONWEALTH OF THE NORTHERN MARIANA ISLANDS (CNMI). MUST POSSESS BLS AND/OR ACLS CERTIFICATES. NRP AND/OR PALS CERTIFICATES, AS REQUIRED BY ASSIGNED UNIT. COMPUTER LITERATE. 
CONDITIONAL REQUIREMENT: EMPLOYMENT IS CONTINGENT UPON SUCCESSFUL CLEARING OF PRE-EMPLOYMENT HEALTH AND DRUG SCREENING IN ACCORDANCE WITH CHCC POLICY.</t>
  </si>
  <si>
    <t xml:space="preserve">(670)236-8202 </t>
  </si>
  <si>
    <t>C-500-25018-628330</t>
  </si>
  <si>
    <t>Units 2 &amp; 3 Skills International Bldg., Middle Road</t>
  </si>
  <si>
    <t>CNMI Wage and Salary Tax and FICA</t>
  </si>
  <si>
    <t>C-500-24332-505916</t>
  </si>
  <si>
    <t>C-500-24169-117597</t>
  </si>
  <si>
    <t>P-500-24119-933074</t>
  </si>
  <si>
    <t>Operating Engineers &amp; Other Construction Equipment Operators</t>
  </si>
  <si>
    <t>CNMI required payroll deductions such as FICA, Medicare and Payroll taxes.</t>
  </si>
  <si>
    <t>C-500-25038-673776</t>
  </si>
  <si>
    <t>C-500-25008-602218</t>
  </si>
  <si>
    <t>P-500-24324-483905</t>
  </si>
  <si>
    <t>JANITORS AND CLEANER, EXCEPT MAID AND HOUSEKEEPING CLEANER</t>
  </si>
  <si>
    <t>NO EDUCATION EXPERIENCE IS REQUIRED; 3 MONTHS PROVEN COMMERCIAL CLEANER WORK EXPERIENCE</t>
  </si>
  <si>
    <t>C-500-24302-435276</t>
  </si>
  <si>
    <t>C-500-24355-560645</t>
  </si>
  <si>
    <t>EDGARD.ACOLLADOR@NEXTECHSOL.COM</t>
  </si>
  <si>
    <t>2ND FLOOR SASHA BLDG., BEACH ROAD</t>
  </si>
  <si>
    <t>P-500-24319-473991</t>
  </si>
  <si>
    <t>RADIO, CELLULAR AND TOWER EQUIPMENT INSTALLER &amp; REPAIRER I</t>
  </si>
  <si>
    <t>Edgard.Acollador@nextechsol.com</t>
  </si>
  <si>
    <t>C-500-24353-556041</t>
  </si>
  <si>
    <t>P-500-24340-519432</t>
  </si>
  <si>
    <t>C-500-24278-384972</t>
  </si>
  <si>
    <t>High school graduate/GED diploma is required.  Must have at least 24 months on-the job work experience using computer diagnostic devices in newer Hyundai and Mazda vehicles.  Can repair virtually any component on the vehicle; engine and transmission rebuild electrical diagnosis &amp; repair, service air conditioning and heating systems.  Must have a valid driver's license and Must be able to read and write work orders.</t>
  </si>
  <si>
    <t>C-500-24352-552150</t>
  </si>
  <si>
    <t>P.O. BOX 501579, SAIPAN, MP 96950</t>
  </si>
  <si>
    <t># 6400 TAC BLDG., MIDDLE ROAD, CHALAN LAULAU</t>
  </si>
  <si>
    <t># 6400 TAC BLDG., MIDDLE ROAD, CHALAN LAULAU,</t>
  </si>
  <si>
    <t>P-500-24313-461927</t>
  </si>
  <si>
    <t>Must have one (1) year documented work experience, knowledge &amp; skills in the same position. Must be proficient in the use of hand &amp; power tools to do minor repairs &amp; adjustments of building facilities.  Must be able to lift,  carry &amp; move heavy objects at least 90 pounds in weight without assistance. Must be able to work on flexible time, early morning shift, Sundays &amp; holidays when needed.  Must be able to deliver work independently &amp; with urgency.  Must have a reliable transportation to &amp; from place of employment equally applicable to U.S. &amp; foreign workers.  Detailed resume, Employment Certifications &amp; pre-screening test are required equally applicable to both U.S. &amp; foreign workers.</t>
  </si>
  <si>
    <t xml:space="preserve">Chapters 2 &amp; 7 (State &amp; Federal) Taxes, Social Security &amp; Medicare Tax.
</t>
  </si>
  <si>
    <t>C-500-24343-526378</t>
  </si>
  <si>
    <t>P-500-24215-239948</t>
  </si>
  <si>
    <t>Troubleshooting, experience in heavy equipment, problem-solving, communication and attention to detail.</t>
  </si>
  <si>
    <t>C-500-25015-618699</t>
  </si>
  <si>
    <t>C-500-24344-526561</t>
  </si>
  <si>
    <t>C-500-24298-428564</t>
  </si>
  <si>
    <t>Canal Drive, Broadway St.</t>
  </si>
  <si>
    <t>C-500-24268-359059</t>
  </si>
  <si>
    <t>C-500-24304-441900</t>
  </si>
  <si>
    <t>C-500-24336-508428</t>
  </si>
  <si>
    <t xml:space="preserve">AT LEAST 3 MONTHS WORK EXPERIENCED FOR THE POSITION; SERVICE ORIENTED AND ATTENTION TO DETAIL;
ABILITY TO MANAGE TIME BECAUSE THEY MUST PREPARE ROOMS BEFORE OCCUPANTS CHECK IN;
ABILITY TO MEET PERFORMANCE EXPECTATIONS WITHOUT CLOSE SUPERVISION;
CAN COMMUNICATE BOTH ORAL AND WRITTEN, INCLUDING THE ABILITY TO LISTEN CAREFULLY AND ASK THE RIGHT QUESTIONS TO GAIN CLARIFICATIONS;
KNOWLEDGE OF CLEANING AND SANITATION PRODUCTS, TECHNIQUES AND METHODS AND WITH WORKING KNOWLEDGE OF OPERATING MECHANIZED CLEANING
EQUIPMENT; AND ABILITY TO LIFT, PUSH AND PULL REQUIRED LOAD.
</t>
  </si>
  <si>
    <t>C-500-24276-379049</t>
  </si>
  <si>
    <t>C-500-24338-512226</t>
  </si>
  <si>
    <t>Green Meadow School</t>
  </si>
  <si>
    <t>Pure Love</t>
  </si>
  <si>
    <t>P.O. Box 502862</t>
  </si>
  <si>
    <t>66-0696631</t>
  </si>
  <si>
    <t>Songcuan</t>
  </si>
  <si>
    <t>Saturnino</t>
  </si>
  <si>
    <t>Dulay</t>
  </si>
  <si>
    <t>Controller &amp; Director</t>
  </si>
  <si>
    <t>P-500-24282-391531</t>
  </si>
  <si>
    <t xml:space="preserve">12 months of related experience. Must have a 3-months training certificate required and provided by the CNMI childcare development fund. Employment certificate from a previous employer is required, which will be applied equally to both U.S. and foreign workers.
</t>
  </si>
  <si>
    <t>Attilong Place, Chalan Kiya</t>
  </si>
  <si>
    <t>CNMI and Federal Tax, Medicare</t>
  </si>
  <si>
    <t>C-500-24269-362219</t>
  </si>
  <si>
    <t>C-500-24291-413121</t>
  </si>
  <si>
    <t>C-500-24283-394586</t>
  </si>
  <si>
    <t>C-500-24344-529363</t>
  </si>
  <si>
    <t>C-500-24275-376934</t>
  </si>
  <si>
    <t>Intermediate level Excel Skills - Candidates at this level can use moderately complex Excel functions.  They can do the following:  Advanced formula usage (e.g., VLOOKUP, INDEXMATCH) Data sorting and filtering.  Experience with QuickBooks Accounting Software - have the ability to manage accounts payable and receivables, invoicing, billing and collection, journal entries, reconciliations, and financial reporting on an accrual basis</t>
  </si>
  <si>
    <t>C-500-24283-394410</t>
  </si>
  <si>
    <t>C-500-24248-312348</t>
  </si>
  <si>
    <t>P-500-24212-230292</t>
  </si>
  <si>
    <t>Must have 6 months of experience in the sale of appliances and supplies and materials.</t>
  </si>
  <si>
    <t>MIDEA ELECTRIC, TUN SEGUNDO ST.</t>
  </si>
  <si>
    <t>C-500-24314-465237</t>
  </si>
  <si>
    <t xml:space="preserve">All applicable taxes. The company offers housing at the cost of $150.00 a month including utilities. This offer is optional. Employees may look for their own housing facility or the employer may assist them in securing board and lodging. </t>
  </si>
  <si>
    <t>C-500-24353-552641</t>
  </si>
  <si>
    <t>Duty meals</t>
  </si>
  <si>
    <t>Applicable Federal and CNMI tax deductions</t>
  </si>
  <si>
    <t>C-500-24297-428506</t>
  </si>
  <si>
    <t>P-500-24206-217633</t>
  </si>
  <si>
    <t>C-500-24325-487225</t>
  </si>
  <si>
    <t>AT LEAST 12 MONTH EXPERIENCE IS REQUIRED. KNOWLEDGEABLE OF USING HAND TOOLS AND POWER TOOLS FOR REPAIRING SUCH AS IMPACT WRENCHES AND SOCKETS, COMPRESSED AIR SYSTEM, POWER DRILLS AND RACHETS, TESTER AND OTHER TOOLS REQUIRED FOR REPAIRING</t>
  </si>
  <si>
    <t>C-500-24290-409866</t>
  </si>
  <si>
    <t>C-500-24290-409342</t>
  </si>
  <si>
    <t>C-500-24338-511826</t>
  </si>
  <si>
    <t>C-500-24320-476882</t>
  </si>
  <si>
    <t>C-500-24295-419351</t>
  </si>
  <si>
    <t>NJCM LOGISTICS LLC</t>
  </si>
  <si>
    <t>S-103 Tower Palace , Chalan Pale Arnold</t>
  </si>
  <si>
    <t>Operation's Manager</t>
  </si>
  <si>
    <t>P-500-24171-127432</t>
  </si>
  <si>
    <t>49-9071</t>
  </si>
  <si>
    <t>Must be high school graduate with 12 months experience of work related to building and maintenance , basic electrical and mechanical jobs</t>
  </si>
  <si>
    <t>s-103 Tower Palace, chalan Pale Arnold</t>
  </si>
  <si>
    <t>PO Box 505093. CK</t>
  </si>
  <si>
    <t>none except for tax mandated by the law</t>
  </si>
  <si>
    <t>C-500-24332-503443</t>
  </si>
  <si>
    <t>C-500-24318-471063</t>
  </si>
  <si>
    <t>P-500-24281-388356</t>
  </si>
  <si>
    <t xml:space="preserve">	Bachelors degree in accounting or related discipline required.
	Three (3) years of previous accounting experience required. 
	Knowledge in software applications, specifically in Hotel Opera, Micros POS, e-golf system and MAS2000 accounting system is preferred,
	Ability to read, analyze and interpret work documents and other related documents. 
	Ability to identify and resolve problems in a timely manner and develop alternative solutions.
	Ability to present and express ideas and information clearly and concisely in a manner appropriate to all audiences in both oral and written.
	Ability to meet the demands of the work schedule.</t>
  </si>
  <si>
    <t>APPLICABLE FEDERAL &amp; LOCAL TAXES, AS REQUIRED BY LAW.
OPTIONAL: HOUSING AT $100/MONTH.
OPTIONAL: HEALTH INSURANCE.</t>
  </si>
  <si>
    <t>C-500-25035-662707</t>
  </si>
  <si>
    <t>C-500-24317-467997</t>
  </si>
  <si>
    <t>C-500-25003-591287</t>
  </si>
  <si>
    <t>C-500-24310-452969</t>
  </si>
  <si>
    <t>MANPOWER SERVICES/BLDG. AND CLEANING SERVICES/GENERAL CONSTRUCTION</t>
  </si>
  <si>
    <t>P-500-24199-201268</t>
  </si>
  <si>
    <t xml:space="preserve">1. AT LEAST 36 MONTHS OF EXPERIENCE AS A MANAGER.
2. KNOWLEDGEABLE IN MAKING PROPOSALS WITH ACCURATE PAPER RATES AND OTHER THINGS NEEDED.
3. MUST HAVE RELIABLE TRANSPORTATION.
4. MUST BE ABLE TO WORK FLEXIBLE DAYS AND FLEXIBLE HOURS SCHEDULE INCLUDING NIGHTS, WEEKENDS, AND HOLIDAYS.
5. MUST HAVE UNDERSTANDING AND KNOWLEDGE OF SAFETY.
6. MUST BE WILLING TO TAKE A DRUG TEST UPON HIRING.
7. FINAL INTERVIEW WILL INCLUDE A SKILL TEST REVIEW IN FINANCIAL STATEMENTS, SALES, ACTIVITY REPORTS, OR OTHER PERFORMANCE DATA TO MEASURE
PRODUCTIVITY OR GOAL ACHIEVEMENT OR TO IDENTIFY AREAS
NEEDING COST REDUCTION OR PROGRAM IMPROVEMENT, DIRECT AND COORDINATE ACTIVITIES OF BUSINESS OR DEPARTMENTS CONCERNED WITH THE SALES.
8. KNOWLEDGEABLE IN DESIGN, ADOBE ILLUSTRATION, AND OTHER FILE-RELATED.
9. DIRECT ADMINISTRATIVE ACTIVITIES DIRECTLY RELATED TO PROVIDING SERVICES.
10. PREPARE STAFF WORK SCHEDULES AND ASSIGN SPECIFIC DUTIES.
11. MONITOR SUPPLIERS TO ENSURE THAT THEY EFFICIENTLY AND EFFECTIVELY PROVIDE NEEDED GOODS ON SERVICES WITHIN BUDGETARY LIMITS.
</t>
  </si>
  <si>
    <t>scottbuildersconstrtuction@gmail.com</t>
  </si>
  <si>
    <t>C-500-24318-471390</t>
  </si>
  <si>
    <t>C-500-24323-480122</t>
  </si>
  <si>
    <t>P-50024178148240</t>
  </si>
  <si>
    <t xml:space="preserve">. Knowledge of machines hand tools or
power tools, including their designs, uses, repair, and maintenance. </t>
  </si>
  <si>
    <t>CNMI Taxes and SS Fica/Meicare Taxes</t>
  </si>
  <si>
    <t>C-500-24169-117609</t>
  </si>
  <si>
    <t>CNMI Required payroll deductions such as FICA. Medicare and payroll taxes</t>
  </si>
  <si>
    <t>C-500-24257-335359</t>
  </si>
  <si>
    <t>DOHYUNG</t>
  </si>
  <si>
    <t>P-500-24221-253222</t>
  </si>
  <si>
    <t>DIVER GUIDE</t>
  </si>
  <si>
    <t>MUST HAVE PADI DIVER CERTIFICATION</t>
  </si>
  <si>
    <t>C-500-24260-338911</t>
  </si>
  <si>
    <t>6 months experience as Security Guard, working hours is 9:00am to 6:00pm with one hour lunch break Mnday to Friday</t>
  </si>
  <si>
    <t>All applicable CNMI and federal tax deducitons</t>
  </si>
  <si>
    <t>C-500-24262-346290</t>
  </si>
  <si>
    <t>APPLICANT REQUIRE TO PASS CNMI TOUR GUIDE EXAMINATION IF WORK AT SAIPAN, CNMI, AND AT LEAST WORKED AS TOUR GUIDE 12 MONTHS PREVIOUSLY.</t>
  </si>
  <si>
    <t>C-500-24337-508676</t>
  </si>
  <si>
    <t>CHALAN MOSIGNOR GUERRERO</t>
  </si>
  <si>
    <t>CNMI WITHHOLDING TAX, FEDERAL WITHHOLDING TAX, SOCIAL AND MEDICARE CONTRIBUTIONS</t>
  </si>
  <si>
    <t>C-500-24179-153104</t>
  </si>
  <si>
    <t>P O BOX 5054 CHRB</t>
  </si>
  <si>
    <t>P-500-23184-163113</t>
  </si>
  <si>
    <t>Must have one year work experience able to use tools for maintaining work areas in support of manpower services</t>
  </si>
  <si>
    <t>MONSIGNOR GUERRERO ROAD CHALAN KIYA</t>
  </si>
  <si>
    <t>C-500-25009-605864</t>
  </si>
  <si>
    <t>C-500-25030-652699</t>
  </si>
  <si>
    <t>CNMI TAXES AND FIC ATAXES</t>
  </si>
  <si>
    <t>UNITY TRADE SERVICE SINC</t>
  </si>
  <si>
    <t>C-500-25009-605695</t>
  </si>
  <si>
    <t>1 YEAR GENERAL MAINTENANCE EXPERIENCE IN REPAIRING BUILDINGS, EQUIPMENT, PLUMBING, ELECTRICAL SYSTEMS AND EXPERIENCE IN POWER OR HAND TOOLS. SKILL IN GENERAL CUSTODIAL DUTIES AND FACILITY CLEANING DUTIES. SKILL IN ROUTINE EQUIPMENT AND VEHICLE MAINTENANCE. ABLE TO WORK IN A FAST-PACED ENVIRONMENT AND MULTI-TASK.  MUST AGREE TO A POST- OFFER, PRE-EMPLOYMENT DRUG SCREENING TEST THE PROSPECTIVE EMPLOYEE OR APPLICANT WILL BE REQUIRED AN EMPLOYMENT DRUG SCREENING TEST WHICH WILL APPLY EQUALLY TO U.S. WORKERS AND CW-1 WORKERS.</t>
  </si>
  <si>
    <t>C-500-24366-577955</t>
  </si>
  <si>
    <t>C-500-24358-566653</t>
  </si>
  <si>
    <t xml:space="preserve">Employer's Quarterly Withholding Tax, FICA Tax
</t>
  </si>
  <si>
    <t>C-500-24366-577878</t>
  </si>
  <si>
    <t>With 12 months' work experience on the job as baker. Knowledge of raw materials, production processes, quality control, costs, and other techniques for maximizing the effective manufacture and distribution of goods. Must be able to handle split shift schedule. Must be able to work on busy operation days, like holidays</t>
  </si>
  <si>
    <t xml:space="preserve">DEDUCTIONS FROM PAY
CNMI Tax AND FICA Tax. Housing is optional; Employees who are single may live in the housing with a monthly charge of $30.00 for air condition use, free housing or no monthly charge for single employees who opted not to use the air condition. 
</t>
  </si>
  <si>
    <t>C-500-25014-618380</t>
  </si>
  <si>
    <t>C-500-24353-553356</t>
  </si>
  <si>
    <t>JMI-Saipan, Inc.</t>
  </si>
  <si>
    <t>PMB 573 Box 10000</t>
  </si>
  <si>
    <t>66-1054197</t>
  </si>
  <si>
    <t>Whang</t>
  </si>
  <si>
    <t>Gatdula</t>
  </si>
  <si>
    <t>jmisaipan@gmail.com</t>
  </si>
  <si>
    <t>P-500-24253-322405</t>
  </si>
  <si>
    <t>Applicants must have at least twenty-four (24) months of work experience as Maintenance and Repair Workers, General. Knowledge of machines and tools, including their designs, uses repair and maintenance. Knowledge of materials, methods, and tools involved in the repair of buildings.</t>
  </si>
  <si>
    <t>Unit 1-4 ABA Corporation Bldg. Middle Road Gualo Rai</t>
  </si>
  <si>
    <t>CNMI Taxes and FICA Taxes</t>
  </si>
  <si>
    <t>C-500-25013-613126</t>
  </si>
  <si>
    <t>C-500-25007-598817</t>
  </si>
  <si>
    <t>HL CORPORATION</t>
  </si>
  <si>
    <t>GANG NAM CHICKEN</t>
  </si>
  <si>
    <t>JUAN NONG STREET CHALAN KANOA</t>
  </si>
  <si>
    <t>66-1053129</t>
  </si>
  <si>
    <t>SANG KYUN</t>
  </si>
  <si>
    <t>hcorporation932@gmail.com</t>
  </si>
  <si>
    <t>P-500-24319-476508</t>
  </si>
  <si>
    <t>Position is open for US both Applicants and US Workers. 
Applicants must have 12 months of relevant working experience in cooking and shall provide Employment/Work Certificates upon Applying. 
Job requires flexible working hours during weekdays, weekends and holidays.</t>
  </si>
  <si>
    <t>C-500-25060-735385</t>
  </si>
  <si>
    <t>C-500-25077-782847</t>
  </si>
  <si>
    <t>CNMI &amp; FICA taxes deductions</t>
  </si>
  <si>
    <t>C-500-25002-586994</t>
  </si>
  <si>
    <t>ROGELIO REYES</t>
  </si>
  <si>
    <t>OLEAI STREET SAN JOSE VILLAGE</t>
  </si>
  <si>
    <t>66-0944219</t>
  </si>
  <si>
    <t>Rogelioreyes96950@gmail.com</t>
  </si>
  <si>
    <t>P-500-24319-476445</t>
  </si>
  <si>
    <t>Position is open for US both Applicants and US Workers.
Applicants must have 12 months of relevant working experience in cooking and shall provide Employment/Work Certificates upon Applying.
Job requires flexible working hours during weekdays, weekends and holidays.</t>
  </si>
  <si>
    <t>rogelioreyes96950@gmail.com</t>
  </si>
  <si>
    <t>C-500-25029-649369</t>
  </si>
  <si>
    <t xml:space="preserve">Computer Literate. Must have 6 month work experience
</t>
  </si>
  <si>
    <t>Damaso Catubay dba D &amp; G Farming</t>
  </si>
  <si>
    <t>C-500-25080-793314</t>
  </si>
  <si>
    <t>P-500-25037-670000</t>
  </si>
  <si>
    <t>Knowledge in installing and repairing chillers, aircon and refrigerators with 12 months' work experience.</t>
  </si>
  <si>
    <t>C-500-25202-187419</t>
  </si>
  <si>
    <t>C-500-25181-138995</t>
  </si>
  <si>
    <t>BSC IN ACCOUNTING, FINANCE OR RELATED DEGREE. 
COMPUTER LITERATE, MS WORD AND EXCEL PROGRAMS, QUICKBOOK, PEACHTREE. 
WORK EXPERIENCES AS AN ACCOUNTANT PREFERABLY IN A REPUTABLE COMPANY FOR AT LEAST 12 MONTHS. 
KNOWLEDGE OF ACCOUNTING AND AUDITING PRINCIPLES AND PROCEDURES. 
CAN COMMUNICATE BOTH ORAL AND IN WRITING. 
HANDS ON EXPERIENCE IN ACCOUNTING AND TAX SOFTWARES, EXPERIENCE WITH LEDGERS AND ALL BOOKS OF ACCOUNTS. 
CAN PREPARE SERVICE PROPOSALS AND ATTEND BIDDING TO PROSPECTIVE CLIENTS</t>
  </si>
  <si>
    <t>C-500-25210-205635</t>
  </si>
  <si>
    <t>Kaioken Incorporated</t>
  </si>
  <si>
    <t>Saipan Dental Clinic</t>
  </si>
  <si>
    <t>PO Box 5027 CHRB</t>
  </si>
  <si>
    <t>CLL Plaza Unit No. 1 &amp; 2 Chalan Laulau</t>
  </si>
  <si>
    <t>66-1063547</t>
  </si>
  <si>
    <t>Abulencia</t>
  </si>
  <si>
    <t>Michele</t>
  </si>
  <si>
    <t>Managing Partner</t>
  </si>
  <si>
    <t>saipandental@gmail.com</t>
  </si>
  <si>
    <t>P-500-25171-114169</t>
  </si>
  <si>
    <t>MINIMUM 12 MONTHS EXPERIENCE AS DENTAL ASSISTANT OR RELATED  WITH CERTIFICATE OF EMPLOYMENT AS DENTAL ASSISTANT OR RELATED IS REQUIREDAND HIGH SCHOOL DIPLOMA IS REQUIRED. PRE-SCREENING TEST IS REQUIRED (LIKE TRADE TEST AND/OR EMPLOYMENT EXAM)</t>
  </si>
  <si>
    <t>CLL Plaza Unit No. 1 &amp; 2</t>
  </si>
  <si>
    <t>C-500-25203-190561</t>
  </si>
  <si>
    <t>C-500-25233-257039</t>
  </si>
  <si>
    <t>C-500-25210-205441</t>
  </si>
  <si>
    <t>BUNINAS LOOP AFETNA RD SAN ANTONIO</t>
  </si>
  <si>
    <t>XIANGDE</t>
  </si>
  <si>
    <t>P-500-25135-978801</t>
  </si>
  <si>
    <t>3 months experience as Drinking water sales rep and operator.
A driver's license is required.</t>
  </si>
  <si>
    <t>buninas loop afetna rd San Antonio</t>
  </si>
  <si>
    <t>C-500-25212-211577</t>
  </si>
  <si>
    <t>PACIFIC SUBSEA SAIPAN, INC.</t>
  </si>
  <si>
    <t>PMB 672 PPP BOX 10000</t>
  </si>
  <si>
    <t>66-0491712</t>
  </si>
  <si>
    <t>NUTTING</t>
  </si>
  <si>
    <t>STEPHEN</t>
  </si>
  <si>
    <t>camillesubmarine@yahoo.com</t>
  </si>
  <si>
    <t>P-500-25167-094497</t>
  </si>
  <si>
    <t xml:space="preserve">APPLICANT IS ABLE TO WORK ON A FLEXIBLE WORKING SCHEDULE: DAY AND NIGHT SHIFT, WEEKENDS, AND HOLIDAYS. APPLICANTS WILL BE REQUIRED TO SUBMIT TO
PRE-EMPLOYMENT DRUG TESTING, AND ENTER INTO AN ONGOING DRUG TESTING PROGRAM WHICH WILL BE PAID BY THE EMPLOYER. THIS PROGRAM WILL BE
EQUALLY APPLIED TO U.S., AND CW-1 WORKERS. COMPANY IS AN EQUAL EMPLOYMENT OPPORTUNITY EMPLOYER. APPLICANT MUST BE PHYSICALLY ABLE TO
PERFORM EFFICIENTLY THE DUTIES OF THE POSITION AT SEA AND ASHORE. APPLICANT MUST HAVE AT LEAST 12MONTH OF WORKING EXPERIENCE AS GENERAL MAINTENANCE &amp; REPAIR WORKER. WITH CERTIFICATE OF EMPLOYMENT AS GENERAL MAINTENANCE &amp; REPAIR WORKER IS REQUIRED. HIGH SCHOOL DIPLOMA IS REQUIRED.  PASSING  OF PRE-SCREENING TEST IS REQUIRED (LIKE TRADE TEST AND/OR EMPLOYMENT EXAM)
</t>
  </si>
  <si>
    <t>MANGROVE PL., LOWER BASE</t>
  </si>
  <si>
    <t>scott@saipansubmarine.com</t>
  </si>
  <si>
    <t>C-500-25203-190629</t>
  </si>
  <si>
    <t>APPLICANT HAVE TO PASS CNMI TOUR GUIDE EXAMINATION IF WORK AT SAIPAN, CNMI, KNOWLEDGEMENT OF LOCAL HISTORY &amp; CULTURE.  AT LEAST 12 MONTHS PREVIOUS WORK EXPERIENCE AS TOUR GUIDE &amp; ESCORTS.  EDUCATION BACKGROUND REQUIRED: NONE.</t>
  </si>
  <si>
    <t>C-500-25234-260312</t>
  </si>
  <si>
    <t>C-500-25230-247391</t>
  </si>
  <si>
    <t>C-500-25219-227070</t>
  </si>
  <si>
    <t>SUITE 12 GF 3290 BEACH ROAD PLAZA  GARAPAN</t>
  </si>
  <si>
    <t>BEACH  ROAD, ALAHAI AVE GARAPAN</t>
  </si>
  <si>
    <t>PO BOX 5779</t>
  </si>
  <si>
    <t>C-500-25216-218495</t>
  </si>
  <si>
    <t>Monsignor Guerrero Rd., San Jose</t>
  </si>
  <si>
    <t>C-500-25220-229705</t>
  </si>
  <si>
    <t>C-500-25213-214743</t>
  </si>
  <si>
    <t>C-500-25188-155028</t>
  </si>
  <si>
    <t>C-500-25192-167646</t>
  </si>
  <si>
    <t>BLUE SPOT CORPORATION</t>
  </si>
  <si>
    <t>KYLIE'S BAKESHOP &amp; RESTAURANT</t>
  </si>
  <si>
    <t>SUGUITAN</t>
  </si>
  <si>
    <t>ROSALIE</t>
  </si>
  <si>
    <t>SINGSON</t>
  </si>
  <si>
    <t>P-500-25139-988961</t>
  </si>
  <si>
    <t>C-500-25223-233700</t>
  </si>
  <si>
    <t>SUITE 201 LANGSE STREET, SUSUPE</t>
  </si>
  <si>
    <t>SUITE 101 LANGSE STREET, SUSUPE</t>
  </si>
  <si>
    <t>P-500-25153-039424</t>
  </si>
  <si>
    <t xml:space="preserve">MUST HAVE AT LEAST 3 MONTHS OF WORK-RELATED EXPERIENCE. ABILITY TO UNDERSTAND AND FOLLOW SAFETY PROCEDURES. MUST AGREE TO POST-OFFER, PRE-EMPLOYMENT DRUG SCREENING. MUST LIFT UP TO 30 LBS OF MATERIALS, SOLUTIONS OR LINENS. 
</t>
  </si>
  <si>
    <t>Alaihai Avenue, Beach Road, Garapan</t>
  </si>
  <si>
    <t>CNMI LOCAL TAXES (STATE INCOME TAXES) SOCIAL SECURITY FICA &amp; MEDICARE TAXES</t>
  </si>
  <si>
    <t>C-500-25213-214623</t>
  </si>
  <si>
    <t>C-500-25048-698420</t>
  </si>
  <si>
    <t>AS LITO TIKA LN</t>
  </si>
  <si>
    <t>P-500-25002-586543</t>
  </si>
  <si>
    <t>MIDDLE ROAD, SAN ROQUE</t>
  </si>
  <si>
    <t>CHAPTER 2, FICAC SS, FICA MEDICARE</t>
  </si>
  <si>
    <t>C-500-24354-556177</t>
  </si>
  <si>
    <t>P &amp; G ENTERPRISES THE  AS PARIS RESTAURANT</t>
  </si>
  <si>
    <t>P &amp; G ENTERPRISES THE AS PARIS RESTAURANT</t>
  </si>
  <si>
    <t>P-500-24316-465540</t>
  </si>
  <si>
    <t>HEAD COOK</t>
  </si>
  <si>
    <t>HIGH SCHOOL DIPLOMA AND 12 MONTHS OF WORK EXPERIENCE AS A HEAD COOK.</t>
  </si>
  <si>
    <t>C-500-24352-549260</t>
  </si>
  <si>
    <t>P-500-24267-355855</t>
  </si>
  <si>
    <t>C-500-25027-643281</t>
  </si>
  <si>
    <t>P-500-24346-533798</t>
  </si>
  <si>
    <t>High School Graduate or Automotive Mechanic Technical or Vocational Program completion with certificate. 12 months of experience in the maintenance and repair for rigid fuel tank trucks and tanker trailers. Must be able to diagnose, adjust, repair, maintain, repair and overhaul engines for rigid fuel tank trucks and tanker trailers. Minimum of 1 year work experience is required on these areas: lubrication, repairs and servicing, use of machine tools, welding and flame cutting, engine elements, gears, brakes, transmission and exhausts of fuel tank trucks and tanker trailers. Must have knowledge and experience in mechanical devices for fuel tank trucks and tanker trailers. Must be able to pass a medical exam required by CNMI Bureau of Motor Vehicles. Must be able to obtain a CNMI driver's license.</t>
  </si>
  <si>
    <t>C-500-25080-793153</t>
  </si>
  <si>
    <t>C-500-25077-782887</t>
  </si>
  <si>
    <t>C-500-25024-639508</t>
  </si>
  <si>
    <t>P-500-24347-537125</t>
  </si>
  <si>
    <t>C-500-25074-779334</t>
  </si>
  <si>
    <t>C-500-25055-717533</t>
  </si>
  <si>
    <t>P-500-23175-141693</t>
  </si>
  <si>
    <t>Familiar with mixing ingredients, such as liquor, soda, water, sugar, and bitters, to prepare cocktails and other drinks.</t>
  </si>
  <si>
    <t>C-500-25074-779325</t>
  </si>
  <si>
    <t xml:space="preserve">AT LEAST 12 MONTHS OF WORKING EXPERIENCE. MUST HAVE EXPERIENCE AS A CABINET MAKER AND BENCH CARPENTER. HIGH SCHOOL GRADUATE OR EQUIVALENT.
MUST BE ABLE TO MAKE DESIGNS AND MAKE ACCURATE MEASUREMENTS. KNOW HOW TO USE HAND TOOLS AND POWER TOOLS. KNOW HOW TO READ BLUEPRINTS
AND BUILDING PLANS FOR ACCURATE LAYOUT. KNOW HOW TO MAKE THE DESIGN OF CABINETS.
</t>
  </si>
  <si>
    <t xml:space="preserve">The employer will make all deductions from the employee€s paycheck required by law
</t>
  </si>
  <si>
    <t>D€Torres Bldg., 1st Floor</t>
  </si>
  <si>
    <t>The employer will make all deductions from the worker€s paycheck as required by law, as well as other deductions for selected employee benefits, including health, vision, dental, life insurance and 401 (K) subject to each company€s conditions.</t>
  </si>
  <si>
    <t>Employees€ Income Taxes as required by Federal and CNMI laws.</t>
  </si>
  <si>
    <t>The employer will make all deductions from the worker€s paycheck as required by law, as well as other deductions for selected employee benefits, including health, vision, and dental subject to each company€s conditions.</t>
  </si>
  <si>
    <t>CNMI Tax (Chap2&amp;7), SS/ Med Contribution, and Employee€s share of Medical Insurance (Medical insurance benefit offered is optional).</t>
  </si>
  <si>
    <t xml:space="preserve">The employer will make all deductions from the worker€s paycheck as required by law, as well as other deductions for selected employee benefits, including health, vision, dental, life insurance and 401 (K) subject to each company€s conditions.
</t>
  </si>
  <si>
    <t>PEPOY€S CAFE AND RESTAURANT</t>
  </si>
  <si>
    <t>The employer will make all deductions from the employee€s paycheck required by law</t>
  </si>
  <si>
    <t>RJ€s Manpower Agency</t>
  </si>
  <si>
    <t>RJ€S Manpower Agency</t>
  </si>
  <si>
    <t>Jonas M. Barcinas dba RJ€S Manpower Agency</t>
  </si>
  <si>
    <t>Employees€ Income Taxes as required by Federal and CNMI laws</t>
  </si>
  <si>
    <t>The employer will make all deductions from the worker€s paycheck as required by law, as well as other deductions for selected employee benefits, including health, vision, and dental subject to each company's conditions.</t>
  </si>
  <si>
    <t>D€ Chef€s Kitchen and Bar</t>
  </si>
  <si>
    <t>The employer will make all deductions from the worker€s paycheck as required by law, as well as other deductions for selected employee benefits, including health, vision, dental, life insurance and 401 (K) subject to each company€s conditions</t>
  </si>
  <si>
    <t>The employer will make all deductions from the employee€s paycheck required by law.</t>
  </si>
  <si>
    <t xml:space="preserve">  ¿    €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</si>
</sst>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0"/>
    <numFmt numFmtId="165" formatCode="[&lt;=9999999]###\-####;\(###\)\ ###\-####"/>
    <numFmt numFmtId="166" formatCode="&quot;$&quot;#,##0.00"/>
  </numFmts>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1">
    <xf numFmtId="0" fontId="0" fillId="0" borderId="0" xfId="0"/>
    <xf numFmtId="14" fontId="0" fillId="0" borderId="0" xfId="0" applyNumberFormat="1"/>
    <xf numFmtId="0" fontId="0" fillId="0" borderId="0" xfId="0" applyAlignment="1">
      <alignment wrapText="1"/>
    </xf>
    <xf numFmtId="0" fontId="16" fillId="0" borderId="0" xfId="0" applyFont="1"/>
    <xf numFmtId="14" fontId="16" fillId="0" borderId="0" xfId="0" applyNumberFormat="1" applyFont="1"/>
    <xf numFmtId="164" fontId="16" fillId="0" borderId="0" xfId="0" applyNumberFormat="1" applyFont="1"/>
    <xf numFmtId="164" fontId="0" fillId="0" borderId="0" xfId="0" applyNumberFormat="1"/>
    <xf numFmtId="165" fontId="16" fillId="0" borderId="0" xfId="0" applyNumberFormat="1" applyFont="1"/>
    <xf numFmtId="165" fontId="0" fillId="0" borderId="0" xfId="0" applyNumberFormat="1"/>
    <xf numFmtId="166" fontId="16" fillId="0" borderId="0" xfId="0" applyNumberFormat="1" applyFont="1"/>
    <xf numFmtId="166" fontId="0" fillId="0" borderId="0" xfId="0" applyNumberForma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837DBE-C976-43BD-9A3A-C13636BC23FD}">
  <dimension ref="A1:DJ3618"/>
  <sheetViews>
    <sheetView tabSelected="1" workbookViewId="0">
      <pane ySplit="1" topLeftCell="A2" activePane="bottomLeft" state="frozen"/>
      <selection pane="bottomLeft" activeCell="B8" sqref="B8"/>
    </sheetView>
  </sheetViews>
  <sheetFormatPr defaultRowHeight="15" customHeight="1" x14ac:dyDescent="0.35"/>
  <cols>
    <col min="1" max="1" width="18.54296875" bestFit="1" customWidth="1"/>
    <col min="2" max="2" width="53" bestFit="1" customWidth="1"/>
    <col min="3" max="3" width="18.26953125" style="1" bestFit="1" customWidth="1"/>
    <col min="4" max="4" width="18.1796875" style="1" bestFit="1" customWidth="1"/>
    <col min="5" max="5" width="31.26953125" bestFit="1" customWidth="1"/>
    <col min="6" max="6" width="32" style="1" bestFit="1" customWidth="1"/>
    <col min="7" max="7" width="23.81640625" bestFit="1" customWidth="1"/>
    <col min="8" max="8" width="24.453125" bestFit="1" customWidth="1"/>
    <col min="9" max="9" width="25.81640625" bestFit="1" customWidth="1"/>
    <col min="10" max="10" width="92.81640625" bestFit="1" customWidth="1"/>
    <col min="11" max="11" width="98.1796875" bestFit="1" customWidth="1"/>
    <col min="12" max="12" width="62.81640625" bestFit="1" customWidth="1"/>
    <col min="13" max="13" width="61.54296875" bestFit="1" customWidth="1"/>
    <col min="14" max="14" width="18.26953125" bestFit="1" customWidth="1"/>
    <col min="15" max="15" width="19.7265625" bestFit="1" customWidth="1"/>
    <col min="16" max="16" width="27.54296875" style="6" bestFit="1" customWidth="1"/>
    <col min="17" max="17" width="25.7265625" bestFit="1" customWidth="1"/>
    <col min="18" max="18" width="28.7265625" bestFit="1" customWidth="1"/>
    <col min="19" max="19" width="20.81640625" style="8" bestFit="1" customWidth="1"/>
    <col min="20" max="20" width="25.1796875" bestFit="1" customWidth="1"/>
    <col min="21" max="21" width="18.26953125" bestFit="1" customWidth="1"/>
    <col min="22" max="22" width="15.453125" bestFit="1" customWidth="1"/>
    <col min="23" max="23" width="28.54296875" bestFit="1" customWidth="1"/>
    <col min="24" max="24" width="25.453125" bestFit="1" customWidth="1"/>
    <col min="25" max="25" width="29.81640625" bestFit="1" customWidth="1"/>
    <col min="26" max="26" width="30.54296875" bestFit="1" customWidth="1"/>
    <col min="27" max="27" width="32.81640625" bestFit="1" customWidth="1"/>
    <col min="28" max="28" width="50.54296875" bestFit="1" customWidth="1"/>
    <col min="29" max="29" width="62.1796875" bestFit="1" customWidth="1"/>
    <col min="30" max="30" width="61.54296875" bestFit="1" customWidth="1"/>
    <col min="31" max="31" width="23.26953125" bestFit="1" customWidth="1"/>
    <col min="32" max="32" width="24.7265625" bestFit="1" customWidth="1"/>
    <col min="33" max="33" width="32.7265625" style="6" bestFit="1" customWidth="1"/>
    <col min="34" max="34" width="28.453125" bestFit="1" customWidth="1"/>
    <col min="35" max="35" width="29" bestFit="1" customWidth="1"/>
    <col min="36" max="36" width="25.81640625" style="8" bestFit="1" customWidth="1"/>
    <col min="37" max="37" width="30.1796875" bestFit="1" customWidth="1"/>
    <col min="38" max="38" width="41.54296875" bestFit="1" customWidth="1"/>
    <col min="39" max="39" width="28.7265625" bestFit="1" customWidth="1"/>
    <col min="40" max="40" width="31.7265625" bestFit="1" customWidth="1"/>
    <col min="41" max="41" width="32.54296875" bestFit="1" customWidth="1"/>
    <col min="42" max="42" width="34.7265625" bestFit="1" customWidth="1"/>
    <col min="43" max="44" width="53.54296875" bestFit="1" customWidth="1"/>
    <col min="45" max="45" width="25.26953125" bestFit="1" customWidth="1"/>
    <col min="46" max="46" width="26.54296875" bestFit="1" customWidth="1"/>
    <col min="47" max="47" width="34.54296875" style="6" bestFit="1" customWidth="1"/>
    <col min="48" max="48" width="30.26953125" bestFit="1" customWidth="1"/>
    <col min="49" max="49" width="30.81640625" bestFit="1" customWidth="1"/>
    <col min="50" max="50" width="27.81640625" style="8" bestFit="1" customWidth="1"/>
    <col min="51" max="51" width="32.1796875" bestFit="1" customWidth="1"/>
    <col min="52" max="52" width="30" bestFit="1" customWidth="1"/>
    <col min="53" max="53" width="39.453125" bestFit="1" customWidth="1"/>
    <col min="54" max="54" width="27" bestFit="1" customWidth="1"/>
    <col min="55" max="55" width="28.81640625" bestFit="1" customWidth="1"/>
    <col min="56" max="56" width="52.54296875" bestFit="1" customWidth="1"/>
    <col min="57" max="57" width="13.54296875" bestFit="1" customWidth="1"/>
    <col min="58" max="58" width="86.1796875" bestFit="1" customWidth="1"/>
    <col min="59" max="59" width="22.453125" bestFit="1" customWidth="1"/>
    <col min="60" max="60" width="64.54296875" bestFit="1" customWidth="1"/>
    <col min="61" max="61" width="31.453125" bestFit="1" customWidth="1"/>
    <col min="62" max="62" width="30" bestFit="1" customWidth="1"/>
    <col min="63" max="63" width="26.81640625" style="1" bestFit="1" customWidth="1"/>
    <col min="64" max="64" width="25.1796875" style="1" bestFit="1" customWidth="1"/>
    <col min="65" max="65" width="28.54296875" style="1" bestFit="1" customWidth="1"/>
    <col min="66" max="66" width="26.7265625" style="1" bestFit="1" customWidth="1"/>
    <col min="67" max="67" width="35.453125" bestFit="1" customWidth="1"/>
    <col min="68" max="68" width="18.453125" bestFit="1" customWidth="1"/>
    <col min="69" max="69" width="19" bestFit="1" customWidth="1"/>
    <col min="70" max="70" width="19.1796875" bestFit="1" customWidth="1"/>
    <col min="71" max="71" width="22.81640625" bestFit="1" customWidth="1"/>
    <col min="72" max="72" width="20.81640625" bestFit="1" customWidth="1"/>
    <col min="73" max="73" width="17.453125" bestFit="1" customWidth="1"/>
    <col min="74" max="74" width="20.54296875" bestFit="1" customWidth="1"/>
    <col min="75" max="75" width="28.81640625" bestFit="1" customWidth="1"/>
    <col min="76" max="76" width="27" bestFit="1" customWidth="1"/>
    <col min="77" max="77" width="24.453125" bestFit="1" customWidth="1"/>
    <col min="78" max="78" width="21.26953125" bestFit="1" customWidth="1"/>
    <col min="79" max="79" width="21.7265625" bestFit="1" customWidth="1"/>
    <col min="80" max="80" width="25.54296875" bestFit="1" customWidth="1"/>
    <col min="81" max="81" width="25.453125" bestFit="1" customWidth="1"/>
    <col min="82" max="82" width="100.6328125" customWidth="1"/>
    <col min="83" max="83" width="62.81640625" bestFit="1" customWidth="1"/>
    <col min="84" max="84" width="62.1796875" bestFit="1" customWidth="1"/>
    <col min="85" max="85" width="23" bestFit="1" customWidth="1"/>
    <col min="86" max="86" width="19.26953125" bestFit="1" customWidth="1"/>
    <col min="87" max="87" width="27.26953125" style="6" bestFit="1" customWidth="1"/>
    <col min="88" max="88" width="27.1796875" style="10" bestFit="1" customWidth="1"/>
    <col min="89" max="89" width="25.453125" style="10" bestFit="1" customWidth="1"/>
    <col min="90" max="90" width="24.54296875" style="10" bestFit="1" customWidth="1"/>
    <col min="91" max="91" width="21.54296875" style="10" bestFit="1" customWidth="1"/>
    <col min="92" max="92" width="9.54296875" bestFit="1" customWidth="1"/>
    <col min="93" max="93" width="115.1796875" bestFit="1" customWidth="1"/>
    <col min="94" max="94" width="22.453125" bestFit="1" customWidth="1"/>
    <col min="95" max="95" width="29.81640625" bestFit="1" customWidth="1"/>
    <col min="96" max="96" width="30.81640625" bestFit="1" customWidth="1"/>
    <col min="97" max="97" width="39.54296875" bestFit="1" customWidth="1"/>
    <col min="98" max="98" width="26.26953125" bestFit="1" customWidth="1"/>
    <col min="99" max="99" width="23.1796875" bestFit="1" customWidth="1"/>
    <col min="100" max="100" width="35.453125" bestFit="1" customWidth="1"/>
    <col min="101" max="101" width="36.7265625" bestFit="1" customWidth="1"/>
    <col min="102" max="102" width="37.7265625" bestFit="1" customWidth="1"/>
    <col min="103" max="103" width="100.6328125" customWidth="1"/>
    <col min="104" max="104" width="19.81640625" style="8" bestFit="1" customWidth="1"/>
    <col min="105" max="105" width="41.54296875" bestFit="1" customWidth="1"/>
    <col min="106" max="106" width="47.26953125" bestFit="1" customWidth="1"/>
    <col min="107" max="107" width="32.54296875" bestFit="1" customWidth="1"/>
    <col min="108" max="108" width="34" bestFit="1" customWidth="1"/>
    <col min="109" max="109" width="24.54296875" bestFit="1" customWidth="1"/>
    <col min="110" max="110" width="25.26953125" bestFit="1" customWidth="1"/>
    <col min="111" max="111" width="27.453125" bestFit="1" customWidth="1"/>
    <col min="112" max="112" width="18" bestFit="1" customWidth="1"/>
    <col min="113" max="113" width="84.26953125" bestFit="1" customWidth="1"/>
    <col min="114" max="114" width="41.54296875" bestFit="1" customWidth="1"/>
  </cols>
  <sheetData>
    <row r="1" spans="1:114" s="3" customFormat="1" ht="15" customHeight="1" x14ac:dyDescent="0.35">
      <c r="A1" s="3" t="s">
        <v>0</v>
      </c>
      <c r="B1" s="3" t="s">
        <v>1</v>
      </c>
      <c r="C1" s="4" t="s">
        <v>2</v>
      </c>
      <c r="D1" s="4" t="s">
        <v>3</v>
      </c>
      <c r="E1" s="3" t="s">
        <v>4</v>
      </c>
      <c r="F1" s="4" t="s">
        <v>5</v>
      </c>
      <c r="G1" s="3" t="s">
        <v>6</v>
      </c>
      <c r="H1" s="3" t="s">
        <v>7</v>
      </c>
      <c r="I1" s="3" t="s">
        <v>8</v>
      </c>
      <c r="J1" s="3" t="s">
        <v>9</v>
      </c>
      <c r="K1" s="3" t="s">
        <v>10</v>
      </c>
      <c r="L1" s="3" t="s">
        <v>11</v>
      </c>
      <c r="M1" s="3" t="s">
        <v>12</v>
      </c>
      <c r="N1" s="3" t="s">
        <v>13</v>
      </c>
      <c r="O1" s="3" t="s">
        <v>14</v>
      </c>
      <c r="P1" s="5" t="s">
        <v>15</v>
      </c>
      <c r="Q1" s="3" t="s">
        <v>16</v>
      </c>
      <c r="R1" s="3" t="s">
        <v>17</v>
      </c>
      <c r="S1" s="7" t="s">
        <v>18</v>
      </c>
      <c r="T1" s="3" t="s">
        <v>19</v>
      </c>
      <c r="U1" s="3" t="s">
        <v>20</v>
      </c>
      <c r="V1" s="3" t="s">
        <v>21</v>
      </c>
      <c r="W1" s="3" t="s">
        <v>22</v>
      </c>
      <c r="X1" s="3" t="s">
        <v>23</v>
      </c>
      <c r="Y1" s="3" t="s">
        <v>24</v>
      </c>
      <c r="Z1" s="3" t="s">
        <v>25</v>
      </c>
      <c r="AA1" s="3" t="s">
        <v>26</v>
      </c>
      <c r="AB1" s="3" t="s">
        <v>27</v>
      </c>
      <c r="AC1" s="3" t="s">
        <v>28</v>
      </c>
      <c r="AD1" s="3" t="s">
        <v>29</v>
      </c>
      <c r="AE1" s="3" t="s">
        <v>30</v>
      </c>
      <c r="AF1" s="3" t="s">
        <v>31</v>
      </c>
      <c r="AG1" s="5" t="s">
        <v>32</v>
      </c>
      <c r="AH1" s="3" t="s">
        <v>33</v>
      </c>
      <c r="AI1" s="3" t="s">
        <v>34</v>
      </c>
      <c r="AJ1" s="7" t="s">
        <v>35</v>
      </c>
      <c r="AK1" s="3" t="s">
        <v>36</v>
      </c>
      <c r="AL1" s="3" t="s">
        <v>37</v>
      </c>
      <c r="AM1" s="3" t="s">
        <v>38</v>
      </c>
      <c r="AN1" s="3" t="s">
        <v>39</v>
      </c>
      <c r="AO1" s="3" t="s">
        <v>40</v>
      </c>
      <c r="AP1" s="3" t="s">
        <v>41</v>
      </c>
      <c r="AQ1" s="3" t="s">
        <v>42</v>
      </c>
      <c r="AR1" s="3" t="s">
        <v>43</v>
      </c>
      <c r="AS1" s="3" t="s">
        <v>44</v>
      </c>
      <c r="AT1" s="3" t="s">
        <v>45</v>
      </c>
      <c r="AU1" s="5" t="s">
        <v>46</v>
      </c>
      <c r="AV1" s="3" t="s">
        <v>47</v>
      </c>
      <c r="AW1" s="3" t="s">
        <v>48</v>
      </c>
      <c r="AX1" s="7" t="s">
        <v>49</v>
      </c>
      <c r="AY1" s="3" t="s">
        <v>50</v>
      </c>
      <c r="AZ1" s="3" t="s">
        <v>51</v>
      </c>
      <c r="BA1" s="3" t="s">
        <v>52</v>
      </c>
      <c r="BB1" s="3" t="s">
        <v>53</v>
      </c>
      <c r="BC1" s="3" t="s">
        <v>54</v>
      </c>
      <c r="BD1" s="3" t="s">
        <v>55</v>
      </c>
      <c r="BE1" s="3" t="s">
        <v>56</v>
      </c>
      <c r="BF1" s="3" t="s">
        <v>57</v>
      </c>
      <c r="BG1" s="3" t="s">
        <v>58</v>
      </c>
      <c r="BH1" s="3" t="s">
        <v>59</v>
      </c>
      <c r="BI1" s="3" t="s">
        <v>60</v>
      </c>
      <c r="BJ1" s="3" t="s">
        <v>61</v>
      </c>
      <c r="BK1" s="4" t="s">
        <v>62</v>
      </c>
      <c r="BL1" s="4" t="s">
        <v>63</v>
      </c>
      <c r="BM1" s="4" t="s">
        <v>64</v>
      </c>
      <c r="BN1" s="4" t="s">
        <v>65</v>
      </c>
      <c r="BO1" s="3" t="s">
        <v>66</v>
      </c>
      <c r="BP1" s="3" t="s">
        <v>67</v>
      </c>
      <c r="BQ1" s="3" t="s">
        <v>68</v>
      </c>
      <c r="BR1" s="3" t="s">
        <v>69</v>
      </c>
      <c r="BS1" s="3" t="s">
        <v>70</v>
      </c>
      <c r="BT1" s="3" t="s">
        <v>71</v>
      </c>
      <c r="BU1" s="3" t="s">
        <v>72</v>
      </c>
      <c r="BV1" s="3" t="s">
        <v>73</v>
      </c>
      <c r="BW1" s="3" t="s">
        <v>74</v>
      </c>
      <c r="BX1" s="3" t="s">
        <v>75</v>
      </c>
      <c r="BY1" s="3" t="s">
        <v>76</v>
      </c>
      <c r="BZ1" s="3" t="s">
        <v>77</v>
      </c>
      <c r="CA1" s="3" t="s">
        <v>78</v>
      </c>
      <c r="CB1" s="3" t="s">
        <v>79</v>
      </c>
      <c r="CC1" s="3" t="s">
        <v>80</v>
      </c>
      <c r="CD1" s="3" t="s">
        <v>81</v>
      </c>
      <c r="CE1" s="3" t="s">
        <v>82</v>
      </c>
      <c r="CF1" s="3" t="s">
        <v>83</v>
      </c>
      <c r="CG1" s="3" t="s">
        <v>84</v>
      </c>
      <c r="CH1" s="3" t="s">
        <v>85</v>
      </c>
      <c r="CI1" s="5" t="s">
        <v>86</v>
      </c>
      <c r="CJ1" s="9" t="s">
        <v>87</v>
      </c>
      <c r="CK1" s="9" t="s">
        <v>88</v>
      </c>
      <c r="CL1" s="9" t="s">
        <v>89</v>
      </c>
      <c r="CM1" s="9" t="s">
        <v>90</v>
      </c>
      <c r="CN1" s="3" t="s">
        <v>91</v>
      </c>
      <c r="CO1" s="3" t="s">
        <v>92</v>
      </c>
      <c r="CP1" s="3" t="s">
        <v>93</v>
      </c>
      <c r="CQ1" s="3" t="s">
        <v>94</v>
      </c>
      <c r="CR1" s="3" t="s">
        <v>95</v>
      </c>
      <c r="CS1" s="3" t="s">
        <v>96</v>
      </c>
      <c r="CT1" s="3" t="s">
        <v>97</v>
      </c>
      <c r="CU1" s="3" t="s">
        <v>98</v>
      </c>
      <c r="CV1" s="3" t="s">
        <v>99</v>
      </c>
      <c r="CW1" s="3" t="s">
        <v>100</v>
      </c>
      <c r="CX1" s="3" t="s">
        <v>101</v>
      </c>
      <c r="CY1" s="3" t="s">
        <v>102</v>
      </c>
      <c r="CZ1" s="7" t="s">
        <v>103</v>
      </c>
      <c r="DA1" s="3" t="s">
        <v>104</v>
      </c>
      <c r="DB1" s="3" t="s">
        <v>105</v>
      </c>
      <c r="DC1" s="3" t="s">
        <v>106</v>
      </c>
      <c r="DD1" s="3" t="s">
        <v>107</v>
      </c>
      <c r="DE1" s="3" t="s">
        <v>108</v>
      </c>
      <c r="DF1" s="3" t="s">
        <v>109</v>
      </c>
      <c r="DG1" s="3" t="s">
        <v>110</v>
      </c>
      <c r="DH1" s="3" t="s">
        <v>111</v>
      </c>
      <c r="DI1" s="3" t="s">
        <v>112</v>
      </c>
      <c r="DJ1" s="3" t="s">
        <v>113</v>
      </c>
    </row>
    <row r="2" spans="1:114" ht="15" customHeight="1" x14ac:dyDescent="0.35">
      <c r="A2" t="s">
        <v>9350</v>
      </c>
      <c r="B2" t="s">
        <v>166</v>
      </c>
      <c r="C2" s="1">
        <v>45460</v>
      </c>
      <c r="D2" s="1">
        <v>45566</v>
      </c>
      <c r="E2" t="s">
        <v>116</v>
      </c>
      <c r="F2" s="1">
        <v>45600</v>
      </c>
      <c r="G2" t="s">
        <v>117</v>
      </c>
      <c r="H2" t="s">
        <v>117</v>
      </c>
      <c r="I2" t="s">
        <v>117</v>
      </c>
      <c r="J2" t="s">
        <v>5225</v>
      </c>
      <c r="K2" t="s">
        <v>9351</v>
      </c>
      <c r="L2" t="s">
        <v>9352</v>
      </c>
      <c r="N2" t="s">
        <v>136</v>
      </c>
      <c r="O2" t="s">
        <v>121</v>
      </c>
      <c r="P2" s="6">
        <v>96950</v>
      </c>
      <c r="Q2" t="s">
        <v>122</v>
      </c>
      <c r="S2" s="8">
        <v>16702341795</v>
      </c>
      <c r="U2" t="s">
        <v>2927</v>
      </c>
      <c r="V2">
        <v>45399</v>
      </c>
      <c r="W2" t="s">
        <v>124</v>
      </c>
      <c r="Y2" t="s">
        <v>6704</v>
      </c>
      <c r="Z2" t="s">
        <v>5227</v>
      </c>
      <c r="AA2" t="s">
        <v>5228</v>
      </c>
      <c r="AB2" t="s">
        <v>4522</v>
      </c>
      <c r="AC2" t="s">
        <v>6705</v>
      </c>
      <c r="AD2" t="s">
        <v>6703</v>
      </c>
      <c r="AE2" t="s">
        <v>136</v>
      </c>
      <c r="AF2" t="s">
        <v>121</v>
      </c>
      <c r="AG2" s="6">
        <v>96950</v>
      </c>
      <c r="AH2" t="s">
        <v>122</v>
      </c>
      <c r="AJ2" s="8">
        <v>16702341795</v>
      </c>
      <c r="AL2" t="s">
        <v>2930</v>
      </c>
      <c r="BE2" t="str">
        <f>"41-1011.00"</f>
        <v>41-1011.00</v>
      </c>
      <c r="BF2" t="s">
        <v>1340</v>
      </c>
      <c r="BG2" t="s">
        <v>9353</v>
      </c>
      <c r="BH2" t="s">
        <v>9354</v>
      </c>
      <c r="BI2">
        <v>1</v>
      </c>
      <c r="BK2" s="1">
        <v>45602</v>
      </c>
      <c r="BL2" s="1">
        <v>45966</v>
      </c>
      <c r="BO2">
        <v>35</v>
      </c>
      <c r="BP2">
        <v>0</v>
      </c>
      <c r="BQ2">
        <v>6</v>
      </c>
      <c r="BR2">
        <v>6</v>
      </c>
      <c r="BS2">
        <v>6</v>
      </c>
      <c r="BT2">
        <v>6</v>
      </c>
      <c r="BU2">
        <v>6</v>
      </c>
      <c r="BV2">
        <v>5</v>
      </c>
      <c r="BW2" t="str">
        <f>"9:00 AM"</f>
        <v>9:00 AM</v>
      </c>
      <c r="BX2" t="str">
        <f>"4:00 PM"</f>
        <v>4:00 PM</v>
      </c>
      <c r="BY2" t="s">
        <v>159</v>
      </c>
      <c r="BZ2">
        <v>0</v>
      </c>
      <c r="CA2">
        <v>12</v>
      </c>
      <c r="CB2" t="s">
        <v>139</v>
      </c>
      <c r="CC2">
        <v>10</v>
      </c>
      <c r="CD2" t="s">
        <v>9355</v>
      </c>
      <c r="CE2" t="s">
        <v>9352</v>
      </c>
      <c r="CG2" t="s">
        <v>136</v>
      </c>
      <c r="CH2" t="s">
        <v>121</v>
      </c>
      <c r="CI2" s="6">
        <v>96950</v>
      </c>
      <c r="CJ2" s="10">
        <v>10.17</v>
      </c>
      <c r="CK2" s="10">
        <v>12</v>
      </c>
      <c r="CL2" s="10">
        <v>15.26</v>
      </c>
      <c r="CM2" s="10">
        <v>18</v>
      </c>
      <c r="CN2" t="s">
        <v>137</v>
      </c>
      <c r="CO2" t="s">
        <v>133</v>
      </c>
      <c r="CP2" t="s">
        <v>138</v>
      </c>
      <c r="CR2" t="s">
        <v>117</v>
      </c>
      <c r="CS2" t="s">
        <v>139</v>
      </c>
      <c r="CT2" t="s">
        <v>139</v>
      </c>
      <c r="CU2" t="s">
        <v>139</v>
      </c>
      <c r="CV2" t="s">
        <v>140</v>
      </c>
      <c r="CW2" t="s">
        <v>139</v>
      </c>
      <c r="CX2" t="s">
        <v>139</v>
      </c>
      <c r="CY2" t="s">
        <v>9356</v>
      </c>
      <c r="CZ2" s="8">
        <v>16702341795</v>
      </c>
      <c r="DA2" t="s">
        <v>2930</v>
      </c>
      <c r="DB2" t="s">
        <v>2937</v>
      </c>
      <c r="DC2" t="s">
        <v>139</v>
      </c>
      <c r="DD2" t="s">
        <v>117</v>
      </c>
    </row>
    <row r="3" spans="1:114" ht="15" customHeight="1" x14ac:dyDescent="0.35">
      <c r="A3" t="s">
        <v>14318</v>
      </c>
      <c r="B3" t="s">
        <v>166</v>
      </c>
      <c r="C3" s="1">
        <v>45466</v>
      </c>
      <c r="D3" s="1">
        <v>45566</v>
      </c>
      <c r="E3" t="s">
        <v>116</v>
      </c>
      <c r="F3" s="1">
        <v>45625</v>
      </c>
      <c r="G3" t="s">
        <v>117</v>
      </c>
      <c r="H3" t="s">
        <v>117</v>
      </c>
      <c r="I3" t="s">
        <v>117</v>
      </c>
      <c r="J3" t="s">
        <v>6899</v>
      </c>
      <c r="L3" t="s">
        <v>6900</v>
      </c>
      <c r="M3" t="s">
        <v>6903</v>
      </c>
      <c r="N3" t="s">
        <v>120</v>
      </c>
      <c r="O3" t="s">
        <v>121</v>
      </c>
      <c r="P3" s="6">
        <v>96950</v>
      </c>
      <c r="Q3" t="s">
        <v>122</v>
      </c>
      <c r="S3" s="8">
        <v>16703232428</v>
      </c>
      <c r="U3" t="s">
        <v>6121</v>
      </c>
      <c r="V3">
        <v>23711</v>
      </c>
      <c r="W3" t="s">
        <v>124</v>
      </c>
      <c r="Y3" t="s">
        <v>6122</v>
      </c>
      <c r="Z3" t="s">
        <v>6123</v>
      </c>
      <c r="AA3" t="s">
        <v>6124</v>
      </c>
      <c r="AB3" t="s">
        <v>6107</v>
      </c>
      <c r="AC3" t="s">
        <v>6902</v>
      </c>
      <c r="AD3" t="s">
        <v>6903</v>
      </c>
      <c r="AE3" t="s">
        <v>120</v>
      </c>
      <c r="AF3" t="s">
        <v>121</v>
      </c>
      <c r="AG3" s="6">
        <v>96950</v>
      </c>
      <c r="AH3" t="s">
        <v>122</v>
      </c>
      <c r="AJ3" s="8">
        <v>16703232428</v>
      </c>
      <c r="AL3" t="s">
        <v>6127</v>
      </c>
      <c r="BE3" t="str">
        <f>"49-9071.00"</f>
        <v>49-9071.00</v>
      </c>
      <c r="BF3" t="s">
        <v>156</v>
      </c>
      <c r="BG3" t="s">
        <v>14319</v>
      </c>
      <c r="BH3" t="s">
        <v>14320</v>
      </c>
      <c r="BI3">
        <v>6</v>
      </c>
      <c r="BK3" s="1">
        <v>45627</v>
      </c>
      <c r="BL3" s="1">
        <v>45991</v>
      </c>
      <c r="BO3">
        <v>40</v>
      </c>
      <c r="BP3">
        <v>0</v>
      </c>
      <c r="BQ3">
        <v>7</v>
      </c>
      <c r="BR3">
        <v>7</v>
      </c>
      <c r="BS3">
        <v>7</v>
      </c>
      <c r="BT3">
        <v>7</v>
      </c>
      <c r="BU3">
        <v>7</v>
      </c>
      <c r="BV3">
        <v>5</v>
      </c>
      <c r="BW3" t="str">
        <f>"7:00 AM"</f>
        <v>7:00 AM</v>
      </c>
      <c r="BX3" t="str">
        <f>"6:00 PM"</f>
        <v>6:00 PM</v>
      </c>
      <c r="BY3" t="s">
        <v>133</v>
      </c>
      <c r="BZ3">
        <v>0</v>
      </c>
      <c r="CA3">
        <v>12</v>
      </c>
      <c r="CB3" t="s">
        <v>117</v>
      </c>
      <c r="CD3" t="s">
        <v>14321</v>
      </c>
      <c r="CE3" t="s">
        <v>6902</v>
      </c>
      <c r="CF3" t="s">
        <v>6903</v>
      </c>
      <c r="CG3" t="s">
        <v>136</v>
      </c>
      <c r="CH3" t="s">
        <v>121</v>
      </c>
      <c r="CI3" s="6">
        <v>96950</v>
      </c>
      <c r="CJ3" s="10">
        <v>9.5500000000000007</v>
      </c>
      <c r="CK3" s="10">
        <v>12</v>
      </c>
      <c r="CL3" s="10">
        <v>14.33</v>
      </c>
      <c r="CM3" s="10">
        <v>18</v>
      </c>
      <c r="CN3" t="s">
        <v>137</v>
      </c>
      <c r="CO3" t="s">
        <v>6132</v>
      </c>
      <c r="CP3" t="s">
        <v>209</v>
      </c>
      <c r="CR3" t="s">
        <v>117</v>
      </c>
      <c r="CS3" t="s">
        <v>139</v>
      </c>
      <c r="CT3" t="s">
        <v>140</v>
      </c>
      <c r="CU3" t="s">
        <v>139</v>
      </c>
      <c r="CV3" t="s">
        <v>140</v>
      </c>
      <c r="CW3" t="s">
        <v>139</v>
      </c>
      <c r="CX3" t="s">
        <v>140</v>
      </c>
      <c r="CY3" t="s">
        <v>6907</v>
      </c>
      <c r="CZ3" s="8">
        <v>16703232428</v>
      </c>
      <c r="DA3" t="s">
        <v>6127</v>
      </c>
      <c r="DB3" t="s">
        <v>140</v>
      </c>
      <c r="DC3" t="s">
        <v>139</v>
      </c>
      <c r="DD3" t="s">
        <v>117</v>
      </c>
    </row>
    <row r="4" spans="1:114" ht="15" customHeight="1" x14ac:dyDescent="0.35">
      <c r="A4" t="s">
        <v>9168</v>
      </c>
      <c r="B4" t="s">
        <v>166</v>
      </c>
      <c r="C4" s="1">
        <v>45468</v>
      </c>
      <c r="D4" s="1">
        <v>45566</v>
      </c>
      <c r="E4" t="s">
        <v>116</v>
      </c>
      <c r="F4" s="1">
        <v>45595</v>
      </c>
      <c r="G4" t="s">
        <v>117</v>
      </c>
      <c r="H4" t="s">
        <v>117</v>
      </c>
      <c r="I4" t="s">
        <v>117</v>
      </c>
      <c r="J4" t="s">
        <v>541</v>
      </c>
      <c r="K4" t="s">
        <v>133</v>
      </c>
      <c r="L4" t="s">
        <v>2973</v>
      </c>
      <c r="M4" t="s">
        <v>542</v>
      </c>
      <c r="N4" t="s">
        <v>136</v>
      </c>
      <c r="O4" t="s">
        <v>121</v>
      </c>
      <c r="P4" s="6">
        <v>96950</v>
      </c>
      <c r="Q4" t="s">
        <v>122</v>
      </c>
      <c r="R4" t="s">
        <v>9169</v>
      </c>
      <c r="S4" s="8">
        <v>16702353027</v>
      </c>
      <c r="U4" t="s">
        <v>543</v>
      </c>
      <c r="V4">
        <v>561320</v>
      </c>
      <c r="W4" t="s">
        <v>150</v>
      </c>
      <c r="X4" t="s">
        <v>139</v>
      </c>
      <c r="Y4" t="s">
        <v>544</v>
      </c>
      <c r="Z4" t="s">
        <v>545</v>
      </c>
      <c r="AA4" t="s">
        <v>546</v>
      </c>
      <c r="AB4" t="s">
        <v>205</v>
      </c>
      <c r="AC4" t="s">
        <v>2973</v>
      </c>
      <c r="AD4" t="s">
        <v>542</v>
      </c>
      <c r="AE4" t="s">
        <v>136</v>
      </c>
      <c r="AF4" t="s">
        <v>121</v>
      </c>
      <c r="AG4" s="6">
        <v>96950</v>
      </c>
      <c r="AH4" t="s">
        <v>122</v>
      </c>
      <c r="AJ4" s="8">
        <v>16702353027</v>
      </c>
      <c r="AL4" t="s">
        <v>547</v>
      </c>
      <c r="BE4" t="str">
        <f>"37-3011.00"</f>
        <v>37-3011.00</v>
      </c>
      <c r="BF4" t="s">
        <v>177</v>
      </c>
      <c r="BG4" t="s">
        <v>9170</v>
      </c>
      <c r="BH4" t="s">
        <v>9171</v>
      </c>
      <c r="BI4">
        <v>8</v>
      </c>
      <c r="BK4" s="1">
        <v>45597</v>
      </c>
      <c r="BL4" s="1">
        <v>45961</v>
      </c>
      <c r="BO4">
        <v>35</v>
      </c>
      <c r="BP4">
        <v>0</v>
      </c>
      <c r="BQ4">
        <v>7</v>
      </c>
      <c r="BR4">
        <v>7</v>
      </c>
      <c r="BS4">
        <v>7</v>
      </c>
      <c r="BT4">
        <v>7</v>
      </c>
      <c r="BU4">
        <v>7</v>
      </c>
      <c r="BV4">
        <v>0</v>
      </c>
      <c r="BW4" t="str">
        <f>"7:00 AM"</f>
        <v>7:00 AM</v>
      </c>
      <c r="BX4" t="str">
        <f>"3:00 PM"</f>
        <v>3:00 PM</v>
      </c>
      <c r="BY4" t="s">
        <v>133</v>
      </c>
      <c r="BZ4">
        <v>0</v>
      </c>
      <c r="CA4">
        <v>3</v>
      </c>
      <c r="CB4" t="s">
        <v>117</v>
      </c>
      <c r="CD4" t="s">
        <v>9172</v>
      </c>
      <c r="CE4" t="s">
        <v>9173</v>
      </c>
      <c r="CF4" t="s">
        <v>9173</v>
      </c>
      <c r="CG4" t="s">
        <v>136</v>
      </c>
      <c r="CH4" t="s">
        <v>121</v>
      </c>
      <c r="CI4" s="6">
        <v>96950</v>
      </c>
      <c r="CJ4" s="10">
        <v>8.26</v>
      </c>
      <c r="CK4" s="10">
        <v>8.26</v>
      </c>
      <c r="CL4" s="10">
        <v>12.39</v>
      </c>
      <c r="CM4" s="10">
        <v>12.39</v>
      </c>
      <c r="CN4" t="s">
        <v>137</v>
      </c>
      <c r="CO4" t="s">
        <v>133</v>
      </c>
      <c r="CP4" t="s">
        <v>138</v>
      </c>
      <c r="CR4" t="s">
        <v>117</v>
      </c>
      <c r="CS4" t="s">
        <v>139</v>
      </c>
      <c r="CT4" t="s">
        <v>140</v>
      </c>
      <c r="CU4" t="s">
        <v>139</v>
      </c>
      <c r="CV4" t="s">
        <v>140</v>
      </c>
      <c r="CW4" t="s">
        <v>139</v>
      </c>
      <c r="CX4" t="s">
        <v>140</v>
      </c>
      <c r="CY4" t="s">
        <v>9174</v>
      </c>
      <c r="CZ4" s="8">
        <v>16702353027</v>
      </c>
      <c r="DA4" t="s">
        <v>547</v>
      </c>
      <c r="DB4" t="s">
        <v>140</v>
      </c>
      <c r="DC4" t="s">
        <v>139</v>
      </c>
      <c r="DD4" t="s">
        <v>139</v>
      </c>
    </row>
    <row r="5" spans="1:114" ht="15" customHeight="1" x14ac:dyDescent="0.35">
      <c r="A5" t="s">
        <v>12873</v>
      </c>
      <c r="B5" t="s">
        <v>144</v>
      </c>
      <c r="C5" s="1">
        <v>45471</v>
      </c>
      <c r="D5" s="1">
        <v>45566</v>
      </c>
      <c r="E5" t="s">
        <v>116</v>
      </c>
      <c r="F5" s="1">
        <v>45534</v>
      </c>
      <c r="G5" t="s">
        <v>117</v>
      </c>
      <c r="H5" t="s">
        <v>117</v>
      </c>
      <c r="I5" t="s">
        <v>117</v>
      </c>
      <c r="J5" t="s">
        <v>4640</v>
      </c>
      <c r="K5" t="s">
        <v>4210</v>
      </c>
      <c r="L5" t="s">
        <v>4451</v>
      </c>
      <c r="M5" t="s">
        <v>4641</v>
      </c>
      <c r="N5" t="s">
        <v>120</v>
      </c>
      <c r="O5" t="s">
        <v>121</v>
      </c>
      <c r="P5" s="6">
        <v>96950</v>
      </c>
      <c r="Q5" t="s">
        <v>122</v>
      </c>
      <c r="S5" s="8">
        <v>16703236877</v>
      </c>
      <c r="U5" t="s">
        <v>4212</v>
      </c>
      <c r="V5">
        <v>62161</v>
      </c>
      <c r="W5" t="s">
        <v>124</v>
      </c>
      <c r="Y5" t="s">
        <v>1329</v>
      </c>
      <c r="Z5" t="s">
        <v>1330</v>
      </c>
      <c r="AA5" t="s">
        <v>4800</v>
      </c>
      <c r="AB5" t="s">
        <v>128</v>
      </c>
      <c r="AC5" t="s">
        <v>1332</v>
      </c>
      <c r="AE5" t="s">
        <v>839</v>
      </c>
      <c r="AF5" t="s">
        <v>578</v>
      </c>
      <c r="AG5" s="6">
        <v>96931</v>
      </c>
      <c r="AH5" t="s">
        <v>122</v>
      </c>
      <c r="AJ5" s="8">
        <v>16716498746</v>
      </c>
      <c r="AK5">
        <v>203</v>
      </c>
      <c r="AL5" t="s">
        <v>1333</v>
      </c>
      <c r="BE5" t="str">
        <f>"43-3031.00"</f>
        <v>43-3031.00</v>
      </c>
      <c r="BF5" t="s">
        <v>357</v>
      </c>
      <c r="BG5" t="s">
        <v>12874</v>
      </c>
      <c r="BH5" t="s">
        <v>12875</v>
      </c>
      <c r="BI5">
        <v>2</v>
      </c>
      <c r="BJ5">
        <v>2</v>
      </c>
      <c r="BK5" s="1">
        <v>45536</v>
      </c>
      <c r="BL5" s="1">
        <v>45900</v>
      </c>
      <c r="BM5" s="1">
        <v>45566</v>
      </c>
      <c r="BN5" s="1">
        <v>45900</v>
      </c>
      <c r="BO5">
        <v>40</v>
      </c>
      <c r="BP5">
        <v>0</v>
      </c>
      <c r="BQ5">
        <v>8</v>
      </c>
      <c r="BR5">
        <v>8</v>
      </c>
      <c r="BS5">
        <v>8</v>
      </c>
      <c r="BT5">
        <v>8</v>
      </c>
      <c r="BU5">
        <v>5</v>
      </c>
      <c r="BV5">
        <v>3</v>
      </c>
      <c r="BW5" t="str">
        <f>"8:30 AM"</f>
        <v>8:30 AM</v>
      </c>
      <c r="BX5" t="str">
        <f>"5:30 PM"</f>
        <v>5:30 PM</v>
      </c>
      <c r="BY5" t="s">
        <v>159</v>
      </c>
      <c r="BZ5">
        <v>0</v>
      </c>
      <c r="CA5">
        <v>12</v>
      </c>
      <c r="CB5" t="s">
        <v>117</v>
      </c>
      <c r="CD5" t="s">
        <v>194</v>
      </c>
      <c r="CE5" t="s">
        <v>1326</v>
      </c>
      <c r="CF5" t="s">
        <v>4211</v>
      </c>
      <c r="CG5" t="s">
        <v>120</v>
      </c>
      <c r="CH5" t="s">
        <v>121</v>
      </c>
      <c r="CI5" s="6">
        <v>96950</v>
      </c>
      <c r="CJ5" s="10">
        <v>11.43</v>
      </c>
      <c r="CK5" s="10">
        <v>11.43</v>
      </c>
      <c r="CN5" t="s">
        <v>137</v>
      </c>
      <c r="CP5" t="s">
        <v>138</v>
      </c>
      <c r="CR5" t="s">
        <v>117</v>
      </c>
      <c r="CS5" t="s">
        <v>139</v>
      </c>
      <c r="CT5" t="s">
        <v>140</v>
      </c>
      <c r="CU5" t="s">
        <v>140</v>
      </c>
      <c r="CV5" t="s">
        <v>140</v>
      </c>
      <c r="CW5" t="s">
        <v>139</v>
      </c>
      <c r="CX5" t="s">
        <v>140</v>
      </c>
      <c r="CY5" t="s">
        <v>194</v>
      </c>
      <c r="CZ5" s="8">
        <v>16703236877</v>
      </c>
      <c r="DA5" t="s">
        <v>4216</v>
      </c>
      <c r="DB5" t="s">
        <v>140</v>
      </c>
      <c r="DC5" t="s">
        <v>139</v>
      </c>
      <c r="DD5" t="s">
        <v>117</v>
      </c>
    </row>
    <row r="6" spans="1:114" ht="15" customHeight="1" x14ac:dyDescent="0.35">
      <c r="A6" t="s">
        <v>12884</v>
      </c>
      <c r="B6" t="s">
        <v>144</v>
      </c>
      <c r="C6" s="1">
        <v>45471</v>
      </c>
      <c r="D6" s="1">
        <v>45566</v>
      </c>
      <c r="E6" t="s">
        <v>116</v>
      </c>
      <c r="F6" s="1">
        <v>45564</v>
      </c>
      <c r="G6" t="s">
        <v>139</v>
      </c>
      <c r="H6" t="s">
        <v>117</v>
      </c>
      <c r="I6" t="s">
        <v>117</v>
      </c>
      <c r="J6" t="s">
        <v>3514</v>
      </c>
      <c r="K6" t="s">
        <v>3515</v>
      </c>
      <c r="L6" t="s">
        <v>3516</v>
      </c>
      <c r="N6" t="s">
        <v>136</v>
      </c>
      <c r="O6" t="s">
        <v>121</v>
      </c>
      <c r="P6" s="6">
        <v>96950</v>
      </c>
      <c r="Q6" t="s">
        <v>122</v>
      </c>
      <c r="S6" s="8">
        <v>16702336245</v>
      </c>
      <c r="U6" t="s">
        <v>3517</v>
      </c>
      <c r="V6">
        <v>81211</v>
      </c>
      <c r="W6" t="s">
        <v>124</v>
      </c>
      <c r="Y6" t="s">
        <v>12885</v>
      </c>
      <c r="Z6" t="s">
        <v>152</v>
      </c>
      <c r="AA6" t="s">
        <v>151</v>
      </c>
      <c r="AB6" t="s">
        <v>154</v>
      </c>
      <c r="AC6" t="s">
        <v>3283</v>
      </c>
      <c r="AD6" t="s">
        <v>753</v>
      </c>
      <c r="AE6" t="s">
        <v>120</v>
      </c>
      <c r="AF6" t="s">
        <v>121</v>
      </c>
      <c r="AG6" s="6">
        <v>96950</v>
      </c>
      <c r="AH6" t="s">
        <v>122</v>
      </c>
      <c r="AJ6" s="8">
        <v>16702336245</v>
      </c>
      <c r="AL6" t="s">
        <v>3522</v>
      </c>
      <c r="BE6" t="str">
        <f>"31-9011.00"</f>
        <v>31-9011.00</v>
      </c>
      <c r="BF6" t="s">
        <v>225</v>
      </c>
      <c r="BG6" t="s">
        <v>12886</v>
      </c>
      <c r="BH6" t="s">
        <v>3362</v>
      </c>
      <c r="BI6">
        <v>1</v>
      </c>
      <c r="BJ6">
        <v>1</v>
      </c>
      <c r="BK6" s="1">
        <v>45566</v>
      </c>
      <c r="BL6" s="1">
        <v>46660</v>
      </c>
      <c r="BM6" s="1">
        <v>45566</v>
      </c>
      <c r="BN6" s="1">
        <v>46660</v>
      </c>
      <c r="BO6">
        <v>35</v>
      </c>
      <c r="BP6">
        <v>7</v>
      </c>
      <c r="BQ6">
        <v>0</v>
      </c>
      <c r="BR6">
        <v>0</v>
      </c>
      <c r="BS6">
        <v>7</v>
      </c>
      <c r="BT6">
        <v>7</v>
      </c>
      <c r="BU6">
        <v>7</v>
      </c>
      <c r="BV6">
        <v>7</v>
      </c>
      <c r="BW6" t="str">
        <f>"11:00 AM"</f>
        <v>11:00 AM</v>
      </c>
      <c r="BX6" t="str">
        <f>"6:00 PM"</f>
        <v>6:00 PM</v>
      </c>
      <c r="BY6" t="s">
        <v>159</v>
      </c>
      <c r="BZ6">
        <v>0</v>
      </c>
      <c r="CA6">
        <v>12</v>
      </c>
      <c r="CB6" t="s">
        <v>117</v>
      </c>
      <c r="CD6" t="s">
        <v>12887</v>
      </c>
      <c r="CE6" t="s">
        <v>12888</v>
      </c>
      <c r="CF6" t="s">
        <v>3516</v>
      </c>
      <c r="CG6" t="s">
        <v>136</v>
      </c>
      <c r="CH6" t="s">
        <v>121</v>
      </c>
      <c r="CI6" s="6">
        <v>96950</v>
      </c>
      <c r="CJ6" s="10">
        <v>12.26</v>
      </c>
      <c r="CK6" s="10">
        <v>12.26</v>
      </c>
      <c r="CL6" s="10">
        <v>18.39</v>
      </c>
      <c r="CM6" s="10">
        <v>18.39</v>
      </c>
      <c r="CN6" t="s">
        <v>137</v>
      </c>
      <c r="CP6" t="s">
        <v>138</v>
      </c>
      <c r="CR6" t="s">
        <v>117</v>
      </c>
      <c r="CS6" t="s">
        <v>139</v>
      </c>
      <c r="CT6" t="s">
        <v>140</v>
      </c>
      <c r="CU6" t="s">
        <v>139</v>
      </c>
      <c r="CV6" t="s">
        <v>139</v>
      </c>
      <c r="CW6" t="s">
        <v>139</v>
      </c>
      <c r="CX6" t="s">
        <v>140</v>
      </c>
      <c r="CY6" t="s">
        <v>3527</v>
      </c>
      <c r="CZ6" s="8">
        <v>16702336245</v>
      </c>
      <c r="DA6" t="s">
        <v>3522</v>
      </c>
      <c r="DB6" t="s">
        <v>140</v>
      </c>
      <c r="DC6" t="s">
        <v>139</v>
      </c>
      <c r="DD6" t="s">
        <v>117</v>
      </c>
    </row>
    <row r="7" spans="1:114" ht="15" customHeight="1" x14ac:dyDescent="0.35">
      <c r="A7" t="s">
        <v>3513</v>
      </c>
      <c r="B7" t="s">
        <v>144</v>
      </c>
      <c r="C7" s="1">
        <v>45471</v>
      </c>
      <c r="D7" s="1">
        <v>45566</v>
      </c>
      <c r="E7" t="s">
        <v>116</v>
      </c>
      <c r="F7" s="1">
        <v>45564</v>
      </c>
      <c r="G7" t="s">
        <v>117</v>
      </c>
      <c r="H7" t="s">
        <v>117</v>
      </c>
      <c r="I7" t="s">
        <v>117</v>
      </c>
      <c r="J7" t="s">
        <v>3514</v>
      </c>
      <c r="K7" t="s">
        <v>3515</v>
      </c>
      <c r="L7" t="s">
        <v>3516</v>
      </c>
      <c r="N7" t="s">
        <v>136</v>
      </c>
      <c r="O7" t="s">
        <v>121</v>
      </c>
      <c r="P7" s="6">
        <v>96950</v>
      </c>
      <c r="Q7" t="s">
        <v>122</v>
      </c>
      <c r="S7" s="8">
        <v>16702336245</v>
      </c>
      <c r="U7" t="s">
        <v>3517</v>
      </c>
      <c r="V7">
        <v>81211</v>
      </c>
      <c r="W7" t="s">
        <v>124</v>
      </c>
      <c r="Y7" t="s">
        <v>3518</v>
      </c>
      <c r="Z7" t="s">
        <v>3519</v>
      </c>
      <c r="AA7" t="s">
        <v>3520</v>
      </c>
      <c r="AB7" t="s">
        <v>474</v>
      </c>
      <c r="AC7" t="s">
        <v>3516</v>
      </c>
      <c r="AD7" t="s">
        <v>3521</v>
      </c>
      <c r="AE7" t="s">
        <v>136</v>
      </c>
      <c r="AF7" t="s">
        <v>121</v>
      </c>
      <c r="AG7" s="6">
        <v>96950</v>
      </c>
      <c r="AH7" t="s">
        <v>122</v>
      </c>
      <c r="AJ7" s="8">
        <v>16702336245</v>
      </c>
      <c r="AL7" t="s">
        <v>3522</v>
      </c>
      <c r="BE7" t="str">
        <f>"39-5012.00"</f>
        <v>39-5012.00</v>
      </c>
      <c r="BF7" t="s">
        <v>272</v>
      </c>
      <c r="BG7" t="s">
        <v>3523</v>
      </c>
      <c r="BH7" t="s">
        <v>3524</v>
      </c>
      <c r="BI7">
        <v>2</v>
      </c>
      <c r="BJ7">
        <v>2</v>
      </c>
      <c r="BK7" s="1">
        <v>45566</v>
      </c>
      <c r="BL7" s="1">
        <v>45930</v>
      </c>
      <c r="BM7" s="1">
        <v>45566</v>
      </c>
      <c r="BN7" s="1">
        <v>45930</v>
      </c>
      <c r="BO7">
        <v>35</v>
      </c>
      <c r="BP7">
        <v>7</v>
      </c>
      <c r="BQ7">
        <v>0</v>
      </c>
      <c r="BR7">
        <v>0</v>
      </c>
      <c r="BS7">
        <v>7</v>
      </c>
      <c r="BT7">
        <v>7</v>
      </c>
      <c r="BU7">
        <v>7</v>
      </c>
      <c r="BV7">
        <v>7</v>
      </c>
      <c r="BW7" t="str">
        <f>"11:00 AM"</f>
        <v>11:00 AM</v>
      </c>
      <c r="BX7" t="str">
        <f>"6:00 PM"</f>
        <v>6:00 PM</v>
      </c>
      <c r="BY7" t="s">
        <v>159</v>
      </c>
      <c r="BZ7">
        <v>0</v>
      </c>
      <c r="CA7">
        <v>12</v>
      </c>
      <c r="CB7" t="s">
        <v>117</v>
      </c>
      <c r="CD7" t="s">
        <v>3525</v>
      </c>
      <c r="CE7" t="s">
        <v>3526</v>
      </c>
      <c r="CF7" t="s">
        <v>3516</v>
      </c>
      <c r="CG7" t="s">
        <v>136</v>
      </c>
      <c r="CH7" t="s">
        <v>121</v>
      </c>
      <c r="CI7" s="6">
        <v>96950</v>
      </c>
      <c r="CJ7" s="10">
        <v>9.77</v>
      </c>
      <c r="CK7" s="10">
        <v>9.77</v>
      </c>
      <c r="CL7" s="10">
        <v>14.66</v>
      </c>
      <c r="CM7" s="10">
        <v>14.66</v>
      </c>
      <c r="CN7" t="s">
        <v>137</v>
      </c>
      <c r="CP7" t="s">
        <v>138</v>
      </c>
      <c r="CR7" t="s">
        <v>117</v>
      </c>
      <c r="CS7" t="s">
        <v>139</v>
      </c>
      <c r="CT7" t="s">
        <v>140</v>
      </c>
      <c r="CU7" t="s">
        <v>139</v>
      </c>
      <c r="CV7" t="s">
        <v>139</v>
      </c>
      <c r="CW7" t="s">
        <v>139</v>
      </c>
      <c r="CX7" t="s">
        <v>140</v>
      </c>
      <c r="CY7" t="s">
        <v>3527</v>
      </c>
      <c r="CZ7" s="8">
        <v>16702336245</v>
      </c>
      <c r="DA7" t="s">
        <v>3522</v>
      </c>
      <c r="DB7" t="s">
        <v>140</v>
      </c>
      <c r="DC7" t="s">
        <v>139</v>
      </c>
      <c r="DD7" t="s">
        <v>117</v>
      </c>
    </row>
    <row r="8" spans="1:114" ht="15" customHeight="1" x14ac:dyDescent="0.35">
      <c r="A8" t="s">
        <v>6770</v>
      </c>
      <c r="B8" t="s">
        <v>144</v>
      </c>
      <c r="C8" s="1">
        <v>45472</v>
      </c>
      <c r="D8" s="1">
        <v>45566</v>
      </c>
      <c r="E8" t="s">
        <v>211</v>
      </c>
      <c r="G8" t="s">
        <v>117</v>
      </c>
      <c r="H8" t="s">
        <v>117</v>
      </c>
      <c r="I8" t="s">
        <v>117</v>
      </c>
      <c r="J8" t="s">
        <v>1247</v>
      </c>
      <c r="L8" t="s">
        <v>6771</v>
      </c>
      <c r="N8" t="s">
        <v>120</v>
      </c>
      <c r="O8" t="s">
        <v>121</v>
      </c>
      <c r="P8" s="6">
        <v>96950</v>
      </c>
      <c r="Q8" t="s">
        <v>122</v>
      </c>
      <c r="S8" s="8">
        <v>16702356238</v>
      </c>
      <c r="U8" t="s">
        <v>1251</v>
      </c>
      <c r="V8">
        <v>56132</v>
      </c>
      <c r="W8" t="s">
        <v>124</v>
      </c>
      <c r="Y8" t="s">
        <v>2750</v>
      </c>
      <c r="Z8" t="s">
        <v>6772</v>
      </c>
      <c r="AA8" t="s">
        <v>2079</v>
      </c>
      <c r="AB8" t="s">
        <v>1428</v>
      </c>
      <c r="AC8" t="s">
        <v>6771</v>
      </c>
      <c r="AE8" t="s">
        <v>120</v>
      </c>
      <c r="AF8" t="s">
        <v>121</v>
      </c>
      <c r="AG8" s="6">
        <v>96950</v>
      </c>
      <c r="AH8" t="s">
        <v>122</v>
      </c>
      <c r="AJ8" s="8">
        <v>16702356238</v>
      </c>
      <c r="AL8" t="s">
        <v>6773</v>
      </c>
      <c r="BE8" t="str">
        <f>"11-1021.00"</f>
        <v>11-1021.00</v>
      </c>
      <c r="BF8" t="s">
        <v>586</v>
      </c>
      <c r="BG8" t="s">
        <v>6774</v>
      </c>
      <c r="BH8" t="s">
        <v>1255</v>
      </c>
      <c r="BI8">
        <v>1</v>
      </c>
      <c r="BJ8">
        <v>1</v>
      </c>
      <c r="BK8" s="1">
        <v>45566</v>
      </c>
      <c r="BL8" s="1">
        <v>45930</v>
      </c>
      <c r="BM8" s="1">
        <v>45566</v>
      </c>
      <c r="BN8" s="1">
        <v>45930</v>
      </c>
      <c r="BO8">
        <v>40</v>
      </c>
      <c r="BP8">
        <v>0</v>
      </c>
      <c r="BQ8">
        <v>8</v>
      </c>
      <c r="BR8">
        <v>8</v>
      </c>
      <c r="BS8">
        <v>8</v>
      </c>
      <c r="BT8">
        <v>8</v>
      </c>
      <c r="BU8">
        <v>8</v>
      </c>
      <c r="BV8">
        <v>0</v>
      </c>
      <c r="BW8" t="str">
        <f>"8:00 AM"</f>
        <v>8:00 AM</v>
      </c>
      <c r="BX8" t="str">
        <f>"5:00 PM"</f>
        <v>5:00 PM</v>
      </c>
      <c r="BY8" t="s">
        <v>588</v>
      </c>
      <c r="BZ8">
        <v>0</v>
      </c>
      <c r="CA8">
        <v>24</v>
      </c>
      <c r="CB8" t="s">
        <v>139</v>
      </c>
      <c r="CC8">
        <v>12</v>
      </c>
      <c r="CD8" t="s">
        <v>6775</v>
      </c>
      <c r="CE8" t="s">
        <v>6776</v>
      </c>
      <c r="CF8" t="s">
        <v>531</v>
      </c>
      <c r="CG8" t="s">
        <v>120</v>
      </c>
      <c r="CH8" t="s">
        <v>121</v>
      </c>
      <c r="CI8" s="6">
        <v>96950</v>
      </c>
      <c r="CJ8" s="10">
        <v>22.1</v>
      </c>
      <c r="CK8" s="10">
        <v>22.1</v>
      </c>
      <c r="CL8" s="10">
        <v>33.15</v>
      </c>
      <c r="CM8" s="10">
        <v>33.15</v>
      </c>
      <c r="CN8" t="s">
        <v>137</v>
      </c>
      <c r="CO8" t="s">
        <v>162</v>
      </c>
      <c r="CP8" t="s">
        <v>138</v>
      </c>
      <c r="CR8" t="s">
        <v>117</v>
      </c>
      <c r="CS8" t="s">
        <v>139</v>
      </c>
      <c r="CT8" t="s">
        <v>140</v>
      </c>
      <c r="CU8" t="s">
        <v>139</v>
      </c>
      <c r="CV8" t="s">
        <v>140</v>
      </c>
      <c r="CW8" t="s">
        <v>139</v>
      </c>
      <c r="CX8" t="s">
        <v>140</v>
      </c>
      <c r="CY8" t="s">
        <v>6777</v>
      </c>
      <c r="CZ8" s="8">
        <v>16702356238</v>
      </c>
      <c r="DA8" t="s">
        <v>6773</v>
      </c>
      <c r="DB8" t="s">
        <v>140</v>
      </c>
      <c r="DC8" t="s">
        <v>139</v>
      </c>
      <c r="DD8" t="s">
        <v>117</v>
      </c>
    </row>
    <row r="9" spans="1:114" ht="15" customHeight="1" x14ac:dyDescent="0.35">
      <c r="A9" t="s">
        <v>3846</v>
      </c>
      <c r="B9" t="s">
        <v>115</v>
      </c>
      <c r="C9" s="1">
        <v>45474</v>
      </c>
      <c r="D9" s="1">
        <v>45566</v>
      </c>
      <c r="E9" t="s">
        <v>116</v>
      </c>
      <c r="F9" s="1">
        <v>45595</v>
      </c>
      <c r="G9" t="s">
        <v>117</v>
      </c>
      <c r="H9" t="s">
        <v>117</v>
      </c>
      <c r="I9" t="s">
        <v>117</v>
      </c>
      <c r="J9" t="s">
        <v>3847</v>
      </c>
      <c r="L9" t="s">
        <v>3848</v>
      </c>
      <c r="M9" t="s">
        <v>3848</v>
      </c>
      <c r="N9" t="s">
        <v>136</v>
      </c>
      <c r="O9" t="s">
        <v>121</v>
      </c>
      <c r="P9" s="6">
        <v>96950</v>
      </c>
      <c r="Q9" t="s">
        <v>122</v>
      </c>
      <c r="S9" s="8">
        <v>16702346445</v>
      </c>
      <c r="T9">
        <v>2263</v>
      </c>
      <c r="U9" t="s">
        <v>1691</v>
      </c>
      <c r="V9">
        <v>459110</v>
      </c>
      <c r="W9" t="s">
        <v>124</v>
      </c>
      <c r="Y9" t="s">
        <v>698</v>
      </c>
      <c r="Z9" t="s">
        <v>699</v>
      </c>
      <c r="AB9" t="s">
        <v>215</v>
      </c>
      <c r="AC9" t="s">
        <v>3849</v>
      </c>
      <c r="AE9" t="s">
        <v>136</v>
      </c>
      <c r="AF9" t="s">
        <v>121</v>
      </c>
      <c r="AG9" s="6">
        <v>96950</v>
      </c>
      <c r="AH9" t="s">
        <v>122</v>
      </c>
      <c r="AJ9" s="8">
        <v>16702346445</v>
      </c>
      <c r="AK9">
        <v>2263</v>
      </c>
      <c r="AL9" t="s">
        <v>700</v>
      </c>
      <c r="BE9" t="str">
        <f>"41-1011.00"</f>
        <v>41-1011.00</v>
      </c>
      <c r="BF9" t="s">
        <v>1340</v>
      </c>
      <c r="BG9" t="s">
        <v>3850</v>
      </c>
      <c r="BH9" t="s">
        <v>1693</v>
      </c>
      <c r="BI9">
        <v>1</v>
      </c>
      <c r="BK9" s="1">
        <v>45597</v>
      </c>
      <c r="BL9" s="1">
        <v>45961</v>
      </c>
      <c r="BO9">
        <v>40</v>
      </c>
      <c r="BP9">
        <v>0</v>
      </c>
      <c r="BQ9">
        <v>8</v>
      </c>
      <c r="BR9">
        <v>8</v>
      </c>
      <c r="BS9">
        <v>8</v>
      </c>
      <c r="BT9">
        <v>8</v>
      </c>
      <c r="BU9">
        <v>8</v>
      </c>
      <c r="BV9">
        <v>0</v>
      </c>
      <c r="BW9" t="str">
        <f>"8:00 AM"</f>
        <v>8:00 AM</v>
      </c>
      <c r="BX9" t="str">
        <f>"5:00 PM"</f>
        <v>5:00 PM</v>
      </c>
      <c r="BY9" t="s">
        <v>159</v>
      </c>
      <c r="BZ9">
        <v>0</v>
      </c>
      <c r="CA9">
        <v>12</v>
      </c>
      <c r="CB9" t="s">
        <v>139</v>
      </c>
      <c r="CC9">
        <v>9</v>
      </c>
      <c r="CD9" t="s">
        <v>3851</v>
      </c>
      <c r="CE9" t="s">
        <v>3848</v>
      </c>
      <c r="CF9" t="s">
        <v>3848</v>
      </c>
      <c r="CG9" t="s">
        <v>136</v>
      </c>
      <c r="CH9" t="s">
        <v>121</v>
      </c>
      <c r="CI9" s="6">
        <v>96950</v>
      </c>
      <c r="CJ9" s="10">
        <v>10.17</v>
      </c>
      <c r="CK9" s="10">
        <v>12</v>
      </c>
      <c r="CL9" s="10">
        <v>15.26</v>
      </c>
      <c r="CM9" s="10">
        <v>18</v>
      </c>
      <c r="CN9" t="s">
        <v>137</v>
      </c>
      <c r="CO9" t="s">
        <v>803</v>
      </c>
      <c r="CP9" t="s">
        <v>138</v>
      </c>
      <c r="CR9" t="s">
        <v>117</v>
      </c>
      <c r="CS9" t="s">
        <v>139</v>
      </c>
      <c r="CT9" t="s">
        <v>140</v>
      </c>
      <c r="CU9" t="s">
        <v>139</v>
      </c>
      <c r="CV9" t="s">
        <v>140</v>
      </c>
      <c r="CW9" t="s">
        <v>139</v>
      </c>
      <c r="CX9" t="s">
        <v>140</v>
      </c>
      <c r="CY9" t="s">
        <v>17406</v>
      </c>
      <c r="CZ9" s="8">
        <v>16702346445</v>
      </c>
      <c r="DA9" t="s">
        <v>700</v>
      </c>
      <c r="DB9" t="s">
        <v>140</v>
      </c>
      <c r="DC9" t="s">
        <v>139</v>
      </c>
      <c r="DD9" t="s">
        <v>117</v>
      </c>
      <c r="DE9" t="s">
        <v>698</v>
      </c>
      <c r="DF9" t="s">
        <v>699</v>
      </c>
      <c r="DH9" t="s">
        <v>1691</v>
      </c>
      <c r="DI9" t="s">
        <v>1695</v>
      </c>
      <c r="DJ9" t="s">
        <v>700</v>
      </c>
    </row>
    <row r="10" spans="1:114" ht="15" customHeight="1" x14ac:dyDescent="0.35">
      <c r="A10" t="s">
        <v>11252</v>
      </c>
      <c r="B10" t="s">
        <v>115</v>
      </c>
      <c r="C10" s="1">
        <v>45474</v>
      </c>
      <c r="D10" s="1">
        <v>45566</v>
      </c>
      <c r="E10" t="s">
        <v>116</v>
      </c>
      <c r="F10" s="1">
        <v>45625</v>
      </c>
      <c r="G10" t="s">
        <v>117</v>
      </c>
      <c r="H10" t="s">
        <v>117</v>
      </c>
      <c r="I10" t="s">
        <v>117</v>
      </c>
      <c r="J10" t="s">
        <v>8684</v>
      </c>
      <c r="K10" t="s">
        <v>5168</v>
      </c>
      <c r="L10" t="s">
        <v>8685</v>
      </c>
      <c r="M10" t="s">
        <v>8685</v>
      </c>
      <c r="N10" t="s">
        <v>136</v>
      </c>
      <c r="O10" t="s">
        <v>121</v>
      </c>
      <c r="P10" s="6">
        <v>96950</v>
      </c>
      <c r="Q10" t="s">
        <v>122</v>
      </c>
      <c r="S10" s="8">
        <v>16702346445</v>
      </c>
      <c r="T10">
        <v>2263</v>
      </c>
      <c r="U10" t="s">
        <v>8686</v>
      </c>
      <c r="V10">
        <v>23822</v>
      </c>
      <c r="W10" t="s">
        <v>124</v>
      </c>
      <c r="Y10" t="s">
        <v>698</v>
      </c>
      <c r="Z10" t="s">
        <v>699</v>
      </c>
      <c r="AB10" t="s">
        <v>215</v>
      </c>
      <c r="AC10" t="s">
        <v>3849</v>
      </c>
      <c r="AD10" t="s">
        <v>3849</v>
      </c>
      <c r="AE10" t="s">
        <v>136</v>
      </c>
      <c r="AF10" t="s">
        <v>121</v>
      </c>
      <c r="AG10" s="6">
        <v>96950</v>
      </c>
      <c r="AH10" t="s">
        <v>122</v>
      </c>
      <c r="AJ10" s="8">
        <v>16702346445</v>
      </c>
      <c r="AK10">
        <v>2263</v>
      </c>
      <c r="AL10" t="s">
        <v>700</v>
      </c>
      <c r="BE10" t="str">
        <f>"49-9021.00"</f>
        <v>49-9021.00</v>
      </c>
      <c r="BF10" t="s">
        <v>239</v>
      </c>
      <c r="BG10" t="s">
        <v>11253</v>
      </c>
      <c r="BH10" t="s">
        <v>5172</v>
      </c>
      <c r="BI10">
        <v>2</v>
      </c>
      <c r="BK10" s="1">
        <v>45627</v>
      </c>
      <c r="BL10" s="1">
        <v>45991</v>
      </c>
      <c r="BO10">
        <v>40</v>
      </c>
      <c r="BP10">
        <v>0</v>
      </c>
      <c r="BQ10">
        <v>8</v>
      </c>
      <c r="BR10">
        <v>8</v>
      </c>
      <c r="BS10">
        <v>8</v>
      </c>
      <c r="BT10">
        <v>8</v>
      </c>
      <c r="BU10">
        <v>8</v>
      </c>
      <c r="BV10">
        <v>0</v>
      </c>
      <c r="BW10" t="str">
        <f>"8:00 AM"</f>
        <v>8:00 AM</v>
      </c>
      <c r="BX10" t="str">
        <f>"5:00 PM"</f>
        <v>5:00 PM</v>
      </c>
      <c r="BY10" t="s">
        <v>159</v>
      </c>
      <c r="BZ10">
        <v>0</v>
      </c>
      <c r="CA10">
        <v>12</v>
      </c>
      <c r="CB10" t="s">
        <v>117</v>
      </c>
      <c r="CD10" t="s">
        <v>11254</v>
      </c>
      <c r="CE10" t="s">
        <v>8685</v>
      </c>
      <c r="CF10" t="s">
        <v>8685</v>
      </c>
      <c r="CG10" t="s">
        <v>136</v>
      </c>
      <c r="CH10" t="s">
        <v>121</v>
      </c>
      <c r="CI10" s="6">
        <v>96950</v>
      </c>
      <c r="CJ10" s="10">
        <v>10.06</v>
      </c>
      <c r="CK10" s="10">
        <v>11</v>
      </c>
      <c r="CL10" s="10">
        <v>15.09</v>
      </c>
      <c r="CM10" s="10">
        <v>16.5</v>
      </c>
      <c r="CN10" t="s">
        <v>137</v>
      </c>
      <c r="CO10" t="s">
        <v>803</v>
      </c>
      <c r="CP10" t="s">
        <v>138</v>
      </c>
      <c r="CR10" t="s">
        <v>117</v>
      </c>
      <c r="CS10" t="s">
        <v>139</v>
      </c>
      <c r="CT10" t="s">
        <v>140</v>
      </c>
      <c r="CU10" t="s">
        <v>139</v>
      </c>
      <c r="CV10" t="s">
        <v>140</v>
      </c>
      <c r="CW10" t="s">
        <v>139</v>
      </c>
      <c r="CX10" t="s">
        <v>140</v>
      </c>
      <c r="CY10" t="s">
        <v>17406</v>
      </c>
      <c r="CZ10" s="8">
        <v>16702346445</v>
      </c>
      <c r="DA10" t="s">
        <v>700</v>
      </c>
      <c r="DB10" t="s">
        <v>140</v>
      </c>
      <c r="DC10" t="s">
        <v>139</v>
      </c>
      <c r="DD10" t="s">
        <v>117</v>
      </c>
      <c r="DE10" t="s">
        <v>698</v>
      </c>
      <c r="DF10" t="s">
        <v>699</v>
      </c>
      <c r="DH10" t="s">
        <v>8686</v>
      </c>
      <c r="DI10" t="s">
        <v>11255</v>
      </c>
      <c r="DJ10" t="s">
        <v>700</v>
      </c>
    </row>
    <row r="11" spans="1:114" ht="15" customHeight="1" x14ac:dyDescent="0.35">
      <c r="A11" t="s">
        <v>3773</v>
      </c>
      <c r="B11" t="s">
        <v>144</v>
      </c>
      <c r="C11" s="1">
        <v>45478</v>
      </c>
      <c r="D11" s="1">
        <v>45566</v>
      </c>
      <c r="E11" t="s">
        <v>116</v>
      </c>
      <c r="F11" s="1">
        <v>45564</v>
      </c>
      <c r="G11" t="s">
        <v>139</v>
      </c>
      <c r="H11" t="s">
        <v>117</v>
      </c>
      <c r="I11" t="s">
        <v>117</v>
      </c>
      <c r="J11" t="s">
        <v>3774</v>
      </c>
      <c r="L11" t="s">
        <v>3775</v>
      </c>
      <c r="N11" t="s">
        <v>136</v>
      </c>
      <c r="O11" t="s">
        <v>121</v>
      </c>
      <c r="P11" s="6">
        <v>96950</v>
      </c>
      <c r="Q11" t="s">
        <v>122</v>
      </c>
      <c r="S11" s="8">
        <v>16702353637</v>
      </c>
      <c r="U11" t="s">
        <v>3776</v>
      </c>
      <c r="V11">
        <v>236220</v>
      </c>
      <c r="W11" t="s">
        <v>124</v>
      </c>
      <c r="Y11" t="s">
        <v>3777</v>
      </c>
      <c r="Z11" t="s">
        <v>3778</v>
      </c>
      <c r="AA11" t="s">
        <v>3779</v>
      </c>
      <c r="AB11" t="s">
        <v>3780</v>
      </c>
      <c r="AC11" t="s">
        <v>3781</v>
      </c>
      <c r="AE11" t="s">
        <v>136</v>
      </c>
      <c r="AF11" t="s">
        <v>121</v>
      </c>
      <c r="AG11" s="6">
        <v>96950</v>
      </c>
      <c r="AH11" t="s">
        <v>122</v>
      </c>
      <c r="AJ11" s="8">
        <v>16702353637</v>
      </c>
      <c r="AL11" t="s">
        <v>3782</v>
      </c>
      <c r="BE11" t="str">
        <f>"49-9071.00"</f>
        <v>49-9071.00</v>
      </c>
      <c r="BF11" t="s">
        <v>156</v>
      </c>
      <c r="BG11" t="s">
        <v>3783</v>
      </c>
      <c r="BH11" t="s">
        <v>3784</v>
      </c>
      <c r="BI11">
        <v>10</v>
      </c>
      <c r="BJ11">
        <v>10</v>
      </c>
      <c r="BK11" s="1">
        <v>45566</v>
      </c>
      <c r="BL11" s="1">
        <v>46660</v>
      </c>
      <c r="BM11" s="1">
        <v>45566</v>
      </c>
      <c r="BN11" s="1">
        <v>46660</v>
      </c>
      <c r="BO11">
        <v>40</v>
      </c>
      <c r="BP11">
        <v>0</v>
      </c>
      <c r="BQ11">
        <v>8</v>
      </c>
      <c r="BR11">
        <v>8</v>
      </c>
      <c r="BS11">
        <v>8</v>
      </c>
      <c r="BT11">
        <v>8</v>
      </c>
      <c r="BU11">
        <v>8</v>
      </c>
      <c r="BV11">
        <v>0</v>
      </c>
      <c r="BW11" t="str">
        <f>"8:00 AM"</f>
        <v>8:00 AM</v>
      </c>
      <c r="BX11" t="str">
        <f>"5:00 PM"</f>
        <v>5:00 PM</v>
      </c>
      <c r="BY11" t="s">
        <v>133</v>
      </c>
      <c r="BZ11">
        <v>0</v>
      </c>
      <c r="CA11">
        <v>12</v>
      </c>
      <c r="CB11" t="s">
        <v>117</v>
      </c>
      <c r="CD11" t="s">
        <v>3785</v>
      </c>
      <c r="CE11" t="s">
        <v>3781</v>
      </c>
      <c r="CG11" t="s">
        <v>136</v>
      </c>
      <c r="CH11" t="s">
        <v>121</v>
      </c>
      <c r="CI11" s="6">
        <v>96950</v>
      </c>
      <c r="CJ11" s="10">
        <v>9.5399999999999991</v>
      </c>
      <c r="CK11" s="10">
        <v>9.5399999999999991</v>
      </c>
      <c r="CL11" s="10">
        <v>14.31</v>
      </c>
      <c r="CM11" s="10">
        <v>14.31</v>
      </c>
      <c r="CN11" t="s">
        <v>137</v>
      </c>
      <c r="CP11" t="s">
        <v>138</v>
      </c>
      <c r="CR11" t="s">
        <v>139</v>
      </c>
      <c r="CS11" t="s">
        <v>139</v>
      </c>
      <c r="CT11" t="s">
        <v>139</v>
      </c>
      <c r="CU11" t="s">
        <v>139</v>
      </c>
      <c r="CV11" t="s">
        <v>140</v>
      </c>
      <c r="CW11" t="s">
        <v>139</v>
      </c>
      <c r="CX11" t="s">
        <v>140</v>
      </c>
      <c r="CY11" t="s">
        <v>3786</v>
      </c>
      <c r="CZ11" s="8">
        <v>16702353637</v>
      </c>
      <c r="DA11" t="s">
        <v>3782</v>
      </c>
      <c r="DB11" t="s">
        <v>1257</v>
      </c>
      <c r="DC11" t="s">
        <v>139</v>
      </c>
      <c r="DD11" t="s">
        <v>117</v>
      </c>
    </row>
    <row r="12" spans="1:114" ht="15" customHeight="1" x14ac:dyDescent="0.35">
      <c r="A12" t="s">
        <v>15945</v>
      </c>
      <c r="B12" t="s">
        <v>166</v>
      </c>
      <c r="C12" s="1">
        <v>45478</v>
      </c>
      <c r="D12" s="1">
        <v>45566</v>
      </c>
      <c r="E12" t="s">
        <v>116</v>
      </c>
      <c r="F12" s="1">
        <v>45564</v>
      </c>
      <c r="G12" t="s">
        <v>139</v>
      </c>
      <c r="H12" t="s">
        <v>117</v>
      </c>
      <c r="I12" t="s">
        <v>117</v>
      </c>
      <c r="J12" t="s">
        <v>15946</v>
      </c>
      <c r="L12" t="s">
        <v>15947</v>
      </c>
      <c r="N12" t="s">
        <v>136</v>
      </c>
      <c r="O12" t="s">
        <v>121</v>
      </c>
      <c r="P12" s="6">
        <v>96950</v>
      </c>
      <c r="Q12" t="s">
        <v>122</v>
      </c>
      <c r="S12" s="8">
        <v>16702353637</v>
      </c>
      <c r="U12" t="s">
        <v>3776</v>
      </c>
      <c r="V12">
        <v>236220</v>
      </c>
      <c r="W12" t="s">
        <v>124</v>
      </c>
      <c r="Y12" t="s">
        <v>3777</v>
      </c>
      <c r="Z12" t="s">
        <v>3778</v>
      </c>
      <c r="AA12" t="s">
        <v>3779</v>
      </c>
      <c r="AB12" t="s">
        <v>3780</v>
      </c>
      <c r="AC12" t="s">
        <v>15947</v>
      </c>
      <c r="AE12" t="s">
        <v>136</v>
      </c>
      <c r="AF12" t="s">
        <v>121</v>
      </c>
      <c r="AG12" s="6">
        <v>96950</v>
      </c>
      <c r="AH12" t="s">
        <v>122</v>
      </c>
      <c r="AJ12" s="8">
        <v>16702353637</v>
      </c>
      <c r="AL12" t="s">
        <v>3782</v>
      </c>
      <c r="BE12" t="str">
        <f>"13-2011"</f>
        <v>13-2011</v>
      </c>
      <c r="BF12" t="s">
        <v>934</v>
      </c>
      <c r="BG12" t="s">
        <v>15948</v>
      </c>
      <c r="BH12" t="s">
        <v>1669</v>
      </c>
      <c r="BI12">
        <v>1</v>
      </c>
      <c r="BK12" s="1">
        <v>45566</v>
      </c>
      <c r="BL12" s="1">
        <v>46660</v>
      </c>
      <c r="BO12">
        <v>40</v>
      </c>
      <c r="BP12">
        <v>0</v>
      </c>
      <c r="BQ12">
        <v>8</v>
      </c>
      <c r="BR12">
        <v>8</v>
      </c>
      <c r="BS12">
        <v>8</v>
      </c>
      <c r="BT12">
        <v>8</v>
      </c>
      <c r="BU12">
        <v>8</v>
      </c>
      <c r="BV12">
        <v>0</v>
      </c>
      <c r="BW12" t="str">
        <f>"8:00 AM"</f>
        <v>8:00 AM</v>
      </c>
      <c r="BX12" t="str">
        <f>"5:00 PM"</f>
        <v>5:00 PM</v>
      </c>
      <c r="BY12" t="s">
        <v>459</v>
      </c>
      <c r="BZ12">
        <v>0</v>
      </c>
      <c r="CA12">
        <v>12</v>
      </c>
      <c r="CB12" t="s">
        <v>117</v>
      </c>
      <c r="CD12" s="2" t="s">
        <v>15949</v>
      </c>
      <c r="CE12" t="s">
        <v>3781</v>
      </c>
      <c r="CG12" t="s">
        <v>136</v>
      </c>
      <c r="CH12" t="s">
        <v>121</v>
      </c>
      <c r="CI12" s="6">
        <v>96950</v>
      </c>
      <c r="CJ12" s="10">
        <v>16.98</v>
      </c>
      <c r="CK12" s="10">
        <v>16.98</v>
      </c>
      <c r="CL12" s="10">
        <v>25.47</v>
      </c>
      <c r="CM12" s="10">
        <v>25.47</v>
      </c>
      <c r="CN12" t="s">
        <v>137</v>
      </c>
      <c r="CP12" t="s">
        <v>138</v>
      </c>
      <c r="CR12" t="s">
        <v>117</v>
      </c>
      <c r="CS12" t="s">
        <v>139</v>
      </c>
      <c r="CT12" t="s">
        <v>140</v>
      </c>
      <c r="CU12" t="s">
        <v>139</v>
      </c>
      <c r="CV12" t="s">
        <v>140</v>
      </c>
      <c r="CW12" t="s">
        <v>139</v>
      </c>
      <c r="CX12" t="s">
        <v>140</v>
      </c>
      <c r="CY12" t="s">
        <v>15950</v>
      </c>
      <c r="CZ12" s="8">
        <v>16702353637</v>
      </c>
      <c r="DA12" t="s">
        <v>3782</v>
      </c>
      <c r="DB12" t="s">
        <v>1257</v>
      </c>
      <c r="DC12" t="s">
        <v>139</v>
      </c>
      <c r="DD12" t="s">
        <v>117</v>
      </c>
    </row>
    <row r="13" spans="1:114" ht="15" customHeight="1" x14ac:dyDescent="0.35">
      <c r="A13" t="s">
        <v>15847</v>
      </c>
      <c r="B13" t="s">
        <v>144</v>
      </c>
      <c r="C13" s="1">
        <v>45480</v>
      </c>
      <c r="D13" s="1">
        <v>45566</v>
      </c>
      <c r="E13" t="s">
        <v>116</v>
      </c>
      <c r="F13" s="1">
        <v>45623</v>
      </c>
      <c r="G13" t="s">
        <v>117</v>
      </c>
      <c r="H13" t="s">
        <v>117</v>
      </c>
      <c r="I13" t="s">
        <v>117</v>
      </c>
      <c r="J13" t="s">
        <v>15848</v>
      </c>
      <c r="K13" t="s">
        <v>140</v>
      </c>
      <c r="L13" t="s">
        <v>15849</v>
      </c>
      <c r="N13" t="s">
        <v>136</v>
      </c>
      <c r="O13" t="s">
        <v>121</v>
      </c>
      <c r="P13" s="6">
        <v>96950</v>
      </c>
      <c r="Q13" t="s">
        <v>122</v>
      </c>
      <c r="S13" s="8">
        <v>16702357171</v>
      </c>
      <c r="U13" t="s">
        <v>15850</v>
      </c>
      <c r="V13">
        <v>236220</v>
      </c>
      <c r="W13" t="s">
        <v>124</v>
      </c>
      <c r="Y13" t="s">
        <v>1100</v>
      </c>
      <c r="Z13" t="s">
        <v>15851</v>
      </c>
      <c r="AA13" t="s">
        <v>15852</v>
      </c>
      <c r="AB13" t="s">
        <v>1117</v>
      </c>
      <c r="AC13" t="s">
        <v>15853</v>
      </c>
      <c r="AE13" t="s">
        <v>136</v>
      </c>
      <c r="AF13" t="s">
        <v>121</v>
      </c>
      <c r="AG13" s="6">
        <v>96950</v>
      </c>
      <c r="AH13" t="s">
        <v>122</v>
      </c>
      <c r="AJ13" s="8">
        <v>16702357171</v>
      </c>
      <c r="AL13" t="s">
        <v>15854</v>
      </c>
      <c r="BE13" t="str">
        <f>"49-9071.00"</f>
        <v>49-9071.00</v>
      </c>
      <c r="BF13" t="s">
        <v>156</v>
      </c>
      <c r="BG13" t="s">
        <v>15855</v>
      </c>
      <c r="BH13" t="s">
        <v>2010</v>
      </c>
      <c r="BI13">
        <v>2</v>
      </c>
      <c r="BJ13">
        <v>2</v>
      </c>
      <c r="BK13" s="1">
        <v>45625</v>
      </c>
      <c r="BL13" s="1">
        <v>45989</v>
      </c>
      <c r="BM13" s="1">
        <v>45625</v>
      </c>
      <c r="BN13" s="1">
        <v>45989</v>
      </c>
      <c r="BO13">
        <v>40</v>
      </c>
      <c r="BP13">
        <v>0</v>
      </c>
      <c r="BQ13">
        <v>8</v>
      </c>
      <c r="BR13">
        <v>8</v>
      </c>
      <c r="BS13">
        <v>8</v>
      </c>
      <c r="BT13">
        <v>8</v>
      </c>
      <c r="BU13">
        <v>8</v>
      </c>
      <c r="BV13">
        <v>0</v>
      </c>
      <c r="BW13" t="str">
        <f>"8:00 AM"</f>
        <v>8:00 AM</v>
      </c>
      <c r="BX13" t="str">
        <f>"5:00 PM"</f>
        <v>5:00 PM</v>
      </c>
      <c r="BY13" t="s">
        <v>159</v>
      </c>
      <c r="BZ13">
        <v>0</v>
      </c>
      <c r="CA13">
        <v>12</v>
      </c>
      <c r="CB13" t="s">
        <v>117</v>
      </c>
      <c r="CD13" t="s">
        <v>15856</v>
      </c>
      <c r="CE13" t="s">
        <v>15857</v>
      </c>
      <c r="CG13" t="s">
        <v>136</v>
      </c>
      <c r="CH13" t="s">
        <v>121</v>
      </c>
      <c r="CI13" s="6">
        <v>96950</v>
      </c>
      <c r="CJ13" s="10">
        <v>9.5399999999999991</v>
      </c>
      <c r="CK13" s="10">
        <v>9.5399999999999991</v>
      </c>
      <c r="CL13" s="10">
        <v>0</v>
      </c>
      <c r="CM13" s="10">
        <v>0</v>
      </c>
      <c r="CN13" t="s">
        <v>137</v>
      </c>
      <c r="CO13" t="s">
        <v>140</v>
      </c>
      <c r="CP13" t="s">
        <v>138</v>
      </c>
      <c r="CR13" t="s">
        <v>117</v>
      </c>
      <c r="CS13" t="s">
        <v>139</v>
      </c>
      <c r="CT13" t="s">
        <v>140</v>
      </c>
      <c r="CU13" t="s">
        <v>140</v>
      </c>
      <c r="CV13" t="s">
        <v>140</v>
      </c>
      <c r="CW13" t="s">
        <v>139</v>
      </c>
      <c r="CX13" t="s">
        <v>140</v>
      </c>
      <c r="CY13" t="s">
        <v>5547</v>
      </c>
      <c r="CZ13" s="8">
        <v>16702357171</v>
      </c>
      <c r="DA13" t="s">
        <v>15854</v>
      </c>
      <c r="DB13" t="s">
        <v>140</v>
      </c>
      <c r="DC13" t="s">
        <v>139</v>
      </c>
      <c r="DD13" t="s">
        <v>117</v>
      </c>
    </row>
    <row r="14" spans="1:114" ht="15" customHeight="1" x14ac:dyDescent="0.35">
      <c r="A14" t="s">
        <v>12797</v>
      </c>
      <c r="B14" t="s">
        <v>144</v>
      </c>
      <c r="C14" s="1">
        <v>45486</v>
      </c>
      <c r="D14" s="1">
        <v>45566</v>
      </c>
      <c r="E14" t="s">
        <v>116</v>
      </c>
      <c r="F14" s="1">
        <v>45564</v>
      </c>
      <c r="G14" t="s">
        <v>139</v>
      </c>
      <c r="H14" t="s">
        <v>117</v>
      </c>
      <c r="I14" t="s">
        <v>117</v>
      </c>
      <c r="J14" t="s">
        <v>8349</v>
      </c>
      <c r="K14" t="s">
        <v>8350</v>
      </c>
      <c r="L14" t="s">
        <v>12798</v>
      </c>
      <c r="N14" t="s">
        <v>136</v>
      </c>
      <c r="O14" t="s">
        <v>121</v>
      </c>
      <c r="P14" s="6">
        <v>96950</v>
      </c>
      <c r="Q14" t="s">
        <v>122</v>
      </c>
      <c r="S14" s="8">
        <v>16702332421</v>
      </c>
      <c r="U14" t="s">
        <v>8352</v>
      </c>
      <c r="V14">
        <v>722513</v>
      </c>
      <c r="W14" t="s">
        <v>124</v>
      </c>
      <c r="Y14" t="s">
        <v>12799</v>
      </c>
      <c r="Z14" t="s">
        <v>12800</v>
      </c>
      <c r="AA14" t="s">
        <v>12801</v>
      </c>
      <c r="AB14" t="s">
        <v>936</v>
      </c>
      <c r="AC14" t="s">
        <v>12802</v>
      </c>
      <c r="AE14" t="s">
        <v>136</v>
      </c>
      <c r="AF14" t="s">
        <v>121</v>
      </c>
      <c r="AG14" s="6">
        <v>96950</v>
      </c>
      <c r="AH14" t="s">
        <v>122</v>
      </c>
      <c r="AJ14" s="8">
        <v>16702850663</v>
      </c>
      <c r="AL14" t="s">
        <v>8353</v>
      </c>
      <c r="BE14" t="str">
        <f>"43-3031.00"</f>
        <v>43-3031.00</v>
      </c>
      <c r="BF14" t="s">
        <v>357</v>
      </c>
      <c r="BG14" t="s">
        <v>12803</v>
      </c>
      <c r="BH14" t="s">
        <v>2279</v>
      </c>
      <c r="BI14">
        <v>2</v>
      </c>
      <c r="BJ14">
        <v>2</v>
      </c>
      <c r="BK14" s="1">
        <v>45566</v>
      </c>
      <c r="BL14" s="1">
        <v>45930</v>
      </c>
      <c r="BM14" s="1">
        <v>45566</v>
      </c>
      <c r="BN14" s="1">
        <v>45930</v>
      </c>
      <c r="BO14">
        <v>35</v>
      </c>
      <c r="BP14">
        <v>0</v>
      </c>
      <c r="BQ14">
        <v>7</v>
      </c>
      <c r="BR14">
        <v>7</v>
      </c>
      <c r="BS14">
        <v>7</v>
      </c>
      <c r="BT14">
        <v>7</v>
      </c>
      <c r="BU14">
        <v>7</v>
      </c>
      <c r="BV14">
        <v>0</v>
      </c>
      <c r="BW14" t="str">
        <f>"8:00 AM"</f>
        <v>8:00 AM</v>
      </c>
      <c r="BX14" t="str">
        <f>"4:00 PM"</f>
        <v>4:00 PM</v>
      </c>
      <c r="BY14" t="s">
        <v>159</v>
      </c>
      <c r="BZ14">
        <v>0</v>
      </c>
      <c r="CA14">
        <v>24</v>
      </c>
      <c r="CB14" t="s">
        <v>117</v>
      </c>
      <c r="CD14" t="s">
        <v>12804</v>
      </c>
      <c r="CE14" t="s">
        <v>2586</v>
      </c>
      <c r="CG14" t="s">
        <v>136</v>
      </c>
      <c r="CH14" t="s">
        <v>121</v>
      </c>
      <c r="CI14" s="6">
        <v>96950</v>
      </c>
      <c r="CJ14" s="10">
        <v>11.43</v>
      </c>
      <c r="CK14" s="10">
        <v>12.86</v>
      </c>
      <c r="CL14" s="10">
        <v>17.14</v>
      </c>
      <c r="CM14" s="10">
        <v>19.29</v>
      </c>
      <c r="CN14" t="s">
        <v>137</v>
      </c>
      <c r="CP14" t="s">
        <v>138</v>
      </c>
      <c r="CR14" t="s">
        <v>117</v>
      </c>
      <c r="CS14" t="s">
        <v>139</v>
      </c>
      <c r="CT14" t="s">
        <v>140</v>
      </c>
      <c r="CU14" t="s">
        <v>139</v>
      </c>
      <c r="CV14" t="s">
        <v>140</v>
      </c>
      <c r="CW14" t="s">
        <v>139</v>
      </c>
      <c r="CX14" t="s">
        <v>140</v>
      </c>
      <c r="CY14" t="s">
        <v>2587</v>
      </c>
      <c r="CZ14" s="8">
        <v>16702332421</v>
      </c>
      <c r="DA14" t="s">
        <v>8353</v>
      </c>
      <c r="DB14" t="s">
        <v>140</v>
      </c>
      <c r="DC14" t="s">
        <v>139</v>
      </c>
      <c r="DD14" t="s">
        <v>117</v>
      </c>
    </row>
    <row r="15" spans="1:114" ht="15" customHeight="1" x14ac:dyDescent="0.35">
      <c r="A15" t="s">
        <v>6935</v>
      </c>
      <c r="B15" t="s">
        <v>144</v>
      </c>
      <c r="C15" s="1">
        <v>45488</v>
      </c>
      <c r="D15" s="1">
        <v>45566</v>
      </c>
      <c r="E15" t="s">
        <v>211</v>
      </c>
      <c r="G15" t="s">
        <v>117</v>
      </c>
      <c r="H15" t="s">
        <v>117</v>
      </c>
      <c r="I15" t="s">
        <v>117</v>
      </c>
      <c r="J15" t="s">
        <v>6936</v>
      </c>
      <c r="K15" t="s">
        <v>6937</v>
      </c>
      <c r="L15" t="s">
        <v>6938</v>
      </c>
      <c r="M15" t="s">
        <v>6939</v>
      </c>
      <c r="N15" t="s">
        <v>136</v>
      </c>
      <c r="O15" t="s">
        <v>121</v>
      </c>
      <c r="P15" s="6">
        <v>96950</v>
      </c>
      <c r="Q15" t="s">
        <v>122</v>
      </c>
      <c r="S15" s="8">
        <v>16702333600</v>
      </c>
      <c r="U15" t="s">
        <v>6940</v>
      </c>
      <c r="V15">
        <v>524210</v>
      </c>
      <c r="W15" t="s">
        <v>124</v>
      </c>
      <c r="Y15" t="s">
        <v>6941</v>
      </c>
      <c r="Z15" t="s">
        <v>6942</v>
      </c>
      <c r="AB15" t="s">
        <v>6943</v>
      </c>
      <c r="AC15" t="s">
        <v>6938</v>
      </c>
      <c r="AD15" t="s">
        <v>6939</v>
      </c>
      <c r="AE15" t="s">
        <v>136</v>
      </c>
      <c r="AF15" t="s">
        <v>121</v>
      </c>
      <c r="AG15" s="6">
        <v>96950</v>
      </c>
      <c r="AH15" t="s">
        <v>122</v>
      </c>
      <c r="AJ15" s="8">
        <v>16702333600</v>
      </c>
      <c r="AL15" t="s">
        <v>6944</v>
      </c>
      <c r="BE15" t="str">
        <f>"43-5021.00"</f>
        <v>43-5021.00</v>
      </c>
      <c r="BF15" t="s">
        <v>6945</v>
      </c>
      <c r="BG15" t="s">
        <v>6946</v>
      </c>
      <c r="BH15" t="s">
        <v>6945</v>
      </c>
      <c r="BI15">
        <v>1</v>
      </c>
      <c r="BJ15">
        <v>1</v>
      </c>
      <c r="BK15" s="1">
        <v>45566</v>
      </c>
      <c r="BL15" s="1">
        <v>45930</v>
      </c>
      <c r="BM15" s="1">
        <v>45566</v>
      </c>
      <c r="BN15" s="1">
        <v>45930</v>
      </c>
      <c r="BO15">
        <v>35</v>
      </c>
      <c r="BP15">
        <v>0</v>
      </c>
      <c r="BQ15">
        <v>7</v>
      </c>
      <c r="BR15">
        <v>7</v>
      </c>
      <c r="BS15">
        <v>7</v>
      </c>
      <c r="BT15">
        <v>7</v>
      </c>
      <c r="BU15">
        <v>7</v>
      </c>
      <c r="BV15">
        <v>0</v>
      </c>
      <c r="BW15" t="str">
        <f>"8:00 AM"</f>
        <v>8:00 AM</v>
      </c>
      <c r="BX15" t="str">
        <f>"5:00 PM"</f>
        <v>5:00 PM</v>
      </c>
      <c r="BY15" t="s">
        <v>159</v>
      </c>
      <c r="BZ15">
        <v>1</v>
      </c>
      <c r="CA15">
        <v>12</v>
      </c>
      <c r="CB15" t="s">
        <v>117</v>
      </c>
      <c r="CD15" t="s">
        <v>6947</v>
      </c>
      <c r="CE15" t="s">
        <v>6939</v>
      </c>
      <c r="CF15" t="s">
        <v>136</v>
      </c>
      <c r="CG15" t="s">
        <v>136</v>
      </c>
      <c r="CH15" t="s">
        <v>121</v>
      </c>
      <c r="CI15" s="6">
        <v>96950</v>
      </c>
      <c r="CJ15" s="10">
        <v>10.050000000000001</v>
      </c>
      <c r="CK15" s="10">
        <v>10.050000000000001</v>
      </c>
      <c r="CL15" s="10">
        <v>15.08</v>
      </c>
      <c r="CM15" s="10">
        <v>15.08</v>
      </c>
      <c r="CN15" t="s">
        <v>137</v>
      </c>
      <c r="CO15" t="s">
        <v>6016</v>
      </c>
      <c r="CP15" t="s">
        <v>138</v>
      </c>
      <c r="CR15" t="s">
        <v>117</v>
      </c>
      <c r="CS15" t="s">
        <v>139</v>
      </c>
      <c r="CT15" t="s">
        <v>139</v>
      </c>
      <c r="CU15" t="s">
        <v>139</v>
      </c>
      <c r="CV15" t="s">
        <v>139</v>
      </c>
      <c r="CW15" t="s">
        <v>139</v>
      </c>
      <c r="CX15" t="s">
        <v>140</v>
      </c>
      <c r="CY15" t="s">
        <v>5886</v>
      </c>
      <c r="CZ15" s="8">
        <v>16702333600</v>
      </c>
      <c r="DA15" t="s">
        <v>6944</v>
      </c>
      <c r="DB15" t="s">
        <v>164</v>
      </c>
      <c r="DC15" t="s">
        <v>139</v>
      </c>
      <c r="DD15" t="s">
        <v>117</v>
      </c>
    </row>
    <row r="16" spans="1:114" ht="15" customHeight="1" x14ac:dyDescent="0.35">
      <c r="A16" t="s">
        <v>3388</v>
      </c>
      <c r="B16" t="s">
        <v>115</v>
      </c>
      <c r="C16" s="1">
        <v>45488</v>
      </c>
      <c r="D16" s="1">
        <v>45566</v>
      </c>
      <c r="E16" t="s">
        <v>116</v>
      </c>
      <c r="F16" s="1">
        <v>45564</v>
      </c>
      <c r="G16" t="s">
        <v>117</v>
      </c>
      <c r="H16" t="s">
        <v>117</v>
      </c>
      <c r="I16" t="s">
        <v>117</v>
      </c>
      <c r="J16" t="s">
        <v>466</v>
      </c>
      <c r="L16" t="s">
        <v>467</v>
      </c>
      <c r="M16" t="s">
        <v>468</v>
      </c>
      <c r="N16" t="s">
        <v>136</v>
      </c>
      <c r="O16" t="s">
        <v>121</v>
      </c>
      <c r="P16" s="6">
        <v>96950</v>
      </c>
      <c r="Q16" t="s">
        <v>122</v>
      </c>
      <c r="S16" s="8">
        <v>16707885235</v>
      </c>
      <c r="U16" t="s">
        <v>470</v>
      </c>
      <c r="V16">
        <v>236116</v>
      </c>
      <c r="W16" t="s">
        <v>124</v>
      </c>
      <c r="Y16" t="s">
        <v>471</v>
      </c>
      <c r="Z16" t="s">
        <v>472</v>
      </c>
      <c r="AA16" t="s">
        <v>473</v>
      </c>
      <c r="AB16" t="s">
        <v>474</v>
      </c>
      <c r="AC16" t="s">
        <v>475</v>
      </c>
      <c r="AD16" t="s">
        <v>476</v>
      </c>
      <c r="AE16" t="s">
        <v>136</v>
      </c>
      <c r="AF16" t="s">
        <v>121</v>
      </c>
      <c r="AG16" s="6">
        <v>96950</v>
      </c>
      <c r="AH16" t="s">
        <v>122</v>
      </c>
      <c r="AJ16" s="8">
        <v>16707885235</v>
      </c>
      <c r="AL16" t="s">
        <v>477</v>
      </c>
      <c r="BE16" t="str">
        <f>"49-9071.00"</f>
        <v>49-9071.00</v>
      </c>
      <c r="BF16" t="s">
        <v>156</v>
      </c>
      <c r="BG16" t="s">
        <v>478</v>
      </c>
      <c r="BH16" t="s">
        <v>479</v>
      </c>
      <c r="BI16">
        <v>14</v>
      </c>
      <c r="BK16" s="1">
        <v>45566</v>
      </c>
      <c r="BL16" s="1">
        <v>45930</v>
      </c>
      <c r="BO16">
        <v>35</v>
      </c>
      <c r="BP16">
        <v>0</v>
      </c>
      <c r="BQ16">
        <v>7</v>
      </c>
      <c r="BR16">
        <v>7</v>
      </c>
      <c r="BS16">
        <v>7</v>
      </c>
      <c r="BT16">
        <v>7</v>
      </c>
      <c r="BU16">
        <v>7</v>
      </c>
      <c r="BV16">
        <v>0</v>
      </c>
      <c r="BW16" t="str">
        <f>"8:00 AM"</f>
        <v>8:00 AM</v>
      </c>
      <c r="BX16" t="str">
        <f>"4:00 PM"</f>
        <v>4:00 PM</v>
      </c>
      <c r="BY16" t="s">
        <v>159</v>
      </c>
      <c r="BZ16">
        <v>0</v>
      </c>
      <c r="CA16">
        <v>24</v>
      </c>
      <c r="CB16" t="s">
        <v>117</v>
      </c>
      <c r="CD16" t="s">
        <v>480</v>
      </c>
      <c r="CE16" t="s">
        <v>475</v>
      </c>
      <c r="CF16" t="s">
        <v>476</v>
      </c>
      <c r="CG16" t="s">
        <v>136</v>
      </c>
      <c r="CH16" t="s">
        <v>121</v>
      </c>
      <c r="CI16" s="6">
        <v>96950</v>
      </c>
      <c r="CJ16" s="10">
        <v>9.75</v>
      </c>
      <c r="CK16" s="10">
        <v>9.75</v>
      </c>
      <c r="CL16" s="10">
        <v>14.63</v>
      </c>
      <c r="CM16" s="10">
        <v>14.63</v>
      </c>
      <c r="CN16" t="s">
        <v>137</v>
      </c>
      <c r="CO16" t="s">
        <v>2428</v>
      </c>
      <c r="CP16" t="s">
        <v>138</v>
      </c>
      <c r="CR16" t="s">
        <v>117</v>
      </c>
      <c r="CS16" t="s">
        <v>139</v>
      </c>
      <c r="CT16" t="s">
        <v>139</v>
      </c>
      <c r="CU16" t="s">
        <v>139</v>
      </c>
      <c r="CV16" t="s">
        <v>140</v>
      </c>
      <c r="CW16" t="s">
        <v>139</v>
      </c>
      <c r="CX16" t="s">
        <v>139</v>
      </c>
      <c r="CY16" t="s">
        <v>3389</v>
      </c>
      <c r="CZ16" s="8">
        <v>16707885235</v>
      </c>
      <c r="DA16" t="s">
        <v>477</v>
      </c>
      <c r="DB16" t="s">
        <v>140</v>
      </c>
      <c r="DC16" t="s">
        <v>139</v>
      </c>
      <c r="DD16" t="s">
        <v>117</v>
      </c>
    </row>
    <row r="17" spans="1:114" ht="15" customHeight="1" x14ac:dyDescent="0.35">
      <c r="A17" t="s">
        <v>16004</v>
      </c>
      <c r="B17" t="s">
        <v>115</v>
      </c>
      <c r="C17" s="1">
        <v>45520</v>
      </c>
      <c r="D17" s="1">
        <v>45566</v>
      </c>
      <c r="E17" t="s">
        <v>116</v>
      </c>
      <c r="F17" s="1">
        <v>45564</v>
      </c>
      <c r="G17" t="s">
        <v>117</v>
      </c>
      <c r="H17" t="s">
        <v>117</v>
      </c>
      <c r="I17" t="s">
        <v>117</v>
      </c>
      <c r="J17" t="s">
        <v>230</v>
      </c>
      <c r="K17" t="s">
        <v>231</v>
      </c>
      <c r="L17" t="s">
        <v>232</v>
      </c>
      <c r="M17" t="s">
        <v>136</v>
      </c>
      <c r="N17" t="s">
        <v>233</v>
      </c>
      <c r="O17" t="s">
        <v>121</v>
      </c>
      <c r="P17" s="6">
        <v>96950</v>
      </c>
      <c r="Q17" t="s">
        <v>122</v>
      </c>
      <c r="S17" s="8">
        <v>16702331530</v>
      </c>
      <c r="U17" t="s">
        <v>234</v>
      </c>
      <c r="V17">
        <v>311812</v>
      </c>
      <c r="W17" t="s">
        <v>124</v>
      </c>
      <c r="Y17" t="s">
        <v>235</v>
      </c>
      <c r="Z17" t="s">
        <v>236</v>
      </c>
      <c r="AB17" t="s">
        <v>237</v>
      </c>
      <c r="AC17" t="s">
        <v>232</v>
      </c>
      <c r="AD17" t="s">
        <v>136</v>
      </c>
      <c r="AE17" t="s">
        <v>233</v>
      </c>
      <c r="AF17" t="s">
        <v>121</v>
      </c>
      <c r="AG17" s="6">
        <v>96950</v>
      </c>
      <c r="AH17" t="s">
        <v>122</v>
      </c>
      <c r="AJ17" s="8">
        <v>16702331530</v>
      </c>
      <c r="AL17" t="s">
        <v>238</v>
      </c>
      <c r="BE17" t="str">
        <f>"35-2014.00"</f>
        <v>35-2014.00</v>
      </c>
      <c r="BF17" t="s">
        <v>191</v>
      </c>
      <c r="BG17" t="s">
        <v>7050</v>
      </c>
      <c r="BH17" t="s">
        <v>313</v>
      </c>
      <c r="BI17">
        <v>9</v>
      </c>
      <c r="BK17" s="1">
        <v>45566</v>
      </c>
      <c r="BL17" s="1">
        <v>45930</v>
      </c>
      <c r="BO17">
        <v>36</v>
      </c>
      <c r="BP17">
        <v>6</v>
      </c>
      <c r="BQ17">
        <v>0</v>
      </c>
      <c r="BR17">
        <v>6</v>
      </c>
      <c r="BS17">
        <v>6</v>
      </c>
      <c r="BT17">
        <v>6</v>
      </c>
      <c r="BU17">
        <v>6</v>
      </c>
      <c r="BV17">
        <v>6</v>
      </c>
      <c r="BW17" t="str">
        <f>"5:30 AM"</f>
        <v>5:30 AM</v>
      </c>
      <c r="BX17" t="str">
        <f>"1:30 PM"</f>
        <v>1:30 PM</v>
      </c>
      <c r="BY17" t="s">
        <v>159</v>
      </c>
      <c r="BZ17">
        <v>0</v>
      </c>
      <c r="CA17">
        <v>12</v>
      </c>
      <c r="CB17" t="s">
        <v>117</v>
      </c>
      <c r="CD17" t="s">
        <v>7051</v>
      </c>
      <c r="CE17" t="s">
        <v>232</v>
      </c>
      <c r="CF17" t="s">
        <v>136</v>
      </c>
      <c r="CG17" t="s">
        <v>233</v>
      </c>
      <c r="CH17" t="s">
        <v>121</v>
      </c>
      <c r="CI17" s="6">
        <v>96950</v>
      </c>
      <c r="CJ17" s="10">
        <v>8.83</v>
      </c>
      <c r="CK17" s="10">
        <v>14.19</v>
      </c>
      <c r="CL17" s="10">
        <v>13.25</v>
      </c>
      <c r="CM17" s="10">
        <v>21.29</v>
      </c>
      <c r="CN17" t="s">
        <v>137</v>
      </c>
      <c r="CO17" t="s">
        <v>164</v>
      </c>
      <c r="CP17" t="s">
        <v>138</v>
      </c>
      <c r="CR17" t="s">
        <v>117</v>
      </c>
      <c r="CS17" t="s">
        <v>139</v>
      </c>
      <c r="CT17" t="s">
        <v>140</v>
      </c>
      <c r="CU17" t="s">
        <v>139</v>
      </c>
      <c r="CV17" t="s">
        <v>140</v>
      </c>
      <c r="CW17" t="s">
        <v>139</v>
      </c>
      <c r="CX17" t="s">
        <v>140</v>
      </c>
      <c r="CY17" t="s">
        <v>9150</v>
      </c>
      <c r="CZ17" s="8">
        <v>16702331530</v>
      </c>
      <c r="DA17" t="s">
        <v>238</v>
      </c>
      <c r="DB17" t="s">
        <v>244</v>
      </c>
      <c r="DC17" t="s">
        <v>139</v>
      </c>
      <c r="DD17" t="s">
        <v>117</v>
      </c>
      <c r="DE17" t="s">
        <v>235</v>
      </c>
      <c r="DF17" t="s">
        <v>236</v>
      </c>
      <c r="DH17" t="s">
        <v>234</v>
      </c>
      <c r="DI17" t="s">
        <v>230</v>
      </c>
      <c r="DJ17" t="s">
        <v>238</v>
      </c>
    </row>
    <row r="18" spans="1:114" ht="15" customHeight="1" x14ac:dyDescent="0.35">
      <c r="A18" t="s">
        <v>6665</v>
      </c>
      <c r="B18" t="s">
        <v>115</v>
      </c>
      <c r="C18" s="1">
        <v>45527</v>
      </c>
      <c r="D18" s="1">
        <v>45566</v>
      </c>
      <c r="E18" t="s">
        <v>116</v>
      </c>
      <c r="F18" s="1">
        <v>45564</v>
      </c>
      <c r="G18" t="s">
        <v>117</v>
      </c>
      <c r="H18" t="s">
        <v>117</v>
      </c>
      <c r="I18" t="s">
        <v>117</v>
      </c>
      <c r="J18" t="s">
        <v>2685</v>
      </c>
      <c r="L18" t="s">
        <v>2686</v>
      </c>
      <c r="M18" t="s">
        <v>2687</v>
      </c>
      <c r="N18" t="s">
        <v>120</v>
      </c>
      <c r="O18" t="s">
        <v>121</v>
      </c>
      <c r="P18" s="6">
        <v>96950</v>
      </c>
      <c r="Q18" t="s">
        <v>122</v>
      </c>
      <c r="S18" s="8">
        <v>16702341726</v>
      </c>
      <c r="U18" t="s">
        <v>2688</v>
      </c>
      <c r="V18">
        <v>311812</v>
      </c>
      <c r="W18" t="s">
        <v>124</v>
      </c>
      <c r="Y18" t="s">
        <v>2689</v>
      </c>
      <c r="Z18" t="s">
        <v>1865</v>
      </c>
      <c r="AA18" t="s">
        <v>3030</v>
      </c>
      <c r="AB18" t="s">
        <v>154</v>
      </c>
      <c r="AC18" t="s">
        <v>2686</v>
      </c>
      <c r="AD18" t="s">
        <v>2687</v>
      </c>
      <c r="AE18" t="s">
        <v>120</v>
      </c>
      <c r="AF18" t="s">
        <v>121</v>
      </c>
      <c r="AG18" s="6">
        <v>96950</v>
      </c>
      <c r="AH18" t="s">
        <v>122</v>
      </c>
      <c r="AJ18" s="8">
        <v>16702341726</v>
      </c>
      <c r="AL18" t="s">
        <v>3031</v>
      </c>
      <c r="BE18" t="str">
        <f>"43-3031.00"</f>
        <v>43-3031.00</v>
      </c>
      <c r="BF18" t="s">
        <v>357</v>
      </c>
      <c r="BG18" t="s">
        <v>2693</v>
      </c>
      <c r="BH18" t="s">
        <v>2694</v>
      </c>
      <c r="BI18">
        <v>4</v>
      </c>
      <c r="BK18" s="1">
        <v>45566</v>
      </c>
      <c r="BL18" s="1">
        <v>45930</v>
      </c>
      <c r="BO18">
        <v>40</v>
      </c>
      <c r="BP18">
        <v>0</v>
      </c>
      <c r="BQ18">
        <v>8</v>
      </c>
      <c r="BR18">
        <v>7</v>
      </c>
      <c r="BS18">
        <v>7</v>
      </c>
      <c r="BT18">
        <v>7</v>
      </c>
      <c r="BU18">
        <v>7</v>
      </c>
      <c r="BV18">
        <v>4</v>
      </c>
      <c r="BW18" t="str">
        <f>"8:00 AM"</f>
        <v>8:00 AM</v>
      </c>
      <c r="BX18" t="str">
        <f>"5:00 PM"</f>
        <v>5:00 PM</v>
      </c>
      <c r="BY18" t="s">
        <v>159</v>
      </c>
      <c r="BZ18">
        <v>6</v>
      </c>
      <c r="CA18">
        <v>12</v>
      </c>
      <c r="CB18" t="s">
        <v>117</v>
      </c>
      <c r="CD18" t="s">
        <v>6666</v>
      </c>
      <c r="CE18" t="s">
        <v>2686</v>
      </c>
      <c r="CF18" t="s">
        <v>2687</v>
      </c>
      <c r="CG18" t="s">
        <v>136</v>
      </c>
      <c r="CH18" t="s">
        <v>121</v>
      </c>
      <c r="CI18" s="6">
        <v>96950</v>
      </c>
      <c r="CJ18" s="10">
        <v>12.28</v>
      </c>
      <c r="CK18" s="10">
        <v>12.28</v>
      </c>
      <c r="CL18" s="10">
        <v>18.420000000000002</v>
      </c>
      <c r="CM18" s="10">
        <v>18.420000000000002</v>
      </c>
      <c r="CN18" t="s">
        <v>137</v>
      </c>
      <c r="CO18" t="s">
        <v>3034</v>
      </c>
      <c r="CP18" t="s">
        <v>138</v>
      </c>
      <c r="CR18" t="s">
        <v>117</v>
      </c>
      <c r="CS18" t="s">
        <v>139</v>
      </c>
      <c r="CT18" t="s">
        <v>140</v>
      </c>
      <c r="CU18" t="s">
        <v>139</v>
      </c>
      <c r="CV18" t="s">
        <v>140</v>
      </c>
      <c r="CW18" t="s">
        <v>139</v>
      </c>
      <c r="CX18" t="s">
        <v>140</v>
      </c>
      <c r="CY18" s="2" t="s">
        <v>3035</v>
      </c>
      <c r="CZ18" s="8">
        <v>16702341726</v>
      </c>
      <c r="DA18" t="s">
        <v>2697</v>
      </c>
      <c r="DB18" t="s">
        <v>140</v>
      </c>
      <c r="DC18" t="s">
        <v>139</v>
      </c>
      <c r="DD18" t="s">
        <v>117</v>
      </c>
    </row>
    <row r="19" spans="1:114" ht="15" customHeight="1" x14ac:dyDescent="0.35">
      <c r="A19" t="s">
        <v>8841</v>
      </c>
      <c r="B19" t="s">
        <v>115</v>
      </c>
      <c r="C19" s="1">
        <v>45566</v>
      </c>
      <c r="D19" s="1">
        <v>45566</v>
      </c>
      <c r="E19" t="s">
        <v>211</v>
      </c>
      <c r="G19" t="s">
        <v>117</v>
      </c>
      <c r="H19" t="s">
        <v>117</v>
      </c>
      <c r="I19" t="s">
        <v>117</v>
      </c>
      <c r="J19" t="s">
        <v>466</v>
      </c>
      <c r="L19" t="s">
        <v>467</v>
      </c>
      <c r="M19" t="s">
        <v>468</v>
      </c>
      <c r="N19" t="s">
        <v>136</v>
      </c>
      <c r="O19" t="s">
        <v>121</v>
      </c>
      <c r="P19" s="6">
        <v>96950</v>
      </c>
      <c r="Q19" t="s">
        <v>122</v>
      </c>
      <c r="S19" s="8">
        <v>16707885235</v>
      </c>
      <c r="U19" t="s">
        <v>470</v>
      </c>
      <c r="V19">
        <v>236116</v>
      </c>
      <c r="W19" t="s">
        <v>124</v>
      </c>
      <c r="Y19" t="s">
        <v>471</v>
      </c>
      <c r="Z19" t="s">
        <v>472</v>
      </c>
      <c r="AA19" t="s">
        <v>473</v>
      </c>
      <c r="AB19" t="s">
        <v>474</v>
      </c>
      <c r="AC19" t="s">
        <v>475</v>
      </c>
      <c r="AD19" t="s">
        <v>476</v>
      </c>
      <c r="AE19" t="s">
        <v>136</v>
      </c>
      <c r="AF19" t="s">
        <v>121</v>
      </c>
      <c r="AG19" s="6">
        <v>96950</v>
      </c>
      <c r="AH19" t="s">
        <v>122</v>
      </c>
      <c r="AJ19" s="8">
        <v>16707885235</v>
      </c>
      <c r="AL19" t="s">
        <v>477</v>
      </c>
      <c r="BE19" t="str">
        <f>"49-9071.00"</f>
        <v>49-9071.00</v>
      </c>
      <c r="BF19" t="s">
        <v>156</v>
      </c>
      <c r="BG19" t="s">
        <v>478</v>
      </c>
      <c r="BH19" t="s">
        <v>479</v>
      </c>
      <c r="BI19">
        <v>2</v>
      </c>
      <c r="BK19" s="1">
        <v>45626</v>
      </c>
      <c r="BL19" s="1">
        <v>45990</v>
      </c>
      <c r="BO19">
        <v>35</v>
      </c>
      <c r="BP19">
        <v>0</v>
      </c>
      <c r="BQ19">
        <v>7</v>
      </c>
      <c r="BR19">
        <v>7</v>
      </c>
      <c r="BS19">
        <v>7</v>
      </c>
      <c r="BT19">
        <v>7</v>
      </c>
      <c r="BU19">
        <v>7</v>
      </c>
      <c r="BV19">
        <v>0</v>
      </c>
      <c r="BW19" t="str">
        <f>"8:00 AM"</f>
        <v>8:00 AM</v>
      </c>
      <c r="BX19" t="str">
        <f>"4:00 PM"</f>
        <v>4:00 PM</v>
      </c>
      <c r="BY19" t="s">
        <v>159</v>
      </c>
      <c r="BZ19">
        <v>0</v>
      </c>
      <c r="CA19">
        <v>24</v>
      </c>
      <c r="CB19" t="s">
        <v>117</v>
      </c>
      <c r="CD19" t="s">
        <v>480</v>
      </c>
      <c r="CE19" t="s">
        <v>475</v>
      </c>
      <c r="CF19" t="s">
        <v>476</v>
      </c>
      <c r="CG19" t="s">
        <v>136</v>
      </c>
      <c r="CH19" t="s">
        <v>121</v>
      </c>
      <c r="CI19" s="6">
        <v>96950</v>
      </c>
      <c r="CJ19" s="10">
        <v>9.75</v>
      </c>
      <c r="CK19" s="10">
        <v>9.75</v>
      </c>
      <c r="CL19" s="10">
        <v>14.63</v>
      </c>
      <c r="CM19" s="10">
        <v>14.63</v>
      </c>
      <c r="CN19" t="s">
        <v>137</v>
      </c>
      <c r="CO19" t="s">
        <v>2428</v>
      </c>
      <c r="CP19" t="s">
        <v>138</v>
      </c>
      <c r="CR19" t="s">
        <v>117</v>
      </c>
      <c r="CS19" t="s">
        <v>139</v>
      </c>
      <c r="CT19" t="s">
        <v>139</v>
      </c>
      <c r="CU19" t="s">
        <v>139</v>
      </c>
      <c r="CV19" t="s">
        <v>140</v>
      </c>
      <c r="CW19" t="s">
        <v>139</v>
      </c>
      <c r="CX19" t="s">
        <v>139</v>
      </c>
      <c r="CY19" t="s">
        <v>3389</v>
      </c>
      <c r="CZ19" s="8">
        <v>16707885235</v>
      </c>
      <c r="DA19" t="s">
        <v>477</v>
      </c>
      <c r="DB19" t="s">
        <v>140</v>
      </c>
      <c r="DC19" t="s">
        <v>139</v>
      </c>
      <c r="DD19" t="s">
        <v>117</v>
      </c>
    </row>
    <row r="20" spans="1:114" ht="15" customHeight="1" x14ac:dyDescent="0.35">
      <c r="A20" t="s">
        <v>9301</v>
      </c>
      <c r="B20" t="s">
        <v>144</v>
      </c>
      <c r="C20" s="1">
        <v>45470</v>
      </c>
      <c r="D20" s="1">
        <v>45567</v>
      </c>
      <c r="E20" t="s">
        <v>211</v>
      </c>
      <c r="G20" t="s">
        <v>117</v>
      </c>
      <c r="H20" t="s">
        <v>117</v>
      </c>
      <c r="I20" t="s">
        <v>117</v>
      </c>
      <c r="J20" t="s">
        <v>9302</v>
      </c>
      <c r="K20" t="s">
        <v>9303</v>
      </c>
      <c r="L20" t="s">
        <v>9304</v>
      </c>
      <c r="M20" t="s">
        <v>9305</v>
      </c>
      <c r="N20" t="s">
        <v>120</v>
      </c>
      <c r="O20" t="s">
        <v>121</v>
      </c>
      <c r="P20" s="6">
        <v>96950</v>
      </c>
      <c r="Q20" t="s">
        <v>122</v>
      </c>
      <c r="S20" s="8">
        <v>16702333966</v>
      </c>
      <c r="U20" t="s">
        <v>9306</v>
      </c>
      <c r="V20">
        <v>722511</v>
      </c>
      <c r="W20" t="s">
        <v>124</v>
      </c>
      <c r="Y20" t="s">
        <v>9307</v>
      </c>
      <c r="Z20" t="s">
        <v>9308</v>
      </c>
      <c r="AB20" t="s">
        <v>9309</v>
      </c>
      <c r="AC20" t="s">
        <v>9304</v>
      </c>
      <c r="AD20" t="s">
        <v>9305</v>
      </c>
      <c r="AE20" t="s">
        <v>120</v>
      </c>
      <c r="AF20" t="s">
        <v>121</v>
      </c>
      <c r="AG20" s="6">
        <v>96950</v>
      </c>
      <c r="AH20" t="s">
        <v>122</v>
      </c>
      <c r="AJ20" s="8">
        <v>16702333966</v>
      </c>
      <c r="AL20" t="s">
        <v>9310</v>
      </c>
      <c r="BE20" t="str">
        <f>"35-2014.00"</f>
        <v>35-2014.00</v>
      </c>
      <c r="BF20" t="s">
        <v>191</v>
      </c>
      <c r="BG20" t="s">
        <v>9311</v>
      </c>
      <c r="BH20" t="s">
        <v>9312</v>
      </c>
      <c r="BI20">
        <v>1</v>
      </c>
      <c r="BJ20">
        <v>1</v>
      </c>
      <c r="BK20" s="1">
        <v>45566</v>
      </c>
      <c r="BL20" s="1">
        <v>45930</v>
      </c>
      <c r="BM20" s="1">
        <v>45567</v>
      </c>
      <c r="BN20" s="1">
        <v>45930</v>
      </c>
      <c r="BO20">
        <v>35</v>
      </c>
      <c r="BP20">
        <v>0</v>
      </c>
      <c r="BQ20">
        <v>7</v>
      </c>
      <c r="BR20">
        <v>7</v>
      </c>
      <c r="BS20">
        <v>7</v>
      </c>
      <c r="BT20">
        <v>7</v>
      </c>
      <c r="BU20">
        <v>7</v>
      </c>
      <c r="BV20">
        <v>0</v>
      </c>
      <c r="BW20" t="str">
        <f>"10:00 AM"</f>
        <v>10:00 AM</v>
      </c>
      <c r="BX20" t="str">
        <f>"9:00 PM"</f>
        <v>9:00 PM</v>
      </c>
      <c r="BY20" t="s">
        <v>133</v>
      </c>
      <c r="BZ20">
        <v>0</v>
      </c>
      <c r="CA20">
        <v>12</v>
      </c>
      <c r="CB20" t="s">
        <v>117</v>
      </c>
      <c r="CD20" t="s">
        <v>6218</v>
      </c>
      <c r="CE20" t="s">
        <v>9304</v>
      </c>
      <c r="CF20" t="s">
        <v>140</v>
      </c>
      <c r="CG20" t="s">
        <v>120</v>
      </c>
      <c r="CH20" t="s">
        <v>121</v>
      </c>
      <c r="CI20" s="6">
        <v>96950</v>
      </c>
      <c r="CJ20" s="10">
        <v>8.69</v>
      </c>
      <c r="CK20" s="10">
        <v>9</v>
      </c>
      <c r="CL20" s="10">
        <v>13.04</v>
      </c>
      <c r="CM20" s="10">
        <v>13.5</v>
      </c>
      <c r="CN20" t="s">
        <v>137</v>
      </c>
      <c r="CO20" t="s">
        <v>140</v>
      </c>
      <c r="CP20" t="s">
        <v>138</v>
      </c>
      <c r="CR20" t="s">
        <v>117</v>
      </c>
      <c r="CS20" t="s">
        <v>139</v>
      </c>
      <c r="CT20" t="s">
        <v>140</v>
      </c>
      <c r="CU20" t="s">
        <v>139</v>
      </c>
      <c r="CV20" t="s">
        <v>140</v>
      </c>
      <c r="CW20" t="s">
        <v>139</v>
      </c>
      <c r="CX20" t="s">
        <v>140</v>
      </c>
      <c r="CY20" t="s">
        <v>1167</v>
      </c>
      <c r="CZ20" s="8">
        <v>16702333966</v>
      </c>
      <c r="DA20" t="s">
        <v>9310</v>
      </c>
      <c r="DB20" t="s">
        <v>309</v>
      </c>
      <c r="DC20" t="s">
        <v>139</v>
      </c>
      <c r="DD20" t="s">
        <v>117</v>
      </c>
      <c r="DE20" t="s">
        <v>1530</v>
      </c>
      <c r="DF20" t="s">
        <v>1531</v>
      </c>
      <c r="DG20" t="s">
        <v>1532</v>
      </c>
      <c r="DH20" t="s">
        <v>1156</v>
      </c>
      <c r="DI20" t="s">
        <v>1153</v>
      </c>
      <c r="DJ20" t="s">
        <v>1162</v>
      </c>
    </row>
    <row r="21" spans="1:114" ht="15" customHeight="1" x14ac:dyDescent="0.35">
      <c r="A21" t="s">
        <v>14188</v>
      </c>
      <c r="B21" t="s">
        <v>144</v>
      </c>
      <c r="C21" s="1">
        <v>45470</v>
      </c>
      <c r="D21" s="1">
        <v>45567</v>
      </c>
      <c r="E21" t="s">
        <v>116</v>
      </c>
      <c r="F21" s="1">
        <v>45564</v>
      </c>
      <c r="G21" t="s">
        <v>117</v>
      </c>
      <c r="H21" t="s">
        <v>117</v>
      </c>
      <c r="I21" t="s">
        <v>117</v>
      </c>
      <c r="J21" t="s">
        <v>14189</v>
      </c>
      <c r="K21" t="s">
        <v>164</v>
      </c>
      <c r="L21" t="s">
        <v>14190</v>
      </c>
      <c r="M21" t="s">
        <v>14191</v>
      </c>
      <c r="N21" t="s">
        <v>120</v>
      </c>
      <c r="O21" t="s">
        <v>121</v>
      </c>
      <c r="P21" s="6">
        <v>96950</v>
      </c>
      <c r="Q21" t="s">
        <v>122</v>
      </c>
      <c r="S21" s="8">
        <v>16702349380</v>
      </c>
      <c r="U21" t="s">
        <v>14192</v>
      </c>
      <c r="V21">
        <v>238220</v>
      </c>
      <c r="W21" t="s">
        <v>124</v>
      </c>
      <c r="Y21" t="s">
        <v>14193</v>
      </c>
      <c r="Z21" t="s">
        <v>14194</v>
      </c>
      <c r="AA21" t="s">
        <v>14195</v>
      </c>
      <c r="AB21" t="s">
        <v>189</v>
      </c>
      <c r="AC21" t="s">
        <v>14190</v>
      </c>
      <c r="AD21" t="s">
        <v>14191</v>
      </c>
      <c r="AE21" t="s">
        <v>120</v>
      </c>
      <c r="AF21" t="s">
        <v>121</v>
      </c>
      <c r="AG21" s="6">
        <v>96950</v>
      </c>
      <c r="AH21" t="s">
        <v>122</v>
      </c>
      <c r="AJ21" s="8">
        <v>16702349380</v>
      </c>
      <c r="AL21" t="s">
        <v>8794</v>
      </c>
      <c r="BE21" t="str">
        <f>"49-9071.00"</f>
        <v>49-9071.00</v>
      </c>
      <c r="BF21" t="s">
        <v>156</v>
      </c>
      <c r="BG21" t="s">
        <v>14196</v>
      </c>
      <c r="BH21" t="s">
        <v>3019</v>
      </c>
      <c r="BI21">
        <v>1</v>
      </c>
      <c r="BJ21">
        <v>1</v>
      </c>
      <c r="BK21" s="1">
        <v>45566</v>
      </c>
      <c r="BL21" s="1">
        <v>45930</v>
      </c>
      <c r="BM21" s="1">
        <v>45567</v>
      </c>
      <c r="BN21" s="1">
        <v>45930</v>
      </c>
      <c r="BO21">
        <v>40</v>
      </c>
      <c r="BP21">
        <v>0</v>
      </c>
      <c r="BQ21">
        <v>8</v>
      </c>
      <c r="BR21">
        <v>8</v>
      </c>
      <c r="BS21">
        <v>8</v>
      </c>
      <c r="BT21">
        <v>8</v>
      </c>
      <c r="BU21">
        <v>8</v>
      </c>
      <c r="BV21">
        <v>0</v>
      </c>
      <c r="BW21" t="str">
        <f>"8:00 AM"</f>
        <v>8:00 AM</v>
      </c>
      <c r="BX21" t="str">
        <f>"5:00 PM"</f>
        <v>5:00 PM</v>
      </c>
      <c r="BY21" t="s">
        <v>159</v>
      </c>
      <c r="BZ21">
        <v>0</v>
      </c>
      <c r="CA21">
        <v>24</v>
      </c>
      <c r="CB21" t="s">
        <v>117</v>
      </c>
      <c r="CD21" t="s">
        <v>14197</v>
      </c>
      <c r="CE21" t="s">
        <v>14190</v>
      </c>
      <c r="CF21" t="s">
        <v>140</v>
      </c>
      <c r="CG21" t="s">
        <v>120</v>
      </c>
      <c r="CH21" t="s">
        <v>121</v>
      </c>
      <c r="CI21" s="6">
        <v>96950</v>
      </c>
      <c r="CJ21" s="10">
        <v>9.5399999999999991</v>
      </c>
      <c r="CK21" s="10">
        <v>9.5399999999999991</v>
      </c>
      <c r="CL21" s="10">
        <v>14.31</v>
      </c>
      <c r="CM21" s="10">
        <v>14.31</v>
      </c>
      <c r="CN21" t="s">
        <v>137</v>
      </c>
      <c r="CO21" t="s">
        <v>164</v>
      </c>
      <c r="CP21" t="s">
        <v>138</v>
      </c>
      <c r="CR21" t="s">
        <v>117</v>
      </c>
      <c r="CS21" t="s">
        <v>139</v>
      </c>
      <c r="CT21" t="s">
        <v>140</v>
      </c>
      <c r="CU21" t="s">
        <v>139</v>
      </c>
      <c r="CV21" t="s">
        <v>140</v>
      </c>
      <c r="CW21" t="s">
        <v>139</v>
      </c>
      <c r="CX21" t="s">
        <v>140</v>
      </c>
      <c r="CY21" t="s">
        <v>1167</v>
      </c>
      <c r="CZ21" s="8">
        <v>16702349380</v>
      </c>
      <c r="DA21" t="s">
        <v>8794</v>
      </c>
      <c r="DB21" t="s">
        <v>309</v>
      </c>
      <c r="DC21" t="s">
        <v>139</v>
      </c>
      <c r="DD21" t="s">
        <v>117</v>
      </c>
      <c r="DE21" t="s">
        <v>1530</v>
      </c>
      <c r="DF21" t="s">
        <v>1531</v>
      </c>
      <c r="DG21" t="s">
        <v>1532</v>
      </c>
      <c r="DH21" t="s">
        <v>1156</v>
      </c>
      <c r="DI21" t="s">
        <v>1153</v>
      </c>
      <c r="DJ21" t="s">
        <v>1162</v>
      </c>
    </row>
    <row r="22" spans="1:114" ht="15" customHeight="1" x14ac:dyDescent="0.35">
      <c r="A22" t="s">
        <v>13082</v>
      </c>
      <c r="B22" t="s">
        <v>166</v>
      </c>
      <c r="C22" s="1">
        <v>45471</v>
      </c>
      <c r="D22" s="1">
        <v>45567</v>
      </c>
      <c r="E22" t="s">
        <v>211</v>
      </c>
      <c r="G22" t="s">
        <v>117</v>
      </c>
      <c r="H22" t="s">
        <v>117</v>
      </c>
      <c r="I22" t="s">
        <v>117</v>
      </c>
      <c r="J22" t="s">
        <v>13083</v>
      </c>
      <c r="K22" t="s">
        <v>13084</v>
      </c>
      <c r="L22" t="s">
        <v>13085</v>
      </c>
      <c r="M22" t="s">
        <v>13086</v>
      </c>
      <c r="N22" t="s">
        <v>136</v>
      </c>
      <c r="O22" t="s">
        <v>121</v>
      </c>
      <c r="P22" s="6">
        <v>96950</v>
      </c>
      <c r="Q22" t="s">
        <v>122</v>
      </c>
      <c r="S22" s="8">
        <v>16704833734</v>
      </c>
      <c r="U22" t="s">
        <v>13087</v>
      </c>
      <c r="V22">
        <v>811198</v>
      </c>
      <c r="W22" t="s">
        <v>124</v>
      </c>
      <c r="Y22" t="s">
        <v>13088</v>
      </c>
      <c r="Z22" t="s">
        <v>13089</v>
      </c>
      <c r="AA22" t="s">
        <v>13090</v>
      </c>
      <c r="AB22" t="s">
        <v>13091</v>
      </c>
      <c r="AC22" t="s">
        <v>13085</v>
      </c>
      <c r="AD22" t="s">
        <v>13086</v>
      </c>
      <c r="AE22" t="s">
        <v>136</v>
      </c>
      <c r="AF22" t="s">
        <v>121</v>
      </c>
      <c r="AG22" s="6">
        <v>96950</v>
      </c>
      <c r="AH22" t="s">
        <v>122</v>
      </c>
      <c r="AJ22" s="8">
        <v>16704833734</v>
      </c>
      <c r="AL22" t="s">
        <v>13092</v>
      </c>
      <c r="BE22" t="str">
        <f>"43-3031.00"</f>
        <v>43-3031.00</v>
      </c>
      <c r="BF22" t="s">
        <v>357</v>
      </c>
      <c r="BG22" t="s">
        <v>13093</v>
      </c>
      <c r="BH22" t="s">
        <v>2279</v>
      </c>
      <c r="BI22">
        <v>1</v>
      </c>
      <c r="BK22" s="1">
        <v>45566</v>
      </c>
      <c r="BL22" s="1">
        <v>45930</v>
      </c>
      <c r="BO22">
        <v>35</v>
      </c>
      <c r="BP22">
        <v>0</v>
      </c>
      <c r="BQ22">
        <v>7</v>
      </c>
      <c r="BR22">
        <v>7</v>
      </c>
      <c r="BS22">
        <v>7</v>
      </c>
      <c r="BT22">
        <v>7</v>
      </c>
      <c r="BU22">
        <v>7</v>
      </c>
      <c r="BV22">
        <v>0</v>
      </c>
      <c r="BW22" t="str">
        <f>"9:00 AM"</f>
        <v>9:00 AM</v>
      </c>
      <c r="BX22" t="str">
        <f>"5:00 PM"</f>
        <v>5:00 PM</v>
      </c>
      <c r="BY22" t="s">
        <v>159</v>
      </c>
      <c r="BZ22">
        <v>0</v>
      </c>
      <c r="CA22">
        <v>12</v>
      </c>
      <c r="CB22" t="s">
        <v>117</v>
      </c>
      <c r="CD22" t="s">
        <v>13094</v>
      </c>
      <c r="CE22" t="s">
        <v>13095</v>
      </c>
      <c r="CF22" t="s">
        <v>140</v>
      </c>
      <c r="CG22" t="s">
        <v>136</v>
      </c>
      <c r="CH22" t="s">
        <v>121</v>
      </c>
      <c r="CI22" s="6">
        <v>96950</v>
      </c>
      <c r="CJ22" s="10">
        <v>11.43</v>
      </c>
      <c r="CK22" s="10">
        <v>11.43</v>
      </c>
      <c r="CL22" s="10">
        <v>17.149999999999999</v>
      </c>
      <c r="CM22" s="10">
        <v>17.149999999999999</v>
      </c>
      <c r="CN22" t="s">
        <v>137</v>
      </c>
      <c r="CO22" t="s">
        <v>140</v>
      </c>
      <c r="CP22" t="s">
        <v>138</v>
      </c>
      <c r="CR22" t="s">
        <v>117</v>
      </c>
      <c r="CS22" t="s">
        <v>139</v>
      </c>
      <c r="CT22" t="s">
        <v>140</v>
      </c>
      <c r="CU22" t="s">
        <v>139</v>
      </c>
      <c r="CV22" t="s">
        <v>140</v>
      </c>
      <c r="CW22" t="s">
        <v>139</v>
      </c>
      <c r="CX22" t="s">
        <v>140</v>
      </c>
      <c r="CY22" t="s">
        <v>1167</v>
      </c>
      <c r="CZ22" s="8">
        <v>16702355328</v>
      </c>
      <c r="DA22" t="s">
        <v>13096</v>
      </c>
      <c r="DB22" t="s">
        <v>309</v>
      </c>
      <c r="DC22" t="s">
        <v>139</v>
      </c>
      <c r="DD22" t="s">
        <v>117</v>
      </c>
      <c r="DE22" t="s">
        <v>1530</v>
      </c>
      <c r="DF22" t="s">
        <v>1531</v>
      </c>
      <c r="DG22" t="s">
        <v>5732</v>
      </c>
      <c r="DH22" t="s">
        <v>1156</v>
      </c>
      <c r="DI22" t="s">
        <v>1153</v>
      </c>
      <c r="DJ22" t="s">
        <v>1162</v>
      </c>
    </row>
    <row r="23" spans="1:114" ht="15" customHeight="1" x14ac:dyDescent="0.35">
      <c r="A23" t="s">
        <v>10993</v>
      </c>
      <c r="B23" t="s">
        <v>144</v>
      </c>
      <c r="C23" s="1">
        <v>45471</v>
      </c>
      <c r="D23" s="1">
        <v>45567</v>
      </c>
      <c r="E23" t="s">
        <v>116</v>
      </c>
      <c r="F23" s="1">
        <v>45564</v>
      </c>
      <c r="G23" t="s">
        <v>117</v>
      </c>
      <c r="H23" t="s">
        <v>117</v>
      </c>
      <c r="I23" t="s">
        <v>117</v>
      </c>
      <c r="J23" t="s">
        <v>10994</v>
      </c>
      <c r="K23" t="s">
        <v>140</v>
      </c>
      <c r="L23" t="s">
        <v>10995</v>
      </c>
      <c r="M23" t="s">
        <v>10996</v>
      </c>
      <c r="N23" t="s">
        <v>120</v>
      </c>
      <c r="O23" t="s">
        <v>121</v>
      </c>
      <c r="P23" s="6">
        <v>96950</v>
      </c>
      <c r="Q23" t="s">
        <v>122</v>
      </c>
      <c r="S23" s="8">
        <v>16702356335</v>
      </c>
      <c r="U23" t="s">
        <v>10997</v>
      </c>
      <c r="V23">
        <v>42345</v>
      </c>
      <c r="W23" t="s">
        <v>124</v>
      </c>
      <c r="Y23" t="s">
        <v>10998</v>
      </c>
      <c r="Z23" t="s">
        <v>10999</v>
      </c>
      <c r="AA23" t="s">
        <v>11000</v>
      </c>
      <c r="AB23" t="s">
        <v>11001</v>
      </c>
      <c r="AC23" t="s">
        <v>11002</v>
      </c>
      <c r="AD23" t="s">
        <v>10996</v>
      </c>
      <c r="AE23" t="s">
        <v>120</v>
      </c>
      <c r="AF23" t="s">
        <v>121</v>
      </c>
      <c r="AG23" s="6">
        <v>96950</v>
      </c>
      <c r="AH23" t="s">
        <v>122</v>
      </c>
      <c r="AJ23" s="8">
        <v>16702356335</v>
      </c>
      <c r="AL23" t="s">
        <v>11003</v>
      </c>
      <c r="BE23" t="str">
        <f>"53-3031.00"</f>
        <v>53-3031.00</v>
      </c>
      <c r="BF23" t="s">
        <v>406</v>
      </c>
      <c r="BG23" t="s">
        <v>11004</v>
      </c>
      <c r="BH23" t="s">
        <v>4454</v>
      </c>
      <c r="BI23">
        <v>1</v>
      </c>
      <c r="BJ23">
        <v>1</v>
      </c>
      <c r="BK23" s="1">
        <v>45566</v>
      </c>
      <c r="BL23" s="1">
        <v>45930</v>
      </c>
      <c r="BM23" s="1">
        <v>45567</v>
      </c>
      <c r="BN23" s="1">
        <v>45930</v>
      </c>
      <c r="BO23">
        <v>40</v>
      </c>
      <c r="BP23">
        <v>0</v>
      </c>
      <c r="BQ23">
        <v>8</v>
      </c>
      <c r="BR23">
        <v>8</v>
      </c>
      <c r="BS23">
        <v>8</v>
      </c>
      <c r="BT23">
        <v>8</v>
      </c>
      <c r="BU23">
        <v>8</v>
      </c>
      <c r="BV23">
        <v>0</v>
      </c>
      <c r="BW23" t="str">
        <f>"8:00 AM"</f>
        <v>8:00 AM</v>
      </c>
      <c r="BX23" t="str">
        <f>"5:00 PM"</f>
        <v>5:00 PM</v>
      </c>
      <c r="BY23" t="s">
        <v>159</v>
      </c>
      <c r="BZ23">
        <v>0</v>
      </c>
      <c r="CA23">
        <v>12</v>
      </c>
      <c r="CB23" t="s">
        <v>117</v>
      </c>
      <c r="CD23" t="s">
        <v>11005</v>
      </c>
      <c r="CE23" t="s">
        <v>11006</v>
      </c>
      <c r="CF23" t="s">
        <v>140</v>
      </c>
      <c r="CG23" t="s">
        <v>120</v>
      </c>
      <c r="CH23" t="s">
        <v>121</v>
      </c>
      <c r="CI23" s="6">
        <v>96950</v>
      </c>
      <c r="CJ23" s="10">
        <v>8.1999999999999993</v>
      </c>
      <c r="CK23" s="10">
        <v>8.1999999999999993</v>
      </c>
      <c r="CL23" s="10">
        <v>12.3</v>
      </c>
      <c r="CM23" s="10">
        <v>12.3</v>
      </c>
      <c r="CN23" t="s">
        <v>137</v>
      </c>
      <c r="CO23" t="s">
        <v>140</v>
      </c>
      <c r="CP23" t="s">
        <v>138</v>
      </c>
      <c r="CR23" t="s">
        <v>117</v>
      </c>
      <c r="CS23" t="s">
        <v>139</v>
      </c>
      <c r="CT23" t="s">
        <v>140</v>
      </c>
      <c r="CU23" t="s">
        <v>139</v>
      </c>
      <c r="CV23" t="s">
        <v>140</v>
      </c>
      <c r="CW23" t="s">
        <v>139</v>
      </c>
      <c r="CX23" t="s">
        <v>140</v>
      </c>
      <c r="CY23" t="s">
        <v>1167</v>
      </c>
      <c r="CZ23" s="8">
        <v>16702356335</v>
      </c>
      <c r="DA23" t="s">
        <v>11003</v>
      </c>
      <c r="DB23" t="s">
        <v>309</v>
      </c>
      <c r="DC23" t="s">
        <v>139</v>
      </c>
      <c r="DD23" t="s">
        <v>117</v>
      </c>
      <c r="DE23" t="s">
        <v>1530</v>
      </c>
      <c r="DF23" t="s">
        <v>1531</v>
      </c>
      <c r="DG23" t="s">
        <v>1532</v>
      </c>
      <c r="DH23" t="s">
        <v>1156</v>
      </c>
      <c r="DI23" t="s">
        <v>1153</v>
      </c>
      <c r="DJ23" t="s">
        <v>1162</v>
      </c>
    </row>
    <row r="24" spans="1:114" ht="15" customHeight="1" x14ac:dyDescent="0.35">
      <c r="A24" t="s">
        <v>14565</v>
      </c>
      <c r="B24" t="s">
        <v>166</v>
      </c>
      <c r="C24" s="1">
        <v>45472</v>
      </c>
      <c r="D24" s="1">
        <v>45567</v>
      </c>
      <c r="E24" t="s">
        <v>211</v>
      </c>
      <c r="G24" t="s">
        <v>117</v>
      </c>
      <c r="H24" t="s">
        <v>117</v>
      </c>
      <c r="I24" t="s">
        <v>117</v>
      </c>
      <c r="J24" t="s">
        <v>14566</v>
      </c>
      <c r="L24" t="s">
        <v>6282</v>
      </c>
      <c r="M24" t="s">
        <v>14567</v>
      </c>
      <c r="N24" t="s">
        <v>120</v>
      </c>
      <c r="O24" t="s">
        <v>121</v>
      </c>
      <c r="P24" s="6">
        <v>96950</v>
      </c>
      <c r="Q24" t="s">
        <v>122</v>
      </c>
      <c r="R24" t="s">
        <v>140</v>
      </c>
      <c r="S24" s="8">
        <v>16702353027</v>
      </c>
      <c r="U24" t="s">
        <v>14568</v>
      </c>
      <c r="V24">
        <v>23622</v>
      </c>
      <c r="W24" t="s">
        <v>124</v>
      </c>
      <c r="Y24" t="s">
        <v>4539</v>
      </c>
      <c r="Z24" t="s">
        <v>7676</v>
      </c>
      <c r="AA24" t="s">
        <v>7677</v>
      </c>
      <c r="AB24" t="s">
        <v>128</v>
      </c>
      <c r="AC24" t="s">
        <v>6282</v>
      </c>
      <c r="AD24" t="s">
        <v>14567</v>
      </c>
      <c r="AE24" t="s">
        <v>120</v>
      </c>
      <c r="AF24" t="s">
        <v>121</v>
      </c>
      <c r="AG24" s="6">
        <v>96950</v>
      </c>
      <c r="AH24" t="s">
        <v>122</v>
      </c>
      <c r="AJ24" s="8">
        <v>16702353027</v>
      </c>
      <c r="AL24" t="s">
        <v>14569</v>
      </c>
      <c r="BE24" t="str">
        <f>"37-3011.00"</f>
        <v>37-3011.00</v>
      </c>
      <c r="BF24" t="s">
        <v>177</v>
      </c>
      <c r="BG24" t="s">
        <v>14570</v>
      </c>
      <c r="BH24" t="s">
        <v>14571</v>
      </c>
      <c r="BI24">
        <v>10</v>
      </c>
      <c r="BK24" s="1">
        <v>45566</v>
      </c>
      <c r="BL24" s="1">
        <v>45930</v>
      </c>
      <c r="BO24">
        <v>35</v>
      </c>
      <c r="BP24">
        <v>0</v>
      </c>
      <c r="BQ24">
        <v>7</v>
      </c>
      <c r="BR24">
        <v>7</v>
      </c>
      <c r="BS24">
        <v>7</v>
      </c>
      <c r="BT24">
        <v>7</v>
      </c>
      <c r="BU24">
        <v>7</v>
      </c>
      <c r="BV24">
        <v>0</v>
      </c>
      <c r="BW24" t="str">
        <f>"7:00 AM"</f>
        <v>7:00 AM</v>
      </c>
      <c r="BX24" t="str">
        <f>"2:00 PM"</f>
        <v>2:00 PM</v>
      </c>
      <c r="BY24" t="s">
        <v>133</v>
      </c>
      <c r="BZ24">
        <v>0</v>
      </c>
      <c r="CA24">
        <v>3</v>
      </c>
      <c r="CB24" t="s">
        <v>117</v>
      </c>
      <c r="CD24" s="2" t="s">
        <v>14572</v>
      </c>
      <c r="CE24" t="s">
        <v>6282</v>
      </c>
      <c r="CF24" t="s">
        <v>14567</v>
      </c>
      <c r="CG24" t="s">
        <v>120</v>
      </c>
      <c r="CH24" t="s">
        <v>121</v>
      </c>
      <c r="CI24" s="6">
        <v>96950</v>
      </c>
      <c r="CJ24" s="10">
        <v>8.26</v>
      </c>
      <c r="CK24" s="10">
        <v>8.26</v>
      </c>
      <c r="CL24" s="10">
        <v>12.39</v>
      </c>
      <c r="CM24" s="10">
        <v>12.39</v>
      </c>
      <c r="CN24" t="s">
        <v>137</v>
      </c>
      <c r="CO24" t="s">
        <v>133</v>
      </c>
      <c r="CP24" t="s">
        <v>138</v>
      </c>
      <c r="CR24" t="s">
        <v>117</v>
      </c>
      <c r="CS24" t="s">
        <v>139</v>
      </c>
      <c r="CT24" t="s">
        <v>140</v>
      </c>
      <c r="CU24" t="s">
        <v>139</v>
      </c>
      <c r="CV24" t="s">
        <v>140</v>
      </c>
      <c r="CW24" t="s">
        <v>139</v>
      </c>
      <c r="CX24" t="s">
        <v>140</v>
      </c>
      <c r="CY24" t="s">
        <v>14573</v>
      </c>
      <c r="CZ24" s="8">
        <v>16702353027</v>
      </c>
      <c r="DA24" t="s">
        <v>14569</v>
      </c>
      <c r="DB24" t="s">
        <v>140</v>
      </c>
      <c r="DC24" t="s">
        <v>139</v>
      </c>
      <c r="DD24" t="s">
        <v>117</v>
      </c>
    </row>
    <row r="25" spans="1:114" ht="15" customHeight="1" x14ac:dyDescent="0.35">
      <c r="A25" t="s">
        <v>3223</v>
      </c>
      <c r="B25" t="s">
        <v>144</v>
      </c>
      <c r="C25" s="1">
        <v>45474</v>
      </c>
      <c r="D25" s="1">
        <v>45567</v>
      </c>
      <c r="E25" t="s">
        <v>116</v>
      </c>
      <c r="F25" s="1">
        <v>45556</v>
      </c>
      <c r="G25" t="s">
        <v>139</v>
      </c>
      <c r="H25" t="s">
        <v>117</v>
      </c>
      <c r="I25" t="s">
        <v>117</v>
      </c>
      <c r="J25" t="s">
        <v>3224</v>
      </c>
      <c r="L25" t="s">
        <v>3225</v>
      </c>
      <c r="M25" t="s">
        <v>3226</v>
      </c>
      <c r="N25" t="s">
        <v>120</v>
      </c>
      <c r="O25" t="s">
        <v>121</v>
      </c>
      <c r="P25" s="6">
        <v>96950</v>
      </c>
      <c r="Q25" t="s">
        <v>122</v>
      </c>
      <c r="S25" s="8">
        <v>16702858524</v>
      </c>
      <c r="U25" t="s">
        <v>3227</v>
      </c>
      <c r="V25">
        <v>54121</v>
      </c>
      <c r="W25" t="s">
        <v>124</v>
      </c>
      <c r="Y25" t="s">
        <v>3228</v>
      </c>
      <c r="Z25" t="s">
        <v>3229</v>
      </c>
      <c r="AA25" t="s">
        <v>3230</v>
      </c>
      <c r="AB25" t="s">
        <v>128</v>
      </c>
      <c r="AC25" t="s">
        <v>3225</v>
      </c>
      <c r="AD25" t="s">
        <v>3226</v>
      </c>
      <c r="AE25" t="s">
        <v>120</v>
      </c>
      <c r="AF25" t="s">
        <v>121</v>
      </c>
      <c r="AG25" s="6">
        <v>96950</v>
      </c>
      <c r="AH25" t="s">
        <v>122</v>
      </c>
      <c r="AJ25" s="8">
        <v>16702858524</v>
      </c>
      <c r="AL25" t="s">
        <v>3231</v>
      </c>
      <c r="BE25" t="str">
        <f>"43-3031.00"</f>
        <v>43-3031.00</v>
      </c>
      <c r="BF25" t="s">
        <v>357</v>
      </c>
      <c r="BG25" t="s">
        <v>3232</v>
      </c>
      <c r="BH25" t="s">
        <v>2487</v>
      </c>
      <c r="BI25">
        <v>1</v>
      </c>
      <c r="BJ25">
        <v>1</v>
      </c>
      <c r="BK25" s="1">
        <v>45558</v>
      </c>
      <c r="BL25" s="1">
        <v>46652</v>
      </c>
      <c r="BM25" s="1">
        <v>45567</v>
      </c>
      <c r="BN25" s="1">
        <v>46652</v>
      </c>
      <c r="BO25">
        <v>35</v>
      </c>
      <c r="BP25">
        <v>0</v>
      </c>
      <c r="BQ25">
        <v>7</v>
      </c>
      <c r="BR25">
        <v>7</v>
      </c>
      <c r="BS25">
        <v>7</v>
      </c>
      <c r="BT25">
        <v>7</v>
      </c>
      <c r="BU25">
        <v>7</v>
      </c>
      <c r="BV25">
        <v>0</v>
      </c>
      <c r="BW25" t="str">
        <f>"9:00 AM"</f>
        <v>9:00 AM</v>
      </c>
      <c r="BX25" t="str">
        <f>"5:00 PM"</f>
        <v>5:00 PM</v>
      </c>
      <c r="BY25" t="s">
        <v>133</v>
      </c>
      <c r="BZ25">
        <v>0</v>
      </c>
      <c r="CA25">
        <v>24</v>
      </c>
      <c r="CB25" t="s">
        <v>117</v>
      </c>
      <c r="CD25" t="s">
        <v>3233</v>
      </c>
      <c r="CE25" t="s">
        <v>3234</v>
      </c>
      <c r="CF25" t="s">
        <v>196</v>
      </c>
      <c r="CG25" t="s">
        <v>120</v>
      </c>
      <c r="CH25" t="s">
        <v>121</v>
      </c>
      <c r="CI25" s="6">
        <v>96950</v>
      </c>
      <c r="CJ25" s="10">
        <v>11.43</v>
      </c>
      <c r="CK25" s="10">
        <v>11.43</v>
      </c>
      <c r="CL25" s="10">
        <v>0</v>
      </c>
      <c r="CM25" s="10">
        <v>0</v>
      </c>
      <c r="CN25" t="s">
        <v>137</v>
      </c>
      <c r="CO25" t="s">
        <v>164</v>
      </c>
      <c r="CP25" t="s">
        <v>138</v>
      </c>
      <c r="CR25" t="s">
        <v>117</v>
      </c>
      <c r="CS25" t="s">
        <v>139</v>
      </c>
      <c r="CT25" t="s">
        <v>140</v>
      </c>
      <c r="CU25" t="s">
        <v>140</v>
      </c>
      <c r="CV25" t="s">
        <v>140</v>
      </c>
      <c r="CW25" t="s">
        <v>139</v>
      </c>
      <c r="CX25" t="s">
        <v>140</v>
      </c>
      <c r="CY25" t="s">
        <v>164</v>
      </c>
      <c r="CZ25" s="8">
        <v>16702858524</v>
      </c>
      <c r="DA25" t="s">
        <v>3231</v>
      </c>
      <c r="DB25" t="s">
        <v>140</v>
      </c>
      <c r="DC25" t="s">
        <v>139</v>
      </c>
      <c r="DD25" t="s">
        <v>117</v>
      </c>
    </row>
    <row r="26" spans="1:114" ht="15" customHeight="1" x14ac:dyDescent="0.35">
      <c r="A26" t="s">
        <v>16883</v>
      </c>
      <c r="B26" t="s">
        <v>144</v>
      </c>
      <c r="C26" s="1">
        <v>45475</v>
      </c>
      <c r="D26" s="1">
        <v>45567</v>
      </c>
      <c r="E26" t="s">
        <v>211</v>
      </c>
      <c r="G26" t="s">
        <v>117</v>
      </c>
      <c r="H26" t="s">
        <v>117</v>
      </c>
      <c r="I26" t="s">
        <v>117</v>
      </c>
      <c r="J26" t="s">
        <v>7725</v>
      </c>
      <c r="K26" t="s">
        <v>16884</v>
      </c>
      <c r="L26" t="s">
        <v>4037</v>
      </c>
      <c r="N26" t="s">
        <v>120</v>
      </c>
      <c r="O26" t="s">
        <v>121</v>
      </c>
      <c r="P26" s="6">
        <v>96950</v>
      </c>
      <c r="Q26" t="s">
        <v>122</v>
      </c>
      <c r="S26" s="8">
        <v>16702340455</v>
      </c>
      <c r="U26" t="s">
        <v>7729</v>
      </c>
      <c r="V26">
        <v>236220</v>
      </c>
      <c r="W26" t="s">
        <v>124</v>
      </c>
      <c r="Y26" t="s">
        <v>1278</v>
      </c>
      <c r="Z26" t="s">
        <v>4039</v>
      </c>
      <c r="AA26" t="s">
        <v>4040</v>
      </c>
      <c r="AB26" t="s">
        <v>128</v>
      </c>
      <c r="AC26" t="s">
        <v>4037</v>
      </c>
      <c r="AE26" t="s">
        <v>120</v>
      </c>
      <c r="AF26" t="s">
        <v>121</v>
      </c>
      <c r="AG26" s="6">
        <v>96950</v>
      </c>
      <c r="AH26" t="s">
        <v>122</v>
      </c>
      <c r="AJ26" s="8">
        <v>16702340455</v>
      </c>
      <c r="AL26" t="s">
        <v>7731</v>
      </c>
      <c r="BE26" t="str">
        <f>"49-9071.00"</f>
        <v>49-9071.00</v>
      </c>
      <c r="BF26" t="s">
        <v>156</v>
      </c>
      <c r="BG26" t="s">
        <v>16885</v>
      </c>
      <c r="BH26" t="s">
        <v>2639</v>
      </c>
      <c r="BI26">
        <v>3</v>
      </c>
      <c r="BJ26">
        <v>3</v>
      </c>
      <c r="BK26" s="1">
        <v>45566</v>
      </c>
      <c r="BL26" s="1">
        <v>45930</v>
      </c>
      <c r="BM26" s="1">
        <v>45567</v>
      </c>
      <c r="BN26" s="1">
        <v>45930</v>
      </c>
      <c r="BO26">
        <v>35</v>
      </c>
      <c r="BP26">
        <v>0</v>
      </c>
      <c r="BQ26">
        <v>7</v>
      </c>
      <c r="BR26">
        <v>7</v>
      </c>
      <c r="BS26">
        <v>7</v>
      </c>
      <c r="BT26">
        <v>7</v>
      </c>
      <c r="BU26">
        <v>7</v>
      </c>
      <c r="BV26">
        <v>0</v>
      </c>
      <c r="BW26" t="str">
        <f>"8:00 AM"</f>
        <v>8:00 AM</v>
      </c>
      <c r="BX26" t="str">
        <f>"4:00 PM"</f>
        <v>4:00 PM</v>
      </c>
      <c r="BY26" t="s">
        <v>159</v>
      </c>
      <c r="BZ26">
        <v>0</v>
      </c>
      <c r="CA26">
        <v>12</v>
      </c>
      <c r="CB26" t="s">
        <v>117</v>
      </c>
      <c r="CD26" t="s">
        <v>16886</v>
      </c>
      <c r="CE26" t="s">
        <v>7734</v>
      </c>
      <c r="CF26" t="s">
        <v>16887</v>
      </c>
      <c r="CG26" t="s">
        <v>120</v>
      </c>
      <c r="CH26" t="s">
        <v>121</v>
      </c>
      <c r="CI26" s="6">
        <v>96950</v>
      </c>
      <c r="CJ26" s="10">
        <v>9.5399999999999991</v>
      </c>
      <c r="CK26" s="10">
        <v>9.5399999999999991</v>
      </c>
      <c r="CL26" s="10">
        <v>14.31</v>
      </c>
      <c r="CM26" s="10">
        <v>14.31</v>
      </c>
      <c r="CN26" t="s">
        <v>137</v>
      </c>
      <c r="CP26" t="s">
        <v>138</v>
      </c>
      <c r="CR26" t="s">
        <v>117</v>
      </c>
      <c r="CS26" t="s">
        <v>139</v>
      </c>
      <c r="CT26" t="s">
        <v>140</v>
      </c>
      <c r="CU26" t="s">
        <v>139</v>
      </c>
      <c r="CV26" t="s">
        <v>140</v>
      </c>
      <c r="CW26" t="s">
        <v>139</v>
      </c>
      <c r="CX26" t="s">
        <v>140</v>
      </c>
      <c r="CY26" t="s">
        <v>7736</v>
      </c>
      <c r="CZ26" s="8">
        <v>16702340455</v>
      </c>
      <c r="DA26" t="s">
        <v>7731</v>
      </c>
      <c r="DB26" t="s">
        <v>4048</v>
      </c>
      <c r="DC26" t="s">
        <v>139</v>
      </c>
      <c r="DD26" t="s">
        <v>117</v>
      </c>
    </row>
    <row r="27" spans="1:114" ht="15" customHeight="1" x14ac:dyDescent="0.35">
      <c r="A27" t="s">
        <v>6467</v>
      </c>
      <c r="B27" t="s">
        <v>144</v>
      </c>
      <c r="C27" s="1">
        <v>45478</v>
      </c>
      <c r="D27" s="1">
        <v>45567</v>
      </c>
      <c r="E27" t="s">
        <v>116</v>
      </c>
      <c r="F27" s="1">
        <v>45656</v>
      </c>
      <c r="G27" t="s">
        <v>117</v>
      </c>
      <c r="H27" t="s">
        <v>117</v>
      </c>
      <c r="I27" t="s">
        <v>117</v>
      </c>
      <c r="J27" t="s">
        <v>3774</v>
      </c>
      <c r="L27" t="s">
        <v>3775</v>
      </c>
      <c r="N27" t="s">
        <v>136</v>
      </c>
      <c r="O27" t="s">
        <v>121</v>
      </c>
      <c r="P27" s="6">
        <v>96950</v>
      </c>
      <c r="Q27" t="s">
        <v>122</v>
      </c>
      <c r="S27" s="8">
        <v>16702353637</v>
      </c>
      <c r="U27" t="s">
        <v>3776</v>
      </c>
      <c r="V27">
        <v>236220</v>
      </c>
      <c r="W27" t="s">
        <v>124</v>
      </c>
      <c r="Y27" t="s">
        <v>3777</v>
      </c>
      <c r="Z27" t="s">
        <v>3778</v>
      </c>
      <c r="AA27" t="s">
        <v>3779</v>
      </c>
      <c r="AB27" t="s">
        <v>3780</v>
      </c>
      <c r="AC27" t="s">
        <v>3781</v>
      </c>
      <c r="AE27" t="s">
        <v>136</v>
      </c>
      <c r="AF27" t="s">
        <v>121</v>
      </c>
      <c r="AG27" s="6">
        <v>96950</v>
      </c>
      <c r="AH27" t="s">
        <v>122</v>
      </c>
      <c r="AJ27" s="8">
        <v>16702353637</v>
      </c>
      <c r="AL27" t="s">
        <v>3782</v>
      </c>
      <c r="BE27" t="str">
        <f>"49-9071.00"</f>
        <v>49-9071.00</v>
      </c>
      <c r="BF27" t="s">
        <v>156</v>
      </c>
      <c r="BG27" t="s">
        <v>3783</v>
      </c>
      <c r="BH27" t="s">
        <v>3784</v>
      </c>
      <c r="BI27">
        <v>35</v>
      </c>
      <c r="BJ27">
        <v>35</v>
      </c>
      <c r="BK27" s="1">
        <v>45658</v>
      </c>
      <c r="BL27" s="1">
        <v>46022</v>
      </c>
      <c r="BM27" s="1">
        <v>45658</v>
      </c>
      <c r="BN27" s="1">
        <v>46022</v>
      </c>
      <c r="BO27">
        <v>40</v>
      </c>
      <c r="BP27">
        <v>0</v>
      </c>
      <c r="BQ27">
        <v>8</v>
      </c>
      <c r="BR27">
        <v>8</v>
      </c>
      <c r="BS27">
        <v>8</v>
      </c>
      <c r="BT27">
        <v>8</v>
      </c>
      <c r="BU27">
        <v>8</v>
      </c>
      <c r="BV27">
        <v>0</v>
      </c>
      <c r="BW27" t="str">
        <f>"8:00 AM"</f>
        <v>8:00 AM</v>
      </c>
      <c r="BX27" t="str">
        <f>"5:00 PM"</f>
        <v>5:00 PM</v>
      </c>
      <c r="BY27" t="s">
        <v>133</v>
      </c>
      <c r="BZ27">
        <v>0</v>
      </c>
      <c r="CA27">
        <v>12</v>
      </c>
      <c r="CB27" t="s">
        <v>117</v>
      </c>
      <c r="CD27" t="s">
        <v>3785</v>
      </c>
      <c r="CE27" t="s">
        <v>3781</v>
      </c>
      <c r="CG27" t="s">
        <v>136</v>
      </c>
      <c r="CH27" t="s">
        <v>121</v>
      </c>
      <c r="CI27" s="6">
        <v>96950</v>
      </c>
      <c r="CJ27" s="10">
        <v>9.5399999999999991</v>
      </c>
      <c r="CK27" s="10">
        <v>9.5399999999999991</v>
      </c>
      <c r="CL27" s="10">
        <v>14.31</v>
      </c>
      <c r="CM27" s="10">
        <v>14.31</v>
      </c>
      <c r="CN27" t="s">
        <v>137</v>
      </c>
      <c r="CP27" t="s">
        <v>138</v>
      </c>
      <c r="CR27" t="s">
        <v>139</v>
      </c>
      <c r="CS27" t="s">
        <v>139</v>
      </c>
      <c r="CT27" t="s">
        <v>139</v>
      </c>
      <c r="CU27" t="s">
        <v>139</v>
      </c>
      <c r="CV27" t="s">
        <v>140</v>
      </c>
      <c r="CW27" t="s">
        <v>139</v>
      </c>
      <c r="CX27" t="s">
        <v>140</v>
      </c>
      <c r="CY27" t="s">
        <v>3786</v>
      </c>
      <c r="CZ27" s="8">
        <v>16702353637</v>
      </c>
      <c r="DA27" t="s">
        <v>3782</v>
      </c>
      <c r="DB27" t="s">
        <v>1257</v>
      </c>
      <c r="DC27" t="s">
        <v>139</v>
      </c>
      <c r="DD27" t="s">
        <v>117</v>
      </c>
    </row>
    <row r="28" spans="1:114" ht="15" customHeight="1" x14ac:dyDescent="0.35">
      <c r="A28" t="s">
        <v>16925</v>
      </c>
      <c r="B28" t="s">
        <v>144</v>
      </c>
      <c r="C28" s="1">
        <v>45478</v>
      </c>
      <c r="D28" s="1">
        <v>45567</v>
      </c>
      <c r="E28" t="s">
        <v>116</v>
      </c>
      <c r="F28" s="1">
        <v>45639</v>
      </c>
      <c r="G28" t="s">
        <v>117</v>
      </c>
      <c r="H28" t="s">
        <v>117</v>
      </c>
      <c r="I28" t="s">
        <v>117</v>
      </c>
      <c r="J28" t="s">
        <v>5711</v>
      </c>
      <c r="L28" t="s">
        <v>3781</v>
      </c>
      <c r="N28" t="s">
        <v>136</v>
      </c>
      <c r="O28" t="s">
        <v>121</v>
      </c>
      <c r="P28" s="6">
        <v>96950</v>
      </c>
      <c r="Q28" t="s">
        <v>122</v>
      </c>
      <c r="S28" s="8">
        <v>16702353637</v>
      </c>
      <c r="U28" t="s">
        <v>3776</v>
      </c>
      <c r="V28">
        <v>236220</v>
      </c>
      <c r="W28" t="s">
        <v>124</v>
      </c>
      <c r="Y28" t="s">
        <v>3777</v>
      </c>
      <c r="Z28" t="s">
        <v>3778</v>
      </c>
      <c r="AA28" t="s">
        <v>3779</v>
      </c>
      <c r="AB28" t="s">
        <v>3780</v>
      </c>
      <c r="AC28" t="s">
        <v>5712</v>
      </c>
      <c r="AE28" t="s">
        <v>136</v>
      </c>
      <c r="AF28" t="s">
        <v>121</v>
      </c>
      <c r="AG28" s="6">
        <v>96950</v>
      </c>
      <c r="AH28" t="s">
        <v>122</v>
      </c>
      <c r="AJ28" s="8">
        <v>16702353637</v>
      </c>
      <c r="AL28" t="s">
        <v>3782</v>
      </c>
      <c r="BE28" t="str">
        <f>"17-3022.00"</f>
        <v>17-3022.00</v>
      </c>
      <c r="BF28" t="s">
        <v>456</v>
      </c>
      <c r="BG28" t="s">
        <v>16926</v>
      </c>
      <c r="BH28" t="s">
        <v>5714</v>
      </c>
      <c r="BI28">
        <v>1</v>
      </c>
      <c r="BJ28">
        <v>1</v>
      </c>
      <c r="BK28" s="1">
        <v>45641</v>
      </c>
      <c r="BL28" s="1">
        <v>46005</v>
      </c>
      <c r="BM28" s="1">
        <v>45641</v>
      </c>
      <c r="BN28" s="1">
        <v>46005</v>
      </c>
      <c r="BO28">
        <v>40</v>
      </c>
      <c r="BP28">
        <v>0</v>
      </c>
      <c r="BQ28">
        <v>8</v>
      </c>
      <c r="BR28">
        <v>8</v>
      </c>
      <c r="BS28">
        <v>8</v>
      </c>
      <c r="BT28">
        <v>8</v>
      </c>
      <c r="BU28">
        <v>8</v>
      </c>
      <c r="BV28">
        <v>0</v>
      </c>
      <c r="BW28" t="str">
        <f>"8:00 AM"</f>
        <v>8:00 AM</v>
      </c>
      <c r="BX28" t="str">
        <f>"5:00 PM"</f>
        <v>5:00 PM</v>
      </c>
      <c r="BY28" t="s">
        <v>459</v>
      </c>
      <c r="BZ28">
        <v>0</v>
      </c>
      <c r="CA28">
        <v>12</v>
      </c>
      <c r="CB28" t="s">
        <v>117</v>
      </c>
      <c r="CD28" t="s">
        <v>5715</v>
      </c>
      <c r="CE28" t="s">
        <v>5716</v>
      </c>
      <c r="CG28" t="s">
        <v>120</v>
      </c>
      <c r="CH28" t="s">
        <v>121</v>
      </c>
      <c r="CI28" s="6">
        <v>96950</v>
      </c>
      <c r="CJ28" s="10">
        <v>17.760000000000002</v>
      </c>
      <c r="CK28" s="10">
        <v>17.760000000000002</v>
      </c>
      <c r="CL28" s="10">
        <v>26.64</v>
      </c>
      <c r="CM28" s="10">
        <v>26.64</v>
      </c>
      <c r="CN28" t="s">
        <v>137</v>
      </c>
      <c r="CP28" t="s">
        <v>138</v>
      </c>
      <c r="CR28" t="s">
        <v>139</v>
      </c>
      <c r="CS28" t="s">
        <v>139</v>
      </c>
      <c r="CT28" t="s">
        <v>139</v>
      </c>
      <c r="CU28" t="s">
        <v>139</v>
      </c>
      <c r="CV28" t="s">
        <v>140</v>
      </c>
      <c r="CW28" t="s">
        <v>139</v>
      </c>
      <c r="CX28" t="s">
        <v>140</v>
      </c>
      <c r="CY28" t="s">
        <v>3786</v>
      </c>
      <c r="CZ28" s="8">
        <v>16702353637</v>
      </c>
      <c r="DA28" t="s">
        <v>3782</v>
      </c>
      <c r="DB28" t="s">
        <v>142</v>
      </c>
      <c r="DC28" t="s">
        <v>139</v>
      </c>
      <c r="DD28" t="s">
        <v>117</v>
      </c>
    </row>
    <row r="29" spans="1:114" ht="15" customHeight="1" x14ac:dyDescent="0.35">
      <c r="A29" t="s">
        <v>10944</v>
      </c>
      <c r="B29" t="s">
        <v>115</v>
      </c>
      <c r="C29" s="1">
        <v>45488</v>
      </c>
      <c r="D29" s="1">
        <v>45567</v>
      </c>
      <c r="E29" t="s">
        <v>211</v>
      </c>
      <c r="G29" t="s">
        <v>139</v>
      </c>
      <c r="H29" t="s">
        <v>117</v>
      </c>
      <c r="I29" t="s">
        <v>117</v>
      </c>
      <c r="J29" t="s">
        <v>10945</v>
      </c>
      <c r="L29" t="s">
        <v>10946</v>
      </c>
      <c r="M29" t="s">
        <v>10947</v>
      </c>
      <c r="N29" t="s">
        <v>120</v>
      </c>
      <c r="O29" t="s">
        <v>121</v>
      </c>
      <c r="P29" s="6">
        <v>96950</v>
      </c>
      <c r="Q29" t="s">
        <v>122</v>
      </c>
      <c r="S29" s="8">
        <v>16702851190</v>
      </c>
      <c r="U29" t="s">
        <v>6038</v>
      </c>
      <c r="V29">
        <v>721110</v>
      </c>
      <c r="W29" t="s">
        <v>124</v>
      </c>
      <c r="Y29" t="s">
        <v>6039</v>
      </c>
      <c r="Z29" t="s">
        <v>6040</v>
      </c>
      <c r="AB29" t="s">
        <v>128</v>
      </c>
      <c r="AC29" t="s">
        <v>10948</v>
      </c>
      <c r="AD29" t="s">
        <v>10947</v>
      </c>
      <c r="AE29" t="s">
        <v>120</v>
      </c>
      <c r="AF29" t="s">
        <v>121</v>
      </c>
      <c r="AG29" s="6">
        <v>96950</v>
      </c>
      <c r="AH29" t="s">
        <v>122</v>
      </c>
      <c r="AJ29" s="8">
        <v>16702851190</v>
      </c>
      <c r="AL29" t="s">
        <v>6041</v>
      </c>
      <c r="BE29" t="str">
        <f>"47-2111.00"</f>
        <v>47-2111.00</v>
      </c>
      <c r="BF29" t="s">
        <v>3271</v>
      </c>
      <c r="BG29" t="s">
        <v>10949</v>
      </c>
      <c r="BH29" t="s">
        <v>10950</v>
      </c>
      <c r="BI29">
        <v>2</v>
      </c>
      <c r="BK29" s="1">
        <v>45519</v>
      </c>
      <c r="BL29" s="1">
        <v>46613</v>
      </c>
      <c r="BO29">
        <v>35</v>
      </c>
      <c r="BP29">
        <v>0</v>
      </c>
      <c r="BQ29">
        <v>7</v>
      </c>
      <c r="BR29">
        <v>7</v>
      </c>
      <c r="BS29">
        <v>7</v>
      </c>
      <c r="BT29">
        <v>7</v>
      </c>
      <c r="BU29">
        <v>7</v>
      </c>
      <c r="BV29">
        <v>0</v>
      </c>
      <c r="BW29" t="str">
        <f>"7:00 AM"</f>
        <v>7:00 AM</v>
      </c>
      <c r="BX29" t="str">
        <f>"7:00 PM"</f>
        <v>7:00 PM</v>
      </c>
      <c r="BY29" t="s">
        <v>133</v>
      </c>
      <c r="BZ29">
        <v>0</v>
      </c>
      <c r="CA29">
        <v>24</v>
      </c>
      <c r="CB29" t="s">
        <v>117</v>
      </c>
      <c r="CD29" s="2" t="s">
        <v>10951</v>
      </c>
      <c r="CE29" t="s">
        <v>10952</v>
      </c>
      <c r="CF29" t="s">
        <v>651</v>
      </c>
      <c r="CG29" t="s">
        <v>120</v>
      </c>
      <c r="CH29" t="s">
        <v>121</v>
      </c>
      <c r="CI29" s="6">
        <v>96950</v>
      </c>
      <c r="CJ29" s="10">
        <v>12.58</v>
      </c>
      <c r="CK29" s="10">
        <v>12.58</v>
      </c>
      <c r="CL29" s="10">
        <v>0</v>
      </c>
      <c r="CM29" s="10">
        <v>0</v>
      </c>
      <c r="CN29" t="s">
        <v>137</v>
      </c>
      <c r="CO29" t="s">
        <v>140</v>
      </c>
      <c r="CP29" t="s">
        <v>138</v>
      </c>
      <c r="CR29" t="s">
        <v>117</v>
      </c>
      <c r="CS29" t="s">
        <v>139</v>
      </c>
      <c r="CT29" t="s">
        <v>140</v>
      </c>
      <c r="CU29" t="s">
        <v>140</v>
      </c>
      <c r="CV29" t="s">
        <v>140</v>
      </c>
      <c r="CW29" t="s">
        <v>139</v>
      </c>
      <c r="CX29" t="s">
        <v>140</v>
      </c>
      <c r="CY29" t="s">
        <v>140</v>
      </c>
      <c r="CZ29" s="8">
        <v>16702851190</v>
      </c>
      <c r="DA29" t="s">
        <v>6041</v>
      </c>
      <c r="DB29" t="s">
        <v>140</v>
      </c>
      <c r="DC29" t="s">
        <v>139</v>
      </c>
      <c r="DD29" t="s">
        <v>117</v>
      </c>
    </row>
    <row r="30" spans="1:114" ht="15" customHeight="1" x14ac:dyDescent="0.35">
      <c r="A30" t="s">
        <v>6658</v>
      </c>
      <c r="B30" t="s">
        <v>115</v>
      </c>
      <c r="C30" s="1">
        <v>45492</v>
      </c>
      <c r="D30" s="1">
        <v>45567</v>
      </c>
      <c r="E30" t="s">
        <v>116</v>
      </c>
      <c r="F30" s="1">
        <v>45564</v>
      </c>
      <c r="G30" t="s">
        <v>117</v>
      </c>
      <c r="H30" t="s">
        <v>117</v>
      </c>
      <c r="I30" t="s">
        <v>117</v>
      </c>
      <c r="J30" t="s">
        <v>6659</v>
      </c>
      <c r="L30" t="s">
        <v>4392</v>
      </c>
      <c r="M30" t="s">
        <v>4399</v>
      </c>
      <c r="N30" t="s">
        <v>248</v>
      </c>
      <c r="O30" t="s">
        <v>121</v>
      </c>
      <c r="P30" s="6">
        <v>96951</v>
      </c>
      <c r="Q30" t="s">
        <v>122</v>
      </c>
      <c r="S30" s="8">
        <v>16705323131</v>
      </c>
      <c r="U30" t="s">
        <v>4393</v>
      </c>
      <c r="V30">
        <v>423120</v>
      </c>
      <c r="W30" t="s">
        <v>124</v>
      </c>
      <c r="Y30" t="s">
        <v>4394</v>
      </c>
      <c r="Z30" t="s">
        <v>4395</v>
      </c>
      <c r="AB30" t="s">
        <v>474</v>
      </c>
      <c r="AC30" t="s">
        <v>6660</v>
      </c>
      <c r="AD30" t="s">
        <v>4399</v>
      </c>
      <c r="AE30" t="s">
        <v>248</v>
      </c>
      <c r="AF30" t="s">
        <v>121</v>
      </c>
      <c r="AG30" s="6">
        <v>96951</v>
      </c>
      <c r="AH30" t="s">
        <v>122</v>
      </c>
      <c r="AJ30" s="8">
        <v>16705323131</v>
      </c>
      <c r="AL30" t="s">
        <v>4396</v>
      </c>
      <c r="BE30" t="str">
        <f>"41-2011.00"</f>
        <v>41-2011.00</v>
      </c>
      <c r="BF30" t="s">
        <v>918</v>
      </c>
      <c r="BG30" t="s">
        <v>6661</v>
      </c>
      <c r="BH30" t="s">
        <v>920</v>
      </c>
      <c r="BI30">
        <v>1</v>
      </c>
      <c r="BK30" s="1">
        <v>45566</v>
      </c>
      <c r="BL30" s="1">
        <v>45930</v>
      </c>
      <c r="BO30">
        <v>40</v>
      </c>
      <c r="BP30">
        <v>0</v>
      </c>
      <c r="BQ30">
        <v>8</v>
      </c>
      <c r="BR30">
        <v>8</v>
      </c>
      <c r="BS30">
        <v>8</v>
      </c>
      <c r="BT30">
        <v>8</v>
      </c>
      <c r="BU30">
        <v>8</v>
      </c>
      <c r="BV30">
        <v>0</v>
      </c>
      <c r="BW30" t="str">
        <f>"8:00 AM"</f>
        <v>8:00 AM</v>
      </c>
      <c r="BX30" t="str">
        <f>"5:00 PM"</f>
        <v>5:00 PM</v>
      </c>
      <c r="BY30" t="s">
        <v>133</v>
      </c>
      <c r="BZ30">
        <v>0</v>
      </c>
      <c r="CA30">
        <v>3</v>
      </c>
      <c r="CB30" t="s">
        <v>117</v>
      </c>
      <c r="CD30" t="s">
        <v>6662</v>
      </c>
      <c r="CE30" t="s">
        <v>4399</v>
      </c>
      <c r="CG30" t="s">
        <v>248</v>
      </c>
      <c r="CH30" t="s">
        <v>121</v>
      </c>
      <c r="CI30" s="6">
        <v>96951</v>
      </c>
      <c r="CJ30" s="10">
        <v>7.89</v>
      </c>
      <c r="CK30" s="10">
        <v>7.89</v>
      </c>
      <c r="CL30" s="10">
        <v>0</v>
      </c>
      <c r="CM30" s="10">
        <v>0</v>
      </c>
      <c r="CN30" t="s">
        <v>137</v>
      </c>
      <c r="CO30" t="s">
        <v>162</v>
      </c>
      <c r="CP30" t="s">
        <v>138</v>
      </c>
      <c r="CR30" t="s">
        <v>117</v>
      </c>
      <c r="CS30" t="s">
        <v>139</v>
      </c>
      <c r="CT30" t="s">
        <v>140</v>
      </c>
      <c r="CU30" t="s">
        <v>140</v>
      </c>
      <c r="CV30" t="s">
        <v>140</v>
      </c>
      <c r="CW30" t="s">
        <v>139</v>
      </c>
      <c r="CX30" t="s">
        <v>140</v>
      </c>
      <c r="CY30" t="s">
        <v>6663</v>
      </c>
      <c r="CZ30" s="8">
        <v>16705323131</v>
      </c>
      <c r="DA30" t="s">
        <v>4396</v>
      </c>
      <c r="DB30" t="s">
        <v>140</v>
      </c>
      <c r="DC30" t="s">
        <v>139</v>
      </c>
      <c r="DD30" t="s">
        <v>117</v>
      </c>
      <c r="DE30" t="s">
        <v>4394</v>
      </c>
      <c r="DF30" t="s">
        <v>4395</v>
      </c>
      <c r="DH30" t="s">
        <v>4393</v>
      </c>
      <c r="DI30" t="s">
        <v>6659</v>
      </c>
      <c r="DJ30" t="s">
        <v>4396</v>
      </c>
    </row>
    <row r="31" spans="1:114" ht="15" customHeight="1" x14ac:dyDescent="0.35">
      <c r="A31" t="s">
        <v>6497</v>
      </c>
      <c r="B31" t="s">
        <v>115</v>
      </c>
      <c r="C31" s="1">
        <v>45529</v>
      </c>
      <c r="D31" s="1">
        <v>45567</v>
      </c>
      <c r="E31" t="s">
        <v>211</v>
      </c>
      <c r="G31" t="s">
        <v>139</v>
      </c>
      <c r="H31" t="s">
        <v>117</v>
      </c>
      <c r="I31" t="s">
        <v>117</v>
      </c>
      <c r="J31" t="s">
        <v>625</v>
      </c>
      <c r="L31" t="s">
        <v>633</v>
      </c>
      <c r="N31" t="s">
        <v>136</v>
      </c>
      <c r="O31" t="s">
        <v>121</v>
      </c>
      <c r="P31" s="6">
        <v>96950</v>
      </c>
      <c r="Q31" t="s">
        <v>122</v>
      </c>
      <c r="S31" s="8">
        <v>16702368202</v>
      </c>
      <c r="T31">
        <v>3554</v>
      </c>
      <c r="U31" t="s">
        <v>628</v>
      </c>
      <c r="V31">
        <v>62211</v>
      </c>
      <c r="W31" t="s">
        <v>124</v>
      </c>
      <c r="Y31" t="s">
        <v>629</v>
      </c>
      <c r="Z31" t="s">
        <v>630</v>
      </c>
      <c r="AA31" t="s">
        <v>631</v>
      </c>
      <c r="AB31" t="s">
        <v>632</v>
      </c>
      <c r="AC31" t="s">
        <v>6498</v>
      </c>
      <c r="AE31" t="s">
        <v>136</v>
      </c>
      <c r="AF31" t="s">
        <v>121</v>
      </c>
      <c r="AG31" s="6">
        <v>96950</v>
      </c>
      <c r="AH31" t="s">
        <v>122</v>
      </c>
      <c r="AJ31" s="8">
        <v>16702368202</v>
      </c>
      <c r="AK31">
        <v>3554</v>
      </c>
      <c r="AL31" t="s">
        <v>635</v>
      </c>
      <c r="BE31" t="str">
        <f>"29-2052.00"</f>
        <v>29-2052.00</v>
      </c>
      <c r="BF31" t="s">
        <v>3378</v>
      </c>
      <c r="BG31" t="s">
        <v>6499</v>
      </c>
      <c r="BH31" t="s">
        <v>6500</v>
      </c>
      <c r="BI31">
        <v>2</v>
      </c>
      <c r="BK31" s="1">
        <v>45611</v>
      </c>
      <c r="BL31" s="1">
        <v>46705</v>
      </c>
      <c r="BO31">
        <v>40</v>
      </c>
      <c r="BP31">
        <v>0</v>
      </c>
      <c r="BQ31">
        <v>8</v>
      </c>
      <c r="BR31">
        <v>8</v>
      </c>
      <c r="BS31">
        <v>8</v>
      </c>
      <c r="BT31">
        <v>8</v>
      </c>
      <c r="BU31">
        <v>8</v>
      </c>
      <c r="BV31">
        <v>0</v>
      </c>
      <c r="BW31" t="str">
        <f>"7:00 AM"</f>
        <v>7:00 AM</v>
      </c>
      <c r="BX31" t="str">
        <f>"4:00 PM"</f>
        <v>4:00 PM</v>
      </c>
      <c r="BY31" t="s">
        <v>159</v>
      </c>
      <c r="BZ31">
        <v>0</v>
      </c>
      <c r="CA31">
        <v>24</v>
      </c>
      <c r="CB31" t="s">
        <v>117</v>
      </c>
      <c r="CD31" s="2" t="s">
        <v>6501</v>
      </c>
      <c r="CE31" t="s">
        <v>633</v>
      </c>
      <c r="CF31" t="s">
        <v>6502</v>
      </c>
      <c r="CG31" t="s">
        <v>136</v>
      </c>
      <c r="CH31" t="s">
        <v>121</v>
      </c>
      <c r="CI31" s="6">
        <v>96950</v>
      </c>
      <c r="CJ31" s="10">
        <v>15.39</v>
      </c>
      <c r="CK31" s="10">
        <v>23.38</v>
      </c>
      <c r="CL31" s="10">
        <v>23.09</v>
      </c>
      <c r="CM31" s="10">
        <v>35.07</v>
      </c>
      <c r="CN31" t="s">
        <v>137</v>
      </c>
      <c r="CP31" t="s">
        <v>138</v>
      </c>
      <c r="CR31" t="s">
        <v>139</v>
      </c>
      <c r="CS31" t="s">
        <v>139</v>
      </c>
      <c r="CT31" t="s">
        <v>140</v>
      </c>
      <c r="CU31" t="s">
        <v>139</v>
      </c>
      <c r="CV31" t="s">
        <v>140</v>
      </c>
      <c r="CW31" t="s">
        <v>139</v>
      </c>
      <c r="CX31" t="s">
        <v>140</v>
      </c>
      <c r="CY31" t="s">
        <v>6503</v>
      </c>
      <c r="CZ31" s="8">
        <v>16702368202</v>
      </c>
      <c r="DA31" t="s">
        <v>642</v>
      </c>
      <c r="DB31" t="s">
        <v>3383</v>
      </c>
      <c r="DC31" t="s">
        <v>139</v>
      </c>
      <c r="DD31" t="s">
        <v>117</v>
      </c>
      <c r="DE31" t="s">
        <v>6504</v>
      </c>
      <c r="DF31" t="s">
        <v>6505</v>
      </c>
      <c r="DG31" t="s">
        <v>3744</v>
      </c>
      <c r="DH31" t="s">
        <v>628</v>
      </c>
      <c r="DI31" t="s">
        <v>6506</v>
      </c>
      <c r="DJ31" t="s">
        <v>1542</v>
      </c>
    </row>
    <row r="32" spans="1:114" ht="15" customHeight="1" x14ac:dyDescent="0.35">
      <c r="A32" t="s">
        <v>13046</v>
      </c>
      <c r="B32" t="s">
        <v>115</v>
      </c>
      <c r="C32" s="1">
        <v>45530</v>
      </c>
      <c r="D32" s="1">
        <v>45567</v>
      </c>
      <c r="E32" t="s">
        <v>116</v>
      </c>
      <c r="F32" s="1">
        <v>45579</v>
      </c>
      <c r="G32" t="s">
        <v>117</v>
      </c>
      <c r="H32" t="s">
        <v>117</v>
      </c>
      <c r="I32" t="s">
        <v>117</v>
      </c>
      <c r="J32" t="s">
        <v>625</v>
      </c>
      <c r="L32" t="s">
        <v>633</v>
      </c>
      <c r="N32" t="s">
        <v>136</v>
      </c>
      <c r="O32" t="s">
        <v>121</v>
      </c>
      <c r="P32" s="6">
        <v>96950</v>
      </c>
      <c r="Q32" t="s">
        <v>122</v>
      </c>
      <c r="S32" s="8">
        <v>16702368202</v>
      </c>
      <c r="T32">
        <v>3554</v>
      </c>
      <c r="U32" t="s">
        <v>628</v>
      </c>
      <c r="V32">
        <v>62211</v>
      </c>
      <c r="W32" t="s">
        <v>124</v>
      </c>
      <c r="Y32" t="s">
        <v>629</v>
      </c>
      <c r="Z32" t="s">
        <v>630</v>
      </c>
      <c r="AA32" t="s">
        <v>631</v>
      </c>
      <c r="AB32" t="s">
        <v>632</v>
      </c>
      <c r="AC32" t="s">
        <v>633</v>
      </c>
      <c r="AE32" t="s">
        <v>136</v>
      </c>
      <c r="AF32" t="s">
        <v>121</v>
      </c>
      <c r="AG32" s="6">
        <v>96950</v>
      </c>
      <c r="AH32" t="s">
        <v>122</v>
      </c>
      <c r="AJ32" s="8">
        <v>16702368202</v>
      </c>
      <c r="AK32">
        <v>3554</v>
      </c>
      <c r="AL32" t="s">
        <v>635</v>
      </c>
      <c r="BE32" t="str">
        <f>"29-1141.00"</f>
        <v>29-1141.00</v>
      </c>
      <c r="BF32" t="s">
        <v>1534</v>
      </c>
      <c r="BG32" t="s">
        <v>11135</v>
      </c>
      <c r="BH32" t="s">
        <v>11136</v>
      </c>
      <c r="BI32">
        <v>2</v>
      </c>
      <c r="BK32" s="1">
        <v>45581</v>
      </c>
      <c r="BL32" s="1">
        <v>45945</v>
      </c>
      <c r="BO32">
        <v>40</v>
      </c>
      <c r="BP32">
        <v>12</v>
      </c>
      <c r="BQ32">
        <v>12</v>
      </c>
      <c r="BR32">
        <v>12</v>
      </c>
      <c r="BS32">
        <v>4</v>
      </c>
      <c r="BT32">
        <v>0</v>
      </c>
      <c r="BU32">
        <v>0</v>
      </c>
      <c r="BV32">
        <v>0</v>
      </c>
      <c r="BW32" t="str">
        <f>"7:30 AM"</f>
        <v>7:30 AM</v>
      </c>
      <c r="BX32" t="str">
        <f>"7:30 PM"</f>
        <v>7:30 PM</v>
      </c>
      <c r="BY32" t="s">
        <v>459</v>
      </c>
      <c r="BZ32">
        <v>0</v>
      </c>
      <c r="CA32">
        <v>0</v>
      </c>
      <c r="CB32" t="s">
        <v>117</v>
      </c>
      <c r="CD32" s="2" t="s">
        <v>13047</v>
      </c>
      <c r="CE32" t="s">
        <v>633</v>
      </c>
      <c r="CF32" t="s">
        <v>6502</v>
      </c>
      <c r="CG32" t="s">
        <v>136</v>
      </c>
      <c r="CH32" t="s">
        <v>121</v>
      </c>
      <c r="CI32" s="6">
        <v>96950</v>
      </c>
      <c r="CJ32" s="10">
        <v>17.05</v>
      </c>
      <c r="CK32" s="10">
        <v>32.9</v>
      </c>
      <c r="CN32" t="s">
        <v>137</v>
      </c>
      <c r="CO32" t="s">
        <v>13048</v>
      </c>
      <c r="CP32" t="s">
        <v>138</v>
      </c>
      <c r="CR32" t="s">
        <v>139</v>
      </c>
      <c r="CS32" t="s">
        <v>139</v>
      </c>
      <c r="CT32" t="s">
        <v>140</v>
      </c>
      <c r="CU32" t="s">
        <v>140</v>
      </c>
      <c r="CV32" t="s">
        <v>140</v>
      </c>
      <c r="CW32" t="s">
        <v>139</v>
      </c>
      <c r="CX32" t="s">
        <v>140</v>
      </c>
      <c r="CY32" t="s">
        <v>13049</v>
      </c>
      <c r="CZ32" s="8">
        <v>16702368202</v>
      </c>
      <c r="DA32" t="s">
        <v>642</v>
      </c>
      <c r="DB32" t="s">
        <v>3383</v>
      </c>
      <c r="DC32" t="s">
        <v>139</v>
      </c>
      <c r="DD32" t="s">
        <v>117</v>
      </c>
      <c r="DE32" t="s">
        <v>6504</v>
      </c>
      <c r="DF32" t="s">
        <v>6505</v>
      </c>
      <c r="DG32" t="s">
        <v>3744</v>
      </c>
      <c r="DH32" t="s">
        <v>628</v>
      </c>
      <c r="DI32" t="s">
        <v>6506</v>
      </c>
      <c r="DJ32" t="s">
        <v>1542</v>
      </c>
    </row>
    <row r="33" spans="1:114" ht="15" customHeight="1" x14ac:dyDescent="0.35">
      <c r="A33" t="s">
        <v>13160</v>
      </c>
      <c r="B33" t="s">
        <v>115</v>
      </c>
      <c r="C33" s="1">
        <v>45530</v>
      </c>
      <c r="D33" s="1">
        <v>45567</v>
      </c>
      <c r="E33" t="s">
        <v>116</v>
      </c>
      <c r="F33" s="1">
        <v>45579</v>
      </c>
      <c r="G33" t="s">
        <v>117</v>
      </c>
      <c r="H33" t="s">
        <v>117</v>
      </c>
      <c r="I33" t="s">
        <v>117</v>
      </c>
      <c r="J33" t="s">
        <v>625</v>
      </c>
      <c r="L33" t="s">
        <v>633</v>
      </c>
      <c r="N33" t="s">
        <v>136</v>
      </c>
      <c r="O33" t="s">
        <v>121</v>
      </c>
      <c r="P33" s="6">
        <v>96950</v>
      </c>
      <c r="Q33" t="s">
        <v>122</v>
      </c>
      <c r="S33" s="8">
        <v>16702368202</v>
      </c>
      <c r="T33">
        <v>3554</v>
      </c>
      <c r="U33" t="s">
        <v>628</v>
      </c>
      <c r="V33">
        <v>62211</v>
      </c>
      <c r="W33" t="s">
        <v>124</v>
      </c>
      <c r="Y33" t="s">
        <v>629</v>
      </c>
      <c r="Z33" t="s">
        <v>630</v>
      </c>
      <c r="AA33" t="s">
        <v>631</v>
      </c>
      <c r="AB33" t="s">
        <v>632</v>
      </c>
      <c r="AC33" t="s">
        <v>633</v>
      </c>
      <c r="AE33" t="s">
        <v>136</v>
      </c>
      <c r="AF33" t="s">
        <v>121</v>
      </c>
      <c r="AG33" s="6">
        <v>96950</v>
      </c>
      <c r="AH33" t="s">
        <v>122</v>
      </c>
      <c r="AJ33" s="8">
        <v>16702368202</v>
      </c>
      <c r="AK33">
        <v>3554</v>
      </c>
      <c r="AL33" t="s">
        <v>635</v>
      </c>
      <c r="BE33" t="str">
        <f>"29-1141.00"</f>
        <v>29-1141.00</v>
      </c>
      <c r="BF33" t="s">
        <v>1534</v>
      </c>
      <c r="BG33" t="s">
        <v>11135</v>
      </c>
      <c r="BH33" t="s">
        <v>11136</v>
      </c>
      <c r="BI33">
        <v>17</v>
      </c>
      <c r="BK33" s="1">
        <v>45581</v>
      </c>
      <c r="BL33" s="1">
        <v>45945</v>
      </c>
      <c r="BO33">
        <v>40</v>
      </c>
      <c r="BP33">
        <v>12</v>
      </c>
      <c r="BQ33">
        <v>12</v>
      </c>
      <c r="BR33">
        <v>12</v>
      </c>
      <c r="BS33">
        <v>4</v>
      </c>
      <c r="BT33">
        <v>0</v>
      </c>
      <c r="BU33">
        <v>0</v>
      </c>
      <c r="BV33">
        <v>0</v>
      </c>
      <c r="BW33" t="str">
        <f>"7:30 AM"</f>
        <v>7:30 AM</v>
      </c>
      <c r="BX33" t="str">
        <f>"7:30 PM"</f>
        <v>7:30 PM</v>
      </c>
      <c r="BY33" t="s">
        <v>459</v>
      </c>
      <c r="BZ33">
        <v>0</v>
      </c>
      <c r="CA33">
        <v>0</v>
      </c>
      <c r="CB33" t="s">
        <v>117</v>
      </c>
      <c r="CD33" s="2" t="s">
        <v>13161</v>
      </c>
      <c r="CE33" t="s">
        <v>633</v>
      </c>
      <c r="CF33" t="s">
        <v>6502</v>
      </c>
      <c r="CG33" t="s">
        <v>136</v>
      </c>
      <c r="CH33" t="s">
        <v>121</v>
      </c>
      <c r="CI33" s="6">
        <v>96950</v>
      </c>
      <c r="CJ33" s="10">
        <v>17.05</v>
      </c>
      <c r="CK33" s="10">
        <v>32.9</v>
      </c>
      <c r="CN33" t="s">
        <v>137</v>
      </c>
      <c r="CO33" t="s">
        <v>13162</v>
      </c>
      <c r="CP33" t="s">
        <v>138</v>
      </c>
      <c r="CR33" t="s">
        <v>139</v>
      </c>
      <c r="CS33" t="s">
        <v>139</v>
      </c>
      <c r="CT33" t="s">
        <v>140</v>
      </c>
      <c r="CU33" t="s">
        <v>140</v>
      </c>
      <c r="CV33" t="s">
        <v>140</v>
      </c>
      <c r="CW33" t="s">
        <v>139</v>
      </c>
      <c r="CX33" t="s">
        <v>140</v>
      </c>
      <c r="CY33" t="s">
        <v>13163</v>
      </c>
      <c r="CZ33" s="8">
        <v>16702368202</v>
      </c>
      <c r="DA33" t="s">
        <v>642</v>
      </c>
      <c r="DB33" t="s">
        <v>3383</v>
      </c>
      <c r="DC33" t="s">
        <v>139</v>
      </c>
      <c r="DD33" t="s">
        <v>117</v>
      </c>
      <c r="DE33" t="s">
        <v>6504</v>
      </c>
      <c r="DF33" t="s">
        <v>6505</v>
      </c>
      <c r="DG33" t="s">
        <v>3744</v>
      </c>
      <c r="DH33" t="s">
        <v>628</v>
      </c>
      <c r="DI33" t="s">
        <v>13164</v>
      </c>
      <c r="DJ33" t="s">
        <v>1542</v>
      </c>
    </row>
    <row r="34" spans="1:114" ht="15" customHeight="1" x14ac:dyDescent="0.35">
      <c r="A34" t="s">
        <v>14466</v>
      </c>
      <c r="B34" t="s">
        <v>115</v>
      </c>
      <c r="C34" s="1">
        <v>45530</v>
      </c>
      <c r="D34" s="1">
        <v>45567</v>
      </c>
      <c r="E34" t="s">
        <v>116</v>
      </c>
      <c r="F34" s="1">
        <v>45635</v>
      </c>
      <c r="G34" t="s">
        <v>117</v>
      </c>
      <c r="H34" t="s">
        <v>117</v>
      </c>
      <c r="I34" t="s">
        <v>117</v>
      </c>
      <c r="J34" t="s">
        <v>625</v>
      </c>
      <c r="L34" t="s">
        <v>633</v>
      </c>
      <c r="N34" t="s">
        <v>136</v>
      </c>
      <c r="O34" t="s">
        <v>121</v>
      </c>
      <c r="P34" s="6">
        <v>96950</v>
      </c>
      <c r="Q34" t="s">
        <v>122</v>
      </c>
      <c r="S34" s="8">
        <v>16702368202</v>
      </c>
      <c r="T34">
        <v>3554</v>
      </c>
      <c r="U34" t="s">
        <v>628</v>
      </c>
      <c r="V34">
        <v>62211</v>
      </c>
      <c r="W34" t="s">
        <v>124</v>
      </c>
      <c r="Y34" t="s">
        <v>629</v>
      </c>
      <c r="Z34" t="s">
        <v>630</v>
      </c>
      <c r="AA34" t="s">
        <v>631</v>
      </c>
      <c r="AB34" t="s">
        <v>632</v>
      </c>
      <c r="AC34" t="s">
        <v>633</v>
      </c>
      <c r="AE34" t="s">
        <v>136</v>
      </c>
      <c r="AF34" t="s">
        <v>121</v>
      </c>
      <c r="AG34" s="6">
        <v>96950</v>
      </c>
      <c r="AH34" t="s">
        <v>122</v>
      </c>
      <c r="AJ34" s="8">
        <v>16702368202</v>
      </c>
      <c r="AK34">
        <v>3554</v>
      </c>
      <c r="AL34" t="s">
        <v>635</v>
      </c>
      <c r="BE34" t="str">
        <f>"29-1141.00"</f>
        <v>29-1141.00</v>
      </c>
      <c r="BF34" t="s">
        <v>1534</v>
      </c>
      <c r="BG34" t="s">
        <v>11135</v>
      </c>
      <c r="BH34" t="s">
        <v>11136</v>
      </c>
      <c r="BI34">
        <v>16</v>
      </c>
      <c r="BK34" s="1">
        <v>45637</v>
      </c>
      <c r="BL34" s="1">
        <v>46001</v>
      </c>
      <c r="BO34">
        <v>40</v>
      </c>
      <c r="BP34">
        <v>12</v>
      </c>
      <c r="BQ34">
        <v>12</v>
      </c>
      <c r="BR34">
        <v>12</v>
      </c>
      <c r="BS34">
        <v>4</v>
      </c>
      <c r="BT34">
        <v>0</v>
      </c>
      <c r="BU34">
        <v>0</v>
      </c>
      <c r="BV34">
        <v>0</v>
      </c>
      <c r="BW34" t="str">
        <f>"7:30 AM"</f>
        <v>7:30 AM</v>
      </c>
      <c r="BX34" t="str">
        <f>"7:30 PM"</f>
        <v>7:30 PM</v>
      </c>
      <c r="BY34" t="s">
        <v>459</v>
      </c>
      <c r="BZ34">
        <v>0</v>
      </c>
      <c r="CA34">
        <v>0</v>
      </c>
      <c r="CB34" t="s">
        <v>117</v>
      </c>
      <c r="CD34" s="2" t="s">
        <v>11137</v>
      </c>
      <c r="CE34" t="s">
        <v>633</v>
      </c>
      <c r="CF34" t="s">
        <v>6502</v>
      </c>
      <c r="CG34" t="s">
        <v>136</v>
      </c>
      <c r="CH34" t="s">
        <v>121</v>
      </c>
      <c r="CI34" s="6">
        <v>96950</v>
      </c>
      <c r="CJ34" s="10">
        <v>17.05</v>
      </c>
      <c r="CK34" s="10">
        <v>32.9</v>
      </c>
      <c r="CN34" t="s">
        <v>137</v>
      </c>
      <c r="CO34" t="s">
        <v>14467</v>
      </c>
      <c r="CP34" t="s">
        <v>138</v>
      </c>
      <c r="CR34" t="s">
        <v>139</v>
      </c>
      <c r="CS34" t="s">
        <v>139</v>
      </c>
      <c r="CT34" t="s">
        <v>140</v>
      </c>
      <c r="CU34" t="s">
        <v>140</v>
      </c>
      <c r="CV34" t="s">
        <v>140</v>
      </c>
      <c r="CW34" t="s">
        <v>139</v>
      </c>
      <c r="CX34" t="s">
        <v>140</v>
      </c>
      <c r="CY34" t="s">
        <v>14468</v>
      </c>
      <c r="CZ34" s="8">
        <v>16702368202</v>
      </c>
      <c r="DA34" t="s">
        <v>642</v>
      </c>
      <c r="DB34" t="s">
        <v>3383</v>
      </c>
      <c r="DC34" t="s">
        <v>139</v>
      </c>
      <c r="DD34" t="s">
        <v>117</v>
      </c>
      <c r="DE34" t="s">
        <v>6504</v>
      </c>
      <c r="DF34" t="s">
        <v>6505</v>
      </c>
      <c r="DG34" t="s">
        <v>3744</v>
      </c>
      <c r="DH34" t="s">
        <v>628</v>
      </c>
      <c r="DI34" t="s">
        <v>6506</v>
      </c>
      <c r="DJ34" t="s">
        <v>1542</v>
      </c>
    </row>
    <row r="35" spans="1:114" ht="15" customHeight="1" x14ac:dyDescent="0.35">
      <c r="A35" t="s">
        <v>11134</v>
      </c>
      <c r="B35" t="s">
        <v>115</v>
      </c>
      <c r="C35" s="1">
        <v>45530</v>
      </c>
      <c r="D35" s="1">
        <v>45567</v>
      </c>
      <c r="E35" t="s">
        <v>116</v>
      </c>
      <c r="F35" s="1">
        <v>45640</v>
      </c>
      <c r="G35" t="s">
        <v>117</v>
      </c>
      <c r="H35" t="s">
        <v>117</v>
      </c>
      <c r="I35" t="s">
        <v>117</v>
      </c>
      <c r="J35" t="s">
        <v>625</v>
      </c>
      <c r="L35" t="s">
        <v>633</v>
      </c>
      <c r="N35" t="s">
        <v>136</v>
      </c>
      <c r="O35" t="s">
        <v>121</v>
      </c>
      <c r="P35" s="6">
        <v>96950</v>
      </c>
      <c r="Q35" t="s">
        <v>122</v>
      </c>
      <c r="S35" s="8">
        <v>16702368202</v>
      </c>
      <c r="T35">
        <v>3554</v>
      </c>
      <c r="U35" t="s">
        <v>628</v>
      </c>
      <c r="V35">
        <v>62211</v>
      </c>
      <c r="W35" t="s">
        <v>124</v>
      </c>
      <c r="Y35" t="s">
        <v>629</v>
      </c>
      <c r="Z35" t="s">
        <v>630</v>
      </c>
      <c r="AA35" t="s">
        <v>631</v>
      </c>
      <c r="AB35" t="s">
        <v>632</v>
      </c>
      <c r="AC35" t="s">
        <v>633</v>
      </c>
      <c r="AE35" t="s">
        <v>136</v>
      </c>
      <c r="AF35" t="s">
        <v>121</v>
      </c>
      <c r="AG35" s="6">
        <v>96950</v>
      </c>
      <c r="AH35" t="s">
        <v>122</v>
      </c>
      <c r="AJ35" s="8">
        <v>16702368202</v>
      </c>
      <c r="AK35">
        <v>3554</v>
      </c>
      <c r="AL35" t="s">
        <v>635</v>
      </c>
      <c r="BE35" t="str">
        <f>"29-1141.00"</f>
        <v>29-1141.00</v>
      </c>
      <c r="BF35" t="s">
        <v>1534</v>
      </c>
      <c r="BG35" t="s">
        <v>11135</v>
      </c>
      <c r="BH35" t="s">
        <v>11136</v>
      </c>
      <c r="BI35">
        <v>24</v>
      </c>
      <c r="BK35" s="1">
        <v>45642</v>
      </c>
      <c r="BL35" s="1">
        <v>46006</v>
      </c>
      <c r="BO35">
        <v>40</v>
      </c>
      <c r="BP35">
        <v>12</v>
      </c>
      <c r="BQ35">
        <v>12</v>
      </c>
      <c r="BR35">
        <v>12</v>
      </c>
      <c r="BS35">
        <v>4</v>
      </c>
      <c r="BT35">
        <v>0</v>
      </c>
      <c r="BU35">
        <v>0</v>
      </c>
      <c r="BV35">
        <v>0</v>
      </c>
      <c r="BW35" t="str">
        <f>"7:30 AM"</f>
        <v>7:30 AM</v>
      </c>
      <c r="BX35" t="str">
        <f>"7:30 PM"</f>
        <v>7:30 PM</v>
      </c>
      <c r="BY35" t="s">
        <v>459</v>
      </c>
      <c r="BZ35">
        <v>0</v>
      </c>
      <c r="CA35">
        <v>0</v>
      </c>
      <c r="CB35" t="s">
        <v>117</v>
      </c>
      <c r="CD35" s="2" t="s">
        <v>11137</v>
      </c>
      <c r="CE35" t="s">
        <v>633</v>
      </c>
      <c r="CF35" t="s">
        <v>6502</v>
      </c>
      <c r="CG35" t="s">
        <v>136</v>
      </c>
      <c r="CH35" t="s">
        <v>121</v>
      </c>
      <c r="CI35" s="6">
        <v>96950</v>
      </c>
      <c r="CJ35" s="10">
        <v>17.05</v>
      </c>
      <c r="CK35" s="10">
        <v>32.9</v>
      </c>
      <c r="CN35" t="s">
        <v>137</v>
      </c>
      <c r="CP35" t="s">
        <v>138</v>
      </c>
      <c r="CR35" t="s">
        <v>139</v>
      </c>
      <c r="CS35" t="s">
        <v>139</v>
      </c>
      <c r="CT35" t="s">
        <v>140</v>
      </c>
      <c r="CU35" t="s">
        <v>140</v>
      </c>
      <c r="CV35" t="s">
        <v>140</v>
      </c>
      <c r="CW35" t="s">
        <v>139</v>
      </c>
      <c r="CX35" t="s">
        <v>140</v>
      </c>
      <c r="CY35" t="s">
        <v>11138</v>
      </c>
      <c r="CZ35" s="8">
        <v>16702368202</v>
      </c>
      <c r="DA35" t="s">
        <v>642</v>
      </c>
      <c r="DB35" t="s">
        <v>3383</v>
      </c>
      <c r="DC35" t="s">
        <v>139</v>
      </c>
      <c r="DD35" t="s">
        <v>117</v>
      </c>
      <c r="DE35" t="s">
        <v>6504</v>
      </c>
      <c r="DF35" t="s">
        <v>6505</v>
      </c>
      <c r="DG35" t="s">
        <v>3744</v>
      </c>
      <c r="DH35" t="s">
        <v>628</v>
      </c>
      <c r="DI35" t="s">
        <v>6506</v>
      </c>
      <c r="DJ35" t="s">
        <v>1542</v>
      </c>
    </row>
    <row r="36" spans="1:114" ht="15" customHeight="1" x14ac:dyDescent="0.35">
      <c r="A36" t="s">
        <v>9057</v>
      </c>
      <c r="B36" t="s">
        <v>115</v>
      </c>
      <c r="C36" s="1">
        <v>45539</v>
      </c>
      <c r="D36" s="1">
        <v>45567</v>
      </c>
      <c r="E36" t="s">
        <v>116</v>
      </c>
      <c r="F36" s="1">
        <v>45579</v>
      </c>
      <c r="G36" t="s">
        <v>117</v>
      </c>
      <c r="H36" t="s">
        <v>117</v>
      </c>
      <c r="I36" t="s">
        <v>117</v>
      </c>
      <c r="J36" t="s">
        <v>625</v>
      </c>
      <c r="L36" t="s">
        <v>633</v>
      </c>
      <c r="M36" t="s">
        <v>634</v>
      </c>
      <c r="N36" t="s">
        <v>136</v>
      </c>
      <c r="O36" t="s">
        <v>121</v>
      </c>
      <c r="P36" s="6">
        <v>96950</v>
      </c>
      <c r="Q36" t="s">
        <v>122</v>
      </c>
      <c r="S36" s="8">
        <v>16702368202</v>
      </c>
      <c r="T36">
        <v>3554</v>
      </c>
      <c r="U36" t="s">
        <v>628</v>
      </c>
      <c r="V36">
        <v>62211</v>
      </c>
      <c r="W36" t="s">
        <v>124</v>
      </c>
      <c r="Y36" t="s">
        <v>629</v>
      </c>
      <c r="Z36" t="s">
        <v>630</v>
      </c>
      <c r="AA36" t="s">
        <v>631</v>
      </c>
      <c r="AB36" t="s">
        <v>632</v>
      </c>
      <c r="AC36" t="s">
        <v>633</v>
      </c>
      <c r="AD36" t="s">
        <v>634</v>
      </c>
      <c r="AE36" t="s">
        <v>136</v>
      </c>
      <c r="AF36" t="s">
        <v>121</v>
      </c>
      <c r="AG36" s="6">
        <v>96950</v>
      </c>
      <c r="AH36" t="s">
        <v>122</v>
      </c>
      <c r="AJ36" s="8">
        <v>16702368202</v>
      </c>
      <c r="AK36">
        <v>3554</v>
      </c>
      <c r="AL36" t="s">
        <v>635</v>
      </c>
      <c r="BE36" t="str">
        <f>"29-1141.00"</f>
        <v>29-1141.00</v>
      </c>
      <c r="BF36" t="s">
        <v>1534</v>
      </c>
      <c r="BG36" t="s">
        <v>1535</v>
      </c>
      <c r="BH36" t="s">
        <v>1534</v>
      </c>
      <c r="BI36">
        <v>16</v>
      </c>
      <c r="BK36" s="1">
        <v>45581</v>
      </c>
      <c r="BL36" s="1">
        <v>45945</v>
      </c>
      <c r="BO36">
        <v>40</v>
      </c>
      <c r="BP36">
        <v>12</v>
      </c>
      <c r="BQ36">
        <v>12</v>
      </c>
      <c r="BR36">
        <v>12</v>
      </c>
      <c r="BS36">
        <v>4</v>
      </c>
      <c r="BT36">
        <v>0</v>
      </c>
      <c r="BU36">
        <v>0</v>
      </c>
      <c r="BV36">
        <v>0</v>
      </c>
      <c r="BW36" t="str">
        <f>"7:30 AM"</f>
        <v>7:30 AM</v>
      </c>
      <c r="BX36" t="str">
        <f>"7:30 PM"</f>
        <v>7:30 PM</v>
      </c>
      <c r="BY36" t="s">
        <v>459</v>
      </c>
      <c r="BZ36">
        <v>0</v>
      </c>
      <c r="CA36">
        <v>0</v>
      </c>
      <c r="CB36" t="s">
        <v>117</v>
      </c>
      <c r="CD36" s="2" t="s">
        <v>7191</v>
      </c>
      <c r="CE36" t="s">
        <v>633</v>
      </c>
      <c r="CF36" t="s">
        <v>634</v>
      </c>
      <c r="CG36" t="s">
        <v>136</v>
      </c>
      <c r="CH36" t="s">
        <v>121</v>
      </c>
      <c r="CI36" s="6">
        <v>96950</v>
      </c>
      <c r="CJ36" s="10">
        <v>22.22</v>
      </c>
      <c r="CK36" s="10">
        <v>32.9</v>
      </c>
      <c r="CN36" t="s">
        <v>137</v>
      </c>
      <c r="CO36" t="s">
        <v>3381</v>
      </c>
      <c r="CP36" t="s">
        <v>138</v>
      </c>
      <c r="CR36" t="s">
        <v>117</v>
      </c>
      <c r="CS36" t="s">
        <v>139</v>
      </c>
      <c r="CT36" t="s">
        <v>140</v>
      </c>
      <c r="CU36" t="s">
        <v>140</v>
      </c>
      <c r="CV36" t="s">
        <v>140</v>
      </c>
      <c r="CW36" t="s">
        <v>139</v>
      </c>
      <c r="CX36" t="s">
        <v>140</v>
      </c>
      <c r="CY36" t="s">
        <v>3382</v>
      </c>
      <c r="CZ36" s="8">
        <v>16702368202</v>
      </c>
      <c r="DA36" t="s">
        <v>642</v>
      </c>
      <c r="DB36" t="s">
        <v>3383</v>
      </c>
      <c r="DC36" t="s">
        <v>139</v>
      </c>
      <c r="DD36" t="s">
        <v>117</v>
      </c>
      <c r="DE36" t="s">
        <v>644</v>
      </c>
      <c r="DF36" t="s">
        <v>645</v>
      </c>
      <c r="DG36" t="s">
        <v>127</v>
      </c>
      <c r="DH36" t="s">
        <v>628</v>
      </c>
      <c r="DI36" t="s">
        <v>625</v>
      </c>
      <c r="DJ36" t="s">
        <v>646</v>
      </c>
    </row>
    <row r="37" spans="1:114" ht="15" customHeight="1" x14ac:dyDescent="0.35">
      <c r="A37" t="s">
        <v>14329</v>
      </c>
      <c r="B37" t="s">
        <v>115</v>
      </c>
      <c r="C37" s="1">
        <v>45547</v>
      </c>
      <c r="D37" s="1">
        <v>45567</v>
      </c>
      <c r="E37" t="s">
        <v>116</v>
      </c>
      <c r="F37" s="1">
        <v>45579</v>
      </c>
      <c r="G37" t="s">
        <v>117</v>
      </c>
      <c r="H37" t="s">
        <v>117</v>
      </c>
      <c r="I37" t="s">
        <v>117</v>
      </c>
      <c r="J37" t="s">
        <v>625</v>
      </c>
      <c r="L37" t="s">
        <v>633</v>
      </c>
      <c r="M37" t="s">
        <v>634</v>
      </c>
      <c r="N37" t="s">
        <v>136</v>
      </c>
      <c r="O37" t="s">
        <v>121</v>
      </c>
      <c r="P37" s="6">
        <v>96950</v>
      </c>
      <c r="Q37" t="s">
        <v>122</v>
      </c>
      <c r="S37" s="8">
        <v>16702368202</v>
      </c>
      <c r="T37">
        <v>3554</v>
      </c>
      <c r="U37" t="s">
        <v>628</v>
      </c>
      <c r="V37">
        <v>62211</v>
      </c>
      <c r="W37" t="s">
        <v>124</v>
      </c>
      <c r="Y37" t="s">
        <v>629</v>
      </c>
      <c r="Z37" t="s">
        <v>630</v>
      </c>
      <c r="AA37" t="s">
        <v>631</v>
      </c>
      <c r="AB37" t="s">
        <v>632</v>
      </c>
      <c r="AC37" t="s">
        <v>633</v>
      </c>
      <c r="AD37" t="s">
        <v>634</v>
      </c>
      <c r="AE37" t="s">
        <v>136</v>
      </c>
      <c r="AF37" t="s">
        <v>121</v>
      </c>
      <c r="AG37" s="6">
        <v>96950</v>
      </c>
      <c r="AH37" t="s">
        <v>122</v>
      </c>
      <c r="AJ37" s="8">
        <v>16702368202</v>
      </c>
      <c r="AK37">
        <v>3554</v>
      </c>
      <c r="AL37" t="s">
        <v>635</v>
      </c>
      <c r="BE37" t="str">
        <f>"29-1141.00"</f>
        <v>29-1141.00</v>
      </c>
      <c r="BF37" t="s">
        <v>1534</v>
      </c>
      <c r="BG37" t="s">
        <v>1535</v>
      </c>
      <c r="BH37" t="s">
        <v>1534</v>
      </c>
      <c r="BI37">
        <v>1</v>
      </c>
      <c r="BK37" s="1">
        <v>45581</v>
      </c>
      <c r="BL37" s="1">
        <v>45945</v>
      </c>
      <c r="BO37">
        <v>40</v>
      </c>
      <c r="BP37">
        <v>12</v>
      </c>
      <c r="BQ37">
        <v>12</v>
      </c>
      <c r="BR37">
        <v>12</v>
      </c>
      <c r="BS37">
        <v>4</v>
      </c>
      <c r="BT37">
        <v>0</v>
      </c>
      <c r="BU37">
        <v>0</v>
      </c>
      <c r="BV37">
        <v>0</v>
      </c>
      <c r="BW37" t="str">
        <f>"7:30 AM"</f>
        <v>7:30 AM</v>
      </c>
      <c r="BX37" t="str">
        <f>"7:30 PM"</f>
        <v>7:30 PM</v>
      </c>
      <c r="BY37" t="s">
        <v>459</v>
      </c>
      <c r="BZ37">
        <v>0</v>
      </c>
      <c r="CA37">
        <v>0</v>
      </c>
      <c r="CB37" t="s">
        <v>117</v>
      </c>
      <c r="CD37" s="2" t="s">
        <v>7191</v>
      </c>
      <c r="CE37" t="s">
        <v>633</v>
      </c>
      <c r="CF37" t="s">
        <v>634</v>
      </c>
      <c r="CG37" t="s">
        <v>136</v>
      </c>
      <c r="CH37" t="s">
        <v>121</v>
      </c>
      <c r="CI37" s="6">
        <v>96950</v>
      </c>
      <c r="CJ37" s="10">
        <v>22.22</v>
      </c>
      <c r="CK37" s="10">
        <v>32.9</v>
      </c>
      <c r="CN37" t="s">
        <v>137</v>
      </c>
      <c r="CO37" t="s">
        <v>3381</v>
      </c>
      <c r="CP37" t="s">
        <v>138</v>
      </c>
      <c r="CR37" t="s">
        <v>117</v>
      </c>
      <c r="CS37" t="s">
        <v>139</v>
      </c>
      <c r="CT37" t="s">
        <v>140</v>
      </c>
      <c r="CU37" t="s">
        <v>140</v>
      </c>
      <c r="CV37" t="s">
        <v>140</v>
      </c>
      <c r="CW37" t="s">
        <v>139</v>
      </c>
      <c r="CX37" t="s">
        <v>140</v>
      </c>
      <c r="CY37" t="s">
        <v>3382</v>
      </c>
      <c r="CZ37" s="8">
        <v>16702368202</v>
      </c>
      <c r="DA37" t="s">
        <v>642</v>
      </c>
      <c r="DB37" t="s">
        <v>3383</v>
      </c>
      <c r="DC37" t="s">
        <v>139</v>
      </c>
      <c r="DD37" t="s">
        <v>117</v>
      </c>
      <c r="DE37" t="s">
        <v>644</v>
      </c>
      <c r="DF37" t="s">
        <v>645</v>
      </c>
      <c r="DG37" t="s">
        <v>127</v>
      </c>
      <c r="DH37" t="s">
        <v>628</v>
      </c>
      <c r="DI37" t="s">
        <v>625</v>
      </c>
      <c r="DJ37" t="s">
        <v>646</v>
      </c>
    </row>
    <row r="38" spans="1:114" ht="15" customHeight="1" x14ac:dyDescent="0.35">
      <c r="A38" t="s">
        <v>16948</v>
      </c>
      <c r="B38" t="s">
        <v>115</v>
      </c>
      <c r="C38" s="1">
        <v>45547</v>
      </c>
      <c r="D38" s="1">
        <v>45567</v>
      </c>
      <c r="E38" t="s">
        <v>116</v>
      </c>
      <c r="F38" s="1">
        <v>45595</v>
      </c>
      <c r="G38" t="s">
        <v>117</v>
      </c>
      <c r="H38" t="s">
        <v>117</v>
      </c>
      <c r="I38" t="s">
        <v>117</v>
      </c>
      <c r="J38" t="s">
        <v>145</v>
      </c>
      <c r="K38" t="s">
        <v>146</v>
      </c>
      <c r="L38" t="s">
        <v>147</v>
      </c>
      <c r="M38" t="s">
        <v>9091</v>
      </c>
      <c r="N38" t="s">
        <v>120</v>
      </c>
      <c r="O38" t="s">
        <v>121</v>
      </c>
      <c r="P38" s="6">
        <v>96950</v>
      </c>
      <c r="Q38" t="s">
        <v>122</v>
      </c>
      <c r="S38" s="8">
        <v>16702352883</v>
      </c>
      <c r="U38" t="s">
        <v>149</v>
      </c>
      <c r="V38">
        <v>56132</v>
      </c>
      <c r="W38" t="s">
        <v>124</v>
      </c>
      <c r="Y38" t="s">
        <v>151</v>
      </c>
      <c r="Z38" t="s">
        <v>152</v>
      </c>
      <c r="AA38" t="s">
        <v>153</v>
      </c>
      <c r="AB38" t="s">
        <v>154</v>
      </c>
      <c r="AC38" t="s">
        <v>147</v>
      </c>
      <c r="AD38" t="s">
        <v>148</v>
      </c>
      <c r="AE38" t="s">
        <v>120</v>
      </c>
      <c r="AF38" t="s">
        <v>121</v>
      </c>
      <c r="AG38" s="6">
        <v>96950</v>
      </c>
      <c r="AH38" t="s">
        <v>122</v>
      </c>
      <c r="AJ38" s="8">
        <v>16702352883</v>
      </c>
      <c r="AL38" t="s">
        <v>155</v>
      </c>
      <c r="BE38" t="str">
        <f>"39-9011.00"</f>
        <v>39-9011.00</v>
      </c>
      <c r="BF38" t="s">
        <v>614</v>
      </c>
      <c r="BG38" t="s">
        <v>9092</v>
      </c>
      <c r="BH38" t="s">
        <v>772</v>
      </c>
      <c r="BI38">
        <v>6</v>
      </c>
      <c r="BK38" s="1">
        <v>45597</v>
      </c>
      <c r="BL38" s="1">
        <v>45961</v>
      </c>
      <c r="BO38">
        <v>35</v>
      </c>
      <c r="BP38">
        <v>0</v>
      </c>
      <c r="BQ38">
        <v>7</v>
      </c>
      <c r="BR38">
        <v>7</v>
      </c>
      <c r="BS38">
        <v>7</v>
      </c>
      <c r="BT38">
        <v>7</v>
      </c>
      <c r="BU38">
        <v>7</v>
      </c>
      <c r="BV38">
        <v>0</v>
      </c>
      <c r="BW38" t="str">
        <f>"8:00 AM"</f>
        <v>8:00 AM</v>
      </c>
      <c r="BX38" t="str">
        <f>"4:00 PM"</f>
        <v>4:00 PM</v>
      </c>
      <c r="BY38" t="s">
        <v>159</v>
      </c>
      <c r="BZ38">
        <v>0</v>
      </c>
      <c r="CA38">
        <v>12</v>
      </c>
      <c r="CB38" t="s">
        <v>117</v>
      </c>
      <c r="CD38" t="s">
        <v>9207</v>
      </c>
      <c r="CE38" t="s">
        <v>147</v>
      </c>
      <c r="CF38" t="s">
        <v>161</v>
      </c>
      <c r="CG38" t="s">
        <v>120</v>
      </c>
      <c r="CH38" t="s">
        <v>121</v>
      </c>
      <c r="CI38" s="6">
        <v>96950</v>
      </c>
      <c r="CJ38" s="10">
        <v>7.81</v>
      </c>
      <c r="CK38" s="10">
        <v>7.81</v>
      </c>
      <c r="CL38" s="10">
        <v>11.72</v>
      </c>
      <c r="CM38" s="10">
        <v>11.72</v>
      </c>
      <c r="CN38" t="s">
        <v>137</v>
      </c>
      <c r="CO38" t="s">
        <v>194</v>
      </c>
      <c r="CP38" t="s">
        <v>138</v>
      </c>
      <c r="CR38" t="s">
        <v>117</v>
      </c>
      <c r="CS38" t="s">
        <v>139</v>
      </c>
      <c r="CT38" t="s">
        <v>140</v>
      </c>
      <c r="CU38" t="s">
        <v>139</v>
      </c>
      <c r="CV38" t="s">
        <v>139</v>
      </c>
      <c r="CW38" t="s">
        <v>139</v>
      </c>
      <c r="CX38" t="s">
        <v>140</v>
      </c>
      <c r="CY38" t="s">
        <v>163</v>
      </c>
      <c r="CZ38" s="8">
        <v>16702352883</v>
      </c>
      <c r="DA38" t="s">
        <v>155</v>
      </c>
      <c r="DB38" t="s">
        <v>140</v>
      </c>
      <c r="DC38" t="s">
        <v>139</v>
      </c>
      <c r="DD38" t="s">
        <v>117</v>
      </c>
    </row>
    <row r="39" spans="1:114" ht="15" customHeight="1" x14ac:dyDescent="0.35">
      <c r="A39" t="s">
        <v>9084</v>
      </c>
      <c r="B39" t="s">
        <v>115</v>
      </c>
      <c r="C39" s="1">
        <v>45547</v>
      </c>
      <c r="D39" s="1">
        <v>45567</v>
      </c>
      <c r="E39" t="s">
        <v>116</v>
      </c>
      <c r="F39" s="1">
        <v>45595</v>
      </c>
      <c r="G39" t="s">
        <v>117</v>
      </c>
      <c r="H39" t="s">
        <v>117</v>
      </c>
      <c r="I39" t="s">
        <v>117</v>
      </c>
      <c r="J39" t="s">
        <v>145</v>
      </c>
      <c r="K39" t="s">
        <v>146</v>
      </c>
      <c r="L39" t="s">
        <v>147</v>
      </c>
      <c r="M39" t="s">
        <v>148</v>
      </c>
      <c r="N39" t="s">
        <v>120</v>
      </c>
      <c r="O39" t="s">
        <v>121</v>
      </c>
      <c r="P39" s="6">
        <v>96950</v>
      </c>
      <c r="Q39" t="s">
        <v>122</v>
      </c>
      <c r="S39" s="8">
        <v>16702352883</v>
      </c>
      <c r="U39" t="s">
        <v>149</v>
      </c>
      <c r="V39">
        <v>56132</v>
      </c>
      <c r="W39" t="s">
        <v>124</v>
      </c>
      <c r="Y39" t="s">
        <v>151</v>
      </c>
      <c r="Z39" t="s">
        <v>152</v>
      </c>
      <c r="AA39" t="s">
        <v>153</v>
      </c>
      <c r="AB39" t="s">
        <v>154</v>
      </c>
      <c r="AC39" t="s">
        <v>147</v>
      </c>
      <c r="AD39" t="s">
        <v>9085</v>
      </c>
      <c r="AE39" t="s">
        <v>120</v>
      </c>
      <c r="AF39" t="s">
        <v>121</v>
      </c>
      <c r="AG39" s="6">
        <v>96950</v>
      </c>
      <c r="AH39" t="s">
        <v>122</v>
      </c>
      <c r="AJ39" s="8">
        <v>16702352883</v>
      </c>
      <c r="AL39" t="s">
        <v>155</v>
      </c>
      <c r="BE39" t="str">
        <f>"35-2014.00"</f>
        <v>35-2014.00</v>
      </c>
      <c r="BF39" t="s">
        <v>191</v>
      </c>
      <c r="BG39" t="s">
        <v>9086</v>
      </c>
      <c r="BH39" t="s">
        <v>9087</v>
      </c>
      <c r="BI39">
        <v>6</v>
      </c>
      <c r="BK39" s="1">
        <v>45597</v>
      </c>
      <c r="BL39" s="1">
        <v>45961</v>
      </c>
      <c r="BO39">
        <v>35</v>
      </c>
      <c r="BP39">
        <v>0</v>
      </c>
      <c r="BQ39">
        <v>7</v>
      </c>
      <c r="BR39">
        <v>7</v>
      </c>
      <c r="BS39">
        <v>7</v>
      </c>
      <c r="BT39">
        <v>7</v>
      </c>
      <c r="BU39">
        <v>7</v>
      </c>
      <c r="BV39">
        <v>0</v>
      </c>
      <c r="BW39" t="str">
        <f>"8:00 AM"</f>
        <v>8:00 AM</v>
      </c>
      <c r="BX39" t="str">
        <f>"4:00 PM"</f>
        <v>4:00 PM</v>
      </c>
      <c r="BY39" t="s">
        <v>133</v>
      </c>
      <c r="BZ39">
        <v>0</v>
      </c>
      <c r="CA39">
        <v>12</v>
      </c>
      <c r="CB39" t="s">
        <v>117</v>
      </c>
      <c r="CD39" t="s">
        <v>9088</v>
      </c>
      <c r="CE39" t="s">
        <v>147</v>
      </c>
      <c r="CF39" t="s">
        <v>161</v>
      </c>
      <c r="CG39" t="s">
        <v>120</v>
      </c>
      <c r="CH39" t="s">
        <v>121</v>
      </c>
      <c r="CI39" s="6">
        <v>96950</v>
      </c>
      <c r="CJ39" s="10">
        <v>8.83</v>
      </c>
      <c r="CK39" s="10">
        <v>8.83</v>
      </c>
      <c r="CL39" s="10">
        <v>13.25</v>
      </c>
      <c r="CM39" s="10">
        <v>13.25</v>
      </c>
      <c r="CN39" t="s">
        <v>137</v>
      </c>
      <c r="CO39" t="s">
        <v>194</v>
      </c>
      <c r="CP39" t="s">
        <v>138</v>
      </c>
      <c r="CR39" t="s">
        <v>117</v>
      </c>
      <c r="CS39" t="s">
        <v>139</v>
      </c>
      <c r="CT39" t="s">
        <v>140</v>
      </c>
      <c r="CU39" t="s">
        <v>139</v>
      </c>
      <c r="CV39" t="s">
        <v>139</v>
      </c>
      <c r="CW39" t="s">
        <v>139</v>
      </c>
      <c r="CX39" t="s">
        <v>140</v>
      </c>
      <c r="CY39" t="s">
        <v>163</v>
      </c>
      <c r="CZ39" s="8">
        <v>16702352883</v>
      </c>
      <c r="DA39" t="s">
        <v>155</v>
      </c>
      <c r="DB39" t="s">
        <v>140</v>
      </c>
      <c r="DC39" t="s">
        <v>139</v>
      </c>
      <c r="DD39" t="s">
        <v>117</v>
      </c>
    </row>
    <row r="40" spans="1:114" ht="15" customHeight="1" x14ac:dyDescent="0.35">
      <c r="A40" t="s">
        <v>14314</v>
      </c>
      <c r="B40" t="s">
        <v>115</v>
      </c>
      <c r="C40" s="1">
        <v>45547</v>
      </c>
      <c r="D40" s="1">
        <v>45567</v>
      </c>
      <c r="E40" t="s">
        <v>116</v>
      </c>
      <c r="F40" s="1">
        <v>45595</v>
      </c>
      <c r="G40" t="s">
        <v>117</v>
      </c>
      <c r="H40" t="s">
        <v>117</v>
      </c>
      <c r="I40" t="s">
        <v>117</v>
      </c>
      <c r="J40" t="s">
        <v>145</v>
      </c>
      <c r="K40" t="s">
        <v>146</v>
      </c>
      <c r="L40" t="s">
        <v>690</v>
      </c>
      <c r="M40" t="s">
        <v>148</v>
      </c>
      <c r="N40" t="s">
        <v>120</v>
      </c>
      <c r="O40" t="s">
        <v>121</v>
      </c>
      <c r="P40" s="6">
        <v>96950</v>
      </c>
      <c r="Q40" t="s">
        <v>122</v>
      </c>
      <c r="S40" s="8">
        <v>16702352883</v>
      </c>
      <c r="U40" t="s">
        <v>149</v>
      </c>
      <c r="V40">
        <v>56132</v>
      </c>
      <c r="W40" t="s">
        <v>124</v>
      </c>
      <c r="Y40" t="s">
        <v>151</v>
      </c>
      <c r="Z40" t="s">
        <v>152</v>
      </c>
      <c r="AA40" t="s">
        <v>153</v>
      </c>
      <c r="AB40" t="s">
        <v>154</v>
      </c>
      <c r="AC40" t="s">
        <v>690</v>
      </c>
      <c r="AD40" t="s">
        <v>148</v>
      </c>
      <c r="AE40" t="s">
        <v>120</v>
      </c>
      <c r="AF40" t="s">
        <v>121</v>
      </c>
      <c r="AG40" s="6">
        <v>96950</v>
      </c>
      <c r="AH40" t="s">
        <v>122</v>
      </c>
      <c r="AJ40" s="8">
        <v>16702352883</v>
      </c>
      <c r="AL40" t="s">
        <v>155</v>
      </c>
      <c r="BE40" t="str">
        <f>"35-3023.00"</f>
        <v>35-3023.00</v>
      </c>
      <c r="BF40" t="s">
        <v>509</v>
      </c>
      <c r="BG40" t="s">
        <v>691</v>
      </c>
      <c r="BH40" t="s">
        <v>692</v>
      </c>
      <c r="BI40">
        <v>6</v>
      </c>
      <c r="BK40" s="1">
        <v>45597</v>
      </c>
      <c r="BL40" s="1">
        <v>45961</v>
      </c>
      <c r="BO40">
        <v>35</v>
      </c>
      <c r="BP40">
        <v>0</v>
      </c>
      <c r="BQ40">
        <v>7</v>
      </c>
      <c r="BR40">
        <v>7</v>
      </c>
      <c r="BS40">
        <v>7</v>
      </c>
      <c r="BT40">
        <v>7</v>
      </c>
      <c r="BU40">
        <v>7</v>
      </c>
      <c r="BV40">
        <v>0</v>
      </c>
      <c r="BW40" t="str">
        <f>"8:00 AM"</f>
        <v>8:00 AM</v>
      </c>
      <c r="BX40" t="str">
        <f>"4:00 PM"</f>
        <v>4:00 PM</v>
      </c>
      <c r="BY40" t="s">
        <v>133</v>
      </c>
      <c r="BZ40">
        <v>0</v>
      </c>
      <c r="CA40">
        <v>6</v>
      </c>
      <c r="CB40" t="s">
        <v>117</v>
      </c>
      <c r="CD40" s="2" t="s">
        <v>693</v>
      </c>
      <c r="CE40" t="s">
        <v>690</v>
      </c>
      <c r="CF40" t="s">
        <v>161</v>
      </c>
      <c r="CG40" t="s">
        <v>120</v>
      </c>
      <c r="CH40" t="s">
        <v>121</v>
      </c>
      <c r="CI40" s="6">
        <v>96950</v>
      </c>
      <c r="CJ40" s="10">
        <v>8.35</v>
      </c>
      <c r="CK40" s="10">
        <v>8.35</v>
      </c>
      <c r="CL40" s="10">
        <v>12.53</v>
      </c>
      <c r="CM40" s="10">
        <v>12.53</v>
      </c>
      <c r="CN40" t="s">
        <v>137</v>
      </c>
      <c r="CO40" t="s">
        <v>162</v>
      </c>
      <c r="CP40" t="s">
        <v>138</v>
      </c>
      <c r="CR40" t="s">
        <v>117</v>
      </c>
      <c r="CS40" t="s">
        <v>139</v>
      </c>
      <c r="CT40" t="s">
        <v>140</v>
      </c>
      <c r="CU40" t="s">
        <v>139</v>
      </c>
      <c r="CV40" t="s">
        <v>139</v>
      </c>
      <c r="CW40" t="s">
        <v>139</v>
      </c>
      <c r="CX40" t="s">
        <v>140</v>
      </c>
      <c r="CY40" t="s">
        <v>163</v>
      </c>
      <c r="CZ40" s="8">
        <v>16702352883</v>
      </c>
      <c r="DA40" t="s">
        <v>155</v>
      </c>
      <c r="DB40" t="s">
        <v>164</v>
      </c>
      <c r="DC40" t="s">
        <v>139</v>
      </c>
      <c r="DD40" t="s">
        <v>117</v>
      </c>
    </row>
    <row r="41" spans="1:114" ht="15" customHeight="1" x14ac:dyDescent="0.35">
      <c r="A41" t="s">
        <v>9000</v>
      </c>
      <c r="B41" t="s">
        <v>278</v>
      </c>
      <c r="C41" s="1">
        <v>45552</v>
      </c>
      <c r="D41" s="1">
        <v>45567</v>
      </c>
      <c r="E41" t="s">
        <v>211</v>
      </c>
      <c r="G41" t="s">
        <v>117</v>
      </c>
      <c r="H41" t="s">
        <v>117</v>
      </c>
      <c r="I41" t="s">
        <v>117</v>
      </c>
      <c r="J41" t="s">
        <v>1556</v>
      </c>
      <c r="K41" t="s">
        <v>1557</v>
      </c>
      <c r="L41" t="s">
        <v>1558</v>
      </c>
      <c r="M41" t="s">
        <v>1559</v>
      </c>
      <c r="N41" t="s">
        <v>120</v>
      </c>
      <c r="O41" t="s">
        <v>121</v>
      </c>
      <c r="P41" s="6">
        <v>96950</v>
      </c>
      <c r="Q41" t="s">
        <v>122</v>
      </c>
      <c r="S41" s="8">
        <v>16703223311</v>
      </c>
      <c r="T41">
        <v>4504</v>
      </c>
      <c r="U41" t="s">
        <v>1560</v>
      </c>
      <c r="V41">
        <v>72111</v>
      </c>
      <c r="W41" t="s">
        <v>124</v>
      </c>
      <c r="Y41" t="s">
        <v>1561</v>
      </c>
      <c r="Z41" t="s">
        <v>1562</v>
      </c>
      <c r="AB41" t="s">
        <v>1563</v>
      </c>
      <c r="AC41" t="s">
        <v>1558</v>
      </c>
      <c r="AD41" t="s">
        <v>1559</v>
      </c>
      <c r="AE41" t="s">
        <v>120</v>
      </c>
      <c r="AF41" t="s">
        <v>121</v>
      </c>
      <c r="AG41" s="6">
        <v>96950</v>
      </c>
      <c r="AH41" t="s">
        <v>122</v>
      </c>
      <c r="AJ41" s="8">
        <v>16703223311</v>
      </c>
      <c r="AK41">
        <v>4506</v>
      </c>
      <c r="AL41" t="s">
        <v>1564</v>
      </c>
      <c r="BE41" t="str">
        <f>"37-1012.00"</f>
        <v>37-1012.00</v>
      </c>
      <c r="BF41" t="s">
        <v>5933</v>
      </c>
      <c r="BG41" t="s">
        <v>9001</v>
      </c>
      <c r="BH41" t="s">
        <v>9002</v>
      </c>
      <c r="BI41">
        <v>1</v>
      </c>
      <c r="BK41" s="1">
        <v>45689</v>
      </c>
      <c r="BL41" s="1">
        <v>46053</v>
      </c>
      <c r="BO41">
        <v>35</v>
      </c>
      <c r="BP41">
        <v>0</v>
      </c>
      <c r="BQ41">
        <v>7</v>
      </c>
      <c r="BR41">
        <v>7</v>
      </c>
      <c r="BS41">
        <v>7</v>
      </c>
      <c r="BT41">
        <v>7</v>
      </c>
      <c r="BU41">
        <v>7</v>
      </c>
      <c r="BV41">
        <v>0</v>
      </c>
      <c r="BW41" t="str">
        <f>"8:00 PM"</f>
        <v>8:00 PM</v>
      </c>
      <c r="BX41" t="str">
        <f>"4:00 PM"</f>
        <v>4:00 PM</v>
      </c>
      <c r="BY41" t="s">
        <v>459</v>
      </c>
      <c r="BZ41">
        <v>0</v>
      </c>
      <c r="CA41">
        <v>24</v>
      </c>
      <c r="CB41" t="s">
        <v>139</v>
      </c>
      <c r="CC41">
        <v>10</v>
      </c>
      <c r="CD41" s="2" t="s">
        <v>9003</v>
      </c>
      <c r="CE41" t="s">
        <v>1558</v>
      </c>
      <c r="CF41" t="s">
        <v>1559</v>
      </c>
      <c r="CG41" t="s">
        <v>120</v>
      </c>
      <c r="CH41" t="s">
        <v>121</v>
      </c>
      <c r="CI41" s="6">
        <v>96950</v>
      </c>
      <c r="CJ41" s="10">
        <v>10.81</v>
      </c>
      <c r="CK41" s="10">
        <v>17.649999999999999</v>
      </c>
      <c r="CL41" s="10">
        <v>0</v>
      </c>
      <c r="CM41" s="10">
        <v>0</v>
      </c>
      <c r="CN41" t="s">
        <v>137</v>
      </c>
      <c r="CO41" t="s">
        <v>1569</v>
      </c>
      <c r="CP41" t="s">
        <v>209</v>
      </c>
      <c r="CR41" t="s">
        <v>117</v>
      </c>
      <c r="CS41" t="s">
        <v>139</v>
      </c>
      <c r="CT41" t="s">
        <v>140</v>
      </c>
      <c r="CU41" t="s">
        <v>140</v>
      </c>
      <c r="CV41" t="s">
        <v>140</v>
      </c>
      <c r="CW41" t="s">
        <v>139</v>
      </c>
      <c r="CX41" t="s">
        <v>139</v>
      </c>
      <c r="CY41" s="2" t="s">
        <v>9004</v>
      </c>
      <c r="CZ41" s="8">
        <v>16703223311</v>
      </c>
      <c r="DA41" t="s">
        <v>1571</v>
      </c>
      <c r="DB41" t="s">
        <v>1572</v>
      </c>
      <c r="DC41" t="s">
        <v>139</v>
      </c>
      <c r="DD41" t="s">
        <v>117</v>
      </c>
      <c r="DE41" t="s">
        <v>1573</v>
      </c>
      <c r="DF41" t="s">
        <v>1574</v>
      </c>
      <c r="DG41" t="s">
        <v>1108</v>
      </c>
      <c r="DH41" t="s">
        <v>1560</v>
      </c>
      <c r="DI41" t="s">
        <v>1575</v>
      </c>
      <c r="DJ41" t="s">
        <v>1576</v>
      </c>
    </row>
    <row r="42" spans="1:114" ht="15" customHeight="1" x14ac:dyDescent="0.35">
      <c r="A42" t="s">
        <v>9347</v>
      </c>
      <c r="B42" t="s">
        <v>115</v>
      </c>
      <c r="C42" s="1">
        <v>45405</v>
      </c>
      <c r="D42" s="1">
        <v>45568</v>
      </c>
      <c r="E42" t="s">
        <v>116</v>
      </c>
      <c r="F42" s="1">
        <v>45442</v>
      </c>
      <c r="G42" t="s">
        <v>117</v>
      </c>
      <c r="H42" t="s">
        <v>117</v>
      </c>
      <c r="I42" t="s">
        <v>117</v>
      </c>
      <c r="J42" t="s">
        <v>145</v>
      </c>
      <c r="K42" t="s">
        <v>146</v>
      </c>
      <c r="L42" t="s">
        <v>147</v>
      </c>
      <c r="M42" t="s">
        <v>148</v>
      </c>
      <c r="N42" t="s">
        <v>120</v>
      </c>
      <c r="O42" t="s">
        <v>121</v>
      </c>
      <c r="P42" s="6">
        <v>96950</v>
      </c>
      <c r="Q42" t="s">
        <v>122</v>
      </c>
      <c r="S42" s="8">
        <v>16702352883</v>
      </c>
      <c r="T42">
        <v>0</v>
      </c>
      <c r="U42" t="s">
        <v>149</v>
      </c>
      <c r="V42">
        <v>56132</v>
      </c>
      <c r="W42" t="s">
        <v>124</v>
      </c>
      <c r="Y42" t="s">
        <v>151</v>
      </c>
      <c r="Z42" t="s">
        <v>152</v>
      </c>
      <c r="AA42" t="s">
        <v>153</v>
      </c>
      <c r="AB42" t="s">
        <v>154</v>
      </c>
      <c r="AC42" t="s">
        <v>147</v>
      </c>
      <c r="AD42" t="s">
        <v>148</v>
      </c>
      <c r="AE42" t="s">
        <v>120</v>
      </c>
      <c r="AF42" t="s">
        <v>121</v>
      </c>
      <c r="AG42" s="6">
        <v>96950</v>
      </c>
      <c r="AH42" t="s">
        <v>122</v>
      </c>
      <c r="AJ42" s="8">
        <v>16702352883</v>
      </c>
      <c r="AK42">
        <v>0</v>
      </c>
      <c r="AL42" t="s">
        <v>155</v>
      </c>
      <c r="BE42" t="str">
        <f>"39-7011.00"</f>
        <v>39-7011.00</v>
      </c>
      <c r="BF42" t="s">
        <v>1985</v>
      </c>
      <c r="BG42" t="s">
        <v>9348</v>
      </c>
      <c r="BH42" t="s">
        <v>1985</v>
      </c>
      <c r="BI42">
        <v>6</v>
      </c>
      <c r="BK42" s="1">
        <v>45444</v>
      </c>
      <c r="BL42" s="1">
        <v>45808</v>
      </c>
      <c r="BO42">
        <v>35</v>
      </c>
      <c r="BP42">
        <v>0</v>
      </c>
      <c r="BQ42">
        <v>7</v>
      </c>
      <c r="BR42">
        <v>7</v>
      </c>
      <c r="BS42">
        <v>7</v>
      </c>
      <c r="BT42">
        <v>7</v>
      </c>
      <c r="BU42">
        <v>7</v>
      </c>
      <c r="BV42">
        <v>0</v>
      </c>
      <c r="BW42" t="str">
        <f>"9:00 AM"</f>
        <v>9:00 AM</v>
      </c>
      <c r="BX42" t="str">
        <f>"5:00 PM"</f>
        <v>5:00 PM</v>
      </c>
      <c r="BY42" t="s">
        <v>159</v>
      </c>
      <c r="BZ42">
        <v>0</v>
      </c>
      <c r="CA42">
        <v>12</v>
      </c>
      <c r="CB42" t="s">
        <v>117</v>
      </c>
      <c r="CD42" t="s">
        <v>9349</v>
      </c>
      <c r="CE42" t="s">
        <v>147</v>
      </c>
      <c r="CF42" t="s">
        <v>161</v>
      </c>
      <c r="CG42" t="s">
        <v>120</v>
      </c>
      <c r="CH42" t="s">
        <v>121</v>
      </c>
      <c r="CI42" s="6">
        <v>96950</v>
      </c>
      <c r="CJ42" s="10">
        <v>10.050000000000001</v>
      </c>
      <c r="CK42" s="10">
        <v>10.050000000000001</v>
      </c>
      <c r="CL42" s="10">
        <v>15.08</v>
      </c>
      <c r="CM42" s="10">
        <v>15.08</v>
      </c>
      <c r="CN42" t="s">
        <v>137</v>
      </c>
      <c r="CO42" t="s">
        <v>162</v>
      </c>
      <c r="CP42" t="s">
        <v>138</v>
      </c>
      <c r="CR42" t="s">
        <v>117</v>
      </c>
      <c r="CS42" t="s">
        <v>139</v>
      </c>
      <c r="CT42" t="s">
        <v>140</v>
      </c>
      <c r="CU42" t="s">
        <v>139</v>
      </c>
      <c r="CV42" t="s">
        <v>139</v>
      </c>
      <c r="CW42" t="s">
        <v>139</v>
      </c>
      <c r="CX42" t="s">
        <v>140</v>
      </c>
      <c r="CY42" t="s">
        <v>3433</v>
      </c>
      <c r="CZ42" s="8">
        <v>16702352883</v>
      </c>
      <c r="DA42" t="s">
        <v>155</v>
      </c>
      <c r="DB42" t="s">
        <v>140</v>
      </c>
      <c r="DC42" t="s">
        <v>139</v>
      </c>
      <c r="DD42" t="s">
        <v>117</v>
      </c>
    </row>
    <row r="43" spans="1:114" ht="15" customHeight="1" x14ac:dyDescent="0.35">
      <c r="A43" t="s">
        <v>10848</v>
      </c>
      <c r="B43" t="s">
        <v>115</v>
      </c>
      <c r="C43" s="1">
        <v>45461</v>
      </c>
      <c r="D43" s="1">
        <v>45568</v>
      </c>
      <c r="E43" t="s">
        <v>116</v>
      </c>
      <c r="F43" s="1">
        <v>45595</v>
      </c>
      <c r="G43" t="s">
        <v>117</v>
      </c>
      <c r="H43" t="s">
        <v>117</v>
      </c>
      <c r="I43" t="s">
        <v>117</v>
      </c>
      <c r="J43" t="s">
        <v>145</v>
      </c>
      <c r="K43" t="s">
        <v>146</v>
      </c>
      <c r="L43" t="s">
        <v>147</v>
      </c>
      <c r="M43" t="s">
        <v>148</v>
      </c>
      <c r="N43" t="s">
        <v>120</v>
      </c>
      <c r="O43" t="s">
        <v>121</v>
      </c>
      <c r="P43" s="6">
        <v>96950</v>
      </c>
      <c r="Q43" t="s">
        <v>122</v>
      </c>
      <c r="S43" s="8">
        <v>16702352883</v>
      </c>
      <c r="T43">
        <v>0</v>
      </c>
      <c r="U43" t="s">
        <v>149</v>
      </c>
      <c r="V43">
        <v>56132</v>
      </c>
      <c r="W43" t="s">
        <v>124</v>
      </c>
      <c r="Y43" t="s">
        <v>151</v>
      </c>
      <c r="Z43" t="s">
        <v>152</v>
      </c>
      <c r="AA43" t="s">
        <v>153</v>
      </c>
      <c r="AB43" t="s">
        <v>154</v>
      </c>
      <c r="AC43" t="s">
        <v>147</v>
      </c>
      <c r="AD43" t="s">
        <v>148</v>
      </c>
      <c r="AE43" t="s">
        <v>120</v>
      </c>
      <c r="AF43" t="s">
        <v>121</v>
      </c>
      <c r="AG43" s="6">
        <v>96950</v>
      </c>
      <c r="AH43" t="s">
        <v>122</v>
      </c>
      <c r="AJ43" s="8">
        <v>16702352883</v>
      </c>
      <c r="AK43">
        <v>0</v>
      </c>
      <c r="AL43" t="s">
        <v>155</v>
      </c>
      <c r="BE43" t="str">
        <f>"53-7065.00"</f>
        <v>53-7065.00</v>
      </c>
      <c r="BF43" t="s">
        <v>255</v>
      </c>
      <c r="BG43" t="s">
        <v>9076</v>
      </c>
      <c r="BH43" t="s">
        <v>9077</v>
      </c>
      <c r="BI43">
        <v>6</v>
      </c>
      <c r="BK43" s="1">
        <v>45597</v>
      </c>
      <c r="BL43" s="1">
        <v>45961</v>
      </c>
      <c r="BO43">
        <v>35</v>
      </c>
      <c r="BP43">
        <v>0</v>
      </c>
      <c r="BQ43">
        <v>7</v>
      </c>
      <c r="BR43">
        <v>7</v>
      </c>
      <c r="BS43">
        <v>7</v>
      </c>
      <c r="BT43">
        <v>7</v>
      </c>
      <c r="BU43">
        <v>7</v>
      </c>
      <c r="BV43">
        <v>0</v>
      </c>
      <c r="BW43" t="str">
        <f>"8:00 AM"</f>
        <v>8:00 AM</v>
      </c>
      <c r="BX43" t="str">
        <f>"4:00 PM"</f>
        <v>4:00 PM</v>
      </c>
      <c r="BY43" t="s">
        <v>159</v>
      </c>
      <c r="BZ43">
        <v>0</v>
      </c>
      <c r="CA43">
        <v>3</v>
      </c>
      <c r="CB43" t="s">
        <v>117</v>
      </c>
      <c r="CD43" t="s">
        <v>9269</v>
      </c>
      <c r="CE43" t="s">
        <v>147</v>
      </c>
      <c r="CF43" t="s">
        <v>161</v>
      </c>
      <c r="CG43" t="s">
        <v>120</v>
      </c>
      <c r="CH43" t="s">
        <v>121</v>
      </c>
      <c r="CI43" s="6">
        <v>96950</v>
      </c>
      <c r="CJ43" s="10">
        <v>8.56</v>
      </c>
      <c r="CK43" s="10">
        <v>8.56</v>
      </c>
      <c r="CL43" s="10">
        <v>12.84</v>
      </c>
      <c r="CM43" s="10">
        <v>12.84</v>
      </c>
      <c r="CN43" t="s">
        <v>137</v>
      </c>
      <c r="CO43" t="s">
        <v>194</v>
      </c>
      <c r="CP43" t="s">
        <v>138</v>
      </c>
      <c r="CR43" t="s">
        <v>117</v>
      </c>
      <c r="CS43" t="s">
        <v>139</v>
      </c>
      <c r="CT43" t="s">
        <v>140</v>
      </c>
      <c r="CU43" t="s">
        <v>139</v>
      </c>
      <c r="CV43" t="s">
        <v>139</v>
      </c>
      <c r="CW43" t="s">
        <v>139</v>
      </c>
      <c r="CX43" t="s">
        <v>140</v>
      </c>
      <c r="CY43" t="s">
        <v>3210</v>
      </c>
      <c r="CZ43" s="8">
        <v>16702352883</v>
      </c>
      <c r="DA43" t="s">
        <v>155</v>
      </c>
      <c r="DB43" t="s">
        <v>164</v>
      </c>
      <c r="DC43" t="s">
        <v>139</v>
      </c>
      <c r="DD43" t="s">
        <v>117</v>
      </c>
    </row>
    <row r="44" spans="1:114" ht="15" customHeight="1" x14ac:dyDescent="0.35">
      <c r="A44" t="s">
        <v>15878</v>
      </c>
      <c r="B44" t="s">
        <v>115</v>
      </c>
      <c r="C44" s="1">
        <v>45461</v>
      </c>
      <c r="D44" s="1">
        <v>45568</v>
      </c>
      <c r="E44" t="s">
        <v>116</v>
      </c>
      <c r="F44" s="1">
        <v>45595</v>
      </c>
      <c r="G44" t="s">
        <v>117</v>
      </c>
      <c r="H44" t="s">
        <v>117</v>
      </c>
      <c r="I44" t="s">
        <v>117</v>
      </c>
      <c r="J44" t="s">
        <v>145</v>
      </c>
      <c r="K44" t="s">
        <v>146</v>
      </c>
      <c r="L44" t="s">
        <v>147</v>
      </c>
      <c r="M44" t="s">
        <v>148</v>
      </c>
      <c r="N44" t="s">
        <v>120</v>
      </c>
      <c r="O44" t="s">
        <v>121</v>
      </c>
      <c r="P44" s="6">
        <v>96950</v>
      </c>
      <c r="Q44" t="s">
        <v>122</v>
      </c>
      <c r="S44" s="8">
        <v>16702352883</v>
      </c>
      <c r="T44">
        <v>0</v>
      </c>
      <c r="U44" t="s">
        <v>149</v>
      </c>
      <c r="V44">
        <v>56132</v>
      </c>
      <c r="W44" t="s">
        <v>124</v>
      </c>
      <c r="Y44" t="s">
        <v>151</v>
      </c>
      <c r="Z44" t="s">
        <v>152</v>
      </c>
      <c r="AA44" t="s">
        <v>153</v>
      </c>
      <c r="AB44" t="s">
        <v>154</v>
      </c>
      <c r="AC44" t="s">
        <v>147</v>
      </c>
      <c r="AD44" t="s">
        <v>148</v>
      </c>
      <c r="AE44" t="s">
        <v>120</v>
      </c>
      <c r="AF44" t="s">
        <v>121</v>
      </c>
      <c r="AG44" s="6">
        <v>96950</v>
      </c>
      <c r="AH44" t="s">
        <v>122</v>
      </c>
      <c r="AJ44" s="8">
        <v>16702352883</v>
      </c>
      <c r="AK44">
        <v>0</v>
      </c>
      <c r="AL44" t="s">
        <v>155</v>
      </c>
      <c r="BE44" t="str">
        <f>"49-9021.00"</f>
        <v>49-9021.00</v>
      </c>
      <c r="BF44" t="s">
        <v>239</v>
      </c>
      <c r="BG44" t="s">
        <v>15879</v>
      </c>
      <c r="BH44" t="s">
        <v>15880</v>
      </c>
      <c r="BI44">
        <v>2</v>
      </c>
      <c r="BK44" s="1">
        <v>45597</v>
      </c>
      <c r="BL44" s="1">
        <v>45961</v>
      </c>
      <c r="BO44">
        <v>35</v>
      </c>
      <c r="BP44">
        <v>0</v>
      </c>
      <c r="BQ44">
        <v>7</v>
      </c>
      <c r="BR44">
        <v>7</v>
      </c>
      <c r="BS44">
        <v>7</v>
      </c>
      <c r="BT44">
        <v>7</v>
      </c>
      <c r="BU44">
        <v>7</v>
      </c>
      <c r="BV44">
        <v>0</v>
      </c>
      <c r="BW44" t="str">
        <f>"8:00 AM"</f>
        <v>8:00 AM</v>
      </c>
      <c r="BX44" t="str">
        <f>"4:00 PM"</f>
        <v>4:00 PM</v>
      </c>
      <c r="BY44" t="s">
        <v>159</v>
      </c>
      <c r="BZ44">
        <v>0</v>
      </c>
      <c r="CA44">
        <v>12</v>
      </c>
      <c r="CB44" t="s">
        <v>117</v>
      </c>
      <c r="CD44" s="2" t="s">
        <v>15881</v>
      </c>
      <c r="CE44" t="s">
        <v>147</v>
      </c>
      <c r="CF44" t="s">
        <v>161</v>
      </c>
      <c r="CG44" t="s">
        <v>120</v>
      </c>
      <c r="CH44" t="s">
        <v>121</v>
      </c>
      <c r="CI44" s="6">
        <v>96950</v>
      </c>
      <c r="CJ44" s="10">
        <v>10.06</v>
      </c>
      <c r="CK44" s="10">
        <v>10.06</v>
      </c>
      <c r="CL44" s="10">
        <v>15.09</v>
      </c>
      <c r="CM44" s="10">
        <v>15.09</v>
      </c>
      <c r="CN44" t="s">
        <v>137</v>
      </c>
      <c r="CO44" t="s">
        <v>162</v>
      </c>
      <c r="CP44" t="s">
        <v>138</v>
      </c>
      <c r="CR44" t="s">
        <v>117</v>
      </c>
      <c r="CS44" t="s">
        <v>139</v>
      </c>
      <c r="CT44" t="s">
        <v>140</v>
      </c>
      <c r="CU44" t="s">
        <v>139</v>
      </c>
      <c r="CV44" t="s">
        <v>139</v>
      </c>
      <c r="CW44" t="s">
        <v>139</v>
      </c>
      <c r="CX44" t="s">
        <v>140</v>
      </c>
      <c r="CY44" t="s">
        <v>3433</v>
      </c>
      <c r="CZ44" s="8">
        <v>16702352883</v>
      </c>
      <c r="DA44" t="s">
        <v>155</v>
      </c>
      <c r="DB44" t="s">
        <v>140</v>
      </c>
      <c r="DC44" t="s">
        <v>139</v>
      </c>
      <c r="DD44" t="s">
        <v>117</v>
      </c>
    </row>
    <row r="45" spans="1:114" ht="15" customHeight="1" x14ac:dyDescent="0.35">
      <c r="A45" t="s">
        <v>8883</v>
      </c>
      <c r="B45" t="s">
        <v>115</v>
      </c>
      <c r="C45" s="1">
        <v>45468</v>
      </c>
      <c r="D45" s="1">
        <v>45568</v>
      </c>
      <c r="E45" t="s">
        <v>116</v>
      </c>
      <c r="F45" s="1">
        <v>45564</v>
      </c>
      <c r="G45" t="s">
        <v>117</v>
      </c>
      <c r="H45" t="s">
        <v>117</v>
      </c>
      <c r="I45" t="s">
        <v>117</v>
      </c>
      <c r="J45" t="s">
        <v>145</v>
      </c>
      <c r="K45" t="s">
        <v>146</v>
      </c>
      <c r="L45" t="s">
        <v>147</v>
      </c>
      <c r="M45" t="s">
        <v>148</v>
      </c>
      <c r="N45" t="s">
        <v>120</v>
      </c>
      <c r="O45" t="s">
        <v>121</v>
      </c>
      <c r="P45" s="6">
        <v>96950</v>
      </c>
      <c r="Q45" t="s">
        <v>122</v>
      </c>
      <c r="S45" s="8">
        <v>16702352883</v>
      </c>
      <c r="T45">
        <v>0</v>
      </c>
      <c r="U45" t="s">
        <v>149</v>
      </c>
      <c r="V45">
        <v>56132</v>
      </c>
      <c r="W45" t="s">
        <v>124</v>
      </c>
      <c r="Y45" t="s">
        <v>151</v>
      </c>
      <c r="Z45" t="s">
        <v>152</v>
      </c>
      <c r="AA45" t="s">
        <v>153</v>
      </c>
      <c r="AB45" t="s">
        <v>154</v>
      </c>
      <c r="AC45" t="s">
        <v>147</v>
      </c>
      <c r="AD45" t="s">
        <v>148</v>
      </c>
      <c r="AE45" t="s">
        <v>120</v>
      </c>
      <c r="AF45" t="s">
        <v>121</v>
      </c>
      <c r="AG45" s="6">
        <v>96950</v>
      </c>
      <c r="AH45" t="s">
        <v>122</v>
      </c>
      <c r="AJ45" s="8">
        <v>16702352883</v>
      </c>
      <c r="AK45">
        <v>0</v>
      </c>
      <c r="AL45" t="s">
        <v>155</v>
      </c>
      <c r="BE45" t="str">
        <f>"41-2021.00"</f>
        <v>41-2021.00</v>
      </c>
      <c r="BF45" t="s">
        <v>798</v>
      </c>
      <c r="BG45" t="s">
        <v>8884</v>
      </c>
      <c r="BH45" t="s">
        <v>8885</v>
      </c>
      <c r="BI45">
        <v>3</v>
      </c>
      <c r="BK45" s="1">
        <v>45566</v>
      </c>
      <c r="BL45" s="1">
        <v>45930</v>
      </c>
      <c r="BO45">
        <v>35</v>
      </c>
      <c r="BP45">
        <v>0</v>
      </c>
      <c r="BQ45">
        <v>7</v>
      </c>
      <c r="BR45">
        <v>7</v>
      </c>
      <c r="BS45">
        <v>7</v>
      </c>
      <c r="BT45">
        <v>7</v>
      </c>
      <c r="BU45">
        <v>7</v>
      </c>
      <c r="BV45">
        <v>0</v>
      </c>
      <c r="BW45" t="str">
        <f>"8:00 AM"</f>
        <v>8:00 AM</v>
      </c>
      <c r="BX45" t="str">
        <f>"4:00 PM"</f>
        <v>4:00 PM</v>
      </c>
      <c r="BY45" t="s">
        <v>159</v>
      </c>
      <c r="BZ45">
        <v>0</v>
      </c>
      <c r="CA45">
        <v>6</v>
      </c>
      <c r="CB45" t="s">
        <v>117</v>
      </c>
      <c r="CD45" t="s">
        <v>8886</v>
      </c>
      <c r="CE45" t="s">
        <v>147</v>
      </c>
      <c r="CF45" t="s">
        <v>161</v>
      </c>
      <c r="CG45" t="s">
        <v>120</v>
      </c>
      <c r="CH45" t="s">
        <v>121</v>
      </c>
      <c r="CI45" s="6">
        <v>96950</v>
      </c>
      <c r="CJ45" s="10">
        <v>8.23</v>
      </c>
      <c r="CK45" s="10">
        <v>8.23</v>
      </c>
      <c r="CL45" s="10">
        <v>12.35</v>
      </c>
      <c r="CM45" s="10">
        <v>12.35</v>
      </c>
      <c r="CN45" t="s">
        <v>137</v>
      </c>
      <c r="CO45" t="s">
        <v>162</v>
      </c>
      <c r="CP45" t="s">
        <v>138</v>
      </c>
      <c r="CR45" t="s">
        <v>117</v>
      </c>
      <c r="CS45" t="s">
        <v>139</v>
      </c>
      <c r="CT45" t="s">
        <v>140</v>
      </c>
      <c r="CU45" t="s">
        <v>139</v>
      </c>
      <c r="CV45" t="s">
        <v>139</v>
      </c>
      <c r="CW45" t="s">
        <v>139</v>
      </c>
      <c r="CX45" t="s">
        <v>140</v>
      </c>
      <c r="CY45" t="s">
        <v>3433</v>
      </c>
      <c r="CZ45" s="8">
        <v>16702352883</v>
      </c>
      <c r="DA45" t="s">
        <v>155</v>
      </c>
      <c r="DB45" t="s">
        <v>140</v>
      </c>
      <c r="DC45" t="s">
        <v>139</v>
      </c>
      <c r="DD45" t="s">
        <v>117</v>
      </c>
    </row>
    <row r="46" spans="1:114" ht="15" customHeight="1" x14ac:dyDescent="0.35">
      <c r="A46" t="s">
        <v>14307</v>
      </c>
      <c r="B46" t="s">
        <v>115</v>
      </c>
      <c r="C46" s="1">
        <v>45469</v>
      </c>
      <c r="D46" s="1">
        <v>45568</v>
      </c>
      <c r="E46" t="s">
        <v>116</v>
      </c>
      <c r="F46" s="1">
        <v>45564</v>
      </c>
      <c r="G46" t="s">
        <v>139</v>
      </c>
      <c r="H46" t="s">
        <v>117</v>
      </c>
      <c r="I46" t="s">
        <v>117</v>
      </c>
      <c r="J46" t="s">
        <v>9575</v>
      </c>
      <c r="L46" t="s">
        <v>14308</v>
      </c>
      <c r="N46" t="s">
        <v>120</v>
      </c>
      <c r="O46" t="s">
        <v>121</v>
      </c>
      <c r="P46" s="6">
        <v>96950</v>
      </c>
      <c r="Q46" t="s">
        <v>122</v>
      </c>
      <c r="S46" s="8">
        <v>16702343423</v>
      </c>
      <c r="U46" t="s">
        <v>1388</v>
      </c>
      <c r="V46">
        <v>332321</v>
      </c>
      <c r="W46" t="s">
        <v>124</v>
      </c>
      <c r="Y46" t="s">
        <v>1389</v>
      </c>
      <c r="Z46" t="s">
        <v>1390</v>
      </c>
      <c r="AA46" t="s">
        <v>164</v>
      </c>
      <c r="AB46" t="s">
        <v>1391</v>
      </c>
      <c r="AC46" t="s">
        <v>14309</v>
      </c>
      <c r="AD46" t="s">
        <v>1387</v>
      </c>
      <c r="AE46" t="s">
        <v>120</v>
      </c>
      <c r="AF46" t="s">
        <v>121</v>
      </c>
      <c r="AG46" s="6">
        <v>96950</v>
      </c>
      <c r="AH46" t="s">
        <v>122</v>
      </c>
      <c r="AJ46" s="8">
        <v>16702343423</v>
      </c>
      <c r="AL46" t="s">
        <v>1398</v>
      </c>
      <c r="BE46" t="str">
        <f>"41-2022.00"</f>
        <v>41-2022.00</v>
      </c>
      <c r="BF46" t="s">
        <v>3255</v>
      </c>
      <c r="BG46" t="s">
        <v>14310</v>
      </c>
      <c r="BH46" t="s">
        <v>14311</v>
      </c>
      <c r="BI46">
        <v>2</v>
      </c>
      <c r="BK46" s="1">
        <v>45566</v>
      </c>
      <c r="BL46" s="1">
        <v>46660</v>
      </c>
      <c r="BO46">
        <v>40</v>
      </c>
      <c r="BP46">
        <v>0</v>
      </c>
      <c r="BQ46">
        <v>8</v>
      </c>
      <c r="BR46">
        <v>8</v>
      </c>
      <c r="BS46">
        <v>8</v>
      </c>
      <c r="BT46">
        <v>8</v>
      </c>
      <c r="BU46">
        <v>8</v>
      </c>
      <c r="BV46">
        <v>0</v>
      </c>
      <c r="BW46" t="str">
        <f>"8:00 AM"</f>
        <v>8:00 AM</v>
      </c>
      <c r="BX46" t="str">
        <f>"5:00 PM"</f>
        <v>5:00 PM</v>
      </c>
      <c r="BY46" t="s">
        <v>133</v>
      </c>
      <c r="BZ46">
        <v>12</v>
      </c>
      <c r="CA46">
        <v>12</v>
      </c>
      <c r="CB46" t="s">
        <v>117</v>
      </c>
      <c r="CD46" t="s">
        <v>14312</v>
      </c>
      <c r="CE46" t="s">
        <v>2351</v>
      </c>
      <c r="CF46" t="s">
        <v>1387</v>
      </c>
      <c r="CG46" t="s">
        <v>136</v>
      </c>
      <c r="CH46" t="s">
        <v>121</v>
      </c>
      <c r="CI46" s="6">
        <v>96950</v>
      </c>
      <c r="CJ46" s="10">
        <v>8.23</v>
      </c>
      <c r="CK46" s="10">
        <v>11.23</v>
      </c>
      <c r="CL46" s="10">
        <v>12.35</v>
      </c>
      <c r="CM46" s="10">
        <v>16.850000000000001</v>
      </c>
      <c r="CN46" t="s">
        <v>137</v>
      </c>
      <c r="CP46" t="s">
        <v>138</v>
      </c>
      <c r="CR46" t="s">
        <v>117</v>
      </c>
      <c r="CS46" t="s">
        <v>139</v>
      </c>
      <c r="CT46" t="s">
        <v>139</v>
      </c>
      <c r="CU46" t="s">
        <v>139</v>
      </c>
      <c r="CV46" t="s">
        <v>139</v>
      </c>
      <c r="CW46" t="s">
        <v>139</v>
      </c>
      <c r="CX46" t="s">
        <v>140</v>
      </c>
      <c r="CY46" t="s">
        <v>14313</v>
      </c>
      <c r="CZ46" s="8">
        <v>16702343423</v>
      </c>
      <c r="DA46" t="s">
        <v>1398</v>
      </c>
      <c r="DB46" t="s">
        <v>140</v>
      </c>
      <c r="DC46" t="s">
        <v>139</v>
      </c>
      <c r="DD46" t="s">
        <v>117</v>
      </c>
    </row>
    <row r="47" spans="1:114" ht="15" customHeight="1" x14ac:dyDescent="0.35">
      <c r="A47" t="s">
        <v>13070</v>
      </c>
      <c r="B47" t="s">
        <v>144</v>
      </c>
      <c r="C47" s="1">
        <v>45469</v>
      </c>
      <c r="D47" s="1">
        <v>45568</v>
      </c>
      <c r="E47" t="s">
        <v>116</v>
      </c>
      <c r="F47" s="1">
        <v>45564</v>
      </c>
      <c r="G47" t="s">
        <v>117</v>
      </c>
      <c r="H47" t="s">
        <v>117</v>
      </c>
      <c r="I47" t="s">
        <v>117</v>
      </c>
      <c r="J47" t="s">
        <v>5913</v>
      </c>
      <c r="K47" t="s">
        <v>13071</v>
      </c>
      <c r="L47" t="s">
        <v>13072</v>
      </c>
      <c r="N47" t="s">
        <v>120</v>
      </c>
      <c r="O47" t="s">
        <v>121</v>
      </c>
      <c r="P47" s="6">
        <v>96950</v>
      </c>
      <c r="Q47" t="s">
        <v>122</v>
      </c>
      <c r="S47" s="8">
        <v>16702850138</v>
      </c>
      <c r="U47" t="s">
        <v>5915</v>
      </c>
      <c r="V47">
        <v>72232</v>
      </c>
      <c r="W47" t="s">
        <v>124</v>
      </c>
      <c r="Y47" t="s">
        <v>5916</v>
      </c>
      <c r="Z47" t="s">
        <v>2582</v>
      </c>
      <c r="AA47" t="s">
        <v>8827</v>
      </c>
      <c r="AB47" t="s">
        <v>128</v>
      </c>
      <c r="AC47" t="s">
        <v>13073</v>
      </c>
      <c r="AE47" t="s">
        <v>120</v>
      </c>
      <c r="AF47" t="s">
        <v>121</v>
      </c>
      <c r="AG47" s="6">
        <v>96950</v>
      </c>
      <c r="AH47" t="s">
        <v>122</v>
      </c>
      <c r="AJ47" s="8">
        <v>16702850138</v>
      </c>
      <c r="AL47" t="s">
        <v>5917</v>
      </c>
      <c r="BE47" t="str">
        <f>"35-2021.00"</f>
        <v>35-2021.00</v>
      </c>
      <c r="BF47" t="s">
        <v>438</v>
      </c>
      <c r="BG47" t="s">
        <v>13074</v>
      </c>
      <c r="BH47" t="s">
        <v>13075</v>
      </c>
      <c r="BI47">
        <v>7</v>
      </c>
      <c r="BJ47">
        <v>7</v>
      </c>
      <c r="BK47" s="1">
        <v>45566</v>
      </c>
      <c r="BL47" s="1">
        <v>45930</v>
      </c>
      <c r="BM47" s="1">
        <v>45568</v>
      </c>
      <c r="BN47" s="1">
        <v>45930</v>
      </c>
      <c r="BO47">
        <v>35</v>
      </c>
      <c r="BP47">
        <v>0</v>
      </c>
      <c r="BQ47">
        <v>7</v>
      </c>
      <c r="BR47">
        <v>7</v>
      </c>
      <c r="BS47">
        <v>7</v>
      </c>
      <c r="BT47">
        <v>7</v>
      </c>
      <c r="BU47">
        <v>7</v>
      </c>
      <c r="BV47">
        <v>0</v>
      </c>
      <c r="BW47" t="str">
        <f>"7:00 AM"</f>
        <v>7:00 AM</v>
      </c>
      <c r="BX47" t="str">
        <f>"5:00 PM"</f>
        <v>5:00 PM</v>
      </c>
      <c r="BY47" t="s">
        <v>133</v>
      </c>
      <c r="BZ47">
        <v>0</v>
      </c>
      <c r="CA47">
        <v>3</v>
      </c>
      <c r="CB47" t="s">
        <v>117</v>
      </c>
      <c r="CD47" t="s">
        <v>13076</v>
      </c>
      <c r="CE47" t="s">
        <v>13072</v>
      </c>
      <c r="CG47" t="s">
        <v>120</v>
      </c>
      <c r="CH47" t="s">
        <v>121</v>
      </c>
      <c r="CI47" s="6">
        <v>96950</v>
      </c>
      <c r="CJ47" s="10">
        <v>7.95</v>
      </c>
      <c r="CK47" s="10">
        <v>7.95</v>
      </c>
      <c r="CL47" s="10">
        <v>11.93</v>
      </c>
      <c r="CM47" s="10">
        <v>11.93</v>
      </c>
      <c r="CN47" t="s">
        <v>137</v>
      </c>
      <c r="CP47" t="s">
        <v>138</v>
      </c>
      <c r="CR47" t="s">
        <v>117</v>
      </c>
      <c r="CS47" t="s">
        <v>139</v>
      </c>
      <c r="CT47" t="s">
        <v>140</v>
      </c>
      <c r="CU47" t="s">
        <v>139</v>
      </c>
      <c r="CV47" t="s">
        <v>140</v>
      </c>
      <c r="CW47" t="s">
        <v>139</v>
      </c>
      <c r="CX47" t="s">
        <v>140</v>
      </c>
      <c r="CY47" t="s">
        <v>13077</v>
      </c>
      <c r="CZ47" s="8">
        <v>16702850138</v>
      </c>
      <c r="DA47" t="s">
        <v>5917</v>
      </c>
      <c r="DB47" t="s">
        <v>140</v>
      </c>
      <c r="DC47" t="s">
        <v>139</v>
      </c>
      <c r="DD47" t="s">
        <v>117</v>
      </c>
    </row>
    <row r="48" spans="1:114" ht="15" customHeight="1" x14ac:dyDescent="0.35">
      <c r="A48" t="s">
        <v>14200</v>
      </c>
      <c r="B48" t="s">
        <v>144</v>
      </c>
      <c r="C48" s="1">
        <v>45469</v>
      </c>
      <c r="D48" s="1">
        <v>45568</v>
      </c>
      <c r="E48" t="s">
        <v>211</v>
      </c>
      <c r="G48" t="s">
        <v>117</v>
      </c>
      <c r="H48" t="s">
        <v>117</v>
      </c>
      <c r="I48" t="s">
        <v>117</v>
      </c>
      <c r="J48" t="s">
        <v>5913</v>
      </c>
      <c r="L48" t="s">
        <v>14201</v>
      </c>
      <c r="N48" t="s">
        <v>120</v>
      </c>
      <c r="O48" t="s">
        <v>121</v>
      </c>
      <c r="P48" s="6">
        <v>96950</v>
      </c>
      <c r="Q48" t="s">
        <v>122</v>
      </c>
      <c r="S48" s="8">
        <v>16702850138</v>
      </c>
      <c r="U48" t="s">
        <v>5915</v>
      </c>
      <c r="V48">
        <v>72251</v>
      </c>
      <c r="W48" t="s">
        <v>124</v>
      </c>
      <c r="Y48" t="s">
        <v>5916</v>
      </c>
      <c r="Z48" t="s">
        <v>2582</v>
      </c>
      <c r="AA48" t="s">
        <v>8827</v>
      </c>
      <c r="AB48" t="s">
        <v>128</v>
      </c>
      <c r="AC48" t="s">
        <v>14202</v>
      </c>
      <c r="AE48" t="s">
        <v>120</v>
      </c>
      <c r="AF48" t="s">
        <v>121</v>
      </c>
      <c r="AG48" s="6">
        <v>96950</v>
      </c>
      <c r="AH48" t="s">
        <v>122</v>
      </c>
      <c r="AJ48" s="8">
        <v>16702850138</v>
      </c>
      <c r="AL48" t="s">
        <v>5917</v>
      </c>
      <c r="BE48" t="str">
        <f>"49-9071.00"</f>
        <v>49-9071.00</v>
      </c>
      <c r="BF48" t="s">
        <v>156</v>
      </c>
      <c r="BG48" t="s">
        <v>14203</v>
      </c>
      <c r="BH48" t="s">
        <v>479</v>
      </c>
      <c r="BI48">
        <v>4</v>
      </c>
      <c r="BJ48">
        <v>4</v>
      </c>
      <c r="BK48" s="1">
        <v>45536</v>
      </c>
      <c r="BL48" s="1">
        <v>45900</v>
      </c>
      <c r="BM48" s="1">
        <v>45568</v>
      </c>
      <c r="BN48" s="1">
        <v>45900</v>
      </c>
      <c r="BO48">
        <v>35</v>
      </c>
      <c r="BP48">
        <v>0</v>
      </c>
      <c r="BQ48">
        <v>7</v>
      </c>
      <c r="BR48">
        <v>7</v>
      </c>
      <c r="BS48">
        <v>7</v>
      </c>
      <c r="BT48">
        <v>7</v>
      </c>
      <c r="BU48">
        <v>7</v>
      </c>
      <c r="BV48">
        <v>0</v>
      </c>
      <c r="BW48" t="str">
        <f>"8:00 AM"</f>
        <v>8:00 AM</v>
      </c>
      <c r="BX48" t="str">
        <f>"3:00 PM"</f>
        <v>3:00 PM</v>
      </c>
      <c r="BY48" t="s">
        <v>159</v>
      </c>
      <c r="BZ48">
        <v>0</v>
      </c>
      <c r="CA48">
        <v>24</v>
      </c>
      <c r="CB48" t="s">
        <v>117</v>
      </c>
      <c r="CD48" t="s">
        <v>2894</v>
      </c>
      <c r="CE48" t="s">
        <v>14204</v>
      </c>
      <c r="CG48" t="s">
        <v>136</v>
      </c>
      <c r="CH48" t="s">
        <v>121</v>
      </c>
      <c r="CI48" s="6">
        <v>96950</v>
      </c>
      <c r="CJ48" s="10">
        <v>9.5399999999999991</v>
      </c>
      <c r="CK48" s="10">
        <v>9.5399999999999991</v>
      </c>
      <c r="CL48" s="10">
        <v>14.31</v>
      </c>
      <c r="CM48" s="10">
        <v>14.31</v>
      </c>
      <c r="CN48" t="s">
        <v>137</v>
      </c>
      <c r="CP48" t="s">
        <v>138</v>
      </c>
      <c r="CR48" t="s">
        <v>117</v>
      </c>
      <c r="CS48" t="s">
        <v>139</v>
      </c>
      <c r="CT48" t="s">
        <v>140</v>
      </c>
      <c r="CU48" t="s">
        <v>139</v>
      </c>
      <c r="CV48" t="s">
        <v>140</v>
      </c>
      <c r="CW48" t="s">
        <v>139</v>
      </c>
      <c r="CX48" t="s">
        <v>140</v>
      </c>
      <c r="CY48" t="s">
        <v>14205</v>
      </c>
      <c r="CZ48" s="8">
        <v>16702850138</v>
      </c>
      <c r="DA48" t="s">
        <v>5917</v>
      </c>
      <c r="DB48" t="s">
        <v>140</v>
      </c>
      <c r="DC48" t="s">
        <v>139</v>
      </c>
      <c r="DD48" t="s">
        <v>117</v>
      </c>
    </row>
    <row r="49" spans="1:114" ht="15" customHeight="1" x14ac:dyDescent="0.35">
      <c r="A49" t="s">
        <v>15757</v>
      </c>
      <c r="B49" t="s">
        <v>166</v>
      </c>
      <c r="C49" s="1">
        <v>45471</v>
      </c>
      <c r="D49" s="1">
        <v>45568</v>
      </c>
      <c r="E49" t="s">
        <v>211</v>
      </c>
      <c r="G49" t="s">
        <v>117</v>
      </c>
      <c r="H49" t="s">
        <v>117</v>
      </c>
      <c r="I49" t="s">
        <v>117</v>
      </c>
      <c r="J49" t="s">
        <v>15758</v>
      </c>
      <c r="K49" t="s">
        <v>15759</v>
      </c>
      <c r="L49" t="s">
        <v>15760</v>
      </c>
      <c r="N49" t="s">
        <v>15761</v>
      </c>
      <c r="O49" t="s">
        <v>121</v>
      </c>
      <c r="P49" s="6">
        <v>96950</v>
      </c>
      <c r="Q49" t="s">
        <v>122</v>
      </c>
      <c r="S49" s="8">
        <v>16702338883</v>
      </c>
      <c r="U49" t="s">
        <v>1065</v>
      </c>
      <c r="V49">
        <v>23622</v>
      </c>
      <c r="W49" t="s">
        <v>124</v>
      </c>
      <c r="Y49" t="s">
        <v>15762</v>
      </c>
      <c r="Z49" t="s">
        <v>15763</v>
      </c>
      <c r="AA49" t="s">
        <v>15764</v>
      </c>
      <c r="AB49" t="s">
        <v>8319</v>
      </c>
      <c r="AC49" t="s">
        <v>2284</v>
      </c>
      <c r="AE49" t="s">
        <v>15761</v>
      </c>
      <c r="AF49" t="s">
        <v>121</v>
      </c>
      <c r="AG49" s="6">
        <v>96950</v>
      </c>
      <c r="AH49" t="s">
        <v>122</v>
      </c>
      <c r="AJ49" s="8">
        <v>16702338883</v>
      </c>
      <c r="AL49" t="s">
        <v>6542</v>
      </c>
      <c r="BE49" t="str">
        <f>"17-3022.00"</f>
        <v>17-3022.00</v>
      </c>
      <c r="BF49" t="s">
        <v>456</v>
      </c>
      <c r="BG49" t="s">
        <v>15765</v>
      </c>
      <c r="BH49" t="s">
        <v>15766</v>
      </c>
      <c r="BI49">
        <v>1</v>
      </c>
      <c r="BK49" s="1">
        <v>45580</v>
      </c>
      <c r="BL49" s="1">
        <v>45944</v>
      </c>
      <c r="BO49">
        <v>40</v>
      </c>
      <c r="BP49">
        <v>0</v>
      </c>
      <c r="BQ49">
        <v>8</v>
      </c>
      <c r="BR49">
        <v>8</v>
      </c>
      <c r="BS49">
        <v>8</v>
      </c>
      <c r="BT49">
        <v>8</v>
      </c>
      <c r="BU49">
        <v>8</v>
      </c>
      <c r="BV49">
        <v>0</v>
      </c>
      <c r="BW49" t="str">
        <f>"8:00 AM"</f>
        <v>8:00 AM</v>
      </c>
      <c r="BX49" t="str">
        <f>"5:00 PM"</f>
        <v>5:00 PM</v>
      </c>
      <c r="BY49" t="s">
        <v>459</v>
      </c>
      <c r="BZ49">
        <v>0</v>
      </c>
      <c r="CA49">
        <v>24</v>
      </c>
      <c r="CB49" t="s">
        <v>117</v>
      </c>
      <c r="CD49" t="s">
        <v>15767</v>
      </c>
      <c r="CE49" t="s">
        <v>15760</v>
      </c>
      <c r="CG49" t="s">
        <v>15761</v>
      </c>
      <c r="CH49" t="s">
        <v>121</v>
      </c>
      <c r="CI49" s="6">
        <v>96950</v>
      </c>
      <c r="CJ49" s="10">
        <v>17.760000000000002</v>
      </c>
      <c r="CK49" s="10">
        <v>20</v>
      </c>
      <c r="CL49" s="10">
        <v>26.64</v>
      </c>
      <c r="CM49" s="10">
        <v>30</v>
      </c>
      <c r="CN49" t="s">
        <v>137</v>
      </c>
      <c r="CO49" t="s">
        <v>164</v>
      </c>
      <c r="CP49" t="s">
        <v>138</v>
      </c>
      <c r="CR49" t="s">
        <v>117</v>
      </c>
      <c r="CS49" t="s">
        <v>139</v>
      </c>
      <c r="CT49" t="s">
        <v>139</v>
      </c>
      <c r="CU49" t="s">
        <v>139</v>
      </c>
      <c r="CV49" t="s">
        <v>140</v>
      </c>
      <c r="CW49" t="s">
        <v>139</v>
      </c>
      <c r="CX49" t="s">
        <v>139</v>
      </c>
      <c r="CY49" t="s">
        <v>2293</v>
      </c>
      <c r="CZ49" s="8">
        <v>16702338883</v>
      </c>
      <c r="DA49" t="s">
        <v>6542</v>
      </c>
      <c r="DB49" t="s">
        <v>140</v>
      </c>
      <c r="DC49" t="s">
        <v>139</v>
      </c>
      <c r="DD49" t="s">
        <v>117</v>
      </c>
    </row>
    <row r="50" spans="1:114" ht="15" customHeight="1" x14ac:dyDescent="0.35">
      <c r="A50" t="s">
        <v>6536</v>
      </c>
      <c r="B50" t="s">
        <v>144</v>
      </c>
      <c r="C50" s="1">
        <v>45471</v>
      </c>
      <c r="D50" s="1">
        <v>45568</v>
      </c>
      <c r="E50" t="s">
        <v>211</v>
      </c>
      <c r="G50" t="s">
        <v>117</v>
      </c>
      <c r="H50" t="s">
        <v>117</v>
      </c>
      <c r="I50" t="s">
        <v>117</v>
      </c>
      <c r="J50" t="s">
        <v>6537</v>
      </c>
      <c r="K50" t="s">
        <v>6538</v>
      </c>
      <c r="L50" t="s">
        <v>1064</v>
      </c>
      <c r="N50" t="s">
        <v>1092</v>
      </c>
      <c r="O50" t="s">
        <v>121</v>
      </c>
      <c r="P50" s="6">
        <v>96950</v>
      </c>
      <c r="Q50" t="s">
        <v>122</v>
      </c>
      <c r="S50" s="8">
        <v>16702338883</v>
      </c>
      <c r="U50" t="s">
        <v>1065</v>
      </c>
      <c r="V50">
        <v>23622</v>
      </c>
      <c r="W50" t="s">
        <v>124</v>
      </c>
      <c r="Y50" t="s">
        <v>6539</v>
      </c>
      <c r="Z50" t="s">
        <v>6540</v>
      </c>
      <c r="AA50" t="s">
        <v>6541</v>
      </c>
      <c r="AB50" t="s">
        <v>128</v>
      </c>
      <c r="AC50" t="s">
        <v>1064</v>
      </c>
      <c r="AE50" t="s">
        <v>1092</v>
      </c>
      <c r="AF50" t="s">
        <v>121</v>
      </c>
      <c r="AG50" s="6">
        <v>96950</v>
      </c>
      <c r="AH50" t="s">
        <v>122</v>
      </c>
      <c r="AJ50" s="8">
        <v>16702338883</v>
      </c>
      <c r="AL50" t="s">
        <v>6542</v>
      </c>
      <c r="BE50" t="str">
        <f>"49-9071.00"</f>
        <v>49-9071.00</v>
      </c>
      <c r="BF50" t="s">
        <v>156</v>
      </c>
      <c r="BG50" t="s">
        <v>6543</v>
      </c>
      <c r="BH50" t="s">
        <v>6544</v>
      </c>
      <c r="BI50">
        <v>12</v>
      </c>
      <c r="BJ50">
        <v>12</v>
      </c>
      <c r="BK50" s="1">
        <v>45566</v>
      </c>
      <c r="BL50" s="1">
        <v>45930</v>
      </c>
      <c r="BM50" s="1">
        <v>45568</v>
      </c>
      <c r="BN50" s="1">
        <v>45930</v>
      </c>
      <c r="BO50">
        <v>40</v>
      </c>
      <c r="BP50">
        <v>0</v>
      </c>
      <c r="BQ50">
        <v>8</v>
      </c>
      <c r="BR50">
        <v>8</v>
      </c>
      <c r="BS50">
        <v>8</v>
      </c>
      <c r="BT50">
        <v>8</v>
      </c>
      <c r="BU50">
        <v>8</v>
      </c>
      <c r="BV50">
        <v>0</v>
      </c>
      <c r="BW50" t="str">
        <f>"7:30 AM"</f>
        <v>7:30 AM</v>
      </c>
      <c r="BX50" t="str">
        <f>"4:30 PM"</f>
        <v>4:30 PM</v>
      </c>
      <c r="BY50" t="s">
        <v>159</v>
      </c>
      <c r="BZ50">
        <v>0</v>
      </c>
      <c r="CA50">
        <v>6</v>
      </c>
      <c r="CB50" t="s">
        <v>117</v>
      </c>
      <c r="CD50" t="s">
        <v>6545</v>
      </c>
      <c r="CE50" t="s">
        <v>6546</v>
      </c>
      <c r="CG50" t="s">
        <v>1092</v>
      </c>
      <c r="CH50" t="s">
        <v>121</v>
      </c>
      <c r="CI50" s="6">
        <v>96950</v>
      </c>
      <c r="CJ50" s="10">
        <v>9.5399999999999991</v>
      </c>
      <c r="CK50" s="10">
        <v>10</v>
      </c>
      <c r="CL50" s="10">
        <v>14.31</v>
      </c>
      <c r="CM50" s="10">
        <v>15</v>
      </c>
      <c r="CN50" t="s">
        <v>137</v>
      </c>
      <c r="CO50" t="s">
        <v>164</v>
      </c>
      <c r="CP50" t="s">
        <v>209</v>
      </c>
      <c r="CR50" t="s">
        <v>117</v>
      </c>
      <c r="CS50" t="s">
        <v>139</v>
      </c>
      <c r="CT50" t="s">
        <v>139</v>
      </c>
      <c r="CU50" t="s">
        <v>139</v>
      </c>
      <c r="CV50" t="s">
        <v>140</v>
      </c>
      <c r="CW50" t="s">
        <v>139</v>
      </c>
      <c r="CX50" t="s">
        <v>139</v>
      </c>
      <c r="CY50" t="s">
        <v>2293</v>
      </c>
      <c r="CZ50" s="8">
        <v>16702338883</v>
      </c>
      <c r="DA50" t="s">
        <v>6542</v>
      </c>
      <c r="DB50" t="s">
        <v>140</v>
      </c>
      <c r="DC50" t="s">
        <v>139</v>
      </c>
      <c r="DD50" t="s">
        <v>117</v>
      </c>
    </row>
    <row r="51" spans="1:114" ht="15" customHeight="1" x14ac:dyDescent="0.35">
      <c r="A51" t="s">
        <v>17006</v>
      </c>
      <c r="B51" t="s">
        <v>166</v>
      </c>
      <c r="C51" s="1">
        <v>45471</v>
      </c>
      <c r="D51" s="1">
        <v>45568</v>
      </c>
      <c r="E51" t="s">
        <v>211</v>
      </c>
      <c r="G51" t="s">
        <v>117</v>
      </c>
      <c r="H51" t="s">
        <v>117</v>
      </c>
      <c r="I51" t="s">
        <v>117</v>
      </c>
      <c r="J51" t="s">
        <v>2972</v>
      </c>
      <c r="K51" t="s">
        <v>168</v>
      </c>
      <c r="L51" t="s">
        <v>2973</v>
      </c>
      <c r="M51" t="s">
        <v>170</v>
      </c>
      <c r="N51" t="s">
        <v>136</v>
      </c>
      <c r="O51" t="s">
        <v>121</v>
      </c>
      <c r="P51" s="6">
        <v>96950</v>
      </c>
      <c r="Q51" t="s">
        <v>122</v>
      </c>
      <c r="S51" s="8">
        <v>16702353027</v>
      </c>
      <c r="U51" t="s">
        <v>171</v>
      </c>
      <c r="V51">
        <v>722310</v>
      </c>
      <c r="W51" t="s">
        <v>124</v>
      </c>
      <c r="Y51" t="s">
        <v>212</v>
      </c>
      <c r="Z51" t="s">
        <v>213</v>
      </c>
      <c r="AA51" t="s">
        <v>214</v>
      </c>
      <c r="AB51" t="s">
        <v>215</v>
      </c>
      <c r="AC51" t="s">
        <v>2973</v>
      </c>
      <c r="AD51" t="s">
        <v>170</v>
      </c>
      <c r="AE51" t="s">
        <v>136</v>
      </c>
      <c r="AF51" t="s">
        <v>121</v>
      </c>
      <c r="AG51" s="6">
        <v>96950</v>
      </c>
      <c r="AH51" t="s">
        <v>122</v>
      </c>
      <c r="AJ51" s="8">
        <v>16702353027</v>
      </c>
      <c r="AL51" t="s">
        <v>176</v>
      </c>
      <c r="BE51" t="str">
        <f>"35-9021.00"</f>
        <v>35-9021.00</v>
      </c>
      <c r="BF51" t="s">
        <v>3809</v>
      </c>
      <c r="BG51" t="s">
        <v>17007</v>
      </c>
      <c r="BH51" t="s">
        <v>12949</v>
      </c>
      <c r="BI51">
        <v>5</v>
      </c>
      <c r="BK51" s="1">
        <v>45566</v>
      </c>
      <c r="BL51" s="1">
        <v>45930</v>
      </c>
      <c r="BO51">
        <v>35</v>
      </c>
      <c r="BP51">
        <v>0</v>
      </c>
      <c r="BQ51">
        <v>7</v>
      </c>
      <c r="BR51">
        <v>7</v>
      </c>
      <c r="BS51">
        <v>7</v>
      </c>
      <c r="BT51">
        <v>7</v>
      </c>
      <c r="BU51">
        <v>7</v>
      </c>
      <c r="BV51">
        <v>0</v>
      </c>
      <c r="BW51" t="str">
        <f>"3:00 AM"</f>
        <v>3:00 AM</v>
      </c>
      <c r="BX51" t="str">
        <f>"10:00 PM"</f>
        <v>10:00 PM</v>
      </c>
      <c r="BY51" t="s">
        <v>133</v>
      </c>
      <c r="BZ51">
        <v>0</v>
      </c>
      <c r="CA51">
        <v>3</v>
      </c>
      <c r="CB51" t="s">
        <v>117</v>
      </c>
      <c r="CD51" t="s">
        <v>17008</v>
      </c>
      <c r="CE51" t="s">
        <v>170</v>
      </c>
      <c r="CF51" t="s">
        <v>170</v>
      </c>
      <c r="CG51" t="s">
        <v>136</v>
      </c>
      <c r="CH51" t="s">
        <v>121</v>
      </c>
      <c r="CI51" s="6">
        <v>96950</v>
      </c>
      <c r="CJ51" s="10">
        <v>7.82</v>
      </c>
      <c r="CK51" s="10">
        <v>7.82</v>
      </c>
      <c r="CL51" s="10">
        <v>11.73</v>
      </c>
      <c r="CM51" s="10">
        <v>11.73</v>
      </c>
      <c r="CN51" t="s">
        <v>137</v>
      </c>
      <c r="CO51" t="s">
        <v>133</v>
      </c>
      <c r="CP51" t="s">
        <v>138</v>
      </c>
      <c r="CR51" t="s">
        <v>117</v>
      </c>
      <c r="CS51" t="s">
        <v>139</v>
      </c>
      <c r="CT51" t="s">
        <v>140</v>
      </c>
      <c r="CU51" t="s">
        <v>139</v>
      </c>
      <c r="CV51" t="s">
        <v>140</v>
      </c>
      <c r="CW51" t="s">
        <v>139</v>
      </c>
      <c r="CX51" t="s">
        <v>140</v>
      </c>
      <c r="CY51" t="s">
        <v>17009</v>
      </c>
      <c r="CZ51" s="8">
        <v>16702353027</v>
      </c>
      <c r="DA51" t="s">
        <v>176</v>
      </c>
      <c r="DB51" t="s">
        <v>140</v>
      </c>
      <c r="DC51" t="s">
        <v>139</v>
      </c>
      <c r="DD51" t="s">
        <v>117</v>
      </c>
    </row>
    <row r="52" spans="1:114" ht="15" customHeight="1" x14ac:dyDescent="0.35">
      <c r="A52" t="s">
        <v>15865</v>
      </c>
      <c r="B52" t="s">
        <v>115</v>
      </c>
      <c r="C52" s="1">
        <v>45472</v>
      </c>
      <c r="D52" s="1">
        <v>45568</v>
      </c>
      <c r="E52" t="s">
        <v>211</v>
      </c>
      <c r="G52" t="s">
        <v>117</v>
      </c>
      <c r="H52" t="s">
        <v>117</v>
      </c>
      <c r="I52" t="s">
        <v>117</v>
      </c>
      <c r="J52" t="s">
        <v>1712</v>
      </c>
      <c r="L52" t="s">
        <v>1713</v>
      </c>
      <c r="M52" t="s">
        <v>1714</v>
      </c>
      <c r="N52" t="s">
        <v>120</v>
      </c>
      <c r="O52" t="s">
        <v>121</v>
      </c>
      <c r="P52" s="6">
        <v>96950</v>
      </c>
      <c r="Q52" t="s">
        <v>122</v>
      </c>
      <c r="S52" s="8">
        <v>16702858730</v>
      </c>
      <c r="U52" t="s">
        <v>1073</v>
      </c>
      <c r="V52">
        <v>561320</v>
      </c>
      <c r="W52" t="s">
        <v>124</v>
      </c>
      <c r="Y52" t="s">
        <v>1074</v>
      </c>
      <c r="Z52" t="s">
        <v>1075</v>
      </c>
      <c r="AA52" t="s">
        <v>1076</v>
      </c>
      <c r="AB52" t="s">
        <v>189</v>
      </c>
      <c r="AC52" t="s">
        <v>1713</v>
      </c>
      <c r="AD52" t="s">
        <v>1714</v>
      </c>
      <c r="AE52" t="s">
        <v>120</v>
      </c>
      <c r="AF52" t="s">
        <v>121</v>
      </c>
      <c r="AG52" s="6">
        <v>96950</v>
      </c>
      <c r="AH52" t="s">
        <v>122</v>
      </c>
      <c r="AJ52" s="8">
        <v>16702858730</v>
      </c>
      <c r="AL52" t="s">
        <v>1078</v>
      </c>
      <c r="BE52" t="str">
        <f>"37-2012.00"</f>
        <v>37-2012.00</v>
      </c>
      <c r="BF52" t="s">
        <v>130</v>
      </c>
      <c r="BG52" t="s">
        <v>11403</v>
      </c>
      <c r="BH52" t="s">
        <v>4545</v>
      </c>
      <c r="BI52">
        <v>10</v>
      </c>
      <c r="BK52" s="1">
        <v>45535</v>
      </c>
      <c r="BL52" s="1">
        <v>45899</v>
      </c>
      <c r="BO52">
        <v>35</v>
      </c>
      <c r="BP52">
        <v>0</v>
      </c>
      <c r="BQ52">
        <v>7</v>
      </c>
      <c r="BR52">
        <v>7</v>
      </c>
      <c r="BS52">
        <v>7</v>
      </c>
      <c r="BT52">
        <v>7</v>
      </c>
      <c r="BU52">
        <v>7</v>
      </c>
      <c r="BV52">
        <v>0</v>
      </c>
      <c r="BW52" t="str">
        <f>"9:00 AM"</f>
        <v>9:00 AM</v>
      </c>
      <c r="BX52" t="str">
        <f>"5:00 PM"</f>
        <v>5:00 PM</v>
      </c>
      <c r="BY52" t="s">
        <v>133</v>
      </c>
      <c r="BZ52">
        <v>0</v>
      </c>
      <c r="CA52">
        <v>3</v>
      </c>
      <c r="CB52" t="s">
        <v>117</v>
      </c>
      <c r="CD52" t="s">
        <v>15866</v>
      </c>
      <c r="CE52" t="s">
        <v>1718</v>
      </c>
      <c r="CF52" t="s">
        <v>982</v>
      </c>
      <c r="CG52" t="s">
        <v>120</v>
      </c>
      <c r="CH52" t="s">
        <v>121</v>
      </c>
      <c r="CI52" s="6">
        <v>96950</v>
      </c>
      <c r="CJ52" s="10">
        <v>7.64</v>
      </c>
      <c r="CK52" s="10">
        <v>8</v>
      </c>
      <c r="CL52" s="10">
        <v>11.46</v>
      </c>
      <c r="CM52" s="10">
        <v>12</v>
      </c>
      <c r="CN52" t="s">
        <v>137</v>
      </c>
      <c r="CO52" t="s">
        <v>194</v>
      </c>
      <c r="CP52" t="s">
        <v>138</v>
      </c>
      <c r="CR52" t="s">
        <v>117</v>
      </c>
      <c r="CS52" t="s">
        <v>139</v>
      </c>
      <c r="CT52" t="s">
        <v>140</v>
      </c>
      <c r="CU52" t="s">
        <v>139</v>
      </c>
      <c r="CV52" t="s">
        <v>140</v>
      </c>
      <c r="CW52" t="s">
        <v>139</v>
      </c>
      <c r="CX52" t="s">
        <v>140</v>
      </c>
      <c r="CY52" s="2" t="s">
        <v>3712</v>
      </c>
      <c r="CZ52" s="8">
        <v>16702858730</v>
      </c>
      <c r="DA52" t="s">
        <v>1078</v>
      </c>
      <c r="DB52" t="s">
        <v>164</v>
      </c>
      <c r="DC52" t="s">
        <v>139</v>
      </c>
      <c r="DD52" t="s">
        <v>117</v>
      </c>
    </row>
    <row r="53" spans="1:114" ht="15" customHeight="1" x14ac:dyDescent="0.35">
      <c r="A53" t="s">
        <v>9187</v>
      </c>
      <c r="B53" t="s">
        <v>166</v>
      </c>
      <c r="C53" s="1">
        <v>45472</v>
      </c>
      <c r="D53" s="1">
        <v>45568</v>
      </c>
      <c r="E53" t="s">
        <v>116</v>
      </c>
      <c r="F53" s="1">
        <v>45564</v>
      </c>
      <c r="G53" t="s">
        <v>117</v>
      </c>
      <c r="H53" t="s">
        <v>117</v>
      </c>
      <c r="I53" t="s">
        <v>117</v>
      </c>
      <c r="J53" t="s">
        <v>9188</v>
      </c>
      <c r="L53" t="s">
        <v>9189</v>
      </c>
      <c r="M53" t="s">
        <v>9190</v>
      </c>
      <c r="N53" t="s">
        <v>120</v>
      </c>
      <c r="O53" t="s">
        <v>121</v>
      </c>
      <c r="P53" s="6">
        <v>96950</v>
      </c>
      <c r="Q53" t="s">
        <v>122</v>
      </c>
      <c r="S53" s="8">
        <v>16702337732</v>
      </c>
      <c r="U53" t="s">
        <v>7360</v>
      </c>
      <c r="V53">
        <v>541330</v>
      </c>
      <c r="W53" t="s">
        <v>124</v>
      </c>
      <c r="Y53" t="s">
        <v>9191</v>
      </c>
      <c r="Z53" t="s">
        <v>9192</v>
      </c>
      <c r="AA53" t="s">
        <v>5567</v>
      </c>
      <c r="AB53" t="s">
        <v>128</v>
      </c>
      <c r="AC53" t="s">
        <v>9189</v>
      </c>
      <c r="AD53" t="s">
        <v>9190</v>
      </c>
      <c r="AE53" t="s">
        <v>120</v>
      </c>
      <c r="AF53" t="s">
        <v>121</v>
      </c>
      <c r="AG53" s="6">
        <v>96950</v>
      </c>
      <c r="AH53" t="s">
        <v>122</v>
      </c>
      <c r="AJ53" s="8">
        <v>16702337732</v>
      </c>
      <c r="AL53" t="s">
        <v>9193</v>
      </c>
      <c r="BE53" t="str">
        <f>"17-3011.00"</f>
        <v>17-3011.00</v>
      </c>
      <c r="BF53" t="s">
        <v>1589</v>
      </c>
      <c r="BG53" t="s">
        <v>9194</v>
      </c>
      <c r="BH53" t="s">
        <v>9195</v>
      </c>
      <c r="BI53">
        <v>4</v>
      </c>
      <c r="BK53" s="1">
        <v>45566</v>
      </c>
      <c r="BL53" s="1">
        <v>45930</v>
      </c>
      <c r="BO53">
        <v>35</v>
      </c>
      <c r="BP53">
        <v>0</v>
      </c>
      <c r="BQ53">
        <v>7</v>
      </c>
      <c r="BR53">
        <v>7</v>
      </c>
      <c r="BS53">
        <v>7</v>
      </c>
      <c r="BT53">
        <v>7</v>
      </c>
      <c r="BU53">
        <v>7</v>
      </c>
      <c r="BV53">
        <v>0</v>
      </c>
      <c r="BW53" t="str">
        <f>"9:00 AM"</f>
        <v>9:00 AM</v>
      </c>
      <c r="BX53" t="str">
        <f>"5:00 PM"</f>
        <v>5:00 PM</v>
      </c>
      <c r="BY53" t="s">
        <v>459</v>
      </c>
      <c r="BZ53">
        <v>0</v>
      </c>
      <c r="CA53">
        <v>6</v>
      </c>
      <c r="CB53" t="s">
        <v>117</v>
      </c>
      <c r="CD53" s="2" t="s">
        <v>9196</v>
      </c>
      <c r="CE53" t="s">
        <v>9197</v>
      </c>
      <c r="CF53" t="s">
        <v>9190</v>
      </c>
      <c r="CG53" t="s">
        <v>120</v>
      </c>
      <c r="CH53" t="s">
        <v>121</v>
      </c>
      <c r="CI53" s="6">
        <v>96950</v>
      </c>
      <c r="CJ53" s="10">
        <v>16.93</v>
      </c>
      <c r="CK53" s="10">
        <v>16.93</v>
      </c>
      <c r="CL53" s="10">
        <v>25.4</v>
      </c>
      <c r="CM53" s="10">
        <v>25.4</v>
      </c>
      <c r="CN53" t="s">
        <v>137</v>
      </c>
      <c r="CO53" t="s">
        <v>162</v>
      </c>
      <c r="CP53" t="s">
        <v>138</v>
      </c>
      <c r="CR53" t="s">
        <v>117</v>
      </c>
      <c r="CS53" t="s">
        <v>139</v>
      </c>
      <c r="CT53" t="s">
        <v>140</v>
      </c>
      <c r="CU53" t="s">
        <v>139</v>
      </c>
      <c r="CV53" t="s">
        <v>140</v>
      </c>
      <c r="CW53" t="s">
        <v>139</v>
      </c>
      <c r="CX53" t="s">
        <v>140</v>
      </c>
      <c r="CY53" s="2" t="s">
        <v>9198</v>
      </c>
      <c r="CZ53" s="8">
        <v>16702858730</v>
      </c>
      <c r="DA53" t="s">
        <v>9193</v>
      </c>
      <c r="DB53" t="s">
        <v>164</v>
      </c>
      <c r="DC53" t="s">
        <v>139</v>
      </c>
      <c r="DD53" t="s">
        <v>117</v>
      </c>
    </row>
    <row r="54" spans="1:114" ht="15" customHeight="1" x14ac:dyDescent="0.35">
      <c r="A54" t="s">
        <v>9313</v>
      </c>
      <c r="B54" t="s">
        <v>166</v>
      </c>
      <c r="C54" s="1">
        <v>45472</v>
      </c>
      <c r="D54" s="1">
        <v>45568</v>
      </c>
      <c r="E54" t="s">
        <v>116</v>
      </c>
      <c r="F54" s="1">
        <v>45595</v>
      </c>
      <c r="G54" t="s">
        <v>117</v>
      </c>
      <c r="H54" t="s">
        <v>117</v>
      </c>
      <c r="I54" t="s">
        <v>117</v>
      </c>
      <c r="J54" t="s">
        <v>4458</v>
      </c>
      <c r="L54" t="s">
        <v>4459</v>
      </c>
      <c r="M54" t="s">
        <v>4460</v>
      </c>
      <c r="N54" t="s">
        <v>120</v>
      </c>
      <c r="O54" t="s">
        <v>121</v>
      </c>
      <c r="P54" s="6">
        <v>96950</v>
      </c>
      <c r="Q54" t="s">
        <v>122</v>
      </c>
      <c r="S54" s="8">
        <v>16702347586</v>
      </c>
      <c r="U54" t="s">
        <v>4461</v>
      </c>
      <c r="V54">
        <v>81111</v>
      </c>
      <c r="W54" t="s">
        <v>124</v>
      </c>
      <c r="Y54" t="s">
        <v>9314</v>
      </c>
      <c r="Z54" t="s">
        <v>4463</v>
      </c>
      <c r="AB54" t="s">
        <v>189</v>
      </c>
      <c r="AC54" t="s">
        <v>4459</v>
      </c>
      <c r="AD54" t="s">
        <v>4460</v>
      </c>
      <c r="AE54" t="s">
        <v>120</v>
      </c>
      <c r="AF54" t="s">
        <v>121</v>
      </c>
      <c r="AG54" s="6">
        <v>96950</v>
      </c>
      <c r="AH54" t="s">
        <v>122</v>
      </c>
      <c r="AJ54" s="8">
        <v>16702347586</v>
      </c>
      <c r="AL54" t="s">
        <v>4464</v>
      </c>
      <c r="BE54" t="str">
        <f>"49-9071.00"</f>
        <v>49-9071.00</v>
      </c>
      <c r="BF54" t="s">
        <v>156</v>
      </c>
      <c r="BG54" t="s">
        <v>9315</v>
      </c>
      <c r="BH54" t="s">
        <v>3102</v>
      </c>
      <c r="BI54">
        <v>3</v>
      </c>
      <c r="BK54" s="1">
        <v>45597</v>
      </c>
      <c r="BL54" s="1">
        <v>45961</v>
      </c>
      <c r="BO54">
        <v>35</v>
      </c>
      <c r="BP54">
        <v>0</v>
      </c>
      <c r="BQ54">
        <v>7</v>
      </c>
      <c r="BR54">
        <v>7</v>
      </c>
      <c r="BS54">
        <v>7</v>
      </c>
      <c r="BT54">
        <v>7</v>
      </c>
      <c r="BU54">
        <v>7</v>
      </c>
      <c r="BV54">
        <v>0</v>
      </c>
      <c r="BW54" t="str">
        <f>"8:00 AM"</f>
        <v>8:00 AM</v>
      </c>
      <c r="BX54" t="str">
        <f>"5:00 PM"</f>
        <v>5:00 PM</v>
      </c>
      <c r="BY54" t="s">
        <v>133</v>
      </c>
      <c r="BZ54">
        <v>0</v>
      </c>
      <c r="CA54">
        <v>3</v>
      </c>
      <c r="CB54" t="s">
        <v>117</v>
      </c>
      <c r="CD54" s="2" t="s">
        <v>9316</v>
      </c>
      <c r="CE54" t="s">
        <v>4466</v>
      </c>
      <c r="CF54" t="s">
        <v>9317</v>
      </c>
      <c r="CG54" t="s">
        <v>120</v>
      </c>
      <c r="CH54" t="s">
        <v>121</v>
      </c>
      <c r="CI54" s="6">
        <v>96950</v>
      </c>
      <c r="CJ54" s="10">
        <v>9.5399999999999991</v>
      </c>
      <c r="CK54" s="10">
        <v>9.5399999999999991</v>
      </c>
      <c r="CL54" s="10">
        <v>14.31</v>
      </c>
      <c r="CM54" s="10">
        <v>14.31</v>
      </c>
      <c r="CN54" t="s">
        <v>137</v>
      </c>
      <c r="CO54" t="s">
        <v>162</v>
      </c>
      <c r="CP54" t="s">
        <v>138</v>
      </c>
      <c r="CR54" t="s">
        <v>117</v>
      </c>
      <c r="CS54" t="s">
        <v>139</v>
      </c>
      <c r="CT54" t="s">
        <v>140</v>
      </c>
      <c r="CU54" t="s">
        <v>139</v>
      </c>
      <c r="CV54" t="s">
        <v>140</v>
      </c>
      <c r="CW54" t="s">
        <v>139</v>
      </c>
      <c r="CX54" t="s">
        <v>140</v>
      </c>
      <c r="CY54" s="2" t="s">
        <v>4467</v>
      </c>
      <c r="CZ54" s="8">
        <v>16702347586</v>
      </c>
      <c r="DA54" t="s">
        <v>4464</v>
      </c>
      <c r="DB54" t="s">
        <v>164</v>
      </c>
      <c r="DC54" t="s">
        <v>139</v>
      </c>
      <c r="DD54" t="s">
        <v>117</v>
      </c>
    </row>
    <row r="55" spans="1:114" ht="15" customHeight="1" x14ac:dyDescent="0.35">
      <c r="A55" t="s">
        <v>16979</v>
      </c>
      <c r="B55" t="s">
        <v>166</v>
      </c>
      <c r="C55" s="1">
        <v>45473</v>
      </c>
      <c r="D55" s="1">
        <v>45568</v>
      </c>
      <c r="E55" t="s">
        <v>211</v>
      </c>
      <c r="G55" t="s">
        <v>117</v>
      </c>
      <c r="H55" t="s">
        <v>117</v>
      </c>
      <c r="I55" t="s">
        <v>117</v>
      </c>
      <c r="J55" t="s">
        <v>11740</v>
      </c>
      <c r="K55" t="s">
        <v>11741</v>
      </c>
      <c r="L55" t="s">
        <v>5188</v>
      </c>
      <c r="N55" t="s">
        <v>136</v>
      </c>
      <c r="O55" t="s">
        <v>121</v>
      </c>
      <c r="P55" s="6">
        <v>96950</v>
      </c>
      <c r="Q55" t="s">
        <v>122</v>
      </c>
      <c r="S55" s="8">
        <v>16707831161</v>
      </c>
      <c r="U55" t="s">
        <v>5184</v>
      </c>
      <c r="V55">
        <v>624410</v>
      </c>
      <c r="W55" t="s">
        <v>124</v>
      </c>
      <c r="Y55" t="s">
        <v>5185</v>
      </c>
      <c r="Z55" t="s">
        <v>5186</v>
      </c>
      <c r="AA55" t="s">
        <v>11742</v>
      </c>
      <c r="AB55" t="s">
        <v>11743</v>
      </c>
      <c r="AC55" t="s">
        <v>5188</v>
      </c>
      <c r="AE55" t="s">
        <v>120</v>
      </c>
      <c r="AF55" t="s">
        <v>121</v>
      </c>
      <c r="AG55" s="6">
        <v>96950</v>
      </c>
      <c r="AH55" t="s">
        <v>122</v>
      </c>
      <c r="AJ55" s="8">
        <v>16707831161</v>
      </c>
      <c r="AL55" t="s">
        <v>5189</v>
      </c>
      <c r="BE55" t="str">
        <f>"39-9011.00"</f>
        <v>39-9011.00</v>
      </c>
      <c r="BF55" t="s">
        <v>614</v>
      </c>
      <c r="BG55" t="s">
        <v>16980</v>
      </c>
      <c r="BH55" t="s">
        <v>11898</v>
      </c>
      <c r="BI55">
        <v>5</v>
      </c>
      <c r="BK55" s="1">
        <v>45505</v>
      </c>
      <c r="BL55" s="1">
        <v>45869</v>
      </c>
      <c r="BO55">
        <v>35</v>
      </c>
      <c r="BP55">
        <v>0</v>
      </c>
      <c r="BQ55">
        <v>7</v>
      </c>
      <c r="BR55">
        <v>7</v>
      </c>
      <c r="BS55">
        <v>7</v>
      </c>
      <c r="BT55">
        <v>7</v>
      </c>
      <c r="BU55">
        <v>7</v>
      </c>
      <c r="BV55">
        <v>0</v>
      </c>
      <c r="BW55" t="str">
        <f>"8:00 AM"</f>
        <v>8:00 AM</v>
      </c>
      <c r="BX55" t="str">
        <f>"4:00 PM"</f>
        <v>4:00 PM</v>
      </c>
      <c r="BY55" t="s">
        <v>133</v>
      </c>
      <c r="BZ55">
        <v>0</v>
      </c>
      <c r="CA55">
        <v>6</v>
      </c>
      <c r="CB55" t="s">
        <v>117</v>
      </c>
      <c r="CD55" t="s">
        <v>16981</v>
      </c>
      <c r="CE55" t="s">
        <v>5191</v>
      </c>
      <c r="CG55" t="s">
        <v>136</v>
      </c>
      <c r="CH55" t="s">
        <v>121</v>
      </c>
      <c r="CI55" s="6">
        <v>96950</v>
      </c>
      <c r="CJ55" s="10">
        <v>7.79</v>
      </c>
      <c r="CK55" s="10">
        <v>7.79</v>
      </c>
      <c r="CL55" s="10">
        <v>11.68</v>
      </c>
      <c r="CM55" s="10">
        <v>11.68</v>
      </c>
      <c r="CN55" t="s">
        <v>137</v>
      </c>
      <c r="CO55" t="s">
        <v>162</v>
      </c>
      <c r="CP55" t="s">
        <v>209</v>
      </c>
      <c r="CR55" t="s">
        <v>117</v>
      </c>
      <c r="CS55" t="s">
        <v>139</v>
      </c>
      <c r="CT55" t="s">
        <v>140</v>
      </c>
      <c r="CU55" t="s">
        <v>139</v>
      </c>
      <c r="CV55" t="s">
        <v>140</v>
      </c>
      <c r="CW55" t="s">
        <v>139</v>
      </c>
      <c r="CX55" t="s">
        <v>140</v>
      </c>
      <c r="CY55" t="s">
        <v>3023</v>
      </c>
      <c r="CZ55" s="8">
        <v>16707831161</v>
      </c>
      <c r="DA55" t="s">
        <v>5189</v>
      </c>
      <c r="DB55" t="s">
        <v>140</v>
      </c>
      <c r="DC55" t="s">
        <v>139</v>
      </c>
      <c r="DD55" t="s">
        <v>117</v>
      </c>
    </row>
    <row r="56" spans="1:114" ht="15" customHeight="1" x14ac:dyDescent="0.35">
      <c r="A56" t="s">
        <v>14333</v>
      </c>
      <c r="B56" t="s">
        <v>166</v>
      </c>
      <c r="C56" s="1">
        <v>45475</v>
      </c>
      <c r="D56" s="1">
        <v>45568</v>
      </c>
      <c r="E56" t="s">
        <v>116</v>
      </c>
      <c r="F56" s="1">
        <v>45534</v>
      </c>
      <c r="G56" t="s">
        <v>139</v>
      </c>
      <c r="H56" t="s">
        <v>117</v>
      </c>
      <c r="I56" t="s">
        <v>117</v>
      </c>
      <c r="J56" t="s">
        <v>4034</v>
      </c>
      <c r="K56" t="s">
        <v>14334</v>
      </c>
      <c r="L56" t="s">
        <v>4037</v>
      </c>
      <c r="N56" t="s">
        <v>120</v>
      </c>
      <c r="O56" t="s">
        <v>121</v>
      </c>
      <c r="P56" s="6">
        <v>96950</v>
      </c>
      <c r="Q56" t="s">
        <v>122</v>
      </c>
      <c r="S56" s="8">
        <v>16702346485</v>
      </c>
      <c r="U56" t="s">
        <v>4038</v>
      </c>
      <c r="V56">
        <v>812112</v>
      </c>
      <c r="W56" t="s">
        <v>124</v>
      </c>
      <c r="Y56" t="s">
        <v>1278</v>
      </c>
      <c r="Z56" t="s">
        <v>4039</v>
      </c>
      <c r="AA56" t="s">
        <v>4040</v>
      </c>
      <c r="AB56" t="s">
        <v>154</v>
      </c>
      <c r="AC56" t="s">
        <v>4037</v>
      </c>
      <c r="AE56" t="s">
        <v>120</v>
      </c>
      <c r="AF56" t="s">
        <v>121</v>
      </c>
      <c r="AG56" s="6">
        <v>96950</v>
      </c>
      <c r="AH56" t="s">
        <v>122</v>
      </c>
      <c r="AJ56" s="8">
        <v>16702346485</v>
      </c>
      <c r="AL56" t="s">
        <v>4042</v>
      </c>
      <c r="BE56" t="str">
        <f>"13-2011.00"</f>
        <v>13-2011.00</v>
      </c>
      <c r="BF56" t="s">
        <v>934</v>
      </c>
      <c r="BG56" t="s">
        <v>14335</v>
      </c>
      <c r="BH56" t="s">
        <v>2233</v>
      </c>
      <c r="BI56">
        <v>1</v>
      </c>
      <c r="BK56" s="1">
        <v>45536</v>
      </c>
      <c r="BL56" s="1">
        <v>46630</v>
      </c>
      <c r="BO56">
        <v>35</v>
      </c>
      <c r="BP56">
        <v>0</v>
      </c>
      <c r="BQ56">
        <v>7</v>
      </c>
      <c r="BR56">
        <v>7</v>
      </c>
      <c r="BS56">
        <v>7</v>
      </c>
      <c r="BT56">
        <v>7</v>
      </c>
      <c r="BU56">
        <v>7</v>
      </c>
      <c r="BV56">
        <v>0</v>
      </c>
      <c r="BW56" t="str">
        <f>"9:00 AM"</f>
        <v>9:00 AM</v>
      </c>
      <c r="BX56" t="str">
        <f>"5:00 PM"</f>
        <v>5:00 PM</v>
      </c>
      <c r="BY56" t="s">
        <v>588</v>
      </c>
      <c r="BZ56">
        <v>0</v>
      </c>
      <c r="CA56">
        <v>12</v>
      </c>
      <c r="CB56" t="s">
        <v>117</v>
      </c>
      <c r="CD56" t="s">
        <v>14336</v>
      </c>
      <c r="CE56" t="s">
        <v>14337</v>
      </c>
      <c r="CF56" t="s">
        <v>4037</v>
      </c>
      <c r="CG56" t="s">
        <v>120</v>
      </c>
      <c r="CH56" t="s">
        <v>121</v>
      </c>
      <c r="CI56" s="6">
        <v>96950</v>
      </c>
      <c r="CJ56" s="10">
        <v>16.98</v>
      </c>
      <c r="CK56" s="10">
        <v>16.98</v>
      </c>
      <c r="CL56" s="10">
        <v>25.47</v>
      </c>
      <c r="CM56" s="10">
        <v>25.47</v>
      </c>
      <c r="CN56" t="s">
        <v>137</v>
      </c>
      <c r="CP56" t="s">
        <v>138</v>
      </c>
      <c r="CR56" t="s">
        <v>117</v>
      </c>
      <c r="CS56" t="s">
        <v>139</v>
      </c>
      <c r="CT56" t="s">
        <v>140</v>
      </c>
      <c r="CU56" t="s">
        <v>139</v>
      </c>
      <c r="CV56" t="s">
        <v>140</v>
      </c>
      <c r="CW56" t="s">
        <v>139</v>
      </c>
      <c r="CX56" t="s">
        <v>140</v>
      </c>
      <c r="CY56" t="s">
        <v>14338</v>
      </c>
      <c r="CZ56" s="8">
        <v>16702346485</v>
      </c>
      <c r="DA56" t="s">
        <v>4042</v>
      </c>
      <c r="DB56" t="s">
        <v>4048</v>
      </c>
      <c r="DC56" t="s">
        <v>139</v>
      </c>
      <c r="DD56" t="s">
        <v>117</v>
      </c>
    </row>
    <row r="57" spans="1:114" ht="15" customHeight="1" x14ac:dyDescent="0.35">
      <c r="A57" t="s">
        <v>15823</v>
      </c>
      <c r="B57" t="s">
        <v>144</v>
      </c>
      <c r="C57" s="1">
        <v>45477</v>
      </c>
      <c r="D57" s="1">
        <v>45568</v>
      </c>
      <c r="E57" t="s">
        <v>116</v>
      </c>
      <c r="F57" s="1">
        <v>45580</v>
      </c>
      <c r="G57" t="s">
        <v>117</v>
      </c>
      <c r="H57" t="s">
        <v>117</v>
      </c>
      <c r="I57" t="s">
        <v>117</v>
      </c>
      <c r="J57" t="s">
        <v>3774</v>
      </c>
      <c r="L57" t="s">
        <v>3775</v>
      </c>
      <c r="N57" t="s">
        <v>136</v>
      </c>
      <c r="O57" t="s">
        <v>121</v>
      </c>
      <c r="P57" s="6">
        <v>96950</v>
      </c>
      <c r="Q57" t="s">
        <v>122</v>
      </c>
      <c r="S57" s="8">
        <v>16702353637</v>
      </c>
      <c r="U57" t="s">
        <v>3776</v>
      </c>
      <c r="V57">
        <v>236220</v>
      </c>
      <c r="W57" t="s">
        <v>124</v>
      </c>
      <c r="Y57" t="s">
        <v>3777</v>
      </c>
      <c r="Z57" t="s">
        <v>3778</v>
      </c>
      <c r="AA57" t="s">
        <v>3779</v>
      </c>
      <c r="AB57" t="s">
        <v>3780</v>
      </c>
      <c r="AC57" t="s">
        <v>3781</v>
      </c>
      <c r="AE57" t="s">
        <v>136</v>
      </c>
      <c r="AF57" t="s">
        <v>121</v>
      </c>
      <c r="AG57" s="6">
        <v>96950</v>
      </c>
      <c r="AH57" t="s">
        <v>122</v>
      </c>
      <c r="AJ57" s="8">
        <v>16702353637</v>
      </c>
      <c r="AL57" t="s">
        <v>3782</v>
      </c>
      <c r="BE57" t="str">
        <f>"49-9071.00"</f>
        <v>49-9071.00</v>
      </c>
      <c r="BF57" t="s">
        <v>156</v>
      </c>
      <c r="BG57" t="s">
        <v>3783</v>
      </c>
      <c r="BH57" t="s">
        <v>3784</v>
      </c>
      <c r="BI57">
        <v>15</v>
      </c>
      <c r="BJ57">
        <v>15</v>
      </c>
      <c r="BK57" s="1">
        <v>45582</v>
      </c>
      <c r="BL57" s="1">
        <v>45946</v>
      </c>
      <c r="BM57" s="1">
        <v>45582</v>
      </c>
      <c r="BN57" s="1">
        <v>45946</v>
      </c>
      <c r="BO57">
        <v>40</v>
      </c>
      <c r="BP57">
        <v>0</v>
      </c>
      <c r="BQ57">
        <v>8</v>
      </c>
      <c r="BR57">
        <v>8</v>
      </c>
      <c r="BS57">
        <v>8</v>
      </c>
      <c r="BT57">
        <v>8</v>
      </c>
      <c r="BU57">
        <v>8</v>
      </c>
      <c r="BV57">
        <v>0</v>
      </c>
      <c r="BW57" t="str">
        <f>"8:00 AM"</f>
        <v>8:00 AM</v>
      </c>
      <c r="BX57" t="str">
        <f>"5:00 PM"</f>
        <v>5:00 PM</v>
      </c>
      <c r="BY57" t="s">
        <v>133</v>
      </c>
      <c r="BZ57">
        <v>0</v>
      </c>
      <c r="CA57">
        <v>12</v>
      </c>
      <c r="CB57" t="s">
        <v>117</v>
      </c>
      <c r="CD57" t="s">
        <v>3785</v>
      </c>
      <c r="CE57" t="s">
        <v>3781</v>
      </c>
      <c r="CG57" t="s">
        <v>136</v>
      </c>
      <c r="CH57" t="s">
        <v>121</v>
      </c>
      <c r="CI57" s="6">
        <v>96950</v>
      </c>
      <c r="CJ57" s="10">
        <v>9.5399999999999991</v>
      </c>
      <c r="CK57" s="10">
        <v>9.5399999999999991</v>
      </c>
      <c r="CL57" s="10">
        <v>14.31</v>
      </c>
      <c r="CM57" s="10">
        <v>14.31</v>
      </c>
      <c r="CN57" t="s">
        <v>137</v>
      </c>
      <c r="CP57" t="s">
        <v>138</v>
      </c>
      <c r="CR57" t="s">
        <v>139</v>
      </c>
      <c r="CS57" t="s">
        <v>139</v>
      </c>
      <c r="CT57" t="s">
        <v>139</v>
      </c>
      <c r="CU57" t="s">
        <v>139</v>
      </c>
      <c r="CV57" t="s">
        <v>140</v>
      </c>
      <c r="CW57" t="s">
        <v>139</v>
      </c>
      <c r="CX57" t="s">
        <v>140</v>
      </c>
      <c r="CY57" t="s">
        <v>3786</v>
      </c>
      <c r="CZ57" s="8">
        <v>16702353637</v>
      </c>
      <c r="DA57" t="s">
        <v>3782</v>
      </c>
      <c r="DB57" t="s">
        <v>1257</v>
      </c>
      <c r="DC57" t="s">
        <v>139</v>
      </c>
      <c r="DD57" t="s">
        <v>117</v>
      </c>
    </row>
    <row r="58" spans="1:114" ht="15" customHeight="1" x14ac:dyDescent="0.35">
      <c r="A58" t="s">
        <v>9342</v>
      </c>
      <c r="B58" t="s">
        <v>166</v>
      </c>
      <c r="C58" s="1">
        <v>45478</v>
      </c>
      <c r="D58" s="1">
        <v>45568</v>
      </c>
      <c r="E58" t="s">
        <v>116</v>
      </c>
      <c r="F58" s="1">
        <v>45564</v>
      </c>
      <c r="G58" t="s">
        <v>117</v>
      </c>
      <c r="H58" t="s">
        <v>117</v>
      </c>
      <c r="I58" t="s">
        <v>117</v>
      </c>
      <c r="J58" t="s">
        <v>7938</v>
      </c>
      <c r="L58" t="s">
        <v>184</v>
      </c>
      <c r="M58" t="s">
        <v>7426</v>
      </c>
      <c r="N58" t="s">
        <v>120</v>
      </c>
      <c r="O58" t="s">
        <v>121</v>
      </c>
      <c r="P58" s="6">
        <v>96950</v>
      </c>
      <c r="Q58" t="s">
        <v>122</v>
      </c>
      <c r="S58" s="8">
        <v>16702348895</v>
      </c>
      <c r="U58" t="s">
        <v>7939</v>
      </c>
      <c r="V58">
        <v>81121</v>
      </c>
      <c r="W58" t="s">
        <v>124</v>
      </c>
      <c r="Y58" t="s">
        <v>186</v>
      </c>
      <c r="Z58" t="s">
        <v>7428</v>
      </c>
      <c r="AA58" t="s">
        <v>7429</v>
      </c>
      <c r="AB58" t="s">
        <v>128</v>
      </c>
      <c r="AC58" t="s">
        <v>184</v>
      </c>
      <c r="AD58" t="s">
        <v>7426</v>
      </c>
      <c r="AE58" t="s">
        <v>120</v>
      </c>
      <c r="AF58" t="s">
        <v>121</v>
      </c>
      <c r="AG58" s="6">
        <v>96950</v>
      </c>
      <c r="AH58" t="s">
        <v>122</v>
      </c>
      <c r="AJ58" s="8">
        <v>16702348895</v>
      </c>
      <c r="AL58" t="s">
        <v>7940</v>
      </c>
      <c r="BE58" t="str">
        <f>"51-9198.00"</f>
        <v>51-9198.00</v>
      </c>
      <c r="BF58" t="s">
        <v>1393</v>
      </c>
      <c r="BG58" t="s">
        <v>9343</v>
      </c>
      <c r="BH58" t="s">
        <v>9344</v>
      </c>
      <c r="BI58">
        <v>1</v>
      </c>
      <c r="BK58" s="1">
        <v>45566</v>
      </c>
      <c r="BL58" s="1">
        <v>45930</v>
      </c>
      <c r="BO58">
        <v>40</v>
      </c>
      <c r="BP58">
        <v>0</v>
      </c>
      <c r="BQ58">
        <v>8</v>
      </c>
      <c r="BR58">
        <v>8</v>
      </c>
      <c r="BS58">
        <v>8</v>
      </c>
      <c r="BT58">
        <v>8</v>
      </c>
      <c r="BU58">
        <v>8</v>
      </c>
      <c r="BV58">
        <v>0</v>
      </c>
      <c r="BW58" t="str">
        <f>"8:00 AM"</f>
        <v>8:00 AM</v>
      </c>
      <c r="BX58" t="str">
        <f>"5:00 PM"</f>
        <v>5:00 PM</v>
      </c>
      <c r="BY58" t="s">
        <v>159</v>
      </c>
      <c r="BZ58">
        <v>0</v>
      </c>
      <c r="CA58">
        <v>12</v>
      </c>
      <c r="CB58" t="s">
        <v>117</v>
      </c>
      <c r="CD58" t="s">
        <v>194</v>
      </c>
      <c r="CE58" t="s">
        <v>7426</v>
      </c>
      <c r="CG58" t="s">
        <v>120</v>
      </c>
      <c r="CH58" t="s">
        <v>121</v>
      </c>
      <c r="CI58" s="6">
        <v>96950</v>
      </c>
      <c r="CJ58" s="10">
        <v>7.95</v>
      </c>
      <c r="CK58" s="10">
        <v>7.95</v>
      </c>
      <c r="CL58" s="10">
        <v>11.93</v>
      </c>
      <c r="CM58" s="10">
        <v>11.93</v>
      </c>
      <c r="CN58" t="s">
        <v>137</v>
      </c>
      <c r="CO58" t="s">
        <v>140</v>
      </c>
      <c r="CP58" t="s">
        <v>138</v>
      </c>
      <c r="CR58" t="s">
        <v>117</v>
      </c>
      <c r="CS58" t="s">
        <v>139</v>
      </c>
      <c r="CT58" t="s">
        <v>140</v>
      </c>
      <c r="CU58" t="s">
        <v>139</v>
      </c>
      <c r="CV58" t="s">
        <v>140</v>
      </c>
      <c r="CW58" t="s">
        <v>139</v>
      </c>
      <c r="CX58" t="s">
        <v>140</v>
      </c>
      <c r="CY58" t="s">
        <v>140</v>
      </c>
      <c r="CZ58" s="8">
        <v>16702348895</v>
      </c>
      <c r="DA58" t="s">
        <v>7940</v>
      </c>
      <c r="DB58" t="s">
        <v>140</v>
      </c>
      <c r="DC58" t="s">
        <v>139</v>
      </c>
      <c r="DD58" t="s">
        <v>117</v>
      </c>
    </row>
    <row r="59" spans="1:114" ht="15" customHeight="1" x14ac:dyDescent="0.35">
      <c r="A59" t="s">
        <v>11189</v>
      </c>
      <c r="B59" t="s">
        <v>166</v>
      </c>
      <c r="C59" s="1">
        <v>45480</v>
      </c>
      <c r="D59" s="1">
        <v>45568</v>
      </c>
      <c r="E59" t="s">
        <v>211</v>
      </c>
      <c r="G59" t="s">
        <v>117</v>
      </c>
      <c r="H59" t="s">
        <v>117</v>
      </c>
      <c r="I59" t="s">
        <v>117</v>
      </c>
      <c r="J59" t="s">
        <v>2442</v>
      </c>
      <c r="K59" t="s">
        <v>2442</v>
      </c>
      <c r="L59" t="s">
        <v>2443</v>
      </c>
      <c r="M59" t="s">
        <v>2444</v>
      </c>
      <c r="N59" t="s">
        <v>120</v>
      </c>
      <c r="O59" t="s">
        <v>121</v>
      </c>
      <c r="P59" s="6">
        <v>96950</v>
      </c>
      <c r="Q59" t="s">
        <v>122</v>
      </c>
      <c r="S59" s="8">
        <v>16702355912</v>
      </c>
      <c r="U59" t="s">
        <v>2445</v>
      </c>
      <c r="V59">
        <v>56132</v>
      </c>
      <c r="W59" t="s">
        <v>124</v>
      </c>
      <c r="Y59" t="s">
        <v>2446</v>
      </c>
      <c r="Z59" t="s">
        <v>2447</v>
      </c>
      <c r="AA59" t="s">
        <v>2448</v>
      </c>
      <c r="AB59" t="s">
        <v>1945</v>
      </c>
      <c r="AC59" t="s">
        <v>2449</v>
      </c>
      <c r="AE59" t="s">
        <v>120</v>
      </c>
      <c r="AF59" t="s">
        <v>121</v>
      </c>
      <c r="AG59" s="6">
        <v>96950</v>
      </c>
      <c r="AH59" t="s">
        <v>122</v>
      </c>
      <c r="AJ59" s="8">
        <v>16702355912</v>
      </c>
      <c r="AL59" t="s">
        <v>2450</v>
      </c>
      <c r="BE59" t="str">
        <f>"37-2012.00"</f>
        <v>37-2012.00</v>
      </c>
      <c r="BF59" t="s">
        <v>130</v>
      </c>
      <c r="BG59" t="s">
        <v>6406</v>
      </c>
      <c r="BH59" t="s">
        <v>1418</v>
      </c>
      <c r="BI59">
        <v>15</v>
      </c>
      <c r="BK59" s="1">
        <v>45566</v>
      </c>
      <c r="BL59" s="1">
        <v>45930</v>
      </c>
      <c r="BO59">
        <v>35</v>
      </c>
      <c r="BP59">
        <v>0</v>
      </c>
      <c r="BQ59">
        <v>7</v>
      </c>
      <c r="BR59">
        <v>7</v>
      </c>
      <c r="BS59">
        <v>7</v>
      </c>
      <c r="BT59">
        <v>7</v>
      </c>
      <c r="BU59">
        <v>7</v>
      </c>
      <c r="BV59">
        <v>0</v>
      </c>
      <c r="BW59" t="str">
        <f>"9:00 AM"</f>
        <v>9:00 AM</v>
      </c>
      <c r="BX59" t="str">
        <f>"5:00 PM"</f>
        <v>5:00 PM</v>
      </c>
      <c r="BY59" t="s">
        <v>159</v>
      </c>
      <c r="BZ59">
        <v>0</v>
      </c>
      <c r="CA59">
        <v>6</v>
      </c>
      <c r="CB59" t="s">
        <v>117</v>
      </c>
      <c r="CD59" t="s">
        <v>6407</v>
      </c>
      <c r="CE59" t="s">
        <v>2443</v>
      </c>
      <c r="CF59" t="s">
        <v>2444</v>
      </c>
      <c r="CG59" t="s">
        <v>120</v>
      </c>
      <c r="CH59" t="s">
        <v>121</v>
      </c>
      <c r="CI59" s="6">
        <v>96950</v>
      </c>
      <c r="CJ59" s="10">
        <v>7.77</v>
      </c>
      <c r="CK59" s="10">
        <v>7.77</v>
      </c>
      <c r="CL59" s="10">
        <v>11.66</v>
      </c>
      <c r="CM59" s="10">
        <v>11.66</v>
      </c>
      <c r="CN59" t="s">
        <v>137</v>
      </c>
      <c r="CO59" t="s">
        <v>162</v>
      </c>
      <c r="CP59" t="s">
        <v>138</v>
      </c>
      <c r="CR59" t="s">
        <v>117</v>
      </c>
      <c r="CS59" t="s">
        <v>139</v>
      </c>
      <c r="CT59" t="s">
        <v>140</v>
      </c>
      <c r="CU59" t="s">
        <v>139</v>
      </c>
      <c r="CV59" t="s">
        <v>140</v>
      </c>
      <c r="CW59" t="s">
        <v>139</v>
      </c>
      <c r="CX59" t="s">
        <v>140</v>
      </c>
      <c r="CY59" t="s">
        <v>2455</v>
      </c>
      <c r="CZ59" s="8">
        <v>16702355912</v>
      </c>
      <c r="DA59" t="s">
        <v>2450</v>
      </c>
      <c r="DB59" t="s">
        <v>140</v>
      </c>
      <c r="DC59" t="s">
        <v>139</v>
      </c>
      <c r="DD59" t="s">
        <v>117</v>
      </c>
    </row>
    <row r="60" spans="1:114" ht="15" customHeight="1" x14ac:dyDescent="0.35">
      <c r="A60" t="s">
        <v>11007</v>
      </c>
      <c r="B60" t="s">
        <v>144</v>
      </c>
      <c r="C60" s="1">
        <v>45484</v>
      </c>
      <c r="D60" s="1">
        <v>45568</v>
      </c>
      <c r="E60" t="s">
        <v>211</v>
      </c>
      <c r="G60" t="s">
        <v>117</v>
      </c>
      <c r="H60" t="s">
        <v>117</v>
      </c>
      <c r="I60" t="s">
        <v>117</v>
      </c>
      <c r="J60" t="s">
        <v>4960</v>
      </c>
      <c r="K60" t="s">
        <v>4961</v>
      </c>
      <c r="L60" t="s">
        <v>4962</v>
      </c>
      <c r="N60" t="s">
        <v>136</v>
      </c>
      <c r="O60" t="s">
        <v>121</v>
      </c>
      <c r="P60" s="6">
        <v>96950</v>
      </c>
      <c r="Q60" t="s">
        <v>122</v>
      </c>
      <c r="S60" s="8">
        <v>16702870701</v>
      </c>
      <c r="U60" t="s">
        <v>4851</v>
      </c>
      <c r="V60">
        <v>624410</v>
      </c>
      <c r="W60" t="s">
        <v>124</v>
      </c>
      <c r="Y60" t="s">
        <v>1632</v>
      </c>
      <c r="Z60" t="s">
        <v>4963</v>
      </c>
      <c r="AA60" t="s">
        <v>4964</v>
      </c>
      <c r="AB60" t="s">
        <v>4965</v>
      </c>
      <c r="AC60" t="s">
        <v>4962</v>
      </c>
      <c r="AE60" t="s">
        <v>136</v>
      </c>
      <c r="AF60" t="s">
        <v>121</v>
      </c>
      <c r="AG60" s="6">
        <v>96950</v>
      </c>
      <c r="AH60" t="s">
        <v>122</v>
      </c>
      <c r="AJ60" s="8">
        <v>16702870701</v>
      </c>
      <c r="AL60" t="s">
        <v>4861</v>
      </c>
      <c r="BE60" t="str">
        <f>"39-9011.00"</f>
        <v>39-9011.00</v>
      </c>
      <c r="BF60" t="s">
        <v>614</v>
      </c>
      <c r="BG60" t="s">
        <v>9850</v>
      </c>
      <c r="BH60" t="s">
        <v>614</v>
      </c>
      <c r="BI60">
        <v>8</v>
      </c>
      <c r="BJ60">
        <v>8</v>
      </c>
      <c r="BK60" s="1">
        <v>45566</v>
      </c>
      <c r="BL60" s="1">
        <v>45930</v>
      </c>
      <c r="BM60" s="1">
        <v>45568</v>
      </c>
      <c r="BN60" s="1">
        <v>45930</v>
      </c>
      <c r="BO60">
        <v>35</v>
      </c>
      <c r="BP60">
        <v>0</v>
      </c>
      <c r="BQ60">
        <v>7</v>
      </c>
      <c r="BR60">
        <v>7</v>
      </c>
      <c r="BS60">
        <v>7</v>
      </c>
      <c r="BT60">
        <v>7</v>
      </c>
      <c r="BU60">
        <v>7</v>
      </c>
      <c r="BV60">
        <v>0</v>
      </c>
      <c r="BW60" t="str">
        <f>"8:00 AM"</f>
        <v>8:00 AM</v>
      </c>
      <c r="BX60" t="str">
        <f>"4:00 PM"</f>
        <v>4:00 PM</v>
      </c>
      <c r="BY60" t="s">
        <v>159</v>
      </c>
      <c r="BZ60">
        <v>0</v>
      </c>
      <c r="CA60">
        <v>12</v>
      </c>
      <c r="CB60" t="s">
        <v>117</v>
      </c>
      <c r="CD60" s="2" t="s">
        <v>11008</v>
      </c>
      <c r="CE60" t="s">
        <v>4968</v>
      </c>
      <c r="CF60" t="s">
        <v>1353</v>
      </c>
      <c r="CG60" t="s">
        <v>136</v>
      </c>
      <c r="CH60" t="s">
        <v>121</v>
      </c>
      <c r="CI60" s="6">
        <v>96950</v>
      </c>
      <c r="CJ60" s="10">
        <v>7.81</v>
      </c>
      <c r="CK60" s="10">
        <v>7.81</v>
      </c>
      <c r="CL60" s="10">
        <v>11.72</v>
      </c>
      <c r="CM60" s="10">
        <v>11.72</v>
      </c>
      <c r="CN60" t="s">
        <v>137</v>
      </c>
      <c r="CP60" t="s">
        <v>138</v>
      </c>
      <c r="CR60" t="s">
        <v>117</v>
      </c>
      <c r="CS60" t="s">
        <v>139</v>
      </c>
      <c r="CT60" t="s">
        <v>140</v>
      </c>
      <c r="CU60" t="s">
        <v>139</v>
      </c>
      <c r="CV60" t="s">
        <v>140</v>
      </c>
      <c r="CW60" t="s">
        <v>139</v>
      </c>
      <c r="CX60" t="s">
        <v>140</v>
      </c>
      <c r="CY60" t="s">
        <v>308</v>
      </c>
      <c r="CZ60" s="8">
        <v>16702870701</v>
      </c>
      <c r="DA60" t="s">
        <v>4861</v>
      </c>
      <c r="DB60" t="s">
        <v>309</v>
      </c>
      <c r="DC60" t="s">
        <v>139</v>
      </c>
      <c r="DD60" t="s">
        <v>117</v>
      </c>
    </row>
    <row r="61" spans="1:114" ht="15" customHeight="1" x14ac:dyDescent="0.35">
      <c r="A61" t="s">
        <v>3235</v>
      </c>
      <c r="B61" t="s">
        <v>144</v>
      </c>
      <c r="C61" s="1">
        <v>45484</v>
      </c>
      <c r="D61" s="1">
        <v>45568</v>
      </c>
      <c r="E61" t="s">
        <v>211</v>
      </c>
      <c r="G61" t="s">
        <v>117</v>
      </c>
      <c r="H61" t="s">
        <v>117</v>
      </c>
      <c r="I61" t="s">
        <v>117</v>
      </c>
      <c r="J61" t="s">
        <v>3236</v>
      </c>
      <c r="L61" t="s">
        <v>3237</v>
      </c>
      <c r="M61" t="s">
        <v>3238</v>
      </c>
      <c r="N61" t="s">
        <v>120</v>
      </c>
      <c r="O61" t="s">
        <v>121</v>
      </c>
      <c r="P61" s="6">
        <v>96950</v>
      </c>
      <c r="Q61" t="s">
        <v>122</v>
      </c>
      <c r="S61" s="8">
        <v>16702353500</v>
      </c>
      <c r="U61" t="s">
        <v>3239</v>
      </c>
      <c r="V61">
        <v>444140</v>
      </c>
      <c r="W61" t="s">
        <v>124</v>
      </c>
      <c r="Y61" t="s">
        <v>3240</v>
      </c>
      <c r="Z61" t="s">
        <v>3241</v>
      </c>
      <c r="AB61" t="s">
        <v>128</v>
      </c>
      <c r="AC61" t="s">
        <v>3237</v>
      </c>
      <c r="AD61" t="s">
        <v>3238</v>
      </c>
      <c r="AE61" t="s">
        <v>120</v>
      </c>
      <c r="AF61" t="s">
        <v>121</v>
      </c>
      <c r="AG61" s="6">
        <v>96950</v>
      </c>
      <c r="AH61" t="s">
        <v>122</v>
      </c>
      <c r="AI61" t="s">
        <v>120</v>
      </c>
      <c r="AJ61" s="8">
        <v>16702353500</v>
      </c>
      <c r="AL61" t="s">
        <v>3242</v>
      </c>
      <c r="BE61" t="str">
        <f>"13-2011.00"</f>
        <v>13-2011.00</v>
      </c>
      <c r="BF61" t="s">
        <v>934</v>
      </c>
      <c r="BG61" t="s">
        <v>3243</v>
      </c>
      <c r="BH61" t="s">
        <v>2233</v>
      </c>
      <c r="BI61">
        <v>1</v>
      </c>
      <c r="BJ61">
        <v>1</v>
      </c>
      <c r="BK61" s="1">
        <v>45566</v>
      </c>
      <c r="BL61" s="1">
        <v>45930</v>
      </c>
      <c r="BM61" s="1">
        <v>45568</v>
      </c>
      <c r="BN61" s="1">
        <v>45930</v>
      </c>
      <c r="BO61">
        <v>40</v>
      </c>
      <c r="BP61">
        <v>0</v>
      </c>
      <c r="BQ61">
        <v>8</v>
      </c>
      <c r="BR61">
        <v>8</v>
      </c>
      <c r="BS61">
        <v>8</v>
      </c>
      <c r="BT61">
        <v>8</v>
      </c>
      <c r="BU61">
        <v>8</v>
      </c>
      <c r="BV61">
        <v>0</v>
      </c>
      <c r="BW61" t="str">
        <f>"8:00 AM"</f>
        <v>8:00 AM</v>
      </c>
      <c r="BX61" t="str">
        <f>"5:00 PM"</f>
        <v>5:00 PM</v>
      </c>
      <c r="BY61" t="s">
        <v>588</v>
      </c>
      <c r="BZ61">
        <v>0</v>
      </c>
      <c r="CA61">
        <v>36</v>
      </c>
      <c r="CB61" t="s">
        <v>117</v>
      </c>
      <c r="CD61" s="2" t="s">
        <v>3244</v>
      </c>
      <c r="CE61" t="s">
        <v>3237</v>
      </c>
      <c r="CF61" t="s">
        <v>3238</v>
      </c>
      <c r="CG61" t="s">
        <v>120</v>
      </c>
      <c r="CH61" t="s">
        <v>121</v>
      </c>
      <c r="CI61" s="6">
        <v>96950</v>
      </c>
      <c r="CJ61" s="10">
        <v>17.48</v>
      </c>
      <c r="CK61" s="10">
        <v>17.48</v>
      </c>
      <c r="CL61" s="10">
        <v>26.22</v>
      </c>
      <c r="CM61" s="10">
        <v>26.22</v>
      </c>
      <c r="CN61" t="s">
        <v>137</v>
      </c>
      <c r="CP61" t="s">
        <v>138</v>
      </c>
      <c r="CR61" t="s">
        <v>117</v>
      </c>
      <c r="CS61" t="s">
        <v>139</v>
      </c>
      <c r="CT61" t="s">
        <v>140</v>
      </c>
      <c r="CU61" t="s">
        <v>139</v>
      </c>
      <c r="CV61" t="s">
        <v>140</v>
      </c>
      <c r="CW61" t="s">
        <v>139</v>
      </c>
      <c r="CX61" t="s">
        <v>140</v>
      </c>
      <c r="CY61" t="s">
        <v>3245</v>
      </c>
      <c r="CZ61" s="8">
        <v>16702353500</v>
      </c>
      <c r="DA61" t="s">
        <v>3242</v>
      </c>
      <c r="DB61" t="s">
        <v>140</v>
      </c>
      <c r="DC61" t="s">
        <v>139</v>
      </c>
      <c r="DD61" t="s">
        <v>117</v>
      </c>
    </row>
    <row r="62" spans="1:114" ht="15" customHeight="1" x14ac:dyDescent="0.35">
      <c r="A62" t="s">
        <v>3556</v>
      </c>
      <c r="B62" t="s">
        <v>144</v>
      </c>
      <c r="C62" s="1">
        <v>45485</v>
      </c>
      <c r="D62" s="1">
        <v>45568</v>
      </c>
      <c r="E62" t="s">
        <v>116</v>
      </c>
      <c r="F62" s="1">
        <v>45564</v>
      </c>
      <c r="G62" t="s">
        <v>117</v>
      </c>
      <c r="H62" t="s">
        <v>117</v>
      </c>
      <c r="I62" t="s">
        <v>117</v>
      </c>
      <c r="J62" t="s">
        <v>3557</v>
      </c>
      <c r="K62" t="s">
        <v>3558</v>
      </c>
      <c r="L62" t="s">
        <v>3559</v>
      </c>
      <c r="M62" t="s">
        <v>3560</v>
      </c>
      <c r="N62" t="s">
        <v>136</v>
      </c>
      <c r="O62" t="s">
        <v>121</v>
      </c>
      <c r="P62" s="6">
        <v>96950</v>
      </c>
      <c r="Q62" t="s">
        <v>122</v>
      </c>
      <c r="R62" t="s">
        <v>1677</v>
      </c>
      <c r="S62" s="8">
        <v>16702877041</v>
      </c>
      <c r="U62" t="s">
        <v>3561</v>
      </c>
      <c r="V62">
        <v>72241</v>
      </c>
      <c r="W62" t="s">
        <v>124</v>
      </c>
      <c r="Y62" t="s">
        <v>3562</v>
      </c>
      <c r="Z62" t="s">
        <v>3563</v>
      </c>
      <c r="AA62" t="s">
        <v>3564</v>
      </c>
      <c r="AB62" t="s">
        <v>205</v>
      </c>
      <c r="AC62" t="s">
        <v>3559</v>
      </c>
      <c r="AD62" t="s">
        <v>3560</v>
      </c>
      <c r="AE62" t="s">
        <v>136</v>
      </c>
      <c r="AF62" t="s">
        <v>121</v>
      </c>
      <c r="AG62" s="6">
        <v>96950</v>
      </c>
      <c r="AH62" t="s">
        <v>122</v>
      </c>
      <c r="AI62" t="s">
        <v>469</v>
      </c>
      <c r="AJ62" s="8">
        <v>16702877041</v>
      </c>
      <c r="AL62" t="s">
        <v>3565</v>
      </c>
      <c r="BE62" t="str">
        <f>"35-2014.00"</f>
        <v>35-2014.00</v>
      </c>
      <c r="BF62" t="s">
        <v>191</v>
      </c>
      <c r="BG62" t="s">
        <v>3566</v>
      </c>
      <c r="BH62" t="s">
        <v>438</v>
      </c>
      <c r="BI62">
        <v>5</v>
      </c>
      <c r="BJ62">
        <v>5</v>
      </c>
      <c r="BK62" s="1">
        <v>45566</v>
      </c>
      <c r="BL62" s="1">
        <v>45930</v>
      </c>
      <c r="BM62" s="1">
        <v>45568</v>
      </c>
      <c r="BN62" s="1">
        <v>45930</v>
      </c>
      <c r="BO62">
        <v>35</v>
      </c>
      <c r="BP62">
        <v>5</v>
      </c>
      <c r="BQ62">
        <v>5</v>
      </c>
      <c r="BR62">
        <v>5</v>
      </c>
      <c r="BS62">
        <v>5</v>
      </c>
      <c r="BT62">
        <v>5</v>
      </c>
      <c r="BU62">
        <v>5</v>
      </c>
      <c r="BV62">
        <v>5</v>
      </c>
      <c r="BW62" t="str">
        <f>"5:45 PM"</f>
        <v>5:45 PM</v>
      </c>
      <c r="BX62" t="str">
        <f>"10:45 PM"</f>
        <v>10:45 PM</v>
      </c>
      <c r="BY62" t="s">
        <v>133</v>
      </c>
      <c r="BZ62">
        <v>0</v>
      </c>
      <c r="CA62">
        <v>3</v>
      </c>
      <c r="CB62" t="s">
        <v>117</v>
      </c>
      <c r="CD62" s="2" t="s">
        <v>3567</v>
      </c>
      <c r="CE62" t="s">
        <v>3559</v>
      </c>
      <c r="CF62" t="s">
        <v>3560</v>
      </c>
      <c r="CG62" t="s">
        <v>136</v>
      </c>
      <c r="CH62" t="s">
        <v>121</v>
      </c>
      <c r="CI62" s="6">
        <v>96950</v>
      </c>
      <c r="CJ62" s="10">
        <v>8.83</v>
      </c>
      <c r="CK62" s="10">
        <v>8.83</v>
      </c>
      <c r="CL62" s="10">
        <v>13.25</v>
      </c>
      <c r="CM62" s="10">
        <v>13.25</v>
      </c>
      <c r="CN62" t="s">
        <v>137</v>
      </c>
      <c r="CP62" t="s">
        <v>138</v>
      </c>
      <c r="CR62" t="s">
        <v>117</v>
      </c>
      <c r="CS62" t="s">
        <v>139</v>
      </c>
      <c r="CT62" t="s">
        <v>140</v>
      </c>
      <c r="CU62" t="s">
        <v>139</v>
      </c>
      <c r="CV62" t="s">
        <v>140</v>
      </c>
      <c r="CW62" t="s">
        <v>139</v>
      </c>
      <c r="CX62" t="s">
        <v>140</v>
      </c>
      <c r="CY62" t="s">
        <v>3568</v>
      </c>
      <c r="CZ62" s="8">
        <v>16702877041</v>
      </c>
      <c r="DA62" t="s">
        <v>3565</v>
      </c>
      <c r="DB62" t="s">
        <v>140</v>
      </c>
      <c r="DC62" t="s">
        <v>139</v>
      </c>
      <c r="DD62" t="s">
        <v>117</v>
      </c>
    </row>
    <row r="63" spans="1:114" ht="15" customHeight="1" x14ac:dyDescent="0.35">
      <c r="A63" t="s">
        <v>6430</v>
      </c>
      <c r="B63" t="s">
        <v>166</v>
      </c>
      <c r="C63" s="1">
        <v>45517</v>
      </c>
      <c r="D63" s="1">
        <v>45568</v>
      </c>
      <c r="E63" t="s">
        <v>116</v>
      </c>
      <c r="F63" s="1">
        <v>45656</v>
      </c>
      <c r="G63" t="s">
        <v>117</v>
      </c>
      <c r="H63" t="s">
        <v>117</v>
      </c>
      <c r="I63" t="s">
        <v>117</v>
      </c>
      <c r="J63" t="s">
        <v>6431</v>
      </c>
      <c r="L63" t="s">
        <v>6432</v>
      </c>
      <c r="N63" t="s">
        <v>136</v>
      </c>
      <c r="O63" t="s">
        <v>121</v>
      </c>
      <c r="P63" s="6">
        <v>96950</v>
      </c>
      <c r="Q63" t="s">
        <v>122</v>
      </c>
      <c r="S63" s="8">
        <v>16702881463</v>
      </c>
      <c r="U63" t="s">
        <v>1262</v>
      </c>
      <c r="V63">
        <v>561320</v>
      </c>
      <c r="W63" t="s">
        <v>124</v>
      </c>
      <c r="Y63" t="s">
        <v>827</v>
      </c>
      <c r="Z63" t="s">
        <v>3407</v>
      </c>
      <c r="AA63" t="s">
        <v>4373</v>
      </c>
      <c r="AB63" t="s">
        <v>205</v>
      </c>
      <c r="AC63" t="s">
        <v>6433</v>
      </c>
      <c r="AE63" t="s">
        <v>136</v>
      </c>
      <c r="AF63" t="s">
        <v>121</v>
      </c>
      <c r="AG63" s="6">
        <v>96950</v>
      </c>
      <c r="AH63" t="s">
        <v>122</v>
      </c>
      <c r="AJ63" s="8">
        <v>16702881463</v>
      </c>
      <c r="AL63" t="s">
        <v>1268</v>
      </c>
      <c r="BE63" t="str">
        <f>"35-3031.00"</f>
        <v>35-3031.00</v>
      </c>
      <c r="BF63" t="s">
        <v>788</v>
      </c>
      <c r="BG63" t="s">
        <v>6434</v>
      </c>
      <c r="BH63" t="s">
        <v>6435</v>
      </c>
      <c r="BI63">
        <v>10</v>
      </c>
      <c r="BK63" s="1">
        <v>45658</v>
      </c>
      <c r="BL63" s="1">
        <v>46022</v>
      </c>
      <c r="BO63">
        <v>35</v>
      </c>
      <c r="BP63">
        <v>0</v>
      </c>
      <c r="BQ63">
        <v>7</v>
      </c>
      <c r="BR63">
        <v>7</v>
      </c>
      <c r="BS63">
        <v>7</v>
      </c>
      <c r="BT63">
        <v>7</v>
      </c>
      <c r="BU63">
        <v>7</v>
      </c>
      <c r="BV63">
        <v>0</v>
      </c>
      <c r="BW63" t="str">
        <f>"8:30 AM"</f>
        <v>8:30 AM</v>
      </c>
      <c r="BX63" t="str">
        <f>"4:30 PM"</f>
        <v>4:30 PM</v>
      </c>
      <c r="BY63" t="s">
        <v>133</v>
      </c>
      <c r="BZ63">
        <v>0</v>
      </c>
      <c r="CA63">
        <v>3</v>
      </c>
      <c r="CB63" t="s">
        <v>117</v>
      </c>
      <c r="CD63" t="s">
        <v>4932</v>
      </c>
      <c r="CE63" t="s">
        <v>6432</v>
      </c>
      <c r="CG63" t="s">
        <v>136</v>
      </c>
      <c r="CH63" t="s">
        <v>121</v>
      </c>
      <c r="CI63" s="6">
        <v>96950</v>
      </c>
      <c r="CJ63" s="10">
        <v>8.0399999999999991</v>
      </c>
      <c r="CL63" s="10">
        <v>12.06</v>
      </c>
      <c r="CN63" t="s">
        <v>137</v>
      </c>
      <c r="CO63" t="s">
        <v>194</v>
      </c>
      <c r="CP63" t="s">
        <v>138</v>
      </c>
      <c r="CR63" t="s">
        <v>117</v>
      </c>
      <c r="CS63" t="s">
        <v>139</v>
      </c>
      <c r="CT63" t="s">
        <v>140</v>
      </c>
      <c r="CU63" t="s">
        <v>139</v>
      </c>
      <c r="CV63" t="s">
        <v>140</v>
      </c>
      <c r="CW63" t="s">
        <v>139</v>
      </c>
      <c r="CX63" t="s">
        <v>140</v>
      </c>
      <c r="CY63" s="2" t="s">
        <v>6436</v>
      </c>
      <c r="CZ63" s="8">
        <v>16702881463</v>
      </c>
      <c r="DA63" t="s">
        <v>1273</v>
      </c>
      <c r="DB63" t="s">
        <v>309</v>
      </c>
      <c r="DC63" t="s">
        <v>139</v>
      </c>
      <c r="DD63" t="s">
        <v>117</v>
      </c>
    </row>
    <row r="64" spans="1:114" ht="15" customHeight="1" x14ac:dyDescent="0.35">
      <c r="A64" t="s">
        <v>15966</v>
      </c>
      <c r="B64" t="s">
        <v>115</v>
      </c>
      <c r="C64" s="1">
        <v>45530</v>
      </c>
      <c r="D64" s="1">
        <v>45568</v>
      </c>
      <c r="E64" t="s">
        <v>116</v>
      </c>
      <c r="F64" s="1">
        <v>45657</v>
      </c>
      <c r="G64" t="s">
        <v>117</v>
      </c>
      <c r="H64" t="s">
        <v>117</v>
      </c>
      <c r="I64" t="s">
        <v>117</v>
      </c>
      <c r="J64" t="s">
        <v>625</v>
      </c>
      <c r="L64" t="s">
        <v>633</v>
      </c>
      <c r="N64" t="s">
        <v>136</v>
      </c>
      <c r="O64" t="s">
        <v>121</v>
      </c>
      <c r="P64" s="6">
        <v>96950</v>
      </c>
      <c r="Q64" t="s">
        <v>122</v>
      </c>
      <c r="S64" s="8">
        <v>16702368202</v>
      </c>
      <c r="T64">
        <v>3554</v>
      </c>
      <c r="U64" t="s">
        <v>628</v>
      </c>
      <c r="V64">
        <v>62211</v>
      </c>
      <c r="W64" t="s">
        <v>124</v>
      </c>
      <c r="Y64" t="s">
        <v>629</v>
      </c>
      <c r="Z64" t="s">
        <v>630</v>
      </c>
      <c r="AA64" t="s">
        <v>631</v>
      </c>
      <c r="AB64" t="s">
        <v>632</v>
      </c>
      <c r="AC64" t="s">
        <v>633</v>
      </c>
      <c r="AE64" t="s">
        <v>136</v>
      </c>
      <c r="AF64" t="s">
        <v>121</v>
      </c>
      <c r="AG64" s="6">
        <v>96950</v>
      </c>
      <c r="AH64" t="s">
        <v>122</v>
      </c>
      <c r="AJ64" s="8">
        <v>16702368202</v>
      </c>
      <c r="AK64">
        <v>3554</v>
      </c>
      <c r="AL64" t="s">
        <v>635</v>
      </c>
      <c r="BE64" t="str">
        <f>"29-1141.00"</f>
        <v>29-1141.00</v>
      </c>
      <c r="BF64" t="s">
        <v>1534</v>
      </c>
      <c r="BG64" t="s">
        <v>11135</v>
      </c>
      <c r="BH64" t="s">
        <v>11136</v>
      </c>
      <c r="BI64">
        <v>3</v>
      </c>
      <c r="BK64" s="1">
        <v>45658</v>
      </c>
      <c r="BL64" s="1">
        <v>46022</v>
      </c>
      <c r="BO64">
        <v>40</v>
      </c>
      <c r="BP64">
        <v>12</v>
      </c>
      <c r="BQ64">
        <v>12</v>
      </c>
      <c r="BR64">
        <v>12</v>
      </c>
      <c r="BS64">
        <v>4</v>
      </c>
      <c r="BT64">
        <v>0</v>
      </c>
      <c r="BU64">
        <v>0</v>
      </c>
      <c r="BV64">
        <v>0</v>
      </c>
      <c r="BW64" t="str">
        <f>"7:30 AM"</f>
        <v>7:30 AM</v>
      </c>
      <c r="BX64" t="str">
        <f>"7:30 PM"</f>
        <v>7:30 PM</v>
      </c>
      <c r="BY64" t="s">
        <v>459</v>
      </c>
      <c r="BZ64">
        <v>0</v>
      </c>
      <c r="CA64">
        <v>0</v>
      </c>
      <c r="CB64" t="s">
        <v>117</v>
      </c>
      <c r="CD64" s="2" t="s">
        <v>11137</v>
      </c>
      <c r="CE64" t="s">
        <v>633</v>
      </c>
      <c r="CF64" t="s">
        <v>6502</v>
      </c>
      <c r="CG64" t="s">
        <v>136</v>
      </c>
      <c r="CH64" t="s">
        <v>121</v>
      </c>
      <c r="CI64" s="6">
        <v>96950</v>
      </c>
      <c r="CJ64" s="10">
        <v>17.05</v>
      </c>
      <c r="CK64" s="10">
        <v>32.9</v>
      </c>
      <c r="CN64" t="s">
        <v>137</v>
      </c>
      <c r="CO64" t="s">
        <v>15967</v>
      </c>
      <c r="CP64" t="s">
        <v>138</v>
      </c>
      <c r="CR64" t="s">
        <v>139</v>
      </c>
      <c r="CS64" t="s">
        <v>139</v>
      </c>
      <c r="CT64" t="s">
        <v>140</v>
      </c>
      <c r="CU64" t="s">
        <v>140</v>
      </c>
      <c r="CV64" t="s">
        <v>140</v>
      </c>
      <c r="CW64" t="s">
        <v>139</v>
      </c>
      <c r="CX64" t="s">
        <v>140</v>
      </c>
      <c r="CY64" t="s">
        <v>14468</v>
      </c>
      <c r="CZ64" s="8">
        <v>16702368202</v>
      </c>
      <c r="DA64" t="s">
        <v>642</v>
      </c>
      <c r="DB64" t="s">
        <v>3383</v>
      </c>
      <c r="DC64" t="s">
        <v>139</v>
      </c>
      <c r="DD64" t="s">
        <v>117</v>
      </c>
      <c r="DE64" t="s">
        <v>6504</v>
      </c>
      <c r="DF64" t="s">
        <v>6505</v>
      </c>
      <c r="DG64" t="s">
        <v>3744</v>
      </c>
      <c r="DH64" t="s">
        <v>628</v>
      </c>
      <c r="DI64" t="s">
        <v>6506</v>
      </c>
      <c r="DJ64" t="s">
        <v>1542</v>
      </c>
    </row>
    <row r="65" spans="1:114" ht="15" customHeight="1" x14ac:dyDescent="0.35">
      <c r="A65" t="s">
        <v>17079</v>
      </c>
      <c r="B65" t="s">
        <v>115</v>
      </c>
      <c r="C65" s="1">
        <v>45530</v>
      </c>
      <c r="D65" s="1">
        <v>45568</v>
      </c>
      <c r="E65" t="s">
        <v>116</v>
      </c>
      <c r="F65" s="1">
        <v>45656</v>
      </c>
      <c r="G65" t="s">
        <v>117</v>
      </c>
      <c r="H65" t="s">
        <v>117</v>
      </c>
      <c r="I65" t="s">
        <v>117</v>
      </c>
      <c r="J65" t="s">
        <v>625</v>
      </c>
      <c r="L65" t="s">
        <v>16856</v>
      </c>
      <c r="N65" t="s">
        <v>136</v>
      </c>
      <c r="O65" t="s">
        <v>121</v>
      </c>
      <c r="P65" s="6">
        <v>96950</v>
      </c>
      <c r="Q65" t="s">
        <v>122</v>
      </c>
      <c r="S65" s="8">
        <v>16702368202</v>
      </c>
      <c r="T65">
        <v>3554</v>
      </c>
      <c r="U65" t="s">
        <v>628</v>
      </c>
      <c r="V65">
        <v>62211</v>
      </c>
      <c r="W65" t="s">
        <v>124</v>
      </c>
      <c r="Y65" t="s">
        <v>629</v>
      </c>
      <c r="Z65" t="s">
        <v>630</v>
      </c>
      <c r="AA65" t="s">
        <v>631</v>
      </c>
      <c r="AB65" t="s">
        <v>632</v>
      </c>
      <c r="AC65" t="s">
        <v>633</v>
      </c>
      <c r="AE65" t="s">
        <v>136</v>
      </c>
      <c r="AF65" t="s">
        <v>121</v>
      </c>
      <c r="AG65" s="6">
        <v>96950</v>
      </c>
      <c r="AH65" t="s">
        <v>122</v>
      </c>
      <c r="AJ65" s="8">
        <v>16702368202</v>
      </c>
      <c r="AK65">
        <v>3554</v>
      </c>
      <c r="AL65" t="s">
        <v>635</v>
      </c>
      <c r="BE65" t="str">
        <f>"29-2034.00"</f>
        <v>29-2034.00</v>
      </c>
      <c r="BF65" t="s">
        <v>3739</v>
      </c>
      <c r="BG65" t="s">
        <v>16857</v>
      </c>
      <c r="BH65" t="s">
        <v>5258</v>
      </c>
      <c r="BI65">
        <v>1</v>
      </c>
      <c r="BK65" s="1">
        <v>45658</v>
      </c>
      <c r="BL65" s="1">
        <v>46022</v>
      </c>
      <c r="BO65">
        <v>40</v>
      </c>
      <c r="BP65">
        <v>0</v>
      </c>
      <c r="BQ65">
        <v>8</v>
      </c>
      <c r="BR65">
        <v>8</v>
      </c>
      <c r="BS65">
        <v>8</v>
      </c>
      <c r="BT65">
        <v>8</v>
      </c>
      <c r="BU65">
        <v>8</v>
      </c>
      <c r="BV65">
        <v>0</v>
      </c>
      <c r="BW65" t="str">
        <f>"7:30 AM"</f>
        <v>7:30 AM</v>
      </c>
      <c r="BX65" t="str">
        <f>"4:30 PM"</f>
        <v>4:30 PM</v>
      </c>
      <c r="BY65" t="s">
        <v>459</v>
      </c>
      <c r="BZ65">
        <v>0</v>
      </c>
      <c r="CA65">
        <v>24</v>
      </c>
      <c r="CB65" t="s">
        <v>117</v>
      </c>
      <c r="CD65" s="2" t="s">
        <v>16858</v>
      </c>
      <c r="CE65" t="s">
        <v>16856</v>
      </c>
      <c r="CF65" t="s">
        <v>16859</v>
      </c>
      <c r="CG65" t="s">
        <v>136</v>
      </c>
      <c r="CH65" t="s">
        <v>121</v>
      </c>
      <c r="CI65" s="6">
        <v>96950</v>
      </c>
      <c r="CJ65" s="10">
        <v>14.62</v>
      </c>
      <c r="CK65" s="10">
        <v>23.55</v>
      </c>
      <c r="CL65" s="10">
        <v>21.93</v>
      </c>
      <c r="CM65" s="10">
        <v>35.33</v>
      </c>
      <c r="CN65" t="s">
        <v>137</v>
      </c>
      <c r="CO65" t="s">
        <v>15967</v>
      </c>
      <c r="CP65" t="s">
        <v>138</v>
      </c>
      <c r="CR65" t="s">
        <v>139</v>
      </c>
      <c r="CS65" t="s">
        <v>139</v>
      </c>
      <c r="CT65" t="s">
        <v>140</v>
      </c>
      <c r="CU65" t="s">
        <v>139</v>
      </c>
      <c r="CV65" t="s">
        <v>140</v>
      </c>
      <c r="CW65" t="s">
        <v>140</v>
      </c>
      <c r="CX65" t="s">
        <v>140</v>
      </c>
      <c r="CY65" t="s">
        <v>17080</v>
      </c>
      <c r="CZ65" s="8">
        <v>16702368202</v>
      </c>
      <c r="DA65" t="s">
        <v>642</v>
      </c>
      <c r="DB65" t="s">
        <v>3383</v>
      </c>
      <c r="DC65" t="s">
        <v>139</v>
      </c>
      <c r="DD65" t="s">
        <v>117</v>
      </c>
      <c r="DE65" t="s">
        <v>6504</v>
      </c>
      <c r="DF65" t="s">
        <v>6505</v>
      </c>
      <c r="DG65" t="s">
        <v>3744</v>
      </c>
      <c r="DH65" t="s">
        <v>628</v>
      </c>
      <c r="DI65" t="s">
        <v>6506</v>
      </c>
      <c r="DJ65" t="s">
        <v>1542</v>
      </c>
    </row>
    <row r="66" spans="1:114" ht="15" customHeight="1" x14ac:dyDescent="0.35">
      <c r="A66" t="s">
        <v>9254</v>
      </c>
      <c r="B66" t="s">
        <v>115</v>
      </c>
      <c r="C66" s="1">
        <v>45548</v>
      </c>
      <c r="D66" s="1">
        <v>45568</v>
      </c>
      <c r="E66" t="s">
        <v>116</v>
      </c>
      <c r="F66" s="1">
        <v>45579</v>
      </c>
      <c r="G66" t="s">
        <v>117</v>
      </c>
      <c r="H66" t="s">
        <v>117</v>
      </c>
      <c r="I66" t="s">
        <v>117</v>
      </c>
      <c r="J66" t="s">
        <v>625</v>
      </c>
      <c r="L66" t="s">
        <v>633</v>
      </c>
      <c r="M66" t="s">
        <v>634</v>
      </c>
      <c r="N66" t="s">
        <v>136</v>
      </c>
      <c r="O66" t="s">
        <v>121</v>
      </c>
      <c r="P66" s="6">
        <v>96950</v>
      </c>
      <c r="Q66" t="s">
        <v>122</v>
      </c>
      <c r="S66" s="8">
        <v>16702368202</v>
      </c>
      <c r="T66">
        <v>3554</v>
      </c>
      <c r="U66" t="s">
        <v>628</v>
      </c>
      <c r="V66">
        <v>62211</v>
      </c>
      <c r="W66" t="s">
        <v>124</v>
      </c>
      <c r="Y66" t="s">
        <v>629</v>
      </c>
      <c r="Z66" t="s">
        <v>630</v>
      </c>
      <c r="AA66" t="s">
        <v>631</v>
      </c>
      <c r="AB66" t="s">
        <v>632</v>
      </c>
      <c r="AC66" t="s">
        <v>633</v>
      </c>
      <c r="AD66" t="s">
        <v>634</v>
      </c>
      <c r="AE66" t="s">
        <v>136</v>
      </c>
      <c r="AF66" t="s">
        <v>121</v>
      </c>
      <c r="AG66" s="6">
        <v>96950</v>
      </c>
      <c r="AH66" t="s">
        <v>122</v>
      </c>
      <c r="AJ66" s="8">
        <v>16702368202</v>
      </c>
      <c r="AK66">
        <v>3554</v>
      </c>
      <c r="AL66" t="s">
        <v>635</v>
      </c>
      <c r="BE66" t="str">
        <f>"29-1141.00"</f>
        <v>29-1141.00</v>
      </c>
      <c r="BF66" t="s">
        <v>1534</v>
      </c>
      <c r="BG66" t="s">
        <v>1535</v>
      </c>
      <c r="BH66" t="s">
        <v>1534</v>
      </c>
      <c r="BI66">
        <v>1</v>
      </c>
      <c r="BK66" s="1">
        <v>45581</v>
      </c>
      <c r="BL66" s="1">
        <v>45945</v>
      </c>
      <c r="BO66">
        <v>40</v>
      </c>
      <c r="BP66">
        <v>12</v>
      </c>
      <c r="BQ66">
        <v>12</v>
      </c>
      <c r="BR66">
        <v>12</v>
      </c>
      <c r="BS66">
        <v>4</v>
      </c>
      <c r="BT66">
        <v>0</v>
      </c>
      <c r="BU66">
        <v>0</v>
      </c>
      <c r="BV66">
        <v>0</v>
      </c>
      <c r="BW66" t="str">
        <f>"7:30 AM"</f>
        <v>7:30 AM</v>
      </c>
      <c r="BX66" t="str">
        <f>"7:30 PM"</f>
        <v>7:30 PM</v>
      </c>
      <c r="BY66" t="s">
        <v>459</v>
      </c>
      <c r="BZ66">
        <v>0</v>
      </c>
      <c r="CA66">
        <v>0</v>
      </c>
      <c r="CB66" t="s">
        <v>117</v>
      </c>
      <c r="CD66" s="2" t="s">
        <v>7191</v>
      </c>
      <c r="CE66" t="s">
        <v>633</v>
      </c>
      <c r="CF66" t="s">
        <v>634</v>
      </c>
      <c r="CG66" t="s">
        <v>136</v>
      </c>
      <c r="CH66" t="s">
        <v>121</v>
      </c>
      <c r="CI66" s="6">
        <v>96950</v>
      </c>
      <c r="CJ66" s="10">
        <v>22.22</v>
      </c>
      <c r="CK66" s="10">
        <v>32.9</v>
      </c>
      <c r="CN66" t="s">
        <v>137</v>
      </c>
      <c r="CO66" t="s">
        <v>3381</v>
      </c>
      <c r="CP66" t="s">
        <v>138</v>
      </c>
      <c r="CR66" t="s">
        <v>117</v>
      </c>
      <c r="CS66" t="s">
        <v>139</v>
      </c>
      <c r="CT66" t="s">
        <v>140</v>
      </c>
      <c r="CU66" t="s">
        <v>140</v>
      </c>
      <c r="CV66" t="s">
        <v>140</v>
      </c>
      <c r="CW66" t="s">
        <v>139</v>
      </c>
      <c r="CX66" t="s">
        <v>140</v>
      </c>
      <c r="CY66" s="2" t="s">
        <v>9255</v>
      </c>
      <c r="CZ66" s="8">
        <v>16702368202</v>
      </c>
      <c r="DA66" t="s">
        <v>642</v>
      </c>
      <c r="DB66" t="s">
        <v>3383</v>
      </c>
      <c r="DC66" t="s">
        <v>139</v>
      </c>
      <c r="DD66" t="s">
        <v>117</v>
      </c>
      <c r="DE66" t="s">
        <v>644</v>
      </c>
      <c r="DF66" t="s">
        <v>645</v>
      </c>
      <c r="DG66" t="s">
        <v>127</v>
      </c>
      <c r="DH66" t="s">
        <v>628</v>
      </c>
      <c r="DI66" t="s">
        <v>625</v>
      </c>
      <c r="DJ66" t="s">
        <v>646</v>
      </c>
    </row>
    <row r="67" spans="1:114" ht="15" customHeight="1" x14ac:dyDescent="0.35">
      <c r="A67" t="s">
        <v>10891</v>
      </c>
      <c r="B67" t="s">
        <v>144</v>
      </c>
      <c r="C67" s="1">
        <v>45459</v>
      </c>
      <c r="D67" s="1">
        <v>45569</v>
      </c>
      <c r="E67" t="s">
        <v>116</v>
      </c>
      <c r="F67" s="1">
        <v>45595</v>
      </c>
      <c r="G67" t="s">
        <v>117</v>
      </c>
      <c r="H67" t="s">
        <v>117</v>
      </c>
      <c r="I67" t="s">
        <v>117</v>
      </c>
      <c r="J67" t="s">
        <v>2589</v>
      </c>
      <c r="K67" t="s">
        <v>140</v>
      </c>
      <c r="L67" t="s">
        <v>2590</v>
      </c>
      <c r="M67" t="s">
        <v>2591</v>
      </c>
      <c r="N67" t="s">
        <v>551</v>
      </c>
      <c r="O67" t="s">
        <v>121</v>
      </c>
      <c r="P67" s="6">
        <v>96952</v>
      </c>
      <c r="Q67" t="s">
        <v>122</v>
      </c>
      <c r="R67" t="s">
        <v>140</v>
      </c>
      <c r="S67" s="8">
        <v>16704339989</v>
      </c>
      <c r="U67" t="s">
        <v>2592</v>
      </c>
      <c r="V67">
        <v>481111</v>
      </c>
      <c r="W67" t="s">
        <v>124</v>
      </c>
      <c r="Y67" t="s">
        <v>2593</v>
      </c>
      <c r="Z67" t="s">
        <v>2594</v>
      </c>
      <c r="AA67" t="s">
        <v>2595</v>
      </c>
      <c r="AB67" t="s">
        <v>205</v>
      </c>
      <c r="AC67" t="s">
        <v>2590</v>
      </c>
      <c r="AD67" t="s">
        <v>2591</v>
      </c>
      <c r="AE67" t="s">
        <v>551</v>
      </c>
      <c r="AF67" t="s">
        <v>121</v>
      </c>
      <c r="AG67" s="6">
        <v>96952</v>
      </c>
      <c r="AH67" t="s">
        <v>122</v>
      </c>
      <c r="AJ67" s="8">
        <v>16704339989</v>
      </c>
      <c r="AL67" t="s">
        <v>2596</v>
      </c>
      <c r="BE67" t="str">
        <f>"53-2012.00"</f>
        <v>53-2012.00</v>
      </c>
      <c r="BF67" t="s">
        <v>7053</v>
      </c>
      <c r="BG67" t="s">
        <v>9330</v>
      </c>
      <c r="BH67" t="s">
        <v>7055</v>
      </c>
      <c r="BI67">
        <v>1</v>
      </c>
      <c r="BJ67">
        <v>1</v>
      </c>
      <c r="BK67" s="1">
        <v>45597</v>
      </c>
      <c r="BL67" s="1">
        <v>45961</v>
      </c>
      <c r="BM67" s="1">
        <v>45597</v>
      </c>
      <c r="BN67" s="1">
        <v>45961</v>
      </c>
      <c r="BO67">
        <v>40</v>
      </c>
      <c r="BP67">
        <v>0</v>
      </c>
      <c r="BQ67">
        <v>8</v>
      </c>
      <c r="BR67">
        <v>8</v>
      </c>
      <c r="BS67">
        <v>8</v>
      </c>
      <c r="BT67">
        <v>8</v>
      </c>
      <c r="BU67">
        <v>8</v>
      </c>
      <c r="BV67">
        <v>0</v>
      </c>
      <c r="BW67" t="str">
        <f>"7:30 AM"</f>
        <v>7:30 AM</v>
      </c>
      <c r="BX67" t="str">
        <f>"6:00 PM"</f>
        <v>6:00 PM</v>
      </c>
      <c r="BY67" t="s">
        <v>159</v>
      </c>
      <c r="BZ67">
        <v>0</v>
      </c>
      <c r="CA67">
        <v>6</v>
      </c>
      <c r="CB67" t="s">
        <v>117</v>
      </c>
      <c r="CD67" s="2" t="s">
        <v>10892</v>
      </c>
      <c r="CE67" t="s">
        <v>2590</v>
      </c>
      <c r="CF67" t="s">
        <v>2591</v>
      </c>
      <c r="CG67" t="s">
        <v>551</v>
      </c>
      <c r="CH67" t="s">
        <v>121</v>
      </c>
      <c r="CI67" s="6">
        <v>96952</v>
      </c>
      <c r="CJ67" s="10">
        <v>6881.5</v>
      </c>
      <c r="CK67" s="10">
        <v>6881.5</v>
      </c>
      <c r="CL67" s="10">
        <v>0</v>
      </c>
      <c r="CM67" s="10">
        <v>0</v>
      </c>
      <c r="CN67" t="s">
        <v>375</v>
      </c>
      <c r="CO67" t="s">
        <v>7057</v>
      </c>
      <c r="CP67" t="s">
        <v>138</v>
      </c>
      <c r="CR67" t="s">
        <v>117</v>
      </c>
      <c r="CS67" t="s">
        <v>139</v>
      </c>
      <c r="CT67" t="s">
        <v>140</v>
      </c>
      <c r="CU67" t="s">
        <v>140</v>
      </c>
      <c r="CV67" t="s">
        <v>139</v>
      </c>
      <c r="CW67" t="s">
        <v>139</v>
      </c>
      <c r="CX67" t="s">
        <v>140</v>
      </c>
      <c r="CY67" t="s">
        <v>2601</v>
      </c>
      <c r="CZ67" s="8">
        <v>16704339989</v>
      </c>
      <c r="DA67" t="s">
        <v>7058</v>
      </c>
      <c r="DB67" t="s">
        <v>140</v>
      </c>
      <c r="DC67" t="s">
        <v>139</v>
      </c>
      <c r="DD67" t="s">
        <v>117</v>
      </c>
    </row>
    <row r="68" spans="1:114" ht="15" customHeight="1" x14ac:dyDescent="0.35">
      <c r="A68" t="s">
        <v>14445</v>
      </c>
      <c r="B68" t="s">
        <v>166</v>
      </c>
      <c r="C68" s="1">
        <v>45460</v>
      </c>
      <c r="D68" s="1">
        <v>45569</v>
      </c>
      <c r="E68" t="s">
        <v>211</v>
      </c>
      <c r="G68" t="s">
        <v>117</v>
      </c>
      <c r="H68" t="s">
        <v>117</v>
      </c>
      <c r="I68" t="s">
        <v>117</v>
      </c>
      <c r="J68" t="s">
        <v>14178</v>
      </c>
      <c r="K68" t="s">
        <v>14446</v>
      </c>
      <c r="L68" t="s">
        <v>8106</v>
      </c>
      <c r="M68" t="s">
        <v>14181</v>
      </c>
      <c r="N68" t="s">
        <v>136</v>
      </c>
      <c r="O68" t="s">
        <v>121</v>
      </c>
      <c r="P68" s="6">
        <v>96950</v>
      </c>
      <c r="Q68" t="s">
        <v>122</v>
      </c>
      <c r="S68" s="8">
        <v>16702336927</v>
      </c>
      <c r="U68" t="s">
        <v>958</v>
      </c>
      <c r="V68">
        <v>56132</v>
      </c>
      <c r="W68" t="s">
        <v>124</v>
      </c>
      <c r="Y68" t="s">
        <v>14183</v>
      </c>
      <c r="Z68" t="s">
        <v>14184</v>
      </c>
      <c r="AA68" t="s">
        <v>14185</v>
      </c>
      <c r="AB68" t="s">
        <v>205</v>
      </c>
      <c r="AC68" t="s">
        <v>8106</v>
      </c>
      <c r="AD68" t="s">
        <v>957</v>
      </c>
      <c r="AE68" t="s">
        <v>136</v>
      </c>
      <c r="AF68" t="s">
        <v>121</v>
      </c>
      <c r="AG68" s="6">
        <v>96950</v>
      </c>
      <c r="AH68" t="s">
        <v>122</v>
      </c>
      <c r="AJ68" s="8">
        <v>16702336927</v>
      </c>
      <c r="AL68" t="s">
        <v>8020</v>
      </c>
      <c r="BE68" t="str">
        <f>"49-9071.00"</f>
        <v>49-9071.00</v>
      </c>
      <c r="BF68" t="s">
        <v>156</v>
      </c>
      <c r="BG68" t="s">
        <v>14447</v>
      </c>
      <c r="BH68" t="s">
        <v>4780</v>
      </c>
      <c r="BI68">
        <v>3</v>
      </c>
      <c r="BK68" s="1">
        <v>45566</v>
      </c>
      <c r="BL68" s="1">
        <v>45930</v>
      </c>
      <c r="BO68">
        <v>35</v>
      </c>
      <c r="BP68">
        <v>0</v>
      </c>
      <c r="BQ68">
        <v>7</v>
      </c>
      <c r="BR68">
        <v>7</v>
      </c>
      <c r="BS68">
        <v>7</v>
      </c>
      <c r="BT68">
        <v>7</v>
      </c>
      <c r="BU68">
        <v>7</v>
      </c>
      <c r="BV68">
        <v>0</v>
      </c>
      <c r="BW68" t="str">
        <f>"7:30 AM"</f>
        <v>7:30 AM</v>
      </c>
      <c r="BX68" t="str">
        <f>"4:30 PM"</f>
        <v>4:30 PM</v>
      </c>
      <c r="BY68" t="s">
        <v>159</v>
      </c>
      <c r="BZ68">
        <v>0</v>
      </c>
      <c r="CA68">
        <v>24</v>
      </c>
      <c r="CB68" t="s">
        <v>117</v>
      </c>
      <c r="CD68" s="2" t="s">
        <v>7111</v>
      </c>
      <c r="CE68" t="s">
        <v>8106</v>
      </c>
      <c r="CG68" t="s">
        <v>136</v>
      </c>
      <c r="CH68" t="s">
        <v>121</v>
      </c>
      <c r="CI68" s="6">
        <v>96950</v>
      </c>
      <c r="CJ68" s="10">
        <v>9.5399999999999991</v>
      </c>
      <c r="CK68" s="10">
        <v>9.5399999999999991</v>
      </c>
      <c r="CL68" s="10">
        <v>14.31</v>
      </c>
      <c r="CM68" s="10">
        <v>14.31</v>
      </c>
      <c r="CN68" t="s">
        <v>137</v>
      </c>
      <c r="CP68" t="s">
        <v>138</v>
      </c>
      <c r="CR68" t="s">
        <v>117</v>
      </c>
      <c r="CS68" t="s">
        <v>139</v>
      </c>
      <c r="CT68" t="s">
        <v>140</v>
      </c>
      <c r="CU68" t="s">
        <v>139</v>
      </c>
      <c r="CV68" t="s">
        <v>140</v>
      </c>
      <c r="CW68" t="s">
        <v>139</v>
      </c>
      <c r="CX68" t="s">
        <v>140</v>
      </c>
      <c r="CY68" t="s">
        <v>966</v>
      </c>
      <c r="CZ68" s="8">
        <v>16702336927</v>
      </c>
      <c r="DA68" t="s">
        <v>8020</v>
      </c>
      <c r="DB68" t="s">
        <v>140</v>
      </c>
      <c r="DC68" t="s">
        <v>139</v>
      </c>
      <c r="DD68" t="s">
        <v>117</v>
      </c>
    </row>
    <row r="69" spans="1:114" ht="15" customHeight="1" x14ac:dyDescent="0.35">
      <c r="A69" t="s">
        <v>15920</v>
      </c>
      <c r="B69" t="s">
        <v>166</v>
      </c>
      <c r="C69" s="1">
        <v>45463</v>
      </c>
      <c r="D69" s="1">
        <v>45569</v>
      </c>
      <c r="E69" t="s">
        <v>211</v>
      </c>
      <c r="G69" t="s">
        <v>117</v>
      </c>
      <c r="H69" t="s">
        <v>117</v>
      </c>
      <c r="I69" t="s">
        <v>117</v>
      </c>
      <c r="J69" t="s">
        <v>3816</v>
      </c>
      <c r="L69" t="s">
        <v>3817</v>
      </c>
      <c r="M69" t="s">
        <v>3818</v>
      </c>
      <c r="N69" t="s">
        <v>136</v>
      </c>
      <c r="O69" t="s">
        <v>121</v>
      </c>
      <c r="P69" s="6">
        <v>96950</v>
      </c>
      <c r="Q69" t="s">
        <v>122</v>
      </c>
      <c r="S69" s="8">
        <v>16702354655</v>
      </c>
      <c r="U69" t="s">
        <v>3819</v>
      </c>
      <c r="V69">
        <v>62441</v>
      </c>
      <c r="W69" t="s">
        <v>124</v>
      </c>
      <c r="Y69" t="s">
        <v>3820</v>
      </c>
      <c r="Z69" t="s">
        <v>1541</v>
      </c>
      <c r="AB69" t="s">
        <v>3821</v>
      </c>
      <c r="AC69" t="s">
        <v>3817</v>
      </c>
      <c r="AD69" t="s">
        <v>3818</v>
      </c>
      <c r="AE69" t="s">
        <v>136</v>
      </c>
      <c r="AF69" t="s">
        <v>121</v>
      </c>
      <c r="AG69" s="6">
        <v>96950</v>
      </c>
      <c r="AH69" t="s">
        <v>122</v>
      </c>
      <c r="AJ69" s="8">
        <v>16702354655</v>
      </c>
      <c r="AL69" t="s">
        <v>3822</v>
      </c>
      <c r="BE69" t="str">
        <f>"39-9011.00"</f>
        <v>39-9011.00</v>
      </c>
      <c r="BF69" t="s">
        <v>614</v>
      </c>
      <c r="BG69" t="s">
        <v>3823</v>
      </c>
      <c r="BH69" t="s">
        <v>614</v>
      </c>
      <c r="BI69">
        <v>2</v>
      </c>
      <c r="BK69" s="1">
        <v>45566</v>
      </c>
      <c r="BL69" s="1">
        <v>45930</v>
      </c>
      <c r="BO69">
        <v>35</v>
      </c>
      <c r="BP69">
        <v>0</v>
      </c>
      <c r="BQ69">
        <v>7</v>
      </c>
      <c r="BR69">
        <v>7</v>
      </c>
      <c r="BS69">
        <v>7</v>
      </c>
      <c r="BT69">
        <v>7</v>
      </c>
      <c r="BU69">
        <v>7</v>
      </c>
      <c r="BV69">
        <v>0</v>
      </c>
      <c r="BW69" t="str">
        <f>"8:00 AM"</f>
        <v>8:00 AM</v>
      </c>
      <c r="BX69" t="str">
        <f>"4:00 PM"</f>
        <v>4:00 PM</v>
      </c>
      <c r="BY69" t="s">
        <v>159</v>
      </c>
      <c r="BZ69">
        <v>0</v>
      </c>
      <c r="CA69">
        <v>6</v>
      </c>
      <c r="CB69" t="s">
        <v>117</v>
      </c>
      <c r="CD69" s="2" t="s">
        <v>3824</v>
      </c>
      <c r="CE69" t="s">
        <v>3817</v>
      </c>
      <c r="CF69" t="s">
        <v>3818</v>
      </c>
      <c r="CG69" t="s">
        <v>136</v>
      </c>
      <c r="CH69" t="s">
        <v>121</v>
      </c>
      <c r="CI69" s="6">
        <v>96950</v>
      </c>
      <c r="CJ69" s="10">
        <v>7.79</v>
      </c>
      <c r="CK69" s="10">
        <v>8.3699999999999992</v>
      </c>
      <c r="CL69" s="10">
        <v>11.69</v>
      </c>
      <c r="CM69" s="10">
        <v>12.56</v>
      </c>
      <c r="CN69" t="s">
        <v>137</v>
      </c>
      <c r="CP69" t="s">
        <v>138</v>
      </c>
      <c r="CR69" t="s">
        <v>117</v>
      </c>
      <c r="CS69" t="s">
        <v>139</v>
      </c>
      <c r="CT69" t="s">
        <v>140</v>
      </c>
      <c r="CU69" t="s">
        <v>139</v>
      </c>
      <c r="CV69" t="s">
        <v>140</v>
      </c>
      <c r="CW69" t="s">
        <v>139</v>
      </c>
      <c r="CX69" t="s">
        <v>140</v>
      </c>
      <c r="CY69" t="s">
        <v>3825</v>
      </c>
      <c r="CZ69" s="8">
        <v>16702354655</v>
      </c>
      <c r="DA69" t="s">
        <v>3822</v>
      </c>
      <c r="DB69" t="s">
        <v>140</v>
      </c>
      <c r="DC69" t="s">
        <v>139</v>
      </c>
      <c r="DD69" t="s">
        <v>117</v>
      </c>
    </row>
    <row r="70" spans="1:114" ht="15" customHeight="1" x14ac:dyDescent="0.35">
      <c r="A70" t="s">
        <v>3815</v>
      </c>
      <c r="B70" t="s">
        <v>144</v>
      </c>
      <c r="C70" s="1">
        <v>45463</v>
      </c>
      <c r="D70" s="1">
        <v>45569</v>
      </c>
      <c r="E70" t="s">
        <v>116</v>
      </c>
      <c r="F70" s="1">
        <v>45609</v>
      </c>
      <c r="G70" t="s">
        <v>117</v>
      </c>
      <c r="H70" t="s">
        <v>117</v>
      </c>
      <c r="I70" t="s">
        <v>117</v>
      </c>
      <c r="J70" t="s">
        <v>3816</v>
      </c>
      <c r="L70" t="s">
        <v>3817</v>
      </c>
      <c r="M70" t="s">
        <v>3818</v>
      </c>
      <c r="N70" t="s">
        <v>136</v>
      </c>
      <c r="O70" t="s">
        <v>121</v>
      </c>
      <c r="P70" s="6">
        <v>96950</v>
      </c>
      <c r="Q70" t="s">
        <v>122</v>
      </c>
      <c r="S70" s="8">
        <v>16702354655</v>
      </c>
      <c r="U70" t="s">
        <v>3819</v>
      </c>
      <c r="V70">
        <v>62441</v>
      </c>
      <c r="W70" t="s">
        <v>124</v>
      </c>
      <c r="Y70" t="s">
        <v>3820</v>
      </c>
      <c r="Z70" t="s">
        <v>1541</v>
      </c>
      <c r="AB70" t="s">
        <v>3821</v>
      </c>
      <c r="AC70" t="s">
        <v>3817</v>
      </c>
      <c r="AD70" t="s">
        <v>3818</v>
      </c>
      <c r="AE70" t="s">
        <v>136</v>
      </c>
      <c r="AF70" t="s">
        <v>121</v>
      </c>
      <c r="AG70" s="6">
        <v>96950</v>
      </c>
      <c r="AH70" t="s">
        <v>122</v>
      </c>
      <c r="AJ70" s="8">
        <v>16702354655</v>
      </c>
      <c r="AL70" t="s">
        <v>3822</v>
      </c>
      <c r="BE70" t="str">
        <f>"39-9011.00"</f>
        <v>39-9011.00</v>
      </c>
      <c r="BF70" t="s">
        <v>614</v>
      </c>
      <c r="BG70" t="s">
        <v>3823</v>
      </c>
      <c r="BH70" t="s">
        <v>614</v>
      </c>
      <c r="BI70">
        <v>2</v>
      </c>
      <c r="BJ70">
        <v>2</v>
      </c>
      <c r="BK70" s="1">
        <v>45611</v>
      </c>
      <c r="BL70" s="1">
        <v>45975</v>
      </c>
      <c r="BM70" s="1">
        <v>45611</v>
      </c>
      <c r="BN70" s="1">
        <v>45975</v>
      </c>
      <c r="BO70">
        <v>35</v>
      </c>
      <c r="BP70">
        <v>0</v>
      </c>
      <c r="BQ70">
        <v>7</v>
      </c>
      <c r="BR70">
        <v>7</v>
      </c>
      <c r="BS70">
        <v>7</v>
      </c>
      <c r="BT70">
        <v>7</v>
      </c>
      <c r="BU70">
        <v>7</v>
      </c>
      <c r="BV70">
        <v>0</v>
      </c>
      <c r="BW70" t="str">
        <f>"8:00 AM"</f>
        <v>8:00 AM</v>
      </c>
      <c r="BX70" t="str">
        <f>"4:00 PM"</f>
        <v>4:00 PM</v>
      </c>
      <c r="BY70" t="s">
        <v>159</v>
      </c>
      <c r="BZ70">
        <v>0</v>
      </c>
      <c r="CA70">
        <v>6</v>
      </c>
      <c r="CB70" t="s">
        <v>117</v>
      </c>
      <c r="CD70" s="2" t="s">
        <v>3824</v>
      </c>
      <c r="CE70" t="s">
        <v>3817</v>
      </c>
      <c r="CF70" t="s">
        <v>3818</v>
      </c>
      <c r="CG70" t="s">
        <v>136</v>
      </c>
      <c r="CH70" t="s">
        <v>121</v>
      </c>
      <c r="CI70" s="6">
        <v>96950</v>
      </c>
      <c r="CJ70" s="10">
        <v>7.79</v>
      </c>
      <c r="CK70" s="10">
        <v>8.5299999999999994</v>
      </c>
      <c r="CL70" s="10">
        <v>11.69</v>
      </c>
      <c r="CM70" s="10">
        <v>12.8</v>
      </c>
      <c r="CN70" t="s">
        <v>137</v>
      </c>
      <c r="CP70" t="s">
        <v>138</v>
      </c>
      <c r="CR70" t="s">
        <v>117</v>
      </c>
      <c r="CS70" t="s">
        <v>139</v>
      </c>
      <c r="CT70" t="s">
        <v>140</v>
      </c>
      <c r="CU70" t="s">
        <v>139</v>
      </c>
      <c r="CV70" t="s">
        <v>140</v>
      </c>
      <c r="CW70" t="s">
        <v>139</v>
      </c>
      <c r="CX70" t="s">
        <v>139</v>
      </c>
      <c r="CY70" t="s">
        <v>3825</v>
      </c>
      <c r="CZ70" s="8">
        <v>16702354655</v>
      </c>
      <c r="DA70" t="s">
        <v>3822</v>
      </c>
      <c r="DB70" t="s">
        <v>140</v>
      </c>
      <c r="DC70" t="s">
        <v>139</v>
      </c>
      <c r="DD70" t="s">
        <v>117</v>
      </c>
    </row>
    <row r="71" spans="1:114" ht="15" customHeight="1" x14ac:dyDescent="0.35">
      <c r="A71" t="s">
        <v>3395</v>
      </c>
      <c r="B71" t="s">
        <v>144</v>
      </c>
      <c r="C71" s="1">
        <v>45466</v>
      </c>
      <c r="D71" s="1">
        <v>45569</v>
      </c>
      <c r="E71" t="s">
        <v>211</v>
      </c>
      <c r="G71" t="s">
        <v>117</v>
      </c>
      <c r="H71" t="s">
        <v>117</v>
      </c>
      <c r="I71" t="s">
        <v>117</v>
      </c>
      <c r="J71" t="s">
        <v>1674</v>
      </c>
      <c r="K71" t="s">
        <v>3396</v>
      </c>
      <c r="L71" t="s">
        <v>1676</v>
      </c>
      <c r="M71" t="s">
        <v>140</v>
      </c>
      <c r="N71" t="s">
        <v>120</v>
      </c>
      <c r="O71" t="s">
        <v>121</v>
      </c>
      <c r="P71" s="6">
        <v>96950</v>
      </c>
      <c r="Q71" t="s">
        <v>122</v>
      </c>
      <c r="S71" s="8">
        <v>16707835150</v>
      </c>
      <c r="U71" t="s">
        <v>1678</v>
      </c>
      <c r="V71">
        <v>812199</v>
      </c>
      <c r="W71" t="s">
        <v>124</v>
      </c>
      <c r="Y71" t="s">
        <v>1679</v>
      </c>
      <c r="Z71" t="s">
        <v>1680</v>
      </c>
      <c r="AB71" t="s">
        <v>128</v>
      </c>
      <c r="AC71" t="s">
        <v>1676</v>
      </c>
      <c r="AD71" t="s">
        <v>140</v>
      </c>
      <c r="AE71" t="s">
        <v>120</v>
      </c>
      <c r="AF71" t="s">
        <v>121</v>
      </c>
      <c r="AG71" s="6">
        <v>96950</v>
      </c>
      <c r="AH71" t="s">
        <v>122</v>
      </c>
      <c r="AJ71" s="8">
        <v>16707835150</v>
      </c>
      <c r="AL71" t="s">
        <v>1681</v>
      </c>
      <c r="BE71" t="str">
        <f>"31-9011.00"</f>
        <v>31-9011.00</v>
      </c>
      <c r="BF71" t="s">
        <v>225</v>
      </c>
      <c r="BG71" t="s">
        <v>3397</v>
      </c>
      <c r="BH71" t="s">
        <v>1683</v>
      </c>
      <c r="BI71">
        <v>3</v>
      </c>
      <c r="BJ71">
        <v>3</v>
      </c>
      <c r="BK71" s="1">
        <v>45566</v>
      </c>
      <c r="BL71" s="1">
        <v>45930</v>
      </c>
      <c r="BM71" s="1">
        <v>45569</v>
      </c>
      <c r="BN71" s="1">
        <v>45930</v>
      </c>
      <c r="BO71">
        <v>35</v>
      </c>
      <c r="BP71">
        <v>0</v>
      </c>
      <c r="BQ71">
        <v>7</v>
      </c>
      <c r="BR71">
        <v>7</v>
      </c>
      <c r="BS71">
        <v>7</v>
      </c>
      <c r="BT71">
        <v>7</v>
      </c>
      <c r="BU71">
        <v>7</v>
      </c>
      <c r="BV71">
        <v>0</v>
      </c>
      <c r="BW71" t="str">
        <f>"10:00 AM"</f>
        <v>10:00 AM</v>
      </c>
      <c r="BX71" t="str">
        <f>"6:00 PM"</f>
        <v>6:00 PM</v>
      </c>
      <c r="BY71" t="s">
        <v>159</v>
      </c>
      <c r="BZ71">
        <v>0</v>
      </c>
      <c r="CA71">
        <v>18</v>
      </c>
      <c r="CB71" t="s">
        <v>117</v>
      </c>
      <c r="CD71" s="2" t="s">
        <v>3398</v>
      </c>
      <c r="CE71" t="s">
        <v>1676</v>
      </c>
      <c r="CF71" t="s">
        <v>140</v>
      </c>
      <c r="CG71" t="s">
        <v>120</v>
      </c>
      <c r="CH71" t="s">
        <v>121</v>
      </c>
      <c r="CI71" s="6">
        <v>96950</v>
      </c>
      <c r="CJ71" s="10">
        <v>12.26</v>
      </c>
      <c r="CK71" s="10">
        <v>12.26</v>
      </c>
      <c r="CL71" s="10">
        <v>18.39</v>
      </c>
      <c r="CM71" s="10">
        <v>18.39</v>
      </c>
      <c r="CN71" t="s">
        <v>137</v>
      </c>
      <c r="CO71" t="s">
        <v>3399</v>
      </c>
      <c r="CP71" t="s">
        <v>138</v>
      </c>
      <c r="CR71" t="s">
        <v>117</v>
      </c>
      <c r="CS71" t="s">
        <v>139</v>
      </c>
      <c r="CT71" t="s">
        <v>140</v>
      </c>
      <c r="CU71" t="s">
        <v>139</v>
      </c>
      <c r="CV71" t="s">
        <v>140</v>
      </c>
      <c r="CW71" t="s">
        <v>139</v>
      </c>
      <c r="CX71" t="s">
        <v>140</v>
      </c>
      <c r="CY71" t="s">
        <v>3400</v>
      </c>
      <c r="CZ71" s="8">
        <v>16707835150</v>
      </c>
      <c r="DA71" t="s">
        <v>1687</v>
      </c>
      <c r="DB71" t="s">
        <v>140</v>
      </c>
      <c r="DC71" t="s">
        <v>139</v>
      </c>
      <c r="DD71" t="s">
        <v>117</v>
      </c>
    </row>
    <row r="72" spans="1:114" ht="15" customHeight="1" x14ac:dyDescent="0.35">
      <c r="A72" t="s">
        <v>14239</v>
      </c>
      <c r="B72" t="s">
        <v>166</v>
      </c>
      <c r="C72" s="1">
        <v>45468</v>
      </c>
      <c r="D72" s="1">
        <v>45569</v>
      </c>
      <c r="E72" t="s">
        <v>211</v>
      </c>
      <c r="G72" t="s">
        <v>117</v>
      </c>
      <c r="H72" t="s">
        <v>117</v>
      </c>
      <c r="I72" t="s">
        <v>117</v>
      </c>
      <c r="J72" t="s">
        <v>14240</v>
      </c>
      <c r="K72" t="s">
        <v>14241</v>
      </c>
      <c r="L72" t="s">
        <v>4123</v>
      </c>
      <c r="N72" t="s">
        <v>136</v>
      </c>
      <c r="O72" t="s">
        <v>121</v>
      </c>
      <c r="P72" s="6">
        <v>96950</v>
      </c>
      <c r="Q72" t="s">
        <v>122</v>
      </c>
      <c r="S72" s="8">
        <v>16702871116</v>
      </c>
      <c r="U72" t="s">
        <v>14242</v>
      </c>
      <c r="V72">
        <v>56179</v>
      </c>
      <c r="W72" t="s">
        <v>124</v>
      </c>
      <c r="Y72" t="s">
        <v>9713</v>
      </c>
      <c r="Z72" t="s">
        <v>9714</v>
      </c>
      <c r="AA72" t="s">
        <v>9715</v>
      </c>
      <c r="AB72" t="s">
        <v>420</v>
      </c>
      <c r="AC72" t="s">
        <v>4123</v>
      </c>
      <c r="AE72" t="s">
        <v>120</v>
      </c>
      <c r="AF72" t="s">
        <v>121</v>
      </c>
      <c r="AG72" s="6">
        <v>96950</v>
      </c>
      <c r="AH72" t="s">
        <v>122</v>
      </c>
      <c r="AJ72" s="8">
        <v>16702871116</v>
      </c>
      <c r="AL72" t="s">
        <v>4129</v>
      </c>
      <c r="BE72" t="str">
        <f>"49-9071.00"</f>
        <v>49-9071.00</v>
      </c>
      <c r="BF72" t="s">
        <v>156</v>
      </c>
      <c r="BG72" t="s">
        <v>14243</v>
      </c>
      <c r="BH72" t="s">
        <v>156</v>
      </c>
      <c r="BI72">
        <v>10</v>
      </c>
      <c r="BK72" s="1">
        <v>45474</v>
      </c>
      <c r="BL72" s="1">
        <v>45838</v>
      </c>
      <c r="BO72">
        <v>35</v>
      </c>
      <c r="BP72">
        <v>0</v>
      </c>
      <c r="BQ72">
        <v>7</v>
      </c>
      <c r="BR72">
        <v>7</v>
      </c>
      <c r="BS72">
        <v>7</v>
      </c>
      <c r="BT72">
        <v>7</v>
      </c>
      <c r="BU72">
        <v>7</v>
      </c>
      <c r="BV72">
        <v>0</v>
      </c>
      <c r="BW72" t="str">
        <f>"8:00 AM"</f>
        <v>8:00 AM</v>
      </c>
      <c r="BX72" t="str">
        <f>"4:00 PM"</f>
        <v>4:00 PM</v>
      </c>
      <c r="BY72" t="s">
        <v>133</v>
      </c>
      <c r="BZ72">
        <v>0</v>
      </c>
      <c r="CA72">
        <v>12</v>
      </c>
      <c r="CB72" t="s">
        <v>117</v>
      </c>
      <c r="CD72" t="s">
        <v>162</v>
      </c>
      <c r="CE72" t="s">
        <v>398</v>
      </c>
      <c r="CG72" t="s">
        <v>136</v>
      </c>
      <c r="CH72" t="s">
        <v>121</v>
      </c>
      <c r="CI72" s="6">
        <v>96950</v>
      </c>
      <c r="CJ72" s="10">
        <v>9.5399999999999991</v>
      </c>
      <c r="CK72" s="10">
        <v>9.5399999999999991</v>
      </c>
      <c r="CL72" s="10">
        <v>14.31</v>
      </c>
      <c r="CM72" s="10">
        <v>14.31</v>
      </c>
      <c r="CN72" t="s">
        <v>137</v>
      </c>
      <c r="CO72" t="s">
        <v>162</v>
      </c>
      <c r="CP72" t="s">
        <v>138</v>
      </c>
      <c r="CR72" t="s">
        <v>117</v>
      </c>
      <c r="CS72" t="s">
        <v>139</v>
      </c>
      <c r="CT72" t="s">
        <v>140</v>
      </c>
      <c r="CU72" t="s">
        <v>139</v>
      </c>
      <c r="CV72" t="s">
        <v>140</v>
      </c>
      <c r="CW72" t="s">
        <v>139</v>
      </c>
      <c r="CX72" t="s">
        <v>140</v>
      </c>
      <c r="CY72" t="s">
        <v>14244</v>
      </c>
      <c r="CZ72" s="8">
        <v>16702871116</v>
      </c>
      <c r="DA72" t="s">
        <v>4129</v>
      </c>
      <c r="DB72" t="s">
        <v>140</v>
      </c>
      <c r="DC72" t="s">
        <v>139</v>
      </c>
      <c r="DD72" t="s">
        <v>117</v>
      </c>
    </row>
    <row r="73" spans="1:114" ht="15" customHeight="1" x14ac:dyDescent="0.35">
      <c r="A73" t="s">
        <v>6442</v>
      </c>
      <c r="B73" t="s">
        <v>166</v>
      </c>
      <c r="C73" s="1">
        <v>45469</v>
      </c>
      <c r="D73" s="1">
        <v>45569</v>
      </c>
      <c r="E73" t="s">
        <v>211</v>
      </c>
      <c r="G73" t="s">
        <v>117</v>
      </c>
      <c r="H73" t="s">
        <v>117</v>
      </c>
      <c r="I73" t="s">
        <v>117</v>
      </c>
      <c r="J73" t="s">
        <v>6443</v>
      </c>
      <c r="K73" t="s">
        <v>6444</v>
      </c>
      <c r="L73" t="s">
        <v>6445</v>
      </c>
      <c r="M73" t="s">
        <v>6446</v>
      </c>
      <c r="N73" t="s">
        <v>136</v>
      </c>
      <c r="O73" t="s">
        <v>121</v>
      </c>
      <c r="P73" s="6">
        <v>96950</v>
      </c>
      <c r="Q73" t="s">
        <v>122</v>
      </c>
      <c r="S73" s="8">
        <v>16702874011</v>
      </c>
      <c r="U73" t="s">
        <v>1797</v>
      </c>
      <c r="V73">
        <v>561320</v>
      </c>
      <c r="W73" t="s">
        <v>124</v>
      </c>
      <c r="Y73" t="s">
        <v>6447</v>
      </c>
      <c r="Z73" t="s">
        <v>6448</v>
      </c>
      <c r="AB73" t="s">
        <v>1057</v>
      </c>
      <c r="AC73" t="s">
        <v>6445</v>
      </c>
      <c r="AD73" t="s">
        <v>6446</v>
      </c>
      <c r="AE73" t="s">
        <v>136</v>
      </c>
      <c r="AF73" t="s">
        <v>121</v>
      </c>
      <c r="AG73" s="6">
        <v>96950</v>
      </c>
      <c r="AH73" t="s">
        <v>122</v>
      </c>
      <c r="AJ73" s="8">
        <v>16702874011</v>
      </c>
      <c r="AL73" t="s">
        <v>1800</v>
      </c>
      <c r="BE73" t="str">
        <f>"43-3031.00"</f>
        <v>43-3031.00</v>
      </c>
      <c r="BF73" t="s">
        <v>357</v>
      </c>
      <c r="BG73" t="s">
        <v>6449</v>
      </c>
      <c r="BH73" t="s">
        <v>2279</v>
      </c>
      <c r="BI73">
        <v>2</v>
      </c>
      <c r="BK73" s="1">
        <v>45597</v>
      </c>
      <c r="BL73" s="1">
        <v>45596</v>
      </c>
      <c r="BO73">
        <v>35</v>
      </c>
      <c r="BP73">
        <v>0</v>
      </c>
      <c r="BQ73">
        <v>7</v>
      </c>
      <c r="BR73">
        <v>7</v>
      </c>
      <c r="BS73">
        <v>7</v>
      </c>
      <c r="BT73">
        <v>7</v>
      </c>
      <c r="BU73">
        <v>7</v>
      </c>
      <c r="BV73">
        <v>0</v>
      </c>
      <c r="BW73" t="str">
        <f>"8:00 AM"</f>
        <v>8:00 AM</v>
      </c>
      <c r="BX73" t="str">
        <f>"4:00 PM"</f>
        <v>4:00 PM</v>
      </c>
      <c r="BY73" t="s">
        <v>159</v>
      </c>
      <c r="BZ73">
        <v>0</v>
      </c>
      <c r="CA73">
        <v>12</v>
      </c>
      <c r="CB73" t="s">
        <v>117</v>
      </c>
      <c r="CD73" t="e">
        <f>-Can operate computers or computerized equipment
-MUST have KNOWLEDGE OF accounting principles AND practices AND THE analysis AND reporting OF financial data.</f>
        <v>#NAME?</v>
      </c>
      <c r="CE73" t="s">
        <v>6445</v>
      </c>
      <c r="CF73" t="s">
        <v>6446</v>
      </c>
      <c r="CG73" t="s">
        <v>136</v>
      </c>
      <c r="CH73" t="s">
        <v>121</v>
      </c>
      <c r="CI73" s="6">
        <v>96950</v>
      </c>
      <c r="CJ73" s="10">
        <v>11.43</v>
      </c>
      <c r="CK73" s="10">
        <v>12</v>
      </c>
      <c r="CL73" s="10">
        <v>17.149999999999999</v>
      </c>
      <c r="CM73" s="10">
        <v>18</v>
      </c>
      <c r="CN73" t="s">
        <v>137</v>
      </c>
      <c r="CP73" t="s">
        <v>138</v>
      </c>
      <c r="CR73" t="s">
        <v>117</v>
      </c>
      <c r="CS73" t="s">
        <v>139</v>
      </c>
      <c r="CT73" t="s">
        <v>140</v>
      </c>
      <c r="CU73" t="s">
        <v>139</v>
      </c>
      <c r="CV73" t="s">
        <v>140</v>
      </c>
      <c r="CW73" t="s">
        <v>139</v>
      </c>
      <c r="CX73" t="s">
        <v>140</v>
      </c>
      <c r="CY73" s="2" t="s">
        <v>6450</v>
      </c>
      <c r="CZ73" s="8">
        <v>16702874011</v>
      </c>
      <c r="DA73" t="s">
        <v>1800</v>
      </c>
      <c r="DB73" t="s">
        <v>140</v>
      </c>
      <c r="DC73" t="s">
        <v>139</v>
      </c>
      <c r="DD73" t="s">
        <v>117</v>
      </c>
    </row>
    <row r="74" spans="1:114" ht="15" customHeight="1" x14ac:dyDescent="0.35">
      <c r="A74" t="s">
        <v>10885</v>
      </c>
      <c r="B74" t="s">
        <v>144</v>
      </c>
      <c r="C74" s="1">
        <v>45470</v>
      </c>
      <c r="D74" s="1">
        <v>45569</v>
      </c>
      <c r="E74" t="s">
        <v>116</v>
      </c>
      <c r="F74" s="1">
        <v>45443</v>
      </c>
      <c r="G74" t="s">
        <v>117</v>
      </c>
      <c r="H74" t="s">
        <v>117</v>
      </c>
      <c r="I74" t="s">
        <v>117</v>
      </c>
      <c r="J74" t="s">
        <v>10886</v>
      </c>
      <c r="K74" t="s">
        <v>10887</v>
      </c>
      <c r="L74" t="s">
        <v>5229</v>
      </c>
      <c r="M74" t="s">
        <v>136</v>
      </c>
      <c r="N74" t="s">
        <v>136</v>
      </c>
      <c r="O74" t="s">
        <v>121</v>
      </c>
      <c r="P74" s="6">
        <v>96950</v>
      </c>
      <c r="Q74" t="s">
        <v>122</v>
      </c>
      <c r="S74" s="8">
        <v>16702341795</v>
      </c>
      <c r="U74" t="s">
        <v>2927</v>
      </c>
      <c r="V74">
        <v>4599</v>
      </c>
      <c r="W74" t="s">
        <v>124</v>
      </c>
      <c r="Y74" t="s">
        <v>6704</v>
      </c>
      <c r="Z74" t="s">
        <v>6951</v>
      </c>
      <c r="AA74" t="s">
        <v>5228</v>
      </c>
      <c r="AB74" t="s">
        <v>4522</v>
      </c>
      <c r="AC74" t="s">
        <v>5229</v>
      </c>
      <c r="AD74" t="s">
        <v>6705</v>
      </c>
      <c r="AE74" t="s">
        <v>136</v>
      </c>
      <c r="AF74" t="s">
        <v>121</v>
      </c>
      <c r="AG74" s="6">
        <v>96950</v>
      </c>
      <c r="AH74" t="s">
        <v>122</v>
      </c>
      <c r="AJ74" s="8">
        <v>16702341795</v>
      </c>
      <c r="AL74" t="s">
        <v>2930</v>
      </c>
      <c r="BE74" t="str">
        <f>"41-1011.00"</f>
        <v>41-1011.00</v>
      </c>
      <c r="BF74" t="s">
        <v>1340</v>
      </c>
      <c r="BG74" t="s">
        <v>10888</v>
      </c>
      <c r="BH74" t="s">
        <v>4659</v>
      </c>
      <c r="BI74">
        <v>1</v>
      </c>
      <c r="BJ74">
        <v>1</v>
      </c>
      <c r="BK74" s="1">
        <v>45445</v>
      </c>
      <c r="BL74" s="1">
        <v>45809</v>
      </c>
      <c r="BM74" s="1">
        <v>45569</v>
      </c>
      <c r="BN74" s="1">
        <v>45809</v>
      </c>
      <c r="BO74">
        <v>40</v>
      </c>
      <c r="BP74">
        <v>0</v>
      </c>
      <c r="BQ74">
        <v>8</v>
      </c>
      <c r="BR74">
        <v>8</v>
      </c>
      <c r="BS74">
        <v>8</v>
      </c>
      <c r="BT74">
        <v>8</v>
      </c>
      <c r="BU74">
        <v>8</v>
      </c>
      <c r="BV74">
        <v>0</v>
      </c>
      <c r="BW74" t="str">
        <f>"9:00 AM"</f>
        <v>9:00 AM</v>
      </c>
      <c r="BX74" t="str">
        <f>"6:00 PM"</f>
        <v>6:00 PM</v>
      </c>
      <c r="BY74" t="s">
        <v>159</v>
      </c>
      <c r="BZ74">
        <v>0</v>
      </c>
      <c r="CA74">
        <v>12</v>
      </c>
      <c r="CB74" t="s">
        <v>139</v>
      </c>
      <c r="CC74">
        <v>35</v>
      </c>
      <c r="CD74" t="s">
        <v>3942</v>
      </c>
      <c r="CE74" t="s">
        <v>10889</v>
      </c>
      <c r="CG74" t="s">
        <v>120</v>
      </c>
      <c r="CH74" t="s">
        <v>121</v>
      </c>
      <c r="CI74" s="6">
        <v>96950</v>
      </c>
      <c r="CJ74" s="10">
        <v>10.17</v>
      </c>
      <c r="CK74" s="10">
        <v>22.5</v>
      </c>
      <c r="CN74" t="s">
        <v>137</v>
      </c>
      <c r="CO74" t="s">
        <v>133</v>
      </c>
      <c r="CP74" t="s">
        <v>138</v>
      </c>
      <c r="CR74" t="s">
        <v>117</v>
      </c>
      <c r="CS74" t="s">
        <v>139</v>
      </c>
      <c r="CT74" t="s">
        <v>139</v>
      </c>
      <c r="CU74" t="s">
        <v>140</v>
      </c>
      <c r="CV74" t="s">
        <v>140</v>
      </c>
      <c r="CW74" t="s">
        <v>139</v>
      </c>
      <c r="CX74" t="s">
        <v>139</v>
      </c>
      <c r="CY74" s="2" t="s">
        <v>10890</v>
      </c>
      <c r="CZ74" s="8">
        <v>16702341795</v>
      </c>
      <c r="DA74" t="s">
        <v>2930</v>
      </c>
      <c r="DB74" t="s">
        <v>2937</v>
      </c>
      <c r="DC74" t="s">
        <v>139</v>
      </c>
      <c r="DD74" t="s">
        <v>117</v>
      </c>
    </row>
    <row r="75" spans="1:114" ht="15" customHeight="1" x14ac:dyDescent="0.35">
      <c r="A75" t="s">
        <v>11181</v>
      </c>
      <c r="B75" t="s">
        <v>144</v>
      </c>
      <c r="C75" s="1">
        <v>45470</v>
      </c>
      <c r="D75" s="1">
        <v>45569</v>
      </c>
      <c r="E75" t="s">
        <v>116</v>
      </c>
      <c r="F75" s="1">
        <v>45564</v>
      </c>
      <c r="G75" t="s">
        <v>117</v>
      </c>
      <c r="H75" t="s">
        <v>117</v>
      </c>
      <c r="I75" t="s">
        <v>117</v>
      </c>
      <c r="J75" t="s">
        <v>11182</v>
      </c>
      <c r="L75" t="s">
        <v>11183</v>
      </c>
      <c r="M75" t="s">
        <v>9034</v>
      </c>
      <c r="N75" t="s">
        <v>120</v>
      </c>
      <c r="O75" t="s">
        <v>121</v>
      </c>
      <c r="P75" s="6">
        <v>96950</v>
      </c>
      <c r="Q75" t="s">
        <v>122</v>
      </c>
      <c r="S75" s="8">
        <v>16702352375</v>
      </c>
      <c r="U75" t="s">
        <v>9035</v>
      </c>
      <c r="V75">
        <v>236115</v>
      </c>
      <c r="W75" t="s">
        <v>124</v>
      </c>
      <c r="Y75" t="s">
        <v>11184</v>
      </c>
      <c r="Z75" t="s">
        <v>11185</v>
      </c>
      <c r="AB75" t="s">
        <v>11186</v>
      </c>
      <c r="AC75" t="s">
        <v>11183</v>
      </c>
      <c r="AD75" t="s">
        <v>9034</v>
      </c>
      <c r="AE75" t="s">
        <v>120</v>
      </c>
      <c r="AF75" t="s">
        <v>121</v>
      </c>
      <c r="AG75" s="6">
        <v>96950</v>
      </c>
      <c r="AH75" t="s">
        <v>122</v>
      </c>
      <c r="AJ75" s="8">
        <v>16702854334</v>
      </c>
      <c r="AL75" t="s">
        <v>9039</v>
      </c>
      <c r="BE75" t="str">
        <f>"37-2012.00"</f>
        <v>37-2012.00</v>
      </c>
      <c r="BF75" t="s">
        <v>130</v>
      </c>
      <c r="BG75" t="s">
        <v>11187</v>
      </c>
      <c r="BH75" t="s">
        <v>979</v>
      </c>
      <c r="BI75">
        <v>4</v>
      </c>
      <c r="BJ75">
        <v>4</v>
      </c>
      <c r="BK75" s="1">
        <v>45566</v>
      </c>
      <c r="BL75" s="1">
        <v>45930</v>
      </c>
      <c r="BM75" s="1">
        <v>45569</v>
      </c>
      <c r="BN75" s="1">
        <v>45930</v>
      </c>
      <c r="BO75">
        <v>35</v>
      </c>
      <c r="BP75">
        <v>0</v>
      </c>
      <c r="BQ75">
        <v>7</v>
      </c>
      <c r="BR75">
        <v>7</v>
      </c>
      <c r="BS75">
        <v>7</v>
      </c>
      <c r="BT75">
        <v>7</v>
      </c>
      <c r="BU75">
        <v>7</v>
      </c>
      <c r="BV75">
        <v>0</v>
      </c>
      <c r="BW75" t="str">
        <f>"8:00 AM"</f>
        <v>8:00 AM</v>
      </c>
      <c r="BX75" t="str">
        <f>"4:00 PM"</f>
        <v>4:00 PM</v>
      </c>
      <c r="BY75" t="s">
        <v>133</v>
      </c>
      <c r="BZ75">
        <v>0</v>
      </c>
      <c r="CA75">
        <v>3</v>
      </c>
      <c r="CB75" t="s">
        <v>117</v>
      </c>
      <c r="CD75" s="2" t="s">
        <v>11188</v>
      </c>
      <c r="CE75" t="s">
        <v>11183</v>
      </c>
      <c r="CF75" t="s">
        <v>164</v>
      </c>
      <c r="CG75" t="s">
        <v>120</v>
      </c>
      <c r="CH75" t="s">
        <v>121</v>
      </c>
      <c r="CI75" s="6">
        <v>96950</v>
      </c>
      <c r="CJ75" s="10">
        <v>7.64</v>
      </c>
      <c r="CK75" s="10">
        <v>7.64</v>
      </c>
      <c r="CL75" s="10">
        <v>11.46</v>
      </c>
      <c r="CM75" s="10">
        <v>11.46</v>
      </c>
      <c r="CN75" t="s">
        <v>137</v>
      </c>
      <c r="CO75" t="s">
        <v>140</v>
      </c>
      <c r="CP75" t="s">
        <v>138</v>
      </c>
      <c r="CR75" t="s">
        <v>117</v>
      </c>
      <c r="CS75" t="s">
        <v>139</v>
      </c>
      <c r="CT75" t="s">
        <v>140</v>
      </c>
      <c r="CU75" t="s">
        <v>139</v>
      </c>
      <c r="CV75" t="s">
        <v>140</v>
      </c>
      <c r="CW75" t="s">
        <v>139</v>
      </c>
      <c r="CX75" t="s">
        <v>140</v>
      </c>
      <c r="CY75" t="s">
        <v>1167</v>
      </c>
      <c r="CZ75" s="8">
        <v>16702352375</v>
      </c>
      <c r="DA75" t="s">
        <v>9039</v>
      </c>
      <c r="DB75" t="s">
        <v>309</v>
      </c>
      <c r="DC75" t="s">
        <v>139</v>
      </c>
      <c r="DD75" t="s">
        <v>117</v>
      </c>
      <c r="DE75" t="s">
        <v>1530</v>
      </c>
      <c r="DF75" t="s">
        <v>1531</v>
      </c>
      <c r="DG75" t="s">
        <v>1532</v>
      </c>
      <c r="DH75" t="s">
        <v>1156</v>
      </c>
      <c r="DI75" t="s">
        <v>1153</v>
      </c>
      <c r="DJ75" t="s">
        <v>1162</v>
      </c>
    </row>
    <row r="76" spans="1:114" ht="15" customHeight="1" x14ac:dyDescent="0.35">
      <c r="A76" t="s">
        <v>14245</v>
      </c>
      <c r="B76" t="s">
        <v>144</v>
      </c>
      <c r="C76" s="1">
        <v>45470</v>
      </c>
      <c r="D76" s="1">
        <v>45569</v>
      </c>
      <c r="E76" t="s">
        <v>116</v>
      </c>
      <c r="F76" s="1">
        <v>45558</v>
      </c>
      <c r="G76" t="s">
        <v>117</v>
      </c>
      <c r="H76" t="s">
        <v>117</v>
      </c>
      <c r="I76" t="s">
        <v>117</v>
      </c>
      <c r="J76" t="s">
        <v>9031</v>
      </c>
      <c r="K76" t="s">
        <v>9032</v>
      </c>
      <c r="L76" t="s">
        <v>9033</v>
      </c>
      <c r="M76" t="s">
        <v>9034</v>
      </c>
      <c r="N76" t="s">
        <v>120</v>
      </c>
      <c r="O76" t="s">
        <v>121</v>
      </c>
      <c r="P76" s="6">
        <v>96950</v>
      </c>
      <c r="Q76" t="s">
        <v>122</v>
      </c>
      <c r="S76" s="8">
        <v>16702352375</v>
      </c>
      <c r="U76" t="s">
        <v>9035</v>
      </c>
      <c r="V76">
        <v>236115</v>
      </c>
      <c r="W76" t="s">
        <v>124</v>
      </c>
      <c r="Y76" t="s">
        <v>9036</v>
      </c>
      <c r="Z76" t="s">
        <v>9037</v>
      </c>
      <c r="AB76" t="s">
        <v>9038</v>
      </c>
      <c r="AC76" t="s">
        <v>9033</v>
      </c>
      <c r="AD76" t="s">
        <v>9034</v>
      </c>
      <c r="AE76" t="s">
        <v>120</v>
      </c>
      <c r="AF76" t="s">
        <v>121</v>
      </c>
      <c r="AG76" s="6">
        <v>96950</v>
      </c>
      <c r="AH76" t="s">
        <v>122</v>
      </c>
      <c r="AJ76" s="8">
        <v>16702352375</v>
      </c>
      <c r="AL76" t="s">
        <v>9039</v>
      </c>
      <c r="BE76" t="str">
        <f>"49-9071.00"</f>
        <v>49-9071.00</v>
      </c>
      <c r="BF76" t="s">
        <v>156</v>
      </c>
      <c r="BG76" t="s">
        <v>9040</v>
      </c>
      <c r="BH76" t="s">
        <v>2639</v>
      </c>
      <c r="BI76">
        <v>5</v>
      </c>
      <c r="BJ76">
        <v>5</v>
      </c>
      <c r="BK76" s="1">
        <v>45560</v>
      </c>
      <c r="BL76" s="1">
        <v>45924</v>
      </c>
      <c r="BM76" s="1">
        <v>45569</v>
      </c>
      <c r="BN76" s="1">
        <v>45924</v>
      </c>
      <c r="BO76">
        <v>35</v>
      </c>
      <c r="BP76">
        <v>0</v>
      </c>
      <c r="BQ76">
        <v>7</v>
      </c>
      <c r="BR76">
        <v>7</v>
      </c>
      <c r="BS76">
        <v>7</v>
      </c>
      <c r="BT76">
        <v>7</v>
      </c>
      <c r="BU76">
        <v>7</v>
      </c>
      <c r="BV76">
        <v>0</v>
      </c>
      <c r="BW76" t="str">
        <f>"8:00 AM"</f>
        <v>8:00 AM</v>
      </c>
      <c r="BX76" t="str">
        <f>"4:00 PM"</f>
        <v>4:00 PM</v>
      </c>
      <c r="BY76" t="s">
        <v>159</v>
      </c>
      <c r="BZ76">
        <v>0</v>
      </c>
      <c r="CA76">
        <v>24</v>
      </c>
      <c r="CB76" t="s">
        <v>117</v>
      </c>
      <c r="CD76" t="s">
        <v>9041</v>
      </c>
      <c r="CE76" t="s">
        <v>9033</v>
      </c>
      <c r="CF76" t="s">
        <v>140</v>
      </c>
      <c r="CG76" t="s">
        <v>120</v>
      </c>
      <c r="CH76" t="s">
        <v>121</v>
      </c>
      <c r="CI76" s="6">
        <v>96950</v>
      </c>
      <c r="CJ76" s="10">
        <v>9.5399999999999991</v>
      </c>
      <c r="CK76" s="10">
        <v>9.5399999999999991</v>
      </c>
      <c r="CL76" s="10">
        <v>14.31</v>
      </c>
      <c r="CM76" s="10">
        <v>14.31</v>
      </c>
      <c r="CN76" t="s">
        <v>137</v>
      </c>
      <c r="CO76" t="s">
        <v>140</v>
      </c>
      <c r="CP76" t="s">
        <v>138</v>
      </c>
      <c r="CR76" t="s">
        <v>117</v>
      </c>
      <c r="CS76" t="s">
        <v>139</v>
      </c>
      <c r="CT76" t="s">
        <v>140</v>
      </c>
      <c r="CU76" t="s">
        <v>139</v>
      </c>
      <c r="CV76" t="s">
        <v>140</v>
      </c>
      <c r="CW76" t="s">
        <v>139</v>
      </c>
      <c r="CX76" t="s">
        <v>140</v>
      </c>
      <c r="CY76" t="s">
        <v>1167</v>
      </c>
      <c r="CZ76" s="8">
        <v>16702352375</v>
      </c>
      <c r="DA76" t="s">
        <v>9039</v>
      </c>
      <c r="DB76" t="s">
        <v>309</v>
      </c>
      <c r="DC76" t="s">
        <v>139</v>
      </c>
      <c r="DD76" t="s">
        <v>117</v>
      </c>
      <c r="DE76" t="s">
        <v>1530</v>
      </c>
      <c r="DF76" t="s">
        <v>1531</v>
      </c>
      <c r="DG76" t="s">
        <v>1532</v>
      </c>
      <c r="DH76" t="s">
        <v>1156</v>
      </c>
      <c r="DI76" t="s">
        <v>1153</v>
      </c>
      <c r="DJ76" t="s">
        <v>1162</v>
      </c>
    </row>
    <row r="77" spans="1:114" ht="15" customHeight="1" x14ac:dyDescent="0.35">
      <c r="A77" t="s">
        <v>9005</v>
      </c>
      <c r="B77" t="s">
        <v>144</v>
      </c>
      <c r="C77" s="1">
        <v>45470</v>
      </c>
      <c r="D77" s="1">
        <v>45569</v>
      </c>
      <c r="E77" t="s">
        <v>116</v>
      </c>
      <c r="F77" s="1">
        <v>45564</v>
      </c>
      <c r="G77" t="s">
        <v>117</v>
      </c>
      <c r="H77" t="s">
        <v>117</v>
      </c>
      <c r="I77" t="s">
        <v>117</v>
      </c>
      <c r="J77" t="s">
        <v>9006</v>
      </c>
      <c r="L77" t="s">
        <v>1437</v>
      </c>
      <c r="M77" t="s">
        <v>4681</v>
      </c>
      <c r="N77" t="s">
        <v>136</v>
      </c>
      <c r="O77" t="s">
        <v>121</v>
      </c>
      <c r="P77" s="6">
        <v>96950</v>
      </c>
      <c r="Q77" t="s">
        <v>122</v>
      </c>
      <c r="R77" t="s">
        <v>140</v>
      </c>
      <c r="S77" s="8">
        <v>16702334321</v>
      </c>
      <c r="U77" t="s">
        <v>5942</v>
      </c>
      <c r="V77">
        <v>562111</v>
      </c>
      <c r="W77" t="s">
        <v>124</v>
      </c>
      <c r="Y77" t="s">
        <v>2999</v>
      </c>
      <c r="Z77" t="s">
        <v>4683</v>
      </c>
      <c r="AB77" t="s">
        <v>2665</v>
      </c>
      <c r="AC77" t="s">
        <v>1437</v>
      </c>
      <c r="AD77" t="s">
        <v>4681</v>
      </c>
      <c r="AE77" t="s">
        <v>136</v>
      </c>
      <c r="AF77" t="s">
        <v>121</v>
      </c>
      <c r="AG77" s="6">
        <v>96950</v>
      </c>
      <c r="AH77" t="s">
        <v>122</v>
      </c>
      <c r="AJ77" s="8">
        <v>16702334321</v>
      </c>
      <c r="AL77" t="s">
        <v>4684</v>
      </c>
      <c r="BE77" t="str">
        <f>"53-7081.00"</f>
        <v>53-7081.00</v>
      </c>
      <c r="BF77" t="s">
        <v>5943</v>
      </c>
      <c r="BG77" t="s">
        <v>9007</v>
      </c>
      <c r="BH77" t="s">
        <v>9008</v>
      </c>
      <c r="BI77">
        <v>4</v>
      </c>
      <c r="BJ77">
        <v>4</v>
      </c>
      <c r="BK77" s="1">
        <v>45566</v>
      </c>
      <c r="BL77" s="1">
        <v>45930</v>
      </c>
      <c r="BM77" s="1">
        <v>45569</v>
      </c>
      <c r="BN77" s="1">
        <v>45930</v>
      </c>
      <c r="BO77">
        <v>40</v>
      </c>
      <c r="BP77">
        <v>0</v>
      </c>
      <c r="BQ77">
        <v>8</v>
      </c>
      <c r="BR77">
        <v>8</v>
      </c>
      <c r="BS77">
        <v>8</v>
      </c>
      <c r="BT77">
        <v>8</v>
      </c>
      <c r="BU77">
        <v>8</v>
      </c>
      <c r="BV77">
        <v>0</v>
      </c>
      <c r="BW77" t="str">
        <f>"8:00 AM"</f>
        <v>8:00 AM</v>
      </c>
      <c r="BX77" t="str">
        <f>"5:00 PM"</f>
        <v>5:00 PM</v>
      </c>
      <c r="BY77" t="s">
        <v>133</v>
      </c>
      <c r="BZ77">
        <v>0</v>
      </c>
      <c r="CA77">
        <v>12</v>
      </c>
      <c r="CB77" t="s">
        <v>117</v>
      </c>
      <c r="CD77" t="s">
        <v>9009</v>
      </c>
      <c r="CE77" t="s">
        <v>1437</v>
      </c>
      <c r="CF77" t="s">
        <v>140</v>
      </c>
      <c r="CG77" t="s">
        <v>136</v>
      </c>
      <c r="CH77" t="s">
        <v>121</v>
      </c>
      <c r="CI77" s="6">
        <v>96950</v>
      </c>
      <c r="CJ77" s="10">
        <v>9.01</v>
      </c>
      <c r="CK77" s="10">
        <v>9.51</v>
      </c>
      <c r="CL77" s="10">
        <v>13.52</v>
      </c>
      <c r="CM77" s="10">
        <v>14.27</v>
      </c>
      <c r="CN77" t="s">
        <v>137</v>
      </c>
      <c r="CO77" t="s">
        <v>140</v>
      </c>
      <c r="CP77" t="s">
        <v>138</v>
      </c>
      <c r="CR77" t="s">
        <v>117</v>
      </c>
      <c r="CS77" t="s">
        <v>139</v>
      </c>
      <c r="CT77" t="s">
        <v>140</v>
      </c>
      <c r="CU77" t="s">
        <v>139</v>
      </c>
      <c r="CV77" t="s">
        <v>140</v>
      </c>
      <c r="CW77" t="s">
        <v>139</v>
      </c>
      <c r="CX77" t="s">
        <v>140</v>
      </c>
      <c r="CY77" t="s">
        <v>1167</v>
      </c>
      <c r="CZ77" s="8">
        <v>16702334321</v>
      </c>
      <c r="DA77" t="s">
        <v>4684</v>
      </c>
      <c r="DB77" t="s">
        <v>309</v>
      </c>
      <c r="DC77" t="s">
        <v>139</v>
      </c>
      <c r="DD77" t="s">
        <v>117</v>
      </c>
      <c r="DE77" t="s">
        <v>1530</v>
      </c>
      <c r="DF77" t="s">
        <v>1531</v>
      </c>
      <c r="DG77" t="s">
        <v>1532</v>
      </c>
      <c r="DH77" t="s">
        <v>9010</v>
      </c>
      <c r="DI77" t="s">
        <v>1153</v>
      </c>
      <c r="DJ77" t="s">
        <v>1162</v>
      </c>
    </row>
    <row r="78" spans="1:114" ht="15" customHeight="1" x14ac:dyDescent="0.35">
      <c r="A78" t="s">
        <v>12779</v>
      </c>
      <c r="B78" t="s">
        <v>294</v>
      </c>
      <c r="C78" s="1">
        <v>45471</v>
      </c>
      <c r="D78" s="1">
        <v>45569</v>
      </c>
      <c r="E78" t="s">
        <v>116</v>
      </c>
      <c r="F78" s="1">
        <v>45564</v>
      </c>
      <c r="G78" t="s">
        <v>117</v>
      </c>
      <c r="H78" t="s">
        <v>117</v>
      </c>
      <c r="I78" t="s">
        <v>117</v>
      </c>
      <c r="J78" t="s">
        <v>12780</v>
      </c>
      <c r="K78" t="s">
        <v>12781</v>
      </c>
      <c r="L78" t="s">
        <v>12782</v>
      </c>
      <c r="M78" t="s">
        <v>12783</v>
      </c>
      <c r="N78" t="s">
        <v>120</v>
      </c>
      <c r="O78" t="s">
        <v>121</v>
      </c>
      <c r="P78" s="6">
        <v>96950</v>
      </c>
      <c r="Q78" t="s">
        <v>122</v>
      </c>
      <c r="S78" s="8">
        <v>16702355098</v>
      </c>
      <c r="U78" t="s">
        <v>12784</v>
      </c>
      <c r="V78">
        <v>72251</v>
      </c>
      <c r="W78" t="s">
        <v>124</v>
      </c>
      <c r="Y78" t="s">
        <v>1548</v>
      </c>
      <c r="Z78" t="s">
        <v>12785</v>
      </c>
      <c r="AA78" t="s">
        <v>12786</v>
      </c>
      <c r="AB78" t="s">
        <v>12787</v>
      </c>
      <c r="AC78" t="s">
        <v>12788</v>
      </c>
      <c r="AD78" t="s">
        <v>12789</v>
      </c>
      <c r="AE78" t="s">
        <v>120</v>
      </c>
      <c r="AF78" t="s">
        <v>121</v>
      </c>
      <c r="AG78" s="6">
        <v>96950</v>
      </c>
      <c r="AH78" t="s">
        <v>122</v>
      </c>
      <c r="AJ78" s="8">
        <v>16702355098</v>
      </c>
      <c r="AL78" t="s">
        <v>12790</v>
      </c>
      <c r="BE78" t="str">
        <f>"35-2014.00"</f>
        <v>35-2014.00</v>
      </c>
      <c r="BF78" t="s">
        <v>191</v>
      </c>
      <c r="BG78" t="s">
        <v>12791</v>
      </c>
      <c r="BH78" t="s">
        <v>193</v>
      </c>
      <c r="BI78">
        <v>4</v>
      </c>
      <c r="BJ78">
        <v>3</v>
      </c>
      <c r="BK78" s="1">
        <v>45566</v>
      </c>
      <c r="BL78" s="1">
        <v>45930</v>
      </c>
      <c r="BM78" s="1">
        <v>45569</v>
      </c>
      <c r="BN78" s="1">
        <v>45930</v>
      </c>
      <c r="BO78">
        <v>36</v>
      </c>
      <c r="BP78">
        <v>6</v>
      </c>
      <c r="BQ78">
        <v>6</v>
      </c>
      <c r="BR78">
        <v>6</v>
      </c>
      <c r="BS78">
        <v>0</v>
      </c>
      <c r="BT78">
        <v>6</v>
      </c>
      <c r="BU78">
        <v>6</v>
      </c>
      <c r="BV78">
        <v>6</v>
      </c>
      <c r="BW78" t="str">
        <f>"7:00 AM"</f>
        <v>7:00 AM</v>
      </c>
      <c r="BX78" t="str">
        <f>"2:00 PM"</f>
        <v>2:00 PM</v>
      </c>
      <c r="BY78" t="s">
        <v>133</v>
      </c>
      <c r="BZ78">
        <v>0</v>
      </c>
      <c r="CA78">
        <v>12</v>
      </c>
      <c r="CB78" t="s">
        <v>117</v>
      </c>
      <c r="CD78" t="s">
        <v>12792</v>
      </c>
      <c r="CE78" t="s">
        <v>12793</v>
      </c>
      <c r="CF78" t="s">
        <v>140</v>
      </c>
      <c r="CG78" t="s">
        <v>120</v>
      </c>
      <c r="CH78" t="s">
        <v>121</v>
      </c>
      <c r="CI78" s="6">
        <v>96950</v>
      </c>
      <c r="CJ78" s="10">
        <v>8.69</v>
      </c>
      <c r="CK78" s="10">
        <v>8.69</v>
      </c>
      <c r="CL78" s="10">
        <v>13.04</v>
      </c>
      <c r="CM78" s="10">
        <v>13.04</v>
      </c>
      <c r="CN78" t="s">
        <v>137</v>
      </c>
      <c r="CO78" t="s">
        <v>140</v>
      </c>
      <c r="CP78" t="s">
        <v>138</v>
      </c>
      <c r="CR78" t="s">
        <v>117</v>
      </c>
      <c r="CS78" t="s">
        <v>139</v>
      </c>
      <c r="CT78" t="s">
        <v>140</v>
      </c>
      <c r="CU78" t="s">
        <v>139</v>
      </c>
      <c r="CV78" t="s">
        <v>140</v>
      </c>
      <c r="CW78" t="s">
        <v>139</v>
      </c>
      <c r="CX78" t="s">
        <v>140</v>
      </c>
      <c r="CY78" t="s">
        <v>1167</v>
      </c>
      <c r="CZ78" s="8">
        <v>16702355098</v>
      </c>
      <c r="DA78" t="s">
        <v>12790</v>
      </c>
      <c r="DB78" t="s">
        <v>309</v>
      </c>
      <c r="DC78" t="s">
        <v>139</v>
      </c>
      <c r="DD78" t="s">
        <v>117</v>
      </c>
      <c r="DE78" t="s">
        <v>1530</v>
      </c>
      <c r="DF78" t="s">
        <v>1531</v>
      </c>
      <c r="DG78" t="s">
        <v>1532</v>
      </c>
      <c r="DH78" t="s">
        <v>1156</v>
      </c>
      <c r="DI78" t="s">
        <v>1153</v>
      </c>
      <c r="DJ78" t="s">
        <v>1162</v>
      </c>
    </row>
    <row r="79" spans="1:114" ht="15" customHeight="1" x14ac:dyDescent="0.35">
      <c r="A79" t="s">
        <v>3663</v>
      </c>
      <c r="B79" t="s">
        <v>166</v>
      </c>
      <c r="C79" s="1">
        <v>45471</v>
      </c>
      <c r="D79" s="1">
        <v>45569</v>
      </c>
      <c r="E79" t="s">
        <v>211</v>
      </c>
      <c r="G79" t="s">
        <v>117</v>
      </c>
      <c r="H79" t="s">
        <v>117</v>
      </c>
      <c r="I79" t="s">
        <v>117</v>
      </c>
      <c r="J79" t="s">
        <v>3664</v>
      </c>
      <c r="L79" t="s">
        <v>3665</v>
      </c>
      <c r="M79" t="s">
        <v>3666</v>
      </c>
      <c r="N79" t="s">
        <v>120</v>
      </c>
      <c r="O79" t="s">
        <v>121</v>
      </c>
      <c r="P79" s="6">
        <v>96950</v>
      </c>
      <c r="Q79" t="s">
        <v>122</v>
      </c>
      <c r="S79" s="8">
        <v>16702885982</v>
      </c>
      <c r="U79" t="s">
        <v>3667</v>
      </c>
      <c r="V79">
        <v>561320</v>
      </c>
      <c r="W79" t="s">
        <v>124</v>
      </c>
      <c r="Y79" t="s">
        <v>3668</v>
      </c>
      <c r="Z79" t="s">
        <v>3669</v>
      </c>
      <c r="AA79" t="s">
        <v>3670</v>
      </c>
      <c r="AB79" t="s">
        <v>128</v>
      </c>
      <c r="AC79" t="s">
        <v>3671</v>
      </c>
      <c r="AD79" t="s">
        <v>3666</v>
      </c>
      <c r="AE79" t="s">
        <v>120</v>
      </c>
      <c r="AF79" t="s">
        <v>121</v>
      </c>
      <c r="AG79" s="6">
        <v>96950</v>
      </c>
      <c r="AH79" t="s">
        <v>122</v>
      </c>
      <c r="AJ79" s="8">
        <v>16702885982</v>
      </c>
      <c r="AL79" t="s">
        <v>3672</v>
      </c>
      <c r="BE79" t="str">
        <f>"49-9071.00"</f>
        <v>49-9071.00</v>
      </c>
      <c r="BF79" t="s">
        <v>156</v>
      </c>
      <c r="BG79" t="s">
        <v>3673</v>
      </c>
      <c r="BH79" t="s">
        <v>2639</v>
      </c>
      <c r="BI79">
        <v>7</v>
      </c>
      <c r="BK79" s="1">
        <v>45586</v>
      </c>
      <c r="BL79" s="1">
        <v>45950</v>
      </c>
      <c r="BO79">
        <v>40</v>
      </c>
      <c r="BP79">
        <v>0</v>
      </c>
      <c r="BQ79">
        <v>8</v>
      </c>
      <c r="BR79">
        <v>8</v>
      </c>
      <c r="BS79">
        <v>8</v>
      </c>
      <c r="BT79">
        <v>8</v>
      </c>
      <c r="BU79">
        <v>8</v>
      </c>
      <c r="BV79">
        <v>0</v>
      </c>
      <c r="BW79" t="str">
        <f>"8:00 AM"</f>
        <v>8:00 AM</v>
      </c>
      <c r="BX79" t="str">
        <f>"5:00 PM"</f>
        <v>5:00 PM</v>
      </c>
      <c r="BY79" t="s">
        <v>159</v>
      </c>
      <c r="BZ79">
        <v>0</v>
      </c>
      <c r="CA79">
        <v>24</v>
      </c>
      <c r="CB79" t="s">
        <v>117</v>
      </c>
      <c r="CD79" t="s">
        <v>3674</v>
      </c>
      <c r="CE79" t="s">
        <v>3675</v>
      </c>
      <c r="CF79" t="s">
        <v>164</v>
      </c>
      <c r="CG79" t="s">
        <v>120</v>
      </c>
      <c r="CH79" t="s">
        <v>121</v>
      </c>
      <c r="CI79" s="6">
        <v>96950</v>
      </c>
      <c r="CJ79" s="10">
        <v>9.5399999999999991</v>
      </c>
      <c r="CK79" s="10">
        <v>9.5399999999999991</v>
      </c>
      <c r="CL79" s="10">
        <v>14.31</v>
      </c>
      <c r="CM79" s="10">
        <v>14.31</v>
      </c>
      <c r="CN79" t="s">
        <v>137</v>
      </c>
      <c r="CO79" t="s">
        <v>164</v>
      </c>
      <c r="CP79" t="s">
        <v>138</v>
      </c>
      <c r="CR79" t="s">
        <v>117</v>
      </c>
      <c r="CS79" t="s">
        <v>139</v>
      </c>
      <c r="CT79" t="s">
        <v>140</v>
      </c>
      <c r="CU79" t="s">
        <v>139</v>
      </c>
      <c r="CV79" t="s">
        <v>140</v>
      </c>
      <c r="CW79" t="s">
        <v>139</v>
      </c>
      <c r="CX79" t="s">
        <v>140</v>
      </c>
      <c r="CY79" t="s">
        <v>1167</v>
      </c>
      <c r="CZ79" s="8">
        <v>16702885982</v>
      </c>
      <c r="DA79" t="s">
        <v>3672</v>
      </c>
      <c r="DB79" t="s">
        <v>309</v>
      </c>
      <c r="DC79" t="s">
        <v>139</v>
      </c>
      <c r="DD79" t="s">
        <v>117</v>
      </c>
      <c r="DE79" t="s">
        <v>1530</v>
      </c>
      <c r="DF79" t="s">
        <v>1531</v>
      </c>
      <c r="DG79" t="s">
        <v>1532</v>
      </c>
      <c r="DH79" t="s">
        <v>1156</v>
      </c>
      <c r="DI79" t="s">
        <v>1153</v>
      </c>
      <c r="DJ79" t="s">
        <v>1162</v>
      </c>
    </row>
    <row r="80" spans="1:114" ht="15" customHeight="1" x14ac:dyDescent="0.35">
      <c r="A80" t="s">
        <v>6752</v>
      </c>
      <c r="B80" t="s">
        <v>144</v>
      </c>
      <c r="C80" s="1">
        <v>45471</v>
      </c>
      <c r="D80" s="1">
        <v>45569</v>
      </c>
      <c r="E80" t="s">
        <v>211</v>
      </c>
      <c r="G80" t="s">
        <v>117</v>
      </c>
      <c r="H80" t="s">
        <v>117</v>
      </c>
      <c r="I80" t="s">
        <v>117</v>
      </c>
      <c r="J80" t="s">
        <v>6753</v>
      </c>
      <c r="L80" t="s">
        <v>6754</v>
      </c>
      <c r="N80" t="s">
        <v>136</v>
      </c>
      <c r="O80" t="s">
        <v>121</v>
      </c>
      <c r="P80" s="6">
        <v>96950</v>
      </c>
      <c r="Q80" t="s">
        <v>122</v>
      </c>
      <c r="S80" s="8">
        <v>16702338100</v>
      </c>
      <c r="U80" t="s">
        <v>6755</v>
      </c>
      <c r="V80">
        <v>531110</v>
      </c>
      <c r="W80" t="s">
        <v>124</v>
      </c>
      <c r="Y80" t="s">
        <v>6756</v>
      </c>
      <c r="Z80" t="s">
        <v>6757</v>
      </c>
      <c r="AA80" t="s">
        <v>6758</v>
      </c>
      <c r="AB80" t="s">
        <v>1160</v>
      </c>
      <c r="AC80" t="s">
        <v>6754</v>
      </c>
      <c r="AE80" t="s">
        <v>136</v>
      </c>
      <c r="AF80" t="s">
        <v>121</v>
      </c>
      <c r="AG80" s="6">
        <v>96950</v>
      </c>
      <c r="AH80" t="s">
        <v>122</v>
      </c>
      <c r="AJ80" s="8">
        <v>16702338100</v>
      </c>
      <c r="AL80" t="s">
        <v>6759</v>
      </c>
      <c r="BE80" t="str">
        <f>"49-9071.00"</f>
        <v>49-9071.00</v>
      </c>
      <c r="BF80" t="s">
        <v>156</v>
      </c>
      <c r="BG80" t="s">
        <v>6760</v>
      </c>
      <c r="BH80" t="s">
        <v>6761</v>
      </c>
      <c r="BI80">
        <v>10</v>
      </c>
      <c r="BJ80">
        <v>10</v>
      </c>
      <c r="BK80" s="1">
        <v>45505</v>
      </c>
      <c r="BL80" s="1">
        <v>45869</v>
      </c>
      <c r="BM80" s="1">
        <v>45569</v>
      </c>
      <c r="BN80" s="1">
        <v>45869</v>
      </c>
      <c r="BO80">
        <v>35</v>
      </c>
      <c r="BP80">
        <v>0</v>
      </c>
      <c r="BQ80">
        <v>7</v>
      </c>
      <c r="BR80">
        <v>7</v>
      </c>
      <c r="BS80">
        <v>7</v>
      </c>
      <c r="BT80">
        <v>7</v>
      </c>
      <c r="BU80">
        <v>7</v>
      </c>
      <c r="BV80">
        <v>0</v>
      </c>
      <c r="BW80" t="str">
        <f>"7:00 AM"</f>
        <v>7:00 AM</v>
      </c>
      <c r="BX80" t="str">
        <f>"3:00 PM"</f>
        <v>3:00 PM</v>
      </c>
      <c r="BY80" t="s">
        <v>159</v>
      </c>
      <c r="BZ80">
        <v>12</v>
      </c>
      <c r="CA80">
        <v>12</v>
      </c>
      <c r="CB80" t="s">
        <v>117</v>
      </c>
      <c r="CD80" t="s">
        <v>133</v>
      </c>
      <c r="CE80" t="s">
        <v>6754</v>
      </c>
      <c r="CG80" t="s">
        <v>136</v>
      </c>
      <c r="CH80" t="s">
        <v>121</v>
      </c>
      <c r="CI80" s="6">
        <v>96950</v>
      </c>
      <c r="CJ80" s="10">
        <v>9.5399999999999991</v>
      </c>
      <c r="CK80" s="10">
        <v>9.5399999999999991</v>
      </c>
      <c r="CL80" s="10">
        <v>14.31</v>
      </c>
      <c r="CM80" s="10">
        <v>14.31</v>
      </c>
      <c r="CN80" t="s">
        <v>137</v>
      </c>
      <c r="CO80" t="s">
        <v>140</v>
      </c>
      <c r="CP80" t="s">
        <v>138</v>
      </c>
      <c r="CR80" t="s">
        <v>117</v>
      </c>
      <c r="CS80" t="s">
        <v>139</v>
      </c>
      <c r="CT80" t="s">
        <v>140</v>
      </c>
      <c r="CU80" t="s">
        <v>140</v>
      </c>
      <c r="CV80" t="s">
        <v>140</v>
      </c>
      <c r="CW80" t="s">
        <v>139</v>
      </c>
      <c r="CX80" t="s">
        <v>140</v>
      </c>
      <c r="CY80" t="s">
        <v>6762</v>
      </c>
      <c r="CZ80" s="8" t="s">
        <v>140</v>
      </c>
      <c r="DA80" t="s">
        <v>6759</v>
      </c>
      <c r="DB80" t="s">
        <v>142</v>
      </c>
      <c r="DC80" t="s">
        <v>139</v>
      </c>
      <c r="DD80" t="s">
        <v>117</v>
      </c>
    </row>
    <row r="81" spans="1:114" ht="15" customHeight="1" x14ac:dyDescent="0.35">
      <c r="A81" t="s">
        <v>16987</v>
      </c>
      <c r="B81" t="s">
        <v>144</v>
      </c>
      <c r="C81" s="1">
        <v>45485</v>
      </c>
      <c r="D81" s="1">
        <v>45569</v>
      </c>
      <c r="E81" t="s">
        <v>116</v>
      </c>
      <c r="F81" s="1">
        <v>45564</v>
      </c>
      <c r="G81" t="s">
        <v>117</v>
      </c>
      <c r="H81" t="s">
        <v>117</v>
      </c>
      <c r="I81" t="s">
        <v>117</v>
      </c>
      <c r="J81" t="s">
        <v>3557</v>
      </c>
      <c r="K81" t="s">
        <v>3558</v>
      </c>
      <c r="L81" t="s">
        <v>3559</v>
      </c>
      <c r="M81" t="s">
        <v>3560</v>
      </c>
      <c r="N81" t="s">
        <v>136</v>
      </c>
      <c r="O81" t="s">
        <v>121</v>
      </c>
      <c r="P81" s="6">
        <v>96950</v>
      </c>
      <c r="Q81" t="s">
        <v>122</v>
      </c>
      <c r="R81" t="s">
        <v>1677</v>
      </c>
      <c r="S81" s="8">
        <v>16702877041</v>
      </c>
      <c r="U81" t="s">
        <v>3561</v>
      </c>
      <c r="V81">
        <v>72241</v>
      </c>
      <c r="W81" t="s">
        <v>124</v>
      </c>
      <c r="Y81" t="s">
        <v>3562</v>
      </c>
      <c r="Z81" t="s">
        <v>3563</v>
      </c>
      <c r="AA81" t="s">
        <v>3564</v>
      </c>
      <c r="AB81" t="s">
        <v>205</v>
      </c>
      <c r="AC81" t="s">
        <v>3559</v>
      </c>
      <c r="AD81" t="s">
        <v>3560</v>
      </c>
      <c r="AE81" t="s">
        <v>136</v>
      </c>
      <c r="AF81" t="s">
        <v>121</v>
      </c>
      <c r="AG81" s="6">
        <v>96950</v>
      </c>
      <c r="AH81" t="s">
        <v>122</v>
      </c>
      <c r="AI81" t="s">
        <v>4761</v>
      </c>
      <c r="AJ81" s="8">
        <v>16702877041</v>
      </c>
      <c r="AL81" t="s">
        <v>3565</v>
      </c>
      <c r="BE81" t="str">
        <f>"35-2014.00"</f>
        <v>35-2014.00</v>
      </c>
      <c r="BF81" t="s">
        <v>191</v>
      </c>
      <c r="BG81" t="s">
        <v>7668</v>
      </c>
      <c r="BH81" t="s">
        <v>313</v>
      </c>
      <c r="BI81">
        <v>4</v>
      </c>
      <c r="BJ81">
        <v>4</v>
      </c>
      <c r="BK81" s="1">
        <v>45566</v>
      </c>
      <c r="BL81" s="1">
        <v>45930</v>
      </c>
      <c r="BM81" s="1">
        <v>45569</v>
      </c>
      <c r="BN81" s="1">
        <v>45930</v>
      </c>
      <c r="BO81">
        <v>35</v>
      </c>
      <c r="BP81">
        <v>5</v>
      </c>
      <c r="BQ81">
        <v>5</v>
      </c>
      <c r="BR81">
        <v>5</v>
      </c>
      <c r="BS81">
        <v>5</v>
      </c>
      <c r="BT81">
        <v>5</v>
      </c>
      <c r="BU81">
        <v>5</v>
      </c>
      <c r="BV81">
        <v>5</v>
      </c>
      <c r="BW81" t="str">
        <f>"5:45 PM"</f>
        <v>5:45 PM</v>
      </c>
      <c r="BX81" t="str">
        <f>"10:45 PM"</f>
        <v>10:45 PM</v>
      </c>
      <c r="BY81" t="s">
        <v>133</v>
      </c>
      <c r="BZ81">
        <v>0</v>
      </c>
      <c r="CA81">
        <v>12</v>
      </c>
      <c r="CB81" t="s">
        <v>139</v>
      </c>
      <c r="CC81">
        <v>2</v>
      </c>
      <c r="CD81" s="2" t="s">
        <v>16988</v>
      </c>
      <c r="CE81" t="s">
        <v>3559</v>
      </c>
      <c r="CF81" t="s">
        <v>3560</v>
      </c>
      <c r="CG81" t="s">
        <v>136</v>
      </c>
      <c r="CH81" t="s">
        <v>121</v>
      </c>
      <c r="CI81" s="6">
        <v>96950</v>
      </c>
      <c r="CJ81" s="10">
        <v>8.83</v>
      </c>
      <c r="CK81" s="10">
        <v>8.83</v>
      </c>
      <c r="CL81" s="10">
        <v>13.25</v>
      </c>
      <c r="CM81" s="10">
        <v>13.25</v>
      </c>
      <c r="CN81" t="s">
        <v>137</v>
      </c>
      <c r="CP81" t="s">
        <v>138</v>
      </c>
      <c r="CR81" t="s">
        <v>117</v>
      </c>
      <c r="CS81" t="s">
        <v>139</v>
      </c>
      <c r="CT81" t="s">
        <v>140</v>
      </c>
      <c r="CU81" t="s">
        <v>139</v>
      </c>
      <c r="CV81" t="s">
        <v>140</v>
      </c>
      <c r="CW81" t="s">
        <v>139</v>
      </c>
      <c r="CX81" t="s">
        <v>140</v>
      </c>
      <c r="CY81" t="s">
        <v>3568</v>
      </c>
      <c r="CZ81" s="8">
        <v>16702877041</v>
      </c>
      <c r="DA81" t="s">
        <v>3565</v>
      </c>
      <c r="DB81" t="s">
        <v>140</v>
      </c>
      <c r="DC81" t="s">
        <v>139</v>
      </c>
      <c r="DD81" t="s">
        <v>117</v>
      </c>
    </row>
    <row r="82" spans="1:114" ht="15" customHeight="1" x14ac:dyDescent="0.35">
      <c r="A82" t="s">
        <v>15824</v>
      </c>
      <c r="B82" t="s">
        <v>144</v>
      </c>
      <c r="C82" s="1">
        <v>45488</v>
      </c>
      <c r="D82" s="1">
        <v>45569</v>
      </c>
      <c r="E82" t="s">
        <v>211</v>
      </c>
      <c r="G82" t="s">
        <v>117</v>
      </c>
      <c r="H82" t="s">
        <v>117</v>
      </c>
      <c r="I82" t="s">
        <v>117</v>
      </c>
      <c r="J82" t="s">
        <v>8843</v>
      </c>
      <c r="L82" t="s">
        <v>8844</v>
      </c>
      <c r="M82" t="s">
        <v>8845</v>
      </c>
      <c r="N82" t="s">
        <v>120</v>
      </c>
      <c r="O82" t="s">
        <v>121</v>
      </c>
      <c r="P82" s="6">
        <v>96950</v>
      </c>
      <c r="Q82" t="s">
        <v>122</v>
      </c>
      <c r="S82" s="8">
        <v>16707891310</v>
      </c>
      <c r="U82" t="s">
        <v>8846</v>
      </c>
      <c r="V82">
        <v>561720</v>
      </c>
      <c r="W82" t="s">
        <v>124</v>
      </c>
      <c r="Y82" t="s">
        <v>8847</v>
      </c>
      <c r="Z82" t="s">
        <v>8848</v>
      </c>
      <c r="AA82" t="s">
        <v>8849</v>
      </c>
      <c r="AB82" t="s">
        <v>128</v>
      </c>
      <c r="AC82" t="s">
        <v>9054</v>
      </c>
      <c r="AD82" t="s">
        <v>8845</v>
      </c>
      <c r="AE82" t="s">
        <v>120</v>
      </c>
      <c r="AF82" t="s">
        <v>121</v>
      </c>
      <c r="AG82" s="6">
        <v>96950</v>
      </c>
      <c r="AH82" t="s">
        <v>122</v>
      </c>
      <c r="AJ82" s="8">
        <v>16707891310</v>
      </c>
      <c r="AL82" t="s">
        <v>8851</v>
      </c>
      <c r="BE82" t="str">
        <f>"49-9071.00"</f>
        <v>49-9071.00</v>
      </c>
      <c r="BF82" t="s">
        <v>156</v>
      </c>
      <c r="BG82" t="s">
        <v>9055</v>
      </c>
      <c r="BH82" t="s">
        <v>4143</v>
      </c>
      <c r="BI82">
        <v>2</v>
      </c>
      <c r="BJ82">
        <v>2</v>
      </c>
      <c r="BK82" s="1">
        <v>45566</v>
      </c>
      <c r="BL82" s="1">
        <v>45930</v>
      </c>
      <c r="BM82" s="1">
        <v>45569</v>
      </c>
      <c r="BN82" s="1">
        <v>45930</v>
      </c>
      <c r="BO82">
        <v>35</v>
      </c>
      <c r="BP82">
        <v>0</v>
      </c>
      <c r="BQ82">
        <v>7</v>
      </c>
      <c r="BR82">
        <v>7</v>
      </c>
      <c r="BS82">
        <v>7</v>
      </c>
      <c r="BT82">
        <v>7</v>
      </c>
      <c r="BU82">
        <v>7</v>
      </c>
      <c r="BV82">
        <v>0</v>
      </c>
      <c r="BW82" t="str">
        <f>"6:00 AM"</f>
        <v>6:00 AM</v>
      </c>
      <c r="BX82" t="str">
        <f>"8:00 PM"</f>
        <v>8:00 PM</v>
      </c>
      <c r="BY82" t="s">
        <v>133</v>
      </c>
      <c r="BZ82">
        <v>0</v>
      </c>
      <c r="CA82">
        <v>24</v>
      </c>
      <c r="CB82" t="s">
        <v>117</v>
      </c>
      <c r="CD82" t="s">
        <v>15825</v>
      </c>
      <c r="CE82" t="s">
        <v>8854</v>
      </c>
      <c r="CF82" t="s">
        <v>196</v>
      </c>
      <c r="CG82" t="s">
        <v>120</v>
      </c>
      <c r="CH82" t="s">
        <v>121</v>
      </c>
      <c r="CI82" s="6">
        <v>96950</v>
      </c>
      <c r="CJ82" s="10">
        <v>9.75</v>
      </c>
      <c r="CK82" s="10">
        <v>9.75</v>
      </c>
      <c r="CL82" s="10">
        <v>0</v>
      </c>
      <c r="CM82" s="10">
        <v>0</v>
      </c>
      <c r="CN82" t="s">
        <v>137</v>
      </c>
      <c r="CO82" t="s">
        <v>140</v>
      </c>
      <c r="CP82" t="s">
        <v>138</v>
      </c>
      <c r="CR82" t="s">
        <v>117</v>
      </c>
      <c r="CS82" t="s">
        <v>139</v>
      </c>
      <c r="CT82" t="s">
        <v>140</v>
      </c>
      <c r="CU82" t="s">
        <v>140</v>
      </c>
      <c r="CV82" t="s">
        <v>140</v>
      </c>
      <c r="CW82" t="s">
        <v>139</v>
      </c>
      <c r="CX82" t="s">
        <v>140</v>
      </c>
      <c r="CY82" t="s">
        <v>140</v>
      </c>
      <c r="CZ82" s="8">
        <v>16707891310</v>
      </c>
      <c r="DA82" t="s">
        <v>8855</v>
      </c>
      <c r="DB82" t="s">
        <v>140</v>
      </c>
      <c r="DC82" t="s">
        <v>139</v>
      </c>
      <c r="DD82" t="s">
        <v>117</v>
      </c>
    </row>
    <row r="83" spans="1:114" ht="15" customHeight="1" x14ac:dyDescent="0.35">
      <c r="A83" t="s">
        <v>14283</v>
      </c>
      <c r="B83" t="s">
        <v>144</v>
      </c>
      <c r="C83" s="1">
        <v>45488</v>
      </c>
      <c r="D83" s="1">
        <v>45569</v>
      </c>
      <c r="E83" t="s">
        <v>116</v>
      </c>
      <c r="F83" s="1">
        <v>45625</v>
      </c>
      <c r="G83" t="s">
        <v>117</v>
      </c>
      <c r="H83" t="s">
        <v>117</v>
      </c>
      <c r="I83" t="s">
        <v>117</v>
      </c>
      <c r="J83" t="s">
        <v>6515</v>
      </c>
      <c r="K83" t="s">
        <v>6515</v>
      </c>
      <c r="L83" t="s">
        <v>6516</v>
      </c>
      <c r="M83" t="s">
        <v>381</v>
      </c>
      <c r="N83" t="s">
        <v>120</v>
      </c>
      <c r="O83" t="s">
        <v>121</v>
      </c>
      <c r="P83" s="6">
        <v>96950</v>
      </c>
      <c r="Q83" t="s">
        <v>122</v>
      </c>
      <c r="S83" s="8">
        <v>16703229282</v>
      </c>
      <c r="U83" t="s">
        <v>1305</v>
      </c>
      <c r="V83">
        <v>332321</v>
      </c>
      <c r="W83" t="s">
        <v>124</v>
      </c>
      <c r="Y83" t="s">
        <v>6517</v>
      </c>
      <c r="Z83" t="s">
        <v>6518</v>
      </c>
      <c r="AA83" t="s">
        <v>1226</v>
      </c>
      <c r="AB83" t="s">
        <v>128</v>
      </c>
      <c r="AC83" t="s">
        <v>6516</v>
      </c>
      <c r="AD83" t="s">
        <v>381</v>
      </c>
      <c r="AE83" t="s">
        <v>120</v>
      </c>
      <c r="AF83" t="s">
        <v>121</v>
      </c>
      <c r="AG83" s="6">
        <v>96950</v>
      </c>
      <c r="AH83" t="s">
        <v>122</v>
      </c>
      <c r="AJ83" s="8">
        <v>16703229282</v>
      </c>
      <c r="AL83" t="s">
        <v>1309</v>
      </c>
      <c r="BE83" t="str">
        <f>"51-2099.00"</f>
        <v>51-2099.00</v>
      </c>
      <c r="BF83" t="s">
        <v>1310</v>
      </c>
      <c r="BG83" t="s">
        <v>9271</v>
      </c>
      <c r="BH83" t="s">
        <v>9272</v>
      </c>
      <c r="BI83">
        <v>6</v>
      </c>
      <c r="BJ83">
        <v>6</v>
      </c>
      <c r="BK83" s="1">
        <v>45627</v>
      </c>
      <c r="BL83" s="1">
        <v>45991</v>
      </c>
      <c r="BM83" s="1">
        <v>45627</v>
      </c>
      <c r="BN83" s="1">
        <v>45991</v>
      </c>
      <c r="BO83">
        <v>40</v>
      </c>
      <c r="BP83">
        <v>0</v>
      </c>
      <c r="BQ83">
        <v>8</v>
      </c>
      <c r="BR83">
        <v>8</v>
      </c>
      <c r="BS83">
        <v>8</v>
      </c>
      <c r="BT83">
        <v>8</v>
      </c>
      <c r="BU83">
        <v>8</v>
      </c>
      <c r="BV83">
        <v>0</v>
      </c>
      <c r="BW83" t="str">
        <f>"8:00 AM"</f>
        <v>8:00 AM</v>
      </c>
      <c r="BX83" t="str">
        <f>"5:00 PM"</f>
        <v>5:00 PM</v>
      </c>
      <c r="BY83" t="s">
        <v>133</v>
      </c>
      <c r="BZ83">
        <v>0</v>
      </c>
      <c r="CA83">
        <v>12</v>
      </c>
      <c r="CB83" t="s">
        <v>117</v>
      </c>
      <c r="CD83" t="s">
        <v>9273</v>
      </c>
      <c r="CE83" t="s">
        <v>6516</v>
      </c>
      <c r="CF83" t="s">
        <v>381</v>
      </c>
      <c r="CG83" t="s">
        <v>120</v>
      </c>
      <c r="CH83" t="s">
        <v>121</v>
      </c>
      <c r="CI83" s="6">
        <v>96950</v>
      </c>
      <c r="CJ83" s="10">
        <v>12.96</v>
      </c>
      <c r="CK83" s="10">
        <v>12.96</v>
      </c>
      <c r="CL83" s="10">
        <v>19.440000000000001</v>
      </c>
      <c r="CM83" s="10">
        <v>19.440000000000001</v>
      </c>
      <c r="CN83" t="s">
        <v>137</v>
      </c>
      <c r="CO83" t="s">
        <v>133</v>
      </c>
      <c r="CP83" t="s">
        <v>138</v>
      </c>
      <c r="CR83" t="s">
        <v>117</v>
      </c>
      <c r="CS83" t="s">
        <v>139</v>
      </c>
      <c r="CT83" t="s">
        <v>140</v>
      </c>
      <c r="CU83" t="s">
        <v>139</v>
      </c>
      <c r="CV83" t="s">
        <v>140</v>
      </c>
      <c r="CW83" t="s">
        <v>139</v>
      </c>
      <c r="CX83" t="s">
        <v>140</v>
      </c>
      <c r="CY83" t="s">
        <v>133</v>
      </c>
      <c r="CZ83" s="8">
        <v>16703229282</v>
      </c>
      <c r="DA83" t="s">
        <v>1309</v>
      </c>
      <c r="DB83" t="s">
        <v>140</v>
      </c>
      <c r="DC83" t="s">
        <v>139</v>
      </c>
      <c r="DD83" t="s">
        <v>117</v>
      </c>
    </row>
    <row r="84" spans="1:114" ht="15" customHeight="1" x14ac:dyDescent="0.35">
      <c r="A84" t="s">
        <v>15814</v>
      </c>
      <c r="B84" t="s">
        <v>144</v>
      </c>
      <c r="C84" s="1">
        <v>45488</v>
      </c>
      <c r="D84" s="1">
        <v>45569</v>
      </c>
      <c r="E84" t="s">
        <v>116</v>
      </c>
      <c r="F84" s="1">
        <v>45564</v>
      </c>
      <c r="G84" t="s">
        <v>139</v>
      </c>
      <c r="H84" t="s">
        <v>117</v>
      </c>
      <c r="I84" t="s">
        <v>117</v>
      </c>
      <c r="J84" t="s">
        <v>6515</v>
      </c>
      <c r="K84" t="s">
        <v>6515</v>
      </c>
      <c r="L84" t="s">
        <v>6516</v>
      </c>
      <c r="M84" t="s">
        <v>381</v>
      </c>
      <c r="N84" t="s">
        <v>120</v>
      </c>
      <c r="O84" t="s">
        <v>121</v>
      </c>
      <c r="P84" s="6">
        <v>96950</v>
      </c>
      <c r="Q84" t="s">
        <v>122</v>
      </c>
      <c r="S84" s="8">
        <v>16703229282</v>
      </c>
      <c r="U84" t="s">
        <v>1305</v>
      </c>
      <c r="V84">
        <v>332321</v>
      </c>
      <c r="W84" t="s">
        <v>124</v>
      </c>
      <c r="Y84" t="s">
        <v>6517</v>
      </c>
      <c r="Z84" t="s">
        <v>6518</v>
      </c>
      <c r="AA84" t="s">
        <v>1226</v>
      </c>
      <c r="AB84" t="s">
        <v>128</v>
      </c>
      <c r="AC84" t="s">
        <v>6516</v>
      </c>
      <c r="AD84" t="s">
        <v>381</v>
      </c>
      <c r="AE84" t="s">
        <v>120</v>
      </c>
      <c r="AF84" t="s">
        <v>121</v>
      </c>
      <c r="AG84" s="6">
        <v>96950</v>
      </c>
      <c r="AH84" t="s">
        <v>122</v>
      </c>
      <c r="AJ84" s="8">
        <v>16703229282</v>
      </c>
      <c r="AL84" t="s">
        <v>1309</v>
      </c>
      <c r="BE84" t="str">
        <f>"37-2012.00"</f>
        <v>37-2012.00</v>
      </c>
      <c r="BF84" t="s">
        <v>130</v>
      </c>
      <c r="BG84" t="s">
        <v>15815</v>
      </c>
      <c r="BH84" t="s">
        <v>13196</v>
      </c>
      <c r="BI84">
        <v>2</v>
      </c>
      <c r="BJ84">
        <v>2</v>
      </c>
      <c r="BK84" s="1">
        <v>45566</v>
      </c>
      <c r="BL84" s="1">
        <v>46660</v>
      </c>
      <c r="BM84" s="1">
        <v>45569</v>
      </c>
      <c r="BN84" s="1">
        <v>46660</v>
      </c>
      <c r="BO84">
        <v>40</v>
      </c>
      <c r="BP84">
        <v>0</v>
      </c>
      <c r="BQ84">
        <v>8</v>
      </c>
      <c r="BR84">
        <v>8</v>
      </c>
      <c r="BS84">
        <v>8</v>
      </c>
      <c r="BT84">
        <v>8</v>
      </c>
      <c r="BU84">
        <v>8</v>
      </c>
      <c r="BV84">
        <v>0</v>
      </c>
      <c r="BW84" t="str">
        <f>"8:00 AM"</f>
        <v>8:00 AM</v>
      </c>
      <c r="BX84" t="str">
        <f>"5:00 PM"</f>
        <v>5:00 PM</v>
      </c>
      <c r="BY84" t="s">
        <v>133</v>
      </c>
      <c r="BZ84">
        <v>0</v>
      </c>
      <c r="CA84">
        <v>3</v>
      </c>
      <c r="CB84" t="s">
        <v>117</v>
      </c>
      <c r="CD84" t="s">
        <v>15816</v>
      </c>
      <c r="CE84" t="s">
        <v>6516</v>
      </c>
      <c r="CF84" t="s">
        <v>381</v>
      </c>
      <c r="CG84" t="s">
        <v>120</v>
      </c>
      <c r="CH84" t="s">
        <v>121</v>
      </c>
      <c r="CI84" s="6">
        <v>96950</v>
      </c>
      <c r="CJ84" s="10">
        <v>7.64</v>
      </c>
      <c r="CK84" s="10">
        <v>10</v>
      </c>
      <c r="CL84" s="10">
        <v>11.46</v>
      </c>
      <c r="CM84" s="10">
        <v>15</v>
      </c>
      <c r="CN84" t="s">
        <v>137</v>
      </c>
      <c r="CP84" t="s">
        <v>138</v>
      </c>
      <c r="CR84" t="s">
        <v>117</v>
      </c>
      <c r="CS84" t="s">
        <v>139</v>
      </c>
      <c r="CT84" t="s">
        <v>140</v>
      </c>
      <c r="CU84" t="s">
        <v>139</v>
      </c>
      <c r="CV84" t="s">
        <v>140</v>
      </c>
      <c r="CW84" t="s">
        <v>139</v>
      </c>
      <c r="CX84" t="s">
        <v>140</v>
      </c>
      <c r="CY84" t="s">
        <v>133</v>
      </c>
      <c r="CZ84" s="8">
        <v>16703229282</v>
      </c>
      <c r="DA84" t="s">
        <v>1309</v>
      </c>
      <c r="DB84" t="s">
        <v>140</v>
      </c>
      <c r="DC84" t="s">
        <v>139</v>
      </c>
      <c r="DD84" t="s">
        <v>117</v>
      </c>
    </row>
    <row r="85" spans="1:114" ht="15" customHeight="1" x14ac:dyDescent="0.35">
      <c r="A85" t="s">
        <v>10988</v>
      </c>
      <c r="B85" t="s">
        <v>144</v>
      </c>
      <c r="C85" s="1">
        <v>45490</v>
      </c>
      <c r="D85" s="1">
        <v>45569</v>
      </c>
      <c r="E85" t="s">
        <v>116</v>
      </c>
      <c r="F85" s="1">
        <v>45564</v>
      </c>
      <c r="G85" t="s">
        <v>117</v>
      </c>
      <c r="H85" t="s">
        <v>117</v>
      </c>
      <c r="I85" t="s">
        <v>117</v>
      </c>
      <c r="J85" t="s">
        <v>347</v>
      </c>
      <c r="K85" t="s">
        <v>6340</v>
      </c>
      <c r="L85" t="s">
        <v>6341</v>
      </c>
      <c r="M85" t="s">
        <v>10989</v>
      </c>
      <c r="N85" t="s">
        <v>136</v>
      </c>
      <c r="O85" t="s">
        <v>121</v>
      </c>
      <c r="P85" s="6">
        <v>96950</v>
      </c>
      <c r="Q85" t="s">
        <v>122</v>
      </c>
      <c r="S85" s="8">
        <v>16702346601</v>
      </c>
      <c r="T85">
        <v>711</v>
      </c>
      <c r="U85" t="s">
        <v>351</v>
      </c>
      <c r="V85">
        <v>72111</v>
      </c>
      <c r="W85" t="s">
        <v>124</v>
      </c>
      <c r="Y85" t="s">
        <v>352</v>
      </c>
      <c r="Z85" t="s">
        <v>353</v>
      </c>
      <c r="AB85" t="s">
        <v>354</v>
      </c>
      <c r="AC85" t="s">
        <v>6341</v>
      </c>
      <c r="AD85" t="s">
        <v>10989</v>
      </c>
      <c r="AE85" t="s">
        <v>136</v>
      </c>
      <c r="AF85" t="s">
        <v>121</v>
      </c>
      <c r="AG85" s="6">
        <v>96950</v>
      </c>
      <c r="AH85" t="s">
        <v>122</v>
      </c>
      <c r="AJ85" s="8">
        <v>16702852190</v>
      </c>
      <c r="AL85" t="s">
        <v>356</v>
      </c>
      <c r="BE85" t="str">
        <f>"49-9071.00"</f>
        <v>49-9071.00</v>
      </c>
      <c r="BF85" t="s">
        <v>156</v>
      </c>
      <c r="BG85" t="s">
        <v>10990</v>
      </c>
      <c r="BH85" t="s">
        <v>1750</v>
      </c>
      <c r="BI85">
        <v>7</v>
      </c>
      <c r="BJ85">
        <v>7</v>
      </c>
      <c r="BK85" s="1">
        <v>45566</v>
      </c>
      <c r="BL85" s="1">
        <v>45930</v>
      </c>
      <c r="BM85" s="1">
        <v>45569</v>
      </c>
      <c r="BN85" s="1">
        <v>45930</v>
      </c>
      <c r="BO85">
        <v>35</v>
      </c>
      <c r="BP85">
        <v>0</v>
      </c>
      <c r="BQ85">
        <v>7</v>
      </c>
      <c r="BR85">
        <v>7</v>
      </c>
      <c r="BS85">
        <v>7</v>
      </c>
      <c r="BT85">
        <v>7</v>
      </c>
      <c r="BU85">
        <v>7</v>
      </c>
      <c r="BV85">
        <v>0</v>
      </c>
      <c r="BW85" t="str">
        <f>"8:00 AM"</f>
        <v>8:00 AM</v>
      </c>
      <c r="BX85" t="str">
        <f>"5:00 PM"</f>
        <v>5:00 PM</v>
      </c>
      <c r="BY85" t="s">
        <v>159</v>
      </c>
      <c r="BZ85">
        <v>0</v>
      </c>
      <c r="CA85">
        <v>12</v>
      </c>
      <c r="CB85" t="s">
        <v>117</v>
      </c>
      <c r="CD85" t="s">
        <v>10991</v>
      </c>
      <c r="CE85" t="s">
        <v>6341</v>
      </c>
      <c r="CF85" t="s">
        <v>10989</v>
      </c>
      <c r="CG85" t="s">
        <v>136</v>
      </c>
      <c r="CH85" t="s">
        <v>121</v>
      </c>
      <c r="CI85" s="6">
        <v>96950</v>
      </c>
      <c r="CJ85" s="10">
        <v>9.75</v>
      </c>
      <c r="CK85" s="10">
        <v>11</v>
      </c>
      <c r="CL85" s="10">
        <v>14.63</v>
      </c>
      <c r="CM85" s="10">
        <v>16.5</v>
      </c>
      <c r="CN85" t="s">
        <v>137</v>
      </c>
      <c r="CO85" t="s">
        <v>1753</v>
      </c>
      <c r="CP85" t="s">
        <v>138</v>
      </c>
      <c r="CR85" t="s">
        <v>117</v>
      </c>
      <c r="CS85" t="s">
        <v>139</v>
      </c>
      <c r="CT85" t="s">
        <v>140</v>
      </c>
      <c r="CU85" t="s">
        <v>139</v>
      </c>
      <c r="CV85" t="s">
        <v>139</v>
      </c>
      <c r="CW85" t="s">
        <v>139</v>
      </c>
      <c r="CX85" t="s">
        <v>140</v>
      </c>
      <c r="CY85" t="s">
        <v>10992</v>
      </c>
      <c r="CZ85" s="8">
        <v>16702353712</v>
      </c>
      <c r="DA85" t="s">
        <v>377</v>
      </c>
      <c r="DB85" t="s">
        <v>292</v>
      </c>
      <c r="DC85" t="s">
        <v>139</v>
      </c>
      <c r="DD85" t="s">
        <v>117</v>
      </c>
      <c r="DE85" t="s">
        <v>352</v>
      </c>
      <c r="DF85" t="s">
        <v>353</v>
      </c>
      <c r="DH85" t="s">
        <v>351</v>
      </c>
      <c r="DI85" t="s">
        <v>6766</v>
      </c>
      <c r="DJ85" t="s">
        <v>356</v>
      </c>
    </row>
    <row r="86" spans="1:114" ht="15" customHeight="1" x14ac:dyDescent="0.35">
      <c r="A86" t="s">
        <v>11161</v>
      </c>
      <c r="B86" t="s">
        <v>144</v>
      </c>
      <c r="C86" s="1">
        <v>45492</v>
      </c>
      <c r="D86" s="1">
        <v>45569</v>
      </c>
      <c r="E86" t="s">
        <v>116</v>
      </c>
      <c r="F86" s="1">
        <v>45656</v>
      </c>
      <c r="G86" t="s">
        <v>117</v>
      </c>
      <c r="H86" t="s">
        <v>117</v>
      </c>
      <c r="I86" t="s">
        <v>117</v>
      </c>
      <c r="J86" t="s">
        <v>11162</v>
      </c>
      <c r="K86" t="s">
        <v>9998</v>
      </c>
      <c r="L86" t="s">
        <v>9999</v>
      </c>
      <c r="N86" t="s">
        <v>5512</v>
      </c>
      <c r="O86" t="s">
        <v>121</v>
      </c>
      <c r="P86" s="6">
        <v>96951</v>
      </c>
      <c r="Q86" t="s">
        <v>122</v>
      </c>
      <c r="S86" s="8">
        <v>16705324745</v>
      </c>
      <c r="U86" t="s">
        <v>10000</v>
      </c>
      <c r="V86">
        <v>72251</v>
      </c>
      <c r="W86" t="s">
        <v>124</v>
      </c>
      <c r="Y86" t="s">
        <v>11163</v>
      </c>
      <c r="Z86" t="s">
        <v>11164</v>
      </c>
      <c r="AB86" t="s">
        <v>11165</v>
      </c>
      <c r="AC86" t="s">
        <v>11166</v>
      </c>
      <c r="AE86" t="s">
        <v>5512</v>
      </c>
      <c r="AF86" t="s">
        <v>121</v>
      </c>
      <c r="AG86" s="6">
        <v>96951</v>
      </c>
      <c r="AH86" t="s">
        <v>122</v>
      </c>
      <c r="AJ86" s="8">
        <v>16705324745</v>
      </c>
      <c r="AL86" t="s">
        <v>10003</v>
      </c>
      <c r="BE86" t="str">
        <f>"35-2014.00"</f>
        <v>35-2014.00</v>
      </c>
      <c r="BF86" t="s">
        <v>191</v>
      </c>
      <c r="BG86" t="s">
        <v>11167</v>
      </c>
      <c r="BH86" t="s">
        <v>11168</v>
      </c>
      <c r="BI86">
        <v>2</v>
      </c>
      <c r="BJ86">
        <v>2</v>
      </c>
      <c r="BK86" s="1">
        <v>45658</v>
      </c>
      <c r="BL86" s="1">
        <v>46022</v>
      </c>
      <c r="BM86" s="1">
        <v>45658</v>
      </c>
      <c r="BN86" s="1">
        <v>46022</v>
      </c>
      <c r="BO86">
        <v>35</v>
      </c>
      <c r="BP86">
        <v>5</v>
      </c>
      <c r="BQ86">
        <v>5</v>
      </c>
      <c r="BR86">
        <v>5</v>
      </c>
      <c r="BS86">
        <v>5</v>
      </c>
      <c r="BT86">
        <v>5</v>
      </c>
      <c r="BU86">
        <v>5</v>
      </c>
      <c r="BV86">
        <v>5</v>
      </c>
      <c r="BW86" t="str">
        <f>"8:00 AM"</f>
        <v>8:00 AM</v>
      </c>
      <c r="BX86" t="str">
        <f>"5:00 PM"</f>
        <v>5:00 PM</v>
      </c>
      <c r="BY86" t="s">
        <v>133</v>
      </c>
      <c r="BZ86">
        <v>0</v>
      </c>
      <c r="CA86">
        <v>12</v>
      </c>
      <c r="CB86" t="s">
        <v>117</v>
      </c>
      <c r="CD86" t="s">
        <v>10005</v>
      </c>
      <c r="CE86" t="s">
        <v>11169</v>
      </c>
      <c r="CG86" t="s">
        <v>5512</v>
      </c>
      <c r="CH86" t="s">
        <v>121</v>
      </c>
      <c r="CI86" s="6">
        <v>96951</v>
      </c>
      <c r="CJ86" s="10">
        <v>8.69</v>
      </c>
      <c r="CK86" s="10">
        <v>8.69</v>
      </c>
      <c r="CL86" s="10">
        <v>13.03</v>
      </c>
      <c r="CM86" s="10">
        <v>13.03</v>
      </c>
      <c r="CN86" t="s">
        <v>137</v>
      </c>
      <c r="CO86" t="s">
        <v>162</v>
      </c>
      <c r="CP86" t="s">
        <v>138</v>
      </c>
      <c r="CR86" t="s">
        <v>117</v>
      </c>
      <c r="CS86" t="s">
        <v>139</v>
      </c>
      <c r="CT86" t="s">
        <v>140</v>
      </c>
      <c r="CU86" t="s">
        <v>139</v>
      </c>
      <c r="CV86" t="s">
        <v>140</v>
      </c>
      <c r="CW86" t="s">
        <v>139</v>
      </c>
      <c r="CX86" t="s">
        <v>140</v>
      </c>
      <c r="CY86" t="s">
        <v>774</v>
      </c>
      <c r="CZ86" s="8">
        <v>16705324745</v>
      </c>
      <c r="DA86" t="s">
        <v>10003</v>
      </c>
      <c r="DB86" t="s">
        <v>140</v>
      </c>
      <c r="DC86" t="s">
        <v>139</v>
      </c>
      <c r="DD86" t="s">
        <v>117</v>
      </c>
      <c r="DE86" t="s">
        <v>8861</v>
      </c>
      <c r="DF86" t="s">
        <v>11164</v>
      </c>
      <c r="DH86" t="s">
        <v>10000</v>
      </c>
      <c r="DI86" t="s">
        <v>10006</v>
      </c>
      <c r="DJ86" t="s">
        <v>10003</v>
      </c>
    </row>
    <row r="87" spans="1:114" ht="15" customHeight="1" x14ac:dyDescent="0.35">
      <c r="A87" t="s">
        <v>16909</v>
      </c>
      <c r="B87" t="s">
        <v>144</v>
      </c>
      <c r="C87" s="1">
        <v>45496</v>
      </c>
      <c r="D87" s="1">
        <v>45569</v>
      </c>
      <c r="E87" t="s">
        <v>116</v>
      </c>
      <c r="F87" s="1">
        <v>45564</v>
      </c>
      <c r="G87" t="s">
        <v>139</v>
      </c>
      <c r="H87" t="s">
        <v>117</v>
      </c>
      <c r="I87" t="s">
        <v>117</v>
      </c>
      <c r="J87" t="s">
        <v>2295</v>
      </c>
      <c r="L87" t="s">
        <v>4957</v>
      </c>
      <c r="N87" t="s">
        <v>120</v>
      </c>
      <c r="O87" t="s">
        <v>121</v>
      </c>
      <c r="P87" s="6">
        <v>96950</v>
      </c>
      <c r="Q87" t="s">
        <v>122</v>
      </c>
      <c r="S87" s="8">
        <v>16702343215</v>
      </c>
      <c r="U87" t="s">
        <v>2297</v>
      </c>
      <c r="V87">
        <v>8121</v>
      </c>
      <c r="W87" t="s">
        <v>124</v>
      </c>
      <c r="Y87" t="s">
        <v>2298</v>
      </c>
      <c r="Z87" t="s">
        <v>2299</v>
      </c>
      <c r="AA87" t="s">
        <v>2300</v>
      </c>
      <c r="AB87" t="s">
        <v>6366</v>
      </c>
      <c r="AC87" t="s">
        <v>4957</v>
      </c>
      <c r="AE87" t="s">
        <v>120</v>
      </c>
      <c r="AF87" t="s">
        <v>121</v>
      </c>
      <c r="AG87" s="6">
        <v>96950</v>
      </c>
      <c r="AH87" t="s">
        <v>122</v>
      </c>
      <c r="AJ87" s="8">
        <v>16702343215</v>
      </c>
      <c r="AL87" t="s">
        <v>2301</v>
      </c>
      <c r="BE87" t="str">
        <f>"39-5012.00"</f>
        <v>39-5012.00</v>
      </c>
      <c r="BF87" t="s">
        <v>272</v>
      </c>
      <c r="BG87" t="s">
        <v>2302</v>
      </c>
      <c r="BH87" t="s">
        <v>1373</v>
      </c>
      <c r="BI87">
        <v>3</v>
      </c>
      <c r="BJ87">
        <v>3</v>
      </c>
      <c r="BK87" s="1">
        <v>45566</v>
      </c>
      <c r="BL87" s="1">
        <v>45930</v>
      </c>
      <c r="BM87" s="1">
        <v>45569</v>
      </c>
      <c r="BN87" s="1">
        <v>45930</v>
      </c>
      <c r="BO87">
        <v>35</v>
      </c>
      <c r="BP87">
        <v>7</v>
      </c>
      <c r="BQ87">
        <v>0</v>
      </c>
      <c r="BR87">
        <v>0</v>
      </c>
      <c r="BS87">
        <v>7</v>
      </c>
      <c r="BT87">
        <v>7</v>
      </c>
      <c r="BU87">
        <v>7</v>
      </c>
      <c r="BV87">
        <v>7</v>
      </c>
      <c r="BW87" t="str">
        <f>"10:00 AM"</f>
        <v>10:00 AM</v>
      </c>
      <c r="BX87" t="str">
        <f>"6:00 PM"</f>
        <v>6:00 PM</v>
      </c>
      <c r="BY87" t="s">
        <v>133</v>
      </c>
      <c r="BZ87">
        <v>0</v>
      </c>
      <c r="CA87">
        <v>24</v>
      </c>
      <c r="CB87" t="s">
        <v>117</v>
      </c>
      <c r="CD87" t="s">
        <v>194</v>
      </c>
      <c r="CE87" t="s">
        <v>2303</v>
      </c>
      <c r="CF87" t="s">
        <v>2304</v>
      </c>
      <c r="CG87" t="s">
        <v>120</v>
      </c>
      <c r="CH87" t="s">
        <v>121</v>
      </c>
      <c r="CI87" s="6">
        <v>96950</v>
      </c>
      <c r="CJ87" s="10">
        <v>7.98</v>
      </c>
      <c r="CK87" s="10">
        <v>7.98</v>
      </c>
      <c r="CL87" s="10">
        <v>11.97</v>
      </c>
      <c r="CM87" s="10">
        <v>11.97</v>
      </c>
      <c r="CN87" t="s">
        <v>137</v>
      </c>
      <c r="CO87" t="s">
        <v>140</v>
      </c>
      <c r="CP87" t="s">
        <v>138</v>
      </c>
      <c r="CR87" t="s">
        <v>117</v>
      </c>
      <c r="CS87" t="s">
        <v>139</v>
      </c>
      <c r="CT87" t="s">
        <v>140</v>
      </c>
      <c r="CU87" t="s">
        <v>139</v>
      </c>
      <c r="CV87" t="s">
        <v>140</v>
      </c>
      <c r="CW87" t="s">
        <v>139</v>
      </c>
      <c r="CX87" t="s">
        <v>140</v>
      </c>
      <c r="CY87" t="s">
        <v>1139</v>
      </c>
      <c r="CZ87" s="8">
        <v>16702343215</v>
      </c>
      <c r="DA87" t="s">
        <v>2301</v>
      </c>
      <c r="DB87" t="s">
        <v>140</v>
      </c>
      <c r="DC87" t="s">
        <v>139</v>
      </c>
      <c r="DD87" t="s">
        <v>117</v>
      </c>
    </row>
    <row r="88" spans="1:114" ht="15" customHeight="1" x14ac:dyDescent="0.35">
      <c r="A88" t="s">
        <v>9244</v>
      </c>
      <c r="B88" t="s">
        <v>166</v>
      </c>
      <c r="C88" s="1">
        <v>45526</v>
      </c>
      <c r="D88" s="1">
        <v>45569</v>
      </c>
      <c r="E88" t="s">
        <v>116</v>
      </c>
      <c r="F88" s="1">
        <v>45564</v>
      </c>
      <c r="G88" t="s">
        <v>139</v>
      </c>
      <c r="H88" t="s">
        <v>117</v>
      </c>
      <c r="I88" t="s">
        <v>117</v>
      </c>
      <c r="J88" t="s">
        <v>2532</v>
      </c>
      <c r="K88" t="s">
        <v>2533</v>
      </c>
      <c r="L88" t="s">
        <v>2534</v>
      </c>
      <c r="M88" t="s">
        <v>1980</v>
      </c>
      <c r="N88" t="s">
        <v>136</v>
      </c>
      <c r="O88" t="s">
        <v>121</v>
      </c>
      <c r="P88" s="6">
        <v>96950</v>
      </c>
      <c r="Q88" t="s">
        <v>122</v>
      </c>
      <c r="S88" s="8">
        <v>16704839683</v>
      </c>
      <c r="U88" t="s">
        <v>2535</v>
      </c>
      <c r="V88">
        <v>812112</v>
      </c>
      <c r="W88" t="s">
        <v>124</v>
      </c>
      <c r="Y88" t="s">
        <v>2536</v>
      </c>
      <c r="Z88" t="s">
        <v>2537</v>
      </c>
      <c r="AA88" t="s">
        <v>2538</v>
      </c>
      <c r="AB88" t="s">
        <v>2539</v>
      </c>
      <c r="AC88" t="s">
        <v>9245</v>
      </c>
      <c r="AD88" t="s">
        <v>2541</v>
      </c>
      <c r="AE88" t="s">
        <v>136</v>
      </c>
      <c r="AF88" t="s">
        <v>121</v>
      </c>
      <c r="AG88" s="6">
        <v>96950</v>
      </c>
      <c r="AH88" t="s">
        <v>122</v>
      </c>
      <c r="AJ88" s="8">
        <v>16704839683</v>
      </c>
      <c r="AL88" t="s">
        <v>2542</v>
      </c>
      <c r="BE88" t="str">
        <f>"39-5012.00"</f>
        <v>39-5012.00</v>
      </c>
      <c r="BF88" t="s">
        <v>272</v>
      </c>
      <c r="BG88" t="s">
        <v>2543</v>
      </c>
      <c r="BH88" t="s">
        <v>2544</v>
      </c>
      <c r="BI88">
        <v>10</v>
      </c>
      <c r="BK88" s="1">
        <v>45566</v>
      </c>
      <c r="BL88" s="1">
        <v>45565</v>
      </c>
      <c r="BO88">
        <v>35</v>
      </c>
      <c r="BP88">
        <v>5</v>
      </c>
      <c r="BQ88">
        <v>0</v>
      </c>
      <c r="BR88">
        <v>6</v>
      </c>
      <c r="BS88">
        <v>6</v>
      </c>
      <c r="BT88">
        <v>6</v>
      </c>
      <c r="BU88">
        <v>6</v>
      </c>
      <c r="BV88">
        <v>6</v>
      </c>
      <c r="BW88" t="str">
        <f>"11:00 AM"</f>
        <v>11:00 AM</v>
      </c>
      <c r="BX88" t="str">
        <f>"6:00 PM"</f>
        <v>6:00 PM</v>
      </c>
      <c r="BY88" t="s">
        <v>133</v>
      </c>
      <c r="BZ88">
        <v>0</v>
      </c>
      <c r="CA88">
        <v>24</v>
      </c>
      <c r="CB88" t="s">
        <v>117</v>
      </c>
      <c r="CD88" s="2" t="s">
        <v>2545</v>
      </c>
      <c r="CE88" t="s">
        <v>2534</v>
      </c>
      <c r="CF88" t="s">
        <v>1980</v>
      </c>
      <c r="CG88" t="s">
        <v>136</v>
      </c>
      <c r="CH88" t="s">
        <v>121</v>
      </c>
      <c r="CI88" s="6">
        <v>96950</v>
      </c>
      <c r="CJ88" s="10">
        <v>7.98</v>
      </c>
      <c r="CK88" s="10">
        <v>7.98</v>
      </c>
      <c r="CL88" s="10">
        <v>11.97</v>
      </c>
      <c r="CM88" s="10">
        <v>11.97</v>
      </c>
      <c r="CN88" t="s">
        <v>137</v>
      </c>
      <c r="CO88" t="s">
        <v>140</v>
      </c>
      <c r="CP88" t="s">
        <v>138</v>
      </c>
      <c r="CR88" t="s">
        <v>117</v>
      </c>
      <c r="CS88" t="s">
        <v>139</v>
      </c>
      <c r="CT88" t="s">
        <v>140</v>
      </c>
      <c r="CU88" t="s">
        <v>139</v>
      </c>
      <c r="CV88" t="s">
        <v>140</v>
      </c>
      <c r="CW88" t="s">
        <v>139</v>
      </c>
      <c r="CX88" t="s">
        <v>140</v>
      </c>
      <c r="CY88" t="s">
        <v>133</v>
      </c>
      <c r="CZ88" s="8">
        <v>16704839683</v>
      </c>
      <c r="DA88" t="s">
        <v>2542</v>
      </c>
      <c r="DB88" t="s">
        <v>140</v>
      </c>
      <c r="DC88" t="s">
        <v>139</v>
      </c>
      <c r="DD88" t="s">
        <v>117</v>
      </c>
    </row>
    <row r="89" spans="1:114" ht="15" customHeight="1" x14ac:dyDescent="0.35">
      <c r="A89" t="s">
        <v>15905</v>
      </c>
      <c r="B89" t="s">
        <v>115</v>
      </c>
      <c r="C89" s="1">
        <v>45565</v>
      </c>
      <c r="D89" s="1">
        <v>45569</v>
      </c>
      <c r="E89" t="s">
        <v>211</v>
      </c>
      <c r="G89" t="s">
        <v>139</v>
      </c>
      <c r="H89" t="s">
        <v>117</v>
      </c>
      <c r="I89" t="s">
        <v>117</v>
      </c>
      <c r="J89" t="s">
        <v>3880</v>
      </c>
      <c r="L89" t="s">
        <v>7179</v>
      </c>
      <c r="M89" t="s">
        <v>7180</v>
      </c>
      <c r="N89" t="s">
        <v>136</v>
      </c>
      <c r="O89" t="s">
        <v>121</v>
      </c>
      <c r="P89" s="6">
        <v>96950</v>
      </c>
      <c r="Q89" t="s">
        <v>122</v>
      </c>
      <c r="S89" s="8">
        <v>16702350173</v>
      </c>
      <c r="U89" t="s">
        <v>3883</v>
      </c>
      <c r="V89">
        <v>711211</v>
      </c>
      <c r="W89" t="s">
        <v>124</v>
      </c>
      <c r="Y89" t="s">
        <v>3884</v>
      </c>
      <c r="Z89" t="s">
        <v>3885</v>
      </c>
      <c r="AB89" t="s">
        <v>128</v>
      </c>
      <c r="AC89" t="s">
        <v>7179</v>
      </c>
      <c r="AD89" t="s">
        <v>7180</v>
      </c>
      <c r="AE89" t="s">
        <v>136</v>
      </c>
      <c r="AF89" t="s">
        <v>121</v>
      </c>
      <c r="AG89" s="6">
        <v>96950</v>
      </c>
      <c r="AH89" t="s">
        <v>122</v>
      </c>
      <c r="AJ89" s="8">
        <v>16702350173</v>
      </c>
      <c r="AL89" t="s">
        <v>3887</v>
      </c>
      <c r="BE89" t="str">
        <f>"39-9032.00"</f>
        <v>39-9032.00</v>
      </c>
      <c r="BF89" t="s">
        <v>670</v>
      </c>
      <c r="BG89" t="s">
        <v>7181</v>
      </c>
      <c r="BH89" t="s">
        <v>7182</v>
      </c>
      <c r="BI89">
        <v>1</v>
      </c>
      <c r="BK89" s="1">
        <v>45566</v>
      </c>
      <c r="BL89" s="1">
        <v>46660</v>
      </c>
      <c r="BO89">
        <v>40</v>
      </c>
      <c r="BP89">
        <v>0</v>
      </c>
      <c r="BQ89">
        <v>8</v>
      </c>
      <c r="BR89">
        <v>8</v>
      </c>
      <c r="BS89">
        <v>8</v>
      </c>
      <c r="BT89">
        <v>8</v>
      </c>
      <c r="BU89">
        <v>8</v>
      </c>
      <c r="BV89">
        <v>0</v>
      </c>
      <c r="BW89" t="str">
        <f>"9:00 AM"</f>
        <v>9:00 AM</v>
      </c>
      <c r="BX89" t="str">
        <f>"6:00 PM"</f>
        <v>6:00 PM</v>
      </c>
      <c r="BY89" t="s">
        <v>159</v>
      </c>
      <c r="BZ89">
        <v>0</v>
      </c>
      <c r="CA89">
        <v>24</v>
      </c>
      <c r="CB89" t="s">
        <v>117</v>
      </c>
      <c r="CD89" s="2" t="s">
        <v>15906</v>
      </c>
      <c r="CE89" t="s">
        <v>3892</v>
      </c>
      <c r="CF89" t="s">
        <v>7184</v>
      </c>
      <c r="CG89" t="s">
        <v>120</v>
      </c>
      <c r="CH89" t="s">
        <v>121</v>
      </c>
      <c r="CI89" s="6">
        <v>96950</v>
      </c>
      <c r="CJ89" s="10">
        <v>8.9600000000000009</v>
      </c>
      <c r="CK89" s="10">
        <v>16.5</v>
      </c>
      <c r="CL89" s="10">
        <v>13.44</v>
      </c>
      <c r="CM89" s="10">
        <v>24.75</v>
      </c>
      <c r="CN89" t="s">
        <v>137</v>
      </c>
      <c r="CP89" t="s">
        <v>138</v>
      </c>
      <c r="CR89" t="s">
        <v>117</v>
      </c>
      <c r="CS89" t="s">
        <v>139</v>
      </c>
      <c r="CT89" t="s">
        <v>139</v>
      </c>
      <c r="CU89" t="s">
        <v>139</v>
      </c>
      <c r="CV89" t="s">
        <v>139</v>
      </c>
      <c r="CW89" t="s">
        <v>139</v>
      </c>
      <c r="CX89" t="s">
        <v>139</v>
      </c>
      <c r="CY89" t="s">
        <v>133</v>
      </c>
      <c r="CZ89" s="8">
        <v>16702350173</v>
      </c>
      <c r="DA89" t="s">
        <v>3887</v>
      </c>
      <c r="DB89" t="s">
        <v>1257</v>
      </c>
      <c r="DC89" t="s">
        <v>139</v>
      </c>
      <c r="DD89" t="s">
        <v>117</v>
      </c>
    </row>
    <row r="90" spans="1:114" ht="15" customHeight="1" x14ac:dyDescent="0.35">
      <c r="A90" t="s">
        <v>11171</v>
      </c>
      <c r="B90" t="s">
        <v>115</v>
      </c>
      <c r="C90" s="1">
        <v>45480</v>
      </c>
      <c r="D90" s="1">
        <v>45571</v>
      </c>
      <c r="E90" t="s">
        <v>211</v>
      </c>
      <c r="G90" t="s">
        <v>117</v>
      </c>
      <c r="H90" t="s">
        <v>117</v>
      </c>
      <c r="I90" t="s">
        <v>117</v>
      </c>
      <c r="J90" t="s">
        <v>9126</v>
      </c>
      <c r="K90" t="s">
        <v>11172</v>
      </c>
      <c r="L90" t="s">
        <v>11173</v>
      </c>
      <c r="M90" t="s">
        <v>1112</v>
      </c>
      <c r="N90" t="s">
        <v>120</v>
      </c>
      <c r="O90" t="s">
        <v>121</v>
      </c>
      <c r="P90" s="6">
        <v>96950</v>
      </c>
      <c r="Q90" t="s">
        <v>122</v>
      </c>
      <c r="S90" s="8">
        <v>16703227251</v>
      </c>
      <c r="U90" t="s">
        <v>1113</v>
      </c>
      <c r="V90">
        <v>561720</v>
      </c>
      <c r="W90" t="s">
        <v>124</v>
      </c>
      <c r="Y90" t="s">
        <v>9129</v>
      </c>
      <c r="Z90" t="s">
        <v>9130</v>
      </c>
      <c r="AA90" t="s">
        <v>1116</v>
      </c>
      <c r="AB90" t="s">
        <v>4734</v>
      </c>
      <c r="AC90" t="s">
        <v>11173</v>
      </c>
      <c r="AD90" t="s">
        <v>1112</v>
      </c>
      <c r="AE90" t="s">
        <v>120</v>
      </c>
      <c r="AF90" t="s">
        <v>121</v>
      </c>
      <c r="AG90" s="6">
        <v>96950</v>
      </c>
      <c r="AH90" t="s">
        <v>122</v>
      </c>
      <c r="AJ90" s="8">
        <v>16703227251</v>
      </c>
      <c r="AL90" t="s">
        <v>1118</v>
      </c>
      <c r="BE90" t="str">
        <f>"37-2011.00"</f>
        <v>37-2011.00</v>
      </c>
      <c r="BF90" t="s">
        <v>701</v>
      </c>
      <c r="BG90" t="s">
        <v>11174</v>
      </c>
      <c r="BH90" t="s">
        <v>1418</v>
      </c>
      <c r="BI90">
        <v>2</v>
      </c>
      <c r="BK90" s="1">
        <v>45566</v>
      </c>
      <c r="BL90" s="1">
        <v>45930</v>
      </c>
      <c r="BO90">
        <v>35</v>
      </c>
      <c r="BP90">
        <v>0</v>
      </c>
      <c r="BQ90">
        <v>7</v>
      </c>
      <c r="BR90">
        <v>7</v>
      </c>
      <c r="BS90">
        <v>7</v>
      </c>
      <c r="BT90">
        <v>7</v>
      </c>
      <c r="BU90">
        <v>7</v>
      </c>
      <c r="BV90">
        <v>0</v>
      </c>
      <c r="BW90" t="str">
        <f>"7:30 AM"</f>
        <v>7:30 AM</v>
      </c>
      <c r="BX90" t="str">
        <f>"3:30 PM"</f>
        <v>3:30 PM</v>
      </c>
      <c r="BY90" t="s">
        <v>133</v>
      </c>
      <c r="BZ90">
        <v>0</v>
      </c>
      <c r="CA90">
        <v>6</v>
      </c>
      <c r="CB90" t="s">
        <v>117</v>
      </c>
      <c r="CD90" t="s">
        <v>11175</v>
      </c>
      <c r="CE90" t="s">
        <v>11173</v>
      </c>
      <c r="CG90" t="s">
        <v>120</v>
      </c>
      <c r="CH90" t="s">
        <v>121</v>
      </c>
      <c r="CI90" s="6">
        <v>96950</v>
      </c>
      <c r="CJ90" s="10">
        <v>8.15</v>
      </c>
      <c r="CK90" s="10">
        <v>8.15</v>
      </c>
      <c r="CL90" s="10">
        <v>0</v>
      </c>
      <c r="CM90" s="10">
        <v>0</v>
      </c>
      <c r="CN90" t="s">
        <v>137</v>
      </c>
      <c r="CO90" t="s">
        <v>140</v>
      </c>
      <c r="CP90" t="s">
        <v>138</v>
      </c>
      <c r="CR90" t="s">
        <v>117</v>
      </c>
      <c r="CS90" t="s">
        <v>139</v>
      </c>
      <c r="CT90" t="s">
        <v>140</v>
      </c>
      <c r="CU90" t="s">
        <v>140</v>
      </c>
      <c r="CV90" t="s">
        <v>140</v>
      </c>
      <c r="CW90" t="s">
        <v>139</v>
      </c>
      <c r="CX90" t="s">
        <v>140</v>
      </c>
      <c r="CY90" t="s">
        <v>11176</v>
      </c>
      <c r="CZ90" s="8">
        <v>16703227251</v>
      </c>
      <c r="DA90" t="s">
        <v>1118</v>
      </c>
      <c r="DB90" t="s">
        <v>140</v>
      </c>
      <c r="DC90" t="s">
        <v>139</v>
      </c>
      <c r="DD90" t="s">
        <v>117</v>
      </c>
    </row>
    <row r="91" spans="1:114" ht="15" customHeight="1" x14ac:dyDescent="0.35">
      <c r="A91" t="s">
        <v>8878</v>
      </c>
      <c r="B91" t="s">
        <v>115</v>
      </c>
      <c r="C91" s="1">
        <v>45469</v>
      </c>
      <c r="D91" s="1">
        <v>45572</v>
      </c>
      <c r="E91" t="s">
        <v>116</v>
      </c>
      <c r="F91" s="1">
        <v>45595</v>
      </c>
      <c r="G91" t="s">
        <v>117</v>
      </c>
      <c r="H91" t="s">
        <v>117</v>
      </c>
      <c r="I91" t="s">
        <v>117</v>
      </c>
      <c r="J91" t="s">
        <v>3218</v>
      </c>
      <c r="L91" t="s">
        <v>8879</v>
      </c>
      <c r="M91" t="s">
        <v>8879</v>
      </c>
      <c r="N91" t="s">
        <v>136</v>
      </c>
      <c r="O91" t="s">
        <v>121</v>
      </c>
      <c r="P91" s="6">
        <v>96950</v>
      </c>
      <c r="Q91" t="s">
        <v>122</v>
      </c>
      <c r="S91" s="8">
        <v>16702346445</v>
      </c>
      <c r="T91">
        <v>2263</v>
      </c>
      <c r="U91" t="s">
        <v>3219</v>
      </c>
      <c r="V91">
        <v>53111</v>
      </c>
      <c r="W91" t="s">
        <v>124</v>
      </c>
      <c r="Y91" t="s">
        <v>698</v>
      </c>
      <c r="Z91" t="s">
        <v>699</v>
      </c>
      <c r="AB91" t="s">
        <v>215</v>
      </c>
      <c r="AC91" t="s">
        <v>3849</v>
      </c>
      <c r="AD91" t="s">
        <v>3849</v>
      </c>
      <c r="AE91" t="s">
        <v>136</v>
      </c>
      <c r="AF91" t="s">
        <v>121</v>
      </c>
      <c r="AG91" s="6">
        <v>96950</v>
      </c>
      <c r="AH91" t="s">
        <v>122</v>
      </c>
      <c r="AJ91" s="8">
        <v>16702346445</v>
      </c>
      <c r="AK91">
        <v>2263</v>
      </c>
      <c r="AL91" t="s">
        <v>700</v>
      </c>
      <c r="BE91" t="str">
        <f>"43-3031.00"</f>
        <v>43-3031.00</v>
      </c>
      <c r="BF91" t="s">
        <v>357</v>
      </c>
      <c r="BG91" t="s">
        <v>8880</v>
      </c>
      <c r="BH91" t="s">
        <v>1669</v>
      </c>
      <c r="BI91">
        <v>1</v>
      </c>
      <c r="BK91" s="1">
        <v>45597</v>
      </c>
      <c r="BL91" s="1">
        <v>45961</v>
      </c>
      <c r="BO91">
        <v>40</v>
      </c>
      <c r="BP91">
        <v>0</v>
      </c>
      <c r="BQ91">
        <v>8</v>
      </c>
      <c r="BR91">
        <v>8</v>
      </c>
      <c r="BS91">
        <v>8</v>
      </c>
      <c r="BT91">
        <v>8</v>
      </c>
      <c r="BU91">
        <v>8</v>
      </c>
      <c r="BV91">
        <v>0</v>
      </c>
      <c r="BW91" t="str">
        <f>"8:00 AM"</f>
        <v>8:00 AM</v>
      </c>
      <c r="BX91" t="str">
        <f>"5:00 PM"</f>
        <v>5:00 PM</v>
      </c>
      <c r="BY91" t="s">
        <v>159</v>
      </c>
      <c r="BZ91">
        <v>0</v>
      </c>
      <c r="CA91">
        <v>24</v>
      </c>
      <c r="CB91" t="s">
        <v>117</v>
      </c>
      <c r="CD91" t="s">
        <v>8881</v>
      </c>
      <c r="CE91" t="s">
        <v>8882</v>
      </c>
      <c r="CF91" t="s">
        <v>8882</v>
      </c>
      <c r="CG91" t="s">
        <v>136</v>
      </c>
      <c r="CH91" t="s">
        <v>121</v>
      </c>
      <c r="CI91" s="6">
        <v>96950</v>
      </c>
      <c r="CJ91" s="10">
        <v>11.43</v>
      </c>
      <c r="CK91" s="10">
        <v>15</v>
      </c>
      <c r="CL91" s="10">
        <v>17.149999999999999</v>
      </c>
      <c r="CM91" s="10">
        <v>22.5</v>
      </c>
      <c r="CN91" t="s">
        <v>137</v>
      </c>
      <c r="CO91" t="s">
        <v>803</v>
      </c>
      <c r="CP91" t="s">
        <v>138</v>
      </c>
      <c r="CR91" t="s">
        <v>117</v>
      </c>
      <c r="CS91" t="s">
        <v>139</v>
      </c>
      <c r="CT91" t="s">
        <v>140</v>
      </c>
      <c r="CU91" t="s">
        <v>139</v>
      </c>
      <c r="CV91" t="s">
        <v>140</v>
      </c>
      <c r="CW91" t="s">
        <v>139</v>
      </c>
      <c r="CX91" t="s">
        <v>140</v>
      </c>
      <c r="CY91" t="s">
        <v>17406</v>
      </c>
      <c r="CZ91" s="8">
        <v>16702346445</v>
      </c>
      <c r="DA91" t="s">
        <v>700</v>
      </c>
      <c r="DB91" t="s">
        <v>140</v>
      </c>
      <c r="DC91" t="s">
        <v>139</v>
      </c>
      <c r="DD91" t="s">
        <v>117</v>
      </c>
      <c r="DE91" t="s">
        <v>698</v>
      </c>
      <c r="DF91" t="s">
        <v>699</v>
      </c>
      <c r="DH91" t="s">
        <v>3219</v>
      </c>
      <c r="DI91" t="s">
        <v>3218</v>
      </c>
      <c r="DJ91" t="s">
        <v>700</v>
      </c>
    </row>
    <row r="92" spans="1:114" ht="15" customHeight="1" x14ac:dyDescent="0.35">
      <c r="A92" t="s">
        <v>9256</v>
      </c>
      <c r="B92" t="s">
        <v>144</v>
      </c>
      <c r="C92" s="1">
        <v>45471</v>
      </c>
      <c r="D92" s="1">
        <v>45572</v>
      </c>
      <c r="E92" t="s">
        <v>116</v>
      </c>
      <c r="F92" s="1">
        <v>45558</v>
      </c>
      <c r="G92" t="s">
        <v>117</v>
      </c>
      <c r="H92" t="s">
        <v>117</v>
      </c>
      <c r="I92" t="s">
        <v>117</v>
      </c>
      <c r="J92" t="s">
        <v>9257</v>
      </c>
      <c r="K92" t="s">
        <v>9258</v>
      </c>
      <c r="L92" t="s">
        <v>9259</v>
      </c>
      <c r="M92" t="s">
        <v>9260</v>
      </c>
      <c r="N92" t="s">
        <v>136</v>
      </c>
      <c r="O92" t="s">
        <v>121</v>
      </c>
      <c r="P92" s="6">
        <v>96950</v>
      </c>
      <c r="Q92" t="s">
        <v>122</v>
      </c>
      <c r="S92" s="8">
        <v>16702354310</v>
      </c>
      <c r="U92" t="s">
        <v>9261</v>
      </c>
      <c r="V92">
        <v>311813</v>
      </c>
      <c r="W92" t="s">
        <v>124</v>
      </c>
      <c r="Y92" t="s">
        <v>9262</v>
      </c>
      <c r="Z92" t="s">
        <v>9263</v>
      </c>
      <c r="AA92" t="s">
        <v>9264</v>
      </c>
      <c r="AB92" t="s">
        <v>474</v>
      </c>
      <c r="AC92" t="s">
        <v>7316</v>
      </c>
      <c r="AD92" t="s">
        <v>9260</v>
      </c>
      <c r="AE92" t="s">
        <v>136</v>
      </c>
      <c r="AF92" t="s">
        <v>121</v>
      </c>
      <c r="AG92" s="6">
        <v>96950</v>
      </c>
      <c r="AH92" t="s">
        <v>122</v>
      </c>
      <c r="AJ92" s="8">
        <v>16702354310</v>
      </c>
      <c r="AL92" t="s">
        <v>9265</v>
      </c>
      <c r="BE92" t="str">
        <f>"51-3011.00"</f>
        <v>51-3011.00</v>
      </c>
      <c r="BF92" t="s">
        <v>217</v>
      </c>
      <c r="BG92" t="s">
        <v>9266</v>
      </c>
      <c r="BH92" t="s">
        <v>219</v>
      </c>
      <c r="BI92">
        <v>2</v>
      </c>
      <c r="BJ92">
        <v>2</v>
      </c>
      <c r="BK92" s="1">
        <v>45560</v>
      </c>
      <c r="BL92" s="1">
        <v>45924</v>
      </c>
      <c r="BM92" s="1">
        <v>45572</v>
      </c>
      <c r="BN92" s="1">
        <v>45924</v>
      </c>
      <c r="BO92">
        <v>35</v>
      </c>
      <c r="BP92">
        <v>0</v>
      </c>
      <c r="BQ92">
        <v>7</v>
      </c>
      <c r="BR92">
        <v>7</v>
      </c>
      <c r="BS92">
        <v>7</v>
      </c>
      <c r="BT92">
        <v>7</v>
      </c>
      <c r="BU92">
        <v>7</v>
      </c>
      <c r="BV92">
        <v>0</v>
      </c>
      <c r="BW92" t="str">
        <f>"5:00 AM"</f>
        <v>5:00 AM</v>
      </c>
      <c r="BX92" t="str">
        <f>"1:00 PM"</f>
        <v>1:00 PM</v>
      </c>
      <c r="BY92" t="s">
        <v>133</v>
      </c>
      <c r="BZ92">
        <v>0</v>
      </c>
      <c r="CA92">
        <v>12</v>
      </c>
      <c r="CB92" t="s">
        <v>117</v>
      </c>
      <c r="CD92" s="2" t="s">
        <v>9267</v>
      </c>
      <c r="CE92" t="s">
        <v>7316</v>
      </c>
      <c r="CF92" t="s">
        <v>140</v>
      </c>
      <c r="CG92" t="s">
        <v>136</v>
      </c>
      <c r="CH92" t="s">
        <v>121</v>
      </c>
      <c r="CI92" s="6">
        <v>96950</v>
      </c>
      <c r="CJ92" s="10">
        <v>8.36</v>
      </c>
      <c r="CK92" s="10">
        <v>8.36</v>
      </c>
      <c r="CL92" s="10">
        <v>12.54</v>
      </c>
      <c r="CM92" s="10">
        <v>12.54</v>
      </c>
      <c r="CN92" t="s">
        <v>137</v>
      </c>
      <c r="CO92" t="s">
        <v>140</v>
      </c>
      <c r="CP92" t="s">
        <v>138</v>
      </c>
      <c r="CR92" t="s">
        <v>117</v>
      </c>
      <c r="CS92" t="s">
        <v>139</v>
      </c>
      <c r="CT92" t="s">
        <v>140</v>
      </c>
      <c r="CU92" t="s">
        <v>139</v>
      </c>
      <c r="CV92" t="s">
        <v>140</v>
      </c>
      <c r="CW92" t="s">
        <v>139</v>
      </c>
      <c r="CX92" t="s">
        <v>140</v>
      </c>
      <c r="CY92" t="s">
        <v>1167</v>
      </c>
      <c r="CZ92" s="8">
        <v>16702354310</v>
      </c>
      <c r="DA92" t="s">
        <v>9265</v>
      </c>
      <c r="DB92" t="s">
        <v>309</v>
      </c>
      <c r="DC92" t="s">
        <v>139</v>
      </c>
      <c r="DD92" t="s">
        <v>117</v>
      </c>
      <c r="DE92" t="s">
        <v>1530</v>
      </c>
      <c r="DF92" t="s">
        <v>1531</v>
      </c>
      <c r="DG92" t="s">
        <v>1532</v>
      </c>
      <c r="DH92" t="s">
        <v>1156</v>
      </c>
      <c r="DI92" t="s">
        <v>1153</v>
      </c>
      <c r="DJ92" t="s">
        <v>1162</v>
      </c>
    </row>
    <row r="93" spans="1:114" ht="15" customHeight="1" x14ac:dyDescent="0.35">
      <c r="A93" t="s">
        <v>15954</v>
      </c>
      <c r="B93" t="s">
        <v>144</v>
      </c>
      <c r="C93" s="1">
        <v>45472</v>
      </c>
      <c r="D93" s="1">
        <v>45572</v>
      </c>
      <c r="E93" t="s">
        <v>116</v>
      </c>
      <c r="F93" s="1">
        <v>45564</v>
      </c>
      <c r="G93" t="s">
        <v>139</v>
      </c>
      <c r="H93" t="s">
        <v>117</v>
      </c>
      <c r="I93" t="s">
        <v>117</v>
      </c>
      <c r="J93" t="s">
        <v>1611</v>
      </c>
      <c r="K93" t="s">
        <v>1612</v>
      </c>
      <c r="L93" t="s">
        <v>15955</v>
      </c>
      <c r="M93" t="s">
        <v>11076</v>
      </c>
      <c r="N93" t="s">
        <v>120</v>
      </c>
      <c r="O93" t="s">
        <v>121</v>
      </c>
      <c r="P93" s="6">
        <v>96950</v>
      </c>
      <c r="Q93" t="s">
        <v>122</v>
      </c>
      <c r="S93" s="8">
        <v>16702357354</v>
      </c>
      <c r="U93" t="s">
        <v>1615</v>
      </c>
      <c r="V93">
        <v>81231</v>
      </c>
      <c r="W93" t="s">
        <v>124</v>
      </c>
      <c r="Y93" t="s">
        <v>1426</v>
      </c>
      <c r="Z93" t="s">
        <v>1427</v>
      </c>
      <c r="AB93" t="s">
        <v>128</v>
      </c>
      <c r="AC93" t="s">
        <v>15955</v>
      </c>
      <c r="AD93" t="s">
        <v>11076</v>
      </c>
      <c r="AE93" t="s">
        <v>120</v>
      </c>
      <c r="AF93" t="s">
        <v>121</v>
      </c>
      <c r="AG93" s="6">
        <v>96950</v>
      </c>
      <c r="AH93" t="s">
        <v>122</v>
      </c>
      <c r="AJ93" s="8">
        <v>16702357354</v>
      </c>
      <c r="AL93" t="s">
        <v>1617</v>
      </c>
      <c r="BE93" t="str">
        <f>"49-9071.00"</f>
        <v>49-9071.00</v>
      </c>
      <c r="BF93" t="s">
        <v>156</v>
      </c>
      <c r="BG93" t="s">
        <v>15956</v>
      </c>
      <c r="BH93" t="s">
        <v>15957</v>
      </c>
      <c r="BI93">
        <v>3</v>
      </c>
      <c r="BJ93">
        <v>3</v>
      </c>
      <c r="BK93" s="1">
        <v>45566</v>
      </c>
      <c r="BL93" s="1">
        <v>46660</v>
      </c>
      <c r="BM93" s="1">
        <v>45572</v>
      </c>
      <c r="BN93" s="1">
        <v>46660</v>
      </c>
      <c r="BO93">
        <v>35</v>
      </c>
      <c r="BP93">
        <v>0</v>
      </c>
      <c r="BQ93">
        <v>6</v>
      </c>
      <c r="BR93">
        <v>6</v>
      </c>
      <c r="BS93">
        <v>6</v>
      </c>
      <c r="BT93">
        <v>6</v>
      </c>
      <c r="BU93">
        <v>6</v>
      </c>
      <c r="BV93">
        <v>5</v>
      </c>
      <c r="BW93" t="str">
        <f>"9:00 AM"</f>
        <v>9:00 AM</v>
      </c>
      <c r="BX93" t="str">
        <f>"4:00 PM"</f>
        <v>4:00 PM</v>
      </c>
      <c r="BY93" t="s">
        <v>159</v>
      </c>
      <c r="BZ93">
        <v>0</v>
      </c>
      <c r="CA93">
        <v>24</v>
      </c>
      <c r="CB93" t="s">
        <v>117</v>
      </c>
      <c r="CD93" t="s">
        <v>15958</v>
      </c>
      <c r="CE93" t="s">
        <v>15959</v>
      </c>
      <c r="CF93" t="s">
        <v>11076</v>
      </c>
      <c r="CG93" t="s">
        <v>120</v>
      </c>
      <c r="CH93" t="s">
        <v>121</v>
      </c>
      <c r="CI93" s="6">
        <v>96950</v>
      </c>
      <c r="CJ93" s="10">
        <v>9.5399999999999991</v>
      </c>
      <c r="CK93" s="10">
        <v>9.5399999999999991</v>
      </c>
      <c r="CL93" s="10">
        <v>0</v>
      </c>
      <c r="CM93" s="10">
        <v>0</v>
      </c>
      <c r="CN93" t="s">
        <v>137</v>
      </c>
      <c r="CO93" t="s">
        <v>140</v>
      </c>
      <c r="CP93" t="s">
        <v>138</v>
      </c>
      <c r="CR93" t="s">
        <v>117</v>
      </c>
      <c r="CS93" t="s">
        <v>139</v>
      </c>
      <c r="CT93" t="s">
        <v>140</v>
      </c>
      <c r="CU93" t="s">
        <v>140</v>
      </c>
      <c r="CV93" t="s">
        <v>140</v>
      </c>
      <c r="CW93" t="s">
        <v>139</v>
      </c>
      <c r="CX93" t="s">
        <v>140</v>
      </c>
      <c r="CY93" t="s">
        <v>140</v>
      </c>
      <c r="CZ93" s="8">
        <v>16702357354</v>
      </c>
      <c r="DA93" t="s">
        <v>1617</v>
      </c>
      <c r="DB93" t="s">
        <v>140</v>
      </c>
      <c r="DC93" t="s">
        <v>139</v>
      </c>
      <c r="DD93" t="s">
        <v>117</v>
      </c>
      <c r="DE93" t="s">
        <v>1622</v>
      </c>
      <c r="DF93" t="s">
        <v>1623</v>
      </c>
      <c r="DG93" t="s">
        <v>535</v>
      </c>
      <c r="DH93" t="s">
        <v>1615</v>
      </c>
      <c r="DI93" t="s">
        <v>1611</v>
      </c>
      <c r="DJ93" t="s">
        <v>1617</v>
      </c>
    </row>
    <row r="94" spans="1:114" ht="15" customHeight="1" x14ac:dyDescent="0.35">
      <c r="A94" t="s">
        <v>6864</v>
      </c>
      <c r="B94" t="s">
        <v>166</v>
      </c>
      <c r="C94" s="1">
        <v>45472</v>
      </c>
      <c r="D94" s="1">
        <v>45572</v>
      </c>
      <c r="E94" t="s">
        <v>116</v>
      </c>
      <c r="F94" s="1">
        <v>45534</v>
      </c>
      <c r="G94" t="s">
        <v>139</v>
      </c>
      <c r="H94" t="s">
        <v>117</v>
      </c>
      <c r="I94" t="s">
        <v>117</v>
      </c>
      <c r="J94" t="s">
        <v>2685</v>
      </c>
      <c r="L94" t="s">
        <v>2686</v>
      </c>
      <c r="M94" t="s">
        <v>2687</v>
      </c>
      <c r="N94" t="s">
        <v>136</v>
      </c>
      <c r="O94" t="s">
        <v>121</v>
      </c>
      <c r="P94" s="6">
        <v>96950</v>
      </c>
      <c r="Q94" t="s">
        <v>122</v>
      </c>
      <c r="S94" s="8">
        <v>16702341726</v>
      </c>
      <c r="U94" t="s">
        <v>2688</v>
      </c>
      <c r="V94">
        <v>311812</v>
      </c>
      <c r="W94" t="s">
        <v>124</v>
      </c>
      <c r="Y94" t="s">
        <v>2689</v>
      </c>
      <c r="Z94" t="s">
        <v>1865</v>
      </c>
      <c r="AA94" t="s">
        <v>3030</v>
      </c>
      <c r="AB94" t="s">
        <v>154</v>
      </c>
      <c r="AC94" t="s">
        <v>2686</v>
      </c>
      <c r="AD94" t="s">
        <v>2687</v>
      </c>
      <c r="AE94" t="s">
        <v>120</v>
      </c>
      <c r="AF94" t="s">
        <v>121</v>
      </c>
      <c r="AG94" s="6">
        <v>96950</v>
      </c>
      <c r="AH94" t="s">
        <v>122</v>
      </c>
      <c r="AJ94" s="8">
        <v>16702341726</v>
      </c>
      <c r="AL94" t="s">
        <v>3031</v>
      </c>
      <c r="BE94" t="str">
        <f>"35-3023.00"</f>
        <v>35-3023.00</v>
      </c>
      <c r="BF94" t="s">
        <v>509</v>
      </c>
      <c r="BG94" t="s">
        <v>6865</v>
      </c>
      <c r="BH94" t="s">
        <v>6866</v>
      </c>
      <c r="BI94">
        <v>5</v>
      </c>
      <c r="BK94" s="1">
        <v>45536</v>
      </c>
      <c r="BL94" s="1">
        <v>46630</v>
      </c>
      <c r="BO94">
        <v>40</v>
      </c>
      <c r="BP94">
        <v>0</v>
      </c>
      <c r="BQ94">
        <v>7</v>
      </c>
      <c r="BR94">
        <v>7</v>
      </c>
      <c r="BS94">
        <v>7</v>
      </c>
      <c r="BT94">
        <v>7</v>
      </c>
      <c r="BU94">
        <v>7</v>
      </c>
      <c r="BV94">
        <v>5</v>
      </c>
      <c r="BW94" t="str">
        <f>"6:00 AM"</f>
        <v>6:00 AM</v>
      </c>
      <c r="BX94" t="str">
        <f>"6:00 PM"</f>
        <v>6:00 PM</v>
      </c>
      <c r="BY94" t="s">
        <v>133</v>
      </c>
      <c r="BZ94">
        <v>3</v>
      </c>
      <c r="CA94">
        <v>3</v>
      </c>
      <c r="CB94" t="s">
        <v>117</v>
      </c>
      <c r="CD94" s="2" t="s">
        <v>6867</v>
      </c>
      <c r="CE94" t="s">
        <v>2686</v>
      </c>
      <c r="CF94" t="s">
        <v>2687</v>
      </c>
      <c r="CG94" t="s">
        <v>136</v>
      </c>
      <c r="CH94" t="s">
        <v>121</v>
      </c>
      <c r="CI94" s="6">
        <v>96950</v>
      </c>
      <c r="CJ94" s="10">
        <v>9</v>
      </c>
      <c r="CK94" s="10">
        <v>10</v>
      </c>
      <c r="CL94" s="10">
        <v>13.5</v>
      </c>
      <c r="CM94" s="10">
        <v>15</v>
      </c>
      <c r="CN94" t="s">
        <v>137</v>
      </c>
      <c r="CO94" t="s">
        <v>3034</v>
      </c>
      <c r="CP94" t="s">
        <v>138</v>
      </c>
      <c r="CR94" t="s">
        <v>117</v>
      </c>
      <c r="CS94" t="s">
        <v>139</v>
      </c>
      <c r="CT94" t="s">
        <v>140</v>
      </c>
      <c r="CU94" t="s">
        <v>139</v>
      </c>
      <c r="CV94" t="s">
        <v>140</v>
      </c>
      <c r="CW94" t="s">
        <v>139</v>
      </c>
      <c r="CX94" t="s">
        <v>140</v>
      </c>
      <c r="CY94" t="s">
        <v>6868</v>
      </c>
      <c r="CZ94" s="8">
        <v>16702341726</v>
      </c>
      <c r="DA94" t="s">
        <v>2697</v>
      </c>
      <c r="DB94" t="s">
        <v>140</v>
      </c>
      <c r="DC94" t="s">
        <v>139</v>
      </c>
      <c r="DD94" t="s">
        <v>117</v>
      </c>
    </row>
    <row r="95" spans="1:114" ht="15" customHeight="1" x14ac:dyDescent="0.35">
      <c r="A95" t="s">
        <v>3434</v>
      </c>
      <c r="B95" t="s">
        <v>144</v>
      </c>
      <c r="C95" s="1">
        <v>45472</v>
      </c>
      <c r="D95" s="1">
        <v>45572</v>
      </c>
      <c r="E95" t="s">
        <v>211</v>
      </c>
      <c r="G95" t="s">
        <v>117</v>
      </c>
      <c r="H95" t="s">
        <v>117</v>
      </c>
      <c r="I95" t="s">
        <v>117</v>
      </c>
      <c r="J95" t="s">
        <v>1233</v>
      </c>
      <c r="K95" t="s">
        <v>1233</v>
      </c>
      <c r="L95" t="s">
        <v>3435</v>
      </c>
      <c r="M95" t="s">
        <v>1240</v>
      </c>
      <c r="N95" t="s">
        <v>120</v>
      </c>
      <c r="O95" t="s">
        <v>121</v>
      </c>
      <c r="P95" s="6">
        <v>96950</v>
      </c>
      <c r="Q95" t="s">
        <v>122</v>
      </c>
      <c r="R95" t="s">
        <v>120</v>
      </c>
      <c r="S95" s="8">
        <v>16702342127</v>
      </c>
      <c r="U95" t="s">
        <v>1236</v>
      </c>
      <c r="V95">
        <v>56132</v>
      </c>
      <c r="W95" t="s">
        <v>150</v>
      </c>
      <c r="X95" t="s">
        <v>139</v>
      </c>
      <c r="Y95" t="s">
        <v>1237</v>
      </c>
      <c r="Z95" t="s">
        <v>1238</v>
      </c>
      <c r="AB95" t="s">
        <v>189</v>
      </c>
      <c r="AC95" t="s">
        <v>3436</v>
      </c>
      <c r="AD95" t="s">
        <v>3437</v>
      </c>
      <c r="AE95" t="s">
        <v>120</v>
      </c>
      <c r="AF95" t="s">
        <v>121</v>
      </c>
      <c r="AG95" s="6">
        <v>96950</v>
      </c>
      <c r="AH95" t="s">
        <v>122</v>
      </c>
      <c r="AJ95" s="8">
        <v>16702342127</v>
      </c>
      <c r="AL95" t="s">
        <v>1241</v>
      </c>
      <c r="BE95" t="str">
        <f>"49-9071.00"</f>
        <v>49-9071.00</v>
      </c>
      <c r="BF95" t="s">
        <v>156</v>
      </c>
      <c r="BG95" t="s">
        <v>3438</v>
      </c>
      <c r="BH95" t="s">
        <v>3019</v>
      </c>
      <c r="BI95">
        <v>10</v>
      </c>
      <c r="BJ95">
        <v>10</v>
      </c>
      <c r="BK95" s="1">
        <v>45566</v>
      </c>
      <c r="BL95" s="1">
        <v>45930</v>
      </c>
      <c r="BM95" s="1">
        <v>45572</v>
      </c>
      <c r="BN95" s="1">
        <v>45930</v>
      </c>
      <c r="BO95">
        <v>36</v>
      </c>
      <c r="BP95">
        <v>1</v>
      </c>
      <c r="BQ95">
        <v>6</v>
      </c>
      <c r="BR95">
        <v>6</v>
      </c>
      <c r="BS95">
        <v>6</v>
      </c>
      <c r="BT95">
        <v>6</v>
      </c>
      <c r="BU95">
        <v>6</v>
      </c>
      <c r="BV95">
        <v>5</v>
      </c>
      <c r="BW95" t="str">
        <f>"8:00 AM"</f>
        <v>8:00 AM</v>
      </c>
      <c r="BX95" t="str">
        <f>"3:00 PM"</f>
        <v>3:00 PM</v>
      </c>
      <c r="BY95" t="s">
        <v>159</v>
      </c>
      <c r="BZ95">
        <v>0</v>
      </c>
      <c r="CA95">
        <v>12</v>
      </c>
      <c r="CB95" t="s">
        <v>117</v>
      </c>
      <c r="CD95" t="s">
        <v>3439</v>
      </c>
      <c r="CE95" t="s">
        <v>3436</v>
      </c>
      <c r="CF95" t="s">
        <v>3440</v>
      </c>
      <c r="CG95" t="s">
        <v>136</v>
      </c>
      <c r="CH95" t="s">
        <v>121</v>
      </c>
      <c r="CI95" s="6">
        <v>96950</v>
      </c>
      <c r="CJ95" s="10">
        <v>9.5399999999999991</v>
      </c>
      <c r="CK95" s="10">
        <v>9.5399999999999991</v>
      </c>
      <c r="CL95" s="10">
        <v>14.31</v>
      </c>
      <c r="CM95" s="10">
        <v>14.31</v>
      </c>
      <c r="CN95" t="s">
        <v>137</v>
      </c>
      <c r="CO95" t="s">
        <v>194</v>
      </c>
      <c r="CP95" t="s">
        <v>138</v>
      </c>
      <c r="CR95" t="s">
        <v>117</v>
      </c>
      <c r="CS95" t="s">
        <v>139</v>
      </c>
      <c r="CT95" t="s">
        <v>139</v>
      </c>
      <c r="CU95" t="s">
        <v>139</v>
      </c>
      <c r="CV95" t="s">
        <v>140</v>
      </c>
      <c r="CW95" t="s">
        <v>139</v>
      </c>
      <c r="CX95" t="s">
        <v>140</v>
      </c>
      <c r="CY95" t="s">
        <v>1498</v>
      </c>
      <c r="CZ95" s="8">
        <v>16702342127</v>
      </c>
      <c r="DA95" t="s">
        <v>1241</v>
      </c>
      <c r="DB95" t="s">
        <v>164</v>
      </c>
      <c r="DC95" t="s">
        <v>139</v>
      </c>
      <c r="DD95" t="s">
        <v>139</v>
      </c>
    </row>
    <row r="96" spans="1:114" ht="15" customHeight="1" x14ac:dyDescent="0.35">
      <c r="A96" t="s">
        <v>9236</v>
      </c>
      <c r="B96" t="s">
        <v>166</v>
      </c>
      <c r="C96" s="1">
        <v>45472</v>
      </c>
      <c r="D96" s="1">
        <v>45572</v>
      </c>
      <c r="E96" t="s">
        <v>116</v>
      </c>
      <c r="F96" s="1">
        <v>45564</v>
      </c>
      <c r="G96" t="s">
        <v>117</v>
      </c>
      <c r="H96" t="s">
        <v>117</v>
      </c>
      <c r="I96" t="s">
        <v>117</v>
      </c>
      <c r="J96" t="s">
        <v>5774</v>
      </c>
      <c r="K96" t="s">
        <v>5775</v>
      </c>
      <c r="L96" t="s">
        <v>5776</v>
      </c>
      <c r="M96" t="s">
        <v>651</v>
      </c>
      <c r="N96" t="s">
        <v>120</v>
      </c>
      <c r="O96" t="s">
        <v>121</v>
      </c>
      <c r="P96" s="6">
        <v>96950</v>
      </c>
      <c r="Q96" t="s">
        <v>122</v>
      </c>
      <c r="R96" t="s">
        <v>652</v>
      </c>
      <c r="S96" s="8">
        <v>16709899420</v>
      </c>
      <c r="U96" t="s">
        <v>9237</v>
      </c>
      <c r="V96">
        <v>42322</v>
      </c>
      <c r="W96" t="s">
        <v>124</v>
      </c>
      <c r="Y96" t="s">
        <v>3921</v>
      </c>
      <c r="Z96" t="s">
        <v>5778</v>
      </c>
      <c r="AA96" t="s">
        <v>140</v>
      </c>
      <c r="AB96" t="s">
        <v>657</v>
      </c>
      <c r="AC96" t="s">
        <v>5776</v>
      </c>
      <c r="AD96" t="s">
        <v>651</v>
      </c>
      <c r="AE96" t="s">
        <v>120</v>
      </c>
      <c r="AF96" t="s">
        <v>121</v>
      </c>
      <c r="AG96" s="6">
        <v>96950</v>
      </c>
      <c r="AH96" t="s">
        <v>122</v>
      </c>
      <c r="AI96" t="s">
        <v>652</v>
      </c>
      <c r="AJ96" s="8">
        <v>16709899420</v>
      </c>
      <c r="AL96" t="s">
        <v>9238</v>
      </c>
      <c r="BE96" t="str">
        <f>"27-1023.00"</f>
        <v>27-1023.00</v>
      </c>
      <c r="BF96" t="s">
        <v>5780</v>
      </c>
      <c r="BG96" t="s">
        <v>9239</v>
      </c>
      <c r="BH96" t="s">
        <v>5782</v>
      </c>
      <c r="BI96">
        <v>3</v>
      </c>
      <c r="BK96" s="1">
        <v>45566</v>
      </c>
      <c r="BL96" s="1">
        <v>45930</v>
      </c>
      <c r="BO96">
        <v>35</v>
      </c>
      <c r="BP96">
        <v>5</v>
      </c>
      <c r="BQ96">
        <v>5</v>
      </c>
      <c r="BR96">
        <v>5</v>
      </c>
      <c r="BS96">
        <v>5</v>
      </c>
      <c r="BT96">
        <v>5</v>
      </c>
      <c r="BU96">
        <v>5</v>
      </c>
      <c r="BV96">
        <v>5</v>
      </c>
      <c r="BW96" t="str">
        <f>"1:00 PM"</f>
        <v>1:00 PM</v>
      </c>
      <c r="BX96" t="str">
        <f>"6:00 PM"</f>
        <v>6:00 PM</v>
      </c>
      <c r="BY96" t="s">
        <v>159</v>
      </c>
      <c r="BZ96">
        <v>0</v>
      </c>
      <c r="CA96">
        <v>6</v>
      </c>
      <c r="CB96" t="s">
        <v>117</v>
      </c>
      <c r="CD96" t="s">
        <v>9240</v>
      </c>
      <c r="CE96" t="s">
        <v>663</v>
      </c>
      <c r="CF96" t="s">
        <v>651</v>
      </c>
      <c r="CG96" t="s">
        <v>120</v>
      </c>
      <c r="CH96" t="s">
        <v>121</v>
      </c>
      <c r="CI96" s="6">
        <v>96950</v>
      </c>
      <c r="CJ96" s="10">
        <v>9.7200000000000006</v>
      </c>
      <c r="CK96" s="10">
        <v>10</v>
      </c>
      <c r="CL96" s="10">
        <v>14.58</v>
      </c>
      <c r="CM96" s="10">
        <v>15</v>
      </c>
      <c r="CN96" t="s">
        <v>137</v>
      </c>
      <c r="CO96" t="s">
        <v>140</v>
      </c>
      <c r="CP96" t="s">
        <v>138</v>
      </c>
      <c r="CR96" t="s">
        <v>117</v>
      </c>
      <c r="CS96" t="s">
        <v>139</v>
      </c>
      <c r="CT96" t="s">
        <v>139</v>
      </c>
      <c r="CU96" t="s">
        <v>139</v>
      </c>
      <c r="CV96" t="s">
        <v>140</v>
      </c>
      <c r="CW96" t="s">
        <v>139</v>
      </c>
      <c r="CX96" t="s">
        <v>140</v>
      </c>
      <c r="CY96" t="s">
        <v>664</v>
      </c>
      <c r="CZ96" s="8">
        <v>16702359428</v>
      </c>
      <c r="DA96" t="s">
        <v>5779</v>
      </c>
      <c r="DB96" t="s">
        <v>140</v>
      </c>
      <c r="DC96" t="s">
        <v>139</v>
      </c>
      <c r="DD96" t="s">
        <v>117</v>
      </c>
    </row>
    <row r="97" spans="1:114" ht="15" customHeight="1" x14ac:dyDescent="0.35">
      <c r="A97" t="s">
        <v>12713</v>
      </c>
      <c r="B97" t="s">
        <v>144</v>
      </c>
      <c r="C97" s="1">
        <v>45482</v>
      </c>
      <c r="D97" s="1">
        <v>45572</v>
      </c>
      <c r="E97" t="s">
        <v>116</v>
      </c>
      <c r="F97" s="1">
        <v>45564</v>
      </c>
      <c r="G97" t="s">
        <v>139</v>
      </c>
      <c r="H97" t="s">
        <v>117</v>
      </c>
      <c r="I97" t="s">
        <v>117</v>
      </c>
      <c r="J97" t="s">
        <v>12714</v>
      </c>
      <c r="K97" t="s">
        <v>12715</v>
      </c>
      <c r="L97" t="s">
        <v>12716</v>
      </c>
      <c r="M97" t="s">
        <v>12717</v>
      </c>
      <c r="N97" t="s">
        <v>12718</v>
      </c>
      <c r="O97" t="s">
        <v>121</v>
      </c>
      <c r="P97" s="6">
        <v>96950</v>
      </c>
      <c r="Q97" t="s">
        <v>122</v>
      </c>
      <c r="S97" s="8">
        <v>16702883443</v>
      </c>
      <c r="U97" t="s">
        <v>12719</v>
      </c>
      <c r="V97">
        <v>323113</v>
      </c>
      <c r="W97" t="s">
        <v>124</v>
      </c>
      <c r="Y97" t="s">
        <v>12625</v>
      </c>
      <c r="Z97" t="s">
        <v>4911</v>
      </c>
      <c r="AA97" t="s">
        <v>2124</v>
      </c>
      <c r="AB97" t="s">
        <v>657</v>
      </c>
      <c r="AC97" t="s">
        <v>12716</v>
      </c>
      <c r="AD97" t="s">
        <v>12717</v>
      </c>
      <c r="AE97" t="s">
        <v>12718</v>
      </c>
      <c r="AF97" t="s">
        <v>121</v>
      </c>
      <c r="AG97" s="6">
        <v>96950</v>
      </c>
      <c r="AH97" t="s">
        <v>122</v>
      </c>
      <c r="AJ97" s="8">
        <v>16702883443</v>
      </c>
      <c r="AL97" t="s">
        <v>12720</v>
      </c>
      <c r="AM97" t="s">
        <v>600</v>
      </c>
      <c r="AN97" t="s">
        <v>8149</v>
      </c>
      <c r="AO97" t="s">
        <v>8150</v>
      </c>
      <c r="AQ97" t="s">
        <v>8151</v>
      </c>
      <c r="AR97" t="s">
        <v>8152</v>
      </c>
      <c r="AS97" t="s">
        <v>1172</v>
      </c>
      <c r="AT97" t="s">
        <v>121</v>
      </c>
      <c r="AU97" s="6">
        <v>96950</v>
      </c>
      <c r="AV97" t="s">
        <v>122</v>
      </c>
      <c r="AX97" s="8">
        <v>16702857505</v>
      </c>
      <c r="AZ97" t="s">
        <v>8153</v>
      </c>
      <c r="BA97" t="s">
        <v>8154</v>
      </c>
      <c r="BB97" t="s">
        <v>8155</v>
      </c>
      <c r="BE97" t="str">
        <f>"51-9198.00"</f>
        <v>51-9198.00</v>
      </c>
      <c r="BF97" t="s">
        <v>1393</v>
      </c>
      <c r="BG97" t="s">
        <v>12721</v>
      </c>
      <c r="BH97" t="s">
        <v>12722</v>
      </c>
      <c r="BI97">
        <v>2</v>
      </c>
      <c r="BJ97">
        <v>2</v>
      </c>
      <c r="BK97" s="1">
        <v>45566</v>
      </c>
      <c r="BL97" s="1">
        <v>46660</v>
      </c>
      <c r="BM97" s="1">
        <v>45572</v>
      </c>
      <c r="BN97" s="1">
        <v>46660</v>
      </c>
      <c r="BO97">
        <v>40</v>
      </c>
      <c r="BP97">
        <v>0</v>
      </c>
      <c r="BQ97">
        <v>8</v>
      </c>
      <c r="BR97">
        <v>8</v>
      </c>
      <c r="BS97">
        <v>8</v>
      </c>
      <c r="BT97">
        <v>8</v>
      </c>
      <c r="BU97">
        <v>8</v>
      </c>
      <c r="BV97">
        <v>0</v>
      </c>
      <c r="BW97" t="str">
        <f>"8:00 AM"</f>
        <v>8:00 AM</v>
      </c>
      <c r="BX97" t="str">
        <f>"5:00 PM"</f>
        <v>5:00 PM</v>
      </c>
      <c r="BY97" t="s">
        <v>159</v>
      </c>
      <c r="BZ97">
        <v>0</v>
      </c>
      <c r="CA97">
        <v>12</v>
      </c>
      <c r="CB97" t="s">
        <v>117</v>
      </c>
      <c r="CD97" t="s">
        <v>12723</v>
      </c>
      <c r="CE97" t="s">
        <v>12716</v>
      </c>
      <c r="CF97" t="s">
        <v>12717</v>
      </c>
      <c r="CG97" t="s">
        <v>12718</v>
      </c>
      <c r="CH97" t="s">
        <v>121</v>
      </c>
      <c r="CI97" s="6">
        <v>96950</v>
      </c>
      <c r="CJ97" s="10">
        <v>8.23</v>
      </c>
      <c r="CK97" s="10">
        <v>8.23</v>
      </c>
      <c r="CL97" s="10">
        <v>12.35</v>
      </c>
      <c r="CM97" s="10">
        <v>12.35</v>
      </c>
      <c r="CN97" t="s">
        <v>137</v>
      </c>
      <c r="CO97" t="s">
        <v>140</v>
      </c>
      <c r="CP97" t="s">
        <v>138</v>
      </c>
      <c r="CR97" t="s">
        <v>117</v>
      </c>
      <c r="CS97" t="s">
        <v>139</v>
      </c>
      <c r="CT97" t="s">
        <v>140</v>
      </c>
      <c r="CU97" t="s">
        <v>139</v>
      </c>
      <c r="CV97" t="s">
        <v>140</v>
      </c>
      <c r="CW97" t="s">
        <v>139</v>
      </c>
      <c r="CX97" t="s">
        <v>140</v>
      </c>
      <c r="CY97" t="s">
        <v>8162</v>
      </c>
      <c r="CZ97" s="8" t="s">
        <v>140</v>
      </c>
      <c r="DA97" t="s">
        <v>12720</v>
      </c>
      <c r="DB97" t="s">
        <v>142</v>
      </c>
      <c r="DC97" t="s">
        <v>139</v>
      </c>
      <c r="DD97" t="s">
        <v>117</v>
      </c>
    </row>
    <row r="98" spans="1:114" ht="15" customHeight="1" x14ac:dyDescent="0.35">
      <c r="A98" t="s">
        <v>6547</v>
      </c>
      <c r="B98" t="s">
        <v>166</v>
      </c>
      <c r="C98" s="1">
        <v>45482</v>
      </c>
      <c r="D98" s="1">
        <v>45572</v>
      </c>
      <c r="E98" t="s">
        <v>116</v>
      </c>
      <c r="F98" s="1">
        <v>45564</v>
      </c>
      <c r="G98" t="s">
        <v>139</v>
      </c>
      <c r="H98" t="s">
        <v>117</v>
      </c>
      <c r="I98" t="s">
        <v>117</v>
      </c>
      <c r="J98" t="s">
        <v>5792</v>
      </c>
      <c r="K98" t="s">
        <v>5793</v>
      </c>
      <c r="L98" t="s">
        <v>5794</v>
      </c>
      <c r="M98" t="s">
        <v>140</v>
      </c>
      <c r="N98" t="s">
        <v>120</v>
      </c>
      <c r="O98" t="s">
        <v>121</v>
      </c>
      <c r="P98" s="6">
        <v>96950</v>
      </c>
      <c r="Q98" t="s">
        <v>122</v>
      </c>
      <c r="S98" s="8">
        <v>16702876611</v>
      </c>
      <c r="U98" t="s">
        <v>5795</v>
      </c>
      <c r="V98">
        <v>8111</v>
      </c>
      <c r="W98" t="s">
        <v>124</v>
      </c>
      <c r="Y98" t="s">
        <v>6548</v>
      </c>
      <c r="Z98" t="s">
        <v>6549</v>
      </c>
      <c r="AB98" t="s">
        <v>270</v>
      </c>
      <c r="AC98" t="s">
        <v>6550</v>
      </c>
      <c r="AD98" t="s">
        <v>140</v>
      </c>
      <c r="AE98" t="s">
        <v>120</v>
      </c>
      <c r="AF98" t="s">
        <v>121</v>
      </c>
      <c r="AG98" s="6">
        <v>96950</v>
      </c>
      <c r="AH98" t="s">
        <v>122</v>
      </c>
      <c r="AJ98" s="8">
        <v>16702876611</v>
      </c>
      <c r="AL98" t="s">
        <v>5798</v>
      </c>
      <c r="BE98" t="str">
        <f>"49-3021.00"</f>
        <v>49-3021.00</v>
      </c>
      <c r="BF98" t="s">
        <v>3171</v>
      </c>
      <c r="BG98" t="s">
        <v>6551</v>
      </c>
      <c r="BH98" t="s">
        <v>5800</v>
      </c>
      <c r="BI98">
        <v>2</v>
      </c>
      <c r="BK98" s="1">
        <v>45566</v>
      </c>
      <c r="BL98" s="1">
        <v>46660</v>
      </c>
      <c r="BO98">
        <v>35</v>
      </c>
      <c r="BP98">
        <v>0</v>
      </c>
      <c r="BQ98">
        <v>7</v>
      </c>
      <c r="BR98">
        <v>7</v>
      </c>
      <c r="BS98">
        <v>7</v>
      </c>
      <c r="BT98">
        <v>7</v>
      </c>
      <c r="BU98">
        <v>7</v>
      </c>
      <c r="BV98">
        <v>0</v>
      </c>
      <c r="BW98" t="str">
        <f>"8:00 AM"</f>
        <v>8:00 AM</v>
      </c>
      <c r="BX98" t="str">
        <f>"5:00 PM"</f>
        <v>5:00 PM</v>
      </c>
      <c r="BY98" t="s">
        <v>159</v>
      </c>
      <c r="BZ98">
        <v>0</v>
      </c>
      <c r="CA98">
        <v>12</v>
      </c>
      <c r="CB98" t="s">
        <v>117</v>
      </c>
      <c r="CD98" s="2" t="s">
        <v>6552</v>
      </c>
      <c r="CE98" t="s">
        <v>5794</v>
      </c>
      <c r="CF98" t="s">
        <v>140</v>
      </c>
      <c r="CG98" t="s">
        <v>120</v>
      </c>
      <c r="CH98" t="s">
        <v>121</v>
      </c>
      <c r="CI98" s="6">
        <v>96950</v>
      </c>
      <c r="CJ98" s="10">
        <v>10.15</v>
      </c>
      <c r="CK98" s="10">
        <v>10.15</v>
      </c>
      <c r="CL98" s="10">
        <v>15.22</v>
      </c>
      <c r="CM98" s="10">
        <v>15.22</v>
      </c>
      <c r="CN98" t="s">
        <v>137</v>
      </c>
      <c r="CO98" t="s">
        <v>6553</v>
      </c>
      <c r="CP98" t="s">
        <v>138</v>
      </c>
      <c r="CR98" t="s">
        <v>117</v>
      </c>
      <c r="CS98" t="s">
        <v>139</v>
      </c>
      <c r="CT98" t="s">
        <v>140</v>
      </c>
      <c r="CU98" t="s">
        <v>139</v>
      </c>
      <c r="CV98" t="s">
        <v>140</v>
      </c>
      <c r="CW98" t="s">
        <v>139</v>
      </c>
      <c r="CX98" t="s">
        <v>140</v>
      </c>
      <c r="CY98" t="s">
        <v>6554</v>
      </c>
      <c r="CZ98" s="8">
        <v>16702876611</v>
      </c>
      <c r="DA98" t="s">
        <v>5803</v>
      </c>
      <c r="DB98" t="s">
        <v>140</v>
      </c>
      <c r="DC98" t="s">
        <v>139</v>
      </c>
      <c r="DD98" t="s">
        <v>117</v>
      </c>
    </row>
    <row r="99" spans="1:114" ht="15" customHeight="1" x14ac:dyDescent="0.35">
      <c r="A99" t="s">
        <v>14370</v>
      </c>
      <c r="B99" t="s">
        <v>166</v>
      </c>
      <c r="C99" s="1">
        <v>45483</v>
      </c>
      <c r="D99" s="1">
        <v>45572</v>
      </c>
      <c r="E99" t="s">
        <v>116</v>
      </c>
      <c r="F99" s="1">
        <v>45564</v>
      </c>
      <c r="G99" t="s">
        <v>117</v>
      </c>
      <c r="H99" t="s">
        <v>117</v>
      </c>
      <c r="I99" t="s">
        <v>117</v>
      </c>
      <c r="J99" t="s">
        <v>2334</v>
      </c>
      <c r="K99" t="s">
        <v>2335</v>
      </c>
      <c r="L99" t="s">
        <v>2336</v>
      </c>
      <c r="M99" t="s">
        <v>140</v>
      </c>
      <c r="N99" t="s">
        <v>120</v>
      </c>
      <c r="O99" t="s">
        <v>121</v>
      </c>
      <c r="P99" s="6">
        <v>96950</v>
      </c>
      <c r="Q99" t="s">
        <v>122</v>
      </c>
      <c r="S99" s="8">
        <v>16704839955</v>
      </c>
      <c r="U99" t="s">
        <v>2337</v>
      </c>
      <c r="V99">
        <v>445110</v>
      </c>
      <c r="W99" t="s">
        <v>124</v>
      </c>
      <c r="Y99" t="s">
        <v>268</v>
      </c>
      <c r="Z99" t="s">
        <v>2338</v>
      </c>
      <c r="AB99" t="s">
        <v>270</v>
      </c>
      <c r="AC99" t="s">
        <v>2336</v>
      </c>
      <c r="AD99" t="s">
        <v>140</v>
      </c>
      <c r="AE99" t="s">
        <v>120</v>
      </c>
      <c r="AF99" t="s">
        <v>121</v>
      </c>
      <c r="AG99" s="6">
        <v>96950</v>
      </c>
      <c r="AH99" t="s">
        <v>122</v>
      </c>
      <c r="AJ99" s="8">
        <v>16704839955</v>
      </c>
      <c r="AL99" t="s">
        <v>2345</v>
      </c>
      <c r="BE99" t="str">
        <f>"41-1011.00"</f>
        <v>41-1011.00</v>
      </c>
      <c r="BF99" t="s">
        <v>1340</v>
      </c>
      <c r="BG99" t="s">
        <v>14371</v>
      </c>
      <c r="BH99" t="s">
        <v>2107</v>
      </c>
      <c r="BI99">
        <v>2</v>
      </c>
      <c r="BK99" s="1">
        <v>45566</v>
      </c>
      <c r="BL99" s="1">
        <v>45930</v>
      </c>
      <c r="BO99">
        <v>35</v>
      </c>
      <c r="BP99">
        <v>0</v>
      </c>
      <c r="BQ99">
        <v>7</v>
      </c>
      <c r="BR99">
        <v>7</v>
      </c>
      <c r="BS99">
        <v>7</v>
      </c>
      <c r="BT99">
        <v>7</v>
      </c>
      <c r="BU99">
        <v>7</v>
      </c>
      <c r="BV99">
        <v>0</v>
      </c>
      <c r="BW99" t="str">
        <f>"8:00 AM"</f>
        <v>8:00 AM</v>
      </c>
      <c r="BX99" t="str">
        <f>"5:00 PM"</f>
        <v>5:00 PM</v>
      </c>
      <c r="BY99" t="s">
        <v>159</v>
      </c>
      <c r="BZ99">
        <v>0</v>
      </c>
      <c r="CA99">
        <v>12</v>
      </c>
      <c r="CB99" t="s">
        <v>139</v>
      </c>
      <c r="CC99">
        <v>8</v>
      </c>
      <c r="CD99" s="2" t="s">
        <v>5813</v>
      </c>
      <c r="CE99" t="s">
        <v>2336</v>
      </c>
      <c r="CF99" t="s">
        <v>140</v>
      </c>
      <c r="CG99" t="s">
        <v>120</v>
      </c>
      <c r="CH99" t="s">
        <v>121</v>
      </c>
      <c r="CI99" s="6">
        <v>96950</v>
      </c>
      <c r="CJ99" s="10">
        <v>10.17</v>
      </c>
      <c r="CK99" s="10">
        <v>10.17</v>
      </c>
      <c r="CL99" s="10">
        <v>15.25</v>
      </c>
      <c r="CM99" s="10">
        <v>15.25</v>
      </c>
      <c r="CN99" t="s">
        <v>137</v>
      </c>
      <c r="CO99" t="s">
        <v>9299</v>
      </c>
      <c r="CP99" t="s">
        <v>138</v>
      </c>
      <c r="CR99" t="s">
        <v>117</v>
      </c>
      <c r="CS99" t="s">
        <v>139</v>
      </c>
      <c r="CT99" t="s">
        <v>140</v>
      </c>
      <c r="CU99" t="s">
        <v>139</v>
      </c>
      <c r="CV99" t="s">
        <v>140</v>
      </c>
      <c r="CW99" t="s">
        <v>139</v>
      </c>
      <c r="CX99" t="s">
        <v>140</v>
      </c>
      <c r="CY99" t="s">
        <v>3400</v>
      </c>
      <c r="CZ99" s="8">
        <v>16704839955</v>
      </c>
      <c r="DA99" t="s">
        <v>2345</v>
      </c>
      <c r="DB99" t="s">
        <v>140</v>
      </c>
      <c r="DC99" t="s">
        <v>139</v>
      </c>
      <c r="DD99" t="s">
        <v>117</v>
      </c>
    </row>
    <row r="100" spans="1:114" ht="15" customHeight="1" x14ac:dyDescent="0.35">
      <c r="A100" t="s">
        <v>15952</v>
      </c>
      <c r="B100" t="s">
        <v>144</v>
      </c>
      <c r="C100" s="1">
        <v>45483</v>
      </c>
      <c r="D100" s="1">
        <v>45572</v>
      </c>
      <c r="E100" t="s">
        <v>116</v>
      </c>
      <c r="F100" s="1">
        <v>45564</v>
      </c>
      <c r="G100" t="s">
        <v>139</v>
      </c>
      <c r="H100" t="s">
        <v>117</v>
      </c>
      <c r="I100" t="s">
        <v>117</v>
      </c>
      <c r="J100" t="s">
        <v>8349</v>
      </c>
      <c r="K100" t="s">
        <v>8350</v>
      </c>
      <c r="L100" t="s">
        <v>12798</v>
      </c>
      <c r="N100" t="s">
        <v>136</v>
      </c>
      <c r="O100" t="s">
        <v>121</v>
      </c>
      <c r="P100" s="6">
        <v>96950</v>
      </c>
      <c r="Q100" t="s">
        <v>122</v>
      </c>
      <c r="S100" s="8">
        <v>16702332421</v>
      </c>
      <c r="U100" t="s">
        <v>8352</v>
      </c>
      <c r="V100">
        <v>722513</v>
      </c>
      <c r="W100" t="s">
        <v>124</v>
      </c>
      <c r="Y100" t="s">
        <v>12799</v>
      </c>
      <c r="Z100" t="s">
        <v>12800</v>
      </c>
      <c r="AA100" t="s">
        <v>12801</v>
      </c>
      <c r="AB100" t="s">
        <v>936</v>
      </c>
      <c r="AC100" t="s">
        <v>12802</v>
      </c>
      <c r="AE100" t="s">
        <v>136</v>
      </c>
      <c r="AF100" t="s">
        <v>121</v>
      </c>
      <c r="AG100" s="6">
        <v>96950</v>
      </c>
      <c r="AH100" t="s">
        <v>122</v>
      </c>
      <c r="AJ100" s="8">
        <v>16702850663</v>
      </c>
      <c r="AL100" t="s">
        <v>8353</v>
      </c>
      <c r="BE100" t="str">
        <f>"43-3031.00"</f>
        <v>43-3031.00</v>
      </c>
      <c r="BF100" t="s">
        <v>357</v>
      </c>
      <c r="BG100" t="s">
        <v>12803</v>
      </c>
      <c r="BH100" t="s">
        <v>2279</v>
      </c>
      <c r="BI100">
        <v>1</v>
      </c>
      <c r="BJ100">
        <v>1</v>
      </c>
      <c r="BK100" s="1">
        <v>45566</v>
      </c>
      <c r="BL100" s="1">
        <v>46660</v>
      </c>
      <c r="BM100" s="1">
        <v>45572</v>
      </c>
      <c r="BN100" s="1">
        <v>46660</v>
      </c>
      <c r="BO100">
        <v>35</v>
      </c>
      <c r="BP100">
        <v>0</v>
      </c>
      <c r="BQ100">
        <v>7</v>
      </c>
      <c r="BR100">
        <v>7</v>
      </c>
      <c r="BS100">
        <v>7</v>
      </c>
      <c r="BT100">
        <v>7</v>
      </c>
      <c r="BU100">
        <v>7</v>
      </c>
      <c r="BV100">
        <v>0</v>
      </c>
      <c r="BW100" t="str">
        <f>"8:00 AM"</f>
        <v>8:00 AM</v>
      </c>
      <c r="BX100" t="str">
        <f>"4:00 PM"</f>
        <v>4:00 PM</v>
      </c>
      <c r="BY100" t="s">
        <v>159</v>
      </c>
      <c r="BZ100">
        <v>0</v>
      </c>
      <c r="CA100">
        <v>24</v>
      </c>
      <c r="CB100" t="s">
        <v>117</v>
      </c>
      <c r="CD100" t="s">
        <v>15953</v>
      </c>
      <c r="CE100" t="s">
        <v>2586</v>
      </c>
      <c r="CG100" t="s">
        <v>136</v>
      </c>
      <c r="CH100" t="s">
        <v>121</v>
      </c>
      <c r="CI100" s="6">
        <v>96950</v>
      </c>
      <c r="CJ100" s="10">
        <v>11.43</v>
      </c>
      <c r="CK100" s="10">
        <v>12.86</v>
      </c>
      <c r="CL100" s="10">
        <v>17.14</v>
      </c>
      <c r="CM100" s="10">
        <v>19.29</v>
      </c>
      <c r="CN100" t="s">
        <v>137</v>
      </c>
      <c r="CP100" t="s">
        <v>138</v>
      </c>
      <c r="CR100" t="s">
        <v>117</v>
      </c>
      <c r="CS100" t="s">
        <v>139</v>
      </c>
      <c r="CT100" t="s">
        <v>140</v>
      </c>
      <c r="CU100" t="s">
        <v>139</v>
      </c>
      <c r="CV100" t="s">
        <v>140</v>
      </c>
      <c r="CW100" t="s">
        <v>139</v>
      </c>
      <c r="CX100" t="s">
        <v>140</v>
      </c>
      <c r="CY100" t="s">
        <v>2587</v>
      </c>
      <c r="CZ100" s="8">
        <v>16702332421</v>
      </c>
      <c r="DA100" t="s">
        <v>8353</v>
      </c>
      <c r="DB100" t="s">
        <v>140</v>
      </c>
      <c r="DC100" t="s">
        <v>139</v>
      </c>
      <c r="DD100" t="s">
        <v>117</v>
      </c>
    </row>
    <row r="101" spans="1:114" ht="15" customHeight="1" x14ac:dyDescent="0.35">
      <c r="A101" t="s">
        <v>11288</v>
      </c>
      <c r="B101" t="s">
        <v>144</v>
      </c>
      <c r="C101" s="1">
        <v>45483</v>
      </c>
      <c r="D101" s="1">
        <v>45572</v>
      </c>
      <c r="E101" t="s">
        <v>211</v>
      </c>
      <c r="G101" t="s">
        <v>117</v>
      </c>
      <c r="H101" t="s">
        <v>117</v>
      </c>
      <c r="I101" t="s">
        <v>117</v>
      </c>
      <c r="J101" t="s">
        <v>7456</v>
      </c>
      <c r="L101" t="s">
        <v>10088</v>
      </c>
      <c r="N101" t="s">
        <v>120</v>
      </c>
      <c r="O101" t="s">
        <v>121</v>
      </c>
      <c r="P101" s="6">
        <v>96950</v>
      </c>
      <c r="Q101" t="s">
        <v>122</v>
      </c>
      <c r="S101" s="8">
        <v>16702331818</v>
      </c>
      <c r="U101" t="s">
        <v>7123</v>
      </c>
      <c r="V101">
        <v>812199</v>
      </c>
      <c r="W101" t="s">
        <v>124</v>
      </c>
      <c r="Y101" t="s">
        <v>1999</v>
      </c>
      <c r="Z101" t="s">
        <v>7124</v>
      </c>
      <c r="AB101" t="s">
        <v>128</v>
      </c>
      <c r="AC101" t="s">
        <v>10088</v>
      </c>
      <c r="AE101" t="s">
        <v>120</v>
      </c>
      <c r="AF101" t="s">
        <v>121</v>
      </c>
      <c r="AG101" s="6">
        <v>96950</v>
      </c>
      <c r="AH101" t="s">
        <v>122</v>
      </c>
      <c r="AJ101" s="8">
        <v>16702331818</v>
      </c>
      <c r="AL101" t="s">
        <v>7459</v>
      </c>
      <c r="BE101" t="str">
        <f>"31-9011.00"</f>
        <v>31-9011.00</v>
      </c>
      <c r="BF101" t="s">
        <v>225</v>
      </c>
      <c r="BG101" t="s">
        <v>11289</v>
      </c>
      <c r="BH101" t="s">
        <v>7461</v>
      </c>
      <c r="BI101">
        <v>1</v>
      </c>
      <c r="BJ101">
        <v>1</v>
      </c>
      <c r="BK101" s="1">
        <v>45566</v>
      </c>
      <c r="BL101" s="1">
        <v>45930</v>
      </c>
      <c r="BM101" s="1">
        <v>45572</v>
      </c>
      <c r="BN101" s="1">
        <v>45930</v>
      </c>
      <c r="BO101">
        <v>40</v>
      </c>
      <c r="BP101">
        <v>6</v>
      </c>
      <c r="BQ101">
        <v>7</v>
      </c>
      <c r="BR101">
        <v>7</v>
      </c>
      <c r="BS101">
        <v>7</v>
      </c>
      <c r="BT101">
        <v>0</v>
      </c>
      <c r="BU101">
        <v>7</v>
      </c>
      <c r="BV101">
        <v>6</v>
      </c>
      <c r="BW101" t="str">
        <f>"2:00 PM"</f>
        <v>2:00 PM</v>
      </c>
      <c r="BX101" t="str">
        <f>"9:00 PM"</f>
        <v>9:00 PM</v>
      </c>
      <c r="BY101" t="s">
        <v>133</v>
      </c>
      <c r="BZ101">
        <v>12</v>
      </c>
      <c r="CA101">
        <v>12</v>
      </c>
      <c r="CB101" t="s">
        <v>117</v>
      </c>
      <c r="CD101" s="2" t="s">
        <v>11290</v>
      </c>
      <c r="CE101" t="s">
        <v>7463</v>
      </c>
      <c r="CG101" t="s">
        <v>136</v>
      </c>
      <c r="CH101" t="s">
        <v>121</v>
      </c>
      <c r="CI101" s="6">
        <v>96950</v>
      </c>
      <c r="CJ101" s="10">
        <v>12.37</v>
      </c>
      <c r="CK101" s="10">
        <v>12.5</v>
      </c>
      <c r="CL101" s="10">
        <v>18.559999999999999</v>
      </c>
      <c r="CM101" s="10">
        <v>18.75</v>
      </c>
      <c r="CN101" t="s">
        <v>137</v>
      </c>
      <c r="CP101" t="s">
        <v>138</v>
      </c>
      <c r="CR101" t="s">
        <v>117</v>
      </c>
      <c r="CS101" t="s">
        <v>139</v>
      </c>
      <c r="CT101" t="s">
        <v>140</v>
      </c>
      <c r="CU101" t="s">
        <v>139</v>
      </c>
      <c r="CV101" t="s">
        <v>139</v>
      </c>
      <c r="CW101" t="s">
        <v>139</v>
      </c>
      <c r="CX101" t="s">
        <v>139</v>
      </c>
      <c r="CY101" t="s">
        <v>11291</v>
      </c>
      <c r="CZ101" s="8">
        <v>16702331818</v>
      </c>
      <c r="DA101" t="s">
        <v>7459</v>
      </c>
      <c r="DB101" t="s">
        <v>140</v>
      </c>
      <c r="DC101" t="s">
        <v>139</v>
      </c>
      <c r="DD101" t="s">
        <v>117</v>
      </c>
    </row>
    <row r="102" spans="1:114" ht="15" customHeight="1" x14ac:dyDescent="0.35">
      <c r="A102" t="s">
        <v>15986</v>
      </c>
      <c r="B102" t="s">
        <v>144</v>
      </c>
      <c r="C102" s="1">
        <v>45484</v>
      </c>
      <c r="D102" s="1">
        <v>45572</v>
      </c>
      <c r="E102" t="s">
        <v>211</v>
      </c>
      <c r="G102" t="s">
        <v>139</v>
      </c>
      <c r="H102" t="s">
        <v>117</v>
      </c>
      <c r="I102" t="s">
        <v>117</v>
      </c>
      <c r="J102" t="s">
        <v>15987</v>
      </c>
      <c r="L102" t="s">
        <v>15988</v>
      </c>
      <c r="N102" t="s">
        <v>136</v>
      </c>
      <c r="O102" t="s">
        <v>121</v>
      </c>
      <c r="P102" s="6">
        <v>96950</v>
      </c>
      <c r="Q102" t="s">
        <v>122</v>
      </c>
      <c r="S102" s="8">
        <v>16702356500</v>
      </c>
      <c r="U102" t="s">
        <v>15989</v>
      </c>
      <c r="V102">
        <v>455219</v>
      </c>
      <c r="W102" t="s">
        <v>124</v>
      </c>
      <c r="Y102" t="s">
        <v>15990</v>
      </c>
      <c r="Z102" t="s">
        <v>15991</v>
      </c>
      <c r="AB102" t="s">
        <v>1524</v>
      </c>
      <c r="AC102" t="s">
        <v>15992</v>
      </c>
      <c r="AE102" t="s">
        <v>136</v>
      </c>
      <c r="AF102" t="s">
        <v>121</v>
      </c>
      <c r="AG102" s="6">
        <v>96950</v>
      </c>
      <c r="AH102" t="s">
        <v>122</v>
      </c>
      <c r="AJ102" s="8">
        <v>16702356500</v>
      </c>
      <c r="AL102" t="s">
        <v>15993</v>
      </c>
      <c r="AM102" t="s">
        <v>717</v>
      </c>
      <c r="AN102" t="s">
        <v>15994</v>
      </c>
      <c r="AO102" t="s">
        <v>12403</v>
      </c>
      <c r="AP102" t="s">
        <v>12404</v>
      </c>
      <c r="AQ102" t="s">
        <v>12405</v>
      </c>
      <c r="AS102" t="s">
        <v>136</v>
      </c>
      <c r="AT102" t="s">
        <v>121</v>
      </c>
      <c r="AU102" s="6">
        <v>96950</v>
      </c>
      <c r="AV102" t="s">
        <v>122</v>
      </c>
      <c r="AX102" s="8">
        <v>16702349480</v>
      </c>
      <c r="AZ102" t="s">
        <v>12406</v>
      </c>
      <c r="BA102" t="s">
        <v>12407</v>
      </c>
      <c r="BB102" t="s">
        <v>12408</v>
      </c>
      <c r="BC102" t="s">
        <v>121</v>
      </c>
      <c r="BD102" t="s">
        <v>15995</v>
      </c>
      <c r="BE102" t="str">
        <f>"49-9099.00"</f>
        <v>49-9099.00</v>
      </c>
      <c r="BF102" t="s">
        <v>2023</v>
      </c>
      <c r="BG102" t="s">
        <v>15996</v>
      </c>
      <c r="BH102" t="s">
        <v>15997</v>
      </c>
      <c r="BI102">
        <v>2</v>
      </c>
      <c r="BJ102">
        <v>2</v>
      </c>
      <c r="BK102" s="1">
        <v>45566</v>
      </c>
      <c r="BL102" s="1">
        <v>46660</v>
      </c>
      <c r="BM102" s="1">
        <v>45572</v>
      </c>
      <c r="BN102" s="1">
        <v>46660</v>
      </c>
      <c r="BO102">
        <v>40</v>
      </c>
      <c r="BP102">
        <v>0</v>
      </c>
      <c r="BQ102">
        <v>8</v>
      </c>
      <c r="BR102">
        <v>8</v>
      </c>
      <c r="BS102">
        <v>8</v>
      </c>
      <c r="BT102">
        <v>8</v>
      </c>
      <c r="BU102">
        <v>8</v>
      </c>
      <c r="BV102">
        <v>0</v>
      </c>
      <c r="BW102" t="str">
        <f>"8:00 AM"</f>
        <v>8:00 AM</v>
      </c>
      <c r="BX102" t="str">
        <f>"5:00 PM"</f>
        <v>5:00 PM</v>
      </c>
      <c r="BY102" t="s">
        <v>133</v>
      </c>
      <c r="BZ102">
        <v>0</v>
      </c>
      <c r="CA102">
        <v>12</v>
      </c>
      <c r="CB102" t="s">
        <v>117</v>
      </c>
      <c r="CD102" t="s">
        <v>15998</v>
      </c>
      <c r="CE102" t="s">
        <v>15999</v>
      </c>
      <c r="CF102" t="s">
        <v>16000</v>
      </c>
      <c r="CG102" t="s">
        <v>136</v>
      </c>
      <c r="CH102" t="s">
        <v>121</v>
      </c>
      <c r="CI102" s="6">
        <v>96950</v>
      </c>
      <c r="CJ102" s="10">
        <v>10.02</v>
      </c>
      <c r="CK102" s="10">
        <v>10.02</v>
      </c>
      <c r="CL102" s="10">
        <v>15.03</v>
      </c>
      <c r="CM102" s="10">
        <v>15.03</v>
      </c>
      <c r="CN102" t="s">
        <v>137</v>
      </c>
      <c r="CO102" t="s">
        <v>133</v>
      </c>
      <c r="CP102" t="s">
        <v>138</v>
      </c>
      <c r="CR102" t="s">
        <v>139</v>
      </c>
      <c r="CS102" t="s">
        <v>139</v>
      </c>
      <c r="CT102" t="s">
        <v>139</v>
      </c>
      <c r="CU102" t="s">
        <v>139</v>
      </c>
      <c r="CV102" t="s">
        <v>140</v>
      </c>
      <c r="CW102" t="s">
        <v>139</v>
      </c>
      <c r="CX102" t="s">
        <v>140</v>
      </c>
      <c r="CY102" t="s">
        <v>133</v>
      </c>
      <c r="CZ102" s="8">
        <v>16702356500</v>
      </c>
      <c r="DA102" t="s">
        <v>15993</v>
      </c>
      <c r="DB102" t="s">
        <v>140</v>
      </c>
      <c r="DC102" t="s">
        <v>139</v>
      </c>
      <c r="DD102" t="s">
        <v>117</v>
      </c>
      <c r="DE102" t="s">
        <v>16001</v>
      </c>
      <c r="DF102" t="s">
        <v>16002</v>
      </c>
      <c r="DG102" t="s">
        <v>1331</v>
      </c>
      <c r="DH102" t="s">
        <v>12408</v>
      </c>
      <c r="DI102" t="s">
        <v>12407</v>
      </c>
      <c r="DJ102" t="s">
        <v>12406</v>
      </c>
    </row>
    <row r="103" spans="1:114" ht="15" customHeight="1" x14ac:dyDescent="0.35">
      <c r="A103" t="s">
        <v>6439</v>
      </c>
      <c r="B103" t="s">
        <v>144</v>
      </c>
      <c r="C103" s="1">
        <v>45484</v>
      </c>
      <c r="D103" s="1">
        <v>45572</v>
      </c>
      <c r="E103" t="s">
        <v>211</v>
      </c>
      <c r="G103" t="s">
        <v>117</v>
      </c>
      <c r="H103" t="s">
        <v>117</v>
      </c>
      <c r="I103" t="s">
        <v>117</v>
      </c>
      <c r="J103" t="s">
        <v>3625</v>
      </c>
      <c r="K103" t="s">
        <v>3626</v>
      </c>
      <c r="L103" t="s">
        <v>3627</v>
      </c>
      <c r="M103" t="s">
        <v>3628</v>
      </c>
      <c r="N103" t="s">
        <v>136</v>
      </c>
      <c r="O103" t="s">
        <v>121</v>
      </c>
      <c r="P103" s="6">
        <v>96950</v>
      </c>
      <c r="Q103" t="s">
        <v>122</v>
      </c>
      <c r="S103" s="8">
        <v>16709894241</v>
      </c>
      <c r="U103" t="s">
        <v>3629</v>
      </c>
      <c r="V103">
        <v>236220</v>
      </c>
      <c r="W103" t="s">
        <v>124</v>
      </c>
      <c r="Y103" t="s">
        <v>3630</v>
      </c>
      <c r="Z103" t="s">
        <v>3631</v>
      </c>
      <c r="AA103" t="s">
        <v>3632</v>
      </c>
      <c r="AB103" t="s">
        <v>2665</v>
      </c>
      <c r="AC103" t="s">
        <v>3627</v>
      </c>
      <c r="AD103" t="s">
        <v>3628</v>
      </c>
      <c r="AE103" t="s">
        <v>136</v>
      </c>
      <c r="AF103" t="s">
        <v>121</v>
      </c>
      <c r="AG103" s="6">
        <v>96950</v>
      </c>
      <c r="AH103" t="s">
        <v>122</v>
      </c>
      <c r="AJ103" s="8">
        <v>16709894241</v>
      </c>
      <c r="AL103" t="s">
        <v>3634</v>
      </c>
      <c r="BE103" t="str">
        <f>"35-2014.00"</f>
        <v>35-2014.00</v>
      </c>
      <c r="BF103" t="s">
        <v>191</v>
      </c>
      <c r="BG103" t="s">
        <v>6440</v>
      </c>
      <c r="BH103" t="s">
        <v>313</v>
      </c>
      <c r="BI103">
        <v>6</v>
      </c>
      <c r="BJ103">
        <v>6</v>
      </c>
      <c r="BK103" s="1">
        <v>45566</v>
      </c>
      <c r="BL103" s="1">
        <v>45930</v>
      </c>
      <c r="BM103" s="1">
        <v>45572</v>
      </c>
      <c r="BN103" s="1">
        <v>45930</v>
      </c>
      <c r="BO103">
        <v>40</v>
      </c>
      <c r="BP103">
        <v>0</v>
      </c>
      <c r="BQ103">
        <v>8</v>
      </c>
      <c r="BR103">
        <v>8</v>
      </c>
      <c r="BS103">
        <v>8</v>
      </c>
      <c r="BT103">
        <v>8</v>
      </c>
      <c r="BU103">
        <v>8</v>
      </c>
      <c r="BV103">
        <v>0</v>
      </c>
      <c r="BW103" t="str">
        <f>"8:00 AM"</f>
        <v>8:00 AM</v>
      </c>
      <c r="BX103" t="str">
        <f>"5:00 PM"</f>
        <v>5:00 PM</v>
      </c>
      <c r="BY103" t="s">
        <v>133</v>
      </c>
      <c r="BZ103">
        <v>0</v>
      </c>
      <c r="CA103">
        <v>12</v>
      </c>
      <c r="CB103" t="s">
        <v>117</v>
      </c>
      <c r="CD103" t="s">
        <v>6441</v>
      </c>
      <c r="CE103" t="s">
        <v>3627</v>
      </c>
      <c r="CF103" t="s">
        <v>3628</v>
      </c>
      <c r="CG103" t="s">
        <v>136</v>
      </c>
      <c r="CH103" t="s">
        <v>121</v>
      </c>
      <c r="CI103" s="6">
        <v>96950</v>
      </c>
      <c r="CJ103" s="10">
        <v>8.69</v>
      </c>
      <c r="CK103" s="10">
        <v>8.69</v>
      </c>
      <c r="CL103" s="10">
        <v>13.04</v>
      </c>
      <c r="CM103" s="10">
        <v>13.04</v>
      </c>
      <c r="CN103" t="s">
        <v>137</v>
      </c>
      <c r="CO103" t="s">
        <v>140</v>
      </c>
      <c r="CP103" t="s">
        <v>138</v>
      </c>
      <c r="CR103" t="s">
        <v>117</v>
      </c>
      <c r="CS103" t="s">
        <v>139</v>
      </c>
      <c r="CT103" t="s">
        <v>140</v>
      </c>
      <c r="CU103" t="s">
        <v>139</v>
      </c>
      <c r="CV103" t="s">
        <v>140</v>
      </c>
      <c r="CW103" t="s">
        <v>139</v>
      </c>
      <c r="CX103" t="s">
        <v>140</v>
      </c>
      <c r="CY103" t="s">
        <v>3637</v>
      </c>
      <c r="CZ103" s="8">
        <v>16709894241</v>
      </c>
      <c r="DA103" t="s">
        <v>3634</v>
      </c>
      <c r="DB103" t="s">
        <v>140</v>
      </c>
      <c r="DC103" t="s">
        <v>139</v>
      </c>
      <c r="DD103" t="s">
        <v>117</v>
      </c>
    </row>
    <row r="104" spans="1:114" ht="15" customHeight="1" x14ac:dyDescent="0.35">
      <c r="A104" t="s">
        <v>3330</v>
      </c>
      <c r="B104" t="s">
        <v>115</v>
      </c>
      <c r="C104" s="1">
        <v>45488</v>
      </c>
      <c r="D104" s="1">
        <v>45572</v>
      </c>
      <c r="E104" t="s">
        <v>116</v>
      </c>
      <c r="F104" s="1">
        <v>45564</v>
      </c>
      <c r="G104" t="s">
        <v>117</v>
      </c>
      <c r="H104" t="s">
        <v>117</v>
      </c>
      <c r="I104" t="s">
        <v>117</v>
      </c>
      <c r="J104" t="s">
        <v>1035</v>
      </c>
      <c r="K104" t="s">
        <v>1036</v>
      </c>
      <c r="L104" t="s">
        <v>1037</v>
      </c>
      <c r="N104" t="s">
        <v>120</v>
      </c>
      <c r="O104" t="s">
        <v>121</v>
      </c>
      <c r="P104" s="6">
        <v>96950</v>
      </c>
      <c r="Q104" t="s">
        <v>122</v>
      </c>
      <c r="S104" s="8">
        <v>16702368888</v>
      </c>
      <c r="U104" t="s">
        <v>1038</v>
      </c>
      <c r="V104">
        <v>71391</v>
      </c>
      <c r="W104" t="s">
        <v>124</v>
      </c>
      <c r="Y104" t="s">
        <v>1039</v>
      </c>
      <c r="Z104" t="s">
        <v>1040</v>
      </c>
      <c r="AA104" t="s">
        <v>1041</v>
      </c>
      <c r="AB104" t="s">
        <v>1042</v>
      </c>
      <c r="AC104" t="s">
        <v>1037</v>
      </c>
      <c r="AE104" t="s">
        <v>120</v>
      </c>
      <c r="AF104" t="s">
        <v>121</v>
      </c>
      <c r="AG104" s="6">
        <v>96950</v>
      </c>
      <c r="AH104" t="s">
        <v>122</v>
      </c>
      <c r="AJ104" s="8">
        <v>16702368888</v>
      </c>
      <c r="AL104" t="s">
        <v>3331</v>
      </c>
      <c r="BE104" t="str">
        <f>"35-2014.00"</f>
        <v>35-2014.00</v>
      </c>
      <c r="BF104" t="s">
        <v>191</v>
      </c>
      <c r="BG104" t="s">
        <v>3332</v>
      </c>
      <c r="BH104" t="s">
        <v>193</v>
      </c>
      <c r="BI104">
        <v>2</v>
      </c>
      <c r="BK104" s="1">
        <v>45566</v>
      </c>
      <c r="BL104" s="1">
        <v>45930</v>
      </c>
      <c r="BO104">
        <v>35</v>
      </c>
      <c r="BP104">
        <v>5</v>
      </c>
      <c r="BQ104">
        <v>5</v>
      </c>
      <c r="BR104">
        <v>5</v>
      </c>
      <c r="BS104">
        <v>5</v>
      </c>
      <c r="BT104">
        <v>5</v>
      </c>
      <c r="BU104">
        <v>5</v>
      </c>
      <c r="BV104">
        <v>5</v>
      </c>
      <c r="BW104" t="str">
        <f>"5:00 AM"</f>
        <v>5:00 AM</v>
      </c>
      <c r="BX104" t="str">
        <f>"11:00 AM"</f>
        <v>11:00 AM</v>
      </c>
      <c r="BY104" t="s">
        <v>133</v>
      </c>
      <c r="BZ104">
        <v>0</v>
      </c>
      <c r="CA104">
        <v>12</v>
      </c>
      <c r="CB104" t="s">
        <v>117</v>
      </c>
      <c r="CD104" t="s">
        <v>3333</v>
      </c>
      <c r="CE104" t="s">
        <v>3334</v>
      </c>
      <c r="CG104" t="s">
        <v>120</v>
      </c>
      <c r="CH104" t="s">
        <v>121</v>
      </c>
      <c r="CI104" s="6">
        <v>96950</v>
      </c>
      <c r="CJ104" s="10">
        <v>8.69</v>
      </c>
      <c r="CK104" s="10">
        <v>8.69</v>
      </c>
      <c r="CL104" s="10">
        <v>13.04</v>
      </c>
      <c r="CM104" s="10">
        <v>13.04</v>
      </c>
      <c r="CN104" t="s">
        <v>137</v>
      </c>
      <c r="CO104" t="s">
        <v>194</v>
      </c>
      <c r="CP104" t="s">
        <v>138</v>
      </c>
      <c r="CR104" t="s">
        <v>117</v>
      </c>
      <c r="CS104" t="s">
        <v>139</v>
      </c>
      <c r="CT104" t="s">
        <v>140</v>
      </c>
      <c r="CU104" t="s">
        <v>139</v>
      </c>
      <c r="CV104" t="s">
        <v>140</v>
      </c>
      <c r="CW104" t="s">
        <v>139</v>
      </c>
      <c r="CX104" t="s">
        <v>139</v>
      </c>
      <c r="CY104" s="2" t="s">
        <v>3335</v>
      </c>
      <c r="CZ104" s="8">
        <v>16702368888</v>
      </c>
      <c r="DA104" t="s">
        <v>1048</v>
      </c>
      <c r="DB104" t="s">
        <v>140</v>
      </c>
      <c r="DC104" t="s">
        <v>139</v>
      </c>
      <c r="DD104" t="s">
        <v>117</v>
      </c>
    </row>
    <row r="105" spans="1:114" ht="15" customHeight="1" x14ac:dyDescent="0.35">
      <c r="A105" t="s">
        <v>9134</v>
      </c>
      <c r="B105" t="s">
        <v>144</v>
      </c>
      <c r="C105" s="1">
        <v>45488</v>
      </c>
      <c r="D105" s="1">
        <v>45572</v>
      </c>
      <c r="E105" t="s">
        <v>116</v>
      </c>
      <c r="F105" s="1">
        <v>45564</v>
      </c>
      <c r="G105" t="s">
        <v>139</v>
      </c>
      <c r="H105" t="s">
        <v>117</v>
      </c>
      <c r="I105" t="s">
        <v>117</v>
      </c>
      <c r="J105" t="s">
        <v>8843</v>
      </c>
      <c r="L105" t="s">
        <v>8844</v>
      </c>
      <c r="M105" t="s">
        <v>8845</v>
      </c>
      <c r="N105" t="s">
        <v>120</v>
      </c>
      <c r="O105" t="s">
        <v>121</v>
      </c>
      <c r="P105" s="6">
        <v>96950</v>
      </c>
      <c r="Q105" t="s">
        <v>122</v>
      </c>
      <c r="S105" s="8">
        <v>16707891310</v>
      </c>
      <c r="U105" t="s">
        <v>8846</v>
      </c>
      <c r="V105">
        <v>56172</v>
      </c>
      <c r="W105" t="s">
        <v>124</v>
      </c>
      <c r="Y105" t="s">
        <v>8847</v>
      </c>
      <c r="Z105" t="s">
        <v>8848</v>
      </c>
      <c r="AA105" t="s">
        <v>8849</v>
      </c>
      <c r="AB105" t="s">
        <v>128</v>
      </c>
      <c r="AC105" t="s">
        <v>8850</v>
      </c>
      <c r="AD105" t="s">
        <v>8845</v>
      </c>
      <c r="AE105" t="s">
        <v>120</v>
      </c>
      <c r="AF105" t="s">
        <v>121</v>
      </c>
      <c r="AG105" s="6">
        <v>96950</v>
      </c>
      <c r="AH105" t="s">
        <v>122</v>
      </c>
      <c r="AJ105" s="8">
        <v>16707891310</v>
      </c>
      <c r="AL105" t="s">
        <v>8851</v>
      </c>
      <c r="BE105" t="str">
        <f>"37-2011.00"</f>
        <v>37-2011.00</v>
      </c>
      <c r="BF105" t="s">
        <v>701</v>
      </c>
      <c r="BG105" t="s">
        <v>8852</v>
      </c>
      <c r="BH105" t="s">
        <v>8493</v>
      </c>
      <c r="BI105">
        <v>1</v>
      </c>
      <c r="BJ105">
        <v>1</v>
      </c>
      <c r="BK105" s="1">
        <v>45566</v>
      </c>
      <c r="BL105" s="1">
        <v>46660</v>
      </c>
      <c r="BM105" s="1">
        <v>45572</v>
      </c>
      <c r="BN105" s="1">
        <v>46660</v>
      </c>
      <c r="BO105">
        <v>35</v>
      </c>
      <c r="BP105">
        <v>0</v>
      </c>
      <c r="BQ105">
        <v>7</v>
      </c>
      <c r="BR105">
        <v>7</v>
      </c>
      <c r="BS105">
        <v>7</v>
      </c>
      <c r="BT105">
        <v>7</v>
      </c>
      <c r="BU105">
        <v>7</v>
      </c>
      <c r="BV105">
        <v>0</v>
      </c>
      <c r="BW105" t="str">
        <f>"6:00 AM"</f>
        <v>6:00 AM</v>
      </c>
      <c r="BX105" t="str">
        <f>"8:00 PM"</f>
        <v>8:00 PM</v>
      </c>
      <c r="BY105" t="s">
        <v>133</v>
      </c>
      <c r="BZ105">
        <v>0</v>
      </c>
      <c r="CA105">
        <v>12</v>
      </c>
      <c r="CB105" t="s">
        <v>117</v>
      </c>
      <c r="CD105" t="s">
        <v>8853</v>
      </c>
      <c r="CE105" t="s">
        <v>8854</v>
      </c>
      <c r="CF105" t="s">
        <v>196</v>
      </c>
      <c r="CG105" t="s">
        <v>120</v>
      </c>
      <c r="CH105" t="s">
        <v>121</v>
      </c>
      <c r="CI105" s="6">
        <v>96950</v>
      </c>
      <c r="CJ105" s="10">
        <v>8.2899999999999991</v>
      </c>
      <c r="CK105" s="10">
        <v>8.2899999999999991</v>
      </c>
      <c r="CL105" s="10">
        <v>0</v>
      </c>
      <c r="CM105" s="10">
        <v>0</v>
      </c>
      <c r="CN105" t="s">
        <v>137</v>
      </c>
      <c r="CO105" t="s">
        <v>140</v>
      </c>
      <c r="CP105" t="s">
        <v>138</v>
      </c>
      <c r="CR105" t="s">
        <v>117</v>
      </c>
      <c r="CS105" t="s">
        <v>139</v>
      </c>
      <c r="CT105" t="s">
        <v>140</v>
      </c>
      <c r="CU105" t="s">
        <v>140</v>
      </c>
      <c r="CV105" t="s">
        <v>140</v>
      </c>
      <c r="CW105" t="s">
        <v>139</v>
      </c>
      <c r="CX105" t="s">
        <v>140</v>
      </c>
      <c r="CY105" t="s">
        <v>140</v>
      </c>
      <c r="CZ105" s="8">
        <v>16707891310</v>
      </c>
      <c r="DA105" t="s">
        <v>8851</v>
      </c>
      <c r="DB105" t="s">
        <v>140</v>
      </c>
      <c r="DC105" t="s">
        <v>139</v>
      </c>
      <c r="DD105" t="s">
        <v>117</v>
      </c>
    </row>
    <row r="106" spans="1:114" ht="15" customHeight="1" x14ac:dyDescent="0.35">
      <c r="A106" t="s">
        <v>15734</v>
      </c>
      <c r="B106" t="s">
        <v>144</v>
      </c>
      <c r="C106" s="1">
        <v>45490</v>
      </c>
      <c r="D106" s="1">
        <v>45572</v>
      </c>
      <c r="E106" t="s">
        <v>211</v>
      </c>
      <c r="G106" t="s">
        <v>139</v>
      </c>
      <c r="H106" t="s">
        <v>117</v>
      </c>
      <c r="I106" t="s">
        <v>117</v>
      </c>
      <c r="J106" t="s">
        <v>7456</v>
      </c>
      <c r="L106" t="s">
        <v>10088</v>
      </c>
      <c r="N106" t="s">
        <v>120</v>
      </c>
      <c r="O106" t="s">
        <v>121</v>
      </c>
      <c r="P106" s="6">
        <v>96950</v>
      </c>
      <c r="Q106" t="s">
        <v>122</v>
      </c>
      <c r="S106" s="8">
        <v>16704837119</v>
      </c>
      <c r="U106" t="s">
        <v>7123</v>
      </c>
      <c r="V106">
        <v>812199</v>
      </c>
      <c r="W106" t="s">
        <v>124</v>
      </c>
      <c r="Y106" t="s">
        <v>1999</v>
      </c>
      <c r="Z106" t="s">
        <v>7124</v>
      </c>
      <c r="AB106" t="s">
        <v>128</v>
      </c>
      <c r="AC106" t="s">
        <v>10088</v>
      </c>
      <c r="AE106" t="s">
        <v>120</v>
      </c>
      <c r="AF106" t="s">
        <v>121</v>
      </c>
      <c r="AG106" s="6">
        <v>96950</v>
      </c>
      <c r="AH106" t="s">
        <v>122</v>
      </c>
      <c r="AJ106" s="8">
        <v>16704837119</v>
      </c>
      <c r="AL106" t="s">
        <v>7459</v>
      </c>
      <c r="BE106" t="str">
        <f>"31-9011.00"</f>
        <v>31-9011.00</v>
      </c>
      <c r="BF106" t="s">
        <v>225</v>
      </c>
      <c r="BG106" t="s">
        <v>15735</v>
      </c>
      <c r="BH106" t="s">
        <v>14426</v>
      </c>
      <c r="BI106">
        <v>1</v>
      </c>
      <c r="BJ106">
        <v>1</v>
      </c>
      <c r="BK106" s="1">
        <v>45566</v>
      </c>
      <c r="BL106" s="1">
        <v>46660</v>
      </c>
      <c r="BM106" s="1">
        <v>45572</v>
      </c>
      <c r="BN106" s="1">
        <v>46660</v>
      </c>
      <c r="BO106">
        <v>40</v>
      </c>
      <c r="BP106">
        <v>6</v>
      </c>
      <c r="BQ106">
        <v>7</v>
      </c>
      <c r="BR106">
        <v>7</v>
      </c>
      <c r="BS106">
        <v>7</v>
      </c>
      <c r="BT106">
        <v>0</v>
      </c>
      <c r="BU106">
        <v>7</v>
      </c>
      <c r="BV106">
        <v>6</v>
      </c>
      <c r="BW106" t="str">
        <f>"2:00 PM"</f>
        <v>2:00 PM</v>
      </c>
      <c r="BX106" t="str">
        <f>"9:00 PM"</f>
        <v>9:00 PM</v>
      </c>
      <c r="BY106" t="s">
        <v>133</v>
      </c>
      <c r="BZ106">
        <v>12</v>
      </c>
      <c r="CA106">
        <v>12</v>
      </c>
      <c r="CB106" t="s">
        <v>117</v>
      </c>
      <c r="CD106" s="2" t="s">
        <v>15736</v>
      </c>
      <c r="CE106" t="s">
        <v>15737</v>
      </c>
      <c r="CG106" t="s">
        <v>136</v>
      </c>
      <c r="CH106" t="s">
        <v>121</v>
      </c>
      <c r="CI106" s="6">
        <v>96950</v>
      </c>
      <c r="CJ106" s="10">
        <v>12.37</v>
      </c>
      <c r="CK106" s="10">
        <v>12.5</v>
      </c>
      <c r="CL106" s="10">
        <v>18.559999999999999</v>
      </c>
      <c r="CM106" s="10">
        <v>18.75</v>
      </c>
      <c r="CN106" t="s">
        <v>137</v>
      </c>
      <c r="CP106" t="s">
        <v>138</v>
      </c>
      <c r="CR106" t="s">
        <v>117</v>
      </c>
      <c r="CS106" t="s">
        <v>139</v>
      </c>
      <c r="CT106" t="s">
        <v>140</v>
      </c>
      <c r="CU106" t="s">
        <v>139</v>
      </c>
      <c r="CV106" t="s">
        <v>139</v>
      </c>
      <c r="CW106" t="s">
        <v>139</v>
      </c>
      <c r="CX106" t="s">
        <v>139</v>
      </c>
      <c r="CY106" t="s">
        <v>15738</v>
      </c>
      <c r="CZ106" s="8">
        <v>16702331818</v>
      </c>
      <c r="DA106" t="s">
        <v>7459</v>
      </c>
      <c r="DB106" t="s">
        <v>140</v>
      </c>
      <c r="DC106" t="s">
        <v>139</v>
      </c>
      <c r="DD106" t="s">
        <v>117</v>
      </c>
    </row>
    <row r="107" spans="1:114" ht="15" customHeight="1" x14ac:dyDescent="0.35">
      <c r="A107" t="s">
        <v>15877</v>
      </c>
      <c r="B107" t="s">
        <v>115</v>
      </c>
      <c r="C107" s="1">
        <v>45493</v>
      </c>
      <c r="D107" s="1">
        <v>45572</v>
      </c>
      <c r="E107" t="s">
        <v>211</v>
      </c>
      <c r="G107" t="s">
        <v>117</v>
      </c>
      <c r="H107" t="s">
        <v>117</v>
      </c>
      <c r="I107" t="s">
        <v>117</v>
      </c>
      <c r="J107" t="s">
        <v>10734</v>
      </c>
      <c r="K107" t="s">
        <v>10735</v>
      </c>
      <c r="L107" t="s">
        <v>2284</v>
      </c>
      <c r="N107" t="s">
        <v>136</v>
      </c>
      <c r="O107" t="s">
        <v>121</v>
      </c>
      <c r="P107" s="6">
        <v>96950</v>
      </c>
      <c r="Q107" t="s">
        <v>122</v>
      </c>
      <c r="S107" s="8">
        <v>16702337251</v>
      </c>
      <c r="U107" t="s">
        <v>8418</v>
      </c>
      <c r="V107">
        <v>5241</v>
      </c>
      <c r="W107" t="s">
        <v>124</v>
      </c>
      <c r="Y107" t="s">
        <v>6539</v>
      </c>
      <c r="Z107" t="s">
        <v>6540</v>
      </c>
      <c r="AA107" t="s">
        <v>6541</v>
      </c>
      <c r="AB107" t="s">
        <v>205</v>
      </c>
      <c r="AC107" t="s">
        <v>9424</v>
      </c>
      <c r="AE107" t="s">
        <v>136</v>
      </c>
      <c r="AF107" t="s">
        <v>121</v>
      </c>
      <c r="AG107" s="6">
        <v>96950</v>
      </c>
      <c r="AH107" t="s">
        <v>122</v>
      </c>
      <c r="AJ107" s="8">
        <v>16702337251</v>
      </c>
      <c r="AL107" t="s">
        <v>8419</v>
      </c>
      <c r="BE107" t="str">
        <f>"43-4051.00"</f>
        <v>43-4051.00</v>
      </c>
      <c r="BF107" t="s">
        <v>5543</v>
      </c>
      <c r="BG107" t="s">
        <v>10736</v>
      </c>
      <c r="BH107" t="s">
        <v>5545</v>
      </c>
      <c r="BI107">
        <v>1</v>
      </c>
      <c r="BK107" s="1">
        <v>45597</v>
      </c>
      <c r="BL107" s="1">
        <v>45961</v>
      </c>
      <c r="BO107">
        <v>40</v>
      </c>
      <c r="BP107">
        <v>0</v>
      </c>
      <c r="BQ107">
        <v>8</v>
      </c>
      <c r="BR107">
        <v>8</v>
      </c>
      <c r="BS107">
        <v>8</v>
      </c>
      <c r="BT107">
        <v>8</v>
      </c>
      <c r="BU107">
        <v>8</v>
      </c>
      <c r="BV107">
        <v>0</v>
      </c>
      <c r="BW107" t="str">
        <f>"8:00 AM"</f>
        <v>8:00 AM</v>
      </c>
      <c r="BX107" t="str">
        <f>"5:00 PM"</f>
        <v>5:00 PM</v>
      </c>
      <c r="BY107" t="s">
        <v>159</v>
      </c>
      <c r="BZ107">
        <v>0</v>
      </c>
      <c r="CA107">
        <v>6</v>
      </c>
      <c r="CB107" t="s">
        <v>117</v>
      </c>
      <c r="CD107" t="s">
        <v>10737</v>
      </c>
      <c r="CE107" t="s">
        <v>2284</v>
      </c>
      <c r="CG107" t="s">
        <v>136</v>
      </c>
      <c r="CH107" t="s">
        <v>121</v>
      </c>
      <c r="CI107" s="6">
        <v>96950</v>
      </c>
      <c r="CJ107" s="10">
        <v>10.83</v>
      </c>
      <c r="CK107" s="10">
        <v>11</v>
      </c>
      <c r="CL107" s="10">
        <v>16.239999999999998</v>
      </c>
      <c r="CM107" s="10">
        <v>16.5</v>
      </c>
      <c r="CN107" t="s">
        <v>137</v>
      </c>
      <c r="CO107" t="s">
        <v>164</v>
      </c>
      <c r="CP107" t="s">
        <v>138</v>
      </c>
      <c r="CR107" t="s">
        <v>117</v>
      </c>
      <c r="CS107" t="s">
        <v>139</v>
      </c>
      <c r="CT107" t="s">
        <v>139</v>
      </c>
      <c r="CU107" t="s">
        <v>139</v>
      </c>
      <c r="CV107" t="s">
        <v>140</v>
      </c>
      <c r="CW107" t="s">
        <v>139</v>
      </c>
      <c r="CX107" t="s">
        <v>139</v>
      </c>
      <c r="CY107" t="s">
        <v>2293</v>
      </c>
      <c r="CZ107" s="8">
        <v>16702337251</v>
      </c>
      <c r="DA107" t="s">
        <v>8419</v>
      </c>
      <c r="DB107" t="s">
        <v>140</v>
      </c>
      <c r="DC107" t="s">
        <v>139</v>
      </c>
      <c r="DD107" t="s">
        <v>117</v>
      </c>
    </row>
    <row r="108" spans="1:114" ht="15" customHeight="1" x14ac:dyDescent="0.35">
      <c r="A108" t="s">
        <v>12794</v>
      </c>
      <c r="B108" t="s">
        <v>144</v>
      </c>
      <c r="C108" s="1">
        <v>45493</v>
      </c>
      <c r="D108" s="1">
        <v>45572</v>
      </c>
      <c r="E108" t="s">
        <v>211</v>
      </c>
      <c r="G108" t="s">
        <v>117</v>
      </c>
      <c r="H108" t="s">
        <v>117</v>
      </c>
      <c r="I108" t="s">
        <v>117</v>
      </c>
      <c r="J108" t="s">
        <v>4663</v>
      </c>
      <c r="K108" t="s">
        <v>4664</v>
      </c>
      <c r="L108" t="s">
        <v>2284</v>
      </c>
      <c r="N108" t="s">
        <v>136</v>
      </c>
      <c r="O108" t="s">
        <v>121</v>
      </c>
      <c r="P108" s="6">
        <v>96950</v>
      </c>
      <c r="Q108" t="s">
        <v>122</v>
      </c>
      <c r="S108" s="8">
        <v>16702338883</v>
      </c>
      <c r="U108" t="s">
        <v>1065</v>
      </c>
      <c r="V108">
        <v>23622</v>
      </c>
      <c r="W108" t="s">
        <v>124</v>
      </c>
      <c r="Y108" t="s">
        <v>6539</v>
      </c>
      <c r="Z108" t="s">
        <v>6540</v>
      </c>
      <c r="AA108" t="s">
        <v>6541</v>
      </c>
      <c r="AB108" t="s">
        <v>205</v>
      </c>
      <c r="AC108" t="s">
        <v>2284</v>
      </c>
      <c r="AE108" t="s">
        <v>136</v>
      </c>
      <c r="AF108" t="s">
        <v>121</v>
      </c>
      <c r="AG108" s="6">
        <v>96950</v>
      </c>
      <c r="AH108" t="s">
        <v>122</v>
      </c>
      <c r="AJ108" s="8">
        <v>16702338883</v>
      </c>
      <c r="AL108" t="s">
        <v>6542</v>
      </c>
      <c r="BE108" t="str">
        <f>"49-9071.00"</f>
        <v>49-9071.00</v>
      </c>
      <c r="BF108" t="s">
        <v>156</v>
      </c>
      <c r="BG108" t="s">
        <v>6656</v>
      </c>
      <c r="BH108" t="s">
        <v>4780</v>
      </c>
      <c r="BI108">
        <v>18</v>
      </c>
      <c r="BJ108">
        <v>18</v>
      </c>
      <c r="BK108" s="1">
        <v>45597</v>
      </c>
      <c r="BL108" s="1">
        <v>45961</v>
      </c>
      <c r="BM108" s="1">
        <v>45597</v>
      </c>
      <c r="BN108" s="1">
        <v>45961</v>
      </c>
      <c r="BO108">
        <v>40</v>
      </c>
      <c r="BP108">
        <v>0</v>
      </c>
      <c r="BQ108">
        <v>8</v>
      </c>
      <c r="BR108">
        <v>8</v>
      </c>
      <c r="BS108">
        <v>8</v>
      </c>
      <c r="BT108">
        <v>8</v>
      </c>
      <c r="BU108">
        <v>8</v>
      </c>
      <c r="BV108">
        <v>0</v>
      </c>
      <c r="BW108" t="str">
        <f>"7:30 AM"</f>
        <v>7:30 AM</v>
      </c>
      <c r="BX108" t="str">
        <f>"4:30 PM"</f>
        <v>4:30 PM</v>
      </c>
      <c r="BY108" t="s">
        <v>159</v>
      </c>
      <c r="BZ108">
        <v>0</v>
      </c>
      <c r="CA108">
        <v>6</v>
      </c>
      <c r="CB108" t="s">
        <v>117</v>
      </c>
      <c r="CD108" s="2" t="s">
        <v>6657</v>
      </c>
      <c r="CE108" t="s">
        <v>2284</v>
      </c>
      <c r="CG108" t="s">
        <v>136</v>
      </c>
      <c r="CH108" t="s">
        <v>121</v>
      </c>
      <c r="CI108" s="6">
        <v>96950</v>
      </c>
      <c r="CJ108" s="10">
        <v>9.75</v>
      </c>
      <c r="CK108" s="10">
        <v>10</v>
      </c>
      <c r="CL108" s="10">
        <v>14.63</v>
      </c>
      <c r="CM108" s="10">
        <v>15</v>
      </c>
      <c r="CN108" t="s">
        <v>137</v>
      </c>
      <c r="CO108" t="s">
        <v>164</v>
      </c>
      <c r="CP108" t="s">
        <v>209</v>
      </c>
      <c r="CR108" t="s">
        <v>117</v>
      </c>
      <c r="CS108" t="s">
        <v>139</v>
      </c>
      <c r="CT108" t="s">
        <v>139</v>
      </c>
      <c r="CU108" t="s">
        <v>139</v>
      </c>
      <c r="CV108" t="s">
        <v>140</v>
      </c>
      <c r="CW108" t="s">
        <v>139</v>
      </c>
      <c r="CX108" t="s">
        <v>139</v>
      </c>
      <c r="CY108" t="s">
        <v>2293</v>
      </c>
      <c r="CZ108" s="8">
        <v>16702338883</v>
      </c>
      <c r="DA108" t="s">
        <v>6542</v>
      </c>
      <c r="DB108" t="s">
        <v>140</v>
      </c>
      <c r="DC108" t="s">
        <v>139</v>
      </c>
      <c r="DD108" t="s">
        <v>117</v>
      </c>
    </row>
    <row r="109" spans="1:114" ht="15" customHeight="1" x14ac:dyDescent="0.35">
      <c r="A109" t="s">
        <v>6655</v>
      </c>
      <c r="B109" t="s">
        <v>144</v>
      </c>
      <c r="C109" s="1">
        <v>45493</v>
      </c>
      <c r="D109" s="1">
        <v>45572</v>
      </c>
      <c r="E109" t="s">
        <v>116</v>
      </c>
      <c r="F109" s="1">
        <v>45656</v>
      </c>
      <c r="G109" t="s">
        <v>117</v>
      </c>
      <c r="H109" t="s">
        <v>117</v>
      </c>
      <c r="I109" t="s">
        <v>117</v>
      </c>
      <c r="J109" t="s">
        <v>4663</v>
      </c>
      <c r="K109" t="s">
        <v>4664</v>
      </c>
      <c r="L109" t="s">
        <v>2284</v>
      </c>
      <c r="N109" t="s">
        <v>136</v>
      </c>
      <c r="O109" t="s">
        <v>121</v>
      </c>
      <c r="P109" s="6">
        <v>96950</v>
      </c>
      <c r="Q109" t="s">
        <v>122</v>
      </c>
      <c r="S109" s="8">
        <v>16702338883</v>
      </c>
      <c r="U109" t="s">
        <v>1065</v>
      </c>
      <c r="V109">
        <v>23622</v>
      </c>
      <c r="W109" t="s">
        <v>124</v>
      </c>
      <c r="Y109" t="s">
        <v>6539</v>
      </c>
      <c r="Z109" t="s">
        <v>6540</v>
      </c>
      <c r="AA109" t="s">
        <v>6541</v>
      </c>
      <c r="AB109" t="s">
        <v>205</v>
      </c>
      <c r="AC109" t="s">
        <v>2284</v>
      </c>
      <c r="AE109" t="s">
        <v>136</v>
      </c>
      <c r="AF109" t="s">
        <v>121</v>
      </c>
      <c r="AG109" s="6">
        <v>96950</v>
      </c>
      <c r="AH109" t="s">
        <v>122</v>
      </c>
      <c r="AJ109" s="8">
        <v>16702338883</v>
      </c>
      <c r="AL109" t="s">
        <v>6542</v>
      </c>
      <c r="BE109" t="str">
        <f>"49-9071.00"</f>
        <v>49-9071.00</v>
      </c>
      <c r="BF109" t="s">
        <v>156</v>
      </c>
      <c r="BG109" t="s">
        <v>6656</v>
      </c>
      <c r="BH109" t="s">
        <v>4780</v>
      </c>
      <c r="BI109">
        <v>9</v>
      </c>
      <c r="BJ109">
        <v>9</v>
      </c>
      <c r="BK109" s="1">
        <v>45658</v>
      </c>
      <c r="BL109" s="1">
        <v>46022</v>
      </c>
      <c r="BM109" s="1">
        <v>45658</v>
      </c>
      <c r="BN109" s="1">
        <v>46022</v>
      </c>
      <c r="BO109">
        <v>40</v>
      </c>
      <c r="BP109">
        <v>0</v>
      </c>
      <c r="BQ109">
        <v>8</v>
      </c>
      <c r="BR109">
        <v>8</v>
      </c>
      <c r="BS109">
        <v>8</v>
      </c>
      <c r="BT109">
        <v>8</v>
      </c>
      <c r="BU109">
        <v>8</v>
      </c>
      <c r="BV109">
        <v>0</v>
      </c>
      <c r="BW109" t="str">
        <f>"7:30 AM"</f>
        <v>7:30 AM</v>
      </c>
      <c r="BX109" t="str">
        <f>"4:30 PM"</f>
        <v>4:30 PM</v>
      </c>
      <c r="BY109" t="s">
        <v>159</v>
      </c>
      <c r="BZ109">
        <v>0</v>
      </c>
      <c r="CA109">
        <v>6</v>
      </c>
      <c r="CB109" t="s">
        <v>117</v>
      </c>
      <c r="CD109" s="2" t="s">
        <v>6657</v>
      </c>
      <c r="CE109" t="s">
        <v>2284</v>
      </c>
      <c r="CG109" t="s">
        <v>136</v>
      </c>
      <c r="CH109" t="s">
        <v>121</v>
      </c>
      <c r="CI109" s="6">
        <v>96950</v>
      </c>
      <c r="CJ109" s="10">
        <v>9.75</v>
      </c>
      <c r="CK109" s="10">
        <v>10</v>
      </c>
      <c r="CL109" s="10">
        <v>14.63</v>
      </c>
      <c r="CM109" s="10">
        <v>15</v>
      </c>
      <c r="CN109" t="s">
        <v>137</v>
      </c>
      <c r="CO109" t="s">
        <v>164</v>
      </c>
      <c r="CP109" t="s">
        <v>209</v>
      </c>
      <c r="CR109" t="s">
        <v>117</v>
      </c>
      <c r="CS109" t="s">
        <v>139</v>
      </c>
      <c r="CT109" t="s">
        <v>139</v>
      </c>
      <c r="CU109" t="s">
        <v>139</v>
      </c>
      <c r="CV109" t="s">
        <v>140</v>
      </c>
      <c r="CW109" t="s">
        <v>139</v>
      </c>
      <c r="CX109" t="s">
        <v>139</v>
      </c>
      <c r="CY109" t="s">
        <v>2293</v>
      </c>
      <c r="CZ109" s="8">
        <v>16702338883</v>
      </c>
      <c r="DA109" t="s">
        <v>6542</v>
      </c>
      <c r="DB109" t="s">
        <v>140</v>
      </c>
      <c r="DC109" t="s">
        <v>139</v>
      </c>
      <c r="DD109" t="s">
        <v>117</v>
      </c>
    </row>
    <row r="110" spans="1:114" ht="15" customHeight="1" x14ac:dyDescent="0.35">
      <c r="A110" t="s">
        <v>15882</v>
      </c>
      <c r="B110" t="s">
        <v>144</v>
      </c>
      <c r="C110" s="1">
        <v>45495</v>
      </c>
      <c r="D110" s="1">
        <v>45572</v>
      </c>
      <c r="E110" t="s">
        <v>116</v>
      </c>
      <c r="F110" s="1">
        <v>45564</v>
      </c>
      <c r="G110" t="s">
        <v>139</v>
      </c>
      <c r="H110" t="s">
        <v>117</v>
      </c>
      <c r="I110" t="s">
        <v>117</v>
      </c>
      <c r="J110" t="s">
        <v>15883</v>
      </c>
      <c r="L110" t="s">
        <v>15884</v>
      </c>
      <c r="M110" t="s">
        <v>15885</v>
      </c>
      <c r="N110" t="s">
        <v>3160</v>
      </c>
      <c r="O110" t="s">
        <v>121</v>
      </c>
      <c r="P110" s="6">
        <v>96950</v>
      </c>
      <c r="Q110" t="s">
        <v>122</v>
      </c>
      <c r="R110" t="s">
        <v>140</v>
      </c>
      <c r="S110" s="8">
        <v>16704832273</v>
      </c>
      <c r="U110" t="s">
        <v>15886</v>
      </c>
      <c r="V110">
        <v>517112</v>
      </c>
      <c r="W110" t="s">
        <v>124</v>
      </c>
      <c r="Y110" t="s">
        <v>15887</v>
      </c>
      <c r="Z110" t="s">
        <v>15888</v>
      </c>
      <c r="AA110" t="s">
        <v>15889</v>
      </c>
      <c r="AB110" t="s">
        <v>15890</v>
      </c>
      <c r="AC110" t="s">
        <v>15884</v>
      </c>
      <c r="AD110" t="s">
        <v>15885</v>
      </c>
      <c r="AE110" t="s">
        <v>3160</v>
      </c>
      <c r="AF110" t="s">
        <v>121</v>
      </c>
      <c r="AG110" s="6">
        <v>96950</v>
      </c>
      <c r="AH110" t="s">
        <v>122</v>
      </c>
      <c r="AJ110" s="8">
        <v>16717771115</v>
      </c>
      <c r="AL110" t="s">
        <v>15891</v>
      </c>
      <c r="AM110" t="s">
        <v>717</v>
      </c>
      <c r="AN110" t="s">
        <v>718</v>
      </c>
      <c r="AO110" t="s">
        <v>719</v>
      </c>
      <c r="AP110" t="s">
        <v>720</v>
      </c>
      <c r="AQ110" t="s">
        <v>721</v>
      </c>
      <c r="AR110" t="s">
        <v>722</v>
      </c>
      <c r="AS110" t="s">
        <v>577</v>
      </c>
      <c r="AT110" t="s">
        <v>578</v>
      </c>
      <c r="AU110" s="6">
        <v>96913</v>
      </c>
      <c r="AV110" t="s">
        <v>122</v>
      </c>
      <c r="AX110" s="8">
        <v>16716461222</v>
      </c>
      <c r="AY110">
        <v>111</v>
      </c>
      <c r="AZ110" t="s">
        <v>723</v>
      </c>
      <c r="BA110" t="s">
        <v>724</v>
      </c>
      <c r="BB110" t="s">
        <v>725</v>
      </c>
      <c r="BC110" t="s">
        <v>578</v>
      </c>
      <c r="BD110" t="s">
        <v>726</v>
      </c>
      <c r="BE110" t="str">
        <f>"49-2022.00"</f>
        <v>49-2022.00</v>
      </c>
      <c r="BF110" t="s">
        <v>15892</v>
      </c>
      <c r="BG110" t="s">
        <v>15893</v>
      </c>
      <c r="BH110" t="s">
        <v>15894</v>
      </c>
      <c r="BI110">
        <v>1</v>
      </c>
      <c r="BJ110">
        <v>1</v>
      </c>
      <c r="BK110" s="1">
        <v>45566</v>
      </c>
      <c r="BL110" s="1">
        <v>46660</v>
      </c>
      <c r="BM110" s="1">
        <v>45572</v>
      </c>
      <c r="BN110" s="1">
        <v>46660</v>
      </c>
      <c r="BO110">
        <v>40</v>
      </c>
      <c r="BP110">
        <v>0</v>
      </c>
      <c r="BQ110">
        <v>8</v>
      </c>
      <c r="BR110">
        <v>8</v>
      </c>
      <c r="BS110">
        <v>8</v>
      </c>
      <c r="BT110">
        <v>8</v>
      </c>
      <c r="BU110">
        <v>8</v>
      </c>
      <c r="BV110">
        <v>0</v>
      </c>
      <c r="BW110" t="str">
        <f>"8:00 AM"</f>
        <v>8:00 AM</v>
      </c>
      <c r="BX110" t="str">
        <f>"5:00 PM"</f>
        <v>5:00 PM</v>
      </c>
      <c r="BY110" t="s">
        <v>159</v>
      </c>
      <c r="BZ110">
        <v>0</v>
      </c>
      <c r="CA110">
        <v>12</v>
      </c>
      <c r="CB110" t="s">
        <v>117</v>
      </c>
      <c r="CD110" s="2" t="s">
        <v>15895</v>
      </c>
      <c r="CE110" t="s">
        <v>15884</v>
      </c>
      <c r="CF110" t="s">
        <v>15885</v>
      </c>
      <c r="CG110" t="s">
        <v>3160</v>
      </c>
      <c r="CH110" t="s">
        <v>121</v>
      </c>
      <c r="CI110" s="6">
        <v>96950</v>
      </c>
      <c r="CJ110" s="10">
        <v>19.27</v>
      </c>
      <c r="CK110" s="10">
        <v>19.27</v>
      </c>
      <c r="CL110" s="10">
        <v>28.91</v>
      </c>
      <c r="CM110" s="10">
        <v>28.91</v>
      </c>
      <c r="CN110" t="s">
        <v>137</v>
      </c>
      <c r="CO110" t="s">
        <v>15896</v>
      </c>
      <c r="CP110" t="s">
        <v>138</v>
      </c>
      <c r="CR110" t="s">
        <v>139</v>
      </c>
      <c r="CS110" t="s">
        <v>139</v>
      </c>
      <c r="CT110" t="s">
        <v>140</v>
      </c>
      <c r="CU110" t="s">
        <v>139</v>
      </c>
      <c r="CV110" t="s">
        <v>140</v>
      </c>
      <c r="CW110" t="s">
        <v>139</v>
      </c>
      <c r="CX110" t="s">
        <v>140</v>
      </c>
      <c r="CY110" t="s">
        <v>15897</v>
      </c>
      <c r="CZ110" s="8">
        <v>16704882273</v>
      </c>
      <c r="DA110" t="s">
        <v>15891</v>
      </c>
      <c r="DB110" t="s">
        <v>15898</v>
      </c>
      <c r="DC110" t="s">
        <v>139</v>
      </c>
      <c r="DD110" t="s">
        <v>117</v>
      </c>
    </row>
    <row r="111" spans="1:114" ht="15" customHeight="1" x14ac:dyDescent="0.35">
      <c r="A111" t="s">
        <v>6791</v>
      </c>
      <c r="B111" t="s">
        <v>144</v>
      </c>
      <c r="C111" s="1">
        <v>45497</v>
      </c>
      <c r="D111" s="1">
        <v>45572</v>
      </c>
      <c r="E111" t="s">
        <v>116</v>
      </c>
      <c r="F111" s="1">
        <v>45564</v>
      </c>
      <c r="G111" t="s">
        <v>139</v>
      </c>
      <c r="H111" t="s">
        <v>117</v>
      </c>
      <c r="I111" t="s">
        <v>117</v>
      </c>
      <c r="J111" t="s">
        <v>6792</v>
      </c>
      <c r="L111" t="s">
        <v>6793</v>
      </c>
      <c r="M111" t="s">
        <v>6794</v>
      </c>
      <c r="N111" t="s">
        <v>1143</v>
      </c>
      <c r="O111" t="s">
        <v>121</v>
      </c>
      <c r="P111" s="6">
        <v>96952</v>
      </c>
      <c r="Q111" t="s">
        <v>122</v>
      </c>
      <c r="S111" s="8">
        <v>16702850520</v>
      </c>
      <c r="U111" t="s">
        <v>6795</v>
      </c>
      <c r="V111">
        <v>334210</v>
      </c>
      <c r="W111" t="s">
        <v>124</v>
      </c>
      <c r="Y111" t="s">
        <v>6796</v>
      </c>
      <c r="Z111" t="s">
        <v>6797</v>
      </c>
      <c r="AA111" t="s">
        <v>6798</v>
      </c>
      <c r="AB111" t="s">
        <v>6799</v>
      </c>
      <c r="AC111" t="s">
        <v>6793</v>
      </c>
      <c r="AD111" t="s">
        <v>6794</v>
      </c>
      <c r="AE111" t="s">
        <v>1143</v>
      </c>
      <c r="AF111" t="s">
        <v>121</v>
      </c>
      <c r="AG111" s="6">
        <v>96952</v>
      </c>
      <c r="AH111" t="s">
        <v>122</v>
      </c>
      <c r="AJ111" s="8">
        <v>16702850520</v>
      </c>
      <c r="AL111" t="s">
        <v>6800</v>
      </c>
      <c r="AM111" t="s">
        <v>717</v>
      </c>
      <c r="AN111" t="s">
        <v>2207</v>
      </c>
      <c r="AO111" t="s">
        <v>2208</v>
      </c>
      <c r="AP111" t="s">
        <v>1561</v>
      </c>
      <c r="AQ111" t="s">
        <v>2209</v>
      </c>
      <c r="AR111" t="s">
        <v>6801</v>
      </c>
      <c r="AS111" t="s">
        <v>120</v>
      </c>
      <c r="AT111" t="s">
        <v>121</v>
      </c>
      <c r="AU111" s="6">
        <v>96950</v>
      </c>
      <c r="AV111" t="s">
        <v>122</v>
      </c>
      <c r="AX111" s="8">
        <v>16702330081</v>
      </c>
      <c r="AZ111" t="s">
        <v>2211</v>
      </c>
      <c r="BA111" t="s">
        <v>2212</v>
      </c>
      <c r="BB111" t="s">
        <v>2213</v>
      </c>
      <c r="BC111" t="s">
        <v>121</v>
      </c>
      <c r="BD111" t="s">
        <v>2214</v>
      </c>
      <c r="BE111" t="str">
        <f>"49-2021.00"</f>
        <v>49-2021.00</v>
      </c>
      <c r="BF111" t="s">
        <v>6802</v>
      </c>
      <c r="BG111" t="s">
        <v>6803</v>
      </c>
      <c r="BH111" t="s">
        <v>6804</v>
      </c>
      <c r="BI111">
        <v>1</v>
      </c>
      <c r="BJ111">
        <v>1</v>
      </c>
      <c r="BK111" s="1">
        <v>45566</v>
      </c>
      <c r="BL111" s="1">
        <v>46660</v>
      </c>
      <c r="BM111" s="1">
        <v>45572</v>
      </c>
      <c r="BN111" s="1">
        <v>46660</v>
      </c>
      <c r="BO111">
        <v>40</v>
      </c>
      <c r="BP111">
        <v>0</v>
      </c>
      <c r="BQ111">
        <v>8</v>
      </c>
      <c r="BR111">
        <v>8</v>
      </c>
      <c r="BS111">
        <v>8</v>
      </c>
      <c r="BT111">
        <v>8</v>
      </c>
      <c r="BU111">
        <v>8</v>
      </c>
      <c r="BV111">
        <v>0</v>
      </c>
      <c r="BW111" t="str">
        <f>"7:30 AM"</f>
        <v>7:30 AM</v>
      </c>
      <c r="BX111" t="str">
        <f>"4:00 PM"</f>
        <v>4:00 PM</v>
      </c>
      <c r="BY111" t="s">
        <v>459</v>
      </c>
      <c r="BZ111">
        <v>0</v>
      </c>
      <c r="CA111">
        <v>24</v>
      </c>
      <c r="CB111" t="s">
        <v>117</v>
      </c>
      <c r="CD111" t="s">
        <v>6805</v>
      </c>
      <c r="CE111" t="s">
        <v>6792</v>
      </c>
      <c r="CF111" t="s">
        <v>6806</v>
      </c>
      <c r="CG111" t="s">
        <v>120</v>
      </c>
      <c r="CH111" t="s">
        <v>121</v>
      </c>
      <c r="CI111" s="6">
        <v>96950</v>
      </c>
      <c r="CJ111" s="10">
        <v>19.27</v>
      </c>
      <c r="CL111" s="10">
        <v>28.91</v>
      </c>
      <c r="CN111" t="s">
        <v>137</v>
      </c>
      <c r="CO111" t="s">
        <v>140</v>
      </c>
      <c r="CP111" t="s">
        <v>138</v>
      </c>
      <c r="CR111" t="s">
        <v>117</v>
      </c>
      <c r="CS111" t="s">
        <v>139</v>
      </c>
      <c r="CT111" t="s">
        <v>140</v>
      </c>
      <c r="CU111" t="s">
        <v>139</v>
      </c>
      <c r="CV111" t="s">
        <v>140</v>
      </c>
      <c r="CW111" t="s">
        <v>139</v>
      </c>
      <c r="CX111" t="s">
        <v>140</v>
      </c>
      <c r="CY111" t="s">
        <v>140</v>
      </c>
      <c r="CZ111" s="8">
        <v>16702340580</v>
      </c>
      <c r="DA111" t="s">
        <v>6800</v>
      </c>
      <c r="DB111" t="s">
        <v>140</v>
      </c>
      <c r="DC111" t="s">
        <v>139</v>
      </c>
      <c r="DD111" t="s">
        <v>117</v>
      </c>
      <c r="DE111" t="s">
        <v>2207</v>
      </c>
      <c r="DF111" t="s">
        <v>2208</v>
      </c>
      <c r="DG111" t="s">
        <v>2718</v>
      </c>
      <c r="DH111" t="s">
        <v>2213</v>
      </c>
      <c r="DI111" t="s">
        <v>2212</v>
      </c>
      <c r="DJ111" t="s">
        <v>2211</v>
      </c>
    </row>
    <row r="112" spans="1:114" ht="15" customHeight="1" x14ac:dyDescent="0.35">
      <c r="A112" t="s">
        <v>14524</v>
      </c>
      <c r="B112" t="s">
        <v>144</v>
      </c>
      <c r="C112" s="1">
        <v>45497</v>
      </c>
      <c r="D112" s="1">
        <v>45572</v>
      </c>
      <c r="E112" t="s">
        <v>116</v>
      </c>
      <c r="F112" s="1">
        <v>45564</v>
      </c>
      <c r="G112" t="s">
        <v>139</v>
      </c>
      <c r="H112" t="s">
        <v>117</v>
      </c>
      <c r="I112" t="s">
        <v>117</v>
      </c>
      <c r="J112" t="s">
        <v>14525</v>
      </c>
      <c r="L112" t="s">
        <v>3404</v>
      </c>
      <c r="N112" t="s">
        <v>136</v>
      </c>
      <c r="O112" t="s">
        <v>121</v>
      </c>
      <c r="P112" s="6">
        <v>96950</v>
      </c>
      <c r="Q112" t="s">
        <v>122</v>
      </c>
      <c r="S112" s="8">
        <v>16702358641</v>
      </c>
      <c r="U112" t="s">
        <v>14526</v>
      </c>
      <c r="V112">
        <v>53111</v>
      </c>
      <c r="W112" t="s">
        <v>124</v>
      </c>
      <c r="Y112" t="s">
        <v>3406</v>
      </c>
      <c r="Z112" t="s">
        <v>3450</v>
      </c>
      <c r="AA112" t="s">
        <v>2536</v>
      </c>
      <c r="AB112" t="s">
        <v>205</v>
      </c>
      <c r="AC112" t="s">
        <v>3451</v>
      </c>
      <c r="AE112" t="s">
        <v>136</v>
      </c>
      <c r="AF112" t="s">
        <v>121</v>
      </c>
      <c r="AG112" s="6">
        <v>96950</v>
      </c>
      <c r="AH112" t="s">
        <v>122</v>
      </c>
      <c r="AJ112" s="8">
        <v>16702358641</v>
      </c>
      <c r="AL112" t="s">
        <v>14527</v>
      </c>
      <c r="BE112" t="str">
        <f>"37-2011.00"</f>
        <v>37-2011.00</v>
      </c>
      <c r="BF112" t="s">
        <v>701</v>
      </c>
      <c r="BG112" t="s">
        <v>14528</v>
      </c>
      <c r="BH112" t="s">
        <v>4986</v>
      </c>
      <c r="BI112">
        <v>2</v>
      </c>
      <c r="BJ112">
        <v>2</v>
      </c>
      <c r="BK112" s="1">
        <v>45566</v>
      </c>
      <c r="BL112" s="1">
        <v>46660</v>
      </c>
      <c r="BM112" s="1">
        <v>45572</v>
      </c>
      <c r="BN112" s="1">
        <v>46660</v>
      </c>
      <c r="BO112">
        <v>35</v>
      </c>
      <c r="BP112">
        <v>0</v>
      </c>
      <c r="BQ112">
        <v>7</v>
      </c>
      <c r="BR112">
        <v>7</v>
      </c>
      <c r="BS112">
        <v>7</v>
      </c>
      <c r="BT112">
        <v>7</v>
      </c>
      <c r="BU112">
        <v>7</v>
      </c>
      <c r="BV112">
        <v>0</v>
      </c>
      <c r="BW112" t="str">
        <f>"8:00 AM"</f>
        <v>8:00 AM</v>
      </c>
      <c r="BX112" t="str">
        <f>"4:00 PM"</f>
        <v>4:00 PM</v>
      </c>
      <c r="BY112" t="s">
        <v>133</v>
      </c>
      <c r="BZ112">
        <v>0</v>
      </c>
      <c r="CA112">
        <v>6</v>
      </c>
      <c r="CB112" t="s">
        <v>117</v>
      </c>
      <c r="CD112" t="s">
        <v>14529</v>
      </c>
      <c r="CE112" t="s">
        <v>14530</v>
      </c>
      <c r="CG112" t="s">
        <v>136</v>
      </c>
      <c r="CH112" t="s">
        <v>121</v>
      </c>
      <c r="CI112" s="6">
        <v>96950</v>
      </c>
      <c r="CJ112" s="10">
        <v>8.2899999999999991</v>
      </c>
      <c r="CK112" s="10">
        <v>8.3000000000000007</v>
      </c>
      <c r="CL112" s="10">
        <v>12.44</v>
      </c>
      <c r="CM112" s="10">
        <v>12.45</v>
      </c>
      <c r="CN112" t="s">
        <v>137</v>
      </c>
      <c r="CO112" t="s">
        <v>164</v>
      </c>
      <c r="CP112" t="s">
        <v>138</v>
      </c>
      <c r="CR112" t="s">
        <v>117</v>
      </c>
      <c r="CS112" t="s">
        <v>139</v>
      </c>
      <c r="CT112" t="s">
        <v>140</v>
      </c>
      <c r="CU112" t="s">
        <v>139</v>
      </c>
      <c r="CV112" t="s">
        <v>140</v>
      </c>
      <c r="CW112" t="s">
        <v>139</v>
      </c>
      <c r="CX112" t="s">
        <v>140</v>
      </c>
      <c r="CY112" t="s">
        <v>3456</v>
      </c>
      <c r="CZ112" s="8">
        <v>16702358641</v>
      </c>
      <c r="DA112" t="s">
        <v>14527</v>
      </c>
      <c r="DB112" t="s">
        <v>140</v>
      </c>
      <c r="DC112" t="s">
        <v>139</v>
      </c>
      <c r="DD112" t="s">
        <v>117</v>
      </c>
    </row>
    <row r="113" spans="1:114" ht="15" customHeight="1" x14ac:dyDescent="0.35">
      <c r="A113" t="s">
        <v>8837</v>
      </c>
      <c r="B113" t="s">
        <v>144</v>
      </c>
      <c r="C113" s="1">
        <v>45501</v>
      </c>
      <c r="D113" s="1">
        <v>45572</v>
      </c>
      <c r="E113" t="s">
        <v>211</v>
      </c>
      <c r="G113" t="s">
        <v>117</v>
      </c>
      <c r="H113" t="s">
        <v>117</v>
      </c>
      <c r="I113" t="s">
        <v>117</v>
      </c>
      <c r="J113" t="s">
        <v>4992</v>
      </c>
      <c r="K113" t="s">
        <v>4993</v>
      </c>
      <c r="L113" t="s">
        <v>4994</v>
      </c>
      <c r="M113" t="s">
        <v>8838</v>
      </c>
      <c r="N113" t="s">
        <v>120</v>
      </c>
      <c r="O113" t="s">
        <v>121</v>
      </c>
      <c r="P113" s="6">
        <v>96950</v>
      </c>
      <c r="Q113" t="s">
        <v>122</v>
      </c>
      <c r="S113" s="8">
        <v>16702331100</v>
      </c>
      <c r="U113" t="s">
        <v>4995</v>
      </c>
      <c r="V113">
        <v>621210</v>
      </c>
      <c r="W113" t="s">
        <v>124</v>
      </c>
      <c r="Y113" t="s">
        <v>4996</v>
      </c>
      <c r="Z113" t="s">
        <v>4997</v>
      </c>
      <c r="AA113" t="s">
        <v>4998</v>
      </c>
      <c r="AB113" t="s">
        <v>128</v>
      </c>
      <c r="AC113" t="s">
        <v>4994</v>
      </c>
      <c r="AD113" t="s">
        <v>8838</v>
      </c>
      <c r="AE113" t="s">
        <v>120</v>
      </c>
      <c r="AF113" t="s">
        <v>121</v>
      </c>
      <c r="AG113" s="6">
        <v>96950</v>
      </c>
      <c r="AH113" t="s">
        <v>122</v>
      </c>
      <c r="AJ113" s="8">
        <v>16702877268</v>
      </c>
      <c r="AL113" t="s">
        <v>4999</v>
      </c>
      <c r="BE113" t="str">
        <f>"49-9071.00"</f>
        <v>49-9071.00</v>
      </c>
      <c r="BF113" t="s">
        <v>156</v>
      </c>
      <c r="BG113" t="s">
        <v>8839</v>
      </c>
      <c r="BH113" t="s">
        <v>341</v>
      </c>
      <c r="BI113">
        <v>1</v>
      </c>
      <c r="BJ113">
        <v>1</v>
      </c>
      <c r="BK113" s="1">
        <v>45536</v>
      </c>
      <c r="BL113" s="1">
        <v>45900</v>
      </c>
      <c r="BM113" s="1">
        <v>45572</v>
      </c>
      <c r="BN113" s="1">
        <v>45900</v>
      </c>
      <c r="BO113">
        <v>40</v>
      </c>
      <c r="BP113">
        <v>0</v>
      </c>
      <c r="BQ113">
        <v>8</v>
      </c>
      <c r="BR113">
        <v>8</v>
      </c>
      <c r="BS113">
        <v>8</v>
      </c>
      <c r="BT113">
        <v>8</v>
      </c>
      <c r="BU113">
        <v>8</v>
      </c>
      <c r="BV113">
        <v>0</v>
      </c>
      <c r="BW113" t="str">
        <f>"8:00 AM"</f>
        <v>8:00 AM</v>
      </c>
      <c r="BX113" t="str">
        <f>"5:00 PM"</f>
        <v>5:00 PM</v>
      </c>
      <c r="BY113" t="s">
        <v>133</v>
      </c>
      <c r="BZ113">
        <v>0</v>
      </c>
      <c r="CA113">
        <v>24</v>
      </c>
      <c r="CB113" t="s">
        <v>117</v>
      </c>
      <c r="CD113" t="s">
        <v>194</v>
      </c>
      <c r="CE113" t="s">
        <v>8840</v>
      </c>
      <c r="CF113" t="s">
        <v>982</v>
      </c>
      <c r="CG113" t="s">
        <v>120</v>
      </c>
      <c r="CH113" t="s">
        <v>121</v>
      </c>
      <c r="CI113" s="6">
        <v>96950</v>
      </c>
      <c r="CJ113" s="10">
        <v>9.75</v>
      </c>
      <c r="CK113" s="10">
        <v>9.75</v>
      </c>
      <c r="CL113" s="10">
        <v>14.63</v>
      </c>
      <c r="CM113" s="10">
        <v>14.63</v>
      </c>
      <c r="CN113" t="s">
        <v>137</v>
      </c>
      <c r="CO113" t="s">
        <v>140</v>
      </c>
      <c r="CP113" t="s">
        <v>138</v>
      </c>
      <c r="CR113" t="s">
        <v>117</v>
      </c>
      <c r="CS113" t="s">
        <v>139</v>
      </c>
      <c r="CT113" t="s">
        <v>140</v>
      </c>
      <c r="CU113" t="s">
        <v>139</v>
      </c>
      <c r="CV113" t="s">
        <v>140</v>
      </c>
      <c r="CW113" t="s">
        <v>139</v>
      </c>
      <c r="CX113" t="s">
        <v>140</v>
      </c>
      <c r="CY113" t="s">
        <v>140</v>
      </c>
      <c r="CZ113" s="8">
        <v>16702877268</v>
      </c>
      <c r="DA113" t="s">
        <v>5005</v>
      </c>
      <c r="DB113" t="s">
        <v>140</v>
      </c>
      <c r="DC113" t="s">
        <v>139</v>
      </c>
      <c r="DD113" t="s">
        <v>117</v>
      </c>
    </row>
    <row r="114" spans="1:114" ht="15" customHeight="1" x14ac:dyDescent="0.35">
      <c r="A114" t="s">
        <v>13110</v>
      </c>
      <c r="B114" t="s">
        <v>115</v>
      </c>
      <c r="C114" s="1">
        <v>45502</v>
      </c>
      <c r="D114" s="1">
        <v>45572</v>
      </c>
      <c r="E114" t="s">
        <v>211</v>
      </c>
      <c r="G114" t="s">
        <v>117</v>
      </c>
      <c r="H114" t="s">
        <v>117</v>
      </c>
      <c r="I114" t="s">
        <v>117</v>
      </c>
      <c r="J114" t="s">
        <v>5971</v>
      </c>
      <c r="L114" t="s">
        <v>3796</v>
      </c>
      <c r="M114" t="s">
        <v>3790</v>
      </c>
      <c r="N114" t="s">
        <v>136</v>
      </c>
      <c r="O114" t="s">
        <v>121</v>
      </c>
      <c r="P114" s="6">
        <v>96950</v>
      </c>
      <c r="Q114" t="s">
        <v>122</v>
      </c>
      <c r="S114" s="8">
        <v>16702348904</v>
      </c>
      <c r="U114" t="s">
        <v>3791</v>
      </c>
      <c r="V114">
        <v>811210</v>
      </c>
      <c r="W114" t="s">
        <v>124</v>
      </c>
      <c r="Y114" t="s">
        <v>5300</v>
      </c>
      <c r="Z114" t="s">
        <v>5301</v>
      </c>
      <c r="AA114" t="s">
        <v>1530</v>
      </c>
      <c r="AB114" t="s">
        <v>1198</v>
      </c>
      <c r="AC114" t="s">
        <v>3796</v>
      </c>
      <c r="AD114" t="s">
        <v>3797</v>
      </c>
      <c r="AE114" t="s">
        <v>136</v>
      </c>
      <c r="AF114" t="s">
        <v>121</v>
      </c>
      <c r="AG114" s="6">
        <v>96950</v>
      </c>
      <c r="AH114" t="s">
        <v>122</v>
      </c>
      <c r="AJ114" s="8">
        <v>16702348904</v>
      </c>
      <c r="AL114" t="s">
        <v>5302</v>
      </c>
      <c r="BE114" t="str">
        <f>"49-9071.00"</f>
        <v>49-9071.00</v>
      </c>
      <c r="BF114" t="s">
        <v>156</v>
      </c>
      <c r="BG114" t="s">
        <v>13111</v>
      </c>
      <c r="BH114" t="s">
        <v>3102</v>
      </c>
      <c r="BI114">
        <v>2</v>
      </c>
      <c r="BK114" s="1">
        <v>45566</v>
      </c>
      <c r="BL114" s="1">
        <v>45930</v>
      </c>
      <c r="BO114">
        <v>40</v>
      </c>
      <c r="BP114">
        <v>0</v>
      </c>
      <c r="BQ114">
        <v>8</v>
      </c>
      <c r="BR114">
        <v>8</v>
      </c>
      <c r="BS114">
        <v>8</v>
      </c>
      <c r="BT114">
        <v>8</v>
      </c>
      <c r="BU114">
        <v>8</v>
      </c>
      <c r="BV114">
        <v>0</v>
      </c>
      <c r="BW114" t="str">
        <f>"8:00 AM"</f>
        <v>8:00 AM</v>
      </c>
      <c r="BX114" t="str">
        <f>"5:00 PM"</f>
        <v>5:00 PM</v>
      </c>
      <c r="BY114" t="s">
        <v>159</v>
      </c>
      <c r="BZ114">
        <v>0</v>
      </c>
      <c r="CA114">
        <v>12</v>
      </c>
      <c r="CB114" t="s">
        <v>117</v>
      </c>
      <c r="CD114" t="s">
        <v>5975</v>
      </c>
      <c r="CE114" t="s">
        <v>3789</v>
      </c>
      <c r="CG114" t="s">
        <v>136</v>
      </c>
      <c r="CH114" t="s">
        <v>121</v>
      </c>
      <c r="CI114" s="6">
        <v>96950</v>
      </c>
      <c r="CJ114" s="10">
        <v>9.75</v>
      </c>
      <c r="CK114" s="10">
        <v>9.75</v>
      </c>
      <c r="CL114" s="10">
        <v>14.63</v>
      </c>
      <c r="CM114" s="10">
        <v>14.63</v>
      </c>
      <c r="CN114" t="s">
        <v>137</v>
      </c>
      <c r="CO114" t="s">
        <v>140</v>
      </c>
      <c r="CP114" t="s">
        <v>138</v>
      </c>
      <c r="CR114" t="s">
        <v>139</v>
      </c>
      <c r="CS114" t="s">
        <v>139</v>
      </c>
      <c r="CT114" t="s">
        <v>140</v>
      </c>
      <c r="CU114" t="s">
        <v>139</v>
      </c>
      <c r="CV114" t="s">
        <v>140</v>
      </c>
      <c r="CW114" t="s">
        <v>139</v>
      </c>
      <c r="CX114" t="s">
        <v>140</v>
      </c>
      <c r="CY114" t="s">
        <v>13112</v>
      </c>
      <c r="CZ114" s="8">
        <v>16702348904</v>
      </c>
      <c r="DA114" t="s">
        <v>5302</v>
      </c>
      <c r="DB114" t="s">
        <v>140</v>
      </c>
      <c r="DC114" t="s">
        <v>139</v>
      </c>
      <c r="DD114" t="s">
        <v>117</v>
      </c>
    </row>
    <row r="115" spans="1:114" ht="15" customHeight="1" x14ac:dyDescent="0.35">
      <c r="A115" t="s">
        <v>13165</v>
      </c>
      <c r="B115" t="s">
        <v>166</v>
      </c>
      <c r="C115" s="1">
        <v>45526</v>
      </c>
      <c r="D115" s="1">
        <v>45572</v>
      </c>
      <c r="E115" t="s">
        <v>116</v>
      </c>
      <c r="F115" s="1">
        <v>45564</v>
      </c>
      <c r="G115" t="s">
        <v>117</v>
      </c>
      <c r="H115" t="s">
        <v>117</v>
      </c>
      <c r="I115" t="s">
        <v>117</v>
      </c>
      <c r="J115" t="s">
        <v>6325</v>
      </c>
      <c r="K115" t="s">
        <v>6326</v>
      </c>
      <c r="L115" t="s">
        <v>3356</v>
      </c>
      <c r="M115" t="s">
        <v>3357</v>
      </c>
      <c r="N115" t="s">
        <v>136</v>
      </c>
      <c r="O115" t="s">
        <v>121</v>
      </c>
      <c r="P115" s="6">
        <v>96950</v>
      </c>
      <c r="Q115" t="s">
        <v>122</v>
      </c>
      <c r="S115" s="8">
        <v>16702358000</v>
      </c>
      <c r="U115" t="s">
        <v>3358</v>
      </c>
      <c r="V115">
        <v>561520</v>
      </c>
      <c r="W115" t="s">
        <v>124</v>
      </c>
      <c r="Y115" t="s">
        <v>2999</v>
      </c>
      <c r="Z115" t="s">
        <v>3359</v>
      </c>
      <c r="AB115" t="s">
        <v>1160</v>
      </c>
      <c r="AC115" t="s">
        <v>3356</v>
      </c>
      <c r="AD115" t="s">
        <v>3357</v>
      </c>
      <c r="AE115" t="s">
        <v>136</v>
      </c>
      <c r="AF115" t="s">
        <v>121</v>
      </c>
      <c r="AG115" s="6">
        <v>96950</v>
      </c>
      <c r="AH115" t="s">
        <v>122</v>
      </c>
      <c r="AJ115" s="8">
        <v>16702358000</v>
      </c>
      <c r="AL115" t="s">
        <v>3360</v>
      </c>
      <c r="BE115" t="str">
        <f>"39-7011.00"</f>
        <v>39-7011.00</v>
      </c>
      <c r="BF115" t="s">
        <v>1985</v>
      </c>
      <c r="BG115" t="s">
        <v>6327</v>
      </c>
      <c r="BH115" t="s">
        <v>3349</v>
      </c>
      <c r="BI115">
        <v>5</v>
      </c>
      <c r="BK115" s="1">
        <v>45566</v>
      </c>
      <c r="BL115" s="1">
        <v>45930</v>
      </c>
      <c r="BO115">
        <v>35</v>
      </c>
      <c r="BP115">
        <v>7</v>
      </c>
      <c r="BQ115">
        <v>0</v>
      </c>
      <c r="BR115">
        <v>0</v>
      </c>
      <c r="BS115">
        <v>7</v>
      </c>
      <c r="BT115">
        <v>7</v>
      </c>
      <c r="BU115">
        <v>7</v>
      </c>
      <c r="BV115">
        <v>7</v>
      </c>
      <c r="BW115" t="str">
        <f>"9:00 AM"</f>
        <v>9:00 AM</v>
      </c>
      <c r="BX115" t="str">
        <f>"4:00 PM"</f>
        <v>4:00 PM</v>
      </c>
      <c r="BY115" t="s">
        <v>588</v>
      </c>
      <c r="BZ115">
        <v>0</v>
      </c>
      <c r="CA115">
        <v>24</v>
      </c>
      <c r="CB115" t="s">
        <v>117</v>
      </c>
      <c r="CD115" s="2" t="s">
        <v>6328</v>
      </c>
      <c r="CE115" t="s">
        <v>3356</v>
      </c>
      <c r="CF115" t="s">
        <v>3357</v>
      </c>
      <c r="CG115" t="s">
        <v>136</v>
      </c>
      <c r="CH115" t="s">
        <v>121</v>
      </c>
      <c r="CI115" s="6">
        <v>96950</v>
      </c>
      <c r="CJ115" s="10">
        <v>10.43</v>
      </c>
      <c r="CK115" s="10">
        <v>10.43</v>
      </c>
      <c r="CL115" s="10">
        <v>15.64</v>
      </c>
      <c r="CM115" s="10">
        <v>15.64</v>
      </c>
      <c r="CN115" t="s">
        <v>137</v>
      </c>
      <c r="CO115" t="s">
        <v>194</v>
      </c>
      <c r="CP115" t="s">
        <v>138</v>
      </c>
      <c r="CR115" t="s">
        <v>117</v>
      </c>
      <c r="CS115" t="s">
        <v>139</v>
      </c>
      <c r="CT115" t="s">
        <v>140</v>
      </c>
      <c r="CU115" t="s">
        <v>139</v>
      </c>
      <c r="CV115" t="s">
        <v>140</v>
      </c>
      <c r="CW115" t="s">
        <v>139</v>
      </c>
      <c r="CX115" t="s">
        <v>140</v>
      </c>
      <c r="CY115" t="s">
        <v>3023</v>
      </c>
      <c r="CZ115" s="8">
        <v>16702358000</v>
      </c>
      <c r="DA115" t="s">
        <v>3360</v>
      </c>
      <c r="DB115" t="s">
        <v>140</v>
      </c>
      <c r="DC115" t="s">
        <v>139</v>
      </c>
      <c r="DD115" t="s">
        <v>117</v>
      </c>
    </row>
    <row r="116" spans="1:114" ht="15" customHeight="1" x14ac:dyDescent="0.35">
      <c r="A116" t="s">
        <v>6558</v>
      </c>
      <c r="B116" t="s">
        <v>166</v>
      </c>
      <c r="C116" s="1">
        <v>45533</v>
      </c>
      <c r="D116" s="1">
        <v>45572</v>
      </c>
      <c r="E116" t="s">
        <v>116</v>
      </c>
      <c r="F116" s="1">
        <v>45685</v>
      </c>
      <c r="G116" t="s">
        <v>117</v>
      </c>
      <c r="H116" t="s">
        <v>117</v>
      </c>
      <c r="I116" t="s">
        <v>117</v>
      </c>
      <c r="J116" t="s">
        <v>6559</v>
      </c>
      <c r="K116" t="s">
        <v>6559</v>
      </c>
      <c r="L116" t="s">
        <v>6560</v>
      </c>
      <c r="M116" t="s">
        <v>6561</v>
      </c>
      <c r="N116" t="s">
        <v>248</v>
      </c>
      <c r="O116" t="s">
        <v>121</v>
      </c>
      <c r="P116" s="6">
        <v>96951</v>
      </c>
      <c r="Q116" t="s">
        <v>122</v>
      </c>
      <c r="R116" t="s">
        <v>140</v>
      </c>
      <c r="S116" s="8">
        <v>16707893763</v>
      </c>
      <c r="U116" t="s">
        <v>6562</v>
      </c>
      <c r="V116">
        <v>236115</v>
      </c>
      <c r="W116" t="s">
        <v>124</v>
      </c>
      <c r="Y116" t="s">
        <v>6563</v>
      </c>
      <c r="Z116" t="s">
        <v>6564</v>
      </c>
      <c r="AA116" t="s">
        <v>5064</v>
      </c>
      <c r="AB116" t="s">
        <v>2015</v>
      </c>
      <c r="AC116" t="s">
        <v>6560</v>
      </c>
      <c r="AD116" t="s">
        <v>6561</v>
      </c>
      <c r="AE116" t="s">
        <v>248</v>
      </c>
      <c r="AF116" t="s">
        <v>121</v>
      </c>
      <c r="AG116" s="6">
        <v>96951</v>
      </c>
      <c r="AH116" t="s">
        <v>122</v>
      </c>
      <c r="AJ116" s="8">
        <v>16707893763</v>
      </c>
      <c r="AL116" t="s">
        <v>6400</v>
      </c>
      <c r="BE116" t="str">
        <f>"43-6014.00"</f>
        <v>43-6014.00</v>
      </c>
      <c r="BF116" t="s">
        <v>6401</v>
      </c>
      <c r="BG116" t="s">
        <v>6565</v>
      </c>
      <c r="BH116" t="s">
        <v>6566</v>
      </c>
      <c r="BI116">
        <v>2</v>
      </c>
      <c r="BK116" s="1">
        <v>45676</v>
      </c>
      <c r="BL116" s="1">
        <v>46040</v>
      </c>
      <c r="BO116">
        <v>35</v>
      </c>
      <c r="BP116">
        <v>0</v>
      </c>
      <c r="BQ116">
        <v>7</v>
      </c>
      <c r="BR116">
        <v>7</v>
      </c>
      <c r="BS116">
        <v>7</v>
      </c>
      <c r="BT116">
        <v>7</v>
      </c>
      <c r="BU116">
        <v>7</v>
      </c>
      <c r="BV116">
        <v>0</v>
      </c>
      <c r="BW116" t="str">
        <f>"8:00 AM"</f>
        <v>8:00 AM</v>
      </c>
      <c r="BX116" t="str">
        <f>"4:00 PM"</f>
        <v>4:00 PM</v>
      </c>
      <c r="BY116" t="s">
        <v>159</v>
      </c>
      <c r="BZ116">
        <v>0</v>
      </c>
      <c r="CA116">
        <v>12</v>
      </c>
      <c r="CB116" t="s">
        <v>117</v>
      </c>
      <c r="CD116" t="s">
        <v>6567</v>
      </c>
      <c r="CE116" t="s">
        <v>6560</v>
      </c>
      <c r="CF116" t="s">
        <v>6561</v>
      </c>
      <c r="CG116" t="s">
        <v>248</v>
      </c>
      <c r="CH116" t="s">
        <v>121</v>
      </c>
      <c r="CI116" s="6">
        <v>96951</v>
      </c>
      <c r="CJ116" s="10">
        <v>13.15</v>
      </c>
      <c r="CK116" s="10">
        <v>13.15</v>
      </c>
      <c r="CL116" s="10">
        <v>19.72</v>
      </c>
      <c r="CM116" s="10">
        <v>19.72</v>
      </c>
      <c r="CN116" t="s">
        <v>137</v>
      </c>
      <c r="CO116" t="s">
        <v>140</v>
      </c>
      <c r="CP116" t="s">
        <v>138</v>
      </c>
      <c r="CR116" t="s">
        <v>117</v>
      </c>
      <c r="CS116" t="s">
        <v>139</v>
      </c>
      <c r="CT116" t="s">
        <v>140</v>
      </c>
      <c r="CU116" t="s">
        <v>139</v>
      </c>
      <c r="CV116" t="s">
        <v>140</v>
      </c>
      <c r="CW116" t="s">
        <v>139</v>
      </c>
      <c r="CX116" t="s">
        <v>140</v>
      </c>
      <c r="CY116" t="s">
        <v>140</v>
      </c>
      <c r="CZ116" s="8">
        <v>16707893763</v>
      </c>
      <c r="DA116" t="s">
        <v>6400</v>
      </c>
      <c r="DB116" t="s">
        <v>140</v>
      </c>
      <c r="DC116" t="s">
        <v>139</v>
      </c>
      <c r="DD116" t="s">
        <v>117</v>
      </c>
    </row>
    <row r="117" spans="1:114" ht="15" customHeight="1" x14ac:dyDescent="0.35">
      <c r="A117" t="s">
        <v>14511</v>
      </c>
      <c r="B117" t="s">
        <v>115</v>
      </c>
      <c r="C117" s="1">
        <v>45539</v>
      </c>
      <c r="D117" s="1">
        <v>45572</v>
      </c>
      <c r="E117" t="s">
        <v>116</v>
      </c>
      <c r="F117" s="1">
        <v>45579</v>
      </c>
      <c r="G117" t="s">
        <v>117</v>
      </c>
      <c r="H117" t="s">
        <v>117</v>
      </c>
      <c r="I117" t="s">
        <v>117</v>
      </c>
      <c r="J117" t="s">
        <v>625</v>
      </c>
      <c r="L117" t="s">
        <v>633</v>
      </c>
      <c r="M117" t="s">
        <v>634</v>
      </c>
      <c r="N117" t="s">
        <v>136</v>
      </c>
      <c r="O117" t="s">
        <v>121</v>
      </c>
      <c r="P117" s="6">
        <v>96950</v>
      </c>
      <c r="Q117" t="s">
        <v>122</v>
      </c>
      <c r="S117" s="8">
        <v>16702368202</v>
      </c>
      <c r="T117">
        <v>3554</v>
      </c>
      <c r="U117" t="s">
        <v>628</v>
      </c>
      <c r="V117">
        <v>62211</v>
      </c>
      <c r="W117" t="s">
        <v>124</v>
      </c>
      <c r="Y117" t="s">
        <v>629</v>
      </c>
      <c r="Z117" t="s">
        <v>630</v>
      </c>
      <c r="AA117" t="s">
        <v>631</v>
      </c>
      <c r="AB117" t="s">
        <v>632</v>
      </c>
      <c r="AC117" t="s">
        <v>633</v>
      </c>
      <c r="AD117" t="s">
        <v>634</v>
      </c>
      <c r="AE117" t="s">
        <v>136</v>
      </c>
      <c r="AF117" t="s">
        <v>121</v>
      </c>
      <c r="AG117" s="6">
        <v>96950</v>
      </c>
      <c r="AH117" t="s">
        <v>122</v>
      </c>
      <c r="AJ117" s="8">
        <v>16702368202</v>
      </c>
      <c r="AK117">
        <v>3554</v>
      </c>
      <c r="AL117" t="s">
        <v>635</v>
      </c>
      <c r="BE117" t="str">
        <f>"29-2034.00"</f>
        <v>29-2034.00</v>
      </c>
      <c r="BF117" t="s">
        <v>3739</v>
      </c>
      <c r="BG117" t="s">
        <v>3740</v>
      </c>
      <c r="BH117" t="s">
        <v>3741</v>
      </c>
      <c r="BI117">
        <v>2</v>
      </c>
      <c r="BK117" s="1">
        <v>45581</v>
      </c>
      <c r="BL117" s="1">
        <v>45945</v>
      </c>
      <c r="BO117">
        <v>40</v>
      </c>
      <c r="BP117">
        <v>0</v>
      </c>
      <c r="BQ117">
        <v>8</v>
      </c>
      <c r="BR117">
        <v>8</v>
      </c>
      <c r="BS117">
        <v>8</v>
      </c>
      <c r="BT117">
        <v>8</v>
      </c>
      <c r="BU117">
        <v>8</v>
      </c>
      <c r="BV117">
        <v>0</v>
      </c>
      <c r="BW117" t="str">
        <f>"7:30 AM"</f>
        <v>7:30 AM</v>
      </c>
      <c r="BX117" t="str">
        <f>"4:30 PM"</f>
        <v>4:30 PM</v>
      </c>
      <c r="BY117" t="s">
        <v>459</v>
      </c>
      <c r="BZ117">
        <v>0</v>
      </c>
      <c r="CA117">
        <v>24</v>
      </c>
      <c r="CB117" t="s">
        <v>117</v>
      </c>
      <c r="CD117" s="2" t="s">
        <v>3742</v>
      </c>
      <c r="CE117" t="s">
        <v>633</v>
      </c>
      <c r="CF117" t="s">
        <v>634</v>
      </c>
      <c r="CG117" t="s">
        <v>136</v>
      </c>
      <c r="CH117" t="s">
        <v>121</v>
      </c>
      <c r="CI117" s="6">
        <v>96950</v>
      </c>
      <c r="CJ117" s="10">
        <v>14.62</v>
      </c>
      <c r="CK117" s="10">
        <v>23.55</v>
      </c>
      <c r="CL117" s="10">
        <v>21.93</v>
      </c>
      <c r="CM117" s="10">
        <v>35.33</v>
      </c>
      <c r="CN117" t="s">
        <v>137</v>
      </c>
      <c r="CO117" t="s">
        <v>14512</v>
      </c>
      <c r="CP117" t="s">
        <v>138</v>
      </c>
      <c r="CR117" t="s">
        <v>117</v>
      </c>
      <c r="CS117" t="s">
        <v>139</v>
      </c>
      <c r="CT117" t="s">
        <v>140</v>
      </c>
      <c r="CU117" t="s">
        <v>139</v>
      </c>
      <c r="CV117" t="s">
        <v>140</v>
      </c>
      <c r="CW117" t="s">
        <v>139</v>
      </c>
      <c r="CX117" t="s">
        <v>140</v>
      </c>
      <c r="CY117" t="s">
        <v>3382</v>
      </c>
      <c r="CZ117" s="8">
        <v>16702368202</v>
      </c>
      <c r="DA117" t="s">
        <v>642</v>
      </c>
      <c r="DB117" t="s">
        <v>3383</v>
      </c>
      <c r="DC117" t="s">
        <v>139</v>
      </c>
      <c r="DD117" t="s">
        <v>117</v>
      </c>
      <c r="DE117" t="s">
        <v>644</v>
      </c>
      <c r="DF117" t="s">
        <v>645</v>
      </c>
      <c r="DG117" t="s">
        <v>127</v>
      </c>
      <c r="DH117" t="s">
        <v>628</v>
      </c>
      <c r="DI117" t="s">
        <v>625</v>
      </c>
      <c r="DJ117" t="s">
        <v>646</v>
      </c>
    </row>
    <row r="118" spans="1:114" ht="15" customHeight="1" x14ac:dyDescent="0.35">
      <c r="A118" t="s">
        <v>15726</v>
      </c>
      <c r="B118" t="s">
        <v>144</v>
      </c>
      <c r="C118" s="1">
        <v>45468</v>
      </c>
      <c r="D118" s="1">
        <v>45573</v>
      </c>
      <c r="E118" t="s">
        <v>116</v>
      </c>
      <c r="F118" s="1">
        <v>45564</v>
      </c>
      <c r="G118" t="s">
        <v>117</v>
      </c>
      <c r="H118" t="s">
        <v>117</v>
      </c>
      <c r="I118" t="s">
        <v>117</v>
      </c>
      <c r="J118" t="s">
        <v>1807</v>
      </c>
      <c r="K118" t="s">
        <v>194</v>
      </c>
      <c r="L118" t="s">
        <v>1808</v>
      </c>
      <c r="M118" t="s">
        <v>1809</v>
      </c>
      <c r="N118" t="s">
        <v>120</v>
      </c>
      <c r="O118" t="s">
        <v>121</v>
      </c>
      <c r="P118" s="6">
        <v>96950</v>
      </c>
      <c r="Q118" t="s">
        <v>122</v>
      </c>
      <c r="R118" t="s">
        <v>140</v>
      </c>
      <c r="S118" s="8">
        <v>16702347900</v>
      </c>
      <c r="T118">
        <v>803</v>
      </c>
      <c r="U118" t="s">
        <v>1810</v>
      </c>
      <c r="V118">
        <v>23622</v>
      </c>
      <c r="W118" t="s">
        <v>124</v>
      </c>
      <c r="Y118" t="s">
        <v>1811</v>
      </c>
      <c r="Z118" t="s">
        <v>1812</v>
      </c>
      <c r="AA118" t="s">
        <v>1813</v>
      </c>
      <c r="AB118" t="s">
        <v>657</v>
      </c>
      <c r="AC118" t="s">
        <v>1808</v>
      </c>
      <c r="AD118" t="s">
        <v>1809</v>
      </c>
      <c r="AE118" t="s">
        <v>120</v>
      </c>
      <c r="AF118" t="s">
        <v>121</v>
      </c>
      <c r="AG118" s="6">
        <v>96950</v>
      </c>
      <c r="AH118" t="s">
        <v>122</v>
      </c>
      <c r="AI118" t="s">
        <v>382</v>
      </c>
      <c r="AJ118" s="8">
        <v>16702347900</v>
      </c>
      <c r="AK118">
        <v>803</v>
      </c>
      <c r="AL118" t="s">
        <v>1814</v>
      </c>
      <c r="BE118" t="str">
        <f>"27-1025.00"</f>
        <v>27-1025.00</v>
      </c>
      <c r="BF118" t="s">
        <v>15342</v>
      </c>
      <c r="BG118" t="s">
        <v>15727</v>
      </c>
      <c r="BH118" t="s">
        <v>15344</v>
      </c>
      <c r="BI118">
        <v>4</v>
      </c>
      <c r="BJ118">
        <v>4</v>
      </c>
      <c r="BK118" s="1">
        <v>45566</v>
      </c>
      <c r="BL118" s="1">
        <v>45930</v>
      </c>
      <c r="BM118" s="1">
        <v>45573</v>
      </c>
      <c r="BN118" s="1">
        <v>45930</v>
      </c>
      <c r="BO118">
        <v>40</v>
      </c>
      <c r="BP118">
        <v>0</v>
      </c>
      <c r="BQ118">
        <v>8</v>
      </c>
      <c r="BR118">
        <v>8</v>
      </c>
      <c r="BS118">
        <v>8</v>
      </c>
      <c r="BT118">
        <v>8</v>
      </c>
      <c r="BU118">
        <v>8</v>
      </c>
      <c r="BV118">
        <v>0</v>
      </c>
      <c r="BW118" t="str">
        <f>"8:00 AM"</f>
        <v>8:00 AM</v>
      </c>
      <c r="BX118" t="str">
        <f>"5:00 PM"</f>
        <v>5:00 PM</v>
      </c>
      <c r="BY118" t="s">
        <v>588</v>
      </c>
      <c r="BZ118">
        <v>0</v>
      </c>
      <c r="CA118">
        <v>24</v>
      </c>
      <c r="CB118" t="s">
        <v>117</v>
      </c>
      <c r="CD118" t="s">
        <v>15345</v>
      </c>
      <c r="CE118" t="s">
        <v>1818</v>
      </c>
      <c r="CF118" t="s">
        <v>1819</v>
      </c>
      <c r="CG118" t="s">
        <v>120</v>
      </c>
      <c r="CH118" t="s">
        <v>121</v>
      </c>
      <c r="CI118" s="6">
        <v>96950</v>
      </c>
      <c r="CJ118" s="10">
        <v>9.7200000000000006</v>
      </c>
      <c r="CK118" s="10">
        <v>13</v>
      </c>
      <c r="CL118" s="10">
        <v>14.58</v>
      </c>
      <c r="CM118" s="10">
        <v>19.5</v>
      </c>
      <c r="CN118" t="s">
        <v>137</v>
      </c>
      <c r="CO118" t="s">
        <v>1820</v>
      </c>
      <c r="CP118" t="s">
        <v>209</v>
      </c>
      <c r="CR118" t="s">
        <v>117</v>
      </c>
      <c r="CS118" t="s">
        <v>139</v>
      </c>
      <c r="CT118" t="s">
        <v>140</v>
      </c>
      <c r="CU118" t="s">
        <v>139</v>
      </c>
      <c r="CV118" t="s">
        <v>140</v>
      </c>
      <c r="CW118" t="s">
        <v>139</v>
      </c>
      <c r="CX118" t="s">
        <v>140</v>
      </c>
      <c r="CY118" t="s">
        <v>1821</v>
      </c>
      <c r="CZ118" s="8">
        <v>16702347900</v>
      </c>
      <c r="DA118" t="s">
        <v>1814</v>
      </c>
      <c r="DB118" t="s">
        <v>1822</v>
      </c>
      <c r="DC118" t="s">
        <v>139</v>
      </c>
      <c r="DD118" t="s">
        <v>117</v>
      </c>
      <c r="DE118" t="s">
        <v>1811</v>
      </c>
      <c r="DF118" t="s">
        <v>1812</v>
      </c>
      <c r="DG118" t="s">
        <v>1468</v>
      </c>
      <c r="DH118" t="s">
        <v>1810</v>
      </c>
      <c r="DI118" t="s">
        <v>1807</v>
      </c>
      <c r="DJ118" t="s">
        <v>1814</v>
      </c>
    </row>
    <row r="119" spans="1:114" ht="15" customHeight="1" x14ac:dyDescent="0.35">
      <c r="A119" t="s">
        <v>3364</v>
      </c>
      <c r="B119" t="s">
        <v>144</v>
      </c>
      <c r="C119" s="1">
        <v>45470</v>
      </c>
      <c r="D119" s="1">
        <v>45573</v>
      </c>
      <c r="E119" t="s">
        <v>211</v>
      </c>
      <c r="G119" t="s">
        <v>117</v>
      </c>
      <c r="H119" t="s">
        <v>117</v>
      </c>
      <c r="I119" t="s">
        <v>117</v>
      </c>
      <c r="J119" t="s">
        <v>3365</v>
      </c>
      <c r="L119" t="s">
        <v>3366</v>
      </c>
      <c r="M119" t="s">
        <v>3367</v>
      </c>
      <c r="N119" t="s">
        <v>120</v>
      </c>
      <c r="O119" t="s">
        <v>121</v>
      </c>
      <c r="P119" s="6">
        <v>96950</v>
      </c>
      <c r="Q119" t="s">
        <v>122</v>
      </c>
      <c r="S119" s="8">
        <v>16702336696</v>
      </c>
      <c r="U119" t="s">
        <v>3368</v>
      </c>
      <c r="V119">
        <v>812199</v>
      </c>
      <c r="W119" t="s">
        <v>124</v>
      </c>
      <c r="Y119" t="s">
        <v>3369</v>
      </c>
      <c r="Z119" t="s">
        <v>2053</v>
      </c>
      <c r="AB119" t="s">
        <v>154</v>
      </c>
      <c r="AC119" t="s">
        <v>3366</v>
      </c>
      <c r="AD119" t="s">
        <v>3367</v>
      </c>
      <c r="AE119" t="s">
        <v>120</v>
      </c>
      <c r="AF119" t="s">
        <v>121</v>
      </c>
      <c r="AG119" s="6">
        <v>96950</v>
      </c>
      <c r="AH119" t="s">
        <v>122</v>
      </c>
      <c r="AJ119" s="8">
        <v>16702336696</v>
      </c>
      <c r="AL119" t="s">
        <v>3370</v>
      </c>
      <c r="BE119" t="str">
        <f>"31-9011.00"</f>
        <v>31-9011.00</v>
      </c>
      <c r="BF119" t="s">
        <v>225</v>
      </c>
      <c r="BG119" t="s">
        <v>3371</v>
      </c>
      <c r="BH119" t="s">
        <v>227</v>
      </c>
      <c r="BI119">
        <v>2</v>
      </c>
      <c r="BJ119">
        <v>2</v>
      </c>
      <c r="BK119" s="1">
        <v>45586</v>
      </c>
      <c r="BL119" s="1">
        <v>45950</v>
      </c>
      <c r="BM119" s="1">
        <v>45586</v>
      </c>
      <c r="BN119" s="1">
        <v>45950</v>
      </c>
      <c r="BO119">
        <v>35</v>
      </c>
      <c r="BP119">
        <v>6</v>
      </c>
      <c r="BQ119">
        <v>6</v>
      </c>
      <c r="BR119">
        <v>5</v>
      </c>
      <c r="BS119">
        <v>0</v>
      </c>
      <c r="BT119">
        <v>6</v>
      </c>
      <c r="BU119">
        <v>6</v>
      </c>
      <c r="BV119">
        <v>6</v>
      </c>
      <c r="BW119" t="str">
        <f>"11:00 AM"</f>
        <v>11:00 AM</v>
      </c>
      <c r="BX119" t="str">
        <f>"11:00 PM"</f>
        <v>11:00 PM</v>
      </c>
      <c r="BY119" t="s">
        <v>133</v>
      </c>
      <c r="BZ119">
        <v>0</v>
      </c>
      <c r="CA119">
        <v>24</v>
      </c>
      <c r="CB119" t="s">
        <v>117</v>
      </c>
      <c r="CD119" t="s">
        <v>3372</v>
      </c>
      <c r="CE119" t="s">
        <v>3373</v>
      </c>
      <c r="CF119" t="s">
        <v>982</v>
      </c>
      <c r="CG119" t="s">
        <v>120</v>
      </c>
      <c r="CH119" t="s">
        <v>121</v>
      </c>
      <c r="CI119" s="6">
        <v>96950</v>
      </c>
      <c r="CJ119" s="10">
        <v>12.26</v>
      </c>
      <c r="CK119" s="10">
        <v>12.26</v>
      </c>
      <c r="CL119" s="10">
        <v>0</v>
      </c>
      <c r="CM119" s="10">
        <v>0</v>
      </c>
      <c r="CN119" t="s">
        <v>137</v>
      </c>
      <c r="CO119" t="s">
        <v>164</v>
      </c>
      <c r="CP119" t="s">
        <v>138</v>
      </c>
      <c r="CR119" t="s">
        <v>117</v>
      </c>
      <c r="CS119" t="s">
        <v>139</v>
      </c>
      <c r="CT119" t="s">
        <v>140</v>
      </c>
      <c r="CU119" t="s">
        <v>140</v>
      </c>
      <c r="CV119" t="s">
        <v>140</v>
      </c>
      <c r="CW119" t="s">
        <v>139</v>
      </c>
      <c r="CX119" t="s">
        <v>140</v>
      </c>
      <c r="CY119" t="s">
        <v>164</v>
      </c>
      <c r="CZ119" s="8">
        <v>16702336696</v>
      </c>
      <c r="DA119" t="s">
        <v>3374</v>
      </c>
      <c r="DB119" t="s">
        <v>140</v>
      </c>
      <c r="DC119" t="s">
        <v>139</v>
      </c>
      <c r="DD119" t="s">
        <v>117</v>
      </c>
    </row>
    <row r="120" spans="1:114" ht="15" customHeight="1" x14ac:dyDescent="0.35">
      <c r="A120" t="s">
        <v>6949</v>
      </c>
      <c r="B120" t="s">
        <v>144</v>
      </c>
      <c r="C120" s="1">
        <v>45471</v>
      </c>
      <c r="D120" s="1">
        <v>45573</v>
      </c>
      <c r="E120" t="s">
        <v>116</v>
      </c>
      <c r="F120" s="1">
        <v>45625</v>
      </c>
      <c r="G120" t="s">
        <v>117</v>
      </c>
      <c r="H120" t="s">
        <v>117</v>
      </c>
      <c r="I120" t="s">
        <v>117</v>
      </c>
      <c r="J120" t="s">
        <v>6701</v>
      </c>
      <c r="L120" t="s">
        <v>6950</v>
      </c>
      <c r="M120" t="s">
        <v>6703</v>
      </c>
      <c r="N120" t="s">
        <v>136</v>
      </c>
      <c r="O120" t="s">
        <v>121</v>
      </c>
      <c r="P120" s="6">
        <v>96950</v>
      </c>
      <c r="Q120" t="s">
        <v>122</v>
      </c>
      <c r="S120" s="8">
        <v>16702341795</v>
      </c>
      <c r="U120" t="s">
        <v>2927</v>
      </c>
      <c r="V120">
        <v>56179</v>
      </c>
      <c r="W120" t="s">
        <v>124</v>
      </c>
      <c r="Y120" t="s">
        <v>6704</v>
      </c>
      <c r="Z120" t="s">
        <v>6951</v>
      </c>
      <c r="AA120" t="s">
        <v>5228</v>
      </c>
      <c r="AB120" t="s">
        <v>4522</v>
      </c>
      <c r="AC120" t="s">
        <v>6950</v>
      </c>
      <c r="AD120" t="s">
        <v>6703</v>
      </c>
      <c r="AE120" t="s">
        <v>136</v>
      </c>
      <c r="AF120" t="s">
        <v>121</v>
      </c>
      <c r="AG120" s="6">
        <v>96950</v>
      </c>
      <c r="AH120" t="s">
        <v>122</v>
      </c>
      <c r="AJ120" s="8">
        <v>16702341795</v>
      </c>
      <c r="AL120" t="s">
        <v>2930</v>
      </c>
      <c r="BE120" t="str">
        <f>"37-3011.00"</f>
        <v>37-3011.00</v>
      </c>
      <c r="BF120" t="s">
        <v>177</v>
      </c>
      <c r="BG120" t="s">
        <v>6952</v>
      </c>
      <c r="BH120" t="s">
        <v>6953</v>
      </c>
      <c r="BI120">
        <v>4</v>
      </c>
      <c r="BJ120">
        <v>4</v>
      </c>
      <c r="BK120" s="1">
        <v>45627</v>
      </c>
      <c r="BL120" s="1">
        <v>45991</v>
      </c>
      <c r="BM120" s="1">
        <v>45627</v>
      </c>
      <c r="BN120" s="1">
        <v>45991</v>
      </c>
      <c r="BO120">
        <v>35</v>
      </c>
      <c r="BP120">
        <v>0</v>
      </c>
      <c r="BQ120">
        <v>6</v>
      </c>
      <c r="BR120">
        <v>6</v>
      </c>
      <c r="BS120">
        <v>6</v>
      </c>
      <c r="BT120">
        <v>6</v>
      </c>
      <c r="BU120">
        <v>6</v>
      </c>
      <c r="BV120">
        <v>5</v>
      </c>
      <c r="BW120" t="str">
        <f>"6:00 AM"</f>
        <v>6:00 AM</v>
      </c>
      <c r="BX120" t="str">
        <f>"1:00 PM"</f>
        <v>1:00 PM</v>
      </c>
      <c r="BY120" t="s">
        <v>133</v>
      </c>
      <c r="BZ120">
        <v>0</v>
      </c>
      <c r="CA120">
        <v>3</v>
      </c>
      <c r="CB120" t="s">
        <v>117</v>
      </c>
      <c r="CD120" t="s">
        <v>6954</v>
      </c>
      <c r="CE120" t="s">
        <v>550</v>
      </c>
      <c r="CF120" t="s">
        <v>6955</v>
      </c>
      <c r="CG120" t="s">
        <v>551</v>
      </c>
      <c r="CH120" t="s">
        <v>121</v>
      </c>
      <c r="CI120" s="6">
        <v>96952</v>
      </c>
      <c r="CJ120" s="10">
        <v>8.26</v>
      </c>
      <c r="CK120" s="10">
        <v>10</v>
      </c>
      <c r="CL120" s="10">
        <v>12.39</v>
      </c>
      <c r="CM120" s="10">
        <v>15</v>
      </c>
      <c r="CN120" t="s">
        <v>137</v>
      </c>
      <c r="CO120" t="s">
        <v>133</v>
      </c>
      <c r="CP120" t="s">
        <v>138</v>
      </c>
      <c r="CR120" t="s">
        <v>117</v>
      </c>
      <c r="CS120" t="s">
        <v>139</v>
      </c>
      <c r="CT120" t="s">
        <v>139</v>
      </c>
      <c r="CU120" t="s">
        <v>139</v>
      </c>
      <c r="CV120" t="s">
        <v>140</v>
      </c>
      <c r="CW120" t="s">
        <v>139</v>
      </c>
      <c r="CX120" t="s">
        <v>139</v>
      </c>
      <c r="CY120" t="s">
        <v>6956</v>
      </c>
      <c r="CZ120" s="8">
        <v>16702341795</v>
      </c>
      <c r="DA120" t="s">
        <v>2930</v>
      </c>
      <c r="DB120" t="s">
        <v>2937</v>
      </c>
      <c r="DC120" t="s">
        <v>139</v>
      </c>
      <c r="DD120" t="s">
        <v>117</v>
      </c>
    </row>
    <row r="121" spans="1:114" ht="15" customHeight="1" x14ac:dyDescent="0.35">
      <c r="A121" t="s">
        <v>8939</v>
      </c>
      <c r="B121" t="s">
        <v>144</v>
      </c>
      <c r="C121" s="1">
        <v>45481</v>
      </c>
      <c r="D121" s="1">
        <v>45573</v>
      </c>
      <c r="E121" t="s">
        <v>116</v>
      </c>
      <c r="F121" s="1">
        <v>45606</v>
      </c>
      <c r="G121" t="s">
        <v>117</v>
      </c>
      <c r="H121" t="s">
        <v>117</v>
      </c>
      <c r="I121" t="s">
        <v>117</v>
      </c>
      <c r="J121" t="s">
        <v>8940</v>
      </c>
      <c r="K121" t="s">
        <v>8941</v>
      </c>
      <c r="L121" t="s">
        <v>8942</v>
      </c>
      <c r="M121" t="s">
        <v>8943</v>
      </c>
      <c r="N121" t="s">
        <v>136</v>
      </c>
      <c r="O121" t="s">
        <v>121</v>
      </c>
      <c r="P121" s="6">
        <v>96950</v>
      </c>
      <c r="Q121" t="s">
        <v>122</v>
      </c>
      <c r="R121" t="s">
        <v>140</v>
      </c>
      <c r="S121" s="8">
        <v>16702353602</v>
      </c>
      <c r="U121" t="s">
        <v>8944</v>
      </c>
      <c r="V121">
        <v>33995</v>
      </c>
      <c r="W121" t="s">
        <v>124</v>
      </c>
      <c r="Y121" t="s">
        <v>8945</v>
      </c>
      <c r="Z121" t="s">
        <v>8946</v>
      </c>
      <c r="AA121" t="s">
        <v>140</v>
      </c>
      <c r="AB121" t="s">
        <v>8947</v>
      </c>
      <c r="AC121" t="s">
        <v>8948</v>
      </c>
      <c r="AD121" t="s">
        <v>8949</v>
      </c>
      <c r="AE121" t="s">
        <v>136</v>
      </c>
      <c r="AF121" t="s">
        <v>121</v>
      </c>
      <c r="AG121" s="6">
        <v>96950</v>
      </c>
      <c r="AH121" t="s">
        <v>122</v>
      </c>
      <c r="AJ121" s="8">
        <v>16702353602</v>
      </c>
      <c r="AL121" t="s">
        <v>8950</v>
      </c>
      <c r="BE121" t="str">
        <f>"49-2011.00"</f>
        <v>49-2011.00</v>
      </c>
      <c r="BF121" t="s">
        <v>8951</v>
      </c>
      <c r="BG121" t="s">
        <v>8952</v>
      </c>
      <c r="BH121" t="s">
        <v>8953</v>
      </c>
      <c r="BI121">
        <v>1</v>
      </c>
      <c r="BJ121">
        <v>1</v>
      </c>
      <c r="BK121" s="1">
        <v>45608</v>
      </c>
      <c r="BL121" s="1">
        <v>45972</v>
      </c>
      <c r="BM121" s="1">
        <v>45608</v>
      </c>
      <c r="BN121" s="1">
        <v>45972</v>
      </c>
      <c r="BO121">
        <v>35</v>
      </c>
      <c r="BP121">
        <v>0</v>
      </c>
      <c r="BQ121">
        <v>7</v>
      </c>
      <c r="BR121">
        <v>7</v>
      </c>
      <c r="BS121">
        <v>7</v>
      </c>
      <c r="BT121">
        <v>7</v>
      </c>
      <c r="BU121">
        <v>7</v>
      </c>
      <c r="BV121">
        <v>0</v>
      </c>
      <c r="BW121" t="str">
        <f>"9:00 AM"</f>
        <v>9:00 AM</v>
      </c>
      <c r="BX121" t="str">
        <f>"5:00 PM"</f>
        <v>5:00 PM</v>
      </c>
      <c r="BY121" t="s">
        <v>159</v>
      </c>
      <c r="BZ121">
        <v>0</v>
      </c>
      <c r="CA121">
        <v>24</v>
      </c>
      <c r="CB121" t="s">
        <v>117</v>
      </c>
      <c r="CD121" t="s">
        <v>8954</v>
      </c>
      <c r="CE121" t="s">
        <v>8955</v>
      </c>
      <c r="CF121" t="s">
        <v>140</v>
      </c>
      <c r="CG121" t="s">
        <v>136</v>
      </c>
      <c r="CH121" t="s">
        <v>121</v>
      </c>
      <c r="CI121" s="6">
        <v>96950</v>
      </c>
      <c r="CJ121" s="10">
        <v>17.3</v>
      </c>
      <c r="CK121" s="10">
        <v>17.3</v>
      </c>
      <c r="CL121" s="10">
        <v>25.95</v>
      </c>
      <c r="CM121" s="10">
        <v>25.95</v>
      </c>
      <c r="CN121" t="s">
        <v>137</v>
      </c>
      <c r="CO121" t="s">
        <v>140</v>
      </c>
      <c r="CP121" t="s">
        <v>138</v>
      </c>
      <c r="CR121" t="s">
        <v>117</v>
      </c>
      <c r="CS121" t="s">
        <v>139</v>
      </c>
      <c r="CT121" t="s">
        <v>140</v>
      </c>
      <c r="CU121" t="s">
        <v>139</v>
      </c>
      <c r="CV121" t="s">
        <v>140</v>
      </c>
      <c r="CW121" t="s">
        <v>139</v>
      </c>
      <c r="CX121" t="s">
        <v>140</v>
      </c>
      <c r="CY121" t="s">
        <v>1167</v>
      </c>
      <c r="CZ121" s="8">
        <v>16702353602</v>
      </c>
      <c r="DA121" t="s">
        <v>8950</v>
      </c>
      <c r="DB121" t="s">
        <v>309</v>
      </c>
      <c r="DC121" t="s">
        <v>139</v>
      </c>
      <c r="DD121" t="s">
        <v>117</v>
      </c>
      <c r="DE121" t="s">
        <v>1530</v>
      </c>
      <c r="DF121" t="s">
        <v>1531</v>
      </c>
      <c r="DG121" t="s">
        <v>1532</v>
      </c>
      <c r="DH121" t="s">
        <v>1156</v>
      </c>
      <c r="DI121" t="s">
        <v>1153</v>
      </c>
      <c r="DJ121" t="s">
        <v>1162</v>
      </c>
    </row>
    <row r="122" spans="1:114" ht="15" customHeight="1" x14ac:dyDescent="0.35">
      <c r="A122" t="s">
        <v>16966</v>
      </c>
      <c r="B122" t="s">
        <v>144</v>
      </c>
      <c r="C122" s="1">
        <v>45482</v>
      </c>
      <c r="D122" s="1">
        <v>45573</v>
      </c>
      <c r="E122" t="s">
        <v>116</v>
      </c>
      <c r="F122" s="1">
        <v>45625</v>
      </c>
      <c r="G122" t="s">
        <v>117</v>
      </c>
      <c r="H122" t="s">
        <v>117</v>
      </c>
      <c r="I122" t="s">
        <v>117</v>
      </c>
      <c r="J122" t="s">
        <v>6724</v>
      </c>
      <c r="K122" t="s">
        <v>140</v>
      </c>
      <c r="L122" t="s">
        <v>6725</v>
      </c>
      <c r="M122" t="s">
        <v>6726</v>
      </c>
      <c r="N122" t="s">
        <v>136</v>
      </c>
      <c r="O122" t="s">
        <v>121</v>
      </c>
      <c r="P122" s="6">
        <v>96950</v>
      </c>
      <c r="Q122" t="s">
        <v>122</v>
      </c>
      <c r="R122" t="s">
        <v>140</v>
      </c>
      <c r="S122" s="8">
        <v>16703227415</v>
      </c>
      <c r="U122" t="s">
        <v>6727</v>
      </c>
      <c r="V122">
        <v>42472</v>
      </c>
      <c r="W122" t="s">
        <v>124</v>
      </c>
      <c r="Y122" t="s">
        <v>6074</v>
      </c>
      <c r="Z122" t="s">
        <v>6728</v>
      </c>
      <c r="AA122" t="s">
        <v>6729</v>
      </c>
      <c r="AB122" t="s">
        <v>997</v>
      </c>
      <c r="AC122" t="s">
        <v>6725</v>
      </c>
      <c r="AD122" t="s">
        <v>6726</v>
      </c>
      <c r="AE122" t="s">
        <v>120</v>
      </c>
      <c r="AF122" t="s">
        <v>121</v>
      </c>
      <c r="AG122" s="6">
        <v>96950</v>
      </c>
      <c r="AH122" t="s">
        <v>122</v>
      </c>
      <c r="AI122" t="s">
        <v>1187</v>
      </c>
      <c r="AJ122" s="8">
        <v>16703227415</v>
      </c>
      <c r="AL122" t="s">
        <v>6730</v>
      </c>
      <c r="BE122" t="str">
        <f>"43-3031.00"</f>
        <v>43-3031.00</v>
      </c>
      <c r="BF122" t="s">
        <v>357</v>
      </c>
      <c r="BG122" t="s">
        <v>6731</v>
      </c>
      <c r="BH122" t="s">
        <v>1669</v>
      </c>
      <c r="BI122">
        <v>1</v>
      </c>
      <c r="BJ122">
        <v>1</v>
      </c>
      <c r="BK122" s="1">
        <v>45627</v>
      </c>
      <c r="BL122" s="1">
        <v>45991</v>
      </c>
      <c r="BM122" s="1">
        <v>45627</v>
      </c>
      <c r="BN122" s="1">
        <v>45991</v>
      </c>
      <c r="BO122">
        <v>35</v>
      </c>
      <c r="BP122">
        <v>0</v>
      </c>
      <c r="BQ122">
        <v>7</v>
      </c>
      <c r="BR122">
        <v>7</v>
      </c>
      <c r="BS122">
        <v>7</v>
      </c>
      <c r="BT122">
        <v>7</v>
      </c>
      <c r="BU122">
        <v>7</v>
      </c>
      <c r="BV122">
        <v>0</v>
      </c>
      <c r="BW122" t="str">
        <f>"8:00 AM"</f>
        <v>8:00 AM</v>
      </c>
      <c r="BX122" t="str">
        <f>"4:00 PM"</f>
        <v>4:00 PM</v>
      </c>
      <c r="BY122" t="s">
        <v>159</v>
      </c>
      <c r="BZ122">
        <v>0</v>
      </c>
      <c r="CA122">
        <v>24</v>
      </c>
      <c r="CB122" t="s">
        <v>117</v>
      </c>
      <c r="CD122" s="2" t="s">
        <v>16967</v>
      </c>
      <c r="CE122" t="s">
        <v>6725</v>
      </c>
      <c r="CF122" t="s">
        <v>6726</v>
      </c>
      <c r="CG122" t="s">
        <v>136</v>
      </c>
      <c r="CH122" t="s">
        <v>121</v>
      </c>
      <c r="CI122" s="6">
        <v>96950</v>
      </c>
      <c r="CJ122" s="10">
        <v>12.28</v>
      </c>
      <c r="CK122" s="10">
        <v>12.28</v>
      </c>
      <c r="CL122" s="10">
        <v>18.420000000000002</v>
      </c>
      <c r="CM122" s="10">
        <v>18.420000000000002</v>
      </c>
      <c r="CN122" t="s">
        <v>137</v>
      </c>
      <c r="CO122" t="s">
        <v>133</v>
      </c>
      <c r="CP122" t="s">
        <v>138</v>
      </c>
      <c r="CR122" t="s">
        <v>117</v>
      </c>
      <c r="CS122" t="s">
        <v>139</v>
      </c>
      <c r="CT122" t="s">
        <v>140</v>
      </c>
      <c r="CU122" t="s">
        <v>139</v>
      </c>
      <c r="CV122" t="s">
        <v>139</v>
      </c>
      <c r="CW122" t="s">
        <v>139</v>
      </c>
      <c r="CX122" t="s">
        <v>140</v>
      </c>
      <c r="CY122" t="s">
        <v>17409</v>
      </c>
      <c r="CZ122" s="8">
        <v>16703227415</v>
      </c>
      <c r="DA122" t="s">
        <v>6730</v>
      </c>
      <c r="DB122" t="s">
        <v>140</v>
      </c>
      <c r="DC122" t="s">
        <v>139</v>
      </c>
      <c r="DD122" t="s">
        <v>117</v>
      </c>
    </row>
    <row r="123" spans="1:114" ht="15" customHeight="1" x14ac:dyDescent="0.35">
      <c r="A123" t="s">
        <v>14472</v>
      </c>
      <c r="B123" t="s">
        <v>166</v>
      </c>
      <c r="C123" s="1">
        <v>45487</v>
      </c>
      <c r="D123" s="1">
        <v>45573</v>
      </c>
      <c r="E123" t="s">
        <v>211</v>
      </c>
      <c r="G123" t="s">
        <v>117</v>
      </c>
      <c r="H123" t="s">
        <v>117</v>
      </c>
      <c r="I123" t="s">
        <v>117</v>
      </c>
      <c r="J123" t="s">
        <v>14473</v>
      </c>
      <c r="K123" t="s">
        <v>14473</v>
      </c>
      <c r="L123" t="s">
        <v>14474</v>
      </c>
      <c r="M123" t="s">
        <v>3486</v>
      </c>
      <c r="N123" t="s">
        <v>248</v>
      </c>
      <c r="O123" t="s">
        <v>121</v>
      </c>
      <c r="P123" s="6">
        <v>96951</v>
      </c>
      <c r="Q123" t="s">
        <v>122</v>
      </c>
      <c r="S123" s="8">
        <v>16707837001</v>
      </c>
      <c r="U123" t="s">
        <v>14475</v>
      </c>
      <c r="V123">
        <v>6244</v>
      </c>
      <c r="W123" t="s">
        <v>124</v>
      </c>
      <c r="Y123" t="s">
        <v>14476</v>
      </c>
      <c r="Z123" t="s">
        <v>14477</v>
      </c>
      <c r="AA123" t="s">
        <v>13467</v>
      </c>
      <c r="AB123" t="s">
        <v>2015</v>
      </c>
      <c r="AC123" t="s">
        <v>14474</v>
      </c>
      <c r="AD123" t="s">
        <v>3486</v>
      </c>
      <c r="AE123" t="s">
        <v>248</v>
      </c>
      <c r="AF123" t="s">
        <v>121</v>
      </c>
      <c r="AG123" s="6">
        <v>96951</v>
      </c>
      <c r="AH123" t="s">
        <v>122</v>
      </c>
      <c r="AJ123" s="8">
        <v>16707837001</v>
      </c>
      <c r="AL123" t="s">
        <v>14478</v>
      </c>
      <c r="BE123" t="str">
        <f>"39-9011.00"</f>
        <v>39-9011.00</v>
      </c>
      <c r="BF123" t="s">
        <v>614</v>
      </c>
      <c r="BG123" t="s">
        <v>14479</v>
      </c>
      <c r="BH123" t="s">
        <v>616</v>
      </c>
      <c r="BI123">
        <v>1</v>
      </c>
      <c r="BK123" s="1">
        <v>45551</v>
      </c>
      <c r="BL123" s="1">
        <v>45915</v>
      </c>
      <c r="BO123">
        <v>35</v>
      </c>
      <c r="BP123">
        <v>0</v>
      </c>
      <c r="BQ123">
        <v>7</v>
      </c>
      <c r="BR123">
        <v>7</v>
      </c>
      <c r="BS123">
        <v>7</v>
      </c>
      <c r="BT123">
        <v>7</v>
      </c>
      <c r="BU123">
        <v>7</v>
      </c>
      <c r="BV123">
        <v>0</v>
      </c>
      <c r="BW123" t="str">
        <f>"8:00 AM"</f>
        <v>8:00 AM</v>
      </c>
      <c r="BX123" t="str">
        <f>"4:00 PM"</f>
        <v>4:00 PM</v>
      </c>
      <c r="BY123" t="s">
        <v>159</v>
      </c>
      <c r="BZ123">
        <v>0</v>
      </c>
      <c r="CA123">
        <v>12</v>
      </c>
      <c r="CB123" t="s">
        <v>117</v>
      </c>
      <c r="CD123" t="s">
        <v>14480</v>
      </c>
      <c r="CE123" t="s">
        <v>14474</v>
      </c>
      <c r="CF123" t="s">
        <v>3486</v>
      </c>
      <c r="CG123" t="s">
        <v>248</v>
      </c>
      <c r="CH123" t="s">
        <v>121</v>
      </c>
      <c r="CI123" s="6">
        <v>96951</v>
      </c>
      <c r="CJ123" s="10">
        <v>7.81</v>
      </c>
      <c r="CK123" s="10">
        <v>7.81</v>
      </c>
      <c r="CL123" s="10">
        <v>11.71</v>
      </c>
      <c r="CM123" s="10">
        <v>11.71</v>
      </c>
      <c r="CN123" t="s">
        <v>137</v>
      </c>
      <c r="CO123" t="s">
        <v>164</v>
      </c>
      <c r="CP123" t="s">
        <v>138</v>
      </c>
      <c r="CR123" t="s">
        <v>117</v>
      </c>
      <c r="CS123" t="s">
        <v>139</v>
      </c>
      <c r="CT123" t="s">
        <v>140</v>
      </c>
      <c r="CU123" t="s">
        <v>139</v>
      </c>
      <c r="CV123" t="s">
        <v>140</v>
      </c>
      <c r="CW123" t="s">
        <v>139</v>
      </c>
      <c r="CX123" t="s">
        <v>140</v>
      </c>
      <c r="CY123" t="s">
        <v>164</v>
      </c>
      <c r="CZ123" s="8">
        <v>16707837001</v>
      </c>
      <c r="DA123" t="s">
        <v>14481</v>
      </c>
      <c r="DB123" t="s">
        <v>164</v>
      </c>
      <c r="DC123" t="s">
        <v>139</v>
      </c>
      <c r="DD123" t="s">
        <v>117</v>
      </c>
    </row>
    <row r="124" spans="1:114" ht="15" customHeight="1" x14ac:dyDescent="0.35">
      <c r="A124" t="s">
        <v>9274</v>
      </c>
      <c r="B124" t="s">
        <v>144</v>
      </c>
      <c r="C124" s="1">
        <v>45489</v>
      </c>
      <c r="D124" s="1">
        <v>45573</v>
      </c>
      <c r="E124" t="s">
        <v>211</v>
      </c>
      <c r="G124" t="s">
        <v>117</v>
      </c>
      <c r="H124" t="s">
        <v>117</v>
      </c>
      <c r="I124" t="s">
        <v>117</v>
      </c>
      <c r="J124" t="s">
        <v>5842</v>
      </c>
      <c r="K124" t="s">
        <v>140</v>
      </c>
      <c r="L124" t="s">
        <v>9275</v>
      </c>
      <c r="M124" t="s">
        <v>9276</v>
      </c>
      <c r="N124" t="s">
        <v>120</v>
      </c>
      <c r="O124" t="s">
        <v>121</v>
      </c>
      <c r="P124" s="6">
        <v>96950</v>
      </c>
      <c r="Q124" t="s">
        <v>122</v>
      </c>
      <c r="S124" s="8">
        <v>16707834278</v>
      </c>
      <c r="U124" t="s">
        <v>5845</v>
      </c>
      <c r="V124">
        <v>2381</v>
      </c>
      <c r="W124" t="s">
        <v>124</v>
      </c>
      <c r="Y124" t="s">
        <v>9277</v>
      </c>
      <c r="Z124" t="s">
        <v>9278</v>
      </c>
      <c r="AB124" t="s">
        <v>205</v>
      </c>
      <c r="AC124" t="s">
        <v>9275</v>
      </c>
      <c r="AD124" t="s">
        <v>9276</v>
      </c>
      <c r="AE124" t="s">
        <v>120</v>
      </c>
      <c r="AF124" t="s">
        <v>121</v>
      </c>
      <c r="AG124" s="6">
        <v>96950</v>
      </c>
      <c r="AH124" t="s">
        <v>122</v>
      </c>
      <c r="AJ124" s="8">
        <v>16707834278</v>
      </c>
      <c r="AL124" t="s">
        <v>5849</v>
      </c>
      <c r="BE124" t="str">
        <f>"47-5081.00"</f>
        <v>47-5081.00</v>
      </c>
      <c r="BF124" t="s">
        <v>9279</v>
      </c>
      <c r="BG124" t="s">
        <v>9280</v>
      </c>
      <c r="BH124" t="s">
        <v>9281</v>
      </c>
      <c r="BI124">
        <v>2</v>
      </c>
      <c r="BJ124">
        <v>2</v>
      </c>
      <c r="BK124" s="1">
        <v>45566</v>
      </c>
      <c r="BL124" s="1">
        <v>45930</v>
      </c>
      <c r="BM124" s="1">
        <v>45573</v>
      </c>
      <c r="BN124" s="1">
        <v>45930</v>
      </c>
      <c r="BO124">
        <v>40</v>
      </c>
      <c r="BP124">
        <v>0</v>
      </c>
      <c r="BQ124">
        <v>8</v>
      </c>
      <c r="BR124">
        <v>8</v>
      </c>
      <c r="BS124">
        <v>8</v>
      </c>
      <c r="BT124">
        <v>8</v>
      </c>
      <c r="BU124">
        <v>8</v>
      </c>
      <c r="BV124">
        <v>0</v>
      </c>
      <c r="BW124" t="str">
        <f>"8:00 AM"</f>
        <v>8:00 AM</v>
      </c>
      <c r="BX124" t="str">
        <f>"5:00 PM"</f>
        <v>5:00 PM</v>
      </c>
      <c r="BY124" t="s">
        <v>159</v>
      </c>
      <c r="BZ124">
        <v>0</v>
      </c>
      <c r="CA124">
        <v>12</v>
      </c>
      <c r="CB124" t="s">
        <v>117</v>
      </c>
      <c r="CD124" t="s">
        <v>9282</v>
      </c>
      <c r="CE124" t="s">
        <v>9275</v>
      </c>
      <c r="CF124" t="s">
        <v>9276</v>
      </c>
      <c r="CG124" t="s">
        <v>120</v>
      </c>
      <c r="CH124" t="s">
        <v>121</v>
      </c>
      <c r="CI124" s="6">
        <v>96950</v>
      </c>
      <c r="CJ124" s="10">
        <v>14.46</v>
      </c>
      <c r="CK124" s="10">
        <v>14.46</v>
      </c>
      <c r="CL124" s="10">
        <v>21.69</v>
      </c>
      <c r="CM124" s="10">
        <v>21.69</v>
      </c>
      <c r="CN124" t="s">
        <v>137</v>
      </c>
      <c r="CO124" t="s">
        <v>133</v>
      </c>
      <c r="CP124" t="s">
        <v>138</v>
      </c>
      <c r="CR124" t="s">
        <v>117</v>
      </c>
      <c r="CS124" t="s">
        <v>139</v>
      </c>
      <c r="CT124" t="s">
        <v>140</v>
      </c>
      <c r="CU124" t="s">
        <v>139</v>
      </c>
      <c r="CV124" t="s">
        <v>140</v>
      </c>
      <c r="CW124" t="s">
        <v>139</v>
      </c>
      <c r="CX124" t="s">
        <v>140</v>
      </c>
      <c r="CY124" t="s">
        <v>9283</v>
      </c>
      <c r="CZ124" s="8">
        <v>16707831435</v>
      </c>
      <c r="DA124" t="s">
        <v>5849</v>
      </c>
      <c r="DB124" t="s">
        <v>5853</v>
      </c>
      <c r="DC124" t="s">
        <v>139</v>
      </c>
      <c r="DD124" t="s">
        <v>117</v>
      </c>
    </row>
    <row r="125" spans="1:114" ht="15" customHeight="1" x14ac:dyDescent="0.35">
      <c r="A125" t="s">
        <v>9089</v>
      </c>
      <c r="B125" t="s">
        <v>144</v>
      </c>
      <c r="C125" s="1">
        <v>45489</v>
      </c>
      <c r="D125" s="1">
        <v>45573</v>
      </c>
      <c r="E125" t="s">
        <v>116</v>
      </c>
      <c r="F125" s="1">
        <v>45564</v>
      </c>
      <c r="G125" t="s">
        <v>117</v>
      </c>
      <c r="H125" t="s">
        <v>117</v>
      </c>
      <c r="I125" t="s">
        <v>117</v>
      </c>
      <c r="J125" t="s">
        <v>676</v>
      </c>
      <c r="K125" t="s">
        <v>677</v>
      </c>
      <c r="L125" t="s">
        <v>678</v>
      </c>
      <c r="M125" t="s">
        <v>679</v>
      </c>
      <c r="N125" t="s">
        <v>136</v>
      </c>
      <c r="O125" t="s">
        <v>121</v>
      </c>
      <c r="P125" s="6">
        <v>96950</v>
      </c>
      <c r="Q125" t="s">
        <v>122</v>
      </c>
      <c r="S125" s="8">
        <v>16702857365</v>
      </c>
      <c r="U125" t="s">
        <v>432</v>
      </c>
      <c r="V125">
        <v>561320</v>
      </c>
      <c r="W125" t="s">
        <v>150</v>
      </c>
      <c r="X125" t="s">
        <v>139</v>
      </c>
      <c r="Y125" t="s">
        <v>680</v>
      </c>
      <c r="Z125" t="s">
        <v>681</v>
      </c>
      <c r="AA125" t="s">
        <v>682</v>
      </c>
      <c r="AB125" t="s">
        <v>683</v>
      </c>
      <c r="AC125" t="s">
        <v>678</v>
      </c>
      <c r="AE125" t="s">
        <v>136</v>
      </c>
      <c r="AF125" t="s">
        <v>121</v>
      </c>
      <c r="AG125" s="6">
        <v>96950</v>
      </c>
      <c r="AH125" t="s">
        <v>122</v>
      </c>
      <c r="AJ125" s="8">
        <v>16702857365</v>
      </c>
      <c r="AL125" t="s">
        <v>437</v>
      </c>
      <c r="BE125" t="str">
        <f>"39-9011.00"</f>
        <v>39-9011.00</v>
      </c>
      <c r="BF125" t="s">
        <v>614</v>
      </c>
      <c r="BG125" t="s">
        <v>684</v>
      </c>
      <c r="BH125" t="s">
        <v>685</v>
      </c>
      <c r="BI125">
        <v>3</v>
      </c>
      <c r="BJ125">
        <v>3</v>
      </c>
      <c r="BK125" s="1">
        <v>45566</v>
      </c>
      <c r="BL125" s="1">
        <v>45930</v>
      </c>
      <c r="BM125" s="1">
        <v>45573</v>
      </c>
      <c r="BN125" s="1">
        <v>45930</v>
      </c>
      <c r="BO125">
        <v>40</v>
      </c>
      <c r="BP125">
        <v>0</v>
      </c>
      <c r="BQ125">
        <v>8</v>
      </c>
      <c r="BR125">
        <v>8</v>
      </c>
      <c r="BS125">
        <v>8</v>
      </c>
      <c r="BT125">
        <v>8</v>
      </c>
      <c r="BU125">
        <v>8</v>
      </c>
      <c r="BV125">
        <v>0</v>
      </c>
      <c r="BW125" t="str">
        <f>"8:00 AM"</f>
        <v>8:00 AM</v>
      </c>
      <c r="BX125" t="str">
        <f>"5:00 PM"</f>
        <v>5:00 PM</v>
      </c>
      <c r="BY125" t="s">
        <v>159</v>
      </c>
      <c r="BZ125">
        <v>0</v>
      </c>
      <c r="CA125">
        <v>12</v>
      </c>
      <c r="CB125" t="s">
        <v>117</v>
      </c>
      <c r="CD125" t="s">
        <v>686</v>
      </c>
      <c r="CE125" t="s">
        <v>265</v>
      </c>
      <c r="CF125" t="s">
        <v>687</v>
      </c>
      <c r="CG125" t="s">
        <v>136</v>
      </c>
      <c r="CH125" t="s">
        <v>121</v>
      </c>
      <c r="CI125" s="6">
        <v>96950</v>
      </c>
      <c r="CJ125" s="10">
        <v>7.81</v>
      </c>
      <c r="CK125" s="10">
        <v>7.81</v>
      </c>
      <c r="CL125" s="10">
        <v>11.72</v>
      </c>
      <c r="CM125" s="10">
        <v>11.72</v>
      </c>
      <c r="CN125" t="s">
        <v>137</v>
      </c>
      <c r="CP125" t="s">
        <v>138</v>
      </c>
      <c r="CR125" t="s">
        <v>117</v>
      </c>
      <c r="CS125" t="s">
        <v>139</v>
      </c>
      <c r="CT125" t="s">
        <v>139</v>
      </c>
      <c r="CU125" t="s">
        <v>139</v>
      </c>
      <c r="CV125" t="s">
        <v>140</v>
      </c>
      <c r="CW125" t="s">
        <v>139</v>
      </c>
      <c r="CX125" t="s">
        <v>139</v>
      </c>
      <c r="CY125" s="2" t="s">
        <v>3305</v>
      </c>
      <c r="CZ125" s="8">
        <v>16702857365</v>
      </c>
      <c r="DA125" t="s">
        <v>437</v>
      </c>
      <c r="DB125" t="s">
        <v>164</v>
      </c>
      <c r="DC125" t="s">
        <v>139</v>
      </c>
      <c r="DD125" t="s">
        <v>139</v>
      </c>
    </row>
    <row r="126" spans="1:114" ht="15" customHeight="1" x14ac:dyDescent="0.35">
      <c r="A126" t="s">
        <v>3277</v>
      </c>
      <c r="B126" t="s">
        <v>144</v>
      </c>
      <c r="C126" s="1">
        <v>45490</v>
      </c>
      <c r="D126" s="1">
        <v>45573</v>
      </c>
      <c r="E126" t="s">
        <v>116</v>
      </c>
      <c r="F126" s="1">
        <v>45564</v>
      </c>
      <c r="G126" t="s">
        <v>117</v>
      </c>
      <c r="H126" t="s">
        <v>117</v>
      </c>
      <c r="I126" t="s">
        <v>117</v>
      </c>
      <c r="J126" t="s">
        <v>2672</v>
      </c>
      <c r="L126" t="s">
        <v>2673</v>
      </c>
      <c r="M126" t="s">
        <v>2674</v>
      </c>
      <c r="N126" t="s">
        <v>136</v>
      </c>
      <c r="O126" t="s">
        <v>121</v>
      </c>
      <c r="P126" s="6">
        <v>96950</v>
      </c>
      <c r="Q126" t="s">
        <v>122</v>
      </c>
      <c r="S126" s="8">
        <v>16702348106</v>
      </c>
      <c r="U126" t="s">
        <v>2675</v>
      </c>
      <c r="V126">
        <v>23622</v>
      </c>
      <c r="W126" t="s">
        <v>124</v>
      </c>
      <c r="Y126" t="s">
        <v>3278</v>
      </c>
      <c r="Z126" t="s">
        <v>3279</v>
      </c>
      <c r="AB126" t="s">
        <v>657</v>
      </c>
      <c r="AC126" t="s">
        <v>2673</v>
      </c>
      <c r="AD126" t="s">
        <v>2674</v>
      </c>
      <c r="AE126" t="s">
        <v>120</v>
      </c>
      <c r="AF126" t="s">
        <v>121</v>
      </c>
      <c r="AG126" s="6">
        <v>96950</v>
      </c>
      <c r="AH126" t="s">
        <v>122</v>
      </c>
      <c r="AJ126" s="8">
        <v>16702348106</v>
      </c>
      <c r="AL126" t="s">
        <v>2679</v>
      </c>
      <c r="BE126" t="str">
        <f>"49-9071.00"</f>
        <v>49-9071.00</v>
      </c>
      <c r="BF126" t="s">
        <v>156</v>
      </c>
      <c r="BG126" t="s">
        <v>2680</v>
      </c>
      <c r="BH126" t="s">
        <v>2681</v>
      </c>
      <c r="BI126">
        <v>3</v>
      </c>
      <c r="BJ126">
        <v>3</v>
      </c>
      <c r="BK126" s="1">
        <v>45566</v>
      </c>
      <c r="BL126" s="1">
        <v>45930</v>
      </c>
      <c r="BM126" s="1">
        <v>45573</v>
      </c>
      <c r="BN126" s="1">
        <v>45930</v>
      </c>
      <c r="BO126">
        <v>40</v>
      </c>
      <c r="BP126">
        <v>0</v>
      </c>
      <c r="BQ126">
        <v>8</v>
      </c>
      <c r="BR126">
        <v>8</v>
      </c>
      <c r="BS126">
        <v>8</v>
      </c>
      <c r="BT126">
        <v>8</v>
      </c>
      <c r="BU126">
        <v>8</v>
      </c>
      <c r="BV126">
        <v>0</v>
      </c>
      <c r="BW126" t="str">
        <f>"8:00 AM"</f>
        <v>8:00 AM</v>
      </c>
      <c r="BX126" t="str">
        <f>"5:00 PM"</f>
        <v>5:00 PM</v>
      </c>
      <c r="BY126" t="s">
        <v>133</v>
      </c>
      <c r="BZ126">
        <v>0</v>
      </c>
      <c r="CA126">
        <v>24</v>
      </c>
      <c r="CB126" t="s">
        <v>117</v>
      </c>
      <c r="CD126" t="s">
        <v>2682</v>
      </c>
      <c r="CE126" t="s">
        <v>2673</v>
      </c>
      <c r="CF126" t="s">
        <v>2674</v>
      </c>
      <c r="CG126" t="s">
        <v>136</v>
      </c>
      <c r="CH126" t="s">
        <v>121</v>
      </c>
      <c r="CI126" s="6">
        <v>96950</v>
      </c>
      <c r="CJ126" s="10">
        <v>9.75</v>
      </c>
      <c r="CK126" s="10">
        <v>9.75</v>
      </c>
      <c r="CL126" s="10">
        <v>14.63</v>
      </c>
      <c r="CM126" s="10">
        <v>14.63</v>
      </c>
      <c r="CN126" t="s">
        <v>137</v>
      </c>
      <c r="CP126" t="s">
        <v>138</v>
      </c>
      <c r="CR126" t="s">
        <v>117</v>
      </c>
      <c r="CS126" t="s">
        <v>139</v>
      </c>
      <c r="CT126" t="s">
        <v>139</v>
      </c>
      <c r="CU126" t="s">
        <v>139</v>
      </c>
      <c r="CV126" t="s">
        <v>140</v>
      </c>
      <c r="CW126" t="s">
        <v>139</v>
      </c>
      <c r="CX126" t="s">
        <v>140</v>
      </c>
      <c r="CY126" t="s">
        <v>2683</v>
      </c>
      <c r="CZ126" s="8">
        <v>16702348106</v>
      </c>
      <c r="DA126" t="s">
        <v>2679</v>
      </c>
      <c r="DB126" t="s">
        <v>140</v>
      </c>
      <c r="DC126" t="s">
        <v>139</v>
      </c>
      <c r="DD126" t="s">
        <v>117</v>
      </c>
    </row>
    <row r="127" spans="1:114" ht="15" customHeight="1" x14ac:dyDescent="0.35">
      <c r="A127" t="s">
        <v>15976</v>
      </c>
      <c r="B127" t="s">
        <v>144</v>
      </c>
      <c r="C127" s="1">
        <v>45490</v>
      </c>
      <c r="D127" s="1">
        <v>45573</v>
      </c>
      <c r="E127" t="s">
        <v>211</v>
      </c>
      <c r="G127" t="s">
        <v>117</v>
      </c>
      <c r="H127" t="s">
        <v>117</v>
      </c>
      <c r="I127" t="s">
        <v>117</v>
      </c>
      <c r="J127" t="s">
        <v>2672</v>
      </c>
      <c r="L127" t="s">
        <v>2673</v>
      </c>
      <c r="M127" t="s">
        <v>2674</v>
      </c>
      <c r="N127" t="s">
        <v>136</v>
      </c>
      <c r="O127" t="s">
        <v>121</v>
      </c>
      <c r="P127" s="6">
        <v>96950</v>
      </c>
      <c r="Q127" t="s">
        <v>122</v>
      </c>
      <c r="S127" s="8">
        <v>16702348106</v>
      </c>
      <c r="U127" t="s">
        <v>2675</v>
      </c>
      <c r="V127">
        <v>23622</v>
      </c>
      <c r="W127" t="s">
        <v>124</v>
      </c>
      <c r="Y127" t="s">
        <v>3278</v>
      </c>
      <c r="Z127" t="s">
        <v>3279</v>
      </c>
      <c r="AB127" t="s">
        <v>657</v>
      </c>
      <c r="AC127" t="s">
        <v>2673</v>
      </c>
      <c r="AD127" t="s">
        <v>2674</v>
      </c>
      <c r="AE127" t="s">
        <v>120</v>
      </c>
      <c r="AF127" t="s">
        <v>121</v>
      </c>
      <c r="AG127" s="6">
        <v>96950</v>
      </c>
      <c r="AH127" t="s">
        <v>122</v>
      </c>
      <c r="AJ127" s="8">
        <v>16702348106</v>
      </c>
      <c r="AL127" t="s">
        <v>2679</v>
      </c>
      <c r="BE127" t="str">
        <f>"49-9071.00"</f>
        <v>49-9071.00</v>
      </c>
      <c r="BF127" t="s">
        <v>156</v>
      </c>
      <c r="BG127" t="s">
        <v>2680</v>
      </c>
      <c r="BH127" t="s">
        <v>2681</v>
      </c>
      <c r="BI127">
        <v>3</v>
      </c>
      <c r="BJ127">
        <v>3</v>
      </c>
      <c r="BK127" s="1">
        <v>45597</v>
      </c>
      <c r="BL127" s="1">
        <v>45961</v>
      </c>
      <c r="BM127" s="1">
        <v>45597</v>
      </c>
      <c r="BN127" s="1">
        <v>45961</v>
      </c>
      <c r="BO127">
        <v>48</v>
      </c>
      <c r="BP127">
        <v>0</v>
      </c>
      <c r="BQ127">
        <v>8</v>
      </c>
      <c r="BR127">
        <v>8</v>
      </c>
      <c r="BS127">
        <v>8</v>
      </c>
      <c r="BT127">
        <v>8</v>
      </c>
      <c r="BU127">
        <v>8</v>
      </c>
      <c r="BV127">
        <v>8</v>
      </c>
      <c r="BW127" t="str">
        <f>"8:00 AM"</f>
        <v>8:00 AM</v>
      </c>
      <c r="BX127" t="str">
        <f>"5:00 PM"</f>
        <v>5:00 PM</v>
      </c>
      <c r="BY127" t="s">
        <v>133</v>
      </c>
      <c r="BZ127">
        <v>0</v>
      </c>
      <c r="CA127">
        <v>24</v>
      </c>
      <c r="CB127" t="s">
        <v>117</v>
      </c>
      <c r="CD127" t="s">
        <v>2682</v>
      </c>
      <c r="CE127" t="s">
        <v>2673</v>
      </c>
      <c r="CF127" t="s">
        <v>2674</v>
      </c>
      <c r="CG127" t="s">
        <v>136</v>
      </c>
      <c r="CH127" t="s">
        <v>121</v>
      </c>
      <c r="CI127" s="6">
        <v>96950</v>
      </c>
      <c r="CJ127" s="10">
        <v>9.75</v>
      </c>
      <c r="CK127" s="10">
        <v>9.75</v>
      </c>
      <c r="CL127" s="10">
        <v>14.63</v>
      </c>
      <c r="CM127" s="10">
        <v>14.63</v>
      </c>
      <c r="CN127" t="s">
        <v>137</v>
      </c>
      <c r="CP127" t="s">
        <v>138</v>
      </c>
      <c r="CR127" t="s">
        <v>117</v>
      </c>
      <c r="CS127" t="s">
        <v>139</v>
      </c>
      <c r="CT127" t="s">
        <v>139</v>
      </c>
      <c r="CU127" t="s">
        <v>139</v>
      </c>
      <c r="CV127" t="s">
        <v>140</v>
      </c>
      <c r="CW127" t="s">
        <v>139</v>
      </c>
      <c r="CX127" t="s">
        <v>140</v>
      </c>
      <c r="CY127" t="s">
        <v>2683</v>
      </c>
      <c r="CZ127" s="8">
        <v>16702348106</v>
      </c>
      <c r="DA127" t="s">
        <v>2679</v>
      </c>
      <c r="DB127" t="s">
        <v>140</v>
      </c>
      <c r="DC127" t="s">
        <v>139</v>
      </c>
      <c r="DD127" t="s">
        <v>117</v>
      </c>
    </row>
    <row r="128" spans="1:114" ht="15" customHeight="1" x14ac:dyDescent="0.35">
      <c r="A128" t="s">
        <v>16005</v>
      </c>
      <c r="B128" t="s">
        <v>144</v>
      </c>
      <c r="C128" s="1">
        <v>45492</v>
      </c>
      <c r="D128" s="1">
        <v>45573</v>
      </c>
      <c r="E128" t="s">
        <v>211</v>
      </c>
      <c r="G128" t="s">
        <v>117</v>
      </c>
      <c r="H128" t="s">
        <v>117</v>
      </c>
      <c r="I128" t="s">
        <v>117</v>
      </c>
      <c r="J128" t="s">
        <v>4784</v>
      </c>
      <c r="K128" t="s">
        <v>140</v>
      </c>
      <c r="L128" t="s">
        <v>4785</v>
      </c>
      <c r="M128" t="s">
        <v>4009</v>
      </c>
      <c r="N128" t="s">
        <v>120</v>
      </c>
      <c r="O128" t="s">
        <v>121</v>
      </c>
      <c r="P128" s="6">
        <v>96950</v>
      </c>
      <c r="Q128" t="s">
        <v>122</v>
      </c>
      <c r="S128" s="8">
        <v>16702876895</v>
      </c>
      <c r="U128" t="s">
        <v>4786</v>
      </c>
      <c r="V128">
        <v>485310</v>
      </c>
      <c r="W128" t="s">
        <v>124</v>
      </c>
      <c r="Y128" t="s">
        <v>4787</v>
      </c>
      <c r="Z128" t="s">
        <v>4788</v>
      </c>
      <c r="AA128" t="s">
        <v>140</v>
      </c>
      <c r="AB128" t="s">
        <v>270</v>
      </c>
      <c r="AC128" t="s">
        <v>4785</v>
      </c>
      <c r="AD128" t="s">
        <v>4009</v>
      </c>
      <c r="AE128" t="s">
        <v>120</v>
      </c>
      <c r="AF128" t="s">
        <v>121</v>
      </c>
      <c r="AG128" s="6">
        <v>96950</v>
      </c>
      <c r="AH128" t="s">
        <v>122</v>
      </c>
      <c r="AJ128" s="8">
        <v>16702876895</v>
      </c>
      <c r="AL128" t="s">
        <v>4790</v>
      </c>
      <c r="BE128" t="str">
        <f>"53-3054.00"</f>
        <v>53-3054.00</v>
      </c>
      <c r="BF128" t="s">
        <v>4791</v>
      </c>
      <c r="BG128" t="s">
        <v>16006</v>
      </c>
      <c r="BH128" t="s">
        <v>4793</v>
      </c>
      <c r="BI128">
        <v>10</v>
      </c>
      <c r="BJ128">
        <v>10</v>
      </c>
      <c r="BK128" s="1">
        <v>45566</v>
      </c>
      <c r="BL128" s="1">
        <v>45930</v>
      </c>
      <c r="BM128" s="1">
        <v>45573</v>
      </c>
      <c r="BN128" s="1">
        <v>45930</v>
      </c>
      <c r="BO128">
        <v>35</v>
      </c>
      <c r="BP128">
        <v>0</v>
      </c>
      <c r="BQ128">
        <v>7</v>
      </c>
      <c r="BR128">
        <v>7</v>
      </c>
      <c r="BS128">
        <v>7</v>
      </c>
      <c r="BT128">
        <v>7</v>
      </c>
      <c r="BU128">
        <v>7</v>
      </c>
      <c r="BV128">
        <v>0</v>
      </c>
      <c r="BW128" t="str">
        <f>"8:00 AM"</f>
        <v>8:00 AM</v>
      </c>
      <c r="BX128" t="str">
        <f>"5:00 PM"</f>
        <v>5:00 PM</v>
      </c>
      <c r="BY128" t="s">
        <v>133</v>
      </c>
      <c r="BZ128">
        <v>0</v>
      </c>
      <c r="CA128">
        <v>6</v>
      </c>
      <c r="CB128" t="s">
        <v>117</v>
      </c>
      <c r="CD128" t="s">
        <v>16007</v>
      </c>
      <c r="CE128" t="s">
        <v>4785</v>
      </c>
      <c r="CF128" t="s">
        <v>4009</v>
      </c>
      <c r="CG128" t="s">
        <v>120</v>
      </c>
      <c r="CH128" t="s">
        <v>121</v>
      </c>
      <c r="CI128" s="6">
        <v>96950</v>
      </c>
      <c r="CJ128" s="10">
        <v>10.54</v>
      </c>
      <c r="CK128" s="10">
        <v>10.54</v>
      </c>
      <c r="CL128" s="10">
        <v>15.81</v>
      </c>
      <c r="CM128" s="10">
        <v>15.81</v>
      </c>
      <c r="CN128" t="s">
        <v>137</v>
      </c>
      <c r="CO128" t="s">
        <v>164</v>
      </c>
      <c r="CP128" t="s">
        <v>138</v>
      </c>
      <c r="CR128" t="s">
        <v>117</v>
      </c>
      <c r="CS128" t="s">
        <v>139</v>
      </c>
      <c r="CT128" t="s">
        <v>140</v>
      </c>
      <c r="CU128" t="s">
        <v>139</v>
      </c>
      <c r="CV128" t="s">
        <v>140</v>
      </c>
      <c r="CW128" t="s">
        <v>139</v>
      </c>
      <c r="CX128" t="s">
        <v>140</v>
      </c>
      <c r="CY128" t="s">
        <v>1107</v>
      </c>
      <c r="CZ128" s="8">
        <v>16702876895</v>
      </c>
      <c r="DA128" t="s">
        <v>4790</v>
      </c>
      <c r="DB128" t="s">
        <v>164</v>
      </c>
      <c r="DC128" t="s">
        <v>139</v>
      </c>
      <c r="DD128" t="s">
        <v>117</v>
      </c>
      <c r="DE128" t="s">
        <v>4787</v>
      </c>
      <c r="DF128" t="s">
        <v>4788</v>
      </c>
      <c r="DH128" t="s">
        <v>4786</v>
      </c>
      <c r="DI128" t="s">
        <v>4784</v>
      </c>
      <c r="DJ128" t="s">
        <v>4790</v>
      </c>
    </row>
    <row r="129" spans="1:114" ht="15" customHeight="1" x14ac:dyDescent="0.35">
      <c r="A129" t="s">
        <v>15801</v>
      </c>
      <c r="B129" t="s">
        <v>144</v>
      </c>
      <c r="C129" s="1">
        <v>45493</v>
      </c>
      <c r="D129" s="1">
        <v>45573</v>
      </c>
      <c r="E129" t="s">
        <v>211</v>
      </c>
      <c r="G129" t="s">
        <v>117</v>
      </c>
      <c r="H129" t="s">
        <v>117</v>
      </c>
      <c r="I129" t="s">
        <v>117</v>
      </c>
      <c r="J129" t="s">
        <v>12121</v>
      </c>
      <c r="L129" t="s">
        <v>2284</v>
      </c>
      <c r="N129" t="s">
        <v>136</v>
      </c>
      <c r="O129" t="s">
        <v>121</v>
      </c>
      <c r="P129" s="6">
        <v>96950</v>
      </c>
      <c r="Q129" t="s">
        <v>122</v>
      </c>
      <c r="S129" s="8">
        <v>16702358778</v>
      </c>
      <c r="U129" t="s">
        <v>4259</v>
      </c>
      <c r="V129">
        <v>531110</v>
      </c>
      <c r="W129" t="s">
        <v>124</v>
      </c>
      <c r="Y129" t="s">
        <v>2286</v>
      </c>
      <c r="Z129" t="s">
        <v>2287</v>
      </c>
      <c r="AA129" t="s">
        <v>2288</v>
      </c>
      <c r="AB129" t="s">
        <v>474</v>
      </c>
      <c r="AC129" t="s">
        <v>2284</v>
      </c>
      <c r="AE129" t="s">
        <v>136</v>
      </c>
      <c r="AF129" t="s">
        <v>121</v>
      </c>
      <c r="AG129" s="6">
        <v>96950</v>
      </c>
      <c r="AH129" t="s">
        <v>122</v>
      </c>
      <c r="AJ129" s="8">
        <v>16702358778</v>
      </c>
      <c r="AL129" t="s">
        <v>2290</v>
      </c>
      <c r="BE129" t="str">
        <f>"37-2011.00"</f>
        <v>37-2011.00</v>
      </c>
      <c r="BF129" t="s">
        <v>701</v>
      </c>
      <c r="BG129" t="s">
        <v>12122</v>
      </c>
      <c r="BH129" t="s">
        <v>854</v>
      </c>
      <c r="BI129">
        <v>1</v>
      </c>
      <c r="BJ129">
        <v>1</v>
      </c>
      <c r="BK129" s="1">
        <v>45566</v>
      </c>
      <c r="BL129" s="1">
        <v>45930</v>
      </c>
      <c r="BM129" s="1">
        <v>45573</v>
      </c>
      <c r="BN129" s="1">
        <v>45930</v>
      </c>
      <c r="BO129">
        <v>40</v>
      </c>
      <c r="BP129">
        <v>0</v>
      </c>
      <c r="BQ129">
        <v>8</v>
      </c>
      <c r="BR129">
        <v>8</v>
      </c>
      <c r="BS129">
        <v>8</v>
      </c>
      <c r="BT129">
        <v>8</v>
      </c>
      <c r="BU129">
        <v>8</v>
      </c>
      <c r="BV129">
        <v>0</v>
      </c>
      <c r="BW129" t="str">
        <f>"8:00 AM"</f>
        <v>8:00 AM</v>
      </c>
      <c r="BX129" t="str">
        <f>"5:00 PM"</f>
        <v>5:00 PM</v>
      </c>
      <c r="BY129" t="s">
        <v>133</v>
      </c>
      <c r="BZ129">
        <v>0</v>
      </c>
      <c r="CA129">
        <v>6</v>
      </c>
      <c r="CB129" t="s">
        <v>117</v>
      </c>
      <c r="CD129" t="s">
        <v>12123</v>
      </c>
      <c r="CE129" t="s">
        <v>2284</v>
      </c>
      <c r="CG129" t="s">
        <v>136</v>
      </c>
      <c r="CH129" t="s">
        <v>121</v>
      </c>
      <c r="CI129" s="6">
        <v>96950</v>
      </c>
      <c r="CJ129" s="10">
        <v>8.2899999999999991</v>
      </c>
      <c r="CK129" s="10">
        <v>10</v>
      </c>
      <c r="CL129" s="10">
        <v>12.44</v>
      </c>
      <c r="CM129" s="10">
        <v>15</v>
      </c>
      <c r="CN129" t="s">
        <v>137</v>
      </c>
      <c r="CO129" t="s">
        <v>164</v>
      </c>
      <c r="CP129" t="s">
        <v>138</v>
      </c>
      <c r="CR129" t="s">
        <v>117</v>
      </c>
      <c r="CS129" t="s">
        <v>139</v>
      </c>
      <c r="CT129" t="s">
        <v>139</v>
      </c>
      <c r="CU129" t="s">
        <v>139</v>
      </c>
      <c r="CV129" t="s">
        <v>140</v>
      </c>
      <c r="CW129" t="s">
        <v>139</v>
      </c>
      <c r="CX129" t="s">
        <v>139</v>
      </c>
      <c r="CY129" t="s">
        <v>2293</v>
      </c>
      <c r="CZ129" s="8">
        <v>16702358778</v>
      </c>
      <c r="DA129" t="s">
        <v>2290</v>
      </c>
      <c r="DB129" t="s">
        <v>140</v>
      </c>
      <c r="DC129" t="s">
        <v>139</v>
      </c>
      <c r="DD129" t="s">
        <v>117</v>
      </c>
    </row>
    <row r="130" spans="1:114" ht="15" customHeight="1" x14ac:dyDescent="0.35">
      <c r="A130" t="s">
        <v>11190</v>
      </c>
      <c r="B130" t="s">
        <v>144</v>
      </c>
      <c r="C130" s="1">
        <v>45497</v>
      </c>
      <c r="D130" s="1">
        <v>45573</v>
      </c>
      <c r="E130" t="s">
        <v>116</v>
      </c>
      <c r="F130" s="1">
        <v>45564</v>
      </c>
      <c r="G130" t="s">
        <v>139</v>
      </c>
      <c r="H130" t="s">
        <v>117</v>
      </c>
      <c r="I130" t="s">
        <v>117</v>
      </c>
      <c r="J130" t="s">
        <v>3447</v>
      </c>
      <c r="K130" t="s">
        <v>3448</v>
      </c>
      <c r="L130" t="s">
        <v>3404</v>
      </c>
      <c r="N130" t="s">
        <v>136</v>
      </c>
      <c r="O130" t="s">
        <v>121</v>
      </c>
      <c r="P130" s="6">
        <v>96950</v>
      </c>
      <c r="Q130" t="s">
        <v>122</v>
      </c>
      <c r="R130" t="s">
        <v>136</v>
      </c>
      <c r="S130" s="8">
        <v>16702358641</v>
      </c>
      <c r="U130" t="s">
        <v>3449</v>
      </c>
      <c r="V130">
        <v>72251</v>
      </c>
      <c r="W130" t="s">
        <v>124</v>
      </c>
      <c r="Y130" t="s">
        <v>3406</v>
      </c>
      <c r="Z130" t="s">
        <v>3450</v>
      </c>
      <c r="AA130" t="s">
        <v>2536</v>
      </c>
      <c r="AB130" t="s">
        <v>205</v>
      </c>
      <c r="AC130" t="s">
        <v>3451</v>
      </c>
      <c r="AE130" t="s">
        <v>136</v>
      </c>
      <c r="AF130" t="s">
        <v>121</v>
      </c>
      <c r="AG130" s="6">
        <v>96950</v>
      </c>
      <c r="AH130" t="s">
        <v>122</v>
      </c>
      <c r="AI130" t="s">
        <v>136</v>
      </c>
      <c r="AJ130" s="8">
        <v>16702358641</v>
      </c>
      <c r="AL130" t="s">
        <v>3452</v>
      </c>
      <c r="BE130" t="str">
        <f>"49-9099.00"</f>
        <v>49-9099.00</v>
      </c>
      <c r="BF130" t="s">
        <v>2023</v>
      </c>
      <c r="BG130" t="s">
        <v>11191</v>
      </c>
      <c r="BH130" t="s">
        <v>11192</v>
      </c>
      <c r="BI130">
        <v>2</v>
      </c>
      <c r="BJ130">
        <v>2</v>
      </c>
      <c r="BK130" s="1">
        <v>45566</v>
      </c>
      <c r="BL130" s="1">
        <v>46660</v>
      </c>
      <c r="BM130" s="1">
        <v>45573</v>
      </c>
      <c r="BN130" s="1">
        <v>46660</v>
      </c>
      <c r="BO130">
        <v>35</v>
      </c>
      <c r="BP130">
        <v>0</v>
      </c>
      <c r="BQ130">
        <v>7</v>
      </c>
      <c r="BR130">
        <v>7</v>
      </c>
      <c r="BS130">
        <v>7</v>
      </c>
      <c r="BT130">
        <v>7</v>
      </c>
      <c r="BU130">
        <v>7</v>
      </c>
      <c r="BV130">
        <v>0</v>
      </c>
      <c r="BW130" t="str">
        <f>"2:00 PM"</f>
        <v>2:00 PM</v>
      </c>
      <c r="BX130" t="str">
        <f>"10:00 PM"</f>
        <v>10:00 PM</v>
      </c>
      <c r="BY130" t="s">
        <v>159</v>
      </c>
      <c r="BZ130">
        <v>0</v>
      </c>
      <c r="CA130">
        <v>12</v>
      </c>
      <c r="CB130" t="s">
        <v>117</v>
      </c>
      <c r="CD130" t="s">
        <v>11193</v>
      </c>
      <c r="CE130" t="s">
        <v>3455</v>
      </c>
      <c r="CG130" t="s">
        <v>136</v>
      </c>
      <c r="CH130" t="s">
        <v>121</v>
      </c>
      <c r="CI130" s="6">
        <v>96950</v>
      </c>
      <c r="CJ130" s="10">
        <v>10.02</v>
      </c>
      <c r="CK130" s="10">
        <v>11.75</v>
      </c>
      <c r="CL130" s="10">
        <v>15.03</v>
      </c>
      <c r="CM130" s="10">
        <v>17.63</v>
      </c>
      <c r="CN130" t="s">
        <v>137</v>
      </c>
      <c r="CP130" t="s">
        <v>138</v>
      </c>
      <c r="CR130" t="s">
        <v>117</v>
      </c>
      <c r="CS130" t="s">
        <v>139</v>
      </c>
      <c r="CT130" t="s">
        <v>140</v>
      </c>
      <c r="CU130" t="s">
        <v>139</v>
      </c>
      <c r="CV130" t="s">
        <v>140</v>
      </c>
      <c r="CW130" t="s">
        <v>139</v>
      </c>
      <c r="CX130" t="s">
        <v>140</v>
      </c>
      <c r="CY130" t="s">
        <v>3456</v>
      </c>
      <c r="CZ130" s="8">
        <v>16702358640</v>
      </c>
      <c r="DA130" t="s">
        <v>3452</v>
      </c>
      <c r="DB130" t="s">
        <v>140</v>
      </c>
      <c r="DC130" t="s">
        <v>139</v>
      </c>
      <c r="DD130" t="s">
        <v>117</v>
      </c>
    </row>
    <row r="131" spans="1:114" ht="15" customHeight="1" x14ac:dyDescent="0.35">
      <c r="A131" t="s">
        <v>14549</v>
      </c>
      <c r="B131" t="s">
        <v>166</v>
      </c>
      <c r="C131" s="1">
        <v>45505</v>
      </c>
      <c r="D131" s="1">
        <v>45573</v>
      </c>
      <c r="E131" t="s">
        <v>116</v>
      </c>
      <c r="F131" s="1">
        <v>45564</v>
      </c>
      <c r="G131" t="s">
        <v>117</v>
      </c>
      <c r="H131" t="s">
        <v>117</v>
      </c>
      <c r="I131" t="s">
        <v>117</v>
      </c>
      <c r="J131" t="s">
        <v>499</v>
      </c>
      <c r="K131" t="s">
        <v>500</v>
      </c>
      <c r="L131" t="s">
        <v>501</v>
      </c>
      <c r="M131" t="s">
        <v>14550</v>
      </c>
      <c r="N131" t="s">
        <v>120</v>
      </c>
      <c r="O131" t="s">
        <v>121</v>
      </c>
      <c r="P131" s="6">
        <v>96950</v>
      </c>
      <c r="Q131" t="s">
        <v>122</v>
      </c>
      <c r="S131" s="8">
        <v>16702342664</v>
      </c>
      <c r="U131" t="s">
        <v>2635</v>
      </c>
      <c r="V131">
        <v>561320</v>
      </c>
      <c r="W131" t="s">
        <v>150</v>
      </c>
      <c r="X131" t="s">
        <v>139</v>
      </c>
      <c r="Y131" t="s">
        <v>504</v>
      </c>
      <c r="Z131" t="s">
        <v>505</v>
      </c>
      <c r="AA131" t="s">
        <v>506</v>
      </c>
      <c r="AB131" t="s">
        <v>507</v>
      </c>
      <c r="AC131" t="s">
        <v>501</v>
      </c>
      <c r="AD131" t="s">
        <v>14550</v>
      </c>
      <c r="AE131" t="s">
        <v>120</v>
      </c>
      <c r="AF131" t="s">
        <v>121</v>
      </c>
      <c r="AG131" s="6">
        <v>96950</v>
      </c>
      <c r="AH131" t="s">
        <v>122</v>
      </c>
      <c r="AJ131" s="8">
        <v>16702342664</v>
      </c>
      <c r="AL131" t="s">
        <v>508</v>
      </c>
      <c r="BE131" t="str">
        <f>"35-3023.00"</f>
        <v>35-3023.00</v>
      </c>
      <c r="BF131" t="s">
        <v>509</v>
      </c>
      <c r="BG131" t="s">
        <v>510</v>
      </c>
      <c r="BH131" t="s">
        <v>511</v>
      </c>
      <c r="BI131">
        <v>10</v>
      </c>
      <c r="BK131" s="1">
        <v>45566</v>
      </c>
      <c r="BL131" s="1">
        <v>45930</v>
      </c>
      <c r="BO131">
        <v>40</v>
      </c>
      <c r="BP131">
        <v>0</v>
      </c>
      <c r="BQ131">
        <v>8</v>
      </c>
      <c r="BR131">
        <v>8</v>
      </c>
      <c r="BS131">
        <v>8</v>
      </c>
      <c r="BT131">
        <v>8</v>
      </c>
      <c r="BU131">
        <v>8</v>
      </c>
      <c r="BV131">
        <v>0</v>
      </c>
      <c r="BW131" t="str">
        <f>"8:00 AM"</f>
        <v>8:00 AM</v>
      </c>
      <c r="BX131" t="str">
        <f>"5:00 PM"</f>
        <v>5:00 PM</v>
      </c>
      <c r="BY131" t="s">
        <v>133</v>
      </c>
      <c r="BZ131">
        <v>0</v>
      </c>
      <c r="CA131">
        <v>3</v>
      </c>
      <c r="CB131" t="s">
        <v>117</v>
      </c>
      <c r="CD131" s="2" t="s">
        <v>512</v>
      </c>
      <c r="CE131" t="s">
        <v>501</v>
      </c>
      <c r="CF131" t="s">
        <v>14550</v>
      </c>
      <c r="CG131" t="s">
        <v>120</v>
      </c>
      <c r="CH131" t="s">
        <v>121</v>
      </c>
      <c r="CI131" s="6">
        <v>96950</v>
      </c>
      <c r="CJ131" s="10">
        <v>8.35</v>
      </c>
      <c r="CK131" s="10">
        <v>8.35</v>
      </c>
      <c r="CL131" s="10">
        <v>12.53</v>
      </c>
      <c r="CM131" s="10">
        <v>12.53</v>
      </c>
      <c r="CN131" t="s">
        <v>137</v>
      </c>
      <c r="CO131" t="s">
        <v>133</v>
      </c>
      <c r="CP131" t="s">
        <v>138</v>
      </c>
      <c r="CR131" t="s">
        <v>117</v>
      </c>
      <c r="CS131" t="s">
        <v>139</v>
      </c>
      <c r="CT131" t="s">
        <v>140</v>
      </c>
      <c r="CU131" t="s">
        <v>139</v>
      </c>
      <c r="CV131" t="s">
        <v>140</v>
      </c>
      <c r="CW131" t="s">
        <v>139</v>
      </c>
      <c r="CX131" t="s">
        <v>140</v>
      </c>
      <c r="CY131" t="s">
        <v>14551</v>
      </c>
      <c r="CZ131" s="8">
        <v>16702342664</v>
      </c>
      <c r="DA131" t="s">
        <v>14552</v>
      </c>
      <c r="DB131" t="s">
        <v>514</v>
      </c>
      <c r="DC131" t="s">
        <v>139</v>
      </c>
      <c r="DD131" t="s">
        <v>139</v>
      </c>
    </row>
    <row r="132" spans="1:114" ht="15" customHeight="1" x14ac:dyDescent="0.35">
      <c r="A132" t="s">
        <v>17045</v>
      </c>
      <c r="B132" t="s">
        <v>278</v>
      </c>
      <c r="C132" s="1">
        <v>45545</v>
      </c>
      <c r="D132" s="1">
        <v>45573</v>
      </c>
      <c r="E132" t="s">
        <v>211</v>
      </c>
      <c r="G132" t="s">
        <v>117</v>
      </c>
      <c r="H132" t="s">
        <v>117</v>
      </c>
      <c r="I132" t="s">
        <v>117</v>
      </c>
      <c r="J132" t="s">
        <v>11689</v>
      </c>
      <c r="K132" t="s">
        <v>12989</v>
      </c>
      <c r="L132" t="s">
        <v>11691</v>
      </c>
      <c r="M132" t="s">
        <v>140</v>
      </c>
      <c r="N132" t="s">
        <v>120</v>
      </c>
      <c r="O132" t="s">
        <v>121</v>
      </c>
      <c r="P132" s="6">
        <v>96950</v>
      </c>
      <c r="Q132" t="s">
        <v>122</v>
      </c>
      <c r="R132" t="s">
        <v>140</v>
      </c>
      <c r="S132" s="8">
        <v>16702872348</v>
      </c>
      <c r="U132" t="s">
        <v>11693</v>
      </c>
      <c r="V132">
        <v>561612</v>
      </c>
      <c r="W132" t="s">
        <v>124</v>
      </c>
      <c r="Y132" t="s">
        <v>2079</v>
      </c>
      <c r="Z132" t="s">
        <v>11694</v>
      </c>
      <c r="AA132" t="s">
        <v>11695</v>
      </c>
      <c r="AB132" t="s">
        <v>3594</v>
      </c>
      <c r="AC132" t="s">
        <v>11691</v>
      </c>
      <c r="AD132" t="s">
        <v>11692</v>
      </c>
      <c r="AE132" t="s">
        <v>120</v>
      </c>
      <c r="AF132" t="s">
        <v>121</v>
      </c>
      <c r="AG132" s="6">
        <v>96950</v>
      </c>
      <c r="AH132" t="s">
        <v>122</v>
      </c>
      <c r="AJ132" s="8">
        <v>16702872348</v>
      </c>
      <c r="AL132" t="s">
        <v>11696</v>
      </c>
      <c r="BE132" t="str">
        <f>"33-9032.00"</f>
        <v>33-9032.00</v>
      </c>
      <c r="BF132" t="s">
        <v>1777</v>
      </c>
      <c r="BG132" t="s">
        <v>12990</v>
      </c>
      <c r="BH132" t="s">
        <v>7902</v>
      </c>
      <c r="BI132">
        <v>2</v>
      </c>
      <c r="BK132" s="1">
        <v>45689</v>
      </c>
      <c r="BL132" s="1">
        <v>46053</v>
      </c>
      <c r="BO132">
        <v>40</v>
      </c>
      <c r="BP132">
        <v>0</v>
      </c>
      <c r="BQ132">
        <v>8</v>
      </c>
      <c r="BR132">
        <v>8</v>
      </c>
      <c r="BS132">
        <v>8</v>
      </c>
      <c r="BT132">
        <v>8</v>
      </c>
      <c r="BU132">
        <v>8</v>
      </c>
      <c r="BV132">
        <v>0</v>
      </c>
      <c r="BW132" t="str">
        <f>"8:00 AM"</f>
        <v>8:00 AM</v>
      </c>
      <c r="BX132" t="str">
        <f>"5:00 PM"</f>
        <v>5:00 PM</v>
      </c>
      <c r="BY132" t="s">
        <v>159</v>
      </c>
      <c r="BZ132">
        <v>0</v>
      </c>
      <c r="CA132">
        <v>6</v>
      </c>
      <c r="CB132" t="s">
        <v>117</v>
      </c>
      <c r="CD132" t="s">
        <v>15692</v>
      </c>
      <c r="CE132" t="s">
        <v>11692</v>
      </c>
      <c r="CF132" t="s">
        <v>11691</v>
      </c>
      <c r="CG132" t="s">
        <v>120</v>
      </c>
      <c r="CH132" t="s">
        <v>121</v>
      </c>
      <c r="CI132" s="6">
        <v>96950</v>
      </c>
      <c r="CJ132" s="10">
        <v>8.15</v>
      </c>
      <c r="CK132" s="10">
        <v>8.15</v>
      </c>
      <c r="CL132" s="10">
        <v>12.22</v>
      </c>
      <c r="CM132" s="10">
        <v>12.22</v>
      </c>
      <c r="CN132" t="s">
        <v>137</v>
      </c>
      <c r="CP132" t="s">
        <v>138</v>
      </c>
      <c r="CR132" t="s">
        <v>117</v>
      </c>
      <c r="CS132" t="s">
        <v>139</v>
      </c>
      <c r="CT132" t="s">
        <v>140</v>
      </c>
      <c r="CU132" t="s">
        <v>139</v>
      </c>
      <c r="CV132" t="s">
        <v>140</v>
      </c>
      <c r="CW132" t="s">
        <v>139</v>
      </c>
      <c r="CX132" t="s">
        <v>140</v>
      </c>
      <c r="CY132" t="s">
        <v>12992</v>
      </c>
      <c r="CZ132" s="8">
        <v>16702872348</v>
      </c>
      <c r="DA132" t="s">
        <v>11696</v>
      </c>
      <c r="DB132" t="s">
        <v>309</v>
      </c>
      <c r="DC132" t="s">
        <v>139</v>
      </c>
      <c r="DD132" t="s">
        <v>117</v>
      </c>
    </row>
    <row r="133" spans="1:114" ht="15" customHeight="1" x14ac:dyDescent="0.35">
      <c r="A133" t="s">
        <v>14346</v>
      </c>
      <c r="B133" t="s">
        <v>278</v>
      </c>
      <c r="C133" s="1">
        <v>45552</v>
      </c>
      <c r="D133" s="1">
        <v>45573</v>
      </c>
      <c r="E133" t="s">
        <v>116</v>
      </c>
      <c r="F133" s="1">
        <v>45746</v>
      </c>
      <c r="G133" t="s">
        <v>117</v>
      </c>
      <c r="H133" t="s">
        <v>117</v>
      </c>
      <c r="I133" t="s">
        <v>117</v>
      </c>
      <c r="J133" t="s">
        <v>14347</v>
      </c>
      <c r="L133" t="s">
        <v>13396</v>
      </c>
      <c r="M133" t="s">
        <v>14348</v>
      </c>
      <c r="N133" t="s">
        <v>136</v>
      </c>
      <c r="O133" t="s">
        <v>121</v>
      </c>
      <c r="P133" s="6">
        <v>96950</v>
      </c>
      <c r="Q133" t="s">
        <v>122</v>
      </c>
      <c r="S133" s="8">
        <v>16702341629</v>
      </c>
      <c r="U133" t="s">
        <v>14349</v>
      </c>
      <c r="V133">
        <v>53111</v>
      </c>
      <c r="W133" t="s">
        <v>124</v>
      </c>
      <c r="Y133" t="s">
        <v>6074</v>
      </c>
      <c r="Z133" t="s">
        <v>6075</v>
      </c>
      <c r="AA133" t="s">
        <v>6076</v>
      </c>
      <c r="AB133" t="s">
        <v>997</v>
      </c>
      <c r="AC133" t="s">
        <v>6072</v>
      </c>
      <c r="AD133" t="s">
        <v>14350</v>
      </c>
      <c r="AE133" t="s">
        <v>136</v>
      </c>
      <c r="AF133" t="s">
        <v>121</v>
      </c>
      <c r="AG133" s="6">
        <v>96950</v>
      </c>
      <c r="AH133" t="s">
        <v>122</v>
      </c>
      <c r="AJ133" s="8">
        <v>16702341629</v>
      </c>
      <c r="AL133" t="s">
        <v>14351</v>
      </c>
      <c r="BE133" t="str">
        <f>"49-9071.00"</f>
        <v>49-9071.00</v>
      </c>
      <c r="BF133" t="s">
        <v>156</v>
      </c>
      <c r="BG133" t="s">
        <v>14352</v>
      </c>
      <c r="BH133" t="s">
        <v>2639</v>
      </c>
      <c r="BI133">
        <v>2</v>
      </c>
      <c r="BK133" s="1">
        <v>45748</v>
      </c>
      <c r="BL133" s="1">
        <v>46112</v>
      </c>
      <c r="BO133">
        <v>35</v>
      </c>
      <c r="BP133">
        <v>0</v>
      </c>
      <c r="BQ133">
        <v>7</v>
      </c>
      <c r="BR133">
        <v>7</v>
      </c>
      <c r="BS133">
        <v>7</v>
      </c>
      <c r="BT133">
        <v>7</v>
      </c>
      <c r="BU133">
        <v>7</v>
      </c>
      <c r="BV133">
        <v>0</v>
      </c>
      <c r="BW133" t="str">
        <f>"8:00 AM"</f>
        <v>8:00 AM</v>
      </c>
      <c r="BX133" t="str">
        <f>"5:00 PM"</f>
        <v>5:00 PM</v>
      </c>
      <c r="BY133" t="s">
        <v>133</v>
      </c>
      <c r="BZ133">
        <v>0</v>
      </c>
      <c r="CA133">
        <v>24</v>
      </c>
      <c r="CB133" t="s">
        <v>117</v>
      </c>
      <c r="CD133" s="2" t="s">
        <v>14353</v>
      </c>
      <c r="CE133" t="s">
        <v>14354</v>
      </c>
      <c r="CF133" t="s">
        <v>14354</v>
      </c>
      <c r="CG133" t="s">
        <v>136</v>
      </c>
      <c r="CH133" t="s">
        <v>121</v>
      </c>
      <c r="CI133" s="6">
        <v>96950</v>
      </c>
      <c r="CJ133" s="10">
        <v>9.75</v>
      </c>
      <c r="CK133" s="10">
        <v>9.75</v>
      </c>
      <c r="CL133" s="10">
        <v>14.63</v>
      </c>
      <c r="CM133" s="10">
        <v>14.63</v>
      </c>
      <c r="CN133" t="s">
        <v>137</v>
      </c>
      <c r="CP133" t="s">
        <v>138</v>
      </c>
      <c r="CR133" t="s">
        <v>117</v>
      </c>
      <c r="CS133" t="s">
        <v>139</v>
      </c>
      <c r="CT133" t="s">
        <v>140</v>
      </c>
      <c r="CU133" t="s">
        <v>139</v>
      </c>
      <c r="CV133" t="s">
        <v>140</v>
      </c>
      <c r="CW133" t="s">
        <v>139</v>
      </c>
      <c r="CX133" t="s">
        <v>140</v>
      </c>
      <c r="CY133" t="s">
        <v>7914</v>
      </c>
      <c r="CZ133" s="8">
        <v>16702341629</v>
      </c>
      <c r="DA133" t="s">
        <v>14351</v>
      </c>
      <c r="DB133" t="s">
        <v>140</v>
      </c>
      <c r="DC133" t="s">
        <v>139</v>
      </c>
      <c r="DD133" t="s">
        <v>117</v>
      </c>
      <c r="DE133" t="s">
        <v>6074</v>
      </c>
      <c r="DF133" t="s">
        <v>6075</v>
      </c>
      <c r="DG133" t="s">
        <v>6083</v>
      </c>
      <c r="DH133" t="s">
        <v>14349</v>
      </c>
      <c r="DI133" t="s">
        <v>14347</v>
      </c>
      <c r="DJ133" t="s">
        <v>14351</v>
      </c>
    </row>
    <row r="134" spans="1:114" ht="15" customHeight="1" x14ac:dyDescent="0.35">
      <c r="A134" t="s">
        <v>13034</v>
      </c>
      <c r="B134" t="s">
        <v>278</v>
      </c>
      <c r="C134" s="1">
        <v>45559</v>
      </c>
      <c r="D134" s="1">
        <v>45573</v>
      </c>
      <c r="E134" t="s">
        <v>211</v>
      </c>
      <c r="G134" t="s">
        <v>117</v>
      </c>
      <c r="H134" t="s">
        <v>117</v>
      </c>
      <c r="I134" t="s">
        <v>117</v>
      </c>
      <c r="J134" t="s">
        <v>1502</v>
      </c>
      <c r="K134" t="s">
        <v>11468</v>
      </c>
      <c r="L134" t="s">
        <v>550</v>
      </c>
      <c r="M134" t="s">
        <v>1504</v>
      </c>
      <c r="N134" t="s">
        <v>551</v>
      </c>
      <c r="O134" t="s">
        <v>121</v>
      </c>
      <c r="P134" s="6">
        <v>96952</v>
      </c>
      <c r="Q134" t="s">
        <v>122</v>
      </c>
      <c r="S134" s="8">
        <v>16704334428</v>
      </c>
      <c r="U134" t="s">
        <v>1505</v>
      </c>
      <c r="V134">
        <v>457110</v>
      </c>
      <c r="W134" t="s">
        <v>124</v>
      </c>
      <c r="Y134" t="s">
        <v>1506</v>
      </c>
      <c r="Z134" t="s">
        <v>1507</v>
      </c>
      <c r="AA134" t="s">
        <v>1508</v>
      </c>
      <c r="AB134" t="s">
        <v>632</v>
      </c>
      <c r="AC134" t="s">
        <v>550</v>
      </c>
      <c r="AD134" t="s">
        <v>1504</v>
      </c>
      <c r="AE134" t="s">
        <v>551</v>
      </c>
      <c r="AF134" t="s">
        <v>121</v>
      </c>
      <c r="AG134" s="6">
        <v>96952</v>
      </c>
      <c r="AH134" t="s">
        <v>122</v>
      </c>
      <c r="AJ134" s="8">
        <v>16709894711</v>
      </c>
      <c r="AL134" t="s">
        <v>1509</v>
      </c>
      <c r="BE134" t="str">
        <f>"35-2011.00"</f>
        <v>35-2011.00</v>
      </c>
      <c r="BF134" t="s">
        <v>1148</v>
      </c>
      <c r="BG134" t="s">
        <v>13035</v>
      </c>
      <c r="BH134" t="s">
        <v>313</v>
      </c>
      <c r="BI134">
        <v>2</v>
      </c>
      <c r="BK134" s="1">
        <v>46023</v>
      </c>
      <c r="BL134" s="1">
        <v>46387</v>
      </c>
      <c r="BO134">
        <v>40</v>
      </c>
      <c r="BP134">
        <v>0</v>
      </c>
      <c r="BQ134">
        <v>8</v>
      </c>
      <c r="BR134">
        <v>8</v>
      </c>
      <c r="BS134">
        <v>8</v>
      </c>
      <c r="BT134">
        <v>8</v>
      </c>
      <c r="BU134">
        <v>8</v>
      </c>
      <c r="BV134">
        <v>0</v>
      </c>
      <c r="BW134" t="str">
        <f>"7:30 AM"</f>
        <v>7:30 AM</v>
      </c>
      <c r="BX134" t="str">
        <f>"4:30 PM"</f>
        <v>4:30 PM</v>
      </c>
      <c r="BY134" t="s">
        <v>159</v>
      </c>
      <c r="BZ134">
        <v>0</v>
      </c>
      <c r="CA134">
        <v>12</v>
      </c>
      <c r="CB134" t="s">
        <v>117</v>
      </c>
      <c r="CD134" t="s">
        <v>13036</v>
      </c>
      <c r="CE134" t="s">
        <v>13037</v>
      </c>
      <c r="CF134" t="s">
        <v>1504</v>
      </c>
      <c r="CG134" t="s">
        <v>551</v>
      </c>
      <c r="CH134" t="s">
        <v>121</v>
      </c>
      <c r="CI134" s="6">
        <v>96952</v>
      </c>
      <c r="CJ134" s="10">
        <v>8.76</v>
      </c>
      <c r="CK134" s="10">
        <v>8.76</v>
      </c>
      <c r="CL134" s="10">
        <v>13.14</v>
      </c>
      <c r="CM134" s="10">
        <v>13.14</v>
      </c>
      <c r="CN134" t="s">
        <v>137</v>
      </c>
      <c r="CP134" t="s">
        <v>138</v>
      </c>
      <c r="CR134" t="s">
        <v>117</v>
      </c>
      <c r="CS134" t="s">
        <v>139</v>
      </c>
      <c r="CT134" t="s">
        <v>140</v>
      </c>
      <c r="CU134" t="s">
        <v>139</v>
      </c>
      <c r="CV134" t="s">
        <v>140</v>
      </c>
      <c r="CW134" t="s">
        <v>139</v>
      </c>
      <c r="CX134" t="s">
        <v>140</v>
      </c>
      <c r="CY134" t="s">
        <v>1515</v>
      </c>
      <c r="CZ134" s="8">
        <v>16704334428</v>
      </c>
      <c r="DA134" t="s">
        <v>1509</v>
      </c>
      <c r="DB134" t="s">
        <v>140</v>
      </c>
      <c r="DC134" t="s">
        <v>139</v>
      </c>
      <c r="DD134" t="s">
        <v>117</v>
      </c>
    </row>
    <row r="135" spans="1:114" ht="15" customHeight="1" x14ac:dyDescent="0.35">
      <c r="A135" t="s">
        <v>3802</v>
      </c>
      <c r="B135" t="s">
        <v>115</v>
      </c>
      <c r="C135" s="1">
        <v>45573</v>
      </c>
      <c r="D135" s="1">
        <v>45573</v>
      </c>
      <c r="E135" t="s">
        <v>116</v>
      </c>
      <c r="F135" s="1">
        <v>45656</v>
      </c>
      <c r="G135" t="s">
        <v>117</v>
      </c>
      <c r="H135" t="s">
        <v>117</v>
      </c>
      <c r="I135" t="s">
        <v>117</v>
      </c>
      <c r="J135" t="s">
        <v>3570</v>
      </c>
      <c r="L135" t="s">
        <v>3714</v>
      </c>
      <c r="M135" t="s">
        <v>3572</v>
      </c>
      <c r="N135" t="s">
        <v>120</v>
      </c>
      <c r="O135" t="s">
        <v>121</v>
      </c>
      <c r="P135" s="6">
        <v>96950</v>
      </c>
      <c r="Q135" t="s">
        <v>122</v>
      </c>
      <c r="S135" s="8">
        <v>16702355009</v>
      </c>
      <c r="U135" t="s">
        <v>971</v>
      </c>
      <c r="V135">
        <v>561311</v>
      </c>
      <c r="W135" t="s">
        <v>150</v>
      </c>
      <c r="X135" t="s">
        <v>139</v>
      </c>
      <c r="Y135" t="s">
        <v>972</v>
      </c>
      <c r="Z135" t="s">
        <v>3716</v>
      </c>
      <c r="AA135" t="s">
        <v>974</v>
      </c>
      <c r="AB135" t="s">
        <v>128</v>
      </c>
      <c r="AC135" t="s">
        <v>3714</v>
      </c>
      <c r="AD135" t="s">
        <v>3572</v>
      </c>
      <c r="AE135" t="s">
        <v>120</v>
      </c>
      <c r="AF135" t="s">
        <v>121</v>
      </c>
      <c r="AG135" s="6">
        <v>96950</v>
      </c>
      <c r="AH135" t="s">
        <v>122</v>
      </c>
      <c r="AJ135" s="8">
        <v>16702355009</v>
      </c>
      <c r="AL135" t="s">
        <v>977</v>
      </c>
      <c r="BE135" t="str">
        <f>"35-2014.00"</f>
        <v>35-2014.00</v>
      </c>
      <c r="BF135" t="s">
        <v>191</v>
      </c>
      <c r="BG135" t="s">
        <v>3717</v>
      </c>
      <c r="BH135" t="s">
        <v>3718</v>
      </c>
      <c r="BI135">
        <v>10</v>
      </c>
      <c r="BK135" s="1">
        <v>45658</v>
      </c>
      <c r="BL135" s="1">
        <v>46022</v>
      </c>
      <c r="BO135">
        <v>35</v>
      </c>
      <c r="BP135">
        <v>0</v>
      </c>
      <c r="BQ135">
        <v>7</v>
      </c>
      <c r="BR135">
        <v>7</v>
      </c>
      <c r="BS135">
        <v>7</v>
      </c>
      <c r="BT135">
        <v>7</v>
      </c>
      <c r="BU135">
        <v>7</v>
      </c>
      <c r="BV135">
        <v>0</v>
      </c>
      <c r="BW135" t="str">
        <f>"8:00 AM"</f>
        <v>8:00 AM</v>
      </c>
      <c r="BX135" t="str">
        <f>"4:00 PM"</f>
        <v>4:00 PM</v>
      </c>
      <c r="BY135" t="s">
        <v>133</v>
      </c>
      <c r="BZ135">
        <v>0</v>
      </c>
      <c r="CA135">
        <v>12</v>
      </c>
      <c r="CB135" t="s">
        <v>117</v>
      </c>
      <c r="CD135" s="2" t="s">
        <v>3719</v>
      </c>
      <c r="CE135" t="s">
        <v>982</v>
      </c>
      <c r="CG135" t="s">
        <v>120</v>
      </c>
      <c r="CH135" t="s">
        <v>121</v>
      </c>
      <c r="CI135" s="6">
        <v>96950</v>
      </c>
      <c r="CJ135" s="10">
        <v>8.69</v>
      </c>
      <c r="CK135" s="10">
        <v>8.69</v>
      </c>
      <c r="CL135" s="10">
        <v>13.04</v>
      </c>
      <c r="CM135" s="10">
        <v>13.04</v>
      </c>
      <c r="CN135" t="s">
        <v>137</v>
      </c>
      <c r="CO135" t="s">
        <v>2428</v>
      </c>
      <c r="CP135" t="s">
        <v>138</v>
      </c>
      <c r="CR135" t="s">
        <v>117</v>
      </c>
      <c r="CS135" t="s">
        <v>139</v>
      </c>
      <c r="CT135" t="s">
        <v>140</v>
      </c>
      <c r="CU135" t="s">
        <v>139</v>
      </c>
      <c r="CV135" t="s">
        <v>140</v>
      </c>
      <c r="CW135" t="s">
        <v>139</v>
      </c>
      <c r="CX135" t="s">
        <v>140</v>
      </c>
      <c r="CY135" s="2" t="s">
        <v>3578</v>
      </c>
      <c r="CZ135" s="8">
        <v>16702355009</v>
      </c>
      <c r="DA135" t="s">
        <v>977</v>
      </c>
      <c r="DB135" t="s">
        <v>140</v>
      </c>
      <c r="DC135" t="s">
        <v>139</v>
      </c>
      <c r="DD135" t="s">
        <v>139</v>
      </c>
    </row>
    <row r="136" spans="1:114" ht="15" customHeight="1" x14ac:dyDescent="0.35">
      <c r="A136" t="s">
        <v>16919</v>
      </c>
      <c r="B136" t="s">
        <v>115</v>
      </c>
      <c r="C136" s="1">
        <v>45573</v>
      </c>
      <c r="D136" s="1">
        <v>45573</v>
      </c>
      <c r="E136" t="s">
        <v>116</v>
      </c>
      <c r="F136" s="1">
        <v>45656</v>
      </c>
      <c r="G136" t="s">
        <v>117</v>
      </c>
      <c r="H136" t="s">
        <v>117</v>
      </c>
      <c r="I136" t="s">
        <v>117</v>
      </c>
      <c r="J136" t="s">
        <v>3570</v>
      </c>
      <c r="L136" t="s">
        <v>3714</v>
      </c>
      <c r="M136" t="s">
        <v>3572</v>
      </c>
      <c r="N136" t="s">
        <v>120</v>
      </c>
      <c r="O136" t="s">
        <v>121</v>
      </c>
      <c r="P136" s="6">
        <v>96950</v>
      </c>
      <c r="Q136" t="s">
        <v>122</v>
      </c>
      <c r="S136" s="8">
        <v>16702355009</v>
      </c>
      <c r="U136" t="s">
        <v>971</v>
      </c>
      <c r="V136">
        <v>561311</v>
      </c>
      <c r="W136" t="s">
        <v>150</v>
      </c>
      <c r="X136" t="s">
        <v>139</v>
      </c>
      <c r="Y136" t="s">
        <v>972</v>
      </c>
      <c r="Z136" t="s">
        <v>3716</v>
      </c>
      <c r="AA136" t="s">
        <v>974</v>
      </c>
      <c r="AB136" t="s">
        <v>128</v>
      </c>
      <c r="AC136" t="s">
        <v>3714</v>
      </c>
      <c r="AD136" t="s">
        <v>3572</v>
      </c>
      <c r="AE136" t="s">
        <v>120</v>
      </c>
      <c r="AF136" t="s">
        <v>121</v>
      </c>
      <c r="AG136" s="6">
        <v>96950</v>
      </c>
      <c r="AH136" t="s">
        <v>122</v>
      </c>
      <c r="AJ136" s="8">
        <v>16702355009</v>
      </c>
      <c r="AL136" t="s">
        <v>977</v>
      </c>
      <c r="BE136" t="str">
        <f>"35-2021.00"</f>
        <v>35-2021.00</v>
      </c>
      <c r="BF136" t="s">
        <v>438</v>
      </c>
      <c r="BG136" t="s">
        <v>16920</v>
      </c>
      <c r="BH136" t="s">
        <v>3575</v>
      </c>
      <c r="BI136">
        <v>10</v>
      </c>
      <c r="BK136" s="1">
        <v>45658</v>
      </c>
      <c r="BL136" s="1">
        <v>46022</v>
      </c>
      <c r="BO136">
        <v>35</v>
      </c>
      <c r="BP136">
        <v>0</v>
      </c>
      <c r="BQ136">
        <v>7</v>
      </c>
      <c r="BR136">
        <v>7</v>
      </c>
      <c r="BS136">
        <v>7</v>
      </c>
      <c r="BT136">
        <v>7</v>
      </c>
      <c r="BU136">
        <v>7</v>
      </c>
      <c r="BV136">
        <v>0</v>
      </c>
      <c r="BW136" t="str">
        <f>"8:00 AM"</f>
        <v>8:00 AM</v>
      </c>
      <c r="BX136" t="str">
        <f>"4:00 PM"</f>
        <v>4:00 PM</v>
      </c>
      <c r="BY136" t="s">
        <v>133</v>
      </c>
      <c r="BZ136">
        <v>0</v>
      </c>
      <c r="CA136">
        <v>3</v>
      </c>
      <c r="CB136" t="s">
        <v>117</v>
      </c>
      <c r="CD136" s="2" t="s">
        <v>16921</v>
      </c>
      <c r="CE136" t="s">
        <v>2426</v>
      </c>
      <c r="CF136" t="s">
        <v>16922</v>
      </c>
      <c r="CG136" t="s">
        <v>120</v>
      </c>
      <c r="CH136" t="s">
        <v>121</v>
      </c>
      <c r="CI136" s="6">
        <v>96950</v>
      </c>
      <c r="CJ136" s="10">
        <v>7.95</v>
      </c>
      <c r="CK136" s="10">
        <v>7.95</v>
      </c>
      <c r="CL136" s="10">
        <v>11.93</v>
      </c>
      <c r="CM136" s="10">
        <v>11.93</v>
      </c>
      <c r="CN136" t="s">
        <v>137</v>
      </c>
      <c r="CO136" t="s">
        <v>3577</v>
      </c>
      <c r="CP136" t="s">
        <v>138</v>
      </c>
      <c r="CR136" t="s">
        <v>117</v>
      </c>
      <c r="CS136" t="s">
        <v>139</v>
      </c>
      <c r="CT136" t="s">
        <v>140</v>
      </c>
      <c r="CU136" t="s">
        <v>139</v>
      </c>
      <c r="CV136" t="s">
        <v>140</v>
      </c>
      <c r="CW136" t="s">
        <v>139</v>
      </c>
      <c r="CX136" t="s">
        <v>140</v>
      </c>
      <c r="CY136" t="s">
        <v>3720</v>
      </c>
      <c r="CZ136" s="8">
        <v>16702355009</v>
      </c>
      <c r="DA136" t="s">
        <v>977</v>
      </c>
      <c r="DB136" t="s">
        <v>140</v>
      </c>
      <c r="DC136" t="s">
        <v>139</v>
      </c>
      <c r="DD136" t="s">
        <v>139</v>
      </c>
    </row>
    <row r="137" spans="1:114" ht="15" customHeight="1" x14ac:dyDescent="0.35">
      <c r="A137" t="s">
        <v>15902</v>
      </c>
      <c r="B137" t="s">
        <v>166</v>
      </c>
      <c r="C137" s="1">
        <v>45446</v>
      </c>
      <c r="D137" s="1">
        <v>45574</v>
      </c>
      <c r="E137" t="s">
        <v>116</v>
      </c>
      <c r="F137" s="1">
        <v>45564</v>
      </c>
      <c r="G137" t="s">
        <v>117</v>
      </c>
      <c r="H137" t="s">
        <v>117</v>
      </c>
      <c r="I137" t="s">
        <v>117</v>
      </c>
      <c r="J137" t="s">
        <v>145</v>
      </c>
      <c r="K137" t="s">
        <v>146</v>
      </c>
      <c r="L137" t="s">
        <v>147</v>
      </c>
      <c r="M137" t="s">
        <v>148</v>
      </c>
      <c r="N137" t="s">
        <v>120</v>
      </c>
      <c r="O137" t="s">
        <v>121</v>
      </c>
      <c r="P137" s="6">
        <v>96950</v>
      </c>
      <c r="Q137" t="s">
        <v>122</v>
      </c>
      <c r="S137" s="8">
        <v>16702352883</v>
      </c>
      <c r="T137">
        <v>0</v>
      </c>
      <c r="U137" t="s">
        <v>149</v>
      </c>
      <c r="V137">
        <v>56132</v>
      </c>
      <c r="W137" t="s">
        <v>124</v>
      </c>
      <c r="Y137" t="s">
        <v>151</v>
      </c>
      <c r="Z137" t="s">
        <v>152</v>
      </c>
      <c r="AA137" t="s">
        <v>153</v>
      </c>
      <c r="AB137" t="s">
        <v>154</v>
      </c>
      <c r="AC137" t="s">
        <v>147</v>
      </c>
      <c r="AD137" t="s">
        <v>148</v>
      </c>
      <c r="AE137" t="s">
        <v>120</v>
      </c>
      <c r="AF137" t="s">
        <v>121</v>
      </c>
      <c r="AG137" s="6">
        <v>96950</v>
      </c>
      <c r="AH137" t="s">
        <v>122</v>
      </c>
      <c r="AJ137" s="8">
        <v>16702352883</v>
      </c>
      <c r="AK137">
        <v>0</v>
      </c>
      <c r="AL137" t="s">
        <v>155</v>
      </c>
      <c r="BE137" t="str">
        <f>"35-3023.00"</f>
        <v>35-3023.00</v>
      </c>
      <c r="BF137" t="s">
        <v>509</v>
      </c>
      <c r="BG137" t="s">
        <v>3736</v>
      </c>
      <c r="BH137" t="s">
        <v>692</v>
      </c>
      <c r="BI137">
        <v>10</v>
      </c>
      <c r="BK137" s="1">
        <v>45566</v>
      </c>
      <c r="BL137" s="1">
        <v>45930</v>
      </c>
      <c r="BO137">
        <v>35</v>
      </c>
      <c r="BP137">
        <v>0</v>
      </c>
      <c r="BQ137">
        <v>7</v>
      </c>
      <c r="BR137">
        <v>7</v>
      </c>
      <c r="BS137">
        <v>7</v>
      </c>
      <c r="BT137">
        <v>7</v>
      </c>
      <c r="BU137">
        <v>7</v>
      </c>
      <c r="BV137">
        <v>0</v>
      </c>
      <c r="BW137" t="str">
        <f>"8:00 AM"</f>
        <v>8:00 AM</v>
      </c>
      <c r="BX137" t="str">
        <f>"4:00 PM"</f>
        <v>4:00 PM</v>
      </c>
      <c r="BY137" t="s">
        <v>133</v>
      </c>
      <c r="BZ137">
        <v>0</v>
      </c>
      <c r="CA137">
        <v>3</v>
      </c>
      <c r="CB137" t="s">
        <v>117</v>
      </c>
      <c r="CD137" t="s">
        <v>3737</v>
      </c>
      <c r="CE137" t="s">
        <v>147</v>
      </c>
      <c r="CF137" t="s">
        <v>161</v>
      </c>
      <c r="CG137" t="s">
        <v>120</v>
      </c>
      <c r="CH137" t="s">
        <v>121</v>
      </c>
      <c r="CI137" s="6">
        <v>96950</v>
      </c>
      <c r="CJ137" s="10">
        <v>7.97</v>
      </c>
      <c r="CK137" s="10">
        <v>7.97</v>
      </c>
      <c r="CL137" s="10">
        <v>11.96</v>
      </c>
      <c r="CM137" s="10">
        <v>11.96</v>
      </c>
      <c r="CN137" t="s">
        <v>137</v>
      </c>
      <c r="CO137" t="s">
        <v>162</v>
      </c>
      <c r="CP137" t="s">
        <v>138</v>
      </c>
      <c r="CR137" t="s">
        <v>117</v>
      </c>
      <c r="CS137" t="s">
        <v>139</v>
      </c>
      <c r="CT137" t="s">
        <v>140</v>
      </c>
      <c r="CU137" t="s">
        <v>139</v>
      </c>
      <c r="CV137" t="s">
        <v>139</v>
      </c>
      <c r="CW137" t="s">
        <v>139</v>
      </c>
      <c r="CX137" t="s">
        <v>140</v>
      </c>
      <c r="CY137" t="s">
        <v>3433</v>
      </c>
      <c r="CZ137" s="8">
        <v>16702352883</v>
      </c>
      <c r="DA137" t="s">
        <v>155</v>
      </c>
      <c r="DB137" t="s">
        <v>164</v>
      </c>
      <c r="DC137" t="s">
        <v>139</v>
      </c>
      <c r="DD137" t="s">
        <v>117</v>
      </c>
    </row>
    <row r="138" spans="1:114" ht="15" customHeight="1" x14ac:dyDescent="0.35">
      <c r="A138" t="s">
        <v>3735</v>
      </c>
      <c r="B138" t="s">
        <v>166</v>
      </c>
      <c r="C138" s="1">
        <v>45446</v>
      </c>
      <c r="D138" s="1">
        <v>45574</v>
      </c>
      <c r="E138" t="s">
        <v>116</v>
      </c>
      <c r="F138" s="1">
        <v>45564</v>
      </c>
      <c r="G138" t="s">
        <v>139</v>
      </c>
      <c r="H138" t="s">
        <v>117</v>
      </c>
      <c r="I138" t="s">
        <v>117</v>
      </c>
      <c r="J138" t="s">
        <v>145</v>
      </c>
      <c r="K138" t="s">
        <v>146</v>
      </c>
      <c r="L138" t="s">
        <v>147</v>
      </c>
      <c r="M138" t="s">
        <v>148</v>
      </c>
      <c r="N138" t="s">
        <v>120</v>
      </c>
      <c r="O138" t="s">
        <v>121</v>
      </c>
      <c r="P138" s="6">
        <v>96950</v>
      </c>
      <c r="Q138" t="s">
        <v>122</v>
      </c>
      <c r="S138" s="8">
        <v>16702352883</v>
      </c>
      <c r="T138">
        <v>0</v>
      </c>
      <c r="U138" t="s">
        <v>149</v>
      </c>
      <c r="V138">
        <v>56132</v>
      </c>
      <c r="W138" t="s">
        <v>124</v>
      </c>
      <c r="Y138" t="s">
        <v>151</v>
      </c>
      <c r="Z138" t="s">
        <v>152</v>
      </c>
      <c r="AA138" t="s">
        <v>153</v>
      </c>
      <c r="AB138" t="s">
        <v>154</v>
      </c>
      <c r="AC138" t="s">
        <v>147</v>
      </c>
      <c r="AD138" t="s">
        <v>148</v>
      </c>
      <c r="AE138" t="s">
        <v>120</v>
      </c>
      <c r="AF138" t="s">
        <v>121</v>
      </c>
      <c r="AG138" s="6">
        <v>96950</v>
      </c>
      <c r="AH138" t="s">
        <v>122</v>
      </c>
      <c r="AJ138" s="8">
        <v>16702352883</v>
      </c>
      <c r="AK138">
        <v>0</v>
      </c>
      <c r="AL138" t="s">
        <v>155</v>
      </c>
      <c r="BE138" t="str">
        <f>"35-3023.00"</f>
        <v>35-3023.00</v>
      </c>
      <c r="BF138" t="s">
        <v>509</v>
      </c>
      <c r="BG138" t="s">
        <v>3736</v>
      </c>
      <c r="BH138" t="s">
        <v>692</v>
      </c>
      <c r="BI138">
        <v>3</v>
      </c>
      <c r="BK138" s="1">
        <v>45566</v>
      </c>
      <c r="BL138" s="1">
        <v>46660</v>
      </c>
      <c r="BO138">
        <v>35</v>
      </c>
      <c r="BP138">
        <v>0</v>
      </c>
      <c r="BQ138">
        <v>7</v>
      </c>
      <c r="BR138">
        <v>7</v>
      </c>
      <c r="BS138">
        <v>7</v>
      </c>
      <c r="BT138">
        <v>7</v>
      </c>
      <c r="BU138">
        <v>7</v>
      </c>
      <c r="BV138">
        <v>0</v>
      </c>
      <c r="BW138" t="str">
        <f>"8:00 AM"</f>
        <v>8:00 AM</v>
      </c>
      <c r="BX138" t="str">
        <f>"4:00 PM"</f>
        <v>4:00 PM</v>
      </c>
      <c r="BY138" t="s">
        <v>133</v>
      </c>
      <c r="BZ138">
        <v>0</v>
      </c>
      <c r="CA138">
        <v>3</v>
      </c>
      <c r="CB138" t="s">
        <v>117</v>
      </c>
      <c r="CD138" t="s">
        <v>3737</v>
      </c>
      <c r="CE138" t="s">
        <v>147</v>
      </c>
      <c r="CF138" t="s">
        <v>161</v>
      </c>
      <c r="CG138" t="s">
        <v>120</v>
      </c>
      <c r="CH138" t="s">
        <v>121</v>
      </c>
      <c r="CI138" s="6">
        <v>96950</v>
      </c>
      <c r="CJ138" s="10">
        <v>7.97</v>
      </c>
      <c r="CK138" s="10">
        <v>7.97</v>
      </c>
      <c r="CL138" s="10">
        <v>11.96</v>
      </c>
      <c r="CM138" s="10">
        <v>11.96</v>
      </c>
      <c r="CN138" t="s">
        <v>137</v>
      </c>
      <c r="CO138" t="s">
        <v>162</v>
      </c>
      <c r="CP138" t="s">
        <v>138</v>
      </c>
      <c r="CR138" t="s">
        <v>117</v>
      </c>
      <c r="CS138" t="s">
        <v>139</v>
      </c>
      <c r="CT138" t="s">
        <v>140</v>
      </c>
      <c r="CU138" t="s">
        <v>139</v>
      </c>
      <c r="CV138" t="s">
        <v>139</v>
      </c>
      <c r="CW138" t="s">
        <v>139</v>
      </c>
      <c r="CX138" t="s">
        <v>140</v>
      </c>
      <c r="CY138" t="s">
        <v>3210</v>
      </c>
      <c r="CZ138" s="8">
        <v>16702352883</v>
      </c>
      <c r="DA138" t="s">
        <v>155</v>
      </c>
      <c r="DB138" t="s">
        <v>164</v>
      </c>
      <c r="DC138" t="s">
        <v>139</v>
      </c>
      <c r="DD138" t="s">
        <v>117</v>
      </c>
    </row>
    <row r="139" spans="1:114" ht="15" customHeight="1" x14ac:dyDescent="0.35">
      <c r="A139" t="s">
        <v>15977</v>
      </c>
      <c r="B139" t="s">
        <v>166</v>
      </c>
      <c r="C139" s="1">
        <v>45446</v>
      </c>
      <c r="D139" s="1">
        <v>45574</v>
      </c>
      <c r="E139" t="s">
        <v>116</v>
      </c>
      <c r="F139" s="1">
        <v>45564</v>
      </c>
      <c r="G139" t="s">
        <v>117</v>
      </c>
      <c r="H139" t="s">
        <v>117</v>
      </c>
      <c r="I139" t="s">
        <v>117</v>
      </c>
      <c r="J139" t="s">
        <v>145</v>
      </c>
      <c r="K139" t="s">
        <v>146</v>
      </c>
      <c r="L139" t="s">
        <v>3283</v>
      </c>
      <c r="M139" t="s">
        <v>148</v>
      </c>
      <c r="N139" t="s">
        <v>120</v>
      </c>
      <c r="O139" t="s">
        <v>121</v>
      </c>
      <c r="P139" s="6">
        <v>96950</v>
      </c>
      <c r="Q139" t="s">
        <v>122</v>
      </c>
      <c r="S139" s="8">
        <v>16702352883</v>
      </c>
      <c r="T139">
        <v>0</v>
      </c>
      <c r="U139" t="s">
        <v>149</v>
      </c>
      <c r="V139">
        <v>56132</v>
      </c>
      <c r="W139" t="s">
        <v>124</v>
      </c>
      <c r="Y139" t="s">
        <v>151</v>
      </c>
      <c r="Z139" t="s">
        <v>152</v>
      </c>
      <c r="AA139" t="s">
        <v>153</v>
      </c>
      <c r="AB139" t="s">
        <v>154</v>
      </c>
      <c r="AC139" t="s">
        <v>3283</v>
      </c>
      <c r="AD139" t="s">
        <v>148</v>
      </c>
      <c r="AE139" t="s">
        <v>120</v>
      </c>
      <c r="AF139" t="s">
        <v>121</v>
      </c>
      <c r="AG139" s="6">
        <v>96950</v>
      </c>
      <c r="AH139" t="s">
        <v>122</v>
      </c>
      <c r="AJ139" s="8">
        <v>16702352883</v>
      </c>
      <c r="AK139">
        <v>0</v>
      </c>
      <c r="AL139" t="s">
        <v>155</v>
      </c>
      <c r="BE139" t="str">
        <f>"35-2014.00"</f>
        <v>35-2014.00</v>
      </c>
      <c r="BF139" t="s">
        <v>191</v>
      </c>
      <c r="BG139" t="s">
        <v>10862</v>
      </c>
      <c r="BH139" t="s">
        <v>9087</v>
      </c>
      <c r="BI139">
        <v>5</v>
      </c>
      <c r="BK139" s="1">
        <v>45566</v>
      </c>
      <c r="BL139" s="1">
        <v>45930</v>
      </c>
      <c r="BO139">
        <v>35</v>
      </c>
      <c r="BP139">
        <v>0</v>
      </c>
      <c r="BQ139">
        <v>7</v>
      </c>
      <c r="BR139">
        <v>7</v>
      </c>
      <c r="BS139">
        <v>7</v>
      </c>
      <c r="BT139">
        <v>7</v>
      </c>
      <c r="BU139">
        <v>7</v>
      </c>
      <c r="BV139">
        <v>0</v>
      </c>
      <c r="BW139" t="str">
        <f>"8:00 AM"</f>
        <v>8:00 AM</v>
      </c>
      <c r="BX139" t="str">
        <f>"4:00 PM"</f>
        <v>4:00 PM</v>
      </c>
      <c r="BY139" t="s">
        <v>133</v>
      </c>
      <c r="BZ139">
        <v>0</v>
      </c>
      <c r="CA139">
        <v>12</v>
      </c>
      <c r="CB139" t="s">
        <v>117</v>
      </c>
      <c r="CD139" s="2" t="s">
        <v>15978</v>
      </c>
      <c r="CE139" t="s">
        <v>147</v>
      </c>
      <c r="CF139" t="s">
        <v>161</v>
      </c>
      <c r="CG139" t="s">
        <v>120</v>
      </c>
      <c r="CH139" t="s">
        <v>121</v>
      </c>
      <c r="CI139" s="6">
        <v>96950</v>
      </c>
      <c r="CJ139" s="10">
        <v>8.69</v>
      </c>
      <c r="CK139" s="10">
        <v>8.69</v>
      </c>
      <c r="CL139" s="10">
        <v>13.04</v>
      </c>
      <c r="CM139" s="10">
        <v>13.04</v>
      </c>
      <c r="CN139" t="s">
        <v>137</v>
      </c>
      <c r="CO139" t="s">
        <v>162</v>
      </c>
      <c r="CP139" t="s">
        <v>138</v>
      </c>
      <c r="CR139" t="s">
        <v>117</v>
      </c>
      <c r="CS139" t="s">
        <v>139</v>
      </c>
      <c r="CT139" t="s">
        <v>140</v>
      </c>
      <c r="CU139" t="s">
        <v>139</v>
      </c>
      <c r="CV139" t="s">
        <v>139</v>
      </c>
      <c r="CW139" t="s">
        <v>139</v>
      </c>
      <c r="CX139" t="s">
        <v>140</v>
      </c>
      <c r="CY139" t="s">
        <v>3210</v>
      </c>
      <c r="CZ139" s="8">
        <v>16702352883</v>
      </c>
      <c r="DA139" t="s">
        <v>155</v>
      </c>
      <c r="DB139" t="s">
        <v>164</v>
      </c>
      <c r="DC139" t="s">
        <v>139</v>
      </c>
      <c r="DD139" t="s">
        <v>117</v>
      </c>
    </row>
    <row r="140" spans="1:114" ht="15" customHeight="1" x14ac:dyDescent="0.35">
      <c r="A140" t="s">
        <v>9066</v>
      </c>
      <c r="B140" t="s">
        <v>166</v>
      </c>
      <c r="C140" s="1">
        <v>45446</v>
      </c>
      <c r="D140" s="1">
        <v>45574</v>
      </c>
      <c r="E140" t="s">
        <v>116</v>
      </c>
      <c r="F140" s="1">
        <v>45564</v>
      </c>
      <c r="G140" t="s">
        <v>117</v>
      </c>
      <c r="H140" t="s">
        <v>117</v>
      </c>
      <c r="I140" t="s">
        <v>117</v>
      </c>
      <c r="J140" t="s">
        <v>3841</v>
      </c>
      <c r="K140" t="s">
        <v>146</v>
      </c>
      <c r="L140" t="s">
        <v>147</v>
      </c>
      <c r="M140" t="s">
        <v>148</v>
      </c>
      <c r="N140" t="s">
        <v>120</v>
      </c>
      <c r="O140" t="s">
        <v>121</v>
      </c>
      <c r="P140" s="6">
        <v>96950</v>
      </c>
      <c r="Q140" t="s">
        <v>122</v>
      </c>
      <c r="S140" s="8">
        <v>16702352883</v>
      </c>
      <c r="T140">
        <v>0</v>
      </c>
      <c r="U140" t="s">
        <v>149</v>
      </c>
      <c r="V140">
        <v>56132</v>
      </c>
      <c r="W140" t="s">
        <v>124</v>
      </c>
      <c r="Y140" t="s">
        <v>151</v>
      </c>
      <c r="Z140" t="s">
        <v>152</v>
      </c>
      <c r="AA140" t="s">
        <v>153</v>
      </c>
      <c r="AB140" t="s">
        <v>154</v>
      </c>
      <c r="AC140" t="s">
        <v>147</v>
      </c>
      <c r="AD140" t="s">
        <v>148</v>
      </c>
      <c r="AE140" t="s">
        <v>120</v>
      </c>
      <c r="AF140" t="s">
        <v>121</v>
      </c>
      <c r="AG140" s="6">
        <v>96950</v>
      </c>
      <c r="AH140" t="s">
        <v>122</v>
      </c>
      <c r="AJ140" s="8">
        <v>16702352883</v>
      </c>
      <c r="AK140">
        <v>0</v>
      </c>
      <c r="AL140" t="s">
        <v>155</v>
      </c>
      <c r="BE140" t="str">
        <f>"51-3011.00"</f>
        <v>51-3011.00</v>
      </c>
      <c r="BF140" t="s">
        <v>217</v>
      </c>
      <c r="BG140" t="s">
        <v>9067</v>
      </c>
      <c r="BH140" t="s">
        <v>1319</v>
      </c>
      <c r="BI140">
        <v>5</v>
      </c>
      <c r="BK140" s="1">
        <v>45566</v>
      </c>
      <c r="BL140" s="1">
        <v>45930</v>
      </c>
      <c r="BO140">
        <v>35</v>
      </c>
      <c r="BP140">
        <v>0</v>
      </c>
      <c r="BQ140">
        <v>7</v>
      </c>
      <c r="BR140">
        <v>7</v>
      </c>
      <c r="BS140">
        <v>7</v>
      </c>
      <c r="BT140">
        <v>7</v>
      </c>
      <c r="BU140">
        <v>7</v>
      </c>
      <c r="BV140">
        <v>0</v>
      </c>
      <c r="BW140" t="str">
        <f>"8:00 AM"</f>
        <v>8:00 AM</v>
      </c>
      <c r="BX140" t="str">
        <f>"4:00 PM"</f>
        <v>4:00 PM</v>
      </c>
      <c r="BY140" t="s">
        <v>133</v>
      </c>
      <c r="BZ140">
        <v>0</v>
      </c>
      <c r="CA140">
        <v>12</v>
      </c>
      <c r="CB140" t="s">
        <v>117</v>
      </c>
      <c r="CD140" s="2" t="s">
        <v>9068</v>
      </c>
      <c r="CE140" t="s">
        <v>147</v>
      </c>
      <c r="CF140" t="s">
        <v>161</v>
      </c>
      <c r="CG140" t="s">
        <v>120</v>
      </c>
      <c r="CH140" t="s">
        <v>121</v>
      </c>
      <c r="CI140" s="6">
        <v>96950</v>
      </c>
      <c r="CJ140" s="10">
        <v>8.36</v>
      </c>
      <c r="CK140" s="10">
        <v>8.36</v>
      </c>
      <c r="CL140" s="10">
        <v>12.54</v>
      </c>
      <c r="CM140" s="10">
        <v>12.54</v>
      </c>
      <c r="CN140" t="s">
        <v>137</v>
      </c>
      <c r="CO140" t="s">
        <v>9069</v>
      </c>
      <c r="CP140" t="s">
        <v>138</v>
      </c>
      <c r="CR140" t="s">
        <v>117</v>
      </c>
      <c r="CS140" t="s">
        <v>139</v>
      </c>
      <c r="CT140" t="s">
        <v>140</v>
      </c>
      <c r="CU140" t="s">
        <v>139</v>
      </c>
      <c r="CV140" t="s">
        <v>139</v>
      </c>
      <c r="CW140" t="s">
        <v>139</v>
      </c>
      <c r="CX140" t="s">
        <v>140</v>
      </c>
      <c r="CY140" t="s">
        <v>3433</v>
      </c>
      <c r="CZ140" s="8">
        <v>16702352883</v>
      </c>
      <c r="DA140" t="s">
        <v>155</v>
      </c>
      <c r="DB140" t="s">
        <v>164</v>
      </c>
      <c r="DC140" t="s">
        <v>139</v>
      </c>
      <c r="DD140" t="s">
        <v>117</v>
      </c>
    </row>
    <row r="141" spans="1:114" ht="15" customHeight="1" x14ac:dyDescent="0.35">
      <c r="A141" t="s">
        <v>15909</v>
      </c>
      <c r="B141" t="s">
        <v>144</v>
      </c>
      <c r="C141" s="1">
        <v>45447</v>
      </c>
      <c r="D141" s="1">
        <v>45574</v>
      </c>
      <c r="E141" t="s">
        <v>116</v>
      </c>
      <c r="F141" s="1">
        <v>45564</v>
      </c>
      <c r="G141" t="s">
        <v>117</v>
      </c>
      <c r="H141" t="s">
        <v>117</v>
      </c>
      <c r="I141" t="s">
        <v>117</v>
      </c>
      <c r="J141" t="s">
        <v>3570</v>
      </c>
      <c r="L141" t="s">
        <v>8834</v>
      </c>
      <c r="M141" t="s">
        <v>15910</v>
      </c>
      <c r="N141" t="s">
        <v>120</v>
      </c>
      <c r="O141" t="s">
        <v>121</v>
      </c>
      <c r="P141" s="6">
        <v>96950</v>
      </c>
      <c r="Q141" t="s">
        <v>122</v>
      </c>
      <c r="S141" s="8">
        <v>16702355009</v>
      </c>
      <c r="U141" t="s">
        <v>971</v>
      </c>
      <c r="V141">
        <v>561311</v>
      </c>
      <c r="W141" t="s">
        <v>150</v>
      </c>
      <c r="X141" t="s">
        <v>139</v>
      </c>
      <c r="Y141" t="s">
        <v>15911</v>
      </c>
      <c r="Z141" t="s">
        <v>9222</v>
      </c>
      <c r="AA141" t="s">
        <v>9223</v>
      </c>
      <c r="AB141" t="s">
        <v>128</v>
      </c>
      <c r="AC141" t="s">
        <v>8834</v>
      </c>
      <c r="AD141" t="s">
        <v>3572</v>
      </c>
      <c r="AE141" t="s">
        <v>120</v>
      </c>
      <c r="AF141" t="s">
        <v>121</v>
      </c>
      <c r="AG141" s="6">
        <v>96950</v>
      </c>
      <c r="AH141" t="s">
        <v>122</v>
      </c>
      <c r="AJ141" s="8">
        <v>16702355009</v>
      </c>
      <c r="AL141" t="s">
        <v>977</v>
      </c>
      <c r="BE141" t="str">
        <f>"37-2012.00"</f>
        <v>37-2012.00</v>
      </c>
      <c r="BF141" t="s">
        <v>130</v>
      </c>
      <c r="BG141" t="s">
        <v>8835</v>
      </c>
      <c r="BH141" t="s">
        <v>979</v>
      </c>
      <c r="BI141">
        <v>15</v>
      </c>
      <c r="BJ141">
        <v>15</v>
      </c>
      <c r="BK141" s="1">
        <v>45566</v>
      </c>
      <c r="BL141" s="1">
        <v>45930</v>
      </c>
      <c r="BM141" s="1">
        <v>45574</v>
      </c>
      <c r="BN141" s="1">
        <v>45930</v>
      </c>
      <c r="BO141">
        <v>35</v>
      </c>
      <c r="BP141">
        <v>0</v>
      </c>
      <c r="BQ141">
        <v>7</v>
      </c>
      <c r="BR141">
        <v>7</v>
      </c>
      <c r="BS141">
        <v>7</v>
      </c>
      <c r="BT141">
        <v>7</v>
      </c>
      <c r="BU141">
        <v>7</v>
      </c>
      <c r="BV141">
        <v>0</v>
      </c>
      <c r="BW141" t="str">
        <f>"8:00 AM"</f>
        <v>8:00 AM</v>
      </c>
      <c r="BX141" t="str">
        <f>"4:00 PM"</f>
        <v>4:00 PM</v>
      </c>
      <c r="BY141" t="s">
        <v>133</v>
      </c>
      <c r="BZ141">
        <v>0</v>
      </c>
      <c r="CA141">
        <v>3</v>
      </c>
      <c r="CB141" t="s">
        <v>117</v>
      </c>
      <c r="CD141" t="s">
        <v>8836</v>
      </c>
      <c r="CE141" t="s">
        <v>6525</v>
      </c>
      <c r="CG141" t="s">
        <v>120</v>
      </c>
      <c r="CH141" t="s">
        <v>121</v>
      </c>
      <c r="CI141" s="6">
        <v>96950</v>
      </c>
      <c r="CJ141" s="10">
        <v>7.64</v>
      </c>
      <c r="CK141" s="10">
        <v>7.64</v>
      </c>
      <c r="CL141" s="10">
        <v>11.46</v>
      </c>
      <c r="CM141" s="10">
        <v>11.46</v>
      </c>
      <c r="CN141" t="s">
        <v>137</v>
      </c>
      <c r="CO141" t="s">
        <v>481</v>
      </c>
      <c r="CP141" t="s">
        <v>138</v>
      </c>
      <c r="CR141" t="s">
        <v>117</v>
      </c>
      <c r="CS141" t="s">
        <v>139</v>
      </c>
      <c r="CT141" t="s">
        <v>140</v>
      </c>
      <c r="CU141" t="s">
        <v>139</v>
      </c>
      <c r="CV141" t="s">
        <v>140</v>
      </c>
      <c r="CW141" t="s">
        <v>139</v>
      </c>
      <c r="CX141" t="s">
        <v>140</v>
      </c>
      <c r="CY141" t="s">
        <v>3720</v>
      </c>
      <c r="CZ141" s="8">
        <v>16702355009</v>
      </c>
      <c r="DA141" t="s">
        <v>977</v>
      </c>
      <c r="DB141" t="s">
        <v>140</v>
      </c>
      <c r="DC141" t="s">
        <v>139</v>
      </c>
      <c r="DD141" t="s">
        <v>139</v>
      </c>
    </row>
    <row r="142" spans="1:114" ht="15" customHeight="1" x14ac:dyDescent="0.35">
      <c r="A142" t="s">
        <v>9075</v>
      </c>
      <c r="B142" t="s">
        <v>166</v>
      </c>
      <c r="C142" s="1">
        <v>45455</v>
      </c>
      <c r="D142" s="1">
        <v>45574</v>
      </c>
      <c r="E142" t="s">
        <v>116</v>
      </c>
      <c r="F142" s="1">
        <v>45565</v>
      </c>
      <c r="G142" t="s">
        <v>139</v>
      </c>
      <c r="H142" t="s">
        <v>117</v>
      </c>
      <c r="I142" t="s">
        <v>117</v>
      </c>
      <c r="J142" t="s">
        <v>145</v>
      </c>
      <c r="K142" t="s">
        <v>146</v>
      </c>
      <c r="L142" t="s">
        <v>147</v>
      </c>
      <c r="M142" t="s">
        <v>148</v>
      </c>
      <c r="N142" t="s">
        <v>120</v>
      </c>
      <c r="O142" t="s">
        <v>121</v>
      </c>
      <c r="P142" s="6">
        <v>96950</v>
      </c>
      <c r="Q142" t="s">
        <v>122</v>
      </c>
      <c r="S142" s="8">
        <v>16702352883</v>
      </c>
      <c r="T142">
        <v>0</v>
      </c>
      <c r="U142" t="s">
        <v>149</v>
      </c>
      <c r="V142">
        <v>56132</v>
      </c>
      <c r="W142" t="s">
        <v>124</v>
      </c>
      <c r="Y142" t="s">
        <v>151</v>
      </c>
      <c r="Z142" t="s">
        <v>152</v>
      </c>
      <c r="AA142" t="s">
        <v>153</v>
      </c>
      <c r="AB142" t="s">
        <v>154</v>
      </c>
      <c r="AC142" t="s">
        <v>147</v>
      </c>
      <c r="AD142" t="s">
        <v>148</v>
      </c>
      <c r="AE142" t="s">
        <v>120</v>
      </c>
      <c r="AF142" t="s">
        <v>121</v>
      </c>
      <c r="AG142" s="6">
        <v>96950</v>
      </c>
      <c r="AH142" t="s">
        <v>122</v>
      </c>
      <c r="AJ142" s="8">
        <v>16702352883</v>
      </c>
      <c r="AK142">
        <v>0</v>
      </c>
      <c r="AL142" t="s">
        <v>155</v>
      </c>
      <c r="BE142" t="str">
        <f>"53-7065.00"</f>
        <v>53-7065.00</v>
      </c>
      <c r="BF142" t="s">
        <v>255</v>
      </c>
      <c r="BG142" t="s">
        <v>9076</v>
      </c>
      <c r="BH142" t="s">
        <v>9077</v>
      </c>
      <c r="BI142">
        <v>3</v>
      </c>
      <c r="BK142" s="1">
        <v>45566</v>
      </c>
      <c r="BL142" s="1">
        <v>46660</v>
      </c>
      <c r="BO142">
        <v>35</v>
      </c>
      <c r="BP142">
        <v>0</v>
      </c>
      <c r="BQ142">
        <v>7</v>
      </c>
      <c r="BR142">
        <v>7</v>
      </c>
      <c r="BS142">
        <v>7</v>
      </c>
      <c r="BT142">
        <v>7</v>
      </c>
      <c r="BU142">
        <v>7</v>
      </c>
      <c r="BV142">
        <v>0</v>
      </c>
      <c r="BW142" t="str">
        <f>"8:00 AM"</f>
        <v>8:00 AM</v>
      </c>
      <c r="BX142" t="str">
        <f>"4:00 PM"</f>
        <v>4:00 PM</v>
      </c>
      <c r="BY142" t="s">
        <v>159</v>
      </c>
      <c r="BZ142">
        <v>0</v>
      </c>
      <c r="CA142">
        <v>3</v>
      </c>
      <c r="CB142" t="s">
        <v>117</v>
      </c>
      <c r="CD142" t="s">
        <v>9078</v>
      </c>
      <c r="CE142" t="s">
        <v>147</v>
      </c>
      <c r="CF142" t="s">
        <v>161</v>
      </c>
      <c r="CG142" t="s">
        <v>120</v>
      </c>
      <c r="CH142" t="s">
        <v>121</v>
      </c>
      <c r="CI142" s="6">
        <v>96950</v>
      </c>
      <c r="CJ142" s="10">
        <v>8.56</v>
      </c>
      <c r="CK142" s="10">
        <v>8.56</v>
      </c>
      <c r="CL142" s="10">
        <v>12.84</v>
      </c>
      <c r="CM142" s="10">
        <v>12.84</v>
      </c>
      <c r="CN142" t="s">
        <v>137</v>
      </c>
      <c r="CO142" t="s">
        <v>162</v>
      </c>
      <c r="CP142" t="s">
        <v>138</v>
      </c>
      <c r="CR142" t="s">
        <v>117</v>
      </c>
      <c r="CS142" t="s">
        <v>139</v>
      </c>
      <c r="CT142" t="s">
        <v>140</v>
      </c>
      <c r="CU142" t="s">
        <v>139</v>
      </c>
      <c r="CV142" t="s">
        <v>139</v>
      </c>
      <c r="CW142" t="s">
        <v>139</v>
      </c>
      <c r="CX142" t="s">
        <v>140</v>
      </c>
      <c r="CY142" t="s">
        <v>3433</v>
      </c>
      <c r="CZ142" s="8">
        <v>16702352883</v>
      </c>
      <c r="DA142" t="s">
        <v>155</v>
      </c>
      <c r="DB142" t="s">
        <v>164</v>
      </c>
      <c r="DC142" t="s">
        <v>139</v>
      </c>
      <c r="DD142" t="s">
        <v>117</v>
      </c>
    </row>
    <row r="143" spans="1:114" ht="15" customHeight="1" x14ac:dyDescent="0.35">
      <c r="A143" t="s">
        <v>11080</v>
      </c>
      <c r="B143" t="s">
        <v>166</v>
      </c>
      <c r="C143" s="1">
        <v>45456</v>
      </c>
      <c r="D143" s="1">
        <v>45574</v>
      </c>
      <c r="E143" t="s">
        <v>211</v>
      </c>
      <c r="G143" t="s">
        <v>117</v>
      </c>
      <c r="H143" t="s">
        <v>117</v>
      </c>
      <c r="I143" t="s">
        <v>117</v>
      </c>
      <c r="J143" t="s">
        <v>145</v>
      </c>
      <c r="K143" t="s">
        <v>146</v>
      </c>
      <c r="L143" t="s">
        <v>147</v>
      </c>
      <c r="M143" t="s">
        <v>148</v>
      </c>
      <c r="N143" t="s">
        <v>120</v>
      </c>
      <c r="O143" t="s">
        <v>121</v>
      </c>
      <c r="P143" s="6">
        <v>96950</v>
      </c>
      <c r="Q143" t="s">
        <v>122</v>
      </c>
      <c r="S143" s="8">
        <v>16702352883</v>
      </c>
      <c r="T143">
        <v>0</v>
      </c>
      <c r="U143" t="s">
        <v>149</v>
      </c>
      <c r="V143">
        <v>56132</v>
      </c>
      <c r="W143" t="s">
        <v>124</v>
      </c>
      <c r="Y143" t="s">
        <v>151</v>
      </c>
      <c r="Z143" t="s">
        <v>152</v>
      </c>
      <c r="AA143" t="s">
        <v>153</v>
      </c>
      <c r="AB143" t="s">
        <v>154</v>
      </c>
      <c r="AC143" t="s">
        <v>147</v>
      </c>
      <c r="AD143" t="s">
        <v>148</v>
      </c>
      <c r="AE143" t="s">
        <v>120</v>
      </c>
      <c r="AF143" t="s">
        <v>121</v>
      </c>
      <c r="AG143" s="6">
        <v>96950</v>
      </c>
      <c r="AH143" t="s">
        <v>122</v>
      </c>
      <c r="AJ143" s="8">
        <v>16702352883</v>
      </c>
      <c r="AK143">
        <v>0</v>
      </c>
      <c r="AL143" t="s">
        <v>155</v>
      </c>
      <c r="BE143" t="str">
        <f>"53-3031.00"</f>
        <v>53-3031.00</v>
      </c>
      <c r="BF143" t="s">
        <v>406</v>
      </c>
      <c r="BG143" t="s">
        <v>11081</v>
      </c>
      <c r="BH143" t="s">
        <v>7664</v>
      </c>
      <c r="BI143">
        <v>5</v>
      </c>
      <c r="BK143" s="1">
        <v>45536</v>
      </c>
      <c r="BL143" s="1">
        <v>45900</v>
      </c>
      <c r="BO143">
        <v>35</v>
      </c>
      <c r="BP143">
        <v>0</v>
      </c>
      <c r="BQ143">
        <v>7</v>
      </c>
      <c r="BR143">
        <v>7</v>
      </c>
      <c r="BS143">
        <v>7</v>
      </c>
      <c r="BT143">
        <v>7</v>
      </c>
      <c r="BU143">
        <v>7</v>
      </c>
      <c r="BV143">
        <v>0</v>
      </c>
      <c r="BW143" t="str">
        <f>"8:00 AM"</f>
        <v>8:00 AM</v>
      </c>
      <c r="BX143" t="str">
        <f>"4:00 PM"</f>
        <v>4:00 PM</v>
      </c>
      <c r="BY143" t="s">
        <v>159</v>
      </c>
      <c r="BZ143">
        <v>0</v>
      </c>
      <c r="CA143">
        <v>12</v>
      </c>
      <c r="CB143" t="s">
        <v>117</v>
      </c>
      <c r="CD143" t="s">
        <v>11082</v>
      </c>
      <c r="CE143" t="s">
        <v>147</v>
      </c>
      <c r="CF143" t="s">
        <v>161</v>
      </c>
      <c r="CG143" t="s">
        <v>120</v>
      </c>
      <c r="CH143" t="s">
        <v>121</v>
      </c>
      <c r="CI143" s="6">
        <v>96950</v>
      </c>
      <c r="CJ143" s="10">
        <v>8.1999999999999993</v>
      </c>
      <c r="CK143" s="10">
        <v>8.1999999999999993</v>
      </c>
      <c r="CL143" s="10">
        <v>12.3</v>
      </c>
      <c r="CM143" s="10">
        <v>12.3</v>
      </c>
      <c r="CN143" t="s">
        <v>137</v>
      </c>
      <c r="CO143" t="s">
        <v>140</v>
      </c>
      <c r="CP143" t="s">
        <v>138</v>
      </c>
      <c r="CR143" t="s">
        <v>117</v>
      </c>
      <c r="CS143" t="s">
        <v>139</v>
      </c>
      <c r="CT143" t="s">
        <v>140</v>
      </c>
      <c r="CU143" t="s">
        <v>139</v>
      </c>
      <c r="CV143" t="s">
        <v>139</v>
      </c>
      <c r="CW143" t="s">
        <v>139</v>
      </c>
      <c r="CX143" t="s">
        <v>140</v>
      </c>
      <c r="CY143" t="s">
        <v>3433</v>
      </c>
      <c r="CZ143" s="8">
        <v>16702352883</v>
      </c>
      <c r="DA143" t="s">
        <v>155</v>
      </c>
      <c r="DB143" t="s">
        <v>140</v>
      </c>
      <c r="DC143" t="s">
        <v>139</v>
      </c>
      <c r="DD143" t="s">
        <v>117</v>
      </c>
    </row>
    <row r="144" spans="1:114" ht="15" customHeight="1" x14ac:dyDescent="0.35">
      <c r="A144" t="s">
        <v>15739</v>
      </c>
      <c r="B144" t="s">
        <v>166</v>
      </c>
      <c r="C144" s="1">
        <v>45456</v>
      </c>
      <c r="D144" s="1">
        <v>45574</v>
      </c>
      <c r="E144" t="s">
        <v>211</v>
      </c>
      <c r="G144" t="s">
        <v>117</v>
      </c>
      <c r="H144" t="s">
        <v>117</v>
      </c>
      <c r="I144" t="s">
        <v>117</v>
      </c>
      <c r="J144" t="s">
        <v>145</v>
      </c>
      <c r="K144" t="s">
        <v>146</v>
      </c>
      <c r="L144" t="s">
        <v>147</v>
      </c>
      <c r="M144" t="s">
        <v>148</v>
      </c>
      <c r="N144" t="s">
        <v>120</v>
      </c>
      <c r="O144" t="s">
        <v>121</v>
      </c>
      <c r="P144" s="6">
        <v>96950</v>
      </c>
      <c r="Q144" t="s">
        <v>122</v>
      </c>
      <c r="S144" s="8">
        <v>16702352883</v>
      </c>
      <c r="T144">
        <v>0</v>
      </c>
      <c r="U144" t="s">
        <v>149</v>
      </c>
      <c r="V144">
        <v>56132</v>
      </c>
      <c r="W144" t="s">
        <v>124</v>
      </c>
      <c r="Y144" t="s">
        <v>151</v>
      </c>
      <c r="Z144" t="s">
        <v>152</v>
      </c>
      <c r="AA144" t="s">
        <v>153</v>
      </c>
      <c r="AB144" t="s">
        <v>154</v>
      </c>
      <c r="AC144" t="s">
        <v>147</v>
      </c>
      <c r="AD144" t="s">
        <v>148</v>
      </c>
      <c r="AE144" t="s">
        <v>120</v>
      </c>
      <c r="AF144" t="s">
        <v>121</v>
      </c>
      <c r="AG144" s="6">
        <v>96950</v>
      </c>
      <c r="AH144" t="s">
        <v>122</v>
      </c>
      <c r="AJ144" s="8">
        <v>16702352883</v>
      </c>
      <c r="AK144">
        <v>0</v>
      </c>
      <c r="AL144" t="s">
        <v>155</v>
      </c>
      <c r="BE144" t="str">
        <f>"43-3031.00"</f>
        <v>43-3031.00</v>
      </c>
      <c r="BF144" t="s">
        <v>357</v>
      </c>
      <c r="BG144" t="s">
        <v>3207</v>
      </c>
      <c r="BH144" t="s">
        <v>3208</v>
      </c>
      <c r="BI144">
        <v>5</v>
      </c>
      <c r="BK144" s="1">
        <v>45536</v>
      </c>
      <c r="BL144" s="1">
        <v>45900</v>
      </c>
      <c r="BO144">
        <v>35</v>
      </c>
      <c r="BP144">
        <v>0</v>
      </c>
      <c r="BQ144">
        <v>7</v>
      </c>
      <c r="BR144">
        <v>7</v>
      </c>
      <c r="BS144">
        <v>7</v>
      </c>
      <c r="BT144">
        <v>7</v>
      </c>
      <c r="BU144">
        <v>7</v>
      </c>
      <c r="BV144">
        <v>0</v>
      </c>
      <c r="BW144" t="str">
        <f>"8:00 AM"</f>
        <v>8:00 AM</v>
      </c>
      <c r="BX144" t="str">
        <f>"4:00 PM"</f>
        <v>4:00 PM</v>
      </c>
      <c r="BY144" t="s">
        <v>159</v>
      </c>
      <c r="BZ144">
        <v>0</v>
      </c>
      <c r="CA144">
        <v>12</v>
      </c>
      <c r="CB144" t="s">
        <v>117</v>
      </c>
      <c r="CD144" t="s">
        <v>3209</v>
      </c>
      <c r="CE144" t="s">
        <v>147</v>
      </c>
      <c r="CF144" t="s">
        <v>161</v>
      </c>
      <c r="CG144" t="s">
        <v>120</v>
      </c>
      <c r="CH144" t="s">
        <v>121</v>
      </c>
      <c r="CI144" s="6">
        <v>96950</v>
      </c>
      <c r="CJ144" s="10">
        <v>11.43</v>
      </c>
      <c r="CK144" s="10">
        <v>11.43</v>
      </c>
      <c r="CL144" s="10">
        <v>17.149999999999999</v>
      </c>
      <c r="CM144" s="10">
        <v>17.149999999999999</v>
      </c>
      <c r="CN144" t="s">
        <v>137</v>
      </c>
      <c r="CO144" t="s">
        <v>140</v>
      </c>
      <c r="CP144" t="s">
        <v>138</v>
      </c>
      <c r="CR144" t="s">
        <v>117</v>
      </c>
      <c r="CS144" t="s">
        <v>139</v>
      </c>
      <c r="CT144" t="s">
        <v>140</v>
      </c>
      <c r="CU144" t="s">
        <v>139</v>
      </c>
      <c r="CV144" t="s">
        <v>139</v>
      </c>
      <c r="CW144" t="s">
        <v>139</v>
      </c>
      <c r="CX144" t="s">
        <v>140</v>
      </c>
      <c r="CY144" t="s">
        <v>163</v>
      </c>
      <c r="CZ144" s="8">
        <v>16702352883</v>
      </c>
      <c r="DA144" t="s">
        <v>155</v>
      </c>
      <c r="DB144" t="s">
        <v>140</v>
      </c>
      <c r="DC144" t="s">
        <v>139</v>
      </c>
      <c r="DD144" t="s">
        <v>117</v>
      </c>
    </row>
    <row r="145" spans="1:108" ht="15" customHeight="1" x14ac:dyDescent="0.35">
      <c r="A145" t="s">
        <v>12908</v>
      </c>
      <c r="B145" t="s">
        <v>166</v>
      </c>
      <c r="C145" s="1">
        <v>45456</v>
      </c>
      <c r="D145" s="1">
        <v>45574</v>
      </c>
      <c r="E145" t="s">
        <v>211</v>
      </c>
      <c r="G145" t="s">
        <v>117</v>
      </c>
      <c r="H145" t="s">
        <v>117</v>
      </c>
      <c r="I145" t="s">
        <v>117</v>
      </c>
      <c r="J145" t="s">
        <v>145</v>
      </c>
      <c r="K145" t="s">
        <v>146</v>
      </c>
      <c r="L145" t="s">
        <v>147</v>
      </c>
      <c r="M145" t="s">
        <v>148</v>
      </c>
      <c r="N145" t="s">
        <v>120</v>
      </c>
      <c r="O145" t="s">
        <v>121</v>
      </c>
      <c r="P145" s="6">
        <v>96950</v>
      </c>
      <c r="Q145" t="s">
        <v>122</v>
      </c>
      <c r="S145" s="8">
        <v>16702352883</v>
      </c>
      <c r="T145">
        <v>0</v>
      </c>
      <c r="U145" t="s">
        <v>149</v>
      </c>
      <c r="V145">
        <v>56132</v>
      </c>
      <c r="W145" t="s">
        <v>124</v>
      </c>
      <c r="Y145" t="s">
        <v>151</v>
      </c>
      <c r="Z145" t="s">
        <v>152</v>
      </c>
      <c r="AA145" t="s">
        <v>153</v>
      </c>
      <c r="AB145" t="s">
        <v>154</v>
      </c>
      <c r="AC145" t="s">
        <v>147</v>
      </c>
      <c r="AD145" t="s">
        <v>148</v>
      </c>
      <c r="AE145" t="s">
        <v>120</v>
      </c>
      <c r="AF145" t="s">
        <v>121</v>
      </c>
      <c r="AG145" s="6">
        <v>96950</v>
      </c>
      <c r="AH145" t="s">
        <v>122</v>
      </c>
      <c r="AJ145" s="8">
        <v>16702352883</v>
      </c>
      <c r="AK145">
        <v>0</v>
      </c>
      <c r="AL145" t="s">
        <v>155</v>
      </c>
      <c r="BE145" t="str">
        <f>"35-3023.00"</f>
        <v>35-3023.00</v>
      </c>
      <c r="BF145" t="s">
        <v>509</v>
      </c>
      <c r="BG145" t="s">
        <v>3736</v>
      </c>
      <c r="BH145" t="s">
        <v>692</v>
      </c>
      <c r="BI145">
        <v>5</v>
      </c>
      <c r="BK145" s="1">
        <v>45536</v>
      </c>
      <c r="BL145" s="1">
        <v>45900</v>
      </c>
      <c r="BO145">
        <v>35</v>
      </c>
      <c r="BP145">
        <v>0</v>
      </c>
      <c r="BQ145">
        <v>7</v>
      </c>
      <c r="BR145">
        <v>7</v>
      </c>
      <c r="BS145">
        <v>7</v>
      </c>
      <c r="BT145">
        <v>7</v>
      </c>
      <c r="BU145">
        <v>7</v>
      </c>
      <c r="BV145">
        <v>0</v>
      </c>
      <c r="BW145" t="str">
        <f>"8:00 AM"</f>
        <v>8:00 AM</v>
      </c>
      <c r="BX145" t="str">
        <f>"4:00 PM"</f>
        <v>4:00 PM</v>
      </c>
      <c r="BY145" t="s">
        <v>133</v>
      </c>
      <c r="BZ145">
        <v>0</v>
      </c>
      <c r="CA145">
        <v>3</v>
      </c>
      <c r="CB145" t="s">
        <v>117</v>
      </c>
      <c r="CD145" t="s">
        <v>3737</v>
      </c>
      <c r="CE145" t="s">
        <v>147</v>
      </c>
      <c r="CF145" t="s">
        <v>161</v>
      </c>
      <c r="CG145" t="s">
        <v>120</v>
      </c>
      <c r="CH145" t="s">
        <v>121</v>
      </c>
      <c r="CI145" s="6">
        <v>96950</v>
      </c>
      <c r="CJ145" s="10">
        <v>7.97</v>
      </c>
      <c r="CK145" s="10">
        <v>7.97</v>
      </c>
      <c r="CL145" s="10">
        <v>11.96</v>
      </c>
      <c r="CM145" s="10">
        <v>11.96</v>
      </c>
      <c r="CN145" t="s">
        <v>137</v>
      </c>
      <c r="CO145" t="s">
        <v>140</v>
      </c>
      <c r="CP145" t="s">
        <v>138</v>
      </c>
      <c r="CR145" t="s">
        <v>117</v>
      </c>
      <c r="CS145" t="s">
        <v>139</v>
      </c>
      <c r="CT145" t="s">
        <v>140</v>
      </c>
      <c r="CU145" t="s">
        <v>139</v>
      </c>
      <c r="CV145" t="s">
        <v>139</v>
      </c>
      <c r="CW145" t="s">
        <v>139</v>
      </c>
      <c r="CX145" t="s">
        <v>140</v>
      </c>
      <c r="CY145" t="s">
        <v>163</v>
      </c>
      <c r="CZ145" s="8">
        <v>16702352883</v>
      </c>
      <c r="DA145" t="s">
        <v>155</v>
      </c>
      <c r="DB145" t="s">
        <v>140</v>
      </c>
      <c r="DC145" t="s">
        <v>139</v>
      </c>
      <c r="DD145" t="s">
        <v>117</v>
      </c>
    </row>
    <row r="146" spans="1:108" ht="15" customHeight="1" x14ac:dyDescent="0.35">
      <c r="A146" t="s">
        <v>9216</v>
      </c>
      <c r="B146" t="s">
        <v>166</v>
      </c>
      <c r="C146" s="1">
        <v>45457</v>
      </c>
      <c r="D146" s="1">
        <v>45574</v>
      </c>
      <c r="E146" t="s">
        <v>211</v>
      </c>
      <c r="G146" t="s">
        <v>117</v>
      </c>
      <c r="H146" t="s">
        <v>117</v>
      </c>
      <c r="I146" t="s">
        <v>117</v>
      </c>
      <c r="J146" t="s">
        <v>145</v>
      </c>
      <c r="K146" t="s">
        <v>146</v>
      </c>
      <c r="L146" t="s">
        <v>147</v>
      </c>
      <c r="M146" t="s">
        <v>148</v>
      </c>
      <c r="N146" t="s">
        <v>120</v>
      </c>
      <c r="O146" t="s">
        <v>121</v>
      </c>
      <c r="P146" s="6">
        <v>96950</v>
      </c>
      <c r="Q146" t="s">
        <v>122</v>
      </c>
      <c r="S146" s="8">
        <v>16702352883</v>
      </c>
      <c r="T146">
        <v>0</v>
      </c>
      <c r="U146" t="s">
        <v>149</v>
      </c>
      <c r="V146">
        <v>56132</v>
      </c>
      <c r="W146" t="s">
        <v>124</v>
      </c>
      <c r="Y146" t="s">
        <v>151</v>
      </c>
      <c r="Z146" t="s">
        <v>152</v>
      </c>
      <c r="AA146" t="s">
        <v>153</v>
      </c>
      <c r="AB146" t="s">
        <v>154</v>
      </c>
      <c r="AC146" t="s">
        <v>147</v>
      </c>
      <c r="AD146" t="s">
        <v>148</v>
      </c>
      <c r="AE146" t="s">
        <v>120</v>
      </c>
      <c r="AF146" t="s">
        <v>121</v>
      </c>
      <c r="AG146" s="6">
        <v>96950</v>
      </c>
      <c r="AH146" t="s">
        <v>122</v>
      </c>
      <c r="AJ146" s="8">
        <v>16702352883</v>
      </c>
      <c r="AK146">
        <v>0</v>
      </c>
      <c r="AL146" t="s">
        <v>155</v>
      </c>
      <c r="BE146" t="str">
        <f>"49-9071.00"</f>
        <v>49-9071.00</v>
      </c>
      <c r="BF146" t="s">
        <v>156</v>
      </c>
      <c r="BG146" t="s">
        <v>9217</v>
      </c>
      <c r="BH146" t="s">
        <v>158</v>
      </c>
      <c r="BI146">
        <v>5</v>
      </c>
      <c r="BK146" s="1">
        <v>45536</v>
      </c>
      <c r="BL146" s="1">
        <v>45900</v>
      </c>
      <c r="BO146">
        <v>35</v>
      </c>
      <c r="BP146">
        <v>0</v>
      </c>
      <c r="BQ146">
        <v>7</v>
      </c>
      <c r="BR146">
        <v>7</v>
      </c>
      <c r="BS146">
        <v>7</v>
      </c>
      <c r="BT146">
        <v>7</v>
      </c>
      <c r="BU146">
        <v>7</v>
      </c>
      <c r="BV146">
        <v>0</v>
      </c>
      <c r="BW146" t="str">
        <f>"8:00 AM"</f>
        <v>8:00 AM</v>
      </c>
      <c r="BX146" t="str">
        <f>"4:00 PM"</f>
        <v>4:00 PM</v>
      </c>
      <c r="BY146" t="s">
        <v>159</v>
      </c>
      <c r="BZ146">
        <v>0</v>
      </c>
      <c r="CA146">
        <v>12</v>
      </c>
      <c r="CB146" t="s">
        <v>117</v>
      </c>
      <c r="CD146" t="s">
        <v>9218</v>
      </c>
      <c r="CE146" t="s">
        <v>147</v>
      </c>
      <c r="CF146" t="s">
        <v>161</v>
      </c>
      <c r="CG146" t="s">
        <v>120</v>
      </c>
      <c r="CH146" t="s">
        <v>121</v>
      </c>
      <c r="CI146" s="6">
        <v>96950</v>
      </c>
      <c r="CJ146" s="10">
        <v>9.5399999999999991</v>
      </c>
      <c r="CK146" s="10">
        <v>9.5399999999999991</v>
      </c>
      <c r="CL146" s="10">
        <v>14.31</v>
      </c>
      <c r="CM146" s="10">
        <v>14.31</v>
      </c>
      <c r="CN146" t="s">
        <v>137</v>
      </c>
      <c r="CO146" t="s">
        <v>140</v>
      </c>
      <c r="CP146" t="s">
        <v>138</v>
      </c>
      <c r="CR146" t="s">
        <v>117</v>
      </c>
      <c r="CS146" t="s">
        <v>139</v>
      </c>
      <c r="CT146" t="s">
        <v>140</v>
      </c>
      <c r="CU146" t="s">
        <v>139</v>
      </c>
      <c r="CV146" t="s">
        <v>139</v>
      </c>
      <c r="CW146" t="s">
        <v>139</v>
      </c>
      <c r="CX146" t="s">
        <v>140</v>
      </c>
      <c r="CY146" t="s">
        <v>3210</v>
      </c>
      <c r="CZ146" s="8">
        <v>16702352883</v>
      </c>
      <c r="DA146" t="s">
        <v>155</v>
      </c>
      <c r="DB146" t="s">
        <v>140</v>
      </c>
      <c r="DC146" t="s">
        <v>139</v>
      </c>
      <c r="DD146" t="s">
        <v>117</v>
      </c>
    </row>
    <row r="147" spans="1:108" ht="15" customHeight="1" x14ac:dyDescent="0.35">
      <c r="A147" t="s">
        <v>13059</v>
      </c>
      <c r="B147" t="s">
        <v>166</v>
      </c>
      <c r="C147" s="1">
        <v>45457</v>
      </c>
      <c r="D147" s="1">
        <v>45574</v>
      </c>
      <c r="E147" t="s">
        <v>211</v>
      </c>
      <c r="G147" t="s">
        <v>117</v>
      </c>
      <c r="H147" t="s">
        <v>117</v>
      </c>
      <c r="I147" t="s">
        <v>117</v>
      </c>
      <c r="J147" t="s">
        <v>145</v>
      </c>
      <c r="K147" t="s">
        <v>146</v>
      </c>
      <c r="L147" t="s">
        <v>147</v>
      </c>
      <c r="M147" t="s">
        <v>148</v>
      </c>
      <c r="N147" t="s">
        <v>120</v>
      </c>
      <c r="O147" t="s">
        <v>121</v>
      </c>
      <c r="P147" s="6">
        <v>96950</v>
      </c>
      <c r="Q147" t="s">
        <v>122</v>
      </c>
      <c r="S147" s="8">
        <v>16702352883</v>
      </c>
      <c r="T147">
        <v>0</v>
      </c>
      <c r="U147" t="s">
        <v>149</v>
      </c>
      <c r="V147">
        <v>56132</v>
      </c>
      <c r="W147" t="s">
        <v>124</v>
      </c>
      <c r="Y147" t="s">
        <v>151</v>
      </c>
      <c r="Z147" t="s">
        <v>152</v>
      </c>
      <c r="AA147" t="s">
        <v>153</v>
      </c>
      <c r="AB147" t="s">
        <v>154</v>
      </c>
      <c r="AC147" t="s">
        <v>147</v>
      </c>
      <c r="AD147" t="s">
        <v>148</v>
      </c>
      <c r="AE147" t="s">
        <v>120</v>
      </c>
      <c r="AF147" t="s">
        <v>121</v>
      </c>
      <c r="AG147" s="6">
        <v>96950</v>
      </c>
      <c r="AH147" t="s">
        <v>122</v>
      </c>
      <c r="AJ147" s="8">
        <v>16702352883</v>
      </c>
      <c r="AK147">
        <v>0</v>
      </c>
      <c r="AL147" t="s">
        <v>155</v>
      </c>
      <c r="BE147" t="str">
        <f>"37-2011.00"</f>
        <v>37-2011.00</v>
      </c>
      <c r="BF147" t="s">
        <v>701</v>
      </c>
      <c r="BG147" t="s">
        <v>13060</v>
      </c>
      <c r="BH147" t="s">
        <v>5093</v>
      </c>
      <c r="BI147">
        <v>5</v>
      </c>
      <c r="BK147" s="1">
        <v>45536</v>
      </c>
      <c r="BL147" s="1">
        <v>45900</v>
      </c>
      <c r="BO147">
        <v>35</v>
      </c>
      <c r="BP147">
        <v>0</v>
      </c>
      <c r="BQ147">
        <v>7</v>
      </c>
      <c r="BR147">
        <v>7</v>
      </c>
      <c r="BS147">
        <v>7</v>
      </c>
      <c r="BT147">
        <v>7</v>
      </c>
      <c r="BU147">
        <v>7</v>
      </c>
      <c r="BV147">
        <v>0</v>
      </c>
      <c r="BW147" t="str">
        <f>"8:00 AM"</f>
        <v>8:00 AM</v>
      </c>
      <c r="BX147" t="str">
        <f>"4:00 PM"</f>
        <v>4:00 PM</v>
      </c>
      <c r="BY147" t="s">
        <v>133</v>
      </c>
      <c r="BZ147">
        <v>0</v>
      </c>
      <c r="CA147">
        <v>3</v>
      </c>
      <c r="CB147" t="s">
        <v>117</v>
      </c>
      <c r="CD147" t="s">
        <v>11829</v>
      </c>
      <c r="CE147" t="s">
        <v>147</v>
      </c>
      <c r="CF147" t="s">
        <v>161</v>
      </c>
      <c r="CG147" t="s">
        <v>120</v>
      </c>
      <c r="CH147" t="s">
        <v>121</v>
      </c>
      <c r="CI147" s="6">
        <v>96950</v>
      </c>
      <c r="CJ147" s="10">
        <v>8.15</v>
      </c>
      <c r="CK147" s="10">
        <v>8.15</v>
      </c>
      <c r="CL147" s="10">
        <v>12.23</v>
      </c>
      <c r="CM147" s="10">
        <v>12.23</v>
      </c>
      <c r="CN147" t="s">
        <v>137</v>
      </c>
      <c r="CO147" t="s">
        <v>140</v>
      </c>
      <c r="CP147" t="s">
        <v>138</v>
      </c>
      <c r="CR147" t="s">
        <v>117</v>
      </c>
      <c r="CS147" t="s">
        <v>139</v>
      </c>
      <c r="CT147" t="s">
        <v>140</v>
      </c>
      <c r="CU147" t="s">
        <v>139</v>
      </c>
      <c r="CV147" t="s">
        <v>139</v>
      </c>
      <c r="CW147" t="s">
        <v>139</v>
      </c>
      <c r="CX147" t="s">
        <v>140</v>
      </c>
      <c r="CY147" t="s">
        <v>163</v>
      </c>
      <c r="CZ147" s="8">
        <v>16702352883</v>
      </c>
      <c r="DA147" t="s">
        <v>155</v>
      </c>
      <c r="DB147" t="s">
        <v>140</v>
      </c>
      <c r="DC147" t="s">
        <v>139</v>
      </c>
      <c r="DD147" t="s">
        <v>117</v>
      </c>
    </row>
    <row r="148" spans="1:108" ht="15" customHeight="1" x14ac:dyDescent="0.35">
      <c r="A148" t="s">
        <v>3282</v>
      </c>
      <c r="B148" t="s">
        <v>166</v>
      </c>
      <c r="C148" s="1">
        <v>45459</v>
      </c>
      <c r="D148" s="1">
        <v>45574</v>
      </c>
      <c r="E148" t="s">
        <v>211</v>
      </c>
      <c r="G148" t="s">
        <v>117</v>
      </c>
      <c r="H148" t="s">
        <v>117</v>
      </c>
      <c r="I148" t="s">
        <v>117</v>
      </c>
      <c r="J148" t="s">
        <v>145</v>
      </c>
      <c r="K148" t="s">
        <v>146</v>
      </c>
      <c r="L148" t="s">
        <v>3283</v>
      </c>
      <c r="M148" t="s">
        <v>148</v>
      </c>
      <c r="N148" t="s">
        <v>120</v>
      </c>
      <c r="O148" t="s">
        <v>121</v>
      </c>
      <c r="P148" s="6">
        <v>96950</v>
      </c>
      <c r="Q148" t="s">
        <v>122</v>
      </c>
      <c r="R148">
        <v>0</v>
      </c>
      <c r="S148" s="8">
        <v>16702352883</v>
      </c>
      <c r="T148">
        <v>0</v>
      </c>
      <c r="U148" t="s">
        <v>149</v>
      </c>
      <c r="V148">
        <v>56132</v>
      </c>
      <c r="W148" t="s">
        <v>124</v>
      </c>
      <c r="Y148" t="s">
        <v>151</v>
      </c>
      <c r="Z148" t="s">
        <v>152</v>
      </c>
      <c r="AA148" t="s">
        <v>153</v>
      </c>
      <c r="AB148" t="s">
        <v>154</v>
      </c>
      <c r="AC148" t="s">
        <v>3283</v>
      </c>
      <c r="AD148" t="s">
        <v>148</v>
      </c>
      <c r="AE148" t="s">
        <v>120</v>
      </c>
      <c r="AF148" t="s">
        <v>121</v>
      </c>
      <c r="AG148" s="6">
        <v>96950</v>
      </c>
      <c r="AH148" t="s">
        <v>122</v>
      </c>
      <c r="AJ148" s="8">
        <v>16702352883</v>
      </c>
      <c r="AK148">
        <v>0</v>
      </c>
      <c r="AL148" t="s">
        <v>155</v>
      </c>
      <c r="BE148" t="str">
        <f>"15-1232.00"</f>
        <v>15-1232.00</v>
      </c>
      <c r="BF148" t="s">
        <v>3284</v>
      </c>
      <c r="BG148" t="s">
        <v>3285</v>
      </c>
      <c r="BH148" t="s">
        <v>3286</v>
      </c>
      <c r="BI148">
        <v>5</v>
      </c>
      <c r="BK148" s="1">
        <v>45536</v>
      </c>
      <c r="BL148" s="1">
        <v>45900</v>
      </c>
      <c r="BO148">
        <v>35</v>
      </c>
      <c r="BP148">
        <v>0</v>
      </c>
      <c r="BQ148">
        <v>7</v>
      </c>
      <c r="BR148">
        <v>7</v>
      </c>
      <c r="BS148">
        <v>7</v>
      </c>
      <c r="BT148">
        <v>7</v>
      </c>
      <c r="BU148">
        <v>7</v>
      </c>
      <c r="BV148">
        <v>0</v>
      </c>
      <c r="BW148" t="str">
        <f>"8:00 AM"</f>
        <v>8:00 AM</v>
      </c>
      <c r="BX148" t="str">
        <f>"4:00 PM"</f>
        <v>4:00 PM</v>
      </c>
      <c r="BY148" t="s">
        <v>159</v>
      </c>
      <c r="BZ148">
        <v>0</v>
      </c>
      <c r="CA148">
        <v>12</v>
      </c>
      <c r="CB148" t="s">
        <v>117</v>
      </c>
      <c r="CD148" t="s">
        <v>3287</v>
      </c>
      <c r="CE148" t="s">
        <v>147</v>
      </c>
      <c r="CF148" t="s">
        <v>161</v>
      </c>
      <c r="CG148" t="s">
        <v>120</v>
      </c>
      <c r="CH148" t="s">
        <v>121</v>
      </c>
      <c r="CI148" s="6">
        <v>96950</v>
      </c>
      <c r="CJ148" s="10">
        <v>14.14</v>
      </c>
      <c r="CK148" s="10">
        <v>14.14</v>
      </c>
      <c r="CL148" s="10">
        <v>21.21</v>
      </c>
      <c r="CM148" s="10">
        <v>21.21</v>
      </c>
      <c r="CN148" t="s">
        <v>137</v>
      </c>
      <c r="CO148" t="s">
        <v>140</v>
      </c>
      <c r="CP148" t="s">
        <v>138</v>
      </c>
      <c r="CR148" t="s">
        <v>117</v>
      </c>
      <c r="CS148" t="s">
        <v>139</v>
      </c>
      <c r="CT148" t="s">
        <v>140</v>
      </c>
      <c r="CU148" t="s">
        <v>139</v>
      </c>
      <c r="CV148" t="s">
        <v>139</v>
      </c>
      <c r="CW148" t="s">
        <v>139</v>
      </c>
      <c r="CX148" t="s">
        <v>140</v>
      </c>
      <c r="CY148" t="s">
        <v>163</v>
      </c>
      <c r="CZ148" s="8">
        <v>16702352883</v>
      </c>
      <c r="DA148" t="s">
        <v>155</v>
      </c>
      <c r="DB148" t="s">
        <v>140</v>
      </c>
      <c r="DC148" t="s">
        <v>139</v>
      </c>
      <c r="DD148" t="s">
        <v>117</v>
      </c>
    </row>
    <row r="149" spans="1:108" ht="15" customHeight="1" x14ac:dyDescent="0.35">
      <c r="A149" t="s">
        <v>15964</v>
      </c>
      <c r="B149" t="s">
        <v>166</v>
      </c>
      <c r="C149" s="1">
        <v>45459</v>
      </c>
      <c r="D149" s="1">
        <v>45574</v>
      </c>
      <c r="E149" t="s">
        <v>211</v>
      </c>
      <c r="G149" t="s">
        <v>117</v>
      </c>
      <c r="H149" t="s">
        <v>117</v>
      </c>
      <c r="I149" t="s">
        <v>117</v>
      </c>
      <c r="J149" t="s">
        <v>145</v>
      </c>
      <c r="K149" t="s">
        <v>146</v>
      </c>
      <c r="L149" t="s">
        <v>147</v>
      </c>
      <c r="M149" t="s">
        <v>148</v>
      </c>
      <c r="N149" t="s">
        <v>120</v>
      </c>
      <c r="O149" t="s">
        <v>121</v>
      </c>
      <c r="P149" s="6">
        <v>96950</v>
      </c>
      <c r="Q149" t="s">
        <v>122</v>
      </c>
      <c r="S149" s="8">
        <v>16702352883</v>
      </c>
      <c r="T149">
        <v>0</v>
      </c>
      <c r="U149" t="s">
        <v>149</v>
      </c>
      <c r="V149">
        <v>56132</v>
      </c>
      <c r="W149" t="s">
        <v>124</v>
      </c>
      <c r="Y149" t="s">
        <v>151</v>
      </c>
      <c r="Z149" t="s">
        <v>152</v>
      </c>
      <c r="AA149" t="s">
        <v>153</v>
      </c>
      <c r="AB149" t="s">
        <v>154</v>
      </c>
      <c r="AC149" t="s">
        <v>147</v>
      </c>
      <c r="AD149" t="s">
        <v>148</v>
      </c>
      <c r="AE149" t="s">
        <v>120</v>
      </c>
      <c r="AF149" t="s">
        <v>121</v>
      </c>
      <c r="AG149" s="6">
        <v>96950</v>
      </c>
      <c r="AH149" t="s">
        <v>122</v>
      </c>
      <c r="AJ149" s="8">
        <v>16702352883</v>
      </c>
      <c r="AK149">
        <v>0</v>
      </c>
      <c r="AL149" t="s">
        <v>155</v>
      </c>
      <c r="BE149" t="str">
        <f>"49-9021.00"</f>
        <v>49-9021.00</v>
      </c>
      <c r="BF149" t="s">
        <v>239</v>
      </c>
      <c r="BG149" t="s">
        <v>15879</v>
      </c>
      <c r="BH149" t="s">
        <v>15880</v>
      </c>
      <c r="BI149">
        <v>5</v>
      </c>
      <c r="BK149" s="1">
        <v>45536</v>
      </c>
      <c r="BL149" s="1">
        <v>45900</v>
      </c>
      <c r="BO149">
        <v>35</v>
      </c>
      <c r="BP149">
        <v>0</v>
      </c>
      <c r="BQ149">
        <v>7</v>
      </c>
      <c r="BR149">
        <v>7</v>
      </c>
      <c r="BS149">
        <v>7</v>
      </c>
      <c r="BT149">
        <v>7</v>
      </c>
      <c r="BU149">
        <v>7</v>
      </c>
      <c r="BV149">
        <v>0</v>
      </c>
      <c r="BW149" t="str">
        <f>"8:00 AM"</f>
        <v>8:00 AM</v>
      </c>
      <c r="BX149" t="str">
        <f>"4:00 PM"</f>
        <v>4:00 PM</v>
      </c>
      <c r="BY149" t="s">
        <v>159</v>
      </c>
      <c r="BZ149">
        <v>0</v>
      </c>
      <c r="CA149">
        <v>12</v>
      </c>
      <c r="CB149" t="s">
        <v>117</v>
      </c>
      <c r="CD149" s="2" t="s">
        <v>15881</v>
      </c>
      <c r="CE149" t="s">
        <v>147</v>
      </c>
      <c r="CF149" t="s">
        <v>161</v>
      </c>
      <c r="CG149" t="s">
        <v>120</v>
      </c>
      <c r="CH149" t="s">
        <v>121</v>
      </c>
      <c r="CI149" s="6">
        <v>96950</v>
      </c>
      <c r="CJ149" s="10">
        <v>10.06</v>
      </c>
      <c r="CK149" s="10">
        <v>10.06</v>
      </c>
      <c r="CL149" s="10">
        <v>15.09</v>
      </c>
      <c r="CM149" s="10">
        <v>15.09</v>
      </c>
      <c r="CN149" t="s">
        <v>137</v>
      </c>
      <c r="CO149" t="s">
        <v>140</v>
      </c>
      <c r="CP149" t="s">
        <v>138</v>
      </c>
      <c r="CR149" t="s">
        <v>117</v>
      </c>
      <c r="CS149" t="s">
        <v>139</v>
      </c>
      <c r="CT149" t="s">
        <v>140</v>
      </c>
      <c r="CU149" t="s">
        <v>139</v>
      </c>
      <c r="CV149" t="s">
        <v>139</v>
      </c>
      <c r="CW149" t="s">
        <v>139</v>
      </c>
      <c r="CX149" t="s">
        <v>140</v>
      </c>
      <c r="CY149" t="s">
        <v>163</v>
      </c>
      <c r="CZ149" s="8">
        <v>16702352883</v>
      </c>
      <c r="DA149" t="s">
        <v>155</v>
      </c>
      <c r="DB149" t="s">
        <v>140</v>
      </c>
      <c r="DC149" t="s">
        <v>139</v>
      </c>
      <c r="DD149" t="s">
        <v>117</v>
      </c>
    </row>
    <row r="150" spans="1:108" ht="15" customHeight="1" x14ac:dyDescent="0.35">
      <c r="A150" t="s">
        <v>16009</v>
      </c>
      <c r="B150" t="s">
        <v>166</v>
      </c>
      <c r="C150" s="1">
        <v>45461</v>
      </c>
      <c r="D150" s="1">
        <v>45574</v>
      </c>
      <c r="E150" t="s">
        <v>211</v>
      </c>
      <c r="G150" t="s">
        <v>117</v>
      </c>
      <c r="H150" t="s">
        <v>117</v>
      </c>
      <c r="I150" t="s">
        <v>117</v>
      </c>
      <c r="J150" t="s">
        <v>145</v>
      </c>
      <c r="K150" t="s">
        <v>146</v>
      </c>
      <c r="L150" t="s">
        <v>3283</v>
      </c>
      <c r="M150" t="s">
        <v>148</v>
      </c>
      <c r="N150" t="s">
        <v>120</v>
      </c>
      <c r="O150" t="s">
        <v>121</v>
      </c>
      <c r="P150" s="6">
        <v>96950</v>
      </c>
      <c r="Q150" t="s">
        <v>122</v>
      </c>
      <c r="S150" s="8">
        <v>16702352883</v>
      </c>
      <c r="T150">
        <v>0</v>
      </c>
      <c r="U150" t="s">
        <v>149</v>
      </c>
      <c r="V150">
        <v>56132</v>
      </c>
      <c r="W150" t="s">
        <v>124</v>
      </c>
      <c r="Y150" t="s">
        <v>151</v>
      </c>
      <c r="Z150" t="s">
        <v>152</v>
      </c>
      <c r="AA150" t="s">
        <v>153</v>
      </c>
      <c r="AB150" t="s">
        <v>154</v>
      </c>
      <c r="AC150" t="s">
        <v>3283</v>
      </c>
      <c r="AD150" t="s">
        <v>148</v>
      </c>
      <c r="AE150" t="s">
        <v>120</v>
      </c>
      <c r="AF150" t="s">
        <v>121</v>
      </c>
      <c r="AG150" s="6">
        <v>96950</v>
      </c>
      <c r="AH150" t="s">
        <v>122</v>
      </c>
      <c r="AJ150" s="8">
        <v>16702352883</v>
      </c>
      <c r="AK150">
        <v>0</v>
      </c>
      <c r="AL150" t="s">
        <v>155</v>
      </c>
      <c r="BE150" t="str">
        <f>"43-5071.00"</f>
        <v>43-5071.00</v>
      </c>
      <c r="BF150" t="s">
        <v>16010</v>
      </c>
      <c r="BG150" t="s">
        <v>16011</v>
      </c>
      <c r="BH150" t="s">
        <v>16012</v>
      </c>
      <c r="BI150">
        <v>5</v>
      </c>
      <c r="BK150" s="1">
        <v>45536</v>
      </c>
      <c r="BL150" s="1">
        <v>45900</v>
      </c>
      <c r="BO150">
        <v>35</v>
      </c>
      <c r="BP150">
        <v>0</v>
      </c>
      <c r="BQ150">
        <v>7</v>
      </c>
      <c r="BR150">
        <v>7</v>
      </c>
      <c r="BS150">
        <v>7</v>
      </c>
      <c r="BT150">
        <v>7</v>
      </c>
      <c r="BU150">
        <v>7</v>
      </c>
      <c r="BV150">
        <v>0</v>
      </c>
      <c r="BW150" t="str">
        <f>"8:00 AM"</f>
        <v>8:00 AM</v>
      </c>
      <c r="BX150" t="str">
        <f>"4:00 PM"</f>
        <v>4:00 PM</v>
      </c>
      <c r="BY150" t="s">
        <v>159</v>
      </c>
      <c r="BZ150">
        <v>0</v>
      </c>
      <c r="CA150">
        <v>6</v>
      </c>
      <c r="CB150" t="s">
        <v>117</v>
      </c>
      <c r="CD150" t="s">
        <v>16013</v>
      </c>
      <c r="CE150" t="s">
        <v>3283</v>
      </c>
      <c r="CF150" t="s">
        <v>161</v>
      </c>
      <c r="CG150" t="s">
        <v>120</v>
      </c>
      <c r="CH150" t="s">
        <v>121</v>
      </c>
      <c r="CI150" s="6">
        <v>96950</v>
      </c>
      <c r="CJ150" s="10">
        <v>11.11</v>
      </c>
      <c r="CK150" s="10">
        <v>11.11</v>
      </c>
      <c r="CL150" s="10">
        <v>16.670000000000002</v>
      </c>
      <c r="CM150" s="10">
        <v>16.670000000000002</v>
      </c>
      <c r="CN150" t="s">
        <v>137</v>
      </c>
      <c r="CO150" t="s">
        <v>140</v>
      </c>
      <c r="CP150" t="s">
        <v>138</v>
      </c>
      <c r="CR150" t="s">
        <v>117</v>
      </c>
      <c r="CS150" t="s">
        <v>139</v>
      </c>
      <c r="CT150" t="s">
        <v>140</v>
      </c>
      <c r="CU150" t="s">
        <v>139</v>
      </c>
      <c r="CV150" t="s">
        <v>139</v>
      </c>
      <c r="CW150" t="s">
        <v>139</v>
      </c>
      <c r="CX150" t="s">
        <v>140</v>
      </c>
      <c r="CY150" t="s">
        <v>6195</v>
      </c>
      <c r="CZ150" s="8">
        <v>16702352883</v>
      </c>
      <c r="DA150" t="s">
        <v>155</v>
      </c>
      <c r="DB150" t="s">
        <v>140</v>
      </c>
      <c r="DC150" t="s">
        <v>139</v>
      </c>
      <c r="DD150" t="s">
        <v>117</v>
      </c>
    </row>
    <row r="151" spans="1:108" ht="15" customHeight="1" x14ac:dyDescent="0.35">
      <c r="A151" t="s">
        <v>8977</v>
      </c>
      <c r="B151" t="s">
        <v>166</v>
      </c>
      <c r="C151" s="1">
        <v>45461</v>
      </c>
      <c r="D151" s="1">
        <v>45574</v>
      </c>
      <c r="E151" t="s">
        <v>211</v>
      </c>
      <c r="G151" t="s">
        <v>117</v>
      </c>
      <c r="H151" t="s">
        <v>117</v>
      </c>
      <c r="I151" t="s">
        <v>117</v>
      </c>
      <c r="J151" t="s">
        <v>145</v>
      </c>
      <c r="K151" t="s">
        <v>146</v>
      </c>
      <c r="L151" t="s">
        <v>147</v>
      </c>
      <c r="M151" t="s">
        <v>148</v>
      </c>
      <c r="N151" t="s">
        <v>120</v>
      </c>
      <c r="O151" t="s">
        <v>121</v>
      </c>
      <c r="P151" s="6">
        <v>96950</v>
      </c>
      <c r="Q151" t="s">
        <v>122</v>
      </c>
      <c r="S151" s="8">
        <v>16702352883</v>
      </c>
      <c r="T151">
        <v>0</v>
      </c>
      <c r="U151" t="s">
        <v>149</v>
      </c>
      <c r="V151">
        <v>56132</v>
      </c>
      <c r="W151" t="s">
        <v>124</v>
      </c>
      <c r="Y151" t="s">
        <v>151</v>
      </c>
      <c r="Z151" t="s">
        <v>152</v>
      </c>
      <c r="AA151" t="s">
        <v>153</v>
      </c>
      <c r="AB151" t="s">
        <v>154</v>
      </c>
      <c r="AC151" t="s">
        <v>147</v>
      </c>
      <c r="AD151" t="s">
        <v>148</v>
      </c>
      <c r="AE151" t="s">
        <v>120</v>
      </c>
      <c r="AF151" t="s">
        <v>121</v>
      </c>
      <c r="AG151" s="6">
        <v>96950</v>
      </c>
      <c r="AH151" t="s">
        <v>122</v>
      </c>
      <c r="AJ151" s="8">
        <v>16702352883</v>
      </c>
      <c r="AK151">
        <v>0</v>
      </c>
      <c r="AL151" t="s">
        <v>155</v>
      </c>
      <c r="BE151" t="str">
        <f>"39-3091.00"</f>
        <v>39-3091.00</v>
      </c>
      <c r="BF151" t="s">
        <v>8978</v>
      </c>
      <c r="BG151" t="s">
        <v>8979</v>
      </c>
      <c r="BH151" t="s">
        <v>8980</v>
      </c>
      <c r="BI151">
        <v>5</v>
      </c>
      <c r="BK151" s="1">
        <v>45536</v>
      </c>
      <c r="BL151" s="1">
        <v>45900</v>
      </c>
      <c r="BO151">
        <v>35</v>
      </c>
      <c r="BP151">
        <v>0</v>
      </c>
      <c r="BQ151">
        <v>7</v>
      </c>
      <c r="BR151">
        <v>7</v>
      </c>
      <c r="BS151">
        <v>7</v>
      </c>
      <c r="BT151">
        <v>7</v>
      </c>
      <c r="BU151">
        <v>7</v>
      </c>
      <c r="BV151">
        <v>0</v>
      </c>
      <c r="BW151" t="str">
        <f>"11:00 AM"</f>
        <v>11:00 AM</v>
      </c>
      <c r="BX151" t="str">
        <f>"6:00 PM"</f>
        <v>6:00 PM</v>
      </c>
      <c r="BY151" t="s">
        <v>133</v>
      </c>
      <c r="BZ151">
        <v>3</v>
      </c>
      <c r="CA151">
        <v>3</v>
      </c>
      <c r="CB151" t="s">
        <v>117</v>
      </c>
      <c r="CD151" t="s">
        <v>8981</v>
      </c>
      <c r="CE151" t="s">
        <v>147</v>
      </c>
      <c r="CF151" t="s">
        <v>161</v>
      </c>
      <c r="CG151" t="s">
        <v>120</v>
      </c>
      <c r="CH151" t="s">
        <v>121</v>
      </c>
      <c r="CI151" s="6">
        <v>96950</v>
      </c>
      <c r="CJ151" s="10">
        <v>7.7</v>
      </c>
      <c r="CK151" s="10">
        <v>7.7</v>
      </c>
      <c r="CL151" s="10">
        <v>11.55</v>
      </c>
      <c r="CM151" s="10">
        <v>11.55</v>
      </c>
      <c r="CN151" t="s">
        <v>137</v>
      </c>
      <c r="CO151" t="s">
        <v>140</v>
      </c>
      <c r="CP151" t="s">
        <v>138</v>
      </c>
      <c r="CR151" t="s">
        <v>117</v>
      </c>
      <c r="CS151" t="s">
        <v>139</v>
      </c>
      <c r="CT151" t="s">
        <v>140</v>
      </c>
      <c r="CU151" t="s">
        <v>139</v>
      </c>
      <c r="CV151" t="s">
        <v>139</v>
      </c>
      <c r="CW151" t="s">
        <v>139</v>
      </c>
      <c r="CX151" t="s">
        <v>140</v>
      </c>
      <c r="CY151" t="s">
        <v>3433</v>
      </c>
      <c r="CZ151" s="8">
        <v>16702352883</v>
      </c>
      <c r="DA151" t="s">
        <v>155</v>
      </c>
      <c r="DB151" t="s">
        <v>140</v>
      </c>
      <c r="DC151" t="s">
        <v>139</v>
      </c>
      <c r="DD151" t="s">
        <v>117</v>
      </c>
    </row>
    <row r="152" spans="1:108" ht="15" customHeight="1" x14ac:dyDescent="0.35">
      <c r="A152" t="s">
        <v>15674</v>
      </c>
      <c r="B152" t="s">
        <v>166</v>
      </c>
      <c r="C152" s="1">
        <v>45463</v>
      </c>
      <c r="D152" s="1">
        <v>45574</v>
      </c>
      <c r="E152" t="s">
        <v>211</v>
      </c>
      <c r="G152" t="s">
        <v>117</v>
      </c>
      <c r="H152" t="s">
        <v>117</v>
      </c>
      <c r="I152" t="s">
        <v>117</v>
      </c>
      <c r="J152" t="s">
        <v>145</v>
      </c>
      <c r="K152" t="s">
        <v>146</v>
      </c>
      <c r="L152" t="s">
        <v>147</v>
      </c>
      <c r="M152" t="s">
        <v>148</v>
      </c>
      <c r="N152" t="s">
        <v>120</v>
      </c>
      <c r="O152" t="s">
        <v>121</v>
      </c>
      <c r="P152" s="6">
        <v>96950</v>
      </c>
      <c r="Q152" t="s">
        <v>122</v>
      </c>
      <c r="S152" s="8">
        <v>16702352883</v>
      </c>
      <c r="T152">
        <v>0</v>
      </c>
      <c r="U152" t="s">
        <v>149</v>
      </c>
      <c r="V152">
        <v>56132</v>
      </c>
      <c r="W152" t="s">
        <v>124</v>
      </c>
      <c r="Y152" t="s">
        <v>151</v>
      </c>
      <c r="Z152" t="s">
        <v>152</v>
      </c>
      <c r="AA152" t="s">
        <v>153</v>
      </c>
      <c r="AB152" t="s">
        <v>154</v>
      </c>
      <c r="AC152" t="s">
        <v>147</v>
      </c>
      <c r="AD152" t="s">
        <v>148</v>
      </c>
      <c r="AE152" t="s">
        <v>120</v>
      </c>
      <c r="AF152" t="s">
        <v>121</v>
      </c>
      <c r="AG152" s="6">
        <v>96950</v>
      </c>
      <c r="AH152" t="s">
        <v>122</v>
      </c>
      <c r="AJ152" s="8">
        <v>16702352883</v>
      </c>
      <c r="AK152">
        <v>0</v>
      </c>
      <c r="AL152" t="s">
        <v>155</v>
      </c>
      <c r="BE152" t="str">
        <f>"41-2021.00"</f>
        <v>41-2021.00</v>
      </c>
      <c r="BF152" t="s">
        <v>798</v>
      </c>
      <c r="BG152" t="s">
        <v>8884</v>
      </c>
      <c r="BH152" t="s">
        <v>8885</v>
      </c>
      <c r="BI152">
        <v>5</v>
      </c>
      <c r="BK152" s="1">
        <v>45536</v>
      </c>
      <c r="BL152" s="1">
        <v>45900</v>
      </c>
      <c r="BO152">
        <v>35</v>
      </c>
      <c r="BP152">
        <v>0</v>
      </c>
      <c r="BQ152">
        <v>7</v>
      </c>
      <c r="BR152">
        <v>7</v>
      </c>
      <c r="BS152">
        <v>7</v>
      </c>
      <c r="BT152">
        <v>7</v>
      </c>
      <c r="BU152">
        <v>7</v>
      </c>
      <c r="BV152">
        <v>0</v>
      </c>
      <c r="BW152" t="str">
        <f>"8:00 AM"</f>
        <v>8:00 AM</v>
      </c>
      <c r="BX152" t="str">
        <f>"5:00 PM"</f>
        <v>5:00 PM</v>
      </c>
      <c r="BY152" t="s">
        <v>159</v>
      </c>
      <c r="BZ152">
        <v>3</v>
      </c>
      <c r="CA152">
        <v>6</v>
      </c>
      <c r="CB152" t="s">
        <v>117</v>
      </c>
      <c r="CD152" t="s">
        <v>8886</v>
      </c>
      <c r="CE152" t="s">
        <v>147</v>
      </c>
      <c r="CF152" t="s">
        <v>161</v>
      </c>
      <c r="CG152" t="s">
        <v>120</v>
      </c>
      <c r="CH152" t="s">
        <v>121</v>
      </c>
      <c r="CI152" s="6">
        <v>96950</v>
      </c>
      <c r="CJ152" s="10">
        <v>8.23</v>
      </c>
      <c r="CK152" s="10">
        <v>8.23</v>
      </c>
      <c r="CL152" s="10">
        <v>12.35</v>
      </c>
      <c r="CM152" s="10">
        <v>12.35</v>
      </c>
      <c r="CN152" t="s">
        <v>137</v>
      </c>
      <c r="CO152" t="s">
        <v>140</v>
      </c>
      <c r="CP152" t="s">
        <v>138</v>
      </c>
      <c r="CR152" t="s">
        <v>117</v>
      </c>
      <c r="CS152" t="s">
        <v>139</v>
      </c>
      <c r="CT152" t="s">
        <v>140</v>
      </c>
      <c r="CU152" t="s">
        <v>139</v>
      </c>
      <c r="CV152" t="s">
        <v>139</v>
      </c>
      <c r="CW152" t="s">
        <v>139</v>
      </c>
      <c r="CX152" t="s">
        <v>140</v>
      </c>
      <c r="CY152" t="s">
        <v>6195</v>
      </c>
      <c r="CZ152" s="8">
        <v>16702352883</v>
      </c>
      <c r="DA152" t="s">
        <v>155</v>
      </c>
      <c r="DB152" t="s">
        <v>140</v>
      </c>
      <c r="DC152" t="s">
        <v>139</v>
      </c>
      <c r="DD152" t="s">
        <v>117</v>
      </c>
    </row>
    <row r="153" spans="1:108" ht="15" customHeight="1" x14ac:dyDescent="0.35">
      <c r="A153" t="s">
        <v>14256</v>
      </c>
      <c r="B153" t="s">
        <v>166</v>
      </c>
      <c r="C153" s="1">
        <v>45463</v>
      </c>
      <c r="D153" s="1">
        <v>45574</v>
      </c>
      <c r="E153" t="s">
        <v>211</v>
      </c>
      <c r="G153" t="s">
        <v>117</v>
      </c>
      <c r="H153" t="s">
        <v>117</v>
      </c>
      <c r="I153" t="s">
        <v>117</v>
      </c>
      <c r="J153" t="s">
        <v>3841</v>
      </c>
      <c r="K153" t="s">
        <v>146</v>
      </c>
      <c r="L153" t="s">
        <v>147</v>
      </c>
      <c r="M153" t="s">
        <v>148</v>
      </c>
      <c r="N153" t="s">
        <v>120</v>
      </c>
      <c r="O153" t="s">
        <v>121</v>
      </c>
      <c r="P153" s="6">
        <v>96950</v>
      </c>
      <c r="Q153" t="s">
        <v>122</v>
      </c>
      <c r="S153" s="8">
        <v>16702352883</v>
      </c>
      <c r="T153">
        <v>0</v>
      </c>
      <c r="U153" t="s">
        <v>149</v>
      </c>
      <c r="V153">
        <v>56132</v>
      </c>
      <c r="W153" t="s">
        <v>124</v>
      </c>
      <c r="Y153" t="s">
        <v>151</v>
      </c>
      <c r="Z153" t="s">
        <v>152</v>
      </c>
      <c r="AA153" t="s">
        <v>153</v>
      </c>
      <c r="AB153" t="s">
        <v>154</v>
      </c>
      <c r="AC153" t="s">
        <v>147</v>
      </c>
      <c r="AD153" t="s">
        <v>148</v>
      </c>
      <c r="AE153" t="s">
        <v>120</v>
      </c>
      <c r="AF153" t="s">
        <v>121</v>
      </c>
      <c r="AG153" s="6">
        <v>96950</v>
      </c>
      <c r="AH153" t="s">
        <v>122</v>
      </c>
      <c r="AJ153" s="8">
        <v>16702352883</v>
      </c>
      <c r="AK153">
        <v>0</v>
      </c>
      <c r="AL153" t="s">
        <v>155</v>
      </c>
      <c r="BE153" t="str">
        <f>"35-3011.00"</f>
        <v>35-3011.00</v>
      </c>
      <c r="BF153" t="s">
        <v>3842</v>
      </c>
      <c r="BG153" t="s">
        <v>3843</v>
      </c>
      <c r="BH153" t="s">
        <v>3844</v>
      </c>
      <c r="BI153">
        <v>5</v>
      </c>
      <c r="BK153" s="1">
        <v>45536</v>
      </c>
      <c r="BL153" s="1">
        <v>45900</v>
      </c>
      <c r="BO153">
        <v>35</v>
      </c>
      <c r="BP153">
        <v>0</v>
      </c>
      <c r="BQ153">
        <v>7</v>
      </c>
      <c r="BR153">
        <v>7</v>
      </c>
      <c r="BS153">
        <v>7</v>
      </c>
      <c r="BT153">
        <v>7</v>
      </c>
      <c r="BU153">
        <v>7</v>
      </c>
      <c r="BV153">
        <v>0</v>
      </c>
      <c r="BW153" t="str">
        <f>"11:00 AM"</f>
        <v>11:00 AM</v>
      </c>
      <c r="BX153" t="str">
        <f>"6:00 PM"</f>
        <v>6:00 PM</v>
      </c>
      <c r="BY153" t="s">
        <v>159</v>
      </c>
      <c r="BZ153">
        <v>6</v>
      </c>
      <c r="CA153">
        <v>12</v>
      </c>
      <c r="CB153" t="s">
        <v>117</v>
      </c>
      <c r="CD153" t="s">
        <v>3845</v>
      </c>
      <c r="CE153" t="s">
        <v>147</v>
      </c>
      <c r="CF153" t="s">
        <v>161</v>
      </c>
      <c r="CG153" t="s">
        <v>120</v>
      </c>
      <c r="CH153" t="s">
        <v>121</v>
      </c>
      <c r="CI153" s="6">
        <v>96950</v>
      </c>
      <c r="CJ153" s="10">
        <v>7.93</v>
      </c>
      <c r="CK153" s="10">
        <v>7.93</v>
      </c>
      <c r="CL153" s="10">
        <v>11.9</v>
      </c>
      <c r="CM153" s="10">
        <v>11.9</v>
      </c>
      <c r="CN153" t="s">
        <v>137</v>
      </c>
      <c r="CO153" t="s">
        <v>140</v>
      </c>
      <c r="CP153" t="s">
        <v>138</v>
      </c>
      <c r="CR153" t="s">
        <v>117</v>
      </c>
      <c r="CS153" t="s">
        <v>139</v>
      </c>
      <c r="CT153" t="s">
        <v>140</v>
      </c>
      <c r="CU153" t="s">
        <v>139</v>
      </c>
      <c r="CV153" t="s">
        <v>139</v>
      </c>
      <c r="CW153" t="s">
        <v>139</v>
      </c>
      <c r="CX153" t="s">
        <v>140</v>
      </c>
      <c r="CY153" t="s">
        <v>6195</v>
      </c>
      <c r="CZ153" s="8">
        <v>16702352883</v>
      </c>
      <c r="DA153" t="s">
        <v>155</v>
      </c>
      <c r="DB153" t="s">
        <v>140</v>
      </c>
      <c r="DC153" t="s">
        <v>139</v>
      </c>
      <c r="DD153" t="s">
        <v>117</v>
      </c>
    </row>
    <row r="154" spans="1:108" ht="15" customHeight="1" x14ac:dyDescent="0.35">
      <c r="A154" t="s">
        <v>9318</v>
      </c>
      <c r="B154" t="s">
        <v>166</v>
      </c>
      <c r="C154" s="1">
        <v>45463</v>
      </c>
      <c r="D154" s="1">
        <v>45574</v>
      </c>
      <c r="E154" t="s">
        <v>211</v>
      </c>
      <c r="G154" t="s">
        <v>117</v>
      </c>
      <c r="H154" t="s">
        <v>117</v>
      </c>
      <c r="I154" t="s">
        <v>117</v>
      </c>
      <c r="J154" t="s">
        <v>3841</v>
      </c>
      <c r="K154" t="s">
        <v>146</v>
      </c>
      <c r="L154" t="s">
        <v>147</v>
      </c>
      <c r="M154" t="s">
        <v>148</v>
      </c>
      <c r="N154" t="s">
        <v>120</v>
      </c>
      <c r="O154" t="s">
        <v>121</v>
      </c>
      <c r="P154" s="6">
        <v>96950</v>
      </c>
      <c r="Q154" t="s">
        <v>122</v>
      </c>
      <c r="S154" s="8">
        <v>16702352883</v>
      </c>
      <c r="T154">
        <v>0</v>
      </c>
      <c r="U154" t="s">
        <v>149</v>
      </c>
      <c r="V154">
        <v>56132</v>
      </c>
      <c r="W154" t="s">
        <v>124</v>
      </c>
      <c r="Y154" t="s">
        <v>151</v>
      </c>
      <c r="Z154" t="s">
        <v>152</v>
      </c>
      <c r="AA154" t="s">
        <v>153</v>
      </c>
      <c r="AB154" t="s">
        <v>154</v>
      </c>
      <c r="AC154" t="s">
        <v>147</v>
      </c>
      <c r="AD154" t="s">
        <v>148</v>
      </c>
      <c r="AE154" t="s">
        <v>120</v>
      </c>
      <c r="AF154" t="s">
        <v>121</v>
      </c>
      <c r="AG154" s="6">
        <v>96950</v>
      </c>
      <c r="AH154" t="s">
        <v>122</v>
      </c>
      <c r="AJ154" s="8">
        <v>16702352883</v>
      </c>
      <c r="AK154">
        <v>0</v>
      </c>
      <c r="AL154" t="s">
        <v>155</v>
      </c>
      <c r="BE154" t="str">
        <f>"51-3011.00"</f>
        <v>51-3011.00</v>
      </c>
      <c r="BF154" t="s">
        <v>217</v>
      </c>
      <c r="BG154" t="s">
        <v>9067</v>
      </c>
      <c r="BH154" t="s">
        <v>1319</v>
      </c>
      <c r="BI154">
        <v>5</v>
      </c>
      <c r="BK154" s="1">
        <v>45536</v>
      </c>
      <c r="BL154" s="1">
        <v>45900</v>
      </c>
      <c r="BO154">
        <v>35</v>
      </c>
      <c r="BP154">
        <v>0</v>
      </c>
      <c r="BQ154">
        <v>7</v>
      </c>
      <c r="BR154">
        <v>7</v>
      </c>
      <c r="BS154">
        <v>7</v>
      </c>
      <c r="BT154">
        <v>7</v>
      </c>
      <c r="BU154">
        <v>7</v>
      </c>
      <c r="BV154">
        <v>0</v>
      </c>
      <c r="BW154" t="str">
        <f>"8:00 AM"</f>
        <v>8:00 AM</v>
      </c>
      <c r="BX154" t="str">
        <f>"4:00 PM"</f>
        <v>4:00 PM</v>
      </c>
      <c r="BY154" t="s">
        <v>159</v>
      </c>
      <c r="BZ154">
        <v>6</v>
      </c>
      <c r="CA154">
        <v>12</v>
      </c>
      <c r="CB154" t="s">
        <v>117</v>
      </c>
      <c r="CD154" t="s">
        <v>9319</v>
      </c>
      <c r="CE154" t="s">
        <v>147</v>
      </c>
      <c r="CF154" t="s">
        <v>161</v>
      </c>
      <c r="CG154" t="s">
        <v>120</v>
      </c>
      <c r="CH154" t="s">
        <v>121</v>
      </c>
      <c r="CI154" s="6">
        <v>96950</v>
      </c>
      <c r="CJ154" s="10">
        <v>8.36</v>
      </c>
      <c r="CK154" s="10">
        <v>8.36</v>
      </c>
      <c r="CL154" s="10">
        <v>12.54</v>
      </c>
      <c r="CM154" s="10">
        <v>12.54</v>
      </c>
      <c r="CN154" t="s">
        <v>137</v>
      </c>
      <c r="CO154" t="s">
        <v>140</v>
      </c>
      <c r="CP154" t="s">
        <v>138</v>
      </c>
      <c r="CR154" t="s">
        <v>117</v>
      </c>
      <c r="CS154" t="s">
        <v>139</v>
      </c>
      <c r="CT154" t="s">
        <v>140</v>
      </c>
      <c r="CU154" t="s">
        <v>139</v>
      </c>
      <c r="CV154" t="s">
        <v>139</v>
      </c>
      <c r="CW154" t="s">
        <v>139</v>
      </c>
      <c r="CX154" t="s">
        <v>140</v>
      </c>
      <c r="CY154" t="s">
        <v>6195</v>
      </c>
      <c r="CZ154" s="8">
        <v>16702352883</v>
      </c>
      <c r="DA154" t="s">
        <v>155</v>
      </c>
      <c r="DB154" t="s">
        <v>140</v>
      </c>
      <c r="DC154" t="s">
        <v>139</v>
      </c>
      <c r="DD154" t="s">
        <v>117</v>
      </c>
    </row>
    <row r="155" spans="1:108" ht="15" customHeight="1" x14ac:dyDescent="0.35">
      <c r="A155" t="s">
        <v>14271</v>
      </c>
      <c r="B155" t="s">
        <v>166</v>
      </c>
      <c r="C155" s="1">
        <v>45463</v>
      </c>
      <c r="D155" s="1">
        <v>45574</v>
      </c>
      <c r="E155" t="s">
        <v>211</v>
      </c>
      <c r="G155" t="s">
        <v>117</v>
      </c>
      <c r="H155" t="s">
        <v>117</v>
      </c>
      <c r="I155" t="s">
        <v>117</v>
      </c>
      <c r="J155" t="s">
        <v>145</v>
      </c>
      <c r="K155" t="s">
        <v>146</v>
      </c>
      <c r="L155" t="s">
        <v>147</v>
      </c>
      <c r="M155" t="s">
        <v>148</v>
      </c>
      <c r="N155" t="s">
        <v>120</v>
      </c>
      <c r="O155" t="s">
        <v>121</v>
      </c>
      <c r="P155" s="6">
        <v>96950</v>
      </c>
      <c r="Q155" t="s">
        <v>122</v>
      </c>
      <c r="S155" s="8">
        <v>16702352883</v>
      </c>
      <c r="T155">
        <v>0</v>
      </c>
      <c r="U155" t="s">
        <v>149</v>
      </c>
      <c r="V155">
        <v>56132</v>
      </c>
      <c r="W155" t="s">
        <v>124</v>
      </c>
      <c r="Y155" t="s">
        <v>151</v>
      </c>
      <c r="Z155" t="s">
        <v>152</v>
      </c>
      <c r="AA155" t="s">
        <v>153</v>
      </c>
      <c r="AB155" t="s">
        <v>154</v>
      </c>
      <c r="AC155" t="s">
        <v>147</v>
      </c>
      <c r="AD155" t="s">
        <v>148</v>
      </c>
      <c r="AE155" t="s">
        <v>120</v>
      </c>
      <c r="AF155" t="s">
        <v>121</v>
      </c>
      <c r="AG155" s="6">
        <v>96950</v>
      </c>
      <c r="AH155" t="s">
        <v>122</v>
      </c>
      <c r="AJ155" s="8">
        <v>16702352883</v>
      </c>
      <c r="AK155">
        <v>0</v>
      </c>
      <c r="AL155" t="s">
        <v>155</v>
      </c>
      <c r="BE155" t="str">
        <f>"37-3011.00"</f>
        <v>37-3011.00</v>
      </c>
      <c r="BF155" t="s">
        <v>177</v>
      </c>
      <c r="BG155" t="s">
        <v>9184</v>
      </c>
      <c r="BH155" t="s">
        <v>9185</v>
      </c>
      <c r="BI155">
        <v>5</v>
      </c>
      <c r="BK155" s="1">
        <v>45536</v>
      </c>
      <c r="BL155" s="1">
        <v>45900</v>
      </c>
      <c r="BO155">
        <v>35</v>
      </c>
      <c r="BP155">
        <v>0</v>
      </c>
      <c r="BQ155">
        <v>7</v>
      </c>
      <c r="BR155">
        <v>7</v>
      </c>
      <c r="BS155">
        <v>7</v>
      </c>
      <c r="BT155">
        <v>7</v>
      </c>
      <c r="BU155">
        <v>7</v>
      </c>
      <c r="BV155">
        <v>0</v>
      </c>
      <c r="BW155" t="str">
        <f>"8:00 AM"</f>
        <v>8:00 AM</v>
      </c>
      <c r="BX155" t="str">
        <f>"4:00 PM"</f>
        <v>4:00 PM</v>
      </c>
      <c r="BY155" t="s">
        <v>159</v>
      </c>
      <c r="BZ155">
        <v>3</v>
      </c>
      <c r="CA155">
        <v>3</v>
      </c>
      <c r="CB155" t="s">
        <v>117</v>
      </c>
      <c r="CD155" t="s">
        <v>9186</v>
      </c>
      <c r="CE155" t="s">
        <v>147</v>
      </c>
      <c r="CF155" t="s">
        <v>161</v>
      </c>
      <c r="CG155" t="s">
        <v>120</v>
      </c>
      <c r="CH155" t="s">
        <v>121</v>
      </c>
      <c r="CI155" s="6">
        <v>96950</v>
      </c>
      <c r="CJ155" s="10">
        <v>8.26</v>
      </c>
      <c r="CK155" s="10">
        <v>8.26</v>
      </c>
      <c r="CL155" s="10">
        <v>12.39</v>
      </c>
      <c r="CM155" s="10">
        <v>12.39</v>
      </c>
      <c r="CN155" t="s">
        <v>137</v>
      </c>
      <c r="CO155" t="s">
        <v>140</v>
      </c>
      <c r="CP155" t="s">
        <v>138</v>
      </c>
      <c r="CR155" t="s">
        <v>117</v>
      </c>
      <c r="CS155" t="s">
        <v>139</v>
      </c>
      <c r="CT155" t="s">
        <v>140</v>
      </c>
      <c r="CU155" t="s">
        <v>139</v>
      </c>
      <c r="CV155" t="s">
        <v>139</v>
      </c>
      <c r="CW155" t="s">
        <v>139</v>
      </c>
      <c r="CX155" t="s">
        <v>140</v>
      </c>
      <c r="CY155" t="s">
        <v>6195</v>
      </c>
      <c r="CZ155" s="8">
        <v>16702352883</v>
      </c>
      <c r="DA155" t="s">
        <v>155</v>
      </c>
      <c r="DB155" t="s">
        <v>140</v>
      </c>
      <c r="DC155" t="s">
        <v>139</v>
      </c>
      <c r="DD155" t="s">
        <v>117</v>
      </c>
    </row>
    <row r="156" spans="1:108" ht="15" customHeight="1" x14ac:dyDescent="0.35">
      <c r="A156" t="s">
        <v>8956</v>
      </c>
      <c r="B156" t="s">
        <v>166</v>
      </c>
      <c r="C156" s="1">
        <v>45463</v>
      </c>
      <c r="D156" s="1">
        <v>45574</v>
      </c>
      <c r="E156" t="s">
        <v>211</v>
      </c>
      <c r="G156" t="s">
        <v>117</v>
      </c>
      <c r="H156" t="s">
        <v>117</v>
      </c>
      <c r="I156" t="s">
        <v>117</v>
      </c>
      <c r="J156" t="s">
        <v>145</v>
      </c>
      <c r="K156" t="s">
        <v>146</v>
      </c>
      <c r="L156" t="s">
        <v>147</v>
      </c>
      <c r="M156" t="s">
        <v>148</v>
      </c>
      <c r="N156" t="s">
        <v>120</v>
      </c>
      <c r="O156" t="s">
        <v>121</v>
      </c>
      <c r="P156" s="6">
        <v>96950</v>
      </c>
      <c r="Q156" t="s">
        <v>122</v>
      </c>
      <c r="S156" s="8">
        <v>16702352883</v>
      </c>
      <c r="T156">
        <v>0</v>
      </c>
      <c r="U156" t="s">
        <v>149</v>
      </c>
      <c r="V156">
        <v>56132</v>
      </c>
      <c r="W156" t="s">
        <v>124</v>
      </c>
      <c r="Y156" t="s">
        <v>151</v>
      </c>
      <c r="Z156" t="s">
        <v>152</v>
      </c>
      <c r="AA156" t="s">
        <v>153</v>
      </c>
      <c r="AB156" t="s">
        <v>154</v>
      </c>
      <c r="AC156" t="s">
        <v>147</v>
      </c>
      <c r="AD156" t="s">
        <v>148</v>
      </c>
      <c r="AE156" t="s">
        <v>120</v>
      </c>
      <c r="AF156" t="s">
        <v>121</v>
      </c>
      <c r="AG156" s="6">
        <v>96950</v>
      </c>
      <c r="AH156" t="s">
        <v>122</v>
      </c>
      <c r="AJ156" s="8">
        <v>16702352883</v>
      </c>
      <c r="AK156">
        <v>0</v>
      </c>
      <c r="AL156" t="s">
        <v>155</v>
      </c>
      <c r="BE156" t="str">
        <f>"39-5011.00"</f>
        <v>39-5011.00</v>
      </c>
      <c r="BF156" t="s">
        <v>3144</v>
      </c>
      <c r="BG156" t="s">
        <v>8957</v>
      </c>
      <c r="BH156" t="s">
        <v>3976</v>
      </c>
      <c r="BI156">
        <v>5</v>
      </c>
      <c r="BK156" s="1">
        <v>45536</v>
      </c>
      <c r="BL156" s="1">
        <v>45900</v>
      </c>
      <c r="BO156">
        <v>35</v>
      </c>
      <c r="BP156">
        <v>0</v>
      </c>
      <c r="BQ156">
        <v>7</v>
      </c>
      <c r="BR156">
        <v>7</v>
      </c>
      <c r="BS156">
        <v>7</v>
      </c>
      <c r="BT156">
        <v>7</v>
      </c>
      <c r="BU156">
        <v>7</v>
      </c>
      <c r="BV156">
        <v>0</v>
      </c>
      <c r="BW156" t="str">
        <f>"11:00 AM"</f>
        <v>11:00 AM</v>
      </c>
      <c r="BX156" t="str">
        <f>"6:00 PM"</f>
        <v>6:00 PM</v>
      </c>
      <c r="BY156" t="s">
        <v>159</v>
      </c>
      <c r="BZ156">
        <v>6</v>
      </c>
      <c r="CA156">
        <v>12</v>
      </c>
      <c r="CB156" t="s">
        <v>117</v>
      </c>
      <c r="CD156" t="s">
        <v>8958</v>
      </c>
      <c r="CE156" t="s">
        <v>147</v>
      </c>
      <c r="CF156" t="s">
        <v>161</v>
      </c>
      <c r="CG156" t="s">
        <v>120</v>
      </c>
      <c r="CH156" t="s">
        <v>121</v>
      </c>
      <c r="CI156" s="6">
        <v>96950</v>
      </c>
      <c r="CJ156" s="10">
        <v>9.6</v>
      </c>
      <c r="CK156" s="10">
        <v>9.6</v>
      </c>
      <c r="CL156" s="10">
        <v>14.4</v>
      </c>
      <c r="CM156" s="10">
        <v>14.4</v>
      </c>
      <c r="CN156" t="s">
        <v>137</v>
      </c>
      <c r="CO156" t="s">
        <v>140</v>
      </c>
      <c r="CP156" t="s">
        <v>138</v>
      </c>
      <c r="CR156" t="s">
        <v>117</v>
      </c>
      <c r="CS156" t="s">
        <v>139</v>
      </c>
      <c r="CT156" t="s">
        <v>140</v>
      </c>
      <c r="CU156" t="s">
        <v>139</v>
      </c>
      <c r="CV156" t="s">
        <v>139</v>
      </c>
      <c r="CW156" t="s">
        <v>139</v>
      </c>
      <c r="CX156" t="s">
        <v>140</v>
      </c>
      <c r="CY156" t="s">
        <v>6195</v>
      </c>
      <c r="CZ156" s="8">
        <v>16702352883</v>
      </c>
      <c r="DA156" t="s">
        <v>155</v>
      </c>
      <c r="DB156" t="s">
        <v>140</v>
      </c>
      <c r="DC156" t="s">
        <v>139</v>
      </c>
      <c r="DD156" t="s">
        <v>117</v>
      </c>
    </row>
    <row r="157" spans="1:108" ht="15" customHeight="1" x14ac:dyDescent="0.35">
      <c r="A157" t="s">
        <v>15657</v>
      </c>
      <c r="B157" t="s">
        <v>166</v>
      </c>
      <c r="C157" s="1">
        <v>45463</v>
      </c>
      <c r="D157" s="1">
        <v>45574</v>
      </c>
      <c r="E157" t="s">
        <v>211</v>
      </c>
      <c r="G157" t="s">
        <v>117</v>
      </c>
      <c r="H157" t="s">
        <v>117</v>
      </c>
      <c r="I157" t="s">
        <v>117</v>
      </c>
      <c r="J157" t="s">
        <v>145</v>
      </c>
      <c r="K157" t="s">
        <v>146</v>
      </c>
      <c r="L157" t="s">
        <v>147</v>
      </c>
      <c r="M157" t="s">
        <v>148</v>
      </c>
      <c r="N157" t="s">
        <v>120</v>
      </c>
      <c r="O157" t="s">
        <v>121</v>
      </c>
      <c r="P157" s="6">
        <v>96950</v>
      </c>
      <c r="Q157" t="s">
        <v>122</v>
      </c>
      <c r="S157" s="8">
        <v>16702352883</v>
      </c>
      <c r="T157">
        <v>0</v>
      </c>
      <c r="U157" t="s">
        <v>149</v>
      </c>
      <c r="V157">
        <v>56132</v>
      </c>
      <c r="W157" t="s">
        <v>124</v>
      </c>
      <c r="Y157" t="s">
        <v>151</v>
      </c>
      <c r="Z157" t="s">
        <v>152</v>
      </c>
      <c r="AA157" t="s">
        <v>153</v>
      </c>
      <c r="AB157" t="s">
        <v>154</v>
      </c>
      <c r="AC157" t="s">
        <v>147</v>
      </c>
      <c r="AD157" t="s">
        <v>148</v>
      </c>
      <c r="AE157" t="s">
        <v>120</v>
      </c>
      <c r="AF157" t="s">
        <v>121</v>
      </c>
      <c r="AG157" s="6">
        <v>96950</v>
      </c>
      <c r="AH157" t="s">
        <v>122</v>
      </c>
      <c r="AJ157" s="8">
        <v>16702352883</v>
      </c>
      <c r="AK157">
        <v>0</v>
      </c>
      <c r="AL157" t="s">
        <v>155</v>
      </c>
      <c r="BE157" t="str">
        <f>"51-6052.00"</f>
        <v>51-6052.00</v>
      </c>
      <c r="BF157" t="s">
        <v>3989</v>
      </c>
      <c r="BG157" t="s">
        <v>15658</v>
      </c>
      <c r="BH157" t="s">
        <v>15659</v>
      </c>
      <c r="BI157">
        <v>5</v>
      </c>
      <c r="BK157" s="1">
        <v>45536</v>
      </c>
      <c r="BL157" s="1">
        <v>45900</v>
      </c>
      <c r="BO157">
        <v>35</v>
      </c>
      <c r="BP157">
        <v>0</v>
      </c>
      <c r="BQ157">
        <v>7</v>
      </c>
      <c r="BR157">
        <v>7</v>
      </c>
      <c r="BS157">
        <v>7</v>
      </c>
      <c r="BT157">
        <v>7</v>
      </c>
      <c r="BU157">
        <v>7</v>
      </c>
      <c r="BV157">
        <v>0</v>
      </c>
      <c r="BW157" t="str">
        <f>"10:00 AM"</f>
        <v>10:00 AM</v>
      </c>
      <c r="BX157" t="str">
        <f>"5:00 PM"</f>
        <v>5:00 PM</v>
      </c>
      <c r="BY157" t="s">
        <v>159</v>
      </c>
      <c r="BZ157">
        <v>6</v>
      </c>
      <c r="CA157">
        <v>12</v>
      </c>
      <c r="CB157" t="s">
        <v>117</v>
      </c>
      <c r="CD157" t="s">
        <v>15660</v>
      </c>
      <c r="CE157" t="s">
        <v>147</v>
      </c>
      <c r="CF157" t="s">
        <v>148</v>
      </c>
      <c r="CG157" t="s">
        <v>120</v>
      </c>
      <c r="CH157" t="s">
        <v>121</v>
      </c>
      <c r="CI157" s="6">
        <v>96950</v>
      </c>
      <c r="CJ157" s="10">
        <v>8.84</v>
      </c>
      <c r="CK157" s="10">
        <v>8.84</v>
      </c>
      <c r="CL157" s="10">
        <v>13.26</v>
      </c>
      <c r="CM157" s="10">
        <v>13.26</v>
      </c>
      <c r="CN157" t="s">
        <v>137</v>
      </c>
      <c r="CO157" t="s">
        <v>140</v>
      </c>
      <c r="CP157" t="s">
        <v>138</v>
      </c>
      <c r="CR157" t="s">
        <v>117</v>
      </c>
      <c r="CS157" t="s">
        <v>139</v>
      </c>
      <c r="CT157" t="s">
        <v>140</v>
      </c>
      <c r="CU157" t="s">
        <v>139</v>
      </c>
      <c r="CV157" t="s">
        <v>139</v>
      </c>
      <c r="CW157" t="s">
        <v>139</v>
      </c>
      <c r="CX157" t="s">
        <v>140</v>
      </c>
      <c r="CY157" t="s">
        <v>6195</v>
      </c>
      <c r="CZ157" s="8">
        <v>16702352883</v>
      </c>
      <c r="DA157" t="s">
        <v>155</v>
      </c>
      <c r="DB157" t="s">
        <v>140</v>
      </c>
      <c r="DC157" t="s">
        <v>139</v>
      </c>
      <c r="DD157" t="s">
        <v>117</v>
      </c>
    </row>
    <row r="158" spans="1:108" ht="15" customHeight="1" x14ac:dyDescent="0.35">
      <c r="A158" t="s">
        <v>11108</v>
      </c>
      <c r="B158" t="s">
        <v>166</v>
      </c>
      <c r="C158" s="1">
        <v>45463</v>
      </c>
      <c r="D158" s="1">
        <v>45574</v>
      </c>
      <c r="E158" t="s">
        <v>211</v>
      </c>
      <c r="G158" t="s">
        <v>117</v>
      </c>
      <c r="H158" t="s">
        <v>117</v>
      </c>
      <c r="I158" t="s">
        <v>117</v>
      </c>
      <c r="J158" t="s">
        <v>145</v>
      </c>
      <c r="K158" t="s">
        <v>146</v>
      </c>
      <c r="L158" t="s">
        <v>147</v>
      </c>
      <c r="M158" t="s">
        <v>148</v>
      </c>
      <c r="N158" t="s">
        <v>120</v>
      </c>
      <c r="O158" t="s">
        <v>121</v>
      </c>
      <c r="P158" s="6">
        <v>96950</v>
      </c>
      <c r="Q158" t="s">
        <v>122</v>
      </c>
      <c r="S158" s="8">
        <v>16702352883</v>
      </c>
      <c r="T158">
        <v>0</v>
      </c>
      <c r="U158" t="s">
        <v>149</v>
      </c>
      <c r="V158">
        <v>56132</v>
      </c>
      <c r="W158" t="s">
        <v>124</v>
      </c>
      <c r="Y158" t="s">
        <v>151</v>
      </c>
      <c r="Z158" t="s">
        <v>152</v>
      </c>
      <c r="AA158" t="s">
        <v>153</v>
      </c>
      <c r="AB158" t="s">
        <v>154</v>
      </c>
      <c r="AC158" t="s">
        <v>147</v>
      </c>
      <c r="AD158" t="s">
        <v>148</v>
      </c>
      <c r="AE158" t="s">
        <v>120</v>
      </c>
      <c r="AF158" t="s">
        <v>121</v>
      </c>
      <c r="AG158" s="6">
        <v>96950</v>
      </c>
      <c r="AH158" t="s">
        <v>122</v>
      </c>
      <c r="AJ158" s="8">
        <v>16702352883</v>
      </c>
      <c r="AK158">
        <v>0</v>
      </c>
      <c r="AL158" t="s">
        <v>155</v>
      </c>
      <c r="BE158" t="str">
        <f>"49-3023.00"</f>
        <v>49-3023.00</v>
      </c>
      <c r="BF158" t="s">
        <v>1119</v>
      </c>
      <c r="BG158" t="s">
        <v>11109</v>
      </c>
      <c r="BH158" t="s">
        <v>11110</v>
      </c>
      <c r="BI158">
        <v>5</v>
      </c>
      <c r="BK158" s="1">
        <v>45536</v>
      </c>
      <c r="BL158" s="1">
        <v>45900</v>
      </c>
      <c r="BO158">
        <v>35</v>
      </c>
      <c r="BP158">
        <v>0</v>
      </c>
      <c r="BQ158">
        <v>7</v>
      </c>
      <c r="BR158">
        <v>7</v>
      </c>
      <c r="BS158">
        <v>7</v>
      </c>
      <c r="BT158">
        <v>7</v>
      </c>
      <c r="BU158">
        <v>7</v>
      </c>
      <c r="BV158">
        <v>0</v>
      </c>
      <c r="BW158" t="str">
        <f>"8:00 AM"</f>
        <v>8:00 AM</v>
      </c>
      <c r="BX158" t="str">
        <f>"4:00 PM"</f>
        <v>4:00 PM</v>
      </c>
      <c r="BY158" t="s">
        <v>159</v>
      </c>
      <c r="BZ158">
        <v>6</v>
      </c>
      <c r="CA158">
        <v>12</v>
      </c>
      <c r="CB158" t="s">
        <v>117</v>
      </c>
      <c r="CD158" t="s">
        <v>11111</v>
      </c>
      <c r="CE158" t="s">
        <v>147</v>
      </c>
      <c r="CF158" t="s">
        <v>161</v>
      </c>
      <c r="CG158" t="s">
        <v>120</v>
      </c>
      <c r="CH158" t="s">
        <v>121</v>
      </c>
      <c r="CI158" s="6">
        <v>96950</v>
      </c>
      <c r="CJ158" s="10">
        <v>10.07</v>
      </c>
      <c r="CK158" s="10">
        <v>10.07</v>
      </c>
      <c r="CL158" s="10">
        <v>15.11</v>
      </c>
      <c r="CM158" s="10">
        <v>15.11</v>
      </c>
      <c r="CN158" t="s">
        <v>137</v>
      </c>
      <c r="CO158" t="s">
        <v>140</v>
      </c>
      <c r="CP158" t="s">
        <v>138</v>
      </c>
      <c r="CR158" t="s">
        <v>117</v>
      </c>
      <c r="CS158" t="s">
        <v>139</v>
      </c>
      <c r="CT158" t="s">
        <v>140</v>
      </c>
      <c r="CU158" t="s">
        <v>139</v>
      </c>
      <c r="CV158" t="s">
        <v>139</v>
      </c>
      <c r="CW158" t="s">
        <v>139</v>
      </c>
      <c r="CX158" t="s">
        <v>140</v>
      </c>
      <c r="CY158" t="s">
        <v>3433</v>
      </c>
      <c r="CZ158" s="8">
        <v>16702352883</v>
      </c>
      <c r="DA158" t="s">
        <v>155</v>
      </c>
      <c r="DB158" t="s">
        <v>140</v>
      </c>
      <c r="DC158" t="s">
        <v>139</v>
      </c>
      <c r="DD158" t="s">
        <v>117</v>
      </c>
    </row>
    <row r="159" spans="1:108" ht="15" customHeight="1" x14ac:dyDescent="0.35">
      <c r="A159" t="s">
        <v>10882</v>
      </c>
      <c r="B159" t="s">
        <v>166</v>
      </c>
      <c r="C159" s="1">
        <v>45463</v>
      </c>
      <c r="D159" s="1">
        <v>45574</v>
      </c>
      <c r="E159" t="s">
        <v>116</v>
      </c>
      <c r="F159" s="1">
        <v>45595</v>
      </c>
      <c r="G159" t="s">
        <v>117</v>
      </c>
      <c r="H159" t="s">
        <v>117</v>
      </c>
      <c r="I159" t="s">
        <v>117</v>
      </c>
      <c r="J159" t="s">
        <v>145</v>
      </c>
      <c r="K159" t="s">
        <v>146</v>
      </c>
      <c r="L159" t="s">
        <v>147</v>
      </c>
      <c r="M159" t="s">
        <v>148</v>
      </c>
      <c r="N159" t="s">
        <v>120</v>
      </c>
      <c r="O159" t="s">
        <v>121</v>
      </c>
      <c r="P159" s="6">
        <v>96950</v>
      </c>
      <c r="Q159" t="s">
        <v>122</v>
      </c>
      <c r="S159" s="8">
        <v>16702352883</v>
      </c>
      <c r="T159">
        <v>0</v>
      </c>
      <c r="U159" t="s">
        <v>149</v>
      </c>
      <c r="V159">
        <v>56132</v>
      </c>
      <c r="W159" t="s">
        <v>124</v>
      </c>
      <c r="Y159" t="s">
        <v>151</v>
      </c>
      <c r="Z159" t="s">
        <v>152</v>
      </c>
      <c r="AA159" t="s">
        <v>153</v>
      </c>
      <c r="AB159" t="s">
        <v>154</v>
      </c>
      <c r="AC159" t="s">
        <v>147</v>
      </c>
      <c r="AD159" t="s">
        <v>148</v>
      </c>
      <c r="AE159" t="s">
        <v>120</v>
      </c>
      <c r="AF159" t="s">
        <v>121</v>
      </c>
      <c r="AG159" s="6">
        <v>96950</v>
      </c>
      <c r="AH159" t="s">
        <v>122</v>
      </c>
      <c r="AJ159" s="8">
        <v>16702352883</v>
      </c>
      <c r="AK159">
        <v>0</v>
      </c>
      <c r="AL159" t="s">
        <v>155</v>
      </c>
      <c r="BE159" t="str">
        <f>"51-9198.00"</f>
        <v>51-9198.00</v>
      </c>
      <c r="BF159" t="s">
        <v>1393</v>
      </c>
      <c r="BG159" t="s">
        <v>10883</v>
      </c>
      <c r="BH159" t="s">
        <v>6965</v>
      </c>
      <c r="BI159">
        <v>10</v>
      </c>
      <c r="BK159" s="1">
        <v>45597</v>
      </c>
      <c r="BL159" s="1">
        <v>45961</v>
      </c>
      <c r="BO159">
        <v>35</v>
      </c>
      <c r="BP159">
        <v>0</v>
      </c>
      <c r="BQ159">
        <v>7</v>
      </c>
      <c r="BR159">
        <v>7</v>
      </c>
      <c r="BS159">
        <v>7</v>
      </c>
      <c r="BT159">
        <v>7</v>
      </c>
      <c r="BU159">
        <v>7</v>
      </c>
      <c r="BV159">
        <v>0</v>
      </c>
      <c r="BW159" t="str">
        <f>"8:00 AM"</f>
        <v>8:00 AM</v>
      </c>
      <c r="BX159" t="str">
        <f>"4:00 PM"</f>
        <v>4:00 PM</v>
      </c>
      <c r="BY159" t="s">
        <v>159</v>
      </c>
      <c r="BZ159">
        <v>0</v>
      </c>
      <c r="CA159">
        <v>6</v>
      </c>
      <c r="CB159" t="s">
        <v>117</v>
      </c>
      <c r="CD159" t="s">
        <v>10884</v>
      </c>
      <c r="CE159" t="s">
        <v>147</v>
      </c>
      <c r="CF159" t="s">
        <v>161</v>
      </c>
      <c r="CG159" t="s">
        <v>120</v>
      </c>
      <c r="CH159" t="s">
        <v>121</v>
      </c>
      <c r="CI159" s="6">
        <v>96950</v>
      </c>
      <c r="CJ159" s="10">
        <v>7.95</v>
      </c>
      <c r="CK159" s="10">
        <v>7.95</v>
      </c>
      <c r="CL159" s="10">
        <v>11.93</v>
      </c>
      <c r="CM159" s="10">
        <v>11.93</v>
      </c>
      <c r="CN159" t="s">
        <v>137</v>
      </c>
      <c r="CO159" t="s">
        <v>194</v>
      </c>
      <c r="CP159" t="s">
        <v>138</v>
      </c>
      <c r="CR159" t="s">
        <v>117</v>
      </c>
      <c r="CS159" t="s">
        <v>139</v>
      </c>
      <c r="CT159" t="s">
        <v>140</v>
      </c>
      <c r="CU159" t="s">
        <v>139</v>
      </c>
      <c r="CV159" t="s">
        <v>139</v>
      </c>
      <c r="CW159" t="s">
        <v>139</v>
      </c>
      <c r="CX159" t="s">
        <v>140</v>
      </c>
      <c r="CY159" t="s">
        <v>3210</v>
      </c>
      <c r="CZ159" s="8">
        <v>16702352883</v>
      </c>
      <c r="DA159" t="s">
        <v>155</v>
      </c>
      <c r="DB159" t="s">
        <v>164</v>
      </c>
      <c r="DC159" t="s">
        <v>139</v>
      </c>
      <c r="DD159" t="s">
        <v>117</v>
      </c>
    </row>
    <row r="160" spans="1:108" ht="15" customHeight="1" x14ac:dyDescent="0.35">
      <c r="A160" t="s">
        <v>11093</v>
      </c>
      <c r="B160" t="s">
        <v>166</v>
      </c>
      <c r="C160" s="1">
        <v>45463</v>
      </c>
      <c r="D160" s="1">
        <v>45574</v>
      </c>
      <c r="E160" t="s">
        <v>116</v>
      </c>
      <c r="F160" s="1">
        <v>45595</v>
      </c>
      <c r="G160" t="s">
        <v>117</v>
      </c>
      <c r="H160" t="s">
        <v>117</v>
      </c>
      <c r="I160" t="s">
        <v>117</v>
      </c>
      <c r="J160" t="s">
        <v>145</v>
      </c>
      <c r="K160" t="s">
        <v>146</v>
      </c>
      <c r="L160" t="s">
        <v>147</v>
      </c>
      <c r="M160" t="s">
        <v>148</v>
      </c>
      <c r="N160" t="s">
        <v>120</v>
      </c>
      <c r="O160" t="s">
        <v>121</v>
      </c>
      <c r="P160" s="6">
        <v>96950</v>
      </c>
      <c r="Q160" t="s">
        <v>122</v>
      </c>
      <c r="S160" s="8">
        <v>16702352883</v>
      </c>
      <c r="T160">
        <v>0</v>
      </c>
      <c r="U160" t="s">
        <v>149</v>
      </c>
      <c r="V160">
        <v>56132</v>
      </c>
      <c r="W160" t="s">
        <v>124</v>
      </c>
      <c r="Y160" t="s">
        <v>151</v>
      </c>
      <c r="Z160" t="s">
        <v>152</v>
      </c>
      <c r="AA160" t="s">
        <v>153</v>
      </c>
      <c r="AB160" t="s">
        <v>154</v>
      </c>
      <c r="AC160" t="s">
        <v>147</v>
      </c>
      <c r="AD160" t="s">
        <v>148</v>
      </c>
      <c r="AE160" t="s">
        <v>120</v>
      </c>
      <c r="AF160" t="s">
        <v>121</v>
      </c>
      <c r="AG160" s="6">
        <v>96950</v>
      </c>
      <c r="AH160" t="s">
        <v>122</v>
      </c>
      <c r="AJ160" s="8">
        <v>16702352883</v>
      </c>
      <c r="AK160">
        <v>0</v>
      </c>
      <c r="AL160" t="s">
        <v>155</v>
      </c>
      <c r="BE160" t="str">
        <f>"35-3023.00"</f>
        <v>35-3023.00</v>
      </c>
      <c r="BF160" t="s">
        <v>509</v>
      </c>
      <c r="BG160" t="s">
        <v>3736</v>
      </c>
      <c r="BH160" t="s">
        <v>692</v>
      </c>
      <c r="BI160">
        <v>10</v>
      </c>
      <c r="BK160" s="1">
        <v>45597</v>
      </c>
      <c r="BL160" s="1">
        <v>45961</v>
      </c>
      <c r="BO160">
        <v>35</v>
      </c>
      <c r="BP160">
        <v>0</v>
      </c>
      <c r="BQ160">
        <v>7</v>
      </c>
      <c r="BR160">
        <v>7</v>
      </c>
      <c r="BS160">
        <v>7</v>
      </c>
      <c r="BT160">
        <v>7</v>
      </c>
      <c r="BU160">
        <v>7</v>
      </c>
      <c r="BV160">
        <v>0</v>
      </c>
      <c r="BW160" t="str">
        <f>"8:00 AM"</f>
        <v>8:00 AM</v>
      </c>
      <c r="BX160" t="str">
        <f>"4:00 PM"</f>
        <v>4:00 PM</v>
      </c>
      <c r="BY160" t="s">
        <v>133</v>
      </c>
      <c r="BZ160">
        <v>0</v>
      </c>
      <c r="CA160">
        <v>3</v>
      </c>
      <c r="CB160" t="s">
        <v>117</v>
      </c>
      <c r="CD160" t="s">
        <v>3737</v>
      </c>
      <c r="CE160" t="s">
        <v>147</v>
      </c>
      <c r="CF160" t="s">
        <v>161</v>
      </c>
      <c r="CG160" t="s">
        <v>120</v>
      </c>
      <c r="CH160" t="s">
        <v>121</v>
      </c>
      <c r="CI160" s="6">
        <v>96950</v>
      </c>
      <c r="CJ160" s="10">
        <v>7.97</v>
      </c>
      <c r="CK160" s="10">
        <v>7.97</v>
      </c>
      <c r="CL160" s="10">
        <v>11.96</v>
      </c>
      <c r="CM160" s="10">
        <v>11.96</v>
      </c>
      <c r="CN160" t="s">
        <v>137</v>
      </c>
      <c r="CO160" t="s">
        <v>162</v>
      </c>
      <c r="CP160" t="s">
        <v>138</v>
      </c>
      <c r="CR160" t="s">
        <v>117</v>
      </c>
      <c r="CS160" t="s">
        <v>139</v>
      </c>
      <c r="CT160" t="s">
        <v>140</v>
      </c>
      <c r="CU160" t="s">
        <v>139</v>
      </c>
      <c r="CV160" t="s">
        <v>139</v>
      </c>
      <c r="CW160" t="s">
        <v>139</v>
      </c>
      <c r="CX160" t="s">
        <v>140</v>
      </c>
      <c r="CY160" t="s">
        <v>3210</v>
      </c>
      <c r="CZ160" s="8">
        <v>16702352883</v>
      </c>
      <c r="DA160" t="s">
        <v>155</v>
      </c>
      <c r="DB160" t="s">
        <v>164</v>
      </c>
      <c r="DC160" t="s">
        <v>139</v>
      </c>
      <c r="DD160" t="s">
        <v>117</v>
      </c>
    </row>
    <row r="161" spans="1:114" ht="15" customHeight="1" x14ac:dyDescent="0.35">
      <c r="A161" t="s">
        <v>9183</v>
      </c>
      <c r="B161" t="s">
        <v>166</v>
      </c>
      <c r="C161" s="1">
        <v>45463</v>
      </c>
      <c r="D161" s="1">
        <v>45574</v>
      </c>
      <c r="E161" t="s">
        <v>116</v>
      </c>
      <c r="F161" s="1">
        <v>45595</v>
      </c>
      <c r="G161" t="s">
        <v>117</v>
      </c>
      <c r="H161" t="s">
        <v>117</v>
      </c>
      <c r="I161" t="s">
        <v>117</v>
      </c>
      <c r="J161" t="s">
        <v>145</v>
      </c>
      <c r="K161" t="s">
        <v>146</v>
      </c>
      <c r="L161" t="s">
        <v>147</v>
      </c>
      <c r="M161" t="s">
        <v>148</v>
      </c>
      <c r="N161" t="s">
        <v>120</v>
      </c>
      <c r="O161" t="s">
        <v>121</v>
      </c>
      <c r="P161" s="6">
        <v>96950</v>
      </c>
      <c r="Q161" t="s">
        <v>122</v>
      </c>
      <c r="S161" s="8">
        <v>16702352883</v>
      </c>
      <c r="T161">
        <v>0</v>
      </c>
      <c r="U161" t="s">
        <v>149</v>
      </c>
      <c r="V161">
        <v>56132</v>
      </c>
      <c r="W161" t="s">
        <v>124</v>
      </c>
      <c r="Y161" t="s">
        <v>151</v>
      </c>
      <c r="Z161" t="s">
        <v>152</v>
      </c>
      <c r="AA161" t="s">
        <v>153</v>
      </c>
      <c r="AB161" t="s">
        <v>154</v>
      </c>
      <c r="AC161" t="s">
        <v>147</v>
      </c>
      <c r="AD161" t="s">
        <v>148</v>
      </c>
      <c r="AE161" t="s">
        <v>120</v>
      </c>
      <c r="AF161" t="s">
        <v>121</v>
      </c>
      <c r="AG161" s="6">
        <v>96950</v>
      </c>
      <c r="AH161" t="s">
        <v>122</v>
      </c>
      <c r="AJ161" s="8">
        <v>16702352883</v>
      </c>
      <c r="AK161">
        <v>0</v>
      </c>
      <c r="AL161" t="s">
        <v>155</v>
      </c>
      <c r="BE161" t="str">
        <f>"37-3011.00"</f>
        <v>37-3011.00</v>
      </c>
      <c r="BF161" t="s">
        <v>177</v>
      </c>
      <c r="BG161" t="s">
        <v>9184</v>
      </c>
      <c r="BH161" t="s">
        <v>9185</v>
      </c>
      <c r="BI161">
        <v>5</v>
      </c>
      <c r="BK161" s="1">
        <v>45597</v>
      </c>
      <c r="BL161" s="1">
        <v>45961</v>
      </c>
      <c r="BO161">
        <v>35</v>
      </c>
      <c r="BP161">
        <v>0</v>
      </c>
      <c r="BQ161">
        <v>7</v>
      </c>
      <c r="BR161">
        <v>7</v>
      </c>
      <c r="BS161">
        <v>7</v>
      </c>
      <c r="BT161">
        <v>7</v>
      </c>
      <c r="BU161">
        <v>7</v>
      </c>
      <c r="BV161">
        <v>0</v>
      </c>
      <c r="BW161" t="str">
        <f>"8:00 AM"</f>
        <v>8:00 AM</v>
      </c>
      <c r="BX161" t="str">
        <f>"4:00 PM"</f>
        <v>4:00 PM</v>
      </c>
      <c r="BY161" t="s">
        <v>133</v>
      </c>
      <c r="BZ161">
        <v>0</v>
      </c>
      <c r="CA161">
        <v>6</v>
      </c>
      <c r="CB161" t="s">
        <v>117</v>
      </c>
      <c r="CD161" t="s">
        <v>9186</v>
      </c>
      <c r="CE161" t="s">
        <v>147</v>
      </c>
      <c r="CF161" t="s">
        <v>161</v>
      </c>
      <c r="CG161" t="s">
        <v>120</v>
      </c>
      <c r="CH161" t="s">
        <v>121</v>
      </c>
      <c r="CI161" s="6">
        <v>96950</v>
      </c>
      <c r="CJ161" s="10">
        <v>8.26</v>
      </c>
      <c r="CK161" s="10">
        <v>8.26</v>
      </c>
      <c r="CL161" s="10">
        <v>12.39</v>
      </c>
      <c r="CM161" s="10">
        <v>12.39</v>
      </c>
      <c r="CN161" t="s">
        <v>137</v>
      </c>
      <c r="CO161" t="s">
        <v>162</v>
      </c>
      <c r="CP161" t="s">
        <v>138</v>
      </c>
      <c r="CR161" t="s">
        <v>117</v>
      </c>
      <c r="CS161" t="s">
        <v>139</v>
      </c>
      <c r="CT161" t="s">
        <v>140</v>
      </c>
      <c r="CU161" t="s">
        <v>139</v>
      </c>
      <c r="CV161" t="s">
        <v>139</v>
      </c>
      <c r="CW161" t="s">
        <v>139</v>
      </c>
      <c r="CX161" t="s">
        <v>140</v>
      </c>
      <c r="CY161" t="s">
        <v>3210</v>
      </c>
      <c r="CZ161" s="8">
        <v>16702352883</v>
      </c>
      <c r="DA161" t="s">
        <v>155</v>
      </c>
      <c r="DB161" t="s">
        <v>164</v>
      </c>
      <c r="DC161" t="s">
        <v>139</v>
      </c>
      <c r="DD161" t="s">
        <v>117</v>
      </c>
    </row>
    <row r="162" spans="1:114" ht="15" customHeight="1" x14ac:dyDescent="0.35">
      <c r="A162" t="s">
        <v>14440</v>
      </c>
      <c r="B162" t="s">
        <v>166</v>
      </c>
      <c r="C162" s="1">
        <v>45463</v>
      </c>
      <c r="D162" s="1">
        <v>45574</v>
      </c>
      <c r="E162" t="s">
        <v>116</v>
      </c>
      <c r="F162" s="1">
        <v>45595</v>
      </c>
      <c r="G162" t="s">
        <v>117</v>
      </c>
      <c r="H162" t="s">
        <v>117</v>
      </c>
      <c r="I162" t="s">
        <v>117</v>
      </c>
      <c r="J162" t="s">
        <v>145</v>
      </c>
      <c r="K162" t="s">
        <v>146</v>
      </c>
      <c r="L162" t="s">
        <v>147</v>
      </c>
      <c r="M162" t="s">
        <v>148</v>
      </c>
      <c r="N162" t="s">
        <v>120</v>
      </c>
      <c r="O162" t="s">
        <v>121</v>
      </c>
      <c r="P162" s="6">
        <v>96950</v>
      </c>
      <c r="Q162" t="s">
        <v>122</v>
      </c>
      <c r="S162" s="8">
        <v>16702352883</v>
      </c>
      <c r="T162">
        <v>0</v>
      </c>
      <c r="U162" t="s">
        <v>149</v>
      </c>
      <c r="V162">
        <v>56132</v>
      </c>
      <c r="W162" t="s">
        <v>124</v>
      </c>
      <c r="Y162" t="s">
        <v>151</v>
      </c>
      <c r="Z162" t="s">
        <v>152</v>
      </c>
      <c r="AA162" t="s">
        <v>153</v>
      </c>
      <c r="AB162" t="s">
        <v>154</v>
      </c>
      <c r="AC162" t="s">
        <v>147</v>
      </c>
      <c r="AD162" t="s">
        <v>148</v>
      </c>
      <c r="AE162" t="s">
        <v>120</v>
      </c>
      <c r="AF162" t="s">
        <v>121</v>
      </c>
      <c r="AG162" s="6">
        <v>96950</v>
      </c>
      <c r="AH162" t="s">
        <v>122</v>
      </c>
      <c r="AJ162" s="8">
        <v>16702352883</v>
      </c>
      <c r="AK162">
        <v>0</v>
      </c>
      <c r="AL162" t="s">
        <v>155</v>
      </c>
      <c r="BE162" t="str">
        <f>"49-3023.00"</f>
        <v>49-3023.00</v>
      </c>
      <c r="BF162" t="s">
        <v>1119</v>
      </c>
      <c r="BG162" t="s">
        <v>11109</v>
      </c>
      <c r="BH162" t="s">
        <v>11110</v>
      </c>
      <c r="BI162">
        <v>5</v>
      </c>
      <c r="BK162" s="1">
        <v>45597</v>
      </c>
      <c r="BL162" s="1">
        <v>45961</v>
      </c>
      <c r="BO162">
        <v>35</v>
      </c>
      <c r="BP162">
        <v>0</v>
      </c>
      <c r="BQ162">
        <v>7</v>
      </c>
      <c r="BR162">
        <v>7</v>
      </c>
      <c r="BS162">
        <v>7</v>
      </c>
      <c r="BT162">
        <v>7</v>
      </c>
      <c r="BU162">
        <v>7</v>
      </c>
      <c r="BV162">
        <v>0</v>
      </c>
      <c r="BW162" t="str">
        <f>"8:00 AM"</f>
        <v>8:00 AM</v>
      </c>
      <c r="BX162" t="str">
        <f>"4:00 PM"</f>
        <v>4:00 PM</v>
      </c>
      <c r="BY162" t="s">
        <v>159</v>
      </c>
      <c r="BZ162">
        <v>0</v>
      </c>
      <c r="CA162">
        <v>12</v>
      </c>
      <c r="CB162" t="s">
        <v>117</v>
      </c>
      <c r="CD162" t="s">
        <v>14441</v>
      </c>
      <c r="CE162" t="s">
        <v>147</v>
      </c>
      <c r="CF162" t="s">
        <v>161</v>
      </c>
      <c r="CG162" t="s">
        <v>120</v>
      </c>
      <c r="CH162" t="s">
        <v>121</v>
      </c>
      <c r="CI162" s="6">
        <v>96950</v>
      </c>
      <c r="CJ162" s="10">
        <v>10.07</v>
      </c>
      <c r="CK162" s="10">
        <v>10.07</v>
      </c>
      <c r="CL162" s="10">
        <v>15.11</v>
      </c>
      <c r="CM162" s="10">
        <v>15.11</v>
      </c>
      <c r="CN162" t="s">
        <v>137</v>
      </c>
      <c r="CO162" t="s">
        <v>162</v>
      </c>
      <c r="CP162" t="s">
        <v>138</v>
      </c>
      <c r="CR162" t="s">
        <v>117</v>
      </c>
      <c r="CS162" t="s">
        <v>139</v>
      </c>
      <c r="CT162" t="s">
        <v>140</v>
      </c>
      <c r="CU162" t="s">
        <v>139</v>
      </c>
      <c r="CV162" t="s">
        <v>139</v>
      </c>
      <c r="CW162" t="s">
        <v>139</v>
      </c>
      <c r="CX162" t="s">
        <v>140</v>
      </c>
      <c r="CY162" t="s">
        <v>3210</v>
      </c>
      <c r="CZ162" s="8">
        <v>16702352883</v>
      </c>
      <c r="DA162" t="s">
        <v>155</v>
      </c>
      <c r="DB162" t="s">
        <v>164</v>
      </c>
      <c r="DC162" t="s">
        <v>139</v>
      </c>
      <c r="DD162" t="s">
        <v>117</v>
      </c>
    </row>
    <row r="163" spans="1:114" ht="15" customHeight="1" x14ac:dyDescent="0.35">
      <c r="A163" t="s">
        <v>12736</v>
      </c>
      <c r="B163" t="s">
        <v>166</v>
      </c>
      <c r="C163" s="1">
        <v>45463</v>
      </c>
      <c r="D163" s="1">
        <v>45574</v>
      </c>
      <c r="E163" t="s">
        <v>116</v>
      </c>
      <c r="F163" s="1">
        <v>45595</v>
      </c>
      <c r="G163" t="s">
        <v>117</v>
      </c>
      <c r="H163" t="s">
        <v>117</v>
      </c>
      <c r="I163" t="s">
        <v>117</v>
      </c>
      <c r="J163" t="s">
        <v>145</v>
      </c>
      <c r="K163" t="s">
        <v>146</v>
      </c>
      <c r="L163" t="s">
        <v>147</v>
      </c>
      <c r="M163" t="s">
        <v>148</v>
      </c>
      <c r="N163" t="s">
        <v>120</v>
      </c>
      <c r="O163" t="s">
        <v>121</v>
      </c>
      <c r="P163" s="6">
        <v>96950</v>
      </c>
      <c r="Q163" t="s">
        <v>122</v>
      </c>
      <c r="S163" s="8">
        <v>16702352883</v>
      </c>
      <c r="T163">
        <v>0</v>
      </c>
      <c r="U163" t="s">
        <v>149</v>
      </c>
      <c r="V163">
        <v>56132</v>
      </c>
      <c r="W163" t="s">
        <v>124</v>
      </c>
      <c r="Y163" t="s">
        <v>151</v>
      </c>
      <c r="Z163" t="s">
        <v>152</v>
      </c>
      <c r="AA163" t="s">
        <v>153</v>
      </c>
      <c r="AB163" t="s">
        <v>154</v>
      </c>
      <c r="AC163" t="s">
        <v>147</v>
      </c>
      <c r="AD163" t="s">
        <v>148</v>
      </c>
      <c r="AE163" t="s">
        <v>120</v>
      </c>
      <c r="AF163" t="s">
        <v>121</v>
      </c>
      <c r="AG163" s="6">
        <v>96950</v>
      </c>
      <c r="AH163" t="s">
        <v>122</v>
      </c>
      <c r="AJ163" s="8">
        <v>16702352883</v>
      </c>
      <c r="AK163">
        <v>0</v>
      </c>
      <c r="AL163" t="s">
        <v>155</v>
      </c>
      <c r="BE163" t="str">
        <f>"49-9071.00"</f>
        <v>49-9071.00</v>
      </c>
      <c r="BF163" t="s">
        <v>156</v>
      </c>
      <c r="BG163" t="s">
        <v>9217</v>
      </c>
      <c r="BH163" t="s">
        <v>158</v>
      </c>
      <c r="BI163">
        <v>10</v>
      </c>
      <c r="BK163" s="1">
        <v>45597</v>
      </c>
      <c r="BL163" s="1">
        <v>45961</v>
      </c>
      <c r="BO163">
        <v>35</v>
      </c>
      <c r="BP163">
        <v>0</v>
      </c>
      <c r="BQ163">
        <v>7</v>
      </c>
      <c r="BR163">
        <v>7</v>
      </c>
      <c r="BS163">
        <v>7</v>
      </c>
      <c r="BT163">
        <v>7</v>
      </c>
      <c r="BU163">
        <v>7</v>
      </c>
      <c r="BV163">
        <v>0</v>
      </c>
      <c r="BW163" t="str">
        <f>"8:00 AM"</f>
        <v>8:00 AM</v>
      </c>
      <c r="BX163" t="str">
        <f>"4:00 PM"</f>
        <v>4:00 PM</v>
      </c>
      <c r="BY163" t="s">
        <v>159</v>
      </c>
      <c r="BZ163">
        <v>0</v>
      </c>
      <c r="CA163">
        <v>12</v>
      </c>
      <c r="CB163" t="s">
        <v>117</v>
      </c>
      <c r="CD163" t="s">
        <v>9218</v>
      </c>
      <c r="CE163" t="s">
        <v>147</v>
      </c>
      <c r="CF163" t="s">
        <v>161</v>
      </c>
      <c r="CG163" t="s">
        <v>120</v>
      </c>
      <c r="CH163" t="s">
        <v>121</v>
      </c>
      <c r="CI163" s="6">
        <v>96950</v>
      </c>
      <c r="CJ163" s="10">
        <v>9.5399999999999991</v>
      </c>
      <c r="CK163" s="10">
        <v>9.5399999999999991</v>
      </c>
      <c r="CL163" s="10">
        <v>14.31</v>
      </c>
      <c r="CM163" s="10">
        <v>14.31</v>
      </c>
      <c r="CN163" t="s">
        <v>137</v>
      </c>
      <c r="CO163" t="s">
        <v>162</v>
      </c>
      <c r="CP163" t="s">
        <v>138</v>
      </c>
      <c r="CR163" t="s">
        <v>117</v>
      </c>
      <c r="CS163" t="s">
        <v>139</v>
      </c>
      <c r="CT163" t="s">
        <v>140</v>
      </c>
      <c r="CU163" t="s">
        <v>139</v>
      </c>
      <c r="CV163" t="s">
        <v>139</v>
      </c>
      <c r="CW163" t="s">
        <v>139</v>
      </c>
      <c r="CX163" t="s">
        <v>140</v>
      </c>
      <c r="CY163" t="s">
        <v>3210</v>
      </c>
      <c r="CZ163" s="8">
        <v>16702352883</v>
      </c>
      <c r="DA163" t="s">
        <v>155</v>
      </c>
      <c r="DB163" t="s">
        <v>164</v>
      </c>
      <c r="DC163" t="s">
        <v>139</v>
      </c>
      <c r="DD163" t="s">
        <v>117</v>
      </c>
    </row>
    <row r="164" spans="1:114" ht="15" customHeight="1" x14ac:dyDescent="0.35">
      <c r="A164" t="s">
        <v>16851</v>
      </c>
      <c r="B164" t="s">
        <v>294</v>
      </c>
      <c r="C164" s="1">
        <v>45469</v>
      </c>
      <c r="D164" s="1">
        <v>45574</v>
      </c>
      <c r="E164" t="s">
        <v>211</v>
      </c>
      <c r="G164" t="s">
        <v>117</v>
      </c>
      <c r="H164" t="s">
        <v>117</v>
      </c>
      <c r="I164" t="s">
        <v>117</v>
      </c>
      <c r="J164" t="s">
        <v>969</v>
      </c>
      <c r="L164" t="s">
        <v>16852</v>
      </c>
      <c r="M164" t="s">
        <v>3572</v>
      </c>
      <c r="N164" t="s">
        <v>120</v>
      </c>
      <c r="O164" t="s">
        <v>121</v>
      </c>
      <c r="P164" s="6">
        <v>96950</v>
      </c>
      <c r="Q164" t="s">
        <v>122</v>
      </c>
      <c r="S164" s="8">
        <v>16702355009</v>
      </c>
      <c r="U164" t="s">
        <v>971</v>
      </c>
      <c r="V164">
        <v>561311</v>
      </c>
      <c r="W164" t="s">
        <v>150</v>
      </c>
      <c r="X164" t="s">
        <v>139</v>
      </c>
      <c r="Y164" t="s">
        <v>972</v>
      </c>
      <c r="Z164" t="s">
        <v>973</v>
      </c>
      <c r="AA164" t="s">
        <v>974</v>
      </c>
      <c r="AB164" t="s">
        <v>975</v>
      </c>
      <c r="AC164" t="s">
        <v>8834</v>
      </c>
      <c r="AD164" t="s">
        <v>3572</v>
      </c>
      <c r="AE164" t="s">
        <v>120</v>
      </c>
      <c r="AF164" t="s">
        <v>121</v>
      </c>
      <c r="AG164" s="6">
        <v>96950</v>
      </c>
      <c r="AH164" t="s">
        <v>122</v>
      </c>
      <c r="AJ164" s="8">
        <v>16702355009</v>
      </c>
      <c r="AL164" t="s">
        <v>977</v>
      </c>
      <c r="BE164" t="str">
        <f>"35-2014.00"</f>
        <v>35-2014.00</v>
      </c>
      <c r="BF164" t="s">
        <v>191</v>
      </c>
      <c r="BG164" t="s">
        <v>16853</v>
      </c>
      <c r="BH164" t="s">
        <v>3718</v>
      </c>
      <c r="BI164">
        <v>10</v>
      </c>
      <c r="BJ164">
        <v>9</v>
      </c>
      <c r="BK164" s="1">
        <v>45566</v>
      </c>
      <c r="BL164" s="1">
        <v>45930</v>
      </c>
      <c r="BM164" s="1">
        <v>45574</v>
      </c>
      <c r="BN164" s="1">
        <v>45930</v>
      </c>
      <c r="BO164">
        <v>35</v>
      </c>
      <c r="BP164">
        <v>0</v>
      </c>
      <c r="BQ164">
        <v>7</v>
      </c>
      <c r="BR164">
        <v>7</v>
      </c>
      <c r="BS164">
        <v>7</v>
      </c>
      <c r="BT164">
        <v>7</v>
      </c>
      <c r="BU164">
        <v>7</v>
      </c>
      <c r="BV164">
        <v>0</v>
      </c>
      <c r="BW164" t="str">
        <f>"8:00 AM"</f>
        <v>8:00 AM</v>
      </c>
      <c r="BX164" t="str">
        <f>"4:00 PM"</f>
        <v>4:00 PM</v>
      </c>
      <c r="BY164" t="s">
        <v>133</v>
      </c>
      <c r="BZ164">
        <v>0</v>
      </c>
      <c r="CA164">
        <v>12</v>
      </c>
      <c r="CB164" t="s">
        <v>117</v>
      </c>
      <c r="CD164" t="s">
        <v>16854</v>
      </c>
      <c r="CE164" t="s">
        <v>982</v>
      </c>
      <c r="CG164" t="s">
        <v>120</v>
      </c>
      <c r="CH164" t="s">
        <v>121</v>
      </c>
      <c r="CI164" s="6">
        <v>96950</v>
      </c>
      <c r="CJ164" s="10">
        <v>8.69</v>
      </c>
      <c r="CK164" s="10">
        <v>8.69</v>
      </c>
      <c r="CL164" s="10">
        <v>13.04</v>
      </c>
      <c r="CM164" s="10">
        <v>13.04</v>
      </c>
      <c r="CN164" t="s">
        <v>137</v>
      </c>
      <c r="CO164" t="s">
        <v>2428</v>
      </c>
      <c r="CP164" t="s">
        <v>138</v>
      </c>
      <c r="CR164" t="s">
        <v>117</v>
      </c>
      <c r="CS164" t="s">
        <v>139</v>
      </c>
      <c r="CT164" t="s">
        <v>140</v>
      </c>
      <c r="CU164" t="s">
        <v>139</v>
      </c>
      <c r="CV164" t="s">
        <v>140</v>
      </c>
      <c r="CW164" t="s">
        <v>139</v>
      </c>
      <c r="CX164" t="s">
        <v>140</v>
      </c>
      <c r="CY164" t="s">
        <v>3720</v>
      </c>
      <c r="CZ164" s="8">
        <v>16702355009</v>
      </c>
      <c r="DA164" t="s">
        <v>977</v>
      </c>
      <c r="DB164" t="s">
        <v>140</v>
      </c>
      <c r="DC164" t="s">
        <v>139</v>
      </c>
      <c r="DD164" t="s">
        <v>139</v>
      </c>
    </row>
    <row r="165" spans="1:114" ht="15" customHeight="1" x14ac:dyDescent="0.35">
      <c r="A165" t="s">
        <v>15817</v>
      </c>
      <c r="B165" t="s">
        <v>144</v>
      </c>
      <c r="C165" s="1">
        <v>45472</v>
      </c>
      <c r="D165" s="1">
        <v>45574</v>
      </c>
      <c r="E165" t="s">
        <v>116</v>
      </c>
      <c r="F165" s="1">
        <v>45564</v>
      </c>
      <c r="G165" t="s">
        <v>117</v>
      </c>
      <c r="H165" t="s">
        <v>117</v>
      </c>
      <c r="I165" t="s">
        <v>117</v>
      </c>
      <c r="J165" t="s">
        <v>9333</v>
      </c>
      <c r="K165" t="s">
        <v>11672</v>
      </c>
      <c r="L165" t="s">
        <v>11673</v>
      </c>
      <c r="N165" t="s">
        <v>222</v>
      </c>
      <c r="O165" t="s">
        <v>121</v>
      </c>
      <c r="P165" s="6">
        <v>96951</v>
      </c>
      <c r="Q165" t="s">
        <v>122</v>
      </c>
      <c r="S165" s="8">
        <v>16705320065</v>
      </c>
      <c r="U165" t="s">
        <v>9336</v>
      </c>
      <c r="V165">
        <v>81231</v>
      </c>
      <c r="W165" t="s">
        <v>124</v>
      </c>
      <c r="Y165" t="s">
        <v>15818</v>
      </c>
      <c r="Z165" t="s">
        <v>15819</v>
      </c>
      <c r="AB165" t="s">
        <v>1198</v>
      </c>
      <c r="AC165" t="s">
        <v>11673</v>
      </c>
      <c r="AE165" t="s">
        <v>248</v>
      </c>
      <c r="AF165" t="s">
        <v>121</v>
      </c>
      <c r="AG165" s="6">
        <v>96951</v>
      </c>
      <c r="AH165" t="s">
        <v>122</v>
      </c>
      <c r="AJ165" s="8">
        <v>16705320065</v>
      </c>
      <c r="AL165" t="s">
        <v>9338</v>
      </c>
      <c r="BE165" t="str">
        <f>"51-6011.00"</f>
        <v>51-6011.00</v>
      </c>
      <c r="BF165" t="s">
        <v>1618</v>
      </c>
      <c r="BG165" t="s">
        <v>15820</v>
      </c>
      <c r="BH165" t="s">
        <v>11675</v>
      </c>
      <c r="BI165">
        <v>2</v>
      </c>
      <c r="BJ165">
        <v>2</v>
      </c>
      <c r="BK165" s="1">
        <v>45566</v>
      </c>
      <c r="BL165" s="1">
        <v>45930</v>
      </c>
      <c r="BM165" s="1">
        <v>45574</v>
      </c>
      <c r="BN165" s="1">
        <v>45930</v>
      </c>
      <c r="BO165">
        <v>35</v>
      </c>
      <c r="BP165">
        <v>0</v>
      </c>
      <c r="BQ165">
        <v>7</v>
      </c>
      <c r="BR165">
        <v>7</v>
      </c>
      <c r="BS165">
        <v>7</v>
      </c>
      <c r="BT165">
        <v>7</v>
      </c>
      <c r="BU165">
        <v>7</v>
      </c>
      <c r="BV165">
        <v>0</v>
      </c>
      <c r="BW165" t="str">
        <f>"8:00 AM"</f>
        <v>8:00 AM</v>
      </c>
      <c r="BX165" t="str">
        <f>"5:00 PM"</f>
        <v>5:00 PM</v>
      </c>
      <c r="BY165" t="s">
        <v>133</v>
      </c>
      <c r="BZ165">
        <v>0</v>
      </c>
      <c r="CA165">
        <v>0</v>
      </c>
      <c r="CB165" t="s">
        <v>117</v>
      </c>
      <c r="CD165" s="2" t="s">
        <v>15821</v>
      </c>
      <c r="CE165" t="s">
        <v>2256</v>
      </c>
      <c r="CG165" t="s">
        <v>222</v>
      </c>
      <c r="CH165" t="s">
        <v>121</v>
      </c>
      <c r="CI165" s="6">
        <v>96951</v>
      </c>
      <c r="CJ165" s="10">
        <v>8.84</v>
      </c>
      <c r="CK165" s="10">
        <v>8.84</v>
      </c>
      <c r="CL165" s="10">
        <v>13.26</v>
      </c>
      <c r="CM165" s="10">
        <v>13.26</v>
      </c>
      <c r="CN165" t="s">
        <v>137</v>
      </c>
      <c r="CO165" t="s">
        <v>162</v>
      </c>
      <c r="CP165" t="s">
        <v>138</v>
      </c>
      <c r="CR165" t="s">
        <v>117</v>
      </c>
      <c r="CS165" t="s">
        <v>139</v>
      </c>
      <c r="CT165" t="s">
        <v>140</v>
      </c>
      <c r="CU165" t="s">
        <v>139</v>
      </c>
      <c r="CV165" t="s">
        <v>140</v>
      </c>
      <c r="CW165" t="s">
        <v>139</v>
      </c>
      <c r="CX165" t="s">
        <v>140</v>
      </c>
      <c r="CY165" t="s">
        <v>774</v>
      </c>
      <c r="CZ165" s="8">
        <v>16705320065</v>
      </c>
      <c r="DA165" t="s">
        <v>9338</v>
      </c>
      <c r="DB165" t="s">
        <v>140</v>
      </c>
      <c r="DC165" t="s">
        <v>139</v>
      </c>
      <c r="DD165" t="s">
        <v>117</v>
      </c>
      <c r="DE165" t="s">
        <v>2248</v>
      </c>
      <c r="DF165" t="s">
        <v>15822</v>
      </c>
      <c r="DH165" t="s">
        <v>9336</v>
      </c>
      <c r="DI165" t="s">
        <v>11677</v>
      </c>
      <c r="DJ165" t="s">
        <v>9338</v>
      </c>
    </row>
    <row r="166" spans="1:114" ht="15" customHeight="1" x14ac:dyDescent="0.35">
      <c r="A166" t="s">
        <v>17032</v>
      </c>
      <c r="B166" t="s">
        <v>144</v>
      </c>
      <c r="C166" s="1">
        <v>45472</v>
      </c>
      <c r="D166" s="1">
        <v>45574</v>
      </c>
      <c r="E166" t="s">
        <v>116</v>
      </c>
      <c r="F166" s="1">
        <v>45564</v>
      </c>
      <c r="G166" t="s">
        <v>117</v>
      </c>
      <c r="H166" t="s">
        <v>117</v>
      </c>
      <c r="I166" t="s">
        <v>117</v>
      </c>
      <c r="J166" t="s">
        <v>11682</v>
      </c>
      <c r="L166" t="s">
        <v>11673</v>
      </c>
      <c r="N166" t="s">
        <v>222</v>
      </c>
      <c r="O166" t="s">
        <v>121</v>
      </c>
      <c r="P166" s="6">
        <v>96950</v>
      </c>
      <c r="Q166" t="s">
        <v>122</v>
      </c>
      <c r="S166" s="8">
        <v>16705320065</v>
      </c>
      <c r="U166" t="s">
        <v>9336</v>
      </c>
      <c r="V166">
        <v>11199</v>
      </c>
      <c r="W166" t="s">
        <v>124</v>
      </c>
      <c r="Y166" t="s">
        <v>17033</v>
      </c>
      <c r="Z166" t="s">
        <v>15822</v>
      </c>
      <c r="AB166" t="s">
        <v>575</v>
      </c>
      <c r="AC166" t="s">
        <v>11673</v>
      </c>
      <c r="AE166" t="s">
        <v>5512</v>
      </c>
      <c r="AF166" t="s">
        <v>121</v>
      </c>
      <c r="AG166" s="6">
        <v>96951</v>
      </c>
      <c r="AH166" t="s">
        <v>122</v>
      </c>
      <c r="AJ166" s="8">
        <v>16705320065</v>
      </c>
      <c r="AL166" t="s">
        <v>9338</v>
      </c>
      <c r="BE166" t="str">
        <f>"45-2092.00"</f>
        <v>45-2092.00</v>
      </c>
      <c r="BF166" t="s">
        <v>1014</v>
      </c>
      <c r="BG166" t="s">
        <v>17034</v>
      </c>
      <c r="BH166" t="s">
        <v>17035</v>
      </c>
      <c r="BI166">
        <v>2</v>
      </c>
      <c r="BJ166">
        <v>2</v>
      </c>
      <c r="BK166" s="1">
        <v>45566</v>
      </c>
      <c r="BL166" s="1">
        <v>45930</v>
      </c>
      <c r="BM166" s="1">
        <v>45574</v>
      </c>
      <c r="BN166" s="1">
        <v>45930</v>
      </c>
      <c r="BO166">
        <v>35</v>
      </c>
      <c r="BP166">
        <v>0</v>
      </c>
      <c r="BQ166">
        <v>7</v>
      </c>
      <c r="BR166">
        <v>7</v>
      </c>
      <c r="BS166">
        <v>7</v>
      </c>
      <c r="BT166">
        <v>7</v>
      </c>
      <c r="BU166">
        <v>7</v>
      </c>
      <c r="BV166">
        <v>0</v>
      </c>
      <c r="BW166" t="str">
        <f>"8:00 AM"</f>
        <v>8:00 AM</v>
      </c>
      <c r="BX166" t="str">
        <f>"5:00 PM"</f>
        <v>5:00 PM</v>
      </c>
      <c r="BY166" t="s">
        <v>133</v>
      </c>
      <c r="BZ166">
        <v>0</v>
      </c>
      <c r="CA166">
        <v>0</v>
      </c>
      <c r="CB166" t="s">
        <v>117</v>
      </c>
      <c r="CD166" s="2" t="s">
        <v>17036</v>
      </c>
      <c r="CE166" t="s">
        <v>17037</v>
      </c>
      <c r="CG166" t="s">
        <v>222</v>
      </c>
      <c r="CH166" t="s">
        <v>121</v>
      </c>
      <c r="CI166" s="6">
        <v>96951</v>
      </c>
      <c r="CJ166" s="10">
        <v>12.16</v>
      </c>
      <c r="CK166" s="10">
        <v>12.16</v>
      </c>
      <c r="CL166" s="10">
        <v>18.239999999999998</v>
      </c>
      <c r="CM166" s="10">
        <v>18.239999999999998</v>
      </c>
      <c r="CN166" t="s">
        <v>137</v>
      </c>
      <c r="CP166" t="s">
        <v>138</v>
      </c>
      <c r="CR166" t="s">
        <v>117</v>
      </c>
      <c r="CS166" t="s">
        <v>139</v>
      </c>
      <c r="CT166" t="s">
        <v>140</v>
      </c>
      <c r="CU166" t="s">
        <v>139</v>
      </c>
      <c r="CV166" t="s">
        <v>140</v>
      </c>
      <c r="CW166" t="s">
        <v>139</v>
      </c>
      <c r="CX166" t="s">
        <v>140</v>
      </c>
      <c r="CY166" t="s">
        <v>17038</v>
      </c>
      <c r="CZ166" s="8">
        <v>16705320065</v>
      </c>
      <c r="DA166" t="s">
        <v>9338</v>
      </c>
      <c r="DB166" t="s">
        <v>140</v>
      </c>
      <c r="DC166" t="s">
        <v>139</v>
      </c>
      <c r="DD166" t="s">
        <v>117</v>
      </c>
      <c r="DE166" t="s">
        <v>17033</v>
      </c>
      <c r="DF166" t="s">
        <v>15822</v>
      </c>
      <c r="DH166" t="s">
        <v>9336</v>
      </c>
      <c r="DI166" t="s">
        <v>9341</v>
      </c>
      <c r="DJ166" t="s">
        <v>9338</v>
      </c>
    </row>
    <row r="167" spans="1:114" ht="15" customHeight="1" x14ac:dyDescent="0.35">
      <c r="A167" t="s">
        <v>17070</v>
      </c>
      <c r="B167" t="s">
        <v>115</v>
      </c>
      <c r="C167" s="1">
        <v>45479</v>
      </c>
      <c r="D167" s="1">
        <v>45574</v>
      </c>
      <c r="E167" t="s">
        <v>116</v>
      </c>
      <c r="F167" s="1">
        <v>45564</v>
      </c>
      <c r="G167" t="s">
        <v>117</v>
      </c>
      <c r="H167" t="s">
        <v>117</v>
      </c>
      <c r="I167" t="s">
        <v>117</v>
      </c>
      <c r="J167" t="s">
        <v>4744</v>
      </c>
      <c r="K167" t="s">
        <v>4744</v>
      </c>
      <c r="L167" t="s">
        <v>415</v>
      </c>
      <c r="N167" t="s">
        <v>136</v>
      </c>
      <c r="O167" t="s">
        <v>121</v>
      </c>
      <c r="P167" s="6">
        <v>96950</v>
      </c>
      <c r="Q167" t="s">
        <v>122</v>
      </c>
      <c r="S167" s="8">
        <v>16702871415</v>
      </c>
      <c r="U167" t="s">
        <v>4745</v>
      </c>
      <c r="V167">
        <v>561320</v>
      </c>
      <c r="W167" t="s">
        <v>124</v>
      </c>
      <c r="Y167" t="s">
        <v>4746</v>
      </c>
      <c r="Z167" t="s">
        <v>4747</v>
      </c>
      <c r="AA167" t="s">
        <v>4748</v>
      </c>
      <c r="AB167" t="s">
        <v>205</v>
      </c>
      <c r="AC167" t="s">
        <v>415</v>
      </c>
      <c r="AE167" t="s">
        <v>136</v>
      </c>
      <c r="AF167" t="s">
        <v>121</v>
      </c>
      <c r="AG167" s="6">
        <v>96950</v>
      </c>
      <c r="AH167" t="s">
        <v>122</v>
      </c>
      <c r="AJ167" s="8">
        <v>16702871415</v>
      </c>
      <c r="AL167" t="s">
        <v>421</v>
      </c>
      <c r="BE167" t="str">
        <f>"49-9071.00"</f>
        <v>49-9071.00</v>
      </c>
      <c r="BF167" t="s">
        <v>156</v>
      </c>
      <c r="BG167" t="s">
        <v>17071</v>
      </c>
      <c r="BH167" t="s">
        <v>423</v>
      </c>
      <c r="BI167">
        <v>8</v>
      </c>
      <c r="BK167" s="1">
        <v>45566</v>
      </c>
      <c r="BL167" s="1">
        <v>45930</v>
      </c>
      <c r="BO167">
        <v>35</v>
      </c>
      <c r="BP167">
        <v>0</v>
      </c>
      <c r="BQ167">
        <v>7</v>
      </c>
      <c r="BR167">
        <v>7</v>
      </c>
      <c r="BS167">
        <v>7</v>
      </c>
      <c r="BT167">
        <v>7</v>
      </c>
      <c r="BU167">
        <v>7</v>
      </c>
      <c r="BV167">
        <v>0</v>
      </c>
      <c r="BW167" t="str">
        <f>"8:00 AM"</f>
        <v>8:00 AM</v>
      </c>
      <c r="BX167" t="str">
        <f>"5:00 PM"</f>
        <v>5:00 PM</v>
      </c>
      <c r="BY167" t="s">
        <v>133</v>
      </c>
      <c r="BZ167">
        <v>0</v>
      </c>
      <c r="CA167">
        <v>12</v>
      </c>
      <c r="CB167" t="s">
        <v>117</v>
      </c>
      <c r="CD167" t="s">
        <v>10091</v>
      </c>
      <c r="CE167" t="s">
        <v>17072</v>
      </c>
      <c r="CG167" t="s">
        <v>136</v>
      </c>
      <c r="CH167" t="s">
        <v>121</v>
      </c>
      <c r="CI167" s="6">
        <v>96950</v>
      </c>
      <c r="CJ167" s="10">
        <v>9.5399999999999991</v>
      </c>
      <c r="CK167" s="10">
        <v>9.5399999999999991</v>
      </c>
      <c r="CL167" s="10">
        <v>14.31</v>
      </c>
      <c r="CM167" s="10">
        <v>14.31</v>
      </c>
      <c r="CN167" t="s">
        <v>137</v>
      </c>
      <c r="CO167" t="s">
        <v>194</v>
      </c>
      <c r="CP167" t="s">
        <v>138</v>
      </c>
      <c r="CR167" t="s">
        <v>117</v>
      </c>
      <c r="CS167" t="s">
        <v>139</v>
      </c>
      <c r="CT167" t="s">
        <v>140</v>
      </c>
      <c r="CU167" t="s">
        <v>139</v>
      </c>
      <c r="CV167" t="s">
        <v>140</v>
      </c>
      <c r="CW167" t="s">
        <v>139</v>
      </c>
      <c r="CX167" t="s">
        <v>140</v>
      </c>
      <c r="CY167" t="s">
        <v>4752</v>
      </c>
      <c r="CZ167" s="8">
        <v>16702871415</v>
      </c>
      <c r="DA167" t="s">
        <v>421</v>
      </c>
      <c r="DB167" t="s">
        <v>140</v>
      </c>
      <c r="DC167" t="s">
        <v>139</v>
      </c>
      <c r="DD167" t="s">
        <v>117</v>
      </c>
    </row>
    <row r="168" spans="1:114" ht="15" customHeight="1" x14ac:dyDescent="0.35">
      <c r="A168" t="s">
        <v>13124</v>
      </c>
      <c r="B168" t="s">
        <v>144</v>
      </c>
      <c r="C168" s="1">
        <v>45481</v>
      </c>
      <c r="D168" s="1">
        <v>45574</v>
      </c>
      <c r="E168" t="s">
        <v>116</v>
      </c>
      <c r="F168" s="1">
        <v>45564</v>
      </c>
      <c r="G168" t="s">
        <v>117</v>
      </c>
      <c r="H168" t="s">
        <v>117</v>
      </c>
      <c r="I168" t="s">
        <v>117</v>
      </c>
      <c r="J168" t="s">
        <v>11098</v>
      </c>
      <c r="K168" t="s">
        <v>8519</v>
      </c>
      <c r="L168" t="s">
        <v>8520</v>
      </c>
      <c r="M168" t="s">
        <v>140</v>
      </c>
      <c r="N168" t="s">
        <v>120</v>
      </c>
      <c r="O168" t="s">
        <v>121</v>
      </c>
      <c r="P168" s="6">
        <v>96950</v>
      </c>
      <c r="Q168" t="s">
        <v>122</v>
      </c>
      <c r="S168" s="8">
        <v>16702879158</v>
      </c>
      <c r="U168" t="s">
        <v>8521</v>
      </c>
      <c r="V168">
        <v>445110</v>
      </c>
      <c r="W168" t="s">
        <v>124</v>
      </c>
      <c r="Y168" t="s">
        <v>4326</v>
      </c>
      <c r="Z168" t="s">
        <v>11099</v>
      </c>
      <c r="AA168" t="s">
        <v>6831</v>
      </c>
      <c r="AB168" t="s">
        <v>270</v>
      </c>
      <c r="AC168" t="s">
        <v>8520</v>
      </c>
      <c r="AD168" t="s">
        <v>140</v>
      </c>
      <c r="AE168" t="s">
        <v>120</v>
      </c>
      <c r="AF168" t="s">
        <v>121</v>
      </c>
      <c r="AG168" s="6">
        <v>96950</v>
      </c>
      <c r="AH168" t="s">
        <v>122</v>
      </c>
      <c r="AJ168" s="8">
        <v>16702879158</v>
      </c>
      <c r="AL168" t="s">
        <v>8523</v>
      </c>
      <c r="BE168" t="str">
        <f>"11-2022.00"</f>
        <v>11-2022.00</v>
      </c>
      <c r="BF168" t="s">
        <v>2340</v>
      </c>
      <c r="BG168" t="s">
        <v>13125</v>
      </c>
      <c r="BH168" t="s">
        <v>2342</v>
      </c>
      <c r="BI168">
        <v>2</v>
      </c>
      <c r="BJ168">
        <v>2</v>
      </c>
      <c r="BK168" s="1">
        <v>45566</v>
      </c>
      <c r="BL168" s="1">
        <v>45930</v>
      </c>
      <c r="BM168" s="1">
        <v>45574</v>
      </c>
      <c r="BN168" s="1">
        <v>45930</v>
      </c>
      <c r="BO168">
        <v>35</v>
      </c>
      <c r="BP168">
        <v>0</v>
      </c>
      <c r="BQ168">
        <v>7</v>
      </c>
      <c r="BR168">
        <v>7</v>
      </c>
      <c r="BS168">
        <v>7</v>
      </c>
      <c r="BT168">
        <v>7</v>
      </c>
      <c r="BU168">
        <v>7</v>
      </c>
      <c r="BV168">
        <v>0</v>
      </c>
      <c r="BW168" t="str">
        <f>"8:00 AM"</f>
        <v>8:00 AM</v>
      </c>
      <c r="BX168" t="str">
        <f>"5:00 PM"</f>
        <v>5:00 PM</v>
      </c>
      <c r="BY168" t="s">
        <v>159</v>
      </c>
      <c r="BZ168">
        <v>0</v>
      </c>
      <c r="CA168">
        <v>36</v>
      </c>
      <c r="CB168" t="s">
        <v>139</v>
      </c>
      <c r="CC168">
        <v>10</v>
      </c>
      <c r="CD168" s="2" t="s">
        <v>9298</v>
      </c>
      <c r="CE168" t="s">
        <v>8520</v>
      </c>
      <c r="CF168" t="s">
        <v>140</v>
      </c>
      <c r="CG168" t="s">
        <v>120</v>
      </c>
      <c r="CH168" t="s">
        <v>121</v>
      </c>
      <c r="CI168" s="6">
        <v>96950</v>
      </c>
      <c r="CJ168" s="10">
        <v>17.07</v>
      </c>
      <c r="CK168" s="10">
        <v>17.07</v>
      </c>
      <c r="CN168" t="s">
        <v>137</v>
      </c>
      <c r="CO168" t="s">
        <v>10960</v>
      </c>
      <c r="CP168" t="s">
        <v>138</v>
      </c>
      <c r="CR168" t="s">
        <v>117</v>
      </c>
      <c r="CS168" t="s">
        <v>139</v>
      </c>
      <c r="CT168" t="s">
        <v>140</v>
      </c>
      <c r="CU168" t="s">
        <v>140</v>
      </c>
      <c r="CV168" t="s">
        <v>140</v>
      </c>
      <c r="CW168" t="s">
        <v>139</v>
      </c>
      <c r="CX168" t="s">
        <v>140</v>
      </c>
      <c r="CY168" t="s">
        <v>3400</v>
      </c>
      <c r="CZ168" s="8">
        <v>16702879158</v>
      </c>
      <c r="DA168" t="s">
        <v>8525</v>
      </c>
      <c r="DB168" t="s">
        <v>140</v>
      </c>
      <c r="DC168" t="s">
        <v>139</v>
      </c>
      <c r="DD168" t="s">
        <v>117</v>
      </c>
    </row>
    <row r="169" spans="1:114" ht="15" customHeight="1" x14ac:dyDescent="0.35">
      <c r="A169" t="s">
        <v>3280</v>
      </c>
      <c r="B169" t="s">
        <v>144</v>
      </c>
      <c r="C169" s="1">
        <v>45483</v>
      </c>
      <c r="D169" s="1">
        <v>45574</v>
      </c>
      <c r="E169" t="s">
        <v>116</v>
      </c>
      <c r="F169" s="1">
        <v>45564</v>
      </c>
      <c r="G169" t="s">
        <v>117</v>
      </c>
      <c r="H169" t="s">
        <v>117</v>
      </c>
      <c r="I169" t="s">
        <v>117</v>
      </c>
      <c r="J169" t="s">
        <v>3092</v>
      </c>
      <c r="K169" t="s">
        <v>3093</v>
      </c>
      <c r="L169" t="s">
        <v>3094</v>
      </c>
      <c r="M169" t="s">
        <v>196</v>
      </c>
      <c r="N169" t="s">
        <v>120</v>
      </c>
      <c r="O169" t="s">
        <v>121</v>
      </c>
      <c r="P169" s="6">
        <v>96950</v>
      </c>
      <c r="Q169" t="s">
        <v>122</v>
      </c>
      <c r="R169" t="s">
        <v>652</v>
      </c>
      <c r="S169" s="8">
        <v>16704844449</v>
      </c>
      <c r="U169" t="s">
        <v>3095</v>
      </c>
      <c r="V169">
        <v>236116</v>
      </c>
      <c r="W169" t="s">
        <v>124</v>
      </c>
      <c r="Y169" t="s">
        <v>3096</v>
      </c>
      <c r="Z169" t="s">
        <v>3097</v>
      </c>
      <c r="AA169" t="s">
        <v>3098</v>
      </c>
      <c r="AB169" t="s">
        <v>2205</v>
      </c>
      <c r="AC169" t="s">
        <v>3099</v>
      </c>
      <c r="AD169" t="s">
        <v>196</v>
      </c>
      <c r="AE169" t="s">
        <v>120</v>
      </c>
      <c r="AF169" t="s">
        <v>121</v>
      </c>
      <c r="AG169" s="6">
        <v>96950</v>
      </c>
      <c r="AH169" t="s">
        <v>122</v>
      </c>
      <c r="AI169" t="s">
        <v>652</v>
      </c>
      <c r="AJ169" s="8">
        <v>16704844449</v>
      </c>
      <c r="AL169" t="s">
        <v>3100</v>
      </c>
      <c r="BE169" t="str">
        <f>"49-9071.00"</f>
        <v>49-9071.00</v>
      </c>
      <c r="BF169" t="s">
        <v>156</v>
      </c>
      <c r="BG169" t="s">
        <v>3101</v>
      </c>
      <c r="BH169" t="s">
        <v>3102</v>
      </c>
      <c r="BI169">
        <v>5</v>
      </c>
      <c r="BJ169">
        <v>5</v>
      </c>
      <c r="BK169" s="1">
        <v>45566</v>
      </c>
      <c r="BL169" s="1">
        <v>45930</v>
      </c>
      <c r="BM169" s="1">
        <v>45574</v>
      </c>
      <c r="BN169" s="1">
        <v>45930</v>
      </c>
      <c r="BO169">
        <v>40</v>
      </c>
      <c r="BP169">
        <v>0</v>
      </c>
      <c r="BQ169">
        <v>8</v>
      </c>
      <c r="BR169">
        <v>8</v>
      </c>
      <c r="BS169">
        <v>8</v>
      </c>
      <c r="BT169">
        <v>8</v>
      </c>
      <c r="BU169">
        <v>8</v>
      </c>
      <c r="BV169">
        <v>0</v>
      </c>
      <c r="BW169" t="str">
        <f>"8:00 AM"</f>
        <v>8:00 AM</v>
      </c>
      <c r="BX169" t="str">
        <f>"5:00 PM"</f>
        <v>5:00 PM</v>
      </c>
      <c r="BY169" t="s">
        <v>133</v>
      </c>
      <c r="BZ169">
        <v>0</v>
      </c>
      <c r="CA169">
        <v>12</v>
      </c>
      <c r="CB169" t="s">
        <v>117</v>
      </c>
      <c r="CD169" t="s">
        <v>3281</v>
      </c>
      <c r="CE169" t="s">
        <v>1460</v>
      </c>
      <c r="CF169" t="s">
        <v>196</v>
      </c>
      <c r="CG169" t="s">
        <v>120</v>
      </c>
      <c r="CH169" t="s">
        <v>121</v>
      </c>
      <c r="CI169" s="6">
        <v>96950</v>
      </c>
      <c r="CJ169" s="10">
        <v>9.75</v>
      </c>
      <c r="CK169" s="10">
        <v>10</v>
      </c>
      <c r="CL169" s="10">
        <v>14.62</v>
      </c>
      <c r="CM169" s="10">
        <v>15</v>
      </c>
      <c r="CN169" t="s">
        <v>137</v>
      </c>
      <c r="CO169" t="s">
        <v>140</v>
      </c>
      <c r="CP169" t="s">
        <v>138</v>
      </c>
      <c r="CR169" t="s">
        <v>117</v>
      </c>
      <c r="CS169" t="s">
        <v>139</v>
      </c>
      <c r="CT169" t="s">
        <v>139</v>
      </c>
      <c r="CU169" t="s">
        <v>139</v>
      </c>
      <c r="CV169" t="s">
        <v>140</v>
      </c>
      <c r="CW169" t="s">
        <v>139</v>
      </c>
      <c r="CX169" t="s">
        <v>140</v>
      </c>
      <c r="CY169" t="s">
        <v>664</v>
      </c>
      <c r="CZ169" s="8">
        <v>16704844449</v>
      </c>
      <c r="DA169" t="s">
        <v>3100</v>
      </c>
      <c r="DB169" t="s">
        <v>140</v>
      </c>
      <c r="DC169" t="s">
        <v>139</v>
      </c>
      <c r="DD169" t="s">
        <v>117</v>
      </c>
    </row>
    <row r="170" spans="1:114" ht="15" customHeight="1" x14ac:dyDescent="0.35">
      <c r="A170" t="s">
        <v>3091</v>
      </c>
      <c r="B170" t="s">
        <v>144</v>
      </c>
      <c r="C170" s="1">
        <v>45483</v>
      </c>
      <c r="D170" s="1">
        <v>45574</v>
      </c>
      <c r="E170" t="s">
        <v>211</v>
      </c>
      <c r="G170" t="s">
        <v>117</v>
      </c>
      <c r="H170" t="s">
        <v>117</v>
      </c>
      <c r="I170" t="s">
        <v>117</v>
      </c>
      <c r="J170" t="s">
        <v>3092</v>
      </c>
      <c r="K170" t="s">
        <v>3093</v>
      </c>
      <c r="L170" t="s">
        <v>3094</v>
      </c>
      <c r="M170" t="s">
        <v>196</v>
      </c>
      <c r="N170" t="s">
        <v>120</v>
      </c>
      <c r="O170" t="s">
        <v>121</v>
      </c>
      <c r="P170" s="6">
        <v>96950</v>
      </c>
      <c r="Q170" t="s">
        <v>122</v>
      </c>
      <c r="R170" t="s">
        <v>652</v>
      </c>
      <c r="S170" s="8">
        <v>16704844449</v>
      </c>
      <c r="U170" t="s">
        <v>3095</v>
      </c>
      <c r="V170">
        <v>236116</v>
      </c>
      <c r="W170" t="s">
        <v>124</v>
      </c>
      <c r="Y170" t="s">
        <v>3096</v>
      </c>
      <c r="Z170" t="s">
        <v>3097</v>
      </c>
      <c r="AA170" t="s">
        <v>3098</v>
      </c>
      <c r="AB170" t="s">
        <v>2205</v>
      </c>
      <c r="AC170" t="s">
        <v>3099</v>
      </c>
      <c r="AD170" t="s">
        <v>196</v>
      </c>
      <c r="AE170" t="s">
        <v>120</v>
      </c>
      <c r="AF170" t="s">
        <v>121</v>
      </c>
      <c r="AG170" s="6">
        <v>96950</v>
      </c>
      <c r="AH170" t="s">
        <v>122</v>
      </c>
      <c r="AI170" t="s">
        <v>652</v>
      </c>
      <c r="AJ170" s="8">
        <v>16704844449</v>
      </c>
      <c r="AL170" t="s">
        <v>3100</v>
      </c>
      <c r="BE170" t="str">
        <f>"49-9071.00"</f>
        <v>49-9071.00</v>
      </c>
      <c r="BF170" t="s">
        <v>156</v>
      </c>
      <c r="BG170" t="s">
        <v>3101</v>
      </c>
      <c r="BH170" t="s">
        <v>3102</v>
      </c>
      <c r="BI170">
        <v>4</v>
      </c>
      <c r="BJ170">
        <v>4</v>
      </c>
      <c r="BK170" s="1">
        <v>45566</v>
      </c>
      <c r="BL170" s="1">
        <v>45930</v>
      </c>
      <c r="BM170" s="1">
        <v>45574</v>
      </c>
      <c r="BN170" s="1">
        <v>45930</v>
      </c>
      <c r="BO170">
        <v>40</v>
      </c>
      <c r="BP170">
        <v>0</v>
      </c>
      <c r="BQ170">
        <v>8</v>
      </c>
      <c r="BR170">
        <v>8</v>
      </c>
      <c r="BS170">
        <v>8</v>
      </c>
      <c r="BT170">
        <v>8</v>
      </c>
      <c r="BU170">
        <v>8</v>
      </c>
      <c r="BV170">
        <v>0</v>
      </c>
      <c r="BW170" t="str">
        <f>"8:00 AM"</f>
        <v>8:00 AM</v>
      </c>
      <c r="BX170" t="str">
        <f>"5:00 PM"</f>
        <v>5:00 PM</v>
      </c>
      <c r="BY170" t="s">
        <v>133</v>
      </c>
      <c r="BZ170">
        <v>0</v>
      </c>
      <c r="CA170">
        <v>12</v>
      </c>
      <c r="CB170" t="s">
        <v>117</v>
      </c>
      <c r="CD170" t="s">
        <v>3103</v>
      </c>
      <c r="CE170" t="s">
        <v>1460</v>
      </c>
      <c r="CF170" t="s">
        <v>196</v>
      </c>
      <c r="CG170" t="s">
        <v>120</v>
      </c>
      <c r="CH170" t="s">
        <v>121</v>
      </c>
      <c r="CI170" s="6">
        <v>96950</v>
      </c>
      <c r="CJ170" s="10">
        <v>9.75</v>
      </c>
      <c r="CK170" s="10">
        <v>10</v>
      </c>
      <c r="CL170" s="10">
        <v>14.62</v>
      </c>
      <c r="CM170" s="10">
        <v>15</v>
      </c>
      <c r="CN170" t="s">
        <v>137</v>
      </c>
      <c r="CO170" t="s">
        <v>140</v>
      </c>
      <c r="CP170" t="s">
        <v>138</v>
      </c>
      <c r="CR170" t="s">
        <v>117</v>
      </c>
      <c r="CS170" t="s">
        <v>139</v>
      </c>
      <c r="CT170" t="s">
        <v>139</v>
      </c>
      <c r="CU170" t="s">
        <v>139</v>
      </c>
      <c r="CV170" t="s">
        <v>140</v>
      </c>
      <c r="CW170" t="s">
        <v>139</v>
      </c>
      <c r="CX170" t="s">
        <v>140</v>
      </c>
      <c r="CY170" t="s">
        <v>664</v>
      </c>
      <c r="CZ170" s="8">
        <v>16704844449</v>
      </c>
      <c r="DA170" t="s">
        <v>3100</v>
      </c>
      <c r="DB170" t="s">
        <v>140</v>
      </c>
      <c r="DC170" t="s">
        <v>139</v>
      </c>
      <c r="DD170" t="s">
        <v>117</v>
      </c>
    </row>
    <row r="171" spans="1:114" ht="15" customHeight="1" x14ac:dyDescent="0.35">
      <c r="A171" t="s">
        <v>3464</v>
      </c>
      <c r="B171" t="s">
        <v>166</v>
      </c>
      <c r="C171" s="1">
        <v>45487</v>
      </c>
      <c r="D171" s="1">
        <v>45574</v>
      </c>
      <c r="E171" t="s">
        <v>116</v>
      </c>
      <c r="F171" s="1">
        <v>45564</v>
      </c>
      <c r="G171" t="s">
        <v>117</v>
      </c>
      <c r="H171" t="s">
        <v>117</v>
      </c>
      <c r="I171" t="s">
        <v>117</v>
      </c>
      <c r="J171" t="s">
        <v>3263</v>
      </c>
      <c r="L171" t="s">
        <v>3264</v>
      </c>
      <c r="M171" t="s">
        <v>3265</v>
      </c>
      <c r="N171" t="s">
        <v>136</v>
      </c>
      <c r="O171" t="s">
        <v>121</v>
      </c>
      <c r="P171" s="6">
        <v>96950</v>
      </c>
      <c r="Q171" t="s">
        <v>122</v>
      </c>
      <c r="S171" s="8">
        <v>16703236652</v>
      </c>
      <c r="U171" t="s">
        <v>3465</v>
      </c>
      <c r="V171">
        <v>236220</v>
      </c>
      <c r="W171" t="s">
        <v>124</v>
      </c>
      <c r="Y171" t="s">
        <v>3267</v>
      </c>
      <c r="Z171" t="s">
        <v>3268</v>
      </c>
      <c r="AB171" t="s">
        <v>205</v>
      </c>
      <c r="AC171" t="s">
        <v>3264</v>
      </c>
      <c r="AE171" t="s">
        <v>136</v>
      </c>
      <c r="AF171" t="s">
        <v>121</v>
      </c>
      <c r="AG171" s="6">
        <v>96950</v>
      </c>
      <c r="AH171" t="s">
        <v>122</v>
      </c>
      <c r="AJ171" s="8">
        <v>16703236652</v>
      </c>
      <c r="AL171" t="s">
        <v>3270</v>
      </c>
      <c r="BE171" t="str">
        <f>"51-4121.00"</f>
        <v>51-4121.00</v>
      </c>
      <c r="BF171" t="s">
        <v>2038</v>
      </c>
      <c r="BG171" t="s">
        <v>3466</v>
      </c>
      <c r="BH171" t="s">
        <v>3467</v>
      </c>
      <c r="BI171">
        <v>3</v>
      </c>
      <c r="BK171" s="1">
        <v>45566</v>
      </c>
      <c r="BL171" s="1">
        <v>45930</v>
      </c>
      <c r="BO171">
        <v>40</v>
      </c>
      <c r="BP171">
        <v>0</v>
      </c>
      <c r="BQ171">
        <v>8</v>
      </c>
      <c r="BR171">
        <v>8</v>
      </c>
      <c r="BS171">
        <v>8</v>
      </c>
      <c r="BT171">
        <v>8</v>
      </c>
      <c r="BU171">
        <v>8</v>
      </c>
      <c r="BV171">
        <v>0</v>
      </c>
      <c r="BW171" t="str">
        <f>"8:00 AM"</f>
        <v>8:00 AM</v>
      </c>
      <c r="BX171" t="str">
        <f>"5:00 PM"</f>
        <v>5:00 PM</v>
      </c>
      <c r="BY171" t="s">
        <v>159</v>
      </c>
      <c r="BZ171">
        <v>0</v>
      </c>
      <c r="CA171">
        <v>12</v>
      </c>
      <c r="CB171" t="s">
        <v>117</v>
      </c>
      <c r="CD171" t="s">
        <v>3468</v>
      </c>
      <c r="CE171" t="s">
        <v>3275</v>
      </c>
      <c r="CG171" t="s">
        <v>136</v>
      </c>
      <c r="CH171" t="s">
        <v>121</v>
      </c>
      <c r="CI171" s="6">
        <v>96950</v>
      </c>
      <c r="CJ171" s="10">
        <v>20.25</v>
      </c>
      <c r="CK171" s="10">
        <v>20.25</v>
      </c>
      <c r="CL171" s="10">
        <v>30.38</v>
      </c>
      <c r="CM171" s="10">
        <v>30.38</v>
      </c>
      <c r="CN171" t="s">
        <v>137</v>
      </c>
      <c r="CO171" t="s">
        <v>140</v>
      </c>
      <c r="CP171" t="s">
        <v>138</v>
      </c>
      <c r="CR171" t="s">
        <v>139</v>
      </c>
      <c r="CS171" t="s">
        <v>139</v>
      </c>
      <c r="CT171" t="s">
        <v>139</v>
      </c>
      <c r="CU171" t="s">
        <v>139</v>
      </c>
      <c r="CV171" t="s">
        <v>140</v>
      </c>
      <c r="CW171" t="s">
        <v>139</v>
      </c>
      <c r="CX171" t="s">
        <v>140</v>
      </c>
      <c r="CY171" t="s">
        <v>17420</v>
      </c>
      <c r="CZ171" s="8">
        <v>16703236652</v>
      </c>
      <c r="DA171" t="s">
        <v>3276</v>
      </c>
      <c r="DB171" t="s">
        <v>140</v>
      </c>
      <c r="DC171" t="s">
        <v>139</v>
      </c>
      <c r="DD171" t="s">
        <v>117</v>
      </c>
    </row>
    <row r="172" spans="1:114" ht="15" customHeight="1" x14ac:dyDescent="0.35">
      <c r="A172" t="s">
        <v>15811</v>
      </c>
      <c r="B172" t="s">
        <v>115</v>
      </c>
      <c r="C172" s="1">
        <v>45488</v>
      </c>
      <c r="D172" s="1">
        <v>45574</v>
      </c>
      <c r="E172" t="s">
        <v>116</v>
      </c>
      <c r="F172" s="1">
        <v>45564</v>
      </c>
      <c r="G172" t="s">
        <v>117</v>
      </c>
      <c r="H172" t="s">
        <v>117</v>
      </c>
      <c r="I172" t="s">
        <v>117</v>
      </c>
      <c r="J172" t="s">
        <v>3653</v>
      </c>
      <c r="K172" t="s">
        <v>12756</v>
      </c>
      <c r="L172" t="s">
        <v>12757</v>
      </c>
      <c r="M172" t="s">
        <v>12758</v>
      </c>
      <c r="N172" t="s">
        <v>120</v>
      </c>
      <c r="O172" t="s">
        <v>121</v>
      </c>
      <c r="P172" s="6">
        <v>96950</v>
      </c>
      <c r="Q172" t="s">
        <v>122</v>
      </c>
      <c r="S172" s="8">
        <v>16702348286</v>
      </c>
      <c r="U172" t="s">
        <v>1053</v>
      </c>
      <c r="V172">
        <v>32311</v>
      </c>
      <c r="W172" t="s">
        <v>124</v>
      </c>
      <c r="Y172" t="s">
        <v>3655</v>
      </c>
      <c r="Z172" t="s">
        <v>3656</v>
      </c>
      <c r="AA172" t="s">
        <v>12759</v>
      </c>
      <c r="AB172" t="s">
        <v>1406</v>
      </c>
      <c r="AC172" t="s">
        <v>12757</v>
      </c>
      <c r="AD172" t="s">
        <v>12758</v>
      </c>
      <c r="AE172" t="s">
        <v>120</v>
      </c>
      <c r="AF172" t="s">
        <v>121</v>
      </c>
      <c r="AG172" s="6">
        <v>96950</v>
      </c>
      <c r="AH172" t="s">
        <v>122</v>
      </c>
      <c r="AJ172" s="8">
        <v>16702348286</v>
      </c>
      <c r="AL172" t="s">
        <v>1058</v>
      </c>
      <c r="BE172" t="str">
        <f>"27-1024.00"</f>
        <v>27-1024.00</v>
      </c>
      <c r="BF172" t="s">
        <v>1059</v>
      </c>
      <c r="BG172" t="s">
        <v>12850</v>
      </c>
      <c r="BH172" t="s">
        <v>3659</v>
      </c>
      <c r="BI172">
        <v>1</v>
      </c>
      <c r="BK172" s="1">
        <v>45566</v>
      </c>
      <c r="BL172" s="1">
        <v>45930</v>
      </c>
      <c r="BO172">
        <v>35</v>
      </c>
      <c r="BP172">
        <v>0</v>
      </c>
      <c r="BQ172">
        <v>7</v>
      </c>
      <c r="BR172">
        <v>7</v>
      </c>
      <c r="BS172">
        <v>7</v>
      </c>
      <c r="BT172">
        <v>7</v>
      </c>
      <c r="BU172">
        <v>7</v>
      </c>
      <c r="BV172">
        <v>0</v>
      </c>
      <c r="BW172" t="str">
        <f>"10:00 AM"</f>
        <v>10:00 AM</v>
      </c>
      <c r="BX172" t="str">
        <f>"5:00 PM"</f>
        <v>5:00 PM</v>
      </c>
      <c r="BY172" t="s">
        <v>159</v>
      </c>
      <c r="BZ172">
        <v>0</v>
      </c>
      <c r="CA172">
        <v>12</v>
      </c>
      <c r="CB172" t="s">
        <v>117</v>
      </c>
      <c r="CD172" s="2" t="s">
        <v>12851</v>
      </c>
      <c r="CE172" t="s">
        <v>12758</v>
      </c>
      <c r="CG172" t="s">
        <v>120</v>
      </c>
      <c r="CH172" t="s">
        <v>121</v>
      </c>
      <c r="CI172" s="6">
        <v>96950</v>
      </c>
      <c r="CJ172" s="10">
        <v>10.130000000000001</v>
      </c>
      <c r="CK172" s="10">
        <v>10.130000000000001</v>
      </c>
      <c r="CL172" s="10">
        <v>15.2</v>
      </c>
      <c r="CM172" s="10">
        <v>15.2</v>
      </c>
      <c r="CN172" t="s">
        <v>137</v>
      </c>
      <c r="CO172" t="s">
        <v>6823</v>
      </c>
      <c r="CP172" t="s">
        <v>138</v>
      </c>
      <c r="CR172" t="s">
        <v>117</v>
      </c>
      <c r="CS172" t="s">
        <v>139</v>
      </c>
      <c r="CT172" t="s">
        <v>140</v>
      </c>
      <c r="CU172" t="s">
        <v>139</v>
      </c>
      <c r="CV172" t="s">
        <v>140</v>
      </c>
      <c r="CW172" t="s">
        <v>139</v>
      </c>
      <c r="CX172" t="s">
        <v>140</v>
      </c>
      <c r="CY172" t="s">
        <v>13033</v>
      </c>
      <c r="CZ172" s="8">
        <v>16702348286</v>
      </c>
      <c r="DA172" t="s">
        <v>1058</v>
      </c>
      <c r="DB172" t="s">
        <v>140</v>
      </c>
      <c r="DC172" t="s">
        <v>139</v>
      </c>
      <c r="DD172" t="s">
        <v>117</v>
      </c>
    </row>
    <row r="173" spans="1:114" ht="15" customHeight="1" x14ac:dyDescent="0.35">
      <c r="A173" t="s">
        <v>8842</v>
      </c>
      <c r="B173" t="s">
        <v>166</v>
      </c>
      <c r="C173" s="1">
        <v>45488</v>
      </c>
      <c r="D173" s="1">
        <v>45574</v>
      </c>
      <c r="E173" t="s">
        <v>116</v>
      </c>
      <c r="F173" s="1">
        <v>45564</v>
      </c>
      <c r="G173" t="s">
        <v>139</v>
      </c>
      <c r="H173" t="s">
        <v>117</v>
      </c>
      <c r="I173" t="s">
        <v>117</v>
      </c>
      <c r="J173" t="s">
        <v>8843</v>
      </c>
      <c r="L173" t="s">
        <v>8844</v>
      </c>
      <c r="M173" t="s">
        <v>8845</v>
      </c>
      <c r="N173" t="s">
        <v>120</v>
      </c>
      <c r="O173" t="s">
        <v>121</v>
      </c>
      <c r="P173" s="6">
        <v>96950</v>
      </c>
      <c r="Q173" t="s">
        <v>122</v>
      </c>
      <c r="S173" s="8">
        <v>16707891310</v>
      </c>
      <c r="U173" t="s">
        <v>8846</v>
      </c>
      <c r="V173">
        <v>56172</v>
      </c>
      <c r="W173" t="s">
        <v>124</v>
      </c>
      <c r="Y173" t="s">
        <v>8847</v>
      </c>
      <c r="Z173" t="s">
        <v>8848</v>
      </c>
      <c r="AA173" t="s">
        <v>8849</v>
      </c>
      <c r="AB173" t="s">
        <v>128</v>
      </c>
      <c r="AC173" t="s">
        <v>8850</v>
      </c>
      <c r="AD173" t="s">
        <v>8845</v>
      </c>
      <c r="AE173" t="s">
        <v>120</v>
      </c>
      <c r="AF173" t="s">
        <v>121</v>
      </c>
      <c r="AG173" s="6">
        <v>96950</v>
      </c>
      <c r="AH173" t="s">
        <v>122</v>
      </c>
      <c r="AJ173" s="8">
        <v>16707891310</v>
      </c>
      <c r="AL173" t="s">
        <v>8851</v>
      </c>
      <c r="BE173" t="str">
        <f>"37-2011.00"</f>
        <v>37-2011.00</v>
      </c>
      <c r="BF173" t="s">
        <v>701</v>
      </c>
      <c r="BG173" t="s">
        <v>8852</v>
      </c>
      <c r="BH173" t="s">
        <v>8493</v>
      </c>
      <c r="BI173">
        <v>1</v>
      </c>
      <c r="BK173" s="1">
        <v>45566</v>
      </c>
      <c r="BL173" s="1">
        <v>46660</v>
      </c>
      <c r="BO173">
        <v>35</v>
      </c>
      <c r="BP173">
        <v>0</v>
      </c>
      <c r="BQ173">
        <v>7</v>
      </c>
      <c r="BR173">
        <v>7</v>
      </c>
      <c r="BS173">
        <v>7</v>
      </c>
      <c r="BT173">
        <v>7</v>
      </c>
      <c r="BU173">
        <v>7</v>
      </c>
      <c r="BV173">
        <v>0</v>
      </c>
      <c r="BW173" t="str">
        <f>"6:00 AM"</f>
        <v>6:00 AM</v>
      </c>
      <c r="BX173" t="str">
        <f>"8:00 PM"</f>
        <v>8:00 PM</v>
      </c>
      <c r="BY173" t="s">
        <v>133</v>
      </c>
      <c r="BZ173">
        <v>0</v>
      </c>
      <c r="CA173">
        <v>12</v>
      </c>
      <c r="CB173" t="s">
        <v>117</v>
      </c>
      <c r="CD173" t="s">
        <v>8853</v>
      </c>
      <c r="CE173" t="s">
        <v>8854</v>
      </c>
      <c r="CF173" t="s">
        <v>196</v>
      </c>
      <c r="CG173" t="s">
        <v>120</v>
      </c>
      <c r="CH173" t="s">
        <v>121</v>
      </c>
      <c r="CI173" s="6">
        <v>96950</v>
      </c>
      <c r="CJ173" s="10">
        <v>8.2899999999999991</v>
      </c>
      <c r="CK173" s="10">
        <v>8.2899999999999991</v>
      </c>
      <c r="CL173" s="10">
        <v>0</v>
      </c>
      <c r="CM173" s="10">
        <v>0</v>
      </c>
      <c r="CN173" t="s">
        <v>137</v>
      </c>
      <c r="CO173" t="s">
        <v>164</v>
      </c>
      <c r="CP173" t="s">
        <v>138</v>
      </c>
      <c r="CR173" t="s">
        <v>117</v>
      </c>
      <c r="CS173" t="s">
        <v>139</v>
      </c>
      <c r="CT173" t="s">
        <v>140</v>
      </c>
      <c r="CU173" t="s">
        <v>140</v>
      </c>
      <c r="CV173" t="s">
        <v>140</v>
      </c>
      <c r="CW173" t="s">
        <v>139</v>
      </c>
      <c r="CX173" t="s">
        <v>140</v>
      </c>
      <c r="CY173" t="s">
        <v>164</v>
      </c>
      <c r="CZ173" s="8">
        <v>16707891310</v>
      </c>
      <c r="DA173" t="s">
        <v>8855</v>
      </c>
      <c r="DB173" t="s">
        <v>140</v>
      </c>
      <c r="DC173" t="s">
        <v>139</v>
      </c>
      <c r="DD173" t="s">
        <v>117</v>
      </c>
    </row>
    <row r="174" spans="1:114" ht="15" customHeight="1" x14ac:dyDescent="0.35">
      <c r="A174" t="s">
        <v>12755</v>
      </c>
      <c r="B174" t="s">
        <v>115</v>
      </c>
      <c r="C174" s="1">
        <v>45489</v>
      </c>
      <c r="D174" s="1">
        <v>45574</v>
      </c>
      <c r="E174" t="s">
        <v>116</v>
      </c>
      <c r="F174" s="1">
        <v>45564</v>
      </c>
      <c r="G174" t="s">
        <v>117</v>
      </c>
      <c r="H174" t="s">
        <v>117</v>
      </c>
      <c r="I174" t="s">
        <v>117</v>
      </c>
      <c r="J174" t="s">
        <v>3653</v>
      </c>
      <c r="K174" t="s">
        <v>12756</v>
      </c>
      <c r="L174" t="s">
        <v>12757</v>
      </c>
      <c r="M174" t="s">
        <v>12758</v>
      </c>
      <c r="N174" t="s">
        <v>120</v>
      </c>
      <c r="O174" t="s">
        <v>121</v>
      </c>
      <c r="P174" s="6">
        <v>96950</v>
      </c>
      <c r="Q174" t="s">
        <v>122</v>
      </c>
      <c r="S174" s="8">
        <v>16702348286</v>
      </c>
      <c r="U174" t="s">
        <v>1053</v>
      </c>
      <c r="V174">
        <v>32311</v>
      </c>
      <c r="W174" t="s">
        <v>124</v>
      </c>
      <c r="Y174" t="s">
        <v>3655</v>
      </c>
      <c r="Z174" t="s">
        <v>3656</v>
      </c>
      <c r="AA174" t="s">
        <v>12759</v>
      </c>
      <c r="AB174" t="s">
        <v>1406</v>
      </c>
      <c r="AC174" t="s">
        <v>12757</v>
      </c>
      <c r="AD174" t="s">
        <v>12758</v>
      </c>
      <c r="AE174" t="s">
        <v>120</v>
      </c>
      <c r="AF174" t="s">
        <v>121</v>
      </c>
      <c r="AG174" s="6">
        <v>96950</v>
      </c>
      <c r="AH174" t="s">
        <v>122</v>
      </c>
      <c r="AJ174" s="8">
        <v>16702348286</v>
      </c>
      <c r="AL174" t="s">
        <v>1058</v>
      </c>
      <c r="BE174" t="str">
        <f>"51-5112.00"</f>
        <v>51-5112.00</v>
      </c>
      <c r="BF174" t="s">
        <v>9907</v>
      </c>
      <c r="BG174" t="s">
        <v>12760</v>
      </c>
      <c r="BH174" t="s">
        <v>12761</v>
      </c>
      <c r="BI174">
        <v>1</v>
      </c>
      <c r="BK174" s="1">
        <v>45566</v>
      </c>
      <c r="BL174" s="1">
        <v>45930</v>
      </c>
      <c r="BO174">
        <v>35</v>
      </c>
      <c r="BP174">
        <v>0</v>
      </c>
      <c r="BQ174">
        <v>7</v>
      </c>
      <c r="BR174">
        <v>7</v>
      </c>
      <c r="BS174">
        <v>7</v>
      </c>
      <c r="BT174">
        <v>7</v>
      </c>
      <c r="BU174">
        <v>7</v>
      </c>
      <c r="BV174">
        <v>0</v>
      </c>
      <c r="BW174" t="str">
        <f>"10:00 AM"</f>
        <v>10:00 AM</v>
      </c>
      <c r="BX174" t="str">
        <f>"5:00 PM"</f>
        <v>5:00 PM</v>
      </c>
      <c r="BY174" t="s">
        <v>159</v>
      </c>
      <c r="BZ174">
        <v>0</v>
      </c>
      <c r="CA174">
        <v>12</v>
      </c>
      <c r="CB174" t="s">
        <v>117</v>
      </c>
      <c r="CD174" t="s">
        <v>12762</v>
      </c>
      <c r="CE174" t="s">
        <v>12758</v>
      </c>
      <c r="CG174" t="s">
        <v>120</v>
      </c>
      <c r="CH174" t="s">
        <v>121</v>
      </c>
      <c r="CI174" s="6">
        <v>96950</v>
      </c>
      <c r="CJ174" s="10">
        <v>13.68</v>
      </c>
      <c r="CK174" s="10">
        <v>13.68</v>
      </c>
      <c r="CL174" s="10">
        <v>20.52</v>
      </c>
      <c r="CM174" s="10">
        <v>20.52</v>
      </c>
      <c r="CN174" t="s">
        <v>137</v>
      </c>
      <c r="CO174" t="s">
        <v>6823</v>
      </c>
      <c r="CP174" t="s">
        <v>138</v>
      </c>
      <c r="CR174" t="s">
        <v>117</v>
      </c>
      <c r="CS174" t="s">
        <v>139</v>
      </c>
      <c r="CT174" t="s">
        <v>140</v>
      </c>
      <c r="CU174" t="s">
        <v>139</v>
      </c>
      <c r="CV174" t="s">
        <v>140</v>
      </c>
      <c r="CW174" t="s">
        <v>139</v>
      </c>
      <c r="CX174" t="s">
        <v>140</v>
      </c>
      <c r="CY174" t="s">
        <v>12763</v>
      </c>
      <c r="CZ174" s="8">
        <v>16702348286</v>
      </c>
      <c r="DA174" t="s">
        <v>1058</v>
      </c>
      <c r="DB174" t="s">
        <v>140</v>
      </c>
      <c r="DC174" t="s">
        <v>139</v>
      </c>
      <c r="DD174" t="s">
        <v>117</v>
      </c>
    </row>
    <row r="175" spans="1:114" ht="15" customHeight="1" x14ac:dyDescent="0.35">
      <c r="A175" t="s">
        <v>16868</v>
      </c>
      <c r="B175" t="s">
        <v>115</v>
      </c>
      <c r="C175" s="1">
        <v>45492</v>
      </c>
      <c r="D175" s="1">
        <v>45574</v>
      </c>
      <c r="E175" t="s">
        <v>116</v>
      </c>
      <c r="F175" s="1">
        <v>45564</v>
      </c>
      <c r="G175" t="s">
        <v>139</v>
      </c>
      <c r="H175" t="s">
        <v>117</v>
      </c>
      <c r="I175" t="s">
        <v>117</v>
      </c>
      <c r="J175" t="s">
        <v>16869</v>
      </c>
      <c r="K175" t="s">
        <v>16869</v>
      </c>
      <c r="L175" t="s">
        <v>16870</v>
      </c>
      <c r="N175" t="s">
        <v>136</v>
      </c>
      <c r="O175" t="s">
        <v>121</v>
      </c>
      <c r="P175" s="6">
        <v>96950</v>
      </c>
      <c r="Q175" t="s">
        <v>122</v>
      </c>
      <c r="S175" s="8">
        <v>16702342902</v>
      </c>
      <c r="T175">
        <v>128</v>
      </c>
      <c r="U175" t="s">
        <v>16871</v>
      </c>
      <c r="V175">
        <v>621492</v>
      </c>
      <c r="W175" t="s">
        <v>124</v>
      </c>
      <c r="Y175" t="s">
        <v>827</v>
      </c>
      <c r="Z175" t="s">
        <v>16872</v>
      </c>
      <c r="AA175" t="s">
        <v>16873</v>
      </c>
      <c r="AB175" t="s">
        <v>16874</v>
      </c>
      <c r="AC175" t="s">
        <v>16875</v>
      </c>
      <c r="AE175" t="s">
        <v>6246</v>
      </c>
      <c r="AF175" t="s">
        <v>121</v>
      </c>
      <c r="AG175" s="6">
        <v>96950</v>
      </c>
      <c r="AH175" t="s">
        <v>122</v>
      </c>
      <c r="AJ175" s="8">
        <v>16702342902</v>
      </c>
      <c r="AK175">
        <v>128</v>
      </c>
      <c r="AL175" t="s">
        <v>16876</v>
      </c>
      <c r="BE175" t="str">
        <f>"49-9071.00"</f>
        <v>49-9071.00</v>
      </c>
      <c r="BF175" t="s">
        <v>156</v>
      </c>
      <c r="BG175" t="s">
        <v>16877</v>
      </c>
      <c r="BH175" t="s">
        <v>156</v>
      </c>
      <c r="BI175">
        <v>1</v>
      </c>
      <c r="BK175" s="1">
        <v>45566</v>
      </c>
      <c r="BL175" s="1">
        <v>46660</v>
      </c>
      <c r="BO175">
        <v>40</v>
      </c>
      <c r="BP175">
        <v>0</v>
      </c>
      <c r="BQ175">
        <v>8</v>
      </c>
      <c r="BR175">
        <v>8</v>
      </c>
      <c r="BS175">
        <v>8</v>
      </c>
      <c r="BT175">
        <v>8</v>
      </c>
      <c r="BU175">
        <v>8</v>
      </c>
      <c r="BV175">
        <v>0</v>
      </c>
      <c r="BW175" t="str">
        <f>"8:00 AM"</f>
        <v>8:00 AM</v>
      </c>
      <c r="BX175" t="str">
        <f>"5:00 PM"</f>
        <v>5:00 PM</v>
      </c>
      <c r="BY175" t="s">
        <v>159</v>
      </c>
      <c r="BZ175">
        <v>0</v>
      </c>
      <c r="CA175">
        <v>0</v>
      </c>
      <c r="CB175" t="s">
        <v>117</v>
      </c>
      <c r="CD175" t="s">
        <v>16878</v>
      </c>
      <c r="CE175" t="s">
        <v>16879</v>
      </c>
      <c r="CG175" t="s">
        <v>136</v>
      </c>
      <c r="CH175" t="s">
        <v>121</v>
      </c>
      <c r="CI175" s="6">
        <v>96950</v>
      </c>
      <c r="CJ175" s="10">
        <v>9.75</v>
      </c>
      <c r="CK175" s="10">
        <v>9.75</v>
      </c>
      <c r="CL175" s="10">
        <v>14.63</v>
      </c>
      <c r="CM175" s="10">
        <v>14.63</v>
      </c>
      <c r="CN175" t="s">
        <v>137</v>
      </c>
      <c r="CO175" t="s">
        <v>140</v>
      </c>
      <c r="CP175" t="s">
        <v>138</v>
      </c>
      <c r="CR175" t="s">
        <v>117</v>
      </c>
      <c r="CS175" t="s">
        <v>139</v>
      </c>
      <c r="CT175" t="s">
        <v>140</v>
      </c>
      <c r="CU175" t="s">
        <v>139</v>
      </c>
      <c r="CV175" t="s">
        <v>140</v>
      </c>
      <c r="CW175" t="s">
        <v>139</v>
      </c>
      <c r="CX175" t="s">
        <v>140</v>
      </c>
      <c r="CY175" t="s">
        <v>16880</v>
      </c>
      <c r="CZ175" s="8">
        <v>16702342902</v>
      </c>
      <c r="DA175" t="s">
        <v>16876</v>
      </c>
      <c r="DB175" t="s">
        <v>140</v>
      </c>
      <c r="DC175" t="s">
        <v>139</v>
      </c>
      <c r="DD175" t="s">
        <v>117</v>
      </c>
    </row>
    <row r="176" spans="1:114" ht="15" customHeight="1" x14ac:dyDescent="0.35">
      <c r="A176" t="s">
        <v>6638</v>
      </c>
      <c r="B176" t="s">
        <v>144</v>
      </c>
      <c r="C176" s="1">
        <v>45497</v>
      </c>
      <c r="D176" s="1">
        <v>45574</v>
      </c>
      <c r="E176" t="s">
        <v>116</v>
      </c>
      <c r="F176" s="1">
        <v>45564</v>
      </c>
      <c r="G176" t="s">
        <v>139</v>
      </c>
      <c r="H176" t="s">
        <v>117</v>
      </c>
      <c r="I176" t="s">
        <v>117</v>
      </c>
      <c r="J176" t="s">
        <v>3447</v>
      </c>
      <c r="K176" t="s">
        <v>3448</v>
      </c>
      <c r="L176" t="s">
        <v>3451</v>
      </c>
      <c r="N176" t="s">
        <v>136</v>
      </c>
      <c r="O176" t="s">
        <v>121</v>
      </c>
      <c r="P176" s="6">
        <v>96950</v>
      </c>
      <c r="Q176" t="s">
        <v>122</v>
      </c>
      <c r="S176" s="8">
        <v>16702358641</v>
      </c>
      <c r="U176" t="s">
        <v>3449</v>
      </c>
      <c r="V176">
        <v>72251</v>
      </c>
      <c r="W176" t="s">
        <v>124</v>
      </c>
      <c r="Y176" t="s">
        <v>3406</v>
      </c>
      <c r="Z176" t="s">
        <v>3450</v>
      </c>
      <c r="AA176" t="s">
        <v>2536</v>
      </c>
      <c r="AB176" t="s">
        <v>205</v>
      </c>
      <c r="AC176" t="s">
        <v>6639</v>
      </c>
      <c r="AE176" t="s">
        <v>136</v>
      </c>
      <c r="AF176" t="s">
        <v>121</v>
      </c>
      <c r="AG176" s="6">
        <v>96950</v>
      </c>
      <c r="AH176" t="s">
        <v>122</v>
      </c>
      <c r="AJ176" s="8">
        <v>16702358641</v>
      </c>
      <c r="AL176" t="s">
        <v>3452</v>
      </c>
      <c r="BE176" t="str">
        <f>"49-9071.00"</f>
        <v>49-9071.00</v>
      </c>
      <c r="BF176" t="s">
        <v>156</v>
      </c>
      <c r="BG176" t="s">
        <v>6640</v>
      </c>
      <c r="BH176" t="s">
        <v>6641</v>
      </c>
      <c r="BI176">
        <v>2</v>
      </c>
      <c r="BJ176">
        <v>2</v>
      </c>
      <c r="BK176" s="1">
        <v>45566</v>
      </c>
      <c r="BL176" s="1">
        <v>46660</v>
      </c>
      <c r="BM176" s="1">
        <v>45574</v>
      </c>
      <c r="BN176" s="1">
        <v>46660</v>
      </c>
      <c r="BO176">
        <v>35</v>
      </c>
      <c r="BP176">
        <v>0</v>
      </c>
      <c r="BQ176">
        <v>7</v>
      </c>
      <c r="BR176">
        <v>7</v>
      </c>
      <c r="BS176">
        <v>7</v>
      </c>
      <c r="BT176">
        <v>7</v>
      </c>
      <c r="BU176">
        <v>7</v>
      </c>
      <c r="BV176">
        <v>0</v>
      </c>
      <c r="BW176" t="str">
        <f>"8:00 AM"</f>
        <v>8:00 AM</v>
      </c>
      <c r="BX176" t="str">
        <f>"4:00 PM"</f>
        <v>4:00 PM</v>
      </c>
      <c r="BY176" t="s">
        <v>159</v>
      </c>
      <c r="BZ176">
        <v>0</v>
      </c>
      <c r="CA176">
        <v>24</v>
      </c>
      <c r="CB176" t="s">
        <v>117</v>
      </c>
      <c r="CD176" t="s">
        <v>6642</v>
      </c>
      <c r="CE176" t="s">
        <v>3404</v>
      </c>
      <c r="CG176" t="s">
        <v>136</v>
      </c>
      <c r="CH176" t="s">
        <v>121</v>
      </c>
      <c r="CI176" s="6">
        <v>96950</v>
      </c>
      <c r="CJ176" s="10">
        <v>9.75</v>
      </c>
      <c r="CK176" s="10">
        <v>9.75</v>
      </c>
      <c r="CL176" s="10">
        <v>14.63</v>
      </c>
      <c r="CM176" s="10">
        <v>14.63</v>
      </c>
      <c r="CN176" t="s">
        <v>137</v>
      </c>
      <c r="CO176" t="s">
        <v>140</v>
      </c>
      <c r="CP176" t="s">
        <v>138</v>
      </c>
      <c r="CR176" t="s">
        <v>117</v>
      </c>
      <c r="CS176" t="s">
        <v>139</v>
      </c>
      <c r="CT176" t="s">
        <v>140</v>
      </c>
      <c r="CU176" t="s">
        <v>139</v>
      </c>
      <c r="CV176" t="s">
        <v>140</v>
      </c>
      <c r="CW176" t="s">
        <v>139</v>
      </c>
      <c r="CX176" t="s">
        <v>140</v>
      </c>
      <c r="CY176" t="s">
        <v>6643</v>
      </c>
      <c r="CZ176" s="8">
        <v>16702358641</v>
      </c>
      <c r="DA176" t="s">
        <v>3452</v>
      </c>
      <c r="DB176" t="s">
        <v>140</v>
      </c>
      <c r="DC176" t="s">
        <v>139</v>
      </c>
      <c r="DD176" t="s">
        <v>117</v>
      </c>
    </row>
    <row r="177" spans="1:114" ht="15" customHeight="1" x14ac:dyDescent="0.35">
      <c r="A177" t="s">
        <v>17074</v>
      </c>
      <c r="B177" t="s">
        <v>115</v>
      </c>
      <c r="C177" s="1">
        <v>45501</v>
      </c>
      <c r="D177" s="1">
        <v>45574</v>
      </c>
      <c r="E177" t="s">
        <v>211</v>
      </c>
      <c r="G177" t="s">
        <v>117</v>
      </c>
      <c r="H177" t="s">
        <v>117</v>
      </c>
      <c r="I177" t="s">
        <v>117</v>
      </c>
      <c r="J177" t="s">
        <v>5842</v>
      </c>
      <c r="L177" t="s">
        <v>17075</v>
      </c>
      <c r="M177" t="s">
        <v>6910</v>
      </c>
      <c r="N177" t="s">
        <v>120</v>
      </c>
      <c r="O177" t="s">
        <v>121</v>
      </c>
      <c r="P177" s="6">
        <v>96950</v>
      </c>
      <c r="Q177" t="s">
        <v>122</v>
      </c>
      <c r="S177" s="8">
        <v>16707831435</v>
      </c>
      <c r="U177" t="s">
        <v>5845</v>
      </c>
      <c r="V177">
        <v>237110</v>
      </c>
      <c r="W177" t="s">
        <v>124</v>
      </c>
      <c r="Y177" t="s">
        <v>9277</v>
      </c>
      <c r="Z177" t="s">
        <v>9278</v>
      </c>
      <c r="AB177" t="s">
        <v>205</v>
      </c>
      <c r="AC177" t="s">
        <v>17075</v>
      </c>
      <c r="AD177" t="s">
        <v>6909</v>
      </c>
      <c r="AE177" t="s">
        <v>120</v>
      </c>
      <c r="AF177" t="s">
        <v>121</v>
      </c>
      <c r="AG177" s="6">
        <v>96950</v>
      </c>
      <c r="AH177" t="s">
        <v>122</v>
      </c>
      <c r="AJ177" s="8">
        <v>16707831435</v>
      </c>
      <c r="AL177" t="s">
        <v>5849</v>
      </c>
      <c r="BE177" t="str">
        <f>"47-5081.00"</f>
        <v>47-5081.00</v>
      </c>
      <c r="BF177" t="s">
        <v>9279</v>
      </c>
      <c r="BG177" t="s">
        <v>17076</v>
      </c>
      <c r="BH177" t="s">
        <v>17077</v>
      </c>
      <c r="BI177">
        <v>2</v>
      </c>
      <c r="BK177" s="1">
        <v>45566</v>
      </c>
      <c r="BL177" s="1">
        <v>45930</v>
      </c>
      <c r="BO177">
        <v>40</v>
      </c>
      <c r="BP177">
        <v>0</v>
      </c>
      <c r="BQ177">
        <v>8</v>
      </c>
      <c r="BR177">
        <v>8</v>
      </c>
      <c r="BS177">
        <v>8</v>
      </c>
      <c r="BT177">
        <v>8</v>
      </c>
      <c r="BU177">
        <v>8</v>
      </c>
      <c r="BV177">
        <v>0</v>
      </c>
      <c r="BW177" t="str">
        <f>"8:00 AM"</f>
        <v>8:00 AM</v>
      </c>
      <c r="BX177" t="str">
        <f>"5:00 PM"</f>
        <v>5:00 PM</v>
      </c>
      <c r="BY177" t="s">
        <v>159</v>
      </c>
      <c r="BZ177">
        <v>0</v>
      </c>
      <c r="CA177">
        <v>12</v>
      </c>
      <c r="CB177" t="s">
        <v>117</v>
      </c>
      <c r="CD177" t="s">
        <v>9282</v>
      </c>
      <c r="CE177" t="s">
        <v>17075</v>
      </c>
      <c r="CF177" t="s">
        <v>9276</v>
      </c>
      <c r="CG177" t="s">
        <v>120</v>
      </c>
      <c r="CH177" t="s">
        <v>121</v>
      </c>
      <c r="CI177" s="6">
        <v>96950</v>
      </c>
      <c r="CJ177" s="10">
        <v>14.46</v>
      </c>
      <c r="CK177" s="10">
        <v>14.46</v>
      </c>
      <c r="CL177" s="10">
        <v>21.69</v>
      </c>
      <c r="CM177" s="10">
        <v>21.69</v>
      </c>
      <c r="CN177" t="s">
        <v>137</v>
      </c>
      <c r="CO177" t="s">
        <v>140</v>
      </c>
      <c r="CP177" t="s">
        <v>138</v>
      </c>
      <c r="CR177" t="s">
        <v>117</v>
      </c>
      <c r="CS177" t="s">
        <v>139</v>
      </c>
      <c r="CT177" t="s">
        <v>140</v>
      </c>
      <c r="CU177" t="s">
        <v>139</v>
      </c>
      <c r="CV177" t="s">
        <v>140</v>
      </c>
      <c r="CW177" t="s">
        <v>139</v>
      </c>
      <c r="CX177" t="s">
        <v>140</v>
      </c>
      <c r="CY177" t="s">
        <v>9283</v>
      </c>
      <c r="CZ177" s="8">
        <v>16707831435</v>
      </c>
      <c r="DA177" t="s">
        <v>5849</v>
      </c>
      <c r="DB177" t="s">
        <v>17078</v>
      </c>
      <c r="DC177" t="s">
        <v>139</v>
      </c>
      <c r="DD177" t="s">
        <v>140</v>
      </c>
      <c r="DE177" t="s">
        <v>9277</v>
      </c>
      <c r="DF177" t="s">
        <v>9278</v>
      </c>
      <c r="DH177" t="s">
        <v>5845</v>
      </c>
      <c r="DI177" t="s">
        <v>5842</v>
      </c>
      <c r="DJ177" t="s">
        <v>5849</v>
      </c>
    </row>
    <row r="178" spans="1:114" ht="15" customHeight="1" x14ac:dyDescent="0.35">
      <c r="A178" t="s">
        <v>12849</v>
      </c>
      <c r="B178" t="s">
        <v>115</v>
      </c>
      <c r="C178" s="1">
        <v>45523</v>
      </c>
      <c r="D178" s="1">
        <v>45574</v>
      </c>
      <c r="E178" t="s">
        <v>116</v>
      </c>
      <c r="F178" s="1">
        <v>45564</v>
      </c>
      <c r="G178" t="s">
        <v>117</v>
      </c>
      <c r="H178" t="s">
        <v>117</v>
      </c>
      <c r="I178" t="s">
        <v>117</v>
      </c>
      <c r="J178" t="s">
        <v>3653</v>
      </c>
      <c r="K178" t="s">
        <v>12756</v>
      </c>
      <c r="L178" t="s">
        <v>12757</v>
      </c>
      <c r="M178" t="s">
        <v>12758</v>
      </c>
      <c r="N178" t="s">
        <v>120</v>
      </c>
      <c r="O178" t="s">
        <v>121</v>
      </c>
      <c r="P178" s="6">
        <v>96950</v>
      </c>
      <c r="Q178" t="s">
        <v>122</v>
      </c>
      <c r="S178" s="8">
        <v>16702348286</v>
      </c>
      <c r="U178" t="s">
        <v>1053</v>
      </c>
      <c r="V178">
        <v>32311</v>
      </c>
      <c r="W178" t="s">
        <v>124</v>
      </c>
      <c r="Y178" t="s">
        <v>3655</v>
      </c>
      <c r="Z178" t="s">
        <v>3656</v>
      </c>
      <c r="AA178" t="s">
        <v>12759</v>
      </c>
      <c r="AB178" t="s">
        <v>1406</v>
      </c>
      <c r="AC178" t="s">
        <v>12757</v>
      </c>
      <c r="AD178" t="s">
        <v>12758</v>
      </c>
      <c r="AE178" t="s">
        <v>120</v>
      </c>
      <c r="AF178" t="s">
        <v>121</v>
      </c>
      <c r="AG178" s="6">
        <v>96950</v>
      </c>
      <c r="AH178" t="s">
        <v>122</v>
      </c>
      <c r="AJ178" s="8">
        <v>16702348286</v>
      </c>
      <c r="AL178" t="s">
        <v>1058</v>
      </c>
      <c r="BE178" t="str">
        <f>"27-1024.00"</f>
        <v>27-1024.00</v>
      </c>
      <c r="BF178" t="s">
        <v>1059</v>
      </c>
      <c r="BG178" t="s">
        <v>12850</v>
      </c>
      <c r="BH178" t="s">
        <v>3659</v>
      </c>
      <c r="BI178">
        <v>2</v>
      </c>
      <c r="BK178" s="1">
        <v>45566</v>
      </c>
      <c r="BL178" s="1">
        <v>45930</v>
      </c>
      <c r="BO178">
        <v>40</v>
      </c>
      <c r="BP178">
        <v>0</v>
      </c>
      <c r="BQ178">
        <v>8</v>
      </c>
      <c r="BR178">
        <v>8</v>
      </c>
      <c r="BS178">
        <v>8</v>
      </c>
      <c r="BT178">
        <v>8</v>
      </c>
      <c r="BU178">
        <v>8</v>
      </c>
      <c r="BV178">
        <v>0</v>
      </c>
      <c r="BW178" t="str">
        <f>"9:00 AM"</f>
        <v>9:00 AM</v>
      </c>
      <c r="BX178" t="str">
        <f>"5:00 PM"</f>
        <v>5:00 PM</v>
      </c>
      <c r="BY178" t="s">
        <v>159</v>
      </c>
      <c r="BZ178">
        <v>0</v>
      </c>
      <c r="CA178">
        <v>12</v>
      </c>
      <c r="CB178" t="s">
        <v>117</v>
      </c>
      <c r="CD178" s="2" t="s">
        <v>12851</v>
      </c>
      <c r="CE178" t="s">
        <v>12758</v>
      </c>
      <c r="CG178" t="s">
        <v>120</v>
      </c>
      <c r="CH178" t="s">
        <v>121</v>
      </c>
      <c r="CI178" s="6">
        <v>96950</v>
      </c>
      <c r="CJ178" s="10">
        <v>10.130000000000001</v>
      </c>
      <c r="CK178" s="10">
        <v>10.130000000000001</v>
      </c>
      <c r="CL178" s="10">
        <v>15.2</v>
      </c>
      <c r="CM178" s="10">
        <v>15.2</v>
      </c>
      <c r="CN178" t="s">
        <v>137</v>
      </c>
      <c r="CO178" t="s">
        <v>9648</v>
      </c>
      <c r="CP178" t="s">
        <v>138</v>
      </c>
      <c r="CR178" t="s">
        <v>117</v>
      </c>
      <c r="CS178" t="s">
        <v>139</v>
      </c>
      <c r="CT178" t="s">
        <v>140</v>
      </c>
      <c r="CU178" t="s">
        <v>139</v>
      </c>
      <c r="CV178" t="s">
        <v>140</v>
      </c>
      <c r="CW178" t="s">
        <v>139</v>
      </c>
      <c r="CX178" t="s">
        <v>140</v>
      </c>
      <c r="CY178" s="2" t="s">
        <v>12852</v>
      </c>
      <c r="CZ178" s="8">
        <v>16702348286</v>
      </c>
      <c r="DA178" t="s">
        <v>1058</v>
      </c>
      <c r="DB178" t="s">
        <v>140</v>
      </c>
      <c r="DC178" t="s">
        <v>139</v>
      </c>
      <c r="DD178" t="s">
        <v>117</v>
      </c>
    </row>
    <row r="179" spans="1:114" ht="15" customHeight="1" x14ac:dyDescent="0.35">
      <c r="A179" t="s">
        <v>11212</v>
      </c>
      <c r="B179" t="s">
        <v>166</v>
      </c>
      <c r="C179" s="1">
        <v>45524</v>
      </c>
      <c r="D179" s="1">
        <v>45574</v>
      </c>
      <c r="E179" t="s">
        <v>211</v>
      </c>
      <c r="G179" t="s">
        <v>117</v>
      </c>
      <c r="H179" t="s">
        <v>117</v>
      </c>
      <c r="I179" t="s">
        <v>117</v>
      </c>
      <c r="J179" t="s">
        <v>6431</v>
      </c>
      <c r="L179" t="s">
        <v>11213</v>
      </c>
      <c r="N179" t="s">
        <v>136</v>
      </c>
      <c r="O179" t="s">
        <v>121</v>
      </c>
      <c r="P179" s="6">
        <v>96950</v>
      </c>
      <c r="Q179" t="s">
        <v>122</v>
      </c>
      <c r="S179" s="8">
        <v>16702881463</v>
      </c>
      <c r="U179" t="s">
        <v>1262</v>
      </c>
      <c r="V179">
        <v>561320</v>
      </c>
      <c r="W179" t="s">
        <v>124</v>
      </c>
      <c r="Y179" t="s">
        <v>827</v>
      </c>
      <c r="Z179" t="s">
        <v>3407</v>
      </c>
      <c r="AA179" t="s">
        <v>4373</v>
      </c>
      <c r="AB179" t="s">
        <v>205</v>
      </c>
      <c r="AC179" t="s">
        <v>6433</v>
      </c>
      <c r="AE179" t="s">
        <v>136</v>
      </c>
      <c r="AF179" t="s">
        <v>121</v>
      </c>
      <c r="AG179" s="6">
        <v>96950</v>
      </c>
      <c r="AH179" t="s">
        <v>122</v>
      </c>
      <c r="AJ179" s="8">
        <v>16702881463</v>
      </c>
      <c r="AL179" t="s">
        <v>1268</v>
      </c>
      <c r="BE179" t="str">
        <f>"35-3031.00"</f>
        <v>35-3031.00</v>
      </c>
      <c r="BF179" t="s">
        <v>788</v>
      </c>
      <c r="BG179" t="s">
        <v>6434</v>
      </c>
      <c r="BH179" t="s">
        <v>788</v>
      </c>
      <c r="BI179">
        <v>10</v>
      </c>
      <c r="BK179" s="1">
        <v>45627</v>
      </c>
      <c r="BL179" s="1">
        <v>45991</v>
      </c>
      <c r="BO179">
        <v>35</v>
      </c>
      <c r="BP179">
        <v>0</v>
      </c>
      <c r="BQ179">
        <v>7</v>
      </c>
      <c r="BR179">
        <v>7</v>
      </c>
      <c r="BS179">
        <v>7</v>
      </c>
      <c r="BT179">
        <v>7</v>
      </c>
      <c r="BU179">
        <v>7</v>
      </c>
      <c r="BV179">
        <v>0</v>
      </c>
      <c r="BW179" t="str">
        <f>"8:30 AM"</f>
        <v>8:30 AM</v>
      </c>
      <c r="BX179" t="str">
        <f>"4:30 PM"</f>
        <v>4:30 PM</v>
      </c>
      <c r="BY179" t="s">
        <v>133</v>
      </c>
      <c r="BZ179">
        <v>0</v>
      </c>
      <c r="CA179">
        <v>3</v>
      </c>
      <c r="CB179" t="s">
        <v>117</v>
      </c>
      <c r="CD179" t="s">
        <v>4932</v>
      </c>
      <c r="CE179" t="s">
        <v>11214</v>
      </c>
      <c r="CG179" t="s">
        <v>136</v>
      </c>
      <c r="CH179" t="s">
        <v>121</v>
      </c>
      <c r="CI179" s="6">
        <v>96950</v>
      </c>
      <c r="CJ179" s="10">
        <v>8.0399999999999991</v>
      </c>
      <c r="CK179" s="10">
        <v>8.0399999999999991</v>
      </c>
      <c r="CL179" s="10">
        <v>12.06</v>
      </c>
      <c r="CM179" s="10">
        <v>12.06</v>
      </c>
      <c r="CN179" t="s">
        <v>137</v>
      </c>
      <c r="CO179" t="s">
        <v>133</v>
      </c>
      <c r="CP179" t="s">
        <v>138</v>
      </c>
      <c r="CR179" t="s">
        <v>117</v>
      </c>
      <c r="CS179" t="s">
        <v>139</v>
      </c>
      <c r="CT179" t="s">
        <v>140</v>
      </c>
      <c r="CU179" t="s">
        <v>139</v>
      </c>
      <c r="CV179" t="s">
        <v>140</v>
      </c>
      <c r="CW179" t="s">
        <v>139</v>
      </c>
      <c r="CX179" t="s">
        <v>140</v>
      </c>
      <c r="CY179" s="2" t="s">
        <v>11215</v>
      </c>
      <c r="CZ179" s="8">
        <v>16702881463</v>
      </c>
      <c r="DA179" t="s">
        <v>1268</v>
      </c>
      <c r="DB179" t="s">
        <v>309</v>
      </c>
      <c r="DC179" t="s">
        <v>139</v>
      </c>
      <c r="DD179" t="s">
        <v>117</v>
      </c>
    </row>
    <row r="180" spans="1:114" ht="15" customHeight="1" x14ac:dyDescent="0.35">
      <c r="A180" t="s">
        <v>13032</v>
      </c>
      <c r="B180" t="s">
        <v>115</v>
      </c>
      <c r="C180" s="1">
        <v>45531</v>
      </c>
      <c r="D180" s="1">
        <v>45574</v>
      </c>
      <c r="E180" t="s">
        <v>211</v>
      </c>
      <c r="G180" t="s">
        <v>117</v>
      </c>
      <c r="H180" t="s">
        <v>117</v>
      </c>
      <c r="I180" t="s">
        <v>117</v>
      </c>
      <c r="J180" t="s">
        <v>3653</v>
      </c>
      <c r="K180" t="s">
        <v>12756</v>
      </c>
      <c r="L180" t="s">
        <v>12757</v>
      </c>
      <c r="M180" t="s">
        <v>12758</v>
      </c>
      <c r="N180" t="s">
        <v>120</v>
      </c>
      <c r="O180" t="s">
        <v>121</v>
      </c>
      <c r="P180" s="6">
        <v>96950</v>
      </c>
      <c r="Q180" t="s">
        <v>122</v>
      </c>
      <c r="S180" s="8">
        <v>16702348286</v>
      </c>
      <c r="U180" t="s">
        <v>1053</v>
      </c>
      <c r="V180">
        <v>32311</v>
      </c>
      <c r="W180" t="s">
        <v>124</v>
      </c>
      <c r="Y180" t="s">
        <v>3655</v>
      </c>
      <c r="Z180" t="s">
        <v>3656</v>
      </c>
      <c r="AA180" t="s">
        <v>12759</v>
      </c>
      <c r="AB180" t="s">
        <v>1406</v>
      </c>
      <c r="AC180" t="s">
        <v>12757</v>
      </c>
      <c r="AD180" t="s">
        <v>12758</v>
      </c>
      <c r="AE180" t="s">
        <v>120</v>
      </c>
      <c r="AF180" t="s">
        <v>121</v>
      </c>
      <c r="AG180" s="6">
        <v>96950</v>
      </c>
      <c r="AH180" t="s">
        <v>122</v>
      </c>
      <c r="AJ180" s="8">
        <v>16702348286</v>
      </c>
      <c r="AL180" t="s">
        <v>1058</v>
      </c>
      <c r="BE180" t="str">
        <f>"27-1024.00"</f>
        <v>27-1024.00</v>
      </c>
      <c r="BF180" t="s">
        <v>1059</v>
      </c>
      <c r="BG180" t="s">
        <v>12850</v>
      </c>
      <c r="BH180" t="s">
        <v>3659</v>
      </c>
      <c r="BI180">
        <v>2</v>
      </c>
      <c r="BK180" s="1">
        <v>45628</v>
      </c>
      <c r="BL180" s="1">
        <v>45992</v>
      </c>
      <c r="BO180">
        <v>40</v>
      </c>
      <c r="BP180">
        <v>0</v>
      </c>
      <c r="BQ180">
        <v>8</v>
      </c>
      <c r="BR180">
        <v>8</v>
      </c>
      <c r="BS180">
        <v>8</v>
      </c>
      <c r="BT180">
        <v>8</v>
      </c>
      <c r="BU180">
        <v>8</v>
      </c>
      <c r="BV180">
        <v>0</v>
      </c>
      <c r="BW180" t="str">
        <f>"9:00 AM"</f>
        <v>9:00 AM</v>
      </c>
      <c r="BX180" t="str">
        <f>"5:00 PM"</f>
        <v>5:00 PM</v>
      </c>
      <c r="BY180" t="s">
        <v>159</v>
      </c>
      <c r="BZ180">
        <v>0</v>
      </c>
      <c r="CA180">
        <v>12</v>
      </c>
      <c r="CB180" t="s">
        <v>117</v>
      </c>
      <c r="CD180" s="2" t="s">
        <v>12851</v>
      </c>
      <c r="CE180" t="s">
        <v>12758</v>
      </c>
      <c r="CG180" t="s">
        <v>120</v>
      </c>
      <c r="CH180" t="s">
        <v>121</v>
      </c>
      <c r="CI180" s="6">
        <v>96950</v>
      </c>
      <c r="CJ180" s="10">
        <v>10.130000000000001</v>
      </c>
      <c r="CK180" s="10">
        <v>10.130000000000001</v>
      </c>
      <c r="CL180" s="10">
        <v>15.2</v>
      </c>
      <c r="CM180" s="10">
        <v>15.2</v>
      </c>
      <c r="CN180" t="s">
        <v>137</v>
      </c>
      <c r="CO180" t="s">
        <v>11360</v>
      </c>
      <c r="CP180" t="s">
        <v>138</v>
      </c>
      <c r="CR180" t="s">
        <v>117</v>
      </c>
      <c r="CS180" t="s">
        <v>139</v>
      </c>
      <c r="CT180" t="s">
        <v>140</v>
      </c>
      <c r="CU180" t="s">
        <v>139</v>
      </c>
      <c r="CV180" t="s">
        <v>140</v>
      </c>
      <c r="CW180" t="s">
        <v>139</v>
      </c>
      <c r="CX180" t="s">
        <v>140</v>
      </c>
      <c r="CY180" t="s">
        <v>13033</v>
      </c>
      <c r="CZ180" s="8">
        <v>16702348286</v>
      </c>
      <c r="DA180" t="s">
        <v>1058</v>
      </c>
      <c r="DB180" t="s">
        <v>140</v>
      </c>
      <c r="DC180" t="s">
        <v>139</v>
      </c>
      <c r="DD180" t="s">
        <v>117</v>
      </c>
    </row>
    <row r="181" spans="1:114" ht="15" customHeight="1" x14ac:dyDescent="0.35">
      <c r="A181" t="s">
        <v>6908</v>
      </c>
      <c r="B181" t="s">
        <v>115</v>
      </c>
      <c r="C181" s="1">
        <v>45531</v>
      </c>
      <c r="D181" s="1">
        <v>45574</v>
      </c>
      <c r="E181" t="s">
        <v>211</v>
      </c>
      <c r="G181" t="s">
        <v>117</v>
      </c>
      <c r="H181" t="s">
        <v>117</v>
      </c>
      <c r="I181" t="s">
        <v>117</v>
      </c>
      <c r="J181" t="s">
        <v>5842</v>
      </c>
      <c r="L181" t="s">
        <v>6909</v>
      </c>
      <c r="M181" t="s">
        <v>5844</v>
      </c>
      <c r="N181" t="s">
        <v>120</v>
      </c>
      <c r="O181" t="s">
        <v>121</v>
      </c>
      <c r="P181" s="6">
        <v>96950</v>
      </c>
      <c r="Q181" t="s">
        <v>122</v>
      </c>
      <c r="S181" s="8">
        <v>16707831435</v>
      </c>
      <c r="U181" t="s">
        <v>5845</v>
      </c>
      <c r="V181">
        <v>237110</v>
      </c>
      <c r="W181" t="s">
        <v>124</v>
      </c>
      <c r="Y181" t="s">
        <v>5846</v>
      </c>
      <c r="Z181" t="s">
        <v>5847</v>
      </c>
      <c r="AB181" t="s">
        <v>128</v>
      </c>
      <c r="AC181" t="s">
        <v>6910</v>
      </c>
      <c r="AD181" t="s">
        <v>5848</v>
      </c>
      <c r="AE181" t="s">
        <v>120</v>
      </c>
      <c r="AF181" t="s">
        <v>121</v>
      </c>
      <c r="AG181" s="6">
        <v>96950</v>
      </c>
      <c r="AH181" t="s">
        <v>122</v>
      </c>
      <c r="AJ181" s="8">
        <v>16707831435</v>
      </c>
      <c r="AL181" t="s">
        <v>5849</v>
      </c>
      <c r="BE181" t="str">
        <f>"43-3031.00"</f>
        <v>43-3031.00</v>
      </c>
      <c r="BF181" t="s">
        <v>357</v>
      </c>
      <c r="BG181" t="s">
        <v>5850</v>
      </c>
      <c r="BH181" t="s">
        <v>2453</v>
      </c>
      <c r="BI181">
        <v>1</v>
      </c>
      <c r="BK181" s="1">
        <v>45597</v>
      </c>
      <c r="BL181" s="1">
        <v>45961</v>
      </c>
      <c r="BO181">
        <v>40</v>
      </c>
      <c r="BP181">
        <v>0</v>
      </c>
      <c r="BQ181">
        <v>8</v>
      </c>
      <c r="BR181">
        <v>8</v>
      </c>
      <c r="BS181">
        <v>8</v>
      </c>
      <c r="BT181">
        <v>8</v>
      </c>
      <c r="BU181">
        <v>8</v>
      </c>
      <c r="BV181">
        <v>0</v>
      </c>
      <c r="BW181" t="str">
        <f>"8:00 AM"</f>
        <v>8:00 AM</v>
      </c>
      <c r="BX181" t="str">
        <f>"5:00 PM"</f>
        <v>5:00 PM</v>
      </c>
      <c r="BY181" t="s">
        <v>159</v>
      </c>
      <c r="BZ181">
        <v>0</v>
      </c>
      <c r="CA181">
        <v>24</v>
      </c>
      <c r="CB181" t="s">
        <v>117</v>
      </c>
      <c r="CD181" t="s">
        <v>6911</v>
      </c>
      <c r="CE181" t="s">
        <v>6912</v>
      </c>
      <c r="CF181" t="s">
        <v>5844</v>
      </c>
      <c r="CG181" t="s">
        <v>120</v>
      </c>
      <c r="CH181" t="s">
        <v>121</v>
      </c>
      <c r="CI181" s="6">
        <v>96950</v>
      </c>
      <c r="CJ181" s="10">
        <v>12.28</v>
      </c>
      <c r="CK181" s="10">
        <v>12.28</v>
      </c>
      <c r="CL181" s="10">
        <v>18.420000000000002</v>
      </c>
      <c r="CM181" s="10">
        <v>18.420000000000002</v>
      </c>
      <c r="CN181" t="s">
        <v>137</v>
      </c>
      <c r="CO181" t="s">
        <v>133</v>
      </c>
      <c r="CP181" t="s">
        <v>138</v>
      </c>
      <c r="CR181" t="s">
        <v>117</v>
      </c>
      <c r="CS181" t="s">
        <v>139</v>
      </c>
      <c r="CT181" t="s">
        <v>140</v>
      </c>
      <c r="CU181" t="s">
        <v>139</v>
      </c>
      <c r="CV181" t="s">
        <v>140</v>
      </c>
      <c r="CW181" t="s">
        <v>139</v>
      </c>
      <c r="CX181" t="s">
        <v>140</v>
      </c>
      <c r="CY181" t="s">
        <v>6913</v>
      </c>
      <c r="CZ181" s="8">
        <v>16707831435</v>
      </c>
      <c r="DA181" t="s">
        <v>5849</v>
      </c>
      <c r="DB181" t="s">
        <v>5853</v>
      </c>
      <c r="DC181" t="s">
        <v>139</v>
      </c>
      <c r="DD181" t="s">
        <v>117</v>
      </c>
    </row>
    <row r="182" spans="1:114" ht="15" customHeight="1" x14ac:dyDescent="0.35">
      <c r="A182" t="s">
        <v>16846</v>
      </c>
      <c r="B182" t="s">
        <v>278</v>
      </c>
      <c r="C182" s="1">
        <v>45539</v>
      </c>
      <c r="D182" s="1">
        <v>45574</v>
      </c>
      <c r="E182" t="s">
        <v>211</v>
      </c>
      <c r="G182" t="s">
        <v>117</v>
      </c>
      <c r="H182" t="s">
        <v>117</v>
      </c>
      <c r="I182" t="s">
        <v>117</v>
      </c>
      <c r="J182" t="s">
        <v>625</v>
      </c>
      <c r="L182" t="s">
        <v>633</v>
      </c>
      <c r="M182" t="s">
        <v>634</v>
      </c>
      <c r="N182" t="s">
        <v>136</v>
      </c>
      <c r="O182" t="s">
        <v>121</v>
      </c>
      <c r="P182" s="6">
        <v>96950</v>
      </c>
      <c r="Q182" t="s">
        <v>122</v>
      </c>
      <c r="S182" s="8">
        <v>16702368202</v>
      </c>
      <c r="T182">
        <v>3554</v>
      </c>
      <c r="U182" t="s">
        <v>628</v>
      </c>
      <c r="V182">
        <v>62211</v>
      </c>
      <c r="W182" t="s">
        <v>124</v>
      </c>
      <c r="Y182" t="s">
        <v>629</v>
      </c>
      <c r="Z182" t="s">
        <v>630</v>
      </c>
      <c r="AA182" t="s">
        <v>631</v>
      </c>
      <c r="AB182" t="s">
        <v>632</v>
      </c>
      <c r="AC182" t="s">
        <v>633</v>
      </c>
      <c r="AD182" t="s">
        <v>634</v>
      </c>
      <c r="AE182" t="s">
        <v>136</v>
      </c>
      <c r="AF182" t="s">
        <v>121</v>
      </c>
      <c r="AG182" s="6">
        <v>96950</v>
      </c>
      <c r="AH182" t="s">
        <v>122</v>
      </c>
      <c r="AJ182" s="8">
        <v>16702368202</v>
      </c>
      <c r="AK182">
        <v>3554</v>
      </c>
      <c r="AL182" t="s">
        <v>635</v>
      </c>
      <c r="BE182" t="str">
        <f>"29-1141.00"</f>
        <v>29-1141.00</v>
      </c>
      <c r="BF182" t="s">
        <v>1534</v>
      </c>
      <c r="BG182" t="s">
        <v>4085</v>
      </c>
      <c r="BH182" t="s">
        <v>4086</v>
      </c>
      <c r="BI182">
        <v>1</v>
      </c>
      <c r="BK182" s="1">
        <v>45717</v>
      </c>
      <c r="BL182" s="1">
        <v>46081</v>
      </c>
      <c r="BO182">
        <v>40</v>
      </c>
      <c r="BP182">
        <v>0</v>
      </c>
      <c r="BQ182">
        <v>8</v>
      </c>
      <c r="BR182">
        <v>8</v>
      </c>
      <c r="BS182">
        <v>8</v>
      </c>
      <c r="BT182">
        <v>8</v>
      </c>
      <c r="BU182">
        <v>8</v>
      </c>
      <c r="BV182">
        <v>0</v>
      </c>
      <c r="BW182" t="str">
        <f>"7:30 AM"</f>
        <v>7:30 AM</v>
      </c>
      <c r="BX182" t="str">
        <f>"4:30 PM"</f>
        <v>4:30 PM</v>
      </c>
      <c r="BY182" t="s">
        <v>459</v>
      </c>
      <c r="BZ182">
        <v>0</v>
      </c>
      <c r="CA182">
        <v>36</v>
      </c>
      <c r="CB182" t="s">
        <v>117</v>
      </c>
      <c r="CD182" s="2" t="s">
        <v>4087</v>
      </c>
      <c r="CE182" t="s">
        <v>633</v>
      </c>
      <c r="CF182" t="s">
        <v>634</v>
      </c>
      <c r="CG182" t="s">
        <v>136</v>
      </c>
      <c r="CH182" t="s">
        <v>121</v>
      </c>
      <c r="CI182" s="6">
        <v>96950</v>
      </c>
      <c r="CJ182" s="10">
        <v>22.22</v>
      </c>
      <c r="CN182" t="s">
        <v>137</v>
      </c>
      <c r="CO182" t="s">
        <v>3381</v>
      </c>
      <c r="CP182" t="s">
        <v>138</v>
      </c>
      <c r="CR182" t="s">
        <v>117</v>
      </c>
      <c r="CS182" t="s">
        <v>139</v>
      </c>
      <c r="CT182" t="s">
        <v>140</v>
      </c>
      <c r="CU182" t="s">
        <v>140</v>
      </c>
      <c r="CV182" t="s">
        <v>140</v>
      </c>
      <c r="CW182" t="s">
        <v>139</v>
      </c>
      <c r="CX182" t="s">
        <v>140</v>
      </c>
      <c r="CY182" t="s">
        <v>3382</v>
      </c>
      <c r="CZ182" s="8">
        <v>16702368202</v>
      </c>
      <c r="DA182" t="s">
        <v>642</v>
      </c>
      <c r="DB182" t="s">
        <v>3383</v>
      </c>
      <c r="DC182" t="s">
        <v>139</v>
      </c>
      <c r="DD182" t="s">
        <v>117</v>
      </c>
      <c r="DE182" t="s">
        <v>644</v>
      </c>
      <c r="DF182" t="s">
        <v>645</v>
      </c>
      <c r="DG182" t="s">
        <v>127</v>
      </c>
      <c r="DH182" t="s">
        <v>628</v>
      </c>
      <c r="DI182" t="s">
        <v>625</v>
      </c>
      <c r="DJ182" t="s">
        <v>646</v>
      </c>
    </row>
    <row r="183" spans="1:114" ht="15" customHeight="1" x14ac:dyDescent="0.35">
      <c r="A183" t="s">
        <v>14428</v>
      </c>
      <c r="B183" t="s">
        <v>278</v>
      </c>
      <c r="C183" s="1">
        <v>45539</v>
      </c>
      <c r="D183" s="1">
        <v>45574</v>
      </c>
      <c r="E183" t="s">
        <v>211</v>
      </c>
      <c r="G183" t="s">
        <v>117</v>
      </c>
      <c r="H183" t="s">
        <v>117</v>
      </c>
      <c r="I183" t="s">
        <v>117</v>
      </c>
      <c r="J183" t="s">
        <v>625</v>
      </c>
      <c r="L183" t="s">
        <v>633</v>
      </c>
      <c r="M183" t="s">
        <v>634</v>
      </c>
      <c r="N183" t="s">
        <v>136</v>
      </c>
      <c r="O183" t="s">
        <v>121</v>
      </c>
      <c r="P183" s="6">
        <v>96950</v>
      </c>
      <c r="Q183" t="s">
        <v>122</v>
      </c>
      <c r="S183" s="8">
        <v>16702368202</v>
      </c>
      <c r="T183">
        <v>3554</v>
      </c>
      <c r="U183" t="s">
        <v>628</v>
      </c>
      <c r="V183">
        <v>62211</v>
      </c>
      <c r="W183" t="s">
        <v>124</v>
      </c>
      <c r="Y183" t="s">
        <v>629</v>
      </c>
      <c r="Z183" t="s">
        <v>630</v>
      </c>
      <c r="AA183" t="s">
        <v>631</v>
      </c>
      <c r="AB183" t="s">
        <v>632</v>
      </c>
      <c r="AC183" t="s">
        <v>633</v>
      </c>
      <c r="AD183" t="s">
        <v>634</v>
      </c>
      <c r="AE183" t="s">
        <v>136</v>
      </c>
      <c r="AF183" t="s">
        <v>121</v>
      </c>
      <c r="AG183" s="6">
        <v>96950</v>
      </c>
      <c r="AH183" t="s">
        <v>122</v>
      </c>
      <c r="AJ183" s="8">
        <v>16702368202</v>
      </c>
      <c r="AK183">
        <v>3554</v>
      </c>
      <c r="AL183" t="s">
        <v>635</v>
      </c>
      <c r="BE183" t="str">
        <f>"29-1141.00"</f>
        <v>29-1141.00</v>
      </c>
      <c r="BF183" t="s">
        <v>1534</v>
      </c>
      <c r="BG183" t="s">
        <v>1535</v>
      </c>
      <c r="BH183" t="s">
        <v>1534</v>
      </c>
      <c r="BI183">
        <v>40</v>
      </c>
      <c r="BK183" s="1">
        <v>45717</v>
      </c>
      <c r="BL183" s="1">
        <v>46081</v>
      </c>
      <c r="BO183">
        <v>40</v>
      </c>
      <c r="BP183">
        <v>12</v>
      </c>
      <c r="BQ183">
        <v>12</v>
      </c>
      <c r="BR183">
        <v>12</v>
      </c>
      <c r="BS183">
        <v>4</v>
      </c>
      <c r="BT183">
        <v>0</v>
      </c>
      <c r="BU183">
        <v>0</v>
      </c>
      <c r="BV183">
        <v>0</v>
      </c>
      <c r="BW183" t="str">
        <f>"7:30 AM"</f>
        <v>7:30 AM</v>
      </c>
      <c r="BX183" t="str">
        <f>"7:30 PM"</f>
        <v>7:30 PM</v>
      </c>
      <c r="BY183" t="s">
        <v>459</v>
      </c>
      <c r="BZ183">
        <v>0</v>
      </c>
      <c r="CA183">
        <v>0</v>
      </c>
      <c r="CB183" t="s">
        <v>117</v>
      </c>
      <c r="CD183" s="2" t="s">
        <v>7191</v>
      </c>
      <c r="CE183" t="s">
        <v>633</v>
      </c>
      <c r="CF183" t="s">
        <v>634</v>
      </c>
      <c r="CG183" t="s">
        <v>136</v>
      </c>
      <c r="CH183" t="s">
        <v>121</v>
      </c>
      <c r="CI183" s="6">
        <v>96950</v>
      </c>
      <c r="CJ183" s="10">
        <v>22.22</v>
      </c>
      <c r="CK183" s="10">
        <v>32.9</v>
      </c>
      <c r="CN183" t="s">
        <v>137</v>
      </c>
      <c r="CO183" t="s">
        <v>3381</v>
      </c>
      <c r="CP183" t="s">
        <v>138</v>
      </c>
      <c r="CR183" t="s">
        <v>139</v>
      </c>
      <c r="CS183" t="s">
        <v>139</v>
      </c>
      <c r="CT183" t="s">
        <v>140</v>
      </c>
      <c r="CU183" t="s">
        <v>140</v>
      </c>
      <c r="CV183" t="s">
        <v>140</v>
      </c>
      <c r="CW183" t="s">
        <v>139</v>
      </c>
      <c r="CX183" t="s">
        <v>140</v>
      </c>
      <c r="CY183" t="s">
        <v>3382</v>
      </c>
      <c r="CZ183" s="8">
        <v>16702368202</v>
      </c>
      <c r="DA183" t="s">
        <v>642</v>
      </c>
      <c r="DB183" t="s">
        <v>3383</v>
      </c>
      <c r="DC183" t="s">
        <v>139</v>
      </c>
      <c r="DD183" t="s">
        <v>117</v>
      </c>
      <c r="DE183" t="s">
        <v>644</v>
      </c>
      <c r="DF183" t="s">
        <v>645</v>
      </c>
      <c r="DG183" t="s">
        <v>127</v>
      </c>
      <c r="DH183" t="s">
        <v>628</v>
      </c>
      <c r="DI183" t="s">
        <v>625</v>
      </c>
      <c r="DJ183" t="s">
        <v>646</v>
      </c>
    </row>
    <row r="184" spans="1:114" ht="15" customHeight="1" x14ac:dyDescent="0.35">
      <c r="A184" t="s">
        <v>14360</v>
      </c>
      <c r="B184" t="s">
        <v>278</v>
      </c>
      <c r="C184" s="1">
        <v>45559</v>
      </c>
      <c r="D184" s="1">
        <v>45574</v>
      </c>
      <c r="E184" t="s">
        <v>211</v>
      </c>
      <c r="G184" t="s">
        <v>117</v>
      </c>
      <c r="H184" t="s">
        <v>117</v>
      </c>
      <c r="I184" t="s">
        <v>117</v>
      </c>
      <c r="J184" t="s">
        <v>1502</v>
      </c>
      <c r="K184" t="s">
        <v>1503</v>
      </c>
      <c r="L184" t="s">
        <v>550</v>
      </c>
      <c r="M184" t="s">
        <v>1504</v>
      </c>
      <c r="N184" t="s">
        <v>551</v>
      </c>
      <c r="O184" t="s">
        <v>121</v>
      </c>
      <c r="P184" s="6">
        <v>96952</v>
      </c>
      <c r="Q184" t="s">
        <v>122</v>
      </c>
      <c r="S184" s="8">
        <v>16704334428</v>
      </c>
      <c r="U184" t="s">
        <v>1505</v>
      </c>
      <c r="V184">
        <v>561720</v>
      </c>
      <c r="W184" t="s">
        <v>124</v>
      </c>
      <c r="Y184" t="s">
        <v>1506</v>
      </c>
      <c r="Z184" t="s">
        <v>1507</v>
      </c>
      <c r="AA184" t="s">
        <v>1508</v>
      </c>
      <c r="AB184" t="s">
        <v>632</v>
      </c>
      <c r="AC184" t="s">
        <v>550</v>
      </c>
      <c r="AD184" t="s">
        <v>1504</v>
      </c>
      <c r="AE184" t="s">
        <v>551</v>
      </c>
      <c r="AF184" t="s">
        <v>121</v>
      </c>
      <c r="AG184" s="6">
        <v>96952</v>
      </c>
      <c r="AH184" t="s">
        <v>122</v>
      </c>
      <c r="AJ184" s="8">
        <v>16709894711</v>
      </c>
      <c r="AL184" t="s">
        <v>1509</v>
      </c>
      <c r="BE184" t="str">
        <f>"37-2011.00"</f>
        <v>37-2011.00</v>
      </c>
      <c r="BF184" t="s">
        <v>701</v>
      </c>
      <c r="BG184" t="s">
        <v>1510</v>
      </c>
      <c r="BH184" t="s">
        <v>1511</v>
      </c>
      <c r="BI184">
        <v>4</v>
      </c>
      <c r="BK184" s="1">
        <v>46023</v>
      </c>
      <c r="BL184" s="1">
        <v>46387</v>
      </c>
      <c r="BO184">
        <v>35</v>
      </c>
      <c r="BP184">
        <v>0</v>
      </c>
      <c r="BQ184">
        <v>7</v>
      </c>
      <c r="BR184">
        <v>7</v>
      </c>
      <c r="BS184">
        <v>7</v>
      </c>
      <c r="BT184">
        <v>7</v>
      </c>
      <c r="BU184">
        <v>7</v>
      </c>
      <c r="BV184">
        <v>0</v>
      </c>
      <c r="BW184" t="str">
        <f>"9:00 AM"</f>
        <v>9:00 AM</v>
      </c>
      <c r="BX184" t="str">
        <f>"4:00 PM"</f>
        <v>4:00 PM</v>
      </c>
      <c r="BY184" t="s">
        <v>133</v>
      </c>
      <c r="BZ184">
        <v>0</v>
      </c>
      <c r="CA184">
        <v>12</v>
      </c>
      <c r="CB184" t="s">
        <v>117</v>
      </c>
      <c r="CD184" t="s">
        <v>1512</v>
      </c>
      <c r="CE184" t="s">
        <v>1513</v>
      </c>
      <c r="CF184" t="s">
        <v>1514</v>
      </c>
      <c r="CG184" t="s">
        <v>551</v>
      </c>
      <c r="CH184" t="s">
        <v>121</v>
      </c>
      <c r="CI184" s="6">
        <v>96952</v>
      </c>
      <c r="CJ184" s="10">
        <v>8.2899999999999991</v>
      </c>
      <c r="CK184" s="10">
        <v>8.2899999999999991</v>
      </c>
      <c r="CL184" s="10">
        <v>12.44</v>
      </c>
      <c r="CM184" s="10">
        <v>12.44</v>
      </c>
      <c r="CN184" t="s">
        <v>137</v>
      </c>
      <c r="CP184" t="s">
        <v>138</v>
      </c>
      <c r="CR184" t="s">
        <v>117</v>
      </c>
      <c r="CS184" t="s">
        <v>139</v>
      </c>
      <c r="CT184" t="s">
        <v>140</v>
      </c>
      <c r="CU184" t="s">
        <v>139</v>
      </c>
      <c r="CV184" t="s">
        <v>140</v>
      </c>
      <c r="CW184" t="s">
        <v>139</v>
      </c>
      <c r="CX184" t="s">
        <v>140</v>
      </c>
      <c r="CY184" t="s">
        <v>1515</v>
      </c>
      <c r="CZ184" s="8">
        <v>16704334428</v>
      </c>
      <c r="DA184" t="s">
        <v>1509</v>
      </c>
      <c r="DB184" t="s">
        <v>140</v>
      </c>
      <c r="DC184" t="s">
        <v>139</v>
      </c>
      <c r="DD184" t="s">
        <v>117</v>
      </c>
    </row>
    <row r="185" spans="1:114" ht="15" customHeight="1" x14ac:dyDescent="0.35">
      <c r="A185" t="s">
        <v>15908</v>
      </c>
      <c r="B185" t="s">
        <v>278</v>
      </c>
      <c r="C185" s="1">
        <v>45559</v>
      </c>
      <c r="D185" s="1">
        <v>45574</v>
      </c>
      <c r="E185" t="s">
        <v>211</v>
      </c>
      <c r="G185" t="s">
        <v>117</v>
      </c>
      <c r="H185" t="s">
        <v>117</v>
      </c>
      <c r="I185" t="s">
        <v>117</v>
      </c>
      <c r="J185" t="s">
        <v>1502</v>
      </c>
      <c r="K185" t="s">
        <v>11468</v>
      </c>
      <c r="L185" t="s">
        <v>550</v>
      </c>
      <c r="M185" t="s">
        <v>11469</v>
      </c>
      <c r="N185" t="s">
        <v>551</v>
      </c>
      <c r="O185" t="s">
        <v>121</v>
      </c>
      <c r="P185" s="6">
        <v>96952</v>
      </c>
      <c r="Q185" t="s">
        <v>122</v>
      </c>
      <c r="R185" t="s">
        <v>140</v>
      </c>
      <c r="S185" s="8">
        <v>16704334428</v>
      </c>
      <c r="U185" t="s">
        <v>1505</v>
      </c>
      <c r="V185">
        <v>561720</v>
      </c>
      <c r="W185" t="s">
        <v>124</v>
      </c>
      <c r="Y185" t="s">
        <v>1506</v>
      </c>
      <c r="Z185" t="s">
        <v>1507</v>
      </c>
      <c r="AA185" t="s">
        <v>1508</v>
      </c>
      <c r="AB185" t="s">
        <v>632</v>
      </c>
      <c r="AC185" t="s">
        <v>550</v>
      </c>
      <c r="AD185" t="s">
        <v>11469</v>
      </c>
      <c r="AE185" t="s">
        <v>551</v>
      </c>
      <c r="AF185" t="s">
        <v>121</v>
      </c>
      <c r="AG185" s="6">
        <v>96952</v>
      </c>
      <c r="AH185" t="s">
        <v>122</v>
      </c>
      <c r="AJ185" s="8">
        <v>16709894711</v>
      </c>
      <c r="AL185" t="s">
        <v>1509</v>
      </c>
      <c r="BE185" t="str">
        <f>"37-2012.00"</f>
        <v>37-2012.00</v>
      </c>
      <c r="BF185" t="s">
        <v>130</v>
      </c>
      <c r="BG185" t="s">
        <v>14733</v>
      </c>
      <c r="BH185" t="s">
        <v>14734</v>
      </c>
      <c r="BI185">
        <v>2</v>
      </c>
      <c r="BK185" s="1">
        <v>46023</v>
      </c>
      <c r="BL185" s="1">
        <v>46387</v>
      </c>
      <c r="BO185">
        <v>40</v>
      </c>
      <c r="BP185">
        <v>0</v>
      </c>
      <c r="BQ185">
        <v>8</v>
      </c>
      <c r="BR185">
        <v>8</v>
      </c>
      <c r="BS185">
        <v>8</v>
      </c>
      <c r="BT185">
        <v>8</v>
      </c>
      <c r="BU185">
        <v>8</v>
      </c>
      <c r="BV185">
        <v>0</v>
      </c>
      <c r="BW185" t="str">
        <f>"8:00 AM"</f>
        <v>8:00 AM</v>
      </c>
      <c r="BX185" t="str">
        <f>"5:00 PM"</f>
        <v>5:00 PM</v>
      </c>
      <c r="BY185" t="s">
        <v>159</v>
      </c>
      <c r="BZ185">
        <v>0</v>
      </c>
      <c r="CA185">
        <v>3</v>
      </c>
      <c r="CB185" t="s">
        <v>117</v>
      </c>
      <c r="CD185" t="s">
        <v>14735</v>
      </c>
      <c r="CE185" t="s">
        <v>550</v>
      </c>
      <c r="CF185" t="s">
        <v>11469</v>
      </c>
      <c r="CG185" t="s">
        <v>551</v>
      </c>
      <c r="CH185" t="s">
        <v>121</v>
      </c>
      <c r="CI185" s="6">
        <v>96952</v>
      </c>
      <c r="CJ185" s="10">
        <v>7.56</v>
      </c>
      <c r="CK185" s="10">
        <v>7.56</v>
      </c>
      <c r="CL185" s="10">
        <v>11.34</v>
      </c>
      <c r="CM185" s="10">
        <v>11.34</v>
      </c>
      <c r="CN185" t="s">
        <v>137</v>
      </c>
      <c r="CP185" t="s">
        <v>138</v>
      </c>
      <c r="CR185" t="s">
        <v>117</v>
      </c>
      <c r="CS185" t="s">
        <v>139</v>
      </c>
      <c r="CT185" t="s">
        <v>140</v>
      </c>
      <c r="CU185" t="s">
        <v>139</v>
      </c>
      <c r="CV185" t="s">
        <v>140</v>
      </c>
      <c r="CW185" t="s">
        <v>139</v>
      </c>
      <c r="CX185" t="s">
        <v>140</v>
      </c>
      <c r="CY185" t="s">
        <v>1515</v>
      </c>
      <c r="CZ185" s="8">
        <v>16704334428</v>
      </c>
      <c r="DA185" t="s">
        <v>1509</v>
      </c>
      <c r="DB185" t="s">
        <v>140</v>
      </c>
      <c r="DC185" t="s">
        <v>139</v>
      </c>
      <c r="DD185" t="s">
        <v>117</v>
      </c>
    </row>
    <row r="186" spans="1:114" ht="15" customHeight="1" x14ac:dyDescent="0.35">
      <c r="A186" t="s">
        <v>15869</v>
      </c>
      <c r="B186" t="s">
        <v>278</v>
      </c>
      <c r="C186" s="1">
        <v>45559</v>
      </c>
      <c r="D186" s="1">
        <v>45574</v>
      </c>
      <c r="E186" t="s">
        <v>211</v>
      </c>
      <c r="G186" t="s">
        <v>117</v>
      </c>
      <c r="H186" t="s">
        <v>117</v>
      </c>
      <c r="I186" t="s">
        <v>117</v>
      </c>
      <c r="J186" t="s">
        <v>1502</v>
      </c>
      <c r="K186" t="s">
        <v>11468</v>
      </c>
      <c r="L186" t="s">
        <v>550</v>
      </c>
      <c r="M186" t="s">
        <v>11469</v>
      </c>
      <c r="N186" t="s">
        <v>551</v>
      </c>
      <c r="O186" t="s">
        <v>121</v>
      </c>
      <c r="P186" s="6">
        <v>96952</v>
      </c>
      <c r="Q186" t="s">
        <v>122</v>
      </c>
      <c r="R186" t="s">
        <v>140</v>
      </c>
      <c r="S186" s="8">
        <v>16704334428</v>
      </c>
      <c r="U186" t="s">
        <v>1505</v>
      </c>
      <c r="V186">
        <v>457110</v>
      </c>
      <c r="W186" t="s">
        <v>124</v>
      </c>
      <c r="Y186" t="s">
        <v>1506</v>
      </c>
      <c r="Z186" t="s">
        <v>1507</v>
      </c>
      <c r="AA186" t="s">
        <v>1508</v>
      </c>
      <c r="AB186" t="s">
        <v>632</v>
      </c>
      <c r="AC186" t="s">
        <v>550</v>
      </c>
      <c r="AD186" t="s">
        <v>11469</v>
      </c>
      <c r="AE186" t="s">
        <v>551</v>
      </c>
      <c r="AF186" t="s">
        <v>121</v>
      </c>
      <c r="AG186" s="6">
        <v>96952</v>
      </c>
      <c r="AH186" t="s">
        <v>122</v>
      </c>
      <c r="AJ186" s="8">
        <v>16709894711</v>
      </c>
      <c r="AL186" t="s">
        <v>1509</v>
      </c>
      <c r="BE186" t="str">
        <f>"35-3023.00"</f>
        <v>35-3023.00</v>
      </c>
      <c r="BF186" t="s">
        <v>509</v>
      </c>
      <c r="BG186" t="s">
        <v>11470</v>
      </c>
      <c r="BH186" t="s">
        <v>509</v>
      </c>
      <c r="BI186">
        <v>2</v>
      </c>
      <c r="BK186" s="1">
        <v>46023</v>
      </c>
      <c r="BL186" s="1">
        <v>46387</v>
      </c>
      <c r="BO186">
        <v>40</v>
      </c>
      <c r="BP186">
        <v>0</v>
      </c>
      <c r="BQ186">
        <v>8</v>
      </c>
      <c r="BR186">
        <v>8</v>
      </c>
      <c r="BS186">
        <v>8</v>
      </c>
      <c r="BT186">
        <v>8</v>
      </c>
      <c r="BU186">
        <v>8</v>
      </c>
      <c r="BV186">
        <v>0</v>
      </c>
      <c r="BW186" t="str">
        <f>"7:00 AM"</f>
        <v>7:00 AM</v>
      </c>
      <c r="BX186" t="str">
        <f>"4:00 PM"</f>
        <v>4:00 PM</v>
      </c>
      <c r="BY186" t="s">
        <v>159</v>
      </c>
      <c r="BZ186">
        <v>0</v>
      </c>
      <c r="CA186">
        <v>6</v>
      </c>
      <c r="CB186" t="s">
        <v>117</v>
      </c>
      <c r="CD186" t="s">
        <v>11471</v>
      </c>
      <c r="CE186" t="s">
        <v>1513</v>
      </c>
      <c r="CF186" t="s">
        <v>11469</v>
      </c>
      <c r="CG186" t="s">
        <v>551</v>
      </c>
      <c r="CH186" t="s">
        <v>121</v>
      </c>
      <c r="CI186" s="6">
        <v>96952</v>
      </c>
      <c r="CJ186" s="10">
        <v>8.35</v>
      </c>
      <c r="CK186" s="10">
        <v>8.35</v>
      </c>
      <c r="CL186" s="10">
        <v>12.53</v>
      </c>
      <c r="CM186" s="10">
        <v>12.53</v>
      </c>
      <c r="CN186" t="s">
        <v>137</v>
      </c>
      <c r="CP186" t="s">
        <v>138</v>
      </c>
      <c r="CR186" t="s">
        <v>117</v>
      </c>
      <c r="CS186" t="s">
        <v>139</v>
      </c>
      <c r="CT186" t="s">
        <v>140</v>
      </c>
      <c r="CU186" t="s">
        <v>139</v>
      </c>
      <c r="CV186" t="s">
        <v>140</v>
      </c>
      <c r="CW186" t="s">
        <v>139</v>
      </c>
      <c r="CX186" t="s">
        <v>140</v>
      </c>
      <c r="CY186" t="s">
        <v>1515</v>
      </c>
      <c r="CZ186" s="8">
        <v>16704334428</v>
      </c>
      <c r="DA186" t="s">
        <v>1509</v>
      </c>
      <c r="DB186" t="s">
        <v>140</v>
      </c>
      <c r="DC186" t="s">
        <v>139</v>
      </c>
      <c r="DD186" t="s">
        <v>117</v>
      </c>
    </row>
    <row r="187" spans="1:114" ht="15" customHeight="1" x14ac:dyDescent="0.35">
      <c r="A187" t="s">
        <v>11012</v>
      </c>
      <c r="B187" t="s">
        <v>278</v>
      </c>
      <c r="C187" s="1">
        <v>45564</v>
      </c>
      <c r="D187" s="1">
        <v>45574</v>
      </c>
      <c r="E187" t="s">
        <v>211</v>
      </c>
      <c r="G187" t="s">
        <v>117</v>
      </c>
      <c r="H187" t="s">
        <v>117</v>
      </c>
      <c r="I187" t="s">
        <v>117</v>
      </c>
      <c r="J187" t="s">
        <v>4279</v>
      </c>
      <c r="K187" t="s">
        <v>4280</v>
      </c>
      <c r="L187" t="s">
        <v>398</v>
      </c>
      <c r="M187" t="s">
        <v>4123</v>
      </c>
      <c r="N187" t="s">
        <v>136</v>
      </c>
      <c r="O187" t="s">
        <v>121</v>
      </c>
      <c r="P187" s="6">
        <v>96950</v>
      </c>
      <c r="Q187" t="s">
        <v>122</v>
      </c>
      <c r="S187" s="8">
        <v>16702871116</v>
      </c>
      <c r="U187" t="s">
        <v>4124</v>
      </c>
      <c r="V187">
        <v>56179</v>
      </c>
      <c r="W187" t="s">
        <v>124</v>
      </c>
      <c r="Y187" t="s">
        <v>4125</v>
      </c>
      <c r="Z187" t="s">
        <v>4126</v>
      </c>
      <c r="AA187" t="s">
        <v>4127</v>
      </c>
      <c r="AB187" t="s">
        <v>2539</v>
      </c>
      <c r="AC187" t="s">
        <v>398</v>
      </c>
      <c r="AD187" t="s">
        <v>4123</v>
      </c>
      <c r="AE187" t="s">
        <v>136</v>
      </c>
      <c r="AF187" t="s">
        <v>121</v>
      </c>
      <c r="AG187" s="6">
        <v>96950</v>
      </c>
      <c r="AH187" t="s">
        <v>122</v>
      </c>
      <c r="AJ187" s="8">
        <v>16702871116</v>
      </c>
      <c r="AL187" t="s">
        <v>4129</v>
      </c>
      <c r="BE187" t="str">
        <f>"49-9071.00"</f>
        <v>49-9071.00</v>
      </c>
      <c r="BF187" t="s">
        <v>156</v>
      </c>
      <c r="BG187" t="s">
        <v>4281</v>
      </c>
      <c r="BH187" t="s">
        <v>156</v>
      </c>
      <c r="BI187">
        <v>10</v>
      </c>
      <c r="BK187" s="1">
        <v>45689</v>
      </c>
      <c r="BL187" s="1">
        <v>46053</v>
      </c>
      <c r="BO187">
        <v>35</v>
      </c>
      <c r="BP187">
        <v>0</v>
      </c>
      <c r="BQ187">
        <v>7</v>
      </c>
      <c r="BR187">
        <v>7</v>
      </c>
      <c r="BS187">
        <v>7</v>
      </c>
      <c r="BT187">
        <v>7</v>
      </c>
      <c r="BU187">
        <v>7</v>
      </c>
      <c r="BV187">
        <v>0</v>
      </c>
      <c r="BW187" t="str">
        <f>"8:00 AM"</f>
        <v>8:00 AM</v>
      </c>
      <c r="BX187" t="str">
        <f>"4:00 PM"</f>
        <v>4:00 PM</v>
      </c>
      <c r="BY187" t="s">
        <v>133</v>
      </c>
      <c r="BZ187">
        <v>0</v>
      </c>
      <c r="CA187">
        <v>12</v>
      </c>
      <c r="CB187" t="s">
        <v>117</v>
      </c>
      <c r="CD187" t="s">
        <v>162</v>
      </c>
      <c r="CE187" t="s">
        <v>398</v>
      </c>
      <c r="CF187" t="s">
        <v>4123</v>
      </c>
      <c r="CG187" t="s">
        <v>136</v>
      </c>
      <c r="CH187" t="s">
        <v>121</v>
      </c>
      <c r="CI187" s="6">
        <v>96950</v>
      </c>
      <c r="CJ187" s="10">
        <v>9.75</v>
      </c>
      <c r="CK187" s="10">
        <v>9.75</v>
      </c>
      <c r="CL187" s="10">
        <v>14.62</v>
      </c>
      <c r="CM187" s="10">
        <v>14.62</v>
      </c>
      <c r="CN187" t="s">
        <v>137</v>
      </c>
      <c r="CP187" t="s">
        <v>138</v>
      </c>
      <c r="CR187" t="s">
        <v>117</v>
      </c>
      <c r="CS187" t="s">
        <v>139</v>
      </c>
      <c r="CT187" t="s">
        <v>140</v>
      </c>
      <c r="CU187" t="s">
        <v>139</v>
      </c>
      <c r="CV187" t="s">
        <v>140</v>
      </c>
      <c r="CW187" t="s">
        <v>139</v>
      </c>
      <c r="CX187" t="s">
        <v>140</v>
      </c>
      <c r="CY187" t="s">
        <v>4131</v>
      </c>
      <c r="CZ187" s="8">
        <v>16702871116</v>
      </c>
      <c r="DA187" t="s">
        <v>4129</v>
      </c>
      <c r="DB187" t="s">
        <v>140</v>
      </c>
      <c r="DC187" t="s">
        <v>139</v>
      </c>
      <c r="DD187" t="s">
        <v>117</v>
      </c>
    </row>
    <row r="188" spans="1:114" ht="15" customHeight="1" x14ac:dyDescent="0.35">
      <c r="A188" t="s">
        <v>12805</v>
      </c>
      <c r="B188" t="s">
        <v>278</v>
      </c>
      <c r="C188" s="1">
        <v>45565</v>
      </c>
      <c r="D188" s="1">
        <v>45574</v>
      </c>
      <c r="E188" t="s">
        <v>211</v>
      </c>
      <c r="G188" t="s">
        <v>117</v>
      </c>
      <c r="H188" t="s">
        <v>117</v>
      </c>
      <c r="I188" t="s">
        <v>117</v>
      </c>
      <c r="J188" t="s">
        <v>4121</v>
      </c>
      <c r="K188" t="s">
        <v>4122</v>
      </c>
      <c r="L188" t="s">
        <v>4123</v>
      </c>
      <c r="M188" t="s">
        <v>398</v>
      </c>
      <c r="N188" t="s">
        <v>136</v>
      </c>
      <c r="O188" t="s">
        <v>121</v>
      </c>
      <c r="P188" s="6">
        <v>96950</v>
      </c>
      <c r="Q188" t="s">
        <v>122</v>
      </c>
      <c r="S188" s="8">
        <v>16702871116</v>
      </c>
      <c r="U188" t="s">
        <v>4124</v>
      </c>
      <c r="V188">
        <v>811412</v>
      </c>
      <c r="W188" t="s">
        <v>124</v>
      </c>
      <c r="Y188" t="s">
        <v>4125</v>
      </c>
      <c r="Z188" t="s">
        <v>4126</v>
      </c>
      <c r="AA188" t="s">
        <v>4127</v>
      </c>
      <c r="AB188" t="s">
        <v>2539</v>
      </c>
      <c r="AC188" t="s">
        <v>4128</v>
      </c>
      <c r="AE188" t="s">
        <v>136</v>
      </c>
      <c r="AF188" t="s">
        <v>121</v>
      </c>
      <c r="AG188" s="6">
        <v>96950</v>
      </c>
      <c r="AH188" t="s">
        <v>122</v>
      </c>
      <c r="AJ188" s="8">
        <v>16702871116</v>
      </c>
      <c r="AL188" t="s">
        <v>4129</v>
      </c>
      <c r="BE188" t="str">
        <f>"49-9071.00"</f>
        <v>49-9071.00</v>
      </c>
      <c r="BF188" t="s">
        <v>156</v>
      </c>
      <c r="BG188" t="s">
        <v>4130</v>
      </c>
      <c r="BH188" t="s">
        <v>156</v>
      </c>
      <c r="BI188">
        <v>10</v>
      </c>
      <c r="BK188" s="1">
        <v>45689</v>
      </c>
      <c r="BL188" s="1">
        <v>46053</v>
      </c>
      <c r="BO188">
        <v>35</v>
      </c>
      <c r="BP188">
        <v>0</v>
      </c>
      <c r="BQ188">
        <v>7</v>
      </c>
      <c r="BR188">
        <v>7</v>
      </c>
      <c r="BS188">
        <v>7</v>
      </c>
      <c r="BT188">
        <v>7</v>
      </c>
      <c r="BU188">
        <v>7</v>
      </c>
      <c r="BV188">
        <v>0</v>
      </c>
      <c r="BW188" t="str">
        <f>"8:00 AM"</f>
        <v>8:00 AM</v>
      </c>
      <c r="BX188" t="str">
        <f>"4:00 PM"</f>
        <v>4:00 PM</v>
      </c>
      <c r="BY188" t="s">
        <v>133</v>
      </c>
      <c r="BZ188">
        <v>0</v>
      </c>
      <c r="CA188">
        <v>12</v>
      </c>
      <c r="CB188" t="s">
        <v>117</v>
      </c>
      <c r="CD188" t="s">
        <v>162</v>
      </c>
      <c r="CE188" t="s">
        <v>398</v>
      </c>
      <c r="CG188" t="s">
        <v>136</v>
      </c>
      <c r="CH188" t="s">
        <v>121</v>
      </c>
      <c r="CI188" s="6">
        <v>96950</v>
      </c>
      <c r="CJ188" s="10">
        <v>9.75</v>
      </c>
      <c r="CK188" s="10">
        <v>9.75</v>
      </c>
      <c r="CL188" s="10">
        <v>14.62</v>
      </c>
      <c r="CM188" s="10">
        <v>14.62</v>
      </c>
      <c r="CN188" t="s">
        <v>137</v>
      </c>
      <c r="CP188" t="s">
        <v>138</v>
      </c>
      <c r="CR188" t="s">
        <v>117</v>
      </c>
      <c r="CS188" t="s">
        <v>139</v>
      </c>
      <c r="CT188" t="s">
        <v>140</v>
      </c>
      <c r="CU188" t="s">
        <v>139</v>
      </c>
      <c r="CV188" t="s">
        <v>140</v>
      </c>
      <c r="CW188" t="s">
        <v>139</v>
      </c>
      <c r="CX188" t="s">
        <v>140</v>
      </c>
      <c r="CY188" t="s">
        <v>4131</v>
      </c>
      <c r="CZ188" s="8">
        <v>16702871116</v>
      </c>
      <c r="DA188" t="s">
        <v>4129</v>
      </c>
      <c r="DB188" t="s">
        <v>140</v>
      </c>
      <c r="DC188" t="s">
        <v>139</v>
      </c>
      <c r="DD188" t="s">
        <v>117</v>
      </c>
    </row>
    <row r="189" spans="1:114" ht="15" customHeight="1" x14ac:dyDescent="0.35">
      <c r="A189" t="s">
        <v>11180</v>
      </c>
      <c r="B189" t="s">
        <v>278</v>
      </c>
      <c r="C189" s="1">
        <v>45566</v>
      </c>
      <c r="D189" s="1">
        <v>45574</v>
      </c>
      <c r="E189" t="s">
        <v>211</v>
      </c>
      <c r="G189" t="s">
        <v>117</v>
      </c>
      <c r="H189" t="s">
        <v>117</v>
      </c>
      <c r="I189" t="s">
        <v>117</v>
      </c>
      <c r="J189" t="s">
        <v>954</v>
      </c>
      <c r="K189" t="s">
        <v>955</v>
      </c>
      <c r="L189" t="s">
        <v>3442</v>
      </c>
      <c r="M189" t="s">
        <v>957</v>
      </c>
      <c r="N189" t="s">
        <v>120</v>
      </c>
      <c r="O189" t="s">
        <v>121</v>
      </c>
      <c r="P189" s="6">
        <v>96950</v>
      </c>
      <c r="Q189" t="s">
        <v>122</v>
      </c>
      <c r="S189" s="8">
        <v>16702336927</v>
      </c>
      <c r="U189" t="s">
        <v>958</v>
      </c>
      <c r="V189">
        <v>23622</v>
      </c>
      <c r="W189" t="s">
        <v>124</v>
      </c>
      <c r="Y189" t="s">
        <v>959</v>
      </c>
      <c r="Z189" t="s">
        <v>960</v>
      </c>
      <c r="AA189" t="s">
        <v>961</v>
      </c>
      <c r="AB189" t="s">
        <v>128</v>
      </c>
      <c r="AC189" t="s">
        <v>2436</v>
      </c>
      <c r="AD189" t="s">
        <v>957</v>
      </c>
      <c r="AE189" t="s">
        <v>120</v>
      </c>
      <c r="AF189" t="s">
        <v>121</v>
      </c>
      <c r="AG189" s="6">
        <v>96950</v>
      </c>
      <c r="AH189" t="s">
        <v>122</v>
      </c>
      <c r="AJ189" s="8">
        <v>16702336927</v>
      </c>
      <c r="AL189" t="s">
        <v>967</v>
      </c>
      <c r="BE189" t="str">
        <f>"49-9071.00"</f>
        <v>49-9071.00</v>
      </c>
      <c r="BF189" t="s">
        <v>156</v>
      </c>
      <c r="BG189" t="s">
        <v>3533</v>
      </c>
      <c r="BH189" t="s">
        <v>3534</v>
      </c>
      <c r="BI189">
        <v>12</v>
      </c>
      <c r="BK189" s="1">
        <v>45688</v>
      </c>
      <c r="BL189" s="1">
        <v>46052</v>
      </c>
      <c r="BO189">
        <v>35</v>
      </c>
      <c r="BP189">
        <v>0</v>
      </c>
      <c r="BQ189">
        <v>7</v>
      </c>
      <c r="BR189">
        <v>7</v>
      </c>
      <c r="BS189">
        <v>7</v>
      </c>
      <c r="BT189">
        <v>7</v>
      </c>
      <c r="BU189">
        <v>7</v>
      </c>
      <c r="BV189">
        <v>0</v>
      </c>
      <c r="BW189" t="str">
        <f>"7:30 AM"</f>
        <v>7:30 AM</v>
      </c>
      <c r="BX189" t="str">
        <f>"3:30 PM"</f>
        <v>3:30 PM</v>
      </c>
      <c r="BY189" t="s">
        <v>159</v>
      </c>
      <c r="BZ189">
        <v>0</v>
      </c>
      <c r="CA189">
        <v>24</v>
      </c>
      <c r="CB189" t="s">
        <v>117</v>
      </c>
      <c r="CD189" s="2" t="s">
        <v>4013</v>
      </c>
      <c r="CE189" t="s">
        <v>3442</v>
      </c>
      <c r="CG189" t="s">
        <v>120</v>
      </c>
      <c r="CH189" t="s">
        <v>121</v>
      </c>
      <c r="CI189" s="6">
        <v>96950</v>
      </c>
      <c r="CJ189" s="10">
        <v>9.75</v>
      </c>
      <c r="CK189" s="10">
        <v>9.75</v>
      </c>
      <c r="CL189" s="10">
        <v>14.63</v>
      </c>
      <c r="CM189" s="10">
        <v>14.63</v>
      </c>
      <c r="CN189" t="s">
        <v>137</v>
      </c>
      <c r="CP189" t="s">
        <v>138</v>
      </c>
      <c r="CR189" t="s">
        <v>117</v>
      </c>
      <c r="CS189" t="s">
        <v>139</v>
      </c>
      <c r="CT189" t="s">
        <v>140</v>
      </c>
      <c r="CU189" t="s">
        <v>139</v>
      </c>
      <c r="CV189" t="s">
        <v>140</v>
      </c>
      <c r="CW189" t="s">
        <v>139</v>
      </c>
      <c r="CX189" t="s">
        <v>140</v>
      </c>
      <c r="CY189" t="s">
        <v>966</v>
      </c>
      <c r="CZ189" s="8">
        <v>16702336927</v>
      </c>
      <c r="DA189" t="s">
        <v>967</v>
      </c>
      <c r="DB189" t="s">
        <v>140</v>
      </c>
      <c r="DC189" t="s">
        <v>139</v>
      </c>
      <c r="DD189" t="s">
        <v>117</v>
      </c>
    </row>
    <row r="190" spans="1:114" ht="15" customHeight="1" x14ac:dyDescent="0.35">
      <c r="A190" t="s">
        <v>9133</v>
      </c>
      <c r="B190" t="s">
        <v>278</v>
      </c>
      <c r="C190" s="1">
        <v>45566</v>
      </c>
      <c r="D190" s="1">
        <v>45574</v>
      </c>
      <c r="E190" t="s">
        <v>211</v>
      </c>
      <c r="G190" t="s">
        <v>117</v>
      </c>
      <c r="H190" t="s">
        <v>117</v>
      </c>
      <c r="I190" t="s">
        <v>117</v>
      </c>
      <c r="J190" t="s">
        <v>466</v>
      </c>
      <c r="L190" t="s">
        <v>467</v>
      </c>
      <c r="M190" t="s">
        <v>468</v>
      </c>
      <c r="N190" t="s">
        <v>136</v>
      </c>
      <c r="O190" t="s">
        <v>121</v>
      </c>
      <c r="P190" s="6">
        <v>96950</v>
      </c>
      <c r="Q190" t="s">
        <v>122</v>
      </c>
      <c r="S190" s="8">
        <v>16707885235</v>
      </c>
      <c r="U190" t="s">
        <v>470</v>
      </c>
      <c r="V190">
        <v>236116</v>
      </c>
      <c r="W190" t="s">
        <v>124</v>
      </c>
      <c r="Y190" t="s">
        <v>471</v>
      </c>
      <c r="Z190" t="s">
        <v>472</v>
      </c>
      <c r="AA190" t="s">
        <v>473</v>
      </c>
      <c r="AB190" t="s">
        <v>474</v>
      </c>
      <c r="AC190" t="s">
        <v>475</v>
      </c>
      <c r="AD190" t="s">
        <v>476</v>
      </c>
      <c r="AE190" t="s">
        <v>136</v>
      </c>
      <c r="AF190" t="s">
        <v>121</v>
      </c>
      <c r="AG190" s="6">
        <v>96950</v>
      </c>
      <c r="AH190" t="s">
        <v>122</v>
      </c>
      <c r="AJ190" s="8">
        <v>16707885235</v>
      </c>
      <c r="AL190" t="s">
        <v>477</v>
      </c>
      <c r="BE190" t="str">
        <f>"49-9071.00"</f>
        <v>49-9071.00</v>
      </c>
      <c r="BF190" t="s">
        <v>156</v>
      </c>
      <c r="BG190" t="s">
        <v>478</v>
      </c>
      <c r="BH190" t="s">
        <v>479</v>
      </c>
      <c r="BI190">
        <v>7</v>
      </c>
      <c r="BK190" s="1">
        <v>45717</v>
      </c>
      <c r="BL190" s="1">
        <v>46081</v>
      </c>
      <c r="BO190">
        <v>35</v>
      </c>
      <c r="BP190">
        <v>0</v>
      </c>
      <c r="BQ190">
        <v>7</v>
      </c>
      <c r="BR190">
        <v>7</v>
      </c>
      <c r="BS190">
        <v>7</v>
      </c>
      <c r="BT190">
        <v>7</v>
      </c>
      <c r="BU190">
        <v>7</v>
      </c>
      <c r="BV190">
        <v>0</v>
      </c>
      <c r="BW190" t="str">
        <f>"8:00 AM"</f>
        <v>8:00 AM</v>
      </c>
      <c r="BX190" t="str">
        <f>"4:00 PM"</f>
        <v>4:00 PM</v>
      </c>
      <c r="BY190" t="s">
        <v>159</v>
      </c>
      <c r="BZ190">
        <v>0</v>
      </c>
      <c r="CA190">
        <v>24</v>
      </c>
      <c r="CB190" t="s">
        <v>117</v>
      </c>
      <c r="CD190" t="s">
        <v>480</v>
      </c>
      <c r="CE190" t="s">
        <v>475</v>
      </c>
      <c r="CF190" t="s">
        <v>476</v>
      </c>
      <c r="CG190" t="s">
        <v>136</v>
      </c>
      <c r="CH190" t="s">
        <v>121</v>
      </c>
      <c r="CI190" s="6">
        <v>96950</v>
      </c>
      <c r="CJ190" s="10">
        <v>9.75</v>
      </c>
      <c r="CK190" s="10">
        <v>9.75</v>
      </c>
      <c r="CL190" s="10">
        <v>14.63</v>
      </c>
      <c r="CM190" s="10">
        <v>14.63</v>
      </c>
      <c r="CN190" t="s">
        <v>137</v>
      </c>
      <c r="CO190" t="s">
        <v>2428</v>
      </c>
      <c r="CP190" t="s">
        <v>138</v>
      </c>
      <c r="CR190" t="s">
        <v>117</v>
      </c>
      <c r="CS190" t="s">
        <v>139</v>
      </c>
      <c r="CT190" t="s">
        <v>139</v>
      </c>
      <c r="CU190" t="s">
        <v>139</v>
      </c>
      <c r="CV190" t="s">
        <v>140</v>
      </c>
      <c r="CW190" t="s">
        <v>139</v>
      </c>
      <c r="CX190" t="s">
        <v>139</v>
      </c>
      <c r="CY190" t="s">
        <v>3389</v>
      </c>
      <c r="CZ190" s="8">
        <v>16707885235</v>
      </c>
      <c r="DA190" t="s">
        <v>477</v>
      </c>
      <c r="DB190" t="s">
        <v>140</v>
      </c>
      <c r="DC190" t="s">
        <v>139</v>
      </c>
      <c r="DD190" t="s">
        <v>117</v>
      </c>
    </row>
    <row r="191" spans="1:114" ht="15" customHeight="1" x14ac:dyDescent="0.35">
      <c r="A191" t="s">
        <v>14538</v>
      </c>
      <c r="B191" t="s">
        <v>166</v>
      </c>
      <c r="C191" s="1">
        <v>45411</v>
      </c>
      <c r="D191" s="1">
        <v>45575</v>
      </c>
      <c r="E191" t="s">
        <v>211</v>
      </c>
      <c r="G191" t="s">
        <v>117</v>
      </c>
      <c r="H191" t="s">
        <v>117</v>
      </c>
      <c r="I191" t="s">
        <v>117</v>
      </c>
      <c r="J191" t="s">
        <v>145</v>
      </c>
      <c r="K191" t="s">
        <v>146</v>
      </c>
      <c r="L191" t="s">
        <v>147</v>
      </c>
      <c r="M191" t="s">
        <v>148</v>
      </c>
      <c r="N191" t="s">
        <v>120</v>
      </c>
      <c r="O191" t="s">
        <v>121</v>
      </c>
      <c r="P191" s="6">
        <v>96950</v>
      </c>
      <c r="Q191" t="s">
        <v>122</v>
      </c>
      <c r="S191" s="8">
        <v>16702352883</v>
      </c>
      <c r="T191">
        <v>0</v>
      </c>
      <c r="U191" t="s">
        <v>149</v>
      </c>
      <c r="V191">
        <v>56132</v>
      </c>
      <c r="W191" t="s">
        <v>124</v>
      </c>
      <c r="Y191" t="s">
        <v>151</v>
      </c>
      <c r="Z191" t="s">
        <v>152</v>
      </c>
      <c r="AA191" t="s">
        <v>153</v>
      </c>
      <c r="AB191" t="s">
        <v>154</v>
      </c>
      <c r="AC191" t="s">
        <v>147</v>
      </c>
      <c r="AD191" t="s">
        <v>148</v>
      </c>
      <c r="AE191" t="s">
        <v>120</v>
      </c>
      <c r="AF191" t="s">
        <v>121</v>
      </c>
      <c r="AG191" s="6">
        <v>96950</v>
      </c>
      <c r="AH191" t="s">
        <v>122</v>
      </c>
      <c r="AJ191" s="8">
        <v>16702352883</v>
      </c>
      <c r="AK191">
        <v>0</v>
      </c>
      <c r="AL191" t="s">
        <v>155</v>
      </c>
      <c r="BE191" t="str">
        <f>"39-7011.00"</f>
        <v>39-7011.00</v>
      </c>
      <c r="BF191" t="s">
        <v>1985</v>
      </c>
      <c r="BG191" t="s">
        <v>9348</v>
      </c>
      <c r="BH191" t="s">
        <v>1985</v>
      </c>
      <c r="BI191">
        <v>5</v>
      </c>
      <c r="BK191" s="1">
        <v>45474</v>
      </c>
      <c r="BL191" s="1">
        <v>45838</v>
      </c>
      <c r="BO191">
        <v>35</v>
      </c>
      <c r="BP191">
        <v>0</v>
      </c>
      <c r="BQ191">
        <v>7</v>
      </c>
      <c r="BR191">
        <v>7</v>
      </c>
      <c r="BS191">
        <v>7</v>
      </c>
      <c r="BT191">
        <v>7</v>
      </c>
      <c r="BU191">
        <v>7</v>
      </c>
      <c r="BV191">
        <v>0</v>
      </c>
      <c r="BW191" t="str">
        <f>"9:00 AM"</f>
        <v>9:00 AM</v>
      </c>
      <c r="BX191" t="str">
        <f>"5:00 PM"</f>
        <v>5:00 PM</v>
      </c>
      <c r="BY191" t="s">
        <v>159</v>
      </c>
      <c r="BZ191">
        <v>0</v>
      </c>
      <c r="CA191">
        <v>12</v>
      </c>
      <c r="CB191" t="s">
        <v>117</v>
      </c>
      <c r="CD191" t="s">
        <v>13188</v>
      </c>
      <c r="CE191" t="s">
        <v>147</v>
      </c>
      <c r="CF191" t="s">
        <v>161</v>
      </c>
      <c r="CG191" t="s">
        <v>120</v>
      </c>
      <c r="CH191" t="s">
        <v>121</v>
      </c>
      <c r="CI191" s="6">
        <v>96950</v>
      </c>
      <c r="CJ191" s="10">
        <v>10.050000000000001</v>
      </c>
      <c r="CK191" s="10">
        <v>10.050000000000001</v>
      </c>
      <c r="CL191" s="10">
        <v>15.08</v>
      </c>
      <c r="CM191" s="10">
        <v>15.08</v>
      </c>
      <c r="CN191" t="s">
        <v>137</v>
      </c>
      <c r="CO191" t="s">
        <v>162</v>
      </c>
      <c r="CP191" t="s">
        <v>138</v>
      </c>
      <c r="CR191" t="s">
        <v>117</v>
      </c>
      <c r="CS191" t="s">
        <v>139</v>
      </c>
      <c r="CT191" t="s">
        <v>140</v>
      </c>
      <c r="CU191" t="s">
        <v>139</v>
      </c>
      <c r="CV191" t="s">
        <v>139</v>
      </c>
      <c r="CW191" t="s">
        <v>139</v>
      </c>
      <c r="CX191" t="s">
        <v>140</v>
      </c>
      <c r="CY191" t="s">
        <v>3433</v>
      </c>
      <c r="CZ191" s="8">
        <v>16702352883</v>
      </c>
      <c r="DA191" t="s">
        <v>155</v>
      </c>
      <c r="DB191" t="s">
        <v>164</v>
      </c>
      <c r="DC191" t="s">
        <v>139</v>
      </c>
      <c r="DD191" t="s">
        <v>117</v>
      </c>
    </row>
    <row r="192" spans="1:114" ht="15" customHeight="1" x14ac:dyDescent="0.35">
      <c r="A192" t="s">
        <v>9017</v>
      </c>
      <c r="B192" t="s">
        <v>144</v>
      </c>
      <c r="C192" s="1">
        <v>45443</v>
      </c>
      <c r="D192" s="1">
        <v>45575</v>
      </c>
      <c r="E192" t="s">
        <v>116</v>
      </c>
      <c r="F192" s="1">
        <v>45564</v>
      </c>
      <c r="G192" t="s">
        <v>117</v>
      </c>
      <c r="H192" t="s">
        <v>117</v>
      </c>
      <c r="I192" t="s">
        <v>117</v>
      </c>
      <c r="J192" t="s">
        <v>9018</v>
      </c>
      <c r="K192" t="s">
        <v>9018</v>
      </c>
      <c r="L192" t="s">
        <v>2406</v>
      </c>
      <c r="M192" t="s">
        <v>2407</v>
      </c>
      <c r="N192" t="s">
        <v>136</v>
      </c>
      <c r="O192" t="s">
        <v>121</v>
      </c>
      <c r="P192" s="6">
        <v>96950</v>
      </c>
      <c r="Q192" t="s">
        <v>122</v>
      </c>
      <c r="R192" t="s">
        <v>140</v>
      </c>
      <c r="S192" s="8">
        <v>16702357642</v>
      </c>
      <c r="U192" t="s">
        <v>9019</v>
      </c>
      <c r="V192">
        <v>53111</v>
      </c>
      <c r="W192" t="s">
        <v>124</v>
      </c>
      <c r="Y192" t="s">
        <v>2409</v>
      </c>
      <c r="Z192" t="s">
        <v>2410</v>
      </c>
      <c r="AA192" t="s">
        <v>2411</v>
      </c>
      <c r="AB192" t="s">
        <v>2412</v>
      </c>
      <c r="AC192" t="s">
        <v>2406</v>
      </c>
      <c r="AD192" t="s">
        <v>2407</v>
      </c>
      <c r="AE192" t="s">
        <v>136</v>
      </c>
      <c r="AF192" t="s">
        <v>121</v>
      </c>
      <c r="AG192" s="6">
        <v>96950</v>
      </c>
      <c r="AH192" t="s">
        <v>122</v>
      </c>
      <c r="AJ192" s="8">
        <v>16702357642</v>
      </c>
      <c r="AL192" t="s">
        <v>9020</v>
      </c>
      <c r="BE192" t="str">
        <f>"49-9071.00"</f>
        <v>49-9071.00</v>
      </c>
      <c r="BF192" t="s">
        <v>156</v>
      </c>
      <c r="BG192" t="s">
        <v>9021</v>
      </c>
      <c r="BH192" t="s">
        <v>4614</v>
      </c>
      <c r="BI192">
        <v>10</v>
      </c>
      <c r="BJ192">
        <v>10</v>
      </c>
      <c r="BK192" s="1">
        <v>45566</v>
      </c>
      <c r="BL192" s="1">
        <v>45930</v>
      </c>
      <c r="BM192" s="1">
        <v>45575</v>
      </c>
      <c r="BN192" s="1">
        <v>45930</v>
      </c>
      <c r="BO192">
        <v>40</v>
      </c>
      <c r="BP192">
        <v>0</v>
      </c>
      <c r="BQ192">
        <v>8</v>
      </c>
      <c r="BR192">
        <v>8</v>
      </c>
      <c r="BS192">
        <v>8</v>
      </c>
      <c r="BT192">
        <v>8</v>
      </c>
      <c r="BU192">
        <v>8</v>
      </c>
      <c r="BV192">
        <v>0</v>
      </c>
      <c r="BW192" t="str">
        <f>"8:00 AM"</f>
        <v>8:00 AM</v>
      </c>
      <c r="BX192" t="str">
        <f>"5:00 PM"</f>
        <v>5:00 PM</v>
      </c>
      <c r="BY192" t="s">
        <v>159</v>
      </c>
      <c r="BZ192">
        <v>0</v>
      </c>
      <c r="CA192">
        <v>12</v>
      </c>
      <c r="CB192" t="s">
        <v>117</v>
      </c>
      <c r="CD192" t="s">
        <v>9022</v>
      </c>
      <c r="CE192" t="s">
        <v>9023</v>
      </c>
      <c r="CF192" t="s">
        <v>3437</v>
      </c>
      <c r="CG192" t="s">
        <v>136</v>
      </c>
      <c r="CH192" t="s">
        <v>121</v>
      </c>
      <c r="CI192" s="6">
        <v>96950</v>
      </c>
      <c r="CJ192" s="10">
        <v>9.5399999999999991</v>
      </c>
      <c r="CK192" s="10">
        <v>9.5399999999999991</v>
      </c>
      <c r="CL192" s="10">
        <v>14.31</v>
      </c>
      <c r="CM192" s="10">
        <v>14.31</v>
      </c>
      <c r="CN192" t="s">
        <v>137</v>
      </c>
      <c r="CO192" t="s">
        <v>140</v>
      </c>
      <c r="CP192" t="s">
        <v>138</v>
      </c>
      <c r="CR192" t="s">
        <v>117</v>
      </c>
      <c r="CS192" t="s">
        <v>139</v>
      </c>
      <c r="CT192" t="s">
        <v>139</v>
      </c>
      <c r="CU192" t="s">
        <v>139</v>
      </c>
      <c r="CV192" t="s">
        <v>140</v>
      </c>
      <c r="CW192" t="s">
        <v>139</v>
      </c>
      <c r="CX192" t="s">
        <v>140</v>
      </c>
      <c r="CY192" t="s">
        <v>140</v>
      </c>
      <c r="CZ192" s="8">
        <v>16702357642</v>
      </c>
      <c r="DA192" t="s">
        <v>9020</v>
      </c>
      <c r="DB192" t="s">
        <v>140</v>
      </c>
      <c r="DC192" t="s">
        <v>139</v>
      </c>
      <c r="DD192" t="s">
        <v>117</v>
      </c>
    </row>
    <row r="193" spans="1:108" ht="15" customHeight="1" x14ac:dyDescent="0.35">
      <c r="A193" t="s">
        <v>15777</v>
      </c>
      <c r="B193" t="s">
        <v>166</v>
      </c>
      <c r="C193" s="1">
        <v>45446</v>
      </c>
      <c r="D193" s="1">
        <v>45575</v>
      </c>
      <c r="E193" t="s">
        <v>116</v>
      </c>
      <c r="F193" s="1">
        <v>45564</v>
      </c>
      <c r="G193" t="s">
        <v>117</v>
      </c>
      <c r="H193" t="s">
        <v>117</v>
      </c>
      <c r="I193" t="s">
        <v>117</v>
      </c>
      <c r="J193" t="s">
        <v>145</v>
      </c>
      <c r="K193" t="s">
        <v>146</v>
      </c>
      <c r="L193" t="s">
        <v>147</v>
      </c>
      <c r="M193" t="s">
        <v>148</v>
      </c>
      <c r="N193" t="s">
        <v>120</v>
      </c>
      <c r="O193" t="s">
        <v>121</v>
      </c>
      <c r="P193" s="6">
        <v>96950</v>
      </c>
      <c r="Q193" t="s">
        <v>122</v>
      </c>
      <c r="S193" s="8">
        <v>16702352883</v>
      </c>
      <c r="T193">
        <v>0</v>
      </c>
      <c r="U193" t="s">
        <v>149</v>
      </c>
      <c r="V193">
        <v>56132</v>
      </c>
      <c r="W193" t="s">
        <v>124</v>
      </c>
      <c r="Y193" t="s">
        <v>151</v>
      </c>
      <c r="Z193" t="s">
        <v>152</v>
      </c>
      <c r="AA193" t="s">
        <v>153</v>
      </c>
      <c r="AB193" t="s">
        <v>154</v>
      </c>
      <c r="AC193" t="s">
        <v>147</v>
      </c>
      <c r="AD193" t="s">
        <v>148</v>
      </c>
      <c r="AE193" t="s">
        <v>120</v>
      </c>
      <c r="AF193" t="s">
        <v>121</v>
      </c>
      <c r="AG193" s="6">
        <v>96950</v>
      </c>
      <c r="AH193" t="s">
        <v>122</v>
      </c>
      <c r="AJ193" s="8">
        <v>16702352883</v>
      </c>
      <c r="AK193">
        <v>0</v>
      </c>
      <c r="AL193" t="s">
        <v>155</v>
      </c>
      <c r="BE193" t="str">
        <f>"35-3023.00"</f>
        <v>35-3023.00</v>
      </c>
      <c r="BF193" t="s">
        <v>509</v>
      </c>
      <c r="BG193" t="s">
        <v>3736</v>
      </c>
      <c r="BH193" t="s">
        <v>692</v>
      </c>
      <c r="BI193">
        <v>5</v>
      </c>
      <c r="BK193" s="1">
        <v>45566</v>
      </c>
      <c r="BL193" s="1">
        <v>45930</v>
      </c>
      <c r="BO193">
        <v>35</v>
      </c>
      <c r="BP193">
        <v>0</v>
      </c>
      <c r="BQ193">
        <v>7</v>
      </c>
      <c r="BR193">
        <v>7</v>
      </c>
      <c r="BS193">
        <v>7</v>
      </c>
      <c r="BT193">
        <v>7</v>
      </c>
      <c r="BU193">
        <v>7</v>
      </c>
      <c r="BV193">
        <v>0</v>
      </c>
      <c r="BW193" t="str">
        <f>"8:00 AM"</f>
        <v>8:00 AM</v>
      </c>
      <c r="BX193" t="str">
        <f>"4:00 PM"</f>
        <v>4:00 PM</v>
      </c>
      <c r="BY193" t="s">
        <v>133</v>
      </c>
      <c r="BZ193">
        <v>0</v>
      </c>
      <c r="CA193">
        <v>3</v>
      </c>
      <c r="CB193" t="s">
        <v>117</v>
      </c>
      <c r="CD193" t="s">
        <v>3737</v>
      </c>
      <c r="CE193" t="s">
        <v>147</v>
      </c>
      <c r="CF193" t="s">
        <v>161</v>
      </c>
      <c r="CG193" t="s">
        <v>120</v>
      </c>
      <c r="CH193" t="s">
        <v>121</v>
      </c>
      <c r="CI193" s="6">
        <v>96950</v>
      </c>
      <c r="CJ193" s="10">
        <v>7.97</v>
      </c>
      <c r="CK193" s="10">
        <v>7.97</v>
      </c>
      <c r="CL193" s="10">
        <v>11.96</v>
      </c>
      <c r="CM193" s="10">
        <v>11.96</v>
      </c>
      <c r="CN193" t="s">
        <v>137</v>
      </c>
      <c r="CO193" t="s">
        <v>162</v>
      </c>
      <c r="CP193" t="s">
        <v>138</v>
      </c>
      <c r="CR193" t="s">
        <v>117</v>
      </c>
      <c r="CS193" t="s">
        <v>139</v>
      </c>
      <c r="CT193" t="s">
        <v>140</v>
      </c>
      <c r="CU193" t="s">
        <v>139</v>
      </c>
      <c r="CV193" t="s">
        <v>139</v>
      </c>
      <c r="CW193" t="s">
        <v>139</v>
      </c>
      <c r="CX193" t="s">
        <v>140</v>
      </c>
      <c r="CY193" t="s">
        <v>3210</v>
      </c>
      <c r="CZ193" s="8">
        <v>16702352883</v>
      </c>
      <c r="DA193" t="s">
        <v>155</v>
      </c>
      <c r="DB193" t="s">
        <v>164</v>
      </c>
      <c r="DC193" t="s">
        <v>139</v>
      </c>
      <c r="DD193" t="s">
        <v>117</v>
      </c>
    </row>
    <row r="194" spans="1:108" ht="15" customHeight="1" x14ac:dyDescent="0.35">
      <c r="A194" t="s">
        <v>16003</v>
      </c>
      <c r="B194" t="s">
        <v>166</v>
      </c>
      <c r="C194" s="1">
        <v>45446</v>
      </c>
      <c r="D194" s="1">
        <v>45575</v>
      </c>
      <c r="E194" t="s">
        <v>116</v>
      </c>
      <c r="F194" s="1">
        <v>45564</v>
      </c>
      <c r="G194" t="s">
        <v>117</v>
      </c>
      <c r="H194" t="s">
        <v>117</v>
      </c>
      <c r="I194" t="s">
        <v>117</v>
      </c>
      <c r="J194" t="s">
        <v>145</v>
      </c>
      <c r="K194" t="s">
        <v>146</v>
      </c>
      <c r="L194" t="s">
        <v>147</v>
      </c>
      <c r="M194" t="s">
        <v>148</v>
      </c>
      <c r="N194" t="s">
        <v>120</v>
      </c>
      <c r="O194" t="s">
        <v>121</v>
      </c>
      <c r="P194" s="6">
        <v>96950</v>
      </c>
      <c r="Q194" t="s">
        <v>122</v>
      </c>
      <c r="S194" s="8">
        <v>16702352883</v>
      </c>
      <c r="T194">
        <v>0</v>
      </c>
      <c r="U194" t="s">
        <v>149</v>
      </c>
      <c r="V194">
        <v>56132</v>
      </c>
      <c r="W194" t="s">
        <v>124</v>
      </c>
      <c r="Y194" t="s">
        <v>151</v>
      </c>
      <c r="Z194" t="s">
        <v>152</v>
      </c>
      <c r="AA194" t="s">
        <v>153</v>
      </c>
      <c r="AB194" t="s">
        <v>154</v>
      </c>
      <c r="AC194" t="s">
        <v>147</v>
      </c>
      <c r="AD194" t="s">
        <v>148</v>
      </c>
      <c r="AE194" t="s">
        <v>120</v>
      </c>
      <c r="AF194" t="s">
        <v>121</v>
      </c>
      <c r="AG194" s="6">
        <v>96950</v>
      </c>
      <c r="AH194" t="s">
        <v>122</v>
      </c>
      <c r="AJ194" s="8">
        <v>16702352883</v>
      </c>
      <c r="AK194">
        <v>0</v>
      </c>
      <c r="AL194" t="s">
        <v>155</v>
      </c>
      <c r="BE194" t="str">
        <f>"43-3031.00"</f>
        <v>43-3031.00</v>
      </c>
      <c r="BF194" t="s">
        <v>357</v>
      </c>
      <c r="BG194" t="s">
        <v>3207</v>
      </c>
      <c r="BH194" t="s">
        <v>3208</v>
      </c>
      <c r="BI194">
        <v>5</v>
      </c>
      <c r="BK194" s="1">
        <v>45566</v>
      </c>
      <c r="BL194" s="1">
        <v>45930</v>
      </c>
      <c r="BO194">
        <v>35</v>
      </c>
      <c r="BP194">
        <v>0</v>
      </c>
      <c r="BQ194">
        <v>7</v>
      </c>
      <c r="BR194">
        <v>7</v>
      </c>
      <c r="BS194">
        <v>7</v>
      </c>
      <c r="BT194">
        <v>7</v>
      </c>
      <c r="BU194">
        <v>7</v>
      </c>
      <c r="BV194">
        <v>0</v>
      </c>
      <c r="BW194" t="str">
        <f>"8:00 AM"</f>
        <v>8:00 AM</v>
      </c>
      <c r="BX194" t="str">
        <f>"4:00 PM"</f>
        <v>4:00 PM</v>
      </c>
      <c r="BY194" t="s">
        <v>159</v>
      </c>
      <c r="BZ194">
        <v>0</v>
      </c>
      <c r="CA194">
        <v>12</v>
      </c>
      <c r="CB194" t="s">
        <v>117</v>
      </c>
      <c r="CD194" t="s">
        <v>3209</v>
      </c>
      <c r="CE194" t="s">
        <v>147</v>
      </c>
      <c r="CF194" t="s">
        <v>161</v>
      </c>
      <c r="CG194" t="s">
        <v>120</v>
      </c>
      <c r="CH194" t="s">
        <v>121</v>
      </c>
      <c r="CI194" s="6">
        <v>96950</v>
      </c>
      <c r="CJ194" s="10">
        <v>11.43</v>
      </c>
      <c r="CK194" s="10">
        <v>11.43</v>
      </c>
      <c r="CL194" s="10">
        <v>17.149999999999999</v>
      </c>
      <c r="CM194" s="10">
        <v>17.149999999999999</v>
      </c>
      <c r="CN194" t="s">
        <v>137</v>
      </c>
      <c r="CO194" t="s">
        <v>162</v>
      </c>
      <c r="CP194" t="s">
        <v>138</v>
      </c>
      <c r="CR194" t="s">
        <v>117</v>
      </c>
      <c r="CS194" t="s">
        <v>139</v>
      </c>
      <c r="CT194" t="s">
        <v>140</v>
      </c>
      <c r="CU194" t="s">
        <v>139</v>
      </c>
      <c r="CV194" t="s">
        <v>139</v>
      </c>
      <c r="CW194" t="s">
        <v>139</v>
      </c>
      <c r="CX194" t="s">
        <v>140</v>
      </c>
      <c r="CY194" t="s">
        <v>3210</v>
      </c>
      <c r="CZ194" s="8">
        <v>16702352883</v>
      </c>
      <c r="DA194" t="s">
        <v>155</v>
      </c>
      <c r="DB194" t="s">
        <v>164</v>
      </c>
      <c r="DC194" t="s">
        <v>139</v>
      </c>
      <c r="DD194" t="s">
        <v>117</v>
      </c>
    </row>
    <row r="195" spans="1:108" ht="15" customHeight="1" x14ac:dyDescent="0.35">
      <c r="A195" t="s">
        <v>3206</v>
      </c>
      <c r="B195" t="s">
        <v>166</v>
      </c>
      <c r="C195" s="1">
        <v>45446</v>
      </c>
      <c r="D195" s="1">
        <v>45575</v>
      </c>
      <c r="E195" t="s">
        <v>116</v>
      </c>
      <c r="F195" s="1">
        <v>45564</v>
      </c>
      <c r="G195" t="s">
        <v>139</v>
      </c>
      <c r="H195" t="s">
        <v>117</v>
      </c>
      <c r="I195" t="s">
        <v>117</v>
      </c>
      <c r="J195" t="s">
        <v>145</v>
      </c>
      <c r="K195" t="s">
        <v>146</v>
      </c>
      <c r="L195" t="s">
        <v>147</v>
      </c>
      <c r="M195" t="s">
        <v>148</v>
      </c>
      <c r="N195" t="s">
        <v>120</v>
      </c>
      <c r="O195" t="s">
        <v>121</v>
      </c>
      <c r="P195" s="6">
        <v>96950</v>
      </c>
      <c r="Q195" t="s">
        <v>122</v>
      </c>
      <c r="S195" s="8">
        <v>16702352883</v>
      </c>
      <c r="T195">
        <v>0</v>
      </c>
      <c r="U195" t="s">
        <v>149</v>
      </c>
      <c r="V195">
        <v>56132</v>
      </c>
      <c r="W195" t="s">
        <v>124</v>
      </c>
      <c r="Y195" t="s">
        <v>151</v>
      </c>
      <c r="Z195" t="s">
        <v>152</v>
      </c>
      <c r="AA195" t="s">
        <v>153</v>
      </c>
      <c r="AB195" t="s">
        <v>154</v>
      </c>
      <c r="AC195" t="s">
        <v>147</v>
      </c>
      <c r="AD195" t="s">
        <v>148</v>
      </c>
      <c r="AE195" t="s">
        <v>120</v>
      </c>
      <c r="AF195" t="s">
        <v>121</v>
      </c>
      <c r="AG195" s="6">
        <v>96950</v>
      </c>
      <c r="AH195" t="s">
        <v>122</v>
      </c>
      <c r="AJ195" s="8">
        <v>16702352883</v>
      </c>
      <c r="AK195">
        <v>0</v>
      </c>
      <c r="AL195" t="s">
        <v>155</v>
      </c>
      <c r="BE195" t="str">
        <f>"43-3031.00"</f>
        <v>43-3031.00</v>
      </c>
      <c r="BF195" t="s">
        <v>357</v>
      </c>
      <c r="BG195" t="s">
        <v>3207</v>
      </c>
      <c r="BH195" t="s">
        <v>3208</v>
      </c>
      <c r="BI195">
        <v>5</v>
      </c>
      <c r="BK195" s="1">
        <v>45566</v>
      </c>
      <c r="BL195" s="1">
        <v>46660</v>
      </c>
      <c r="BO195">
        <v>35</v>
      </c>
      <c r="BP195">
        <v>0</v>
      </c>
      <c r="BQ195">
        <v>7</v>
      </c>
      <c r="BR195">
        <v>7</v>
      </c>
      <c r="BS195">
        <v>7</v>
      </c>
      <c r="BT195">
        <v>7</v>
      </c>
      <c r="BU195">
        <v>7</v>
      </c>
      <c r="BV195">
        <v>0</v>
      </c>
      <c r="BW195" t="str">
        <f>"8:00 AM"</f>
        <v>8:00 AM</v>
      </c>
      <c r="BX195" t="str">
        <f>"4:00 PM"</f>
        <v>4:00 PM</v>
      </c>
      <c r="BY195" t="s">
        <v>159</v>
      </c>
      <c r="BZ195">
        <v>0</v>
      </c>
      <c r="CA195">
        <v>12</v>
      </c>
      <c r="CB195" t="s">
        <v>117</v>
      </c>
      <c r="CD195" t="s">
        <v>3209</v>
      </c>
      <c r="CE195" t="s">
        <v>147</v>
      </c>
      <c r="CF195" t="s">
        <v>161</v>
      </c>
      <c r="CG195" t="s">
        <v>120</v>
      </c>
      <c r="CH195" t="s">
        <v>121</v>
      </c>
      <c r="CI195" s="6">
        <v>96950</v>
      </c>
      <c r="CJ195" s="10">
        <v>11.43</v>
      </c>
      <c r="CK195" s="10">
        <v>11.43</v>
      </c>
      <c r="CL195" s="10">
        <v>17.149999999999999</v>
      </c>
      <c r="CM195" s="10">
        <v>17.149999999999999</v>
      </c>
      <c r="CN195" t="s">
        <v>137</v>
      </c>
      <c r="CO195" t="s">
        <v>162</v>
      </c>
      <c r="CP195" t="s">
        <v>138</v>
      </c>
      <c r="CR195" t="s">
        <v>117</v>
      </c>
      <c r="CS195" t="s">
        <v>139</v>
      </c>
      <c r="CT195" t="s">
        <v>140</v>
      </c>
      <c r="CU195" t="s">
        <v>139</v>
      </c>
      <c r="CV195" t="s">
        <v>139</v>
      </c>
      <c r="CW195" t="s">
        <v>139</v>
      </c>
      <c r="CX195" t="s">
        <v>140</v>
      </c>
      <c r="CY195" t="s">
        <v>3210</v>
      </c>
      <c r="CZ195" s="8">
        <v>16702352883</v>
      </c>
      <c r="DA195" t="s">
        <v>155</v>
      </c>
      <c r="DB195" t="s">
        <v>140</v>
      </c>
      <c r="DC195" t="s">
        <v>139</v>
      </c>
      <c r="DD195" t="s">
        <v>117</v>
      </c>
    </row>
    <row r="196" spans="1:108" ht="15" customHeight="1" x14ac:dyDescent="0.35">
      <c r="A196" t="s">
        <v>14464</v>
      </c>
      <c r="B196" t="s">
        <v>166</v>
      </c>
      <c r="C196" s="1">
        <v>45446</v>
      </c>
      <c r="D196" s="1">
        <v>45575</v>
      </c>
      <c r="E196" t="s">
        <v>116</v>
      </c>
      <c r="F196" s="1">
        <v>45564</v>
      </c>
      <c r="G196" t="s">
        <v>117</v>
      </c>
      <c r="H196" t="s">
        <v>117</v>
      </c>
      <c r="I196" t="s">
        <v>117</v>
      </c>
      <c r="J196" t="s">
        <v>145</v>
      </c>
      <c r="K196" t="s">
        <v>146</v>
      </c>
      <c r="L196" t="s">
        <v>147</v>
      </c>
      <c r="M196" t="s">
        <v>148</v>
      </c>
      <c r="N196" t="s">
        <v>120</v>
      </c>
      <c r="O196" t="s">
        <v>121</v>
      </c>
      <c r="P196" s="6">
        <v>96950</v>
      </c>
      <c r="Q196" t="s">
        <v>122</v>
      </c>
      <c r="S196" s="8">
        <v>16702352883</v>
      </c>
      <c r="T196">
        <v>0</v>
      </c>
      <c r="U196" t="s">
        <v>149</v>
      </c>
      <c r="V196">
        <v>56132</v>
      </c>
      <c r="W196" t="s">
        <v>124</v>
      </c>
      <c r="Y196" t="s">
        <v>151</v>
      </c>
      <c r="Z196" t="s">
        <v>152</v>
      </c>
      <c r="AA196" t="s">
        <v>153</v>
      </c>
      <c r="AB196" t="s">
        <v>154</v>
      </c>
      <c r="AC196" t="s">
        <v>147</v>
      </c>
      <c r="AD196" t="s">
        <v>148</v>
      </c>
      <c r="AE196" t="s">
        <v>120</v>
      </c>
      <c r="AF196" t="s">
        <v>121</v>
      </c>
      <c r="AG196" s="6">
        <v>96950</v>
      </c>
      <c r="AH196" t="s">
        <v>122</v>
      </c>
      <c r="AJ196" s="8">
        <v>16702352883</v>
      </c>
      <c r="AK196">
        <v>0</v>
      </c>
      <c r="AL196" t="s">
        <v>155</v>
      </c>
      <c r="BE196" t="str">
        <f>"39-9011.00"</f>
        <v>39-9011.00</v>
      </c>
      <c r="BF196" t="s">
        <v>614</v>
      </c>
      <c r="BG196" t="s">
        <v>9206</v>
      </c>
      <c r="BH196" t="s">
        <v>772</v>
      </c>
      <c r="BI196">
        <v>6</v>
      </c>
      <c r="BK196" s="1">
        <v>45566</v>
      </c>
      <c r="BL196" s="1">
        <v>45930</v>
      </c>
      <c r="BO196">
        <v>35</v>
      </c>
      <c r="BP196">
        <v>0</v>
      </c>
      <c r="BQ196">
        <v>7</v>
      </c>
      <c r="BR196">
        <v>7</v>
      </c>
      <c r="BS196">
        <v>7</v>
      </c>
      <c r="BT196">
        <v>7</v>
      </c>
      <c r="BU196">
        <v>7</v>
      </c>
      <c r="BV196">
        <v>0</v>
      </c>
      <c r="BW196" t="str">
        <f>"8:00 AM"</f>
        <v>8:00 AM</v>
      </c>
      <c r="BX196" t="str">
        <f>"4:00 PM"</f>
        <v>4:00 PM</v>
      </c>
      <c r="BY196" t="s">
        <v>159</v>
      </c>
      <c r="BZ196">
        <v>0</v>
      </c>
      <c r="CA196">
        <v>12</v>
      </c>
      <c r="CB196" t="s">
        <v>117</v>
      </c>
      <c r="CD196" t="s">
        <v>9207</v>
      </c>
      <c r="CE196" t="s">
        <v>147</v>
      </c>
      <c r="CF196" t="s">
        <v>161</v>
      </c>
      <c r="CG196" t="s">
        <v>120</v>
      </c>
      <c r="CH196" t="s">
        <v>121</v>
      </c>
      <c r="CI196" s="6">
        <v>96950</v>
      </c>
      <c r="CJ196" s="10">
        <v>7.79</v>
      </c>
      <c r="CK196" s="10">
        <v>7.79</v>
      </c>
      <c r="CL196" s="10">
        <v>11.69</v>
      </c>
      <c r="CM196" s="10">
        <v>11.69</v>
      </c>
      <c r="CN196" t="s">
        <v>137</v>
      </c>
      <c r="CO196" t="s">
        <v>162</v>
      </c>
      <c r="CP196" t="s">
        <v>138</v>
      </c>
      <c r="CR196" t="s">
        <v>117</v>
      </c>
      <c r="CS196" t="s">
        <v>139</v>
      </c>
      <c r="CT196" t="s">
        <v>140</v>
      </c>
      <c r="CU196" t="s">
        <v>139</v>
      </c>
      <c r="CV196" t="s">
        <v>139</v>
      </c>
      <c r="CW196" t="s">
        <v>139</v>
      </c>
      <c r="CX196" t="s">
        <v>140</v>
      </c>
      <c r="CY196" t="s">
        <v>3210</v>
      </c>
      <c r="CZ196" s="8">
        <v>16702352883</v>
      </c>
      <c r="DA196" t="s">
        <v>155</v>
      </c>
      <c r="DB196" t="s">
        <v>164</v>
      </c>
      <c r="DC196" t="s">
        <v>139</v>
      </c>
      <c r="DD196" t="s">
        <v>117</v>
      </c>
    </row>
    <row r="197" spans="1:108" ht="15" customHeight="1" x14ac:dyDescent="0.35">
      <c r="A197" t="s">
        <v>16965</v>
      </c>
      <c r="B197" t="s">
        <v>166</v>
      </c>
      <c r="C197" s="1">
        <v>45446</v>
      </c>
      <c r="D197" s="1">
        <v>45575</v>
      </c>
      <c r="E197" t="s">
        <v>116</v>
      </c>
      <c r="F197" s="1">
        <v>45564</v>
      </c>
      <c r="G197" t="s">
        <v>117</v>
      </c>
      <c r="H197" t="s">
        <v>117</v>
      </c>
      <c r="I197" t="s">
        <v>117</v>
      </c>
      <c r="J197" t="s">
        <v>145</v>
      </c>
      <c r="K197" t="s">
        <v>146</v>
      </c>
      <c r="L197" t="s">
        <v>147</v>
      </c>
      <c r="M197" t="s">
        <v>148</v>
      </c>
      <c r="N197" t="s">
        <v>120</v>
      </c>
      <c r="O197" t="s">
        <v>121</v>
      </c>
      <c r="P197" s="6">
        <v>96950</v>
      </c>
      <c r="Q197" t="s">
        <v>122</v>
      </c>
      <c r="S197" s="8">
        <v>16702352883</v>
      </c>
      <c r="T197">
        <v>0</v>
      </c>
      <c r="U197" t="s">
        <v>149</v>
      </c>
      <c r="V197">
        <v>56132</v>
      </c>
      <c r="W197" t="s">
        <v>124</v>
      </c>
      <c r="Y197" t="s">
        <v>151</v>
      </c>
      <c r="Z197" t="s">
        <v>152</v>
      </c>
      <c r="AA197" t="s">
        <v>153</v>
      </c>
      <c r="AB197" t="s">
        <v>154</v>
      </c>
      <c r="AC197" t="s">
        <v>147</v>
      </c>
      <c r="AD197" t="s">
        <v>148</v>
      </c>
      <c r="AE197" t="s">
        <v>120</v>
      </c>
      <c r="AF197" t="s">
        <v>121</v>
      </c>
      <c r="AG197" s="6">
        <v>96950</v>
      </c>
      <c r="AH197" t="s">
        <v>122</v>
      </c>
      <c r="AJ197" s="8">
        <v>16702352883</v>
      </c>
      <c r="AK197">
        <v>0</v>
      </c>
      <c r="AL197" t="s">
        <v>155</v>
      </c>
      <c r="BE197" t="str">
        <f>"39-9011.00"</f>
        <v>39-9011.00</v>
      </c>
      <c r="BF197" t="s">
        <v>614</v>
      </c>
      <c r="BG197" t="s">
        <v>9206</v>
      </c>
      <c r="BH197" t="s">
        <v>772</v>
      </c>
      <c r="BI197">
        <v>5</v>
      </c>
      <c r="BK197" s="1">
        <v>45566</v>
      </c>
      <c r="BL197" s="1">
        <v>45930</v>
      </c>
      <c r="BO197">
        <v>35</v>
      </c>
      <c r="BP197">
        <v>0</v>
      </c>
      <c r="BQ197">
        <v>7</v>
      </c>
      <c r="BR197">
        <v>7</v>
      </c>
      <c r="BS197">
        <v>7</v>
      </c>
      <c r="BT197">
        <v>7</v>
      </c>
      <c r="BU197">
        <v>7</v>
      </c>
      <c r="BV197">
        <v>0</v>
      </c>
      <c r="BW197" t="str">
        <f>"8:00 AM"</f>
        <v>8:00 AM</v>
      </c>
      <c r="BX197" t="str">
        <f>"4:00 PM"</f>
        <v>4:00 PM</v>
      </c>
      <c r="BY197" t="s">
        <v>159</v>
      </c>
      <c r="BZ197">
        <v>0</v>
      </c>
      <c r="CA197">
        <v>12</v>
      </c>
      <c r="CB197" t="s">
        <v>117</v>
      </c>
      <c r="CD197" t="s">
        <v>9207</v>
      </c>
      <c r="CE197" t="s">
        <v>147</v>
      </c>
      <c r="CF197" t="s">
        <v>161</v>
      </c>
      <c r="CG197" t="s">
        <v>120</v>
      </c>
      <c r="CH197" t="s">
        <v>121</v>
      </c>
      <c r="CI197" s="6">
        <v>96950</v>
      </c>
      <c r="CJ197" s="10">
        <v>7.79</v>
      </c>
      <c r="CK197" s="10">
        <v>7.79</v>
      </c>
      <c r="CL197" s="10">
        <v>11.69</v>
      </c>
      <c r="CM197" s="10">
        <v>11.69</v>
      </c>
      <c r="CN197" t="s">
        <v>137</v>
      </c>
      <c r="CO197" t="s">
        <v>162</v>
      </c>
      <c r="CP197" t="s">
        <v>138</v>
      </c>
      <c r="CR197" t="s">
        <v>117</v>
      </c>
      <c r="CS197" t="s">
        <v>139</v>
      </c>
      <c r="CT197" t="s">
        <v>140</v>
      </c>
      <c r="CU197" t="s">
        <v>139</v>
      </c>
      <c r="CV197" t="s">
        <v>139</v>
      </c>
      <c r="CW197" t="s">
        <v>139</v>
      </c>
      <c r="CX197" t="s">
        <v>140</v>
      </c>
      <c r="CY197" t="s">
        <v>3210</v>
      </c>
      <c r="CZ197" s="8">
        <v>16702352883</v>
      </c>
      <c r="DA197" t="s">
        <v>155</v>
      </c>
      <c r="DB197" t="s">
        <v>164</v>
      </c>
      <c r="DC197" t="s">
        <v>139</v>
      </c>
      <c r="DD197" t="s">
        <v>117</v>
      </c>
    </row>
    <row r="198" spans="1:108" ht="15" customHeight="1" x14ac:dyDescent="0.35">
      <c r="A198" t="s">
        <v>15733</v>
      </c>
      <c r="B198" t="s">
        <v>166</v>
      </c>
      <c r="C198" s="1">
        <v>45457</v>
      </c>
      <c r="D198" s="1">
        <v>45575</v>
      </c>
      <c r="E198" t="s">
        <v>211</v>
      </c>
      <c r="G198" t="s">
        <v>117</v>
      </c>
      <c r="H198" t="s">
        <v>117</v>
      </c>
      <c r="I198" t="s">
        <v>117</v>
      </c>
      <c r="J198" t="s">
        <v>145</v>
      </c>
      <c r="K198" t="s">
        <v>146</v>
      </c>
      <c r="L198" t="s">
        <v>147</v>
      </c>
      <c r="M198" t="s">
        <v>148</v>
      </c>
      <c r="N198" t="s">
        <v>120</v>
      </c>
      <c r="O198" t="s">
        <v>121</v>
      </c>
      <c r="P198" s="6">
        <v>96950</v>
      </c>
      <c r="Q198" t="s">
        <v>122</v>
      </c>
      <c r="S198" s="8">
        <v>16702352883</v>
      </c>
      <c r="T198">
        <v>0</v>
      </c>
      <c r="U198" t="s">
        <v>149</v>
      </c>
      <c r="V198">
        <v>56132</v>
      </c>
      <c r="W198" t="s">
        <v>124</v>
      </c>
      <c r="Y198" t="s">
        <v>151</v>
      </c>
      <c r="Z198" t="s">
        <v>152</v>
      </c>
      <c r="AA198" t="s">
        <v>153</v>
      </c>
      <c r="AB198" t="s">
        <v>154</v>
      </c>
      <c r="AC198" t="s">
        <v>147</v>
      </c>
      <c r="AD198" t="s">
        <v>148</v>
      </c>
      <c r="AE198" t="s">
        <v>120</v>
      </c>
      <c r="AF198" t="s">
        <v>121</v>
      </c>
      <c r="AG198" s="6">
        <v>96950</v>
      </c>
      <c r="AH198" t="s">
        <v>122</v>
      </c>
      <c r="AJ198" s="8">
        <v>16702352883</v>
      </c>
      <c r="AK198">
        <v>0</v>
      </c>
      <c r="AL198" t="s">
        <v>155</v>
      </c>
      <c r="BE198" t="str">
        <f>"53-7065.00"</f>
        <v>53-7065.00</v>
      </c>
      <c r="BF198" t="s">
        <v>255</v>
      </c>
      <c r="BG198" t="s">
        <v>9076</v>
      </c>
      <c r="BH198" t="s">
        <v>9077</v>
      </c>
      <c r="BI198">
        <v>5</v>
      </c>
      <c r="BK198" s="1">
        <v>45536</v>
      </c>
      <c r="BL198" s="1">
        <v>45900</v>
      </c>
      <c r="BO198">
        <v>35</v>
      </c>
      <c r="BP198">
        <v>0</v>
      </c>
      <c r="BQ198">
        <v>7</v>
      </c>
      <c r="BR198">
        <v>7</v>
      </c>
      <c r="BS198">
        <v>7</v>
      </c>
      <c r="BT198">
        <v>7</v>
      </c>
      <c r="BU198">
        <v>7</v>
      </c>
      <c r="BV198">
        <v>0</v>
      </c>
      <c r="BW198" t="str">
        <f>"8:00 AM"</f>
        <v>8:00 AM</v>
      </c>
      <c r="BX198" t="str">
        <f>"4:00 PM"</f>
        <v>4:00 PM</v>
      </c>
      <c r="BY198" t="s">
        <v>159</v>
      </c>
      <c r="BZ198">
        <v>0</v>
      </c>
      <c r="CA198">
        <v>3</v>
      </c>
      <c r="CB198" t="s">
        <v>117</v>
      </c>
      <c r="CD198" t="s">
        <v>9269</v>
      </c>
      <c r="CE198" t="s">
        <v>147</v>
      </c>
      <c r="CF198" t="s">
        <v>161</v>
      </c>
      <c r="CG198" t="s">
        <v>120</v>
      </c>
      <c r="CH198" t="s">
        <v>121</v>
      </c>
      <c r="CI198" s="6">
        <v>96950</v>
      </c>
      <c r="CJ198" s="10">
        <v>8.56</v>
      </c>
      <c r="CK198" s="10">
        <v>8.56</v>
      </c>
      <c r="CL198" s="10">
        <v>12.84</v>
      </c>
      <c r="CM198" s="10">
        <v>12.84</v>
      </c>
      <c r="CN198" t="s">
        <v>137</v>
      </c>
      <c r="CO198" t="s">
        <v>140</v>
      </c>
      <c r="CP198" t="s">
        <v>138</v>
      </c>
      <c r="CR198" t="s">
        <v>117</v>
      </c>
      <c r="CS198" t="s">
        <v>139</v>
      </c>
      <c r="CT198" t="s">
        <v>140</v>
      </c>
      <c r="CU198" t="s">
        <v>139</v>
      </c>
      <c r="CV198" t="s">
        <v>139</v>
      </c>
      <c r="CW198" t="s">
        <v>139</v>
      </c>
      <c r="CX198" t="s">
        <v>140</v>
      </c>
      <c r="CY198" t="s">
        <v>3433</v>
      </c>
      <c r="CZ198" s="8">
        <v>16702352883</v>
      </c>
      <c r="DA198" t="s">
        <v>155</v>
      </c>
      <c r="DB198" t="s">
        <v>140</v>
      </c>
      <c r="DC198" t="s">
        <v>139</v>
      </c>
      <c r="DD198" t="s">
        <v>117</v>
      </c>
    </row>
    <row r="199" spans="1:108" ht="15" customHeight="1" x14ac:dyDescent="0.35">
      <c r="A199" t="s">
        <v>15951</v>
      </c>
      <c r="B199" t="s">
        <v>166</v>
      </c>
      <c r="C199" s="1">
        <v>45457</v>
      </c>
      <c r="D199" s="1">
        <v>45575</v>
      </c>
      <c r="E199" t="s">
        <v>211</v>
      </c>
      <c r="G199" t="s">
        <v>117</v>
      </c>
      <c r="H199" t="s">
        <v>117</v>
      </c>
      <c r="I199" t="s">
        <v>117</v>
      </c>
      <c r="J199" t="s">
        <v>145</v>
      </c>
      <c r="K199" t="s">
        <v>146</v>
      </c>
      <c r="L199" t="s">
        <v>147</v>
      </c>
      <c r="M199" t="s">
        <v>148</v>
      </c>
      <c r="N199" t="s">
        <v>120</v>
      </c>
      <c r="O199" t="s">
        <v>121</v>
      </c>
      <c r="P199" s="6">
        <v>96950</v>
      </c>
      <c r="Q199" t="s">
        <v>122</v>
      </c>
      <c r="S199" s="8">
        <v>16702352883</v>
      </c>
      <c r="T199">
        <v>0</v>
      </c>
      <c r="U199" t="s">
        <v>149</v>
      </c>
      <c r="V199">
        <v>56132</v>
      </c>
      <c r="W199" t="s">
        <v>124</v>
      </c>
      <c r="Y199" t="s">
        <v>151</v>
      </c>
      <c r="Z199" t="s">
        <v>152</v>
      </c>
      <c r="AA199" t="s">
        <v>15839</v>
      </c>
      <c r="AB199" t="s">
        <v>154</v>
      </c>
      <c r="AC199" t="s">
        <v>147</v>
      </c>
      <c r="AD199" t="s">
        <v>148</v>
      </c>
      <c r="AE199" t="s">
        <v>120</v>
      </c>
      <c r="AF199" t="s">
        <v>121</v>
      </c>
      <c r="AG199" s="6">
        <v>96950</v>
      </c>
      <c r="AH199" t="s">
        <v>122</v>
      </c>
      <c r="AJ199" s="8">
        <v>16702352883</v>
      </c>
      <c r="AK199">
        <v>0</v>
      </c>
      <c r="AL199" t="s">
        <v>155</v>
      </c>
      <c r="BE199" t="str">
        <f>"37-2012.00"</f>
        <v>37-2012.00</v>
      </c>
      <c r="BF199" t="s">
        <v>130</v>
      </c>
      <c r="BG199" t="s">
        <v>15840</v>
      </c>
      <c r="BH199" t="s">
        <v>979</v>
      </c>
      <c r="BI199">
        <v>5</v>
      </c>
      <c r="BK199" s="1">
        <v>45536</v>
      </c>
      <c r="BL199" s="1">
        <v>45900</v>
      </c>
      <c r="BO199">
        <v>35</v>
      </c>
      <c r="BP199">
        <v>0</v>
      </c>
      <c r="BQ199">
        <v>7</v>
      </c>
      <c r="BR199">
        <v>7</v>
      </c>
      <c r="BS199">
        <v>7</v>
      </c>
      <c r="BT199">
        <v>7</v>
      </c>
      <c r="BU199">
        <v>7</v>
      </c>
      <c r="BV199">
        <v>0</v>
      </c>
      <c r="BW199" t="str">
        <f>"8:00 AM"</f>
        <v>8:00 AM</v>
      </c>
      <c r="BX199" t="str">
        <f>"4:00 PM"</f>
        <v>4:00 PM</v>
      </c>
      <c r="BY199" t="s">
        <v>133</v>
      </c>
      <c r="BZ199">
        <v>0</v>
      </c>
      <c r="CA199">
        <v>3</v>
      </c>
      <c r="CB199" t="s">
        <v>117</v>
      </c>
      <c r="CD199" t="s">
        <v>15841</v>
      </c>
      <c r="CE199" t="s">
        <v>147</v>
      </c>
      <c r="CF199" t="s">
        <v>161</v>
      </c>
      <c r="CG199" t="s">
        <v>120</v>
      </c>
      <c r="CH199" t="s">
        <v>121</v>
      </c>
      <c r="CI199" s="6">
        <v>96950</v>
      </c>
      <c r="CJ199" s="10">
        <v>7.64</v>
      </c>
      <c r="CK199" s="10">
        <v>7.64</v>
      </c>
      <c r="CL199" s="10">
        <v>11.46</v>
      </c>
      <c r="CM199" s="10">
        <v>11.46</v>
      </c>
      <c r="CN199" t="s">
        <v>137</v>
      </c>
      <c r="CO199" t="s">
        <v>140</v>
      </c>
      <c r="CP199" t="s">
        <v>138</v>
      </c>
      <c r="CR199" t="s">
        <v>117</v>
      </c>
      <c r="CS199" t="s">
        <v>139</v>
      </c>
      <c r="CT199" t="s">
        <v>140</v>
      </c>
      <c r="CU199" t="s">
        <v>139</v>
      </c>
      <c r="CV199" t="s">
        <v>139</v>
      </c>
      <c r="CW199" t="s">
        <v>139</v>
      </c>
      <c r="CX199" t="s">
        <v>140</v>
      </c>
      <c r="CY199" t="s">
        <v>3210</v>
      </c>
      <c r="CZ199" s="8">
        <v>16702352883</v>
      </c>
      <c r="DA199" t="s">
        <v>155</v>
      </c>
      <c r="DB199" t="s">
        <v>140</v>
      </c>
      <c r="DC199" t="s">
        <v>139</v>
      </c>
      <c r="DD199" t="s">
        <v>117</v>
      </c>
    </row>
    <row r="200" spans="1:108" ht="15" customHeight="1" x14ac:dyDescent="0.35">
      <c r="A200" t="s">
        <v>9205</v>
      </c>
      <c r="B200" t="s">
        <v>166</v>
      </c>
      <c r="C200" s="1">
        <v>45457</v>
      </c>
      <c r="D200" s="1">
        <v>45575</v>
      </c>
      <c r="E200" t="s">
        <v>211</v>
      </c>
      <c r="G200" t="s">
        <v>117</v>
      </c>
      <c r="H200" t="s">
        <v>117</v>
      </c>
      <c r="I200" t="s">
        <v>117</v>
      </c>
      <c r="J200" t="s">
        <v>145</v>
      </c>
      <c r="K200" t="s">
        <v>146</v>
      </c>
      <c r="L200" t="s">
        <v>147</v>
      </c>
      <c r="M200" t="s">
        <v>148</v>
      </c>
      <c r="N200" t="s">
        <v>120</v>
      </c>
      <c r="O200" t="s">
        <v>121</v>
      </c>
      <c r="P200" s="6">
        <v>96950</v>
      </c>
      <c r="Q200" t="s">
        <v>122</v>
      </c>
      <c r="S200" s="8">
        <v>16702352883</v>
      </c>
      <c r="T200">
        <v>0</v>
      </c>
      <c r="U200" t="s">
        <v>149</v>
      </c>
      <c r="V200">
        <v>56132</v>
      </c>
      <c r="W200" t="s">
        <v>124</v>
      </c>
      <c r="Y200" t="s">
        <v>151</v>
      </c>
      <c r="Z200" t="s">
        <v>152</v>
      </c>
      <c r="AA200" t="s">
        <v>153</v>
      </c>
      <c r="AB200" t="s">
        <v>154</v>
      </c>
      <c r="AC200" t="s">
        <v>147</v>
      </c>
      <c r="AD200" t="s">
        <v>148</v>
      </c>
      <c r="AE200" t="s">
        <v>120</v>
      </c>
      <c r="AF200" t="s">
        <v>121</v>
      </c>
      <c r="AG200" s="6">
        <v>96950</v>
      </c>
      <c r="AH200" t="s">
        <v>122</v>
      </c>
      <c r="AJ200" s="8">
        <v>16702352883</v>
      </c>
      <c r="AK200">
        <v>0</v>
      </c>
      <c r="AL200" t="s">
        <v>155</v>
      </c>
      <c r="BE200" t="str">
        <f>"39-9011.00"</f>
        <v>39-9011.00</v>
      </c>
      <c r="BF200" t="s">
        <v>614</v>
      </c>
      <c r="BG200" t="s">
        <v>9206</v>
      </c>
      <c r="BH200" t="s">
        <v>772</v>
      </c>
      <c r="BI200">
        <v>5</v>
      </c>
      <c r="BK200" s="1">
        <v>45536</v>
      </c>
      <c r="BL200" s="1">
        <v>45900</v>
      </c>
      <c r="BO200">
        <v>35</v>
      </c>
      <c r="BP200">
        <v>0</v>
      </c>
      <c r="BQ200">
        <v>7</v>
      </c>
      <c r="BR200">
        <v>7</v>
      </c>
      <c r="BS200">
        <v>7</v>
      </c>
      <c r="BT200">
        <v>7</v>
      </c>
      <c r="BU200">
        <v>7</v>
      </c>
      <c r="BV200">
        <v>0</v>
      </c>
      <c r="BW200" t="str">
        <f>"8:00 AM"</f>
        <v>8:00 AM</v>
      </c>
      <c r="BX200" t="str">
        <f>"4:00 PM"</f>
        <v>4:00 PM</v>
      </c>
      <c r="BY200" t="s">
        <v>159</v>
      </c>
      <c r="BZ200">
        <v>0</v>
      </c>
      <c r="CA200">
        <v>12</v>
      </c>
      <c r="CB200" t="s">
        <v>117</v>
      </c>
      <c r="CD200" t="s">
        <v>9207</v>
      </c>
      <c r="CE200" t="s">
        <v>147</v>
      </c>
      <c r="CF200" t="s">
        <v>161</v>
      </c>
      <c r="CG200" t="s">
        <v>120</v>
      </c>
      <c r="CH200" t="s">
        <v>121</v>
      </c>
      <c r="CI200" s="6">
        <v>96950</v>
      </c>
      <c r="CJ200" s="10">
        <v>7.79</v>
      </c>
      <c r="CK200" s="10">
        <v>7.79</v>
      </c>
      <c r="CL200" s="10">
        <v>11.69</v>
      </c>
      <c r="CM200" s="10">
        <v>11.69</v>
      </c>
      <c r="CN200" t="s">
        <v>137</v>
      </c>
      <c r="CO200" t="s">
        <v>140</v>
      </c>
      <c r="CP200" t="s">
        <v>138</v>
      </c>
      <c r="CR200" t="s">
        <v>117</v>
      </c>
      <c r="CS200" t="s">
        <v>139</v>
      </c>
      <c r="CT200" t="s">
        <v>140</v>
      </c>
      <c r="CU200" t="s">
        <v>139</v>
      </c>
      <c r="CV200" t="s">
        <v>139</v>
      </c>
      <c r="CW200" t="s">
        <v>139</v>
      </c>
      <c r="CX200" t="s">
        <v>140</v>
      </c>
      <c r="CY200" t="s">
        <v>163</v>
      </c>
      <c r="CZ200" s="8">
        <v>16702352883</v>
      </c>
      <c r="DA200" t="s">
        <v>155</v>
      </c>
      <c r="DB200" t="s">
        <v>140</v>
      </c>
      <c r="DC200" t="s">
        <v>139</v>
      </c>
      <c r="DD200" t="s">
        <v>117</v>
      </c>
    </row>
    <row r="201" spans="1:108" ht="15" customHeight="1" x14ac:dyDescent="0.35">
      <c r="A201" t="s">
        <v>10861</v>
      </c>
      <c r="B201" t="s">
        <v>166</v>
      </c>
      <c r="C201" s="1">
        <v>45457</v>
      </c>
      <c r="D201" s="1">
        <v>45575</v>
      </c>
      <c r="E201" t="s">
        <v>211</v>
      </c>
      <c r="G201" t="s">
        <v>117</v>
      </c>
      <c r="H201" t="s">
        <v>117</v>
      </c>
      <c r="I201" t="s">
        <v>117</v>
      </c>
      <c r="J201" t="s">
        <v>145</v>
      </c>
      <c r="K201" t="s">
        <v>146</v>
      </c>
      <c r="L201" t="s">
        <v>3283</v>
      </c>
      <c r="M201" t="s">
        <v>148</v>
      </c>
      <c r="N201" t="s">
        <v>120</v>
      </c>
      <c r="O201" t="s">
        <v>121</v>
      </c>
      <c r="P201" s="6">
        <v>96950</v>
      </c>
      <c r="Q201" t="s">
        <v>122</v>
      </c>
      <c r="S201" s="8">
        <v>16702352883</v>
      </c>
      <c r="T201">
        <v>0</v>
      </c>
      <c r="U201" t="s">
        <v>149</v>
      </c>
      <c r="V201">
        <v>56132</v>
      </c>
      <c r="W201" t="s">
        <v>124</v>
      </c>
      <c r="Y201" t="s">
        <v>151</v>
      </c>
      <c r="Z201" t="s">
        <v>152</v>
      </c>
      <c r="AA201" t="s">
        <v>153</v>
      </c>
      <c r="AB201" t="s">
        <v>154</v>
      </c>
      <c r="AC201" t="s">
        <v>3283</v>
      </c>
      <c r="AD201" t="s">
        <v>148</v>
      </c>
      <c r="AE201" t="s">
        <v>120</v>
      </c>
      <c r="AF201" t="s">
        <v>121</v>
      </c>
      <c r="AG201" s="6">
        <v>96950</v>
      </c>
      <c r="AH201" t="s">
        <v>122</v>
      </c>
      <c r="AJ201" s="8">
        <v>16702352883</v>
      </c>
      <c r="AK201">
        <v>0</v>
      </c>
      <c r="AL201" t="s">
        <v>155</v>
      </c>
      <c r="BE201" t="str">
        <f>"35-2014.00"</f>
        <v>35-2014.00</v>
      </c>
      <c r="BF201" t="s">
        <v>191</v>
      </c>
      <c r="BG201" t="s">
        <v>10862</v>
      </c>
      <c r="BH201" t="s">
        <v>9087</v>
      </c>
      <c r="BI201">
        <v>5</v>
      </c>
      <c r="BK201" s="1">
        <v>45536</v>
      </c>
      <c r="BL201" s="1">
        <v>45900</v>
      </c>
      <c r="BO201">
        <v>35</v>
      </c>
      <c r="BP201">
        <v>0</v>
      </c>
      <c r="BQ201">
        <v>7</v>
      </c>
      <c r="BR201">
        <v>7</v>
      </c>
      <c r="BS201">
        <v>7</v>
      </c>
      <c r="BT201">
        <v>7</v>
      </c>
      <c r="BU201">
        <v>7</v>
      </c>
      <c r="BV201">
        <v>0</v>
      </c>
      <c r="BW201" t="str">
        <f>"8:00 AM"</f>
        <v>8:00 AM</v>
      </c>
      <c r="BX201" t="str">
        <f>"4:00 PM"</f>
        <v>4:00 PM</v>
      </c>
      <c r="BY201" t="s">
        <v>133</v>
      </c>
      <c r="BZ201">
        <v>0</v>
      </c>
      <c r="CA201">
        <v>6</v>
      </c>
      <c r="CB201" t="s">
        <v>117</v>
      </c>
      <c r="CD201" t="s">
        <v>10863</v>
      </c>
      <c r="CE201" t="s">
        <v>147</v>
      </c>
      <c r="CF201" t="s">
        <v>161</v>
      </c>
      <c r="CG201" t="s">
        <v>120</v>
      </c>
      <c r="CH201" t="s">
        <v>121</v>
      </c>
      <c r="CI201" s="6">
        <v>96950</v>
      </c>
      <c r="CJ201" s="10">
        <v>8.69</v>
      </c>
      <c r="CK201" s="10">
        <v>8.69</v>
      </c>
      <c r="CL201" s="10">
        <v>13.04</v>
      </c>
      <c r="CM201" s="10">
        <v>13.04</v>
      </c>
      <c r="CN201" t="s">
        <v>137</v>
      </c>
      <c r="CO201" t="s">
        <v>140</v>
      </c>
      <c r="CP201" t="s">
        <v>138</v>
      </c>
      <c r="CR201" t="s">
        <v>117</v>
      </c>
      <c r="CS201" t="s">
        <v>139</v>
      </c>
      <c r="CT201" t="s">
        <v>140</v>
      </c>
      <c r="CU201" t="s">
        <v>139</v>
      </c>
      <c r="CV201" t="s">
        <v>139</v>
      </c>
      <c r="CW201" t="s">
        <v>139</v>
      </c>
      <c r="CX201" t="s">
        <v>140</v>
      </c>
      <c r="CY201" t="s">
        <v>163</v>
      </c>
      <c r="CZ201" s="8">
        <v>16702352883</v>
      </c>
      <c r="DA201" t="s">
        <v>155</v>
      </c>
      <c r="DB201" t="s">
        <v>140</v>
      </c>
      <c r="DC201" t="s">
        <v>139</v>
      </c>
      <c r="DD201" t="s">
        <v>117</v>
      </c>
    </row>
    <row r="202" spans="1:108" ht="15" customHeight="1" x14ac:dyDescent="0.35">
      <c r="A202" t="s">
        <v>14598</v>
      </c>
      <c r="B202" t="s">
        <v>115</v>
      </c>
      <c r="C202" s="1">
        <v>45461</v>
      </c>
      <c r="D202" s="1">
        <v>45575</v>
      </c>
      <c r="E202" t="s">
        <v>211</v>
      </c>
      <c r="G202" t="s">
        <v>117</v>
      </c>
      <c r="H202" t="s">
        <v>117</v>
      </c>
      <c r="I202" t="s">
        <v>117</v>
      </c>
      <c r="J202" t="s">
        <v>145</v>
      </c>
      <c r="K202" t="s">
        <v>146</v>
      </c>
      <c r="L202" t="s">
        <v>147</v>
      </c>
      <c r="M202" t="s">
        <v>148</v>
      </c>
      <c r="N202" t="s">
        <v>120</v>
      </c>
      <c r="O202" t="s">
        <v>121</v>
      </c>
      <c r="P202" s="6">
        <v>96950</v>
      </c>
      <c r="Q202" t="s">
        <v>122</v>
      </c>
      <c r="S202" s="8">
        <v>16702352883</v>
      </c>
      <c r="T202">
        <v>0</v>
      </c>
      <c r="U202" t="s">
        <v>149</v>
      </c>
      <c r="V202">
        <v>56132</v>
      </c>
      <c r="W202" t="s">
        <v>124</v>
      </c>
      <c r="Y202" t="s">
        <v>151</v>
      </c>
      <c r="Z202" t="s">
        <v>152</v>
      </c>
      <c r="AA202" t="s">
        <v>153</v>
      </c>
      <c r="AB202" t="s">
        <v>154</v>
      </c>
      <c r="AC202" t="s">
        <v>147</v>
      </c>
      <c r="AD202" t="s">
        <v>148</v>
      </c>
      <c r="AE202" t="s">
        <v>120</v>
      </c>
      <c r="AF202" t="s">
        <v>121</v>
      </c>
      <c r="AG202" s="6">
        <v>96950</v>
      </c>
      <c r="AH202" t="s">
        <v>122</v>
      </c>
      <c r="AJ202" s="8">
        <v>16702352883</v>
      </c>
      <c r="AK202">
        <v>0</v>
      </c>
      <c r="AL202" t="s">
        <v>155</v>
      </c>
      <c r="BE202" t="str">
        <f>"31-1131.00"</f>
        <v>31-1131.00</v>
      </c>
      <c r="BF202" t="s">
        <v>7546</v>
      </c>
      <c r="BG202" t="s">
        <v>12942</v>
      </c>
      <c r="BH202" t="s">
        <v>12943</v>
      </c>
      <c r="BI202">
        <v>5</v>
      </c>
      <c r="BK202" s="1">
        <v>45536</v>
      </c>
      <c r="BL202" s="1">
        <v>45900</v>
      </c>
      <c r="BO202">
        <v>35</v>
      </c>
      <c r="BP202">
        <v>0</v>
      </c>
      <c r="BQ202">
        <v>7</v>
      </c>
      <c r="BR202">
        <v>7</v>
      </c>
      <c r="BS202">
        <v>7</v>
      </c>
      <c r="BT202">
        <v>7</v>
      </c>
      <c r="BU202">
        <v>7</v>
      </c>
      <c r="BV202">
        <v>0</v>
      </c>
      <c r="BW202" t="str">
        <f>"8:00 AM"</f>
        <v>8:00 AM</v>
      </c>
      <c r="BX202" t="str">
        <f>"4:00 PM"</f>
        <v>4:00 PM</v>
      </c>
      <c r="BY202" t="s">
        <v>159</v>
      </c>
      <c r="BZ202">
        <v>6</v>
      </c>
      <c r="CA202">
        <v>12</v>
      </c>
      <c r="CB202" t="s">
        <v>117</v>
      </c>
      <c r="CD202" s="2" t="s">
        <v>12944</v>
      </c>
      <c r="CE202" t="s">
        <v>147</v>
      </c>
      <c r="CF202" t="s">
        <v>161</v>
      </c>
      <c r="CG202" t="s">
        <v>120</v>
      </c>
      <c r="CH202" t="s">
        <v>121</v>
      </c>
      <c r="CI202" s="6">
        <v>96950</v>
      </c>
      <c r="CJ202" s="10">
        <v>11.19</v>
      </c>
      <c r="CK202" s="10">
        <v>11.19</v>
      </c>
      <c r="CL202" s="10">
        <v>16.79</v>
      </c>
      <c r="CM202" s="10">
        <v>16.79</v>
      </c>
      <c r="CN202" t="s">
        <v>137</v>
      </c>
      <c r="CO202" t="s">
        <v>140</v>
      </c>
      <c r="CP202" t="s">
        <v>138</v>
      </c>
      <c r="CR202" t="s">
        <v>117</v>
      </c>
      <c r="CS202" t="s">
        <v>139</v>
      </c>
      <c r="CT202" t="s">
        <v>140</v>
      </c>
      <c r="CU202" t="s">
        <v>139</v>
      </c>
      <c r="CV202" t="s">
        <v>139</v>
      </c>
      <c r="CW202" t="s">
        <v>139</v>
      </c>
      <c r="CX202" t="s">
        <v>140</v>
      </c>
      <c r="CY202" t="s">
        <v>6195</v>
      </c>
      <c r="CZ202" s="8">
        <v>16702352883</v>
      </c>
      <c r="DA202" t="s">
        <v>155</v>
      </c>
      <c r="DB202" t="s">
        <v>140</v>
      </c>
      <c r="DC202" t="s">
        <v>139</v>
      </c>
      <c r="DD202" t="s">
        <v>117</v>
      </c>
    </row>
    <row r="203" spans="1:108" ht="15" customHeight="1" x14ac:dyDescent="0.35">
      <c r="A203" t="s">
        <v>14322</v>
      </c>
      <c r="B203" t="s">
        <v>115</v>
      </c>
      <c r="C203" s="1">
        <v>45461</v>
      </c>
      <c r="D203" s="1">
        <v>45575</v>
      </c>
      <c r="E203" t="s">
        <v>211</v>
      </c>
      <c r="G203" t="s">
        <v>117</v>
      </c>
      <c r="H203" t="s">
        <v>117</v>
      </c>
      <c r="I203" t="s">
        <v>117</v>
      </c>
      <c r="J203" t="s">
        <v>145</v>
      </c>
      <c r="K203" t="s">
        <v>146</v>
      </c>
      <c r="L203" t="s">
        <v>147</v>
      </c>
      <c r="M203" t="s">
        <v>148</v>
      </c>
      <c r="N203" t="s">
        <v>120</v>
      </c>
      <c r="O203" t="s">
        <v>121</v>
      </c>
      <c r="P203" s="6">
        <v>96950</v>
      </c>
      <c r="Q203" t="s">
        <v>122</v>
      </c>
      <c r="S203" s="8">
        <v>16702352883</v>
      </c>
      <c r="T203">
        <v>0</v>
      </c>
      <c r="U203" t="s">
        <v>149</v>
      </c>
      <c r="V203">
        <v>56132</v>
      </c>
      <c r="W203" t="s">
        <v>124</v>
      </c>
      <c r="Y203" t="s">
        <v>151</v>
      </c>
      <c r="Z203" t="s">
        <v>152</v>
      </c>
      <c r="AA203" t="s">
        <v>153</v>
      </c>
      <c r="AB203" t="s">
        <v>154</v>
      </c>
      <c r="AC203" t="s">
        <v>147</v>
      </c>
      <c r="AD203" t="s">
        <v>148</v>
      </c>
      <c r="AE203" t="s">
        <v>120</v>
      </c>
      <c r="AF203" t="s">
        <v>121</v>
      </c>
      <c r="AG203" s="6">
        <v>96950</v>
      </c>
      <c r="AH203" t="s">
        <v>122</v>
      </c>
      <c r="AJ203" s="8">
        <v>16702352883</v>
      </c>
      <c r="AK203">
        <v>0</v>
      </c>
      <c r="AL203" t="s">
        <v>155</v>
      </c>
      <c r="BE203" t="str">
        <f>"27-4021.00"</f>
        <v>27-4021.00</v>
      </c>
      <c r="BF203" t="s">
        <v>14323</v>
      </c>
      <c r="BG203" t="s">
        <v>14324</v>
      </c>
      <c r="BH203" t="s">
        <v>14325</v>
      </c>
      <c r="BI203">
        <v>5</v>
      </c>
      <c r="BK203" s="1">
        <v>45536</v>
      </c>
      <c r="BL203" s="1">
        <v>45900</v>
      </c>
      <c r="BO203">
        <v>35</v>
      </c>
      <c r="BP203">
        <v>0</v>
      </c>
      <c r="BQ203">
        <v>7</v>
      </c>
      <c r="BR203">
        <v>7</v>
      </c>
      <c r="BS203">
        <v>7</v>
      </c>
      <c r="BT203">
        <v>7</v>
      </c>
      <c r="BU203">
        <v>7</v>
      </c>
      <c r="BV203">
        <v>0</v>
      </c>
      <c r="BW203" t="str">
        <f>"10:00 AM"</f>
        <v>10:00 AM</v>
      </c>
      <c r="BX203" t="str">
        <f>"5:00 PM"</f>
        <v>5:00 PM</v>
      </c>
      <c r="BY203" t="s">
        <v>159</v>
      </c>
      <c r="BZ203">
        <v>3</v>
      </c>
      <c r="CA203">
        <v>12</v>
      </c>
      <c r="CB203" t="s">
        <v>117</v>
      </c>
      <c r="CD203" s="2" t="s">
        <v>14326</v>
      </c>
      <c r="CE203" t="s">
        <v>147</v>
      </c>
      <c r="CF203" t="s">
        <v>161</v>
      </c>
      <c r="CG203" t="s">
        <v>120</v>
      </c>
      <c r="CH203" t="s">
        <v>121</v>
      </c>
      <c r="CI203" s="6">
        <v>96950</v>
      </c>
      <c r="CJ203" s="10">
        <v>16.170000000000002</v>
      </c>
      <c r="CK203" s="10">
        <v>16.170000000000002</v>
      </c>
      <c r="CL203" s="10">
        <v>24.26</v>
      </c>
      <c r="CM203" s="10">
        <v>24.26</v>
      </c>
      <c r="CN203" t="s">
        <v>137</v>
      </c>
      <c r="CO203" t="s">
        <v>140</v>
      </c>
      <c r="CP203" t="s">
        <v>138</v>
      </c>
      <c r="CR203" t="s">
        <v>117</v>
      </c>
      <c r="CS203" t="s">
        <v>139</v>
      </c>
      <c r="CT203" t="s">
        <v>140</v>
      </c>
      <c r="CU203" t="s">
        <v>139</v>
      </c>
      <c r="CV203" t="s">
        <v>139</v>
      </c>
      <c r="CW203" t="s">
        <v>139</v>
      </c>
      <c r="CX203" t="s">
        <v>140</v>
      </c>
      <c r="CY203" s="2" t="s">
        <v>14327</v>
      </c>
      <c r="CZ203" s="8">
        <v>16702352883</v>
      </c>
      <c r="DA203" t="s">
        <v>155</v>
      </c>
      <c r="DB203" t="s">
        <v>140</v>
      </c>
      <c r="DC203" t="s">
        <v>139</v>
      </c>
      <c r="DD203" t="s">
        <v>117</v>
      </c>
    </row>
    <row r="204" spans="1:108" ht="15" customHeight="1" x14ac:dyDescent="0.35">
      <c r="A204" t="s">
        <v>13187</v>
      </c>
      <c r="B204" t="s">
        <v>115</v>
      </c>
      <c r="C204" s="1">
        <v>45461</v>
      </c>
      <c r="D204" s="1">
        <v>45575</v>
      </c>
      <c r="E204" t="s">
        <v>211</v>
      </c>
      <c r="G204" t="s">
        <v>117</v>
      </c>
      <c r="H204" t="s">
        <v>117</v>
      </c>
      <c r="I204" t="s">
        <v>117</v>
      </c>
      <c r="J204" t="s">
        <v>145</v>
      </c>
      <c r="K204" t="s">
        <v>146</v>
      </c>
      <c r="L204" t="s">
        <v>147</v>
      </c>
      <c r="M204" t="s">
        <v>148</v>
      </c>
      <c r="N204" t="s">
        <v>120</v>
      </c>
      <c r="O204" t="s">
        <v>121</v>
      </c>
      <c r="P204" s="6">
        <v>96950</v>
      </c>
      <c r="Q204" t="s">
        <v>122</v>
      </c>
      <c r="S204" s="8">
        <v>16702352883</v>
      </c>
      <c r="T204">
        <v>0</v>
      </c>
      <c r="U204" t="s">
        <v>149</v>
      </c>
      <c r="V204">
        <v>56132</v>
      </c>
      <c r="W204" t="s">
        <v>124</v>
      </c>
      <c r="Y204" t="s">
        <v>151</v>
      </c>
      <c r="Z204" t="s">
        <v>152</v>
      </c>
      <c r="AA204" t="s">
        <v>153</v>
      </c>
      <c r="AB204" t="s">
        <v>154</v>
      </c>
      <c r="AC204" t="s">
        <v>147</v>
      </c>
      <c r="AD204" t="s">
        <v>148</v>
      </c>
      <c r="AE204" t="s">
        <v>120</v>
      </c>
      <c r="AF204" t="s">
        <v>121</v>
      </c>
      <c r="AG204" s="6">
        <v>96950</v>
      </c>
      <c r="AH204" t="s">
        <v>122</v>
      </c>
      <c r="AJ204" s="8">
        <v>16702352883</v>
      </c>
      <c r="AK204">
        <v>0</v>
      </c>
      <c r="AL204" t="s">
        <v>155</v>
      </c>
      <c r="BE204" t="str">
        <f>"39-7011.00"</f>
        <v>39-7011.00</v>
      </c>
      <c r="BF204" t="s">
        <v>1985</v>
      </c>
      <c r="BG204" t="s">
        <v>9348</v>
      </c>
      <c r="BH204" t="s">
        <v>1985</v>
      </c>
      <c r="BI204">
        <v>5</v>
      </c>
      <c r="BK204" s="1">
        <v>45536</v>
      </c>
      <c r="BL204" s="1">
        <v>45900</v>
      </c>
      <c r="BO204">
        <v>35</v>
      </c>
      <c r="BP204">
        <v>0</v>
      </c>
      <c r="BQ204">
        <v>7</v>
      </c>
      <c r="BR204">
        <v>7</v>
      </c>
      <c r="BS204">
        <v>7</v>
      </c>
      <c r="BT204">
        <v>7</v>
      </c>
      <c r="BU204">
        <v>7</v>
      </c>
      <c r="BV204">
        <v>0</v>
      </c>
      <c r="BW204" t="str">
        <f>"8:00 AM"</f>
        <v>8:00 AM</v>
      </c>
      <c r="BX204" t="str">
        <f>"4:00 PM"</f>
        <v>4:00 PM</v>
      </c>
      <c r="BY204" t="s">
        <v>159</v>
      </c>
      <c r="BZ204">
        <v>0</v>
      </c>
      <c r="CA204">
        <v>12</v>
      </c>
      <c r="CB204" t="s">
        <v>117</v>
      </c>
      <c r="CD204" t="s">
        <v>13188</v>
      </c>
      <c r="CE204" t="s">
        <v>147</v>
      </c>
      <c r="CF204" t="s">
        <v>161</v>
      </c>
      <c r="CG204" t="s">
        <v>120</v>
      </c>
      <c r="CH204" t="s">
        <v>121</v>
      </c>
      <c r="CI204" s="6">
        <v>96950</v>
      </c>
      <c r="CJ204" s="10">
        <v>10.050000000000001</v>
      </c>
      <c r="CK204" s="10">
        <v>10.050000000000001</v>
      </c>
      <c r="CL204" s="10">
        <v>15.08</v>
      </c>
      <c r="CM204" s="10">
        <v>15.08</v>
      </c>
      <c r="CN204" t="s">
        <v>137</v>
      </c>
      <c r="CO204" t="s">
        <v>140</v>
      </c>
      <c r="CP204" t="s">
        <v>138</v>
      </c>
      <c r="CR204" t="s">
        <v>117</v>
      </c>
      <c r="CS204" t="s">
        <v>139</v>
      </c>
      <c r="CT204" t="s">
        <v>140</v>
      </c>
      <c r="CU204" t="s">
        <v>139</v>
      </c>
      <c r="CV204" t="s">
        <v>139</v>
      </c>
      <c r="CW204" t="s">
        <v>139</v>
      </c>
      <c r="CX204" t="s">
        <v>140</v>
      </c>
      <c r="CY204" t="s">
        <v>6195</v>
      </c>
      <c r="CZ204" s="8">
        <v>16702352883</v>
      </c>
      <c r="DA204" t="s">
        <v>155</v>
      </c>
      <c r="DB204" t="s">
        <v>140</v>
      </c>
      <c r="DC204" t="s">
        <v>139</v>
      </c>
      <c r="DD204" t="s">
        <v>117</v>
      </c>
    </row>
    <row r="205" spans="1:108" ht="15" customHeight="1" x14ac:dyDescent="0.35">
      <c r="A205" t="s">
        <v>6380</v>
      </c>
      <c r="B205" t="s">
        <v>115</v>
      </c>
      <c r="C205" s="1">
        <v>45461</v>
      </c>
      <c r="D205" s="1">
        <v>45575</v>
      </c>
      <c r="E205" t="s">
        <v>211</v>
      </c>
      <c r="G205" t="s">
        <v>117</v>
      </c>
      <c r="H205" t="s">
        <v>117</v>
      </c>
      <c r="I205" t="s">
        <v>117</v>
      </c>
      <c r="J205" t="s">
        <v>145</v>
      </c>
      <c r="K205" t="s">
        <v>146</v>
      </c>
      <c r="L205" t="s">
        <v>147</v>
      </c>
      <c r="M205" t="s">
        <v>148</v>
      </c>
      <c r="N205" t="s">
        <v>120</v>
      </c>
      <c r="O205" t="s">
        <v>121</v>
      </c>
      <c r="P205" s="6">
        <v>96950</v>
      </c>
      <c r="Q205" t="s">
        <v>122</v>
      </c>
      <c r="S205" s="8">
        <v>16702352883</v>
      </c>
      <c r="T205">
        <v>0</v>
      </c>
      <c r="U205" t="s">
        <v>149</v>
      </c>
      <c r="V205">
        <v>56132</v>
      </c>
      <c r="W205" t="s">
        <v>124</v>
      </c>
      <c r="Y205" t="s">
        <v>151</v>
      </c>
      <c r="Z205" t="s">
        <v>152</v>
      </c>
      <c r="AA205" t="s">
        <v>153</v>
      </c>
      <c r="AB205" t="s">
        <v>154</v>
      </c>
      <c r="AC205" t="s">
        <v>147</v>
      </c>
      <c r="AD205" t="s">
        <v>148</v>
      </c>
      <c r="AE205" t="s">
        <v>120</v>
      </c>
      <c r="AF205" t="s">
        <v>121</v>
      </c>
      <c r="AG205" s="6">
        <v>96950</v>
      </c>
      <c r="AH205" t="s">
        <v>122</v>
      </c>
      <c r="AJ205" s="8">
        <v>16702352883</v>
      </c>
      <c r="AK205">
        <v>0</v>
      </c>
      <c r="AL205" t="s">
        <v>155</v>
      </c>
      <c r="BE205" t="str">
        <f>"27-1024.00"</f>
        <v>27-1024.00</v>
      </c>
      <c r="BF205" t="s">
        <v>1059</v>
      </c>
      <c r="BG205" t="s">
        <v>6381</v>
      </c>
      <c r="BH205" t="s">
        <v>6382</v>
      </c>
      <c r="BI205">
        <v>5</v>
      </c>
      <c r="BK205" s="1">
        <v>45536</v>
      </c>
      <c r="BL205" s="1">
        <v>45900</v>
      </c>
      <c r="BO205">
        <v>35</v>
      </c>
      <c r="BP205">
        <v>0</v>
      </c>
      <c r="BQ205">
        <v>7</v>
      </c>
      <c r="BR205">
        <v>7</v>
      </c>
      <c r="BS205">
        <v>7</v>
      </c>
      <c r="BT205">
        <v>7</v>
      </c>
      <c r="BU205">
        <v>7</v>
      </c>
      <c r="BV205">
        <v>0</v>
      </c>
      <c r="BW205" t="str">
        <f>"8:00 AM"</f>
        <v>8:00 AM</v>
      </c>
      <c r="BX205" t="str">
        <f>"4:00 PM"</f>
        <v>4:00 PM</v>
      </c>
      <c r="BY205" t="s">
        <v>159</v>
      </c>
      <c r="BZ205">
        <v>6</v>
      </c>
      <c r="CA205">
        <v>12</v>
      </c>
      <c r="CB205" t="s">
        <v>117</v>
      </c>
      <c r="CD205" t="s">
        <v>6383</v>
      </c>
      <c r="CE205" t="s">
        <v>147</v>
      </c>
      <c r="CF205" t="s">
        <v>161</v>
      </c>
      <c r="CG205" t="s">
        <v>120</v>
      </c>
      <c r="CH205" t="s">
        <v>121</v>
      </c>
      <c r="CI205" s="6">
        <v>96950</v>
      </c>
      <c r="CJ205" s="10">
        <v>9.7200000000000006</v>
      </c>
      <c r="CK205" s="10">
        <v>9.7200000000000006</v>
      </c>
      <c r="CL205" s="10">
        <v>14.58</v>
      </c>
      <c r="CM205" s="10">
        <v>14.58</v>
      </c>
      <c r="CN205" t="s">
        <v>137</v>
      </c>
      <c r="CO205" t="s">
        <v>140</v>
      </c>
      <c r="CP205" t="s">
        <v>138</v>
      </c>
      <c r="CR205" t="s">
        <v>117</v>
      </c>
      <c r="CS205" t="s">
        <v>139</v>
      </c>
      <c r="CT205" t="s">
        <v>140</v>
      </c>
      <c r="CU205" t="s">
        <v>139</v>
      </c>
      <c r="CV205" t="s">
        <v>139</v>
      </c>
      <c r="CW205" t="s">
        <v>139</v>
      </c>
      <c r="CX205" t="s">
        <v>140</v>
      </c>
      <c r="CY205" t="s">
        <v>6195</v>
      </c>
      <c r="CZ205" s="8">
        <v>16702352883</v>
      </c>
      <c r="DA205" t="s">
        <v>155</v>
      </c>
      <c r="DB205" t="s">
        <v>140</v>
      </c>
      <c r="DC205" t="s">
        <v>139</v>
      </c>
      <c r="DD205" t="s">
        <v>117</v>
      </c>
    </row>
    <row r="206" spans="1:108" ht="15" customHeight="1" x14ac:dyDescent="0.35">
      <c r="A206" t="s">
        <v>12807</v>
      </c>
      <c r="B206" t="s">
        <v>115</v>
      </c>
      <c r="C206" s="1">
        <v>45464</v>
      </c>
      <c r="D206" s="1">
        <v>45575</v>
      </c>
      <c r="E206" t="s">
        <v>116</v>
      </c>
      <c r="F206" s="1">
        <v>45564</v>
      </c>
      <c r="G206" t="s">
        <v>117</v>
      </c>
      <c r="H206" t="s">
        <v>117</v>
      </c>
      <c r="I206" t="s">
        <v>117</v>
      </c>
      <c r="J206" t="s">
        <v>145</v>
      </c>
      <c r="K206" t="s">
        <v>146</v>
      </c>
      <c r="L206" t="s">
        <v>147</v>
      </c>
      <c r="M206" t="s">
        <v>148</v>
      </c>
      <c r="N206" t="s">
        <v>120</v>
      </c>
      <c r="O206" t="s">
        <v>121</v>
      </c>
      <c r="P206" s="6">
        <v>96950</v>
      </c>
      <c r="Q206" t="s">
        <v>122</v>
      </c>
      <c r="S206" s="8">
        <v>16702352883</v>
      </c>
      <c r="T206">
        <v>0</v>
      </c>
      <c r="U206" t="s">
        <v>149</v>
      </c>
      <c r="V206">
        <v>56132</v>
      </c>
      <c r="W206" t="s">
        <v>124</v>
      </c>
      <c r="Y206" t="s">
        <v>151</v>
      </c>
      <c r="Z206" t="s">
        <v>152</v>
      </c>
      <c r="AA206" t="s">
        <v>153</v>
      </c>
      <c r="AB206" t="s">
        <v>154</v>
      </c>
      <c r="AC206" t="s">
        <v>147</v>
      </c>
      <c r="AD206" t="s">
        <v>148</v>
      </c>
      <c r="AE206" t="s">
        <v>120</v>
      </c>
      <c r="AF206" t="s">
        <v>121</v>
      </c>
      <c r="AG206" s="6">
        <v>96950</v>
      </c>
      <c r="AH206" t="s">
        <v>122</v>
      </c>
      <c r="AJ206" s="8">
        <v>16702352883</v>
      </c>
      <c r="AK206">
        <v>0</v>
      </c>
      <c r="AL206" t="s">
        <v>155</v>
      </c>
      <c r="BE206" t="str">
        <f>"41-2021.00"</f>
        <v>41-2021.00</v>
      </c>
      <c r="BF206" t="s">
        <v>798</v>
      </c>
      <c r="BG206" t="s">
        <v>8884</v>
      </c>
      <c r="BH206" t="s">
        <v>8885</v>
      </c>
      <c r="BI206">
        <v>5</v>
      </c>
      <c r="BK206" s="1">
        <v>45597</v>
      </c>
      <c r="BL206" s="1">
        <v>45961</v>
      </c>
      <c r="BO206">
        <v>35</v>
      </c>
      <c r="BP206">
        <v>0</v>
      </c>
      <c r="BQ206">
        <v>7</v>
      </c>
      <c r="BR206">
        <v>7</v>
      </c>
      <c r="BS206">
        <v>7</v>
      </c>
      <c r="BT206">
        <v>7</v>
      </c>
      <c r="BU206">
        <v>7</v>
      </c>
      <c r="BV206">
        <v>0</v>
      </c>
      <c r="BW206" t="str">
        <f>"8:00 AM"</f>
        <v>8:00 AM</v>
      </c>
      <c r="BX206" t="str">
        <f>"4:00 PM"</f>
        <v>4:00 PM</v>
      </c>
      <c r="BY206" t="s">
        <v>159</v>
      </c>
      <c r="BZ206">
        <v>0</v>
      </c>
      <c r="CA206">
        <v>6</v>
      </c>
      <c r="CB206" t="s">
        <v>117</v>
      </c>
      <c r="CD206" t="s">
        <v>8886</v>
      </c>
      <c r="CE206" t="s">
        <v>147</v>
      </c>
      <c r="CF206" t="s">
        <v>161</v>
      </c>
      <c r="CG206" t="s">
        <v>120</v>
      </c>
      <c r="CH206" t="s">
        <v>121</v>
      </c>
      <c r="CI206" s="6">
        <v>96950</v>
      </c>
      <c r="CJ206" s="10">
        <v>8.23</v>
      </c>
      <c r="CK206" s="10">
        <v>8.23</v>
      </c>
      <c r="CL206" s="10">
        <v>12.35</v>
      </c>
      <c r="CM206" s="10">
        <v>12.35</v>
      </c>
      <c r="CN206" t="s">
        <v>137</v>
      </c>
      <c r="CO206" t="s">
        <v>162</v>
      </c>
      <c r="CP206" t="s">
        <v>138</v>
      </c>
      <c r="CR206" t="s">
        <v>117</v>
      </c>
      <c r="CS206" t="s">
        <v>139</v>
      </c>
      <c r="CT206" t="s">
        <v>140</v>
      </c>
      <c r="CU206" t="s">
        <v>139</v>
      </c>
      <c r="CV206" t="s">
        <v>139</v>
      </c>
      <c r="CW206" t="s">
        <v>139</v>
      </c>
      <c r="CX206" t="s">
        <v>140</v>
      </c>
      <c r="CY206" t="s">
        <v>3210</v>
      </c>
      <c r="CZ206" s="8">
        <v>16702352883</v>
      </c>
      <c r="DA206" t="s">
        <v>155</v>
      </c>
      <c r="DB206" t="s">
        <v>164</v>
      </c>
      <c r="DC206" t="s">
        <v>139</v>
      </c>
      <c r="DD206" t="s">
        <v>117</v>
      </c>
    </row>
    <row r="207" spans="1:108" ht="15" customHeight="1" x14ac:dyDescent="0.35">
      <c r="A207" t="s">
        <v>12830</v>
      </c>
      <c r="B207" t="s">
        <v>166</v>
      </c>
      <c r="C207" s="1">
        <v>45464</v>
      </c>
      <c r="D207" s="1">
        <v>45575</v>
      </c>
      <c r="E207" t="s">
        <v>116</v>
      </c>
      <c r="F207" s="1">
        <v>45595</v>
      </c>
      <c r="G207" t="s">
        <v>117</v>
      </c>
      <c r="H207" t="s">
        <v>117</v>
      </c>
      <c r="I207" t="s">
        <v>117</v>
      </c>
      <c r="J207" t="s">
        <v>145</v>
      </c>
      <c r="K207" t="s">
        <v>146</v>
      </c>
      <c r="L207" t="s">
        <v>147</v>
      </c>
      <c r="M207" t="s">
        <v>148</v>
      </c>
      <c r="N207" t="s">
        <v>120</v>
      </c>
      <c r="O207" t="s">
        <v>121</v>
      </c>
      <c r="P207" s="6">
        <v>96950</v>
      </c>
      <c r="Q207" t="s">
        <v>122</v>
      </c>
      <c r="S207" s="8">
        <v>16702352883</v>
      </c>
      <c r="T207">
        <v>0</v>
      </c>
      <c r="U207" t="s">
        <v>149</v>
      </c>
      <c r="V207">
        <v>56132</v>
      </c>
      <c r="W207" t="s">
        <v>124</v>
      </c>
      <c r="Y207" t="s">
        <v>151</v>
      </c>
      <c r="Z207" t="s">
        <v>152</v>
      </c>
      <c r="AA207" t="s">
        <v>153</v>
      </c>
      <c r="AB207" t="s">
        <v>154</v>
      </c>
      <c r="AC207" t="s">
        <v>147</v>
      </c>
      <c r="AD207" t="s">
        <v>148</v>
      </c>
      <c r="AE207" t="s">
        <v>120</v>
      </c>
      <c r="AF207" t="s">
        <v>121</v>
      </c>
      <c r="AG207" s="6">
        <v>96950</v>
      </c>
      <c r="AH207" t="s">
        <v>122</v>
      </c>
      <c r="AJ207" s="8">
        <v>16702352883</v>
      </c>
      <c r="AK207">
        <v>0</v>
      </c>
      <c r="AL207" t="s">
        <v>155</v>
      </c>
      <c r="BE207" t="str">
        <f>"39-9011.00"</f>
        <v>39-9011.00</v>
      </c>
      <c r="BF207" t="s">
        <v>614</v>
      </c>
      <c r="BG207" t="s">
        <v>9206</v>
      </c>
      <c r="BH207" t="s">
        <v>772</v>
      </c>
      <c r="BI207">
        <v>10</v>
      </c>
      <c r="BK207" s="1">
        <v>45597</v>
      </c>
      <c r="BL207" s="1">
        <v>45961</v>
      </c>
      <c r="BO207">
        <v>35</v>
      </c>
      <c r="BP207">
        <v>0</v>
      </c>
      <c r="BQ207">
        <v>7</v>
      </c>
      <c r="BR207">
        <v>7</v>
      </c>
      <c r="BS207">
        <v>7</v>
      </c>
      <c r="BT207">
        <v>7</v>
      </c>
      <c r="BU207">
        <v>7</v>
      </c>
      <c r="BV207">
        <v>0</v>
      </c>
      <c r="BW207" t="str">
        <f>"8:00 AM"</f>
        <v>8:00 AM</v>
      </c>
      <c r="BX207" t="str">
        <f>"4:00 PM"</f>
        <v>4:00 PM</v>
      </c>
      <c r="BY207" t="s">
        <v>159</v>
      </c>
      <c r="BZ207">
        <v>0</v>
      </c>
      <c r="CA207">
        <v>12</v>
      </c>
      <c r="CB207" t="s">
        <v>117</v>
      </c>
      <c r="CD207" t="s">
        <v>12831</v>
      </c>
      <c r="CE207" t="s">
        <v>147</v>
      </c>
      <c r="CF207" t="s">
        <v>161</v>
      </c>
      <c r="CG207" t="s">
        <v>120</v>
      </c>
      <c r="CH207" t="s">
        <v>121</v>
      </c>
      <c r="CI207" s="6">
        <v>96950</v>
      </c>
      <c r="CJ207" s="10">
        <v>7.79</v>
      </c>
      <c r="CK207" s="10">
        <v>7.79</v>
      </c>
      <c r="CL207" s="10">
        <v>11.69</v>
      </c>
      <c r="CM207" s="10">
        <v>11.69</v>
      </c>
      <c r="CN207" t="s">
        <v>137</v>
      </c>
      <c r="CO207" t="s">
        <v>162</v>
      </c>
      <c r="CP207" t="s">
        <v>138</v>
      </c>
      <c r="CR207" t="s">
        <v>117</v>
      </c>
      <c r="CS207" t="s">
        <v>139</v>
      </c>
      <c r="CT207" t="s">
        <v>140</v>
      </c>
      <c r="CU207" t="s">
        <v>139</v>
      </c>
      <c r="CV207" t="s">
        <v>139</v>
      </c>
      <c r="CW207" t="s">
        <v>139</v>
      </c>
      <c r="CX207" t="s">
        <v>140</v>
      </c>
      <c r="CY207" t="s">
        <v>3210</v>
      </c>
      <c r="CZ207" s="8">
        <v>16702352883</v>
      </c>
      <c r="DA207" t="s">
        <v>155</v>
      </c>
      <c r="DB207" t="s">
        <v>164</v>
      </c>
      <c r="DC207" t="s">
        <v>139</v>
      </c>
      <c r="DD207" t="s">
        <v>117</v>
      </c>
    </row>
    <row r="208" spans="1:108" ht="15" customHeight="1" x14ac:dyDescent="0.35">
      <c r="A208" t="s">
        <v>3840</v>
      </c>
      <c r="B208" t="s">
        <v>166</v>
      </c>
      <c r="C208" s="1">
        <v>45464</v>
      </c>
      <c r="D208" s="1">
        <v>45575</v>
      </c>
      <c r="E208" t="s">
        <v>116</v>
      </c>
      <c r="F208" s="1">
        <v>45595</v>
      </c>
      <c r="G208" t="s">
        <v>117</v>
      </c>
      <c r="H208" t="s">
        <v>117</v>
      </c>
      <c r="I208" t="s">
        <v>117</v>
      </c>
      <c r="J208" t="s">
        <v>3841</v>
      </c>
      <c r="K208" t="s">
        <v>146</v>
      </c>
      <c r="L208" t="s">
        <v>147</v>
      </c>
      <c r="M208" t="s">
        <v>148</v>
      </c>
      <c r="N208" t="s">
        <v>120</v>
      </c>
      <c r="O208" t="s">
        <v>121</v>
      </c>
      <c r="P208" s="6">
        <v>96950</v>
      </c>
      <c r="Q208" t="s">
        <v>122</v>
      </c>
      <c r="S208" s="8">
        <v>16702352883</v>
      </c>
      <c r="T208">
        <v>0</v>
      </c>
      <c r="U208" t="s">
        <v>149</v>
      </c>
      <c r="V208">
        <v>56132</v>
      </c>
      <c r="W208" t="s">
        <v>124</v>
      </c>
      <c r="Y208" t="s">
        <v>151</v>
      </c>
      <c r="Z208" t="s">
        <v>152</v>
      </c>
      <c r="AA208" t="s">
        <v>153</v>
      </c>
      <c r="AB208" t="s">
        <v>154</v>
      </c>
      <c r="AC208" t="s">
        <v>147</v>
      </c>
      <c r="AD208" t="s">
        <v>148</v>
      </c>
      <c r="AE208" t="s">
        <v>120</v>
      </c>
      <c r="AF208" t="s">
        <v>121</v>
      </c>
      <c r="AG208" s="6">
        <v>96950</v>
      </c>
      <c r="AH208" t="s">
        <v>122</v>
      </c>
      <c r="AJ208" s="8">
        <v>16702352883</v>
      </c>
      <c r="AK208">
        <v>0</v>
      </c>
      <c r="AL208" t="s">
        <v>155</v>
      </c>
      <c r="BE208" t="str">
        <f>"35-3011.00"</f>
        <v>35-3011.00</v>
      </c>
      <c r="BF208" t="s">
        <v>3842</v>
      </c>
      <c r="BG208" t="s">
        <v>3843</v>
      </c>
      <c r="BH208" t="s">
        <v>3844</v>
      </c>
      <c r="BI208">
        <v>10</v>
      </c>
      <c r="BK208" s="1">
        <v>45597</v>
      </c>
      <c r="BL208" s="1">
        <v>45961</v>
      </c>
      <c r="BO208">
        <v>35</v>
      </c>
      <c r="BP208">
        <v>0</v>
      </c>
      <c r="BQ208">
        <v>7</v>
      </c>
      <c r="BR208">
        <v>7</v>
      </c>
      <c r="BS208">
        <v>7</v>
      </c>
      <c r="BT208">
        <v>7</v>
      </c>
      <c r="BU208">
        <v>7</v>
      </c>
      <c r="BV208">
        <v>0</v>
      </c>
      <c r="BW208" t="str">
        <f>"5:00 PM"</f>
        <v>5:00 PM</v>
      </c>
      <c r="BX208" t="str">
        <f>"12:00 AM"</f>
        <v>12:00 AM</v>
      </c>
      <c r="BY208" t="s">
        <v>159</v>
      </c>
      <c r="BZ208">
        <v>0</v>
      </c>
      <c r="CA208">
        <v>12</v>
      </c>
      <c r="CB208" t="s">
        <v>117</v>
      </c>
      <c r="CD208" t="s">
        <v>3845</v>
      </c>
      <c r="CE208" t="s">
        <v>147</v>
      </c>
      <c r="CF208" t="s">
        <v>161</v>
      </c>
      <c r="CG208" t="s">
        <v>120</v>
      </c>
      <c r="CH208" t="s">
        <v>121</v>
      </c>
      <c r="CI208" s="6">
        <v>96950</v>
      </c>
      <c r="CJ208" s="10">
        <v>7.93</v>
      </c>
      <c r="CK208" s="10">
        <v>7.93</v>
      </c>
      <c r="CL208" s="10">
        <v>11.9</v>
      </c>
      <c r="CM208" s="10">
        <v>11.9</v>
      </c>
      <c r="CN208" t="s">
        <v>137</v>
      </c>
      <c r="CO208" t="s">
        <v>162</v>
      </c>
      <c r="CP208" t="s">
        <v>138</v>
      </c>
      <c r="CR208" t="s">
        <v>117</v>
      </c>
      <c r="CS208" t="s">
        <v>139</v>
      </c>
      <c r="CT208" t="s">
        <v>140</v>
      </c>
      <c r="CU208" t="s">
        <v>139</v>
      </c>
      <c r="CV208" t="s">
        <v>139</v>
      </c>
      <c r="CW208" t="s">
        <v>139</v>
      </c>
      <c r="CX208" t="s">
        <v>140</v>
      </c>
      <c r="CY208" t="s">
        <v>3210</v>
      </c>
      <c r="CZ208" s="8">
        <v>16702352883</v>
      </c>
      <c r="DA208" t="s">
        <v>155</v>
      </c>
      <c r="DB208" t="s">
        <v>164</v>
      </c>
      <c r="DC208" t="s">
        <v>139</v>
      </c>
      <c r="DD208" t="s">
        <v>117</v>
      </c>
    </row>
    <row r="209" spans="1:114" ht="15" customHeight="1" x14ac:dyDescent="0.35">
      <c r="A209" t="s">
        <v>14412</v>
      </c>
      <c r="B209" t="s">
        <v>166</v>
      </c>
      <c r="C209" s="1">
        <v>45464</v>
      </c>
      <c r="D209" s="1">
        <v>45575</v>
      </c>
      <c r="E209" t="s">
        <v>116</v>
      </c>
      <c r="F209" s="1">
        <v>45595</v>
      </c>
      <c r="G209" t="s">
        <v>117</v>
      </c>
      <c r="H209" t="s">
        <v>117</v>
      </c>
      <c r="I209" t="s">
        <v>117</v>
      </c>
      <c r="J209" t="s">
        <v>145</v>
      </c>
      <c r="K209" t="s">
        <v>146</v>
      </c>
      <c r="L209" t="s">
        <v>147</v>
      </c>
      <c r="M209" t="s">
        <v>148</v>
      </c>
      <c r="N209" t="s">
        <v>120</v>
      </c>
      <c r="O209" t="s">
        <v>121</v>
      </c>
      <c r="P209" s="6">
        <v>96950</v>
      </c>
      <c r="Q209" t="s">
        <v>122</v>
      </c>
      <c r="S209" s="8">
        <v>16702352883</v>
      </c>
      <c r="T209">
        <v>0</v>
      </c>
      <c r="U209" t="s">
        <v>149</v>
      </c>
      <c r="V209">
        <v>56132</v>
      </c>
      <c r="W209" t="s">
        <v>124</v>
      </c>
      <c r="Y209" t="s">
        <v>151</v>
      </c>
      <c r="Z209" t="s">
        <v>152</v>
      </c>
      <c r="AA209" t="s">
        <v>153</v>
      </c>
      <c r="AB209" t="s">
        <v>154</v>
      </c>
      <c r="AC209" t="s">
        <v>147</v>
      </c>
      <c r="AD209" t="s">
        <v>148</v>
      </c>
      <c r="AE209" t="s">
        <v>120</v>
      </c>
      <c r="AF209" t="s">
        <v>121</v>
      </c>
      <c r="AG209" s="6">
        <v>96950</v>
      </c>
      <c r="AH209" t="s">
        <v>122</v>
      </c>
      <c r="AJ209" s="8">
        <v>16702352883</v>
      </c>
      <c r="AK209">
        <v>0</v>
      </c>
      <c r="AL209" t="s">
        <v>155</v>
      </c>
      <c r="BE209" t="str">
        <f>"53-3031.00"</f>
        <v>53-3031.00</v>
      </c>
      <c r="BF209" t="s">
        <v>406</v>
      </c>
      <c r="BG209" t="s">
        <v>11081</v>
      </c>
      <c r="BH209" t="s">
        <v>7664</v>
      </c>
      <c r="BI209">
        <v>10</v>
      </c>
      <c r="BK209" s="1">
        <v>45597</v>
      </c>
      <c r="BL209" s="1">
        <v>45961</v>
      </c>
      <c r="BO209">
        <v>35</v>
      </c>
      <c r="BP209">
        <v>0</v>
      </c>
      <c r="BQ209">
        <v>7</v>
      </c>
      <c r="BR209">
        <v>7</v>
      </c>
      <c r="BS209">
        <v>7</v>
      </c>
      <c r="BT209">
        <v>7</v>
      </c>
      <c r="BU209">
        <v>7</v>
      </c>
      <c r="BV209">
        <v>0</v>
      </c>
      <c r="BW209" t="str">
        <f>"8:00 AM"</f>
        <v>8:00 AM</v>
      </c>
      <c r="BX209" t="str">
        <f>"4:00 PM"</f>
        <v>4:00 PM</v>
      </c>
      <c r="BY209" t="s">
        <v>159</v>
      </c>
      <c r="BZ209">
        <v>0</v>
      </c>
      <c r="CA209">
        <v>12</v>
      </c>
      <c r="CB209" t="s">
        <v>117</v>
      </c>
      <c r="CD209" t="s">
        <v>11082</v>
      </c>
      <c r="CE209" t="s">
        <v>147</v>
      </c>
      <c r="CF209" t="s">
        <v>161</v>
      </c>
      <c r="CG209" t="s">
        <v>120</v>
      </c>
      <c r="CH209" t="s">
        <v>121</v>
      </c>
      <c r="CI209" s="6">
        <v>96950</v>
      </c>
      <c r="CJ209" s="10">
        <v>8.1999999999999993</v>
      </c>
      <c r="CK209" s="10">
        <v>8.1999999999999993</v>
      </c>
      <c r="CL209" s="10">
        <v>12.3</v>
      </c>
      <c r="CM209" s="10">
        <v>12.3</v>
      </c>
      <c r="CN209" t="s">
        <v>137</v>
      </c>
      <c r="CO209" t="s">
        <v>162</v>
      </c>
      <c r="CP209" t="s">
        <v>138</v>
      </c>
      <c r="CR209" t="s">
        <v>117</v>
      </c>
      <c r="CS209" t="s">
        <v>139</v>
      </c>
      <c r="CT209" t="s">
        <v>140</v>
      </c>
      <c r="CU209" t="s">
        <v>139</v>
      </c>
      <c r="CV209" t="s">
        <v>139</v>
      </c>
      <c r="CW209" t="s">
        <v>139</v>
      </c>
      <c r="CX209" t="s">
        <v>140</v>
      </c>
      <c r="CY209" t="s">
        <v>3210</v>
      </c>
      <c r="CZ209" s="8">
        <v>16702352883</v>
      </c>
      <c r="DA209" t="s">
        <v>155</v>
      </c>
      <c r="DB209" t="s">
        <v>164</v>
      </c>
      <c r="DC209" t="s">
        <v>139</v>
      </c>
      <c r="DD209" t="s">
        <v>117</v>
      </c>
    </row>
    <row r="210" spans="1:114" ht="15" customHeight="1" x14ac:dyDescent="0.35">
      <c r="A210" t="s">
        <v>11177</v>
      </c>
      <c r="B210" t="s">
        <v>166</v>
      </c>
      <c r="C210" s="1">
        <v>45464</v>
      </c>
      <c r="D210" s="1">
        <v>45575</v>
      </c>
      <c r="E210" t="s">
        <v>116</v>
      </c>
      <c r="F210" s="1">
        <v>45595</v>
      </c>
      <c r="G210" t="s">
        <v>117</v>
      </c>
      <c r="H210" t="s">
        <v>117</v>
      </c>
      <c r="I210" t="s">
        <v>117</v>
      </c>
      <c r="J210" t="s">
        <v>145</v>
      </c>
      <c r="K210" t="s">
        <v>146</v>
      </c>
      <c r="L210" t="s">
        <v>147</v>
      </c>
      <c r="M210" t="s">
        <v>148</v>
      </c>
      <c r="N210" t="s">
        <v>120</v>
      </c>
      <c r="O210" t="s">
        <v>121</v>
      </c>
      <c r="P210" s="6">
        <v>96950</v>
      </c>
      <c r="Q210" t="s">
        <v>122</v>
      </c>
      <c r="S210" s="8">
        <v>16702352883</v>
      </c>
      <c r="T210">
        <v>0</v>
      </c>
      <c r="U210" t="s">
        <v>149</v>
      </c>
      <c r="V210">
        <v>56132</v>
      </c>
      <c r="W210" t="s">
        <v>124</v>
      </c>
      <c r="Y210" t="s">
        <v>151</v>
      </c>
      <c r="Z210" t="s">
        <v>152</v>
      </c>
      <c r="AA210" t="s">
        <v>153</v>
      </c>
      <c r="AB210" t="s">
        <v>154</v>
      </c>
      <c r="AC210" t="s">
        <v>147</v>
      </c>
      <c r="AD210" t="s">
        <v>148</v>
      </c>
      <c r="AE210" t="s">
        <v>120</v>
      </c>
      <c r="AF210" t="s">
        <v>121</v>
      </c>
      <c r="AG210" s="6">
        <v>96950</v>
      </c>
      <c r="AH210" t="s">
        <v>122</v>
      </c>
      <c r="AJ210" s="8">
        <v>16702352883</v>
      </c>
      <c r="AK210">
        <v>0</v>
      </c>
      <c r="AL210" t="s">
        <v>155</v>
      </c>
      <c r="BE210" t="str">
        <f>"39-5012.00"</f>
        <v>39-5012.00</v>
      </c>
      <c r="BF210" t="s">
        <v>272</v>
      </c>
      <c r="BG210" t="s">
        <v>11178</v>
      </c>
      <c r="BH210" t="s">
        <v>4703</v>
      </c>
      <c r="BI210">
        <v>4</v>
      </c>
      <c r="BK210" s="1">
        <v>45597</v>
      </c>
      <c r="BL210" s="1">
        <v>45961</v>
      </c>
      <c r="BO210">
        <v>35</v>
      </c>
      <c r="BP210">
        <v>0</v>
      </c>
      <c r="BQ210">
        <v>7</v>
      </c>
      <c r="BR210">
        <v>7</v>
      </c>
      <c r="BS210">
        <v>7</v>
      </c>
      <c r="BT210">
        <v>7</v>
      </c>
      <c r="BU210">
        <v>7</v>
      </c>
      <c r="BV210">
        <v>0</v>
      </c>
      <c r="BW210" t="str">
        <f>"11:00 AM"</f>
        <v>11:00 AM</v>
      </c>
      <c r="BX210" t="str">
        <f>"6:00 PM"</f>
        <v>6:00 PM</v>
      </c>
      <c r="BY210" t="s">
        <v>159</v>
      </c>
      <c r="BZ210">
        <v>0</v>
      </c>
      <c r="CA210">
        <v>12</v>
      </c>
      <c r="CB210" t="s">
        <v>117</v>
      </c>
      <c r="CD210" t="s">
        <v>11179</v>
      </c>
      <c r="CE210" t="s">
        <v>147</v>
      </c>
      <c r="CF210" t="s">
        <v>161</v>
      </c>
      <c r="CG210" t="s">
        <v>120</v>
      </c>
      <c r="CH210" t="s">
        <v>121</v>
      </c>
      <c r="CI210" s="6">
        <v>96950</v>
      </c>
      <c r="CJ210" s="10">
        <v>9.77</v>
      </c>
      <c r="CK210" s="10">
        <v>9.77</v>
      </c>
      <c r="CL210" s="10">
        <v>14.66</v>
      </c>
      <c r="CM210" s="10">
        <v>14.66</v>
      </c>
      <c r="CN210" t="s">
        <v>137</v>
      </c>
      <c r="CO210" t="s">
        <v>162</v>
      </c>
      <c r="CP210" t="s">
        <v>138</v>
      </c>
      <c r="CR210" t="s">
        <v>117</v>
      </c>
      <c r="CS210" t="s">
        <v>139</v>
      </c>
      <c r="CT210" t="s">
        <v>140</v>
      </c>
      <c r="CU210" t="s">
        <v>139</v>
      </c>
      <c r="CV210" t="s">
        <v>139</v>
      </c>
      <c r="CW210" t="s">
        <v>139</v>
      </c>
      <c r="CX210" t="s">
        <v>140</v>
      </c>
      <c r="CY210" t="s">
        <v>3210</v>
      </c>
      <c r="CZ210" s="8">
        <v>16702352883</v>
      </c>
      <c r="DA210" t="s">
        <v>155</v>
      </c>
      <c r="DB210" t="s">
        <v>164</v>
      </c>
      <c r="DC210" t="s">
        <v>139</v>
      </c>
      <c r="DD210" t="s">
        <v>117</v>
      </c>
    </row>
    <row r="211" spans="1:114" ht="15" customHeight="1" x14ac:dyDescent="0.35">
      <c r="A211" t="s">
        <v>15838</v>
      </c>
      <c r="B211" t="s">
        <v>166</v>
      </c>
      <c r="C211" s="1">
        <v>45464</v>
      </c>
      <c r="D211" s="1">
        <v>45575</v>
      </c>
      <c r="E211" t="s">
        <v>116</v>
      </c>
      <c r="F211" s="1">
        <v>45595</v>
      </c>
      <c r="G211" t="s">
        <v>117</v>
      </c>
      <c r="H211" t="s">
        <v>117</v>
      </c>
      <c r="I211" t="s">
        <v>117</v>
      </c>
      <c r="J211" t="s">
        <v>145</v>
      </c>
      <c r="K211" t="s">
        <v>146</v>
      </c>
      <c r="L211" t="s">
        <v>147</v>
      </c>
      <c r="M211" t="s">
        <v>148</v>
      </c>
      <c r="N211" t="s">
        <v>120</v>
      </c>
      <c r="O211" t="s">
        <v>121</v>
      </c>
      <c r="P211" s="6">
        <v>96950</v>
      </c>
      <c r="Q211" t="s">
        <v>122</v>
      </c>
      <c r="S211" s="8">
        <v>16702352883</v>
      </c>
      <c r="T211">
        <v>0</v>
      </c>
      <c r="U211" t="s">
        <v>149</v>
      </c>
      <c r="V211">
        <v>56132</v>
      </c>
      <c r="W211" t="s">
        <v>124</v>
      </c>
      <c r="Y211" t="s">
        <v>151</v>
      </c>
      <c r="Z211" t="s">
        <v>152</v>
      </c>
      <c r="AA211" t="s">
        <v>15839</v>
      </c>
      <c r="AB211" t="s">
        <v>154</v>
      </c>
      <c r="AC211" t="s">
        <v>147</v>
      </c>
      <c r="AD211" t="s">
        <v>148</v>
      </c>
      <c r="AE211" t="s">
        <v>120</v>
      </c>
      <c r="AF211" t="s">
        <v>121</v>
      </c>
      <c r="AG211" s="6">
        <v>96950</v>
      </c>
      <c r="AH211" t="s">
        <v>122</v>
      </c>
      <c r="AJ211" s="8">
        <v>16702352883</v>
      </c>
      <c r="AK211">
        <v>0</v>
      </c>
      <c r="AL211" t="s">
        <v>155</v>
      </c>
      <c r="BE211" t="str">
        <f>"37-2012.00"</f>
        <v>37-2012.00</v>
      </c>
      <c r="BF211" t="s">
        <v>130</v>
      </c>
      <c r="BG211" t="s">
        <v>15840</v>
      </c>
      <c r="BH211" t="s">
        <v>979</v>
      </c>
      <c r="BI211">
        <v>10</v>
      </c>
      <c r="BK211" s="1">
        <v>45597</v>
      </c>
      <c r="BL211" s="1">
        <v>45961</v>
      </c>
      <c r="BO211">
        <v>35</v>
      </c>
      <c r="BP211">
        <v>0</v>
      </c>
      <c r="BQ211">
        <v>7</v>
      </c>
      <c r="BR211">
        <v>7</v>
      </c>
      <c r="BS211">
        <v>7</v>
      </c>
      <c r="BT211">
        <v>7</v>
      </c>
      <c r="BU211">
        <v>7</v>
      </c>
      <c r="BV211">
        <v>0</v>
      </c>
      <c r="BW211" t="str">
        <f>"8:00 AM"</f>
        <v>8:00 AM</v>
      </c>
      <c r="BX211" t="str">
        <f>"4:00 PM"</f>
        <v>4:00 PM</v>
      </c>
      <c r="BY211" t="s">
        <v>133</v>
      </c>
      <c r="BZ211">
        <v>0</v>
      </c>
      <c r="CA211">
        <v>3</v>
      </c>
      <c r="CB211" t="s">
        <v>117</v>
      </c>
      <c r="CD211" t="s">
        <v>15841</v>
      </c>
      <c r="CE211" t="s">
        <v>147</v>
      </c>
      <c r="CF211" t="s">
        <v>161</v>
      </c>
      <c r="CG211" t="s">
        <v>120</v>
      </c>
      <c r="CH211" t="s">
        <v>121</v>
      </c>
      <c r="CI211" s="6">
        <v>96950</v>
      </c>
      <c r="CJ211" s="10">
        <v>7.64</v>
      </c>
      <c r="CK211" s="10">
        <v>7.64</v>
      </c>
      <c r="CL211" s="10">
        <v>11.46</v>
      </c>
      <c r="CM211" s="10">
        <v>11.46</v>
      </c>
      <c r="CN211" t="s">
        <v>137</v>
      </c>
      <c r="CO211" t="s">
        <v>162</v>
      </c>
      <c r="CP211" t="s">
        <v>138</v>
      </c>
      <c r="CR211" t="s">
        <v>117</v>
      </c>
      <c r="CS211" t="s">
        <v>139</v>
      </c>
      <c r="CT211" t="s">
        <v>140</v>
      </c>
      <c r="CU211" t="s">
        <v>139</v>
      </c>
      <c r="CV211" t="s">
        <v>139</v>
      </c>
      <c r="CW211" t="s">
        <v>139</v>
      </c>
      <c r="CX211" t="s">
        <v>140</v>
      </c>
      <c r="CY211" t="s">
        <v>3210</v>
      </c>
      <c r="CZ211" s="8">
        <v>16702352883</v>
      </c>
      <c r="DA211" t="s">
        <v>155</v>
      </c>
      <c r="DB211" t="s">
        <v>164</v>
      </c>
      <c r="DC211" t="s">
        <v>139</v>
      </c>
      <c r="DD211" t="s">
        <v>117</v>
      </c>
    </row>
    <row r="212" spans="1:114" ht="15" customHeight="1" x14ac:dyDescent="0.35">
      <c r="A212" t="s">
        <v>15688</v>
      </c>
      <c r="B212" t="s">
        <v>115</v>
      </c>
      <c r="C212" s="1">
        <v>45464</v>
      </c>
      <c r="D212" s="1">
        <v>45575</v>
      </c>
      <c r="E212" t="s">
        <v>116</v>
      </c>
      <c r="F212" s="1">
        <v>45595</v>
      </c>
      <c r="G212" t="s">
        <v>117</v>
      </c>
      <c r="H212" t="s">
        <v>117</v>
      </c>
      <c r="I212" t="s">
        <v>117</v>
      </c>
      <c r="J212" t="s">
        <v>145</v>
      </c>
      <c r="K212" t="s">
        <v>146</v>
      </c>
      <c r="L212" t="s">
        <v>9050</v>
      </c>
      <c r="M212" t="s">
        <v>9049</v>
      </c>
      <c r="N212" t="s">
        <v>120</v>
      </c>
      <c r="O212" t="s">
        <v>121</v>
      </c>
      <c r="P212" s="6">
        <v>96950</v>
      </c>
      <c r="Q212" t="s">
        <v>122</v>
      </c>
      <c r="S212" s="8">
        <v>16702352883</v>
      </c>
      <c r="T212">
        <v>0</v>
      </c>
      <c r="U212" t="s">
        <v>149</v>
      </c>
      <c r="V212">
        <v>56132</v>
      </c>
      <c r="W212" t="s">
        <v>124</v>
      </c>
      <c r="Y212" t="s">
        <v>151</v>
      </c>
      <c r="Z212" t="s">
        <v>152</v>
      </c>
      <c r="AA212" t="s">
        <v>153</v>
      </c>
      <c r="AB212" t="s">
        <v>154</v>
      </c>
      <c r="AC212" t="s">
        <v>9050</v>
      </c>
      <c r="AD212" t="s">
        <v>9049</v>
      </c>
      <c r="AE212" t="s">
        <v>120</v>
      </c>
      <c r="AF212" t="s">
        <v>121</v>
      </c>
      <c r="AG212" s="6">
        <v>96950</v>
      </c>
      <c r="AH212" t="s">
        <v>122</v>
      </c>
      <c r="AJ212" s="8">
        <v>16702352883</v>
      </c>
      <c r="AK212">
        <v>0</v>
      </c>
      <c r="AL212" t="s">
        <v>155</v>
      </c>
      <c r="BE212" t="str">
        <f>"31-9011.00"</f>
        <v>31-9011.00</v>
      </c>
      <c r="BF212" t="s">
        <v>225</v>
      </c>
      <c r="BG212" t="s">
        <v>9051</v>
      </c>
      <c r="BH212" t="s">
        <v>227</v>
      </c>
      <c r="BI212">
        <v>3</v>
      </c>
      <c r="BK212" s="1">
        <v>45597</v>
      </c>
      <c r="BL212" s="1">
        <v>45961</v>
      </c>
      <c r="BO212">
        <v>35</v>
      </c>
      <c r="BP212">
        <v>0</v>
      </c>
      <c r="BQ212">
        <v>7</v>
      </c>
      <c r="BR212">
        <v>7</v>
      </c>
      <c r="BS212">
        <v>7</v>
      </c>
      <c r="BT212">
        <v>7</v>
      </c>
      <c r="BU212">
        <v>7</v>
      </c>
      <c r="BV212">
        <v>0</v>
      </c>
      <c r="BW212" t="str">
        <f>"11:00 AM"</f>
        <v>11:00 AM</v>
      </c>
      <c r="BX212" t="str">
        <f>"6:00 PM"</f>
        <v>6:00 PM</v>
      </c>
      <c r="BY212" t="s">
        <v>159</v>
      </c>
      <c r="BZ212">
        <v>0</v>
      </c>
      <c r="CA212">
        <v>12</v>
      </c>
      <c r="CB212" t="s">
        <v>117</v>
      </c>
      <c r="CD212" t="s">
        <v>15689</v>
      </c>
      <c r="CE212" t="s">
        <v>147</v>
      </c>
      <c r="CF212" t="s">
        <v>161</v>
      </c>
      <c r="CG212" t="s">
        <v>120</v>
      </c>
      <c r="CH212" t="s">
        <v>121</v>
      </c>
      <c r="CI212" s="6">
        <v>96950</v>
      </c>
      <c r="CJ212" s="10">
        <v>12.26</v>
      </c>
      <c r="CK212" s="10">
        <v>12.26</v>
      </c>
      <c r="CL212" s="10">
        <v>18.39</v>
      </c>
      <c r="CM212" s="10">
        <v>18.39</v>
      </c>
      <c r="CN212" t="s">
        <v>137</v>
      </c>
      <c r="CO212" t="s">
        <v>162</v>
      </c>
      <c r="CP212" t="s">
        <v>138</v>
      </c>
      <c r="CR212" t="s">
        <v>117</v>
      </c>
      <c r="CS212" t="s">
        <v>139</v>
      </c>
      <c r="CT212" t="s">
        <v>140</v>
      </c>
      <c r="CU212" t="s">
        <v>139</v>
      </c>
      <c r="CV212" t="s">
        <v>139</v>
      </c>
      <c r="CW212" t="s">
        <v>139</v>
      </c>
      <c r="CX212" t="s">
        <v>140</v>
      </c>
      <c r="CY212" t="s">
        <v>3210</v>
      </c>
      <c r="CZ212" s="8">
        <v>16702352883</v>
      </c>
      <c r="DA212" t="s">
        <v>155</v>
      </c>
      <c r="DB212" t="s">
        <v>164</v>
      </c>
      <c r="DC212" t="s">
        <v>139</v>
      </c>
      <c r="DD212" t="s">
        <v>117</v>
      </c>
    </row>
    <row r="213" spans="1:114" ht="15" customHeight="1" x14ac:dyDescent="0.35">
      <c r="A213" t="s">
        <v>12941</v>
      </c>
      <c r="B213" t="s">
        <v>115</v>
      </c>
      <c r="C213" s="1">
        <v>45464</v>
      </c>
      <c r="D213" s="1">
        <v>45575</v>
      </c>
      <c r="E213" t="s">
        <v>116</v>
      </c>
      <c r="F213" s="1">
        <v>45595</v>
      </c>
      <c r="G213" t="s">
        <v>117</v>
      </c>
      <c r="H213" t="s">
        <v>117</v>
      </c>
      <c r="I213" t="s">
        <v>117</v>
      </c>
      <c r="J213" t="s">
        <v>145</v>
      </c>
      <c r="K213" t="s">
        <v>146</v>
      </c>
      <c r="L213" t="s">
        <v>147</v>
      </c>
      <c r="M213" t="s">
        <v>148</v>
      </c>
      <c r="N213" t="s">
        <v>120</v>
      </c>
      <c r="O213" t="s">
        <v>121</v>
      </c>
      <c r="P213" s="6">
        <v>96950</v>
      </c>
      <c r="Q213" t="s">
        <v>122</v>
      </c>
      <c r="S213" s="8">
        <v>16702352883</v>
      </c>
      <c r="T213">
        <v>0</v>
      </c>
      <c r="U213" t="s">
        <v>149</v>
      </c>
      <c r="V213">
        <v>56132</v>
      </c>
      <c r="W213" t="s">
        <v>124</v>
      </c>
      <c r="Y213" t="s">
        <v>151</v>
      </c>
      <c r="Z213" t="s">
        <v>152</v>
      </c>
      <c r="AA213" t="s">
        <v>153</v>
      </c>
      <c r="AB213" t="s">
        <v>154</v>
      </c>
      <c r="AC213" t="s">
        <v>147</v>
      </c>
      <c r="AD213" t="s">
        <v>148</v>
      </c>
      <c r="AE213" t="s">
        <v>120</v>
      </c>
      <c r="AF213" t="s">
        <v>121</v>
      </c>
      <c r="AG213" s="6">
        <v>96950</v>
      </c>
      <c r="AH213" t="s">
        <v>122</v>
      </c>
      <c r="AJ213" s="8">
        <v>16702352883</v>
      </c>
      <c r="AK213">
        <v>0</v>
      </c>
      <c r="AL213" t="s">
        <v>155</v>
      </c>
      <c r="BE213" t="str">
        <f>"31-1131.00"</f>
        <v>31-1131.00</v>
      </c>
      <c r="BF213" t="s">
        <v>7546</v>
      </c>
      <c r="BG213" t="s">
        <v>12942</v>
      </c>
      <c r="BH213" t="s">
        <v>12943</v>
      </c>
      <c r="BI213">
        <v>5</v>
      </c>
      <c r="BK213" s="1">
        <v>45597</v>
      </c>
      <c r="BL213" s="1">
        <v>45961</v>
      </c>
      <c r="BO213">
        <v>35</v>
      </c>
      <c r="BP213">
        <v>0</v>
      </c>
      <c r="BQ213">
        <v>7</v>
      </c>
      <c r="BR213">
        <v>7</v>
      </c>
      <c r="BS213">
        <v>7</v>
      </c>
      <c r="BT213">
        <v>7</v>
      </c>
      <c r="BU213">
        <v>7</v>
      </c>
      <c r="BV213">
        <v>0</v>
      </c>
      <c r="BW213" t="str">
        <f>"8:00 AM"</f>
        <v>8:00 AM</v>
      </c>
      <c r="BX213" t="str">
        <f>"4:00 PM"</f>
        <v>4:00 PM</v>
      </c>
      <c r="BY213" t="s">
        <v>159</v>
      </c>
      <c r="BZ213">
        <v>0</v>
      </c>
      <c r="CA213">
        <v>12</v>
      </c>
      <c r="CB213" t="s">
        <v>117</v>
      </c>
      <c r="CD213" s="2" t="s">
        <v>12944</v>
      </c>
      <c r="CE213" t="s">
        <v>147</v>
      </c>
      <c r="CF213" t="s">
        <v>161</v>
      </c>
      <c r="CG213" t="s">
        <v>120</v>
      </c>
      <c r="CH213" t="s">
        <v>121</v>
      </c>
      <c r="CI213" s="6">
        <v>96950</v>
      </c>
      <c r="CJ213" s="10">
        <v>11.19</v>
      </c>
      <c r="CK213" s="10">
        <v>11.19</v>
      </c>
      <c r="CL213" s="10">
        <v>16.79</v>
      </c>
      <c r="CM213" s="10">
        <v>16.79</v>
      </c>
      <c r="CN213" t="s">
        <v>137</v>
      </c>
      <c r="CO213" t="s">
        <v>162</v>
      </c>
      <c r="CP213" t="s">
        <v>138</v>
      </c>
      <c r="CR213" t="s">
        <v>117</v>
      </c>
      <c r="CS213" t="s">
        <v>139</v>
      </c>
      <c r="CT213" t="s">
        <v>140</v>
      </c>
      <c r="CU213" t="s">
        <v>139</v>
      </c>
      <c r="CV213" t="s">
        <v>139</v>
      </c>
      <c r="CW213" t="s">
        <v>139</v>
      </c>
      <c r="CX213" t="s">
        <v>140</v>
      </c>
      <c r="CY213" t="s">
        <v>3210</v>
      </c>
      <c r="CZ213" s="8">
        <v>16702352883</v>
      </c>
      <c r="DA213" t="s">
        <v>155</v>
      </c>
      <c r="DB213" t="s">
        <v>164</v>
      </c>
      <c r="DC213" t="s">
        <v>139</v>
      </c>
      <c r="DD213" t="s">
        <v>117</v>
      </c>
    </row>
    <row r="214" spans="1:114" ht="15" customHeight="1" x14ac:dyDescent="0.35">
      <c r="A214" t="s">
        <v>6507</v>
      </c>
      <c r="B214" t="s">
        <v>144</v>
      </c>
      <c r="C214" s="1">
        <v>45468</v>
      </c>
      <c r="D214" s="1">
        <v>45575</v>
      </c>
      <c r="E214" t="s">
        <v>116</v>
      </c>
      <c r="F214" s="1">
        <v>45626</v>
      </c>
      <c r="G214" t="s">
        <v>117</v>
      </c>
      <c r="H214" t="s">
        <v>117</v>
      </c>
      <c r="I214" t="s">
        <v>117</v>
      </c>
      <c r="J214" t="s">
        <v>3537</v>
      </c>
      <c r="L214" t="s">
        <v>830</v>
      </c>
      <c r="N214" t="s">
        <v>120</v>
      </c>
      <c r="O214" t="s">
        <v>121</v>
      </c>
      <c r="P214" s="6">
        <v>96950</v>
      </c>
      <c r="Q214" t="s">
        <v>122</v>
      </c>
      <c r="S214" s="8">
        <v>16702335504</v>
      </c>
      <c r="T214">
        <v>0</v>
      </c>
      <c r="U214" t="s">
        <v>826</v>
      </c>
      <c r="V214">
        <v>561320</v>
      </c>
      <c r="W214" t="s">
        <v>124</v>
      </c>
      <c r="Y214" t="s">
        <v>1263</v>
      </c>
      <c r="Z214" t="s">
        <v>6508</v>
      </c>
      <c r="AA214" t="s">
        <v>829</v>
      </c>
      <c r="AB214" t="s">
        <v>128</v>
      </c>
      <c r="AC214" t="s">
        <v>830</v>
      </c>
      <c r="AE214" t="s">
        <v>120</v>
      </c>
      <c r="AF214" t="s">
        <v>121</v>
      </c>
      <c r="AG214" s="6">
        <v>96950</v>
      </c>
      <c r="AH214" t="s">
        <v>122</v>
      </c>
      <c r="AJ214" s="8">
        <v>16702335504</v>
      </c>
      <c r="AK214">
        <v>0</v>
      </c>
      <c r="AL214" t="s">
        <v>831</v>
      </c>
      <c r="BE214" t="str">
        <f>"37-2012.00"</f>
        <v>37-2012.00</v>
      </c>
      <c r="BF214" t="s">
        <v>130</v>
      </c>
      <c r="BG214" t="s">
        <v>6509</v>
      </c>
      <c r="BH214" t="s">
        <v>6510</v>
      </c>
      <c r="BI214">
        <v>2</v>
      </c>
      <c r="BJ214">
        <v>2</v>
      </c>
      <c r="BK214" s="1">
        <v>45627</v>
      </c>
      <c r="BL214" s="1">
        <v>45991</v>
      </c>
      <c r="BM214" s="1">
        <v>45627</v>
      </c>
      <c r="BN214" s="1">
        <v>45991</v>
      </c>
      <c r="BO214">
        <v>40</v>
      </c>
      <c r="BP214">
        <v>0</v>
      </c>
      <c r="BQ214">
        <v>8</v>
      </c>
      <c r="BR214">
        <v>8</v>
      </c>
      <c r="BS214">
        <v>8</v>
      </c>
      <c r="BT214">
        <v>8</v>
      </c>
      <c r="BU214">
        <v>8</v>
      </c>
      <c r="BV214">
        <v>0</v>
      </c>
      <c r="BW214" t="str">
        <f>"8:00 AM"</f>
        <v>8:00 AM</v>
      </c>
      <c r="BX214" t="str">
        <f>"5:00 PM"</f>
        <v>5:00 PM</v>
      </c>
      <c r="BY214" t="s">
        <v>133</v>
      </c>
      <c r="BZ214">
        <v>0</v>
      </c>
      <c r="CA214">
        <v>3</v>
      </c>
      <c r="CB214" t="s">
        <v>117</v>
      </c>
      <c r="CD214" t="s">
        <v>6511</v>
      </c>
      <c r="CE214" t="s">
        <v>6512</v>
      </c>
      <c r="CG214" t="s">
        <v>120</v>
      </c>
      <c r="CH214" t="s">
        <v>121</v>
      </c>
      <c r="CI214" s="6">
        <v>96950</v>
      </c>
      <c r="CJ214" s="10">
        <v>7.64</v>
      </c>
      <c r="CK214" s="10">
        <v>7.64</v>
      </c>
      <c r="CL214" s="10">
        <v>11.46</v>
      </c>
      <c r="CM214" s="10">
        <v>11.46</v>
      </c>
      <c r="CN214" t="s">
        <v>137</v>
      </c>
      <c r="CO214" t="s">
        <v>140</v>
      </c>
      <c r="CP214" t="s">
        <v>138</v>
      </c>
      <c r="CR214" t="s">
        <v>117</v>
      </c>
      <c r="CS214" t="s">
        <v>139</v>
      </c>
      <c r="CT214" t="s">
        <v>140</v>
      </c>
      <c r="CU214" t="s">
        <v>139</v>
      </c>
      <c r="CV214" t="s">
        <v>140</v>
      </c>
      <c r="CW214" t="s">
        <v>139</v>
      </c>
      <c r="CX214" t="s">
        <v>140</v>
      </c>
      <c r="CY214" t="s">
        <v>6513</v>
      </c>
      <c r="CZ214" s="8">
        <v>16702335504</v>
      </c>
      <c r="DA214" t="s">
        <v>831</v>
      </c>
      <c r="DB214" t="s">
        <v>140</v>
      </c>
      <c r="DC214" t="s">
        <v>139</v>
      </c>
      <c r="DD214" t="s">
        <v>117</v>
      </c>
    </row>
    <row r="215" spans="1:114" ht="15" customHeight="1" x14ac:dyDescent="0.35">
      <c r="A215" t="s">
        <v>15812</v>
      </c>
      <c r="B215" t="s">
        <v>166</v>
      </c>
      <c r="C215" s="1">
        <v>45472</v>
      </c>
      <c r="D215" s="1">
        <v>45575</v>
      </c>
      <c r="E215" t="s">
        <v>116</v>
      </c>
      <c r="F215" s="1">
        <v>45595</v>
      </c>
      <c r="G215" t="s">
        <v>139</v>
      </c>
      <c r="H215" t="s">
        <v>117</v>
      </c>
      <c r="I215" t="s">
        <v>117</v>
      </c>
      <c r="J215" t="s">
        <v>1712</v>
      </c>
      <c r="L215" t="s">
        <v>1713</v>
      </c>
      <c r="M215" t="s">
        <v>1714</v>
      </c>
      <c r="N215" t="s">
        <v>120</v>
      </c>
      <c r="O215" t="s">
        <v>121</v>
      </c>
      <c r="P215" s="6">
        <v>96950</v>
      </c>
      <c r="Q215" t="s">
        <v>122</v>
      </c>
      <c r="S215" s="8">
        <v>16702858730</v>
      </c>
      <c r="U215" t="s">
        <v>1073</v>
      </c>
      <c r="V215">
        <v>561320</v>
      </c>
      <c r="W215" t="s">
        <v>124</v>
      </c>
      <c r="Y215" t="s">
        <v>1074</v>
      </c>
      <c r="Z215" t="s">
        <v>1075</v>
      </c>
      <c r="AA215" t="s">
        <v>1076</v>
      </c>
      <c r="AB215" t="s">
        <v>189</v>
      </c>
      <c r="AC215" t="s">
        <v>1713</v>
      </c>
      <c r="AD215" t="s">
        <v>1714</v>
      </c>
      <c r="AE215" t="s">
        <v>120</v>
      </c>
      <c r="AF215" t="s">
        <v>121</v>
      </c>
      <c r="AG215" s="6">
        <v>96950</v>
      </c>
      <c r="AH215" t="s">
        <v>122</v>
      </c>
      <c r="AJ215" s="8">
        <v>16702858730</v>
      </c>
      <c r="AL215" t="s">
        <v>1078</v>
      </c>
      <c r="BE215" t="str">
        <f>"37-2012.00"</f>
        <v>37-2012.00</v>
      </c>
      <c r="BF215" t="s">
        <v>130</v>
      </c>
      <c r="BG215" t="s">
        <v>11403</v>
      </c>
      <c r="BH215" t="s">
        <v>4545</v>
      </c>
      <c r="BI215">
        <v>15</v>
      </c>
      <c r="BK215" s="1">
        <v>45597</v>
      </c>
      <c r="BL215" s="1">
        <v>45961</v>
      </c>
      <c r="BO215">
        <v>35</v>
      </c>
      <c r="BP215">
        <v>0</v>
      </c>
      <c r="BQ215">
        <v>7</v>
      </c>
      <c r="BR215">
        <v>7</v>
      </c>
      <c r="BS215">
        <v>7</v>
      </c>
      <c r="BT215">
        <v>7</v>
      </c>
      <c r="BU215">
        <v>7</v>
      </c>
      <c r="BV215">
        <v>0</v>
      </c>
      <c r="BW215" t="str">
        <f>"9:00 AM"</f>
        <v>9:00 AM</v>
      </c>
      <c r="BX215" t="str">
        <f>"5:00 PM"</f>
        <v>5:00 PM</v>
      </c>
      <c r="BY215" t="s">
        <v>133</v>
      </c>
      <c r="BZ215">
        <v>0</v>
      </c>
      <c r="CA215">
        <v>3</v>
      </c>
      <c r="CB215" t="s">
        <v>117</v>
      </c>
      <c r="CD215" t="s">
        <v>15813</v>
      </c>
      <c r="CE215" t="s">
        <v>1718</v>
      </c>
      <c r="CF215" t="s">
        <v>982</v>
      </c>
      <c r="CG215" t="s">
        <v>120</v>
      </c>
      <c r="CH215" t="s">
        <v>121</v>
      </c>
      <c r="CI215" s="6">
        <v>96950</v>
      </c>
      <c r="CJ215" s="10">
        <v>7.64</v>
      </c>
      <c r="CK215" s="10">
        <v>7.64</v>
      </c>
      <c r="CL215" s="10">
        <v>11.46</v>
      </c>
      <c r="CM215" s="10">
        <v>11.46</v>
      </c>
      <c r="CN215" t="s">
        <v>137</v>
      </c>
      <c r="CO215" t="s">
        <v>194</v>
      </c>
      <c r="CP215" t="s">
        <v>138</v>
      </c>
      <c r="CR215" t="s">
        <v>117</v>
      </c>
      <c r="CS215" t="s">
        <v>139</v>
      </c>
      <c r="CT215" t="s">
        <v>140</v>
      </c>
      <c r="CU215" t="s">
        <v>139</v>
      </c>
      <c r="CV215" t="s">
        <v>140</v>
      </c>
      <c r="CW215" t="s">
        <v>139</v>
      </c>
      <c r="CX215" t="s">
        <v>140</v>
      </c>
      <c r="CY215" s="2" t="s">
        <v>3712</v>
      </c>
      <c r="CZ215" s="8">
        <v>16702858730</v>
      </c>
      <c r="DA215" t="s">
        <v>1078</v>
      </c>
      <c r="DB215" t="s">
        <v>164</v>
      </c>
      <c r="DC215" t="s">
        <v>139</v>
      </c>
      <c r="DD215" t="s">
        <v>117</v>
      </c>
    </row>
    <row r="216" spans="1:114" ht="15" customHeight="1" x14ac:dyDescent="0.35">
      <c r="A216" t="s">
        <v>13064</v>
      </c>
      <c r="B216" t="s">
        <v>166</v>
      </c>
      <c r="C216" s="1">
        <v>45472</v>
      </c>
      <c r="D216" s="1">
        <v>45575</v>
      </c>
      <c r="E216" t="s">
        <v>211</v>
      </c>
      <c r="G216" t="s">
        <v>117</v>
      </c>
      <c r="H216" t="s">
        <v>117</v>
      </c>
      <c r="I216" t="s">
        <v>117</v>
      </c>
      <c r="J216" t="s">
        <v>1712</v>
      </c>
      <c r="L216" t="s">
        <v>1713</v>
      </c>
      <c r="M216" t="s">
        <v>1714</v>
      </c>
      <c r="N216" t="s">
        <v>120</v>
      </c>
      <c r="O216" t="s">
        <v>121</v>
      </c>
      <c r="P216" s="6">
        <v>96950</v>
      </c>
      <c r="Q216" t="s">
        <v>122</v>
      </c>
      <c r="S216" s="8">
        <v>16702858730</v>
      </c>
      <c r="U216" t="s">
        <v>1073</v>
      </c>
      <c r="V216">
        <v>561320</v>
      </c>
      <c r="W216" t="s">
        <v>124</v>
      </c>
      <c r="Y216" t="s">
        <v>1074</v>
      </c>
      <c r="Z216" t="s">
        <v>1075</v>
      </c>
      <c r="AA216" t="s">
        <v>1076</v>
      </c>
      <c r="AB216" t="s">
        <v>189</v>
      </c>
      <c r="AC216" t="s">
        <v>1713</v>
      </c>
      <c r="AD216" t="s">
        <v>1714</v>
      </c>
      <c r="AE216" t="s">
        <v>120</v>
      </c>
      <c r="AF216" t="s">
        <v>121</v>
      </c>
      <c r="AG216" s="6">
        <v>96950</v>
      </c>
      <c r="AH216" t="s">
        <v>122</v>
      </c>
      <c r="AJ216" s="8">
        <v>16702858730</v>
      </c>
      <c r="AL216" t="s">
        <v>1078</v>
      </c>
      <c r="BE216" t="str">
        <f>"37-2012.00"</f>
        <v>37-2012.00</v>
      </c>
      <c r="BF216" t="s">
        <v>130</v>
      </c>
      <c r="BG216" t="s">
        <v>11403</v>
      </c>
      <c r="BH216" t="s">
        <v>4545</v>
      </c>
      <c r="BI216">
        <v>10</v>
      </c>
      <c r="BK216" s="1">
        <v>45566</v>
      </c>
      <c r="BL216" s="1">
        <v>45930</v>
      </c>
      <c r="BO216">
        <v>35</v>
      </c>
      <c r="BP216">
        <v>0</v>
      </c>
      <c r="BQ216">
        <v>7</v>
      </c>
      <c r="BR216">
        <v>7</v>
      </c>
      <c r="BS216">
        <v>7</v>
      </c>
      <c r="BT216">
        <v>7</v>
      </c>
      <c r="BU216">
        <v>7</v>
      </c>
      <c r="BV216">
        <v>0</v>
      </c>
      <c r="BW216" t="str">
        <f>"9:00 AM"</f>
        <v>9:00 AM</v>
      </c>
      <c r="BX216" t="str">
        <f>"5:00 PM"</f>
        <v>5:00 PM</v>
      </c>
      <c r="BY216" t="s">
        <v>133</v>
      </c>
      <c r="BZ216">
        <v>0</v>
      </c>
      <c r="CA216">
        <v>3</v>
      </c>
      <c r="CB216" t="s">
        <v>117</v>
      </c>
      <c r="CD216" s="2" t="s">
        <v>13065</v>
      </c>
      <c r="CE216" t="s">
        <v>1718</v>
      </c>
      <c r="CF216" t="s">
        <v>982</v>
      </c>
      <c r="CG216" t="s">
        <v>120</v>
      </c>
      <c r="CH216" t="s">
        <v>121</v>
      </c>
      <c r="CI216" s="6">
        <v>96950</v>
      </c>
      <c r="CJ216" s="10">
        <v>7.64</v>
      </c>
      <c r="CK216" s="10">
        <v>7.64</v>
      </c>
      <c r="CL216" s="10">
        <v>11.46</v>
      </c>
      <c r="CM216" s="10">
        <v>11.46</v>
      </c>
      <c r="CN216" t="s">
        <v>137</v>
      </c>
      <c r="CO216" t="s">
        <v>194</v>
      </c>
      <c r="CP216" t="s">
        <v>138</v>
      </c>
      <c r="CR216" t="s">
        <v>117</v>
      </c>
      <c r="CS216" t="s">
        <v>139</v>
      </c>
      <c r="CT216" t="s">
        <v>140</v>
      </c>
      <c r="CU216" t="s">
        <v>139</v>
      </c>
      <c r="CV216" t="s">
        <v>140</v>
      </c>
      <c r="CW216" t="s">
        <v>139</v>
      </c>
      <c r="CX216" t="s">
        <v>140</v>
      </c>
      <c r="CY216" s="2" t="s">
        <v>13066</v>
      </c>
      <c r="CZ216" s="8">
        <v>16702858730</v>
      </c>
      <c r="DA216" t="s">
        <v>1078</v>
      </c>
      <c r="DB216" t="s">
        <v>164</v>
      </c>
      <c r="DC216" t="s">
        <v>139</v>
      </c>
      <c r="DD216" t="s">
        <v>117</v>
      </c>
    </row>
    <row r="217" spans="1:114" ht="15" customHeight="1" x14ac:dyDescent="0.35">
      <c r="A217" t="s">
        <v>10956</v>
      </c>
      <c r="B217" t="s">
        <v>144</v>
      </c>
      <c r="C217" s="1">
        <v>45476</v>
      </c>
      <c r="D217" s="1">
        <v>45575</v>
      </c>
      <c r="E217" t="s">
        <v>116</v>
      </c>
      <c r="F217" s="1">
        <v>45564</v>
      </c>
      <c r="G217" t="s">
        <v>117</v>
      </c>
      <c r="H217" t="s">
        <v>117</v>
      </c>
      <c r="I217" t="s">
        <v>117</v>
      </c>
      <c r="J217" t="s">
        <v>8543</v>
      </c>
      <c r="K217" t="s">
        <v>10957</v>
      </c>
      <c r="L217" t="s">
        <v>2100</v>
      </c>
      <c r="M217" t="s">
        <v>140</v>
      </c>
      <c r="N217" t="s">
        <v>120</v>
      </c>
      <c r="O217" t="s">
        <v>121</v>
      </c>
      <c r="P217" s="6">
        <v>96950</v>
      </c>
      <c r="Q217" t="s">
        <v>122</v>
      </c>
      <c r="S217" s="8">
        <v>16702879168</v>
      </c>
      <c r="U217" t="s">
        <v>8545</v>
      </c>
      <c r="V217">
        <v>445110</v>
      </c>
      <c r="W217" t="s">
        <v>124</v>
      </c>
      <c r="Y217" t="s">
        <v>268</v>
      </c>
      <c r="Z217" t="s">
        <v>8546</v>
      </c>
      <c r="AB217" t="s">
        <v>128</v>
      </c>
      <c r="AC217" t="s">
        <v>2100</v>
      </c>
      <c r="AD217" t="s">
        <v>140</v>
      </c>
      <c r="AE217" t="s">
        <v>120</v>
      </c>
      <c r="AF217" t="s">
        <v>121</v>
      </c>
      <c r="AG217" s="6">
        <v>96950</v>
      </c>
      <c r="AH217" t="s">
        <v>122</v>
      </c>
      <c r="AJ217" s="8">
        <v>16702359168</v>
      </c>
      <c r="AL217" t="s">
        <v>8547</v>
      </c>
      <c r="BE217" t="str">
        <f>"11-2022.00"</f>
        <v>11-2022.00</v>
      </c>
      <c r="BF217" t="s">
        <v>2340</v>
      </c>
      <c r="BG217" t="s">
        <v>10958</v>
      </c>
      <c r="BH217" t="s">
        <v>2342</v>
      </c>
      <c r="BI217">
        <v>2</v>
      </c>
      <c r="BJ217">
        <v>2</v>
      </c>
      <c r="BK217" s="1">
        <v>45566</v>
      </c>
      <c r="BL217" s="1">
        <v>45930</v>
      </c>
      <c r="BM217" s="1">
        <v>45575</v>
      </c>
      <c r="BN217" s="1">
        <v>45930</v>
      </c>
      <c r="BO217">
        <v>35</v>
      </c>
      <c r="BP217">
        <v>0</v>
      </c>
      <c r="BQ217">
        <v>7</v>
      </c>
      <c r="BR217">
        <v>7</v>
      </c>
      <c r="BS217">
        <v>7</v>
      </c>
      <c r="BT217">
        <v>7</v>
      </c>
      <c r="BU217">
        <v>7</v>
      </c>
      <c r="BV217">
        <v>0</v>
      </c>
      <c r="BW217" t="str">
        <f>"8:00 AM"</f>
        <v>8:00 AM</v>
      </c>
      <c r="BX217" t="str">
        <f>"5:00 PM"</f>
        <v>5:00 PM</v>
      </c>
      <c r="BY217" t="s">
        <v>159</v>
      </c>
      <c r="BZ217">
        <v>0</v>
      </c>
      <c r="CA217">
        <v>36</v>
      </c>
      <c r="CB217" t="s">
        <v>139</v>
      </c>
      <c r="CC217">
        <v>18</v>
      </c>
      <c r="CD217" s="2" t="s">
        <v>10959</v>
      </c>
      <c r="CE217" t="s">
        <v>2100</v>
      </c>
      <c r="CF217" t="s">
        <v>140</v>
      </c>
      <c r="CG217" t="s">
        <v>120</v>
      </c>
      <c r="CH217" t="s">
        <v>121</v>
      </c>
      <c r="CI217" s="6">
        <v>96950</v>
      </c>
      <c r="CJ217" s="10">
        <v>17.07</v>
      </c>
      <c r="CK217" s="10">
        <v>17.07</v>
      </c>
      <c r="CN217" t="s">
        <v>137</v>
      </c>
      <c r="CO217" t="s">
        <v>10960</v>
      </c>
      <c r="CP217" t="s">
        <v>138</v>
      </c>
      <c r="CR217" t="s">
        <v>117</v>
      </c>
      <c r="CS217" t="s">
        <v>139</v>
      </c>
      <c r="CT217" t="s">
        <v>140</v>
      </c>
      <c r="CU217" t="s">
        <v>140</v>
      </c>
      <c r="CV217" t="s">
        <v>140</v>
      </c>
      <c r="CW217" t="s">
        <v>139</v>
      </c>
      <c r="CX217" t="s">
        <v>140</v>
      </c>
      <c r="CY217" t="s">
        <v>3400</v>
      </c>
      <c r="CZ217" s="8">
        <v>16702359168</v>
      </c>
      <c r="DA217" t="s">
        <v>8551</v>
      </c>
      <c r="DB217" t="s">
        <v>140</v>
      </c>
      <c r="DC217" t="s">
        <v>139</v>
      </c>
      <c r="DD217" t="s">
        <v>117</v>
      </c>
    </row>
    <row r="218" spans="1:114" ht="15" customHeight="1" x14ac:dyDescent="0.35">
      <c r="A218" t="s">
        <v>14257</v>
      </c>
      <c r="B218" t="s">
        <v>144</v>
      </c>
      <c r="C218" s="1">
        <v>45477</v>
      </c>
      <c r="D218" s="1">
        <v>45575</v>
      </c>
      <c r="E218" t="s">
        <v>116</v>
      </c>
      <c r="F218" s="1">
        <v>45564</v>
      </c>
      <c r="G218" t="s">
        <v>117</v>
      </c>
      <c r="H218" t="s">
        <v>117</v>
      </c>
      <c r="I218" t="s">
        <v>117</v>
      </c>
      <c r="J218" t="s">
        <v>8425</v>
      </c>
      <c r="K218" t="s">
        <v>8426</v>
      </c>
      <c r="L218" t="s">
        <v>8427</v>
      </c>
      <c r="N218" t="s">
        <v>222</v>
      </c>
      <c r="O218" t="s">
        <v>121</v>
      </c>
      <c r="P218" s="6">
        <v>96951</v>
      </c>
      <c r="Q218" t="s">
        <v>122</v>
      </c>
      <c r="S218" s="8">
        <v>16707852766</v>
      </c>
      <c r="U218" t="s">
        <v>8428</v>
      </c>
      <c r="V218">
        <v>445110</v>
      </c>
      <c r="W218" t="s">
        <v>124</v>
      </c>
      <c r="Y218" t="s">
        <v>8429</v>
      </c>
      <c r="Z218" t="s">
        <v>8430</v>
      </c>
      <c r="AB218" t="s">
        <v>1057</v>
      </c>
      <c r="AC218" t="s">
        <v>8427</v>
      </c>
      <c r="AE218" t="s">
        <v>222</v>
      </c>
      <c r="AF218" t="s">
        <v>121</v>
      </c>
      <c r="AG218" s="6">
        <v>96951</v>
      </c>
      <c r="AH218" t="s">
        <v>122</v>
      </c>
      <c r="AJ218" s="8">
        <v>16707852766</v>
      </c>
      <c r="AL218" t="s">
        <v>14258</v>
      </c>
      <c r="BE218" t="str">
        <f>"41-2031.00"</f>
        <v>41-2031.00</v>
      </c>
      <c r="BF218" t="s">
        <v>1189</v>
      </c>
      <c r="BG218" t="s">
        <v>14259</v>
      </c>
      <c r="BH218" t="s">
        <v>2254</v>
      </c>
      <c r="BI218">
        <v>2</v>
      </c>
      <c r="BJ218">
        <v>2</v>
      </c>
      <c r="BK218" s="1">
        <v>45566</v>
      </c>
      <c r="BL218" s="1">
        <v>45930</v>
      </c>
      <c r="BM218" s="1">
        <v>45575</v>
      </c>
      <c r="BN218" s="1">
        <v>45930</v>
      </c>
      <c r="BO218">
        <v>35</v>
      </c>
      <c r="BP218">
        <v>0</v>
      </c>
      <c r="BQ218">
        <v>7</v>
      </c>
      <c r="BR218">
        <v>7</v>
      </c>
      <c r="BS218">
        <v>7</v>
      </c>
      <c r="BT218">
        <v>7</v>
      </c>
      <c r="BU218">
        <v>7</v>
      </c>
      <c r="BV218">
        <v>0</v>
      </c>
      <c r="BW218" t="str">
        <f>"8:00 AM"</f>
        <v>8:00 AM</v>
      </c>
      <c r="BX218" t="str">
        <f>"5:00 PM"</f>
        <v>5:00 PM</v>
      </c>
      <c r="BY218" t="s">
        <v>133</v>
      </c>
      <c r="BZ218">
        <v>0</v>
      </c>
      <c r="CA218">
        <v>6</v>
      </c>
      <c r="CB218" t="s">
        <v>117</v>
      </c>
      <c r="CD218" t="s">
        <v>14260</v>
      </c>
      <c r="CE218" t="s">
        <v>221</v>
      </c>
      <c r="CG218" t="s">
        <v>222</v>
      </c>
      <c r="CH218" t="s">
        <v>121</v>
      </c>
      <c r="CI218" s="6">
        <v>96951</v>
      </c>
      <c r="CJ218" s="10">
        <v>9.9</v>
      </c>
      <c r="CK218" s="10">
        <v>9.9</v>
      </c>
      <c r="CL218" s="10">
        <v>14.85</v>
      </c>
      <c r="CM218" s="10">
        <v>14.85</v>
      </c>
      <c r="CN218" t="s">
        <v>137</v>
      </c>
      <c r="CO218" t="s">
        <v>162</v>
      </c>
      <c r="CP218" t="s">
        <v>138</v>
      </c>
      <c r="CR218" t="s">
        <v>117</v>
      </c>
      <c r="CS218" t="s">
        <v>139</v>
      </c>
      <c r="CT218" t="s">
        <v>140</v>
      </c>
      <c r="CU218" t="s">
        <v>139</v>
      </c>
      <c r="CV218" t="s">
        <v>140</v>
      </c>
      <c r="CW218" t="s">
        <v>139</v>
      </c>
      <c r="CX218" t="s">
        <v>140</v>
      </c>
      <c r="CY218" t="s">
        <v>774</v>
      </c>
      <c r="CZ218" s="8">
        <v>16707852766</v>
      </c>
      <c r="DA218" t="s">
        <v>8436</v>
      </c>
      <c r="DB218" t="s">
        <v>140</v>
      </c>
      <c r="DC218" t="s">
        <v>139</v>
      </c>
      <c r="DD218" t="s">
        <v>117</v>
      </c>
      <c r="DE218" t="s">
        <v>8429</v>
      </c>
      <c r="DF218" t="s">
        <v>8430</v>
      </c>
      <c r="DH218" t="s">
        <v>8428</v>
      </c>
      <c r="DI218" t="s">
        <v>8437</v>
      </c>
      <c r="DJ218" t="s">
        <v>8436</v>
      </c>
    </row>
    <row r="219" spans="1:114" ht="15" customHeight="1" x14ac:dyDescent="0.35">
      <c r="A219" t="s">
        <v>3760</v>
      </c>
      <c r="B219" t="s">
        <v>144</v>
      </c>
      <c r="C219" s="1">
        <v>45478</v>
      </c>
      <c r="D219" s="1">
        <v>45575</v>
      </c>
      <c r="E219" t="s">
        <v>116</v>
      </c>
      <c r="F219" s="1">
        <v>45558</v>
      </c>
      <c r="G219" t="s">
        <v>117</v>
      </c>
      <c r="H219" t="s">
        <v>117</v>
      </c>
      <c r="I219" t="s">
        <v>117</v>
      </c>
      <c r="J219" t="s">
        <v>3761</v>
      </c>
      <c r="K219" t="s">
        <v>3762</v>
      </c>
      <c r="L219" t="s">
        <v>3763</v>
      </c>
      <c r="M219" t="s">
        <v>3764</v>
      </c>
      <c r="N219" t="s">
        <v>120</v>
      </c>
      <c r="O219" t="s">
        <v>121</v>
      </c>
      <c r="P219" s="6">
        <v>96950</v>
      </c>
      <c r="Q219" t="s">
        <v>122</v>
      </c>
      <c r="S219" s="8">
        <v>16707830213</v>
      </c>
      <c r="U219" t="s">
        <v>3765</v>
      </c>
      <c r="V219">
        <v>531110</v>
      </c>
      <c r="W219" t="s">
        <v>124</v>
      </c>
      <c r="Y219" t="s">
        <v>3766</v>
      </c>
      <c r="Z219" t="s">
        <v>3767</v>
      </c>
      <c r="AA219" t="s">
        <v>140</v>
      </c>
      <c r="AB219" t="s">
        <v>154</v>
      </c>
      <c r="AC219" t="s">
        <v>3763</v>
      </c>
      <c r="AD219" t="s">
        <v>3764</v>
      </c>
      <c r="AE219" t="s">
        <v>120</v>
      </c>
      <c r="AF219" t="s">
        <v>121</v>
      </c>
      <c r="AG219" s="6">
        <v>96950</v>
      </c>
      <c r="AH219" t="s">
        <v>122</v>
      </c>
      <c r="AJ219" s="8">
        <v>16707830213</v>
      </c>
      <c r="AL219" t="s">
        <v>3768</v>
      </c>
      <c r="BE219" t="str">
        <f>"49-9071.00"</f>
        <v>49-9071.00</v>
      </c>
      <c r="BF219" t="s">
        <v>156</v>
      </c>
      <c r="BG219" t="s">
        <v>3769</v>
      </c>
      <c r="BH219" t="s">
        <v>3770</v>
      </c>
      <c r="BI219">
        <v>10</v>
      </c>
      <c r="BJ219">
        <v>10</v>
      </c>
      <c r="BK219" s="1">
        <v>45560</v>
      </c>
      <c r="BL219" s="1">
        <v>45924</v>
      </c>
      <c r="BM219" s="1">
        <v>45575</v>
      </c>
      <c r="BN219" s="1">
        <v>45924</v>
      </c>
      <c r="BO219">
        <v>40</v>
      </c>
      <c r="BP219">
        <v>0</v>
      </c>
      <c r="BQ219">
        <v>8</v>
      </c>
      <c r="BR219">
        <v>8</v>
      </c>
      <c r="BS219">
        <v>8</v>
      </c>
      <c r="BT219">
        <v>8</v>
      </c>
      <c r="BU219">
        <v>8</v>
      </c>
      <c r="BV219">
        <v>0</v>
      </c>
      <c r="BW219" t="str">
        <f>"8:00 AM"</f>
        <v>8:00 AM</v>
      </c>
      <c r="BX219" t="str">
        <f>"5:00 PM"</f>
        <v>5:00 PM</v>
      </c>
      <c r="BY219" t="s">
        <v>159</v>
      </c>
      <c r="BZ219">
        <v>0</v>
      </c>
      <c r="CA219">
        <v>24</v>
      </c>
      <c r="CB219" t="s">
        <v>117</v>
      </c>
      <c r="CD219" t="s">
        <v>3771</v>
      </c>
      <c r="CE219" t="s">
        <v>3772</v>
      </c>
      <c r="CF219" t="s">
        <v>140</v>
      </c>
      <c r="CG219" t="s">
        <v>120</v>
      </c>
      <c r="CH219" t="s">
        <v>121</v>
      </c>
      <c r="CI219" s="6">
        <v>96950</v>
      </c>
      <c r="CJ219" s="10">
        <v>9.5399999999999991</v>
      </c>
      <c r="CK219" s="10">
        <v>9.5399999999999991</v>
      </c>
      <c r="CL219" s="10">
        <v>14.31</v>
      </c>
      <c r="CM219" s="10">
        <v>14.31</v>
      </c>
      <c r="CN219" t="s">
        <v>137</v>
      </c>
      <c r="CO219" t="s">
        <v>140</v>
      </c>
      <c r="CP219" t="s">
        <v>138</v>
      </c>
      <c r="CR219" t="s">
        <v>117</v>
      </c>
      <c r="CS219" t="s">
        <v>139</v>
      </c>
      <c r="CT219" t="s">
        <v>139</v>
      </c>
      <c r="CU219" t="s">
        <v>139</v>
      </c>
      <c r="CV219" t="s">
        <v>140</v>
      </c>
      <c r="CW219" t="s">
        <v>139</v>
      </c>
      <c r="CX219" t="s">
        <v>140</v>
      </c>
      <c r="CY219" t="s">
        <v>1167</v>
      </c>
      <c r="CZ219" s="8">
        <v>16707830213</v>
      </c>
      <c r="DA219" t="s">
        <v>3768</v>
      </c>
      <c r="DB219" t="s">
        <v>309</v>
      </c>
      <c r="DC219" t="s">
        <v>139</v>
      </c>
      <c r="DD219" t="s">
        <v>117</v>
      </c>
      <c r="DE219" t="s">
        <v>1530</v>
      </c>
      <c r="DF219" t="s">
        <v>1531</v>
      </c>
      <c r="DG219" t="s">
        <v>1532</v>
      </c>
      <c r="DH219" t="s">
        <v>1156</v>
      </c>
      <c r="DI219" t="s">
        <v>1153</v>
      </c>
      <c r="DJ219" t="s">
        <v>1162</v>
      </c>
    </row>
    <row r="220" spans="1:114" ht="15" customHeight="1" x14ac:dyDescent="0.35">
      <c r="A220" t="s">
        <v>13018</v>
      </c>
      <c r="B220" t="s">
        <v>144</v>
      </c>
      <c r="C220" s="1">
        <v>45478</v>
      </c>
      <c r="D220" s="1">
        <v>45575</v>
      </c>
      <c r="E220" t="s">
        <v>211</v>
      </c>
      <c r="G220" t="s">
        <v>117</v>
      </c>
      <c r="H220" t="s">
        <v>117</v>
      </c>
      <c r="I220" t="s">
        <v>117</v>
      </c>
      <c r="J220" t="s">
        <v>13019</v>
      </c>
      <c r="K220" t="s">
        <v>13020</v>
      </c>
      <c r="L220" t="s">
        <v>13021</v>
      </c>
      <c r="M220" t="s">
        <v>13022</v>
      </c>
      <c r="N220" t="s">
        <v>120</v>
      </c>
      <c r="O220" t="s">
        <v>121</v>
      </c>
      <c r="P220" s="6">
        <v>96950</v>
      </c>
      <c r="Q220" t="s">
        <v>122</v>
      </c>
      <c r="R220" t="s">
        <v>140</v>
      </c>
      <c r="S220" s="8">
        <v>16702330490</v>
      </c>
      <c r="U220" t="s">
        <v>13023</v>
      </c>
      <c r="V220">
        <v>812112</v>
      </c>
      <c r="W220" t="s">
        <v>124</v>
      </c>
      <c r="Y220" t="s">
        <v>13024</v>
      </c>
      <c r="Z220" t="s">
        <v>13025</v>
      </c>
      <c r="AA220" t="s">
        <v>13026</v>
      </c>
      <c r="AB220" t="s">
        <v>154</v>
      </c>
      <c r="AC220" t="s">
        <v>13021</v>
      </c>
      <c r="AD220" t="s">
        <v>13022</v>
      </c>
      <c r="AE220" t="s">
        <v>120</v>
      </c>
      <c r="AF220" t="s">
        <v>121</v>
      </c>
      <c r="AG220" s="6">
        <v>96950</v>
      </c>
      <c r="AH220" t="s">
        <v>122</v>
      </c>
      <c r="AJ220" s="8">
        <v>16702330490</v>
      </c>
      <c r="AL220" t="s">
        <v>13027</v>
      </c>
      <c r="BE220" t="str">
        <f>"39-5012.00"</f>
        <v>39-5012.00</v>
      </c>
      <c r="BF220" t="s">
        <v>272</v>
      </c>
      <c r="BG220" t="s">
        <v>13028</v>
      </c>
      <c r="BH220" t="s">
        <v>13029</v>
      </c>
      <c r="BI220">
        <v>1</v>
      </c>
      <c r="BJ220">
        <v>1</v>
      </c>
      <c r="BK220" s="1">
        <v>45585</v>
      </c>
      <c r="BL220" s="1">
        <v>45949</v>
      </c>
      <c r="BM220" s="1">
        <v>45585</v>
      </c>
      <c r="BN220" s="1">
        <v>45949</v>
      </c>
      <c r="BO220">
        <v>35</v>
      </c>
      <c r="BP220">
        <v>0</v>
      </c>
      <c r="BQ220">
        <v>7</v>
      </c>
      <c r="BR220">
        <v>7</v>
      </c>
      <c r="BS220">
        <v>7</v>
      </c>
      <c r="BT220">
        <v>7</v>
      </c>
      <c r="BU220">
        <v>7</v>
      </c>
      <c r="BV220">
        <v>0</v>
      </c>
      <c r="BW220" t="str">
        <f>"10:00 AM"</f>
        <v>10:00 AM</v>
      </c>
      <c r="BX220" t="str">
        <f>"6:00 PM"</f>
        <v>6:00 PM</v>
      </c>
      <c r="BY220" t="s">
        <v>159</v>
      </c>
      <c r="BZ220">
        <v>0</v>
      </c>
      <c r="CA220">
        <v>24</v>
      </c>
      <c r="CB220" t="s">
        <v>117</v>
      </c>
      <c r="CD220" t="s">
        <v>13030</v>
      </c>
      <c r="CE220" t="s">
        <v>13031</v>
      </c>
      <c r="CF220" t="s">
        <v>140</v>
      </c>
      <c r="CG220" t="s">
        <v>120</v>
      </c>
      <c r="CH220" t="s">
        <v>121</v>
      </c>
      <c r="CI220" s="6">
        <v>96950</v>
      </c>
      <c r="CJ220" s="10">
        <v>9.77</v>
      </c>
      <c r="CK220" s="10">
        <v>9.77</v>
      </c>
      <c r="CL220" s="10">
        <v>14.66</v>
      </c>
      <c r="CM220" s="10">
        <v>14.66</v>
      </c>
      <c r="CN220" t="s">
        <v>137</v>
      </c>
      <c r="CO220" t="s">
        <v>140</v>
      </c>
      <c r="CP220" t="s">
        <v>138</v>
      </c>
      <c r="CR220" t="s">
        <v>117</v>
      </c>
      <c r="CS220" t="s">
        <v>139</v>
      </c>
      <c r="CT220" t="s">
        <v>140</v>
      </c>
      <c r="CU220" t="s">
        <v>139</v>
      </c>
      <c r="CV220" t="s">
        <v>140</v>
      </c>
      <c r="CW220" t="s">
        <v>139</v>
      </c>
      <c r="CX220" t="s">
        <v>140</v>
      </c>
      <c r="CY220" t="s">
        <v>1167</v>
      </c>
      <c r="CZ220" s="8">
        <v>16702330490</v>
      </c>
      <c r="DA220" t="s">
        <v>13027</v>
      </c>
      <c r="DB220" t="s">
        <v>309</v>
      </c>
      <c r="DC220" t="s">
        <v>139</v>
      </c>
      <c r="DD220" t="s">
        <v>117</v>
      </c>
      <c r="DE220" t="s">
        <v>1530</v>
      </c>
      <c r="DF220" t="s">
        <v>1531</v>
      </c>
      <c r="DG220" t="s">
        <v>1532</v>
      </c>
      <c r="DH220" t="s">
        <v>1156</v>
      </c>
      <c r="DI220" t="s">
        <v>1153</v>
      </c>
      <c r="DJ220" t="s">
        <v>1162</v>
      </c>
    </row>
    <row r="221" spans="1:114" ht="15" customHeight="1" x14ac:dyDescent="0.35">
      <c r="A221" t="s">
        <v>9345</v>
      </c>
      <c r="B221" t="s">
        <v>166</v>
      </c>
      <c r="C221" s="1">
        <v>45478</v>
      </c>
      <c r="D221" s="1">
        <v>45575</v>
      </c>
      <c r="E221" t="s">
        <v>116</v>
      </c>
      <c r="F221" s="1">
        <v>45564</v>
      </c>
      <c r="G221" t="s">
        <v>117</v>
      </c>
      <c r="H221" t="s">
        <v>117</v>
      </c>
      <c r="I221" t="s">
        <v>117</v>
      </c>
      <c r="J221" t="s">
        <v>3761</v>
      </c>
      <c r="K221" t="s">
        <v>3762</v>
      </c>
      <c r="L221" t="s">
        <v>3763</v>
      </c>
      <c r="M221" t="s">
        <v>3764</v>
      </c>
      <c r="N221" t="s">
        <v>120</v>
      </c>
      <c r="O221" t="s">
        <v>121</v>
      </c>
      <c r="P221" s="6">
        <v>96950</v>
      </c>
      <c r="Q221" t="s">
        <v>122</v>
      </c>
      <c r="S221" s="8">
        <v>16707830213</v>
      </c>
      <c r="U221" t="s">
        <v>3765</v>
      </c>
      <c r="V221">
        <v>531110</v>
      </c>
      <c r="W221" t="s">
        <v>124</v>
      </c>
      <c r="Y221" t="s">
        <v>3766</v>
      </c>
      <c r="Z221" t="s">
        <v>3767</v>
      </c>
      <c r="AA221" t="s">
        <v>140</v>
      </c>
      <c r="AB221" t="s">
        <v>154</v>
      </c>
      <c r="AC221" t="s">
        <v>3763</v>
      </c>
      <c r="AD221" t="s">
        <v>3764</v>
      </c>
      <c r="AE221" t="s">
        <v>120</v>
      </c>
      <c r="AF221" t="s">
        <v>121</v>
      </c>
      <c r="AG221" s="6">
        <v>96950</v>
      </c>
      <c r="AH221" t="s">
        <v>122</v>
      </c>
      <c r="AJ221" s="8">
        <v>16707830213</v>
      </c>
      <c r="AL221" t="s">
        <v>3768</v>
      </c>
      <c r="BE221" t="str">
        <f>"49-9071.00"</f>
        <v>49-9071.00</v>
      </c>
      <c r="BF221" t="s">
        <v>156</v>
      </c>
      <c r="BG221" t="s">
        <v>3769</v>
      </c>
      <c r="BH221" t="s">
        <v>3770</v>
      </c>
      <c r="BI221">
        <v>1</v>
      </c>
      <c r="BK221" s="1">
        <v>45566</v>
      </c>
      <c r="BL221" s="1">
        <v>45930</v>
      </c>
      <c r="BO221">
        <v>40</v>
      </c>
      <c r="BP221">
        <v>0</v>
      </c>
      <c r="BQ221">
        <v>8</v>
      </c>
      <c r="BR221">
        <v>8</v>
      </c>
      <c r="BS221">
        <v>8</v>
      </c>
      <c r="BT221">
        <v>8</v>
      </c>
      <c r="BU221">
        <v>8</v>
      </c>
      <c r="BV221">
        <v>0</v>
      </c>
      <c r="BW221" t="str">
        <f>"8:00 AM"</f>
        <v>8:00 AM</v>
      </c>
      <c r="BX221" t="str">
        <f>"5:00 PM"</f>
        <v>5:00 PM</v>
      </c>
      <c r="BY221" t="s">
        <v>159</v>
      </c>
      <c r="BZ221">
        <v>0</v>
      </c>
      <c r="CA221">
        <v>24</v>
      </c>
      <c r="CB221" t="s">
        <v>117</v>
      </c>
      <c r="CD221" t="s">
        <v>9346</v>
      </c>
      <c r="CE221" t="s">
        <v>3772</v>
      </c>
      <c r="CF221" t="s">
        <v>140</v>
      </c>
      <c r="CG221" t="s">
        <v>120</v>
      </c>
      <c r="CH221" t="s">
        <v>121</v>
      </c>
      <c r="CI221" s="6">
        <v>96950</v>
      </c>
      <c r="CJ221" s="10">
        <v>9.5399999999999991</v>
      </c>
      <c r="CK221" s="10">
        <v>9.5399999999999991</v>
      </c>
      <c r="CL221" s="10">
        <v>14.31</v>
      </c>
      <c r="CM221" s="10">
        <v>14.31</v>
      </c>
      <c r="CN221" t="s">
        <v>137</v>
      </c>
      <c r="CO221" t="s">
        <v>140</v>
      </c>
      <c r="CP221" t="s">
        <v>138</v>
      </c>
      <c r="CR221" t="s">
        <v>117</v>
      </c>
      <c r="CS221" t="s">
        <v>139</v>
      </c>
      <c r="CT221" t="s">
        <v>139</v>
      </c>
      <c r="CU221" t="s">
        <v>139</v>
      </c>
      <c r="CV221" t="s">
        <v>140</v>
      </c>
      <c r="CW221" t="s">
        <v>139</v>
      </c>
      <c r="CX221" t="s">
        <v>140</v>
      </c>
      <c r="CY221" t="s">
        <v>1167</v>
      </c>
      <c r="CZ221" s="8">
        <v>16707830213</v>
      </c>
      <c r="DA221" t="s">
        <v>3768</v>
      </c>
      <c r="DB221" t="s">
        <v>309</v>
      </c>
      <c r="DC221" t="s">
        <v>139</v>
      </c>
      <c r="DD221" t="s">
        <v>117</v>
      </c>
      <c r="DE221" t="s">
        <v>1530</v>
      </c>
      <c r="DF221" t="s">
        <v>1531</v>
      </c>
      <c r="DG221" t="s">
        <v>1532</v>
      </c>
      <c r="DH221" t="s">
        <v>1156</v>
      </c>
      <c r="DI221" t="s">
        <v>1153</v>
      </c>
      <c r="DJ221" t="s">
        <v>1162</v>
      </c>
    </row>
    <row r="222" spans="1:114" ht="15" customHeight="1" x14ac:dyDescent="0.35">
      <c r="A222" t="s">
        <v>11092</v>
      </c>
      <c r="B222" t="s">
        <v>166</v>
      </c>
      <c r="C222" s="1">
        <v>45478</v>
      </c>
      <c r="D222" s="1">
        <v>45575</v>
      </c>
      <c r="E222" t="s">
        <v>116</v>
      </c>
      <c r="F222" s="1">
        <v>45595</v>
      </c>
      <c r="G222" t="s">
        <v>117</v>
      </c>
      <c r="H222" t="s">
        <v>117</v>
      </c>
      <c r="I222" t="s">
        <v>117</v>
      </c>
      <c r="J222" t="s">
        <v>7938</v>
      </c>
      <c r="L222" t="s">
        <v>184</v>
      </c>
      <c r="M222" t="s">
        <v>7426</v>
      </c>
      <c r="N222" t="s">
        <v>120</v>
      </c>
      <c r="O222" t="s">
        <v>121</v>
      </c>
      <c r="P222" s="6">
        <v>96950</v>
      </c>
      <c r="Q222" t="s">
        <v>122</v>
      </c>
      <c r="S222" s="8">
        <v>16702348895</v>
      </c>
      <c r="U222" t="s">
        <v>7939</v>
      </c>
      <c r="V222">
        <v>81121</v>
      </c>
      <c r="W222" t="s">
        <v>124</v>
      </c>
      <c r="Y222" t="s">
        <v>186</v>
      </c>
      <c r="Z222" t="s">
        <v>7428</v>
      </c>
      <c r="AA222" t="s">
        <v>7429</v>
      </c>
      <c r="AB222" t="s">
        <v>128</v>
      </c>
      <c r="AC222" t="s">
        <v>184</v>
      </c>
      <c r="AD222" t="s">
        <v>7426</v>
      </c>
      <c r="AE222" t="s">
        <v>120</v>
      </c>
      <c r="AF222" t="s">
        <v>121</v>
      </c>
      <c r="AG222" s="6">
        <v>96950</v>
      </c>
      <c r="AH222" t="s">
        <v>122</v>
      </c>
      <c r="AJ222" s="8">
        <v>16702348895</v>
      </c>
      <c r="AL222" t="s">
        <v>7940</v>
      </c>
      <c r="BE222" t="str">
        <f>"51-9198.00"</f>
        <v>51-9198.00</v>
      </c>
      <c r="BF222" t="s">
        <v>1393</v>
      </c>
      <c r="BG222" t="s">
        <v>9343</v>
      </c>
      <c r="BH222" t="s">
        <v>9344</v>
      </c>
      <c r="BI222">
        <v>1</v>
      </c>
      <c r="BK222" s="1">
        <v>45597</v>
      </c>
      <c r="BL222" s="1">
        <v>45961</v>
      </c>
      <c r="BO222">
        <v>40</v>
      </c>
      <c r="BP222">
        <v>0</v>
      </c>
      <c r="BQ222">
        <v>8</v>
      </c>
      <c r="BR222">
        <v>8</v>
      </c>
      <c r="BS222">
        <v>8</v>
      </c>
      <c r="BT222">
        <v>8</v>
      </c>
      <c r="BU222">
        <v>8</v>
      </c>
      <c r="BV222">
        <v>0</v>
      </c>
      <c r="BW222" t="str">
        <f>"8:00 AM"</f>
        <v>8:00 AM</v>
      </c>
      <c r="BX222" t="str">
        <f>"5:00 PM"</f>
        <v>5:00 PM</v>
      </c>
      <c r="BY222" t="s">
        <v>159</v>
      </c>
      <c r="BZ222">
        <v>0</v>
      </c>
      <c r="CA222">
        <v>12</v>
      </c>
      <c r="CB222" t="s">
        <v>117</v>
      </c>
      <c r="CD222" t="s">
        <v>194</v>
      </c>
      <c r="CE222" t="s">
        <v>7426</v>
      </c>
      <c r="CG222" t="s">
        <v>120</v>
      </c>
      <c r="CH222" t="s">
        <v>121</v>
      </c>
      <c r="CI222" s="6">
        <v>96950</v>
      </c>
      <c r="CJ222" s="10">
        <v>7.95</v>
      </c>
      <c r="CK222" s="10">
        <v>7.95</v>
      </c>
      <c r="CL222" s="10">
        <v>11.93</v>
      </c>
      <c r="CM222" s="10">
        <v>11.93</v>
      </c>
      <c r="CN222" t="s">
        <v>137</v>
      </c>
      <c r="CO222" t="s">
        <v>140</v>
      </c>
      <c r="CP222" t="s">
        <v>138</v>
      </c>
      <c r="CR222" t="s">
        <v>117</v>
      </c>
      <c r="CS222" t="s">
        <v>139</v>
      </c>
      <c r="CT222" t="s">
        <v>140</v>
      </c>
      <c r="CU222" t="s">
        <v>139</v>
      </c>
      <c r="CV222" t="s">
        <v>140</v>
      </c>
      <c r="CW222" t="s">
        <v>139</v>
      </c>
      <c r="CX222" t="s">
        <v>140</v>
      </c>
      <c r="CY222" t="s">
        <v>140</v>
      </c>
      <c r="CZ222" s="8">
        <v>16702348895</v>
      </c>
      <c r="DA222" t="s">
        <v>7940</v>
      </c>
      <c r="DB222" t="s">
        <v>140</v>
      </c>
      <c r="DC222" t="s">
        <v>139</v>
      </c>
      <c r="DD222" t="s">
        <v>117</v>
      </c>
    </row>
    <row r="223" spans="1:114" ht="15" customHeight="1" x14ac:dyDescent="0.35">
      <c r="A223" t="s">
        <v>9208</v>
      </c>
      <c r="B223" t="s">
        <v>166</v>
      </c>
      <c r="C223" s="1">
        <v>45481</v>
      </c>
      <c r="D223" s="1">
        <v>45575</v>
      </c>
      <c r="E223" t="s">
        <v>211</v>
      </c>
      <c r="G223" t="s">
        <v>117</v>
      </c>
      <c r="H223" t="s">
        <v>117</v>
      </c>
      <c r="I223" t="s">
        <v>117</v>
      </c>
      <c r="J223" t="s">
        <v>7708</v>
      </c>
      <c r="K223" t="s">
        <v>9209</v>
      </c>
      <c r="L223" t="s">
        <v>9210</v>
      </c>
      <c r="M223" t="s">
        <v>7710</v>
      </c>
      <c r="N223" t="s">
        <v>136</v>
      </c>
      <c r="O223" t="s">
        <v>121</v>
      </c>
      <c r="P223" s="6">
        <v>96950</v>
      </c>
      <c r="Q223" t="s">
        <v>122</v>
      </c>
      <c r="S223" s="8">
        <v>16707830243</v>
      </c>
      <c r="U223" t="s">
        <v>3765</v>
      </c>
      <c r="V223">
        <v>531110</v>
      </c>
      <c r="W223" t="s">
        <v>124</v>
      </c>
      <c r="Y223" t="s">
        <v>7712</v>
      </c>
      <c r="Z223" t="s">
        <v>7713</v>
      </c>
      <c r="AA223" t="s">
        <v>9211</v>
      </c>
      <c r="AB223" t="s">
        <v>474</v>
      </c>
      <c r="AC223" t="s">
        <v>9212</v>
      </c>
      <c r="AD223" t="s">
        <v>9213</v>
      </c>
      <c r="AE223" t="s">
        <v>136</v>
      </c>
      <c r="AF223" t="s">
        <v>121</v>
      </c>
      <c r="AG223" s="6">
        <v>96950</v>
      </c>
      <c r="AH223" t="s">
        <v>122</v>
      </c>
      <c r="AJ223" s="8">
        <v>16707830213</v>
      </c>
      <c r="AL223" t="s">
        <v>3768</v>
      </c>
      <c r="BE223" t="str">
        <f>"37-2012.00"</f>
        <v>37-2012.00</v>
      </c>
      <c r="BF223" t="s">
        <v>130</v>
      </c>
      <c r="BG223" t="s">
        <v>9214</v>
      </c>
      <c r="BH223" t="s">
        <v>130</v>
      </c>
      <c r="BI223">
        <v>5</v>
      </c>
      <c r="BK223" s="1">
        <v>45566</v>
      </c>
      <c r="BL223" s="1">
        <v>45930</v>
      </c>
      <c r="BO223">
        <v>40</v>
      </c>
      <c r="BP223">
        <v>0</v>
      </c>
      <c r="BQ223">
        <v>8</v>
      </c>
      <c r="BR223">
        <v>8</v>
      </c>
      <c r="BS223">
        <v>8</v>
      </c>
      <c r="BT223">
        <v>8</v>
      </c>
      <c r="BU223">
        <v>8</v>
      </c>
      <c r="BV223">
        <v>0</v>
      </c>
      <c r="BW223" t="str">
        <f>"8:00 AM"</f>
        <v>8:00 AM</v>
      </c>
      <c r="BX223" t="str">
        <f>"5:00 PM"</f>
        <v>5:00 PM</v>
      </c>
      <c r="BY223" t="s">
        <v>133</v>
      </c>
      <c r="BZ223">
        <v>0</v>
      </c>
      <c r="CA223">
        <v>3</v>
      </c>
      <c r="CB223" t="s">
        <v>117</v>
      </c>
      <c r="CD223" t="s">
        <v>9215</v>
      </c>
      <c r="CE223" t="s">
        <v>7316</v>
      </c>
      <c r="CF223" t="s">
        <v>140</v>
      </c>
      <c r="CG223" t="s">
        <v>136</v>
      </c>
      <c r="CH223" t="s">
        <v>121</v>
      </c>
      <c r="CI223" s="6">
        <v>96950</v>
      </c>
      <c r="CJ223" s="10">
        <v>7.64</v>
      </c>
      <c r="CK223" s="10">
        <v>7.64</v>
      </c>
      <c r="CL223" s="10">
        <v>11.46</v>
      </c>
      <c r="CM223" s="10">
        <v>11.46</v>
      </c>
      <c r="CN223" t="s">
        <v>137</v>
      </c>
      <c r="CO223" t="s">
        <v>140</v>
      </c>
      <c r="CP223" t="s">
        <v>138</v>
      </c>
      <c r="CR223" t="s">
        <v>117</v>
      </c>
      <c r="CS223" t="s">
        <v>139</v>
      </c>
      <c r="CT223" t="s">
        <v>140</v>
      </c>
      <c r="CU223" t="s">
        <v>139</v>
      </c>
      <c r="CV223" t="s">
        <v>140</v>
      </c>
      <c r="CW223" t="s">
        <v>139</v>
      </c>
      <c r="CX223" t="s">
        <v>140</v>
      </c>
      <c r="CY223" t="s">
        <v>1167</v>
      </c>
      <c r="CZ223" s="8">
        <v>16707830213</v>
      </c>
      <c r="DA223" t="s">
        <v>3768</v>
      </c>
      <c r="DB223" t="s">
        <v>309</v>
      </c>
      <c r="DC223" t="s">
        <v>139</v>
      </c>
      <c r="DD223" t="s">
        <v>117</v>
      </c>
      <c r="DE223" t="s">
        <v>1530</v>
      </c>
      <c r="DF223" t="s">
        <v>1531</v>
      </c>
      <c r="DG223" t="s">
        <v>1532</v>
      </c>
      <c r="DH223" t="s">
        <v>1156</v>
      </c>
      <c r="DI223" t="s">
        <v>1153</v>
      </c>
      <c r="DJ223" t="s">
        <v>1162</v>
      </c>
    </row>
    <row r="224" spans="1:114" ht="15" customHeight="1" x14ac:dyDescent="0.35">
      <c r="A224" t="s">
        <v>11240</v>
      </c>
      <c r="B224" t="s">
        <v>166</v>
      </c>
      <c r="C224" s="1">
        <v>45481</v>
      </c>
      <c r="D224" s="1">
        <v>45575</v>
      </c>
      <c r="E224" t="s">
        <v>116</v>
      </c>
      <c r="F224" s="1">
        <v>45594</v>
      </c>
      <c r="G224" t="s">
        <v>139</v>
      </c>
      <c r="H224" t="s">
        <v>117</v>
      </c>
      <c r="I224" t="s">
        <v>117</v>
      </c>
      <c r="J224" t="s">
        <v>11241</v>
      </c>
      <c r="K224" t="s">
        <v>11242</v>
      </c>
      <c r="L224" t="s">
        <v>11243</v>
      </c>
      <c r="N224" t="s">
        <v>136</v>
      </c>
      <c r="O224" t="s">
        <v>121</v>
      </c>
      <c r="P224" s="6">
        <v>96950</v>
      </c>
      <c r="Q224" t="s">
        <v>122</v>
      </c>
      <c r="R224" t="s">
        <v>140</v>
      </c>
      <c r="S224" s="8">
        <v>16702352222</v>
      </c>
      <c r="U224" t="s">
        <v>11244</v>
      </c>
      <c r="V224">
        <v>458110</v>
      </c>
      <c r="W224" t="s">
        <v>124</v>
      </c>
      <c r="Y224" t="s">
        <v>11245</v>
      </c>
      <c r="Z224" t="s">
        <v>4941</v>
      </c>
      <c r="AA224" t="s">
        <v>1914</v>
      </c>
      <c r="AB224" t="s">
        <v>205</v>
      </c>
      <c r="AC224" t="s">
        <v>11246</v>
      </c>
      <c r="AE224" t="s">
        <v>136</v>
      </c>
      <c r="AF224" t="s">
        <v>121</v>
      </c>
      <c r="AG224" s="6">
        <v>96950</v>
      </c>
      <c r="AH224" t="s">
        <v>122</v>
      </c>
      <c r="AJ224" s="8">
        <v>16702352222</v>
      </c>
      <c r="AL224" t="s">
        <v>11247</v>
      </c>
      <c r="BE224" t="str">
        <f>"51-6052.00"</f>
        <v>51-6052.00</v>
      </c>
      <c r="BF224" t="s">
        <v>3989</v>
      </c>
      <c r="BG224" t="s">
        <v>11248</v>
      </c>
      <c r="BH224" t="s">
        <v>11249</v>
      </c>
      <c r="BI224">
        <v>2</v>
      </c>
      <c r="BK224" s="1">
        <v>45595</v>
      </c>
      <c r="BL224" s="1">
        <v>45597</v>
      </c>
      <c r="BO224">
        <v>35</v>
      </c>
      <c r="BP224">
        <v>0</v>
      </c>
      <c r="BQ224">
        <v>7</v>
      </c>
      <c r="BR224">
        <v>7</v>
      </c>
      <c r="BS224">
        <v>7</v>
      </c>
      <c r="BT224">
        <v>7</v>
      </c>
      <c r="BU224">
        <v>7</v>
      </c>
      <c r="BV224">
        <v>0</v>
      </c>
      <c r="BW224" t="str">
        <f>"8:30 AM"</f>
        <v>8:30 AM</v>
      </c>
      <c r="BX224" t="str">
        <f>"4:30 PM"</f>
        <v>4:30 PM</v>
      </c>
      <c r="BY224" t="s">
        <v>133</v>
      </c>
      <c r="BZ224">
        <v>0</v>
      </c>
      <c r="CA224">
        <v>12</v>
      </c>
      <c r="CB224" t="s">
        <v>117</v>
      </c>
      <c r="CD224" t="s">
        <v>11250</v>
      </c>
      <c r="CE224" t="s">
        <v>11243</v>
      </c>
      <c r="CG224" t="s">
        <v>136</v>
      </c>
      <c r="CH224" t="s">
        <v>121</v>
      </c>
      <c r="CI224" s="6">
        <v>96950</v>
      </c>
      <c r="CJ224" s="10">
        <v>8.84</v>
      </c>
      <c r="CK224" s="10">
        <v>8.84</v>
      </c>
      <c r="CL224" s="10">
        <v>13.26</v>
      </c>
      <c r="CM224" s="10">
        <v>13.26</v>
      </c>
      <c r="CN224" t="s">
        <v>137</v>
      </c>
      <c r="CO224" t="s">
        <v>140</v>
      </c>
      <c r="CP224" t="s">
        <v>138</v>
      </c>
      <c r="CR224" t="s">
        <v>117</v>
      </c>
      <c r="CS224" t="s">
        <v>139</v>
      </c>
      <c r="CT224" t="s">
        <v>139</v>
      </c>
      <c r="CU224" t="s">
        <v>139</v>
      </c>
      <c r="CV224" t="s">
        <v>140</v>
      </c>
      <c r="CW224" t="s">
        <v>139</v>
      </c>
      <c r="CX224" t="s">
        <v>139</v>
      </c>
      <c r="CY224" t="s">
        <v>11251</v>
      </c>
      <c r="CZ224" s="8">
        <v>16702352222</v>
      </c>
      <c r="DA224" t="s">
        <v>11247</v>
      </c>
      <c r="DB224" t="s">
        <v>164</v>
      </c>
      <c r="DC224" t="s">
        <v>139</v>
      </c>
      <c r="DD224" t="s">
        <v>117</v>
      </c>
    </row>
    <row r="225" spans="1:114" ht="15" customHeight="1" x14ac:dyDescent="0.35">
      <c r="A225" t="s">
        <v>13097</v>
      </c>
      <c r="B225" t="s">
        <v>166</v>
      </c>
      <c r="C225" s="1">
        <v>45483</v>
      </c>
      <c r="D225" s="1">
        <v>45575</v>
      </c>
      <c r="E225" t="s">
        <v>211</v>
      </c>
      <c r="G225" t="s">
        <v>117</v>
      </c>
      <c r="H225" t="s">
        <v>117</v>
      </c>
      <c r="I225" t="s">
        <v>117</v>
      </c>
      <c r="J225" t="s">
        <v>5824</v>
      </c>
      <c r="L225" t="s">
        <v>5825</v>
      </c>
      <c r="N225" t="s">
        <v>136</v>
      </c>
      <c r="O225" t="s">
        <v>121</v>
      </c>
      <c r="P225" s="6">
        <v>96950</v>
      </c>
      <c r="Q225" t="s">
        <v>122</v>
      </c>
      <c r="S225" s="8">
        <v>16702356622</v>
      </c>
      <c r="U225" t="s">
        <v>5826</v>
      </c>
      <c r="V225">
        <v>531110</v>
      </c>
      <c r="W225" t="s">
        <v>124</v>
      </c>
      <c r="Y225" t="s">
        <v>5827</v>
      </c>
      <c r="Z225" t="s">
        <v>5828</v>
      </c>
      <c r="AA225" t="s">
        <v>5829</v>
      </c>
      <c r="AB225" t="s">
        <v>6841</v>
      </c>
      <c r="AC225" t="s">
        <v>5831</v>
      </c>
      <c r="AD225" t="s">
        <v>5832</v>
      </c>
      <c r="AE225" t="s">
        <v>136</v>
      </c>
      <c r="AF225" t="s">
        <v>121</v>
      </c>
      <c r="AG225" s="6">
        <v>96950</v>
      </c>
      <c r="AH225" t="s">
        <v>122</v>
      </c>
      <c r="AJ225" s="8">
        <v>16702356622</v>
      </c>
      <c r="AL225" t="s">
        <v>9455</v>
      </c>
      <c r="BE225" t="str">
        <f>"49-9071.00"</f>
        <v>49-9071.00</v>
      </c>
      <c r="BF225" t="s">
        <v>156</v>
      </c>
      <c r="BG225" t="s">
        <v>9456</v>
      </c>
      <c r="BH225" t="s">
        <v>9457</v>
      </c>
      <c r="BI225">
        <v>15</v>
      </c>
      <c r="BK225" s="1">
        <v>45566</v>
      </c>
      <c r="BL225" s="1">
        <v>45930</v>
      </c>
      <c r="BO225">
        <v>40</v>
      </c>
      <c r="BP225">
        <v>0</v>
      </c>
      <c r="BQ225">
        <v>8</v>
      </c>
      <c r="BR225">
        <v>8</v>
      </c>
      <c r="BS225">
        <v>8</v>
      </c>
      <c r="BT225">
        <v>8</v>
      </c>
      <c r="BU225">
        <v>8</v>
      </c>
      <c r="BV225">
        <v>0</v>
      </c>
      <c r="BW225" t="str">
        <f>"8:00 AM"</f>
        <v>8:00 AM</v>
      </c>
      <c r="BX225" t="str">
        <f>"5:00 PM"</f>
        <v>5:00 PM</v>
      </c>
      <c r="BY225" t="s">
        <v>159</v>
      </c>
      <c r="BZ225">
        <v>0</v>
      </c>
      <c r="CA225">
        <v>6</v>
      </c>
      <c r="CB225" t="s">
        <v>117</v>
      </c>
      <c r="CD225" t="s">
        <v>9458</v>
      </c>
      <c r="CE225" t="s">
        <v>5836</v>
      </c>
      <c r="CG225" t="s">
        <v>136</v>
      </c>
      <c r="CH225" t="s">
        <v>121</v>
      </c>
      <c r="CI225" s="6">
        <v>96950</v>
      </c>
      <c r="CJ225" s="10">
        <v>9.75</v>
      </c>
      <c r="CK225" s="10">
        <v>11</v>
      </c>
      <c r="CL225" s="10">
        <v>14.63</v>
      </c>
      <c r="CM225" s="10">
        <v>16.5</v>
      </c>
      <c r="CN225" t="s">
        <v>137</v>
      </c>
      <c r="CP225" t="s">
        <v>209</v>
      </c>
      <c r="CR225" t="s">
        <v>117</v>
      </c>
      <c r="CS225" t="s">
        <v>139</v>
      </c>
      <c r="CT225" t="s">
        <v>139</v>
      </c>
      <c r="CU225" t="s">
        <v>139</v>
      </c>
      <c r="CV225" t="s">
        <v>140</v>
      </c>
      <c r="CW225" t="s">
        <v>139</v>
      </c>
      <c r="CX225" t="s">
        <v>139</v>
      </c>
      <c r="CY225" t="s">
        <v>13098</v>
      </c>
      <c r="CZ225" s="8">
        <v>16702356622</v>
      </c>
      <c r="DA225" t="s">
        <v>5833</v>
      </c>
      <c r="DB225" t="s">
        <v>140</v>
      </c>
      <c r="DC225" t="s">
        <v>139</v>
      </c>
      <c r="DD225" t="s">
        <v>117</v>
      </c>
    </row>
    <row r="226" spans="1:114" ht="15" customHeight="1" x14ac:dyDescent="0.35">
      <c r="A226" t="s">
        <v>3217</v>
      </c>
      <c r="B226" t="s">
        <v>144</v>
      </c>
      <c r="C226" s="1">
        <v>45484</v>
      </c>
      <c r="D226" s="1">
        <v>45575</v>
      </c>
      <c r="E226" t="s">
        <v>211</v>
      </c>
      <c r="G226" t="s">
        <v>117</v>
      </c>
      <c r="H226" t="s">
        <v>117</v>
      </c>
      <c r="I226" t="s">
        <v>117</v>
      </c>
      <c r="J226" t="s">
        <v>3218</v>
      </c>
      <c r="L226" t="s">
        <v>1667</v>
      </c>
      <c r="M226" t="s">
        <v>1667</v>
      </c>
      <c r="N226" t="s">
        <v>136</v>
      </c>
      <c r="O226" t="s">
        <v>121</v>
      </c>
      <c r="P226" s="6">
        <v>96950</v>
      </c>
      <c r="Q226" t="s">
        <v>122</v>
      </c>
      <c r="S226" s="8">
        <v>16702346445</v>
      </c>
      <c r="T226">
        <v>2263</v>
      </c>
      <c r="U226" t="s">
        <v>3219</v>
      </c>
      <c r="V226">
        <v>53111</v>
      </c>
      <c r="W226" t="s">
        <v>124</v>
      </c>
      <c r="Y226" t="s">
        <v>698</v>
      </c>
      <c r="Z226" t="s">
        <v>699</v>
      </c>
      <c r="AB226" t="s">
        <v>215</v>
      </c>
      <c r="AC226" t="s">
        <v>1667</v>
      </c>
      <c r="AD226" t="s">
        <v>1667</v>
      </c>
      <c r="AE226" t="s">
        <v>136</v>
      </c>
      <c r="AF226" t="s">
        <v>121</v>
      </c>
      <c r="AG226" s="6">
        <v>96950</v>
      </c>
      <c r="AH226" t="s">
        <v>122</v>
      </c>
      <c r="AJ226" s="8">
        <v>16702346445</v>
      </c>
      <c r="AK226">
        <v>2263</v>
      </c>
      <c r="AL226" t="s">
        <v>700</v>
      </c>
      <c r="BE226" t="str">
        <f>"49-9071.00"</f>
        <v>49-9071.00</v>
      </c>
      <c r="BF226" t="s">
        <v>156</v>
      </c>
      <c r="BG226" t="s">
        <v>3220</v>
      </c>
      <c r="BH226" t="s">
        <v>3221</v>
      </c>
      <c r="BI226">
        <v>1</v>
      </c>
      <c r="BJ226">
        <v>1</v>
      </c>
      <c r="BK226" s="1">
        <v>45566</v>
      </c>
      <c r="BL226" s="1">
        <v>45930</v>
      </c>
      <c r="BM226" s="1">
        <v>45575</v>
      </c>
      <c r="BN226" s="1">
        <v>45930</v>
      </c>
      <c r="BO226">
        <v>40</v>
      </c>
      <c r="BP226">
        <v>0</v>
      </c>
      <c r="BQ226">
        <v>8</v>
      </c>
      <c r="BR226">
        <v>8</v>
      </c>
      <c r="BS226">
        <v>8</v>
      </c>
      <c r="BT226">
        <v>8</v>
      </c>
      <c r="BU226">
        <v>8</v>
      </c>
      <c r="BV226">
        <v>0</v>
      </c>
      <c r="BW226" t="str">
        <f>"8:00 AM"</f>
        <v>8:00 AM</v>
      </c>
      <c r="BX226" t="str">
        <f>"5:00 PM"</f>
        <v>5:00 PM</v>
      </c>
      <c r="BY226" t="s">
        <v>133</v>
      </c>
      <c r="BZ226">
        <v>0</v>
      </c>
      <c r="CA226">
        <v>12</v>
      </c>
      <c r="CB226" t="s">
        <v>117</v>
      </c>
      <c r="CD226" s="2" t="s">
        <v>3222</v>
      </c>
      <c r="CE226" t="s">
        <v>1667</v>
      </c>
      <c r="CF226" t="s">
        <v>1667</v>
      </c>
      <c r="CG226" t="s">
        <v>136</v>
      </c>
      <c r="CH226" t="s">
        <v>121</v>
      </c>
      <c r="CI226" s="6">
        <v>96950</v>
      </c>
      <c r="CJ226" s="10">
        <v>9.75</v>
      </c>
      <c r="CK226" s="10">
        <v>11</v>
      </c>
      <c r="CL226" s="10">
        <v>14.63</v>
      </c>
      <c r="CM226" s="10">
        <v>16.5</v>
      </c>
      <c r="CN226" t="s">
        <v>137</v>
      </c>
      <c r="CO226" t="s">
        <v>803</v>
      </c>
      <c r="CP226" t="s">
        <v>138</v>
      </c>
      <c r="CR226" t="s">
        <v>117</v>
      </c>
      <c r="CS226" t="s">
        <v>139</v>
      </c>
      <c r="CT226" t="s">
        <v>140</v>
      </c>
      <c r="CU226" t="s">
        <v>139</v>
      </c>
      <c r="CV226" t="s">
        <v>140</v>
      </c>
      <c r="CW226" t="s">
        <v>139</v>
      </c>
      <c r="CX226" t="s">
        <v>140</v>
      </c>
      <c r="CY226" t="s">
        <v>17406</v>
      </c>
      <c r="CZ226" s="8">
        <v>16702346445</v>
      </c>
      <c r="DA226" t="s">
        <v>700</v>
      </c>
      <c r="DB226" t="s">
        <v>140</v>
      </c>
      <c r="DC226" t="s">
        <v>139</v>
      </c>
      <c r="DD226" t="s">
        <v>117</v>
      </c>
      <c r="DE226" t="s">
        <v>698</v>
      </c>
      <c r="DF226" t="s">
        <v>699</v>
      </c>
      <c r="DH226" t="s">
        <v>3219</v>
      </c>
      <c r="DI226" t="s">
        <v>3218</v>
      </c>
      <c r="DJ226" t="s">
        <v>700</v>
      </c>
    </row>
    <row r="227" spans="1:114" ht="15" customHeight="1" x14ac:dyDescent="0.35">
      <c r="A227" t="s">
        <v>3624</v>
      </c>
      <c r="B227" t="s">
        <v>144</v>
      </c>
      <c r="C227" s="1">
        <v>45484</v>
      </c>
      <c r="D227" s="1">
        <v>45575</v>
      </c>
      <c r="E227" t="s">
        <v>211</v>
      </c>
      <c r="G227" t="s">
        <v>117</v>
      </c>
      <c r="H227" t="s">
        <v>117</v>
      </c>
      <c r="I227" t="s">
        <v>117</v>
      </c>
      <c r="J227" t="s">
        <v>3625</v>
      </c>
      <c r="K227" t="s">
        <v>3626</v>
      </c>
      <c r="L227" t="s">
        <v>3627</v>
      </c>
      <c r="M227" t="s">
        <v>3628</v>
      </c>
      <c r="N227" t="s">
        <v>120</v>
      </c>
      <c r="O227" t="s">
        <v>121</v>
      </c>
      <c r="P227" s="6">
        <v>96950</v>
      </c>
      <c r="Q227" t="s">
        <v>122</v>
      </c>
      <c r="S227" s="8">
        <v>16709894241</v>
      </c>
      <c r="U227" t="s">
        <v>3629</v>
      </c>
      <c r="V227">
        <v>23622</v>
      </c>
      <c r="W227" t="s">
        <v>124</v>
      </c>
      <c r="Y227" t="s">
        <v>3630</v>
      </c>
      <c r="Z227" t="s">
        <v>3631</v>
      </c>
      <c r="AA227" t="s">
        <v>3632</v>
      </c>
      <c r="AB227" t="s">
        <v>1198</v>
      </c>
      <c r="AC227" t="s">
        <v>3633</v>
      </c>
      <c r="AD227" t="s">
        <v>3628</v>
      </c>
      <c r="AE227" t="s">
        <v>136</v>
      </c>
      <c r="AF227" t="s">
        <v>121</v>
      </c>
      <c r="AG227" s="6">
        <v>96950</v>
      </c>
      <c r="AH227" t="s">
        <v>122</v>
      </c>
      <c r="AJ227" s="8">
        <v>16709894241</v>
      </c>
      <c r="AL227" t="s">
        <v>3634</v>
      </c>
      <c r="BE227" t="str">
        <f>"37-2012.00"</f>
        <v>37-2012.00</v>
      </c>
      <c r="BF227" t="s">
        <v>130</v>
      </c>
      <c r="BG227" t="s">
        <v>3635</v>
      </c>
      <c r="BH227" t="s">
        <v>130</v>
      </c>
      <c r="BI227">
        <v>10</v>
      </c>
      <c r="BJ227">
        <v>10</v>
      </c>
      <c r="BK227" s="1">
        <v>45566</v>
      </c>
      <c r="BL227" s="1">
        <v>45930</v>
      </c>
      <c r="BM227" s="1">
        <v>45575</v>
      </c>
      <c r="BN227" s="1">
        <v>45930</v>
      </c>
      <c r="BO227">
        <v>40</v>
      </c>
      <c r="BP227">
        <v>0</v>
      </c>
      <c r="BQ227">
        <v>8</v>
      </c>
      <c r="BR227">
        <v>8</v>
      </c>
      <c r="BS227">
        <v>8</v>
      </c>
      <c r="BT227">
        <v>8</v>
      </c>
      <c r="BU227">
        <v>8</v>
      </c>
      <c r="BV227">
        <v>0</v>
      </c>
      <c r="BW227" t="str">
        <f>"8:00 AM"</f>
        <v>8:00 AM</v>
      </c>
      <c r="BX227" t="str">
        <f>"5:00 PM"</f>
        <v>5:00 PM</v>
      </c>
      <c r="BY227" t="s">
        <v>133</v>
      </c>
      <c r="BZ227">
        <v>0</v>
      </c>
      <c r="CA227">
        <v>3</v>
      </c>
      <c r="CB227" t="s">
        <v>117</v>
      </c>
      <c r="CD227" t="s">
        <v>3636</v>
      </c>
      <c r="CE227" t="s">
        <v>3627</v>
      </c>
      <c r="CF227" t="s">
        <v>3628</v>
      </c>
      <c r="CG227" t="s">
        <v>120</v>
      </c>
      <c r="CH227" t="s">
        <v>121</v>
      </c>
      <c r="CI227" s="6">
        <v>96950</v>
      </c>
      <c r="CJ227" s="10">
        <v>7.77</v>
      </c>
      <c r="CK227" s="10">
        <v>7.77</v>
      </c>
      <c r="CL227" s="10">
        <v>11.66</v>
      </c>
      <c r="CM227" s="10">
        <v>11.66</v>
      </c>
      <c r="CN227" t="s">
        <v>137</v>
      </c>
      <c r="CO227" t="s">
        <v>140</v>
      </c>
      <c r="CP227" t="s">
        <v>138</v>
      </c>
      <c r="CR227" t="s">
        <v>139</v>
      </c>
      <c r="CS227" t="s">
        <v>139</v>
      </c>
      <c r="CT227" t="s">
        <v>140</v>
      </c>
      <c r="CU227" t="s">
        <v>139</v>
      </c>
      <c r="CV227" t="s">
        <v>140</v>
      </c>
      <c r="CW227" t="s">
        <v>139</v>
      </c>
      <c r="CX227" t="s">
        <v>140</v>
      </c>
      <c r="CY227" t="s">
        <v>3637</v>
      </c>
      <c r="CZ227" s="8">
        <v>16709894241</v>
      </c>
      <c r="DA227" t="s">
        <v>3634</v>
      </c>
      <c r="DB227" t="s">
        <v>3638</v>
      </c>
      <c r="DC227" t="s">
        <v>139</v>
      </c>
      <c r="DD227" t="s">
        <v>117</v>
      </c>
    </row>
    <row r="228" spans="1:114" ht="15" customHeight="1" x14ac:dyDescent="0.35">
      <c r="A228" t="s">
        <v>12856</v>
      </c>
      <c r="B228" t="s">
        <v>144</v>
      </c>
      <c r="C228" s="1">
        <v>45489</v>
      </c>
      <c r="D228" s="1">
        <v>45575</v>
      </c>
      <c r="E228" t="s">
        <v>116</v>
      </c>
      <c r="F228" s="1">
        <v>45564</v>
      </c>
      <c r="G228" t="s">
        <v>117</v>
      </c>
      <c r="H228" t="s">
        <v>117</v>
      </c>
      <c r="I228" t="s">
        <v>117</v>
      </c>
      <c r="J228" t="s">
        <v>6287</v>
      </c>
      <c r="L228" t="s">
        <v>6288</v>
      </c>
      <c r="M228" t="s">
        <v>6289</v>
      </c>
      <c r="N228" t="s">
        <v>136</v>
      </c>
      <c r="O228" t="s">
        <v>121</v>
      </c>
      <c r="P228" s="6">
        <v>96950</v>
      </c>
      <c r="Q228" t="s">
        <v>122</v>
      </c>
      <c r="S228" s="8">
        <v>16702358727</v>
      </c>
      <c r="U228" t="s">
        <v>6290</v>
      </c>
      <c r="V228">
        <v>424420</v>
      </c>
      <c r="W228" t="s">
        <v>124</v>
      </c>
      <c r="Y228" t="s">
        <v>6291</v>
      </c>
      <c r="Z228" t="s">
        <v>6292</v>
      </c>
      <c r="AA228" t="s">
        <v>6293</v>
      </c>
      <c r="AB228" t="s">
        <v>6294</v>
      </c>
      <c r="AC228" t="s">
        <v>6288</v>
      </c>
      <c r="AD228" t="s">
        <v>6289</v>
      </c>
      <c r="AE228" t="s">
        <v>136</v>
      </c>
      <c r="AF228" t="s">
        <v>121</v>
      </c>
      <c r="AG228" s="6">
        <v>96950</v>
      </c>
      <c r="AH228" t="s">
        <v>122</v>
      </c>
      <c r="AJ228" s="8">
        <v>16702353890</v>
      </c>
      <c r="AL228" t="s">
        <v>6295</v>
      </c>
      <c r="BE228" t="str">
        <f>"49-9021.00"</f>
        <v>49-9021.00</v>
      </c>
      <c r="BF228" t="s">
        <v>239</v>
      </c>
      <c r="BG228" t="s">
        <v>12857</v>
      </c>
      <c r="BH228" t="s">
        <v>6297</v>
      </c>
      <c r="BI228">
        <v>2</v>
      </c>
      <c r="BJ228">
        <v>2</v>
      </c>
      <c r="BK228" s="1">
        <v>45566</v>
      </c>
      <c r="BL228" s="1">
        <v>45930</v>
      </c>
      <c r="BM228" s="1">
        <v>45575</v>
      </c>
      <c r="BN228" s="1">
        <v>45930</v>
      </c>
      <c r="BO228">
        <v>40</v>
      </c>
      <c r="BP228">
        <v>0</v>
      </c>
      <c r="BQ228">
        <v>7</v>
      </c>
      <c r="BR228">
        <v>7</v>
      </c>
      <c r="BS228">
        <v>6</v>
      </c>
      <c r="BT228">
        <v>6</v>
      </c>
      <c r="BU228">
        <v>7</v>
      </c>
      <c r="BV228">
        <v>7</v>
      </c>
      <c r="BW228" t="str">
        <f>"8:30 AM"</f>
        <v>8:30 AM</v>
      </c>
      <c r="BX228" t="str">
        <f>"4:30 PM"</f>
        <v>4:30 PM</v>
      </c>
      <c r="BY228" t="s">
        <v>159</v>
      </c>
      <c r="BZ228">
        <v>0</v>
      </c>
      <c r="CA228">
        <v>24</v>
      </c>
      <c r="CB228" t="s">
        <v>117</v>
      </c>
      <c r="CD228" s="2" t="s">
        <v>12858</v>
      </c>
      <c r="CE228" t="s">
        <v>6299</v>
      </c>
      <c r="CF228" t="s">
        <v>6289</v>
      </c>
      <c r="CG228" t="s">
        <v>136</v>
      </c>
      <c r="CH228" t="s">
        <v>121</v>
      </c>
      <c r="CI228" s="6">
        <v>96950</v>
      </c>
      <c r="CJ228" s="10">
        <v>10.06</v>
      </c>
      <c r="CK228" s="10">
        <v>10.06</v>
      </c>
      <c r="CL228" s="10">
        <v>15.09</v>
      </c>
      <c r="CM228" s="10">
        <v>15.09</v>
      </c>
      <c r="CN228" t="s">
        <v>137</v>
      </c>
      <c r="CO228" t="s">
        <v>140</v>
      </c>
      <c r="CP228" t="s">
        <v>138</v>
      </c>
      <c r="CR228" t="s">
        <v>117</v>
      </c>
      <c r="CS228" t="s">
        <v>139</v>
      </c>
      <c r="CT228" t="s">
        <v>140</v>
      </c>
      <c r="CU228" t="s">
        <v>139</v>
      </c>
      <c r="CV228" t="s">
        <v>140</v>
      </c>
      <c r="CW228" t="s">
        <v>139</v>
      </c>
      <c r="CX228" t="s">
        <v>140</v>
      </c>
      <c r="CY228" t="s">
        <v>11721</v>
      </c>
      <c r="CZ228" s="8">
        <v>16702358728</v>
      </c>
      <c r="DA228" t="s">
        <v>6301</v>
      </c>
      <c r="DB228" t="s">
        <v>140</v>
      </c>
      <c r="DC228" t="s">
        <v>139</v>
      </c>
      <c r="DD228" t="s">
        <v>117</v>
      </c>
      <c r="DE228" t="s">
        <v>6291</v>
      </c>
      <c r="DF228" t="s">
        <v>12859</v>
      </c>
      <c r="DG228" t="s">
        <v>535</v>
      </c>
      <c r="DH228" t="s">
        <v>6290</v>
      </c>
      <c r="DI228" t="s">
        <v>6287</v>
      </c>
      <c r="DJ228" t="s">
        <v>6295</v>
      </c>
    </row>
    <row r="229" spans="1:114" ht="15" customHeight="1" x14ac:dyDescent="0.35">
      <c r="A229" t="s">
        <v>12853</v>
      </c>
      <c r="B229" t="s">
        <v>144</v>
      </c>
      <c r="C229" s="1">
        <v>45490</v>
      </c>
      <c r="D229" s="1">
        <v>45575</v>
      </c>
      <c r="E229" t="s">
        <v>211</v>
      </c>
      <c r="G229" t="s">
        <v>117</v>
      </c>
      <c r="H229" t="s">
        <v>117</v>
      </c>
      <c r="I229" t="s">
        <v>117</v>
      </c>
      <c r="J229" t="s">
        <v>11272</v>
      </c>
      <c r="K229" t="s">
        <v>11273</v>
      </c>
      <c r="L229" t="s">
        <v>11274</v>
      </c>
      <c r="M229" t="s">
        <v>1150</v>
      </c>
      <c r="N229" t="s">
        <v>1143</v>
      </c>
      <c r="O229" t="s">
        <v>121</v>
      </c>
      <c r="P229" s="6">
        <v>96952</v>
      </c>
      <c r="Q229" t="s">
        <v>122</v>
      </c>
      <c r="S229" s="8">
        <v>16704338668</v>
      </c>
      <c r="U229" t="s">
        <v>11275</v>
      </c>
      <c r="V229">
        <v>445110</v>
      </c>
      <c r="W229" t="s">
        <v>124</v>
      </c>
      <c r="Y229" t="s">
        <v>11276</v>
      </c>
      <c r="Z229" t="s">
        <v>11277</v>
      </c>
      <c r="AA229" t="s">
        <v>1108</v>
      </c>
      <c r="AB229" t="s">
        <v>11278</v>
      </c>
      <c r="AC229" t="s">
        <v>11274</v>
      </c>
      <c r="AD229" t="s">
        <v>1150</v>
      </c>
      <c r="AE229" t="s">
        <v>1143</v>
      </c>
      <c r="AF229" t="s">
        <v>121</v>
      </c>
      <c r="AG229" s="6">
        <v>96952</v>
      </c>
      <c r="AH229" t="s">
        <v>122</v>
      </c>
      <c r="AJ229" s="8">
        <v>16704338668</v>
      </c>
      <c r="AL229" t="s">
        <v>11279</v>
      </c>
      <c r="BE229" t="str">
        <f>"53-7065.00"</f>
        <v>53-7065.00</v>
      </c>
      <c r="BF229" t="s">
        <v>255</v>
      </c>
      <c r="BG229" t="s">
        <v>12854</v>
      </c>
      <c r="BH229" t="s">
        <v>11795</v>
      </c>
      <c r="BI229">
        <v>4</v>
      </c>
      <c r="BJ229">
        <v>4</v>
      </c>
      <c r="BK229" s="1">
        <v>45566</v>
      </c>
      <c r="BL229" s="1">
        <v>45930</v>
      </c>
      <c r="BM229" s="1">
        <v>45575</v>
      </c>
      <c r="BN229" s="1">
        <v>45930</v>
      </c>
      <c r="BO229">
        <v>40</v>
      </c>
      <c r="BP229">
        <v>0</v>
      </c>
      <c r="BQ229">
        <v>8</v>
      </c>
      <c r="BR229">
        <v>8</v>
      </c>
      <c r="BS229">
        <v>8</v>
      </c>
      <c r="BT229">
        <v>8</v>
      </c>
      <c r="BU229">
        <v>8</v>
      </c>
      <c r="BV229">
        <v>0</v>
      </c>
      <c r="BW229" t="str">
        <f>"9:00 AM"</f>
        <v>9:00 AM</v>
      </c>
      <c r="BX229" t="str">
        <f>"5:00 PM"</f>
        <v>5:00 PM</v>
      </c>
      <c r="BY229" t="s">
        <v>159</v>
      </c>
      <c r="BZ229">
        <v>0</v>
      </c>
      <c r="CA229">
        <v>6</v>
      </c>
      <c r="CB229" t="s">
        <v>117</v>
      </c>
      <c r="CD229" t="s">
        <v>12855</v>
      </c>
      <c r="CE229" t="s">
        <v>1150</v>
      </c>
      <c r="CF229" t="s">
        <v>11274</v>
      </c>
      <c r="CG229" t="s">
        <v>1143</v>
      </c>
      <c r="CH229" t="s">
        <v>121</v>
      </c>
      <c r="CI229" s="6">
        <v>96952</v>
      </c>
      <c r="CJ229" s="10">
        <v>8.86</v>
      </c>
      <c r="CK229" s="10">
        <v>8.86</v>
      </c>
      <c r="CL229" s="10">
        <v>13.29</v>
      </c>
      <c r="CM229" s="10">
        <v>13.29</v>
      </c>
      <c r="CN229" t="s">
        <v>137</v>
      </c>
      <c r="CO229" t="s">
        <v>140</v>
      </c>
      <c r="CP229" t="s">
        <v>138</v>
      </c>
      <c r="CR229" t="s">
        <v>117</v>
      </c>
      <c r="CS229" t="s">
        <v>139</v>
      </c>
      <c r="CT229" t="s">
        <v>140</v>
      </c>
      <c r="CU229" t="s">
        <v>139</v>
      </c>
      <c r="CV229" t="s">
        <v>140</v>
      </c>
      <c r="CW229" t="s">
        <v>139</v>
      </c>
      <c r="CX229" t="s">
        <v>140</v>
      </c>
      <c r="CY229" t="s">
        <v>133</v>
      </c>
      <c r="CZ229" s="8">
        <v>16704338668</v>
      </c>
      <c r="DA229" t="s">
        <v>11279</v>
      </c>
      <c r="DB229" t="s">
        <v>140</v>
      </c>
      <c r="DC229" t="s">
        <v>139</v>
      </c>
      <c r="DD229" t="s">
        <v>117</v>
      </c>
    </row>
    <row r="230" spans="1:114" ht="15" customHeight="1" x14ac:dyDescent="0.35">
      <c r="A230" t="s">
        <v>11271</v>
      </c>
      <c r="B230" t="s">
        <v>144</v>
      </c>
      <c r="C230" s="1">
        <v>45490</v>
      </c>
      <c r="D230" s="1">
        <v>45575</v>
      </c>
      <c r="E230" t="s">
        <v>211</v>
      </c>
      <c r="G230" t="s">
        <v>117</v>
      </c>
      <c r="H230" t="s">
        <v>139</v>
      </c>
      <c r="I230" t="s">
        <v>117</v>
      </c>
      <c r="J230" t="s">
        <v>11272</v>
      </c>
      <c r="K230" t="s">
        <v>11273</v>
      </c>
      <c r="L230" t="s">
        <v>11274</v>
      </c>
      <c r="M230" t="s">
        <v>1150</v>
      </c>
      <c r="N230" t="s">
        <v>1143</v>
      </c>
      <c r="O230" t="s">
        <v>121</v>
      </c>
      <c r="P230" s="6">
        <v>96952</v>
      </c>
      <c r="Q230" t="s">
        <v>122</v>
      </c>
      <c r="S230" s="8">
        <v>16704338668</v>
      </c>
      <c r="U230" t="s">
        <v>11275</v>
      </c>
      <c r="V230">
        <v>445110</v>
      </c>
      <c r="W230" t="s">
        <v>124</v>
      </c>
      <c r="Y230" t="s">
        <v>11276</v>
      </c>
      <c r="Z230" t="s">
        <v>11277</v>
      </c>
      <c r="AB230" t="s">
        <v>11278</v>
      </c>
      <c r="AC230" t="s">
        <v>11274</v>
      </c>
      <c r="AD230" t="s">
        <v>1150</v>
      </c>
      <c r="AE230" t="s">
        <v>1143</v>
      </c>
      <c r="AF230" t="s">
        <v>121</v>
      </c>
      <c r="AG230" s="6">
        <v>96952</v>
      </c>
      <c r="AH230" t="s">
        <v>122</v>
      </c>
      <c r="AJ230" s="8">
        <v>16704338668</v>
      </c>
      <c r="AL230" t="s">
        <v>11279</v>
      </c>
      <c r="BE230" t="str">
        <f>"53-7065.00"</f>
        <v>53-7065.00</v>
      </c>
      <c r="BF230" t="s">
        <v>255</v>
      </c>
      <c r="BG230" t="s">
        <v>11280</v>
      </c>
      <c r="BH230" t="s">
        <v>11281</v>
      </c>
      <c r="BI230">
        <v>4</v>
      </c>
      <c r="BJ230">
        <v>4</v>
      </c>
      <c r="BK230" s="1">
        <v>45566</v>
      </c>
      <c r="BL230" s="1">
        <v>45930</v>
      </c>
      <c r="BM230" s="1">
        <v>45575</v>
      </c>
      <c r="BN230" s="1">
        <v>45930</v>
      </c>
      <c r="BO230">
        <v>40</v>
      </c>
      <c r="BP230">
        <v>8</v>
      </c>
      <c r="BQ230">
        <v>8</v>
      </c>
      <c r="BR230">
        <v>0</v>
      </c>
      <c r="BS230">
        <v>8</v>
      </c>
      <c r="BT230">
        <v>8</v>
      </c>
      <c r="BU230">
        <v>8</v>
      </c>
      <c r="BV230">
        <v>0</v>
      </c>
      <c r="BW230" t="str">
        <f>"9:00 AM"</f>
        <v>9:00 AM</v>
      </c>
      <c r="BX230" t="str">
        <f>"5:00 PM"</f>
        <v>5:00 PM</v>
      </c>
      <c r="BY230" t="s">
        <v>159</v>
      </c>
      <c r="BZ230">
        <v>0</v>
      </c>
      <c r="CA230">
        <v>6</v>
      </c>
      <c r="CB230" t="s">
        <v>117</v>
      </c>
      <c r="CD230" t="s">
        <v>11282</v>
      </c>
      <c r="CE230" t="s">
        <v>1150</v>
      </c>
      <c r="CF230" t="s">
        <v>11274</v>
      </c>
      <c r="CG230" t="s">
        <v>1143</v>
      </c>
      <c r="CH230" t="s">
        <v>121</v>
      </c>
      <c r="CI230" s="6">
        <v>96952</v>
      </c>
      <c r="CJ230" s="10">
        <v>8.86</v>
      </c>
      <c r="CK230" s="10">
        <v>8.86</v>
      </c>
      <c r="CL230" s="10">
        <v>13.29</v>
      </c>
      <c r="CM230" s="10">
        <v>13.29</v>
      </c>
      <c r="CN230" t="s">
        <v>137</v>
      </c>
      <c r="CO230" t="s">
        <v>140</v>
      </c>
      <c r="CP230" t="s">
        <v>138</v>
      </c>
      <c r="CR230" t="s">
        <v>117</v>
      </c>
      <c r="CS230" t="s">
        <v>139</v>
      </c>
      <c r="CT230" t="s">
        <v>140</v>
      </c>
      <c r="CU230" t="s">
        <v>139</v>
      </c>
      <c r="CV230" t="s">
        <v>140</v>
      </c>
      <c r="CW230" t="s">
        <v>139</v>
      </c>
      <c r="CX230" t="s">
        <v>140</v>
      </c>
      <c r="CY230" t="s">
        <v>133</v>
      </c>
      <c r="CZ230" s="8">
        <v>16704338668</v>
      </c>
      <c r="DA230" t="s">
        <v>11279</v>
      </c>
      <c r="DB230" t="s">
        <v>140</v>
      </c>
      <c r="DC230" t="s">
        <v>139</v>
      </c>
      <c r="DD230" t="s">
        <v>117</v>
      </c>
    </row>
    <row r="231" spans="1:114" ht="15" customHeight="1" x14ac:dyDescent="0.35">
      <c r="A231" t="s">
        <v>14514</v>
      </c>
      <c r="B231" t="s">
        <v>144</v>
      </c>
      <c r="C231" s="1">
        <v>45492</v>
      </c>
      <c r="D231" s="1">
        <v>45575</v>
      </c>
      <c r="E231" t="s">
        <v>116</v>
      </c>
      <c r="F231" s="1">
        <v>45656</v>
      </c>
      <c r="G231" t="s">
        <v>117</v>
      </c>
      <c r="H231" t="s">
        <v>117</v>
      </c>
      <c r="I231" t="s">
        <v>117</v>
      </c>
      <c r="J231" t="s">
        <v>11162</v>
      </c>
      <c r="K231" t="s">
        <v>12946</v>
      </c>
      <c r="L231" t="s">
        <v>12947</v>
      </c>
      <c r="N231" t="s">
        <v>5512</v>
      </c>
      <c r="O231" t="s">
        <v>121</v>
      </c>
      <c r="P231" s="6">
        <v>96951</v>
      </c>
      <c r="Q231" t="s">
        <v>122</v>
      </c>
      <c r="S231" s="8">
        <v>16705324745</v>
      </c>
      <c r="U231" t="s">
        <v>10000</v>
      </c>
      <c r="V231">
        <v>72251</v>
      </c>
      <c r="W231" t="s">
        <v>124</v>
      </c>
      <c r="Y231" t="s">
        <v>11163</v>
      </c>
      <c r="Z231" t="s">
        <v>11164</v>
      </c>
      <c r="AB231" t="s">
        <v>11165</v>
      </c>
      <c r="AC231" t="s">
        <v>9999</v>
      </c>
      <c r="AE231" t="s">
        <v>5512</v>
      </c>
      <c r="AF231" t="s">
        <v>121</v>
      </c>
      <c r="AG231" s="6">
        <v>96951</v>
      </c>
      <c r="AH231" t="s">
        <v>122</v>
      </c>
      <c r="AJ231" s="8">
        <v>16705324745</v>
      </c>
      <c r="AL231" t="s">
        <v>10003</v>
      </c>
      <c r="BE231" t="str">
        <f>"35-2021.00"</f>
        <v>35-2021.00</v>
      </c>
      <c r="BF231" t="s">
        <v>438</v>
      </c>
      <c r="BG231" t="s">
        <v>12948</v>
      </c>
      <c r="BH231" t="s">
        <v>14515</v>
      </c>
      <c r="BI231">
        <v>1</v>
      </c>
      <c r="BJ231">
        <v>1</v>
      </c>
      <c r="BK231" s="1">
        <v>45658</v>
      </c>
      <c r="BL231" s="1">
        <v>46022</v>
      </c>
      <c r="BM231" s="1">
        <v>45658</v>
      </c>
      <c r="BN231" s="1">
        <v>46022</v>
      </c>
      <c r="BO231">
        <v>35</v>
      </c>
      <c r="BP231">
        <v>5</v>
      </c>
      <c r="BQ231">
        <v>5</v>
      </c>
      <c r="BR231">
        <v>5</v>
      </c>
      <c r="BS231">
        <v>5</v>
      </c>
      <c r="BT231">
        <v>5</v>
      </c>
      <c r="BU231">
        <v>5</v>
      </c>
      <c r="BV231">
        <v>5</v>
      </c>
      <c r="BW231" t="str">
        <f>"8:00 AM"</f>
        <v>8:00 AM</v>
      </c>
      <c r="BX231" t="str">
        <f>"5:00 PM"</f>
        <v>5:00 PM</v>
      </c>
      <c r="BY231" t="s">
        <v>133</v>
      </c>
      <c r="BZ231">
        <v>0</v>
      </c>
      <c r="CA231">
        <v>3</v>
      </c>
      <c r="CB231" t="s">
        <v>117</v>
      </c>
      <c r="CD231" s="2" t="s">
        <v>14516</v>
      </c>
      <c r="CE231" t="s">
        <v>12951</v>
      </c>
      <c r="CG231" t="s">
        <v>5512</v>
      </c>
      <c r="CH231" t="s">
        <v>121</v>
      </c>
      <c r="CI231" s="6">
        <v>96951</v>
      </c>
      <c r="CJ231" s="10">
        <v>7.95</v>
      </c>
      <c r="CK231" s="10">
        <v>7.95</v>
      </c>
      <c r="CL231" s="10">
        <v>11.92</v>
      </c>
      <c r="CM231" s="10">
        <v>11.92</v>
      </c>
      <c r="CN231" t="s">
        <v>137</v>
      </c>
      <c r="CO231" t="s">
        <v>162</v>
      </c>
      <c r="CP231" t="s">
        <v>209</v>
      </c>
      <c r="CR231" t="s">
        <v>117</v>
      </c>
      <c r="CS231" t="s">
        <v>139</v>
      </c>
      <c r="CT231" t="s">
        <v>140</v>
      </c>
      <c r="CU231" t="s">
        <v>139</v>
      </c>
      <c r="CV231" t="s">
        <v>140</v>
      </c>
      <c r="CW231" t="s">
        <v>139</v>
      </c>
      <c r="CX231" t="s">
        <v>140</v>
      </c>
      <c r="CY231" t="s">
        <v>774</v>
      </c>
      <c r="CZ231" s="8">
        <v>16705324745</v>
      </c>
      <c r="DA231" t="s">
        <v>10003</v>
      </c>
      <c r="DB231" t="s">
        <v>140</v>
      </c>
      <c r="DC231" t="s">
        <v>139</v>
      </c>
      <c r="DD231" t="s">
        <v>117</v>
      </c>
      <c r="DE231" t="s">
        <v>8861</v>
      </c>
      <c r="DF231" t="s">
        <v>11164</v>
      </c>
      <c r="DH231" t="s">
        <v>10000</v>
      </c>
      <c r="DI231" t="s">
        <v>10006</v>
      </c>
      <c r="DJ231" t="s">
        <v>10003</v>
      </c>
    </row>
    <row r="232" spans="1:114" ht="15" customHeight="1" x14ac:dyDescent="0.35">
      <c r="A232" t="s">
        <v>12945</v>
      </c>
      <c r="B232" t="s">
        <v>144</v>
      </c>
      <c r="C232" s="1">
        <v>45492</v>
      </c>
      <c r="D232" s="1">
        <v>45575</v>
      </c>
      <c r="E232" t="s">
        <v>116</v>
      </c>
      <c r="F232" s="1">
        <v>45656</v>
      </c>
      <c r="G232" t="s">
        <v>117</v>
      </c>
      <c r="H232" t="s">
        <v>117</v>
      </c>
      <c r="I232" t="s">
        <v>117</v>
      </c>
      <c r="J232" t="s">
        <v>11162</v>
      </c>
      <c r="K232" t="s">
        <v>12946</v>
      </c>
      <c r="L232" t="s">
        <v>12947</v>
      </c>
      <c r="N232" t="s">
        <v>5512</v>
      </c>
      <c r="O232" t="s">
        <v>121</v>
      </c>
      <c r="P232" s="6">
        <v>96951</v>
      </c>
      <c r="Q232" t="s">
        <v>122</v>
      </c>
      <c r="S232" s="8">
        <v>16705324745</v>
      </c>
      <c r="U232" t="s">
        <v>10000</v>
      </c>
      <c r="V232">
        <v>72251</v>
      </c>
      <c r="W232" t="s">
        <v>124</v>
      </c>
      <c r="Y232" t="s">
        <v>11163</v>
      </c>
      <c r="Z232" t="s">
        <v>11164</v>
      </c>
      <c r="AB232" t="s">
        <v>11165</v>
      </c>
      <c r="AC232" t="s">
        <v>9999</v>
      </c>
      <c r="AE232" t="s">
        <v>5512</v>
      </c>
      <c r="AF232" t="s">
        <v>121</v>
      </c>
      <c r="AG232" s="6">
        <v>96951</v>
      </c>
      <c r="AH232" t="s">
        <v>122</v>
      </c>
      <c r="AJ232" s="8">
        <v>16705324745</v>
      </c>
      <c r="AL232" t="s">
        <v>10003</v>
      </c>
      <c r="BE232" t="str">
        <f>"35-2021.00"</f>
        <v>35-2021.00</v>
      </c>
      <c r="BF232" t="s">
        <v>438</v>
      </c>
      <c r="BG232" t="s">
        <v>12948</v>
      </c>
      <c r="BH232" t="s">
        <v>12949</v>
      </c>
      <c r="BI232">
        <v>1</v>
      </c>
      <c r="BJ232">
        <v>1</v>
      </c>
      <c r="BK232" s="1">
        <v>45658</v>
      </c>
      <c r="BL232" s="1">
        <v>46022</v>
      </c>
      <c r="BM232" s="1">
        <v>45658</v>
      </c>
      <c r="BN232" s="1">
        <v>46022</v>
      </c>
      <c r="BO232">
        <v>35</v>
      </c>
      <c r="BP232">
        <v>5</v>
      </c>
      <c r="BQ232">
        <v>5</v>
      </c>
      <c r="BR232">
        <v>5</v>
      </c>
      <c r="BS232">
        <v>5</v>
      </c>
      <c r="BT232">
        <v>5</v>
      </c>
      <c r="BU232">
        <v>5</v>
      </c>
      <c r="BV232">
        <v>5</v>
      </c>
      <c r="BW232" t="str">
        <f>"8:00 AM"</f>
        <v>8:00 AM</v>
      </c>
      <c r="BX232" t="str">
        <f>"5:00 PM"</f>
        <v>5:00 PM</v>
      </c>
      <c r="BY232" t="s">
        <v>133</v>
      </c>
      <c r="BZ232">
        <v>0</v>
      </c>
      <c r="CA232">
        <v>3</v>
      </c>
      <c r="CB232" t="s">
        <v>117</v>
      </c>
      <c r="CD232" s="2" t="s">
        <v>12950</v>
      </c>
      <c r="CE232" t="s">
        <v>12951</v>
      </c>
      <c r="CG232" t="s">
        <v>5512</v>
      </c>
      <c r="CH232" t="s">
        <v>121</v>
      </c>
      <c r="CI232" s="6">
        <v>96951</v>
      </c>
      <c r="CJ232" s="10">
        <v>7.95</v>
      </c>
      <c r="CK232" s="10">
        <v>7.95</v>
      </c>
      <c r="CL232" s="10">
        <v>11.92</v>
      </c>
      <c r="CM232" s="10">
        <v>11.92</v>
      </c>
      <c r="CN232" t="s">
        <v>137</v>
      </c>
      <c r="CO232" t="s">
        <v>194</v>
      </c>
      <c r="CP232" t="s">
        <v>138</v>
      </c>
      <c r="CR232" t="s">
        <v>117</v>
      </c>
      <c r="CS232" t="s">
        <v>139</v>
      </c>
      <c r="CT232" t="s">
        <v>140</v>
      </c>
      <c r="CU232" t="s">
        <v>139</v>
      </c>
      <c r="CV232" t="s">
        <v>140</v>
      </c>
      <c r="CW232" t="s">
        <v>139</v>
      </c>
      <c r="CX232" t="s">
        <v>140</v>
      </c>
      <c r="CY232" t="s">
        <v>774</v>
      </c>
      <c r="CZ232" s="8">
        <v>16705324745</v>
      </c>
      <c r="DA232" t="s">
        <v>10003</v>
      </c>
      <c r="DB232" t="s">
        <v>140</v>
      </c>
      <c r="DC232" t="s">
        <v>139</v>
      </c>
      <c r="DD232" t="s">
        <v>117</v>
      </c>
      <c r="DE232" t="s">
        <v>11163</v>
      </c>
      <c r="DF232" t="s">
        <v>11164</v>
      </c>
      <c r="DH232" t="s">
        <v>10000</v>
      </c>
      <c r="DI232" t="s">
        <v>10006</v>
      </c>
      <c r="DJ232" t="s">
        <v>10003</v>
      </c>
    </row>
    <row r="233" spans="1:114" ht="15" customHeight="1" x14ac:dyDescent="0.35">
      <c r="A233" t="s">
        <v>15968</v>
      </c>
      <c r="B233" t="s">
        <v>144</v>
      </c>
      <c r="C233" s="1">
        <v>45492</v>
      </c>
      <c r="D233" s="1">
        <v>45575</v>
      </c>
      <c r="E233" t="s">
        <v>211</v>
      </c>
      <c r="G233" t="s">
        <v>117</v>
      </c>
      <c r="H233" t="s">
        <v>117</v>
      </c>
      <c r="I233" t="s">
        <v>117</v>
      </c>
      <c r="J233" t="s">
        <v>6287</v>
      </c>
      <c r="L233" t="s">
        <v>6288</v>
      </c>
      <c r="M233" t="s">
        <v>6289</v>
      </c>
      <c r="N233" t="s">
        <v>136</v>
      </c>
      <c r="O233" t="s">
        <v>121</v>
      </c>
      <c r="P233" s="6">
        <v>96950</v>
      </c>
      <c r="Q233" t="s">
        <v>122</v>
      </c>
      <c r="S233" s="8">
        <v>16702358727</v>
      </c>
      <c r="U233" t="s">
        <v>6290</v>
      </c>
      <c r="V233">
        <v>424420</v>
      </c>
      <c r="W233" t="s">
        <v>124</v>
      </c>
      <c r="Y233" t="s">
        <v>6291</v>
      </c>
      <c r="Z233" t="s">
        <v>6292</v>
      </c>
      <c r="AA233" t="s">
        <v>6293</v>
      </c>
      <c r="AB233" t="s">
        <v>6294</v>
      </c>
      <c r="AC233" t="s">
        <v>6288</v>
      </c>
      <c r="AD233" t="s">
        <v>6289</v>
      </c>
      <c r="AE233" t="s">
        <v>136</v>
      </c>
      <c r="AF233" t="s">
        <v>121</v>
      </c>
      <c r="AG233" s="6">
        <v>96950</v>
      </c>
      <c r="AH233" t="s">
        <v>122</v>
      </c>
      <c r="AJ233" s="8">
        <v>16702353890</v>
      </c>
      <c r="AL233" t="s">
        <v>6295</v>
      </c>
      <c r="BE233" t="str">
        <f>"49-9021.00"</f>
        <v>49-9021.00</v>
      </c>
      <c r="BF233" t="s">
        <v>239</v>
      </c>
      <c r="BG233" t="s">
        <v>12857</v>
      </c>
      <c r="BH233" t="s">
        <v>6297</v>
      </c>
      <c r="BI233">
        <v>2</v>
      </c>
      <c r="BJ233">
        <v>2</v>
      </c>
      <c r="BK233" s="1">
        <v>45597</v>
      </c>
      <c r="BL233" s="1">
        <v>45961</v>
      </c>
      <c r="BM233" s="1">
        <v>45597</v>
      </c>
      <c r="BN233" s="1">
        <v>45961</v>
      </c>
      <c r="BO233">
        <v>40</v>
      </c>
      <c r="BP233">
        <v>0</v>
      </c>
      <c r="BQ233">
        <v>7</v>
      </c>
      <c r="BR233">
        <v>7</v>
      </c>
      <c r="BS233">
        <v>6</v>
      </c>
      <c r="BT233">
        <v>6</v>
      </c>
      <c r="BU233">
        <v>7</v>
      </c>
      <c r="BV233">
        <v>7</v>
      </c>
      <c r="BW233" t="str">
        <f>"8:30 AM"</f>
        <v>8:30 AM</v>
      </c>
      <c r="BX233" t="str">
        <f>"4:30 PM"</f>
        <v>4:30 PM</v>
      </c>
      <c r="BY233" t="s">
        <v>159</v>
      </c>
      <c r="BZ233">
        <v>0</v>
      </c>
      <c r="CA233">
        <v>24</v>
      </c>
      <c r="CB233" t="s">
        <v>117</v>
      </c>
      <c r="CD233" s="2" t="s">
        <v>15969</v>
      </c>
      <c r="CE233" t="s">
        <v>6299</v>
      </c>
      <c r="CF233" t="s">
        <v>6289</v>
      </c>
      <c r="CG233" t="s">
        <v>136</v>
      </c>
      <c r="CH233" t="s">
        <v>121</v>
      </c>
      <c r="CI233" s="6">
        <v>96950</v>
      </c>
      <c r="CJ233" s="10">
        <v>10.06</v>
      </c>
      <c r="CK233" s="10">
        <v>10.06</v>
      </c>
      <c r="CL233" s="10">
        <v>15.09</v>
      </c>
      <c r="CM233" s="10">
        <v>15.09</v>
      </c>
      <c r="CN233" t="s">
        <v>137</v>
      </c>
      <c r="CO233" t="s">
        <v>140</v>
      </c>
      <c r="CP233" t="s">
        <v>138</v>
      </c>
      <c r="CR233" t="s">
        <v>117</v>
      </c>
      <c r="CS233" t="s">
        <v>139</v>
      </c>
      <c r="CT233" t="s">
        <v>140</v>
      </c>
      <c r="CU233" t="s">
        <v>139</v>
      </c>
      <c r="CV233" t="s">
        <v>140</v>
      </c>
      <c r="CW233" t="s">
        <v>139</v>
      </c>
      <c r="CX233" t="s">
        <v>140</v>
      </c>
      <c r="CY233" t="s">
        <v>11721</v>
      </c>
      <c r="CZ233" s="8">
        <v>16702358728</v>
      </c>
      <c r="DA233" t="s">
        <v>6301</v>
      </c>
      <c r="DB233" t="s">
        <v>140</v>
      </c>
      <c r="DC233" t="s">
        <v>139</v>
      </c>
      <c r="DD233" t="s">
        <v>117</v>
      </c>
      <c r="DE233" t="s">
        <v>6291</v>
      </c>
      <c r="DF233" t="s">
        <v>6292</v>
      </c>
      <c r="DG233" t="s">
        <v>535</v>
      </c>
      <c r="DH233" t="s">
        <v>6290</v>
      </c>
      <c r="DI233" t="s">
        <v>6287</v>
      </c>
      <c r="DJ233" t="s">
        <v>6295</v>
      </c>
    </row>
    <row r="234" spans="1:114" ht="15" customHeight="1" x14ac:dyDescent="0.35">
      <c r="A234" t="s">
        <v>6974</v>
      </c>
      <c r="B234" t="s">
        <v>144</v>
      </c>
      <c r="C234" s="1">
        <v>45497</v>
      </c>
      <c r="D234" s="1">
        <v>45575</v>
      </c>
      <c r="E234" t="s">
        <v>116</v>
      </c>
      <c r="F234" s="1">
        <v>45564</v>
      </c>
      <c r="G234" t="s">
        <v>139</v>
      </c>
      <c r="H234" t="s">
        <v>117</v>
      </c>
      <c r="I234" t="s">
        <v>117</v>
      </c>
      <c r="J234" t="s">
        <v>6792</v>
      </c>
      <c r="L234" t="s">
        <v>6793</v>
      </c>
      <c r="M234" t="s">
        <v>6794</v>
      </c>
      <c r="N234" t="s">
        <v>1143</v>
      </c>
      <c r="O234" t="s">
        <v>121</v>
      </c>
      <c r="P234" s="6">
        <v>96952</v>
      </c>
      <c r="Q234" t="s">
        <v>122</v>
      </c>
      <c r="S234" s="8">
        <v>16702850520</v>
      </c>
      <c r="U234" t="s">
        <v>6795</v>
      </c>
      <c r="V234">
        <v>334210</v>
      </c>
      <c r="W234" t="s">
        <v>124</v>
      </c>
      <c r="Y234" t="s">
        <v>6796</v>
      </c>
      <c r="Z234" t="s">
        <v>6797</v>
      </c>
      <c r="AA234" t="s">
        <v>6798</v>
      </c>
      <c r="AB234" t="s">
        <v>6799</v>
      </c>
      <c r="AC234" t="s">
        <v>6793</v>
      </c>
      <c r="AD234" t="s">
        <v>6794</v>
      </c>
      <c r="AE234" t="s">
        <v>1143</v>
      </c>
      <c r="AF234" t="s">
        <v>121</v>
      </c>
      <c r="AG234" s="6">
        <v>96952</v>
      </c>
      <c r="AH234" t="s">
        <v>122</v>
      </c>
      <c r="AJ234" s="8">
        <v>16702850520</v>
      </c>
      <c r="AL234" t="s">
        <v>6800</v>
      </c>
      <c r="AM234" t="s">
        <v>717</v>
      </c>
      <c r="AN234" t="s">
        <v>2207</v>
      </c>
      <c r="AO234" t="s">
        <v>2208</v>
      </c>
      <c r="AP234" t="s">
        <v>1561</v>
      </c>
      <c r="AQ234" t="s">
        <v>2209</v>
      </c>
      <c r="AR234" t="s">
        <v>6975</v>
      </c>
      <c r="AS234" t="s">
        <v>120</v>
      </c>
      <c r="AT234" t="s">
        <v>121</v>
      </c>
      <c r="AU234" s="6">
        <v>96950</v>
      </c>
      <c r="AV234" t="s">
        <v>122</v>
      </c>
      <c r="AX234" s="8">
        <v>16702330081</v>
      </c>
      <c r="AZ234" t="s">
        <v>2211</v>
      </c>
      <c r="BA234" t="s">
        <v>2212</v>
      </c>
      <c r="BB234" t="s">
        <v>2213</v>
      </c>
      <c r="BC234" t="s">
        <v>121</v>
      </c>
      <c r="BD234" t="s">
        <v>2214</v>
      </c>
      <c r="BE234" t="str">
        <f>"49-2021.00"</f>
        <v>49-2021.00</v>
      </c>
      <c r="BF234" t="s">
        <v>6802</v>
      </c>
      <c r="BG234" t="s">
        <v>6976</v>
      </c>
      <c r="BH234" t="s">
        <v>6804</v>
      </c>
      <c r="BI234">
        <v>2</v>
      </c>
      <c r="BJ234">
        <v>2</v>
      </c>
      <c r="BK234" s="1">
        <v>45566</v>
      </c>
      <c r="BL234" s="1">
        <v>46660</v>
      </c>
      <c r="BM234" s="1">
        <v>45575</v>
      </c>
      <c r="BN234" s="1">
        <v>46660</v>
      </c>
      <c r="BO234">
        <v>40</v>
      </c>
      <c r="BP234">
        <v>0</v>
      </c>
      <c r="BQ234">
        <v>8</v>
      </c>
      <c r="BR234">
        <v>8</v>
      </c>
      <c r="BS234">
        <v>8</v>
      </c>
      <c r="BT234">
        <v>8</v>
      </c>
      <c r="BU234">
        <v>8</v>
      </c>
      <c r="BV234">
        <v>0</v>
      </c>
      <c r="BW234" t="str">
        <f>"7:30 AM"</f>
        <v>7:30 AM</v>
      </c>
      <c r="BX234" t="str">
        <f>"4:00 PM"</f>
        <v>4:00 PM</v>
      </c>
      <c r="BY234" t="s">
        <v>459</v>
      </c>
      <c r="BZ234">
        <v>0</v>
      </c>
      <c r="CA234">
        <v>24</v>
      </c>
      <c r="CB234" t="s">
        <v>117</v>
      </c>
      <c r="CD234" t="s">
        <v>6805</v>
      </c>
      <c r="CE234" t="s">
        <v>6793</v>
      </c>
      <c r="CF234" t="s">
        <v>6794</v>
      </c>
      <c r="CG234" t="s">
        <v>1143</v>
      </c>
      <c r="CH234" t="s">
        <v>121</v>
      </c>
      <c r="CI234" s="6">
        <v>96952</v>
      </c>
      <c r="CJ234" s="10">
        <v>19.27</v>
      </c>
      <c r="CK234" s="10">
        <v>19.27</v>
      </c>
      <c r="CL234" s="10">
        <v>28.91</v>
      </c>
      <c r="CM234" s="10">
        <v>28.91</v>
      </c>
      <c r="CN234" t="s">
        <v>137</v>
      </c>
      <c r="CO234" t="s">
        <v>140</v>
      </c>
      <c r="CP234" t="s">
        <v>138</v>
      </c>
      <c r="CR234" t="s">
        <v>117</v>
      </c>
      <c r="CS234" t="s">
        <v>139</v>
      </c>
      <c r="CT234" t="s">
        <v>140</v>
      </c>
      <c r="CU234" t="s">
        <v>139</v>
      </c>
      <c r="CV234" t="s">
        <v>140</v>
      </c>
      <c r="CW234" t="s">
        <v>139</v>
      </c>
      <c r="CX234" t="s">
        <v>140</v>
      </c>
      <c r="CY234" t="s">
        <v>140</v>
      </c>
      <c r="CZ234" s="8">
        <v>16702850520</v>
      </c>
      <c r="DA234" t="s">
        <v>6800</v>
      </c>
      <c r="DB234" t="s">
        <v>140</v>
      </c>
      <c r="DC234" t="s">
        <v>139</v>
      </c>
      <c r="DD234" t="s">
        <v>117</v>
      </c>
      <c r="DE234" t="s">
        <v>2207</v>
      </c>
      <c r="DF234" t="s">
        <v>2208</v>
      </c>
      <c r="DG234" t="s">
        <v>2718</v>
      </c>
      <c r="DH234" t="s">
        <v>2213</v>
      </c>
      <c r="DI234" t="s">
        <v>2212</v>
      </c>
      <c r="DJ234" t="s">
        <v>2211</v>
      </c>
    </row>
    <row r="235" spans="1:114" ht="15" customHeight="1" x14ac:dyDescent="0.35">
      <c r="A235" t="s">
        <v>6531</v>
      </c>
      <c r="B235" t="s">
        <v>144</v>
      </c>
      <c r="C235" s="1">
        <v>45497</v>
      </c>
      <c r="D235" s="1">
        <v>45575</v>
      </c>
      <c r="E235" t="s">
        <v>116</v>
      </c>
      <c r="F235" s="1">
        <v>45656</v>
      </c>
      <c r="G235" t="s">
        <v>117</v>
      </c>
      <c r="H235" t="s">
        <v>117</v>
      </c>
      <c r="I235" t="s">
        <v>117</v>
      </c>
      <c r="J235" t="s">
        <v>2606</v>
      </c>
      <c r="K235" t="s">
        <v>2607</v>
      </c>
      <c r="L235" t="s">
        <v>3899</v>
      </c>
      <c r="N235" t="s">
        <v>136</v>
      </c>
      <c r="O235" t="s">
        <v>121</v>
      </c>
      <c r="P235" s="6">
        <v>96950</v>
      </c>
      <c r="Q235" t="s">
        <v>122</v>
      </c>
      <c r="S235" s="8">
        <v>16703221234</v>
      </c>
      <c r="T235">
        <v>781</v>
      </c>
      <c r="U235" t="s">
        <v>2609</v>
      </c>
      <c r="V235">
        <v>721110</v>
      </c>
      <c r="W235" t="s">
        <v>124</v>
      </c>
      <c r="Y235" t="s">
        <v>2610</v>
      </c>
      <c r="Z235" t="s">
        <v>2611</v>
      </c>
      <c r="AA235" t="s">
        <v>2612</v>
      </c>
      <c r="AB235" t="s">
        <v>2613</v>
      </c>
      <c r="AC235" t="s">
        <v>3899</v>
      </c>
      <c r="AE235" t="s">
        <v>136</v>
      </c>
      <c r="AF235" t="s">
        <v>121</v>
      </c>
      <c r="AG235" s="6">
        <v>96950</v>
      </c>
      <c r="AH235" t="s">
        <v>122</v>
      </c>
      <c r="AJ235" s="8">
        <v>16703221234</v>
      </c>
      <c r="AK235">
        <v>781</v>
      </c>
      <c r="AL235" t="s">
        <v>2614</v>
      </c>
      <c r="BE235" t="str">
        <f>"35-2014.00"</f>
        <v>35-2014.00</v>
      </c>
      <c r="BF235" t="s">
        <v>191</v>
      </c>
      <c r="BG235" t="s">
        <v>6532</v>
      </c>
      <c r="BH235" t="s">
        <v>313</v>
      </c>
      <c r="BI235">
        <v>2</v>
      </c>
      <c r="BJ235">
        <v>2</v>
      </c>
      <c r="BK235" s="1">
        <v>45658</v>
      </c>
      <c r="BL235" s="1">
        <v>46022</v>
      </c>
      <c r="BM235" s="1">
        <v>45658</v>
      </c>
      <c r="BN235" s="1">
        <v>46022</v>
      </c>
      <c r="BO235">
        <v>40</v>
      </c>
      <c r="BP235">
        <v>8</v>
      </c>
      <c r="BQ235">
        <v>0</v>
      </c>
      <c r="BR235">
        <v>8</v>
      </c>
      <c r="BS235">
        <v>8</v>
      </c>
      <c r="BT235">
        <v>0</v>
      </c>
      <c r="BU235">
        <v>8</v>
      </c>
      <c r="BV235">
        <v>8</v>
      </c>
      <c r="BW235" t="str">
        <f>"6:00 AM"</f>
        <v>6:00 AM</v>
      </c>
      <c r="BX235" t="str">
        <f>"2:00 PM"</f>
        <v>2:00 PM</v>
      </c>
      <c r="BY235" t="s">
        <v>133</v>
      </c>
      <c r="BZ235">
        <v>0</v>
      </c>
      <c r="CA235">
        <v>12</v>
      </c>
      <c r="CB235" t="s">
        <v>117</v>
      </c>
      <c r="CD235" t="s">
        <v>6533</v>
      </c>
      <c r="CE235" t="s">
        <v>3899</v>
      </c>
      <c r="CG235" t="s">
        <v>136</v>
      </c>
      <c r="CH235" t="s">
        <v>121</v>
      </c>
      <c r="CI235" s="6">
        <v>96950</v>
      </c>
      <c r="CJ235" s="10">
        <v>8.83</v>
      </c>
      <c r="CK235" s="10">
        <v>8.83</v>
      </c>
      <c r="CL235" s="10">
        <v>13.25</v>
      </c>
      <c r="CM235" s="10">
        <v>13.25</v>
      </c>
      <c r="CN235" t="s">
        <v>137</v>
      </c>
      <c r="CO235" t="s">
        <v>6534</v>
      </c>
      <c r="CP235" t="s">
        <v>138</v>
      </c>
      <c r="CR235" t="s">
        <v>117</v>
      </c>
      <c r="CS235" t="s">
        <v>139</v>
      </c>
      <c r="CT235" t="s">
        <v>140</v>
      </c>
      <c r="CU235" t="s">
        <v>139</v>
      </c>
      <c r="CV235" t="s">
        <v>140</v>
      </c>
      <c r="CW235" t="s">
        <v>139</v>
      </c>
      <c r="CX235" t="s">
        <v>140</v>
      </c>
      <c r="CY235" t="s">
        <v>6535</v>
      </c>
      <c r="CZ235" s="8">
        <v>16703221234</v>
      </c>
      <c r="DA235" t="s">
        <v>2614</v>
      </c>
      <c r="DB235" t="s">
        <v>140</v>
      </c>
      <c r="DC235" t="s">
        <v>139</v>
      </c>
      <c r="DD235" t="s">
        <v>117</v>
      </c>
    </row>
    <row r="236" spans="1:114" ht="15" customHeight="1" x14ac:dyDescent="0.35">
      <c r="A236" t="s">
        <v>12994</v>
      </c>
      <c r="B236" t="s">
        <v>144</v>
      </c>
      <c r="C236" s="1">
        <v>45497</v>
      </c>
      <c r="D236" s="1">
        <v>45575</v>
      </c>
      <c r="E236" t="s">
        <v>116</v>
      </c>
      <c r="F236" s="1">
        <v>45564</v>
      </c>
      <c r="G236" t="s">
        <v>117</v>
      </c>
      <c r="H236" t="s">
        <v>117</v>
      </c>
      <c r="I236" t="s">
        <v>117</v>
      </c>
      <c r="J236" t="s">
        <v>7938</v>
      </c>
      <c r="L236" t="s">
        <v>184</v>
      </c>
      <c r="M236" t="s">
        <v>7426</v>
      </c>
      <c r="N236" t="s">
        <v>120</v>
      </c>
      <c r="O236" t="s">
        <v>121</v>
      </c>
      <c r="P236" s="6">
        <v>96950</v>
      </c>
      <c r="Q236" t="s">
        <v>122</v>
      </c>
      <c r="S236" s="8">
        <v>16702348895</v>
      </c>
      <c r="U236" t="s">
        <v>7939</v>
      </c>
      <c r="V236">
        <v>81121</v>
      </c>
      <c r="W236" t="s">
        <v>124</v>
      </c>
      <c r="Y236" t="s">
        <v>186</v>
      </c>
      <c r="Z236" t="s">
        <v>7428</v>
      </c>
      <c r="AA236" t="s">
        <v>7429</v>
      </c>
      <c r="AB236" t="s">
        <v>128</v>
      </c>
      <c r="AC236" t="s">
        <v>184</v>
      </c>
      <c r="AD236" t="s">
        <v>7426</v>
      </c>
      <c r="AE236" t="s">
        <v>120</v>
      </c>
      <c r="AF236" t="s">
        <v>121</v>
      </c>
      <c r="AG236" s="6">
        <v>96950</v>
      </c>
      <c r="AH236" t="s">
        <v>122</v>
      </c>
      <c r="AJ236" s="8">
        <v>16702348895</v>
      </c>
      <c r="AL236" t="s">
        <v>7940</v>
      </c>
      <c r="BE236" t="str">
        <f>"51-9198.00"</f>
        <v>51-9198.00</v>
      </c>
      <c r="BF236" t="s">
        <v>1393</v>
      </c>
      <c r="BG236" t="s">
        <v>9343</v>
      </c>
      <c r="BH236" t="s">
        <v>9344</v>
      </c>
      <c r="BI236">
        <v>1</v>
      </c>
      <c r="BJ236">
        <v>1</v>
      </c>
      <c r="BK236" s="1">
        <v>45566</v>
      </c>
      <c r="BL236" s="1">
        <v>45930</v>
      </c>
      <c r="BM236" s="1">
        <v>45575</v>
      </c>
      <c r="BN236" s="1">
        <v>45930</v>
      </c>
      <c r="BO236">
        <v>40</v>
      </c>
      <c r="BP236">
        <v>0</v>
      </c>
      <c r="BQ236">
        <v>8</v>
      </c>
      <c r="BR236">
        <v>8</v>
      </c>
      <c r="BS236">
        <v>8</v>
      </c>
      <c r="BT236">
        <v>8</v>
      </c>
      <c r="BU236">
        <v>8</v>
      </c>
      <c r="BV236">
        <v>0</v>
      </c>
      <c r="BW236" t="str">
        <f>"8:00 AM"</f>
        <v>8:00 AM</v>
      </c>
      <c r="BX236" t="str">
        <f>"5:00 PM"</f>
        <v>5:00 PM</v>
      </c>
      <c r="BY236" t="s">
        <v>159</v>
      </c>
      <c r="BZ236">
        <v>0</v>
      </c>
      <c r="CA236">
        <v>12</v>
      </c>
      <c r="CB236" t="s">
        <v>117</v>
      </c>
      <c r="CD236" t="s">
        <v>194</v>
      </c>
      <c r="CE236" t="s">
        <v>7426</v>
      </c>
      <c r="CG236" t="s">
        <v>120</v>
      </c>
      <c r="CH236" t="s">
        <v>121</v>
      </c>
      <c r="CI236" s="6">
        <v>96950</v>
      </c>
      <c r="CJ236" s="10">
        <v>7.95</v>
      </c>
      <c r="CK236" s="10">
        <v>7.95</v>
      </c>
      <c r="CL236" s="10">
        <v>11.93</v>
      </c>
      <c r="CM236" s="10">
        <v>11.93</v>
      </c>
      <c r="CN236" t="s">
        <v>137</v>
      </c>
      <c r="CO236" t="s">
        <v>140</v>
      </c>
      <c r="CP236" t="s">
        <v>138</v>
      </c>
      <c r="CR236" t="s">
        <v>117</v>
      </c>
      <c r="CS236" t="s">
        <v>139</v>
      </c>
      <c r="CT236" t="s">
        <v>140</v>
      </c>
      <c r="CU236" t="s">
        <v>139</v>
      </c>
      <c r="CV236" t="s">
        <v>140</v>
      </c>
      <c r="CW236" t="s">
        <v>139</v>
      </c>
      <c r="CX236" t="s">
        <v>140</v>
      </c>
      <c r="CY236" t="s">
        <v>140</v>
      </c>
      <c r="CZ236" s="8">
        <v>16702348895</v>
      </c>
      <c r="DA236" t="s">
        <v>7940</v>
      </c>
      <c r="DB236" t="s">
        <v>140</v>
      </c>
      <c r="DC236" t="s">
        <v>139</v>
      </c>
      <c r="DD236" t="s">
        <v>117</v>
      </c>
    </row>
    <row r="237" spans="1:114" ht="15" customHeight="1" x14ac:dyDescent="0.35">
      <c r="A237" t="s">
        <v>17095</v>
      </c>
      <c r="B237" t="s">
        <v>144</v>
      </c>
      <c r="C237" s="1">
        <v>45500</v>
      </c>
      <c r="D237" s="1">
        <v>45575</v>
      </c>
      <c r="E237" t="s">
        <v>116</v>
      </c>
      <c r="F237" s="1">
        <v>45595</v>
      </c>
      <c r="G237" t="s">
        <v>117</v>
      </c>
      <c r="H237" t="s">
        <v>117</v>
      </c>
      <c r="I237" t="s">
        <v>117</v>
      </c>
      <c r="J237" t="s">
        <v>1595</v>
      </c>
      <c r="K237" t="s">
        <v>13632</v>
      </c>
      <c r="L237" t="s">
        <v>13633</v>
      </c>
      <c r="N237" t="s">
        <v>136</v>
      </c>
      <c r="O237" t="s">
        <v>121</v>
      </c>
      <c r="P237" s="6">
        <v>96950</v>
      </c>
      <c r="Q237" t="s">
        <v>122</v>
      </c>
      <c r="R237" t="s">
        <v>393</v>
      </c>
      <c r="S237" s="8">
        <v>16709899218</v>
      </c>
      <c r="U237" t="s">
        <v>1597</v>
      </c>
      <c r="V237">
        <v>56172</v>
      </c>
      <c r="W237" t="s">
        <v>124</v>
      </c>
      <c r="Y237" t="s">
        <v>1598</v>
      </c>
      <c r="Z237" t="s">
        <v>1599</v>
      </c>
      <c r="AA237" t="s">
        <v>1600</v>
      </c>
      <c r="AB237" t="s">
        <v>2539</v>
      </c>
      <c r="AC237" t="s">
        <v>13633</v>
      </c>
      <c r="AE237" t="s">
        <v>136</v>
      </c>
      <c r="AF237" t="s">
        <v>121</v>
      </c>
      <c r="AG237" s="6">
        <v>96950</v>
      </c>
      <c r="AH237" t="s">
        <v>122</v>
      </c>
      <c r="AI237" t="s">
        <v>7246</v>
      </c>
      <c r="AJ237" s="8">
        <v>16709899218</v>
      </c>
      <c r="AL237" t="s">
        <v>1604</v>
      </c>
      <c r="BE237" t="str">
        <f>"37-2011.00"</f>
        <v>37-2011.00</v>
      </c>
      <c r="BF237" t="s">
        <v>701</v>
      </c>
      <c r="BG237" t="s">
        <v>13634</v>
      </c>
      <c r="BH237" t="s">
        <v>703</v>
      </c>
      <c r="BI237">
        <v>3</v>
      </c>
      <c r="BJ237">
        <v>3</v>
      </c>
      <c r="BK237" s="1">
        <v>45597</v>
      </c>
      <c r="BL237" s="1">
        <v>45961</v>
      </c>
      <c r="BM237" s="1">
        <v>45597</v>
      </c>
      <c r="BN237" s="1">
        <v>45961</v>
      </c>
      <c r="BO237">
        <v>35</v>
      </c>
      <c r="BP237">
        <v>0</v>
      </c>
      <c r="BQ237">
        <v>7</v>
      </c>
      <c r="BR237">
        <v>7</v>
      </c>
      <c r="BS237">
        <v>7</v>
      </c>
      <c r="BT237">
        <v>7</v>
      </c>
      <c r="BU237">
        <v>7</v>
      </c>
      <c r="BV237">
        <v>0</v>
      </c>
      <c r="BW237" t="str">
        <f>"8:00 AM"</f>
        <v>8:00 AM</v>
      </c>
      <c r="BX237" t="str">
        <f>"4:00 PM"</f>
        <v>4:00 PM</v>
      </c>
      <c r="BY237" t="s">
        <v>133</v>
      </c>
      <c r="BZ237">
        <v>0</v>
      </c>
      <c r="CA237">
        <v>12</v>
      </c>
      <c r="CB237" t="s">
        <v>117</v>
      </c>
      <c r="CD237" t="s">
        <v>13635</v>
      </c>
      <c r="CE237" t="s">
        <v>13633</v>
      </c>
      <c r="CG237" t="s">
        <v>136</v>
      </c>
      <c r="CH237" t="s">
        <v>121</v>
      </c>
      <c r="CI237" s="6">
        <v>96950</v>
      </c>
      <c r="CJ237" s="10">
        <v>8.2899999999999991</v>
      </c>
      <c r="CK237" s="10">
        <v>8.2899999999999991</v>
      </c>
      <c r="CL237" s="10">
        <v>12.43</v>
      </c>
      <c r="CM237" s="10">
        <v>12.43</v>
      </c>
      <c r="CN237" t="s">
        <v>137</v>
      </c>
      <c r="CO237" t="s">
        <v>140</v>
      </c>
      <c r="CP237" t="s">
        <v>138</v>
      </c>
      <c r="CR237" t="s">
        <v>117</v>
      </c>
      <c r="CS237" t="s">
        <v>139</v>
      </c>
      <c r="CT237" t="s">
        <v>139</v>
      </c>
      <c r="CU237" t="s">
        <v>139</v>
      </c>
      <c r="CV237" t="s">
        <v>140</v>
      </c>
      <c r="CW237" t="s">
        <v>139</v>
      </c>
      <c r="CX237" t="s">
        <v>139</v>
      </c>
      <c r="CY237" t="s">
        <v>5874</v>
      </c>
      <c r="CZ237" s="8">
        <v>16709899218</v>
      </c>
      <c r="DA237" t="s">
        <v>1604</v>
      </c>
      <c r="DB237" t="s">
        <v>140</v>
      </c>
      <c r="DC237" t="s">
        <v>139</v>
      </c>
      <c r="DD237" t="s">
        <v>117</v>
      </c>
      <c r="DE237" t="s">
        <v>9702</v>
      </c>
      <c r="DF237" t="s">
        <v>9703</v>
      </c>
      <c r="DG237" t="s">
        <v>5315</v>
      </c>
      <c r="DH237" t="s">
        <v>1597</v>
      </c>
      <c r="DI237" t="s">
        <v>17096</v>
      </c>
      <c r="DJ237" t="s">
        <v>1604</v>
      </c>
    </row>
    <row r="238" spans="1:114" ht="15" customHeight="1" x14ac:dyDescent="0.35">
      <c r="A238" t="s">
        <v>6723</v>
      </c>
      <c r="B238" t="s">
        <v>115</v>
      </c>
      <c r="C238" s="1">
        <v>45531</v>
      </c>
      <c r="D238" s="1">
        <v>45575</v>
      </c>
      <c r="E238" t="s">
        <v>116</v>
      </c>
      <c r="F238" s="1">
        <v>45625</v>
      </c>
      <c r="G238" t="s">
        <v>117</v>
      </c>
      <c r="H238" t="s">
        <v>117</v>
      </c>
      <c r="I238" t="s">
        <v>117</v>
      </c>
      <c r="J238" t="s">
        <v>6724</v>
      </c>
      <c r="K238" t="s">
        <v>140</v>
      </c>
      <c r="L238" t="s">
        <v>6725</v>
      </c>
      <c r="M238" t="s">
        <v>6726</v>
      </c>
      <c r="N238" t="s">
        <v>136</v>
      </c>
      <c r="O238" t="s">
        <v>121</v>
      </c>
      <c r="P238" s="6">
        <v>96950</v>
      </c>
      <c r="Q238" t="s">
        <v>122</v>
      </c>
      <c r="R238" t="s">
        <v>140</v>
      </c>
      <c r="S238" s="8">
        <v>16703227415</v>
      </c>
      <c r="U238" t="s">
        <v>6727</v>
      </c>
      <c r="V238">
        <v>42472</v>
      </c>
      <c r="W238" t="s">
        <v>124</v>
      </c>
      <c r="Y238" t="s">
        <v>6074</v>
      </c>
      <c r="Z238" t="s">
        <v>6728</v>
      </c>
      <c r="AA238" t="s">
        <v>6729</v>
      </c>
      <c r="AB238" t="s">
        <v>997</v>
      </c>
      <c r="AC238" t="s">
        <v>6725</v>
      </c>
      <c r="AD238" t="s">
        <v>6726</v>
      </c>
      <c r="AE238" t="s">
        <v>120</v>
      </c>
      <c r="AF238" t="s">
        <v>121</v>
      </c>
      <c r="AG238" s="6">
        <v>96950</v>
      </c>
      <c r="AH238" t="s">
        <v>122</v>
      </c>
      <c r="AI238" t="s">
        <v>1187</v>
      </c>
      <c r="AJ238" s="8">
        <v>16703227415</v>
      </c>
      <c r="AL238" t="s">
        <v>6730</v>
      </c>
      <c r="BE238" t="str">
        <f>"43-3031.00"</f>
        <v>43-3031.00</v>
      </c>
      <c r="BF238" t="s">
        <v>357</v>
      </c>
      <c r="BG238" t="s">
        <v>6731</v>
      </c>
      <c r="BH238" t="s">
        <v>1669</v>
      </c>
      <c r="BI238">
        <v>1</v>
      </c>
      <c r="BK238" s="1">
        <v>45627</v>
      </c>
      <c r="BL238" s="1">
        <v>45991</v>
      </c>
      <c r="BO238">
        <v>35</v>
      </c>
      <c r="BP238">
        <v>0</v>
      </c>
      <c r="BQ238">
        <v>7</v>
      </c>
      <c r="BR238">
        <v>7</v>
      </c>
      <c r="BS238">
        <v>7</v>
      </c>
      <c r="BT238">
        <v>7</v>
      </c>
      <c r="BU238">
        <v>7</v>
      </c>
      <c r="BV238">
        <v>0</v>
      </c>
      <c r="BW238" t="str">
        <f>"8:00 AM"</f>
        <v>8:00 AM</v>
      </c>
      <c r="BX238" t="str">
        <f>"4:00 PM"</f>
        <v>4:00 PM</v>
      </c>
      <c r="BY238" t="s">
        <v>159</v>
      </c>
      <c r="BZ238">
        <v>0</v>
      </c>
      <c r="CA238">
        <v>24</v>
      </c>
      <c r="CB238" t="s">
        <v>117</v>
      </c>
      <c r="CD238" s="2" t="s">
        <v>6732</v>
      </c>
      <c r="CE238" t="s">
        <v>6725</v>
      </c>
      <c r="CF238" t="s">
        <v>6726</v>
      </c>
      <c r="CG238" t="s">
        <v>136</v>
      </c>
      <c r="CH238" t="s">
        <v>121</v>
      </c>
      <c r="CI238" s="6">
        <v>96950</v>
      </c>
      <c r="CJ238" s="10">
        <v>12.28</v>
      </c>
      <c r="CK238" s="10">
        <v>12.28</v>
      </c>
      <c r="CL238" s="10">
        <v>18.420000000000002</v>
      </c>
      <c r="CM238" s="10">
        <v>18.420000000000002</v>
      </c>
      <c r="CN238" t="s">
        <v>137</v>
      </c>
      <c r="CO238" t="s">
        <v>133</v>
      </c>
      <c r="CP238" t="s">
        <v>138</v>
      </c>
      <c r="CR238" t="s">
        <v>117</v>
      </c>
      <c r="CS238" t="s">
        <v>139</v>
      </c>
      <c r="CT238" t="s">
        <v>140</v>
      </c>
      <c r="CU238" t="s">
        <v>139</v>
      </c>
      <c r="CV238" t="s">
        <v>139</v>
      </c>
      <c r="CW238" t="s">
        <v>139</v>
      </c>
      <c r="CX238" t="s">
        <v>140</v>
      </c>
      <c r="CY238" t="s">
        <v>6733</v>
      </c>
      <c r="CZ238" s="8">
        <v>16703227415</v>
      </c>
      <c r="DA238" t="s">
        <v>6730</v>
      </c>
      <c r="DB238" t="s">
        <v>140</v>
      </c>
      <c r="DC238" t="s">
        <v>139</v>
      </c>
      <c r="DD238" t="s">
        <v>117</v>
      </c>
    </row>
    <row r="239" spans="1:114" ht="15" customHeight="1" x14ac:dyDescent="0.35">
      <c r="A239" t="s">
        <v>9221</v>
      </c>
      <c r="B239" t="s">
        <v>144</v>
      </c>
      <c r="C239" s="1">
        <v>45448</v>
      </c>
      <c r="D239" s="1">
        <v>45576</v>
      </c>
      <c r="E239" t="s">
        <v>116</v>
      </c>
      <c r="F239" s="1">
        <v>45564</v>
      </c>
      <c r="G239" t="s">
        <v>117</v>
      </c>
      <c r="H239" t="s">
        <v>117</v>
      </c>
      <c r="I239" t="s">
        <v>117</v>
      </c>
      <c r="J239" t="s">
        <v>3570</v>
      </c>
      <c r="L239" t="s">
        <v>3571</v>
      </c>
      <c r="M239" t="s">
        <v>3572</v>
      </c>
      <c r="N239" t="s">
        <v>120</v>
      </c>
      <c r="O239" t="s">
        <v>121</v>
      </c>
      <c r="P239" s="6">
        <v>96950</v>
      </c>
      <c r="Q239" t="s">
        <v>122</v>
      </c>
      <c r="S239" s="8">
        <v>16702355009</v>
      </c>
      <c r="U239" t="s">
        <v>971</v>
      </c>
      <c r="V239">
        <v>722515</v>
      </c>
      <c r="W239" t="s">
        <v>150</v>
      </c>
      <c r="X239" t="s">
        <v>139</v>
      </c>
      <c r="Y239" t="s">
        <v>974</v>
      </c>
      <c r="Z239" t="s">
        <v>9222</v>
      </c>
      <c r="AA239" t="s">
        <v>9223</v>
      </c>
      <c r="AB239" t="s">
        <v>128</v>
      </c>
      <c r="AC239" t="s">
        <v>3571</v>
      </c>
      <c r="AD239" t="s">
        <v>3572</v>
      </c>
      <c r="AE239" t="s">
        <v>120</v>
      </c>
      <c r="AF239" t="s">
        <v>121</v>
      </c>
      <c r="AG239" s="6">
        <v>96950</v>
      </c>
      <c r="AH239" t="s">
        <v>122</v>
      </c>
      <c r="AJ239" s="8">
        <v>16702355009</v>
      </c>
      <c r="AL239" t="s">
        <v>977</v>
      </c>
      <c r="BE239" t="str">
        <f>"35-2021.00"</f>
        <v>35-2021.00</v>
      </c>
      <c r="BF239" t="s">
        <v>438</v>
      </c>
      <c r="BG239" t="s">
        <v>3574</v>
      </c>
      <c r="BH239" t="s">
        <v>3575</v>
      </c>
      <c r="BI239">
        <v>15</v>
      </c>
      <c r="BJ239">
        <v>15</v>
      </c>
      <c r="BK239" s="1">
        <v>45566</v>
      </c>
      <c r="BL239" s="1">
        <v>45930</v>
      </c>
      <c r="BM239" s="1">
        <v>45576</v>
      </c>
      <c r="BN239" s="1">
        <v>45930</v>
      </c>
      <c r="BO239">
        <v>35</v>
      </c>
      <c r="BP239">
        <v>0</v>
      </c>
      <c r="BQ239">
        <v>7</v>
      </c>
      <c r="BR239">
        <v>7</v>
      </c>
      <c r="BS239">
        <v>7</v>
      </c>
      <c r="BT239">
        <v>7</v>
      </c>
      <c r="BU239">
        <v>7</v>
      </c>
      <c r="BV239">
        <v>0</v>
      </c>
      <c r="BW239" t="str">
        <f>"8:00 AM"</f>
        <v>8:00 AM</v>
      </c>
      <c r="BX239" t="str">
        <f>"4:00 PM"</f>
        <v>4:00 PM</v>
      </c>
      <c r="BY239" t="s">
        <v>133</v>
      </c>
      <c r="BZ239">
        <v>0</v>
      </c>
      <c r="CA239">
        <v>3</v>
      </c>
      <c r="CB239" t="s">
        <v>117</v>
      </c>
      <c r="CD239" t="s">
        <v>3576</v>
      </c>
      <c r="CE239" t="s">
        <v>6525</v>
      </c>
      <c r="CF239" t="s">
        <v>9224</v>
      </c>
      <c r="CG239" t="s">
        <v>120</v>
      </c>
      <c r="CH239" t="s">
        <v>121</v>
      </c>
      <c r="CI239" s="6">
        <v>96950</v>
      </c>
      <c r="CJ239" s="10">
        <v>7.95</v>
      </c>
      <c r="CK239" s="10">
        <v>7.95</v>
      </c>
      <c r="CL239" s="10">
        <v>11.93</v>
      </c>
      <c r="CM239" s="10">
        <v>11.93</v>
      </c>
      <c r="CN239" t="s">
        <v>137</v>
      </c>
      <c r="CO239" t="s">
        <v>5111</v>
      </c>
      <c r="CP239" t="s">
        <v>138</v>
      </c>
      <c r="CR239" t="s">
        <v>117</v>
      </c>
      <c r="CS239" t="s">
        <v>139</v>
      </c>
      <c r="CT239" t="s">
        <v>140</v>
      </c>
      <c r="CU239" t="s">
        <v>139</v>
      </c>
      <c r="CV239" t="s">
        <v>140</v>
      </c>
      <c r="CW239" t="s">
        <v>139</v>
      </c>
      <c r="CX239" t="s">
        <v>140</v>
      </c>
      <c r="CY239" t="s">
        <v>3720</v>
      </c>
      <c r="CZ239" s="8">
        <v>16702355009</v>
      </c>
      <c r="DA239" t="s">
        <v>977</v>
      </c>
      <c r="DB239" t="s">
        <v>140</v>
      </c>
      <c r="DC239" t="s">
        <v>139</v>
      </c>
      <c r="DD239" t="s">
        <v>139</v>
      </c>
    </row>
    <row r="240" spans="1:114" ht="15" customHeight="1" x14ac:dyDescent="0.35">
      <c r="A240" t="s">
        <v>12832</v>
      </c>
      <c r="B240" t="s">
        <v>144</v>
      </c>
      <c r="C240" s="1">
        <v>45448</v>
      </c>
      <c r="D240" s="1">
        <v>45576</v>
      </c>
      <c r="E240" t="s">
        <v>211</v>
      </c>
      <c r="G240" t="s">
        <v>139</v>
      </c>
      <c r="H240" t="s">
        <v>117</v>
      </c>
      <c r="I240" t="s">
        <v>117</v>
      </c>
      <c r="J240" t="s">
        <v>3570</v>
      </c>
      <c r="L240" t="s">
        <v>3571</v>
      </c>
      <c r="M240" t="s">
        <v>3572</v>
      </c>
      <c r="N240" t="s">
        <v>120</v>
      </c>
      <c r="O240" t="s">
        <v>121</v>
      </c>
      <c r="P240" s="6">
        <v>96950</v>
      </c>
      <c r="Q240" t="s">
        <v>122</v>
      </c>
      <c r="S240" s="8">
        <v>16702355009</v>
      </c>
      <c r="U240" t="s">
        <v>971</v>
      </c>
      <c r="V240">
        <v>722515</v>
      </c>
      <c r="W240" t="s">
        <v>124</v>
      </c>
      <c r="Y240" t="s">
        <v>974</v>
      </c>
      <c r="Z240" t="s">
        <v>9222</v>
      </c>
      <c r="AA240" t="s">
        <v>9223</v>
      </c>
      <c r="AB240" t="s">
        <v>128</v>
      </c>
      <c r="AC240" t="s">
        <v>8834</v>
      </c>
      <c r="AD240" t="s">
        <v>3572</v>
      </c>
      <c r="AE240" t="s">
        <v>120</v>
      </c>
      <c r="AF240" t="s">
        <v>121</v>
      </c>
      <c r="AG240" s="6">
        <v>96950</v>
      </c>
      <c r="AH240" t="s">
        <v>122</v>
      </c>
      <c r="AJ240" s="8">
        <v>16702355009</v>
      </c>
      <c r="AL240" t="s">
        <v>977</v>
      </c>
      <c r="BE240" t="str">
        <f>"35-2021.00"</f>
        <v>35-2021.00</v>
      </c>
      <c r="BF240" t="s">
        <v>438</v>
      </c>
      <c r="BG240" t="s">
        <v>3574</v>
      </c>
      <c r="BH240" t="s">
        <v>3575</v>
      </c>
      <c r="BI240">
        <v>10</v>
      </c>
      <c r="BJ240">
        <v>10</v>
      </c>
      <c r="BK240" s="1">
        <v>45566</v>
      </c>
      <c r="BL240" s="1">
        <v>46660</v>
      </c>
      <c r="BM240" s="1">
        <v>45576</v>
      </c>
      <c r="BN240" s="1">
        <v>46660</v>
      </c>
      <c r="BO240">
        <v>35</v>
      </c>
      <c r="BP240">
        <v>0</v>
      </c>
      <c r="BQ240">
        <v>7</v>
      </c>
      <c r="BR240">
        <v>7</v>
      </c>
      <c r="BS240">
        <v>7</v>
      </c>
      <c r="BT240">
        <v>7</v>
      </c>
      <c r="BU240">
        <v>7</v>
      </c>
      <c r="BV240">
        <v>0</v>
      </c>
      <c r="BW240" t="str">
        <f>"8:00 AM"</f>
        <v>8:00 AM</v>
      </c>
      <c r="BX240" t="str">
        <f>"4:00 PM"</f>
        <v>4:00 PM</v>
      </c>
      <c r="BY240" t="s">
        <v>133</v>
      </c>
      <c r="BZ240">
        <v>0</v>
      </c>
      <c r="CA240">
        <v>3</v>
      </c>
      <c r="CB240" t="s">
        <v>117</v>
      </c>
      <c r="CD240" t="s">
        <v>3576</v>
      </c>
      <c r="CE240" t="s">
        <v>531</v>
      </c>
      <c r="CG240" t="s">
        <v>120</v>
      </c>
      <c r="CH240" t="s">
        <v>121</v>
      </c>
      <c r="CI240" s="6">
        <v>96950</v>
      </c>
      <c r="CJ240" s="10">
        <v>7.95</v>
      </c>
      <c r="CK240" s="10">
        <v>7.95</v>
      </c>
      <c r="CL240" s="10">
        <v>11.93</v>
      </c>
      <c r="CM240" s="10">
        <v>11.93</v>
      </c>
      <c r="CN240" t="s">
        <v>137</v>
      </c>
      <c r="CO240" t="s">
        <v>5111</v>
      </c>
      <c r="CP240" t="s">
        <v>138</v>
      </c>
      <c r="CR240" t="s">
        <v>117</v>
      </c>
      <c r="CS240" t="s">
        <v>139</v>
      </c>
      <c r="CT240" t="s">
        <v>140</v>
      </c>
      <c r="CU240" t="s">
        <v>139</v>
      </c>
      <c r="CV240" t="s">
        <v>140</v>
      </c>
      <c r="CW240" t="s">
        <v>139</v>
      </c>
      <c r="CX240" t="s">
        <v>140</v>
      </c>
      <c r="CY240" t="s">
        <v>3720</v>
      </c>
      <c r="CZ240" s="8">
        <v>16702355009</v>
      </c>
      <c r="DA240" t="s">
        <v>977</v>
      </c>
      <c r="DB240" t="s">
        <v>140</v>
      </c>
      <c r="DC240" t="s">
        <v>139</v>
      </c>
      <c r="DD240" t="s">
        <v>117</v>
      </c>
    </row>
    <row r="241" spans="1:114" ht="15" customHeight="1" x14ac:dyDescent="0.35">
      <c r="A241" t="s">
        <v>3420</v>
      </c>
      <c r="B241" t="s">
        <v>144</v>
      </c>
      <c r="C241" s="1">
        <v>45476</v>
      </c>
      <c r="D241" s="1">
        <v>45576</v>
      </c>
      <c r="E241" t="s">
        <v>116</v>
      </c>
      <c r="F241" s="1">
        <v>45564</v>
      </c>
      <c r="G241" t="s">
        <v>139</v>
      </c>
      <c r="H241" t="s">
        <v>117</v>
      </c>
      <c r="I241" t="s">
        <v>117</v>
      </c>
      <c r="J241" t="s">
        <v>3421</v>
      </c>
      <c r="K241" t="s">
        <v>3422</v>
      </c>
      <c r="L241" t="s">
        <v>3423</v>
      </c>
      <c r="M241" t="s">
        <v>140</v>
      </c>
      <c r="N241" t="s">
        <v>120</v>
      </c>
      <c r="O241" t="s">
        <v>121</v>
      </c>
      <c r="P241" s="6">
        <v>96950</v>
      </c>
      <c r="Q241" t="s">
        <v>122</v>
      </c>
      <c r="S241" s="8">
        <v>16702880676</v>
      </c>
      <c r="U241" t="s">
        <v>3424</v>
      </c>
      <c r="V241">
        <v>111419</v>
      </c>
      <c r="W241" t="s">
        <v>124</v>
      </c>
      <c r="Y241" t="s">
        <v>3425</v>
      </c>
      <c r="Z241" t="s">
        <v>3426</v>
      </c>
      <c r="AB241" t="s">
        <v>128</v>
      </c>
      <c r="AC241" t="s">
        <v>3423</v>
      </c>
      <c r="AD241" t="s">
        <v>140</v>
      </c>
      <c r="AE241" t="s">
        <v>120</v>
      </c>
      <c r="AF241" t="s">
        <v>121</v>
      </c>
      <c r="AG241" s="6">
        <v>96950</v>
      </c>
      <c r="AH241" t="s">
        <v>122</v>
      </c>
      <c r="AJ241" s="8">
        <v>16702880676</v>
      </c>
      <c r="AL241" t="s">
        <v>3427</v>
      </c>
      <c r="BE241" t="str">
        <f>"45-2092.00"</f>
        <v>45-2092.00</v>
      </c>
      <c r="BF241" t="s">
        <v>1014</v>
      </c>
      <c r="BG241" t="s">
        <v>3428</v>
      </c>
      <c r="BH241" t="s">
        <v>1016</v>
      </c>
      <c r="BI241">
        <v>1</v>
      </c>
      <c r="BJ241">
        <v>1</v>
      </c>
      <c r="BK241" s="1">
        <v>45566</v>
      </c>
      <c r="BL241" s="1">
        <v>46660</v>
      </c>
      <c r="BM241" s="1">
        <v>45576</v>
      </c>
      <c r="BN241" s="1">
        <v>46660</v>
      </c>
      <c r="BO241">
        <v>35</v>
      </c>
      <c r="BP241">
        <v>0</v>
      </c>
      <c r="BQ241">
        <v>7</v>
      </c>
      <c r="BR241">
        <v>7</v>
      </c>
      <c r="BS241">
        <v>7</v>
      </c>
      <c r="BT241">
        <v>7</v>
      </c>
      <c r="BU241">
        <v>7</v>
      </c>
      <c r="BV241">
        <v>0</v>
      </c>
      <c r="BW241" t="str">
        <f>"7:00 AM"</f>
        <v>7:00 AM</v>
      </c>
      <c r="BX241" t="str">
        <f>"5:00 PM"</f>
        <v>5:00 PM</v>
      </c>
      <c r="BY241" t="s">
        <v>133</v>
      </c>
      <c r="BZ241">
        <v>0</v>
      </c>
      <c r="CA241">
        <v>3</v>
      </c>
      <c r="CB241" t="s">
        <v>117</v>
      </c>
      <c r="CD241" s="2" t="s">
        <v>3429</v>
      </c>
      <c r="CE241" t="s">
        <v>3423</v>
      </c>
      <c r="CF241" t="s">
        <v>140</v>
      </c>
      <c r="CG241" t="s">
        <v>120</v>
      </c>
      <c r="CH241" t="s">
        <v>121</v>
      </c>
      <c r="CI241" s="6">
        <v>96950</v>
      </c>
      <c r="CJ241" s="10">
        <v>12.16</v>
      </c>
      <c r="CK241" s="10">
        <v>12.16</v>
      </c>
      <c r="CL241" s="10">
        <v>18.239999999999998</v>
      </c>
      <c r="CM241" s="10">
        <v>18.239999999999998</v>
      </c>
      <c r="CN241" t="s">
        <v>137</v>
      </c>
      <c r="CO241" t="s">
        <v>3430</v>
      </c>
      <c r="CP241" t="s">
        <v>138</v>
      </c>
      <c r="CR241" t="s">
        <v>117</v>
      </c>
      <c r="CS241" t="s">
        <v>139</v>
      </c>
      <c r="CT241" t="s">
        <v>140</v>
      </c>
      <c r="CU241" t="s">
        <v>139</v>
      </c>
      <c r="CV241" t="s">
        <v>140</v>
      </c>
      <c r="CW241" t="s">
        <v>139</v>
      </c>
      <c r="CX241" t="s">
        <v>140</v>
      </c>
      <c r="CY241" t="s">
        <v>3400</v>
      </c>
      <c r="CZ241" s="8">
        <v>16702880676</v>
      </c>
      <c r="DA241" t="s">
        <v>3431</v>
      </c>
      <c r="DB241" t="s">
        <v>140</v>
      </c>
      <c r="DC241" t="s">
        <v>139</v>
      </c>
      <c r="DD241" t="s">
        <v>117</v>
      </c>
    </row>
    <row r="242" spans="1:114" ht="15" customHeight="1" x14ac:dyDescent="0.35">
      <c r="A242" t="s">
        <v>3651</v>
      </c>
      <c r="B242" t="s">
        <v>166</v>
      </c>
      <c r="C242" s="1">
        <v>45476</v>
      </c>
      <c r="D242" s="1">
        <v>45576</v>
      </c>
      <c r="E242" t="s">
        <v>116</v>
      </c>
      <c r="F242" s="1">
        <v>45564</v>
      </c>
      <c r="G242" t="s">
        <v>117</v>
      </c>
      <c r="H242" t="s">
        <v>117</v>
      </c>
      <c r="I242" t="s">
        <v>117</v>
      </c>
      <c r="J242" t="s">
        <v>3652</v>
      </c>
      <c r="K242" t="s">
        <v>3653</v>
      </c>
      <c r="L242" t="s">
        <v>3654</v>
      </c>
      <c r="N242" t="s">
        <v>120</v>
      </c>
      <c r="O242" t="s">
        <v>121</v>
      </c>
      <c r="P242" s="6">
        <v>96950</v>
      </c>
      <c r="Q242" t="s">
        <v>122</v>
      </c>
      <c r="S242" s="8">
        <v>16702348286</v>
      </c>
      <c r="U242" t="s">
        <v>1053</v>
      </c>
      <c r="V242">
        <v>32311</v>
      </c>
      <c r="W242" t="s">
        <v>124</v>
      </c>
      <c r="Y242" t="s">
        <v>3655</v>
      </c>
      <c r="Z242" t="s">
        <v>3656</v>
      </c>
      <c r="AB242" t="s">
        <v>420</v>
      </c>
      <c r="AC242" t="s">
        <v>3654</v>
      </c>
      <c r="AE242" t="s">
        <v>120</v>
      </c>
      <c r="AF242" t="s">
        <v>121</v>
      </c>
      <c r="AG242" s="6">
        <v>96950</v>
      </c>
      <c r="AH242" t="s">
        <v>122</v>
      </c>
      <c r="AJ242" s="8">
        <v>16702348286</v>
      </c>
      <c r="AL242" t="s">
        <v>3657</v>
      </c>
      <c r="BE242" t="str">
        <f>"27-1024.00"</f>
        <v>27-1024.00</v>
      </c>
      <c r="BF242" t="s">
        <v>1059</v>
      </c>
      <c r="BG242" t="s">
        <v>3658</v>
      </c>
      <c r="BH242" t="s">
        <v>3659</v>
      </c>
      <c r="BI242">
        <v>2</v>
      </c>
      <c r="BK242" s="1">
        <v>45566</v>
      </c>
      <c r="BL242" s="1">
        <v>45930</v>
      </c>
      <c r="BO242">
        <v>35</v>
      </c>
      <c r="BP242">
        <v>0</v>
      </c>
      <c r="BQ242">
        <v>7</v>
      </c>
      <c r="BR242">
        <v>7</v>
      </c>
      <c r="BS242">
        <v>7</v>
      </c>
      <c r="BT242">
        <v>7</v>
      </c>
      <c r="BU242">
        <v>7</v>
      </c>
      <c r="BV242">
        <v>0</v>
      </c>
      <c r="BW242" t="str">
        <f>"9:00 AM"</f>
        <v>9:00 AM</v>
      </c>
      <c r="BX242" t="str">
        <f>"5:00 PM"</f>
        <v>5:00 PM</v>
      </c>
      <c r="BY242" t="s">
        <v>159</v>
      </c>
      <c r="BZ242">
        <v>0</v>
      </c>
      <c r="CA242">
        <v>12</v>
      </c>
      <c r="CB242" t="s">
        <v>117</v>
      </c>
      <c r="CD242" t="s">
        <v>3660</v>
      </c>
      <c r="CE242" t="s">
        <v>3654</v>
      </c>
      <c r="CG242" t="s">
        <v>120</v>
      </c>
      <c r="CH242" t="s">
        <v>121</v>
      </c>
      <c r="CI242" s="6">
        <v>96950</v>
      </c>
      <c r="CJ242" s="10">
        <v>9.7200000000000006</v>
      </c>
      <c r="CK242" s="10">
        <v>9.7200000000000006</v>
      </c>
      <c r="CL242" s="10">
        <v>14.58</v>
      </c>
      <c r="CM242" s="10">
        <v>14.58</v>
      </c>
      <c r="CN242" t="s">
        <v>137</v>
      </c>
      <c r="CP242" t="s">
        <v>138</v>
      </c>
      <c r="CR242" t="s">
        <v>117</v>
      </c>
      <c r="CS242" t="s">
        <v>139</v>
      </c>
      <c r="CT242" t="s">
        <v>140</v>
      </c>
      <c r="CU242" t="s">
        <v>139</v>
      </c>
      <c r="CV242" t="s">
        <v>140</v>
      </c>
      <c r="CW242" t="s">
        <v>139</v>
      </c>
      <c r="CX242" t="s">
        <v>140</v>
      </c>
      <c r="CY242" t="s">
        <v>3661</v>
      </c>
      <c r="CZ242" s="8">
        <v>16702348286</v>
      </c>
      <c r="DA242" t="s">
        <v>3657</v>
      </c>
      <c r="DB242" t="s">
        <v>140</v>
      </c>
      <c r="DC242" t="s">
        <v>139</v>
      </c>
      <c r="DD242" t="s">
        <v>117</v>
      </c>
      <c r="DE242" t="s">
        <v>3655</v>
      </c>
      <c r="DF242" t="s">
        <v>3656</v>
      </c>
      <c r="DH242" t="s">
        <v>1053</v>
      </c>
      <c r="DI242" t="s">
        <v>3662</v>
      </c>
      <c r="DJ242" t="s">
        <v>3657</v>
      </c>
    </row>
    <row r="243" spans="1:114" ht="15" customHeight="1" x14ac:dyDescent="0.35">
      <c r="A243" t="s">
        <v>12725</v>
      </c>
      <c r="B243" t="s">
        <v>144</v>
      </c>
      <c r="C243" s="1">
        <v>45482</v>
      </c>
      <c r="D243" s="1">
        <v>45576</v>
      </c>
      <c r="E243" t="s">
        <v>211</v>
      </c>
      <c r="G243" t="s">
        <v>117</v>
      </c>
      <c r="H243" t="s">
        <v>117</v>
      </c>
      <c r="I243" t="s">
        <v>117</v>
      </c>
      <c r="J243" t="s">
        <v>12726</v>
      </c>
      <c r="L243" t="s">
        <v>12727</v>
      </c>
      <c r="M243" t="s">
        <v>12728</v>
      </c>
      <c r="N243" t="s">
        <v>120</v>
      </c>
      <c r="O243" t="s">
        <v>121</v>
      </c>
      <c r="P243" s="6">
        <v>96950</v>
      </c>
      <c r="Q243" t="s">
        <v>122</v>
      </c>
      <c r="S243" s="8">
        <v>16702876661</v>
      </c>
      <c r="U243" t="s">
        <v>12729</v>
      </c>
      <c r="V243">
        <v>561520</v>
      </c>
      <c r="W243" t="s">
        <v>124</v>
      </c>
      <c r="Y243" t="s">
        <v>489</v>
      </c>
      <c r="Z243" t="s">
        <v>490</v>
      </c>
      <c r="AB243" t="s">
        <v>2453</v>
      </c>
      <c r="AC243" t="s">
        <v>12727</v>
      </c>
      <c r="AD243" t="s">
        <v>12730</v>
      </c>
      <c r="AE243" t="s">
        <v>120</v>
      </c>
      <c r="AF243" t="s">
        <v>121</v>
      </c>
      <c r="AG243" s="6">
        <v>96950</v>
      </c>
      <c r="AH243" t="s">
        <v>122</v>
      </c>
      <c r="AJ243" s="8">
        <v>16702876661</v>
      </c>
      <c r="AL243" t="s">
        <v>12731</v>
      </c>
      <c r="BE243" t="str">
        <f>"39-7011.00"</f>
        <v>39-7011.00</v>
      </c>
      <c r="BF243" t="s">
        <v>1985</v>
      </c>
      <c r="BG243" t="s">
        <v>12732</v>
      </c>
      <c r="BH243" t="s">
        <v>5115</v>
      </c>
      <c r="BI243">
        <v>3</v>
      </c>
      <c r="BJ243">
        <v>3</v>
      </c>
      <c r="BK243" s="1">
        <v>45566</v>
      </c>
      <c r="BL243" s="1">
        <v>45930</v>
      </c>
      <c r="BM243" s="1">
        <v>45576</v>
      </c>
      <c r="BN243" s="1">
        <v>45930</v>
      </c>
      <c r="BO243">
        <v>40</v>
      </c>
      <c r="BP243">
        <v>7</v>
      </c>
      <c r="BQ243">
        <v>7</v>
      </c>
      <c r="BR243">
        <v>0</v>
      </c>
      <c r="BS243">
        <v>5</v>
      </c>
      <c r="BT243">
        <v>7</v>
      </c>
      <c r="BU243">
        <v>7</v>
      </c>
      <c r="BV243">
        <v>7</v>
      </c>
      <c r="BW243" t="str">
        <f>"12:00 AM"</f>
        <v>12:00 AM</v>
      </c>
      <c r="BX243" t="str">
        <f>"7:00 AM"</f>
        <v>7:00 AM</v>
      </c>
      <c r="BY243" t="s">
        <v>133</v>
      </c>
      <c r="BZ243">
        <v>0</v>
      </c>
      <c r="CA243">
        <v>12</v>
      </c>
      <c r="CB243" t="s">
        <v>117</v>
      </c>
      <c r="CD243" t="s">
        <v>12733</v>
      </c>
      <c r="CE243" t="s">
        <v>12727</v>
      </c>
      <c r="CF243" t="s">
        <v>12734</v>
      </c>
      <c r="CG243" t="s">
        <v>120</v>
      </c>
      <c r="CH243" t="s">
        <v>121</v>
      </c>
      <c r="CI243" s="6">
        <v>96950</v>
      </c>
      <c r="CJ243" s="10">
        <v>10.43</v>
      </c>
      <c r="CK243" s="10">
        <v>10.43</v>
      </c>
      <c r="CL243" s="10">
        <v>15.65</v>
      </c>
      <c r="CM243" s="10">
        <v>15.65</v>
      </c>
      <c r="CN243" t="s">
        <v>137</v>
      </c>
      <c r="CO243" t="s">
        <v>140</v>
      </c>
      <c r="CP243" t="s">
        <v>138</v>
      </c>
      <c r="CR243" t="s">
        <v>117</v>
      </c>
      <c r="CS243" t="s">
        <v>139</v>
      </c>
      <c r="CT243" t="s">
        <v>140</v>
      </c>
      <c r="CU243" t="s">
        <v>139</v>
      </c>
      <c r="CV243" t="s">
        <v>140</v>
      </c>
      <c r="CW243" t="s">
        <v>139</v>
      </c>
      <c r="CX243" t="s">
        <v>140</v>
      </c>
      <c r="CY243" t="s">
        <v>12735</v>
      </c>
      <c r="CZ243" s="8">
        <v>16702876661</v>
      </c>
      <c r="DA243" t="s">
        <v>12731</v>
      </c>
      <c r="DB243" t="s">
        <v>140</v>
      </c>
      <c r="DC243" t="s">
        <v>139</v>
      </c>
      <c r="DD243" t="s">
        <v>117</v>
      </c>
    </row>
    <row r="244" spans="1:114" ht="15" customHeight="1" x14ac:dyDescent="0.35">
      <c r="A244" t="s">
        <v>13174</v>
      </c>
      <c r="B244" t="s">
        <v>166</v>
      </c>
      <c r="C244" s="1">
        <v>45482</v>
      </c>
      <c r="D244" s="1">
        <v>45576</v>
      </c>
      <c r="E244" t="s">
        <v>116</v>
      </c>
      <c r="F244" s="1">
        <v>45564</v>
      </c>
      <c r="G244" t="s">
        <v>117</v>
      </c>
      <c r="H244" t="s">
        <v>117</v>
      </c>
      <c r="I244" t="s">
        <v>117</v>
      </c>
      <c r="J244" t="s">
        <v>10921</v>
      </c>
      <c r="K244" t="s">
        <v>10922</v>
      </c>
      <c r="L244" t="s">
        <v>13175</v>
      </c>
      <c r="M244" t="s">
        <v>10924</v>
      </c>
      <c r="N244" t="s">
        <v>136</v>
      </c>
      <c r="O244" t="s">
        <v>121</v>
      </c>
      <c r="P244" s="6">
        <v>96950</v>
      </c>
      <c r="Q244" t="s">
        <v>122</v>
      </c>
      <c r="S244" s="8">
        <v>16702346526</v>
      </c>
      <c r="U244" t="s">
        <v>10925</v>
      </c>
      <c r="V244">
        <v>23622</v>
      </c>
      <c r="W244" t="s">
        <v>124</v>
      </c>
      <c r="Y244" t="s">
        <v>10250</v>
      </c>
      <c r="Z244" t="s">
        <v>13176</v>
      </c>
      <c r="AA244" t="s">
        <v>13177</v>
      </c>
      <c r="AB244" t="s">
        <v>575</v>
      </c>
      <c r="AC244" t="s">
        <v>13178</v>
      </c>
      <c r="AD244" t="s">
        <v>13179</v>
      </c>
      <c r="AE244" t="s">
        <v>120</v>
      </c>
      <c r="AF244" t="s">
        <v>121</v>
      </c>
      <c r="AG244" s="6">
        <v>96950</v>
      </c>
      <c r="AH244" t="s">
        <v>122</v>
      </c>
      <c r="AJ244" s="8">
        <v>16702346526</v>
      </c>
      <c r="AL244" t="s">
        <v>10929</v>
      </c>
      <c r="BE244" t="str">
        <f>"49-9071.00"</f>
        <v>49-9071.00</v>
      </c>
      <c r="BF244" t="s">
        <v>156</v>
      </c>
      <c r="BG244" t="s">
        <v>13180</v>
      </c>
      <c r="BH244" t="s">
        <v>2837</v>
      </c>
      <c r="BI244">
        <v>18</v>
      </c>
      <c r="BK244" s="1">
        <v>45566</v>
      </c>
      <c r="BL244" s="1">
        <v>45901</v>
      </c>
      <c r="BO244">
        <v>40</v>
      </c>
      <c r="BP244">
        <v>0</v>
      </c>
      <c r="BQ244">
        <v>8</v>
      </c>
      <c r="BR244">
        <v>8</v>
      </c>
      <c r="BS244">
        <v>8</v>
      </c>
      <c r="BT244">
        <v>8</v>
      </c>
      <c r="BU244">
        <v>8</v>
      </c>
      <c r="BV244">
        <v>0</v>
      </c>
      <c r="BW244" t="str">
        <f>"8:00 AM"</f>
        <v>8:00 AM</v>
      </c>
      <c r="BX244" t="str">
        <f>"5:00 PM"</f>
        <v>5:00 PM</v>
      </c>
      <c r="BY244" t="s">
        <v>159</v>
      </c>
      <c r="BZ244">
        <v>0</v>
      </c>
      <c r="CA244">
        <v>12</v>
      </c>
      <c r="CB244" t="s">
        <v>117</v>
      </c>
      <c r="CD244" t="s">
        <v>13181</v>
      </c>
      <c r="CE244" t="s">
        <v>13182</v>
      </c>
      <c r="CF244" t="s">
        <v>10924</v>
      </c>
      <c r="CG244" t="s">
        <v>136</v>
      </c>
      <c r="CH244" t="s">
        <v>121</v>
      </c>
      <c r="CI244" s="6">
        <v>96950</v>
      </c>
      <c r="CJ244" s="10">
        <v>9.75</v>
      </c>
      <c r="CK244" s="10">
        <v>9.75</v>
      </c>
      <c r="CL244" s="10">
        <v>14.63</v>
      </c>
      <c r="CM244" s="10">
        <v>14.63</v>
      </c>
      <c r="CN244" t="s">
        <v>137</v>
      </c>
      <c r="CO244" t="s">
        <v>140</v>
      </c>
      <c r="CP244" t="s">
        <v>138</v>
      </c>
      <c r="CR244" t="s">
        <v>139</v>
      </c>
      <c r="CS244" t="s">
        <v>139</v>
      </c>
      <c r="CT244" t="s">
        <v>140</v>
      </c>
      <c r="CU244" t="s">
        <v>139</v>
      </c>
      <c r="CV244" t="s">
        <v>140</v>
      </c>
      <c r="CW244" t="s">
        <v>139</v>
      </c>
      <c r="CX244" t="s">
        <v>140</v>
      </c>
      <c r="CY244" t="s">
        <v>13183</v>
      </c>
      <c r="CZ244" s="8">
        <v>16702346526</v>
      </c>
      <c r="DA244" t="s">
        <v>10929</v>
      </c>
      <c r="DB244" t="s">
        <v>140</v>
      </c>
      <c r="DC244" t="s">
        <v>139</v>
      </c>
      <c r="DD244" t="s">
        <v>117</v>
      </c>
    </row>
    <row r="245" spans="1:114" ht="15" customHeight="1" x14ac:dyDescent="0.35">
      <c r="A245" t="s">
        <v>10912</v>
      </c>
      <c r="B245" t="s">
        <v>144</v>
      </c>
      <c r="C245" s="1">
        <v>45484</v>
      </c>
      <c r="D245" s="1">
        <v>45576</v>
      </c>
      <c r="E245" t="s">
        <v>211</v>
      </c>
      <c r="G245" t="s">
        <v>117</v>
      </c>
      <c r="H245" t="s">
        <v>117</v>
      </c>
      <c r="I245" t="s">
        <v>117</v>
      </c>
      <c r="J245" t="s">
        <v>3625</v>
      </c>
      <c r="K245" t="s">
        <v>3626</v>
      </c>
      <c r="L245" t="s">
        <v>3627</v>
      </c>
      <c r="M245" t="s">
        <v>3628</v>
      </c>
      <c r="N245" t="s">
        <v>136</v>
      </c>
      <c r="O245" t="s">
        <v>121</v>
      </c>
      <c r="P245" s="6">
        <v>96950</v>
      </c>
      <c r="Q245" t="s">
        <v>122</v>
      </c>
      <c r="S245" s="8">
        <v>16709894241</v>
      </c>
      <c r="U245" t="s">
        <v>3629</v>
      </c>
      <c r="V245">
        <v>236220</v>
      </c>
      <c r="W245" t="s">
        <v>124</v>
      </c>
      <c r="Y245" t="s">
        <v>3630</v>
      </c>
      <c r="Z245" t="s">
        <v>3631</v>
      </c>
      <c r="AA245" t="s">
        <v>3632</v>
      </c>
      <c r="AB245" t="s">
        <v>2665</v>
      </c>
      <c r="AC245" t="s">
        <v>3627</v>
      </c>
      <c r="AD245" t="s">
        <v>3628</v>
      </c>
      <c r="AE245" t="s">
        <v>136</v>
      </c>
      <c r="AF245" t="s">
        <v>121</v>
      </c>
      <c r="AG245" s="6">
        <v>96950</v>
      </c>
      <c r="AH245" t="s">
        <v>122</v>
      </c>
      <c r="AJ245" s="8">
        <v>16709894241</v>
      </c>
      <c r="AL245" t="s">
        <v>3634</v>
      </c>
      <c r="BE245" t="str">
        <f>"49-3042.00"</f>
        <v>49-3042.00</v>
      </c>
      <c r="BF245" t="s">
        <v>3611</v>
      </c>
      <c r="BG245" t="s">
        <v>10913</v>
      </c>
      <c r="BH245" t="s">
        <v>1119</v>
      </c>
      <c r="BI245">
        <v>6</v>
      </c>
      <c r="BJ245">
        <v>6</v>
      </c>
      <c r="BK245" s="1">
        <v>45566</v>
      </c>
      <c r="BL245" s="1">
        <v>45930</v>
      </c>
      <c r="BM245" s="1">
        <v>45576</v>
      </c>
      <c r="BN245" s="1">
        <v>45930</v>
      </c>
      <c r="BO245">
        <v>40</v>
      </c>
      <c r="BP245">
        <v>0</v>
      </c>
      <c r="BQ245">
        <v>8</v>
      </c>
      <c r="BR245">
        <v>8</v>
      </c>
      <c r="BS245">
        <v>8</v>
      </c>
      <c r="BT245">
        <v>8</v>
      </c>
      <c r="BU245">
        <v>8</v>
      </c>
      <c r="BV245">
        <v>0</v>
      </c>
      <c r="BW245" t="str">
        <f>"8:00 AM"</f>
        <v>8:00 AM</v>
      </c>
      <c r="BX245" t="str">
        <f>"5:00 PM"</f>
        <v>5:00 PM</v>
      </c>
      <c r="BY245" t="s">
        <v>159</v>
      </c>
      <c r="BZ245">
        <v>0</v>
      </c>
      <c r="CA245">
        <v>12</v>
      </c>
      <c r="CB245" t="s">
        <v>117</v>
      </c>
      <c r="CD245" t="s">
        <v>10914</v>
      </c>
      <c r="CE245" t="s">
        <v>3627</v>
      </c>
      <c r="CF245" t="s">
        <v>3628</v>
      </c>
      <c r="CG245" t="s">
        <v>136</v>
      </c>
      <c r="CH245" t="s">
        <v>121</v>
      </c>
      <c r="CI245" s="6">
        <v>96950</v>
      </c>
      <c r="CJ245" s="10">
        <v>11.25</v>
      </c>
      <c r="CK245" s="10">
        <v>11.25</v>
      </c>
      <c r="CL245" s="10">
        <v>16.88</v>
      </c>
      <c r="CM245" s="10">
        <v>16.88</v>
      </c>
      <c r="CN245" t="s">
        <v>137</v>
      </c>
      <c r="CO245" t="s">
        <v>140</v>
      </c>
      <c r="CP245" t="s">
        <v>138</v>
      </c>
      <c r="CR245" t="s">
        <v>117</v>
      </c>
      <c r="CS245" t="s">
        <v>139</v>
      </c>
      <c r="CT245" t="s">
        <v>140</v>
      </c>
      <c r="CU245" t="s">
        <v>139</v>
      </c>
      <c r="CV245" t="s">
        <v>140</v>
      </c>
      <c r="CW245" t="s">
        <v>139</v>
      </c>
      <c r="CX245" t="s">
        <v>140</v>
      </c>
      <c r="CY245" t="s">
        <v>3637</v>
      </c>
      <c r="CZ245" s="8">
        <v>16709894241</v>
      </c>
      <c r="DA245" t="s">
        <v>3634</v>
      </c>
      <c r="DB245" t="s">
        <v>140</v>
      </c>
      <c r="DC245" t="s">
        <v>139</v>
      </c>
      <c r="DD245" t="s">
        <v>117</v>
      </c>
    </row>
    <row r="246" spans="1:114" ht="15" customHeight="1" x14ac:dyDescent="0.35">
      <c r="A246" t="s">
        <v>3826</v>
      </c>
      <c r="B246" t="s">
        <v>144</v>
      </c>
      <c r="C246" s="1">
        <v>45487</v>
      </c>
      <c r="D246" s="1">
        <v>45576</v>
      </c>
      <c r="E246" t="s">
        <v>116</v>
      </c>
      <c r="F246" s="1">
        <v>45564</v>
      </c>
      <c r="G246" t="s">
        <v>117</v>
      </c>
      <c r="H246" t="s">
        <v>117</v>
      </c>
      <c r="I246" t="s">
        <v>117</v>
      </c>
      <c r="J246" t="s">
        <v>3827</v>
      </c>
      <c r="L246" t="s">
        <v>3828</v>
      </c>
      <c r="M246" t="s">
        <v>3829</v>
      </c>
      <c r="N246" t="s">
        <v>120</v>
      </c>
      <c r="O246" t="s">
        <v>121</v>
      </c>
      <c r="P246" s="6">
        <v>96950</v>
      </c>
      <c r="Q246" t="s">
        <v>122</v>
      </c>
      <c r="S246" s="8">
        <v>16702886227</v>
      </c>
      <c r="U246" t="s">
        <v>3830</v>
      </c>
      <c r="V246">
        <v>481112</v>
      </c>
      <c r="W246" t="s">
        <v>124</v>
      </c>
      <c r="Y246" t="s">
        <v>3831</v>
      </c>
      <c r="Z246" t="s">
        <v>2582</v>
      </c>
      <c r="AA246" t="s">
        <v>2690</v>
      </c>
      <c r="AB246" t="s">
        <v>128</v>
      </c>
      <c r="AC246" t="s">
        <v>3828</v>
      </c>
      <c r="AD246" t="s">
        <v>3829</v>
      </c>
      <c r="AE246" t="s">
        <v>120</v>
      </c>
      <c r="AF246" t="s">
        <v>121</v>
      </c>
      <c r="AG246" s="6">
        <v>96950</v>
      </c>
      <c r="AH246" t="s">
        <v>122</v>
      </c>
      <c r="AJ246" s="8">
        <v>16704836355</v>
      </c>
      <c r="AL246" t="s">
        <v>3832</v>
      </c>
      <c r="AM246" t="s">
        <v>717</v>
      </c>
      <c r="AN246" t="s">
        <v>2207</v>
      </c>
      <c r="AO246" t="s">
        <v>2208</v>
      </c>
      <c r="AP246" t="s">
        <v>1561</v>
      </c>
      <c r="AQ246" t="s">
        <v>2209</v>
      </c>
      <c r="AR246" t="s">
        <v>2210</v>
      </c>
      <c r="AS246" t="s">
        <v>120</v>
      </c>
      <c r="AT246" t="s">
        <v>121</v>
      </c>
      <c r="AU246" s="6">
        <v>96950</v>
      </c>
      <c r="AV246" t="s">
        <v>122</v>
      </c>
      <c r="AX246" s="8">
        <v>16702330081</v>
      </c>
      <c r="AZ246" t="s">
        <v>2211</v>
      </c>
      <c r="BA246" t="s">
        <v>2212</v>
      </c>
      <c r="BB246" t="s">
        <v>2213</v>
      </c>
      <c r="BC246" t="s">
        <v>121</v>
      </c>
      <c r="BD246" t="s">
        <v>2214</v>
      </c>
      <c r="BE246" t="str">
        <f>"49-3011.00"</f>
        <v>49-3011.00</v>
      </c>
      <c r="BF246" t="s">
        <v>2190</v>
      </c>
      <c r="BG246" t="s">
        <v>3833</v>
      </c>
      <c r="BH246" t="s">
        <v>3834</v>
      </c>
      <c r="BI246">
        <v>2</v>
      </c>
      <c r="BJ246">
        <v>2</v>
      </c>
      <c r="BK246" s="1">
        <v>45566</v>
      </c>
      <c r="BL246" s="1">
        <v>45930</v>
      </c>
      <c r="BM246" s="1">
        <v>45576</v>
      </c>
      <c r="BN246" s="1">
        <v>45930</v>
      </c>
      <c r="BO246">
        <v>40</v>
      </c>
      <c r="BP246">
        <v>0</v>
      </c>
      <c r="BQ246">
        <v>8</v>
      </c>
      <c r="BR246">
        <v>8</v>
      </c>
      <c r="BS246">
        <v>8</v>
      </c>
      <c r="BT246">
        <v>8</v>
      </c>
      <c r="BU246">
        <v>8</v>
      </c>
      <c r="BV246">
        <v>0</v>
      </c>
      <c r="BW246" t="str">
        <f>"8:00 AM"</f>
        <v>8:00 AM</v>
      </c>
      <c r="BX246" t="str">
        <f>"5:00 PM"</f>
        <v>5:00 PM</v>
      </c>
      <c r="BY246" t="s">
        <v>159</v>
      </c>
      <c r="BZ246">
        <v>0</v>
      </c>
      <c r="CA246">
        <v>24</v>
      </c>
      <c r="CB246" t="s">
        <v>139</v>
      </c>
      <c r="CC246">
        <v>2</v>
      </c>
      <c r="CD246" t="s">
        <v>3835</v>
      </c>
      <c r="CE246" t="s">
        <v>3828</v>
      </c>
      <c r="CF246" t="s">
        <v>3836</v>
      </c>
      <c r="CG246" t="s">
        <v>120</v>
      </c>
      <c r="CH246" t="s">
        <v>121</v>
      </c>
      <c r="CI246" s="6">
        <v>96950</v>
      </c>
      <c r="CJ246" s="10">
        <v>11.85</v>
      </c>
      <c r="CK246" s="10">
        <v>30</v>
      </c>
      <c r="CL246" s="10">
        <v>17.78</v>
      </c>
      <c r="CM246" s="10">
        <v>45</v>
      </c>
      <c r="CN246" t="s">
        <v>137</v>
      </c>
      <c r="CO246" t="s">
        <v>3837</v>
      </c>
      <c r="CP246" t="s">
        <v>138</v>
      </c>
      <c r="CR246" t="s">
        <v>139</v>
      </c>
      <c r="CS246" t="s">
        <v>139</v>
      </c>
      <c r="CT246" t="s">
        <v>140</v>
      </c>
      <c r="CU246" t="s">
        <v>139</v>
      </c>
      <c r="CV246" t="s">
        <v>140</v>
      </c>
      <c r="CW246" t="s">
        <v>139</v>
      </c>
      <c r="CX246" t="s">
        <v>140</v>
      </c>
      <c r="CY246" t="s">
        <v>3838</v>
      </c>
      <c r="CZ246" s="8">
        <v>16702886227</v>
      </c>
      <c r="DA246" t="s">
        <v>3832</v>
      </c>
      <c r="DB246" t="s">
        <v>140</v>
      </c>
      <c r="DC246" t="s">
        <v>139</v>
      </c>
      <c r="DD246" t="s">
        <v>117</v>
      </c>
      <c r="DE246" t="s">
        <v>3839</v>
      </c>
      <c r="DF246" t="s">
        <v>2208</v>
      </c>
      <c r="DG246" t="s">
        <v>1561</v>
      </c>
      <c r="DH246" t="s">
        <v>2213</v>
      </c>
      <c r="DI246" t="s">
        <v>2212</v>
      </c>
      <c r="DJ246" t="s">
        <v>2211</v>
      </c>
    </row>
    <row r="247" spans="1:114" ht="15" customHeight="1" x14ac:dyDescent="0.35">
      <c r="A247" t="s">
        <v>16932</v>
      </c>
      <c r="B247" t="s">
        <v>166</v>
      </c>
      <c r="C247" s="1">
        <v>45488</v>
      </c>
      <c r="D247" s="1">
        <v>45576</v>
      </c>
      <c r="E247" t="s">
        <v>116</v>
      </c>
      <c r="F247" s="1">
        <v>45534</v>
      </c>
      <c r="G247" t="s">
        <v>117</v>
      </c>
      <c r="H247" t="s">
        <v>117</v>
      </c>
      <c r="I247" t="s">
        <v>117</v>
      </c>
      <c r="J247" t="s">
        <v>737</v>
      </c>
      <c r="K247" t="s">
        <v>738</v>
      </c>
      <c r="L247" t="s">
        <v>739</v>
      </c>
      <c r="N247" t="s">
        <v>136</v>
      </c>
      <c r="O247" t="s">
        <v>121</v>
      </c>
      <c r="P247" s="6">
        <v>96950</v>
      </c>
      <c r="Q247" t="s">
        <v>122</v>
      </c>
      <c r="S247" s="8">
        <v>16702345900</v>
      </c>
      <c r="T247">
        <v>266</v>
      </c>
      <c r="U247" t="s">
        <v>740</v>
      </c>
      <c r="V247">
        <v>721110</v>
      </c>
      <c r="W247" t="s">
        <v>124</v>
      </c>
      <c r="Y247" t="s">
        <v>741</v>
      </c>
      <c r="Z247" t="s">
        <v>742</v>
      </c>
      <c r="AB247" t="s">
        <v>743</v>
      </c>
      <c r="AC247" t="s">
        <v>739</v>
      </c>
      <c r="AE247" t="s">
        <v>136</v>
      </c>
      <c r="AF247" t="s">
        <v>121</v>
      </c>
      <c r="AG247" s="6">
        <v>96950</v>
      </c>
      <c r="AH247" t="s">
        <v>122</v>
      </c>
      <c r="AJ247" s="8">
        <v>16702345900</v>
      </c>
      <c r="AK247">
        <v>266</v>
      </c>
      <c r="AL247" t="s">
        <v>744</v>
      </c>
      <c r="BE247" t="str">
        <f>"43-3031.00"</f>
        <v>43-3031.00</v>
      </c>
      <c r="BF247" t="s">
        <v>357</v>
      </c>
      <c r="BG247" t="s">
        <v>16933</v>
      </c>
      <c r="BH247" t="s">
        <v>936</v>
      </c>
      <c r="BI247">
        <v>2</v>
      </c>
      <c r="BK247" s="1">
        <v>45536</v>
      </c>
      <c r="BL247" s="1">
        <v>45900</v>
      </c>
      <c r="BO247">
        <v>40</v>
      </c>
      <c r="BP247">
        <v>0</v>
      </c>
      <c r="BQ247">
        <v>8</v>
      </c>
      <c r="BR247">
        <v>8</v>
      </c>
      <c r="BS247">
        <v>8</v>
      </c>
      <c r="BT247">
        <v>8</v>
      </c>
      <c r="BU247">
        <v>8</v>
      </c>
      <c r="BV247">
        <v>0</v>
      </c>
      <c r="BW247" t="str">
        <f>"8:00 AM"</f>
        <v>8:00 AM</v>
      </c>
      <c r="BX247" t="str">
        <f>"5:00 PM"</f>
        <v>5:00 PM</v>
      </c>
      <c r="BY247" t="s">
        <v>159</v>
      </c>
      <c r="BZ247">
        <v>0</v>
      </c>
      <c r="CA247">
        <v>24</v>
      </c>
      <c r="CB247" t="s">
        <v>117</v>
      </c>
      <c r="CD247" t="s">
        <v>1357</v>
      </c>
      <c r="CE247" t="s">
        <v>746</v>
      </c>
      <c r="CG247" t="s">
        <v>136</v>
      </c>
      <c r="CH247" t="s">
        <v>121</v>
      </c>
      <c r="CI247" s="6">
        <v>96950</v>
      </c>
      <c r="CJ247" s="10">
        <v>11.43</v>
      </c>
      <c r="CK247" s="10">
        <v>11.43</v>
      </c>
      <c r="CL247" s="10">
        <v>17.14</v>
      </c>
      <c r="CM247" s="10">
        <v>17.14</v>
      </c>
      <c r="CN247" t="s">
        <v>137</v>
      </c>
      <c r="CP247" t="s">
        <v>209</v>
      </c>
      <c r="CR247" t="s">
        <v>117</v>
      </c>
      <c r="CS247" t="s">
        <v>139</v>
      </c>
      <c r="CT247" t="s">
        <v>140</v>
      </c>
      <c r="CU247" t="s">
        <v>139</v>
      </c>
      <c r="CV247" t="s">
        <v>140</v>
      </c>
      <c r="CW247" t="s">
        <v>139</v>
      </c>
      <c r="CX247" t="s">
        <v>140</v>
      </c>
      <c r="CY247" t="s">
        <v>747</v>
      </c>
      <c r="CZ247" s="8">
        <v>16702345900</v>
      </c>
      <c r="DA247" t="s">
        <v>748</v>
      </c>
      <c r="DB247" t="s">
        <v>140</v>
      </c>
      <c r="DC247" t="s">
        <v>139</v>
      </c>
      <c r="DD247" t="s">
        <v>117</v>
      </c>
    </row>
    <row r="248" spans="1:114" ht="15" customHeight="1" x14ac:dyDescent="0.35">
      <c r="A248" t="s">
        <v>9270</v>
      </c>
      <c r="B248" t="s">
        <v>144</v>
      </c>
      <c r="C248" s="1">
        <v>45488</v>
      </c>
      <c r="D248" s="1">
        <v>45576</v>
      </c>
      <c r="E248" t="s">
        <v>116</v>
      </c>
      <c r="F248" s="1">
        <v>45564</v>
      </c>
      <c r="G248" t="s">
        <v>139</v>
      </c>
      <c r="H248" t="s">
        <v>117</v>
      </c>
      <c r="I248" t="s">
        <v>117</v>
      </c>
      <c r="J248" t="s">
        <v>6515</v>
      </c>
      <c r="K248" t="s">
        <v>6515</v>
      </c>
      <c r="L248" t="s">
        <v>6516</v>
      </c>
      <c r="M248" t="s">
        <v>381</v>
      </c>
      <c r="N248" t="s">
        <v>120</v>
      </c>
      <c r="O248" t="s">
        <v>121</v>
      </c>
      <c r="P248" s="6">
        <v>96950</v>
      </c>
      <c r="Q248" t="s">
        <v>122</v>
      </c>
      <c r="S248" s="8">
        <v>16703229282</v>
      </c>
      <c r="U248" t="s">
        <v>1305</v>
      </c>
      <c r="V248">
        <v>332321</v>
      </c>
      <c r="W248" t="s">
        <v>124</v>
      </c>
      <c r="Y248" t="s">
        <v>6517</v>
      </c>
      <c r="Z248" t="s">
        <v>6518</v>
      </c>
      <c r="AA248" t="s">
        <v>1226</v>
      </c>
      <c r="AB248" t="s">
        <v>128</v>
      </c>
      <c r="AC248" t="s">
        <v>6516</v>
      </c>
      <c r="AD248" t="s">
        <v>381</v>
      </c>
      <c r="AE248" t="s">
        <v>120</v>
      </c>
      <c r="AF248" t="s">
        <v>121</v>
      </c>
      <c r="AG248" s="6">
        <v>96950</v>
      </c>
      <c r="AH248" t="s">
        <v>122</v>
      </c>
      <c r="AJ248" s="8">
        <v>16703229282</v>
      </c>
      <c r="AL248" t="s">
        <v>1309</v>
      </c>
      <c r="BE248" t="str">
        <f>"51-2099.00"</f>
        <v>51-2099.00</v>
      </c>
      <c r="BF248" t="s">
        <v>1310</v>
      </c>
      <c r="BG248" t="s">
        <v>9271</v>
      </c>
      <c r="BH248" t="s">
        <v>9272</v>
      </c>
      <c r="BI248">
        <v>8</v>
      </c>
      <c r="BJ248">
        <v>8</v>
      </c>
      <c r="BK248" s="1">
        <v>45566</v>
      </c>
      <c r="BL248" s="1">
        <v>46660</v>
      </c>
      <c r="BM248" s="1">
        <v>45576</v>
      </c>
      <c r="BN248" s="1">
        <v>46660</v>
      </c>
      <c r="BO248">
        <v>40</v>
      </c>
      <c r="BP248">
        <v>0</v>
      </c>
      <c r="BQ248">
        <v>8</v>
      </c>
      <c r="BR248">
        <v>8</v>
      </c>
      <c r="BS248">
        <v>8</v>
      </c>
      <c r="BT248">
        <v>8</v>
      </c>
      <c r="BU248">
        <v>8</v>
      </c>
      <c r="BV248">
        <v>0</v>
      </c>
      <c r="BW248" t="str">
        <f>"8:00 AM"</f>
        <v>8:00 AM</v>
      </c>
      <c r="BX248" t="str">
        <f>"5:00 PM"</f>
        <v>5:00 PM</v>
      </c>
      <c r="BY248" t="s">
        <v>133</v>
      </c>
      <c r="BZ248">
        <v>0</v>
      </c>
      <c r="CA248">
        <v>12</v>
      </c>
      <c r="CB248" t="s">
        <v>117</v>
      </c>
      <c r="CD248" t="s">
        <v>9273</v>
      </c>
      <c r="CE248" t="s">
        <v>6516</v>
      </c>
      <c r="CF248" t="s">
        <v>381</v>
      </c>
      <c r="CG248" t="s">
        <v>120</v>
      </c>
      <c r="CH248" t="s">
        <v>121</v>
      </c>
      <c r="CI248" s="6">
        <v>96950</v>
      </c>
      <c r="CJ248" s="10">
        <v>12.96</v>
      </c>
      <c r="CK248" s="10">
        <v>12.96</v>
      </c>
      <c r="CL248" s="10">
        <v>19.440000000000001</v>
      </c>
      <c r="CM248" s="10">
        <v>19.440000000000001</v>
      </c>
      <c r="CN248" t="s">
        <v>137</v>
      </c>
      <c r="CO248" t="s">
        <v>133</v>
      </c>
      <c r="CP248" t="s">
        <v>138</v>
      </c>
      <c r="CR248" t="s">
        <v>117</v>
      </c>
      <c r="CS248" t="s">
        <v>139</v>
      </c>
      <c r="CT248" t="s">
        <v>140</v>
      </c>
      <c r="CU248" t="s">
        <v>139</v>
      </c>
      <c r="CV248" t="s">
        <v>140</v>
      </c>
      <c r="CW248" t="s">
        <v>139</v>
      </c>
      <c r="CX248" t="s">
        <v>140</v>
      </c>
      <c r="CY248" t="s">
        <v>133</v>
      </c>
      <c r="CZ248" s="8">
        <v>16703229282</v>
      </c>
      <c r="DA248" t="s">
        <v>1309</v>
      </c>
      <c r="DB248" t="s">
        <v>140</v>
      </c>
      <c r="DC248" t="s">
        <v>139</v>
      </c>
      <c r="DD248" t="s">
        <v>117</v>
      </c>
    </row>
    <row r="249" spans="1:114" ht="15" customHeight="1" x14ac:dyDescent="0.35">
      <c r="A249" t="s">
        <v>6514</v>
      </c>
      <c r="B249" t="s">
        <v>144</v>
      </c>
      <c r="C249" s="1">
        <v>45488</v>
      </c>
      <c r="D249" s="1">
        <v>45576</v>
      </c>
      <c r="E249" t="s">
        <v>116</v>
      </c>
      <c r="F249" s="1">
        <v>45564</v>
      </c>
      <c r="G249" t="s">
        <v>139</v>
      </c>
      <c r="H249" t="s">
        <v>117</v>
      </c>
      <c r="I249" t="s">
        <v>117</v>
      </c>
      <c r="J249" t="s">
        <v>6515</v>
      </c>
      <c r="K249" t="s">
        <v>6515</v>
      </c>
      <c r="L249" t="s">
        <v>6516</v>
      </c>
      <c r="M249" t="s">
        <v>381</v>
      </c>
      <c r="N249" t="s">
        <v>120</v>
      </c>
      <c r="O249" t="s">
        <v>121</v>
      </c>
      <c r="P249" s="6">
        <v>96950</v>
      </c>
      <c r="Q249" t="s">
        <v>122</v>
      </c>
      <c r="S249" s="8">
        <v>16703229282</v>
      </c>
      <c r="U249" t="s">
        <v>1305</v>
      </c>
      <c r="V249">
        <v>332321</v>
      </c>
      <c r="W249" t="s">
        <v>124</v>
      </c>
      <c r="Y249" t="s">
        <v>6517</v>
      </c>
      <c r="Z249" t="s">
        <v>6518</v>
      </c>
      <c r="AA249" t="s">
        <v>1226</v>
      </c>
      <c r="AB249" t="s">
        <v>128</v>
      </c>
      <c r="AC249" t="s">
        <v>6516</v>
      </c>
      <c r="AD249" t="s">
        <v>381</v>
      </c>
      <c r="AE249" t="s">
        <v>120</v>
      </c>
      <c r="AF249" t="s">
        <v>121</v>
      </c>
      <c r="AG249" s="6">
        <v>96950</v>
      </c>
      <c r="AH249" t="s">
        <v>122</v>
      </c>
      <c r="AJ249" s="8">
        <v>16703229282</v>
      </c>
      <c r="AL249" t="s">
        <v>1309</v>
      </c>
      <c r="BE249" t="str">
        <f>"37-3011.00"</f>
        <v>37-3011.00</v>
      </c>
      <c r="BF249" t="s">
        <v>177</v>
      </c>
      <c r="BG249" t="s">
        <v>6519</v>
      </c>
      <c r="BH249" t="s">
        <v>6520</v>
      </c>
      <c r="BI249">
        <v>1</v>
      </c>
      <c r="BJ249">
        <v>1</v>
      </c>
      <c r="BK249" s="1">
        <v>45566</v>
      </c>
      <c r="BL249" s="1">
        <v>46660</v>
      </c>
      <c r="BM249" s="1">
        <v>45576</v>
      </c>
      <c r="BN249" s="1">
        <v>46660</v>
      </c>
      <c r="BO249">
        <v>40</v>
      </c>
      <c r="BP249">
        <v>0</v>
      </c>
      <c r="BQ249">
        <v>8</v>
      </c>
      <c r="BR249">
        <v>8</v>
      </c>
      <c r="BS249">
        <v>8</v>
      </c>
      <c r="BT249">
        <v>8</v>
      </c>
      <c r="BU249">
        <v>8</v>
      </c>
      <c r="BV249">
        <v>0</v>
      </c>
      <c r="BW249" t="str">
        <f>"8:00 AM"</f>
        <v>8:00 AM</v>
      </c>
      <c r="BX249" t="str">
        <f>"5:00 PM"</f>
        <v>5:00 PM</v>
      </c>
      <c r="BY249" t="s">
        <v>133</v>
      </c>
      <c r="BZ249">
        <v>0</v>
      </c>
      <c r="CA249">
        <v>3</v>
      </c>
      <c r="CB249" t="s">
        <v>117</v>
      </c>
      <c r="CD249" t="s">
        <v>6521</v>
      </c>
      <c r="CE249" t="s">
        <v>6516</v>
      </c>
      <c r="CF249" t="s">
        <v>381</v>
      </c>
      <c r="CG249" t="s">
        <v>120</v>
      </c>
      <c r="CH249" t="s">
        <v>121</v>
      </c>
      <c r="CI249" s="6">
        <v>96950</v>
      </c>
      <c r="CJ249" s="10">
        <v>8.26</v>
      </c>
      <c r="CK249" s="10">
        <v>9.5</v>
      </c>
      <c r="CL249" s="10">
        <v>12.39</v>
      </c>
      <c r="CM249" s="10">
        <v>14.25</v>
      </c>
      <c r="CN249" t="s">
        <v>137</v>
      </c>
      <c r="CO249" t="s">
        <v>133</v>
      </c>
      <c r="CP249" t="s">
        <v>138</v>
      </c>
      <c r="CR249" t="s">
        <v>117</v>
      </c>
      <c r="CS249" t="s">
        <v>139</v>
      </c>
      <c r="CT249" t="s">
        <v>140</v>
      </c>
      <c r="CU249" t="s">
        <v>139</v>
      </c>
      <c r="CV249" t="s">
        <v>140</v>
      </c>
      <c r="CW249" t="s">
        <v>139</v>
      </c>
      <c r="CX249" t="s">
        <v>140</v>
      </c>
      <c r="CY249" t="s">
        <v>133</v>
      </c>
      <c r="CZ249" s="8">
        <v>16703229282</v>
      </c>
      <c r="DA249" t="s">
        <v>1309</v>
      </c>
      <c r="DB249" t="s">
        <v>140</v>
      </c>
      <c r="DC249" t="s">
        <v>139</v>
      </c>
      <c r="DD249" t="s">
        <v>117</v>
      </c>
    </row>
    <row r="250" spans="1:114" ht="15" customHeight="1" x14ac:dyDescent="0.35">
      <c r="A250" t="s">
        <v>15714</v>
      </c>
      <c r="B250" t="s">
        <v>115</v>
      </c>
      <c r="C250" s="1">
        <v>45489</v>
      </c>
      <c r="D250" s="1">
        <v>45576</v>
      </c>
      <c r="E250" t="s">
        <v>116</v>
      </c>
      <c r="F250" s="1">
        <v>45564</v>
      </c>
      <c r="G250" t="s">
        <v>139</v>
      </c>
      <c r="H250" t="s">
        <v>117</v>
      </c>
      <c r="I250" t="s">
        <v>117</v>
      </c>
      <c r="J250" t="s">
        <v>11353</v>
      </c>
      <c r="K250" t="s">
        <v>15715</v>
      </c>
      <c r="L250" t="s">
        <v>11355</v>
      </c>
      <c r="M250" t="s">
        <v>11356</v>
      </c>
      <c r="N250" t="s">
        <v>120</v>
      </c>
      <c r="O250" t="s">
        <v>121</v>
      </c>
      <c r="P250" s="6">
        <v>96950</v>
      </c>
      <c r="Q250" t="s">
        <v>122</v>
      </c>
      <c r="S250" s="8">
        <v>16702332374</v>
      </c>
      <c r="U250" t="s">
        <v>6814</v>
      </c>
      <c r="V250">
        <v>54121</v>
      </c>
      <c r="W250" t="s">
        <v>124</v>
      </c>
      <c r="Y250" t="s">
        <v>6815</v>
      </c>
      <c r="Z250" t="s">
        <v>6816</v>
      </c>
      <c r="AA250" t="s">
        <v>6817</v>
      </c>
      <c r="AB250" t="s">
        <v>128</v>
      </c>
      <c r="AC250" t="s">
        <v>11355</v>
      </c>
      <c r="AD250" t="s">
        <v>11356</v>
      </c>
      <c r="AE250" t="s">
        <v>120</v>
      </c>
      <c r="AF250" t="s">
        <v>121</v>
      </c>
      <c r="AG250" s="6">
        <v>96950</v>
      </c>
      <c r="AH250" t="s">
        <v>122</v>
      </c>
      <c r="AJ250" s="8">
        <v>16702332374</v>
      </c>
      <c r="AL250" t="s">
        <v>6818</v>
      </c>
      <c r="BE250" t="str">
        <f>"13-2011.00"</f>
        <v>13-2011.00</v>
      </c>
      <c r="BF250" t="s">
        <v>934</v>
      </c>
      <c r="BG250" t="s">
        <v>15716</v>
      </c>
      <c r="BH250" t="s">
        <v>2233</v>
      </c>
      <c r="BI250">
        <v>1</v>
      </c>
      <c r="BK250" s="1">
        <v>45566</v>
      </c>
      <c r="BL250" s="1">
        <v>46660</v>
      </c>
      <c r="BO250">
        <v>35</v>
      </c>
      <c r="BP250">
        <v>0</v>
      </c>
      <c r="BQ250">
        <v>7</v>
      </c>
      <c r="BR250">
        <v>7</v>
      </c>
      <c r="BS250">
        <v>7</v>
      </c>
      <c r="BT250">
        <v>7</v>
      </c>
      <c r="BU250">
        <v>7</v>
      </c>
      <c r="BV250">
        <v>0</v>
      </c>
      <c r="BW250" t="str">
        <f>"9:00 AM"</f>
        <v>9:00 AM</v>
      </c>
      <c r="BX250" t="str">
        <f>"4:00 PM"</f>
        <v>4:00 PM</v>
      </c>
      <c r="BY250" t="s">
        <v>588</v>
      </c>
      <c r="BZ250">
        <v>0</v>
      </c>
      <c r="CA250">
        <v>12</v>
      </c>
      <c r="CB250" t="s">
        <v>117</v>
      </c>
      <c r="CD250" t="s">
        <v>15717</v>
      </c>
      <c r="CE250" t="s">
        <v>11356</v>
      </c>
      <c r="CG250" t="s">
        <v>120</v>
      </c>
      <c r="CH250" t="s">
        <v>121</v>
      </c>
      <c r="CI250" s="6">
        <v>96950</v>
      </c>
      <c r="CJ250" s="10">
        <v>17.48</v>
      </c>
      <c r="CK250" s="10">
        <v>17.48</v>
      </c>
      <c r="CL250" s="10">
        <v>26.22</v>
      </c>
      <c r="CM250" s="10">
        <v>26.22</v>
      </c>
      <c r="CN250" t="s">
        <v>137</v>
      </c>
      <c r="CO250" t="s">
        <v>6823</v>
      </c>
      <c r="CP250" t="s">
        <v>138</v>
      </c>
      <c r="CR250" t="s">
        <v>117</v>
      </c>
      <c r="CS250" t="s">
        <v>139</v>
      </c>
      <c r="CT250" t="s">
        <v>140</v>
      </c>
      <c r="CU250" t="s">
        <v>139</v>
      </c>
      <c r="CV250" t="s">
        <v>140</v>
      </c>
      <c r="CW250" t="s">
        <v>139</v>
      </c>
      <c r="CX250" t="s">
        <v>140</v>
      </c>
      <c r="CY250" t="s">
        <v>1061</v>
      </c>
      <c r="CZ250" s="8">
        <v>16702332374</v>
      </c>
      <c r="DA250" t="s">
        <v>6818</v>
      </c>
      <c r="DB250" t="s">
        <v>140</v>
      </c>
      <c r="DC250" t="s">
        <v>139</v>
      </c>
      <c r="DD250" t="s">
        <v>117</v>
      </c>
    </row>
    <row r="251" spans="1:114" ht="15" customHeight="1" x14ac:dyDescent="0.35">
      <c r="A251" t="s">
        <v>14231</v>
      </c>
      <c r="B251" t="s">
        <v>115</v>
      </c>
      <c r="C251" s="1">
        <v>45489</v>
      </c>
      <c r="D251" s="1">
        <v>45576</v>
      </c>
      <c r="E251" t="s">
        <v>116</v>
      </c>
      <c r="F251" s="1">
        <v>45564</v>
      </c>
      <c r="G251" t="s">
        <v>139</v>
      </c>
      <c r="H251" t="s">
        <v>117</v>
      </c>
      <c r="I251" t="s">
        <v>117</v>
      </c>
      <c r="J251" t="s">
        <v>11353</v>
      </c>
      <c r="K251" t="s">
        <v>11354</v>
      </c>
      <c r="L251" t="s">
        <v>11355</v>
      </c>
      <c r="M251" t="s">
        <v>11356</v>
      </c>
      <c r="N251" t="s">
        <v>120</v>
      </c>
      <c r="O251" t="s">
        <v>121</v>
      </c>
      <c r="P251" s="6">
        <v>96950</v>
      </c>
      <c r="Q251" t="s">
        <v>122</v>
      </c>
      <c r="S251" s="8">
        <v>16702332374</v>
      </c>
      <c r="U251" t="s">
        <v>6814</v>
      </c>
      <c r="V251">
        <v>531110</v>
      </c>
      <c r="W251" t="s">
        <v>124</v>
      </c>
      <c r="Y251" t="s">
        <v>6815</v>
      </c>
      <c r="Z251" t="s">
        <v>6816</v>
      </c>
      <c r="AA251" t="s">
        <v>6817</v>
      </c>
      <c r="AB251" t="s">
        <v>128</v>
      </c>
      <c r="AC251" t="s">
        <v>11355</v>
      </c>
      <c r="AD251" t="s">
        <v>11356</v>
      </c>
      <c r="AE251" t="s">
        <v>120</v>
      </c>
      <c r="AF251" t="s">
        <v>121</v>
      </c>
      <c r="AG251" s="6">
        <v>96950</v>
      </c>
      <c r="AH251" t="s">
        <v>122</v>
      </c>
      <c r="AJ251" s="8">
        <v>16702332374</v>
      </c>
      <c r="AL251" t="s">
        <v>6818</v>
      </c>
      <c r="BE251" t="str">
        <f>"49-9071.00"</f>
        <v>49-9071.00</v>
      </c>
      <c r="BF251" t="s">
        <v>156</v>
      </c>
      <c r="BG251" t="s">
        <v>11357</v>
      </c>
      <c r="BH251" t="s">
        <v>3477</v>
      </c>
      <c r="BI251">
        <v>2</v>
      </c>
      <c r="BK251" s="1">
        <v>45566</v>
      </c>
      <c r="BL251" s="1">
        <v>46660</v>
      </c>
      <c r="BO251">
        <v>35</v>
      </c>
      <c r="BP251">
        <v>0</v>
      </c>
      <c r="BQ251">
        <v>7</v>
      </c>
      <c r="BR251">
        <v>7</v>
      </c>
      <c r="BS251">
        <v>7</v>
      </c>
      <c r="BT251">
        <v>7</v>
      </c>
      <c r="BU251">
        <v>7</v>
      </c>
      <c r="BV251">
        <v>0</v>
      </c>
      <c r="BW251" t="str">
        <f>"9:00 AM"</f>
        <v>9:00 AM</v>
      </c>
      <c r="BX251" t="str">
        <f>"4:00 PM"</f>
        <v>4:00 PM</v>
      </c>
      <c r="BY251" t="s">
        <v>159</v>
      </c>
      <c r="BZ251">
        <v>0</v>
      </c>
      <c r="CA251">
        <v>12</v>
      </c>
      <c r="CB251" t="s">
        <v>117</v>
      </c>
      <c r="CD251" s="2" t="s">
        <v>11358</v>
      </c>
      <c r="CE251" t="s">
        <v>11359</v>
      </c>
      <c r="CG251" t="s">
        <v>120</v>
      </c>
      <c r="CH251" t="s">
        <v>121</v>
      </c>
      <c r="CI251" s="6">
        <v>96950</v>
      </c>
      <c r="CJ251" s="10">
        <v>9.75</v>
      </c>
      <c r="CK251" s="10">
        <v>9.75</v>
      </c>
      <c r="CL251" s="10">
        <v>14.62</v>
      </c>
      <c r="CM251" s="10">
        <v>14.62</v>
      </c>
      <c r="CN251" t="s">
        <v>137</v>
      </c>
      <c r="CO251" t="s">
        <v>6823</v>
      </c>
      <c r="CP251" t="s">
        <v>138</v>
      </c>
      <c r="CR251" t="s">
        <v>117</v>
      </c>
      <c r="CS251" t="s">
        <v>139</v>
      </c>
      <c r="CT251" t="s">
        <v>140</v>
      </c>
      <c r="CU251" t="s">
        <v>139</v>
      </c>
      <c r="CV251" t="s">
        <v>140</v>
      </c>
      <c r="CW251" t="s">
        <v>139</v>
      </c>
      <c r="CX251" t="s">
        <v>140</v>
      </c>
      <c r="CY251" t="s">
        <v>14232</v>
      </c>
      <c r="CZ251" s="8">
        <v>16702332374</v>
      </c>
      <c r="DA251" t="s">
        <v>6818</v>
      </c>
      <c r="DB251" t="s">
        <v>140</v>
      </c>
      <c r="DC251" t="s">
        <v>139</v>
      </c>
      <c r="DD251" t="s">
        <v>117</v>
      </c>
    </row>
    <row r="252" spans="1:114" ht="15" customHeight="1" x14ac:dyDescent="0.35">
      <c r="A252" t="s">
        <v>16008</v>
      </c>
      <c r="B252" t="s">
        <v>144</v>
      </c>
      <c r="C252" s="1">
        <v>45497</v>
      </c>
      <c r="D252" s="1">
        <v>45576</v>
      </c>
      <c r="E252" t="s">
        <v>116</v>
      </c>
      <c r="F252" s="1">
        <v>45595</v>
      </c>
      <c r="G252" t="s">
        <v>117</v>
      </c>
      <c r="H252" t="s">
        <v>117</v>
      </c>
      <c r="I252" t="s">
        <v>117</v>
      </c>
      <c r="J252" t="s">
        <v>7938</v>
      </c>
      <c r="L252" t="s">
        <v>184</v>
      </c>
      <c r="M252" t="s">
        <v>7426</v>
      </c>
      <c r="N252" t="s">
        <v>120</v>
      </c>
      <c r="O252" t="s">
        <v>121</v>
      </c>
      <c r="P252" s="6">
        <v>96950</v>
      </c>
      <c r="Q252" t="s">
        <v>122</v>
      </c>
      <c r="S252" s="8">
        <v>16702348895</v>
      </c>
      <c r="U252" t="s">
        <v>7939</v>
      </c>
      <c r="V252">
        <v>81121</v>
      </c>
      <c r="W252" t="s">
        <v>124</v>
      </c>
      <c r="Y252" t="s">
        <v>186</v>
      </c>
      <c r="Z252" t="s">
        <v>7428</v>
      </c>
      <c r="AA252" t="s">
        <v>7429</v>
      </c>
      <c r="AB252" t="s">
        <v>128</v>
      </c>
      <c r="AC252" t="s">
        <v>184</v>
      </c>
      <c r="AD252" t="s">
        <v>7426</v>
      </c>
      <c r="AE252" t="s">
        <v>120</v>
      </c>
      <c r="AF252" t="s">
        <v>121</v>
      </c>
      <c r="AG252" s="6">
        <v>96950</v>
      </c>
      <c r="AH252" t="s">
        <v>122</v>
      </c>
      <c r="AJ252" s="8">
        <v>16702348895</v>
      </c>
      <c r="AL252" t="s">
        <v>7940</v>
      </c>
      <c r="BE252" t="str">
        <f>"51-9198.00"</f>
        <v>51-9198.00</v>
      </c>
      <c r="BF252" t="s">
        <v>1393</v>
      </c>
      <c r="BG252" t="s">
        <v>9343</v>
      </c>
      <c r="BH252" t="s">
        <v>9344</v>
      </c>
      <c r="BI252">
        <v>1</v>
      </c>
      <c r="BJ252">
        <v>1</v>
      </c>
      <c r="BK252" s="1">
        <v>45597</v>
      </c>
      <c r="BL252" s="1">
        <v>45961</v>
      </c>
      <c r="BM252" s="1">
        <v>45597</v>
      </c>
      <c r="BN252" s="1">
        <v>45961</v>
      </c>
      <c r="BO252">
        <v>40</v>
      </c>
      <c r="BP252">
        <v>0</v>
      </c>
      <c r="BQ252">
        <v>8</v>
      </c>
      <c r="BR252">
        <v>8</v>
      </c>
      <c r="BS252">
        <v>8</v>
      </c>
      <c r="BT252">
        <v>8</v>
      </c>
      <c r="BU252">
        <v>8</v>
      </c>
      <c r="BV252">
        <v>0</v>
      </c>
      <c r="BW252" t="str">
        <f>"8:00 AM"</f>
        <v>8:00 AM</v>
      </c>
      <c r="BX252" t="str">
        <f>"5:00 PM"</f>
        <v>5:00 PM</v>
      </c>
      <c r="BY252" t="s">
        <v>159</v>
      </c>
      <c r="BZ252">
        <v>0</v>
      </c>
      <c r="CA252">
        <v>12</v>
      </c>
      <c r="CB252" t="s">
        <v>117</v>
      </c>
      <c r="CD252" t="s">
        <v>194</v>
      </c>
      <c r="CE252" t="s">
        <v>7426</v>
      </c>
      <c r="CG252" t="s">
        <v>120</v>
      </c>
      <c r="CH252" t="s">
        <v>121</v>
      </c>
      <c r="CI252" s="6">
        <v>96950</v>
      </c>
      <c r="CJ252" s="10">
        <v>7.95</v>
      </c>
      <c r="CK252" s="10">
        <v>7.95</v>
      </c>
      <c r="CL252" s="10">
        <v>11.93</v>
      </c>
      <c r="CM252" s="10">
        <v>11.93</v>
      </c>
      <c r="CN252" t="s">
        <v>137</v>
      </c>
      <c r="CO252" t="s">
        <v>140</v>
      </c>
      <c r="CP252" t="s">
        <v>138</v>
      </c>
      <c r="CR252" t="s">
        <v>117</v>
      </c>
      <c r="CS252" t="s">
        <v>139</v>
      </c>
      <c r="CT252" t="s">
        <v>140</v>
      </c>
      <c r="CU252" t="s">
        <v>139</v>
      </c>
      <c r="CV252" t="s">
        <v>140</v>
      </c>
      <c r="CW252" t="s">
        <v>139</v>
      </c>
      <c r="CX252" t="s">
        <v>140</v>
      </c>
      <c r="CY252" t="s">
        <v>140</v>
      </c>
      <c r="CZ252" s="8">
        <v>16702348895</v>
      </c>
      <c r="DA252" t="s">
        <v>7940</v>
      </c>
      <c r="DB252" t="s">
        <v>140</v>
      </c>
      <c r="DC252" t="s">
        <v>139</v>
      </c>
      <c r="DD252" t="s">
        <v>117</v>
      </c>
    </row>
    <row r="253" spans="1:114" ht="15" customHeight="1" x14ac:dyDescent="0.35">
      <c r="A253" t="s">
        <v>11216</v>
      </c>
      <c r="B253" t="s">
        <v>115</v>
      </c>
      <c r="C253" s="1">
        <v>45505</v>
      </c>
      <c r="D253" s="1">
        <v>45576</v>
      </c>
      <c r="E253" t="s">
        <v>116</v>
      </c>
      <c r="F253" s="1">
        <v>45564</v>
      </c>
      <c r="G253" t="s">
        <v>139</v>
      </c>
      <c r="H253" t="s">
        <v>117</v>
      </c>
      <c r="I253" t="s">
        <v>117</v>
      </c>
      <c r="J253" t="s">
        <v>11128</v>
      </c>
      <c r="K253" t="s">
        <v>1036</v>
      </c>
      <c r="L253" t="s">
        <v>1037</v>
      </c>
      <c r="N253" t="s">
        <v>120</v>
      </c>
      <c r="O253" t="s">
        <v>121</v>
      </c>
      <c r="P253" s="6">
        <v>96950</v>
      </c>
      <c r="Q253" t="s">
        <v>122</v>
      </c>
      <c r="S253" s="8">
        <v>16702368888</v>
      </c>
      <c r="U253" t="s">
        <v>1038</v>
      </c>
      <c r="V253">
        <v>71391</v>
      </c>
      <c r="W253" t="s">
        <v>124</v>
      </c>
      <c r="Y253" t="s">
        <v>1039</v>
      </c>
      <c r="Z253" t="s">
        <v>1040</v>
      </c>
      <c r="AA253" t="s">
        <v>1041</v>
      </c>
      <c r="AB253" t="s">
        <v>1042</v>
      </c>
      <c r="AC253" t="s">
        <v>1037</v>
      </c>
      <c r="AE253" t="s">
        <v>120</v>
      </c>
      <c r="AF253" t="s">
        <v>121</v>
      </c>
      <c r="AG253" s="6">
        <v>96950</v>
      </c>
      <c r="AH253" t="s">
        <v>122</v>
      </c>
      <c r="AJ253" s="8">
        <v>16702368888</v>
      </c>
      <c r="AL253" t="s">
        <v>3331</v>
      </c>
      <c r="BE253" t="str">
        <f>"49-3053.00"</f>
        <v>49-3053.00</v>
      </c>
      <c r="BF253" t="s">
        <v>8265</v>
      </c>
      <c r="BG253" t="s">
        <v>11217</v>
      </c>
      <c r="BH253" t="s">
        <v>11218</v>
      </c>
      <c r="BI253">
        <v>3</v>
      </c>
      <c r="BK253" s="1">
        <v>45566</v>
      </c>
      <c r="BL253" s="1">
        <v>46660</v>
      </c>
      <c r="BO253">
        <v>35</v>
      </c>
      <c r="BP253">
        <v>0</v>
      </c>
      <c r="BQ253">
        <v>6</v>
      </c>
      <c r="BR253">
        <v>6</v>
      </c>
      <c r="BS253">
        <v>6</v>
      </c>
      <c r="BT253">
        <v>6</v>
      </c>
      <c r="BU253">
        <v>6</v>
      </c>
      <c r="BV253">
        <v>5</v>
      </c>
      <c r="BW253" t="str">
        <f>"5:30 AM"</f>
        <v>5:30 AM</v>
      </c>
      <c r="BX253" t="str">
        <f>"12:00 PM"</f>
        <v>12:00 PM</v>
      </c>
      <c r="BY253" t="s">
        <v>159</v>
      </c>
      <c r="BZ253">
        <v>0</v>
      </c>
      <c r="CA253">
        <v>3</v>
      </c>
      <c r="CB253" t="s">
        <v>117</v>
      </c>
      <c r="CD253" s="2" t="s">
        <v>11219</v>
      </c>
      <c r="CE253" t="s">
        <v>1046</v>
      </c>
      <c r="CG253" t="s">
        <v>120</v>
      </c>
      <c r="CH253" t="s">
        <v>121</v>
      </c>
      <c r="CI253" s="6">
        <v>96950</v>
      </c>
      <c r="CJ253" s="10">
        <v>11.85</v>
      </c>
      <c r="CK253" s="10">
        <v>11.85</v>
      </c>
      <c r="CL253" s="10">
        <v>17.77</v>
      </c>
      <c r="CM253" s="10">
        <v>17.77</v>
      </c>
      <c r="CN253" t="s">
        <v>137</v>
      </c>
      <c r="CO253" t="s">
        <v>133</v>
      </c>
      <c r="CP253" t="s">
        <v>138</v>
      </c>
      <c r="CR253" t="s">
        <v>117</v>
      </c>
      <c r="CS253" t="s">
        <v>139</v>
      </c>
      <c r="CT253" t="s">
        <v>140</v>
      </c>
      <c r="CU253" t="s">
        <v>139</v>
      </c>
      <c r="CV253" t="s">
        <v>140</v>
      </c>
      <c r="CW253" t="s">
        <v>139</v>
      </c>
      <c r="CX253" t="s">
        <v>139</v>
      </c>
      <c r="CY253" s="2" t="s">
        <v>11133</v>
      </c>
      <c r="CZ253" s="8">
        <v>16702368888</v>
      </c>
      <c r="DA253" t="s">
        <v>1048</v>
      </c>
      <c r="DB253" t="s">
        <v>140</v>
      </c>
      <c r="DC253" t="s">
        <v>139</v>
      </c>
      <c r="DD253" t="s">
        <v>117</v>
      </c>
    </row>
    <row r="254" spans="1:114" ht="15" customHeight="1" x14ac:dyDescent="0.35">
      <c r="A254" t="s">
        <v>11097</v>
      </c>
      <c r="B254" t="s">
        <v>144</v>
      </c>
      <c r="C254" s="1">
        <v>45507</v>
      </c>
      <c r="D254" s="1">
        <v>45576</v>
      </c>
      <c r="E254" t="s">
        <v>116</v>
      </c>
      <c r="F254" s="1">
        <v>45564</v>
      </c>
      <c r="G254" t="s">
        <v>139</v>
      </c>
      <c r="H254" t="s">
        <v>117</v>
      </c>
      <c r="I254" t="s">
        <v>117</v>
      </c>
      <c r="J254" t="s">
        <v>11098</v>
      </c>
      <c r="K254" t="s">
        <v>8519</v>
      </c>
      <c r="L254" t="s">
        <v>8520</v>
      </c>
      <c r="M254" t="s">
        <v>140</v>
      </c>
      <c r="N254" t="s">
        <v>120</v>
      </c>
      <c r="O254" t="s">
        <v>121</v>
      </c>
      <c r="P254" s="6">
        <v>96950</v>
      </c>
      <c r="Q254" t="s">
        <v>122</v>
      </c>
      <c r="R254" t="s">
        <v>1677</v>
      </c>
      <c r="S254" s="8">
        <v>16702879158</v>
      </c>
      <c r="U254" t="s">
        <v>8521</v>
      </c>
      <c r="V254">
        <v>445110</v>
      </c>
      <c r="W254" t="s">
        <v>124</v>
      </c>
      <c r="Y254" t="s">
        <v>4326</v>
      </c>
      <c r="Z254" t="s">
        <v>11099</v>
      </c>
      <c r="AA254" t="s">
        <v>6831</v>
      </c>
      <c r="AB254" t="s">
        <v>270</v>
      </c>
      <c r="AC254" t="s">
        <v>8520</v>
      </c>
      <c r="AD254" t="s">
        <v>140</v>
      </c>
      <c r="AE254" t="s">
        <v>120</v>
      </c>
      <c r="AF254" t="s">
        <v>121</v>
      </c>
      <c r="AG254" s="6">
        <v>96950</v>
      </c>
      <c r="AH254" t="s">
        <v>122</v>
      </c>
      <c r="AJ254" s="8">
        <v>16702879158</v>
      </c>
      <c r="AL254" t="s">
        <v>8523</v>
      </c>
      <c r="BE254" t="str">
        <f>"49-9071.00"</f>
        <v>49-9071.00</v>
      </c>
      <c r="BF254" t="s">
        <v>156</v>
      </c>
      <c r="BG254" t="s">
        <v>11100</v>
      </c>
      <c r="BH254" t="s">
        <v>11101</v>
      </c>
      <c r="BI254">
        <v>2</v>
      </c>
      <c r="BJ254">
        <v>2</v>
      </c>
      <c r="BK254" s="1">
        <v>45566</v>
      </c>
      <c r="BL254" s="1">
        <v>46660</v>
      </c>
      <c r="BM254" s="1">
        <v>45576</v>
      </c>
      <c r="BN254" s="1">
        <v>46660</v>
      </c>
      <c r="BO254">
        <v>35</v>
      </c>
      <c r="BP254">
        <v>0</v>
      </c>
      <c r="BQ254">
        <v>7</v>
      </c>
      <c r="BR254">
        <v>7</v>
      </c>
      <c r="BS254">
        <v>7</v>
      </c>
      <c r="BT254">
        <v>7</v>
      </c>
      <c r="BU254">
        <v>7</v>
      </c>
      <c r="BV254">
        <v>0</v>
      </c>
      <c r="BW254" t="str">
        <f>"8:00 AM"</f>
        <v>8:00 AM</v>
      </c>
      <c r="BX254" t="str">
        <f>"5:00 PM"</f>
        <v>5:00 PM</v>
      </c>
      <c r="BY254" t="s">
        <v>159</v>
      </c>
      <c r="BZ254">
        <v>0</v>
      </c>
      <c r="CA254">
        <v>18</v>
      </c>
      <c r="CB254" t="s">
        <v>117</v>
      </c>
      <c r="CD254" s="2" t="s">
        <v>11102</v>
      </c>
      <c r="CE254" t="s">
        <v>8520</v>
      </c>
      <c r="CF254" t="s">
        <v>140</v>
      </c>
      <c r="CG254" t="s">
        <v>120</v>
      </c>
      <c r="CH254" t="s">
        <v>121</v>
      </c>
      <c r="CI254" s="6">
        <v>96950</v>
      </c>
      <c r="CJ254" s="10">
        <v>9.75</v>
      </c>
      <c r="CK254" s="10">
        <v>9.75</v>
      </c>
      <c r="CL254" s="10">
        <v>14.62</v>
      </c>
      <c r="CM254" s="10">
        <v>14.62</v>
      </c>
      <c r="CN254" t="s">
        <v>137</v>
      </c>
      <c r="CO254" t="s">
        <v>11103</v>
      </c>
      <c r="CP254" t="s">
        <v>138</v>
      </c>
      <c r="CR254" t="s">
        <v>117</v>
      </c>
      <c r="CS254" t="s">
        <v>139</v>
      </c>
      <c r="CT254" t="s">
        <v>140</v>
      </c>
      <c r="CU254" t="s">
        <v>139</v>
      </c>
      <c r="CV254" t="s">
        <v>140</v>
      </c>
      <c r="CW254" t="s">
        <v>139</v>
      </c>
      <c r="CX254" t="s">
        <v>140</v>
      </c>
      <c r="CY254" t="s">
        <v>3400</v>
      </c>
      <c r="CZ254" s="8">
        <v>16702879158</v>
      </c>
      <c r="DA254" t="s">
        <v>8525</v>
      </c>
      <c r="DB254" t="s">
        <v>140</v>
      </c>
      <c r="DC254" t="s">
        <v>139</v>
      </c>
      <c r="DD254" t="s">
        <v>117</v>
      </c>
    </row>
    <row r="255" spans="1:114" ht="15" customHeight="1" x14ac:dyDescent="0.35">
      <c r="A255" t="s">
        <v>12862</v>
      </c>
      <c r="B255" t="s">
        <v>294</v>
      </c>
      <c r="C255" s="1">
        <v>45448</v>
      </c>
      <c r="D255" s="1">
        <v>45580</v>
      </c>
      <c r="E255" t="s">
        <v>116</v>
      </c>
      <c r="F255" s="1">
        <v>45564</v>
      </c>
      <c r="G255" t="s">
        <v>117</v>
      </c>
      <c r="H255" t="s">
        <v>117</v>
      </c>
      <c r="I255" t="s">
        <v>117</v>
      </c>
      <c r="J255" t="s">
        <v>3570</v>
      </c>
      <c r="L255" t="s">
        <v>3571</v>
      </c>
      <c r="M255" t="s">
        <v>3572</v>
      </c>
      <c r="N255" t="s">
        <v>120</v>
      </c>
      <c r="O255" t="s">
        <v>121</v>
      </c>
      <c r="P255" s="6">
        <v>96950</v>
      </c>
      <c r="Q255" t="s">
        <v>122</v>
      </c>
      <c r="S255" s="8">
        <v>16702355009</v>
      </c>
      <c r="U255" t="s">
        <v>971</v>
      </c>
      <c r="V255">
        <v>722515</v>
      </c>
      <c r="W255" t="s">
        <v>150</v>
      </c>
      <c r="X255" t="s">
        <v>139</v>
      </c>
      <c r="Y255" t="s">
        <v>974</v>
      </c>
      <c r="Z255" t="s">
        <v>9222</v>
      </c>
      <c r="AA255" t="s">
        <v>9223</v>
      </c>
      <c r="AB255" t="s">
        <v>128</v>
      </c>
      <c r="AC255" t="s">
        <v>3571</v>
      </c>
      <c r="AD255" t="s">
        <v>3572</v>
      </c>
      <c r="AE255" t="s">
        <v>120</v>
      </c>
      <c r="AF255" t="s">
        <v>121</v>
      </c>
      <c r="AG255" s="6">
        <v>96950</v>
      </c>
      <c r="AH255" t="s">
        <v>122</v>
      </c>
      <c r="AJ255" s="8">
        <v>16702355009</v>
      </c>
      <c r="AL255" t="s">
        <v>977</v>
      </c>
      <c r="BE255" t="str">
        <f>"35-2021.00"</f>
        <v>35-2021.00</v>
      </c>
      <c r="BF255" t="s">
        <v>438</v>
      </c>
      <c r="BG255" t="s">
        <v>3574</v>
      </c>
      <c r="BH255" t="s">
        <v>3575</v>
      </c>
      <c r="BI255">
        <v>10</v>
      </c>
      <c r="BJ255">
        <v>7</v>
      </c>
      <c r="BK255" s="1">
        <v>45566</v>
      </c>
      <c r="BL255" s="1">
        <v>45930</v>
      </c>
      <c r="BM255" s="1">
        <v>45580</v>
      </c>
      <c r="BN255" s="1">
        <v>45930</v>
      </c>
      <c r="BO255">
        <v>35</v>
      </c>
      <c r="BP255">
        <v>0</v>
      </c>
      <c r="BQ255">
        <v>7</v>
      </c>
      <c r="BR255">
        <v>7</v>
      </c>
      <c r="BS255">
        <v>7</v>
      </c>
      <c r="BT255">
        <v>7</v>
      </c>
      <c r="BU255">
        <v>7</v>
      </c>
      <c r="BV255">
        <v>0</v>
      </c>
      <c r="BW255" t="str">
        <f>"7:00 AM"</f>
        <v>7:00 AM</v>
      </c>
      <c r="BX255" t="str">
        <f>"3:00 PM"</f>
        <v>3:00 PM</v>
      </c>
      <c r="BY255" t="s">
        <v>133</v>
      </c>
      <c r="BZ255">
        <v>0</v>
      </c>
      <c r="CA255">
        <v>3</v>
      </c>
      <c r="CB255" t="s">
        <v>117</v>
      </c>
      <c r="CD255" t="s">
        <v>3576</v>
      </c>
      <c r="CE255" t="s">
        <v>11813</v>
      </c>
      <c r="CG255" t="s">
        <v>120</v>
      </c>
      <c r="CH255" t="s">
        <v>121</v>
      </c>
      <c r="CI255" s="6">
        <v>96950</v>
      </c>
      <c r="CJ255" s="10">
        <v>7.95</v>
      </c>
      <c r="CK255" s="10">
        <v>7.95</v>
      </c>
      <c r="CL255" s="10">
        <v>11.93</v>
      </c>
      <c r="CM255" s="10">
        <v>11.93</v>
      </c>
      <c r="CN255" t="s">
        <v>137</v>
      </c>
      <c r="CO255" t="s">
        <v>5111</v>
      </c>
      <c r="CP255" t="s">
        <v>138</v>
      </c>
      <c r="CR255" t="s">
        <v>117</v>
      </c>
      <c r="CS255" t="s">
        <v>139</v>
      </c>
      <c r="CT255" t="s">
        <v>140</v>
      </c>
      <c r="CU255" t="s">
        <v>139</v>
      </c>
      <c r="CV255" t="s">
        <v>140</v>
      </c>
      <c r="CW255" t="s">
        <v>139</v>
      </c>
      <c r="CX255" t="s">
        <v>140</v>
      </c>
      <c r="CY255" t="s">
        <v>3720</v>
      </c>
      <c r="CZ255" s="8">
        <v>16702355009</v>
      </c>
      <c r="DA255" t="s">
        <v>977</v>
      </c>
      <c r="DB255" t="s">
        <v>140</v>
      </c>
      <c r="DC255" t="s">
        <v>139</v>
      </c>
      <c r="DD255" t="s">
        <v>139</v>
      </c>
    </row>
    <row r="256" spans="1:114" ht="15" customHeight="1" x14ac:dyDescent="0.35">
      <c r="A256" t="s">
        <v>16958</v>
      </c>
      <c r="B256" t="s">
        <v>294</v>
      </c>
      <c r="C256" s="1">
        <v>45468</v>
      </c>
      <c r="D256" s="1">
        <v>45580</v>
      </c>
      <c r="E256" t="s">
        <v>116</v>
      </c>
      <c r="F256" s="1">
        <v>45626</v>
      </c>
      <c r="G256" t="s">
        <v>117</v>
      </c>
      <c r="H256" t="s">
        <v>117</v>
      </c>
      <c r="I256" t="s">
        <v>117</v>
      </c>
      <c r="J256" t="s">
        <v>9126</v>
      </c>
      <c r="K256" t="s">
        <v>16959</v>
      </c>
      <c r="L256" t="s">
        <v>16960</v>
      </c>
      <c r="M256" t="s">
        <v>16961</v>
      </c>
      <c r="N256" t="s">
        <v>120</v>
      </c>
      <c r="O256" t="s">
        <v>121</v>
      </c>
      <c r="P256" s="6">
        <v>96950</v>
      </c>
      <c r="Q256" t="s">
        <v>122</v>
      </c>
      <c r="S256" s="8">
        <v>16703227251</v>
      </c>
      <c r="U256" t="s">
        <v>1113</v>
      </c>
      <c r="V256">
        <v>336612</v>
      </c>
      <c r="W256" t="s">
        <v>124</v>
      </c>
      <c r="Y256" t="s">
        <v>9129</v>
      </c>
      <c r="Z256" t="s">
        <v>9130</v>
      </c>
      <c r="AA256" t="s">
        <v>1116</v>
      </c>
      <c r="AB256" t="s">
        <v>7139</v>
      </c>
      <c r="AC256" t="s">
        <v>16960</v>
      </c>
      <c r="AD256" t="s">
        <v>16961</v>
      </c>
      <c r="AE256" t="s">
        <v>120</v>
      </c>
      <c r="AF256" t="s">
        <v>121</v>
      </c>
      <c r="AG256" s="6">
        <v>96950</v>
      </c>
      <c r="AH256" t="s">
        <v>122</v>
      </c>
      <c r="AJ256" s="8">
        <v>16703227251</v>
      </c>
      <c r="AL256" t="s">
        <v>1118</v>
      </c>
      <c r="BE256" t="str">
        <f>"49-9071.00"</f>
        <v>49-9071.00</v>
      </c>
      <c r="BF256" t="s">
        <v>156</v>
      </c>
      <c r="BG256" t="s">
        <v>16962</v>
      </c>
      <c r="BH256" t="s">
        <v>2010</v>
      </c>
      <c r="BI256">
        <v>2</v>
      </c>
      <c r="BJ256">
        <v>1</v>
      </c>
      <c r="BK256" s="1">
        <v>45628</v>
      </c>
      <c r="BL256" s="1">
        <v>45992</v>
      </c>
      <c r="BM256" s="1">
        <v>45628</v>
      </c>
      <c r="BN256" s="1">
        <v>45992</v>
      </c>
      <c r="BO256">
        <v>40</v>
      </c>
      <c r="BP256">
        <v>0</v>
      </c>
      <c r="BQ256">
        <v>8</v>
      </c>
      <c r="BR256">
        <v>8</v>
      </c>
      <c r="BS256">
        <v>8</v>
      </c>
      <c r="BT256">
        <v>8</v>
      </c>
      <c r="BU256">
        <v>8</v>
      </c>
      <c r="BV256">
        <v>0</v>
      </c>
      <c r="BW256" t="str">
        <f>"7:30 AM"</f>
        <v>7:30 AM</v>
      </c>
      <c r="BX256" t="str">
        <f>"4:30 PM"</f>
        <v>4:30 PM</v>
      </c>
      <c r="BY256" t="s">
        <v>159</v>
      </c>
      <c r="BZ256">
        <v>0</v>
      </c>
      <c r="CA256">
        <v>12</v>
      </c>
      <c r="CB256" t="s">
        <v>117</v>
      </c>
      <c r="CD256" t="s">
        <v>16963</v>
      </c>
      <c r="CE256" t="s">
        <v>16964</v>
      </c>
      <c r="CG256" t="s">
        <v>120</v>
      </c>
      <c r="CH256" t="s">
        <v>121</v>
      </c>
      <c r="CI256" s="6">
        <v>96950</v>
      </c>
      <c r="CJ256" s="10">
        <v>9.5399999999999991</v>
      </c>
      <c r="CK256" s="10">
        <v>9.5399999999999991</v>
      </c>
      <c r="CL256" s="10">
        <v>0</v>
      </c>
      <c r="CM256" s="10">
        <v>0</v>
      </c>
      <c r="CN256" t="s">
        <v>137</v>
      </c>
      <c r="CP256" t="s">
        <v>138</v>
      </c>
      <c r="CR256" t="s">
        <v>117</v>
      </c>
      <c r="CS256" t="s">
        <v>139</v>
      </c>
      <c r="CT256" t="s">
        <v>140</v>
      </c>
      <c r="CU256" t="s">
        <v>140</v>
      </c>
      <c r="CV256" t="s">
        <v>140</v>
      </c>
      <c r="CW256" t="s">
        <v>139</v>
      </c>
      <c r="CX256" t="s">
        <v>140</v>
      </c>
      <c r="CY256" t="s">
        <v>2013</v>
      </c>
      <c r="CZ256" s="8">
        <v>16703227251</v>
      </c>
      <c r="DA256" t="s">
        <v>1118</v>
      </c>
      <c r="DB256" t="s">
        <v>140</v>
      </c>
      <c r="DC256" t="s">
        <v>139</v>
      </c>
      <c r="DD256" t="s">
        <v>117</v>
      </c>
    </row>
    <row r="257" spans="1:114" ht="15" customHeight="1" x14ac:dyDescent="0.35">
      <c r="A257" t="s">
        <v>15842</v>
      </c>
      <c r="B257" t="s">
        <v>144</v>
      </c>
      <c r="C257" s="1">
        <v>45469</v>
      </c>
      <c r="D257" s="1">
        <v>45580</v>
      </c>
      <c r="E257" t="s">
        <v>211</v>
      </c>
      <c r="G257" t="s">
        <v>117</v>
      </c>
      <c r="H257" t="s">
        <v>117</v>
      </c>
      <c r="I257" t="s">
        <v>117</v>
      </c>
      <c r="J257" t="s">
        <v>15843</v>
      </c>
      <c r="L257" t="s">
        <v>1578</v>
      </c>
      <c r="N257" t="s">
        <v>120</v>
      </c>
      <c r="O257" t="s">
        <v>121</v>
      </c>
      <c r="P257" s="6">
        <v>96950</v>
      </c>
      <c r="Q257" t="s">
        <v>122</v>
      </c>
      <c r="S257" s="8">
        <v>16702358748</v>
      </c>
      <c r="U257" t="s">
        <v>201</v>
      </c>
      <c r="V257">
        <v>2362</v>
      </c>
      <c r="W257" t="s">
        <v>124</v>
      </c>
      <c r="Y257" t="s">
        <v>1864</v>
      </c>
      <c r="Z257" t="s">
        <v>1865</v>
      </c>
      <c r="AA257" t="s">
        <v>1866</v>
      </c>
      <c r="AB257" t="s">
        <v>128</v>
      </c>
      <c r="AC257" t="s">
        <v>1578</v>
      </c>
      <c r="AE257" t="s">
        <v>120</v>
      </c>
      <c r="AF257" t="s">
        <v>121</v>
      </c>
      <c r="AG257" s="6">
        <v>96950</v>
      </c>
      <c r="AH257" t="s">
        <v>122</v>
      </c>
      <c r="AJ257" s="8">
        <v>16702358748</v>
      </c>
      <c r="AL257" t="s">
        <v>206</v>
      </c>
      <c r="BE257" t="str">
        <f>"49-3023.00"</f>
        <v>49-3023.00</v>
      </c>
      <c r="BF257" t="s">
        <v>1119</v>
      </c>
      <c r="BG257" t="s">
        <v>15844</v>
      </c>
      <c r="BH257" t="s">
        <v>7148</v>
      </c>
      <c r="BI257">
        <v>10</v>
      </c>
      <c r="BJ257">
        <v>10</v>
      </c>
      <c r="BK257" s="1">
        <v>45566</v>
      </c>
      <c r="BL257" s="1">
        <v>45930</v>
      </c>
      <c r="BM257" s="1">
        <v>45580</v>
      </c>
      <c r="BN257" s="1">
        <v>45930</v>
      </c>
      <c r="BO257">
        <v>35</v>
      </c>
      <c r="BP257">
        <v>0</v>
      </c>
      <c r="BQ257">
        <v>7</v>
      </c>
      <c r="BR257">
        <v>7</v>
      </c>
      <c r="BS257">
        <v>7</v>
      </c>
      <c r="BT257">
        <v>7</v>
      </c>
      <c r="BU257">
        <v>7</v>
      </c>
      <c r="BV257">
        <v>0</v>
      </c>
      <c r="BW257" t="str">
        <f>"8:00 AM"</f>
        <v>8:00 AM</v>
      </c>
      <c r="BX257" t="str">
        <f>"4:00 PM"</f>
        <v>4:00 PM</v>
      </c>
      <c r="BY257" t="s">
        <v>159</v>
      </c>
      <c r="BZ257">
        <v>0</v>
      </c>
      <c r="CA257">
        <v>24</v>
      </c>
      <c r="CB257" t="s">
        <v>117</v>
      </c>
      <c r="CD257" t="s">
        <v>15845</v>
      </c>
      <c r="CE257" t="s">
        <v>1578</v>
      </c>
      <c r="CG257" t="s">
        <v>120</v>
      </c>
      <c r="CH257" t="s">
        <v>121</v>
      </c>
      <c r="CI257" s="6">
        <v>96950</v>
      </c>
      <c r="CJ257" s="10">
        <v>10.07</v>
      </c>
      <c r="CK257" s="10">
        <v>10.07</v>
      </c>
      <c r="CL257" s="10">
        <v>15.1</v>
      </c>
      <c r="CM257" s="10">
        <v>15.1</v>
      </c>
      <c r="CN257" t="s">
        <v>137</v>
      </c>
      <c r="CO257" t="s">
        <v>164</v>
      </c>
      <c r="CP257" t="s">
        <v>209</v>
      </c>
      <c r="CR257" t="s">
        <v>117</v>
      </c>
      <c r="CS257" t="s">
        <v>139</v>
      </c>
      <c r="CT257" t="s">
        <v>140</v>
      </c>
      <c r="CU257" t="s">
        <v>139</v>
      </c>
      <c r="CV257" t="s">
        <v>140</v>
      </c>
      <c r="CW257" t="s">
        <v>139</v>
      </c>
      <c r="CX257" t="s">
        <v>140</v>
      </c>
      <c r="CY257" t="s">
        <v>15846</v>
      </c>
      <c r="CZ257" s="8">
        <v>16702358748</v>
      </c>
      <c r="DA257" t="s">
        <v>206</v>
      </c>
      <c r="DB257" t="s">
        <v>164</v>
      </c>
      <c r="DC257" t="s">
        <v>139</v>
      </c>
      <c r="DD257" t="s">
        <v>117</v>
      </c>
    </row>
    <row r="258" spans="1:114" ht="15" customHeight="1" x14ac:dyDescent="0.35">
      <c r="A258" t="s">
        <v>9042</v>
      </c>
      <c r="B258" t="s">
        <v>166</v>
      </c>
      <c r="C258" s="1">
        <v>45470</v>
      </c>
      <c r="D258" s="1">
        <v>45580</v>
      </c>
      <c r="E258" t="s">
        <v>116</v>
      </c>
      <c r="F258" s="1">
        <v>45564</v>
      </c>
      <c r="G258" t="s">
        <v>117</v>
      </c>
      <c r="H258" t="s">
        <v>117</v>
      </c>
      <c r="I258" t="s">
        <v>117</v>
      </c>
      <c r="J258" t="s">
        <v>4927</v>
      </c>
      <c r="L258" t="s">
        <v>3127</v>
      </c>
      <c r="N258" t="s">
        <v>120</v>
      </c>
      <c r="O258" t="s">
        <v>121</v>
      </c>
      <c r="P258" s="6">
        <v>96950</v>
      </c>
      <c r="Q258" t="s">
        <v>122</v>
      </c>
      <c r="S258" s="8">
        <v>16702881463</v>
      </c>
      <c r="U258" t="s">
        <v>1262</v>
      </c>
      <c r="V258">
        <v>561320</v>
      </c>
      <c r="W258" t="s">
        <v>124</v>
      </c>
      <c r="Y258" t="s">
        <v>1263</v>
      </c>
      <c r="Z258" t="s">
        <v>1264</v>
      </c>
      <c r="AA258" t="s">
        <v>1265</v>
      </c>
      <c r="AB258" t="s">
        <v>128</v>
      </c>
      <c r="AC258" t="s">
        <v>9043</v>
      </c>
      <c r="AE258" t="s">
        <v>120</v>
      </c>
      <c r="AF258" t="s">
        <v>121</v>
      </c>
      <c r="AG258" s="6">
        <v>96950</v>
      </c>
      <c r="AH258" t="s">
        <v>122</v>
      </c>
      <c r="AJ258" s="8">
        <v>16702881463</v>
      </c>
      <c r="AL258" t="s">
        <v>1268</v>
      </c>
      <c r="BE258" t="str">
        <f>"37-2011.00"</f>
        <v>37-2011.00</v>
      </c>
      <c r="BF258" t="s">
        <v>701</v>
      </c>
      <c r="BG258" t="s">
        <v>9044</v>
      </c>
      <c r="BH258" t="s">
        <v>5206</v>
      </c>
      <c r="BI258">
        <v>10</v>
      </c>
      <c r="BK258" s="1">
        <v>45566</v>
      </c>
      <c r="BL258" s="1">
        <v>45930</v>
      </c>
      <c r="BO258">
        <v>35</v>
      </c>
      <c r="BP258">
        <v>0</v>
      </c>
      <c r="BQ258">
        <v>7</v>
      </c>
      <c r="BR258">
        <v>7</v>
      </c>
      <c r="BS258">
        <v>7</v>
      </c>
      <c r="BT258">
        <v>7</v>
      </c>
      <c r="BU258">
        <v>7</v>
      </c>
      <c r="BV258">
        <v>0</v>
      </c>
      <c r="BW258" t="str">
        <f>"8:00 AM"</f>
        <v>8:00 AM</v>
      </c>
      <c r="BX258" t="str">
        <f>"4:00 PM"</f>
        <v>4:00 PM</v>
      </c>
      <c r="BY258" t="s">
        <v>133</v>
      </c>
      <c r="BZ258">
        <v>0</v>
      </c>
      <c r="CA258">
        <v>3</v>
      </c>
      <c r="CB258" t="s">
        <v>117</v>
      </c>
      <c r="CD258" t="s">
        <v>9045</v>
      </c>
      <c r="CE258" t="s">
        <v>9046</v>
      </c>
      <c r="CG258" t="s">
        <v>120</v>
      </c>
      <c r="CH258" t="s">
        <v>121</v>
      </c>
      <c r="CI258" s="6">
        <v>96950</v>
      </c>
      <c r="CJ258" s="10">
        <v>8.15</v>
      </c>
      <c r="CL258" s="10">
        <v>12.23</v>
      </c>
      <c r="CN258" t="s">
        <v>137</v>
      </c>
      <c r="CO258" t="s">
        <v>194</v>
      </c>
      <c r="CP258" t="s">
        <v>138</v>
      </c>
      <c r="CR258" t="s">
        <v>117</v>
      </c>
      <c r="CS258" t="s">
        <v>139</v>
      </c>
      <c r="CT258" t="s">
        <v>140</v>
      </c>
      <c r="CU258" t="s">
        <v>139</v>
      </c>
      <c r="CV258" t="s">
        <v>140</v>
      </c>
      <c r="CW258" t="s">
        <v>139</v>
      </c>
      <c r="CX258" t="s">
        <v>140</v>
      </c>
      <c r="CY258" s="2" t="s">
        <v>9047</v>
      </c>
      <c r="CZ258" s="8">
        <v>16702881463</v>
      </c>
      <c r="DA258" t="s">
        <v>1273</v>
      </c>
      <c r="DB258" t="s">
        <v>309</v>
      </c>
      <c r="DC258" t="s">
        <v>139</v>
      </c>
      <c r="DD258" t="s">
        <v>117</v>
      </c>
    </row>
    <row r="259" spans="1:114" ht="15" customHeight="1" x14ac:dyDescent="0.35">
      <c r="A259" t="s">
        <v>14436</v>
      </c>
      <c r="B259" t="s">
        <v>166</v>
      </c>
      <c r="C259" s="1">
        <v>45470</v>
      </c>
      <c r="D259" s="1">
        <v>45580</v>
      </c>
      <c r="E259" t="s">
        <v>116</v>
      </c>
      <c r="F259" s="1">
        <v>45564</v>
      </c>
      <c r="G259" t="s">
        <v>117</v>
      </c>
      <c r="H259" t="s">
        <v>117</v>
      </c>
      <c r="I259" t="s">
        <v>117</v>
      </c>
      <c r="J259" t="s">
        <v>4927</v>
      </c>
      <c r="L259" t="s">
        <v>3127</v>
      </c>
      <c r="N259" t="s">
        <v>120</v>
      </c>
      <c r="O259" t="s">
        <v>121</v>
      </c>
      <c r="P259" s="6">
        <v>96950</v>
      </c>
      <c r="Q259" t="s">
        <v>122</v>
      </c>
      <c r="S259" s="8">
        <v>16702881463</v>
      </c>
      <c r="U259" t="s">
        <v>1262</v>
      </c>
      <c r="V259">
        <v>561320</v>
      </c>
      <c r="W259" t="s">
        <v>124</v>
      </c>
      <c r="Y259" t="s">
        <v>1263</v>
      </c>
      <c r="Z259" t="s">
        <v>1264</v>
      </c>
      <c r="AA259" t="s">
        <v>1265</v>
      </c>
      <c r="AB259" t="s">
        <v>128</v>
      </c>
      <c r="AC259" t="s">
        <v>3127</v>
      </c>
      <c r="AE259" t="s">
        <v>120</v>
      </c>
      <c r="AF259" t="s">
        <v>121</v>
      </c>
      <c r="AG259" s="6">
        <v>96950</v>
      </c>
      <c r="AH259" t="s">
        <v>122</v>
      </c>
      <c r="AJ259" s="8">
        <v>16702881463</v>
      </c>
      <c r="AL259" t="s">
        <v>1268</v>
      </c>
      <c r="BE259" t="str">
        <f>"35-2021.00"</f>
        <v>35-2021.00</v>
      </c>
      <c r="BF259" t="s">
        <v>438</v>
      </c>
      <c r="BG259" t="s">
        <v>14437</v>
      </c>
      <c r="BH259" t="s">
        <v>14438</v>
      </c>
      <c r="BI259">
        <v>10</v>
      </c>
      <c r="BK259" s="1">
        <v>45566</v>
      </c>
      <c r="BL259" s="1">
        <v>45930</v>
      </c>
      <c r="BO259">
        <v>35</v>
      </c>
      <c r="BP259">
        <v>0</v>
      </c>
      <c r="BQ259">
        <v>7</v>
      </c>
      <c r="BR259">
        <v>7</v>
      </c>
      <c r="BS259">
        <v>7</v>
      </c>
      <c r="BT259">
        <v>7</v>
      </c>
      <c r="BU259">
        <v>7</v>
      </c>
      <c r="BV259">
        <v>0</v>
      </c>
      <c r="BW259" t="str">
        <f>"8:00 AM"</f>
        <v>8:00 AM</v>
      </c>
      <c r="BX259" t="str">
        <f>"4:00 PM"</f>
        <v>4:00 PM</v>
      </c>
      <c r="BY259" t="s">
        <v>133</v>
      </c>
      <c r="BZ259">
        <v>0</v>
      </c>
      <c r="CA259">
        <v>3</v>
      </c>
      <c r="CB259" t="s">
        <v>117</v>
      </c>
      <c r="CD259" t="s">
        <v>9946</v>
      </c>
      <c r="CE259" t="s">
        <v>14439</v>
      </c>
      <c r="CG259" t="s">
        <v>120</v>
      </c>
      <c r="CH259" t="s">
        <v>121</v>
      </c>
      <c r="CI259" s="6">
        <v>96950</v>
      </c>
      <c r="CJ259" s="10">
        <v>7.95</v>
      </c>
      <c r="CK259" s="10">
        <v>7.95</v>
      </c>
      <c r="CL259" s="10">
        <v>11.93</v>
      </c>
      <c r="CM259" s="10">
        <v>11.93</v>
      </c>
      <c r="CN259" t="s">
        <v>137</v>
      </c>
      <c r="CO259" t="s">
        <v>194</v>
      </c>
      <c r="CP259" t="s">
        <v>138</v>
      </c>
      <c r="CR259" t="s">
        <v>117</v>
      </c>
      <c r="CS259" t="s">
        <v>139</v>
      </c>
      <c r="CT259" t="s">
        <v>140</v>
      </c>
      <c r="CU259" t="s">
        <v>139</v>
      </c>
      <c r="CV259" t="s">
        <v>140</v>
      </c>
      <c r="CW259" t="s">
        <v>139</v>
      </c>
      <c r="CX259" t="s">
        <v>140</v>
      </c>
      <c r="CY259" s="2" t="s">
        <v>11215</v>
      </c>
      <c r="CZ259" s="8">
        <v>16702881463</v>
      </c>
      <c r="DA259" t="s">
        <v>1273</v>
      </c>
      <c r="DB259" t="s">
        <v>309</v>
      </c>
      <c r="DC259" t="s">
        <v>139</v>
      </c>
      <c r="DD259" t="s">
        <v>117</v>
      </c>
    </row>
    <row r="260" spans="1:114" ht="15" customHeight="1" x14ac:dyDescent="0.35">
      <c r="A260" t="s">
        <v>9175</v>
      </c>
      <c r="B260" t="s">
        <v>166</v>
      </c>
      <c r="C260" s="1">
        <v>45470</v>
      </c>
      <c r="D260" s="1">
        <v>45580</v>
      </c>
      <c r="E260" t="s">
        <v>211</v>
      </c>
      <c r="G260" t="s">
        <v>139</v>
      </c>
      <c r="H260" t="s">
        <v>117</v>
      </c>
      <c r="I260" t="s">
        <v>117</v>
      </c>
      <c r="J260" t="s">
        <v>2562</v>
      </c>
      <c r="K260" t="s">
        <v>2573</v>
      </c>
      <c r="L260" t="s">
        <v>9176</v>
      </c>
      <c r="N260" t="s">
        <v>120</v>
      </c>
      <c r="O260" t="s">
        <v>121</v>
      </c>
      <c r="P260" s="6">
        <v>96950</v>
      </c>
      <c r="Q260" t="s">
        <v>122</v>
      </c>
      <c r="S260" s="8">
        <v>16702358540</v>
      </c>
      <c r="U260" t="s">
        <v>2564</v>
      </c>
      <c r="V260">
        <v>611110</v>
      </c>
      <c r="W260" t="s">
        <v>124</v>
      </c>
      <c r="Y260" t="s">
        <v>3884</v>
      </c>
      <c r="Z260" t="s">
        <v>9177</v>
      </c>
      <c r="AA260" t="s">
        <v>535</v>
      </c>
      <c r="AB260" t="s">
        <v>270</v>
      </c>
      <c r="AC260" t="s">
        <v>9176</v>
      </c>
      <c r="AE260" t="s">
        <v>120</v>
      </c>
      <c r="AF260" t="s">
        <v>121</v>
      </c>
      <c r="AG260" s="6">
        <v>96950</v>
      </c>
      <c r="AH260" t="s">
        <v>122</v>
      </c>
      <c r="AJ260" s="8">
        <v>16702358540</v>
      </c>
      <c r="AL260" t="s">
        <v>2568</v>
      </c>
      <c r="BE260" t="str">
        <f>"11-9032.00"</f>
        <v>11-9032.00</v>
      </c>
      <c r="BF260" t="s">
        <v>9178</v>
      </c>
      <c r="BG260" t="s">
        <v>9179</v>
      </c>
      <c r="BH260" t="s">
        <v>9180</v>
      </c>
      <c r="BI260">
        <v>1</v>
      </c>
      <c r="BK260" s="1">
        <v>45565</v>
      </c>
      <c r="BL260" s="1">
        <v>46659</v>
      </c>
      <c r="BO260">
        <v>40</v>
      </c>
      <c r="BP260">
        <v>0</v>
      </c>
      <c r="BQ260">
        <v>8</v>
      </c>
      <c r="BR260">
        <v>8</v>
      </c>
      <c r="BS260">
        <v>8</v>
      </c>
      <c r="BT260">
        <v>8</v>
      </c>
      <c r="BU260">
        <v>8</v>
      </c>
      <c r="BV260">
        <v>0</v>
      </c>
      <c r="BW260" t="str">
        <f>"7:00 AM"</f>
        <v>7:00 AM</v>
      </c>
      <c r="BX260" t="str">
        <f>"4:00 PM"</f>
        <v>4:00 PM</v>
      </c>
      <c r="BY260" t="s">
        <v>588</v>
      </c>
      <c r="BZ260">
        <v>0</v>
      </c>
      <c r="CA260">
        <v>60</v>
      </c>
      <c r="CB260" t="s">
        <v>139</v>
      </c>
      <c r="CC260">
        <v>8</v>
      </c>
      <c r="CD260" s="2" t="s">
        <v>9181</v>
      </c>
      <c r="CE260" t="s">
        <v>9182</v>
      </c>
      <c r="CG260" t="s">
        <v>120</v>
      </c>
      <c r="CH260" t="s">
        <v>121</v>
      </c>
      <c r="CI260" s="6">
        <v>96950</v>
      </c>
      <c r="CJ260" s="10">
        <v>31.03</v>
      </c>
      <c r="CK260" s="10">
        <v>31.03</v>
      </c>
      <c r="CL260" s="10">
        <v>46.55</v>
      </c>
      <c r="CM260" s="10">
        <v>46.55</v>
      </c>
      <c r="CN260" t="s">
        <v>137</v>
      </c>
      <c r="CO260" t="s">
        <v>194</v>
      </c>
      <c r="CP260" t="s">
        <v>138</v>
      </c>
      <c r="CR260" t="s">
        <v>117</v>
      </c>
      <c r="CS260" t="s">
        <v>139</v>
      </c>
      <c r="CT260" t="s">
        <v>140</v>
      </c>
      <c r="CU260" t="s">
        <v>139</v>
      </c>
      <c r="CV260" t="s">
        <v>140</v>
      </c>
      <c r="CW260" t="s">
        <v>139</v>
      </c>
      <c r="CX260" t="s">
        <v>140</v>
      </c>
      <c r="CY260" t="s">
        <v>2574</v>
      </c>
      <c r="CZ260" s="8">
        <v>16702358540</v>
      </c>
      <c r="DA260" t="s">
        <v>2568</v>
      </c>
      <c r="DB260" t="s">
        <v>140</v>
      </c>
      <c r="DC260" t="s">
        <v>139</v>
      </c>
      <c r="DD260" t="s">
        <v>117</v>
      </c>
      <c r="DE260" t="s">
        <v>2565</v>
      </c>
      <c r="DF260" t="s">
        <v>2566</v>
      </c>
      <c r="DG260" t="s">
        <v>2575</v>
      </c>
      <c r="DH260" t="s">
        <v>2564</v>
      </c>
      <c r="DI260" t="s">
        <v>2562</v>
      </c>
      <c r="DJ260" t="s">
        <v>2568</v>
      </c>
    </row>
    <row r="261" spans="1:114" ht="15" customHeight="1" x14ac:dyDescent="0.35">
      <c r="A261" t="s">
        <v>12905</v>
      </c>
      <c r="B261" t="s">
        <v>166</v>
      </c>
      <c r="C261" s="1">
        <v>45471</v>
      </c>
      <c r="D261" s="1">
        <v>45580</v>
      </c>
      <c r="E261" t="s">
        <v>116</v>
      </c>
      <c r="F261" s="1">
        <v>45564</v>
      </c>
      <c r="G261" t="s">
        <v>117</v>
      </c>
      <c r="H261" t="s">
        <v>117</v>
      </c>
      <c r="I261" t="s">
        <v>117</v>
      </c>
      <c r="J261" t="s">
        <v>1712</v>
      </c>
      <c r="L261" t="s">
        <v>1713</v>
      </c>
      <c r="M261" t="s">
        <v>1714</v>
      </c>
      <c r="N261" t="s">
        <v>120</v>
      </c>
      <c r="O261" t="s">
        <v>121</v>
      </c>
      <c r="P261" s="6">
        <v>96950</v>
      </c>
      <c r="Q261" t="s">
        <v>122</v>
      </c>
      <c r="S261" s="8">
        <v>16702858730</v>
      </c>
      <c r="U261" t="s">
        <v>1073</v>
      </c>
      <c r="V261">
        <v>561320</v>
      </c>
      <c r="W261" t="s">
        <v>124</v>
      </c>
      <c r="Y261" t="s">
        <v>1074</v>
      </c>
      <c r="Z261" t="s">
        <v>1075</v>
      </c>
      <c r="AA261" t="s">
        <v>1076</v>
      </c>
      <c r="AB261" t="s">
        <v>189</v>
      </c>
      <c r="AC261" t="s">
        <v>1713</v>
      </c>
      <c r="AD261" t="s">
        <v>1714</v>
      </c>
      <c r="AE261" t="s">
        <v>120</v>
      </c>
      <c r="AF261" t="s">
        <v>121</v>
      </c>
      <c r="AG261" s="6">
        <v>96950</v>
      </c>
      <c r="AH261" t="s">
        <v>122</v>
      </c>
      <c r="AJ261" s="8">
        <v>16702858730</v>
      </c>
      <c r="AL261" t="s">
        <v>1078</v>
      </c>
      <c r="BE261" t="str">
        <f>"35-2014.00"</f>
        <v>35-2014.00</v>
      </c>
      <c r="BF261" t="s">
        <v>191</v>
      </c>
      <c r="BG261" t="s">
        <v>12906</v>
      </c>
      <c r="BH261" t="s">
        <v>193</v>
      </c>
      <c r="BI261">
        <v>11</v>
      </c>
      <c r="BK261" s="1">
        <v>45566</v>
      </c>
      <c r="BL261" s="1">
        <v>45930</v>
      </c>
      <c r="BO261">
        <v>35</v>
      </c>
      <c r="BP261">
        <v>0</v>
      </c>
      <c r="BQ261">
        <v>7</v>
      </c>
      <c r="BR261">
        <v>7</v>
      </c>
      <c r="BS261">
        <v>7</v>
      </c>
      <c r="BT261">
        <v>7</v>
      </c>
      <c r="BU261">
        <v>7</v>
      </c>
      <c r="BV261">
        <v>0</v>
      </c>
      <c r="BW261" t="str">
        <f>"7:00 AM"</f>
        <v>7:00 AM</v>
      </c>
      <c r="BX261" t="str">
        <f>"3:00 PM"</f>
        <v>3:00 PM</v>
      </c>
      <c r="BY261" t="s">
        <v>133</v>
      </c>
      <c r="BZ261">
        <v>0</v>
      </c>
      <c r="CA261">
        <v>12</v>
      </c>
      <c r="CB261" t="s">
        <v>117</v>
      </c>
      <c r="CD261" t="s">
        <v>12907</v>
      </c>
      <c r="CE261" t="s">
        <v>1718</v>
      </c>
      <c r="CF261" t="s">
        <v>982</v>
      </c>
      <c r="CG261" t="s">
        <v>120</v>
      </c>
      <c r="CH261" t="s">
        <v>121</v>
      </c>
      <c r="CI261" s="6">
        <v>96950</v>
      </c>
      <c r="CJ261" s="10">
        <v>8.69</v>
      </c>
      <c r="CK261" s="10">
        <v>8.69</v>
      </c>
      <c r="CL261" s="10">
        <v>13.04</v>
      </c>
      <c r="CM261" s="10">
        <v>13.04</v>
      </c>
      <c r="CN261" t="s">
        <v>137</v>
      </c>
      <c r="CO261" t="s">
        <v>194</v>
      </c>
      <c r="CP261" t="s">
        <v>138</v>
      </c>
      <c r="CR261" t="s">
        <v>117</v>
      </c>
      <c r="CS261" t="s">
        <v>139</v>
      </c>
      <c r="CT261" t="s">
        <v>140</v>
      </c>
      <c r="CU261" t="s">
        <v>139</v>
      </c>
      <c r="CV261" t="s">
        <v>140</v>
      </c>
      <c r="CW261" t="s">
        <v>139</v>
      </c>
      <c r="CX261" t="s">
        <v>140</v>
      </c>
      <c r="CY261" s="2" t="s">
        <v>3712</v>
      </c>
      <c r="CZ261" s="8">
        <v>16702858730</v>
      </c>
      <c r="DA261" t="s">
        <v>1078</v>
      </c>
      <c r="DB261" t="s">
        <v>164</v>
      </c>
      <c r="DC261" t="s">
        <v>139</v>
      </c>
      <c r="DD261" t="s">
        <v>117</v>
      </c>
    </row>
    <row r="262" spans="1:114" ht="15" customHeight="1" x14ac:dyDescent="0.35">
      <c r="A262" t="s">
        <v>17054</v>
      </c>
      <c r="B262" t="s">
        <v>166</v>
      </c>
      <c r="C262" s="1">
        <v>45471</v>
      </c>
      <c r="D262" s="1">
        <v>45580</v>
      </c>
      <c r="E262" t="s">
        <v>116</v>
      </c>
      <c r="F262" s="1">
        <v>45564</v>
      </c>
      <c r="G262" t="s">
        <v>117</v>
      </c>
      <c r="H262" t="s">
        <v>117</v>
      </c>
      <c r="I262" t="s">
        <v>117</v>
      </c>
      <c r="J262" t="s">
        <v>1712</v>
      </c>
      <c r="L262" t="s">
        <v>1713</v>
      </c>
      <c r="M262" t="s">
        <v>1714</v>
      </c>
      <c r="N262" t="s">
        <v>120</v>
      </c>
      <c r="O262" t="s">
        <v>121</v>
      </c>
      <c r="P262" s="6">
        <v>96950</v>
      </c>
      <c r="Q262" t="s">
        <v>122</v>
      </c>
      <c r="S262" s="8">
        <v>16702858730</v>
      </c>
      <c r="U262" t="s">
        <v>1073</v>
      </c>
      <c r="V262">
        <v>561320</v>
      </c>
      <c r="W262" t="s">
        <v>124</v>
      </c>
      <c r="Y262" t="s">
        <v>1074</v>
      </c>
      <c r="Z262" t="s">
        <v>1075</v>
      </c>
      <c r="AA262" t="s">
        <v>1076</v>
      </c>
      <c r="AB262" t="s">
        <v>189</v>
      </c>
      <c r="AC262" t="s">
        <v>1713</v>
      </c>
      <c r="AD262" t="s">
        <v>1714</v>
      </c>
      <c r="AE262" t="s">
        <v>120</v>
      </c>
      <c r="AF262" t="s">
        <v>121</v>
      </c>
      <c r="AG262" s="6">
        <v>96950</v>
      </c>
      <c r="AH262" t="s">
        <v>122</v>
      </c>
      <c r="AJ262" s="8">
        <v>16702858730</v>
      </c>
      <c r="AL262" t="s">
        <v>1078</v>
      </c>
      <c r="BE262" t="str">
        <f>"37-2012.00"</f>
        <v>37-2012.00</v>
      </c>
      <c r="BF262" t="s">
        <v>130</v>
      </c>
      <c r="BG262" t="s">
        <v>11403</v>
      </c>
      <c r="BH262" t="s">
        <v>4545</v>
      </c>
      <c r="BI262">
        <v>19</v>
      </c>
      <c r="BK262" s="1">
        <v>45566</v>
      </c>
      <c r="BL262" s="1">
        <v>45930</v>
      </c>
      <c r="BO262">
        <v>35</v>
      </c>
      <c r="BP262">
        <v>0</v>
      </c>
      <c r="BQ262">
        <v>7</v>
      </c>
      <c r="BR262">
        <v>7</v>
      </c>
      <c r="BS262">
        <v>7</v>
      </c>
      <c r="BT262">
        <v>7</v>
      </c>
      <c r="BU262">
        <v>7</v>
      </c>
      <c r="BV262">
        <v>0</v>
      </c>
      <c r="BW262" t="str">
        <f>"9:00 AM"</f>
        <v>9:00 AM</v>
      </c>
      <c r="BX262" t="str">
        <f>"5:00 PM"</f>
        <v>5:00 PM</v>
      </c>
      <c r="BY262" t="s">
        <v>133</v>
      </c>
      <c r="BZ262">
        <v>0</v>
      </c>
      <c r="CA262">
        <v>3</v>
      </c>
      <c r="CB262" t="s">
        <v>117</v>
      </c>
      <c r="CD262" s="2" t="s">
        <v>17055</v>
      </c>
      <c r="CE262" t="s">
        <v>1718</v>
      </c>
      <c r="CF262" t="s">
        <v>982</v>
      </c>
      <c r="CG262" t="s">
        <v>120</v>
      </c>
      <c r="CH262" t="s">
        <v>121</v>
      </c>
      <c r="CI262" s="6">
        <v>96950</v>
      </c>
      <c r="CJ262" s="10">
        <v>7.64</v>
      </c>
      <c r="CK262" s="10">
        <v>7.64</v>
      </c>
      <c r="CL262" s="10">
        <v>11.46</v>
      </c>
      <c r="CM262" s="10">
        <v>11.46</v>
      </c>
      <c r="CN262" t="s">
        <v>137</v>
      </c>
      <c r="CO262" t="s">
        <v>194</v>
      </c>
      <c r="CP262" t="s">
        <v>138</v>
      </c>
      <c r="CR262" t="s">
        <v>117</v>
      </c>
      <c r="CS262" t="s">
        <v>139</v>
      </c>
      <c r="CT262" t="s">
        <v>140</v>
      </c>
      <c r="CU262" t="s">
        <v>139</v>
      </c>
      <c r="CV262" t="s">
        <v>140</v>
      </c>
      <c r="CW262" t="s">
        <v>139</v>
      </c>
      <c r="CX262" t="s">
        <v>140</v>
      </c>
      <c r="CY262" s="2" t="s">
        <v>3712</v>
      </c>
      <c r="CZ262" s="8">
        <v>16702858730</v>
      </c>
      <c r="DA262" t="s">
        <v>1078</v>
      </c>
      <c r="DB262" t="s">
        <v>164</v>
      </c>
      <c r="DC262" t="s">
        <v>139</v>
      </c>
      <c r="DD262" t="s">
        <v>117</v>
      </c>
    </row>
    <row r="263" spans="1:114" ht="15" customHeight="1" x14ac:dyDescent="0.35">
      <c r="A263" t="s">
        <v>17056</v>
      </c>
      <c r="B263" t="s">
        <v>166</v>
      </c>
      <c r="C263" s="1">
        <v>45472</v>
      </c>
      <c r="D263" s="1">
        <v>45580</v>
      </c>
      <c r="E263" t="s">
        <v>116</v>
      </c>
      <c r="F263" s="1">
        <v>45564</v>
      </c>
      <c r="G263" t="s">
        <v>117</v>
      </c>
      <c r="H263" t="s">
        <v>117</v>
      </c>
      <c r="I263" t="s">
        <v>117</v>
      </c>
      <c r="J263" t="s">
        <v>1247</v>
      </c>
      <c r="K263" t="s">
        <v>1247</v>
      </c>
      <c r="L263" t="s">
        <v>15744</v>
      </c>
      <c r="M263" t="s">
        <v>6771</v>
      </c>
      <c r="N263" t="s">
        <v>120</v>
      </c>
      <c r="O263" t="s">
        <v>121</v>
      </c>
      <c r="P263" s="6">
        <v>96950</v>
      </c>
      <c r="Q263" t="s">
        <v>122</v>
      </c>
      <c r="S263" s="8">
        <v>16702356238</v>
      </c>
      <c r="U263" t="s">
        <v>1251</v>
      </c>
      <c r="V263">
        <v>56132</v>
      </c>
      <c r="W263" t="s">
        <v>124</v>
      </c>
      <c r="Y263" t="s">
        <v>4533</v>
      </c>
      <c r="Z263" t="s">
        <v>7137</v>
      </c>
      <c r="AA263" t="s">
        <v>7138</v>
      </c>
      <c r="AB263" t="s">
        <v>7139</v>
      </c>
      <c r="AC263" t="s">
        <v>7140</v>
      </c>
      <c r="AD263" t="s">
        <v>7141</v>
      </c>
      <c r="AE263" t="s">
        <v>120</v>
      </c>
      <c r="AF263" t="s">
        <v>121</v>
      </c>
      <c r="AG263" s="6">
        <v>96950</v>
      </c>
      <c r="AH263" t="s">
        <v>122</v>
      </c>
      <c r="AJ263" s="8">
        <v>16702356238</v>
      </c>
      <c r="AL263" t="s">
        <v>6773</v>
      </c>
      <c r="BE263" t="str">
        <f>"37-2011.00"</f>
        <v>37-2011.00</v>
      </c>
      <c r="BF263" t="s">
        <v>701</v>
      </c>
      <c r="BG263" t="s">
        <v>15745</v>
      </c>
      <c r="BH263" t="s">
        <v>1961</v>
      </c>
      <c r="BI263">
        <v>12</v>
      </c>
      <c r="BK263" s="1">
        <v>45566</v>
      </c>
      <c r="BL263" s="1">
        <v>45930</v>
      </c>
      <c r="BO263">
        <v>35</v>
      </c>
      <c r="BP263">
        <v>0</v>
      </c>
      <c r="BQ263">
        <v>7</v>
      </c>
      <c r="BR263">
        <v>7</v>
      </c>
      <c r="BS263">
        <v>7</v>
      </c>
      <c r="BT263">
        <v>7</v>
      </c>
      <c r="BU263">
        <v>7</v>
      </c>
      <c r="BV263">
        <v>0</v>
      </c>
      <c r="BW263" t="str">
        <f>"8:00 AM"</f>
        <v>8:00 AM</v>
      </c>
      <c r="BX263" t="str">
        <f>"4:00 PM"</f>
        <v>4:00 PM</v>
      </c>
      <c r="BY263" t="s">
        <v>133</v>
      </c>
      <c r="BZ263">
        <v>0</v>
      </c>
      <c r="CA263">
        <v>3</v>
      </c>
      <c r="CB263" t="s">
        <v>117</v>
      </c>
      <c r="CD263" t="s">
        <v>15746</v>
      </c>
      <c r="CE263" t="s">
        <v>7144</v>
      </c>
      <c r="CF263" t="s">
        <v>7145</v>
      </c>
      <c r="CG263" t="s">
        <v>120</v>
      </c>
      <c r="CH263" t="s">
        <v>121</v>
      </c>
      <c r="CI263" s="6">
        <v>96950</v>
      </c>
      <c r="CJ263" s="10">
        <v>8.15</v>
      </c>
      <c r="CK263" s="10">
        <v>8.15</v>
      </c>
      <c r="CL263" s="10">
        <v>12.23</v>
      </c>
      <c r="CM263" s="10">
        <v>12.23</v>
      </c>
      <c r="CN263" t="s">
        <v>137</v>
      </c>
      <c r="CO263" t="s">
        <v>194</v>
      </c>
      <c r="CP263" t="s">
        <v>138</v>
      </c>
      <c r="CR263" t="s">
        <v>117</v>
      </c>
      <c r="CS263" t="s">
        <v>139</v>
      </c>
      <c r="CT263" t="s">
        <v>140</v>
      </c>
      <c r="CU263" t="s">
        <v>139</v>
      </c>
      <c r="CV263" t="s">
        <v>140</v>
      </c>
      <c r="CW263" t="s">
        <v>139</v>
      </c>
      <c r="CX263" t="s">
        <v>140</v>
      </c>
      <c r="CY263" t="s">
        <v>923</v>
      </c>
      <c r="CZ263" s="8">
        <v>16702356238</v>
      </c>
      <c r="DA263" t="s">
        <v>6773</v>
      </c>
      <c r="DB263" t="s">
        <v>140</v>
      </c>
      <c r="DC263" t="s">
        <v>139</v>
      </c>
      <c r="DD263" t="s">
        <v>117</v>
      </c>
    </row>
    <row r="264" spans="1:114" ht="15" customHeight="1" x14ac:dyDescent="0.35">
      <c r="A264" t="s">
        <v>3676</v>
      </c>
      <c r="B264" t="s">
        <v>144</v>
      </c>
      <c r="C264" s="1">
        <v>45476</v>
      </c>
      <c r="D264" s="1">
        <v>45580</v>
      </c>
      <c r="E264" t="s">
        <v>116</v>
      </c>
      <c r="F264" s="1">
        <v>45564</v>
      </c>
      <c r="G264" t="s">
        <v>117</v>
      </c>
      <c r="H264" t="s">
        <v>117</v>
      </c>
      <c r="I264" t="s">
        <v>117</v>
      </c>
      <c r="J264" t="s">
        <v>3421</v>
      </c>
      <c r="K264" t="s">
        <v>3422</v>
      </c>
      <c r="L264" t="s">
        <v>3423</v>
      </c>
      <c r="M264" t="s">
        <v>140</v>
      </c>
      <c r="N264" t="s">
        <v>120</v>
      </c>
      <c r="O264" t="s">
        <v>121</v>
      </c>
      <c r="P264" s="6">
        <v>96950</v>
      </c>
      <c r="Q264" t="s">
        <v>122</v>
      </c>
      <c r="S264" s="8">
        <v>16702880676</v>
      </c>
      <c r="U264" t="s">
        <v>3424</v>
      </c>
      <c r="V264">
        <v>111419</v>
      </c>
      <c r="W264" t="s">
        <v>124</v>
      </c>
      <c r="Y264" t="s">
        <v>3425</v>
      </c>
      <c r="Z264" t="s">
        <v>3426</v>
      </c>
      <c r="AB264" t="s">
        <v>128</v>
      </c>
      <c r="AC264" t="s">
        <v>3423</v>
      </c>
      <c r="AD264" t="s">
        <v>140</v>
      </c>
      <c r="AE264" t="s">
        <v>120</v>
      </c>
      <c r="AF264" t="s">
        <v>121</v>
      </c>
      <c r="AG264" s="6">
        <v>96950</v>
      </c>
      <c r="AH264" t="s">
        <v>122</v>
      </c>
      <c r="AJ264" s="8">
        <v>16702880676</v>
      </c>
      <c r="AL264" t="s">
        <v>3427</v>
      </c>
      <c r="BE264" t="str">
        <f>"45-2092.00"</f>
        <v>45-2092.00</v>
      </c>
      <c r="BF264" t="s">
        <v>1014</v>
      </c>
      <c r="BG264" t="s">
        <v>3428</v>
      </c>
      <c r="BH264" t="s">
        <v>1016</v>
      </c>
      <c r="BI264">
        <v>2</v>
      </c>
      <c r="BJ264">
        <v>2</v>
      </c>
      <c r="BK264" s="1">
        <v>45566</v>
      </c>
      <c r="BL264" s="1">
        <v>45930</v>
      </c>
      <c r="BM264" s="1">
        <v>45580</v>
      </c>
      <c r="BN264" s="1">
        <v>45930</v>
      </c>
      <c r="BO264">
        <v>35</v>
      </c>
      <c r="BP264">
        <v>0</v>
      </c>
      <c r="BQ264">
        <v>7</v>
      </c>
      <c r="BR264">
        <v>7</v>
      </c>
      <c r="BS264">
        <v>7</v>
      </c>
      <c r="BT264">
        <v>7</v>
      </c>
      <c r="BU264">
        <v>7</v>
      </c>
      <c r="BV264">
        <v>0</v>
      </c>
      <c r="BW264" t="str">
        <f>"7:00 AM"</f>
        <v>7:00 AM</v>
      </c>
      <c r="BX264" t="str">
        <f>"5:00 PM"</f>
        <v>5:00 PM</v>
      </c>
      <c r="BY264" t="s">
        <v>133</v>
      </c>
      <c r="BZ264">
        <v>0</v>
      </c>
      <c r="CA264">
        <v>3</v>
      </c>
      <c r="CB264" t="s">
        <v>117</v>
      </c>
      <c r="CD264" s="2" t="s">
        <v>3429</v>
      </c>
      <c r="CE264" t="s">
        <v>3423</v>
      </c>
      <c r="CF264" t="s">
        <v>140</v>
      </c>
      <c r="CG264" t="s">
        <v>120</v>
      </c>
      <c r="CH264" t="s">
        <v>121</v>
      </c>
      <c r="CI264" s="6">
        <v>96950</v>
      </c>
      <c r="CJ264" s="10">
        <v>12.16</v>
      </c>
      <c r="CK264" s="10">
        <v>12.16</v>
      </c>
      <c r="CL264" s="10">
        <v>18.239999999999998</v>
      </c>
      <c r="CM264" s="10">
        <v>18.239999999999998</v>
      </c>
      <c r="CN264" t="s">
        <v>137</v>
      </c>
      <c r="CO264" t="s">
        <v>3677</v>
      </c>
      <c r="CP264" t="s">
        <v>138</v>
      </c>
      <c r="CR264" t="s">
        <v>117</v>
      </c>
      <c r="CS264" t="s">
        <v>139</v>
      </c>
      <c r="CT264" t="s">
        <v>140</v>
      </c>
      <c r="CU264" t="s">
        <v>139</v>
      </c>
      <c r="CV264" t="s">
        <v>140</v>
      </c>
      <c r="CW264" t="s">
        <v>139</v>
      </c>
      <c r="CX264" t="s">
        <v>140</v>
      </c>
      <c r="CY264" t="s">
        <v>3400</v>
      </c>
      <c r="CZ264" s="8">
        <v>16702880676</v>
      </c>
      <c r="DA264" t="s">
        <v>3431</v>
      </c>
      <c r="DB264" t="s">
        <v>140</v>
      </c>
      <c r="DC264" t="s">
        <v>139</v>
      </c>
      <c r="DD264" t="s">
        <v>117</v>
      </c>
    </row>
    <row r="265" spans="1:114" ht="15" customHeight="1" x14ac:dyDescent="0.35">
      <c r="A265" t="s">
        <v>14152</v>
      </c>
      <c r="B265" t="s">
        <v>294</v>
      </c>
      <c r="C265" s="1">
        <v>45476</v>
      </c>
      <c r="D265" s="1">
        <v>45580</v>
      </c>
      <c r="E265" t="s">
        <v>116</v>
      </c>
      <c r="F265" s="1">
        <v>45564</v>
      </c>
      <c r="G265" t="s">
        <v>139</v>
      </c>
      <c r="H265" t="s">
        <v>117</v>
      </c>
      <c r="I265" t="s">
        <v>117</v>
      </c>
      <c r="J265" t="s">
        <v>2701</v>
      </c>
      <c r="K265" t="s">
        <v>2702</v>
      </c>
      <c r="L265" t="s">
        <v>2703</v>
      </c>
      <c r="M265" t="s">
        <v>140</v>
      </c>
      <c r="N265" t="s">
        <v>120</v>
      </c>
      <c r="O265" t="s">
        <v>121</v>
      </c>
      <c r="P265" s="6">
        <v>96950</v>
      </c>
      <c r="Q265" t="s">
        <v>122</v>
      </c>
      <c r="S265" s="8">
        <v>16702878689</v>
      </c>
      <c r="U265" t="s">
        <v>2704</v>
      </c>
      <c r="V265">
        <v>72251</v>
      </c>
      <c r="W265" t="s">
        <v>124</v>
      </c>
      <c r="Y265" t="s">
        <v>2102</v>
      </c>
      <c r="Z265" t="s">
        <v>2103</v>
      </c>
      <c r="AA265" t="s">
        <v>14153</v>
      </c>
      <c r="AB265" t="s">
        <v>270</v>
      </c>
      <c r="AC265" t="s">
        <v>2703</v>
      </c>
      <c r="AD265" t="s">
        <v>140</v>
      </c>
      <c r="AE265" t="s">
        <v>120</v>
      </c>
      <c r="AF265" t="s">
        <v>121</v>
      </c>
      <c r="AG265" s="6">
        <v>96950</v>
      </c>
      <c r="AH265" t="s">
        <v>122</v>
      </c>
      <c r="AJ265" s="8">
        <v>16702878689</v>
      </c>
      <c r="AL265" t="s">
        <v>2705</v>
      </c>
      <c r="BE265" t="str">
        <f>"35-2014.00"</f>
        <v>35-2014.00</v>
      </c>
      <c r="BF265" t="s">
        <v>191</v>
      </c>
      <c r="BG265" t="s">
        <v>14154</v>
      </c>
      <c r="BH265" t="s">
        <v>193</v>
      </c>
      <c r="BI265">
        <v>2</v>
      </c>
      <c r="BJ265">
        <v>2</v>
      </c>
      <c r="BK265" s="1">
        <v>45566</v>
      </c>
      <c r="BL265" s="1">
        <v>46660</v>
      </c>
      <c r="BM265" s="1">
        <v>45580</v>
      </c>
      <c r="BN265" s="1">
        <v>46660</v>
      </c>
      <c r="BO265">
        <v>35</v>
      </c>
      <c r="BP265">
        <v>0</v>
      </c>
      <c r="BQ265">
        <v>7</v>
      </c>
      <c r="BR265">
        <v>7</v>
      </c>
      <c r="BS265">
        <v>7</v>
      </c>
      <c r="BT265">
        <v>7</v>
      </c>
      <c r="BU265">
        <v>7</v>
      </c>
      <c r="BV265">
        <v>0</v>
      </c>
      <c r="BW265" t="str">
        <f>"11:00 AM"</f>
        <v>11:00 AM</v>
      </c>
      <c r="BX265" t="str">
        <f>"9:00 PM"</f>
        <v>9:00 PM</v>
      </c>
      <c r="BY265" t="s">
        <v>133</v>
      </c>
      <c r="BZ265">
        <v>0</v>
      </c>
      <c r="CA265">
        <v>12</v>
      </c>
      <c r="CB265" t="s">
        <v>117</v>
      </c>
      <c r="CD265" s="2" t="s">
        <v>14155</v>
      </c>
      <c r="CE265" t="s">
        <v>2703</v>
      </c>
      <c r="CF265" t="s">
        <v>140</v>
      </c>
      <c r="CG265" t="s">
        <v>120</v>
      </c>
      <c r="CH265" t="s">
        <v>121</v>
      </c>
      <c r="CI265" s="6">
        <v>96950</v>
      </c>
      <c r="CJ265" s="10">
        <v>8.69</v>
      </c>
      <c r="CK265" s="10">
        <v>8.69</v>
      </c>
      <c r="CL265" s="10">
        <v>13.03</v>
      </c>
      <c r="CM265" s="10">
        <v>13.03</v>
      </c>
      <c r="CN265" t="s">
        <v>137</v>
      </c>
      <c r="CO265" t="s">
        <v>14156</v>
      </c>
      <c r="CP265" t="s">
        <v>138</v>
      </c>
      <c r="CR265" t="s">
        <v>117</v>
      </c>
      <c r="CS265" t="s">
        <v>139</v>
      </c>
      <c r="CT265" t="s">
        <v>140</v>
      </c>
      <c r="CU265" t="s">
        <v>139</v>
      </c>
      <c r="CV265" t="s">
        <v>140</v>
      </c>
      <c r="CW265" t="s">
        <v>139</v>
      </c>
      <c r="CX265" t="s">
        <v>140</v>
      </c>
      <c r="CY265" t="s">
        <v>3400</v>
      </c>
      <c r="CZ265" s="8">
        <v>16702878689</v>
      </c>
      <c r="DA265" t="s">
        <v>2709</v>
      </c>
      <c r="DB265" t="s">
        <v>140</v>
      </c>
      <c r="DC265" t="s">
        <v>139</v>
      </c>
      <c r="DD265" t="s">
        <v>117</v>
      </c>
    </row>
    <row r="266" spans="1:114" ht="15" customHeight="1" x14ac:dyDescent="0.35">
      <c r="A266" t="s">
        <v>14532</v>
      </c>
      <c r="B266" t="s">
        <v>144</v>
      </c>
      <c r="C266" s="1">
        <v>45476</v>
      </c>
      <c r="D266" s="1">
        <v>45580</v>
      </c>
      <c r="E266" t="s">
        <v>116</v>
      </c>
      <c r="F266" s="1">
        <v>45564</v>
      </c>
      <c r="G266" t="s">
        <v>117</v>
      </c>
      <c r="H266" t="s">
        <v>117</v>
      </c>
      <c r="I266" t="s">
        <v>117</v>
      </c>
      <c r="J266" t="s">
        <v>8543</v>
      </c>
      <c r="K266" t="s">
        <v>10957</v>
      </c>
      <c r="L266" t="s">
        <v>2100</v>
      </c>
      <c r="M266" t="s">
        <v>140</v>
      </c>
      <c r="N266" t="s">
        <v>120</v>
      </c>
      <c r="O266" t="s">
        <v>121</v>
      </c>
      <c r="P266" s="6">
        <v>96950</v>
      </c>
      <c r="Q266" t="s">
        <v>122</v>
      </c>
      <c r="S266" s="8">
        <v>16702359168</v>
      </c>
      <c r="U266" t="s">
        <v>8545</v>
      </c>
      <c r="V266">
        <v>445110</v>
      </c>
      <c r="W266" t="s">
        <v>124</v>
      </c>
      <c r="Y266" t="s">
        <v>268</v>
      </c>
      <c r="Z266" t="s">
        <v>8546</v>
      </c>
      <c r="AB266" t="s">
        <v>128</v>
      </c>
      <c r="AC266" t="s">
        <v>2100</v>
      </c>
      <c r="AD266" t="s">
        <v>140</v>
      </c>
      <c r="AE266" t="s">
        <v>120</v>
      </c>
      <c r="AF266" t="s">
        <v>121</v>
      </c>
      <c r="AG266" s="6">
        <v>96950</v>
      </c>
      <c r="AH266" t="s">
        <v>122</v>
      </c>
      <c r="AJ266" s="8">
        <v>16702359168</v>
      </c>
      <c r="AL266" t="s">
        <v>8547</v>
      </c>
      <c r="BE266" t="str">
        <f>"41-1011.00"</f>
        <v>41-1011.00</v>
      </c>
      <c r="BF266" t="s">
        <v>1340</v>
      </c>
      <c r="BG266" t="s">
        <v>14533</v>
      </c>
      <c r="BH266" t="s">
        <v>2107</v>
      </c>
      <c r="BI266">
        <v>4</v>
      </c>
      <c r="BJ266">
        <v>4</v>
      </c>
      <c r="BK266" s="1">
        <v>45566</v>
      </c>
      <c r="BL266" s="1">
        <v>45930</v>
      </c>
      <c r="BM266" s="1">
        <v>45580</v>
      </c>
      <c r="BN266" s="1">
        <v>45930</v>
      </c>
      <c r="BO266">
        <v>35</v>
      </c>
      <c r="BP266">
        <v>0</v>
      </c>
      <c r="BQ266">
        <v>7</v>
      </c>
      <c r="BR266">
        <v>7</v>
      </c>
      <c r="BS266">
        <v>7</v>
      </c>
      <c r="BT266">
        <v>7</v>
      </c>
      <c r="BU266">
        <v>7</v>
      </c>
      <c r="BV266">
        <v>0</v>
      </c>
      <c r="BW266" t="str">
        <f>"8:00 AM"</f>
        <v>8:00 AM</v>
      </c>
      <c r="BX266" t="str">
        <f>"5:00 PM"</f>
        <v>5:00 PM</v>
      </c>
      <c r="BY266" t="s">
        <v>159</v>
      </c>
      <c r="BZ266">
        <v>0</v>
      </c>
      <c r="CA266">
        <v>12</v>
      </c>
      <c r="CB266" t="s">
        <v>139</v>
      </c>
      <c r="CC266">
        <v>16</v>
      </c>
      <c r="CD266" s="2" t="s">
        <v>5813</v>
      </c>
      <c r="CE266" t="s">
        <v>2100</v>
      </c>
      <c r="CF266" t="s">
        <v>140</v>
      </c>
      <c r="CG266" t="s">
        <v>120</v>
      </c>
      <c r="CH266" t="s">
        <v>121</v>
      </c>
      <c r="CI266" s="6">
        <v>96950</v>
      </c>
      <c r="CJ266" s="10">
        <v>10.17</v>
      </c>
      <c r="CK266" s="10">
        <v>10.17</v>
      </c>
      <c r="CL266" s="10">
        <v>15.25</v>
      </c>
      <c r="CM266" s="10">
        <v>15.25</v>
      </c>
      <c r="CN266" t="s">
        <v>137</v>
      </c>
      <c r="CO266" t="s">
        <v>14534</v>
      </c>
      <c r="CP266" t="s">
        <v>138</v>
      </c>
      <c r="CR266" t="s">
        <v>117</v>
      </c>
      <c r="CS266" t="s">
        <v>139</v>
      </c>
      <c r="CT266" t="s">
        <v>140</v>
      </c>
      <c r="CU266" t="s">
        <v>139</v>
      </c>
      <c r="CV266" t="s">
        <v>140</v>
      </c>
      <c r="CW266" t="s">
        <v>139</v>
      </c>
      <c r="CX266" t="s">
        <v>140</v>
      </c>
      <c r="CY266" t="s">
        <v>3400</v>
      </c>
      <c r="CZ266" s="8">
        <v>16702359168</v>
      </c>
      <c r="DA266" t="s">
        <v>8551</v>
      </c>
      <c r="DB266" t="s">
        <v>140</v>
      </c>
      <c r="DC266" t="s">
        <v>139</v>
      </c>
      <c r="DD266" t="s">
        <v>117</v>
      </c>
    </row>
    <row r="267" spans="1:114" ht="15" customHeight="1" x14ac:dyDescent="0.35">
      <c r="A267" t="s">
        <v>14165</v>
      </c>
      <c r="B267" t="s">
        <v>144</v>
      </c>
      <c r="C267" s="1">
        <v>45482</v>
      </c>
      <c r="D267" s="1">
        <v>45580</v>
      </c>
      <c r="E267" t="s">
        <v>116</v>
      </c>
      <c r="F267" s="1">
        <v>45656</v>
      </c>
      <c r="G267" t="s">
        <v>117</v>
      </c>
      <c r="H267" t="s">
        <v>117</v>
      </c>
      <c r="I267" t="s">
        <v>117</v>
      </c>
      <c r="J267" t="s">
        <v>14166</v>
      </c>
      <c r="K267" t="s">
        <v>14167</v>
      </c>
      <c r="L267" t="s">
        <v>14168</v>
      </c>
      <c r="N267" t="s">
        <v>222</v>
      </c>
      <c r="O267" t="s">
        <v>121</v>
      </c>
      <c r="P267" s="6">
        <v>96951</v>
      </c>
      <c r="Q267" t="s">
        <v>122</v>
      </c>
      <c r="R267" t="s">
        <v>164</v>
      </c>
      <c r="S267" s="8">
        <v>16702872325</v>
      </c>
      <c r="U267" t="s">
        <v>14169</v>
      </c>
      <c r="V267">
        <v>722410</v>
      </c>
      <c r="W267" t="s">
        <v>124</v>
      </c>
      <c r="Y267" t="s">
        <v>14170</v>
      </c>
      <c r="Z267" t="s">
        <v>996</v>
      </c>
      <c r="AB267" t="s">
        <v>2250</v>
      </c>
      <c r="AC267" t="s">
        <v>14171</v>
      </c>
      <c r="AE267" t="s">
        <v>5512</v>
      </c>
      <c r="AF267" t="s">
        <v>121</v>
      </c>
      <c r="AG267" s="6">
        <v>96951</v>
      </c>
      <c r="AH267" t="s">
        <v>122</v>
      </c>
      <c r="AJ267" s="8">
        <v>16702872325</v>
      </c>
      <c r="AL267" t="s">
        <v>14172</v>
      </c>
      <c r="BE267" t="str">
        <f>"35-3031.00"</f>
        <v>35-3031.00</v>
      </c>
      <c r="BF267" t="s">
        <v>788</v>
      </c>
      <c r="BG267" t="s">
        <v>14173</v>
      </c>
      <c r="BH267" t="s">
        <v>14174</v>
      </c>
      <c r="BI267">
        <v>2</v>
      </c>
      <c r="BJ267">
        <v>2</v>
      </c>
      <c r="BK267" s="1">
        <v>45658</v>
      </c>
      <c r="BL267" s="1">
        <v>46022</v>
      </c>
      <c r="BM267" s="1">
        <v>45658</v>
      </c>
      <c r="BN267" s="1">
        <v>46022</v>
      </c>
      <c r="BO267">
        <v>35</v>
      </c>
      <c r="BP267">
        <v>5</v>
      </c>
      <c r="BQ267">
        <v>5</v>
      </c>
      <c r="BR267">
        <v>5</v>
      </c>
      <c r="BS267">
        <v>5</v>
      </c>
      <c r="BT267">
        <v>5</v>
      </c>
      <c r="BU267">
        <v>5</v>
      </c>
      <c r="BV267">
        <v>5</v>
      </c>
      <c r="BW267" t="str">
        <f>"8:00 AM"</f>
        <v>8:00 AM</v>
      </c>
      <c r="BX267" t="str">
        <f>"5:00 PM"</f>
        <v>5:00 PM</v>
      </c>
      <c r="BY267" t="s">
        <v>133</v>
      </c>
      <c r="BZ267">
        <v>0</v>
      </c>
      <c r="CA267">
        <v>12</v>
      </c>
      <c r="CB267" t="s">
        <v>117</v>
      </c>
      <c r="CD267" t="s">
        <v>14175</v>
      </c>
      <c r="CE267" t="s">
        <v>221</v>
      </c>
      <c r="CG267" t="s">
        <v>222</v>
      </c>
      <c r="CH267" t="s">
        <v>121</v>
      </c>
      <c r="CI267" s="6">
        <v>96951</v>
      </c>
      <c r="CJ267" s="10">
        <v>7.89</v>
      </c>
      <c r="CK267" s="10">
        <v>7.89</v>
      </c>
      <c r="CL267" s="10">
        <v>11.83</v>
      </c>
      <c r="CM267" s="10">
        <v>11.83</v>
      </c>
      <c r="CN267" t="s">
        <v>137</v>
      </c>
      <c r="CO267" t="s">
        <v>162</v>
      </c>
      <c r="CP267" t="s">
        <v>138</v>
      </c>
      <c r="CR267" t="s">
        <v>117</v>
      </c>
      <c r="CS267" t="s">
        <v>139</v>
      </c>
      <c r="CT267" t="s">
        <v>140</v>
      </c>
      <c r="CU267" t="s">
        <v>139</v>
      </c>
      <c r="CV267" t="s">
        <v>140</v>
      </c>
      <c r="CW267" t="s">
        <v>139</v>
      </c>
      <c r="CX267" t="s">
        <v>140</v>
      </c>
      <c r="CY267" t="s">
        <v>774</v>
      </c>
      <c r="CZ267" s="8">
        <v>16702872325</v>
      </c>
      <c r="DA267" t="s">
        <v>14172</v>
      </c>
      <c r="DB267" t="s">
        <v>140</v>
      </c>
      <c r="DC267" t="s">
        <v>139</v>
      </c>
      <c r="DD267" t="s">
        <v>117</v>
      </c>
      <c r="DE267" t="s">
        <v>1212</v>
      </c>
      <c r="DF267" t="s">
        <v>996</v>
      </c>
      <c r="DH267" t="s">
        <v>14169</v>
      </c>
      <c r="DI267" t="s">
        <v>14176</v>
      </c>
      <c r="DJ267" t="s">
        <v>14172</v>
      </c>
    </row>
    <row r="268" spans="1:114" ht="15" customHeight="1" x14ac:dyDescent="0.35">
      <c r="A268" t="s">
        <v>3502</v>
      </c>
      <c r="B268" t="s">
        <v>144</v>
      </c>
      <c r="C268" s="1">
        <v>45483</v>
      </c>
      <c r="D268" s="1">
        <v>45580</v>
      </c>
      <c r="E268" t="s">
        <v>211</v>
      </c>
      <c r="G268" t="s">
        <v>139</v>
      </c>
      <c r="H268" t="s">
        <v>117</v>
      </c>
      <c r="I268" t="s">
        <v>117</v>
      </c>
      <c r="J268" t="s">
        <v>3503</v>
      </c>
      <c r="K268" t="s">
        <v>3504</v>
      </c>
      <c r="L268" t="s">
        <v>3505</v>
      </c>
      <c r="N268" t="s">
        <v>136</v>
      </c>
      <c r="O268" t="s">
        <v>121</v>
      </c>
      <c r="P268" s="6">
        <v>96950</v>
      </c>
      <c r="Q268" t="s">
        <v>122</v>
      </c>
      <c r="S268" s="8">
        <v>16702357717</v>
      </c>
      <c r="U268" t="s">
        <v>3506</v>
      </c>
      <c r="V268">
        <v>72251</v>
      </c>
      <c r="W268" t="s">
        <v>124</v>
      </c>
      <c r="Y268" t="s">
        <v>2517</v>
      </c>
      <c r="Z268" t="s">
        <v>3507</v>
      </c>
      <c r="AB268" t="s">
        <v>205</v>
      </c>
      <c r="AC268" t="s">
        <v>3505</v>
      </c>
      <c r="AE268" t="s">
        <v>136</v>
      </c>
      <c r="AF268" t="s">
        <v>121</v>
      </c>
      <c r="AG268" s="6">
        <v>96950</v>
      </c>
      <c r="AH268" t="s">
        <v>122</v>
      </c>
      <c r="AJ268" s="8">
        <v>16702357717</v>
      </c>
      <c r="AL268" t="s">
        <v>604</v>
      </c>
      <c r="AM268" t="s">
        <v>600</v>
      </c>
      <c r="AN268" t="s">
        <v>601</v>
      </c>
      <c r="AO268" t="s">
        <v>602</v>
      </c>
      <c r="AQ268" t="s">
        <v>603</v>
      </c>
      <c r="AS268" t="s">
        <v>136</v>
      </c>
      <c r="AT268" t="s">
        <v>121</v>
      </c>
      <c r="AU268" s="6">
        <v>96950</v>
      </c>
      <c r="AV268" t="s">
        <v>122</v>
      </c>
      <c r="AX268" s="8">
        <v>16702353403</v>
      </c>
      <c r="AZ268" t="s">
        <v>3346</v>
      </c>
      <c r="BA268" t="s">
        <v>605</v>
      </c>
      <c r="BB268" t="s">
        <v>606</v>
      </c>
      <c r="BE268" t="str">
        <f>"35-2021.00"</f>
        <v>35-2021.00</v>
      </c>
      <c r="BF268" t="s">
        <v>438</v>
      </c>
      <c r="BG268" t="s">
        <v>3508</v>
      </c>
      <c r="BH268" t="s">
        <v>3509</v>
      </c>
      <c r="BI268">
        <v>2</v>
      </c>
      <c r="BJ268">
        <v>2</v>
      </c>
      <c r="BK268" s="1">
        <v>45566</v>
      </c>
      <c r="BL268" s="1">
        <v>46660</v>
      </c>
      <c r="BM268" s="1">
        <v>45580</v>
      </c>
      <c r="BN268" s="1">
        <v>46660</v>
      </c>
      <c r="BO268">
        <v>35</v>
      </c>
      <c r="BP268">
        <v>0</v>
      </c>
      <c r="BQ268">
        <v>7</v>
      </c>
      <c r="BR268">
        <v>7</v>
      </c>
      <c r="BS268">
        <v>7</v>
      </c>
      <c r="BT268">
        <v>7</v>
      </c>
      <c r="BU268">
        <v>7</v>
      </c>
      <c r="BV268">
        <v>0</v>
      </c>
      <c r="BW268" t="str">
        <f>"9:00 AM"</f>
        <v>9:00 AM</v>
      </c>
      <c r="BX268" t="str">
        <f>"5:00 PM"</f>
        <v>5:00 PM</v>
      </c>
      <c r="BY268" t="s">
        <v>133</v>
      </c>
      <c r="BZ268">
        <v>0</v>
      </c>
      <c r="CA268">
        <v>3</v>
      </c>
      <c r="CB268" t="s">
        <v>117</v>
      </c>
      <c r="CD268" t="s">
        <v>3510</v>
      </c>
      <c r="CE268" t="s">
        <v>3511</v>
      </c>
      <c r="CG268" t="s">
        <v>136</v>
      </c>
      <c r="CH268" t="s">
        <v>121</v>
      </c>
      <c r="CI268" s="6">
        <v>96950</v>
      </c>
      <c r="CJ268" s="10">
        <v>7.84</v>
      </c>
      <c r="CK268" s="10">
        <v>7.84</v>
      </c>
      <c r="CL268" s="10">
        <v>0</v>
      </c>
      <c r="CM268" s="10">
        <v>0</v>
      </c>
      <c r="CN268" t="s">
        <v>137</v>
      </c>
      <c r="CO268" t="s">
        <v>162</v>
      </c>
      <c r="CP268" t="s">
        <v>138</v>
      </c>
      <c r="CR268" t="s">
        <v>117</v>
      </c>
      <c r="CS268" t="s">
        <v>139</v>
      </c>
      <c r="CT268" t="s">
        <v>140</v>
      </c>
      <c r="CU268" t="s">
        <v>140</v>
      </c>
      <c r="CV268" t="s">
        <v>140</v>
      </c>
      <c r="CW268" t="s">
        <v>139</v>
      </c>
      <c r="CX268" t="s">
        <v>140</v>
      </c>
      <c r="CY268" t="s">
        <v>3512</v>
      </c>
      <c r="CZ268" s="8">
        <v>16702357717</v>
      </c>
      <c r="DA268" t="s">
        <v>604</v>
      </c>
      <c r="DB268" t="s">
        <v>140</v>
      </c>
      <c r="DC268" t="s">
        <v>139</v>
      </c>
      <c r="DD268" t="s">
        <v>117</v>
      </c>
    </row>
    <row r="269" spans="1:114" ht="15" customHeight="1" x14ac:dyDescent="0.35">
      <c r="A269" t="s">
        <v>14246</v>
      </c>
      <c r="B269" t="s">
        <v>144</v>
      </c>
      <c r="C269" s="1">
        <v>45492</v>
      </c>
      <c r="D269" s="1">
        <v>45580</v>
      </c>
      <c r="E269" t="s">
        <v>116</v>
      </c>
      <c r="F269" s="1">
        <v>45565</v>
      </c>
      <c r="G269" t="s">
        <v>139</v>
      </c>
      <c r="H269" t="s">
        <v>117</v>
      </c>
      <c r="I269" t="s">
        <v>117</v>
      </c>
      <c r="J269" t="s">
        <v>1021</v>
      </c>
      <c r="L269" t="s">
        <v>1022</v>
      </c>
      <c r="M269" t="s">
        <v>1023</v>
      </c>
      <c r="N269" t="s">
        <v>120</v>
      </c>
      <c r="O269" t="s">
        <v>121</v>
      </c>
      <c r="P269" s="6">
        <v>96950</v>
      </c>
      <c r="Q269" t="s">
        <v>122</v>
      </c>
      <c r="S269" s="8">
        <v>16702353838</v>
      </c>
      <c r="U269" t="s">
        <v>1024</v>
      </c>
      <c r="V269">
        <v>42499</v>
      </c>
      <c r="W269" t="s">
        <v>124</v>
      </c>
      <c r="Y269" t="s">
        <v>1025</v>
      </c>
      <c r="Z269" t="s">
        <v>1026</v>
      </c>
      <c r="AB269" t="s">
        <v>575</v>
      </c>
      <c r="AC269" t="s">
        <v>1022</v>
      </c>
      <c r="AD269" t="s">
        <v>1023</v>
      </c>
      <c r="AE269" t="s">
        <v>120</v>
      </c>
      <c r="AF269" t="s">
        <v>121</v>
      </c>
      <c r="AG269" s="6">
        <v>96950</v>
      </c>
      <c r="AH269" t="s">
        <v>122</v>
      </c>
      <c r="AJ269" s="8">
        <v>16702353838</v>
      </c>
      <c r="AL269" t="s">
        <v>1027</v>
      </c>
      <c r="BE269" t="str">
        <f>"49-9071.00"</f>
        <v>49-9071.00</v>
      </c>
      <c r="BF269" t="s">
        <v>156</v>
      </c>
      <c r="BG269" t="s">
        <v>1028</v>
      </c>
      <c r="BH269" t="s">
        <v>1029</v>
      </c>
      <c r="BI269">
        <v>1</v>
      </c>
      <c r="BJ269">
        <v>1</v>
      </c>
      <c r="BK269" s="1">
        <v>45567</v>
      </c>
      <c r="BL269" s="1">
        <v>46661</v>
      </c>
      <c r="BM269" s="1">
        <v>45580</v>
      </c>
      <c r="BN269" s="1">
        <v>46661</v>
      </c>
      <c r="BO269">
        <v>35</v>
      </c>
      <c r="BP269">
        <v>0</v>
      </c>
      <c r="BQ269">
        <v>7</v>
      </c>
      <c r="BR269">
        <v>7</v>
      </c>
      <c r="BS269">
        <v>7</v>
      </c>
      <c r="BT269">
        <v>7</v>
      </c>
      <c r="BU269">
        <v>7</v>
      </c>
      <c r="BV269">
        <v>0</v>
      </c>
      <c r="BW269" t="str">
        <f>"8:00 AM"</f>
        <v>8:00 AM</v>
      </c>
      <c r="BX269" t="str">
        <f>"5:00 PM"</f>
        <v>5:00 PM</v>
      </c>
      <c r="BY269" t="s">
        <v>133</v>
      </c>
      <c r="BZ269">
        <v>0</v>
      </c>
      <c r="CA269">
        <v>24</v>
      </c>
      <c r="CB269" t="s">
        <v>117</v>
      </c>
      <c r="CD269" t="s">
        <v>14247</v>
      </c>
      <c r="CE269" t="s">
        <v>1031</v>
      </c>
      <c r="CF269" t="s">
        <v>531</v>
      </c>
      <c r="CG269" t="s">
        <v>120</v>
      </c>
      <c r="CH269" t="s">
        <v>121</v>
      </c>
      <c r="CI269" s="6">
        <v>96950</v>
      </c>
      <c r="CJ269" s="10">
        <v>9.75</v>
      </c>
      <c r="CK269" s="10">
        <v>9.75</v>
      </c>
      <c r="CL269" s="10">
        <v>14.63</v>
      </c>
      <c r="CM269" s="10">
        <v>14.63</v>
      </c>
      <c r="CN269" t="s">
        <v>137</v>
      </c>
      <c r="CO269" t="s">
        <v>164</v>
      </c>
      <c r="CP269" t="s">
        <v>138</v>
      </c>
      <c r="CR269" t="s">
        <v>117</v>
      </c>
      <c r="CS269" t="s">
        <v>139</v>
      </c>
      <c r="CT269" t="s">
        <v>140</v>
      </c>
      <c r="CU269" t="s">
        <v>140</v>
      </c>
      <c r="CV269" t="s">
        <v>140</v>
      </c>
      <c r="CW269" t="s">
        <v>139</v>
      </c>
      <c r="CX269" t="s">
        <v>140</v>
      </c>
      <c r="CY269" t="s">
        <v>140</v>
      </c>
      <c r="CZ269" s="8">
        <v>16702353838</v>
      </c>
      <c r="DA269" t="s">
        <v>1033</v>
      </c>
      <c r="DB269" t="s">
        <v>140</v>
      </c>
      <c r="DC269" t="s">
        <v>139</v>
      </c>
      <c r="DD269" t="s">
        <v>117</v>
      </c>
    </row>
    <row r="270" spans="1:114" ht="15" customHeight="1" x14ac:dyDescent="0.35">
      <c r="A270" t="s">
        <v>14517</v>
      </c>
      <c r="B270" t="s">
        <v>144</v>
      </c>
      <c r="C270" s="1">
        <v>45494</v>
      </c>
      <c r="D270" s="1">
        <v>45580</v>
      </c>
      <c r="E270" t="s">
        <v>211</v>
      </c>
      <c r="G270" t="s">
        <v>117</v>
      </c>
      <c r="H270" t="s">
        <v>117</v>
      </c>
      <c r="I270" t="s">
        <v>117</v>
      </c>
      <c r="J270" t="s">
        <v>5060</v>
      </c>
      <c r="K270" t="s">
        <v>5061</v>
      </c>
      <c r="L270" t="s">
        <v>5062</v>
      </c>
      <c r="N270" t="s">
        <v>120</v>
      </c>
      <c r="O270" t="s">
        <v>121</v>
      </c>
      <c r="P270" s="6">
        <v>96950</v>
      </c>
      <c r="Q270" t="s">
        <v>122</v>
      </c>
      <c r="R270" t="s">
        <v>382</v>
      </c>
      <c r="S270" s="8">
        <v>16707890510</v>
      </c>
      <c r="U270" t="s">
        <v>5063</v>
      </c>
      <c r="V270">
        <v>722513</v>
      </c>
      <c r="W270" t="s">
        <v>124</v>
      </c>
      <c r="Y270" t="s">
        <v>5064</v>
      </c>
      <c r="Z270" t="s">
        <v>3096</v>
      </c>
      <c r="AB270" t="s">
        <v>1406</v>
      </c>
      <c r="AC270" t="s">
        <v>5065</v>
      </c>
      <c r="AE270" t="s">
        <v>120</v>
      </c>
      <c r="AF270" t="s">
        <v>121</v>
      </c>
      <c r="AG270" s="6">
        <v>96950</v>
      </c>
      <c r="AH270" t="s">
        <v>122</v>
      </c>
      <c r="AI270" t="s">
        <v>382</v>
      </c>
      <c r="AJ270" s="8">
        <v>16707890510</v>
      </c>
      <c r="AL270" t="s">
        <v>5066</v>
      </c>
      <c r="BE270" t="str">
        <f>"35-2021.00"</f>
        <v>35-2021.00</v>
      </c>
      <c r="BF270" t="s">
        <v>438</v>
      </c>
      <c r="BG270" t="s">
        <v>5067</v>
      </c>
      <c r="BH270" t="s">
        <v>5068</v>
      </c>
      <c r="BI270">
        <v>5</v>
      </c>
      <c r="BJ270">
        <v>5</v>
      </c>
      <c r="BK270" s="1">
        <v>45614</v>
      </c>
      <c r="BL270" s="1">
        <v>45978</v>
      </c>
      <c r="BM270" s="1">
        <v>45614</v>
      </c>
      <c r="BN270" s="1">
        <v>45978</v>
      </c>
      <c r="BO270">
        <v>35</v>
      </c>
      <c r="BP270">
        <v>0</v>
      </c>
      <c r="BQ270">
        <v>7</v>
      </c>
      <c r="BR270">
        <v>7</v>
      </c>
      <c r="BS270">
        <v>7</v>
      </c>
      <c r="BT270">
        <v>7</v>
      </c>
      <c r="BU270">
        <v>7</v>
      </c>
      <c r="BV270">
        <v>0</v>
      </c>
      <c r="BW270" t="str">
        <f>"6:00 AM"</f>
        <v>6:00 AM</v>
      </c>
      <c r="BX270" t="str">
        <f>"2:00 PM"</f>
        <v>2:00 PM</v>
      </c>
      <c r="BY270" t="s">
        <v>133</v>
      </c>
      <c r="BZ270">
        <v>0</v>
      </c>
      <c r="CA270">
        <v>3</v>
      </c>
      <c r="CB270" t="s">
        <v>117</v>
      </c>
      <c r="CD270" t="s">
        <v>393</v>
      </c>
      <c r="CE270" t="s">
        <v>5062</v>
      </c>
      <c r="CG270" t="s">
        <v>120</v>
      </c>
      <c r="CH270" t="s">
        <v>121</v>
      </c>
      <c r="CI270" s="6">
        <v>96950</v>
      </c>
      <c r="CJ270" s="10">
        <v>7.84</v>
      </c>
      <c r="CK270" s="10">
        <v>7.84</v>
      </c>
      <c r="CL270" s="10">
        <v>11.76</v>
      </c>
      <c r="CM270" s="10">
        <v>11.76</v>
      </c>
      <c r="CN270" t="s">
        <v>137</v>
      </c>
      <c r="CO270" t="s">
        <v>393</v>
      </c>
      <c r="CP270" t="s">
        <v>138</v>
      </c>
      <c r="CR270" t="s">
        <v>117</v>
      </c>
      <c r="CS270" t="s">
        <v>139</v>
      </c>
      <c r="CT270" t="s">
        <v>140</v>
      </c>
      <c r="CU270" t="s">
        <v>139</v>
      </c>
      <c r="CV270" t="s">
        <v>140</v>
      </c>
      <c r="CW270" t="s">
        <v>139</v>
      </c>
      <c r="CX270" t="s">
        <v>140</v>
      </c>
      <c r="CY270" t="s">
        <v>394</v>
      </c>
      <c r="CZ270" s="8">
        <v>16707890510</v>
      </c>
      <c r="DA270" t="s">
        <v>5066</v>
      </c>
      <c r="DB270" t="s">
        <v>1095</v>
      </c>
      <c r="DC270" t="s">
        <v>139</v>
      </c>
      <c r="DD270" t="s">
        <v>117</v>
      </c>
    </row>
    <row r="271" spans="1:114" ht="15" customHeight="1" x14ac:dyDescent="0.35">
      <c r="A271" t="s">
        <v>11023</v>
      </c>
      <c r="B271" t="s">
        <v>115</v>
      </c>
      <c r="C271" s="1">
        <v>45496</v>
      </c>
      <c r="D271" s="1">
        <v>45580</v>
      </c>
      <c r="E271" t="s">
        <v>116</v>
      </c>
      <c r="F271" s="1">
        <v>45565</v>
      </c>
      <c r="G271" t="s">
        <v>117</v>
      </c>
      <c r="H271" t="s">
        <v>117</v>
      </c>
      <c r="I271" t="s">
        <v>117</v>
      </c>
      <c r="J271" t="s">
        <v>10094</v>
      </c>
      <c r="K271" t="s">
        <v>10095</v>
      </c>
      <c r="L271" t="s">
        <v>10096</v>
      </c>
      <c r="M271" t="s">
        <v>10097</v>
      </c>
      <c r="N271" t="s">
        <v>120</v>
      </c>
      <c r="O271" t="s">
        <v>121</v>
      </c>
      <c r="P271" s="6">
        <v>96950</v>
      </c>
      <c r="Q271" t="s">
        <v>122</v>
      </c>
      <c r="R271" t="s">
        <v>140</v>
      </c>
      <c r="S271" s="8">
        <v>16702352020</v>
      </c>
      <c r="U271" t="s">
        <v>1184</v>
      </c>
      <c r="V271">
        <v>312112</v>
      </c>
      <c r="W271" t="s">
        <v>124</v>
      </c>
      <c r="Y271" t="s">
        <v>10098</v>
      </c>
      <c r="Z271" t="s">
        <v>10099</v>
      </c>
      <c r="AB271" t="s">
        <v>128</v>
      </c>
      <c r="AC271" t="s">
        <v>10100</v>
      </c>
      <c r="AD271" t="s">
        <v>10097</v>
      </c>
      <c r="AE271" t="s">
        <v>120</v>
      </c>
      <c r="AF271" t="s">
        <v>121</v>
      </c>
      <c r="AG271" s="6">
        <v>96950</v>
      </c>
      <c r="AH271" t="s">
        <v>122</v>
      </c>
      <c r="AI271" t="s">
        <v>1187</v>
      </c>
      <c r="AJ271" s="8">
        <v>16702352020</v>
      </c>
      <c r="AL271" t="s">
        <v>2882</v>
      </c>
      <c r="BE271" t="str">
        <f>"41-4012.00"</f>
        <v>41-4012.00</v>
      </c>
      <c r="BF271" t="s">
        <v>580</v>
      </c>
      <c r="BG271" t="s">
        <v>10101</v>
      </c>
      <c r="BH271" t="s">
        <v>11024</v>
      </c>
      <c r="BI271">
        <v>1</v>
      </c>
      <c r="BK271" s="1">
        <v>45567</v>
      </c>
      <c r="BL271" s="1">
        <v>45931</v>
      </c>
      <c r="BO271">
        <v>35</v>
      </c>
      <c r="BP271">
        <v>0</v>
      </c>
      <c r="BQ271">
        <v>7</v>
      </c>
      <c r="BR271">
        <v>7</v>
      </c>
      <c r="BS271">
        <v>7</v>
      </c>
      <c r="BT271">
        <v>7</v>
      </c>
      <c r="BU271">
        <v>7</v>
      </c>
      <c r="BV271">
        <v>0</v>
      </c>
      <c r="BW271" t="str">
        <f>"8:00 AM"</f>
        <v>8:00 AM</v>
      </c>
      <c r="BX271" t="str">
        <f>"4:00 PM"</f>
        <v>4:00 PM</v>
      </c>
      <c r="BY271" t="s">
        <v>159</v>
      </c>
      <c r="BZ271">
        <v>0</v>
      </c>
      <c r="CA271">
        <v>12</v>
      </c>
      <c r="CB271" t="s">
        <v>117</v>
      </c>
      <c r="CD271" t="s">
        <v>11025</v>
      </c>
      <c r="CE271" t="s">
        <v>10096</v>
      </c>
      <c r="CF271" t="s">
        <v>10097</v>
      </c>
      <c r="CG271" t="s">
        <v>120</v>
      </c>
      <c r="CH271" t="s">
        <v>121</v>
      </c>
      <c r="CI271" s="6">
        <v>96950</v>
      </c>
      <c r="CJ271" s="10">
        <v>8.94</v>
      </c>
      <c r="CK271" s="10">
        <v>8.94</v>
      </c>
      <c r="CN271" t="s">
        <v>137</v>
      </c>
      <c r="CO271" t="s">
        <v>1187</v>
      </c>
      <c r="CP271" t="s">
        <v>138</v>
      </c>
      <c r="CR271" t="s">
        <v>117</v>
      </c>
      <c r="CS271" t="s">
        <v>139</v>
      </c>
      <c r="CT271" t="s">
        <v>140</v>
      </c>
      <c r="CU271" t="s">
        <v>140</v>
      </c>
      <c r="CV271" t="s">
        <v>140</v>
      </c>
      <c r="CW271" t="s">
        <v>139</v>
      </c>
      <c r="CX271" t="s">
        <v>140</v>
      </c>
      <c r="CY271" t="s">
        <v>1193</v>
      </c>
      <c r="CZ271" s="8">
        <v>16702352020</v>
      </c>
      <c r="DA271" t="s">
        <v>2882</v>
      </c>
      <c r="DB271" t="s">
        <v>140</v>
      </c>
      <c r="DC271" t="s">
        <v>139</v>
      </c>
      <c r="DD271" t="s">
        <v>117</v>
      </c>
    </row>
    <row r="272" spans="1:114" ht="15" customHeight="1" x14ac:dyDescent="0.35">
      <c r="A272" t="s">
        <v>3304</v>
      </c>
      <c r="B272" t="s">
        <v>144</v>
      </c>
      <c r="C272" s="1">
        <v>45496</v>
      </c>
      <c r="D272" s="1">
        <v>45580</v>
      </c>
      <c r="E272" t="s">
        <v>116</v>
      </c>
      <c r="F272" s="1">
        <v>45564</v>
      </c>
      <c r="G272" t="s">
        <v>117</v>
      </c>
      <c r="H272" t="s">
        <v>117</v>
      </c>
      <c r="I272" t="s">
        <v>117</v>
      </c>
      <c r="J272" t="s">
        <v>428</v>
      </c>
      <c r="K272" t="s">
        <v>429</v>
      </c>
      <c r="L272" t="s">
        <v>430</v>
      </c>
      <c r="M272" t="s">
        <v>431</v>
      </c>
      <c r="N272" t="s">
        <v>120</v>
      </c>
      <c r="O272" t="s">
        <v>121</v>
      </c>
      <c r="P272" s="6">
        <v>96950</v>
      </c>
      <c r="Q272" t="s">
        <v>122</v>
      </c>
      <c r="S272" s="8">
        <v>16702858958</v>
      </c>
      <c r="U272" t="s">
        <v>432</v>
      </c>
      <c r="V272">
        <v>722513</v>
      </c>
      <c r="W272" t="s">
        <v>124</v>
      </c>
      <c r="Y272" t="s">
        <v>433</v>
      </c>
      <c r="Z272" t="s">
        <v>434</v>
      </c>
      <c r="AA272" t="s">
        <v>435</v>
      </c>
      <c r="AB272" t="s">
        <v>436</v>
      </c>
      <c r="AC272" t="s">
        <v>430</v>
      </c>
      <c r="AD272" t="s">
        <v>431</v>
      </c>
      <c r="AE272" t="s">
        <v>120</v>
      </c>
      <c r="AF272" t="s">
        <v>121</v>
      </c>
      <c r="AG272" s="6">
        <v>96950</v>
      </c>
      <c r="AH272" t="s">
        <v>122</v>
      </c>
      <c r="AJ272" s="8">
        <v>16702858958</v>
      </c>
      <c r="AL272" t="s">
        <v>437</v>
      </c>
      <c r="BE272" t="str">
        <f>"35-2021.00"</f>
        <v>35-2021.00</v>
      </c>
      <c r="BF272" t="s">
        <v>438</v>
      </c>
      <c r="BG272" t="s">
        <v>439</v>
      </c>
      <c r="BH272" t="s">
        <v>440</v>
      </c>
      <c r="BI272">
        <v>10</v>
      </c>
      <c r="BJ272">
        <v>10</v>
      </c>
      <c r="BK272" s="1">
        <v>45566</v>
      </c>
      <c r="BL272" s="1">
        <v>45930</v>
      </c>
      <c r="BM272" s="1">
        <v>45580</v>
      </c>
      <c r="BN272" s="1">
        <v>45930</v>
      </c>
      <c r="BO272">
        <v>35</v>
      </c>
      <c r="BP272">
        <v>7</v>
      </c>
      <c r="BQ272">
        <v>0</v>
      </c>
      <c r="BR272">
        <v>7</v>
      </c>
      <c r="BS272">
        <v>7</v>
      </c>
      <c r="BT272">
        <v>0</v>
      </c>
      <c r="BU272">
        <v>7</v>
      </c>
      <c r="BV272">
        <v>7</v>
      </c>
      <c r="BW272" t="str">
        <f>"9:00 AM"</f>
        <v>9:00 AM</v>
      </c>
      <c r="BX272" t="str">
        <f>"5:00 PM"</f>
        <v>5:00 PM</v>
      </c>
      <c r="BY272" t="s">
        <v>133</v>
      </c>
      <c r="BZ272">
        <v>0</v>
      </c>
      <c r="CA272">
        <v>3</v>
      </c>
      <c r="CB272" t="s">
        <v>117</v>
      </c>
      <c r="CD272" s="2" t="s">
        <v>441</v>
      </c>
      <c r="CE272" t="s">
        <v>430</v>
      </c>
      <c r="CF272" t="s">
        <v>431</v>
      </c>
      <c r="CG272" t="s">
        <v>120</v>
      </c>
      <c r="CH272" t="s">
        <v>121</v>
      </c>
      <c r="CI272" s="6">
        <v>96950</v>
      </c>
      <c r="CJ272" s="10">
        <v>7.84</v>
      </c>
      <c r="CK272" s="10">
        <v>7.84</v>
      </c>
      <c r="CL272" s="10">
        <v>11.76</v>
      </c>
      <c r="CM272" s="10">
        <v>11.76</v>
      </c>
      <c r="CN272" t="s">
        <v>137</v>
      </c>
      <c r="CO272" t="s">
        <v>164</v>
      </c>
      <c r="CP272" t="s">
        <v>138</v>
      </c>
      <c r="CR272" t="s">
        <v>117</v>
      </c>
      <c r="CS272" t="s">
        <v>139</v>
      </c>
      <c r="CT272" t="s">
        <v>139</v>
      </c>
      <c r="CU272" t="s">
        <v>139</v>
      </c>
      <c r="CV272" t="s">
        <v>140</v>
      </c>
      <c r="CW272" t="s">
        <v>139</v>
      </c>
      <c r="CX272" t="s">
        <v>139</v>
      </c>
      <c r="CY272" s="2" t="s">
        <v>3305</v>
      </c>
      <c r="CZ272" s="8">
        <v>16702857365</v>
      </c>
      <c r="DA272" t="s">
        <v>437</v>
      </c>
      <c r="DB272" t="s">
        <v>164</v>
      </c>
      <c r="DC272" t="s">
        <v>139</v>
      </c>
      <c r="DD272" t="s">
        <v>117</v>
      </c>
    </row>
    <row r="273" spans="1:114" ht="15" customHeight="1" x14ac:dyDescent="0.35">
      <c r="A273" t="s">
        <v>15828</v>
      </c>
      <c r="B273" t="s">
        <v>166</v>
      </c>
      <c r="C273" s="1">
        <v>45501</v>
      </c>
      <c r="D273" s="1">
        <v>45580</v>
      </c>
      <c r="E273" t="s">
        <v>211</v>
      </c>
      <c r="G273" t="s">
        <v>117</v>
      </c>
      <c r="H273" t="s">
        <v>117</v>
      </c>
      <c r="I273" t="s">
        <v>117</v>
      </c>
      <c r="J273" t="s">
        <v>3484</v>
      </c>
      <c r="K273" t="s">
        <v>3484</v>
      </c>
      <c r="L273" t="s">
        <v>15829</v>
      </c>
      <c r="M273" t="s">
        <v>3486</v>
      </c>
      <c r="N273" t="s">
        <v>248</v>
      </c>
      <c r="O273" t="s">
        <v>121</v>
      </c>
      <c r="P273" s="6">
        <v>96951</v>
      </c>
      <c r="Q273" t="s">
        <v>122</v>
      </c>
      <c r="S273" s="8">
        <v>16707850100</v>
      </c>
      <c r="U273" t="s">
        <v>3487</v>
      </c>
      <c r="V273">
        <v>55111</v>
      </c>
      <c r="W273" t="s">
        <v>124</v>
      </c>
      <c r="Y273" t="s">
        <v>3488</v>
      </c>
      <c r="Z273" t="s">
        <v>2717</v>
      </c>
      <c r="AB273" t="s">
        <v>2678</v>
      </c>
      <c r="AC273" t="s">
        <v>3485</v>
      </c>
      <c r="AD273" t="s">
        <v>3486</v>
      </c>
      <c r="AE273" t="s">
        <v>248</v>
      </c>
      <c r="AF273" t="s">
        <v>121</v>
      </c>
      <c r="AG273" s="6">
        <v>96951</v>
      </c>
      <c r="AH273" t="s">
        <v>122</v>
      </c>
      <c r="AJ273" s="8">
        <v>16707850100</v>
      </c>
      <c r="AL273" t="s">
        <v>3489</v>
      </c>
      <c r="BE273" t="str">
        <f>"39-5092.00"</f>
        <v>39-5092.00</v>
      </c>
      <c r="BF273" t="s">
        <v>4754</v>
      </c>
      <c r="BG273" t="s">
        <v>15830</v>
      </c>
      <c r="BH273" t="s">
        <v>11459</v>
      </c>
      <c r="BI273">
        <v>3</v>
      </c>
      <c r="BK273" s="1">
        <v>45453</v>
      </c>
      <c r="BL273" s="1">
        <v>45817</v>
      </c>
      <c r="BO273">
        <v>35</v>
      </c>
      <c r="BP273">
        <v>0</v>
      </c>
      <c r="BQ273">
        <v>7</v>
      </c>
      <c r="BR273">
        <v>7</v>
      </c>
      <c r="BS273">
        <v>7</v>
      </c>
      <c r="BT273">
        <v>7</v>
      </c>
      <c r="BU273">
        <v>7</v>
      </c>
      <c r="BV273">
        <v>0</v>
      </c>
      <c r="BW273" t="str">
        <f>"12:00 PM"</f>
        <v>12:00 PM</v>
      </c>
      <c r="BX273" t="str">
        <f>"8:00 PM"</f>
        <v>8:00 PM</v>
      </c>
      <c r="BY273" t="s">
        <v>159</v>
      </c>
      <c r="BZ273">
        <v>0</v>
      </c>
      <c r="CA273">
        <v>3</v>
      </c>
      <c r="CB273" t="s">
        <v>117</v>
      </c>
      <c r="CD273" t="s">
        <v>15831</v>
      </c>
      <c r="CE273" t="s">
        <v>3485</v>
      </c>
      <c r="CF273" t="s">
        <v>3486</v>
      </c>
      <c r="CG273" t="s">
        <v>248</v>
      </c>
      <c r="CH273" t="s">
        <v>121</v>
      </c>
      <c r="CI273" s="6">
        <v>96951</v>
      </c>
      <c r="CJ273" s="10">
        <v>8.14</v>
      </c>
      <c r="CK273" s="10">
        <v>8.14</v>
      </c>
      <c r="CL273" s="10">
        <v>12.21</v>
      </c>
      <c r="CM273" s="10">
        <v>12.21</v>
      </c>
      <c r="CN273" t="s">
        <v>137</v>
      </c>
      <c r="CO273" t="s">
        <v>140</v>
      </c>
      <c r="CP273" t="s">
        <v>138</v>
      </c>
      <c r="CR273" t="s">
        <v>117</v>
      </c>
      <c r="CS273" t="s">
        <v>139</v>
      </c>
      <c r="CT273" t="s">
        <v>140</v>
      </c>
      <c r="CU273" t="s">
        <v>139</v>
      </c>
      <c r="CV273" t="s">
        <v>140</v>
      </c>
      <c r="CW273" t="s">
        <v>139</v>
      </c>
      <c r="CX273" t="s">
        <v>140</v>
      </c>
      <c r="CY273" t="s">
        <v>140</v>
      </c>
      <c r="CZ273" s="8">
        <v>16707850100</v>
      </c>
      <c r="DA273" t="s">
        <v>3489</v>
      </c>
      <c r="DB273" t="s">
        <v>140</v>
      </c>
      <c r="DC273" t="s">
        <v>139</v>
      </c>
      <c r="DD273" t="s">
        <v>117</v>
      </c>
    </row>
    <row r="274" spans="1:114" ht="15" customHeight="1" x14ac:dyDescent="0.35">
      <c r="A274" t="s">
        <v>3483</v>
      </c>
      <c r="B274" t="s">
        <v>166</v>
      </c>
      <c r="C274" s="1">
        <v>45501</v>
      </c>
      <c r="D274" s="1">
        <v>45580</v>
      </c>
      <c r="E274" t="s">
        <v>211</v>
      </c>
      <c r="G274" t="s">
        <v>117</v>
      </c>
      <c r="H274" t="s">
        <v>117</v>
      </c>
      <c r="I274" t="s">
        <v>117</v>
      </c>
      <c r="J274" t="s">
        <v>3484</v>
      </c>
      <c r="K274" t="s">
        <v>3484</v>
      </c>
      <c r="L274" t="s">
        <v>3485</v>
      </c>
      <c r="M274" t="s">
        <v>3486</v>
      </c>
      <c r="N274" t="s">
        <v>248</v>
      </c>
      <c r="O274" t="s">
        <v>121</v>
      </c>
      <c r="P274" s="6">
        <v>96951</v>
      </c>
      <c r="Q274" t="s">
        <v>122</v>
      </c>
      <c r="S274" s="8">
        <v>16707850100</v>
      </c>
      <c r="U274" t="s">
        <v>3487</v>
      </c>
      <c r="V274">
        <v>55111</v>
      </c>
      <c r="W274" t="s">
        <v>124</v>
      </c>
      <c r="Y274" t="s">
        <v>3488</v>
      </c>
      <c r="Z274" t="s">
        <v>2717</v>
      </c>
      <c r="AB274" t="s">
        <v>2678</v>
      </c>
      <c r="AC274" t="s">
        <v>3485</v>
      </c>
      <c r="AD274" t="s">
        <v>3486</v>
      </c>
      <c r="AE274" t="s">
        <v>248</v>
      </c>
      <c r="AF274" t="s">
        <v>121</v>
      </c>
      <c r="AG274" s="6">
        <v>96951</v>
      </c>
      <c r="AH274" t="s">
        <v>122</v>
      </c>
      <c r="AJ274" s="8">
        <v>16707850100</v>
      </c>
      <c r="AL274" t="s">
        <v>3489</v>
      </c>
      <c r="BE274" t="str">
        <f>"35-2014.00"</f>
        <v>35-2014.00</v>
      </c>
      <c r="BF274" t="s">
        <v>191</v>
      </c>
      <c r="BG274" t="s">
        <v>3490</v>
      </c>
      <c r="BH274" t="s">
        <v>193</v>
      </c>
      <c r="BI274">
        <v>3</v>
      </c>
      <c r="BK274" s="1">
        <v>45453</v>
      </c>
      <c r="BL274" s="1">
        <v>45817</v>
      </c>
      <c r="BO274">
        <v>35</v>
      </c>
      <c r="BP274">
        <v>0</v>
      </c>
      <c r="BQ274">
        <v>7</v>
      </c>
      <c r="BR274">
        <v>7</v>
      </c>
      <c r="BS274">
        <v>7</v>
      </c>
      <c r="BT274">
        <v>7</v>
      </c>
      <c r="BU274">
        <v>7</v>
      </c>
      <c r="BV274">
        <v>0</v>
      </c>
      <c r="BW274" t="str">
        <f>"8:00 AM"</f>
        <v>8:00 AM</v>
      </c>
      <c r="BX274" t="str">
        <f>"4:00 PM"</f>
        <v>4:00 PM</v>
      </c>
      <c r="BY274" t="s">
        <v>133</v>
      </c>
      <c r="BZ274">
        <v>0</v>
      </c>
      <c r="CA274">
        <v>12</v>
      </c>
      <c r="CB274" t="s">
        <v>117</v>
      </c>
      <c r="CD274" t="s">
        <v>3491</v>
      </c>
      <c r="CE274" t="s">
        <v>3485</v>
      </c>
      <c r="CF274" t="s">
        <v>3486</v>
      </c>
      <c r="CG274" t="s">
        <v>248</v>
      </c>
      <c r="CH274" t="s">
        <v>121</v>
      </c>
      <c r="CI274" s="6">
        <v>96951</v>
      </c>
      <c r="CJ274" s="10">
        <v>8.83</v>
      </c>
      <c r="CK274" s="10">
        <v>8.83</v>
      </c>
      <c r="CL274" s="10">
        <v>13.24</v>
      </c>
      <c r="CM274" s="10">
        <v>13.24</v>
      </c>
      <c r="CN274" t="s">
        <v>137</v>
      </c>
      <c r="CO274" t="s">
        <v>140</v>
      </c>
      <c r="CP274" t="s">
        <v>138</v>
      </c>
      <c r="CR274" t="s">
        <v>117</v>
      </c>
      <c r="CS274" t="s">
        <v>139</v>
      </c>
      <c r="CT274" t="s">
        <v>140</v>
      </c>
      <c r="CU274" t="s">
        <v>139</v>
      </c>
      <c r="CV274" t="s">
        <v>140</v>
      </c>
      <c r="CW274" t="s">
        <v>139</v>
      </c>
      <c r="CX274" t="s">
        <v>140</v>
      </c>
      <c r="CY274" t="s">
        <v>140</v>
      </c>
      <c r="CZ274" s="8">
        <v>16707850100</v>
      </c>
      <c r="DA274" t="s">
        <v>3489</v>
      </c>
      <c r="DB274" t="s">
        <v>140</v>
      </c>
      <c r="DC274" t="s">
        <v>139</v>
      </c>
      <c r="DD274" t="s">
        <v>117</v>
      </c>
    </row>
    <row r="275" spans="1:114" ht="15" customHeight="1" x14ac:dyDescent="0.35">
      <c r="A275" t="s">
        <v>14413</v>
      </c>
      <c r="B275" t="s">
        <v>144</v>
      </c>
      <c r="C275" s="1">
        <v>45505</v>
      </c>
      <c r="D275" s="1">
        <v>45580</v>
      </c>
      <c r="E275" t="s">
        <v>116</v>
      </c>
      <c r="F275" s="1">
        <v>45656</v>
      </c>
      <c r="G275" t="s">
        <v>117</v>
      </c>
      <c r="H275" t="s">
        <v>117</v>
      </c>
      <c r="I275" t="s">
        <v>117</v>
      </c>
      <c r="J275" t="s">
        <v>14414</v>
      </c>
      <c r="K275" t="s">
        <v>14415</v>
      </c>
      <c r="L275" t="s">
        <v>14416</v>
      </c>
      <c r="M275" t="s">
        <v>14417</v>
      </c>
      <c r="N275" t="s">
        <v>120</v>
      </c>
      <c r="O275" t="s">
        <v>121</v>
      </c>
      <c r="P275" s="6">
        <v>96950</v>
      </c>
      <c r="Q275" t="s">
        <v>122</v>
      </c>
      <c r="S275" s="8">
        <v>16707830162</v>
      </c>
      <c r="U275" t="s">
        <v>14418</v>
      </c>
      <c r="V275">
        <v>812199</v>
      </c>
      <c r="W275" t="s">
        <v>124</v>
      </c>
      <c r="Y275" t="s">
        <v>2204</v>
      </c>
      <c r="Z275" t="s">
        <v>14419</v>
      </c>
      <c r="AA275" t="s">
        <v>3744</v>
      </c>
      <c r="AB275" t="s">
        <v>128</v>
      </c>
      <c r="AC275" t="s">
        <v>14416</v>
      </c>
      <c r="AD275" t="s">
        <v>14417</v>
      </c>
      <c r="AE275" t="s">
        <v>120</v>
      </c>
      <c r="AF275" t="s">
        <v>121</v>
      </c>
      <c r="AG275" s="6">
        <v>96950</v>
      </c>
      <c r="AH275" t="s">
        <v>122</v>
      </c>
      <c r="AJ275" s="8">
        <v>16707830162</v>
      </c>
      <c r="AL275" t="s">
        <v>14420</v>
      </c>
      <c r="BE275" t="str">
        <f>"31-9011.00"</f>
        <v>31-9011.00</v>
      </c>
      <c r="BF275" t="s">
        <v>225</v>
      </c>
      <c r="BG275" t="s">
        <v>14421</v>
      </c>
      <c r="BH275" t="s">
        <v>227</v>
      </c>
      <c r="BI275">
        <v>2</v>
      </c>
      <c r="BJ275">
        <v>2</v>
      </c>
      <c r="BK275" s="1">
        <v>45658</v>
      </c>
      <c r="BL275" s="1">
        <v>46022</v>
      </c>
      <c r="BM275" s="1">
        <v>45658</v>
      </c>
      <c r="BN275" s="1">
        <v>46022</v>
      </c>
      <c r="BO275">
        <v>35</v>
      </c>
      <c r="BP275">
        <v>7</v>
      </c>
      <c r="BQ275">
        <v>0</v>
      </c>
      <c r="BR275">
        <v>0</v>
      </c>
      <c r="BS275">
        <v>7</v>
      </c>
      <c r="BT275">
        <v>7</v>
      </c>
      <c r="BU275">
        <v>7</v>
      </c>
      <c r="BV275">
        <v>7</v>
      </c>
      <c r="BW275" t="str">
        <f>"12:00 PM"</f>
        <v>12:00 PM</v>
      </c>
      <c r="BX275" t="str">
        <f>"8:00 PM"</f>
        <v>8:00 PM</v>
      </c>
      <c r="BY275" t="s">
        <v>133</v>
      </c>
      <c r="BZ275">
        <v>0</v>
      </c>
      <c r="CA275">
        <v>12</v>
      </c>
      <c r="CB275" t="s">
        <v>117</v>
      </c>
      <c r="CD275" t="s">
        <v>14422</v>
      </c>
      <c r="CE275" t="s">
        <v>14423</v>
      </c>
      <c r="CG275" t="s">
        <v>120</v>
      </c>
      <c r="CH275" t="s">
        <v>121</v>
      </c>
      <c r="CI275" s="6">
        <v>96950</v>
      </c>
      <c r="CJ275" s="10">
        <v>12.37</v>
      </c>
      <c r="CK275" s="10">
        <v>12.37</v>
      </c>
      <c r="CL275" s="10">
        <v>0</v>
      </c>
      <c r="CM275" s="10">
        <v>0</v>
      </c>
      <c r="CN275" t="s">
        <v>137</v>
      </c>
      <c r="CO275" t="s">
        <v>140</v>
      </c>
      <c r="CP275" t="s">
        <v>138</v>
      </c>
      <c r="CR275" t="s">
        <v>117</v>
      </c>
      <c r="CS275" t="s">
        <v>139</v>
      </c>
      <c r="CT275" t="s">
        <v>140</v>
      </c>
      <c r="CU275" t="s">
        <v>140</v>
      </c>
      <c r="CV275" t="s">
        <v>140</v>
      </c>
      <c r="CW275" t="s">
        <v>139</v>
      </c>
      <c r="CX275" t="s">
        <v>140</v>
      </c>
      <c r="CY275" t="s">
        <v>194</v>
      </c>
      <c r="CZ275" s="8">
        <v>16707830162</v>
      </c>
      <c r="DA275" t="s">
        <v>14420</v>
      </c>
      <c r="DB275" t="s">
        <v>140</v>
      </c>
      <c r="DC275" t="s">
        <v>139</v>
      </c>
      <c r="DD275" t="s">
        <v>117</v>
      </c>
    </row>
    <row r="276" spans="1:114" ht="15" customHeight="1" x14ac:dyDescent="0.35">
      <c r="A276" t="s">
        <v>6364</v>
      </c>
      <c r="B276" t="s">
        <v>144</v>
      </c>
      <c r="C276" s="1">
        <v>45506</v>
      </c>
      <c r="D276" s="1">
        <v>45580</v>
      </c>
      <c r="E276" t="s">
        <v>116</v>
      </c>
      <c r="F276" s="1">
        <v>45564</v>
      </c>
      <c r="G276" t="s">
        <v>139</v>
      </c>
      <c r="H276" t="s">
        <v>117</v>
      </c>
      <c r="I276" t="s">
        <v>117</v>
      </c>
      <c r="J276" t="s">
        <v>2295</v>
      </c>
      <c r="L276" t="s">
        <v>6365</v>
      </c>
      <c r="N276" t="s">
        <v>120</v>
      </c>
      <c r="O276" t="s">
        <v>121</v>
      </c>
      <c r="P276" s="6">
        <v>96950</v>
      </c>
      <c r="Q276" t="s">
        <v>122</v>
      </c>
      <c r="S276" s="8">
        <v>16702351133</v>
      </c>
      <c r="U276" t="s">
        <v>2297</v>
      </c>
      <c r="V276">
        <v>8121</v>
      </c>
      <c r="W276" t="s">
        <v>124</v>
      </c>
      <c r="Y276" t="s">
        <v>2298</v>
      </c>
      <c r="Z276" t="s">
        <v>2299</v>
      </c>
      <c r="AA276" t="s">
        <v>2300</v>
      </c>
      <c r="AB276" t="s">
        <v>6366</v>
      </c>
      <c r="AC276" t="s">
        <v>6367</v>
      </c>
      <c r="AE276" t="s">
        <v>120</v>
      </c>
      <c r="AF276" t="s">
        <v>121</v>
      </c>
      <c r="AG276" s="6">
        <v>96950</v>
      </c>
      <c r="AH276" t="s">
        <v>122</v>
      </c>
      <c r="AJ276" s="8">
        <v>16702351133</v>
      </c>
      <c r="AL276" t="s">
        <v>2301</v>
      </c>
      <c r="BE276" t="str">
        <f>"39-5012.00"</f>
        <v>39-5012.00</v>
      </c>
      <c r="BF276" t="s">
        <v>272</v>
      </c>
      <c r="BG276" t="s">
        <v>6368</v>
      </c>
      <c r="BH276" t="s">
        <v>1409</v>
      </c>
      <c r="BI276">
        <v>3</v>
      </c>
      <c r="BJ276">
        <v>3</v>
      </c>
      <c r="BK276" s="1">
        <v>45566</v>
      </c>
      <c r="BL276" s="1">
        <v>45930</v>
      </c>
      <c r="BM276" s="1">
        <v>45580</v>
      </c>
      <c r="BN276" s="1">
        <v>45930</v>
      </c>
      <c r="BO276">
        <v>35</v>
      </c>
      <c r="BP276">
        <v>7</v>
      </c>
      <c r="BQ276">
        <v>7</v>
      </c>
      <c r="BR276">
        <v>7</v>
      </c>
      <c r="BS276">
        <v>0</v>
      </c>
      <c r="BT276">
        <v>0</v>
      </c>
      <c r="BU276">
        <v>7</v>
      </c>
      <c r="BV276">
        <v>7</v>
      </c>
      <c r="BW276" t="str">
        <f>"10:00 AM"</f>
        <v>10:00 AM</v>
      </c>
      <c r="BX276" t="str">
        <f>"6:00 PM"</f>
        <v>6:00 PM</v>
      </c>
      <c r="BY276" t="s">
        <v>133</v>
      </c>
      <c r="BZ276">
        <v>0</v>
      </c>
      <c r="CA276">
        <v>24</v>
      </c>
      <c r="CB276" t="s">
        <v>117</v>
      </c>
      <c r="CD276" t="s">
        <v>194</v>
      </c>
      <c r="CE276" t="s">
        <v>6369</v>
      </c>
      <c r="CF276" t="s">
        <v>6365</v>
      </c>
      <c r="CG276" t="s">
        <v>120</v>
      </c>
      <c r="CH276" t="s">
        <v>121</v>
      </c>
      <c r="CI276" s="6">
        <v>96950</v>
      </c>
      <c r="CJ276" s="10">
        <v>7.98</v>
      </c>
      <c r="CK276" s="10">
        <v>7.98</v>
      </c>
      <c r="CL276" s="10">
        <v>11.97</v>
      </c>
      <c r="CM276" s="10">
        <v>11.97</v>
      </c>
      <c r="CN276" t="s">
        <v>137</v>
      </c>
      <c r="CO276" t="s">
        <v>140</v>
      </c>
      <c r="CP276" t="s">
        <v>138</v>
      </c>
      <c r="CR276" t="s">
        <v>117</v>
      </c>
      <c r="CS276" t="s">
        <v>139</v>
      </c>
      <c r="CT276" t="s">
        <v>140</v>
      </c>
      <c r="CU276" t="s">
        <v>139</v>
      </c>
      <c r="CV276" t="s">
        <v>140</v>
      </c>
      <c r="CW276" t="s">
        <v>139</v>
      </c>
      <c r="CX276" t="s">
        <v>140</v>
      </c>
      <c r="CY276" t="s">
        <v>1139</v>
      </c>
      <c r="CZ276" s="8">
        <v>16702351133</v>
      </c>
      <c r="DA276" t="s">
        <v>2301</v>
      </c>
      <c r="DB276" t="s">
        <v>140</v>
      </c>
      <c r="DC276" t="s">
        <v>139</v>
      </c>
      <c r="DD276" t="s">
        <v>117</v>
      </c>
    </row>
    <row r="277" spans="1:114" ht="15" customHeight="1" x14ac:dyDescent="0.35">
      <c r="A277" t="s">
        <v>11207</v>
      </c>
      <c r="B277" t="s">
        <v>144</v>
      </c>
      <c r="C277" s="1">
        <v>45509</v>
      </c>
      <c r="D277" s="1">
        <v>45580</v>
      </c>
      <c r="E277" t="s">
        <v>211</v>
      </c>
      <c r="G277" t="s">
        <v>117</v>
      </c>
      <c r="H277" t="s">
        <v>117</v>
      </c>
      <c r="I277" t="s">
        <v>117</v>
      </c>
      <c r="J277" t="s">
        <v>804</v>
      </c>
      <c r="L277" t="s">
        <v>11208</v>
      </c>
      <c r="M277" t="s">
        <v>11208</v>
      </c>
      <c r="N277" t="s">
        <v>136</v>
      </c>
      <c r="O277" t="s">
        <v>121</v>
      </c>
      <c r="P277" s="6">
        <v>96950</v>
      </c>
      <c r="Q277" t="s">
        <v>122</v>
      </c>
      <c r="S277" s="8">
        <v>16702346445</v>
      </c>
      <c r="T277">
        <v>2263</v>
      </c>
      <c r="U277" t="s">
        <v>796</v>
      </c>
      <c r="V277">
        <v>532111</v>
      </c>
      <c r="W277" t="s">
        <v>124</v>
      </c>
      <c r="Y277" t="s">
        <v>698</v>
      </c>
      <c r="Z277" t="s">
        <v>699</v>
      </c>
      <c r="AB277" t="s">
        <v>215</v>
      </c>
      <c r="AC277" t="s">
        <v>1667</v>
      </c>
      <c r="AD277" t="s">
        <v>1667</v>
      </c>
      <c r="AE277" t="s">
        <v>136</v>
      </c>
      <c r="AF277" t="s">
        <v>121</v>
      </c>
      <c r="AG277" s="6">
        <v>96950</v>
      </c>
      <c r="AH277" t="s">
        <v>122</v>
      </c>
      <c r="AJ277" s="8">
        <v>16702346445</v>
      </c>
      <c r="AK277">
        <v>2263</v>
      </c>
      <c r="AL277" t="s">
        <v>700</v>
      </c>
      <c r="BE277" t="str">
        <f>"41-2021.00"</f>
        <v>41-2021.00</v>
      </c>
      <c r="BF277" t="s">
        <v>798</v>
      </c>
      <c r="BG277" t="s">
        <v>11209</v>
      </c>
      <c r="BH277" t="s">
        <v>798</v>
      </c>
      <c r="BI277">
        <v>1</v>
      </c>
      <c r="BJ277">
        <v>1</v>
      </c>
      <c r="BK277" s="1">
        <v>45627</v>
      </c>
      <c r="BL277" s="1">
        <v>45991</v>
      </c>
      <c r="BM277" s="1">
        <v>45627</v>
      </c>
      <c r="BN277" s="1">
        <v>45991</v>
      </c>
      <c r="BO277">
        <v>40</v>
      </c>
      <c r="BP277">
        <v>0</v>
      </c>
      <c r="BQ277">
        <v>8</v>
      </c>
      <c r="BR277">
        <v>8</v>
      </c>
      <c r="BS277">
        <v>8</v>
      </c>
      <c r="BT277">
        <v>8</v>
      </c>
      <c r="BU277">
        <v>8</v>
      </c>
      <c r="BV277">
        <v>0</v>
      </c>
      <c r="BW277" t="str">
        <f>"8:00 AM"</f>
        <v>8:00 AM</v>
      </c>
      <c r="BX277" t="str">
        <f>"5:00 PM"</f>
        <v>5:00 PM</v>
      </c>
      <c r="BY277" t="s">
        <v>133</v>
      </c>
      <c r="BZ277">
        <v>0</v>
      </c>
      <c r="CA277">
        <v>6</v>
      </c>
      <c r="CB277" t="s">
        <v>117</v>
      </c>
      <c r="CD277" s="2" t="s">
        <v>11210</v>
      </c>
      <c r="CE277" t="s">
        <v>11208</v>
      </c>
      <c r="CF277" t="s">
        <v>11208</v>
      </c>
      <c r="CG277" t="s">
        <v>136</v>
      </c>
      <c r="CH277" t="s">
        <v>121</v>
      </c>
      <c r="CI277" s="6">
        <v>96950</v>
      </c>
      <c r="CJ277" s="10">
        <v>9.5</v>
      </c>
      <c r="CK277" s="10">
        <v>10</v>
      </c>
      <c r="CL277" s="10">
        <v>14.25</v>
      </c>
      <c r="CM277" s="10">
        <v>15</v>
      </c>
      <c r="CN277" t="s">
        <v>137</v>
      </c>
      <c r="CO277" t="s">
        <v>11211</v>
      </c>
      <c r="CP277" t="s">
        <v>138</v>
      </c>
      <c r="CR277" t="s">
        <v>117</v>
      </c>
      <c r="CS277" t="s">
        <v>139</v>
      </c>
      <c r="CT277" t="s">
        <v>140</v>
      </c>
      <c r="CU277" t="s">
        <v>139</v>
      </c>
      <c r="CV277" t="s">
        <v>140</v>
      </c>
      <c r="CW277" t="s">
        <v>139</v>
      </c>
      <c r="CX277" t="s">
        <v>140</v>
      </c>
      <c r="CY277" t="s">
        <v>17406</v>
      </c>
      <c r="CZ277" s="8">
        <v>16702346445</v>
      </c>
      <c r="DA277" t="s">
        <v>700</v>
      </c>
      <c r="DB277" t="s">
        <v>140</v>
      </c>
      <c r="DC277" t="s">
        <v>139</v>
      </c>
      <c r="DD277" t="s">
        <v>117</v>
      </c>
      <c r="DE277" t="s">
        <v>698</v>
      </c>
      <c r="DF277" t="s">
        <v>699</v>
      </c>
      <c r="DH277" t="s">
        <v>796</v>
      </c>
      <c r="DI277" t="s">
        <v>804</v>
      </c>
      <c r="DJ277" t="s">
        <v>700</v>
      </c>
    </row>
    <row r="278" spans="1:114" ht="15" customHeight="1" x14ac:dyDescent="0.35">
      <c r="A278" t="s">
        <v>15979</v>
      </c>
      <c r="B278" t="s">
        <v>144</v>
      </c>
      <c r="C278" s="1">
        <v>45513</v>
      </c>
      <c r="D278" s="1">
        <v>45580</v>
      </c>
      <c r="E278" t="s">
        <v>116</v>
      </c>
      <c r="F278" s="1">
        <v>45609</v>
      </c>
      <c r="G278" t="s">
        <v>117</v>
      </c>
      <c r="H278" t="s">
        <v>117</v>
      </c>
      <c r="I278" t="s">
        <v>117</v>
      </c>
      <c r="J278" t="s">
        <v>4730</v>
      </c>
      <c r="K278" t="s">
        <v>4730</v>
      </c>
      <c r="L278" t="s">
        <v>4731</v>
      </c>
      <c r="M278" t="s">
        <v>4732</v>
      </c>
      <c r="N278" t="s">
        <v>120</v>
      </c>
      <c r="O278" t="s">
        <v>121</v>
      </c>
      <c r="P278" s="6">
        <v>96950</v>
      </c>
      <c r="Q278" t="s">
        <v>122</v>
      </c>
      <c r="S278" s="8">
        <v>16702351662</v>
      </c>
      <c r="U278" t="s">
        <v>4733</v>
      </c>
      <c r="V278">
        <v>811412</v>
      </c>
      <c r="W278" t="s">
        <v>124</v>
      </c>
      <c r="Y278" t="s">
        <v>1263</v>
      </c>
      <c r="Z278" t="s">
        <v>2690</v>
      </c>
      <c r="AA278" t="s">
        <v>2750</v>
      </c>
      <c r="AB278" t="s">
        <v>4734</v>
      </c>
      <c r="AC278" t="s">
        <v>4731</v>
      </c>
      <c r="AD278" t="s">
        <v>4732</v>
      </c>
      <c r="AE278" t="s">
        <v>120</v>
      </c>
      <c r="AF278" t="s">
        <v>121</v>
      </c>
      <c r="AG278" s="6">
        <v>96950</v>
      </c>
      <c r="AH278" t="s">
        <v>122</v>
      </c>
      <c r="AJ278" s="8">
        <v>16702351662</v>
      </c>
      <c r="AL278" t="s">
        <v>4735</v>
      </c>
      <c r="BE278" t="str">
        <f>"49-9021.00"</f>
        <v>49-9021.00</v>
      </c>
      <c r="BF278" t="s">
        <v>239</v>
      </c>
      <c r="BG278" t="s">
        <v>4736</v>
      </c>
      <c r="BH278" t="s">
        <v>4737</v>
      </c>
      <c r="BI278">
        <v>1</v>
      </c>
      <c r="BJ278">
        <v>1</v>
      </c>
      <c r="BK278" s="1">
        <v>45611</v>
      </c>
      <c r="BL278" s="1">
        <v>45975</v>
      </c>
      <c r="BM278" s="1">
        <v>45611</v>
      </c>
      <c r="BN278" s="1">
        <v>45975</v>
      </c>
      <c r="BO278">
        <v>40</v>
      </c>
      <c r="BP278">
        <v>0</v>
      </c>
      <c r="BQ278">
        <v>8</v>
      </c>
      <c r="BR278">
        <v>8</v>
      </c>
      <c r="BS278">
        <v>8</v>
      </c>
      <c r="BT278">
        <v>8</v>
      </c>
      <c r="BU278">
        <v>8</v>
      </c>
      <c r="BV278">
        <v>0</v>
      </c>
      <c r="BW278" t="str">
        <f>"8:00 AM"</f>
        <v>8:00 AM</v>
      </c>
      <c r="BX278" t="str">
        <f>"5:00 PM"</f>
        <v>5:00 PM</v>
      </c>
      <c r="BY278" t="s">
        <v>159</v>
      </c>
      <c r="BZ278">
        <v>0</v>
      </c>
      <c r="CA278">
        <v>12</v>
      </c>
      <c r="CB278" t="s">
        <v>117</v>
      </c>
      <c r="CD278" s="2" t="s">
        <v>15980</v>
      </c>
      <c r="CE278" t="s">
        <v>4731</v>
      </c>
      <c r="CF278" t="s">
        <v>4732</v>
      </c>
      <c r="CG278" t="s">
        <v>120</v>
      </c>
      <c r="CH278" t="s">
        <v>121</v>
      </c>
      <c r="CI278" s="6">
        <v>96950</v>
      </c>
      <c r="CJ278" s="10">
        <v>10.74</v>
      </c>
      <c r="CK278" s="10">
        <v>10.74</v>
      </c>
      <c r="CL278" s="10">
        <v>16.11</v>
      </c>
      <c r="CM278" s="10">
        <v>16.11</v>
      </c>
      <c r="CN278" t="s">
        <v>137</v>
      </c>
      <c r="CO278" t="s">
        <v>140</v>
      </c>
      <c r="CP278" t="s">
        <v>138</v>
      </c>
      <c r="CR278" t="s">
        <v>117</v>
      </c>
      <c r="CS278" t="s">
        <v>139</v>
      </c>
      <c r="CT278" t="s">
        <v>140</v>
      </c>
      <c r="CU278" t="s">
        <v>139</v>
      </c>
      <c r="CV278" t="s">
        <v>140</v>
      </c>
      <c r="CW278" t="s">
        <v>139</v>
      </c>
      <c r="CX278" t="s">
        <v>140</v>
      </c>
      <c r="CY278" t="s">
        <v>140</v>
      </c>
      <c r="CZ278" s="8">
        <v>16702351662</v>
      </c>
      <c r="DA278" t="s">
        <v>4735</v>
      </c>
      <c r="DB278" t="s">
        <v>140</v>
      </c>
      <c r="DC278" t="s">
        <v>139</v>
      </c>
      <c r="DD278" t="s">
        <v>117</v>
      </c>
    </row>
    <row r="279" spans="1:114" ht="15" customHeight="1" x14ac:dyDescent="0.35">
      <c r="A279" t="s">
        <v>13142</v>
      </c>
      <c r="B279" t="s">
        <v>294</v>
      </c>
      <c r="C279" s="1">
        <v>45513</v>
      </c>
      <c r="D279" s="1">
        <v>45580</v>
      </c>
      <c r="E279" t="s">
        <v>116</v>
      </c>
      <c r="F279" s="1">
        <v>45656</v>
      </c>
      <c r="G279" t="s">
        <v>117</v>
      </c>
      <c r="H279" t="s">
        <v>117</v>
      </c>
      <c r="I279" t="s">
        <v>117</v>
      </c>
      <c r="J279" t="s">
        <v>4890</v>
      </c>
      <c r="K279" t="s">
        <v>4891</v>
      </c>
      <c r="L279" t="s">
        <v>13143</v>
      </c>
      <c r="M279" t="s">
        <v>4893</v>
      </c>
      <c r="N279" t="s">
        <v>120</v>
      </c>
      <c r="O279" t="s">
        <v>121</v>
      </c>
      <c r="P279" s="6">
        <v>96950</v>
      </c>
      <c r="Q279" t="s">
        <v>122</v>
      </c>
      <c r="S279" s="8">
        <v>16702355379</v>
      </c>
      <c r="U279" t="s">
        <v>4894</v>
      </c>
      <c r="V279">
        <v>722511</v>
      </c>
      <c r="W279" t="s">
        <v>124</v>
      </c>
      <c r="Y279" t="s">
        <v>1174</v>
      </c>
      <c r="Z279" t="s">
        <v>1175</v>
      </c>
      <c r="AA279" t="s">
        <v>1176</v>
      </c>
      <c r="AB279" t="s">
        <v>8490</v>
      </c>
      <c r="AC279" t="s">
        <v>13143</v>
      </c>
      <c r="AD279" t="s">
        <v>4893</v>
      </c>
      <c r="AE279" t="s">
        <v>120</v>
      </c>
      <c r="AF279" t="s">
        <v>121</v>
      </c>
      <c r="AG279" s="6">
        <v>96950</v>
      </c>
      <c r="AH279" t="s">
        <v>122</v>
      </c>
      <c r="AJ279" s="8">
        <v>16702355379</v>
      </c>
      <c r="AL279" t="s">
        <v>4899</v>
      </c>
      <c r="BE279" t="str">
        <f>"35-2014.00"</f>
        <v>35-2014.00</v>
      </c>
      <c r="BF279" t="s">
        <v>191</v>
      </c>
      <c r="BG279" t="s">
        <v>13144</v>
      </c>
      <c r="BH279" t="s">
        <v>193</v>
      </c>
      <c r="BI279">
        <v>10</v>
      </c>
      <c r="BJ279">
        <v>9</v>
      </c>
      <c r="BK279" s="1">
        <v>45658</v>
      </c>
      <c r="BL279" s="1">
        <v>46022</v>
      </c>
      <c r="BM279" s="1">
        <v>45658</v>
      </c>
      <c r="BN279" s="1">
        <v>46022</v>
      </c>
      <c r="BO279">
        <v>35</v>
      </c>
      <c r="BP279">
        <v>7</v>
      </c>
      <c r="BQ279">
        <v>0</v>
      </c>
      <c r="BR279">
        <v>0</v>
      </c>
      <c r="BS279">
        <v>7</v>
      </c>
      <c r="BT279">
        <v>7</v>
      </c>
      <c r="BU279">
        <v>7</v>
      </c>
      <c r="BV279">
        <v>7</v>
      </c>
      <c r="BW279" t="str">
        <f>"7:00 AM"</f>
        <v>7:00 AM</v>
      </c>
      <c r="BX279" t="str">
        <f>"2:00 PM"</f>
        <v>2:00 PM</v>
      </c>
      <c r="BY279" t="s">
        <v>133</v>
      </c>
      <c r="BZ279">
        <v>0</v>
      </c>
      <c r="CA279">
        <v>12</v>
      </c>
      <c r="CB279" t="s">
        <v>117</v>
      </c>
      <c r="CD279" t="s">
        <v>13145</v>
      </c>
      <c r="CE279" t="s">
        <v>13143</v>
      </c>
      <c r="CF279" t="s">
        <v>4893</v>
      </c>
      <c r="CG279" t="s">
        <v>120</v>
      </c>
      <c r="CH279" t="s">
        <v>121</v>
      </c>
      <c r="CI279" s="6">
        <v>96950</v>
      </c>
      <c r="CJ279" s="10">
        <v>8.83</v>
      </c>
      <c r="CK279" s="10">
        <v>8.83</v>
      </c>
      <c r="CL279" s="10">
        <v>13.25</v>
      </c>
      <c r="CM279" s="10">
        <v>13.25</v>
      </c>
      <c r="CN279" t="s">
        <v>137</v>
      </c>
      <c r="CO279" t="s">
        <v>1256</v>
      </c>
      <c r="CP279" t="s">
        <v>138</v>
      </c>
      <c r="CR279" t="s">
        <v>117</v>
      </c>
      <c r="CS279" t="s">
        <v>139</v>
      </c>
      <c r="CT279" t="s">
        <v>140</v>
      </c>
      <c r="CU279" t="s">
        <v>139</v>
      </c>
      <c r="CV279" t="s">
        <v>139</v>
      </c>
      <c r="CW279" t="s">
        <v>139</v>
      </c>
      <c r="CX279" t="s">
        <v>140</v>
      </c>
      <c r="CY279" t="s">
        <v>4903</v>
      </c>
      <c r="CZ279" s="8">
        <v>16702355379</v>
      </c>
      <c r="DA279" t="s">
        <v>4899</v>
      </c>
      <c r="DB279" t="s">
        <v>4904</v>
      </c>
      <c r="DC279" t="s">
        <v>139</v>
      </c>
      <c r="DD279" t="s">
        <v>117</v>
      </c>
    </row>
    <row r="280" spans="1:114" ht="15" customHeight="1" x14ac:dyDescent="0.35">
      <c r="A280" t="s">
        <v>3803</v>
      </c>
      <c r="B280" t="s">
        <v>115</v>
      </c>
      <c r="C280" s="1">
        <v>45519</v>
      </c>
      <c r="D280" s="1">
        <v>45580</v>
      </c>
      <c r="E280" t="s">
        <v>116</v>
      </c>
      <c r="F280" s="1">
        <v>45564</v>
      </c>
      <c r="G280" t="s">
        <v>139</v>
      </c>
      <c r="H280" t="s">
        <v>117</v>
      </c>
      <c r="I280" t="s">
        <v>117</v>
      </c>
      <c r="J280" t="s">
        <v>1035</v>
      </c>
      <c r="K280" t="s">
        <v>1036</v>
      </c>
      <c r="L280" t="s">
        <v>1037</v>
      </c>
      <c r="N280" t="s">
        <v>120</v>
      </c>
      <c r="O280" t="s">
        <v>121</v>
      </c>
      <c r="P280" s="6">
        <v>96950</v>
      </c>
      <c r="Q280" t="s">
        <v>122</v>
      </c>
      <c r="S280" s="8">
        <v>16702368888</v>
      </c>
      <c r="U280" t="s">
        <v>1038</v>
      </c>
      <c r="V280">
        <v>71391</v>
      </c>
      <c r="W280" t="s">
        <v>124</v>
      </c>
      <c r="Y280" t="s">
        <v>1039</v>
      </c>
      <c r="Z280" t="s">
        <v>1040</v>
      </c>
      <c r="AA280" t="s">
        <v>1041</v>
      </c>
      <c r="AB280" t="s">
        <v>1042</v>
      </c>
      <c r="AC280" t="s">
        <v>1037</v>
      </c>
      <c r="AE280" t="s">
        <v>120</v>
      </c>
      <c r="AF280" t="s">
        <v>121</v>
      </c>
      <c r="AG280" s="6">
        <v>96950</v>
      </c>
      <c r="AH280" t="s">
        <v>122</v>
      </c>
      <c r="AJ280" s="8">
        <v>16702368888</v>
      </c>
      <c r="AL280" t="s">
        <v>1043</v>
      </c>
      <c r="BE280" t="str">
        <f>"35-1012.00"</f>
        <v>35-1012.00</v>
      </c>
      <c r="BF280" t="s">
        <v>2494</v>
      </c>
      <c r="BG280" t="s">
        <v>3804</v>
      </c>
      <c r="BH280" t="s">
        <v>3805</v>
      </c>
      <c r="BI280">
        <v>1</v>
      </c>
      <c r="BK280" s="1">
        <v>45566</v>
      </c>
      <c r="BL280" s="1">
        <v>46660</v>
      </c>
      <c r="BO280">
        <v>35</v>
      </c>
      <c r="BP280">
        <v>0</v>
      </c>
      <c r="BQ280">
        <v>6</v>
      </c>
      <c r="BR280">
        <v>6</v>
      </c>
      <c r="BS280">
        <v>6</v>
      </c>
      <c r="BT280">
        <v>6</v>
      </c>
      <c r="BU280">
        <v>6</v>
      </c>
      <c r="BV280">
        <v>5</v>
      </c>
      <c r="BW280" t="str">
        <f>"5:30 AM"</f>
        <v>5:30 AM</v>
      </c>
      <c r="BX280" t="str">
        <f>"12:30 PM"</f>
        <v>12:30 PM</v>
      </c>
      <c r="BY280" t="s">
        <v>159</v>
      </c>
      <c r="BZ280">
        <v>0</v>
      </c>
      <c r="CA280">
        <v>12</v>
      </c>
      <c r="CB280" t="s">
        <v>139</v>
      </c>
      <c r="CC280">
        <v>8</v>
      </c>
      <c r="CD280" s="2" t="s">
        <v>3806</v>
      </c>
      <c r="CE280" t="s">
        <v>1046</v>
      </c>
      <c r="CG280" t="s">
        <v>120</v>
      </c>
      <c r="CH280" t="s">
        <v>121</v>
      </c>
      <c r="CI280" s="6">
        <v>96950</v>
      </c>
      <c r="CJ280" s="10">
        <v>10.6</v>
      </c>
      <c r="CK280" s="10">
        <v>10.6</v>
      </c>
      <c r="CL280" s="10">
        <v>15.9</v>
      </c>
      <c r="CM280" s="10">
        <v>15.9</v>
      </c>
      <c r="CN280" t="s">
        <v>137</v>
      </c>
      <c r="CO280" t="s">
        <v>194</v>
      </c>
      <c r="CP280" t="s">
        <v>138</v>
      </c>
      <c r="CR280" t="s">
        <v>117</v>
      </c>
      <c r="CS280" t="s">
        <v>139</v>
      </c>
      <c r="CT280" t="s">
        <v>140</v>
      </c>
      <c r="CU280" t="s">
        <v>139</v>
      </c>
      <c r="CV280" t="s">
        <v>140</v>
      </c>
      <c r="CW280" t="s">
        <v>139</v>
      </c>
      <c r="CX280" t="s">
        <v>139</v>
      </c>
      <c r="CY280" s="2" t="s">
        <v>3807</v>
      </c>
      <c r="CZ280" s="8">
        <v>16702368888</v>
      </c>
      <c r="DA280" t="s">
        <v>1048</v>
      </c>
      <c r="DB280" t="s">
        <v>140</v>
      </c>
      <c r="DC280" t="s">
        <v>139</v>
      </c>
      <c r="DD280" t="s">
        <v>117</v>
      </c>
    </row>
    <row r="281" spans="1:114" ht="15" customHeight="1" x14ac:dyDescent="0.35">
      <c r="A281" t="s">
        <v>9100</v>
      </c>
      <c r="B281" t="s">
        <v>115</v>
      </c>
      <c r="C281" s="1">
        <v>45519</v>
      </c>
      <c r="D281" s="1">
        <v>45580</v>
      </c>
      <c r="E281" t="s">
        <v>116</v>
      </c>
      <c r="F281" s="1">
        <v>45564</v>
      </c>
      <c r="G281" t="s">
        <v>139</v>
      </c>
      <c r="H281" t="s">
        <v>117</v>
      </c>
      <c r="I281" t="s">
        <v>117</v>
      </c>
      <c r="J281" t="s">
        <v>1035</v>
      </c>
      <c r="K281" t="s">
        <v>1036</v>
      </c>
      <c r="L281" t="s">
        <v>9101</v>
      </c>
      <c r="N281" t="s">
        <v>120</v>
      </c>
      <c r="O281" t="s">
        <v>121</v>
      </c>
      <c r="P281" s="6">
        <v>96950</v>
      </c>
      <c r="Q281" t="s">
        <v>122</v>
      </c>
      <c r="S281" s="8">
        <v>16702368888</v>
      </c>
      <c r="U281" t="s">
        <v>1038</v>
      </c>
      <c r="V281">
        <v>71391</v>
      </c>
      <c r="W281" t="s">
        <v>124</v>
      </c>
      <c r="Y281" t="s">
        <v>1039</v>
      </c>
      <c r="Z281" t="s">
        <v>1040</v>
      </c>
      <c r="AA281" t="s">
        <v>1041</v>
      </c>
      <c r="AB281" t="s">
        <v>1042</v>
      </c>
      <c r="AC281" t="s">
        <v>1037</v>
      </c>
      <c r="AE281" t="s">
        <v>120</v>
      </c>
      <c r="AF281" t="s">
        <v>121</v>
      </c>
      <c r="AG281" s="6">
        <v>96950</v>
      </c>
      <c r="AH281" t="s">
        <v>122</v>
      </c>
      <c r="AJ281" s="8">
        <v>16702368888</v>
      </c>
      <c r="AL281" t="s">
        <v>1043</v>
      </c>
      <c r="BE281" t="str">
        <f>"37-3012.00"</f>
        <v>37-3012.00</v>
      </c>
      <c r="BF281" t="s">
        <v>9102</v>
      </c>
      <c r="BG281" t="s">
        <v>9103</v>
      </c>
      <c r="BH281" t="s">
        <v>9104</v>
      </c>
      <c r="BI281">
        <v>6</v>
      </c>
      <c r="BK281" s="1">
        <v>45566</v>
      </c>
      <c r="BL281" s="1">
        <v>46660</v>
      </c>
      <c r="BO281">
        <v>35</v>
      </c>
      <c r="BP281">
        <v>0</v>
      </c>
      <c r="BQ281">
        <v>6</v>
      </c>
      <c r="BR281">
        <v>6</v>
      </c>
      <c r="BS281">
        <v>6</v>
      </c>
      <c r="BT281">
        <v>6</v>
      </c>
      <c r="BU281">
        <v>6</v>
      </c>
      <c r="BV281">
        <v>5</v>
      </c>
      <c r="BW281" t="str">
        <f>"5:30 AM"</f>
        <v>5:30 AM</v>
      </c>
      <c r="BX281" t="str">
        <f>"12:30 PM"</f>
        <v>12:30 PM</v>
      </c>
      <c r="BY281" t="s">
        <v>159</v>
      </c>
      <c r="BZ281">
        <v>0</v>
      </c>
      <c r="CA281">
        <v>12</v>
      </c>
      <c r="CB281" t="s">
        <v>117</v>
      </c>
      <c r="CD281" s="2" t="s">
        <v>9105</v>
      </c>
      <c r="CE281" t="s">
        <v>1046</v>
      </c>
      <c r="CG281" t="s">
        <v>120</v>
      </c>
      <c r="CH281" t="s">
        <v>121</v>
      </c>
      <c r="CI281" s="6">
        <v>96950</v>
      </c>
      <c r="CJ281" s="10">
        <v>9.56</v>
      </c>
      <c r="CK281" s="10">
        <v>9.56</v>
      </c>
      <c r="CL281" s="10">
        <v>14.34</v>
      </c>
      <c r="CM281" s="10">
        <v>14.34</v>
      </c>
      <c r="CN281" t="s">
        <v>137</v>
      </c>
      <c r="CO281" t="s">
        <v>194</v>
      </c>
      <c r="CP281" t="s">
        <v>138</v>
      </c>
      <c r="CR281" t="s">
        <v>117</v>
      </c>
      <c r="CS281" t="s">
        <v>139</v>
      </c>
      <c r="CT281" t="s">
        <v>140</v>
      </c>
      <c r="CU281" t="s">
        <v>139</v>
      </c>
      <c r="CV281" t="s">
        <v>140</v>
      </c>
      <c r="CW281" t="s">
        <v>139</v>
      </c>
      <c r="CX281" t="s">
        <v>139</v>
      </c>
      <c r="CY281" s="2" t="s">
        <v>3807</v>
      </c>
      <c r="CZ281" s="8">
        <v>16702368888</v>
      </c>
      <c r="DA281" t="s">
        <v>1048</v>
      </c>
      <c r="DB281" t="s">
        <v>140</v>
      </c>
      <c r="DC281" t="s">
        <v>139</v>
      </c>
      <c r="DD281" t="s">
        <v>117</v>
      </c>
    </row>
    <row r="282" spans="1:114" ht="15" customHeight="1" x14ac:dyDescent="0.35">
      <c r="A282" t="s">
        <v>3536</v>
      </c>
      <c r="B282" t="s">
        <v>278</v>
      </c>
      <c r="C282" s="1">
        <v>45565</v>
      </c>
      <c r="D282" s="1">
        <v>45580</v>
      </c>
      <c r="E282" t="s">
        <v>211</v>
      </c>
      <c r="G282" t="s">
        <v>117</v>
      </c>
      <c r="H282" t="s">
        <v>117</v>
      </c>
      <c r="I282" t="s">
        <v>117</v>
      </c>
      <c r="J282" t="s">
        <v>3537</v>
      </c>
      <c r="L282" t="s">
        <v>825</v>
      </c>
      <c r="N282" t="s">
        <v>136</v>
      </c>
      <c r="O282" t="s">
        <v>121</v>
      </c>
      <c r="P282" s="6">
        <v>96950</v>
      </c>
      <c r="Q282" t="s">
        <v>122</v>
      </c>
      <c r="S282" s="8">
        <v>16702335504</v>
      </c>
      <c r="T282">
        <v>0</v>
      </c>
      <c r="U282" t="s">
        <v>826</v>
      </c>
      <c r="V282">
        <v>561320</v>
      </c>
      <c r="W282" t="s">
        <v>124</v>
      </c>
      <c r="Y282" t="s">
        <v>827</v>
      </c>
      <c r="Z282" t="s">
        <v>828</v>
      </c>
      <c r="AA282" t="s">
        <v>829</v>
      </c>
      <c r="AB282" t="s">
        <v>205</v>
      </c>
      <c r="AC282" t="s">
        <v>825</v>
      </c>
      <c r="AE282" t="s">
        <v>136</v>
      </c>
      <c r="AF282" t="s">
        <v>121</v>
      </c>
      <c r="AG282" s="6">
        <v>96950</v>
      </c>
      <c r="AH282" t="s">
        <v>122</v>
      </c>
      <c r="AJ282" s="8">
        <v>16702335504</v>
      </c>
      <c r="AK282">
        <v>0</v>
      </c>
      <c r="AL282" t="s">
        <v>831</v>
      </c>
      <c r="BE282" t="str">
        <f>"45-2092.00"</f>
        <v>45-2092.00</v>
      </c>
      <c r="BF282" t="s">
        <v>1014</v>
      </c>
      <c r="BG282" t="s">
        <v>3538</v>
      </c>
      <c r="BH282" t="s">
        <v>3539</v>
      </c>
      <c r="BI282">
        <v>2</v>
      </c>
      <c r="BK282" s="1">
        <v>45689</v>
      </c>
      <c r="BL282" s="1">
        <v>46053</v>
      </c>
      <c r="BO282">
        <v>35</v>
      </c>
      <c r="BP282">
        <v>0</v>
      </c>
      <c r="BQ282">
        <v>7</v>
      </c>
      <c r="BR282">
        <v>7</v>
      </c>
      <c r="BS282">
        <v>7</v>
      </c>
      <c r="BT282">
        <v>7</v>
      </c>
      <c r="BU282">
        <v>7</v>
      </c>
      <c r="BV282">
        <v>0</v>
      </c>
      <c r="BW282" t="str">
        <f>"8:00 AM"</f>
        <v>8:00 AM</v>
      </c>
      <c r="BX282" t="str">
        <f>"4:00 PM"</f>
        <v>4:00 PM</v>
      </c>
      <c r="BY282" t="s">
        <v>159</v>
      </c>
      <c r="BZ282">
        <v>0</v>
      </c>
      <c r="CA282">
        <v>6</v>
      </c>
      <c r="CB282" t="s">
        <v>117</v>
      </c>
      <c r="CD282" t="s">
        <v>3540</v>
      </c>
      <c r="CE282" t="s">
        <v>3541</v>
      </c>
      <c r="CF282" t="s">
        <v>1980</v>
      </c>
      <c r="CG282" t="s">
        <v>136</v>
      </c>
      <c r="CH282" t="s">
        <v>121</v>
      </c>
      <c r="CI282" s="6">
        <v>96950</v>
      </c>
      <c r="CJ282" s="10">
        <v>11.91</v>
      </c>
      <c r="CK282" s="10">
        <v>11.91</v>
      </c>
      <c r="CL282" s="10">
        <v>23.82</v>
      </c>
      <c r="CM282" s="10">
        <v>23.82</v>
      </c>
      <c r="CN282" t="s">
        <v>137</v>
      </c>
      <c r="CO282" t="s">
        <v>133</v>
      </c>
      <c r="CP282" t="s">
        <v>138</v>
      </c>
      <c r="CR282" t="s">
        <v>117</v>
      </c>
      <c r="CS282" t="s">
        <v>139</v>
      </c>
      <c r="CT282" t="s">
        <v>140</v>
      </c>
      <c r="CU282" t="s">
        <v>139</v>
      </c>
      <c r="CV282" t="s">
        <v>140</v>
      </c>
      <c r="CW282" t="s">
        <v>139</v>
      </c>
      <c r="CX282" t="s">
        <v>140</v>
      </c>
      <c r="CY282" t="s">
        <v>3542</v>
      </c>
      <c r="CZ282" s="8">
        <v>16702335504</v>
      </c>
      <c r="DA282" t="s">
        <v>831</v>
      </c>
      <c r="DB282" t="s">
        <v>514</v>
      </c>
      <c r="DC282" t="s">
        <v>139</v>
      </c>
      <c r="DD282" t="s">
        <v>117</v>
      </c>
    </row>
    <row r="283" spans="1:114" ht="15" customHeight="1" x14ac:dyDescent="0.35">
      <c r="A283" t="s">
        <v>3639</v>
      </c>
      <c r="B283" t="s">
        <v>166</v>
      </c>
      <c r="C283" s="1">
        <v>45463</v>
      </c>
      <c r="D283" s="1">
        <v>45581</v>
      </c>
      <c r="E283" t="s">
        <v>116</v>
      </c>
      <c r="F283" s="1">
        <v>45564</v>
      </c>
      <c r="G283" t="s">
        <v>117</v>
      </c>
      <c r="H283" t="s">
        <v>139</v>
      </c>
      <c r="I283" t="s">
        <v>117</v>
      </c>
      <c r="J283" t="s">
        <v>3640</v>
      </c>
      <c r="K283" t="s">
        <v>3641</v>
      </c>
      <c r="L283" t="s">
        <v>3642</v>
      </c>
      <c r="M283" t="s">
        <v>1413</v>
      </c>
      <c r="N283" t="s">
        <v>120</v>
      </c>
      <c r="O283" t="s">
        <v>121</v>
      </c>
      <c r="P283" s="6">
        <v>96950</v>
      </c>
      <c r="Q283" t="s">
        <v>122</v>
      </c>
      <c r="S283" s="8">
        <v>16703225650</v>
      </c>
      <c r="U283" t="s">
        <v>3643</v>
      </c>
      <c r="V283">
        <v>56132</v>
      </c>
      <c r="W283" t="s">
        <v>150</v>
      </c>
      <c r="X283" t="s">
        <v>139</v>
      </c>
      <c r="Y283" t="s">
        <v>3644</v>
      </c>
      <c r="Z283" t="s">
        <v>3645</v>
      </c>
      <c r="AA283" t="s">
        <v>3646</v>
      </c>
      <c r="AB283" t="s">
        <v>128</v>
      </c>
      <c r="AC283" t="s">
        <v>3647</v>
      </c>
      <c r="AD283" t="s">
        <v>1413</v>
      </c>
      <c r="AE283" t="s">
        <v>120</v>
      </c>
      <c r="AF283" t="s">
        <v>121</v>
      </c>
      <c r="AG283" s="6">
        <v>96950</v>
      </c>
      <c r="AH283" t="s">
        <v>122</v>
      </c>
      <c r="AJ283" s="8">
        <v>16703225650</v>
      </c>
      <c r="AL283" t="s">
        <v>455</v>
      </c>
      <c r="BE283" t="str">
        <f>"49-9071.00"</f>
        <v>49-9071.00</v>
      </c>
      <c r="BF283" t="s">
        <v>156</v>
      </c>
      <c r="BG283" t="s">
        <v>3648</v>
      </c>
      <c r="BH283" t="s">
        <v>3649</v>
      </c>
      <c r="BI283">
        <v>5</v>
      </c>
      <c r="BK283" s="1">
        <v>45566</v>
      </c>
      <c r="BL283" s="1">
        <v>45930</v>
      </c>
      <c r="BO283">
        <v>40</v>
      </c>
      <c r="BP283">
        <v>0</v>
      </c>
      <c r="BQ283">
        <v>8</v>
      </c>
      <c r="BR283">
        <v>8</v>
      </c>
      <c r="BS283">
        <v>8</v>
      </c>
      <c r="BT283">
        <v>8</v>
      </c>
      <c r="BU283">
        <v>8</v>
      </c>
      <c r="BV283">
        <v>0</v>
      </c>
      <c r="BW283" t="str">
        <f>"8:00 AM"</f>
        <v>8:00 AM</v>
      </c>
      <c r="BX283" t="str">
        <f>"5:00 PM"</f>
        <v>5:00 PM</v>
      </c>
      <c r="BY283" t="s">
        <v>133</v>
      </c>
      <c r="BZ283">
        <v>0</v>
      </c>
      <c r="CA283">
        <v>12</v>
      </c>
      <c r="CB283" t="s">
        <v>117</v>
      </c>
      <c r="CD283" t="s">
        <v>3650</v>
      </c>
      <c r="CE283" t="s">
        <v>3642</v>
      </c>
      <c r="CF283" t="s">
        <v>1367</v>
      </c>
      <c r="CG283" t="s">
        <v>120</v>
      </c>
      <c r="CH283" t="s">
        <v>121</v>
      </c>
      <c r="CI283" s="6">
        <v>96950</v>
      </c>
      <c r="CJ283" s="10">
        <v>9.5399999999999991</v>
      </c>
      <c r="CK283" s="10">
        <v>9.5399999999999991</v>
      </c>
      <c r="CL283" s="10">
        <v>14.31</v>
      </c>
      <c r="CM283" s="10">
        <v>14.31</v>
      </c>
      <c r="CN283" t="s">
        <v>137</v>
      </c>
      <c r="CO283" t="s">
        <v>461</v>
      </c>
      <c r="CP283" t="s">
        <v>138</v>
      </c>
      <c r="CR283" t="s">
        <v>117</v>
      </c>
      <c r="CS283" t="s">
        <v>139</v>
      </c>
      <c r="CT283" t="s">
        <v>139</v>
      </c>
      <c r="CU283" t="s">
        <v>139</v>
      </c>
      <c r="CV283" t="s">
        <v>140</v>
      </c>
      <c r="CW283" t="s">
        <v>139</v>
      </c>
      <c r="CX283" t="s">
        <v>140</v>
      </c>
      <c r="CY283" t="s">
        <v>462</v>
      </c>
      <c r="CZ283" s="8">
        <v>16707837461</v>
      </c>
      <c r="DA283" t="s">
        <v>455</v>
      </c>
      <c r="DB283" t="s">
        <v>1376</v>
      </c>
      <c r="DC283" t="s">
        <v>139</v>
      </c>
      <c r="DD283" t="s">
        <v>139</v>
      </c>
    </row>
    <row r="284" spans="1:114" ht="15" customHeight="1" x14ac:dyDescent="0.35">
      <c r="A284" t="s">
        <v>13123</v>
      </c>
      <c r="B284" t="s">
        <v>144</v>
      </c>
      <c r="C284" s="1">
        <v>45469</v>
      </c>
      <c r="D284" s="1">
        <v>45581</v>
      </c>
      <c r="E284" t="s">
        <v>116</v>
      </c>
      <c r="F284" s="1">
        <v>45564</v>
      </c>
      <c r="G284" t="s">
        <v>139</v>
      </c>
      <c r="H284" t="s">
        <v>117</v>
      </c>
      <c r="I284" t="s">
        <v>117</v>
      </c>
      <c r="J284" t="s">
        <v>6701</v>
      </c>
      <c r="L284" t="s">
        <v>6702</v>
      </c>
      <c r="M284" t="s">
        <v>6703</v>
      </c>
      <c r="N284" t="s">
        <v>136</v>
      </c>
      <c r="O284" t="s">
        <v>121</v>
      </c>
      <c r="P284" s="6">
        <v>96950</v>
      </c>
      <c r="Q284" t="s">
        <v>122</v>
      </c>
      <c r="S284" s="8">
        <v>16702341795</v>
      </c>
      <c r="U284" t="s">
        <v>2927</v>
      </c>
      <c r="V284">
        <v>722511</v>
      </c>
      <c r="W284" t="s">
        <v>124</v>
      </c>
      <c r="Y284" t="s">
        <v>6704</v>
      </c>
      <c r="Z284" t="s">
        <v>5227</v>
      </c>
      <c r="AA284" t="s">
        <v>5228</v>
      </c>
      <c r="AB284" t="s">
        <v>4522</v>
      </c>
      <c r="AC284" t="s">
        <v>6705</v>
      </c>
      <c r="AD284" t="s">
        <v>6703</v>
      </c>
      <c r="AE284" t="s">
        <v>136</v>
      </c>
      <c r="AF284" t="s">
        <v>121</v>
      </c>
      <c r="AG284" s="6">
        <v>96950</v>
      </c>
      <c r="AH284" t="s">
        <v>122</v>
      </c>
      <c r="AJ284" s="8">
        <v>16702341795</v>
      </c>
      <c r="AL284" t="s">
        <v>2930</v>
      </c>
      <c r="BE284" t="str">
        <f>"35-1012.00"</f>
        <v>35-1012.00</v>
      </c>
      <c r="BF284" t="s">
        <v>2494</v>
      </c>
      <c r="BG284" t="s">
        <v>6706</v>
      </c>
      <c r="BH284" t="s">
        <v>6707</v>
      </c>
      <c r="BI284">
        <v>4</v>
      </c>
      <c r="BJ284">
        <v>4</v>
      </c>
      <c r="BK284" s="1">
        <v>45566</v>
      </c>
      <c r="BL284" s="1">
        <v>46660</v>
      </c>
      <c r="BM284" s="1">
        <v>45581</v>
      </c>
      <c r="BN284" s="1">
        <v>46660</v>
      </c>
      <c r="BO284">
        <v>35</v>
      </c>
      <c r="BP284">
        <v>5</v>
      </c>
      <c r="BQ284">
        <v>6</v>
      </c>
      <c r="BR284">
        <v>6</v>
      </c>
      <c r="BS284">
        <v>0</v>
      </c>
      <c r="BT284">
        <v>6</v>
      </c>
      <c r="BU284">
        <v>6</v>
      </c>
      <c r="BV284">
        <v>6</v>
      </c>
      <c r="BW284" t="str">
        <f>"8:00 AM"</f>
        <v>8:00 AM</v>
      </c>
      <c r="BX284" t="str">
        <f>"3:00 PM"</f>
        <v>3:00 PM</v>
      </c>
      <c r="BY284" t="s">
        <v>159</v>
      </c>
      <c r="BZ284">
        <v>0</v>
      </c>
      <c r="CA284">
        <v>12</v>
      </c>
      <c r="CB284" t="s">
        <v>139</v>
      </c>
      <c r="CC284">
        <v>10</v>
      </c>
      <c r="CD284" t="s">
        <v>6708</v>
      </c>
      <c r="CE284" t="s">
        <v>9595</v>
      </c>
      <c r="CF284" t="s">
        <v>6703</v>
      </c>
      <c r="CG284" t="s">
        <v>136</v>
      </c>
      <c r="CH284" t="s">
        <v>121</v>
      </c>
      <c r="CI284" s="6">
        <v>96950</v>
      </c>
      <c r="CJ284" s="10">
        <v>10.3</v>
      </c>
      <c r="CK284" s="10">
        <v>12</v>
      </c>
      <c r="CL284" s="10">
        <v>15.45</v>
      </c>
      <c r="CM284" s="10">
        <v>18</v>
      </c>
      <c r="CN284" t="s">
        <v>137</v>
      </c>
      <c r="CO284" t="s">
        <v>133</v>
      </c>
      <c r="CP284" t="s">
        <v>138</v>
      </c>
      <c r="CR284" t="s">
        <v>117</v>
      </c>
      <c r="CS284" t="s">
        <v>139</v>
      </c>
      <c r="CT284" t="s">
        <v>139</v>
      </c>
      <c r="CU284" t="s">
        <v>139</v>
      </c>
      <c r="CV284" t="s">
        <v>140</v>
      </c>
      <c r="CW284" t="s">
        <v>139</v>
      </c>
      <c r="CX284" t="s">
        <v>139</v>
      </c>
      <c r="CY284" t="s">
        <v>9356</v>
      </c>
      <c r="CZ284" s="8">
        <v>16702341795</v>
      </c>
      <c r="DA284" t="s">
        <v>2930</v>
      </c>
      <c r="DB284" t="s">
        <v>2937</v>
      </c>
      <c r="DC284" t="s">
        <v>139</v>
      </c>
      <c r="DD284" t="s">
        <v>117</v>
      </c>
    </row>
    <row r="285" spans="1:114" ht="15" customHeight="1" x14ac:dyDescent="0.35">
      <c r="A285" t="s">
        <v>12877</v>
      </c>
      <c r="B285" t="s">
        <v>166</v>
      </c>
      <c r="C285" s="1">
        <v>45470</v>
      </c>
      <c r="D285" s="1">
        <v>45581</v>
      </c>
      <c r="E285" t="s">
        <v>211</v>
      </c>
      <c r="G285" t="s">
        <v>117</v>
      </c>
      <c r="H285" t="s">
        <v>117</v>
      </c>
      <c r="I285" t="s">
        <v>117</v>
      </c>
      <c r="J285" t="s">
        <v>6701</v>
      </c>
      <c r="K285" t="s">
        <v>12878</v>
      </c>
      <c r="L285" t="s">
        <v>6950</v>
      </c>
      <c r="M285" t="s">
        <v>6703</v>
      </c>
      <c r="N285" t="s">
        <v>136</v>
      </c>
      <c r="O285" t="s">
        <v>121</v>
      </c>
      <c r="P285" s="6">
        <v>96950</v>
      </c>
      <c r="Q285" t="s">
        <v>122</v>
      </c>
      <c r="S285" s="8">
        <v>16702341795</v>
      </c>
      <c r="U285" t="s">
        <v>2927</v>
      </c>
      <c r="V285">
        <v>441110</v>
      </c>
      <c r="W285" t="s">
        <v>124</v>
      </c>
      <c r="Y285" t="s">
        <v>6704</v>
      </c>
      <c r="Z285" t="s">
        <v>5227</v>
      </c>
      <c r="AA285" t="s">
        <v>5228</v>
      </c>
      <c r="AB285" t="s">
        <v>4522</v>
      </c>
      <c r="AC285" t="s">
        <v>6705</v>
      </c>
      <c r="AD285" t="s">
        <v>6703</v>
      </c>
      <c r="AE285" t="s">
        <v>136</v>
      </c>
      <c r="AF285" t="s">
        <v>121</v>
      </c>
      <c r="AG285" s="6">
        <v>96950</v>
      </c>
      <c r="AH285" t="s">
        <v>122</v>
      </c>
      <c r="AJ285" s="8">
        <v>16702341795</v>
      </c>
      <c r="AL285" t="s">
        <v>2930</v>
      </c>
      <c r="BE285" t="str">
        <f>"49-3042.00"</f>
        <v>49-3042.00</v>
      </c>
      <c r="BF285" t="s">
        <v>3611</v>
      </c>
      <c r="BG285" t="s">
        <v>12879</v>
      </c>
      <c r="BH285" t="s">
        <v>12880</v>
      </c>
      <c r="BI285">
        <v>2</v>
      </c>
      <c r="BK285" s="1">
        <v>45505</v>
      </c>
      <c r="BL285" s="1">
        <v>45868</v>
      </c>
      <c r="BO285">
        <v>35</v>
      </c>
      <c r="BP285">
        <v>0</v>
      </c>
      <c r="BQ285">
        <v>6</v>
      </c>
      <c r="BR285">
        <v>6</v>
      </c>
      <c r="BS285">
        <v>6</v>
      </c>
      <c r="BT285">
        <v>6</v>
      </c>
      <c r="BU285">
        <v>6</v>
      </c>
      <c r="BV285">
        <v>5</v>
      </c>
      <c r="BW285" t="str">
        <f>"9:00 AM"</f>
        <v>9:00 AM</v>
      </c>
      <c r="BX285" t="str">
        <f>"4:00 PM"</f>
        <v>4:00 PM</v>
      </c>
      <c r="BY285" t="s">
        <v>159</v>
      </c>
      <c r="BZ285">
        <v>0</v>
      </c>
      <c r="CA285">
        <v>24</v>
      </c>
      <c r="CB285" t="s">
        <v>117</v>
      </c>
      <c r="CD285" s="2" t="s">
        <v>12881</v>
      </c>
      <c r="CE285" t="s">
        <v>12882</v>
      </c>
      <c r="CF285" t="s">
        <v>1304</v>
      </c>
      <c r="CG285" t="s">
        <v>136</v>
      </c>
      <c r="CH285" t="s">
        <v>121</v>
      </c>
      <c r="CI285" s="6">
        <v>96950</v>
      </c>
      <c r="CJ285" s="10">
        <v>11.25</v>
      </c>
      <c r="CK285" s="10">
        <v>15</v>
      </c>
      <c r="CL285" s="10">
        <v>16.88</v>
      </c>
      <c r="CM285" s="10">
        <v>22.5</v>
      </c>
      <c r="CN285" t="s">
        <v>137</v>
      </c>
      <c r="CO285" t="s">
        <v>133</v>
      </c>
      <c r="CP285" t="s">
        <v>138</v>
      </c>
      <c r="CR285" t="s">
        <v>117</v>
      </c>
      <c r="CS285" t="s">
        <v>139</v>
      </c>
      <c r="CT285" t="s">
        <v>139</v>
      </c>
      <c r="CU285" t="s">
        <v>139</v>
      </c>
      <c r="CV285" t="s">
        <v>140</v>
      </c>
      <c r="CW285" t="s">
        <v>139</v>
      </c>
      <c r="CX285" t="s">
        <v>139</v>
      </c>
      <c r="CY285" t="s">
        <v>12883</v>
      </c>
      <c r="CZ285" s="8">
        <v>16702341795</v>
      </c>
      <c r="DA285" t="s">
        <v>2930</v>
      </c>
      <c r="DB285" t="s">
        <v>2937</v>
      </c>
      <c r="DC285" t="s">
        <v>139</v>
      </c>
      <c r="DD285" t="s">
        <v>117</v>
      </c>
    </row>
    <row r="286" spans="1:114" ht="15" customHeight="1" x14ac:dyDescent="0.35">
      <c r="A286" t="s">
        <v>12976</v>
      </c>
      <c r="B286" t="s">
        <v>166</v>
      </c>
      <c r="C286" s="1">
        <v>45471</v>
      </c>
      <c r="D286" s="1">
        <v>45581</v>
      </c>
      <c r="E286" t="s">
        <v>211</v>
      </c>
      <c r="G286" t="s">
        <v>117</v>
      </c>
      <c r="H286" t="s">
        <v>117</v>
      </c>
      <c r="I286" t="s">
        <v>117</v>
      </c>
      <c r="J286" t="s">
        <v>12977</v>
      </c>
      <c r="K286" t="s">
        <v>12978</v>
      </c>
      <c r="L286" t="s">
        <v>12979</v>
      </c>
      <c r="M286" t="s">
        <v>140</v>
      </c>
      <c r="N286" t="s">
        <v>551</v>
      </c>
      <c r="O286" t="s">
        <v>121</v>
      </c>
      <c r="P286" s="6">
        <v>96952</v>
      </c>
      <c r="Q286" t="s">
        <v>122</v>
      </c>
      <c r="R286" t="s">
        <v>1677</v>
      </c>
      <c r="S286" s="8">
        <v>16707889668</v>
      </c>
      <c r="U286" t="s">
        <v>12685</v>
      </c>
      <c r="V286">
        <v>111419</v>
      </c>
      <c r="W286" t="s">
        <v>124</v>
      </c>
      <c r="Y286" t="s">
        <v>12980</v>
      </c>
      <c r="Z286" t="s">
        <v>12981</v>
      </c>
      <c r="AB286" t="s">
        <v>205</v>
      </c>
      <c r="AC286" t="s">
        <v>12979</v>
      </c>
      <c r="AD286" t="s">
        <v>140</v>
      </c>
      <c r="AE286" t="s">
        <v>551</v>
      </c>
      <c r="AF286" t="s">
        <v>121</v>
      </c>
      <c r="AG286" s="6">
        <v>96952</v>
      </c>
      <c r="AH286" t="s">
        <v>122</v>
      </c>
      <c r="AJ286" s="8">
        <v>16707889668</v>
      </c>
      <c r="AL286" t="s">
        <v>12690</v>
      </c>
      <c r="BE286" t="str">
        <f>"45-2092.00"</f>
        <v>45-2092.00</v>
      </c>
      <c r="BF286" t="s">
        <v>1014</v>
      </c>
      <c r="BG286" t="s">
        <v>12982</v>
      </c>
      <c r="BH286" t="s">
        <v>3539</v>
      </c>
      <c r="BI286">
        <v>4</v>
      </c>
      <c r="BK286" s="1">
        <v>45566</v>
      </c>
      <c r="BL286" s="1">
        <v>45930</v>
      </c>
      <c r="BO286">
        <v>35</v>
      </c>
      <c r="BP286">
        <v>0</v>
      </c>
      <c r="BQ286">
        <v>7</v>
      </c>
      <c r="BR286">
        <v>7</v>
      </c>
      <c r="BS286">
        <v>7</v>
      </c>
      <c r="BT286">
        <v>7</v>
      </c>
      <c r="BU286">
        <v>7</v>
      </c>
      <c r="BV286">
        <v>0</v>
      </c>
      <c r="BW286" t="str">
        <f>"7:00 AM"</f>
        <v>7:00 AM</v>
      </c>
      <c r="BX286" t="str">
        <f>"5:00 PM"</f>
        <v>5:00 PM</v>
      </c>
      <c r="BY286" t="s">
        <v>133</v>
      </c>
      <c r="BZ286">
        <v>0</v>
      </c>
      <c r="CA286">
        <v>3</v>
      </c>
      <c r="CB286" t="s">
        <v>117</v>
      </c>
      <c r="CD286" s="2" t="s">
        <v>12983</v>
      </c>
      <c r="CE286" t="s">
        <v>12979</v>
      </c>
      <c r="CF286" t="s">
        <v>140</v>
      </c>
      <c r="CG286" t="s">
        <v>551</v>
      </c>
      <c r="CH286" t="s">
        <v>121</v>
      </c>
      <c r="CI286" s="6">
        <v>96952</v>
      </c>
      <c r="CJ286" s="10">
        <v>12.16</v>
      </c>
      <c r="CK286" s="10">
        <v>12.16</v>
      </c>
      <c r="CL286" s="10">
        <v>18.239999999999998</v>
      </c>
      <c r="CM286" s="10">
        <v>18.239999999999998</v>
      </c>
      <c r="CN286" t="s">
        <v>137</v>
      </c>
      <c r="CO286" t="s">
        <v>12984</v>
      </c>
      <c r="CP286" t="s">
        <v>138</v>
      </c>
      <c r="CR286" t="s">
        <v>117</v>
      </c>
      <c r="CS286" t="s">
        <v>139</v>
      </c>
      <c r="CT286" t="s">
        <v>140</v>
      </c>
      <c r="CU286" t="s">
        <v>139</v>
      </c>
      <c r="CV286" t="s">
        <v>140</v>
      </c>
      <c r="CW286" t="s">
        <v>139</v>
      </c>
      <c r="CX286" t="s">
        <v>140</v>
      </c>
      <c r="CY286" t="s">
        <v>3400</v>
      </c>
      <c r="CZ286" s="8">
        <v>16707889668</v>
      </c>
      <c r="DA286" t="s">
        <v>12690</v>
      </c>
      <c r="DB286" t="s">
        <v>140</v>
      </c>
      <c r="DC286" t="s">
        <v>139</v>
      </c>
      <c r="DD286" t="s">
        <v>117</v>
      </c>
    </row>
    <row r="287" spans="1:114" ht="15" customHeight="1" x14ac:dyDescent="0.35">
      <c r="A287" t="s">
        <v>6346</v>
      </c>
      <c r="B287" t="s">
        <v>166</v>
      </c>
      <c r="C287" s="1">
        <v>45476</v>
      </c>
      <c r="D287" s="1">
        <v>45581</v>
      </c>
      <c r="E287" t="s">
        <v>211</v>
      </c>
      <c r="G287" t="s">
        <v>117</v>
      </c>
      <c r="H287" t="s">
        <v>117</v>
      </c>
      <c r="I287" t="s">
        <v>117</v>
      </c>
      <c r="J287" t="s">
        <v>6347</v>
      </c>
      <c r="L287" t="s">
        <v>6348</v>
      </c>
      <c r="N287" t="s">
        <v>120</v>
      </c>
      <c r="O287" t="s">
        <v>121</v>
      </c>
      <c r="P287" s="6">
        <v>96950</v>
      </c>
      <c r="Q287" t="s">
        <v>122</v>
      </c>
      <c r="S287" s="8">
        <v>16702850478</v>
      </c>
      <c r="U287" t="s">
        <v>6349</v>
      </c>
      <c r="V287">
        <v>561320</v>
      </c>
      <c r="W287" t="s">
        <v>124</v>
      </c>
      <c r="Y287" t="s">
        <v>6350</v>
      </c>
      <c r="Z287" t="s">
        <v>6351</v>
      </c>
      <c r="AA287" t="s">
        <v>1914</v>
      </c>
      <c r="AB287" t="s">
        <v>128</v>
      </c>
      <c r="AC287" t="s">
        <v>6348</v>
      </c>
      <c r="AE287" t="s">
        <v>120</v>
      </c>
      <c r="AF287" t="s">
        <v>121</v>
      </c>
      <c r="AG287" s="6">
        <v>96950</v>
      </c>
      <c r="AH287" t="s">
        <v>122</v>
      </c>
      <c r="AJ287" s="8">
        <v>16702850478</v>
      </c>
      <c r="AL287" t="s">
        <v>6352</v>
      </c>
      <c r="BE287" t="str">
        <f>"49-9071.00"</f>
        <v>49-9071.00</v>
      </c>
      <c r="BF287" t="s">
        <v>156</v>
      </c>
      <c r="BG287" t="s">
        <v>6353</v>
      </c>
      <c r="BH287" t="s">
        <v>423</v>
      </c>
      <c r="BI287">
        <v>8</v>
      </c>
      <c r="BK287" s="1">
        <v>45566</v>
      </c>
      <c r="BL287" s="1">
        <v>45930</v>
      </c>
      <c r="BO287">
        <v>40</v>
      </c>
      <c r="BP287">
        <v>0</v>
      </c>
      <c r="BQ287">
        <v>0</v>
      </c>
      <c r="BR287">
        <v>8</v>
      </c>
      <c r="BS287">
        <v>8</v>
      </c>
      <c r="BT287">
        <v>8</v>
      </c>
      <c r="BU287">
        <v>8</v>
      </c>
      <c r="BV287">
        <v>8</v>
      </c>
      <c r="BW287" t="str">
        <f>"8:00 AM"</f>
        <v>8:00 AM</v>
      </c>
      <c r="BX287" t="str">
        <f>"5:00 PM"</f>
        <v>5:00 PM</v>
      </c>
      <c r="BY287" t="s">
        <v>133</v>
      </c>
      <c r="BZ287">
        <v>0</v>
      </c>
      <c r="CA287">
        <v>12</v>
      </c>
      <c r="CB287" t="s">
        <v>117</v>
      </c>
      <c r="CD287" s="2" t="s">
        <v>6354</v>
      </c>
      <c r="CE287" t="s">
        <v>6355</v>
      </c>
      <c r="CG287" t="s">
        <v>120</v>
      </c>
      <c r="CH287" t="s">
        <v>121</v>
      </c>
      <c r="CI287" s="6">
        <v>96950</v>
      </c>
      <c r="CJ287" s="10">
        <v>9.5399999999999991</v>
      </c>
      <c r="CK287" s="10">
        <v>9.5399999999999991</v>
      </c>
      <c r="CL287" s="10">
        <v>0</v>
      </c>
      <c r="CM287" s="10">
        <v>0</v>
      </c>
      <c r="CN287" t="s">
        <v>137</v>
      </c>
      <c r="CO287" t="s">
        <v>162</v>
      </c>
      <c r="CP287" t="s">
        <v>138</v>
      </c>
      <c r="CR287" t="s">
        <v>117</v>
      </c>
      <c r="CS287" t="s">
        <v>139</v>
      </c>
      <c r="CT287" t="s">
        <v>140</v>
      </c>
      <c r="CU287" t="s">
        <v>140</v>
      </c>
      <c r="CV287" t="s">
        <v>140</v>
      </c>
      <c r="CW287" t="s">
        <v>139</v>
      </c>
      <c r="CX287" t="s">
        <v>140</v>
      </c>
      <c r="CY287" t="s">
        <v>3387</v>
      </c>
      <c r="CZ287" s="8">
        <v>16702850478</v>
      </c>
      <c r="DA287" t="s">
        <v>6352</v>
      </c>
      <c r="DB287" t="s">
        <v>164</v>
      </c>
      <c r="DC287" t="s">
        <v>139</v>
      </c>
      <c r="DD287" t="s">
        <v>117</v>
      </c>
      <c r="DE287" t="s">
        <v>6350</v>
      </c>
      <c r="DF287" t="s">
        <v>6351</v>
      </c>
      <c r="DG287" t="s">
        <v>1914</v>
      </c>
      <c r="DH287" t="s">
        <v>6349</v>
      </c>
      <c r="DI287" t="s">
        <v>6347</v>
      </c>
      <c r="DJ287" t="s">
        <v>6352</v>
      </c>
    </row>
    <row r="288" spans="1:114" ht="15" customHeight="1" x14ac:dyDescent="0.35">
      <c r="A288" t="s">
        <v>6335</v>
      </c>
      <c r="B288" t="s">
        <v>144</v>
      </c>
      <c r="C288" s="1">
        <v>45477</v>
      </c>
      <c r="D288" s="1">
        <v>45581</v>
      </c>
      <c r="E288" t="s">
        <v>116</v>
      </c>
      <c r="F288" s="1">
        <v>45590</v>
      </c>
      <c r="G288" t="s">
        <v>117</v>
      </c>
      <c r="H288" t="s">
        <v>117</v>
      </c>
      <c r="I288" t="s">
        <v>117</v>
      </c>
      <c r="J288" t="s">
        <v>5060</v>
      </c>
      <c r="K288" t="s">
        <v>6336</v>
      </c>
      <c r="L288" t="s">
        <v>5065</v>
      </c>
      <c r="N288" t="s">
        <v>120</v>
      </c>
      <c r="O288" t="s">
        <v>121</v>
      </c>
      <c r="P288" s="6">
        <v>96950</v>
      </c>
      <c r="Q288" t="s">
        <v>122</v>
      </c>
      <c r="R288" t="s">
        <v>382</v>
      </c>
      <c r="S288" s="8">
        <v>16707890510</v>
      </c>
      <c r="U288" t="s">
        <v>5063</v>
      </c>
      <c r="V288">
        <v>445250</v>
      </c>
      <c r="W288" t="s">
        <v>124</v>
      </c>
      <c r="Y288" t="s">
        <v>5064</v>
      </c>
      <c r="Z288" t="s">
        <v>3096</v>
      </c>
      <c r="AB288" t="s">
        <v>1406</v>
      </c>
      <c r="AC288" t="s">
        <v>5065</v>
      </c>
      <c r="AE288" t="s">
        <v>120</v>
      </c>
      <c r="AF288" t="s">
        <v>121</v>
      </c>
      <c r="AG288" s="6">
        <v>96950</v>
      </c>
      <c r="AH288" t="s">
        <v>122</v>
      </c>
      <c r="AI288" t="s">
        <v>382</v>
      </c>
      <c r="AJ288" s="8">
        <v>16707890510</v>
      </c>
      <c r="AL288" t="s">
        <v>5066</v>
      </c>
      <c r="BE288" t="str">
        <f>"51-3022.00"</f>
        <v>51-3022.00</v>
      </c>
      <c r="BF288" t="s">
        <v>2873</v>
      </c>
      <c r="BG288" t="s">
        <v>6337</v>
      </c>
      <c r="BH288" t="s">
        <v>6338</v>
      </c>
      <c r="BI288">
        <v>3</v>
      </c>
      <c r="BJ288">
        <v>3</v>
      </c>
      <c r="BK288" s="1">
        <v>45592</v>
      </c>
      <c r="BL288" s="1">
        <v>45956</v>
      </c>
      <c r="BM288" s="1">
        <v>45592</v>
      </c>
      <c r="BN288" s="1">
        <v>45956</v>
      </c>
      <c r="BO288">
        <v>35</v>
      </c>
      <c r="BP288">
        <v>0</v>
      </c>
      <c r="BQ288">
        <v>0</v>
      </c>
      <c r="BR288">
        <v>7</v>
      </c>
      <c r="BS288">
        <v>7</v>
      </c>
      <c r="BT288">
        <v>7</v>
      </c>
      <c r="BU288">
        <v>7</v>
      </c>
      <c r="BV288">
        <v>7</v>
      </c>
      <c r="BW288" t="str">
        <f>"8:00 AM"</f>
        <v>8:00 AM</v>
      </c>
      <c r="BX288" t="str">
        <f>"5:00 PM"</f>
        <v>5:00 PM</v>
      </c>
      <c r="BY288" t="s">
        <v>133</v>
      </c>
      <c r="BZ288">
        <v>0</v>
      </c>
      <c r="CA288">
        <v>3</v>
      </c>
      <c r="CB288" t="s">
        <v>117</v>
      </c>
      <c r="CD288" t="s">
        <v>393</v>
      </c>
      <c r="CE288" t="s">
        <v>2026</v>
      </c>
      <c r="CF288" t="s">
        <v>570</v>
      </c>
      <c r="CG288" t="s">
        <v>120</v>
      </c>
      <c r="CH288" t="s">
        <v>121</v>
      </c>
      <c r="CI288" s="6">
        <v>96950</v>
      </c>
      <c r="CJ288" s="10">
        <v>12.17</v>
      </c>
      <c r="CK288" s="10">
        <v>12.17</v>
      </c>
      <c r="CL288" s="10">
        <v>18.260000000000002</v>
      </c>
      <c r="CM288" s="10">
        <v>18.260000000000002</v>
      </c>
      <c r="CN288" t="s">
        <v>137</v>
      </c>
      <c r="CO288" t="s">
        <v>393</v>
      </c>
      <c r="CP288" t="s">
        <v>138</v>
      </c>
      <c r="CR288" t="s">
        <v>117</v>
      </c>
      <c r="CS288" t="s">
        <v>139</v>
      </c>
      <c r="CT288" t="s">
        <v>140</v>
      </c>
      <c r="CU288" t="s">
        <v>139</v>
      </c>
      <c r="CV288" t="s">
        <v>140</v>
      </c>
      <c r="CW288" t="s">
        <v>139</v>
      </c>
      <c r="CX288" t="s">
        <v>140</v>
      </c>
      <c r="CY288" t="s">
        <v>394</v>
      </c>
      <c r="CZ288" s="8">
        <v>16707890510</v>
      </c>
      <c r="DA288" t="s">
        <v>5066</v>
      </c>
      <c r="DB288" t="s">
        <v>1095</v>
      </c>
      <c r="DC288" t="s">
        <v>139</v>
      </c>
      <c r="DD288" t="s">
        <v>117</v>
      </c>
    </row>
    <row r="289" spans="1:114" ht="15" customHeight="1" x14ac:dyDescent="0.35">
      <c r="A289" t="s">
        <v>12916</v>
      </c>
      <c r="B289" t="s">
        <v>144</v>
      </c>
      <c r="C289" s="1">
        <v>45481</v>
      </c>
      <c r="D289" s="1">
        <v>45581</v>
      </c>
      <c r="E289" t="s">
        <v>211</v>
      </c>
      <c r="F289" s="1">
        <v>45564</v>
      </c>
      <c r="G289" t="s">
        <v>139</v>
      </c>
      <c r="H289" t="s">
        <v>117</v>
      </c>
      <c r="I289" t="s">
        <v>117</v>
      </c>
      <c r="J289" t="s">
        <v>10065</v>
      </c>
      <c r="K289" t="s">
        <v>10065</v>
      </c>
      <c r="L289" t="s">
        <v>10057</v>
      </c>
      <c r="M289" t="s">
        <v>12917</v>
      </c>
      <c r="N289" t="s">
        <v>120</v>
      </c>
      <c r="O289" t="s">
        <v>121</v>
      </c>
      <c r="P289" s="6">
        <v>96950</v>
      </c>
      <c r="Q289" t="s">
        <v>122</v>
      </c>
      <c r="R289" t="s">
        <v>140</v>
      </c>
      <c r="S289" s="8">
        <v>16703227772</v>
      </c>
      <c r="U289" t="s">
        <v>10059</v>
      </c>
      <c r="V289">
        <v>488510</v>
      </c>
      <c r="W289" t="s">
        <v>124</v>
      </c>
      <c r="Y289" t="s">
        <v>2750</v>
      </c>
      <c r="Z289" t="s">
        <v>6859</v>
      </c>
      <c r="AA289" t="s">
        <v>4326</v>
      </c>
      <c r="AB289" t="s">
        <v>128</v>
      </c>
      <c r="AC289" t="s">
        <v>10057</v>
      </c>
      <c r="AD289" t="s">
        <v>12917</v>
      </c>
      <c r="AE289" t="s">
        <v>120</v>
      </c>
      <c r="AF289" t="s">
        <v>121</v>
      </c>
      <c r="AG289" s="6">
        <v>96950</v>
      </c>
      <c r="AH289" t="s">
        <v>122</v>
      </c>
      <c r="AI289" t="s">
        <v>1488</v>
      </c>
      <c r="AJ289" s="8">
        <v>16703227772</v>
      </c>
      <c r="AL289" t="s">
        <v>10061</v>
      </c>
      <c r="BE289" t="str">
        <f>"13-2011.00"</f>
        <v>13-2011.00</v>
      </c>
      <c r="BF289" t="s">
        <v>934</v>
      </c>
      <c r="BG289" t="s">
        <v>12918</v>
      </c>
      <c r="BH289" t="s">
        <v>2233</v>
      </c>
      <c r="BI289">
        <v>1</v>
      </c>
      <c r="BJ289">
        <v>1</v>
      </c>
      <c r="BK289" s="1">
        <v>45566</v>
      </c>
      <c r="BL289" s="1">
        <v>45931</v>
      </c>
      <c r="BM289" s="1">
        <v>45581</v>
      </c>
      <c r="BN289" s="1">
        <v>45931</v>
      </c>
      <c r="BO289">
        <v>40</v>
      </c>
      <c r="BP289">
        <v>0</v>
      </c>
      <c r="BQ289">
        <v>8</v>
      </c>
      <c r="BR289">
        <v>8</v>
      </c>
      <c r="BS289">
        <v>8</v>
      </c>
      <c r="BT289">
        <v>8</v>
      </c>
      <c r="BU289">
        <v>8</v>
      </c>
      <c r="BV289">
        <v>0</v>
      </c>
      <c r="BW289" t="str">
        <f>"8:00 AM"</f>
        <v>8:00 AM</v>
      </c>
      <c r="BX289" t="str">
        <f>"5:00 PM"</f>
        <v>5:00 PM</v>
      </c>
      <c r="BY289" t="s">
        <v>588</v>
      </c>
      <c r="BZ289">
        <v>0</v>
      </c>
      <c r="CA289">
        <v>48</v>
      </c>
      <c r="CB289" t="s">
        <v>117</v>
      </c>
      <c r="CD289" s="2" t="s">
        <v>12919</v>
      </c>
      <c r="CE289" t="s">
        <v>12006</v>
      </c>
      <c r="CF289" t="s">
        <v>12920</v>
      </c>
      <c r="CG289" t="s">
        <v>120</v>
      </c>
      <c r="CH289" t="s">
        <v>121</v>
      </c>
      <c r="CI289" s="6">
        <v>96950</v>
      </c>
      <c r="CJ289" s="10">
        <v>16.98</v>
      </c>
      <c r="CK289" s="10">
        <v>19.5</v>
      </c>
      <c r="CL289" s="10">
        <v>25.47</v>
      </c>
      <c r="CM289" s="10">
        <v>29.25</v>
      </c>
      <c r="CN289" t="s">
        <v>137</v>
      </c>
      <c r="CP289" t="s">
        <v>138</v>
      </c>
      <c r="CR289" t="s">
        <v>117</v>
      </c>
      <c r="CS289" t="s">
        <v>139</v>
      </c>
      <c r="CT289" t="s">
        <v>140</v>
      </c>
      <c r="CU289" t="s">
        <v>139</v>
      </c>
      <c r="CV289" t="s">
        <v>139</v>
      </c>
      <c r="CW289" t="s">
        <v>139</v>
      </c>
      <c r="CX289" t="s">
        <v>140</v>
      </c>
      <c r="CY289" t="s">
        <v>12921</v>
      </c>
      <c r="CZ289" s="8">
        <v>16703227772</v>
      </c>
      <c r="DA289" t="s">
        <v>10061</v>
      </c>
      <c r="DB289" t="s">
        <v>164</v>
      </c>
      <c r="DC289" t="s">
        <v>139</v>
      </c>
      <c r="DD289" t="s">
        <v>117</v>
      </c>
      <c r="DE289" t="s">
        <v>3406</v>
      </c>
      <c r="DF289" t="s">
        <v>3450</v>
      </c>
      <c r="DG289" t="s">
        <v>1914</v>
      </c>
      <c r="DH289" t="s">
        <v>10059</v>
      </c>
      <c r="DI289" t="s">
        <v>10065</v>
      </c>
      <c r="DJ289" t="s">
        <v>10061</v>
      </c>
    </row>
    <row r="290" spans="1:114" ht="15" customHeight="1" x14ac:dyDescent="0.35">
      <c r="A290" t="s">
        <v>14469</v>
      </c>
      <c r="B290" t="s">
        <v>144</v>
      </c>
      <c r="C290" s="1">
        <v>45483</v>
      </c>
      <c r="D290" s="1">
        <v>45581</v>
      </c>
      <c r="E290" t="s">
        <v>116</v>
      </c>
      <c r="F290" s="1">
        <v>45564</v>
      </c>
      <c r="G290" t="s">
        <v>117</v>
      </c>
      <c r="H290" t="s">
        <v>117</v>
      </c>
      <c r="I290" t="s">
        <v>117</v>
      </c>
      <c r="J290" t="s">
        <v>2063</v>
      </c>
      <c r="K290" t="s">
        <v>2063</v>
      </c>
      <c r="L290" t="s">
        <v>2064</v>
      </c>
      <c r="M290" t="s">
        <v>14470</v>
      </c>
      <c r="N290" t="s">
        <v>120</v>
      </c>
      <c r="O290" t="s">
        <v>121</v>
      </c>
      <c r="P290" s="6">
        <v>96950</v>
      </c>
      <c r="Q290" t="s">
        <v>122</v>
      </c>
      <c r="S290" s="8">
        <v>16709898603</v>
      </c>
      <c r="U290" t="s">
        <v>2065</v>
      </c>
      <c r="V290">
        <v>2383</v>
      </c>
      <c r="W290" t="s">
        <v>124</v>
      </c>
      <c r="Y290" t="s">
        <v>916</v>
      </c>
      <c r="Z290" t="s">
        <v>2066</v>
      </c>
      <c r="AB290" t="s">
        <v>128</v>
      </c>
      <c r="AC290" t="s">
        <v>2067</v>
      </c>
      <c r="AE290" t="s">
        <v>120</v>
      </c>
      <c r="AF290" t="s">
        <v>121</v>
      </c>
      <c r="AG290" s="6">
        <v>96950</v>
      </c>
      <c r="AH290" t="s">
        <v>122</v>
      </c>
      <c r="AJ290" s="8">
        <v>16702356623</v>
      </c>
      <c r="AL290" t="s">
        <v>2072</v>
      </c>
      <c r="BE290" t="str">
        <f>"49-9071.00"</f>
        <v>49-9071.00</v>
      </c>
      <c r="BF290" t="s">
        <v>156</v>
      </c>
      <c r="BG290" t="s">
        <v>14471</v>
      </c>
      <c r="BH290" t="s">
        <v>423</v>
      </c>
      <c r="BI290">
        <v>1</v>
      </c>
      <c r="BJ290">
        <v>1</v>
      </c>
      <c r="BK290" s="1">
        <v>45566</v>
      </c>
      <c r="BL290" s="1">
        <v>46660</v>
      </c>
      <c r="BM290" s="1">
        <v>45581</v>
      </c>
      <c r="BN290" s="1">
        <v>46660</v>
      </c>
      <c r="BO290">
        <v>38</v>
      </c>
      <c r="BP290">
        <v>0</v>
      </c>
      <c r="BQ290">
        <v>8</v>
      </c>
      <c r="BR290">
        <v>0</v>
      </c>
      <c r="BS290">
        <v>7</v>
      </c>
      <c r="BT290">
        <v>7</v>
      </c>
      <c r="BU290">
        <v>8</v>
      </c>
      <c r="BV290">
        <v>8</v>
      </c>
      <c r="BW290" t="str">
        <f>"9:00 AM"</f>
        <v>9:00 AM</v>
      </c>
      <c r="BX290" t="str">
        <f>"5:00 PM"</f>
        <v>5:00 PM</v>
      </c>
      <c r="BY290" t="s">
        <v>133</v>
      </c>
      <c r="BZ290">
        <v>0</v>
      </c>
      <c r="CA290">
        <v>12</v>
      </c>
      <c r="CB290" t="s">
        <v>117</v>
      </c>
      <c r="CD290" t="s">
        <v>3462</v>
      </c>
      <c r="CE290" t="s">
        <v>2067</v>
      </c>
      <c r="CG290" t="s">
        <v>120</v>
      </c>
      <c r="CH290" t="s">
        <v>121</v>
      </c>
      <c r="CI290" s="6">
        <v>96950</v>
      </c>
      <c r="CJ290" s="10">
        <v>9.75</v>
      </c>
      <c r="CK290" s="10">
        <v>10</v>
      </c>
      <c r="CL290" s="10">
        <v>14.63</v>
      </c>
      <c r="CM290" s="10">
        <v>15</v>
      </c>
      <c r="CN290" t="s">
        <v>137</v>
      </c>
      <c r="CP290" t="s">
        <v>138</v>
      </c>
      <c r="CR290" t="s">
        <v>117</v>
      </c>
      <c r="CS290" t="s">
        <v>139</v>
      </c>
      <c r="CT290" t="s">
        <v>140</v>
      </c>
      <c r="CU290" t="s">
        <v>139</v>
      </c>
      <c r="CV290" t="s">
        <v>140</v>
      </c>
      <c r="CW290" t="s">
        <v>139</v>
      </c>
      <c r="CX290" t="s">
        <v>140</v>
      </c>
      <c r="CY290" t="s">
        <v>3463</v>
      </c>
      <c r="CZ290" s="8">
        <v>16707897385</v>
      </c>
      <c r="DA290" t="s">
        <v>2072</v>
      </c>
      <c r="DB290" t="s">
        <v>140</v>
      </c>
      <c r="DC290" t="s">
        <v>139</v>
      </c>
      <c r="DD290" t="s">
        <v>117</v>
      </c>
    </row>
    <row r="291" spans="1:114" ht="15" customHeight="1" x14ac:dyDescent="0.35">
      <c r="A291" t="s">
        <v>17025</v>
      </c>
      <c r="B291" t="s">
        <v>166</v>
      </c>
      <c r="C291" s="1">
        <v>45487</v>
      </c>
      <c r="D291" s="1">
        <v>45581</v>
      </c>
      <c r="E291" t="s">
        <v>211</v>
      </c>
      <c r="G291" t="s">
        <v>117</v>
      </c>
      <c r="H291" t="s">
        <v>117</v>
      </c>
      <c r="I291" t="s">
        <v>117</v>
      </c>
      <c r="J291" t="s">
        <v>5510</v>
      </c>
      <c r="K291" t="s">
        <v>5510</v>
      </c>
      <c r="L291" t="s">
        <v>17011</v>
      </c>
      <c r="M291" t="s">
        <v>6561</v>
      </c>
      <c r="N291" t="s">
        <v>248</v>
      </c>
      <c r="O291" t="s">
        <v>121</v>
      </c>
      <c r="P291" s="6">
        <v>96951</v>
      </c>
      <c r="Q291" t="s">
        <v>122</v>
      </c>
      <c r="S291" s="8">
        <v>16702873741</v>
      </c>
      <c r="U291" t="s">
        <v>5513</v>
      </c>
      <c r="V291">
        <v>333111</v>
      </c>
      <c r="W291" t="s">
        <v>124</v>
      </c>
      <c r="Y291" t="s">
        <v>17012</v>
      </c>
      <c r="Z291" t="s">
        <v>17013</v>
      </c>
      <c r="AB291" t="s">
        <v>2015</v>
      </c>
      <c r="AC291" t="s">
        <v>17011</v>
      </c>
      <c r="AD291" t="s">
        <v>6561</v>
      </c>
      <c r="AE291" t="s">
        <v>248</v>
      </c>
      <c r="AF291" t="s">
        <v>121</v>
      </c>
      <c r="AG291" s="6">
        <v>96951</v>
      </c>
      <c r="AH291" t="s">
        <v>122</v>
      </c>
      <c r="AJ291" s="8">
        <v>16702873741</v>
      </c>
      <c r="AL291" t="s">
        <v>6400</v>
      </c>
      <c r="BE291" t="str">
        <f>"45-2092.00"</f>
        <v>45-2092.00</v>
      </c>
      <c r="BF291" t="s">
        <v>1014</v>
      </c>
      <c r="BG291" t="s">
        <v>17026</v>
      </c>
      <c r="BH291" t="s">
        <v>1016</v>
      </c>
      <c r="BI291">
        <v>1</v>
      </c>
      <c r="BK291" s="1">
        <v>45545</v>
      </c>
      <c r="BL291" s="1">
        <v>45909</v>
      </c>
      <c r="BO291">
        <v>35</v>
      </c>
      <c r="BP291">
        <v>0</v>
      </c>
      <c r="BQ291">
        <v>7</v>
      </c>
      <c r="BR291">
        <v>7</v>
      </c>
      <c r="BS291">
        <v>7</v>
      </c>
      <c r="BT291">
        <v>7</v>
      </c>
      <c r="BU291">
        <v>7</v>
      </c>
      <c r="BV291">
        <v>0</v>
      </c>
      <c r="BW291" t="str">
        <f>"8:00 AM"</f>
        <v>8:00 AM</v>
      </c>
      <c r="BX291" t="str">
        <f>"4:00 PM"</f>
        <v>4:00 PM</v>
      </c>
      <c r="BY291" t="s">
        <v>133</v>
      </c>
      <c r="BZ291">
        <v>0</v>
      </c>
      <c r="CA291">
        <v>3</v>
      </c>
      <c r="CB291" t="s">
        <v>117</v>
      </c>
      <c r="CD291" t="s">
        <v>17027</v>
      </c>
      <c r="CE291" t="s">
        <v>17028</v>
      </c>
      <c r="CF291" t="s">
        <v>6561</v>
      </c>
      <c r="CG291" t="s">
        <v>248</v>
      </c>
      <c r="CH291" t="s">
        <v>121</v>
      </c>
      <c r="CI291" s="6">
        <v>96951</v>
      </c>
      <c r="CJ291" s="10">
        <v>11.91</v>
      </c>
      <c r="CK291" s="10">
        <v>11.91</v>
      </c>
      <c r="CL291" s="10">
        <v>17.86</v>
      </c>
      <c r="CM291" s="10">
        <v>17.86</v>
      </c>
      <c r="CN291" t="s">
        <v>137</v>
      </c>
      <c r="CP291" t="s">
        <v>138</v>
      </c>
      <c r="CR291" t="s">
        <v>117</v>
      </c>
      <c r="CS291" t="s">
        <v>139</v>
      </c>
      <c r="CT291" t="s">
        <v>140</v>
      </c>
      <c r="CU291" t="s">
        <v>139</v>
      </c>
      <c r="CV291" t="s">
        <v>140</v>
      </c>
      <c r="CW291" t="s">
        <v>139</v>
      </c>
      <c r="CX291" t="s">
        <v>140</v>
      </c>
      <c r="CY291" t="s">
        <v>140</v>
      </c>
      <c r="CZ291" s="8">
        <v>16702873741</v>
      </c>
      <c r="DA291" t="s">
        <v>17029</v>
      </c>
      <c r="DB291" t="s">
        <v>164</v>
      </c>
      <c r="DC291" t="s">
        <v>139</v>
      </c>
      <c r="DD291" t="s">
        <v>117</v>
      </c>
    </row>
    <row r="292" spans="1:114" ht="15" customHeight="1" x14ac:dyDescent="0.35">
      <c r="A292" t="s">
        <v>15807</v>
      </c>
      <c r="B292" t="s">
        <v>166</v>
      </c>
      <c r="C292" s="1">
        <v>45489</v>
      </c>
      <c r="D292" s="1">
        <v>45581</v>
      </c>
      <c r="E292" t="s">
        <v>116</v>
      </c>
      <c r="F292" s="1">
        <v>45564</v>
      </c>
      <c r="G292" t="s">
        <v>117</v>
      </c>
      <c r="H292" t="s">
        <v>117</v>
      </c>
      <c r="I292" t="s">
        <v>117</v>
      </c>
      <c r="J292" t="s">
        <v>9629</v>
      </c>
      <c r="K292" t="s">
        <v>9630</v>
      </c>
      <c r="L292" t="s">
        <v>9631</v>
      </c>
      <c r="M292" t="s">
        <v>9632</v>
      </c>
      <c r="N292" t="s">
        <v>136</v>
      </c>
      <c r="O292" t="s">
        <v>121</v>
      </c>
      <c r="P292" s="6">
        <v>96950</v>
      </c>
      <c r="Q292" t="s">
        <v>122</v>
      </c>
      <c r="R292" t="s">
        <v>164</v>
      </c>
      <c r="S292" s="8">
        <v>16702346900</v>
      </c>
      <c r="U292" t="s">
        <v>9633</v>
      </c>
      <c r="V292">
        <v>722511</v>
      </c>
      <c r="W292" t="s">
        <v>124</v>
      </c>
      <c r="Y292" t="s">
        <v>9634</v>
      </c>
      <c r="Z292" t="s">
        <v>9635</v>
      </c>
      <c r="AB292" t="s">
        <v>205</v>
      </c>
      <c r="AC292" t="s">
        <v>9632</v>
      </c>
      <c r="AE292" t="s">
        <v>136</v>
      </c>
      <c r="AF292" t="s">
        <v>121</v>
      </c>
      <c r="AG292" s="6">
        <v>96950</v>
      </c>
      <c r="AH292" t="s">
        <v>122</v>
      </c>
      <c r="AJ292" s="8">
        <v>16702346900</v>
      </c>
      <c r="AL292" t="s">
        <v>9636</v>
      </c>
      <c r="BE292" t="str">
        <f>"35-2014.00"</f>
        <v>35-2014.00</v>
      </c>
      <c r="BF292" t="s">
        <v>191</v>
      </c>
      <c r="BG292" t="s">
        <v>9637</v>
      </c>
      <c r="BH292" t="s">
        <v>313</v>
      </c>
      <c r="BI292">
        <v>2</v>
      </c>
      <c r="BK292" s="1">
        <v>45566</v>
      </c>
      <c r="BL292" s="1">
        <v>45930</v>
      </c>
      <c r="BO292">
        <v>40</v>
      </c>
      <c r="BP292">
        <v>7</v>
      </c>
      <c r="BQ292">
        <v>0</v>
      </c>
      <c r="BR292">
        <v>6</v>
      </c>
      <c r="BS292">
        <v>6</v>
      </c>
      <c r="BT292">
        <v>7</v>
      </c>
      <c r="BU292">
        <v>7</v>
      </c>
      <c r="BV292">
        <v>7</v>
      </c>
      <c r="BW292" t="str">
        <f>"11:00 AM"</f>
        <v>11:00 AM</v>
      </c>
      <c r="BX292" t="str">
        <f>"9:00 PM"</f>
        <v>9:00 PM</v>
      </c>
      <c r="BY292" t="s">
        <v>133</v>
      </c>
      <c r="BZ292">
        <v>0</v>
      </c>
      <c r="CA292">
        <v>6</v>
      </c>
      <c r="CB292" t="s">
        <v>117</v>
      </c>
      <c r="CD292" s="2" t="s">
        <v>15808</v>
      </c>
      <c r="CE292" t="s">
        <v>9632</v>
      </c>
      <c r="CF292" t="s">
        <v>9631</v>
      </c>
      <c r="CG292" t="s">
        <v>136</v>
      </c>
      <c r="CH292" t="s">
        <v>121</v>
      </c>
      <c r="CI292" s="6">
        <v>96950</v>
      </c>
      <c r="CJ292" s="10">
        <v>8.83</v>
      </c>
      <c r="CK292" s="10">
        <v>8.83</v>
      </c>
      <c r="CL292" s="10">
        <v>13.25</v>
      </c>
      <c r="CM292" s="10">
        <v>13.25</v>
      </c>
      <c r="CN292" t="s">
        <v>137</v>
      </c>
      <c r="CO292" t="s">
        <v>162</v>
      </c>
      <c r="CP292" t="s">
        <v>138</v>
      </c>
      <c r="CR292" t="s">
        <v>117</v>
      </c>
      <c r="CS292" t="s">
        <v>139</v>
      </c>
      <c r="CT292" t="s">
        <v>140</v>
      </c>
      <c r="CU292" t="s">
        <v>139</v>
      </c>
      <c r="CV292" t="s">
        <v>140</v>
      </c>
      <c r="CW292" t="s">
        <v>139</v>
      </c>
      <c r="CX292" t="s">
        <v>140</v>
      </c>
      <c r="CY292" s="2" t="s">
        <v>15809</v>
      </c>
      <c r="CZ292" s="8">
        <v>16702346900</v>
      </c>
      <c r="DA292" t="s">
        <v>9636</v>
      </c>
      <c r="DB292" t="s">
        <v>164</v>
      </c>
      <c r="DC292" t="s">
        <v>139</v>
      </c>
      <c r="DD292" t="s">
        <v>117</v>
      </c>
      <c r="DE292" t="s">
        <v>9941</v>
      </c>
      <c r="DF292" t="s">
        <v>9942</v>
      </c>
      <c r="DG292" t="s">
        <v>3646</v>
      </c>
      <c r="DH292" t="s">
        <v>9633</v>
      </c>
      <c r="DI292" t="s">
        <v>15810</v>
      </c>
      <c r="DJ292" t="s">
        <v>9636</v>
      </c>
    </row>
    <row r="293" spans="1:114" ht="15" customHeight="1" x14ac:dyDescent="0.35">
      <c r="A293" t="s">
        <v>15970</v>
      </c>
      <c r="B293" t="s">
        <v>166</v>
      </c>
      <c r="C293" s="1">
        <v>45489</v>
      </c>
      <c r="D293" s="1">
        <v>45581</v>
      </c>
      <c r="E293" t="s">
        <v>116</v>
      </c>
      <c r="F293" s="1">
        <v>45564</v>
      </c>
      <c r="G293" t="s">
        <v>117</v>
      </c>
      <c r="H293" t="s">
        <v>117</v>
      </c>
      <c r="I293" t="s">
        <v>117</v>
      </c>
      <c r="J293" t="s">
        <v>2760</v>
      </c>
      <c r="K293" t="s">
        <v>2761</v>
      </c>
      <c r="L293" t="s">
        <v>4250</v>
      </c>
      <c r="M293" t="s">
        <v>4251</v>
      </c>
      <c r="N293" t="s">
        <v>120</v>
      </c>
      <c r="O293" t="s">
        <v>121</v>
      </c>
      <c r="P293" s="6">
        <v>96950</v>
      </c>
      <c r="Q293" t="s">
        <v>122</v>
      </c>
      <c r="S293" s="8">
        <v>16702876661</v>
      </c>
      <c r="U293" t="s">
        <v>2764</v>
      </c>
      <c r="V293">
        <v>812112</v>
      </c>
      <c r="W293" t="s">
        <v>124</v>
      </c>
      <c r="Y293" t="s">
        <v>489</v>
      </c>
      <c r="Z293" t="s">
        <v>490</v>
      </c>
      <c r="AB293" t="s">
        <v>2453</v>
      </c>
      <c r="AC293" t="s">
        <v>4250</v>
      </c>
      <c r="AD293" t="s">
        <v>4251</v>
      </c>
      <c r="AE293" t="s">
        <v>120</v>
      </c>
      <c r="AF293" t="s">
        <v>121</v>
      </c>
      <c r="AG293" s="6">
        <v>96950</v>
      </c>
      <c r="AH293" t="s">
        <v>122</v>
      </c>
      <c r="AJ293" s="8">
        <v>16702876661</v>
      </c>
      <c r="AL293" t="s">
        <v>2765</v>
      </c>
      <c r="BE293" t="str">
        <f>"39-5012"</f>
        <v>39-5012</v>
      </c>
      <c r="BF293" t="s">
        <v>272</v>
      </c>
      <c r="BG293" t="s">
        <v>15971</v>
      </c>
      <c r="BH293" t="s">
        <v>4655</v>
      </c>
      <c r="BI293">
        <v>1</v>
      </c>
      <c r="BK293" s="1">
        <v>45566</v>
      </c>
      <c r="BL293" s="1">
        <v>45930</v>
      </c>
      <c r="BO293">
        <v>40</v>
      </c>
      <c r="BP293">
        <v>7</v>
      </c>
      <c r="BQ293">
        <v>5</v>
      </c>
      <c r="BR293">
        <v>0</v>
      </c>
      <c r="BS293">
        <v>7</v>
      </c>
      <c r="BT293">
        <v>7</v>
      </c>
      <c r="BU293">
        <v>7</v>
      </c>
      <c r="BV293">
        <v>7</v>
      </c>
      <c r="BW293" t="str">
        <f>"11:00 AM"</f>
        <v>11:00 AM</v>
      </c>
      <c r="BX293" t="str">
        <f>"7:00 PM"</f>
        <v>7:00 PM</v>
      </c>
      <c r="BY293" t="s">
        <v>133</v>
      </c>
      <c r="BZ293">
        <v>0</v>
      </c>
      <c r="CA293">
        <v>12</v>
      </c>
      <c r="CB293" t="s">
        <v>117</v>
      </c>
      <c r="CD293" t="s">
        <v>15972</v>
      </c>
      <c r="CE293" t="s">
        <v>4250</v>
      </c>
      <c r="CF293" t="s">
        <v>4251</v>
      </c>
      <c r="CG293" t="s">
        <v>120</v>
      </c>
      <c r="CH293" t="s">
        <v>121</v>
      </c>
      <c r="CI293" s="6">
        <v>96950</v>
      </c>
      <c r="CJ293" s="10">
        <v>9.77</v>
      </c>
      <c r="CK293" s="10">
        <v>9.77</v>
      </c>
      <c r="CL293" s="10">
        <v>14.66</v>
      </c>
      <c r="CM293" s="10">
        <v>14.66</v>
      </c>
      <c r="CN293" t="s">
        <v>137</v>
      </c>
      <c r="CP293" t="s">
        <v>138</v>
      </c>
      <c r="CR293" t="s">
        <v>117</v>
      </c>
      <c r="CS293" t="s">
        <v>139</v>
      </c>
      <c r="CT293" t="s">
        <v>139</v>
      </c>
      <c r="CU293" t="s">
        <v>139</v>
      </c>
      <c r="CV293" t="s">
        <v>140</v>
      </c>
      <c r="CW293" t="s">
        <v>139</v>
      </c>
      <c r="CX293" t="s">
        <v>140</v>
      </c>
      <c r="CY293" t="s">
        <v>14559</v>
      </c>
      <c r="CZ293" s="8">
        <v>16702876661</v>
      </c>
      <c r="DA293" t="s">
        <v>2765</v>
      </c>
      <c r="DB293" t="s">
        <v>140</v>
      </c>
      <c r="DC293" t="s">
        <v>139</v>
      </c>
      <c r="DD293" t="s">
        <v>117</v>
      </c>
    </row>
    <row r="294" spans="1:114" ht="15" customHeight="1" x14ac:dyDescent="0.35">
      <c r="A294" t="s">
        <v>6484</v>
      </c>
      <c r="B294" t="s">
        <v>166</v>
      </c>
      <c r="C294" s="1">
        <v>45492</v>
      </c>
      <c r="D294" s="1">
        <v>45581</v>
      </c>
      <c r="E294" t="s">
        <v>211</v>
      </c>
      <c r="G294" t="s">
        <v>117</v>
      </c>
      <c r="H294" t="s">
        <v>117</v>
      </c>
      <c r="I294" t="s">
        <v>117</v>
      </c>
      <c r="J294" t="s">
        <v>6485</v>
      </c>
      <c r="K294" t="s">
        <v>6486</v>
      </c>
      <c r="L294" t="s">
        <v>6487</v>
      </c>
      <c r="M294" t="s">
        <v>6488</v>
      </c>
      <c r="N294" t="s">
        <v>120</v>
      </c>
      <c r="O294" t="s">
        <v>121</v>
      </c>
      <c r="P294" s="6">
        <v>96950</v>
      </c>
      <c r="Q294" t="s">
        <v>122</v>
      </c>
      <c r="S294" s="8">
        <v>16702341367</v>
      </c>
      <c r="U294" t="s">
        <v>6489</v>
      </c>
      <c r="V294">
        <v>32311</v>
      </c>
      <c r="W294" t="s">
        <v>124</v>
      </c>
      <c r="Y294" t="s">
        <v>450</v>
      </c>
      <c r="Z294" t="s">
        <v>6490</v>
      </c>
      <c r="AB294" t="s">
        <v>270</v>
      </c>
      <c r="AC294" t="s">
        <v>6491</v>
      </c>
      <c r="AD294" t="s">
        <v>6488</v>
      </c>
      <c r="AE294" t="s">
        <v>120</v>
      </c>
      <c r="AF294" t="s">
        <v>121</v>
      </c>
      <c r="AG294" s="6">
        <v>96950</v>
      </c>
      <c r="AH294" t="s">
        <v>122</v>
      </c>
      <c r="AJ294" s="8">
        <v>16702341367</v>
      </c>
      <c r="AL294" t="s">
        <v>6492</v>
      </c>
      <c r="BE294" t="str">
        <f>"43-9061.00"</f>
        <v>43-9061.00</v>
      </c>
      <c r="BF294" t="s">
        <v>4260</v>
      </c>
      <c r="BG294" t="s">
        <v>6493</v>
      </c>
      <c r="BH294" t="s">
        <v>6494</v>
      </c>
      <c r="BI294">
        <v>3</v>
      </c>
      <c r="BK294" s="1">
        <v>45566</v>
      </c>
      <c r="BL294" s="1">
        <v>45930</v>
      </c>
      <c r="BO294">
        <v>35</v>
      </c>
      <c r="BP294">
        <v>0</v>
      </c>
      <c r="BQ294">
        <v>7</v>
      </c>
      <c r="BR294">
        <v>7</v>
      </c>
      <c r="BS294">
        <v>7</v>
      </c>
      <c r="BT294">
        <v>7</v>
      </c>
      <c r="BU294">
        <v>7</v>
      </c>
      <c r="BV294">
        <v>0</v>
      </c>
      <c r="BW294" t="str">
        <f>"9:00 AM"</f>
        <v>9:00 AM</v>
      </c>
      <c r="BX294" t="str">
        <f>"5:00 PM"</f>
        <v>5:00 PM</v>
      </c>
      <c r="BY294" t="s">
        <v>159</v>
      </c>
      <c r="BZ294">
        <v>0</v>
      </c>
      <c r="CA294">
        <v>12</v>
      </c>
      <c r="CB294" t="s">
        <v>117</v>
      </c>
      <c r="CD294" t="s">
        <v>6495</v>
      </c>
      <c r="CE294" t="s">
        <v>6487</v>
      </c>
      <c r="CF294" t="s">
        <v>6488</v>
      </c>
      <c r="CG294" t="s">
        <v>120</v>
      </c>
      <c r="CH294" t="s">
        <v>121</v>
      </c>
      <c r="CI294" s="6">
        <v>96950</v>
      </c>
      <c r="CJ294" s="10">
        <v>9.9499999999999993</v>
      </c>
      <c r="CK294" s="10">
        <v>9.9499999999999993</v>
      </c>
      <c r="CL294" s="10">
        <v>14.93</v>
      </c>
      <c r="CM294" s="10">
        <v>14.93</v>
      </c>
      <c r="CN294" t="s">
        <v>137</v>
      </c>
      <c r="CO294" t="s">
        <v>164</v>
      </c>
      <c r="CP294" t="s">
        <v>138</v>
      </c>
      <c r="CR294" t="s">
        <v>117</v>
      </c>
      <c r="CS294" t="s">
        <v>139</v>
      </c>
      <c r="CT294" t="s">
        <v>139</v>
      </c>
      <c r="CU294" t="s">
        <v>139</v>
      </c>
      <c r="CV294" t="s">
        <v>140</v>
      </c>
      <c r="CW294" t="s">
        <v>139</v>
      </c>
      <c r="CX294" t="s">
        <v>140</v>
      </c>
      <c r="CY294" t="s">
        <v>6496</v>
      </c>
      <c r="CZ294" s="8">
        <v>16702341367</v>
      </c>
      <c r="DA294" t="s">
        <v>6492</v>
      </c>
      <c r="DB294" t="s">
        <v>164</v>
      </c>
      <c r="DC294" t="s">
        <v>139</v>
      </c>
      <c r="DD294" t="s">
        <v>117</v>
      </c>
      <c r="DE294" t="s">
        <v>450</v>
      </c>
      <c r="DF294" t="s">
        <v>6490</v>
      </c>
      <c r="DG294" t="s">
        <v>1086</v>
      </c>
      <c r="DH294" t="s">
        <v>6489</v>
      </c>
      <c r="DI294" t="s">
        <v>6485</v>
      </c>
      <c r="DJ294" t="s">
        <v>6492</v>
      </c>
    </row>
    <row r="295" spans="1:114" ht="15" customHeight="1" x14ac:dyDescent="0.35">
      <c r="A295" t="s">
        <v>17046</v>
      </c>
      <c r="B295" t="s">
        <v>166</v>
      </c>
      <c r="C295" s="1">
        <v>45492</v>
      </c>
      <c r="D295" s="1">
        <v>45581</v>
      </c>
      <c r="E295" t="s">
        <v>116</v>
      </c>
      <c r="F295" s="1">
        <v>45564</v>
      </c>
      <c r="G295" t="s">
        <v>117</v>
      </c>
      <c r="H295" t="s">
        <v>117</v>
      </c>
      <c r="I295" t="s">
        <v>117</v>
      </c>
      <c r="J295" t="s">
        <v>4391</v>
      </c>
      <c r="L295" t="s">
        <v>4392</v>
      </c>
      <c r="N295" t="s">
        <v>248</v>
      </c>
      <c r="O295" t="s">
        <v>121</v>
      </c>
      <c r="P295" s="6">
        <v>96951</v>
      </c>
      <c r="Q295" t="s">
        <v>122</v>
      </c>
      <c r="S295" s="8">
        <v>16705323131</v>
      </c>
      <c r="U295" t="s">
        <v>4393</v>
      </c>
      <c r="V295">
        <v>4231</v>
      </c>
      <c r="W295" t="s">
        <v>124</v>
      </c>
      <c r="Y295" t="s">
        <v>4394</v>
      </c>
      <c r="Z295" t="s">
        <v>4395</v>
      </c>
      <c r="AB295" t="s">
        <v>154</v>
      </c>
      <c r="AC295" t="s">
        <v>4392</v>
      </c>
      <c r="AE295" t="s">
        <v>248</v>
      </c>
      <c r="AF295" t="s">
        <v>121</v>
      </c>
      <c r="AG295" s="6">
        <v>96951</v>
      </c>
      <c r="AH295" t="s">
        <v>122</v>
      </c>
      <c r="AJ295" s="8">
        <v>16705323131</v>
      </c>
      <c r="AL295" t="s">
        <v>4396</v>
      </c>
      <c r="BE295" t="str">
        <f>"49-9071.00"</f>
        <v>49-9071.00</v>
      </c>
      <c r="BF295" t="s">
        <v>156</v>
      </c>
      <c r="BG295" t="s">
        <v>4397</v>
      </c>
      <c r="BH295" t="s">
        <v>14697</v>
      </c>
      <c r="BI295">
        <v>1</v>
      </c>
      <c r="BK295" s="1">
        <v>45566</v>
      </c>
      <c r="BL295" s="1">
        <v>45930</v>
      </c>
      <c r="BO295">
        <v>40</v>
      </c>
      <c r="BP295">
        <v>0</v>
      </c>
      <c r="BQ295">
        <v>8</v>
      </c>
      <c r="BR295">
        <v>8</v>
      </c>
      <c r="BS295">
        <v>8</v>
      </c>
      <c r="BT295">
        <v>8</v>
      </c>
      <c r="BU295">
        <v>8</v>
      </c>
      <c r="BV295">
        <v>0</v>
      </c>
      <c r="BW295" t="str">
        <f>"8:00 AM"</f>
        <v>8:00 AM</v>
      </c>
      <c r="BX295" t="str">
        <f>"5:00 PM"</f>
        <v>5:00 PM</v>
      </c>
      <c r="BY295" t="s">
        <v>159</v>
      </c>
      <c r="BZ295">
        <v>0</v>
      </c>
      <c r="CA295">
        <v>6</v>
      </c>
      <c r="CB295" t="s">
        <v>117</v>
      </c>
      <c r="CD295" s="2" t="s">
        <v>14698</v>
      </c>
      <c r="CE295" t="s">
        <v>4399</v>
      </c>
      <c r="CG295" t="s">
        <v>248</v>
      </c>
      <c r="CH295" t="s">
        <v>121</v>
      </c>
      <c r="CI295" s="6">
        <v>96951</v>
      </c>
      <c r="CJ295" s="10">
        <v>9.75</v>
      </c>
      <c r="CK295" s="10">
        <v>9.75</v>
      </c>
      <c r="CL295" s="10">
        <v>0</v>
      </c>
      <c r="CM295" s="10">
        <v>0</v>
      </c>
      <c r="CN295" t="s">
        <v>137</v>
      </c>
      <c r="CO295" t="s">
        <v>162</v>
      </c>
      <c r="CP295" t="s">
        <v>138</v>
      </c>
      <c r="CR295" t="s">
        <v>117</v>
      </c>
      <c r="CS295" t="s">
        <v>139</v>
      </c>
      <c r="CT295" t="s">
        <v>140</v>
      </c>
      <c r="CU295" t="s">
        <v>140</v>
      </c>
      <c r="CV295" t="s">
        <v>140</v>
      </c>
      <c r="CW295" t="s">
        <v>139</v>
      </c>
      <c r="CX295" t="s">
        <v>140</v>
      </c>
      <c r="CY295" t="s">
        <v>17047</v>
      </c>
      <c r="CZ295" s="8">
        <v>16705323131</v>
      </c>
      <c r="DA295" t="s">
        <v>4396</v>
      </c>
      <c r="DB295" t="s">
        <v>140</v>
      </c>
      <c r="DC295" t="s">
        <v>139</v>
      </c>
      <c r="DD295" t="s">
        <v>117</v>
      </c>
      <c r="DE295" t="s">
        <v>4394</v>
      </c>
      <c r="DF295" t="s">
        <v>4395</v>
      </c>
      <c r="DH295" t="s">
        <v>4393</v>
      </c>
      <c r="DI295" t="s">
        <v>6659</v>
      </c>
      <c r="DJ295" t="s">
        <v>4396</v>
      </c>
    </row>
    <row r="296" spans="1:114" ht="15" customHeight="1" x14ac:dyDescent="0.35">
      <c r="A296" t="s">
        <v>6898</v>
      </c>
      <c r="B296" t="s">
        <v>115</v>
      </c>
      <c r="C296" s="1">
        <v>45494</v>
      </c>
      <c r="D296" s="1">
        <v>45581</v>
      </c>
      <c r="E296" t="s">
        <v>116</v>
      </c>
      <c r="F296" s="1">
        <v>45625</v>
      </c>
      <c r="G296" t="s">
        <v>117</v>
      </c>
      <c r="H296" t="s">
        <v>117</v>
      </c>
      <c r="I296" t="s">
        <v>117</v>
      </c>
      <c r="J296" t="s">
        <v>6899</v>
      </c>
      <c r="L296" t="s">
        <v>6900</v>
      </c>
      <c r="M296" t="s">
        <v>6901</v>
      </c>
      <c r="N296" t="s">
        <v>120</v>
      </c>
      <c r="O296" t="s">
        <v>121</v>
      </c>
      <c r="P296" s="6">
        <v>96950</v>
      </c>
      <c r="Q296" t="s">
        <v>122</v>
      </c>
      <c r="S296" s="8">
        <v>16703232428</v>
      </c>
      <c r="U296" t="s">
        <v>6121</v>
      </c>
      <c r="V296">
        <v>23711</v>
      </c>
      <c r="W296" t="s">
        <v>124</v>
      </c>
      <c r="Y296" t="s">
        <v>6122</v>
      </c>
      <c r="Z296" t="s">
        <v>6123</v>
      </c>
      <c r="AA296" t="s">
        <v>6124</v>
      </c>
      <c r="AB296" t="s">
        <v>3594</v>
      </c>
      <c r="AC296" t="s">
        <v>6902</v>
      </c>
      <c r="AD296" t="s">
        <v>6903</v>
      </c>
      <c r="AE296" t="s">
        <v>120</v>
      </c>
      <c r="AF296" t="s">
        <v>121</v>
      </c>
      <c r="AG296" s="6">
        <v>96950</v>
      </c>
      <c r="AH296" t="s">
        <v>122</v>
      </c>
      <c r="AJ296" s="8">
        <v>16703232428</v>
      </c>
      <c r="AL296" t="s">
        <v>6127</v>
      </c>
      <c r="BE296" t="str">
        <f>"17-3022.00"</f>
        <v>17-3022.00</v>
      </c>
      <c r="BF296" t="s">
        <v>456</v>
      </c>
      <c r="BG296" t="s">
        <v>6904</v>
      </c>
      <c r="BH296" t="s">
        <v>6905</v>
      </c>
      <c r="BI296">
        <v>3</v>
      </c>
      <c r="BK296" s="1">
        <v>45627</v>
      </c>
      <c r="BL296" s="1">
        <v>45991</v>
      </c>
      <c r="BO296">
        <v>40</v>
      </c>
      <c r="BP296">
        <v>0</v>
      </c>
      <c r="BQ296">
        <v>8</v>
      </c>
      <c r="BR296">
        <v>8</v>
      </c>
      <c r="BS296">
        <v>8</v>
      </c>
      <c r="BT296">
        <v>8</v>
      </c>
      <c r="BU296">
        <v>8</v>
      </c>
      <c r="BV296">
        <v>0</v>
      </c>
      <c r="BW296" t="str">
        <f>"7:30 AM"</f>
        <v>7:30 AM</v>
      </c>
      <c r="BX296" t="str">
        <f>"5:00 PM"</f>
        <v>5:00 PM</v>
      </c>
      <c r="BY296" t="s">
        <v>459</v>
      </c>
      <c r="BZ296">
        <v>12</v>
      </c>
      <c r="CA296">
        <v>24</v>
      </c>
      <c r="CB296" t="s">
        <v>117</v>
      </c>
      <c r="CD296" t="s">
        <v>6906</v>
      </c>
      <c r="CE296" t="s">
        <v>6900</v>
      </c>
      <c r="CF296" t="s">
        <v>6903</v>
      </c>
      <c r="CG296" t="s">
        <v>120</v>
      </c>
      <c r="CH296" t="s">
        <v>121</v>
      </c>
      <c r="CI296" s="6">
        <v>96950</v>
      </c>
      <c r="CJ296" s="10">
        <v>15.75</v>
      </c>
      <c r="CK296" s="10">
        <v>15.75</v>
      </c>
      <c r="CL296" s="10">
        <v>23.63</v>
      </c>
      <c r="CM296" s="10">
        <v>23.63</v>
      </c>
      <c r="CN296" t="s">
        <v>137</v>
      </c>
      <c r="CO296" t="s">
        <v>6132</v>
      </c>
      <c r="CP296" t="s">
        <v>138</v>
      </c>
      <c r="CR296" t="s">
        <v>117</v>
      </c>
      <c r="CS296" t="s">
        <v>139</v>
      </c>
      <c r="CT296" t="s">
        <v>140</v>
      </c>
      <c r="CU296" t="s">
        <v>139</v>
      </c>
      <c r="CV296" t="s">
        <v>140</v>
      </c>
      <c r="CW296" t="s">
        <v>139</v>
      </c>
      <c r="CX296" t="s">
        <v>140</v>
      </c>
      <c r="CY296" t="s">
        <v>6907</v>
      </c>
      <c r="CZ296" s="8">
        <v>16703232428</v>
      </c>
      <c r="DA296" t="s">
        <v>6127</v>
      </c>
      <c r="DB296" t="s">
        <v>140</v>
      </c>
      <c r="DC296" t="s">
        <v>139</v>
      </c>
      <c r="DD296" t="s">
        <v>117</v>
      </c>
    </row>
    <row r="297" spans="1:114" ht="15" customHeight="1" x14ac:dyDescent="0.35">
      <c r="A297" t="s">
        <v>16968</v>
      </c>
      <c r="B297" t="s">
        <v>166</v>
      </c>
      <c r="C297" s="1">
        <v>45494</v>
      </c>
      <c r="D297" s="1">
        <v>45581</v>
      </c>
      <c r="E297" t="s">
        <v>116</v>
      </c>
      <c r="F297" s="1">
        <v>45543</v>
      </c>
      <c r="G297" t="s">
        <v>117</v>
      </c>
      <c r="H297" t="s">
        <v>117</v>
      </c>
      <c r="I297" t="s">
        <v>117</v>
      </c>
      <c r="J297" t="s">
        <v>13083</v>
      </c>
      <c r="K297" t="s">
        <v>16969</v>
      </c>
      <c r="L297" t="s">
        <v>16970</v>
      </c>
      <c r="M297" t="s">
        <v>16971</v>
      </c>
      <c r="N297" t="s">
        <v>120</v>
      </c>
      <c r="O297" t="s">
        <v>121</v>
      </c>
      <c r="P297" s="6">
        <v>96950</v>
      </c>
      <c r="Q297" t="s">
        <v>122</v>
      </c>
      <c r="S297" s="8">
        <v>16702355328</v>
      </c>
      <c r="U297" t="s">
        <v>13087</v>
      </c>
      <c r="V297">
        <v>811198</v>
      </c>
      <c r="W297" t="s">
        <v>124</v>
      </c>
      <c r="Y297" t="s">
        <v>16972</v>
      </c>
      <c r="Z297" t="s">
        <v>16973</v>
      </c>
      <c r="AA297" t="s">
        <v>16974</v>
      </c>
      <c r="AB297" t="s">
        <v>1945</v>
      </c>
      <c r="AC297" t="s">
        <v>16975</v>
      </c>
      <c r="AD297" t="s">
        <v>16976</v>
      </c>
      <c r="AE297" t="s">
        <v>120</v>
      </c>
      <c r="AF297" t="s">
        <v>121</v>
      </c>
      <c r="AG297" s="6">
        <v>96950</v>
      </c>
      <c r="AH297" t="s">
        <v>122</v>
      </c>
      <c r="AJ297" s="8">
        <v>16702355328</v>
      </c>
      <c r="AL297" t="s">
        <v>13092</v>
      </c>
      <c r="BE297" t="str">
        <f>"49-9021.00"</f>
        <v>49-9021.00</v>
      </c>
      <c r="BF297" t="s">
        <v>239</v>
      </c>
      <c r="BG297" t="s">
        <v>16977</v>
      </c>
      <c r="BH297" t="s">
        <v>4767</v>
      </c>
      <c r="BI297">
        <v>2</v>
      </c>
      <c r="BK297" s="1">
        <v>45545</v>
      </c>
      <c r="BL297" s="1">
        <v>45909</v>
      </c>
      <c r="BO297">
        <v>35</v>
      </c>
      <c r="BP297">
        <v>0</v>
      </c>
      <c r="BQ297">
        <v>7</v>
      </c>
      <c r="BR297">
        <v>7</v>
      </c>
      <c r="BS297">
        <v>7</v>
      </c>
      <c r="BT297">
        <v>7</v>
      </c>
      <c r="BU297">
        <v>7</v>
      </c>
      <c r="BV297">
        <v>0</v>
      </c>
      <c r="BW297" t="str">
        <f>"8:00 AM"</f>
        <v>8:00 AM</v>
      </c>
      <c r="BX297" t="str">
        <f>"4:00 PM"</f>
        <v>4:00 PM</v>
      </c>
      <c r="BY297" t="s">
        <v>159</v>
      </c>
      <c r="BZ297">
        <v>0</v>
      </c>
      <c r="CA297">
        <v>12</v>
      </c>
      <c r="CB297" t="s">
        <v>117</v>
      </c>
      <c r="CD297" t="s">
        <v>1256</v>
      </c>
      <c r="CE297" t="s">
        <v>16975</v>
      </c>
      <c r="CF297" t="s">
        <v>140</v>
      </c>
      <c r="CG297" t="s">
        <v>120</v>
      </c>
      <c r="CH297" t="s">
        <v>121</v>
      </c>
      <c r="CI297" s="6">
        <v>96950</v>
      </c>
      <c r="CJ297" s="10">
        <v>10.74</v>
      </c>
      <c r="CK297" s="10">
        <v>10.74</v>
      </c>
      <c r="CL297" s="10">
        <v>16.11</v>
      </c>
      <c r="CM297" s="10">
        <v>16.11</v>
      </c>
      <c r="CN297" t="s">
        <v>137</v>
      </c>
      <c r="CO297" t="s">
        <v>140</v>
      </c>
      <c r="CP297" t="s">
        <v>138</v>
      </c>
      <c r="CR297" t="s">
        <v>117</v>
      </c>
      <c r="CS297" t="s">
        <v>139</v>
      </c>
      <c r="CT297" t="s">
        <v>140</v>
      </c>
      <c r="CU297" t="s">
        <v>139</v>
      </c>
      <c r="CV297" t="s">
        <v>140</v>
      </c>
      <c r="CW297" t="s">
        <v>139</v>
      </c>
      <c r="CX297" t="s">
        <v>140</v>
      </c>
      <c r="CY297" t="s">
        <v>1167</v>
      </c>
      <c r="CZ297" s="8">
        <v>16702355328</v>
      </c>
      <c r="DA297" t="s">
        <v>13092</v>
      </c>
      <c r="DB297" t="s">
        <v>309</v>
      </c>
      <c r="DC297" t="s">
        <v>139</v>
      </c>
      <c r="DD297" t="s">
        <v>117</v>
      </c>
      <c r="DE297" t="s">
        <v>1530</v>
      </c>
      <c r="DF297" t="s">
        <v>1531</v>
      </c>
      <c r="DG297" t="s">
        <v>1532</v>
      </c>
      <c r="DH297" t="s">
        <v>1156</v>
      </c>
      <c r="DI297" t="s">
        <v>1153</v>
      </c>
      <c r="DJ297" t="s">
        <v>16978</v>
      </c>
    </row>
    <row r="298" spans="1:114" ht="15" customHeight="1" x14ac:dyDescent="0.35">
      <c r="A298" t="s">
        <v>12965</v>
      </c>
      <c r="B298" t="s">
        <v>144</v>
      </c>
      <c r="C298" s="1">
        <v>45495</v>
      </c>
      <c r="D298" s="1">
        <v>45581</v>
      </c>
      <c r="E298" t="s">
        <v>116</v>
      </c>
      <c r="F298" s="1">
        <v>45625</v>
      </c>
      <c r="G298" t="s">
        <v>117</v>
      </c>
      <c r="H298" t="s">
        <v>117</v>
      </c>
      <c r="I298" t="s">
        <v>117</v>
      </c>
      <c r="J298" t="s">
        <v>12966</v>
      </c>
      <c r="K298" t="s">
        <v>12967</v>
      </c>
      <c r="L298" t="s">
        <v>12968</v>
      </c>
      <c r="M298" t="s">
        <v>12969</v>
      </c>
      <c r="N298" t="s">
        <v>136</v>
      </c>
      <c r="O298" t="s">
        <v>121</v>
      </c>
      <c r="P298" s="6">
        <v>96950</v>
      </c>
      <c r="Q298" t="s">
        <v>122</v>
      </c>
      <c r="S298" s="8">
        <v>16704833911</v>
      </c>
      <c r="U298" t="s">
        <v>12970</v>
      </c>
      <c r="V298">
        <v>531110</v>
      </c>
      <c r="W298" t="s">
        <v>124</v>
      </c>
      <c r="Y298" t="s">
        <v>6783</v>
      </c>
      <c r="Z298" t="s">
        <v>5227</v>
      </c>
      <c r="AA298" t="s">
        <v>1655</v>
      </c>
      <c r="AB298" t="s">
        <v>12971</v>
      </c>
      <c r="AC298" t="s">
        <v>12968</v>
      </c>
      <c r="AD298" t="s">
        <v>12969</v>
      </c>
      <c r="AE298" t="s">
        <v>136</v>
      </c>
      <c r="AF298" t="s">
        <v>121</v>
      </c>
      <c r="AG298" s="6">
        <v>96950</v>
      </c>
      <c r="AH298" t="s">
        <v>122</v>
      </c>
      <c r="AJ298" s="8">
        <v>16704833911</v>
      </c>
      <c r="AL298" t="s">
        <v>12972</v>
      </c>
      <c r="BE298" t="str">
        <f>"49-9071.00"</f>
        <v>49-9071.00</v>
      </c>
      <c r="BF298" t="s">
        <v>156</v>
      </c>
      <c r="BG298" t="s">
        <v>12973</v>
      </c>
      <c r="BH298" t="s">
        <v>952</v>
      </c>
      <c r="BI298">
        <v>1</v>
      </c>
      <c r="BJ298">
        <v>1</v>
      </c>
      <c r="BK298" s="1">
        <v>45627</v>
      </c>
      <c r="BL298" s="1">
        <v>45991</v>
      </c>
      <c r="BM298" s="1">
        <v>45627</v>
      </c>
      <c r="BN298" s="1">
        <v>45991</v>
      </c>
      <c r="BO298">
        <v>35</v>
      </c>
      <c r="BP298">
        <v>0</v>
      </c>
      <c r="BQ298">
        <v>7</v>
      </c>
      <c r="BR298">
        <v>7</v>
      </c>
      <c r="BS298">
        <v>7</v>
      </c>
      <c r="BT298">
        <v>7</v>
      </c>
      <c r="BU298">
        <v>7</v>
      </c>
      <c r="BV298">
        <v>0</v>
      </c>
      <c r="BW298" t="str">
        <f>"8:00 AM"</f>
        <v>8:00 AM</v>
      </c>
      <c r="BX298" t="str">
        <f>"4:00 PM"</f>
        <v>4:00 PM</v>
      </c>
      <c r="BY298" t="s">
        <v>159</v>
      </c>
      <c r="BZ298">
        <v>0</v>
      </c>
      <c r="CA298">
        <v>12</v>
      </c>
      <c r="CB298" t="s">
        <v>117</v>
      </c>
      <c r="CD298" s="2" t="s">
        <v>12974</v>
      </c>
      <c r="CE298" t="s">
        <v>12975</v>
      </c>
      <c r="CG298" t="s">
        <v>136</v>
      </c>
      <c r="CH298" t="s">
        <v>121</v>
      </c>
      <c r="CI298" s="6">
        <v>96950</v>
      </c>
      <c r="CJ298" s="10">
        <v>9.75</v>
      </c>
      <c r="CK298" s="10">
        <v>9.75</v>
      </c>
      <c r="CL298" s="10">
        <v>0</v>
      </c>
      <c r="CM298" s="10">
        <v>0</v>
      </c>
      <c r="CN298" t="s">
        <v>137</v>
      </c>
      <c r="CO298" t="s">
        <v>194</v>
      </c>
      <c r="CP298" t="s">
        <v>138</v>
      </c>
      <c r="CR298" t="s">
        <v>117</v>
      </c>
      <c r="CS298" t="s">
        <v>139</v>
      </c>
      <c r="CT298" t="s">
        <v>140</v>
      </c>
      <c r="CU298" t="s">
        <v>140</v>
      </c>
      <c r="CV298" t="s">
        <v>140</v>
      </c>
      <c r="CW298" t="s">
        <v>139</v>
      </c>
      <c r="CX298" t="s">
        <v>140</v>
      </c>
      <c r="CY298" t="s">
        <v>194</v>
      </c>
      <c r="CZ298" s="8">
        <v>16704833911</v>
      </c>
      <c r="DA298" t="s">
        <v>12972</v>
      </c>
      <c r="DB298" t="s">
        <v>140</v>
      </c>
      <c r="DC298" t="s">
        <v>139</v>
      </c>
      <c r="DD298" t="s">
        <v>117</v>
      </c>
    </row>
    <row r="299" spans="1:114" ht="15" customHeight="1" x14ac:dyDescent="0.35">
      <c r="A299" t="s">
        <v>16924</v>
      </c>
      <c r="B299" t="s">
        <v>166</v>
      </c>
      <c r="C299" s="1">
        <v>45496</v>
      </c>
      <c r="D299" s="1">
        <v>45581</v>
      </c>
      <c r="E299" t="s">
        <v>211</v>
      </c>
      <c r="G299" t="s">
        <v>117</v>
      </c>
      <c r="H299" t="s">
        <v>117</v>
      </c>
      <c r="I299" t="s">
        <v>117</v>
      </c>
      <c r="J299" t="s">
        <v>466</v>
      </c>
      <c r="L299" t="s">
        <v>467</v>
      </c>
      <c r="M299" t="s">
        <v>468</v>
      </c>
      <c r="N299" t="s">
        <v>136</v>
      </c>
      <c r="O299" t="s">
        <v>121</v>
      </c>
      <c r="P299" s="6">
        <v>96950</v>
      </c>
      <c r="Q299" t="s">
        <v>122</v>
      </c>
      <c r="S299" s="8">
        <v>16707885235</v>
      </c>
      <c r="U299" t="s">
        <v>470</v>
      </c>
      <c r="V299">
        <v>236116</v>
      </c>
      <c r="W299" t="s">
        <v>124</v>
      </c>
      <c r="Y299" t="s">
        <v>471</v>
      </c>
      <c r="Z299" t="s">
        <v>472</v>
      </c>
      <c r="AA299" t="s">
        <v>473</v>
      </c>
      <c r="AB299" t="s">
        <v>474</v>
      </c>
      <c r="AC299" t="s">
        <v>475</v>
      </c>
      <c r="AD299" t="s">
        <v>476</v>
      </c>
      <c r="AE299" t="s">
        <v>136</v>
      </c>
      <c r="AF299" t="s">
        <v>121</v>
      </c>
      <c r="AG299" s="6">
        <v>96950</v>
      </c>
      <c r="AH299" t="s">
        <v>122</v>
      </c>
      <c r="AJ299" s="8">
        <v>16707885235</v>
      </c>
      <c r="AL299" t="s">
        <v>477</v>
      </c>
      <c r="BE299" t="str">
        <f>"49-9071.00"</f>
        <v>49-9071.00</v>
      </c>
      <c r="BF299" t="s">
        <v>156</v>
      </c>
      <c r="BG299" t="s">
        <v>478</v>
      </c>
      <c r="BH299" t="s">
        <v>479</v>
      </c>
      <c r="BI299">
        <v>3</v>
      </c>
      <c r="BK299" s="1">
        <v>45566</v>
      </c>
      <c r="BL299" s="1">
        <v>45930</v>
      </c>
      <c r="BO299">
        <v>35</v>
      </c>
      <c r="BP299">
        <v>0</v>
      </c>
      <c r="BQ299">
        <v>7</v>
      </c>
      <c r="BR299">
        <v>7</v>
      </c>
      <c r="BS299">
        <v>7</v>
      </c>
      <c r="BT299">
        <v>7</v>
      </c>
      <c r="BU299">
        <v>7</v>
      </c>
      <c r="BV299">
        <v>0</v>
      </c>
      <c r="BW299" t="str">
        <f>"8:00 AM"</f>
        <v>8:00 AM</v>
      </c>
      <c r="BX299" t="str">
        <f>"4:00 PM"</f>
        <v>4:00 PM</v>
      </c>
      <c r="BY299" t="s">
        <v>159</v>
      </c>
      <c r="BZ299">
        <v>0</v>
      </c>
      <c r="CA299">
        <v>24</v>
      </c>
      <c r="CB299" t="s">
        <v>117</v>
      </c>
      <c r="CD299" t="s">
        <v>480</v>
      </c>
      <c r="CE299" t="s">
        <v>475</v>
      </c>
      <c r="CF299" t="s">
        <v>476</v>
      </c>
      <c r="CG299" t="s">
        <v>136</v>
      </c>
      <c r="CH299" t="s">
        <v>121</v>
      </c>
      <c r="CI299" s="6">
        <v>96950</v>
      </c>
      <c r="CJ299" s="10">
        <v>9.75</v>
      </c>
      <c r="CK299" s="10">
        <v>9.75</v>
      </c>
      <c r="CL299" s="10">
        <v>14.63</v>
      </c>
      <c r="CM299" s="10">
        <v>14.63</v>
      </c>
      <c r="CN299" t="s">
        <v>137</v>
      </c>
      <c r="CO299" t="s">
        <v>2428</v>
      </c>
      <c r="CP299" t="s">
        <v>138</v>
      </c>
      <c r="CR299" t="s">
        <v>117</v>
      </c>
      <c r="CS299" t="s">
        <v>139</v>
      </c>
      <c r="CT299" t="s">
        <v>139</v>
      </c>
      <c r="CU299" t="s">
        <v>139</v>
      </c>
      <c r="CV299" t="s">
        <v>140</v>
      </c>
      <c r="CW299" t="s">
        <v>139</v>
      </c>
      <c r="CX299" t="s">
        <v>139</v>
      </c>
      <c r="CY299" t="s">
        <v>3389</v>
      </c>
      <c r="CZ299" s="8">
        <v>16707885235</v>
      </c>
      <c r="DA299" t="s">
        <v>477</v>
      </c>
      <c r="DB299" t="s">
        <v>140</v>
      </c>
      <c r="DC299" t="s">
        <v>139</v>
      </c>
      <c r="DD299" t="s">
        <v>117</v>
      </c>
    </row>
    <row r="300" spans="1:114" ht="15" customHeight="1" x14ac:dyDescent="0.35">
      <c r="A300" t="s">
        <v>13013</v>
      </c>
      <c r="B300" t="s">
        <v>166</v>
      </c>
      <c r="C300" s="1">
        <v>45501</v>
      </c>
      <c r="D300" s="1">
        <v>45581</v>
      </c>
      <c r="E300" t="s">
        <v>211</v>
      </c>
      <c r="G300" t="s">
        <v>117</v>
      </c>
      <c r="H300" t="s">
        <v>117</v>
      </c>
      <c r="I300" t="s">
        <v>117</v>
      </c>
      <c r="J300" t="s">
        <v>3484</v>
      </c>
      <c r="K300" t="s">
        <v>3484</v>
      </c>
      <c r="L300" t="s">
        <v>3485</v>
      </c>
      <c r="M300" t="s">
        <v>3486</v>
      </c>
      <c r="N300" t="s">
        <v>248</v>
      </c>
      <c r="O300" t="s">
        <v>121</v>
      </c>
      <c r="P300" s="6">
        <v>96951</v>
      </c>
      <c r="Q300" t="s">
        <v>122</v>
      </c>
      <c r="R300" t="s">
        <v>140</v>
      </c>
      <c r="S300" s="8">
        <v>16707850100</v>
      </c>
      <c r="U300" t="s">
        <v>3487</v>
      </c>
      <c r="V300">
        <v>55111</v>
      </c>
      <c r="W300" t="s">
        <v>124</v>
      </c>
      <c r="Y300" t="s">
        <v>3488</v>
      </c>
      <c r="Z300" t="s">
        <v>2717</v>
      </c>
      <c r="AB300" t="s">
        <v>2678</v>
      </c>
      <c r="AC300" t="s">
        <v>3485</v>
      </c>
      <c r="AD300" t="s">
        <v>3486</v>
      </c>
      <c r="AE300" t="s">
        <v>248</v>
      </c>
      <c r="AF300" t="s">
        <v>121</v>
      </c>
      <c r="AG300" s="6">
        <v>96951</v>
      </c>
      <c r="AH300" t="s">
        <v>122</v>
      </c>
      <c r="AJ300" s="8">
        <v>16707850100</v>
      </c>
      <c r="AL300" t="s">
        <v>13014</v>
      </c>
      <c r="BE300" t="str">
        <f>"35-3031.00"</f>
        <v>35-3031.00</v>
      </c>
      <c r="BF300" t="s">
        <v>788</v>
      </c>
      <c r="BG300" t="s">
        <v>13015</v>
      </c>
      <c r="BH300" t="s">
        <v>1802</v>
      </c>
      <c r="BI300">
        <v>3</v>
      </c>
      <c r="BK300" s="1">
        <v>45452</v>
      </c>
      <c r="BL300" s="1">
        <v>45816</v>
      </c>
      <c r="BO300">
        <v>35</v>
      </c>
      <c r="BP300">
        <v>0</v>
      </c>
      <c r="BQ300">
        <v>7</v>
      </c>
      <c r="BR300">
        <v>7</v>
      </c>
      <c r="BS300">
        <v>7</v>
      </c>
      <c r="BT300">
        <v>7</v>
      </c>
      <c r="BU300">
        <v>7</v>
      </c>
      <c r="BV300">
        <v>0</v>
      </c>
      <c r="BW300" t="str">
        <f>"6:00 AM"</f>
        <v>6:00 AM</v>
      </c>
      <c r="BX300" t="str">
        <f>"2:00 PM"</f>
        <v>2:00 PM</v>
      </c>
      <c r="BY300" t="s">
        <v>133</v>
      </c>
      <c r="BZ300">
        <v>0</v>
      </c>
      <c r="CA300">
        <v>3</v>
      </c>
      <c r="CB300" t="s">
        <v>117</v>
      </c>
      <c r="CD300" t="s">
        <v>13016</v>
      </c>
      <c r="CE300" t="s">
        <v>3485</v>
      </c>
      <c r="CF300" t="s">
        <v>3486</v>
      </c>
      <c r="CG300" t="s">
        <v>248</v>
      </c>
      <c r="CH300" t="s">
        <v>121</v>
      </c>
      <c r="CI300" s="6">
        <v>96951</v>
      </c>
      <c r="CJ300" s="10">
        <v>8.0399999999999991</v>
      </c>
      <c r="CK300" s="10">
        <v>8.0399999999999991</v>
      </c>
      <c r="CL300" s="10">
        <v>12.06</v>
      </c>
      <c r="CM300" s="10">
        <v>12.06</v>
      </c>
      <c r="CN300" t="s">
        <v>137</v>
      </c>
      <c r="CO300" t="s">
        <v>140</v>
      </c>
      <c r="CP300" t="s">
        <v>138</v>
      </c>
      <c r="CR300" t="s">
        <v>117</v>
      </c>
      <c r="CS300" t="s">
        <v>139</v>
      </c>
      <c r="CT300" t="s">
        <v>140</v>
      </c>
      <c r="CU300" t="s">
        <v>139</v>
      </c>
      <c r="CV300" t="s">
        <v>140</v>
      </c>
      <c r="CW300" t="s">
        <v>139</v>
      </c>
      <c r="CX300" t="s">
        <v>140</v>
      </c>
      <c r="CY300" t="s">
        <v>140</v>
      </c>
      <c r="CZ300" s="8">
        <v>16707850100</v>
      </c>
      <c r="DA300" t="s">
        <v>3489</v>
      </c>
      <c r="DB300" t="s">
        <v>140</v>
      </c>
      <c r="DC300" t="s">
        <v>139</v>
      </c>
      <c r="DD300" t="s">
        <v>117</v>
      </c>
    </row>
    <row r="301" spans="1:114" ht="15" customHeight="1" x14ac:dyDescent="0.35">
      <c r="A301" t="s">
        <v>15922</v>
      </c>
      <c r="B301" t="s">
        <v>166</v>
      </c>
      <c r="C301" s="1">
        <v>45501</v>
      </c>
      <c r="D301" s="1">
        <v>45581</v>
      </c>
      <c r="E301" t="s">
        <v>116</v>
      </c>
      <c r="F301" s="1">
        <v>45647</v>
      </c>
      <c r="G301" t="s">
        <v>117</v>
      </c>
      <c r="H301" t="s">
        <v>117</v>
      </c>
      <c r="I301" t="s">
        <v>117</v>
      </c>
      <c r="J301" t="s">
        <v>15923</v>
      </c>
      <c r="K301" t="s">
        <v>15924</v>
      </c>
      <c r="L301" t="s">
        <v>15925</v>
      </c>
      <c r="M301" t="s">
        <v>3486</v>
      </c>
      <c r="N301" t="s">
        <v>248</v>
      </c>
      <c r="O301" t="s">
        <v>121</v>
      </c>
      <c r="P301" s="6">
        <v>96951</v>
      </c>
      <c r="Q301" t="s">
        <v>122</v>
      </c>
      <c r="S301" s="8">
        <v>16705322557</v>
      </c>
      <c r="U301" t="s">
        <v>15926</v>
      </c>
      <c r="V301">
        <v>55111</v>
      </c>
      <c r="W301" t="s">
        <v>124</v>
      </c>
      <c r="Y301" t="s">
        <v>15927</v>
      </c>
      <c r="Z301" t="s">
        <v>15928</v>
      </c>
      <c r="AA301" t="s">
        <v>15929</v>
      </c>
      <c r="AB301" t="s">
        <v>2015</v>
      </c>
      <c r="AC301" t="s">
        <v>15925</v>
      </c>
      <c r="AD301" t="s">
        <v>3486</v>
      </c>
      <c r="AE301" t="s">
        <v>248</v>
      </c>
      <c r="AF301" t="s">
        <v>121</v>
      </c>
      <c r="AG301" s="6">
        <v>96951</v>
      </c>
      <c r="AH301" t="s">
        <v>122</v>
      </c>
      <c r="AJ301" s="8">
        <v>16705322557</v>
      </c>
      <c r="AL301" t="s">
        <v>6400</v>
      </c>
      <c r="BE301" t="str">
        <f>"43-6014.00"</f>
        <v>43-6014.00</v>
      </c>
      <c r="BF301" t="s">
        <v>6401</v>
      </c>
      <c r="BG301" t="s">
        <v>15930</v>
      </c>
      <c r="BH301" t="s">
        <v>6403</v>
      </c>
      <c r="BI301">
        <v>1</v>
      </c>
      <c r="BK301" s="1">
        <v>45457</v>
      </c>
      <c r="BL301" s="1">
        <v>45821</v>
      </c>
      <c r="BO301">
        <v>40</v>
      </c>
      <c r="BP301">
        <v>0</v>
      </c>
      <c r="BQ301">
        <v>8</v>
      </c>
      <c r="BR301">
        <v>8</v>
      </c>
      <c r="BS301">
        <v>8</v>
      </c>
      <c r="BT301">
        <v>8</v>
      </c>
      <c r="BU301">
        <v>8</v>
      </c>
      <c r="BV301">
        <v>0</v>
      </c>
      <c r="BW301" t="str">
        <f>"8:00 AM"</f>
        <v>8:00 AM</v>
      </c>
      <c r="BX301" t="str">
        <f>"5:00 PM"</f>
        <v>5:00 PM</v>
      </c>
      <c r="BY301" t="s">
        <v>159</v>
      </c>
      <c r="BZ301">
        <v>0</v>
      </c>
      <c r="CA301">
        <v>12</v>
      </c>
      <c r="CB301" t="s">
        <v>117</v>
      </c>
      <c r="CD301" t="s">
        <v>6567</v>
      </c>
      <c r="CE301" t="s">
        <v>15925</v>
      </c>
      <c r="CF301" t="s">
        <v>3486</v>
      </c>
      <c r="CG301" t="s">
        <v>248</v>
      </c>
      <c r="CH301" t="s">
        <v>121</v>
      </c>
      <c r="CI301" s="6">
        <v>96951</v>
      </c>
      <c r="CJ301" s="10">
        <v>13.15</v>
      </c>
      <c r="CK301" s="10">
        <v>13.15</v>
      </c>
      <c r="CL301" s="10">
        <v>19.72</v>
      </c>
      <c r="CM301" s="10">
        <v>19.72</v>
      </c>
      <c r="CN301" t="s">
        <v>137</v>
      </c>
      <c r="CO301" t="s">
        <v>140</v>
      </c>
      <c r="CP301" t="s">
        <v>138</v>
      </c>
      <c r="CR301" t="s">
        <v>117</v>
      </c>
      <c r="CS301" t="s">
        <v>139</v>
      </c>
      <c r="CT301" t="s">
        <v>140</v>
      </c>
      <c r="CU301" t="s">
        <v>139</v>
      </c>
      <c r="CV301" t="s">
        <v>140</v>
      </c>
      <c r="CW301" t="s">
        <v>139</v>
      </c>
      <c r="CX301" t="s">
        <v>140</v>
      </c>
      <c r="CY301" t="s">
        <v>140</v>
      </c>
      <c r="CZ301" s="8">
        <v>16705322557</v>
      </c>
      <c r="DA301" t="s">
        <v>6400</v>
      </c>
      <c r="DB301" t="s">
        <v>140</v>
      </c>
      <c r="DC301" t="s">
        <v>139</v>
      </c>
      <c r="DD301" t="s">
        <v>117</v>
      </c>
    </row>
    <row r="302" spans="1:114" ht="15" customHeight="1" x14ac:dyDescent="0.35">
      <c r="A302" t="s">
        <v>14404</v>
      </c>
      <c r="B302" t="s">
        <v>115</v>
      </c>
      <c r="C302" s="1">
        <v>45508</v>
      </c>
      <c r="D302" s="1">
        <v>45581</v>
      </c>
      <c r="E302" t="s">
        <v>116</v>
      </c>
      <c r="F302" s="1">
        <v>45637</v>
      </c>
      <c r="G302" t="s">
        <v>117</v>
      </c>
      <c r="H302" t="s">
        <v>117</v>
      </c>
      <c r="I302" t="s">
        <v>117</v>
      </c>
      <c r="J302" t="s">
        <v>347</v>
      </c>
      <c r="K302" t="s">
        <v>348</v>
      </c>
      <c r="L302" t="s">
        <v>349</v>
      </c>
      <c r="M302" t="s">
        <v>350</v>
      </c>
      <c r="N302" t="s">
        <v>136</v>
      </c>
      <c r="O302" t="s">
        <v>121</v>
      </c>
      <c r="P302" s="6">
        <v>96950</v>
      </c>
      <c r="Q302" t="s">
        <v>122</v>
      </c>
      <c r="S302" s="8">
        <v>16702346412</v>
      </c>
      <c r="T302">
        <v>1510</v>
      </c>
      <c r="U302" t="s">
        <v>351</v>
      </c>
      <c r="V302">
        <v>72111</v>
      </c>
      <c r="W302" t="s">
        <v>124</v>
      </c>
      <c r="Y302" t="s">
        <v>352</v>
      </c>
      <c r="Z302" t="s">
        <v>353</v>
      </c>
      <c r="AB302" t="s">
        <v>354</v>
      </c>
      <c r="AC302" t="s">
        <v>349</v>
      </c>
      <c r="AD302" t="s">
        <v>355</v>
      </c>
      <c r="AE302" t="s">
        <v>136</v>
      </c>
      <c r="AF302" t="s">
        <v>121</v>
      </c>
      <c r="AG302" s="6">
        <v>96950</v>
      </c>
      <c r="AH302" t="s">
        <v>122</v>
      </c>
      <c r="AJ302" s="8">
        <v>16702852190</v>
      </c>
      <c r="AL302" t="s">
        <v>356</v>
      </c>
      <c r="BE302" t="str">
        <f>"43-3031.00"</f>
        <v>43-3031.00</v>
      </c>
      <c r="BF302" t="s">
        <v>357</v>
      </c>
      <c r="BG302" t="s">
        <v>9289</v>
      </c>
      <c r="BH302" t="s">
        <v>359</v>
      </c>
      <c r="BI302">
        <v>3</v>
      </c>
      <c r="BK302" s="1">
        <v>45638</v>
      </c>
      <c r="BL302" s="1">
        <v>45930</v>
      </c>
      <c r="BO302">
        <v>35</v>
      </c>
      <c r="BP302">
        <v>0</v>
      </c>
      <c r="BQ302">
        <v>7</v>
      </c>
      <c r="BR302">
        <v>7</v>
      </c>
      <c r="BS302">
        <v>7</v>
      </c>
      <c r="BT302">
        <v>7</v>
      </c>
      <c r="BU302">
        <v>7</v>
      </c>
      <c r="BV302">
        <v>0</v>
      </c>
      <c r="BW302" t="str">
        <f>"8:00 AM"</f>
        <v>8:00 AM</v>
      </c>
      <c r="BX302" t="str">
        <f>"4:00 PM"</f>
        <v>4:00 PM</v>
      </c>
      <c r="BY302" t="s">
        <v>159</v>
      </c>
      <c r="BZ302">
        <v>0</v>
      </c>
      <c r="CA302">
        <v>12</v>
      </c>
      <c r="CB302" t="s">
        <v>117</v>
      </c>
      <c r="CD302" t="s">
        <v>9290</v>
      </c>
      <c r="CE302" t="s">
        <v>349</v>
      </c>
      <c r="CF302" t="s">
        <v>9291</v>
      </c>
      <c r="CG302" t="s">
        <v>136</v>
      </c>
      <c r="CH302" t="s">
        <v>121</v>
      </c>
      <c r="CI302" s="6">
        <v>96950</v>
      </c>
      <c r="CJ302" s="10">
        <v>12.28</v>
      </c>
      <c r="CK302" s="10">
        <v>14</v>
      </c>
      <c r="CL302" s="10">
        <v>18.420000000000002</v>
      </c>
      <c r="CM302" s="10">
        <v>21</v>
      </c>
      <c r="CN302" t="s">
        <v>137</v>
      </c>
      <c r="CO302" t="s">
        <v>361</v>
      </c>
      <c r="CP302" t="s">
        <v>138</v>
      </c>
      <c r="CR302" t="s">
        <v>117</v>
      </c>
      <c r="CS302" t="s">
        <v>139</v>
      </c>
      <c r="CT302" t="s">
        <v>140</v>
      </c>
      <c r="CU302" t="s">
        <v>139</v>
      </c>
      <c r="CV302" t="s">
        <v>139</v>
      </c>
      <c r="CW302" t="s">
        <v>139</v>
      </c>
      <c r="CX302" t="s">
        <v>140</v>
      </c>
      <c r="CY302" t="s">
        <v>362</v>
      </c>
      <c r="CZ302" s="8">
        <v>16702346412</v>
      </c>
      <c r="DA302" t="s">
        <v>363</v>
      </c>
      <c r="DB302" t="s">
        <v>292</v>
      </c>
      <c r="DC302" t="s">
        <v>139</v>
      </c>
      <c r="DD302" t="s">
        <v>117</v>
      </c>
      <c r="DE302" t="s">
        <v>352</v>
      </c>
      <c r="DF302" t="s">
        <v>353</v>
      </c>
      <c r="DH302" t="s">
        <v>351</v>
      </c>
      <c r="DI302" t="s">
        <v>365</v>
      </c>
      <c r="DJ302" t="s">
        <v>356</v>
      </c>
    </row>
    <row r="303" spans="1:114" ht="15" customHeight="1" x14ac:dyDescent="0.35">
      <c r="A303" t="s">
        <v>9288</v>
      </c>
      <c r="B303" t="s">
        <v>115</v>
      </c>
      <c r="C303" s="1">
        <v>45508</v>
      </c>
      <c r="D303" s="1">
        <v>45581</v>
      </c>
      <c r="E303" t="s">
        <v>211</v>
      </c>
      <c r="G303" t="s">
        <v>139</v>
      </c>
      <c r="H303" t="s">
        <v>117</v>
      </c>
      <c r="I303" t="s">
        <v>117</v>
      </c>
      <c r="J303" t="s">
        <v>347</v>
      </c>
      <c r="K303" t="s">
        <v>348</v>
      </c>
      <c r="L303" t="s">
        <v>349</v>
      </c>
      <c r="M303" t="s">
        <v>350</v>
      </c>
      <c r="N303" t="s">
        <v>136</v>
      </c>
      <c r="O303" t="s">
        <v>121</v>
      </c>
      <c r="P303" s="6">
        <v>96950</v>
      </c>
      <c r="Q303" t="s">
        <v>122</v>
      </c>
      <c r="S303" s="8">
        <v>16702346412</v>
      </c>
      <c r="T303">
        <v>1510</v>
      </c>
      <c r="U303" t="s">
        <v>351</v>
      </c>
      <c r="V303">
        <v>72111</v>
      </c>
      <c r="W303" t="s">
        <v>124</v>
      </c>
      <c r="Y303" t="s">
        <v>352</v>
      </c>
      <c r="Z303" t="s">
        <v>353</v>
      </c>
      <c r="AB303" t="s">
        <v>354</v>
      </c>
      <c r="AC303" t="s">
        <v>349</v>
      </c>
      <c r="AD303" t="s">
        <v>355</v>
      </c>
      <c r="AE303" t="s">
        <v>136</v>
      </c>
      <c r="AF303" t="s">
        <v>121</v>
      </c>
      <c r="AG303" s="6">
        <v>96950</v>
      </c>
      <c r="AH303" t="s">
        <v>122</v>
      </c>
      <c r="AJ303" s="8">
        <v>16702852190</v>
      </c>
      <c r="AL303" t="s">
        <v>356</v>
      </c>
      <c r="BE303" t="str">
        <f>"43-3031.00"</f>
        <v>43-3031.00</v>
      </c>
      <c r="BF303" t="s">
        <v>357</v>
      </c>
      <c r="BG303" t="s">
        <v>9289</v>
      </c>
      <c r="BH303" t="s">
        <v>359</v>
      </c>
      <c r="BI303">
        <v>2</v>
      </c>
      <c r="BK303" s="1">
        <v>45566</v>
      </c>
      <c r="BL303" s="1">
        <v>46660</v>
      </c>
      <c r="BO303">
        <v>35</v>
      </c>
      <c r="BP303">
        <v>0</v>
      </c>
      <c r="BQ303">
        <v>7</v>
      </c>
      <c r="BR303">
        <v>7</v>
      </c>
      <c r="BS303">
        <v>7</v>
      </c>
      <c r="BT303">
        <v>7</v>
      </c>
      <c r="BU303">
        <v>7</v>
      </c>
      <c r="BV303">
        <v>0</v>
      </c>
      <c r="BW303" t="str">
        <f>"8:00 AM"</f>
        <v>8:00 AM</v>
      </c>
      <c r="BX303" t="str">
        <f>"4:00 PM"</f>
        <v>4:00 PM</v>
      </c>
      <c r="BY303" t="s">
        <v>159</v>
      </c>
      <c r="BZ303">
        <v>0</v>
      </c>
      <c r="CA303">
        <v>12</v>
      </c>
      <c r="CB303" t="s">
        <v>117</v>
      </c>
      <c r="CD303" t="s">
        <v>9290</v>
      </c>
      <c r="CE303" t="s">
        <v>349</v>
      </c>
      <c r="CF303" t="s">
        <v>9291</v>
      </c>
      <c r="CG303" t="s">
        <v>136</v>
      </c>
      <c r="CH303" t="s">
        <v>121</v>
      </c>
      <c r="CI303" s="6">
        <v>96950</v>
      </c>
      <c r="CJ303" s="10">
        <v>12.28</v>
      </c>
      <c r="CK303" s="10">
        <v>14</v>
      </c>
      <c r="CL303" s="10">
        <v>18.420000000000002</v>
      </c>
      <c r="CM303" s="10">
        <v>21</v>
      </c>
      <c r="CN303" t="s">
        <v>137</v>
      </c>
      <c r="CO303" t="s">
        <v>361</v>
      </c>
      <c r="CP303" t="s">
        <v>138</v>
      </c>
      <c r="CR303" t="s">
        <v>117</v>
      </c>
      <c r="CS303" t="s">
        <v>139</v>
      </c>
      <c r="CT303" t="s">
        <v>140</v>
      </c>
      <c r="CU303" t="s">
        <v>139</v>
      </c>
      <c r="CV303" t="s">
        <v>139</v>
      </c>
      <c r="CW303" t="s">
        <v>139</v>
      </c>
      <c r="CX303" t="s">
        <v>140</v>
      </c>
      <c r="CY303" t="s">
        <v>362</v>
      </c>
      <c r="CZ303" s="8">
        <v>16702346412</v>
      </c>
      <c r="DA303" t="s">
        <v>363</v>
      </c>
      <c r="DB303" t="s">
        <v>292</v>
      </c>
      <c r="DC303" t="s">
        <v>139</v>
      </c>
      <c r="DD303" t="s">
        <v>117</v>
      </c>
      <c r="DE303" t="s">
        <v>352</v>
      </c>
      <c r="DF303" t="s">
        <v>353</v>
      </c>
      <c r="DH303" t="s">
        <v>351</v>
      </c>
      <c r="DI303" t="s">
        <v>365</v>
      </c>
      <c r="DJ303" t="s">
        <v>356</v>
      </c>
    </row>
    <row r="304" spans="1:114" ht="15" customHeight="1" x14ac:dyDescent="0.35">
      <c r="A304" t="s">
        <v>9148</v>
      </c>
      <c r="B304" t="s">
        <v>144</v>
      </c>
      <c r="C304" s="1">
        <v>45508</v>
      </c>
      <c r="D304" s="1">
        <v>45581</v>
      </c>
      <c r="E304" t="s">
        <v>211</v>
      </c>
      <c r="G304" t="s">
        <v>117</v>
      </c>
      <c r="H304" t="s">
        <v>117</v>
      </c>
      <c r="I304" t="s">
        <v>117</v>
      </c>
      <c r="J304" t="s">
        <v>230</v>
      </c>
      <c r="K304" t="s">
        <v>231</v>
      </c>
      <c r="L304" t="s">
        <v>232</v>
      </c>
      <c r="M304" t="s">
        <v>136</v>
      </c>
      <c r="N304" t="s">
        <v>233</v>
      </c>
      <c r="O304" t="s">
        <v>121</v>
      </c>
      <c r="P304" s="6">
        <v>96950</v>
      </c>
      <c r="Q304" t="s">
        <v>122</v>
      </c>
      <c r="S304" s="8">
        <v>16702331530</v>
      </c>
      <c r="U304" t="s">
        <v>234</v>
      </c>
      <c r="V304">
        <v>311812</v>
      </c>
      <c r="W304" t="s">
        <v>124</v>
      </c>
      <c r="Y304" t="s">
        <v>235</v>
      </c>
      <c r="Z304" t="s">
        <v>236</v>
      </c>
      <c r="AB304" t="s">
        <v>237</v>
      </c>
      <c r="AC304" t="s">
        <v>232</v>
      </c>
      <c r="AD304" t="s">
        <v>136</v>
      </c>
      <c r="AE304" t="s">
        <v>233</v>
      </c>
      <c r="AF304" t="s">
        <v>121</v>
      </c>
      <c r="AG304" s="6">
        <v>96950</v>
      </c>
      <c r="AH304" t="s">
        <v>122</v>
      </c>
      <c r="AJ304" s="8">
        <v>16702331530</v>
      </c>
      <c r="AL304" t="s">
        <v>238</v>
      </c>
      <c r="BE304" t="str">
        <f>"49-9071.00"</f>
        <v>49-9071.00</v>
      </c>
      <c r="BF304" t="s">
        <v>156</v>
      </c>
      <c r="BG304" t="s">
        <v>6027</v>
      </c>
      <c r="BH304" t="s">
        <v>156</v>
      </c>
      <c r="BI304">
        <v>1</v>
      </c>
      <c r="BJ304">
        <v>1</v>
      </c>
      <c r="BK304" s="1">
        <v>45566</v>
      </c>
      <c r="BL304" s="1">
        <v>45930</v>
      </c>
      <c r="BM304" s="1">
        <v>45581</v>
      </c>
      <c r="BN304" s="1">
        <v>45930</v>
      </c>
      <c r="BO304">
        <v>40</v>
      </c>
      <c r="BP304">
        <v>0</v>
      </c>
      <c r="BQ304">
        <v>8</v>
      </c>
      <c r="BR304">
        <v>8</v>
      </c>
      <c r="BS304">
        <v>8</v>
      </c>
      <c r="BT304">
        <v>8</v>
      </c>
      <c r="BU304">
        <v>8</v>
      </c>
      <c r="BV304">
        <v>0</v>
      </c>
      <c r="BW304" t="str">
        <f>"7:00 AM"</f>
        <v>7:00 AM</v>
      </c>
      <c r="BX304" t="str">
        <f>"4:00 PM"</f>
        <v>4:00 PM</v>
      </c>
      <c r="BY304" t="s">
        <v>159</v>
      </c>
      <c r="BZ304">
        <v>0</v>
      </c>
      <c r="CA304">
        <v>24</v>
      </c>
      <c r="CB304" t="s">
        <v>117</v>
      </c>
      <c r="CD304" t="s">
        <v>9149</v>
      </c>
      <c r="CE304" t="s">
        <v>232</v>
      </c>
      <c r="CF304" t="s">
        <v>136</v>
      </c>
      <c r="CG304" t="s">
        <v>233</v>
      </c>
      <c r="CH304" t="s">
        <v>121</v>
      </c>
      <c r="CI304" s="6">
        <v>96950</v>
      </c>
      <c r="CJ304" s="10">
        <v>9.75</v>
      </c>
      <c r="CK304" s="10">
        <v>9.75</v>
      </c>
      <c r="CL304" s="10">
        <v>14.63</v>
      </c>
      <c r="CM304" s="10">
        <v>14.63</v>
      </c>
      <c r="CN304" t="s">
        <v>137</v>
      </c>
      <c r="CO304" t="s">
        <v>164</v>
      </c>
      <c r="CP304" t="s">
        <v>138</v>
      </c>
      <c r="CR304" t="s">
        <v>117</v>
      </c>
      <c r="CS304" t="s">
        <v>139</v>
      </c>
      <c r="CT304" t="s">
        <v>140</v>
      </c>
      <c r="CU304" t="s">
        <v>139</v>
      </c>
      <c r="CV304" t="s">
        <v>140</v>
      </c>
      <c r="CW304" t="s">
        <v>139</v>
      </c>
      <c r="CX304" t="s">
        <v>140</v>
      </c>
      <c r="CY304" t="s">
        <v>9150</v>
      </c>
      <c r="CZ304" s="8">
        <v>16702331530</v>
      </c>
      <c r="DA304" t="s">
        <v>238</v>
      </c>
      <c r="DB304" t="s">
        <v>244</v>
      </c>
      <c r="DC304" t="s">
        <v>139</v>
      </c>
      <c r="DD304" t="s">
        <v>117</v>
      </c>
      <c r="DE304" t="s">
        <v>235</v>
      </c>
      <c r="DF304" t="s">
        <v>236</v>
      </c>
      <c r="DH304" t="s">
        <v>234</v>
      </c>
      <c r="DI304" t="s">
        <v>230</v>
      </c>
      <c r="DJ304" t="s">
        <v>238</v>
      </c>
    </row>
    <row r="305" spans="1:114" ht="15" customHeight="1" x14ac:dyDescent="0.35">
      <c r="A305" t="s">
        <v>17000</v>
      </c>
      <c r="B305" t="s">
        <v>166</v>
      </c>
      <c r="C305" s="1">
        <v>45511</v>
      </c>
      <c r="D305" s="1">
        <v>45581</v>
      </c>
      <c r="E305" t="s">
        <v>116</v>
      </c>
      <c r="F305" s="1">
        <v>45564</v>
      </c>
      <c r="G305" t="s">
        <v>139</v>
      </c>
      <c r="H305" t="s">
        <v>117</v>
      </c>
      <c r="I305" t="s">
        <v>117</v>
      </c>
      <c r="J305" t="s">
        <v>6685</v>
      </c>
      <c r="K305" t="s">
        <v>6686</v>
      </c>
      <c r="L305" t="s">
        <v>6687</v>
      </c>
      <c r="N305" t="s">
        <v>120</v>
      </c>
      <c r="O305" t="s">
        <v>121</v>
      </c>
      <c r="P305" s="6">
        <v>96950</v>
      </c>
      <c r="Q305" t="s">
        <v>122</v>
      </c>
      <c r="S305" s="8">
        <v>16707833052</v>
      </c>
      <c r="U305" t="s">
        <v>6688</v>
      </c>
      <c r="V305">
        <v>541219</v>
      </c>
      <c r="W305" t="s">
        <v>124</v>
      </c>
      <c r="Y305" t="s">
        <v>6689</v>
      </c>
      <c r="Z305" t="s">
        <v>6690</v>
      </c>
      <c r="AB305" t="s">
        <v>6691</v>
      </c>
      <c r="AC305" t="s">
        <v>6687</v>
      </c>
      <c r="AE305" t="s">
        <v>496</v>
      </c>
      <c r="AF305" t="s">
        <v>121</v>
      </c>
      <c r="AG305" s="6">
        <v>96950</v>
      </c>
      <c r="AH305" t="s">
        <v>122</v>
      </c>
      <c r="AJ305" s="8">
        <v>16707833052</v>
      </c>
      <c r="AL305" t="s">
        <v>6692</v>
      </c>
      <c r="BE305" t="str">
        <f>"43-3031.00"</f>
        <v>43-3031.00</v>
      </c>
      <c r="BF305" t="s">
        <v>357</v>
      </c>
      <c r="BG305" t="s">
        <v>6693</v>
      </c>
      <c r="BH305" t="s">
        <v>6478</v>
      </c>
      <c r="BI305">
        <v>1</v>
      </c>
      <c r="BK305" s="1">
        <v>45566</v>
      </c>
      <c r="BL305" s="1">
        <v>46660</v>
      </c>
      <c r="BO305">
        <v>35</v>
      </c>
      <c r="BP305">
        <v>0</v>
      </c>
      <c r="BQ305">
        <v>7</v>
      </c>
      <c r="BR305">
        <v>7</v>
      </c>
      <c r="BS305">
        <v>7</v>
      </c>
      <c r="BT305">
        <v>7</v>
      </c>
      <c r="BU305">
        <v>7</v>
      </c>
      <c r="BV305">
        <v>0</v>
      </c>
      <c r="BW305" t="str">
        <f>"10:00 AM"</f>
        <v>10:00 AM</v>
      </c>
      <c r="BX305" t="str">
        <f>"5:00 PM"</f>
        <v>5:00 PM</v>
      </c>
      <c r="BY305" t="s">
        <v>159</v>
      </c>
      <c r="BZ305">
        <v>0</v>
      </c>
      <c r="CA305">
        <v>24</v>
      </c>
      <c r="CB305" t="s">
        <v>117</v>
      </c>
      <c r="CD305" t="s">
        <v>6694</v>
      </c>
      <c r="CE305" t="s">
        <v>6687</v>
      </c>
      <c r="CG305" t="s">
        <v>496</v>
      </c>
      <c r="CH305" t="s">
        <v>121</v>
      </c>
      <c r="CI305" s="6">
        <v>96950</v>
      </c>
      <c r="CJ305" s="10">
        <v>12.28</v>
      </c>
      <c r="CK305" s="10">
        <v>12.28</v>
      </c>
      <c r="CL305" s="10">
        <v>0</v>
      </c>
      <c r="CM305" s="10">
        <v>0</v>
      </c>
      <c r="CN305" t="s">
        <v>1375</v>
      </c>
      <c r="CO305" t="s">
        <v>194</v>
      </c>
      <c r="CP305" t="s">
        <v>138</v>
      </c>
      <c r="CR305" t="s">
        <v>117</v>
      </c>
      <c r="CS305" t="s">
        <v>139</v>
      </c>
      <c r="CT305" t="s">
        <v>140</v>
      </c>
      <c r="CU305" t="s">
        <v>140</v>
      </c>
      <c r="CV305" t="s">
        <v>140</v>
      </c>
      <c r="CW305" t="s">
        <v>139</v>
      </c>
      <c r="CX305" t="s">
        <v>140</v>
      </c>
      <c r="CY305" t="s">
        <v>6695</v>
      </c>
      <c r="CZ305" s="8">
        <v>16707833052</v>
      </c>
      <c r="DA305" t="s">
        <v>6696</v>
      </c>
      <c r="DB305" t="s">
        <v>140</v>
      </c>
      <c r="DC305" t="s">
        <v>139</v>
      </c>
      <c r="DD305" t="s">
        <v>117</v>
      </c>
    </row>
    <row r="306" spans="1:114" ht="15" customHeight="1" x14ac:dyDescent="0.35">
      <c r="A306" t="s">
        <v>14599</v>
      </c>
      <c r="B306" t="s">
        <v>166</v>
      </c>
      <c r="C306" s="1">
        <v>45511</v>
      </c>
      <c r="D306" s="1">
        <v>45581</v>
      </c>
      <c r="E306" t="s">
        <v>116</v>
      </c>
      <c r="F306" s="1">
        <v>45564</v>
      </c>
      <c r="G306" t="s">
        <v>117</v>
      </c>
      <c r="H306" t="s">
        <v>117</v>
      </c>
      <c r="I306" t="s">
        <v>117</v>
      </c>
      <c r="J306" t="s">
        <v>6685</v>
      </c>
      <c r="K306" t="s">
        <v>14600</v>
      </c>
      <c r="L306" t="s">
        <v>14601</v>
      </c>
      <c r="N306" t="s">
        <v>120</v>
      </c>
      <c r="O306" t="s">
        <v>121</v>
      </c>
      <c r="P306" s="6">
        <v>96950</v>
      </c>
      <c r="Q306" t="s">
        <v>122</v>
      </c>
      <c r="S306" s="8">
        <v>16707833052</v>
      </c>
      <c r="U306" t="s">
        <v>6688</v>
      </c>
      <c r="V306">
        <v>44511</v>
      </c>
      <c r="W306" t="s">
        <v>124</v>
      </c>
      <c r="Y306" t="s">
        <v>6689</v>
      </c>
      <c r="Z306" t="s">
        <v>6690</v>
      </c>
      <c r="AB306" t="s">
        <v>6691</v>
      </c>
      <c r="AC306" t="s">
        <v>14601</v>
      </c>
      <c r="AE306" t="s">
        <v>496</v>
      </c>
      <c r="AF306" t="s">
        <v>121</v>
      </c>
      <c r="AG306" s="6">
        <v>96950</v>
      </c>
      <c r="AH306" t="s">
        <v>122</v>
      </c>
      <c r="AJ306" s="8">
        <v>16707833052</v>
      </c>
      <c r="AL306" t="s">
        <v>6692</v>
      </c>
      <c r="BE306" t="str">
        <f>"49-9071.00"</f>
        <v>49-9071.00</v>
      </c>
      <c r="BF306" t="s">
        <v>156</v>
      </c>
      <c r="BG306" t="s">
        <v>14602</v>
      </c>
      <c r="BH306" t="s">
        <v>2849</v>
      </c>
      <c r="BI306">
        <v>4</v>
      </c>
      <c r="BK306" s="1">
        <v>45566</v>
      </c>
      <c r="BL306" s="1">
        <v>45930</v>
      </c>
      <c r="BO306">
        <v>35</v>
      </c>
      <c r="BP306">
        <v>0</v>
      </c>
      <c r="BQ306">
        <v>7</v>
      </c>
      <c r="BR306">
        <v>7</v>
      </c>
      <c r="BS306">
        <v>7</v>
      </c>
      <c r="BT306">
        <v>7</v>
      </c>
      <c r="BU306">
        <v>7</v>
      </c>
      <c r="BV306">
        <v>0</v>
      </c>
      <c r="BW306" t="str">
        <f>"8:00 AM"</f>
        <v>8:00 AM</v>
      </c>
      <c r="BX306" t="str">
        <f>"3:00 PM"</f>
        <v>3:00 PM</v>
      </c>
      <c r="BY306" t="s">
        <v>159</v>
      </c>
      <c r="BZ306">
        <v>0</v>
      </c>
      <c r="CA306">
        <v>24</v>
      </c>
      <c r="CB306" t="s">
        <v>117</v>
      </c>
      <c r="CD306" t="s">
        <v>14603</v>
      </c>
      <c r="CE306" t="s">
        <v>6687</v>
      </c>
      <c r="CG306" t="s">
        <v>496</v>
      </c>
      <c r="CH306" t="s">
        <v>121</v>
      </c>
      <c r="CI306" s="6">
        <v>96950</v>
      </c>
      <c r="CJ306" s="10">
        <v>9.75</v>
      </c>
      <c r="CK306" s="10">
        <v>9.75</v>
      </c>
      <c r="CL306" s="10">
        <v>14.63</v>
      </c>
      <c r="CM306" s="10">
        <v>14.63</v>
      </c>
      <c r="CN306" t="s">
        <v>137</v>
      </c>
      <c r="CO306" t="s">
        <v>194</v>
      </c>
      <c r="CP306" t="s">
        <v>138</v>
      </c>
      <c r="CR306" t="s">
        <v>117</v>
      </c>
      <c r="CS306" t="s">
        <v>139</v>
      </c>
      <c r="CT306" t="s">
        <v>140</v>
      </c>
      <c r="CU306" t="s">
        <v>139</v>
      </c>
      <c r="CV306" t="s">
        <v>140</v>
      </c>
      <c r="CW306" t="s">
        <v>139</v>
      </c>
      <c r="CX306" t="s">
        <v>140</v>
      </c>
      <c r="CY306" t="s">
        <v>6695</v>
      </c>
      <c r="CZ306" s="8">
        <v>16707833052</v>
      </c>
      <c r="DA306" t="s">
        <v>6696</v>
      </c>
      <c r="DB306" t="s">
        <v>140</v>
      </c>
      <c r="DC306" t="s">
        <v>139</v>
      </c>
      <c r="DD306" t="s">
        <v>117</v>
      </c>
    </row>
    <row r="307" spans="1:114" ht="15" customHeight="1" x14ac:dyDescent="0.35">
      <c r="A307" t="s">
        <v>3898</v>
      </c>
      <c r="B307" t="s">
        <v>115</v>
      </c>
      <c r="C307" s="1">
        <v>45516</v>
      </c>
      <c r="D307" s="1">
        <v>45581</v>
      </c>
      <c r="E307" t="s">
        <v>116</v>
      </c>
      <c r="F307" s="1">
        <v>45564</v>
      </c>
      <c r="G307" t="s">
        <v>117</v>
      </c>
      <c r="H307" t="s">
        <v>117</v>
      </c>
      <c r="I307" t="s">
        <v>117</v>
      </c>
      <c r="J307" t="s">
        <v>2606</v>
      </c>
      <c r="K307" t="s">
        <v>2607</v>
      </c>
      <c r="L307" t="s">
        <v>3899</v>
      </c>
      <c r="N307" t="s">
        <v>136</v>
      </c>
      <c r="O307" t="s">
        <v>121</v>
      </c>
      <c r="P307" s="6">
        <v>96950</v>
      </c>
      <c r="Q307" t="s">
        <v>122</v>
      </c>
      <c r="S307" s="8">
        <v>16703221234</v>
      </c>
      <c r="T307">
        <v>781</v>
      </c>
      <c r="U307" t="s">
        <v>2609</v>
      </c>
      <c r="V307">
        <v>721110</v>
      </c>
      <c r="W307" t="s">
        <v>124</v>
      </c>
      <c r="Y307" t="s">
        <v>2610</v>
      </c>
      <c r="Z307" t="s">
        <v>2611</v>
      </c>
      <c r="AA307" t="s">
        <v>2612</v>
      </c>
      <c r="AB307" t="s">
        <v>2613</v>
      </c>
      <c r="AC307" t="s">
        <v>3899</v>
      </c>
      <c r="AE307" t="s">
        <v>136</v>
      </c>
      <c r="AF307" t="s">
        <v>121</v>
      </c>
      <c r="AG307" s="6">
        <v>96950</v>
      </c>
      <c r="AH307" t="s">
        <v>122</v>
      </c>
      <c r="AJ307" s="8">
        <v>16703221234</v>
      </c>
      <c r="AK307">
        <v>781</v>
      </c>
      <c r="AL307" t="s">
        <v>2614</v>
      </c>
      <c r="BE307" t="str">
        <f>"49-9071.00"</f>
        <v>49-9071.00</v>
      </c>
      <c r="BF307" t="s">
        <v>156</v>
      </c>
      <c r="BG307" t="s">
        <v>3900</v>
      </c>
      <c r="BH307" t="s">
        <v>3901</v>
      </c>
      <c r="BI307">
        <v>3</v>
      </c>
      <c r="BK307" s="1">
        <v>45566</v>
      </c>
      <c r="BL307" s="1">
        <v>45930</v>
      </c>
      <c r="BO307">
        <v>40</v>
      </c>
      <c r="BP307">
        <v>8</v>
      </c>
      <c r="BQ307">
        <v>8</v>
      </c>
      <c r="BR307">
        <v>8</v>
      </c>
      <c r="BS307">
        <v>0</v>
      </c>
      <c r="BT307">
        <v>8</v>
      </c>
      <c r="BU307">
        <v>8</v>
      </c>
      <c r="BV307">
        <v>0</v>
      </c>
      <c r="BW307" t="str">
        <f>"8:00 AM"</f>
        <v>8:00 AM</v>
      </c>
      <c r="BX307" t="str">
        <f>"4:00 PM"</f>
        <v>4:00 PM</v>
      </c>
      <c r="BY307" t="s">
        <v>159</v>
      </c>
      <c r="BZ307">
        <v>0</v>
      </c>
      <c r="CA307">
        <v>24</v>
      </c>
      <c r="CB307" t="s">
        <v>117</v>
      </c>
      <c r="CD307" t="s">
        <v>3902</v>
      </c>
      <c r="CE307" t="s">
        <v>3903</v>
      </c>
      <c r="CG307" t="s">
        <v>136</v>
      </c>
      <c r="CH307" t="s">
        <v>121</v>
      </c>
      <c r="CI307" s="6">
        <v>96950</v>
      </c>
      <c r="CJ307" s="10">
        <v>9.5399999999999991</v>
      </c>
      <c r="CK307" s="10">
        <v>9.5399999999999991</v>
      </c>
      <c r="CL307" s="10">
        <v>14.31</v>
      </c>
      <c r="CM307" s="10">
        <v>14.31</v>
      </c>
      <c r="CN307" t="s">
        <v>137</v>
      </c>
      <c r="CO307" t="s">
        <v>3904</v>
      </c>
      <c r="CP307" t="s">
        <v>138</v>
      </c>
      <c r="CR307" t="s">
        <v>117</v>
      </c>
      <c r="CS307" t="s">
        <v>139</v>
      </c>
      <c r="CT307" t="s">
        <v>140</v>
      </c>
      <c r="CU307" t="s">
        <v>139</v>
      </c>
      <c r="CV307" t="s">
        <v>140</v>
      </c>
      <c r="CW307" t="s">
        <v>139</v>
      </c>
      <c r="CX307" t="s">
        <v>140</v>
      </c>
      <c r="CY307" t="s">
        <v>3905</v>
      </c>
      <c r="CZ307" s="8">
        <v>16703221234</v>
      </c>
      <c r="DA307" t="s">
        <v>2614</v>
      </c>
      <c r="DB307" t="s">
        <v>140</v>
      </c>
      <c r="DC307" t="s">
        <v>139</v>
      </c>
      <c r="DD307" t="s">
        <v>117</v>
      </c>
    </row>
    <row r="308" spans="1:114" ht="15" customHeight="1" x14ac:dyDescent="0.35">
      <c r="A308" t="s">
        <v>14148</v>
      </c>
      <c r="B308" t="s">
        <v>115</v>
      </c>
      <c r="C308" s="1">
        <v>45526</v>
      </c>
      <c r="D308" s="1">
        <v>45581</v>
      </c>
      <c r="E308" t="s">
        <v>116</v>
      </c>
      <c r="F308" s="1">
        <v>45564</v>
      </c>
      <c r="G308" t="s">
        <v>117</v>
      </c>
      <c r="H308" t="s">
        <v>117</v>
      </c>
      <c r="I308" t="s">
        <v>117</v>
      </c>
      <c r="J308" t="s">
        <v>2606</v>
      </c>
      <c r="K308" t="s">
        <v>2607</v>
      </c>
      <c r="L308" t="s">
        <v>3899</v>
      </c>
      <c r="N308" t="s">
        <v>136</v>
      </c>
      <c r="O308" t="s">
        <v>121</v>
      </c>
      <c r="P308" s="6">
        <v>96950</v>
      </c>
      <c r="Q308" t="s">
        <v>122</v>
      </c>
      <c r="S308" s="8">
        <v>16703221234</v>
      </c>
      <c r="T308">
        <v>781</v>
      </c>
      <c r="U308" t="s">
        <v>2609</v>
      </c>
      <c r="V308">
        <v>721110</v>
      </c>
      <c r="W308" t="s">
        <v>124</v>
      </c>
      <c r="Y308" t="s">
        <v>2610</v>
      </c>
      <c r="Z308" t="s">
        <v>2611</v>
      </c>
      <c r="AA308" t="s">
        <v>2612</v>
      </c>
      <c r="AB308" t="s">
        <v>2613</v>
      </c>
      <c r="AC308" t="s">
        <v>3899</v>
      </c>
      <c r="AE308" t="s">
        <v>136</v>
      </c>
      <c r="AF308" t="s">
        <v>121</v>
      </c>
      <c r="AG308" s="6">
        <v>96950</v>
      </c>
      <c r="AH308" t="s">
        <v>122</v>
      </c>
      <c r="AJ308" s="8">
        <v>16703221234</v>
      </c>
      <c r="AK308">
        <v>781</v>
      </c>
      <c r="AL308" t="s">
        <v>2614</v>
      </c>
      <c r="BE308" t="str">
        <f>"43-4181.00"</f>
        <v>43-4181.00</v>
      </c>
      <c r="BF308" t="s">
        <v>2826</v>
      </c>
      <c r="BG308" t="s">
        <v>14149</v>
      </c>
      <c r="BH308" t="s">
        <v>14150</v>
      </c>
      <c r="BI308">
        <v>1</v>
      </c>
      <c r="BK308" s="1">
        <v>45566</v>
      </c>
      <c r="BL308" s="1">
        <v>45930</v>
      </c>
      <c r="BO308">
        <v>40</v>
      </c>
      <c r="BP308">
        <v>8</v>
      </c>
      <c r="BQ308">
        <v>8</v>
      </c>
      <c r="BR308">
        <v>8</v>
      </c>
      <c r="BS308">
        <v>8</v>
      </c>
      <c r="BT308">
        <v>8</v>
      </c>
      <c r="BU308">
        <v>0</v>
      </c>
      <c r="BV308">
        <v>0</v>
      </c>
      <c r="BW308" t="str">
        <f>"10:00 PM"</f>
        <v>10:00 PM</v>
      </c>
      <c r="BX308" t="str">
        <f>"6:00 AM"</f>
        <v>6:00 AM</v>
      </c>
      <c r="BY308" t="s">
        <v>159</v>
      </c>
      <c r="BZ308">
        <v>0</v>
      </c>
      <c r="CA308">
        <v>12</v>
      </c>
      <c r="CB308" t="s">
        <v>117</v>
      </c>
      <c r="CD308" t="s">
        <v>14151</v>
      </c>
      <c r="CE308" t="s">
        <v>3899</v>
      </c>
      <c r="CG308" t="s">
        <v>136</v>
      </c>
      <c r="CH308" t="s">
        <v>121</v>
      </c>
      <c r="CI308" s="6">
        <v>96950</v>
      </c>
      <c r="CJ308" s="10">
        <v>8.77</v>
      </c>
      <c r="CK308" s="10">
        <v>8.77</v>
      </c>
      <c r="CL308" s="10">
        <v>13.16</v>
      </c>
      <c r="CM308" s="10">
        <v>13.16</v>
      </c>
      <c r="CN308" t="s">
        <v>137</v>
      </c>
      <c r="CO308" t="s">
        <v>6534</v>
      </c>
      <c r="CP308" t="s">
        <v>138</v>
      </c>
      <c r="CR308" t="s">
        <v>117</v>
      </c>
      <c r="CS308" t="s">
        <v>139</v>
      </c>
      <c r="CT308" t="s">
        <v>140</v>
      </c>
      <c r="CU308" t="s">
        <v>139</v>
      </c>
      <c r="CV308" t="s">
        <v>140</v>
      </c>
      <c r="CW308" t="s">
        <v>139</v>
      </c>
      <c r="CX308" t="s">
        <v>140</v>
      </c>
      <c r="CY308" t="s">
        <v>3905</v>
      </c>
      <c r="CZ308" s="8">
        <v>16703221234</v>
      </c>
      <c r="DA308" t="s">
        <v>2614</v>
      </c>
      <c r="DB308" t="s">
        <v>140</v>
      </c>
      <c r="DC308" t="s">
        <v>139</v>
      </c>
      <c r="DD308" t="s">
        <v>117</v>
      </c>
    </row>
    <row r="309" spans="1:114" ht="15" customHeight="1" x14ac:dyDescent="0.35">
      <c r="A309" t="s">
        <v>12837</v>
      </c>
      <c r="B309" t="s">
        <v>166</v>
      </c>
      <c r="C309" s="1">
        <v>45529</v>
      </c>
      <c r="D309" s="1">
        <v>45581</v>
      </c>
      <c r="E309" t="s">
        <v>211</v>
      </c>
      <c r="G309" t="s">
        <v>117</v>
      </c>
      <c r="H309" t="s">
        <v>117</v>
      </c>
      <c r="I309" t="s">
        <v>117</v>
      </c>
      <c r="J309" t="s">
        <v>2442</v>
      </c>
      <c r="K309" t="s">
        <v>7037</v>
      </c>
      <c r="L309" t="s">
        <v>2443</v>
      </c>
      <c r="M309" t="s">
        <v>2444</v>
      </c>
      <c r="N309" t="s">
        <v>120</v>
      </c>
      <c r="O309" t="s">
        <v>121</v>
      </c>
      <c r="P309" s="6">
        <v>96950</v>
      </c>
      <c r="Q309" t="s">
        <v>122</v>
      </c>
      <c r="S309" s="8">
        <v>16702355912</v>
      </c>
      <c r="U309" t="s">
        <v>2445</v>
      </c>
      <c r="V309">
        <v>56132</v>
      </c>
      <c r="W309" t="s">
        <v>124</v>
      </c>
      <c r="Y309" t="s">
        <v>7038</v>
      </c>
      <c r="Z309" t="s">
        <v>7039</v>
      </c>
      <c r="AA309" t="s">
        <v>7040</v>
      </c>
      <c r="AB309" t="s">
        <v>932</v>
      </c>
      <c r="AC309" t="s">
        <v>7041</v>
      </c>
      <c r="AE309" t="s">
        <v>136</v>
      </c>
      <c r="AF309" t="s">
        <v>121</v>
      </c>
      <c r="AG309" s="6">
        <v>96950</v>
      </c>
      <c r="AH309" t="s">
        <v>122</v>
      </c>
      <c r="AJ309" s="8">
        <v>16702355912</v>
      </c>
      <c r="AL309" t="s">
        <v>2450</v>
      </c>
      <c r="BE309" t="str">
        <f>"35-2014.00"</f>
        <v>35-2014.00</v>
      </c>
      <c r="BF309" t="s">
        <v>191</v>
      </c>
      <c r="BG309" t="s">
        <v>7042</v>
      </c>
      <c r="BH309" t="s">
        <v>7043</v>
      </c>
      <c r="BI309">
        <v>10</v>
      </c>
      <c r="BK309" s="1">
        <v>45597</v>
      </c>
      <c r="BL309" s="1">
        <v>45961</v>
      </c>
      <c r="BO309">
        <v>35</v>
      </c>
      <c r="BP309">
        <v>0</v>
      </c>
      <c r="BQ309">
        <v>7</v>
      </c>
      <c r="BR309">
        <v>7</v>
      </c>
      <c r="BS309">
        <v>7</v>
      </c>
      <c r="BT309">
        <v>7</v>
      </c>
      <c r="BU309">
        <v>7</v>
      </c>
      <c r="BV309">
        <v>0</v>
      </c>
      <c r="BW309" t="str">
        <f>"10:00 AM"</f>
        <v>10:00 AM</v>
      </c>
      <c r="BX309" t="str">
        <f>"10:00 PM"</f>
        <v>10:00 PM</v>
      </c>
      <c r="BY309" t="s">
        <v>133</v>
      </c>
      <c r="BZ309">
        <v>0</v>
      </c>
      <c r="CA309">
        <v>12</v>
      </c>
      <c r="CB309" t="s">
        <v>117</v>
      </c>
      <c r="CD309" t="s">
        <v>7044</v>
      </c>
      <c r="CE309" t="s">
        <v>2443</v>
      </c>
      <c r="CF309" t="s">
        <v>2444</v>
      </c>
      <c r="CG309" t="s">
        <v>136</v>
      </c>
      <c r="CH309" t="s">
        <v>121</v>
      </c>
      <c r="CI309" s="6">
        <v>96950</v>
      </c>
      <c r="CJ309" s="10">
        <v>8.83</v>
      </c>
      <c r="CK309" s="10">
        <v>8.83</v>
      </c>
      <c r="CL309" s="10">
        <v>13.25</v>
      </c>
      <c r="CM309" s="10">
        <v>13.25</v>
      </c>
      <c r="CN309" t="s">
        <v>137</v>
      </c>
      <c r="CO309" t="s">
        <v>162</v>
      </c>
      <c r="CP309" t="s">
        <v>138</v>
      </c>
      <c r="CR309" t="s">
        <v>117</v>
      </c>
      <c r="CS309" t="s">
        <v>139</v>
      </c>
      <c r="CT309" t="s">
        <v>140</v>
      </c>
      <c r="CU309" t="s">
        <v>139</v>
      </c>
      <c r="CV309" t="s">
        <v>140</v>
      </c>
      <c r="CW309" t="s">
        <v>139</v>
      </c>
      <c r="CX309" t="s">
        <v>140</v>
      </c>
      <c r="CY309" t="s">
        <v>6408</v>
      </c>
      <c r="CZ309" s="8">
        <v>16702355912</v>
      </c>
      <c r="DA309" t="s">
        <v>2450</v>
      </c>
      <c r="DB309" t="s">
        <v>140</v>
      </c>
      <c r="DC309" t="s">
        <v>139</v>
      </c>
      <c r="DD309" t="s">
        <v>117</v>
      </c>
    </row>
    <row r="310" spans="1:114" ht="15" customHeight="1" x14ac:dyDescent="0.35">
      <c r="A310" t="s">
        <v>13193</v>
      </c>
      <c r="B310" t="s">
        <v>166</v>
      </c>
      <c r="C310" s="1">
        <v>45537</v>
      </c>
      <c r="D310" s="1">
        <v>45581</v>
      </c>
      <c r="E310" t="s">
        <v>211</v>
      </c>
      <c r="G310" t="s">
        <v>139</v>
      </c>
      <c r="H310" t="s">
        <v>139</v>
      </c>
      <c r="I310" t="s">
        <v>117</v>
      </c>
      <c r="J310" t="s">
        <v>3722</v>
      </c>
      <c r="K310" t="s">
        <v>13194</v>
      </c>
      <c r="L310" t="s">
        <v>3724</v>
      </c>
      <c r="M310" t="s">
        <v>3725</v>
      </c>
      <c r="N310" t="s">
        <v>120</v>
      </c>
      <c r="O310" t="s">
        <v>121</v>
      </c>
      <c r="P310" s="6">
        <v>96950</v>
      </c>
      <c r="Q310" t="s">
        <v>122</v>
      </c>
      <c r="S310" s="8">
        <v>16702854403</v>
      </c>
      <c r="U310" t="s">
        <v>3726</v>
      </c>
      <c r="V310">
        <v>56132</v>
      </c>
      <c r="W310" t="s">
        <v>124</v>
      </c>
      <c r="Y310" t="s">
        <v>3727</v>
      </c>
      <c r="Z310" t="s">
        <v>3728</v>
      </c>
      <c r="AA310" t="s">
        <v>3729</v>
      </c>
      <c r="AB310" t="s">
        <v>657</v>
      </c>
      <c r="AC310" t="s">
        <v>3724</v>
      </c>
      <c r="AD310" t="s">
        <v>3725</v>
      </c>
      <c r="AE310" t="s">
        <v>120</v>
      </c>
      <c r="AF310" t="s">
        <v>121</v>
      </c>
      <c r="AG310" s="6">
        <v>96950</v>
      </c>
      <c r="AH310" t="s">
        <v>122</v>
      </c>
      <c r="AJ310" s="8">
        <v>16702854403</v>
      </c>
      <c r="AL310" t="s">
        <v>3730</v>
      </c>
      <c r="BE310" t="str">
        <f>"37-2012.00"</f>
        <v>37-2012.00</v>
      </c>
      <c r="BF310" t="s">
        <v>130</v>
      </c>
      <c r="BG310" t="s">
        <v>13195</v>
      </c>
      <c r="BH310" t="s">
        <v>13196</v>
      </c>
      <c r="BI310">
        <v>3</v>
      </c>
      <c r="BK310" s="1">
        <v>45566</v>
      </c>
      <c r="BL310" s="1">
        <v>45930</v>
      </c>
      <c r="BO310">
        <v>40</v>
      </c>
      <c r="BP310">
        <v>0</v>
      </c>
      <c r="BQ310">
        <v>8</v>
      </c>
      <c r="BR310">
        <v>8</v>
      </c>
      <c r="BS310">
        <v>8</v>
      </c>
      <c r="BT310">
        <v>8</v>
      </c>
      <c r="BU310">
        <v>8</v>
      </c>
      <c r="BV310">
        <v>0</v>
      </c>
      <c r="BW310" t="str">
        <f>"8:21 PM"</f>
        <v>8:21 PM</v>
      </c>
      <c r="BX310" t="str">
        <f>"5:21 PM"</f>
        <v>5:21 PM</v>
      </c>
      <c r="BY310" t="s">
        <v>159</v>
      </c>
      <c r="BZ310">
        <v>0</v>
      </c>
      <c r="CA310">
        <v>3</v>
      </c>
      <c r="CB310" t="s">
        <v>117</v>
      </c>
      <c r="CD310" s="2" t="s">
        <v>13197</v>
      </c>
      <c r="CE310" t="s">
        <v>3724</v>
      </c>
      <c r="CF310" t="s">
        <v>531</v>
      </c>
      <c r="CG310" t="s">
        <v>120</v>
      </c>
      <c r="CH310" t="s">
        <v>121</v>
      </c>
      <c r="CI310" s="6">
        <v>96950</v>
      </c>
      <c r="CJ310" s="10">
        <v>7.77</v>
      </c>
      <c r="CK310" s="10">
        <v>7.77</v>
      </c>
      <c r="CL310" s="10">
        <v>11.7</v>
      </c>
      <c r="CM310" s="10">
        <v>11.7</v>
      </c>
      <c r="CN310" t="s">
        <v>137</v>
      </c>
      <c r="CO310" t="s">
        <v>3733</v>
      </c>
      <c r="CP310" t="s">
        <v>138</v>
      </c>
      <c r="CR310" t="s">
        <v>117</v>
      </c>
      <c r="CS310" t="s">
        <v>139</v>
      </c>
      <c r="CT310" t="s">
        <v>139</v>
      </c>
      <c r="CU310" t="s">
        <v>139</v>
      </c>
      <c r="CV310" t="s">
        <v>140</v>
      </c>
      <c r="CW310" t="s">
        <v>139</v>
      </c>
      <c r="CX310" t="s">
        <v>139</v>
      </c>
      <c r="CY310" t="s">
        <v>13198</v>
      </c>
      <c r="CZ310" s="8">
        <v>16702850063</v>
      </c>
      <c r="DA310" t="s">
        <v>3730</v>
      </c>
      <c r="DB310" t="s">
        <v>140</v>
      </c>
      <c r="DC310" t="s">
        <v>139</v>
      </c>
      <c r="DD310" t="s">
        <v>117</v>
      </c>
    </row>
    <row r="311" spans="1:114" ht="15" customHeight="1" x14ac:dyDescent="0.35">
      <c r="A311" t="s">
        <v>11069</v>
      </c>
      <c r="B311" t="s">
        <v>166</v>
      </c>
      <c r="C311" s="1">
        <v>45538</v>
      </c>
      <c r="D311" s="1">
        <v>45581</v>
      </c>
      <c r="E311" t="s">
        <v>116</v>
      </c>
      <c r="F311" s="1">
        <v>45609</v>
      </c>
      <c r="G311" t="s">
        <v>117</v>
      </c>
      <c r="H311" t="s">
        <v>117</v>
      </c>
      <c r="I311" t="s">
        <v>117</v>
      </c>
      <c r="J311" t="s">
        <v>4730</v>
      </c>
      <c r="L311" t="s">
        <v>4731</v>
      </c>
      <c r="M311" t="s">
        <v>4732</v>
      </c>
      <c r="N311" t="s">
        <v>120</v>
      </c>
      <c r="O311" t="s">
        <v>121</v>
      </c>
      <c r="P311" s="6">
        <v>96950</v>
      </c>
      <c r="Q311" t="s">
        <v>122</v>
      </c>
      <c r="S311" s="8">
        <v>16702351662</v>
      </c>
      <c r="U311" t="s">
        <v>4733</v>
      </c>
      <c r="V311">
        <v>811412</v>
      </c>
      <c r="W311" t="s">
        <v>124</v>
      </c>
      <c r="Y311" t="s">
        <v>1263</v>
      </c>
      <c r="Z311" t="s">
        <v>2690</v>
      </c>
      <c r="AA311" t="s">
        <v>2750</v>
      </c>
      <c r="AB311" t="s">
        <v>4734</v>
      </c>
      <c r="AC311" t="s">
        <v>4731</v>
      </c>
      <c r="AD311" t="s">
        <v>4732</v>
      </c>
      <c r="AE311" t="s">
        <v>120</v>
      </c>
      <c r="AF311" t="s">
        <v>121</v>
      </c>
      <c r="AG311" s="6">
        <v>96950</v>
      </c>
      <c r="AH311" t="s">
        <v>122</v>
      </c>
      <c r="AJ311" s="8">
        <v>16702351662</v>
      </c>
      <c r="AL311" t="s">
        <v>4735</v>
      </c>
      <c r="BE311" t="str">
        <f>"49-9021.00"</f>
        <v>49-9021.00</v>
      </c>
      <c r="BF311" t="s">
        <v>239</v>
      </c>
      <c r="BG311" t="s">
        <v>4736</v>
      </c>
      <c r="BH311" t="s">
        <v>4737</v>
      </c>
      <c r="BI311">
        <v>1</v>
      </c>
      <c r="BK311" s="1">
        <v>45611</v>
      </c>
      <c r="BL311" s="1">
        <v>45975</v>
      </c>
      <c r="BO311">
        <v>40</v>
      </c>
      <c r="BP311">
        <v>0</v>
      </c>
      <c r="BQ311">
        <v>8</v>
      </c>
      <c r="BR311">
        <v>8</v>
      </c>
      <c r="BS311">
        <v>8</v>
      </c>
      <c r="BT311">
        <v>8</v>
      </c>
      <c r="BU311">
        <v>8</v>
      </c>
      <c r="BV311">
        <v>0</v>
      </c>
      <c r="BW311" t="str">
        <f>"8:00 AM"</f>
        <v>8:00 AM</v>
      </c>
      <c r="BX311" t="str">
        <f>"5:00 PM"</f>
        <v>5:00 PM</v>
      </c>
      <c r="BY311" t="s">
        <v>159</v>
      </c>
      <c r="BZ311">
        <v>0</v>
      </c>
      <c r="CA311">
        <v>12</v>
      </c>
      <c r="CB311" t="s">
        <v>117</v>
      </c>
      <c r="CD311" t="s">
        <v>11070</v>
      </c>
      <c r="CE311" t="s">
        <v>4731</v>
      </c>
      <c r="CF311" t="s">
        <v>4732</v>
      </c>
      <c r="CG311" t="s">
        <v>120</v>
      </c>
      <c r="CH311" t="s">
        <v>121</v>
      </c>
      <c r="CI311" s="6">
        <v>96950</v>
      </c>
      <c r="CJ311" s="10">
        <v>10.74</v>
      </c>
      <c r="CK311" s="10">
        <v>10.74</v>
      </c>
      <c r="CL311" s="10">
        <v>16.11</v>
      </c>
      <c r="CM311" s="10">
        <v>16.11</v>
      </c>
      <c r="CN311" t="s">
        <v>137</v>
      </c>
      <c r="CO311" t="s">
        <v>393</v>
      </c>
      <c r="CP311" t="s">
        <v>138</v>
      </c>
      <c r="CR311" t="s">
        <v>117</v>
      </c>
      <c r="CS311" t="s">
        <v>139</v>
      </c>
      <c r="CT311" t="s">
        <v>140</v>
      </c>
      <c r="CU311" t="s">
        <v>139</v>
      </c>
      <c r="CV311" t="s">
        <v>140</v>
      </c>
      <c r="CW311" t="s">
        <v>139</v>
      </c>
      <c r="CX311" t="s">
        <v>140</v>
      </c>
      <c r="CY311" t="s">
        <v>393</v>
      </c>
      <c r="CZ311" s="8">
        <v>16702351662</v>
      </c>
      <c r="DA311" t="s">
        <v>4735</v>
      </c>
      <c r="DB311" t="s">
        <v>140</v>
      </c>
      <c r="DC311" t="s">
        <v>139</v>
      </c>
      <c r="DD311" t="s">
        <v>117</v>
      </c>
    </row>
    <row r="312" spans="1:114" ht="15" customHeight="1" x14ac:dyDescent="0.35">
      <c r="A312" t="s">
        <v>6957</v>
      </c>
      <c r="B312" t="s">
        <v>166</v>
      </c>
      <c r="C312" s="1">
        <v>45539</v>
      </c>
      <c r="D312" s="1">
        <v>45581</v>
      </c>
      <c r="E312" t="s">
        <v>211</v>
      </c>
      <c r="G312" t="s">
        <v>117</v>
      </c>
      <c r="H312" t="s">
        <v>117</v>
      </c>
      <c r="I312" t="s">
        <v>117</v>
      </c>
      <c r="J312" t="s">
        <v>6958</v>
      </c>
      <c r="L312" t="s">
        <v>6959</v>
      </c>
      <c r="N312" t="s">
        <v>120</v>
      </c>
      <c r="O312" t="s">
        <v>121</v>
      </c>
      <c r="P312" s="6">
        <v>96950</v>
      </c>
      <c r="Q312" t="s">
        <v>122</v>
      </c>
      <c r="S312" s="8">
        <v>16707891814</v>
      </c>
      <c r="U312" t="s">
        <v>6960</v>
      </c>
      <c r="V312">
        <v>54192</v>
      </c>
      <c r="W312" t="s">
        <v>124</v>
      </c>
      <c r="Y312" t="s">
        <v>6961</v>
      </c>
      <c r="Z312" t="s">
        <v>6962</v>
      </c>
      <c r="AA312" t="s">
        <v>1532</v>
      </c>
      <c r="AB312" t="s">
        <v>1406</v>
      </c>
      <c r="AC312" t="s">
        <v>6959</v>
      </c>
      <c r="AE312" t="s">
        <v>120</v>
      </c>
      <c r="AF312" t="s">
        <v>121</v>
      </c>
      <c r="AG312" s="6">
        <v>96950</v>
      </c>
      <c r="AH312" t="s">
        <v>122</v>
      </c>
      <c r="AJ312" s="8">
        <v>16707891814</v>
      </c>
      <c r="AL312" t="s">
        <v>6963</v>
      </c>
      <c r="BE312" t="str">
        <f>"51-9198.00"</f>
        <v>51-9198.00</v>
      </c>
      <c r="BF312" t="s">
        <v>1393</v>
      </c>
      <c r="BG312" t="s">
        <v>6964</v>
      </c>
      <c r="BH312" t="s">
        <v>6965</v>
      </c>
      <c r="BI312">
        <v>2</v>
      </c>
      <c r="BK312" s="1">
        <v>45566</v>
      </c>
      <c r="BL312" s="1">
        <v>45930</v>
      </c>
      <c r="BO312">
        <v>35</v>
      </c>
      <c r="BP312">
        <v>0</v>
      </c>
      <c r="BQ312">
        <v>0</v>
      </c>
      <c r="BR312">
        <v>7</v>
      </c>
      <c r="BS312">
        <v>7</v>
      </c>
      <c r="BT312">
        <v>7</v>
      </c>
      <c r="BU312">
        <v>7</v>
      </c>
      <c r="BV312">
        <v>7</v>
      </c>
      <c r="BW312" t="str">
        <f>"7:00 AM"</f>
        <v>7:00 AM</v>
      </c>
      <c r="BX312" t="str">
        <f>"3:00 PM"</f>
        <v>3:00 PM</v>
      </c>
      <c r="BY312" t="s">
        <v>133</v>
      </c>
      <c r="BZ312">
        <v>0</v>
      </c>
      <c r="CA312">
        <v>12</v>
      </c>
      <c r="CB312" t="s">
        <v>117</v>
      </c>
      <c r="CD312" t="s">
        <v>6966</v>
      </c>
      <c r="CE312" t="s">
        <v>651</v>
      </c>
      <c r="CG312" t="s">
        <v>120</v>
      </c>
      <c r="CH312" t="s">
        <v>121</v>
      </c>
      <c r="CI312" s="6">
        <v>96950</v>
      </c>
      <c r="CJ312" s="10">
        <v>7.95</v>
      </c>
      <c r="CK312" s="10">
        <v>7.95</v>
      </c>
      <c r="CL312" s="10">
        <v>0</v>
      </c>
      <c r="CM312" s="10">
        <v>0</v>
      </c>
      <c r="CN312" t="s">
        <v>137</v>
      </c>
      <c r="CO312" t="s">
        <v>162</v>
      </c>
      <c r="CP312" t="s">
        <v>138</v>
      </c>
      <c r="CR312" t="s">
        <v>117</v>
      </c>
      <c r="CS312" t="s">
        <v>139</v>
      </c>
      <c r="CT312" t="s">
        <v>140</v>
      </c>
      <c r="CU312" t="s">
        <v>140</v>
      </c>
      <c r="CV312" t="s">
        <v>140</v>
      </c>
      <c r="CW312" t="s">
        <v>139</v>
      </c>
      <c r="CX312" t="s">
        <v>140</v>
      </c>
      <c r="CY312" t="s">
        <v>2574</v>
      </c>
      <c r="CZ312" s="8">
        <v>16707891814</v>
      </c>
      <c r="DA312" t="s">
        <v>6967</v>
      </c>
      <c r="DB312" t="s">
        <v>140</v>
      </c>
      <c r="DC312" t="s">
        <v>139</v>
      </c>
      <c r="DD312" t="s">
        <v>117</v>
      </c>
      <c r="DE312" t="s">
        <v>6961</v>
      </c>
      <c r="DF312" t="s">
        <v>6962</v>
      </c>
      <c r="DG312" t="s">
        <v>1532</v>
      </c>
      <c r="DH312" t="s">
        <v>6960</v>
      </c>
      <c r="DI312" t="s">
        <v>6958</v>
      </c>
      <c r="DJ312" t="s">
        <v>6967</v>
      </c>
    </row>
    <row r="313" spans="1:114" ht="15" customHeight="1" x14ac:dyDescent="0.35">
      <c r="A313" t="s">
        <v>16916</v>
      </c>
      <c r="B313" t="s">
        <v>115</v>
      </c>
      <c r="C313" s="1">
        <v>45458</v>
      </c>
      <c r="D313" s="1">
        <v>45582</v>
      </c>
      <c r="E313" t="s">
        <v>116</v>
      </c>
      <c r="F313" s="1">
        <v>45564</v>
      </c>
      <c r="G313" t="s">
        <v>117</v>
      </c>
      <c r="H313" t="s">
        <v>117</v>
      </c>
      <c r="I313" t="s">
        <v>117</v>
      </c>
      <c r="J313" t="s">
        <v>11197</v>
      </c>
      <c r="K313" t="s">
        <v>11198</v>
      </c>
      <c r="L313" t="s">
        <v>11199</v>
      </c>
      <c r="M313" t="s">
        <v>11200</v>
      </c>
      <c r="N313" t="s">
        <v>120</v>
      </c>
      <c r="O313" t="s">
        <v>121</v>
      </c>
      <c r="P313" s="6">
        <v>96950</v>
      </c>
      <c r="Q313" t="s">
        <v>122</v>
      </c>
      <c r="S313" s="8">
        <v>16709899368</v>
      </c>
      <c r="U313" t="s">
        <v>11201</v>
      </c>
      <c r="V313">
        <v>722511</v>
      </c>
      <c r="W313" t="s">
        <v>124</v>
      </c>
      <c r="Y313" t="s">
        <v>7599</v>
      </c>
      <c r="Z313" t="s">
        <v>11202</v>
      </c>
      <c r="AA313" t="s">
        <v>140</v>
      </c>
      <c r="AB313" t="s">
        <v>270</v>
      </c>
      <c r="AC313" t="s">
        <v>11199</v>
      </c>
      <c r="AD313" t="s">
        <v>11200</v>
      </c>
      <c r="AE313" t="s">
        <v>120</v>
      </c>
      <c r="AF313" t="s">
        <v>121</v>
      </c>
      <c r="AG313" s="6">
        <v>96950</v>
      </c>
      <c r="AH313" t="s">
        <v>122</v>
      </c>
      <c r="AJ313" s="8">
        <v>16709899368</v>
      </c>
      <c r="AL313" t="s">
        <v>11203</v>
      </c>
      <c r="BE313" t="str">
        <f>"35-2014.00"</f>
        <v>35-2014.00</v>
      </c>
      <c r="BF313" t="s">
        <v>191</v>
      </c>
      <c r="BG313" t="s">
        <v>16917</v>
      </c>
      <c r="BH313" t="s">
        <v>9087</v>
      </c>
      <c r="BI313">
        <v>5</v>
      </c>
      <c r="BK313" s="1">
        <v>45566</v>
      </c>
      <c r="BL313" s="1">
        <v>45930</v>
      </c>
      <c r="BO313">
        <v>40</v>
      </c>
      <c r="BP313">
        <v>0</v>
      </c>
      <c r="BQ313">
        <v>8</v>
      </c>
      <c r="BR313">
        <v>8</v>
      </c>
      <c r="BS313">
        <v>8</v>
      </c>
      <c r="BT313">
        <v>8</v>
      </c>
      <c r="BU313">
        <v>8</v>
      </c>
      <c r="BV313">
        <v>0</v>
      </c>
      <c r="BW313" t="str">
        <f>"10:00 AM"</f>
        <v>10:00 AM</v>
      </c>
      <c r="BX313" t="str">
        <f>"7:00 PM"</f>
        <v>7:00 PM</v>
      </c>
      <c r="BY313" t="s">
        <v>133</v>
      </c>
      <c r="BZ313">
        <v>0</v>
      </c>
      <c r="CA313">
        <v>12</v>
      </c>
      <c r="CB313" t="s">
        <v>117</v>
      </c>
      <c r="CD313" t="s">
        <v>16918</v>
      </c>
      <c r="CE313" t="s">
        <v>11199</v>
      </c>
      <c r="CF313" t="s">
        <v>11198</v>
      </c>
      <c r="CG313" t="s">
        <v>120</v>
      </c>
      <c r="CH313" t="s">
        <v>121</v>
      </c>
      <c r="CI313" s="6">
        <v>96950</v>
      </c>
      <c r="CJ313" s="10">
        <v>8.69</v>
      </c>
      <c r="CK313" s="10">
        <v>8.69</v>
      </c>
      <c r="CL313" s="10">
        <v>13.04</v>
      </c>
      <c r="CM313" s="10">
        <v>13.04</v>
      </c>
      <c r="CN313" t="s">
        <v>137</v>
      </c>
      <c r="CO313" t="s">
        <v>140</v>
      </c>
      <c r="CP313" t="s">
        <v>138</v>
      </c>
      <c r="CR313" t="s">
        <v>117</v>
      </c>
      <c r="CS313" t="s">
        <v>139</v>
      </c>
      <c r="CT313" t="s">
        <v>140</v>
      </c>
      <c r="CU313" t="s">
        <v>139</v>
      </c>
      <c r="CV313" t="s">
        <v>140</v>
      </c>
      <c r="CW313" t="s">
        <v>139</v>
      </c>
      <c r="CX313" t="s">
        <v>140</v>
      </c>
      <c r="CY313" t="s">
        <v>276</v>
      </c>
      <c r="CZ313" s="8">
        <v>16709899368</v>
      </c>
      <c r="DA313" t="s">
        <v>11203</v>
      </c>
      <c r="DB313" t="s">
        <v>140</v>
      </c>
      <c r="DC313" t="s">
        <v>139</v>
      </c>
      <c r="DD313" t="s">
        <v>117</v>
      </c>
    </row>
    <row r="314" spans="1:114" ht="15" customHeight="1" x14ac:dyDescent="0.35">
      <c r="A314" t="s">
        <v>17082</v>
      </c>
      <c r="B314" t="s">
        <v>166</v>
      </c>
      <c r="C314" s="1">
        <v>45467</v>
      </c>
      <c r="D314" s="1">
        <v>45582</v>
      </c>
      <c r="E314" t="s">
        <v>211</v>
      </c>
      <c r="G314" t="s">
        <v>117</v>
      </c>
      <c r="H314" t="s">
        <v>117</v>
      </c>
      <c r="I314" t="s">
        <v>117</v>
      </c>
      <c r="J314" t="s">
        <v>17083</v>
      </c>
      <c r="L314" t="s">
        <v>17084</v>
      </c>
      <c r="M314" t="s">
        <v>17085</v>
      </c>
      <c r="N314" t="s">
        <v>120</v>
      </c>
      <c r="O314" t="s">
        <v>121</v>
      </c>
      <c r="P314" s="6">
        <v>96950</v>
      </c>
      <c r="Q314" t="s">
        <v>122</v>
      </c>
      <c r="S314" s="8">
        <v>16702331333</v>
      </c>
      <c r="T314">
        <v>0</v>
      </c>
      <c r="U314" t="s">
        <v>17086</v>
      </c>
      <c r="V314">
        <v>72111</v>
      </c>
      <c r="W314" t="s">
        <v>124</v>
      </c>
      <c r="Y314" t="s">
        <v>1829</v>
      </c>
      <c r="Z314" t="s">
        <v>17087</v>
      </c>
      <c r="AB314" t="s">
        <v>128</v>
      </c>
      <c r="AC314" t="s">
        <v>17084</v>
      </c>
      <c r="AD314" t="s">
        <v>17085</v>
      </c>
      <c r="AE314" t="s">
        <v>120</v>
      </c>
      <c r="AF314" t="s">
        <v>121</v>
      </c>
      <c r="AG314" s="6">
        <v>96950</v>
      </c>
      <c r="AH314" t="s">
        <v>122</v>
      </c>
      <c r="AJ314" s="8">
        <v>16702331333</v>
      </c>
      <c r="AK314">
        <v>0</v>
      </c>
      <c r="AL314" t="s">
        <v>17088</v>
      </c>
      <c r="BE314" t="str">
        <f>"43-3031.00"</f>
        <v>43-3031.00</v>
      </c>
      <c r="BF314" t="s">
        <v>357</v>
      </c>
      <c r="BG314" t="s">
        <v>17089</v>
      </c>
      <c r="BH314" t="s">
        <v>2453</v>
      </c>
      <c r="BI314">
        <v>1</v>
      </c>
      <c r="BK314" s="1">
        <v>45566</v>
      </c>
      <c r="BL314" s="1">
        <v>45930</v>
      </c>
      <c r="BO314">
        <v>40</v>
      </c>
      <c r="BP314">
        <v>0</v>
      </c>
      <c r="BQ314">
        <v>8</v>
      </c>
      <c r="BR314">
        <v>8</v>
      </c>
      <c r="BS314">
        <v>8</v>
      </c>
      <c r="BT314">
        <v>8</v>
      </c>
      <c r="BU314">
        <v>8</v>
      </c>
      <c r="BV314">
        <v>0</v>
      </c>
      <c r="BW314" t="str">
        <f>"8:00 AM"</f>
        <v>8:00 AM</v>
      </c>
      <c r="BX314" t="str">
        <f>"5:00 PM"</f>
        <v>5:00 PM</v>
      </c>
      <c r="BY314" t="s">
        <v>159</v>
      </c>
      <c r="BZ314">
        <v>0</v>
      </c>
      <c r="CA314">
        <v>24</v>
      </c>
      <c r="CB314" t="s">
        <v>117</v>
      </c>
      <c r="CD314" t="s">
        <v>17090</v>
      </c>
      <c r="CE314" t="s">
        <v>17091</v>
      </c>
      <c r="CF314" t="s">
        <v>17085</v>
      </c>
      <c r="CG314" t="s">
        <v>120</v>
      </c>
      <c r="CH314" t="s">
        <v>121</v>
      </c>
      <c r="CI314" s="6">
        <v>96950</v>
      </c>
      <c r="CJ314" s="10">
        <v>11.43</v>
      </c>
      <c r="CK314" s="10">
        <v>11.43</v>
      </c>
      <c r="CL314" s="10">
        <v>17.149999999999999</v>
      </c>
      <c r="CM314" s="10">
        <v>17.149999999999999</v>
      </c>
      <c r="CN314" t="s">
        <v>137</v>
      </c>
      <c r="CO314" t="s">
        <v>140</v>
      </c>
      <c r="CP314" t="s">
        <v>138</v>
      </c>
      <c r="CR314" t="s">
        <v>117</v>
      </c>
      <c r="CS314" t="s">
        <v>139</v>
      </c>
      <c r="CT314" t="s">
        <v>140</v>
      </c>
      <c r="CU314" t="s">
        <v>139</v>
      </c>
      <c r="CV314" t="s">
        <v>140</v>
      </c>
      <c r="CW314" t="s">
        <v>139</v>
      </c>
      <c r="CX314" t="s">
        <v>140</v>
      </c>
      <c r="CY314" t="s">
        <v>3020</v>
      </c>
      <c r="CZ314" s="8">
        <v>16702331333</v>
      </c>
      <c r="DA314" t="s">
        <v>17088</v>
      </c>
      <c r="DB314" t="s">
        <v>140</v>
      </c>
      <c r="DC314" t="s">
        <v>139</v>
      </c>
      <c r="DD314" t="s">
        <v>117</v>
      </c>
      <c r="DE314" t="s">
        <v>1829</v>
      </c>
      <c r="DF314" t="s">
        <v>17087</v>
      </c>
      <c r="DH314" t="s">
        <v>17086</v>
      </c>
      <c r="DI314" t="s">
        <v>17083</v>
      </c>
      <c r="DJ314" t="s">
        <v>17088</v>
      </c>
    </row>
    <row r="315" spans="1:114" ht="15" customHeight="1" x14ac:dyDescent="0.35">
      <c r="A315" t="s">
        <v>6458</v>
      </c>
      <c r="B315" t="s">
        <v>144</v>
      </c>
      <c r="C315" s="1">
        <v>45468</v>
      </c>
      <c r="D315" s="1">
        <v>45582</v>
      </c>
      <c r="E315" t="s">
        <v>211</v>
      </c>
      <c r="G315" t="s">
        <v>117</v>
      </c>
      <c r="H315" t="s">
        <v>139</v>
      </c>
      <c r="I315" t="s">
        <v>117</v>
      </c>
      <c r="J315" t="s">
        <v>6459</v>
      </c>
      <c r="K315" t="s">
        <v>6460</v>
      </c>
      <c r="L315" t="s">
        <v>6461</v>
      </c>
      <c r="M315" t="s">
        <v>1416</v>
      </c>
      <c r="N315" t="s">
        <v>120</v>
      </c>
      <c r="O315" t="s">
        <v>121</v>
      </c>
      <c r="P315" s="6">
        <v>96950</v>
      </c>
      <c r="Q315" t="s">
        <v>122</v>
      </c>
      <c r="S315" s="8">
        <v>16702331075</v>
      </c>
      <c r="U315" t="s">
        <v>6462</v>
      </c>
      <c r="V315">
        <v>611110</v>
      </c>
      <c r="W315" t="s">
        <v>124</v>
      </c>
      <c r="Y315" t="s">
        <v>6463</v>
      </c>
      <c r="Z315" t="s">
        <v>6464</v>
      </c>
      <c r="AB315" t="s">
        <v>128</v>
      </c>
      <c r="AC315" t="s">
        <v>6461</v>
      </c>
      <c r="AD315" t="s">
        <v>1416</v>
      </c>
      <c r="AE315" t="s">
        <v>120</v>
      </c>
      <c r="AF315" t="s">
        <v>121</v>
      </c>
      <c r="AG315" s="6">
        <v>96950</v>
      </c>
      <c r="AH315" t="s">
        <v>122</v>
      </c>
      <c r="AJ315" s="8">
        <v>16702331075</v>
      </c>
      <c r="AL315" t="s">
        <v>455</v>
      </c>
      <c r="BE315" t="str">
        <f>"37-2011.00"</f>
        <v>37-2011.00</v>
      </c>
      <c r="BF315" t="s">
        <v>701</v>
      </c>
      <c r="BG315" t="s">
        <v>6465</v>
      </c>
      <c r="BH315" t="s">
        <v>1418</v>
      </c>
      <c r="BI315">
        <v>4</v>
      </c>
      <c r="BJ315">
        <v>4</v>
      </c>
      <c r="BK315" s="1">
        <v>45566</v>
      </c>
      <c r="BL315" s="1">
        <v>45930</v>
      </c>
      <c r="BM315" s="1">
        <v>45582</v>
      </c>
      <c r="BN315" s="1">
        <v>45930</v>
      </c>
      <c r="BO315">
        <v>35</v>
      </c>
      <c r="BP315">
        <v>0</v>
      </c>
      <c r="BQ315">
        <v>7</v>
      </c>
      <c r="BR315">
        <v>7</v>
      </c>
      <c r="BS315">
        <v>7</v>
      </c>
      <c r="BT315">
        <v>7</v>
      </c>
      <c r="BU315">
        <v>7</v>
      </c>
      <c r="BV315">
        <v>0</v>
      </c>
      <c r="BW315" t="str">
        <f>"8:00 AM"</f>
        <v>8:00 AM</v>
      </c>
      <c r="BX315" t="str">
        <f>"4:00 PM"</f>
        <v>4:00 PM</v>
      </c>
      <c r="BY315" t="s">
        <v>133</v>
      </c>
      <c r="BZ315">
        <v>0</v>
      </c>
      <c r="CA315">
        <v>6</v>
      </c>
      <c r="CB315" t="s">
        <v>117</v>
      </c>
      <c r="CD315" t="s">
        <v>6466</v>
      </c>
      <c r="CE315" t="s">
        <v>6461</v>
      </c>
      <c r="CF315" t="s">
        <v>1416</v>
      </c>
      <c r="CG315" t="s">
        <v>120</v>
      </c>
      <c r="CH315" t="s">
        <v>121</v>
      </c>
      <c r="CI315" s="6">
        <v>96950</v>
      </c>
      <c r="CJ315" s="10">
        <v>8.15</v>
      </c>
      <c r="CK315" s="10">
        <v>8.15</v>
      </c>
      <c r="CL315" s="10">
        <v>12.22</v>
      </c>
      <c r="CM315" s="10">
        <v>12.22</v>
      </c>
      <c r="CN315" t="s">
        <v>137</v>
      </c>
      <c r="CO315" t="s">
        <v>461</v>
      </c>
      <c r="CP315" t="s">
        <v>138</v>
      </c>
      <c r="CR315" t="s">
        <v>117</v>
      </c>
      <c r="CS315" t="s">
        <v>139</v>
      </c>
      <c r="CT315" t="s">
        <v>139</v>
      </c>
      <c r="CU315" t="s">
        <v>139</v>
      </c>
      <c r="CV315" t="s">
        <v>140</v>
      </c>
      <c r="CW315" t="s">
        <v>139</v>
      </c>
      <c r="CX315" t="s">
        <v>140</v>
      </c>
      <c r="CY315" t="s">
        <v>462</v>
      </c>
      <c r="CZ315" s="8">
        <v>6707837461</v>
      </c>
      <c r="DA315" t="s">
        <v>455</v>
      </c>
      <c r="DB315" t="s">
        <v>1376</v>
      </c>
      <c r="DC315" t="s">
        <v>139</v>
      </c>
      <c r="DD315" t="s">
        <v>117</v>
      </c>
    </row>
    <row r="316" spans="1:114" ht="15" customHeight="1" x14ac:dyDescent="0.35">
      <c r="A316" t="s">
        <v>3211</v>
      </c>
      <c r="B316" t="s">
        <v>166</v>
      </c>
      <c r="C316" s="1">
        <v>45468</v>
      </c>
      <c r="D316" s="1">
        <v>45582</v>
      </c>
      <c r="E316" t="s">
        <v>116</v>
      </c>
      <c r="F316" s="1">
        <v>45589</v>
      </c>
      <c r="G316" t="s">
        <v>117</v>
      </c>
      <c r="H316" t="s">
        <v>139</v>
      </c>
      <c r="I316" t="s">
        <v>117</v>
      </c>
      <c r="J316" t="s">
        <v>1365</v>
      </c>
      <c r="K316" t="s">
        <v>1366</v>
      </c>
      <c r="L316" t="s">
        <v>1367</v>
      </c>
      <c r="M316" t="s">
        <v>1368</v>
      </c>
      <c r="N316" t="s">
        <v>120</v>
      </c>
      <c r="O316" t="s">
        <v>121</v>
      </c>
      <c r="P316" s="6">
        <v>96950</v>
      </c>
      <c r="Q316" t="s">
        <v>122</v>
      </c>
      <c r="S316" s="8">
        <v>16707837461</v>
      </c>
      <c r="U316" t="s">
        <v>1369</v>
      </c>
      <c r="V316">
        <v>56132</v>
      </c>
      <c r="W316" t="s">
        <v>150</v>
      </c>
      <c r="X316" t="s">
        <v>139</v>
      </c>
      <c r="Y316" t="s">
        <v>559</v>
      </c>
      <c r="Z316" t="s">
        <v>1370</v>
      </c>
      <c r="AA316" t="s">
        <v>1371</v>
      </c>
      <c r="AB316" t="s">
        <v>3212</v>
      </c>
      <c r="AC316" t="s">
        <v>1367</v>
      </c>
      <c r="AD316" t="s">
        <v>1368</v>
      </c>
      <c r="AE316" t="s">
        <v>120</v>
      </c>
      <c r="AF316" t="s">
        <v>121</v>
      </c>
      <c r="AG316" s="6">
        <v>96950</v>
      </c>
      <c r="AH316" t="s">
        <v>122</v>
      </c>
      <c r="AJ316" s="8">
        <v>16707837461</v>
      </c>
      <c r="AL316" t="s">
        <v>463</v>
      </c>
      <c r="BE316" t="str">
        <f>"35-2014.00"</f>
        <v>35-2014.00</v>
      </c>
      <c r="BF316" t="s">
        <v>191</v>
      </c>
      <c r="BG316" t="s">
        <v>3213</v>
      </c>
      <c r="BH316" t="s">
        <v>193</v>
      </c>
      <c r="BI316">
        <v>6</v>
      </c>
      <c r="BK316" s="1">
        <v>45591</v>
      </c>
      <c r="BL316" s="1">
        <v>45955</v>
      </c>
      <c r="BO316">
        <v>35</v>
      </c>
      <c r="BP316">
        <v>0</v>
      </c>
      <c r="BQ316">
        <v>7</v>
      </c>
      <c r="BR316">
        <v>7</v>
      </c>
      <c r="BS316">
        <v>7</v>
      </c>
      <c r="BT316">
        <v>7</v>
      </c>
      <c r="BU316">
        <v>7</v>
      </c>
      <c r="BV316">
        <v>0</v>
      </c>
      <c r="BW316" t="str">
        <f>"10:00 AM"</f>
        <v>10:00 AM</v>
      </c>
      <c r="BX316" t="str">
        <f>"6:00 PM"</f>
        <v>6:00 PM</v>
      </c>
      <c r="BY316" t="s">
        <v>133</v>
      </c>
      <c r="BZ316">
        <v>0</v>
      </c>
      <c r="CA316">
        <v>12</v>
      </c>
      <c r="CB316" t="s">
        <v>117</v>
      </c>
      <c r="CD316" t="s">
        <v>3214</v>
      </c>
      <c r="CE316" t="s">
        <v>3215</v>
      </c>
      <c r="CF316" t="s">
        <v>3216</v>
      </c>
      <c r="CG316" t="s">
        <v>120</v>
      </c>
      <c r="CH316" t="s">
        <v>121</v>
      </c>
      <c r="CI316" s="6">
        <v>96950</v>
      </c>
      <c r="CJ316" s="10">
        <v>8.69</v>
      </c>
      <c r="CK316" s="10">
        <v>8.69</v>
      </c>
      <c r="CL316" s="10">
        <v>13.03</v>
      </c>
      <c r="CM316" s="10">
        <v>13.03</v>
      </c>
      <c r="CN316" t="s">
        <v>137</v>
      </c>
      <c r="CO316" t="s">
        <v>461</v>
      </c>
      <c r="CP316" t="s">
        <v>138</v>
      </c>
      <c r="CR316" t="s">
        <v>117</v>
      </c>
      <c r="CS316" t="s">
        <v>139</v>
      </c>
      <c r="CT316" t="s">
        <v>139</v>
      </c>
      <c r="CU316" t="s">
        <v>139</v>
      </c>
      <c r="CV316" t="s">
        <v>140</v>
      </c>
      <c r="CW316" t="s">
        <v>139</v>
      </c>
      <c r="CX316" t="s">
        <v>140</v>
      </c>
      <c r="CY316" t="s">
        <v>462</v>
      </c>
      <c r="CZ316" s="8">
        <v>16707837461</v>
      </c>
      <c r="DA316" t="s">
        <v>455</v>
      </c>
      <c r="DB316" t="s">
        <v>1376</v>
      </c>
      <c r="DC316" t="s">
        <v>139</v>
      </c>
      <c r="DD316" t="s">
        <v>139</v>
      </c>
    </row>
    <row r="317" spans="1:114" ht="15" customHeight="1" x14ac:dyDescent="0.35">
      <c r="A317" t="s">
        <v>6468</v>
      </c>
      <c r="B317" t="s">
        <v>166</v>
      </c>
      <c r="C317" s="1">
        <v>45472</v>
      </c>
      <c r="D317" s="1">
        <v>45582</v>
      </c>
      <c r="E317" t="s">
        <v>211</v>
      </c>
      <c r="G317" t="s">
        <v>117</v>
      </c>
      <c r="H317" t="s">
        <v>117</v>
      </c>
      <c r="I317" t="s">
        <v>117</v>
      </c>
      <c r="J317" t="s">
        <v>1712</v>
      </c>
      <c r="L317" t="s">
        <v>1713</v>
      </c>
      <c r="M317" t="s">
        <v>1714</v>
      </c>
      <c r="N317" t="s">
        <v>120</v>
      </c>
      <c r="O317" t="s">
        <v>121</v>
      </c>
      <c r="P317" s="6">
        <v>96950</v>
      </c>
      <c r="Q317" t="s">
        <v>122</v>
      </c>
      <c r="S317" s="8">
        <v>16702858730</v>
      </c>
      <c r="U317" t="s">
        <v>1073</v>
      </c>
      <c r="V317">
        <v>561320</v>
      </c>
      <c r="W317" t="s">
        <v>124</v>
      </c>
      <c r="Y317" t="s">
        <v>1074</v>
      </c>
      <c r="Z317" t="s">
        <v>1075</v>
      </c>
      <c r="AA317" t="s">
        <v>1076</v>
      </c>
      <c r="AB317" t="s">
        <v>189</v>
      </c>
      <c r="AC317" t="s">
        <v>1713</v>
      </c>
      <c r="AD317" t="s">
        <v>1714</v>
      </c>
      <c r="AE317" t="s">
        <v>120</v>
      </c>
      <c r="AF317" t="s">
        <v>121</v>
      </c>
      <c r="AG317" s="6">
        <v>96950</v>
      </c>
      <c r="AH317" t="s">
        <v>122</v>
      </c>
      <c r="AJ317" s="8">
        <v>16702858730</v>
      </c>
      <c r="AL317" t="s">
        <v>1078</v>
      </c>
      <c r="BE317" t="str">
        <f>"35-2014.00"</f>
        <v>35-2014.00</v>
      </c>
      <c r="BF317" t="s">
        <v>191</v>
      </c>
      <c r="BG317" t="s">
        <v>6469</v>
      </c>
      <c r="BH317" t="s">
        <v>1716</v>
      </c>
      <c r="BI317">
        <v>10</v>
      </c>
      <c r="BK317" s="1">
        <v>45566</v>
      </c>
      <c r="BL317" s="1">
        <v>45930</v>
      </c>
      <c r="BO317">
        <v>35</v>
      </c>
      <c r="BP317">
        <v>0</v>
      </c>
      <c r="BQ317">
        <v>7</v>
      </c>
      <c r="BR317">
        <v>7</v>
      </c>
      <c r="BS317">
        <v>7</v>
      </c>
      <c r="BT317">
        <v>7</v>
      </c>
      <c r="BU317">
        <v>7</v>
      </c>
      <c r="BV317">
        <v>0</v>
      </c>
      <c r="BW317" t="str">
        <f>"8:00 AM"</f>
        <v>8:00 AM</v>
      </c>
      <c r="BX317" t="str">
        <f>"4:00 PM"</f>
        <v>4:00 PM</v>
      </c>
      <c r="BY317" t="s">
        <v>133</v>
      </c>
      <c r="BZ317">
        <v>0</v>
      </c>
      <c r="CA317">
        <v>12</v>
      </c>
      <c r="CB317" t="s">
        <v>117</v>
      </c>
      <c r="CD317" s="2" t="s">
        <v>6470</v>
      </c>
      <c r="CE317" t="s">
        <v>1718</v>
      </c>
      <c r="CF317" t="s">
        <v>982</v>
      </c>
      <c r="CG317" t="s">
        <v>120</v>
      </c>
      <c r="CH317" t="s">
        <v>121</v>
      </c>
      <c r="CI317" s="6">
        <v>96950</v>
      </c>
      <c r="CJ317" s="10">
        <v>8.69</v>
      </c>
      <c r="CK317" s="10">
        <v>8.69</v>
      </c>
      <c r="CL317" s="10">
        <v>13.04</v>
      </c>
      <c r="CM317" s="10">
        <v>13.04</v>
      </c>
      <c r="CN317" t="s">
        <v>137</v>
      </c>
      <c r="CO317" t="s">
        <v>194</v>
      </c>
      <c r="CP317" t="s">
        <v>138</v>
      </c>
      <c r="CR317" t="s">
        <v>117</v>
      </c>
      <c r="CS317" t="s">
        <v>139</v>
      </c>
      <c r="CT317" t="s">
        <v>140</v>
      </c>
      <c r="CU317" t="s">
        <v>139</v>
      </c>
      <c r="CV317" t="s">
        <v>140</v>
      </c>
      <c r="CW317" t="s">
        <v>139</v>
      </c>
      <c r="CX317" t="s">
        <v>140</v>
      </c>
      <c r="CY317" s="2" t="s">
        <v>3998</v>
      </c>
      <c r="CZ317" s="8">
        <v>16702858730</v>
      </c>
      <c r="DA317" t="s">
        <v>1078</v>
      </c>
      <c r="DB317" t="s">
        <v>164</v>
      </c>
      <c r="DC317" t="s">
        <v>139</v>
      </c>
      <c r="DD317" t="s">
        <v>117</v>
      </c>
    </row>
    <row r="318" spans="1:114" ht="15" customHeight="1" x14ac:dyDescent="0.35">
      <c r="A318" t="s">
        <v>15871</v>
      </c>
      <c r="B318" t="s">
        <v>144</v>
      </c>
      <c r="C318" s="1">
        <v>45481</v>
      </c>
      <c r="D318" s="1">
        <v>45582</v>
      </c>
      <c r="E318" t="s">
        <v>116</v>
      </c>
      <c r="F318" s="1">
        <v>45564</v>
      </c>
      <c r="G318" t="s">
        <v>117</v>
      </c>
      <c r="H318" t="s">
        <v>117</v>
      </c>
      <c r="I318" t="s">
        <v>117</v>
      </c>
      <c r="J318" t="s">
        <v>10510</v>
      </c>
      <c r="K318" t="s">
        <v>10511</v>
      </c>
      <c r="L318" t="s">
        <v>10512</v>
      </c>
      <c r="M318" t="s">
        <v>140</v>
      </c>
      <c r="N318" t="s">
        <v>120</v>
      </c>
      <c r="O318" t="s">
        <v>121</v>
      </c>
      <c r="P318" s="6">
        <v>96950</v>
      </c>
      <c r="Q318" t="s">
        <v>122</v>
      </c>
      <c r="S318" s="8">
        <v>16702866777</v>
      </c>
      <c r="U318" t="s">
        <v>10513</v>
      </c>
      <c r="V318">
        <v>721191</v>
      </c>
      <c r="W318" t="s">
        <v>124</v>
      </c>
      <c r="Y318" t="s">
        <v>10261</v>
      </c>
      <c r="Z318" t="s">
        <v>10514</v>
      </c>
      <c r="AB318" t="s">
        <v>128</v>
      </c>
      <c r="AC318" t="s">
        <v>10512</v>
      </c>
      <c r="AD318" t="s">
        <v>140</v>
      </c>
      <c r="AE318" t="s">
        <v>120</v>
      </c>
      <c r="AF318" t="s">
        <v>121</v>
      </c>
      <c r="AG318" s="6">
        <v>96950</v>
      </c>
      <c r="AH318" t="s">
        <v>122</v>
      </c>
      <c r="AJ318" s="8">
        <v>16702866777</v>
      </c>
      <c r="AL318" t="s">
        <v>10515</v>
      </c>
      <c r="BE318" t="str">
        <f>"49-9071.00"</f>
        <v>49-9071.00</v>
      </c>
      <c r="BF318" t="s">
        <v>156</v>
      </c>
      <c r="BG318" t="s">
        <v>15872</v>
      </c>
      <c r="BH318" t="s">
        <v>11101</v>
      </c>
      <c r="BI318">
        <v>2</v>
      </c>
      <c r="BJ318">
        <v>2</v>
      </c>
      <c r="BK318" s="1">
        <v>45566</v>
      </c>
      <c r="BL318" s="1">
        <v>45930</v>
      </c>
      <c r="BM318" s="1">
        <v>45582</v>
      </c>
      <c r="BN318" s="1">
        <v>45930</v>
      </c>
      <c r="BO318">
        <v>35</v>
      </c>
      <c r="BP318">
        <v>0</v>
      </c>
      <c r="BQ318">
        <v>7</v>
      </c>
      <c r="BR318">
        <v>7</v>
      </c>
      <c r="BS318">
        <v>7</v>
      </c>
      <c r="BT318">
        <v>7</v>
      </c>
      <c r="BU318">
        <v>7</v>
      </c>
      <c r="BV318">
        <v>0</v>
      </c>
      <c r="BW318" t="str">
        <f>"8:00 AM"</f>
        <v>8:00 AM</v>
      </c>
      <c r="BX318" t="str">
        <f>"5:00 PM"</f>
        <v>5:00 PM</v>
      </c>
      <c r="BY318" t="s">
        <v>159</v>
      </c>
      <c r="BZ318">
        <v>0</v>
      </c>
      <c r="CA318">
        <v>18</v>
      </c>
      <c r="CB318" t="s">
        <v>117</v>
      </c>
      <c r="CD318" s="2" t="s">
        <v>15873</v>
      </c>
      <c r="CE318" t="s">
        <v>10512</v>
      </c>
      <c r="CF318" t="s">
        <v>140</v>
      </c>
      <c r="CG318" t="s">
        <v>120</v>
      </c>
      <c r="CH318" t="s">
        <v>121</v>
      </c>
      <c r="CI318" s="6">
        <v>96950</v>
      </c>
      <c r="CJ318" s="10">
        <v>9.5399999999999991</v>
      </c>
      <c r="CK318" s="10">
        <v>9.5399999999999991</v>
      </c>
      <c r="CL318" s="10">
        <v>14.31</v>
      </c>
      <c r="CM318" s="10">
        <v>14.31</v>
      </c>
      <c r="CN318" t="s">
        <v>137</v>
      </c>
      <c r="CO318" t="s">
        <v>15874</v>
      </c>
      <c r="CP318" t="s">
        <v>138</v>
      </c>
      <c r="CR318" t="s">
        <v>117</v>
      </c>
      <c r="CS318" t="s">
        <v>139</v>
      </c>
      <c r="CT318" t="s">
        <v>140</v>
      </c>
      <c r="CU318" t="s">
        <v>139</v>
      </c>
      <c r="CV318" t="s">
        <v>140</v>
      </c>
      <c r="CW318" t="s">
        <v>139</v>
      </c>
      <c r="CX318" t="s">
        <v>140</v>
      </c>
      <c r="CY318" t="s">
        <v>3400</v>
      </c>
      <c r="CZ318" s="8">
        <v>16702866777</v>
      </c>
      <c r="DA318" t="s">
        <v>10518</v>
      </c>
      <c r="DB318" t="s">
        <v>140</v>
      </c>
      <c r="DC318" t="s">
        <v>139</v>
      </c>
      <c r="DD318" t="s">
        <v>117</v>
      </c>
    </row>
    <row r="319" spans="1:114" ht="15" customHeight="1" x14ac:dyDescent="0.35">
      <c r="A319" t="s">
        <v>9292</v>
      </c>
      <c r="B319" t="s">
        <v>144</v>
      </c>
      <c r="C319" s="1">
        <v>45481</v>
      </c>
      <c r="D319" s="1">
        <v>45582</v>
      </c>
      <c r="E319" t="s">
        <v>116</v>
      </c>
      <c r="F319" s="1">
        <v>45564</v>
      </c>
      <c r="G319" t="s">
        <v>117</v>
      </c>
      <c r="H319" t="s">
        <v>117</v>
      </c>
      <c r="I319" t="s">
        <v>117</v>
      </c>
      <c r="J319" t="s">
        <v>9293</v>
      </c>
      <c r="K319" t="s">
        <v>9294</v>
      </c>
      <c r="L319" t="s">
        <v>335</v>
      </c>
      <c r="M319" t="s">
        <v>140</v>
      </c>
      <c r="N319" t="s">
        <v>120</v>
      </c>
      <c r="O319" t="s">
        <v>121</v>
      </c>
      <c r="P319" s="6">
        <v>96950</v>
      </c>
      <c r="Q319" t="s">
        <v>122</v>
      </c>
      <c r="S319" s="8">
        <v>16709898780</v>
      </c>
      <c r="U319" t="s">
        <v>9295</v>
      </c>
      <c r="V319">
        <v>445110</v>
      </c>
      <c r="W319" t="s">
        <v>124</v>
      </c>
      <c r="Y319" t="s">
        <v>2053</v>
      </c>
      <c r="Z319" t="s">
        <v>4836</v>
      </c>
      <c r="AB319" t="s">
        <v>128</v>
      </c>
      <c r="AC319" t="s">
        <v>335</v>
      </c>
      <c r="AD319" t="s">
        <v>140</v>
      </c>
      <c r="AE319" t="s">
        <v>120</v>
      </c>
      <c r="AF319" t="s">
        <v>121</v>
      </c>
      <c r="AG319" s="6">
        <v>96950</v>
      </c>
      <c r="AH319" t="s">
        <v>122</v>
      </c>
      <c r="AJ319" s="8">
        <v>16709898780</v>
      </c>
      <c r="AL319" t="s">
        <v>9296</v>
      </c>
      <c r="BE319" t="str">
        <f>"41-1011.00"</f>
        <v>41-1011.00</v>
      </c>
      <c r="BF319" t="s">
        <v>1340</v>
      </c>
      <c r="BG319" t="s">
        <v>9297</v>
      </c>
      <c r="BH319" t="s">
        <v>2107</v>
      </c>
      <c r="BI319">
        <v>3</v>
      </c>
      <c r="BJ319">
        <v>3</v>
      </c>
      <c r="BK319" s="1">
        <v>45566</v>
      </c>
      <c r="BL319" s="1">
        <v>45930</v>
      </c>
      <c r="BM319" s="1">
        <v>45582</v>
      </c>
      <c r="BN319" s="1">
        <v>45930</v>
      </c>
      <c r="BO319">
        <v>35</v>
      </c>
      <c r="BP319">
        <v>0</v>
      </c>
      <c r="BQ319">
        <v>7</v>
      </c>
      <c r="BR319">
        <v>7</v>
      </c>
      <c r="BS319">
        <v>7</v>
      </c>
      <c r="BT319">
        <v>7</v>
      </c>
      <c r="BU319">
        <v>7</v>
      </c>
      <c r="BV319">
        <v>0</v>
      </c>
      <c r="BW319" t="str">
        <f>"8:00 AM"</f>
        <v>8:00 AM</v>
      </c>
      <c r="BX319" t="str">
        <f>"5:00 PM"</f>
        <v>5:00 PM</v>
      </c>
      <c r="BY319" t="s">
        <v>159</v>
      </c>
      <c r="BZ319">
        <v>0</v>
      </c>
      <c r="CA319">
        <v>12</v>
      </c>
      <c r="CB319" t="s">
        <v>139</v>
      </c>
      <c r="CC319">
        <v>8</v>
      </c>
      <c r="CD319" s="2" t="s">
        <v>9298</v>
      </c>
      <c r="CE319" t="s">
        <v>335</v>
      </c>
      <c r="CF319" t="s">
        <v>140</v>
      </c>
      <c r="CG319" t="s">
        <v>120</v>
      </c>
      <c r="CH319" t="s">
        <v>121</v>
      </c>
      <c r="CI319" s="6">
        <v>96950</v>
      </c>
      <c r="CJ319" s="10">
        <v>10.17</v>
      </c>
      <c r="CK319" s="10">
        <v>10.17</v>
      </c>
      <c r="CL319" s="10">
        <v>15.25</v>
      </c>
      <c r="CM319" s="10">
        <v>15.25</v>
      </c>
      <c r="CN319" t="s">
        <v>137</v>
      </c>
      <c r="CO319" t="s">
        <v>9299</v>
      </c>
      <c r="CP319" t="s">
        <v>138</v>
      </c>
      <c r="CR319" t="s">
        <v>117</v>
      </c>
      <c r="CS319" t="s">
        <v>139</v>
      </c>
      <c r="CT319" t="s">
        <v>140</v>
      </c>
      <c r="CU319" t="s">
        <v>139</v>
      </c>
      <c r="CV319" t="s">
        <v>140</v>
      </c>
      <c r="CW319" t="s">
        <v>139</v>
      </c>
      <c r="CX319" t="s">
        <v>140</v>
      </c>
      <c r="CY319" t="s">
        <v>3400</v>
      </c>
      <c r="CZ319" s="8">
        <v>16709898780</v>
      </c>
      <c r="DA319" t="s">
        <v>9300</v>
      </c>
      <c r="DB319" t="s">
        <v>140</v>
      </c>
      <c r="DC319" t="s">
        <v>139</v>
      </c>
      <c r="DD319" t="s">
        <v>117</v>
      </c>
    </row>
    <row r="320" spans="1:114" ht="15" customHeight="1" x14ac:dyDescent="0.35">
      <c r="A320" t="s">
        <v>11036</v>
      </c>
      <c r="B320" t="s">
        <v>144</v>
      </c>
      <c r="C320" s="1">
        <v>45481</v>
      </c>
      <c r="D320" s="1">
        <v>45582</v>
      </c>
      <c r="E320" t="s">
        <v>116</v>
      </c>
      <c r="F320" s="1">
        <v>45564</v>
      </c>
      <c r="G320" t="s">
        <v>139</v>
      </c>
      <c r="H320" t="s">
        <v>117</v>
      </c>
      <c r="I320" t="s">
        <v>117</v>
      </c>
      <c r="J320" t="s">
        <v>11037</v>
      </c>
      <c r="K320" t="s">
        <v>11038</v>
      </c>
      <c r="L320" t="s">
        <v>11039</v>
      </c>
      <c r="M320" t="s">
        <v>140</v>
      </c>
      <c r="N320" t="s">
        <v>120</v>
      </c>
      <c r="O320" t="s">
        <v>121</v>
      </c>
      <c r="P320" s="6">
        <v>96950</v>
      </c>
      <c r="Q320" t="s">
        <v>122</v>
      </c>
      <c r="S320" s="8">
        <v>16709898780</v>
      </c>
      <c r="U320" t="s">
        <v>11040</v>
      </c>
      <c r="V320">
        <v>445110</v>
      </c>
      <c r="W320" t="s">
        <v>124</v>
      </c>
      <c r="Y320" t="s">
        <v>450</v>
      </c>
      <c r="Z320" t="s">
        <v>11041</v>
      </c>
      <c r="AA320" t="s">
        <v>2239</v>
      </c>
      <c r="AB320" t="s">
        <v>270</v>
      </c>
      <c r="AC320" t="s">
        <v>11039</v>
      </c>
      <c r="AD320" t="s">
        <v>140</v>
      </c>
      <c r="AE320" t="s">
        <v>120</v>
      </c>
      <c r="AF320" t="s">
        <v>121</v>
      </c>
      <c r="AG320" s="6">
        <v>96950</v>
      </c>
      <c r="AH320" t="s">
        <v>122</v>
      </c>
      <c r="AJ320" s="8">
        <v>16709898780</v>
      </c>
      <c r="AL320" t="s">
        <v>11042</v>
      </c>
      <c r="BE320" t="str">
        <f>"41-1011.00"</f>
        <v>41-1011.00</v>
      </c>
      <c r="BF320" t="s">
        <v>1340</v>
      </c>
      <c r="BG320" t="s">
        <v>11043</v>
      </c>
      <c r="BH320" t="s">
        <v>2107</v>
      </c>
      <c r="BI320">
        <v>2</v>
      </c>
      <c r="BJ320">
        <v>2</v>
      </c>
      <c r="BK320" s="1">
        <v>45566</v>
      </c>
      <c r="BL320" s="1">
        <v>46660</v>
      </c>
      <c r="BM320" s="1">
        <v>45582</v>
      </c>
      <c r="BN320" s="1">
        <v>46660</v>
      </c>
      <c r="BO320">
        <v>35</v>
      </c>
      <c r="BP320">
        <v>0</v>
      </c>
      <c r="BQ320">
        <v>7</v>
      </c>
      <c r="BR320">
        <v>7</v>
      </c>
      <c r="BS320">
        <v>7</v>
      </c>
      <c r="BT320">
        <v>7</v>
      </c>
      <c r="BU320">
        <v>7</v>
      </c>
      <c r="BV320">
        <v>0</v>
      </c>
      <c r="BW320" t="str">
        <f>"8:00 AM"</f>
        <v>8:00 AM</v>
      </c>
      <c r="BX320" t="str">
        <f>"5:00 PM"</f>
        <v>5:00 PM</v>
      </c>
      <c r="BY320" t="s">
        <v>159</v>
      </c>
      <c r="BZ320">
        <v>0</v>
      </c>
      <c r="CA320">
        <v>12</v>
      </c>
      <c r="CB320" t="s">
        <v>139</v>
      </c>
      <c r="CC320">
        <v>8</v>
      </c>
      <c r="CD320" s="2" t="s">
        <v>9298</v>
      </c>
      <c r="CE320" t="s">
        <v>11039</v>
      </c>
      <c r="CF320" t="s">
        <v>140</v>
      </c>
      <c r="CG320" t="s">
        <v>120</v>
      </c>
      <c r="CH320" t="s">
        <v>121</v>
      </c>
      <c r="CI320" s="6">
        <v>96950</v>
      </c>
      <c r="CJ320" s="10">
        <v>10.17</v>
      </c>
      <c r="CK320" s="10">
        <v>10.17</v>
      </c>
      <c r="CL320" s="10">
        <v>15.25</v>
      </c>
      <c r="CM320" s="10">
        <v>15.25</v>
      </c>
      <c r="CN320" t="s">
        <v>137</v>
      </c>
      <c r="CO320" t="s">
        <v>11044</v>
      </c>
      <c r="CP320" t="s">
        <v>138</v>
      </c>
      <c r="CR320" t="s">
        <v>117</v>
      </c>
      <c r="CS320" t="s">
        <v>139</v>
      </c>
      <c r="CT320" t="s">
        <v>140</v>
      </c>
      <c r="CU320" t="s">
        <v>139</v>
      </c>
      <c r="CV320" t="s">
        <v>140</v>
      </c>
      <c r="CW320" t="s">
        <v>139</v>
      </c>
      <c r="CX320" t="s">
        <v>140</v>
      </c>
      <c r="CY320" t="s">
        <v>3400</v>
      </c>
      <c r="CZ320" s="8">
        <v>16709898780</v>
      </c>
      <c r="DA320" t="s">
        <v>11045</v>
      </c>
      <c r="DB320" t="s">
        <v>140</v>
      </c>
      <c r="DC320" t="s">
        <v>139</v>
      </c>
      <c r="DD320" t="s">
        <v>117</v>
      </c>
    </row>
    <row r="321" spans="1:114" ht="15" customHeight="1" x14ac:dyDescent="0.35">
      <c r="A321" t="s">
        <v>15932</v>
      </c>
      <c r="B321" t="s">
        <v>144</v>
      </c>
      <c r="C321" s="1">
        <v>45499</v>
      </c>
      <c r="D321" s="1">
        <v>45582</v>
      </c>
      <c r="E321" t="s">
        <v>116</v>
      </c>
      <c r="F321" s="1">
        <v>45564</v>
      </c>
      <c r="G321" t="s">
        <v>117</v>
      </c>
      <c r="H321" t="s">
        <v>117</v>
      </c>
      <c r="I321" t="s">
        <v>117</v>
      </c>
      <c r="J321" t="s">
        <v>15933</v>
      </c>
      <c r="L321" t="s">
        <v>15934</v>
      </c>
      <c r="N321" t="s">
        <v>136</v>
      </c>
      <c r="O321" t="s">
        <v>121</v>
      </c>
      <c r="P321" s="6">
        <v>96950</v>
      </c>
      <c r="Q321" t="s">
        <v>122</v>
      </c>
      <c r="S321" s="8">
        <v>16702344862</v>
      </c>
      <c r="U321" t="s">
        <v>15935</v>
      </c>
      <c r="V321">
        <v>54131</v>
      </c>
      <c r="W321" t="s">
        <v>124</v>
      </c>
      <c r="Y321" t="s">
        <v>15936</v>
      </c>
      <c r="Z321" t="s">
        <v>15937</v>
      </c>
      <c r="AA321" t="s">
        <v>535</v>
      </c>
      <c r="AB321" t="s">
        <v>12084</v>
      </c>
      <c r="AC321" t="s">
        <v>15938</v>
      </c>
      <c r="AE321" t="s">
        <v>136</v>
      </c>
      <c r="AF321" t="s">
        <v>121</v>
      </c>
      <c r="AG321" s="6">
        <v>96950</v>
      </c>
      <c r="AH321" t="s">
        <v>122</v>
      </c>
      <c r="AJ321" s="8">
        <v>16702344862</v>
      </c>
      <c r="AL321" t="s">
        <v>15939</v>
      </c>
      <c r="AM321" t="s">
        <v>717</v>
      </c>
      <c r="AN321" t="s">
        <v>8570</v>
      </c>
      <c r="AO321" t="s">
        <v>8571</v>
      </c>
      <c r="AP321" t="s">
        <v>4637</v>
      </c>
      <c r="AQ321" t="s">
        <v>8572</v>
      </c>
      <c r="AR321" t="s">
        <v>8573</v>
      </c>
      <c r="AS321" t="s">
        <v>8574</v>
      </c>
      <c r="AT321" t="s">
        <v>578</v>
      </c>
      <c r="AU321" s="6">
        <v>96910</v>
      </c>
      <c r="AV321" t="s">
        <v>122</v>
      </c>
      <c r="AX321" s="8">
        <v>16714779084</v>
      </c>
      <c r="AZ321" t="s">
        <v>10858</v>
      </c>
      <c r="BA321" t="s">
        <v>8576</v>
      </c>
      <c r="BB321" t="s">
        <v>8577</v>
      </c>
      <c r="BC321" t="s">
        <v>578</v>
      </c>
      <c r="BD321" t="s">
        <v>8578</v>
      </c>
      <c r="BE321" t="str">
        <f>"17-3011.00"</f>
        <v>17-3011.00</v>
      </c>
      <c r="BF321" t="s">
        <v>1589</v>
      </c>
      <c r="BG321" t="s">
        <v>15940</v>
      </c>
      <c r="BH321" t="s">
        <v>15697</v>
      </c>
      <c r="BI321">
        <v>2</v>
      </c>
      <c r="BJ321">
        <v>2</v>
      </c>
      <c r="BK321" s="1">
        <v>45566</v>
      </c>
      <c r="BL321" s="1">
        <v>45930</v>
      </c>
      <c r="BM321" s="1">
        <v>45582</v>
      </c>
      <c r="BN321" s="1">
        <v>45930</v>
      </c>
      <c r="BO321">
        <v>40</v>
      </c>
      <c r="BP321">
        <v>0</v>
      </c>
      <c r="BQ321">
        <v>8</v>
      </c>
      <c r="BR321">
        <v>8</v>
      </c>
      <c r="BS321">
        <v>8</v>
      </c>
      <c r="BT321">
        <v>8</v>
      </c>
      <c r="BU321">
        <v>8</v>
      </c>
      <c r="BV321">
        <v>0</v>
      </c>
      <c r="BW321" t="str">
        <f>"8:00 AM"</f>
        <v>8:00 AM</v>
      </c>
      <c r="BX321" t="str">
        <f>"5:00 PM"</f>
        <v>5:00 PM</v>
      </c>
      <c r="BY321" t="s">
        <v>459</v>
      </c>
      <c r="BZ321">
        <v>0</v>
      </c>
      <c r="CA321">
        <v>24</v>
      </c>
      <c r="CB321" t="s">
        <v>117</v>
      </c>
      <c r="CD321" t="s">
        <v>15941</v>
      </c>
      <c r="CE321" t="s">
        <v>15942</v>
      </c>
      <c r="CF321" t="s">
        <v>15943</v>
      </c>
      <c r="CG321" t="s">
        <v>136</v>
      </c>
      <c r="CH321" t="s">
        <v>121</v>
      </c>
      <c r="CI321" s="6">
        <v>96950</v>
      </c>
      <c r="CJ321" s="10">
        <v>16.18</v>
      </c>
      <c r="CK321" s="10">
        <v>17</v>
      </c>
      <c r="CL321" s="10">
        <v>24.27</v>
      </c>
      <c r="CM321" s="10">
        <v>25.5</v>
      </c>
      <c r="CN321" t="s">
        <v>137</v>
      </c>
      <c r="CO321" t="s">
        <v>140</v>
      </c>
      <c r="CP321" t="s">
        <v>138</v>
      </c>
      <c r="CR321" t="s">
        <v>117</v>
      </c>
      <c r="CS321" t="s">
        <v>139</v>
      </c>
      <c r="CT321" t="s">
        <v>140</v>
      </c>
      <c r="CU321" t="s">
        <v>139</v>
      </c>
      <c r="CV321" t="s">
        <v>140</v>
      </c>
      <c r="CW321" t="s">
        <v>139</v>
      </c>
      <c r="CX321" t="s">
        <v>140</v>
      </c>
      <c r="CY321" t="s">
        <v>15944</v>
      </c>
      <c r="CZ321" s="8">
        <v>16702344862</v>
      </c>
      <c r="DA321" t="s">
        <v>15939</v>
      </c>
      <c r="DB321" t="s">
        <v>1095</v>
      </c>
      <c r="DC321" t="s">
        <v>139</v>
      </c>
      <c r="DD321" t="s">
        <v>117</v>
      </c>
      <c r="DE321" t="s">
        <v>1679</v>
      </c>
      <c r="DF321" t="s">
        <v>8571</v>
      </c>
      <c r="DG321" t="s">
        <v>4637</v>
      </c>
      <c r="DH321" t="s">
        <v>8577</v>
      </c>
      <c r="DI321" t="s">
        <v>8576</v>
      </c>
      <c r="DJ321" t="s">
        <v>10858</v>
      </c>
    </row>
    <row r="322" spans="1:114" ht="15" customHeight="1" x14ac:dyDescent="0.35">
      <c r="A322" t="s">
        <v>17097</v>
      </c>
      <c r="B322" t="s">
        <v>144</v>
      </c>
      <c r="C322" s="1">
        <v>45499</v>
      </c>
      <c r="D322" s="1">
        <v>45582</v>
      </c>
      <c r="E322" t="s">
        <v>211</v>
      </c>
      <c r="G322" t="s">
        <v>117</v>
      </c>
      <c r="H322" t="s">
        <v>117</v>
      </c>
      <c r="I322" t="s">
        <v>117</v>
      </c>
      <c r="J322" t="s">
        <v>3853</v>
      </c>
      <c r="K322" t="s">
        <v>10316</v>
      </c>
      <c r="L322" t="s">
        <v>10317</v>
      </c>
      <c r="N322" t="s">
        <v>136</v>
      </c>
      <c r="O322" t="s">
        <v>121</v>
      </c>
      <c r="P322" s="6">
        <v>96950</v>
      </c>
      <c r="Q322" t="s">
        <v>122</v>
      </c>
      <c r="S322" s="8">
        <v>16702354061</v>
      </c>
      <c r="U322" t="s">
        <v>3856</v>
      </c>
      <c r="V322">
        <v>11411</v>
      </c>
      <c r="W322" t="s">
        <v>124</v>
      </c>
      <c r="Y322" t="s">
        <v>3857</v>
      </c>
      <c r="Z322" t="s">
        <v>3858</v>
      </c>
      <c r="AB322" t="s">
        <v>1057</v>
      </c>
      <c r="AC322" t="s">
        <v>10317</v>
      </c>
      <c r="AE322" t="s">
        <v>136</v>
      </c>
      <c r="AF322" t="s">
        <v>121</v>
      </c>
      <c r="AG322" s="6">
        <v>96950</v>
      </c>
      <c r="AH322" t="s">
        <v>122</v>
      </c>
      <c r="AJ322" s="8">
        <v>16702354061</v>
      </c>
      <c r="AL322" t="s">
        <v>3859</v>
      </c>
      <c r="BE322" t="str">
        <f>"45-3031.00"</f>
        <v>45-3031.00</v>
      </c>
      <c r="BF322" t="s">
        <v>1844</v>
      </c>
      <c r="BG322" t="s">
        <v>17098</v>
      </c>
      <c r="BH322" t="s">
        <v>12285</v>
      </c>
      <c r="BI322">
        <v>1</v>
      </c>
      <c r="BJ322">
        <v>1</v>
      </c>
      <c r="BK322" s="1">
        <v>45566</v>
      </c>
      <c r="BL322" s="1">
        <v>45930</v>
      </c>
      <c r="BM322" s="1">
        <v>45582</v>
      </c>
      <c r="BN322" s="1">
        <v>45930</v>
      </c>
      <c r="BO322">
        <v>35</v>
      </c>
      <c r="BP322">
        <v>5</v>
      </c>
      <c r="BQ322">
        <v>5</v>
      </c>
      <c r="BR322">
        <v>5</v>
      </c>
      <c r="BS322">
        <v>5</v>
      </c>
      <c r="BT322">
        <v>5</v>
      </c>
      <c r="BU322">
        <v>5</v>
      </c>
      <c r="BV322">
        <v>5</v>
      </c>
      <c r="BW322" t="str">
        <f>"6:00 AM"</f>
        <v>6:00 AM</v>
      </c>
      <c r="BX322" t="str">
        <f>"11:00 PM"</f>
        <v>11:00 PM</v>
      </c>
      <c r="BY322" t="s">
        <v>133</v>
      </c>
      <c r="BZ322">
        <v>0</v>
      </c>
      <c r="CA322">
        <v>0</v>
      </c>
      <c r="CB322" t="s">
        <v>117</v>
      </c>
      <c r="CD322" s="2" t="s">
        <v>17099</v>
      </c>
      <c r="CE322" t="s">
        <v>17100</v>
      </c>
      <c r="CG322" t="s">
        <v>136</v>
      </c>
      <c r="CH322" t="s">
        <v>121</v>
      </c>
      <c r="CI322" s="6">
        <v>96950</v>
      </c>
      <c r="CJ322" s="10">
        <v>16.53</v>
      </c>
      <c r="CK322" s="10">
        <v>16.53</v>
      </c>
      <c r="CL322" s="10">
        <v>24.79</v>
      </c>
      <c r="CM322" s="10">
        <v>24.79</v>
      </c>
      <c r="CN322" t="s">
        <v>137</v>
      </c>
      <c r="CO322" t="s">
        <v>162</v>
      </c>
      <c r="CP322" t="s">
        <v>138</v>
      </c>
      <c r="CR322" t="s">
        <v>117</v>
      </c>
      <c r="CS322" t="s">
        <v>139</v>
      </c>
      <c r="CT322" t="s">
        <v>140</v>
      </c>
      <c r="CU322" t="s">
        <v>139</v>
      </c>
      <c r="CV322" t="s">
        <v>140</v>
      </c>
      <c r="CW322" t="s">
        <v>139</v>
      </c>
      <c r="CX322" t="s">
        <v>140</v>
      </c>
      <c r="CY322" t="s">
        <v>774</v>
      </c>
      <c r="CZ322" s="8">
        <v>16702354061</v>
      </c>
      <c r="DA322" t="s">
        <v>3859</v>
      </c>
      <c r="DB322" t="s">
        <v>140</v>
      </c>
      <c r="DC322" t="s">
        <v>139</v>
      </c>
      <c r="DD322" t="s">
        <v>117</v>
      </c>
      <c r="DE322" t="s">
        <v>3857</v>
      </c>
      <c r="DF322" t="s">
        <v>3858</v>
      </c>
      <c r="DH322" t="s">
        <v>3856</v>
      </c>
      <c r="DI322" t="s">
        <v>10321</v>
      </c>
      <c r="DJ322" t="s">
        <v>3859</v>
      </c>
    </row>
    <row r="323" spans="1:114" ht="15" customHeight="1" x14ac:dyDescent="0.35">
      <c r="A323" t="s">
        <v>10905</v>
      </c>
      <c r="B323" t="s">
        <v>144</v>
      </c>
      <c r="C323" s="1">
        <v>45499</v>
      </c>
      <c r="D323" s="1">
        <v>45582</v>
      </c>
      <c r="E323" t="s">
        <v>116</v>
      </c>
      <c r="F323" s="1">
        <v>45594</v>
      </c>
      <c r="G323" t="s">
        <v>117</v>
      </c>
      <c r="H323" t="s">
        <v>117</v>
      </c>
      <c r="I323" t="s">
        <v>117</v>
      </c>
      <c r="J323" t="s">
        <v>954</v>
      </c>
      <c r="K323" t="s">
        <v>955</v>
      </c>
      <c r="L323" t="s">
        <v>3442</v>
      </c>
      <c r="M323" t="s">
        <v>957</v>
      </c>
      <c r="N323" t="s">
        <v>120</v>
      </c>
      <c r="O323" t="s">
        <v>121</v>
      </c>
      <c r="P323" s="6">
        <v>96950</v>
      </c>
      <c r="Q323" t="s">
        <v>122</v>
      </c>
      <c r="S323" s="8">
        <v>16702336927</v>
      </c>
      <c r="U323" t="s">
        <v>958</v>
      </c>
      <c r="V323">
        <v>561320</v>
      </c>
      <c r="W323" t="s">
        <v>124</v>
      </c>
      <c r="Y323" t="s">
        <v>959</v>
      </c>
      <c r="Z323" t="s">
        <v>960</v>
      </c>
      <c r="AA323" t="s">
        <v>961</v>
      </c>
      <c r="AB323" t="s">
        <v>128</v>
      </c>
      <c r="AC323" t="s">
        <v>3442</v>
      </c>
      <c r="AD323" t="s">
        <v>957</v>
      </c>
      <c r="AE323" t="s">
        <v>120</v>
      </c>
      <c r="AF323" t="s">
        <v>121</v>
      </c>
      <c r="AG323" s="6">
        <v>96950</v>
      </c>
      <c r="AH323" t="s">
        <v>122</v>
      </c>
      <c r="AJ323" s="8">
        <v>16702336927</v>
      </c>
      <c r="AL323" t="s">
        <v>967</v>
      </c>
      <c r="BE323" t="str">
        <f>"49-9071.00"</f>
        <v>49-9071.00</v>
      </c>
      <c r="BF323" t="s">
        <v>156</v>
      </c>
      <c r="BG323" t="s">
        <v>10906</v>
      </c>
      <c r="BH323" t="s">
        <v>3901</v>
      </c>
      <c r="BI323">
        <v>8</v>
      </c>
      <c r="BJ323">
        <v>8</v>
      </c>
      <c r="BK323" s="1">
        <v>45596</v>
      </c>
      <c r="BL323" s="1">
        <v>45960</v>
      </c>
      <c r="BM323" s="1">
        <v>45596</v>
      </c>
      <c r="BN323" s="1">
        <v>45960</v>
      </c>
      <c r="BO323">
        <v>35</v>
      </c>
      <c r="BP323">
        <v>0</v>
      </c>
      <c r="BQ323">
        <v>7</v>
      </c>
      <c r="BR323">
        <v>7</v>
      </c>
      <c r="BS323">
        <v>7</v>
      </c>
      <c r="BT323">
        <v>7</v>
      </c>
      <c r="BU323">
        <v>7</v>
      </c>
      <c r="BV323">
        <v>0</v>
      </c>
      <c r="BW323" t="str">
        <f>"7:30 AM"</f>
        <v>7:30 AM</v>
      </c>
      <c r="BX323" t="str">
        <f>"3:30 PM"</f>
        <v>3:30 PM</v>
      </c>
      <c r="BY323" t="s">
        <v>159</v>
      </c>
      <c r="BZ323">
        <v>0</v>
      </c>
      <c r="CA323">
        <v>24</v>
      </c>
      <c r="CB323" t="s">
        <v>117</v>
      </c>
      <c r="CD323" s="2" t="s">
        <v>10907</v>
      </c>
      <c r="CE323" t="s">
        <v>3442</v>
      </c>
      <c r="CF323" t="s">
        <v>957</v>
      </c>
      <c r="CG323" t="s">
        <v>120</v>
      </c>
      <c r="CH323" t="s">
        <v>121</v>
      </c>
      <c r="CI323" s="6">
        <v>96950</v>
      </c>
      <c r="CJ323" s="10">
        <v>9.75</v>
      </c>
      <c r="CK323" s="10">
        <v>9.75</v>
      </c>
      <c r="CL323" s="10">
        <v>14.63</v>
      </c>
      <c r="CM323" s="10">
        <v>14.63</v>
      </c>
      <c r="CN323" t="s">
        <v>137</v>
      </c>
      <c r="CP323" t="s">
        <v>138</v>
      </c>
      <c r="CR323" t="s">
        <v>117</v>
      </c>
      <c r="CS323" t="s">
        <v>139</v>
      </c>
      <c r="CT323" t="s">
        <v>140</v>
      </c>
      <c r="CU323" t="s">
        <v>139</v>
      </c>
      <c r="CV323" t="s">
        <v>140</v>
      </c>
      <c r="CW323" t="s">
        <v>139</v>
      </c>
      <c r="CX323" t="s">
        <v>140</v>
      </c>
      <c r="CY323" t="s">
        <v>966</v>
      </c>
      <c r="CZ323" s="8">
        <v>16702336927</v>
      </c>
      <c r="DA323" t="s">
        <v>967</v>
      </c>
      <c r="DB323" t="s">
        <v>140</v>
      </c>
      <c r="DC323" t="s">
        <v>139</v>
      </c>
      <c r="DD323" t="s">
        <v>117</v>
      </c>
    </row>
    <row r="324" spans="1:114" ht="15" customHeight="1" x14ac:dyDescent="0.35">
      <c r="A324" t="s">
        <v>16993</v>
      </c>
      <c r="B324" t="s">
        <v>144</v>
      </c>
      <c r="C324" s="1">
        <v>45500</v>
      </c>
      <c r="D324" s="1">
        <v>45582</v>
      </c>
      <c r="E324" t="s">
        <v>211</v>
      </c>
      <c r="G324" t="s">
        <v>117</v>
      </c>
      <c r="H324" t="s">
        <v>117</v>
      </c>
      <c r="I324" t="s">
        <v>117</v>
      </c>
      <c r="J324" t="s">
        <v>16994</v>
      </c>
      <c r="K324" t="s">
        <v>16995</v>
      </c>
      <c r="L324" t="s">
        <v>16996</v>
      </c>
      <c r="N324" t="s">
        <v>15761</v>
      </c>
      <c r="O324" t="s">
        <v>121</v>
      </c>
      <c r="P324" s="6">
        <v>96950</v>
      </c>
      <c r="Q324" t="s">
        <v>122</v>
      </c>
      <c r="S324" s="8">
        <v>16702358778</v>
      </c>
      <c r="U324" t="s">
        <v>2285</v>
      </c>
      <c r="V324">
        <v>493110</v>
      </c>
      <c r="W324" t="s">
        <v>124</v>
      </c>
      <c r="Y324" t="s">
        <v>8127</v>
      </c>
      <c r="Z324" t="s">
        <v>8128</v>
      </c>
      <c r="AA324" t="s">
        <v>8129</v>
      </c>
      <c r="AB324" t="s">
        <v>8130</v>
      </c>
      <c r="AC324" t="s">
        <v>8131</v>
      </c>
      <c r="AE324" t="s">
        <v>1092</v>
      </c>
      <c r="AF324" t="s">
        <v>121</v>
      </c>
      <c r="AG324" s="6">
        <v>96950</v>
      </c>
      <c r="AH324" t="s">
        <v>122</v>
      </c>
      <c r="AJ324" s="8">
        <v>16702358778</v>
      </c>
      <c r="AL324" t="s">
        <v>2290</v>
      </c>
      <c r="BE324" t="str">
        <f>"53-3031.00"</f>
        <v>53-3031.00</v>
      </c>
      <c r="BF324" t="s">
        <v>406</v>
      </c>
      <c r="BG324" t="s">
        <v>16997</v>
      </c>
      <c r="BH324" t="s">
        <v>16998</v>
      </c>
      <c r="BI324">
        <v>1</v>
      </c>
      <c r="BJ324">
        <v>1</v>
      </c>
      <c r="BK324" s="1">
        <v>45597</v>
      </c>
      <c r="BL324" s="1">
        <v>45961</v>
      </c>
      <c r="BM324" s="1">
        <v>45597</v>
      </c>
      <c r="BN324" s="1">
        <v>45961</v>
      </c>
      <c r="BO324">
        <v>40</v>
      </c>
      <c r="BP324">
        <v>0</v>
      </c>
      <c r="BQ324">
        <v>8</v>
      </c>
      <c r="BR324">
        <v>8</v>
      </c>
      <c r="BS324">
        <v>8</v>
      </c>
      <c r="BT324">
        <v>8</v>
      </c>
      <c r="BU324">
        <v>8</v>
      </c>
      <c r="BV324">
        <v>0</v>
      </c>
      <c r="BW324" t="str">
        <f>"8:00 AM"</f>
        <v>8:00 AM</v>
      </c>
      <c r="BX324" t="str">
        <f>"5:00 PM"</f>
        <v>5:00 PM</v>
      </c>
      <c r="BY324" t="s">
        <v>159</v>
      </c>
      <c r="BZ324">
        <v>0</v>
      </c>
      <c r="CA324">
        <v>6</v>
      </c>
      <c r="CB324" t="s">
        <v>117</v>
      </c>
      <c r="CD324" t="s">
        <v>16999</v>
      </c>
      <c r="CE324" t="s">
        <v>16996</v>
      </c>
      <c r="CG324" t="s">
        <v>15761</v>
      </c>
      <c r="CH324" t="s">
        <v>121</v>
      </c>
      <c r="CI324" s="6">
        <v>96950</v>
      </c>
      <c r="CJ324" s="10">
        <v>8.34</v>
      </c>
      <c r="CK324" s="10">
        <v>10</v>
      </c>
      <c r="CL324" s="10">
        <v>12.51</v>
      </c>
      <c r="CM324" s="10">
        <v>15</v>
      </c>
      <c r="CN324" t="s">
        <v>137</v>
      </c>
      <c r="CO324" t="s">
        <v>164</v>
      </c>
      <c r="CP324" t="s">
        <v>138</v>
      </c>
      <c r="CR324" t="s">
        <v>117</v>
      </c>
      <c r="CS324" t="s">
        <v>139</v>
      </c>
      <c r="CT324" t="s">
        <v>139</v>
      </c>
      <c r="CU324" t="s">
        <v>139</v>
      </c>
      <c r="CV324" t="s">
        <v>140</v>
      </c>
      <c r="CW324" t="s">
        <v>139</v>
      </c>
      <c r="CX324" t="s">
        <v>139</v>
      </c>
      <c r="CY324" t="s">
        <v>2293</v>
      </c>
      <c r="CZ324" s="8">
        <v>16702358778</v>
      </c>
      <c r="DA324" t="s">
        <v>2290</v>
      </c>
      <c r="DB324" t="s">
        <v>140</v>
      </c>
      <c r="DC324" t="s">
        <v>139</v>
      </c>
      <c r="DD324" t="s">
        <v>117</v>
      </c>
    </row>
    <row r="325" spans="1:114" ht="15" customHeight="1" x14ac:dyDescent="0.35">
      <c r="A325" t="s">
        <v>17065</v>
      </c>
      <c r="B325" t="s">
        <v>166</v>
      </c>
      <c r="C325" s="1">
        <v>45502</v>
      </c>
      <c r="D325" s="1">
        <v>45582</v>
      </c>
      <c r="E325" t="s">
        <v>116</v>
      </c>
      <c r="F325" s="1">
        <v>45656</v>
      </c>
      <c r="G325" t="s">
        <v>117</v>
      </c>
      <c r="H325" t="s">
        <v>117</v>
      </c>
      <c r="I325" t="s">
        <v>117</v>
      </c>
      <c r="J325" t="s">
        <v>295</v>
      </c>
      <c r="K325" t="s">
        <v>17066</v>
      </c>
      <c r="L325" t="s">
        <v>2834</v>
      </c>
      <c r="N325" t="s">
        <v>136</v>
      </c>
      <c r="O325" t="s">
        <v>121</v>
      </c>
      <c r="P325" s="6">
        <v>96950</v>
      </c>
      <c r="Q325" t="s">
        <v>122</v>
      </c>
      <c r="S325" s="8">
        <v>16702356129</v>
      </c>
      <c r="U325" t="s">
        <v>299</v>
      </c>
      <c r="V325">
        <v>56132</v>
      </c>
      <c r="W325" t="s">
        <v>150</v>
      </c>
      <c r="X325" t="s">
        <v>139</v>
      </c>
      <c r="Y325" t="s">
        <v>300</v>
      </c>
      <c r="Z325" t="s">
        <v>301</v>
      </c>
      <c r="AA325" t="s">
        <v>2835</v>
      </c>
      <c r="AB325" t="s">
        <v>237</v>
      </c>
      <c r="AC325" t="s">
        <v>2834</v>
      </c>
      <c r="AE325" t="s">
        <v>136</v>
      </c>
      <c r="AF325" t="s">
        <v>121</v>
      </c>
      <c r="AG325" s="6">
        <v>96950</v>
      </c>
      <c r="AH325" t="s">
        <v>122</v>
      </c>
      <c r="AJ325" s="8">
        <v>16702356129</v>
      </c>
      <c r="AL325" t="s">
        <v>303</v>
      </c>
      <c r="BE325" t="str">
        <f>"49-9071.00"</f>
        <v>49-9071.00</v>
      </c>
      <c r="BF325" t="s">
        <v>156</v>
      </c>
      <c r="BG325" t="s">
        <v>2836</v>
      </c>
      <c r="BH325" t="s">
        <v>2837</v>
      </c>
      <c r="BI325">
        <v>20</v>
      </c>
      <c r="BK325" s="1">
        <v>45658</v>
      </c>
      <c r="BL325" s="1">
        <v>46022</v>
      </c>
      <c r="BO325">
        <v>35</v>
      </c>
      <c r="BP325">
        <v>0</v>
      </c>
      <c r="BQ325">
        <v>7</v>
      </c>
      <c r="BR325">
        <v>7</v>
      </c>
      <c r="BS325">
        <v>7</v>
      </c>
      <c r="BT325">
        <v>7</v>
      </c>
      <c r="BU325">
        <v>7</v>
      </c>
      <c r="BV325">
        <v>0</v>
      </c>
      <c r="BW325" t="str">
        <f>"8:00 AM"</f>
        <v>8:00 AM</v>
      </c>
      <c r="BX325" t="str">
        <f>"4:00 PM"</f>
        <v>4:00 PM</v>
      </c>
      <c r="BY325" t="s">
        <v>159</v>
      </c>
      <c r="BZ325">
        <v>0</v>
      </c>
      <c r="CA325">
        <v>12</v>
      </c>
      <c r="CB325" t="s">
        <v>117</v>
      </c>
      <c r="CD325" t="s">
        <v>2838</v>
      </c>
      <c r="CE325" t="s">
        <v>2839</v>
      </c>
      <c r="CF325" t="s">
        <v>2840</v>
      </c>
      <c r="CG325" t="s">
        <v>136</v>
      </c>
      <c r="CH325" t="s">
        <v>121</v>
      </c>
      <c r="CI325" s="6">
        <v>96950</v>
      </c>
      <c r="CJ325" s="10">
        <v>9.75</v>
      </c>
      <c r="CK325" s="10">
        <v>9.75</v>
      </c>
      <c r="CL325" s="10">
        <v>14.63</v>
      </c>
      <c r="CM325" s="10">
        <v>14.63</v>
      </c>
      <c r="CN325" t="s">
        <v>137</v>
      </c>
      <c r="CP325" t="s">
        <v>138</v>
      </c>
      <c r="CR325" t="s">
        <v>117</v>
      </c>
      <c r="CS325" t="s">
        <v>139</v>
      </c>
      <c r="CT325" t="s">
        <v>140</v>
      </c>
      <c r="CU325" t="s">
        <v>139</v>
      </c>
      <c r="CV325" t="s">
        <v>140</v>
      </c>
      <c r="CW325" t="s">
        <v>139</v>
      </c>
      <c r="CX325" t="s">
        <v>140</v>
      </c>
      <c r="CY325" t="s">
        <v>2696</v>
      </c>
      <c r="CZ325" s="8">
        <v>16702356129</v>
      </c>
      <c r="DA325" t="s">
        <v>303</v>
      </c>
      <c r="DB325" t="s">
        <v>309</v>
      </c>
      <c r="DC325" t="s">
        <v>139</v>
      </c>
      <c r="DD325" t="s">
        <v>139</v>
      </c>
    </row>
    <row r="326" spans="1:114" ht="15" customHeight="1" x14ac:dyDescent="0.35">
      <c r="A326" t="s">
        <v>11268</v>
      </c>
      <c r="B326" t="s">
        <v>115</v>
      </c>
      <c r="C326" s="1">
        <v>45510</v>
      </c>
      <c r="D326" s="1">
        <v>45582</v>
      </c>
      <c r="E326" t="s">
        <v>116</v>
      </c>
      <c r="F326" s="1">
        <v>45564</v>
      </c>
      <c r="G326" t="s">
        <v>117</v>
      </c>
      <c r="H326" t="s">
        <v>117</v>
      </c>
      <c r="I326" t="s">
        <v>117</v>
      </c>
      <c r="J326" t="s">
        <v>3930</v>
      </c>
      <c r="K326" t="s">
        <v>3931</v>
      </c>
      <c r="L326" t="s">
        <v>253</v>
      </c>
      <c r="N326" t="s">
        <v>248</v>
      </c>
      <c r="O326" t="s">
        <v>121</v>
      </c>
      <c r="P326" s="6">
        <v>96951</v>
      </c>
      <c r="Q326" t="s">
        <v>122</v>
      </c>
      <c r="S326" s="8">
        <v>16705320350</v>
      </c>
      <c r="U326" t="s">
        <v>3932</v>
      </c>
      <c r="V326">
        <v>445110</v>
      </c>
      <c r="W326" t="s">
        <v>124</v>
      </c>
      <c r="Y326" t="s">
        <v>250</v>
      </c>
      <c r="Z326" t="s">
        <v>251</v>
      </c>
      <c r="AA326" t="s">
        <v>252</v>
      </c>
      <c r="AB326" t="s">
        <v>524</v>
      </c>
      <c r="AC326" t="s">
        <v>253</v>
      </c>
      <c r="AE326" t="s">
        <v>248</v>
      </c>
      <c r="AF326" t="s">
        <v>121</v>
      </c>
      <c r="AG326" s="6">
        <v>96951</v>
      </c>
      <c r="AH326" t="s">
        <v>122</v>
      </c>
      <c r="AJ326" s="8">
        <v>16705320350</v>
      </c>
      <c r="AL326" t="s">
        <v>3933</v>
      </c>
      <c r="BE326" t="str">
        <f>"37-2012.00"</f>
        <v>37-2012.00</v>
      </c>
      <c r="BF326" t="s">
        <v>130</v>
      </c>
      <c r="BG326" t="s">
        <v>11269</v>
      </c>
      <c r="BH326" t="s">
        <v>4953</v>
      </c>
      <c r="BI326">
        <v>1</v>
      </c>
      <c r="BK326" s="1">
        <v>45566</v>
      </c>
      <c r="BL326" s="1">
        <v>45930</v>
      </c>
      <c r="BO326">
        <v>40</v>
      </c>
      <c r="BP326">
        <v>0</v>
      </c>
      <c r="BQ326">
        <v>7</v>
      </c>
      <c r="BR326">
        <v>7</v>
      </c>
      <c r="BS326">
        <v>7</v>
      </c>
      <c r="BT326">
        <v>7</v>
      </c>
      <c r="BU326">
        <v>7</v>
      </c>
      <c r="BV326">
        <v>5</v>
      </c>
      <c r="BW326" t="str">
        <f>"8:00 AM"</f>
        <v>8:00 AM</v>
      </c>
      <c r="BX326" t="str">
        <f>"4:00 PM"</f>
        <v>4:00 PM</v>
      </c>
      <c r="BY326" t="s">
        <v>133</v>
      </c>
      <c r="BZ326">
        <v>0</v>
      </c>
      <c r="CA326">
        <v>0</v>
      </c>
      <c r="CB326" t="s">
        <v>117</v>
      </c>
      <c r="CD326" t="s">
        <v>11270</v>
      </c>
      <c r="CE326" t="s">
        <v>1321</v>
      </c>
      <c r="CG326" t="s">
        <v>248</v>
      </c>
      <c r="CH326" t="s">
        <v>121</v>
      </c>
      <c r="CI326" s="6">
        <v>96951</v>
      </c>
      <c r="CJ326" s="10">
        <v>7.64</v>
      </c>
      <c r="CK326" s="10">
        <v>7.64</v>
      </c>
      <c r="CL326" s="10">
        <v>11.46</v>
      </c>
      <c r="CM326" s="10">
        <v>11.46</v>
      </c>
      <c r="CN326" t="s">
        <v>137</v>
      </c>
      <c r="CO326" t="s">
        <v>140</v>
      </c>
      <c r="CP326" t="s">
        <v>138</v>
      </c>
      <c r="CR326" t="s">
        <v>117</v>
      </c>
      <c r="CS326" t="s">
        <v>139</v>
      </c>
      <c r="CT326" t="s">
        <v>140</v>
      </c>
      <c r="CU326" t="s">
        <v>140</v>
      </c>
      <c r="CV326" t="s">
        <v>140</v>
      </c>
      <c r="CW326" t="s">
        <v>139</v>
      </c>
      <c r="CX326" t="s">
        <v>140</v>
      </c>
      <c r="CY326" t="s">
        <v>539</v>
      </c>
      <c r="CZ326" s="8">
        <v>16705320350</v>
      </c>
      <c r="DA326" t="s">
        <v>3933</v>
      </c>
      <c r="DB326" t="s">
        <v>140</v>
      </c>
      <c r="DC326" t="s">
        <v>139</v>
      </c>
      <c r="DD326" t="s">
        <v>117</v>
      </c>
    </row>
    <row r="327" spans="1:114" ht="15" customHeight="1" x14ac:dyDescent="0.35">
      <c r="A327" t="s">
        <v>3852</v>
      </c>
      <c r="B327" t="s">
        <v>144</v>
      </c>
      <c r="C327" s="1">
        <v>45516</v>
      </c>
      <c r="D327" s="1">
        <v>45582</v>
      </c>
      <c r="E327" t="s">
        <v>211</v>
      </c>
      <c r="G327" t="s">
        <v>117</v>
      </c>
      <c r="H327" t="s">
        <v>117</v>
      </c>
      <c r="I327" t="s">
        <v>117</v>
      </c>
      <c r="J327" t="s">
        <v>3853</v>
      </c>
      <c r="K327" t="s">
        <v>3854</v>
      </c>
      <c r="L327" t="s">
        <v>3855</v>
      </c>
      <c r="N327" t="s">
        <v>136</v>
      </c>
      <c r="O327" t="s">
        <v>121</v>
      </c>
      <c r="P327" s="6">
        <v>96950</v>
      </c>
      <c r="Q327" t="s">
        <v>122</v>
      </c>
      <c r="S327" s="8">
        <v>16702354061</v>
      </c>
      <c r="U327" t="s">
        <v>3856</v>
      </c>
      <c r="V327">
        <v>11411</v>
      </c>
      <c r="W327" t="s">
        <v>124</v>
      </c>
      <c r="Y327" t="s">
        <v>3857</v>
      </c>
      <c r="Z327" t="s">
        <v>3858</v>
      </c>
      <c r="AB327" t="s">
        <v>2539</v>
      </c>
      <c r="AC327" t="s">
        <v>3855</v>
      </c>
      <c r="AE327" t="s">
        <v>136</v>
      </c>
      <c r="AF327" t="s">
        <v>121</v>
      </c>
      <c r="AG327" s="6">
        <v>96950</v>
      </c>
      <c r="AH327" t="s">
        <v>122</v>
      </c>
      <c r="AJ327" s="8">
        <v>16702354061</v>
      </c>
      <c r="AL327" t="s">
        <v>3859</v>
      </c>
      <c r="BE327" t="str">
        <f>"49-3051.00"</f>
        <v>49-3051.00</v>
      </c>
      <c r="BF327" t="s">
        <v>3860</v>
      </c>
      <c r="BG327" t="s">
        <v>3861</v>
      </c>
      <c r="BH327" t="s">
        <v>3862</v>
      </c>
      <c r="BI327">
        <v>2</v>
      </c>
      <c r="BJ327">
        <v>2</v>
      </c>
      <c r="BK327" s="1">
        <v>45566</v>
      </c>
      <c r="BL327" s="1">
        <v>45930</v>
      </c>
      <c r="BM327" s="1">
        <v>45582</v>
      </c>
      <c r="BN327" s="1">
        <v>45930</v>
      </c>
      <c r="BO327">
        <v>35</v>
      </c>
      <c r="BP327">
        <v>0</v>
      </c>
      <c r="BQ327">
        <v>7</v>
      </c>
      <c r="BR327">
        <v>7</v>
      </c>
      <c r="BS327">
        <v>7</v>
      </c>
      <c r="BT327">
        <v>7</v>
      </c>
      <c r="BU327">
        <v>7</v>
      </c>
      <c r="BV327">
        <v>0</v>
      </c>
      <c r="BW327" t="str">
        <f>"8:00 AM"</f>
        <v>8:00 AM</v>
      </c>
      <c r="BX327" t="str">
        <f>"5:00 PM"</f>
        <v>5:00 PM</v>
      </c>
      <c r="BY327" t="s">
        <v>159</v>
      </c>
      <c r="BZ327">
        <v>0</v>
      </c>
      <c r="CA327">
        <v>24</v>
      </c>
      <c r="CB327" t="s">
        <v>117</v>
      </c>
      <c r="CD327" t="s">
        <v>3863</v>
      </c>
      <c r="CE327" t="s">
        <v>3864</v>
      </c>
      <c r="CF327" t="s">
        <v>3865</v>
      </c>
      <c r="CG327" t="s">
        <v>136</v>
      </c>
      <c r="CH327" t="s">
        <v>121</v>
      </c>
      <c r="CI327" s="6">
        <v>96950</v>
      </c>
      <c r="CJ327" s="10">
        <v>11.85</v>
      </c>
      <c r="CK327" s="10">
        <v>11.85</v>
      </c>
      <c r="CL327" s="10">
        <v>17.77</v>
      </c>
      <c r="CM327" s="10">
        <v>17.77</v>
      </c>
      <c r="CN327" t="s">
        <v>137</v>
      </c>
      <c r="CP327" t="s">
        <v>138</v>
      </c>
      <c r="CR327" t="s">
        <v>117</v>
      </c>
      <c r="CS327" t="s">
        <v>139</v>
      </c>
      <c r="CT327" t="s">
        <v>140</v>
      </c>
      <c r="CU327" t="s">
        <v>139</v>
      </c>
      <c r="CV327" t="s">
        <v>140</v>
      </c>
      <c r="CW327" t="s">
        <v>139</v>
      </c>
      <c r="CX327" t="s">
        <v>140</v>
      </c>
      <c r="CY327" t="s">
        <v>774</v>
      </c>
      <c r="CZ327" s="8">
        <v>16702354061</v>
      </c>
      <c r="DA327" t="s">
        <v>3859</v>
      </c>
      <c r="DB327" t="s">
        <v>140</v>
      </c>
      <c r="DC327" t="s">
        <v>139</v>
      </c>
      <c r="DD327" t="s">
        <v>117</v>
      </c>
      <c r="DE327" t="s">
        <v>3857</v>
      </c>
      <c r="DF327" t="s">
        <v>3858</v>
      </c>
      <c r="DH327" t="s">
        <v>3856</v>
      </c>
      <c r="DI327" t="s">
        <v>3866</v>
      </c>
      <c r="DJ327" t="s">
        <v>3859</v>
      </c>
    </row>
    <row r="328" spans="1:114" ht="15" customHeight="1" x14ac:dyDescent="0.35">
      <c r="A328" t="s">
        <v>13120</v>
      </c>
      <c r="B328" t="s">
        <v>115</v>
      </c>
      <c r="C328" s="1">
        <v>45518</v>
      </c>
      <c r="D328" s="1">
        <v>45582</v>
      </c>
      <c r="E328" t="s">
        <v>211</v>
      </c>
      <c r="G328" t="s">
        <v>117</v>
      </c>
      <c r="H328" t="s">
        <v>117</v>
      </c>
      <c r="I328" t="s">
        <v>117</v>
      </c>
      <c r="J328" t="s">
        <v>3218</v>
      </c>
      <c r="L328" t="s">
        <v>1667</v>
      </c>
      <c r="M328" t="s">
        <v>1667</v>
      </c>
      <c r="N328" t="s">
        <v>136</v>
      </c>
      <c r="O328" t="s">
        <v>121</v>
      </c>
      <c r="P328" s="6">
        <v>96950</v>
      </c>
      <c r="Q328" t="s">
        <v>122</v>
      </c>
      <c r="S328" s="8">
        <v>16702346445</v>
      </c>
      <c r="T328">
        <v>2263</v>
      </c>
      <c r="U328" t="s">
        <v>3219</v>
      </c>
      <c r="V328">
        <v>53111</v>
      </c>
      <c r="W328" t="s">
        <v>124</v>
      </c>
      <c r="Y328" t="s">
        <v>698</v>
      </c>
      <c r="Z328" t="s">
        <v>699</v>
      </c>
      <c r="AB328" t="s">
        <v>215</v>
      </c>
      <c r="AC328" t="s">
        <v>1667</v>
      </c>
      <c r="AD328" t="s">
        <v>1667</v>
      </c>
      <c r="AE328" t="s">
        <v>136</v>
      </c>
      <c r="AF328" t="s">
        <v>121</v>
      </c>
      <c r="AG328" s="6">
        <v>96950</v>
      </c>
      <c r="AH328" t="s">
        <v>122</v>
      </c>
      <c r="AJ328" s="8">
        <v>16702346445</v>
      </c>
      <c r="AK328">
        <v>2263</v>
      </c>
      <c r="AL328" t="s">
        <v>700</v>
      </c>
      <c r="BE328" t="str">
        <f>"49-9071.00"</f>
        <v>49-9071.00</v>
      </c>
      <c r="BF328" t="s">
        <v>156</v>
      </c>
      <c r="BG328" t="s">
        <v>13121</v>
      </c>
      <c r="BH328" t="s">
        <v>3221</v>
      </c>
      <c r="BI328">
        <v>1</v>
      </c>
      <c r="BK328" s="1">
        <v>45566</v>
      </c>
      <c r="BL328" s="1">
        <v>45930</v>
      </c>
      <c r="BO328">
        <v>40</v>
      </c>
      <c r="BP328">
        <v>0</v>
      </c>
      <c r="BQ328">
        <v>8</v>
      </c>
      <c r="BR328">
        <v>8</v>
      </c>
      <c r="BS328">
        <v>8</v>
      </c>
      <c r="BT328">
        <v>8</v>
      </c>
      <c r="BU328">
        <v>8</v>
      </c>
      <c r="BV328">
        <v>0</v>
      </c>
      <c r="BW328" t="str">
        <f>"8:00 AM"</f>
        <v>8:00 AM</v>
      </c>
      <c r="BX328" t="str">
        <f>"5:00 PM"</f>
        <v>5:00 PM</v>
      </c>
      <c r="BY328" t="s">
        <v>133</v>
      </c>
      <c r="BZ328">
        <v>0</v>
      </c>
      <c r="CA328">
        <v>12</v>
      </c>
      <c r="CB328" t="s">
        <v>117</v>
      </c>
      <c r="CD328" t="s">
        <v>13122</v>
      </c>
      <c r="CE328" t="s">
        <v>1667</v>
      </c>
      <c r="CF328" t="s">
        <v>1667</v>
      </c>
      <c r="CG328" t="s">
        <v>136</v>
      </c>
      <c r="CH328" t="s">
        <v>121</v>
      </c>
      <c r="CI328" s="6">
        <v>96950</v>
      </c>
      <c r="CJ328" s="10">
        <v>9.75</v>
      </c>
      <c r="CK328" s="10">
        <v>11</v>
      </c>
      <c r="CL328" s="10">
        <v>14.63</v>
      </c>
      <c r="CM328" s="10">
        <v>16.5</v>
      </c>
      <c r="CN328" t="s">
        <v>137</v>
      </c>
      <c r="CO328" t="s">
        <v>803</v>
      </c>
      <c r="CP328" t="s">
        <v>138</v>
      </c>
      <c r="CR328" t="s">
        <v>117</v>
      </c>
      <c r="CS328" t="s">
        <v>139</v>
      </c>
      <c r="CT328" t="s">
        <v>140</v>
      </c>
      <c r="CU328" t="s">
        <v>139</v>
      </c>
      <c r="CV328" t="s">
        <v>140</v>
      </c>
      <c r="CW328" t="s">
        <v>139</v>
      </c>
      <c r="CX328" t="s">
        <v>140</v>
      </c>
      <c r="CY328" t="s">
        <v>17406</v>
      </c>
      <c r="CZ328" s="8">
        <v>16702346445</v>
      </c>
      <c r="DA328" t="s">
        <v>700</v>
      </c>
      <c r="DB328" t="s">
        <v>140</v>
      </c>
      <c r="DC328" t="s">
        <v>139</v>
      </c>
      <c r="DD328" t="s">
        <v>117</v>
      </c>
      <c r="DE328" t="s">
        <v>698</v>
      </c>
      <c r="DF328" t="s">
        <v>699</v>
      </c>
      <c r="DH328" t="s">
        <v>3219</v>
      </c>
      <c r="DI328" t="s">
        <v>3218</v>
      </c>
      <c r="DJ328" t="s">
        <v>700</v>
      </c>
    </row>
    <row r="329" spans="1:114" ht="15" customHeight="1" x14ac:dyDescent="0.35">
      <c r="A329" t="s">
        <v>12962</v>
      </c>
      <c r="B329" t="s">
        <v>115</v>
      </c>
      <c r="C329" s="1">
        <v>45518</v>
      </c>
      <c r="D329" s="1">
        <v>45582</v>
      </c>
      <c r="E329" t="s">
        <v>211</v>
      </c>
      <c r="G329" t="s">
        <v>117</v>
      </c>
      <c r="H329" t="s">
        <v>117</v>
      </c>
      <c r="I329" t="s">
        <v>117</v>
      </c>
      <c r="J329" t="s">
        <v>3218</v>
      </c>
      <c r="L329" t="s">
        <v>1667</v>
      </c>
      <c r="M329" t="s">
        <v>1667</v>
      </c>
      <c r="N329" t="s">
        <v>136</v>
      </c>
      <c r="O329" t="s">
        <v>121</v>
      </c>
      <c r="P329" s="6">
        <v>96950</v>
      </c>
      <c r="Q329" t="s">
        <v>122</v>
      </c>
      <c r="S329" s="8">
        <v>16702346445</v>
      </c>
      <c r="T329">
        <v>2263</v>
      </c>
      <c r="U329" t="s">
        <v>3219</v>
      </c>
      <c r="V329">
        <v>53111</v>
      </c>
      <c r="W329" t="s">
        <v>124</v>
      </c>
      <c r="Y329" t="s">
        <v>698</v>
      </c>
      <c r="Z329" t="s">
        <v>699</v>
      </c>
      <c r="AB329" t="s">
        <v>215</v>
      </c>
      <c r="AC329" t="s">
        <v>1667</v>
      </c>
      <c r="AD329" t="s">
        <v>1667</v>
      </c>
      <c r="AE329" t="s">
        <v>136</v>
      </c>
      <c r="AF329" t="s">
        <v>121</v>
      </c>
      <c r="AG329" s="6">
        <v>96950</v>
      </c>
      <c r="AH329" t="s">
        <v>122</v>
      </c>
      <c r="AJ329" s="8">
        <v>16702346445</v>
      </c>
      <c r="AK329">
        <v>2263</v>
      </c>
      <c r="AL329" t="s">
        <v>700</v>
      </c>
      <c r="BE329" t="str">
        <f>"49-9071.00"</f>
        <v>49-9071.00</v>
      </c>
      <c r="BF329" t="s">
        <v>156</v>
      </c>
      <c r="BG329" t="s">
        <v>12963</v>
      </c>
      <c r="BH329" t="s">
        <v>3221</v>
      </c>
      <c r="BI329">
        <v>2</v>
      </c>
      <c r="BK329" s="1">
        <v>45566</v>
      </c>
      <c r="BL329" s="1">
        <v>45930</v>
      </c>
      <c r="BO329">
        <v>40</v>
      </c>
      <c r="BP329">
        <v>0</v>
      </c>
      <c r="BQ329">
        <v>8</v>
      </c>
      <c r="BR329">
        <v>8</v>
      </c>
      <c r="BS329">
        <v>8</v>
      </c>
      <c r="BT329">
        <v>8</v>
      </c>
      <c r="BU329">
        <v>8</v>
      </c>
      <c r="BV329">
        <v>0</v>
      </c>
      <c r="BW329" t="str">
        <f>"8:00 AM"</f>
        <v>8:00 AM</v>
      </c>
      <c r="BX329" t="str">
        <f>"5:00 PM"</f>
        <v>5:00 PM</v>
      </c>
      <c r="BY329" t="s">
        <v>133</v>
      </c>
      <c r="BZ329">
        <v>0</v>
      </c>
      <c r="CA329">
        <v>12</v>
      </c>
      <c r="CB329" t="s">
        <v>117</v>
      </c>
      <c r="CD329" s="2" t="s">
        <v>12964</v>
      </c>
      <c r="CE329" t="s">
        <v>1667</v>
      </c>
      <c r="CF329" t="s">
        <v>1667</v>
      </c>
      <c r="CG329" t="s">
        <v>136</v>
      </c>
      <c r="CH329" t="s">
        <v>121</v>
      </c>
      <c r="CI329" s="6">
        <v>96950</v>
      </c>
      <c r="CJ329" s="10">
        <v>9.75</v>
      </c>
      <c r="CK329" s="10">
        <v>11</v>
      </c>
      <c r="CL329" s="10">
        <v>14.63</v>
      </c>
      <c r="CM329" s="10">
        <v>16.5</v>
      </c>
      <c r="CN329" t="s">
        <v>137</v>
      </c>
      <c r="CO329" t="s">
        <v>803</v>
      </c>
      <c r="CP329" t="s">
        <v>138</v>
      </c>
      <c r="CR329" t="s">
        <v>117</v>
      </c>
      <c r="CS329" t="s">
        <v>139</v>
      </c>
      <c r="CT329" t="s">
        <v>140</v>
      </c>
      <c r="CU329" t="s">
        <v>139</v>
      </c>
      <c r="CV329" t="s">
        <v>140</v>
      </c>
      <c r="CW329" t="s">
        <v>139</v>
      </c>
      <c r="CX329" t="s">
        <v>140</v>
      </c>
      <c r="CY329" t="s">
        <v>17419</v>
      </c>
      <c r="CZ329" s="8">
        <v>16702346445</v>
      </c>
      <c r="DA329" t="s">
        <v>700</v>
      </c>
      <c r="DB329" t="s">
        <v>140</v>
      </c>
      <c r="DC329" t="s">
        <v>139</v>
      </c>
      <c r="DD329" t="s">
        <v>117</v>
      </c>
      <c r="DE329" t="s">
        <v>698</v>
      </c>
      <c r="DF329" t="s">
        <v>699</v>
      </c>
      <c r="DH329" t="s">
        <v>3219</v>
      </c>
      <c r="DI329" t="s">
        <v>3218</v>
      </c>
      <c r="DJ329" t="s">
        <v>700</v>
      </c>
    </row>
    <row r="330" spans="1:114" ht="15" customHeight="1" x14ac:dyDescent="0.35">
      <c r="A330" t="s">
        <v>3012</v>
      </c>
      <c r="B330" t="s">
        <v>115</v>
      </c>
      <c r="C330" s="1">
        <v>45454</v>
      </c>
      <c r="D330" s="1">
        <v>45583</v>
      </c>
      <c r="E330" t="s">
        <v>211</v>
      </c>
      <c r="G330" t="s">
        <v>117</v>
      </c>
      <c r="H330" t="s">
        <v>117</v>
      </c>
      <c r="I330" t="s">
        <v>117</v>
      </c>
      <c r="J330" t="s">
        <v>2888</v>
      </c>
      <c r="K330" t="s">
        <v>3013</v>
      </c>
      <c r="L330" t="s">
        <v>3014</v>
      </c>
      <c r="M330" t="s">
        <v>3015</v>
      </c>
      <c r="N330" t="s">
        <v>120</v>
      </c>
      <c r="O330" t="s">
        <v>121</v>
      </c>
      <c r="P330" s="6">
        <v>96950</v>
      </c>
      <c r="Q330" t="s">
        <v>122</v>
      </c>
      <c r="S330" s="8">
        <v>16704833702</v>
      </c>
      <c r="T330">
        <v>0</v>
      </c>
      <c r="U330" t="s">
        <v>2891</v>
      </c>
      <c r="V330">
        <v>531110</v>
      </c>
      <c r="W330" t="s">
        <v>124</v>
      </c>
      <c r="Y330" t="s">
        <v>1561</v>
      </c>
      <c r="Z330" t="s">
        <v>3016</v>
      </c>
      <c r="AB330" t="s">
        <v>128</v>
      </c>
      <c r="AC330" t="s">
        <v>3014</v>
      </c>
      <c r="AD330" t="s">
        <v>3015</v>
      </c>
      <c r="AE330" t="s">
        <v>120</v>
      </c>
      <c r="AF330" t="s">
        <v>121</v>
      </c>
      <c r="AG330" s="6">
        <v>96950</v>
      </c>
      <c r="AH330" t="s">
        <v>122</v>
      </c>
      <c r="AJ330" s="8">
        <v>16704833702</v>
      </c>
      <c r="AK330">
        <v>0</v>
      </c>
      <c r="AL330" t="s">
        <v>3017</v>
      </c>
      <c r="BE330" t="str">
        <f>"49-9071.00"</f>
        <v>49-9071.00</v>
      </c>
      <c r="BF330" t="s">
        <v>156</v>
      </c>
      <c r="BG330" t="s">
        <v>3018</v>
      </c>
      <c r="BH330" t="s">
        <v>3019</v>
      </c>
      <c r="BI330">
        <v>2</v>
      </c>
      <c r="BK330" s="1">
        <v>45566</v>
      </c>
      <c r="BL330" s="1">
        <v>45930</v>
      </c>
      <c r="BO330">
        <v>40</v>
      </c>
      <c r="BP330">
        <v>0</v>
      </c>
      <c r="BQ330">
        <v>8</v>
      </c>
      <c r="BR330">
        <v>8</v>
      </c>
      <c r="BS330">
        <v>8</v>
      </c>
      <c r="BT330">
        <v>8</v>
      </c>
      <c r="BU330">
        <v>8</v>
      </c>
      <c r="BV330">
        <v>0</v>
      </c>
      <c r="BW330" t="str">
        <f>"8:00 AM"</f>
        <v>8:00 AM</v>
      </c>
      <c r="BX330" t="str">
        <f>"5:00 PM"</f>
        <v>5:00 PM</v>
      </c>
      <c r="BY330" t="s">
        <v>159</v>
      </c>
      <c r="BZ330">
        <v>0</v>
      </c>
      <c r="CA330">
        <v>24</v>
      </c>
      <c r="CB330" t="s">
        <v>117</v>
      </c>
      <c r="CD330" t="s">
        <v>2894</v>
      </c>
      <c r="CE330" t="s">
        <v>3014</v>
      </c>
      <c r="CF330" t="s">
        <v>3015</v>
      </c>
      <c r="CG330" t="s">
        <v>120</v>
      </c>
      <c r="CH330" t="s">
        <v>121</v>
      </c>
      <c r="CI330" s="6">
        <v>96950</v>
      </c>
      <c r="CJ330" s="10">
        <v>9.5399999999999991</v>
      </c>
      <c r="CK330" s="10">
        <v>9.5399999999999991</v>
      </c>
      <c r="CL330" s="10">
        <v>14.31</v>
      </c>
      <c r="CM330" s="10">
        <v>14.31</v>
      </c>
      <c r="CN330" t="s">
        <v>137</v>
      </c>
      <c r="CO330" t="s">
        <v>140</v>
      </c>
      <c r="CP330" t="s">
        <v>138</v>
      </c>
      <c r="CR330" t="s">
        <v>117</v>
      </c>
      <c r="CS330" t="s">
        <v>139</v>
      </c>
      <c r="CT330" t="s">
        <v>140</v>
      </c>
      <c r="CU330" t="s">
        <v>139</v>
      </c>
      <c r="CV330" t="s">
        <v>140</v>
      </c>
      <c r="CW330" t="s">
        <v>139</v>
      </c>
      <c r="CX330" t="s">
        <v>140</v>
      </c>
      <c r="CY330" t="s">
        <v>3020</v>
      </c>
      <c r="CZ330" s="8">
        <v>16702333702</v>
      </c>
      <c r="DA330" t="s">
        <v>3017</v>
      </c>
      <c r="DB330" t="s">
        <v>140</v>
      </c>
      <c r="DC330" t="s">
        <v>139</v>
      </c>
      <c r="DD330" t="s">
        <v>117</v>
      </c>
      <c r="DE330" t="s">
        <v>1561</v>
      </c>
      <c r="DF330" t="s">
        <v>3016</v>
      </c>
      <c r="DH330" t="s">
        <v>2891</v>
      </c>
      <c r="DI330" t="s">
        <v>2888</v>
      </c>
      <c r="DJ330" t="s">
        <v>3021</v>
      </c>
    </row>
    <row r="331" spans="1:114" ht="15" customHeight="1" x14ac:dyDescent="0.35">
      <c r="A331" t="s">
        <v>15728</v>
      </c>
      <c r="B331" t="s">
        <v>166</v>
      </c>
      <c r="C331" s="1">
        <v>45467</v>
      </c>
      <c r="D331" s="1">
        <v>45583</v>
      </c>
      <c r="E331" t="s">
        <v>116</v>
      </c>
      <c r="F331" s="1">
        <v>45564</v>
      </c>
      <c r="G331" t="s">
        <v>117</v>
      </c>
      <c r="H331" t="s">
        <v>117</v>
      </c>
      <c r="I331" t="s">
        <v>117</v>
      </c>
      <c r="J331" t="s">
        <v>1005</v>
      </c>
      <c r="K331" t="s">
        <v>1006</v>
      </c>
      <c r="L331" t="s">
        <v>1007</v>
      </c>
      <c r="M331" t="s">
        <v>1008</v>
      </c>
      <c r="N331" t="s">
        <v>120</v>
      </c>
      <c r="O331" t="s">
        <v>121</v>
      </c>
      <c r="P331" s="6">
        <v>96950</v>
      </c>
      <c r="Q331" t="s">
        <v>122</v>
      </c>
      <c r="S331" s="8">
        <v>16702346666</v>
      </c>
      <c r="U331" t="s">
        <v>1009</v>
      </c>
      <c r="V331">
        <v>115115</v>
      </c>
      <c r="W331" t="s">
        <v>124</v>
      </c>
      <c r="Y331" t="s">
        <v>1010</v>
      </c>
      <c r="Z331" t="s">
        <v>1011</v>
      </c>
      <c r="AA331" t="s">
        <v>1012</v>
      </c>
      <c r="AB331" t="s">
        <v>128</v>
      </c>
      <c r="AC331" t="s">
        <v>1007</v>
      </c>
      <c r="AD331" t="s">
        <v>1008</v>
      </c>
      <c r="AE331" t="s">
        <v>120</v>
      </c>
      <c r="AF331" t="s">
        <v>121</v>
      </c>
      <c r="AG331" s="6">
        <v>96950</v>
      </c>
      <c r="AH331" t="s">
        <v>122</v>
      </c>
      <c r="AJ331" s="8">
        <v>16702346666</v>
      </c>
      <c r="AL331" t="s">
        <v>1013</v>
      </c>
      <c r="BE331" t="str">
        <f>"45-2092.00"</f>
        <v>45-2092.00</v>
      </c>
      <c r="BF331" t="s">
        <v>1014</v>
      </c>
      <c r="BG331" t="s">
        <v>15729</v>
      </c>
      <c r="BH331" t="s">
        <v>1016</v>
      </c>
      <c r="BI331">
        <v>2</v>
      </c>
      <c r="BK331" s="1">
        <v>45566</v>
      </c>
      <c r="BL331" s="1">
        <v>46660</v>
      </c>
      <c r="BO331">
        <v>35</v>
      </c>
      <c r="BP331">
        <v>0</v>
      </c>
      <c r="BQ331">
        <v>7</v>
      </c>
      <c r="BR331">
        <v>7</v>
      </c>
      <c r="BS331">
        <v>7</v>
      </c>
      <c r="BT331">
        <v>7</v>
      </c>
      <c r="BU331">
        <v>7</v>
      </c>
      <c r="BV331">
        <v>0</v>
      </c>
      <c r="BW331" t="str">
        <f>"9:00 AM"</f>
        <v>9:00 AM</v>
      </c>
      <c r="BX331" t="str">
        <f>"5:00 PM"</f>
        <v>5:00 PM</v>
      </c>
      <c r="BY331" t="s">
        <v>133</v>
      </c>
      <c r="BZ331">
        <v>0</v>
      </c>
      <c r="CA331">
        <v>3</v>
      </c>
      <c r="CB331" t="s">
        <v>117</v>
      </c>
      <c r="CD331" t="s">
        <v>15730</v>
      </c>
      <c r="CE331" t="s">
        <v>1007</v>
      </c>
      <c r="CF331" t="s">
        <v>1018</v>
      </c>
      <c r="CG331" t="s">
        <v>120</v>
      </c>
      <c r="CH331" t="s">
        <v>121</v>
      </c>
      <c r="CI331" s="6">
        <v>96950</v>
      </c>
      <c r="CJ331" s="10">
        <v>12.16</v>
      </c>
      <c r="CK331" s="10">
        <v>12.16</v>
      </c>
      <c r="CL331" s="10">
        <v>18.239999999999998</v>
      </c>
      <c r="CM331" s="10">
        <v>18.239999999999998</v>
      </c>
      <c r="CN331" t="s">
        <v>137</v>
      </c>
      <c r="CO331" t="s">
        <v>164</v>
      </c>
      <c r="CP331" t="s">
        <v>138</v>
      </c>
      <c r="CR331" t="s">
        <v>117</v>
      </c>
      <c r="CS331" t="s">
        <v>139</v>
      </c>
      <c r="CT331" t="s">
        <v>140</v>
      </c>
      <c r="CU331" t="s">
        <v>139</v>
      </c>
      <c r="CV331" t="s">
        <v>140</v>
      </c>
      <c r="CW331" t="s">
        <v>139</v>
      </c>
      <c r="CX331" t="s">
        <v>140</v>
      </c>
      <c r="CY331" t="s">
        <v>1019</v>
      </c>
      <c r="CZ331" s="8">
        <v>16702346666</v>
      </c>
      <c r="DA331" t="s">
        <v>1013</v>
      </c>
      <c r="DB331" t="s">
        <v>164</v>
      </c>
      <c r="DC331" t="s">
        <v>139</v>
      </c>
      <c r="DD331" t="s">
        <v>117</v>
      </c>
      <c r="DE331" t="s">
        <v>15731</v>
      </c>
      <c r="DF331" t="s">
        <v>15732</v>
      </c>
      <c r="DH331" t="s">
        <v>1009</v>
      </c>
      <c r="DI331" t="s">
        <v>7844</v>
      </c>
      <c r="DJ331" t="s">
        <v>1013</v>
      </c>
    </row>
    <row r="332" spans="1:114" ht="15" customHeight="1" x14ac:dyDescent="0.35">
      <c r="A332" t="s">
        <v>16888</v>
      </c>
      <c r="B332" t="s">
        <v>144</v>
      </c>
      <c r="C332" s="1">
        <v>45470</v>
      </c>
      <c r="D332" s="1">
        <v>45583</v>
      </c>
      <c r="E332" t="s">
        <v>116</v>
      </c>
      <c r="F332" s="1">
        <v>45565</v>
      </c>
      <c r="G332" t="s">
        <v>117</v>
      </c>
      <c r="H332" t="s">
        <v>117</v>
      </c>
      <c r="I332" t="s">
        <v>117</v>
      </c>
      <c r="J332" t="s">
        <v>4679</v>
      </c>
      <c r="K332" t="s">
        <v>4680</v>
      </c>
      <c r="L332" t="s">
        <v>1437</v>
      </c>
      <c r="M332" t="s">
        <v>4681</v>
      </c>
      <c r="N332" t="s">
        <v>136</v>
      </c>
      <c r="O332" t="s">
        <v>121</v>
      </c>
      <c r="P332" s="6">
        <v>96950</v>
      </c>
      <c r="Q332" t="s">
        <v>122</v>
      </c>
      <c r="S332" s="8">
        <v>16702334321</v>
      </c>
      <c r="U332" t="s">
        <v>4682</v>
      </c>
      <c r="V332">
        <v>562111</v>
      </c>
      <c r="W332" t="s">
        <v>124</v>
      </c>
      <c r="Y332" t="s">
        <v>2999</v>
      </c>
      <c r="Z332" t="s">
        <v>4683</v>
      </c>
      <c r="AA332" t="s">
        <v>140</v>
      </c>
      <c r="AB332" t="s">
        <v>2665</v>
      </c>
      <c r="AC332" t="s">
        <v>1437</v>
      </c>
      <c r="AD332" t="s">
        <v>4681</v>
      </c>
      <c r="AE332" t="s">
        <v>136</v>
      </c>
      <c r="AF332" t="s">
        <v>121</v>
      </c>
      <c r="AG332" s="6">
        <v>96950</v>
      </c>
      <c r="AH332" t="s">
        <v>122</v>
      </c>
      <c r="AJ332" s="8">
        <v>16702334321</v>
      </c>
      <c r="AL332" t="s">
        <v>4684</v>
      </c>
      <c r="BE332" t="str">
        <f>"49-3023.00"</f>
        <v>49-3023.00</v>
      </c>
      <c r="BF332" t="s">
        <v>1119</v>
      </c>
      <c r="BG332" t="s">
        <v>16889</v>
      </c>
      <c r="BH332" t="s">
        <v>1580</v>
      </c>
      <c r="BI332">
        <v>1</v>
      </c>
      <c r="BJ332">
        <v>1</v>
      </c>
      <c r="BK332" s="1">
        <v>45567</v>
      </c>
      <c r="BL332" s="1">
        <v>45931</v>
      </c>
      <c r="BM332" s="1">
        <v>45583</v>
      </c>
      <c r="BN332" s="1">
        <v>45931</v>
      </c>
      <c r="BO332">
        <v>40</v>
      </c>
      <c r="BP332">
        <v>0</v>
      </c>
      <c r="BQ332">
        <v>8</v>
      </c>
      <c r="BR332">
        <v>8</v>
      </c>
      <c r="BS332">
        <v>8</v>
      </c>
      <c r="BT332">
        <v>8</v>
      </c>
      <c r="BU332">
        <v>8</v>
      </c>
      <c r="BV332">
        <v>0</v>
      </c>
      <c r="BW332" t="str">
        <f>"8:00 AM"</f>
        <v>8:00 AM</v>
      </c>
      <c r="BX332" t="str">
        <f>"5:00 PM"</f>
        <v>5:00 PM</v>
      </c>
      <c r="BY332" t="s">
        <v>159</v>
      </c>
      <c r="BZ332">
        <v>0</v>
      </c>
      <c r="CA332">
        <v>24</v>
      </c>
      <c r="CB332" t="s">
        <v>117</v>
      </c>
      <c r="CD332" s="2" t="s">
        <v>16890</v>
      </c>
      <c r="CE332" t="s">
        <v>1437</v>
      </c>
      <c r="CF332" t="s">
        <v>140</v>
      </c>
      <c r="CG332" t="s">
        <v>136</v>
      </c>
      <c r="CH332" t="s">
        <v>121</v>
      </c>
      <c r="CI332" s="6">
        <v>96950</v>
      </c>
      <c r="CJ332" s="10">
        <v>10.07</v>
      </c>
      <c r="CK332" s="10">
        <v>10.07</v>
      </c>
      <c r="CL332" s="10">
        <v>15.11</v>
      </c>
      <c r="CM332" s="10">
        <v>15.11</v>
      </c>
      <c r="CN332" t="s">
        <v>137</v>
      </c>
      <c r="CO332" t="s">
        <v>140</v>
      </c>
      <c r="CP332" t="s">
        <v>138</v>
      </c>
      <c r="CR332" t="s">
        <v>117</v>
      </c>
      <c r="CS332" t="s">
        <v>139</v>
      </c>
      <c r="CT332" t="s">
        <v>140</v>
      </c>
      <c r="CU332" t="s">
        <v>139</v>
      </c>
      <c r="CV332" t="s">
        <v>140</v>
      </c>
      <c r="CW332" t="s">
        <v>139</v>
      </c>
      <c r="CX332" t="s">
        <v>140</v>
      </c>
      <c r="CY332" t="s">
        <v>1256</v>
      </c>
      <c r="CZ332" s="8">
        <v>16702334321</v>
      </c>
      <c r="DA332" t="s">
        <v>4684</v>
      </c>
      <c r="DB332" t="s">
        <v>309</v>
      </c>
      <c r="DC332" t="s">
        <v>139</v>
      </c>
      <c r="DD332" t="s">
        <v>117</v>
      </c>
      <c r="DE332" t="s">
        <v>3794</v>
      </c>
      <c r="DF332" t="s">
        <v>4350</v>
      </c>
      <c r="DG332" t="s">
        <v>1532</v>
      </c>
      <c r="DH332" t="s">
        <v>1156</v>
      </c>
      <c r="DI332" t="s">
        <v>1153</v>
      </c>
      <c r="DJ332" t="s">
        <v>1162</v>
      </c>
    </row>
    <row r="333" spans="1:114" ht="15" customHeight="1" x14ac:dyDescent="0.35">
      <c r="A333" t="s">
        <v>9030</v>
      </c>
      <c r="B333" t="s">
        <v>144</v>
      </c>
      <c r="C333" s="1">
        <v>45470</v>
      </c>
      <c r="D333" s="1">
        <v>45583</v>
      </c>
      <c r="E333" t="s">
        <v>116</v>
      </c>
      <c r="F333" s="1">
        <v>45564</v>
      </c>
      <c r="G333" t="s">
        <v>139</v>
      </c>
      <c r="H333" t="s">
        <v>117</v>
      </c>
      <c r="I333" t="s">
        <v>117</v>
      </c>
      <c r="J333" t="s">
        <v>9031</v>
      </c>
      <c r="K333" t="s">
        <v>9032</v>
      </c>
      <c r="L333" t="s">
        <v>9033</v>
      </c>
      <c r="M333" t="s">
        <v>9034</v>
      </c>
      <c r="N333" t="s">
        <v>120</v>
      </c>
      <c r="O333" t="s">
        <v>121</v>
      </c>
      <c r="P333" s="6">
        <v>96950</v>
      </c>
      <c r="Q333" t="s">
        <v>122</v>
      </c>
      <c r="S333" s="8">
        <v>16702352375</v>
      </c>
      <c r="U333" t="s">
        <v>9035</v>
      </c>
      <c r="V333">
        <v>236115</v>
      </c>
      <c r="W333" t="s">
        <v>124</v>
      </c>
      <c r="Y333" t="s">
        <v>9036</v>
      </c>
      <c r="Z333" t="s">
        <v>9037</v>
      </c>
      <c r="AB333" t="s">
        <v>9038</v>
      </c>
      <c r="AC333" t="s">
        <v>9033</v>
      </c>
      <c r="AD333" t="s">
        <v>9034</v>
      </c>
      <c r="AE333" t="s">
        <v>120</v>
      </c>
      <c r="AF333" t="s">
        <v>121</v>
      </c>
      <c r="AG333" s="6">
        <v>96950</v>
      </c>
      <c r="AH333" t="s">
        <v>122</v>
      </c>
      <c r="AJ333" s="8">
        <v>16702352375</v>
      </c>
      <c r="AL333" t="s">
        <v>9039</v>
      </c>
      <c r="BE333" t="str">
        <f>"49-9071.00"</f>
        <v>49-9071.00</v>
      </c>
      <c r="BF333" t="s">
        <v>156</v>
      </c>
      <c r="BG333" t="s">
        <v>9040</v>
      </c>
      <c r="BH333" t="s">
        <v>2639</v>
      </c>
      <c r="BI333">
        <v>2</v>
      </c>
      <c r="BJ333">
        <v>2</v>
      </c>
      <c r="BK333" s="1">
        <v>45566</v>
      </c>
      <c r="BL333" s="1">
        <v>46660</v>
      </c>
      <c r="BM333" s="1">
        <v>45583</v>
      </c>
      <c r="BN333" s="1">
        <v>46660</v>
      </c>
      <c r="BO333">
        <v>35</v>
      </c>
      <c r="BP333">
        <v>0</v>
      </c>
      <c r="BQ333">
        <v>7</v>
      </c>
      <c r="BR333">
        <v>7</v>
      </c>
      <c r="BS333">
        <v>7</v>
      </c>
      <c r="BT333">
        <v>7</v>
      </c>
      <c r="BU333">
        <v>7</v>
      </c>
      <c r="BV333">
        <v>0</v>
      </c>
      <c r="BW333" t="str">
        <f>"8:00 AM"</f>
        <v>8:00 AM</v>
      </c>
      <c r="BX333" t="str">
        <f>"4:00 PM"</f>
        <v>4:00 PM</v>
      </c>
      <c r="BY333" t="s">
        <v>159</v>
      </c>
      <c r="BZ333">
        <v>0</v>
      </c>
      <c r="CA333">
        <v>24</v>
      </c>
      <c r="CB333" t="s">
        <v>117</v>
      </c>
      <c r="CD333" t="s">
        <v>9041</v>
      </c>
      <c r="CE333" t="s">
        <v>9033</v>
      </c>
      <c r="CF333" t="s">
        <v>140</v>
      </c>
      <c r="CG333" t="s">
        <v>120</v>
      </c>
      <c r="CH333" t="s">
        <v>121</v>
      </c>
      <c r="CI333" s="6">
        <v>96950</v>
      </c>
      <c r="CJ333" s="10">
        <v>9.5399999999999991</v>
      </c>
      <c r="CK333" s="10">
        <v>9.5399999999999991</v>
      </c>
      <c r="CL333" s="10">
        <v>14.31</v>
      </c>
      <c r="CM333" s="10">
        <v>14.31</v>
      </c>
      <c r="CN333" t="s">
        <v>137</v>
      </c>
      <c r="CO333" t="s">
        <v>140</v>
      </c>
      <c r="CP333" t="s">
        <v>138</v>
      </c>
      <c r="CR333" t="s">
        <v>117</v>
      </c>
      <c r="CS333" t="s">
        <v>139</v>
      </c>
      <c r="CT333" t="s">
        <v>140</v>
      </c>
      <c r="CU333" t="s">
        <v>139</v>
      </c>
      <c r="CV333" t="s">
        <v>140</v>
      </c>
      <c r="CW333" t="s">
        <v>139</v>
      </c>
      <c r="CX333" t="s">
        <v>140</v>
      </c>
      <c r="CY333" t="s">
        <v>1167</v>
      </c>
      <c r="CZ333" s="8">
        <v>16702352375</v>
      </c>
      <c r="DA333" t="s">
        <v>9039</v>
      </c>
      <c r="DB333" t="s">
        <v>309</v>
      </c>
      <c r="DC333" t="s">
        <v>139</v>
      </c>
      <c r="DD333" t="s">
        <v>117</v>
      </c>
      <c r="DE333" t="s">
        <v>1530</v>
      </c>
      <c r="DF333" t="s">
        <v>1531</v>
      </c>
      <c r="DG333" t="s">
        <v>1532</v>
      </c>
      <c r="DH333" t="s">
        <v>1156</v>
      </c>
      <c r="DI333" t="s">
        <v>1153</v>
      </c>
      <c r="DJ333" t="s">
        <v>1162</v>
      </c>
    </row>
    <row r="334" spans="1:114" ht="15" customHeight="1" x14ac:dyDescent="0.35">
      <c r="A334" t="s">
        <v>15797</v>
      </c>
      <c r="B334" t="s">
        <v>166</v>
      </c>
      <c r="C334" s="1">
        <v>45471</v>
      </c>
      <c r="D334" s="1">
        <v>45583</v>
      </c>
      <c r="E334" t="s">
        <v>116</v>
      </c>
      <c r="F334" s="1">
        <v>45564</v>
      </c>
      <c r="G334" t="s">
        <v>117</v>
      </c>
      <c r="H334" t="s">
        <v>117</v>
      </c>
      <c r="I334" t="s">
        <v>117</v>
      </c>
      <c r="J334" t="s">
        <v>1712</v>
      </c>
      <c r="L334" t="s">
        <v>1713</v>
      </c>
      <c r="M334" t="s">
        <v>1714</v>
      </c>
      <c r="N334" t="s">
        <v>120</v>
      </c>
      <c r="O334" t="s">
        <v>121</v>
      </c>
      <c r="P334" s="6">
        <v>96950</v>
      </c>
      <c r="Q334" t="s">
        <v>122</v>
      </c>
      <c r="S334" s="8">
        <v>16072858730</v>
      </c>
      <c r="U334" t="s">
        <v>1073</v>
      </c>
      <c r="V334">
        <v>561320</v>
      </c>
      <c r="W334" t="s">
        <v>124</v>
      </c>
      <c r="Y334" t="s">
        <v>1074</v>
      </c>
      <c r="Z334" t="s">
        <v>1075</v>
      </c>
      <c r="AA334" t="s">
        <v>1076</v>
      </c>
      <c r="AB334" t="s">
        <v>189</v>
      </c>
      <c r="AC334" t="s">
        <v>1713</v>
      </c>
      <c r="AD334" t="s">
        <v>1714</v>
      </c>
      <c r="AE334" t="s">
        <v>120</v>
      </c>
      <c r="AF334" t="s">
        <v>121</v>
      </c>
      <c r="AG334" s="6">
        <v>96950</v>
      </c>
      <c r="AH334" t="s">
        <v>122</v>
      </c>
      <c r="AJ334" s="8">
        <v>16702858730</v>
      </c>
      <c r="AL334" t="s">
        <v>1078</v>
      </c>
      <c r="BE334" t="str">
        <f>"49-9071.00"</f>
        <v>49-9071.00</v>
      </c>
      <c r="BF334" t="s">
        <v>156</v>
      </c>
      <c r="BG334" t="s">
        <v>6698</v>
      </c>
      <c r="BH334" t="s">
        <v>341</v>
      </c>
      <c r="BI334">
        <v>15</v>
      </c>
      <c r="BK334" s="1">
        <v>45566</v>
      </c>
      <c r="BL334" s="1">
        <v>45930</v>
      </c>
      <c r="BO334">
        <v>35</v>
      </c>
      <c r="BP334">
        <v>0</v>
      </c>
      <c r="BQ334">
        <v>7</v>
      </c>
      <c r="BR334">
        <v>7</v>
      </c>
      <c r="BS334">
        <v>7</v>
      </c>
      <c r="BT334">
        <v>7</v>
      </c>
      <c r="BU334">
        <v>7</v>
      </c>
      <c r="BV334">
        <v>0</v>
      </c>
      <c r="BW334" t="str">
        <f>"9:00 AM"</f>
        <v>9:00 AM</v>
      </c>
      <c r="BX334" t="str">
        <f>"5:00 PM"</f>
        <v>5:00 PM</v>
      </c>
      <c r="BY334" t="s">
        <v>133</v>
      </c>
      <c r="BZ334">
        <v>0</v>
      </c>
      <c r="CA334">
        <v>12</v>
      </c>
      <c r="CB334" t="s">
        <v>117</v>
      </c>
      <c r="CD334" t="s">
        <v>15798</v>
      </c>
      <c r="CE334" t="s">
        <v>5718</v>
      </c>
      <c r="CF334" t="s">
        <v>982</v>
      </c>
      <c r="CG334" t="s">
        <v>120</v>
      </c>
      <c r="CH334" t="s">
        <v>121</v>
      </c>
      <c r="CI334" s="6">
        <v>96950</v>
      </c>
      <c r="CJ334" s="10">
        <v>9.5399999999999991</v>
      </c>
      <c r="CK334" s="10">
        <v>9.5399999999999991</v>
      </c>
      <c r="CL334" s="10">
        <v>14.31</v>
      </c>
      <c r="CM334" s="10">
        <v>14.31</v>
      </c>
      <c r="CN334" t="s">
        <v>137</v>
      </c>
      <c r="CO334" t="s">
        <v>194</v>
      </c>
      <c r="CP334" t="s">
        <v>138</v>
      </c>
      <c r="CR334" t="s">
        <v>117</v>
      </c>
      <c r="CS334" t="s">
        <v>139</v>
      </c>
      <c r="CT334" t="s">
        <v>140</v>
      </c>
      <c r="CU334" t="s">
        <v>139</v>
      </c>
      <c r="CV334" t="s">
        <v>140</v>
      </c>
      <c r="CW334" t="s">
        <v>139</v>
      </c>
      <c r="CX334" t="s">
        <v>140</v>
      </c>
      <c r="CY334" s="2" t="s">
        <v>3712</v>
      </c>
      <c r="CZ334" s="8">
        <v>16702858730</v>
      </c>
      <c r="DA334" t="s">
        <v>1078</v>
      </c>
      <c r="DB334" t="s">
        <v>164</v>
      </c>
      <c r="DC334" t="s">
        <v>139</v>
      </c>
      <c r="DD334" t="s">
        <v>117</v>
      </c>
    </row>
    <row r="335" spans="1:114" ht="15" customHeight="1" x14ac:dyDescent="0.35">
      <c r="A335" t="s">
        <v>11238</v>
      </c>
      <c r="B335" t="s">
        <v>166</v>
      </c>
      <c r="C335" s="1">
        <v>45471</v>
      </c>
      <c r="D335" s="1">
        <v>45583</v>
      </c>
      <c r="E335" t="s">
        <v>116</v>
      </c>
      <c r="F335" s="1">
        <v>45564</v>
      </c>
      <c r="G335" t="s">
        <v>117</v>
      </c>
      <c r="H335" t="s">
        <v>117</v>
      </c>
      <c r="I335" t="s">
        <v>117</v>
      </c>
      <c r="J335" t="s">
        <v>1712</v>
      </c>
      <c r="L335" t="s">
        <v>1713</v>
      </c>
      <c r="M335" t="s">
        <v>1714</v>
      </c>
      <c r="N335" t="s">
        <v>120</v>
      </c>
      <c r="O335" t="s">
        <v>121</v>
      </c>
      <c r="P335" s="6">
        <v>96950</v>
      </c>
      <c r="Q335" t="s">
        <v>122</v>
      </c>
      <c r="S335" s="8">
        <v>16702858730</v>
      </c>
      <c r="U335" t="s">
        <v>1073</v>
      </c>
      <c r="V335">
        <v>561320</v>
      </c>
      <c r="W335" t="s">
        <v>124</v>
      </c>
      <c r="Y335" t="s">
        <v>1074</v>
      </c>
      <c r="Z335" t="s">
        <v>1075</v>
      </c>
      <c r="AA335" t="s">
        <v>1076</v>
      </c>
      <c r="AB335" t="s">
        <v>189</v>
      </c>
      <c r="AC335" t="s">
        <v>1713</v>
      </c>
      <c r="AD335" t="s">
        <v>1714</v>
      </c>
      <c r="AE335" t="s">
        <v>120</v>
      </c>
      <c r="AF335" t="s">
        <v>121</v>
      </c>
      <c r="AG335" s="6">
        <v>96950</v>
      </c>
      <c r="AH335" t="s">
        <v>122</v>
      </c>
      <c r="AJ335" s="8">
        <v>16702858730</v>
      </c>
      <c r="AL335" t="s">
        <v>1078</v>
      </c>
      <c r="BE335" t="str">
        <f>"35-2014.00"</f>
        <v>35-2014.00</v>
      </c>
      <c r="BF335" t="s">
        <v>191</v>
      </c>
      <c r="BG335" t="s">
        <v>6469</v>
      </c>
      <c r="BH335" t="s">
        <v>1716</v>
      </c>
      <c r="BI335">
        <v>19</v>
      </c>
      <c r="BK335" s="1">
        <v>45566</v>
      </c>
      <c r="BL335" s="1">
        <v>45930</v>
      </c>
      <c r="BO335">
        <v>35</v>
      </c>
      <c r="BP335">
        <v>0</v>
      </c>
      <c r="BQ335">
        <v>7</v>
      </c>
      <c r="BR335">
        <v>7</v>
      </c>
      <c r="BS335">
        <v>7</v>
      </c>
      <c r="BT335">
        <v>7</v>
      </c>
      <c r="BU335">
        <v>7</v>
      </c>
      <c r="BV335">
        <v>0</v>
      </c>
      <c r="BW335" t="str">
        <f>"8:00 AM"</f>
        <v>8:00 AM</v>
      </c>
      <c r="BX335" t="str">
        <f>"4:00 PM"</f>
        <v>4:00 PM</v>
      </c>
      <c r="BY335" t="s">
        <v>133</v>
      </c>
      <c r="BZ335">
        <v>0</v>
      </c>
      <c r="CA335">
        <v>12</v>
      </c>
      <c r="CB335" t="s">
        <v>117</v>
      </c>
      <c r="CD335" t="s">
        <v>11239</v>
      </c>
      <c r="CE335" t="s">
        <v>1718</v>
      </c>
      <c r="CF335" t="s">
        <v>982</v>
      </c>
      <c r="CG335" t="s">
        <v>120</v>
      </c>
      <c r="CH335" t="s">
        <v>121</v>
      </c>
      <c r="CI335" s="6">
        <v>96950</v>
      </c>
      <c r="CJ335" s="10">
        <v>8.69</v>
      </c>
      <c r="CK335" s="10">
        <v>8.69</v>
      </c>
      <c r="CL335" s="10">
        <v>13.04</v>
      </c>
      <c r="CM335" s="10">
        <v>13.04</v>
      </c>
      <c r="CN335" t="s">
        <v>137</v>
      </c>
      <c r="CO335" t="s">
        <v>162</v>
      </c>
      <c r="CP335" t="s">
        <v>138</v>
      </c>
      <c r="CR335" t="s">
        <v>117</v>
      </c>
      <c r="CS335" t="s">
        <v>139</v>
      </c>
      <c r="CT335" t="s">
        <v>140</v>
      </c>
      <c r="CU335" t="s">
        <v>139</v>
      </c>
      <c r="CV335" t="s">
        <v>140</v>
      </c>
      <c r="CW335" t="s">
        <v>139</v>
      </c>
      <c r="CX335" t="s">
        <v>140</v>
      </c>
      <c r="CY335" s="2" t="s">
        <v>3998</v>
      </c>
      <c r="CZ335" s="8">
        <v>16702858730</v>
      </c>
      <c r="DA335" t="s">
        <v>1078</v>
      </c>
      <c r="DB335" t="s">
        <v>164</v>
      </c>
      <c r="DC335" t="s">
        <v>139</v>
      </c>
      <c r="DD335" t="s">
        <v>117</v>
      </c>
    </row>
    <row r="336" spans="1:114" ht="15" customHeight="1" x14ac:dyDescent="0.35">
      <c r="A336" t="s">
        <v>14330</v>
      </c>
      <c r="B336" t="s">
        <v>166</v>
      </c>
      <c r="C336" s="1">
        <v>45471</v>
      </c>
      <c r="D336" s="1">
        <v>45583</v>
      </c>
      <c r="E336" t="s">
        <v>116</v>
      </c>
      <c r="F336" s="1">
        <v>45564</v>
      </c>
      <c r="G336" t="s">
        <v>117</v>
      </c>
      <c r="H336" t="s">
        <v>117</v>
      </c>
      <c r="I336" t="s">
        <v>117</v>
      </c>
      <c r="J336" t="s">
        <v>1712</v>
      </c>
      <c r="L336" t="s">
        <v>1713</v>
      </c>
      <c r="M336" t="s">
        <v>1714</v>
      </c>
      <c r="N336" t="s">
        <v>120</v>
      </c>
      <c r="O336" t="s">
        <v>121</v>
      </c>
      <c r="P336" s="6">
        <v>96950</v>
      </c>
      <c r="Q336" t="s">
        <v>122</v>
      </c>
      <c r="S336" s="8">
        <v>16702858730</v>
      </c>
      <c r="U336" t="s">
        <v>13299</v>
      </c>
      <c r="V336">
        <v>561320</v>
      </c>
      <c r="W336" t="s">
        <v>124</v>
      </c>
      <c r="Y336" t="s">
        <v>1074</v>
      </c>
      <c r="Z336" t="s">
        <v>1075</v>
      </c>
      <c r="AA336" t="s">
        <v>1076</v>
      </c>
      <c r="AB336" t="s">
        <v>189</v>
      </c>
      <c r="AC336" t="s">
        <v>1713</v>
      </c>
      <c r="AD336" t="s">
        <v>13298</v>
      </c>
      <c r="AE336" t="s">
        <v>120</v>
      </c>
      <c r="AF336" t="s">
        <v>121</v>
      </c>
      <c r="AG336" s="6">
        <v>96950</v>
      </c>
      <c r="AH336" t="s">
        <v>122</v>
      </c>
      <c r="AJ336" s="8">
        <v>16702858730</v>
      </c>
      <c r="AL336" t="s">
        <v>1078</v>
      </c>
      <c r="BE336" t="str">
        <f>"37-2011.00"</f>
        <v>37-2011.00</v>
      </c>
      <c r="BF336" t="s">
        <v>701</v>
      </c>
      <c r="BG336" t="s">
        <v>14331</v>
      </c>
      <c r="BH336" t="s">
        <v>1961</v>
      </c>
      <c r="BI336">
        <v>15</v>
      </c>
      <c r="BK336" s="1">
        <v>45566</v>
      </c>
      <c r="BL336" s="1">
        <v>45930</v>
      </c>
      <c r="BO336">
        <v>35</v>
      </c>
      <c r="BP336">
        <v>0</v>
      </c>
      <c r="BQ336">
        <v>7</v>
      </c>
      <c r="BR336">
        <v>7</v>
      </c>
      <c r="BS336">
        <v>7</v>
      </c>
      <c r="BT336">
        <v>7</v>
      </c>
      <c r="BU336">
        <v>7</v>
      </c>
      <c r="BV336">
        <v>0</v>
      </c>
      <c r="BW336" t="str">
        <f>"9:00 AM"</f>
        <v>9:00 AM</v>
      </c>
      <c r="BX336" t="str">
        <f>"5:00 PM"</f>
        <v>5:00 PM</v>
      </c>
      <c r="BY336" t="s">
        <v>133</v>
      </c>
      <c r="BZ336">
        <v>0</v>
      </c>
      <c r="CA336">
        <v>3</v>
      </c>
      <c r="CB336" t="s">
        <v>117</v>
      </c>
      <c r="CD336" t="s">
        <v>14332</v>
      </c>
      <c r="CE336" t="s">
        <v>1718</v>
      </c>
      <c r="CF336" t="s">
        <v>982</v>
      </c>
      <c r="CG336" t="s">
        <v>120</v>
      </c>
      <c r="CH336" t="s">
        <v>121</v>
      </c>
      <c r="CI336" s="6">
        <v>96950</v>
      </c>
      <c r="CJ336" s="10">
        <v>8.15</v>
      </c>
      <c r="CK336" s="10">
        <v>8.15</v>
      </c>
      <c r="CL336" s="10">
        <v>12.23</v>
      </c>
      <c r="CM336" s="10">
        <v>12.23</v>
      </c>
      <c r="CN336" t="s">
        <v>137</v>
      </c>
      <c r="CO336" t="s">
        <v>162</v>
      </c>
      <c r="CP336" t="s">
        <v>138</v>
      </c>
      <c r="CR336" t="s">
        <v>117</v>
      </c>
      <c r="CS336" t="s">
        <v>139</v>
      </c>
      <c r="CT336" t="s">
        <v>140</v>
      </c>
      <c r="CU336" t="s">
        <v>139</v>
      </c>
      <c r="CV336" t="s">
        <v>140</v>
      </c>
      <c r="CW336" t="s">
        <v>139</v>
      </c>
      <c r="CX336" t="s">
        <v>140</v>
      </c>
      <c r="CY336" s="2" t="s">
        <v>3712</v>
      </c>
      <c r="CZ336" s="8">
        <v>16702858730</v>
      </c>
      <c r="DA336" t="s">
        <v>1078</v>
      </c>
      <c r="DB336" t="s">
        <v>164</v>
      </c>
      <c r="DC336" t="s">
        <v>139</v>
      </c>
      <c r="DD336" t="s">
        <v>117</v>
      </c>
    </row>
    <row r="337" spans="1:114" ht="15" customHeight="1" x14ac:dyDescent="0.35">
      <c r="A337" t="s">
        <v>17062</v>
      </c>
      <c r="B337" t="s">
        <v>166</v>
      </c>
      <c r="C337" s="1">
        <v>45472</v>
      </c>
      <c r="D337" s="1">
        <v>45583</v>
      </c>
      <c r="E337" t="s">
        <v>116</v>
      </c>
      <c r="F337" s="1">
        <v>45595</v>
      </c>
      <c r="G337" t="s">
        <v>117</v>
      </c>
      <c r="H337" t="s">
        <v>117</v>
      </c>
      <c r="I337" t="s">
        <v>117</v>
      </c>
      <c r="J337" t="s">
        <v>1712</v>
      </c>
      <c r="L337" t="s">
        <v>1713</v>
      </c>
      <c r="M337" t="s">
        <v>1714</v>
      </c>
      <c r="N337" t="s">
        <v>120</v>
      </c>
      <c r="O337" t="s">
        <v>121</v>
      </c>
      <c r="P337" s="6">
        <v>96950</v>
      </c>
      <c r="Q337" t="s">
        <v>122</v>
      </c>
      <c r="S337" s="8">
        <v>16072858730</v>
      </c>
      <c r="U337" t="s">
        <v>1073</v>
      </c>
      <c r="V337">
        <v>561320</v>
      </c>
      <c r="W337" t="s">
        <v>124</v>
      </c>
      <c r="Y337" t="s">
        <v>1074</v>
      </c>
      <c r="Z337" t="s">
        <v>1075</v>
      </c>
      <c r="AA337" t="s">
        <v>1076</v>
      </c>
      <c r="AB337" t="s">
        <v>189</v>
      </c>
      <c r="AC337" t="s">
        <v>1713</v>
      </c>
      <c r="AD337" t="s">
        <v>1714</v>
      </c>
      <c r="AE337" t="s">
        <v>120</v>
      </c>
      <c r="AF337" t="s">
        <v>121</v>
      </c>
      <c r="AG337" s="6">
        <v>96950</v>
      </c>
      <c r="AH337" t="s">
        <v>122</v>
      </c>
      <c r="AJ337" s="8">
        <v>16702858730</v>
      </c>
      <c r="AL337" t="s">
        <v>1078</v>
      </c>
      <c r="BE337" t="str">
        <f>"49-9071.00"</f>
        <v>49-9071.00</v>
      </c>
      <c r="BF337" t="s">
        <v>156</v>
      </c>
      <c r="BG337" t="s">
        <v>6698</v>
      </c>
      <c r="BH337" t="s">
        <v>341</v>
      </c>
      <c r="BI337">
        <v>16</v>
      </c>
      <c r="BK337" s="1">
        <v>45597</v>
      </c>
      <c r="BL337" s="1">
        <v>45961</v>
      </c>
      <c r="BO337">
        <v>35</v>
      </c>
      <c r="BP337">
        <v>0</v>
      </c>
      <c r="BQ337">
        <v>7</v>
      </c>
      <c r="BR337">
        <v>7</v>
      </c>
      <c r="BS337">
        <v>7</v>
      </c>
      <c r="BT337">
        <v>7</v>
      </c>
      <c r="BU337">
        <v>7</v>
      </c>
      <c r="BV337">
        <v>0</v>
      </c>
      <c r="BW337" t="str">
        <f>"9:00 AM"</f>
        <v>9:00 AM</v>
      </c>
      <c r="BX337" t="str">
        <f>"5:00 PM"</f>
        <v>5:00 PM</v>
      </c>
      <c r="BY337" t="s">
        <v>133</v>
      </c>
      <c r="BZ337">
        <v>0</v>
      </c>
      <c r="CA337">
        <v>12</v>
      </c>
      <c r="CB337" t="s">
        <v>117</v>
      </c>
      <c r="CD337" s="2" t="s">
        <v>17063</v>
      </c>
      <c r="CE337" t="s">
        <v>5718</v>
      </c>
      <c r="CF337" t="s">
        <v>982</v>
      </c>
      <c r="CG337" t="s">
        <v>120</v>
      </c>
      <c r="CH337" t="s">
        <v>121</v>
      </c>
      <c r="CI337" s="6">
        <v>96950</v>
      </c>
      <c r="CJ337" s="10">
        <v>9.5399999999999991</v>
      </c>
      <c r="CK337" s="10">
        <v>9.5399999999999991</v>
      </c>
      <c r="CL337" s="10">
        <v>14.31</v>
      </c>
      <c r="CM337" s="10">
        <v>14.31</v>
      </c>
      <c r="CN337" t="s">
        <v>137</v>
      </c>
      <c r="CO337" t="s">
        <v>162</v>
      </c>
      <c r="CP337" t="s">
        <v>138</v>
      </c>
      <c r="CR337" t="s">
        <v>117</v>
      </c>
      <c r="CS337" t="s">
        <v>139</v>
      </c>
      <c r="CT337" t="s">
        <v>140</v>
      </c>
      <c r="CU337" t="s">
        <v>139</v>
      </c>
      <c r="CV337" t="s">
        <v>140</v>
      </c>
      <c r="CW337" t="s">
        <v>139</v>
      </c>
      <c r="CX337" t="s">
        <v>140</v>
      </c>
      <c r="CY337" s="2" t="s">
        <v>17064</v>
      </c>
      <c r="CZ337" s="8">
        <v>16702858730</v>
      </c>
      <c r="DA337" t="s">
        <v>1078</v>
      </c>
      <c r="DB337" t="s">
        <v>164</v>
      </c>
      <c r="DC337" t="s">
        <v>139</v>
      </c>
      <c r="DD337" t="s">
        <v>117</v>
      </c>
    </row>
    <row r="338" spans="1:114" ht="15" customHeight="1" x14ac:dyDescent="0.35">
      <c r="A338" t="s">
        <v>6697</v>
      </c>
      <c r="B338" t="s">
        <v>166</v>
      </c>
      <c r="C338" s="1">
        <v>45472</v>
      </c>
      <c r="D338" s="1">
        <v>45583</v>
      </c>
      <c r="E338" t="s">
        <v>211</v>
      </c>
      <c r="G338" t="s">
        <v>117</v>
      </c>
      <c r="H338" t="s">
        <v>117</v>
      </c>
      <c r="I338" t="s">
        <v>117</v>
      </c>
      <c r="J338" t="s">
        <v>1712</v>
      </c>
      <c r="L338" t="s">
        <v>1713</v>
      </c>
      <c r="M338" t="s">
        <v>1714</v>
      </c>
      <c r="N338" t="s">
        <v>120</v>
      </c>
      <c r="O338" t="s">
        <v>121</v>
      </c>
      <c r="P338" s="6">
        <v>96950</v>
      </c>
      <c r="Q338" t="s">
        <v>122</v>
      </c>
      <c r="S338" s="8">
        <v>16072858730</v>
      </c>
      <c r="U338" t="s">
        <v>1073</v>
      </c>
      <c r="V338">
        <v>561320</v>
      </c>
      <c r="W338" t="s">
        <v>124</v>
      </c>
      <c r="Y338" t="s">
        <v>1074</v>
      </c>
      <c r="Z338" t="s">
        <v>1075</v>
      </c>
      <c r="AA338" t="s">
        <v>1076</v>
      </c>
      <c r="AB338" t="s">
        <v>189</v>
      </c>
      <c r="AC338" t="s">
        <v>1713</v>
      </c>
      <c r="AD338" t="s">
        <v>1714</v>
      </c>
      <c r="AE338" t="s">
        <v>120</v>
      </c>
      <c r="AF338" t="s">
        <v>121</v>
      </c>
      <c r="AG338" s="6">
        <v>96950</v>
      </c>
      <c r="AH338" t="s">
        <v>122</v>
      </c>
      <c r="AJ338" s="8">
        <v>16702858730</v>
      </c>
      <c r="AL338" t="s">
        <v>1078</v>
      </c>
      <c r="BE338" t="str">
        <f>"49-9071.00"</f>
        <v>49-9071.00</v>
      </c>
      <c r="BF338" t="s">
        <v>156</v>
      </c>
      <c r="BG338" t="s">
        <v>6698</v>
      </c>
      <c r="BH338" t="s">
        <v>341</v>
      </c>
      <c r="BI338">
        <v>10</v>
      </c>
      <c r="BK338" s="1">
        <v>45566</v>
      </c>
      <c r="BL338" s="1">
        <v>45930</v>
      </c>
      <c r="BO338">
        <v>35</v>
      </c>
      <c r="BP338">
        <v>0</v>
      </c>
      <c r="BQ338">
        <v>7</v>
      </c>
      <c r="BR338">
        <v>7</v>
      </c>
      <c r="BS338">
        <v>7</v>
      </c>
      <c r="BT338">
        <v>7</v>
      </c>
      <c r="BU338">
        <v>7</v>
      </c>
      <c r="BV338">
        <v>0</v>
      </c>
      <c r="BW338" t="str">
        <f>"9:00 AM"</f>
        <v>9:00 AM</v>
      </c>
      <c r="BX338" t="str">
        <f>"5:00 PM"</f>
        <v>5:00 PM</v>
      </c>
      <c r="BY338" t="s">
        <v>133</v>
      </c>
      <c r="BZ338">
        <v>0</v>
      </c>
      <c r="CA338">
        <v>12</v>
      </c>
      <c r="CB338" t="s">
        <v>117</v>
      </c>
      <c r="CD338" s="2" t="s">
        <v>6699</v>
      </c>
      <c r="CE338" t="s">
        <v>5718</v>
      </c>
      <c r="CF338" t="s">
        <v>982</v>
      </c>
      <c r="CG338" t="s">
        <v>120</v>
      </c>
      <c r="CH338" t="s">
        <v>121</v>
      </c>
      <c r="CI338" s="6">
        <v>96950</v>
      </c>
      <c r="CJ338" s="10">
        <v>9.5399999999999991</v>
      </c>
      <c r="CK338" s="10">
        <v>9.5399999999999991</v>
      </c>
      <c r="CL338" s="10">
        <v>14.31</v>
      </c>
      <c r="CM338" s="10">
        <v>14.31</v>
      </c>
      <c r="CN338" t="s">
        <v>137</v>
      </c>
      <c r="CO338" t="s">
        <v>194</v>
      </c>
      <c r="CP338" t="s">
        <v>138</v>
      </c>
      <c r="CR338" t="s">
        <v>117</v>
      </c>
      <c r="CS338" t="s">
        <v>139</v>
      </c>
      <c r="CT338" t="s">
        <v>140</v>
      </c>
      <c r="CU338" t="s">
        <v>139</v>
      </c>
      <c r="CV338" t="s">
        <v>140</v>
      </c>
      <c r="CW338" t="s">
        <v>139</v>
      </c>
      <c r="CX338" t="s">
        <v>140</v>
      </c>
      <c r="CY338" s="2" t="s">
        <v>5719</v>
      </c>
      <c r="CZ338" s="8">
        <v>16702858730</v>
      </c>
      <c r="DA338" t="s">
        <v>1078</v>
      </c>
      <c r="DB338" t="s">
        <v>164</v>
      </c>
      <c r="DC338" t="s">
        <v>139</v>
      </c>
      <c r="DD338" t="s">
        <v>117</v>
      </c>
    </row>
    <row r="339" spans="1:114" ht="15" customHeight="1" x14ac:dyDescent="0.35">
      <c r="A339" t="s">
        <v>3698</v>
      </c>
      <c r="B339" t="s">
        <v>166</v>
      </c>
      <c r="C339" s="1">
        <v>45472</v>
      </c>
      <c r="D339" s="1">
        <v>45583</v>
      </c>
      <c r="E339" t="s">
        <v>116</v>
      </c>
      <c r="F339" s="1">
        <v>45564</v>
      </c>
      <c r="G339" t="s">
        <v>117</v>
      </c>
      <c r="H339" t="s">
        <v>117</v>
      </c>
      <c r="I339" t="s">
        <v>117</v>
      </c>
      <c r="J339" t="s">
        <v>3699</v>
      </c>
      <c r="L339" t="s">
        <v>3700</v>
      </c>
      <c r="M339" t="s">
        <v>3701</v>
      </c>
      <c r="N339" t="s">
        <v>120</v>
      </c>
      <c r="O339" t="s">
        <v>121</v>
      </c>
      <c r="P339" s="6">
        <v>96950</v>
      </c>
      <c r="Q339" t="s">
        <v>122</v>
      </c>
      <c r="R339" t="s">
        <v>140</v>
      </c>
      <c r="S339" s="8">
        <v>16707885795</v>
      </c>
      <c r="U339" t="s">
        <v>3702</v>
      </c>
      <c r="V339">
        <v>561320</v>
      </c>
      <c r="W339" t="s">
        <v>124</v>
      </c>
      <c r="Y339" t="s">
        <v>3703</v>
      </c>
      <c r="Z339" t="s">
        <v>3704</v>
      </c>
      <c r="AA339" t="s">
        <v>3705</v>
      </c>
      <c r="AB339" t="s">
        <v>189</v>
      </c>
      <c r="AC339" t="s">
        <v>3700</v>
      </c>
      <c r="AD339" t="s">
        <v>3706</v>
      </c>
      <c r="AE339" t="s">
        <v>120</v>
      </c>
      <c r="AF339" t="s">
        <v>121</v>
      </c>
      <c r="AG339" s="6">
        <v>96950</v>
      </c>
      <c r="AH339" t="s">
        <v>122</v>
      </c>
      <c r="AJ339" s="8">
        <v>16707885795</v>
      </c>
      <c r="AL339" t="s">
        <v>3707</v>
      </c>
      <c r="BE339" t="str">
        <f>"37-2011.00"</f>
        <v>37-2011.00</v>
      </c>
      <c r="BF339" t="s">
        <v>701</v>
      </c>
      <c r="BG339" t="s">
        <v>3708</v>
      </c>
      <c r="BH339" t="s">
        <v>3709</v>
      </c>
      <c r="BI339">
        <v>6</v>
      </c>
      <c r="BK339" s="1">
        <v>45566</v>
      </c>
      <c r="BL339" s="1">
        <v>45930</v>
      </c>
      <c r="BO339">
        <v>35</v>
      </c>
      <c r="BP339">
        <v>0</v>
      </c>
      <c r="BQ339">
        <v>7</v>
      </c>
      <c r="BR339">
        <v>7</v>
      </c>
      <c r="BS339">
        <v>7</v>
      </c>
      <c r="BT339">
        <v>7</v>
      </c>
      <c r="BU339">
        <v>7</v>
      </c>
      <c r="BV339">
        <v>0</v>
      </c>
      <c r="BW339" t="str">
        <f>"9:00 AM"</f>
        <v>9:00 AM</v>
      </c>
      <c r="BX339" t="str">
        <f>"5:00 PM"</f>
        <v>5:00 PM</v>
      </c>
      <c r="BY339" t="s">
        <v>133</v>
      </c>
      <c r="BZ339">
        <v>0</v>
      </c>
      <c r="CA339">
        <v>3</v>
      </c>
      <c r="CB339" t="s">
        <v>117</v>
      </c>
      <c r="CD339" s="2" t="s">
        <v>3710</v>
      </c>
      <c r="CE339" t="s">
        <v>3711</v>
      </c>
      <c r="CF339" t="s">
        <v>982</v>
      </c>
      <c r="CG339" t="s">
        <v>120</v>
      </c>
      <c r="CH339" t="s">
        <v>121</v>
      </c>
      <c r="CI339" s="6">
        <v>96950</v>
      </c>
      <c r="CJ339" s="10">
        <v>8.15</v>
      </c>
      <c r="CK339" s="10">
        <v>8.15</v>
      </c>
      <c r="CL339" s="10">
        <v>12.23</v>
      </c>
      <c r="CM339" s="10">
        <v>12.23</v>
      </c>
      <c r="CN339" t="s">
        <v>137</v>
      </c>
      <c r="CO339" t="s">
        <v>162</v>
      </c>
      <c r="CP339" t="s">
        <v>138</v>
      </c>
      <c r="CR339" t="s">
        <v>117</v>
      </c>
      <c r="CS339" t="s">
        <v>139</v>
      </c>
      <c r="CT339" t="s">
        <v>140</v>
      </c>
      <c r="CU339" t="s">
        <v>139</v>
      </c>
      <c r="CV339" t="s">
        <v>140</v>
      </c>
      <c r="CW339" t="s">
        <v>139</v>
      </c>
      <c r="CX339" t="s">
        <v>140</v>
      </c>
      <c r="CY339" s="2" t="s">
        <v>3712</v>
      </c>
      <c r="CZ339" s="8">
        <v>16707885795</v>
      </c>
      <c r="DA339" t="s">
        <v>3707</v>
      </c>
      <c r="DB339" t="s">
        <v>164</v>
      </c>
      <c r="DC339" t="s">
        <v>139</v>
      </c>
      <c r="DD339" t="s">
        <v>117</v>
      </c>
    </row>
    <row r="340" spans="1:114" ht="15" customHeight="1" x14ac:dyDescent="0.35">
      <c r="A340" t="s">
        <v>15743</v>
      </c>
      <c r="B340" t="s">
        <v>166</v>
      </c>
      <c r="C340" s="1">
        <v>45472</v>
      </c>
      <c r="D340" s="1">
        <v>45583</v>
      </c>
      <c r="E340" t="s">
        <v>211</v>
      </c>
      <c r="G340" t="s">
        <v>117</v>
      </c>
      <c r="H340" t="s">
        <v>117</v>
      </c>
      <c r="I340" t="s">
        <v>117</v>
      </c>
      <c r="J340" t="s">
        <v>1247</v>
      </c>
      <c r="K340" t="s">
        <v>1247</v>
      </c>
      <c r="L340" t="s">
        <v>15744</v>
      </c>
      <c r="M340" t="s">
        <v>6771</v>
      </c>
      <c r="N340" t="s">
        <v>120</v>
      </c>
      <c r="O340" t="s">
        <v>121</v>
      </c>
      <c r="P340" s="6">
        <v>96950</v>
      </c>
      <c r="Q340" t="s">
        <v>122</v>
      </c>
      <c r="S340" s="8">
        <v>16702356238</v>
      </c>
      <c r="U340" t="s">
        <v>1251</v>
      </c>
      <c r="V340">
        <v>56132</v>
      </c>
      <c r="W340" t="s">
        <v>124</v>
      </c>
      <c r="Y340" t="s">
        <v>4533</v>
      </c>
      <c r="Z340" t="s">
        <v>7137</v>
      </c>
      <c r="AA340" t="s">
        <v>7138</v>
      </c>
      <c r="AB340" t="s">
        <v>7139</v>
      </c>
      <c r="AC340" t="s">
        <v>7140</v>
      </c>
      <c r="AD340" t="s">
        <v>7141</v>
      </c>
      <c r="AE340" t="s">
        <v>120</v>
      </c>
      <c r="AF340" t="s">
        <v>121</v>
      </c>
      <c r="AG340" s="6">
        <v>96950</v>
      </c>
      <c r="AH340" t="s">
        <v>122</v>
      </c>
      <c r="AJ340" s="8">
        <v>16702356238</v>
      </c>
      <c r="AL340" t="s">
        <v>6773</v>
      </c>
      <c r="BE340" t="str">
        <f>"37-2011.00"</f>
        <v>37-2011.00</v>
      </c>
      <c r="BF340" t="s">
        <v>701</v>
      </c>
      <c r="BG340" t="s">
        <v>15745</v>
      </c>
      <c r="BH340" t="s">
        <v>1961</v>
      </c>
      <c r="BI340">
        <v>8</v>
      </c>
      <c r="BK340" s="1">
        <v>45505</v>
      </c>
      <c r="BL340" s="1">
        <v>45869</v>
      </c>
      <c r="BO340">
        <v>35</v>
      </c>
      <c r="BP340">
        <v>0</v>
      </c>
      <c r="BQ340">
        <v>7</v>
      </c>
      <c r="BR340">
        <v>7</v>
      </c>
      <c r="BS340">
        <v>7</v>
      </c>
      <c r="BT340">
        <v>7</v>
      </c>
      <c r="BU340">
        <v>7</v>
      </c>
      <c r="BV340">
        <v>0</v>
      </c>
      <c r="BW340" t="str">
        <f>"8:00 AM"</f>
        <v>8:00 AM</v>
      </c>
      <c r="BX340" t="str">
        <f>"4:00 PM"</f>
        <v>4:00 PM</v>
      </c>
      <c r="BY340" t="s">
        <v>133</v>
      </c>
      <c r="BZ340">
        <v>0</v>
      </c>
      <c r="CA340">
        <v>3</v>
      </c>
      <c r="CB340" t="s">
        <v>117</v>
      </c>
      <c r="CD340" t="s">
        <v>15746</v>
      </c>
      <c r="CE340" t="s">
        <v>7144</v>
      </c>
      <c r="CF340" t="s">
        <v>7145</v>
      </c>
      <c r="CG340" t="s">
        <v>120</v>
      </c>
      <c r="CH340" t="s">
        <v>121</v>
      </c>
      <c r="CI340" s="6">
        <v>96950</v>
      </c>
      <c r="CJ340" s="10">
        <v>8.15</v>
      </c>
      <c r="CK340" s="10">
        <v>8.15</v>
      </c>
      <c r="CL340" s="10">
        <v>12.23</v>
      </c>
      <c r="CM340" s="10">
        <v>12.23</v>
      </c>
      <c r="CN340" t="s">
        <v>137</v>
      </c>
      <c r="CO340" t="s">
        <v>194</v>
      </c>
      <c r="CP340" t="s">
        <v>138</v>
      </c>
      <c r="CR340" t="s">
        <v>117</v>
      </c>
      <c r="CS340" t="s">
        <v>139</v>
      </c>
      <c r="CT340" t="s">
        <v>140</v>
      </c>
      <c r="CU340" t="s">
        <v>139</v>
      </c>
      <c r="CV340" t="s">
        <v>140</v>
      </c>
      <c r="CW340" t="s">
        <v>139</v>
      </c>
      <c r="CX340" t="s">
        <v>140</v>
      </c>
      <c r="CY340" t="s">
        <v>923</v>
      </c>
      <c r="CZ340" s="8">
        <v>16702356238</v>
      </c>
      <c r="DA340" t="s">
        <v>6773</v>
      </c>
      <c r="DB340" t="s">
        <v>140</v>
      </c>
      <c r="DC340" t="s">
        <v>139</v>
      </c>
      <c r="DD340" t="s">
        <v>117</v>
      </c>
    </row>
    <row r="341" spans="1:114" ht="15" customHeight="1" x14ac:dyDescent="0.35">
      <c r="A341" t="s">
        <v>11053</v>
      </c>
      <c r="B341" t="s">
        <v>144</v>
      </c>
      <c r="C341" s="1">
        <v>45481</v>
      </c>
      <c r="D341" s="1">
        <v>45583</v>
      </c>
      <c r="E341" t="s">
        <v>211</v>
      </c>
      <c r="G341" t="s">
        <v>117</v>
      </c>
      <c r="H341" t="s">
        <v>117</v>
      </c>
      <c r="I341" t="s">
        <v>117</v>
      </c>
      <c r="J341" t="s">
        <v>11054</v>
      </c>
      <c r="K341" t="s">
        <v>11055</v>
      </c>
      <c r="L341" t="s">
        <v>11056</v>
      </c>
      <c r="N341" t="s">
        <v>120</v>
      </c>
      <c r="O341" t="s">
        <v>121</v>
      </c>
      <c r="P341" s="6">
        <v>96950</v>
      </c>
      <c r="Q341" t="s">
        <v>122</v>
      </c>
      <c r="R341" t="s">
        <v>1677</v>
      </c>
      <c r="S341" s="8">
        <v>16702356351</v>
      </c>
      <c r="U341" t="s">
        <v>11057</v>
      </c>
      <c r="V341">
        <v>7225</v>
      </c>
      <c r="W341" t="s">
        <v>124</v>
      </c>
      <c r="Y341" t="s">
        <v>11058</v>
      </c>
      <c r="Z341" t="s">
        <v>11059</v>
      </c>
      <c r="AB341" t="s">
        <v>11060</v>
      </c>
      <c r="AC341" t="s">
        <v>11056</v>
      </c>
      <c r="AE341" t="s">
        <v>120</v>
      </c>
      <c r="AF341" t="s">
        <v>121</v>
      </c>
      <c r="AG341" s="6">
        <v>96950</v>
      </c>
      <c r="AH341" t="s">
        <v>122</v>
      </c>
      <c r="AI341" t="s">
        <v>469</v>
      </c>
      <c r="AJ341" s="8">
        <v>16702356351</v>
      </c>
      <c r="AL341" t="s">
        <v>11061</v>
      </c>
      <c r="BE341" t="str">
        <f>"15-1232.00"</f>
        <v>15-1232.00</v>
      </c>
      <c r="BF341" t="s">
        <v>3284</v>
      </c>
      <c r="BG341" t="s">
        <v>11062</v>
      </c>
      <c r="BH341" t="s">
        <v>3286</v>
      </c>
      <c r="BI341">
        <v>1</v>
      </c>
      <c r="BJ341">
        <v>1</v>
      </c>
      <c r="BK341" s="1">
        <v>45597</v>
      </c>
      <c r="BL341" s="1">
        <v>45961</v>
      </c>
      <c r="BM341" s="1">
        <v>45597</v>
      </c>
      <c r="BN341" s="1">
        <v>45961</v>
      </c>
      <c r="BO341">
        <v>40</v>
      </c>
      <c r="BP341">
        <v>0</v>
      </c>
      <c r="BQ341">
        <v>8</v>
      </c>
      <c r="BR341">
        <v>8</v>
      </c>
      <c r="BS341">
        <v>8</v>
      </c>
      <c r="BT341">
        <v>8</v>
      </c>
      <c r="BU341">
        <v>8</v>
      </c>
      <c r="BV341">
        <v>0</v>
      </c>
      <c r="BW341" t="str">
        <f>"8:00 AM"</f>
        <v>8:00 AM</v>
      </c>
      <c r="BX341" t="str">
        <f>"5:00 PM"</f>
        <v>5:00 PM</v>
      </c>
      <c r="BY341" t="s">
        <v>159</v>
      </c>
      <c r="BZ341">
        <v>0</v>
      </c>
      <c r="CA341">
        <v>24</v>
      </c>
      <c r="CB341" t="s">
        <v>117</v>
      </c>
      <c r="CD341" s="2" t="s">
        <v>11063</v>
      </c>
      <c r="CE341" t="s">
        <v>11064</v>
      </c>
      <c r="CF341" t="s">
        <v>531</v>
      </c>
      <c r="CG341" t="s">
        <v>120</v>
      </c>
      <c r="CH341" t="s">
        <v>121</v>
      </c>
      <c r="CI341" s="6">
        <v>96950</v>
      </c>
      <c r="CJ341" s="10">
        <v>14.14</v>
      </c>
      <c r="CK341" s="10">
        <v>14.14</v>
      </c>
      <c r="CL341" s="10">
        <v>21.21</v>
      </c>
      <c r="CM341" s="10">
        <v>21.21</v>
      </c>
      <c r="CN341" t="s">
        <v>137</v>
      </c>
      <c r="CO341" t="s">
        <v>194</v>
      </c>
      <c r="CP341" t="s">
        <v>138</v>
      </c>
      <c r="CR341" t="s">
        <v>117</v>
      </c>
      <c r="CS341" t="s">
        <v>139</v>
      </c>
      <c r="CT341" t="s">
        <v>140</v>
      </c>
      <c r="CU341" t="s">
        <v>139</v>
      </c>
      <c r="CV341" t="s">
        <v>140</v>
      </c>
      <c r="CW341" t="s">
        <v>139</v>
      </c>
      <c r="CX341" t="s">
        <v>140</v>
      </c>
      <c r="CY341" t="s">
        <v>11065</v>
      </c>
      <c r="CZ341" s="8">
        <v>16702356351</v>
      </c>
      <c r="DA341" t="s">
        <v>11061</v>
      </c>
      <c r="DB341" t="s">
        <v>140</v>
      </c>
      <c r="DC341" t="s">
        <v>139</v>
      </c>
      <c r="DD341" t="s">
        <v>117</v>
      </c>
    </row>
    <row r="342" spans="1:114" ht="15" customHeight="1" x14ac:dyDescent="0.35">
      <c r="A342" t="s">
        <v>13069</v>
      </c>
      <c r="B342" t="s">
        <v>144</v>
      </c>
      <c r="C342" s="1">
        <v>45481</v>
      </c>
      <c r="D342" s="1">
        <v>45583</v>
      </c>
      <c r="E342" t="s">
        <v>211</v>
      </c>
      <c r="G342" t="s">
        <v>117</v>
      </c>
      <c r="H342" t="s">
        <v>117</v>
      </c>
      <c r="I342" t="s">
        <v>117</v>
      </c>
      <c r="J342" t="s">
        <v>3761</v>
      </c>
      <c r="K342" t="s">
        <v>3762</v>
      </c>
      <c r="L342" t="s">
        <v>3763</v>
      </c>
      <c r="M342" t="s">
        <v>3764</v>
      </c>
      <c r="N342" t="s">
        <v>120</v>
      </c>
      <c r="O342" t="s">
        <v>121</v>
      </c>
      <c r="P342" s="6">
        <v>96950</v>
      </c>
      <c r="Q342" t="s">
        <v>122</v>
      </c>
      <c r="S342" s="8">
        <v>16707830213</v>
      </c>
      <c r="U342" t="s">
        <v>3765</v>
      </c>
      <c r="V342">
        <v>531110</v>
      </c>
      <c r="W342" t="s">
        <v>124</v>
      </c>
      <c r="Y342" t="s">
        <v>3766</v>
      </c>
      <c r="Z342" t="s">
        <v>3767</v>
      </c>
      <c r="AA342" t="s">
        <v>140</v>
      </c>
      <c r="AB342" t="s">
        <v>154</v>
      </c>
      <c r="AC342" t="s">
        <v>3763</v>
      </c>
      <c r="AD342" t="s">
        <v>3764</v>
      </c>
      <c r="AE342" t="s">
        <v>120</v>
      </c>
      <c r="AF342" t="s">
        <v>121</v>
      </c>
      <c r="AG342" s="6">
        <v>96950</v>
      </c>
      <c r="AH342" t="s">
        <v>122</v>
      </c>
      <c r="AJ342" s="8">
        <v>16707830213</v>
      </c>
      <c r="AL342" t="s">
        <v>3768</v>
      </c>
      <c r="BE342" t="str">
        <f>"49-9071.00"</f>
        <v>49-9071.00</v>
      </c>
      <c r="BF342" t="s">
        <v>156</v>
      </c>
      <c r="BG342" t="s">
        <v>3769</v>
      </c>
      <c r="BH342" t="s">
        <v>3770</v>
      </c>
      <c r="BI342">
        <v>5</v>
      </c>
      <c r="BJ342">
        <v>5</v>
      </c>
      <c r="BK342" s="1">
        <v>45566</v>
      </c>
      <c r="BL342" s="1">
        <v>45930</v>
      </c>
      <c r="BM342" s="1">
        <v>45583</v>
      </c>
      <c r="BN342" s="1">
        <v>45930</v>
      </c>
      <c r="BO342">
        <v>40</v>
      </c>
      <c r="BP342">
        <v>0</v>
      </c>
      <c r="BQ342">
        <v>8</v>
      </c>
      <c r="BR342">
        <v>8</v>
      </c>
      <c r="BS342">
        <v>8</v>
      </c>
      <c r="BT342">
        <v>8</v>
      </c>
      <c r="BU342">
        <v>8</v>
      </c>
      <c r="BV342">
        <v>0</v>
      </c>
      <c r="BW342" t="str">
        <f>"8:00 AM"</f>
        <v>8:00 AM</v>
      </c>
      <c r="BX342" t="str">
        <f>"5:00 PM"</f>
        <v>5:00 PM</v>
      </c>
      <c r="BY342" t="s">
        <v>159</v>
      </c>
      <c r="BZ342">
        <v>0</v>
      </c>
      <c r="CA342">
        <v>24</v>
      </c>
      <c r="CB342" t="s">
        <v>117</v>
      </c>
      <c r="CD342" t="s">
        <v>3771</v>
      </c>
      <c r="CE342" t="s">
        <v>3772</v>
      </c>
      <c r="CF342" t="s">
        <v>140</v>
      </c>
      <c r="CG342" t="s">
        <v>120</v>
      </c>
      <c r="CH342" t="s">
        <v>121</v>
      </c>
      <c r="CI342" s="6">
        <v>96950</v>
      </c>
      <c r="CJ342" s="10">
        <v>9.5399999999999991</v>
      </c>
      <c r="CK342" s="10">
        <v>9.5399999999999991</v>
      </c>
      <c r="CL342" s="10">
        <v>14.31</v>
      </c>
      <c r="CM342" s="10">
        <v>14.31</v>
      </c>
      <c r="CN342" t="s">
        <v>137</v>
      </c>
      <c r="CO342" t="s">
        <v>140</v>
      </c>
      <c r="CP342" t="s">
        <v>138</v>
      </c>
      <c r="CR342" t="s">
        <v>117</v>
      </c>
      <c r="CS342" t="s">
        <v>139</v>
      </c>
      <c r="CT342" t="s">
        <v>139</v>
      </c>
      <c r="CU342" t="s">
        <v>139</v>
      </c>
      <c r="CV342" t="s">
        <v>140</v>
      </c>
      <c r="CW342" t="s">
        <v>139</v>
      </c>
      <c r="CX342" t="s">
        <v>140</v>
      </c>
      <c r="CY342" t="s">
        <v>1167</v>
      </c>
      <c r="CZ342" s="8">
        <v>16707830213</v>
      </c>
      <c r="DA342" t="s">
        <v>3768</v>
      </c>
      <c r="DB342" t="s">
        <v>309</v>
      </c>
      <c r="DC342" t="s">
        <v>139</v>
      </c>
      <c r="DD342" t="s">
        <v>117</v>
      </c>
      <c r="DE342" t="s">
        <v>1530</v>
      </c>
      <c r="DF342" t="s">
        <v>1531</v>
      </c>
      <c r="DG342" t="s">
        <v>1532</v>
      </c>
      <c r="DH342" t="s">
        <v>1156</v>
      </c>
      <c r="DI342" t="s">
        <v>1153</v>
      </c>
      <c r="DJ342" t="s">
        <v>1162</v>
      </c>
    </row>
    <row r="343" spans="1:114" ht="15" customHeight="1" x14ac:dyDescent="0.35">
      <c r="A343" t="s">
        <v>3262</v>
      </c>
      <c r="B343" t="s">
        <v>144</v>
      </c>
      <c r="C343" s="1">
        <v>45484</v>
      </c>
      <c r="D343" s="1">
        <v>45583</v>
      </c>
      <c r="E343" t="s">
        <v>116</v>
      </c>
      <c r="F343" s="1">
        <v>45564</v>
      </c>
      <c r="G343" t="s">
        <v>139</v>
      </c>
      <c r="H343" t="s">
        <v>117</v>
      </c>
      <c r="I343" t="s">
        <v>117</v>
      </c>
      <c r="J343" t="s">
        <v>3263</v>
      </c>
      <c r="L343" t="s">
        <v>3264</v>
      </c>
      <c r="M343" t="s">
        <v>3265</v>
      </c>
      <c r="N343" t="s">
        <v>136</v>
      </c>
      <c r="O343" t="s">
        <v>121</v>
      </c>
      <c r="P343" s="6">
        <v>96950</v>
      </c>
      <c r="Q343" t="s">
        <v>122</v>
      </c>
      <c r="S343" s="8">
        <v>16703236652</v>
      </c>
      <c r="U343" t="s">
        <v>3266</v>
      </c>
      <c r="V343">
        <v>236220</v>
      </c>
      <c r="W343" t="s">
        <v>124</v>
      </c>
      <c r="Y343" t="s">
        <v>3267</v>
      </c>
      <c r="Z343" t="s">
        <v>3268</v>
      </c>
      <c r="AB343" t="s">
        <v>205</v>
      </c>
      <c r="AC343" t="s">
        <v>3269</v>
      </c>
      <c r="AE343" t="s">
        <v>136</v>
      </c>
      <c r="AF343" t="s">
        <v>121</v>
      </c>
      <c r="AG343" s="6">
        <v>96950</v>
      </c>
      <c r="AH343" t="s">
        <v>122</v>
      </c>
      <c r="AJ343" s="8">
        <v>16703236652</v>
      </c>
      <c r="AL343" t="s">
        <v>3270</v>
      </c>
      <c r="BE343" t="str">
        <f>"47-2111.00"</f>
        <v>47-2111.00</v>
      </c>
      <c r="BF343" t="s">
        <v>3271</v>
      </c>
      <c r="BG343" t="s">
        <v>3272</v>
      </c>
      <c r="BH343" t="s">
        <v>3273</v>
      </c>
      <c r="BI343">
        <v>1</v>
      </c>
      <c r="BJ343">
        <v>1</v>
      </c>
      <c r="BK343" s="1">
        <v>45566</v>
      </c>
      <c r="BL343" s="1">
        <v>46660</v>
      </c>
      <c r="BM343" s="1">
        <v>45583</v>
      </c>
      <c r="BN343" s="1">
        <v>46660</v>
      </c>
      <c r="BO343">
        <v>40</v>
      </c>
      <c r="BP343">
        <v>0</v>
      </c>
      <c r="BQ343">
        <v>8</v>
      </c>
      <c r="BR343">
        <v>8</v>
      </c>
      <c r="BS343">
        <v>8</v>
      </c>
      <c r="BT343">
        <v>8</v>
      </c>
      <c r="BU343">
        <v>8</v>
      </c>
      <c r="BV343">
        <v>0</v>
      </c>
      <c r="BW343" t="str">
        <f>"8:00 AM"</f>
        <v>8:00 AM</v>
      </c>
      <c r="BX343" t="str">
        <f>"5:00 PM"</f>
        <v>5:00 PM</v>
      </c>
      <c r="BY343" t="s">
        <v>159</v>
      </c>
      <c r="BZ343">
        <v>0</v>
      </c>
      <c r="CA343">
        <v>24</v>
      </c>
      <c r="CB343" t="s">
        <v>117</v>
      </c>
      <c r="CD343" t="s">
        <v>3274</v>
      </c>
      <c r="CE343" t="s">
        <v>3275</v>
      </c>
      <c r="CG343" t="s">
        <v>120</v>
      </c>
      <c r="CH343" t="s">
        <v>121</v>
      </c>
      <c r="CI343" s="6">
        <v>96950</v>
      </c>
      <c r="CJ343" s="10">
        <v>12.64</v>
      </c>
      <c r="CK343" s="10">
        <v>12.64</v>
      </c>
      <c r="CL343" s="10">
        <v>18.96</v>
      </c>
      <c r="CM343" s="10">
        <v>18.96</v>
      </c>
      <c r="CN343" t="s">
        <v>137</v>
      </c>
      <c r="CO343" t="s">
        <v>140</v>
      </c>
      <c r="CP343" t="s">
        <v>138</v>
      </c>
      <c r="CR343" t="s">
        <v>117</v>
      </c>
      <c r="CS343" t="s">
        <v>139</v>
      </c>
      <c r="CT343" t="s">
        <v>140</v>
      </c>
      <c r="CU343" t="s">
        <v>139</v>
      </c>
      <c r="CV343" t="s">
        <v>140</v>
      </c>
      <c r="CW343" t="s">
        <v>139</v>
      </c>
      <c r="CX343" t="s">
        <v>140</v>
      </c>
      <c r="CY343" t="s">
        <v>17412</v>
      </c>
      <c r="CZ343" s="8">
        <v>16703236652</v>
      </c>
      <c r="DA343" t="s">
        <v>3276</v>
      </c>
      <c r="DB343" t="s">
        <v>140</v>
      </c>
      <c r="DC343" t="s">
        <v>139</v>
      </c>
      <c r="DD343" t="s">
        <v>117</v>
      </c>
    </row>
    <row r="344" spans="1:114" ht="15" customHeight="1" x14ac:dyDescent="0.35">
      <c r="A344" t="s">
        <v>14206</v>
      </c>
      <c r="B344" t="s">
        <v>144</v>
      </c>
      <c r="C344" s="1">
        <v>45484</v>
      </c>
      <c r="D344" s="1">
        <v>45583</v>
      </c>
      <c r="E344" t="s">
        <v>211</v>
      </c>
      <c r="G344" t="s">
        <v>117</v>
      </c>
      <c r="H344" t="s">
        <v>117</v>
      </c>
      <c r="I344" t="s">
        <v>117</v>
      </c>
      <c r="J344" t="s">
        <v>12603</v>
      </c>
      <c r="K344" t="s">
        <v>14207</v>
      </c>
      <c r="L344" t="s">
        <v>12609</v>
      </c>
      <c r="N344" t="s">
        <v>5512</v>
      </c>
      <c r="O344" t="s">
        <v>121</v>
      </c>
      <c r="P344" s="6">
        <v>96951</v>
      </c>
      <c r="Q344" t="s">
        <v>122</v>
      </c>
      <c r="S344" s="8">
        <v>16702866933</v>
      </c>
      <c r="U344" t="s">
        <v>12606</v>
      </c>
      <c r="V344">
        <v>561720</v>
      </c>
      <c r="W344" t="s">
        <v>124</v>
      </c>
      <c r="Y344" t="s">
        <v>12607</v>
      </c>
      <c r="Z344" t="s">
        <v>12608</v>
      </c>
      <c r="AA344" t="s">
        <v>535</v>
      </c>
      <c r="AB344" t="s">
        <v>1057</v>
      </c>
      <c r="AC344" t="s">
        <v>14208</v>
      </c>
      <c r="AE344" t="s">
        <v>222</v>
      </c>
      <c r="AF344" t="s">
        <v>121</v>
      </c>
      <c r="AG344" s="6">
        <v>96951</v>
      </c>
      <c r="AH344" t="s">
        <v>122</v>
      </c>
      <c r="AJ344" s="8">
        <v>16702866933</v>
      </c>
      <c r="AL344" t="s">
        <v>12610</v>
      </c>
      <c r="BE344" t="str">
        <f>"37-2011.00"</f>
        <v>37-2011.00</v>
      </c>
      <c r="BF344" t="s">
        <v>701</v>
      </c>
      <c r="BG344" t="s">
        <v>14209</v>
      </c>
      <c r="BH344" t="s">
        <v>14210</v>
      </c>
      <c r="BI344">
        <v>2</v>
      </c>
      <c r="BJ344">
        <v>2</v>
      </c>
      <c r="BK344" s="1">
        <v>45566</v>
      </c>
      <c r="BL344" s="1">
        <v>45930</v>
      </c>
      <c r="BM344" s="1">
        <v>45583</v>
      </c>
      <c r="BN344" s="1">
        <v>45930</v>
      </c>
      <c r="BO344">
        <v>35</v>
      </c>
      <c r="BP344">
        <v>0</v>
      </c>
      <c r="BQ344">
        <v>7</v>
      </c>
      <c r="BR344">
        <v>7</v>
      </c>
      <c r="BS344">
        <v>7</v>
      </c>
      <c r="BT344">
        <v>7</v>
      </c>
      <c r="BU344">
        <v>7</v>
      </c>
      <c r="BV344">
        <v>0</v>
      </c>
      <c r="BW344" t="str">
        <f>"8:00 AM"</f>
        <v>8:00 AM</v>
      </c>
      <c r="BX344" t="str">
        <f>"5:00 PM"</f>
        <v>5:00 PM</v>
      </c>
      <c r="BY344" t="s">
        <v>133</v>
      </c>
      <c r="BZ344">
        <v>0</v>
      </c>
      <c r="CA344">
        <v>0</v>
      </c>
      <c r="CB344" t="s">
        <v>117</v>
      </c>
      <c r="CD344" s="2" t="s">
        <v>14211</v>
      </c>
      <c r="CE344" t="s">
        <v>2256</v>
      </c>
      <c r="CF344" t="s">
        <v>14212</v>
      </c>
      <c r="CG344" t="s">
        <v>222</v>
      </c>
      <c r="CH344" t="s">
        <v>121</v>
      </c>
      <c r="CI344" s="6">
        <v>96951</v>
      </c>
      <c r="CJ344" s="10">
        <v>8.15</v>
      </c>
      <c r="CK344" s="10">
        <v>8.15</v>
      </c>
      <c r="CL344" s="10">
        <v>12.22</v>
      </c>
      <c r="CM344" s="10">
        <v>12.22</v>
      </c>
      <c r="CN344" t="s">
        <v>137</v>
      </c>
      <c r="CO344" t="s">
        <v>162</v>
      </c>
      <c r="CP344" t="s">
        <v>138</v>
      </c>
      <c r="CR344" t="s">
        <v>117</v>
      </c>
      <c r="CS344" t="s">
        <v>139</v>
      </c>
      <c r="CT344" t="s">
        <v>140</v>
      </c>
      <c r="CU344" t="s">
        <v>139</v>
      </c>
      <c r="CV344" t="s">
        <v>140</v>
      </c>
      <c r="CW344" t="s">
        <v>139</v>
      </c>
      <c r="CX344" t="s">
        <v>140</v>
      </c>
      <c r="CY344" t="s">
        <v>774</v>
      </c>
      <c r="CZ344" s="8">
        <v>16702866933</v>
      </c>
      <c r="DA344" t="s">
        <v>12610</v>
      </c>
      <c r="DB344" t="s">
        <v>140</v>
      </c>
      <c r="DC344" t="s">
        <v>139</v>
      </c>
      <c r="DD344" t="s">
        <v>117</v>
      </c>
      <c r="DE344" t="s">
        <v>14213</v>
      </c>
      <c r="DF344" t="s">
        <v>12608</v>
      </c>
      <c r="DG344" t="s">
        <v>535</v>
      </c>
      <c r="DH344" t="s">
        <v>12606</v>
      </c>
      <c r="DI344" t="s">
        <v>12603</v>
      </c>
      <c r="DJ344" t="s">
        <v>12610</v>
      </c>
    </row>
    <row r="345" spans="1:114" ht="15" customHeight="1" x14ac:dyDescent="0.35">
      <c r="A345" t="s">
        <v>12833</v>
      </c>
      <c r="B345" t="s">
        <v>144</v>
      </c>
      <c r="C345" s="1">
        <v>45485</v>
      </c>
      <c r="D345" s="1">
        <v>45583</v>
      </c>
      <c r="E345" t="s">
        <v>116</v>
      </c>
      <c r="F345" s="1">
        <v>45594</v>
      </c>
      <c r="G345" t="s">
        <v>139</v>
      </c>
      <c r="H345" t="s">
        <v>117</v>
      </c>
      <c r="I345" t="s">
        <v>117</v>
      </c>
      <c r="J345" t="s">
        <v>11241</v>
      </c>
      <c r="K345" t="s">
        <v>11242</v>
      </c>
      <c r="L345" t="s">
        <v>11243</v>
      </c>
      <c r="N345" t="s">
        <v>136</v>
      </c>
      <c r="O345" t="s">
        <v>121</v>
      </c>
      <c r="P345" s="6">
        <v>96950</v>
      </c>
      <c r="Q345" t="s">
        <v>122</v>
      </c>
      <c r="R345" t="s">
        <v>140</v>
      </c>
      <c r="S345" s="8">
        <v>16702352222</v>
      </c>
      <c r="U345" t="s">
        <v>11244</v>
      </c>
      <c r="V345">
        <v>458110</v>
      </c>
      <c r="W345" t="s">
        <v>124</v>
      </c>
      <c r="Y345" t="s">
        <v>11245</v>
      </c>
      <c r="Z345" t="s">
        <v>4941</v>
      </c>
      <c r="AA345" t="s">
        <v>1914</v>
      </c>
      <c r="AB345" t="s">
        <v>205</v>
      </c>
      <c r="AC345" t="s">
        <v>11246</v>
      </c>
      <c r="AE345" t="s">
        <v>136</v>
      </c>
      <c r="AF345" t="s">
        <v>121</v>
      </c>
      <c r="AG345" s="6">
        <v>96950</v>
      </c>
      <c r="AH345" t="s">
        <v>122</v>
      </c>
      <c r="AJ345" s="8">
        <v>16702352222</v>
      </c>
      <c r="AL345" t="s">
        <v>11247</v>
      </c>
      <c r="BE345" t="str">
        <f>"51-6052.00"</f>
        <v>51-6052.00</v>
      </c>
      <c r="BF345" t="s">
        <v>3989</v>
      </c>
      <c r="BG345" t="s">
        <v>11248</v>
      </c>
      <c r="BH345" t="s">
        <v>11249</v>
      </c>
      <c r="BI345">
        <v>2</v>
      </c>
      <c r="BJ345">
        <v>2</v>
      </c>
      <c r="BK345" s="1">
        <v>45596</v>
      </c>
      <c r="BL345" s="1">
        <v>45962</v>
      </c>
      <c r="BM345" s="1">
        <v>45596</v>
      </c>
      <c r="BN345" s="1">
        <v>45962</v>
      </c>
      <c r="BO345">
        <v>35</v>
      </c>
      <c r="BP345">
        <v>0</v>
      </c>
      <c r="BQ345">
        <v>7</v>
      </c>
      <c r="BR345">
        <v>7</v>
      </c>
      <c r="BS345">
        <v>7</v>
      </c>
      <c r="BT345">
        <v>7</v>
      </c>
      <c r="BU345">
        <v>7</v>
      </c>
      <c r="BV345">
        <v>0</v>
      </c>
      <c r="BW345" t="str">
        <f>"8:30 AM"</f>
        <v>8:30 AM</v>
      </c>
      <c r="BX345" t="str">
        <f>"4:30 PM"</f>
        <v>4:30 PM</v>
      </c>
      <c r="BY345" t="s">
        <v>133</v>
      </c>
      <c r="BZ345">
        <v>0</v>
      </c>
      <c r="CA345">
        <v>12</v>
      </c>
      <c r="CB345" t="s">
        <v>117</v>
      </c>
      <c r="CD345" t="s">
        <v>11250</v>
      </c>
      <c r="CE345" t="s">
        <v>11243</v>
      </c>
      <c r="CG345" t="s">
        <v>136</v>
      </c>
      <c r="CH345" t="s">
        <v>121</v>
      </c>
      <c r="CI345" s="6">
        <v>96950</v>
      </c>
      <c r="CJ345" s="10">
        <v>8.84</v>
      </c>
      <c r="CK345" s="10">
        <v>8.84</v>
      </c>
      <c r="CL345" s="10">
        <v>13.26</v>
      </c>
      <c r="CM345" s="10">
        <v>13.26</v>
      </c>
      <c r="CN345" t="s">
        <v>137</v>
      </c>
      <c r="CO345" t="s">
        <v>164</v>
      </c>
      <c r="CP345" t="s">
        <v>138</v>
      </c>
      <c r="CR345" t="s">
        <v>117</v>
      </c>
      <c r="CS345" t="s">
        <v>139</v>
      </c>
      <c r="CT345" t="s">
        <v>139</v>
      </c>
      <c r="CU345" t="s">
        <v>139</v>
      </c>
      <c r="CV345" t="s">
        <v>140</v>
      </c>
      <c r="CW345" t="s">
        <v>139</v>
      </c>
      <c r="CX345" t="s">
        <v>139</v>
      </c>
      <c r="CY345" t="s">
        <v>11251</v>
      </c>
      <c r="CZ345" s="8">
        <v>16702352222</v>
      </c>
      <c r="DA345" t="s">
        <v>11247</v>
      </c>
      <c r="DB345" t="s">
        <v>140</v>
      </c>
      <c r="DC345" t="s">
        <v>139</v>
      </c>
      <c r="DD345" t="s">
        <v>117</v>
      </c>
    </row>
    <row r="346" spans="1:114" ht="15" customHeight="1" x14ac:dyDescent="0.35">
      <c r="A346" t="s">
        <v>6845</v>
      </c>
      <c r="B346" t="s">
        <v>144</v>
      </c>
      <c r="C346" s="1">
        <v>45490</v>
      </c>
      <c r="D346" s="1">
        <v>45583</v>
      </c>
      <c r="E346" t="s">
        <v>211</v>
      </c>
      <c r="G346" t="s">
        <v>139</v>
      </c>
      <c r="H346" t="s">
        <v>117</v>
      </c>
      <c r="I346" t="s">
        <v>117</v>
      </c>
      <c r="J346" t="s">
        <v>6846</v>
      </c>
      <c r="K346" t="s">
        <v>6847</v>
      </c>
      <c r="L346" t="s">
        <v>6848</v>
      </c>
      <c r="N346" t="s">
        <v>136</v>
      </c>
      <c r="O346" t="s">
        <v>121</v>
      </c>
      <c r="P346" s="6">
        <v>96950</v>
      </c>
      <c r="Q346" t="s">
        <v>122</v>
      </c>
      <c r="S346" s="8">
        <v>16707897676</v>
      </c>
      <c r="U346" t="s">
        <v>6849</v>
      </c>
      <c r="V346">
        <v>72251</v>
      </c>
      <c r="W346" t="s">
        <v>124</v>
      </c>
      <c r="Y346" t="s">
        <v>601</v>
      </c>
      <c r="Z346" t="s">
        <v>6850</v>
      </c>
      <c r="AB346" t="s">
        <v>205</v>
      </c>
      <c r="AC346" t="s">
        <v>6848</v>
      </c>
      <c r="AE346" t="s">
        <v>136</v>
      </c>
      <c r="AF346" t="s">
        <v>121</v>
      </c>
      <c r="AG346" s="6">
        <v>96950</v>
      </c>
      <c r="AH346" t="s">
        <v>122</v>
      </c>
      <c r="AJ346" s="8">
        <v>16707897676</v>
      </c>
      <c r="AL346" t="s">
        <v>604</v>
      </c>
      <c r="AM346" t="s">
        <v>600</v>
      </c>
      <c r="AN346" t="s">
        <v>601</v>
      </c>
      <c r="AO346" t="s">
        <v>602</v>
      </c>
      <c r="AQ346" t="s">
        <v>603</v>
      </c>
      <c r="AS346" t="s">
        <v>136</v>
      </c>
      <c r="AT346" t="s">
        <v>121</v>
      </c>
      <c r="AU346" s="6">
        <v>96950</v>
      </c>
      <c r="AV346" t="s">
        <v>122</v>
      </c>
      <c r="AX346" s="8">
        <v>16702353403</v>
      </c>
      <c r="AZ346" t="s">
        <v>3346</v>
      </c>
      <c r="BA346" t="s">
        <v>605</v>
      </c>
      <c r="BB346" t="s">
        <v>606</v>
      </c>
      <c r="BE346" t="str">
        <f>"43-1011.00"</f>
        <v>43-1011.00</v>
      </c>
      <c r="BF346" t="s">
        <v>4560</v>
      </c>
      <c r="BG346" t="s">
        <v>6851</v>
      </c>
      <c r="BH346" t="s">
        <v>6852</v>
      </c>
      <c r="BI346">
        <v>1</v>
      </c>
      <c r="BJ346">
        <v>1</v>
      </c>
      <c r="BK346" s="1">
        <v>45566</v>
      </c>
      <c r="BL346" s="1">
        <v>46660</v>
      </c>
      <c r="BM346" s="1">
        <v>45583</v>
      </c>
      <c r="BN346" s="1">
        <v>46660</v>
      </c>
      <c r="BO346">
        <v>35</v>
      </c>
      <c r="BP346">
        <v>0</v>
      </c>
      <c r="BQ346">
        <v>7</v>
      </c>
      <c r="BR346">
        <v>7</v>
      </c>
      <c r="BS346">
        <v>7</v>
      </c>
      <c r="BT346">
        <v>7</v>
      </c>
      <c r="BU346">
        <v>7</v>
      </c>
      <c r="BV346">
        <v>0</v>
      </c>
      <c r="BW346" t="str">
        <f>"9:00 AM"</f>
        <v>9:00 AM</v>
      </c>
      <c r="BX346" t="str">
        <f>"5:00 PM"</f>
        <v>5:00 PM</v>
      </c>
      <c r="BY346" t="s">
        <v>159</v>
      </c>
      <c r="BZ346">
        <v>0</v>
      </c>
      <c r="CA346">
        <v>12</v>
      </c>
      <c r="CB346" t="s">
        <v>139</v>
      </c>
      <c r="CC346">
        <v>3</v>
      </c>
      <c r="CD346" t="s">
        <v>6853</v>
      </c>
      <c r="CE346" t="s">
        <v>6854</v>
      </c>
      <c r="CG346" t="s">
        <v>136</v>
      </c>
      <c r="CH346" t="s">
        <v>121</v>
      </c>
      <c r="CI346" s="6">
        <v>96950</v>
      </c>
      <c r="CJ346" s="10">
        <v>16.649999999999999</v>
      </c>
      <c r="CK346" s="10">
        <v>16.649999999999999</v>
      </c>
      <c r="CL346" s="10">
        <v>0</v>
      </c>
      <c r="CM346" s="10">
        <v>0</v>
      </c>
      <c r="CN346" t="s">
        <v>137</v>
      </c>
      <c r="CO346" t="s">
        <v>133</v>
      </c>
      <c r="CP346" t="s">
        <v>138</v>
      </c>
      <c r="CR346" t="s">
        <v>117</v>
      </c>
      <c r="CS346" t="s">
        <v>139</v>
      </c>
      <c r="CT346" t="s">
        <v>140</v>
      </c>
      <c r="CU346" t="s">
        <v>140</v>
      </c>
      <c r="CV346" t="s">
        <v>140</v>
      </c>
      <c r="CW346" t="s">
        <v>139</v>
      </c>
      <c r="CX346" t="s">
        <v>140</v>
      </c>
      <c r="CY346" t="s">
        <v>3512</v>
      </c>
      <c r="CZ346" s="8">
        <v>16707897676</v>
      </c>
      <c r="DA346" t="s">
        <v>604</v>
      </c>
      <c r="DB346" t="s">
        <v>140</v>
      </c>
      <c r="DC346" t="s">
        <v>139</v>
      </c>
      <c r="DD346" t="s">
        <v>117</v>
      </c>
    </row>
    <row r="347" spans="1:114" ht="15" customHeight="1" x14ac:dyDescent="0.35">
      <c r="A347" t="s">
        <v>6869</v>
      </c>
      <c r="B347" t="s">
        <v>144</v>
      </c>
      <c r="C347" s="1">
        <v>45492</v>
      </c>
      <c r="D347" s="1">
        <v>45583</v>
      </c>
      <c r="E347" t="s">
        <v>211</v>
      </c>
      <c r="G347" t="s">
        <v>139</v>
      </c>
      <c r="H347" t="s">
        <v>117</v>
      </c>
      <c r="I347" t="s">
        <v>117</v>
      </c>
      <c r="J347" t="s">
        <v>6870</v>
      </c>
      <c r="K347" t="s">
        <v>6871</v>
      </c>
      <c r="L347" t="s">
        <v>6872</v>
      </c>
      <c r="N347" t="s">
        <v>136</v>
      </c>
      <c r="O347" t="s">
        <v>121</v>
      </c>
      <c r="P347" s="6">
        <v>96950</v>
      </c>
      <c r="Q347" t="s">
        <v>122</v>
      </c>
      <c r="S347" s="8">
        <v>16709893076</v>
      </c>
      <c r="U347" t="s">
        <v>6873</v>
      </c>
      <c r="V347">
        <v>424460</v>
      </c>
      <c r="W347" t="s">
        <v>124</v>
      </c>
      <c r="Y347" t="s">
        <v>6874</v>
      </c>
      <c r="Z347" t="s">
        <v>6875</v>
      </c>
      <c r="AA347" t="s">
        <v>6876</v>
      </c>
      <c r="AB347" t="s">
        <v>598</v>
      </c>
      <c r="AC347" t="s">
        <v>6872</v>
      </c>
      <c r="AE347" t="s">
        <v>136</v>
      </c>
      <c r="AF347" t="s">
        <v>121</v>
      </c>
      <c r="AG347" s="6">
        <v>96950</v>
      </c>
      <c r="AH347" t="s">
        <v>122</v>
      </c>
      <c r="AJ347" s="8">
        <v>16709893076</v>
      </c>
      <c r="AL347" t="s">
        <v>6877</v>
      </c>
      <c r="BE347" t="str">
        <f>"49-3051.00"</f>
        <v>49-3051.00</v>
      </c>
      <c r="BF347" t="s">
        <v>3860</v>
      </c>
      <c r="BG347" t="s">
        <v>6878</v>
      </c>
      <c r="BH347" t="s">
        <v>6879</v>
      </c>
      <c r="BI347">
        <v>2</v>
      </c>
      <c r="BJ347">
        <v>2</v>
      </c>
      <c r="BK347" s="1">
        <v>45566</v>
      </c>
      <c r="BL347" s="1">
        <v>46660</v>
      </c>
      <c r="BM347" s="1">
        <v>45583</v>
      </c>
      <c r="BN347" s="1">
        <v>46660</v>
      </c>
      <c r="BO347">
        <v>35</v>
      </c>
      <c r="BP347">
        <v>0</v>
      </c>
      <c r="BQ347">
        <v>7</v>
      </c>
      <c r="BR347">
        <v>7</v>
      </c>
      <c r="BS347">
        <v>7</v>
      </c>
      <c r="BT347">
        <v>7</v>
      </c>
      <c r="BU347">
        <v>7</v>
      </c>
      <c r="BV347">
        <v>0</v>
      </c>
      <c r="BW347" t="str">
        <f>"9:00 AM"</f>
        <v>9:00 AM</v>
      </c>
      <c r="BX347" t="str">
        <f>"5:00 PM"</f>
        <v>5:00 PM</v>
      </c>
      <c r="BY347" t="s">
        <v>159</v>
      </c>
      <c r="BZ347">
        <v>0</v>
      </c>
      <c r="CA347">
        <v>24</v>
      </c>
      <c r="CB347" t="s">
        <v>117</v>
      </c>
      <c r="CD347" t="s">
        <v>6880</v>
      </c>
      <c r="CE347" t="s">
        <v>5179</v>
      </c>
      <c r="CG347" t="s">
        <v>136</v>
      </c>
      <c r="CH347" t="s">
        <v>121</v>
      </c>
      <c r="CI347" s="6">
        <v>96950</v>
      </c>
      <c r="CJ347" s="10">
        <v>11.85</v>
      </c>
      <c r="CK347" s="10">
        <v>11.85</v>
      </c>
      <c r="CL347" s="10">
        <v>0</v>
      </c>
      <c r="CM347" s="10">
        <v>0</v>
      </c>
      <c r="CN347" t="s">
        <v>137</v>
      </c>
      <c r="CO347" t="s">
        <v>133</v>
      </c>
      <c r="CP347" t="s">
        <v>138</v>
      </c>
      <c r="CR347" t="s">
        <v>117</v>
      </c>
      <c r="CS347" t="s">
        <v>139</v>
      </c>
      <c r="CT347" t="s">
        <v>140</v>
      </c>
      <c r="CU347" t="s">
        <v>140</v>
      </c>
      <c r="CV347" t="s">
        <v>140</v>
      </c>
      <c r="CW347" t="s">
        <v>139</v>
      </c>
      <c r="CX347" t="s">
        <v>140</v>
      </c>
      <c r="CY347" t="s">
        <v>3512</v>
      </c>
      <c r="CZ347" s="8">
        <v>16709893076</v>
      </c>
      <c r="DA347" t="s">
        <v>6877</v>
      </c>
      <c r="DB347" t="s">
        <v>140</v>
      </c>
      <c r="DC347" t="s">
        <v>139</v>
      </c>
      <c r="DD347" t="s">
        <v>117</v>
      </c>
    </row>
    <row r="348" spans="1:114" ht="15" customHeight="1" x14ac:dyDescent="0.35">
      <c r="A348" t="s">
        <v>6626</v>
      </c>
      <c r="B348" t="s">
        <v>166</v>
      </c>
      <c r="C348" s="1">
        <v>45493</v>
      </c>
      <c r="D348" s="1">
        <v>45583</v>
      </c>
      <c r="E348" t="s">
        <v>116</v>
      </c>
      <c r="F348" s="1">
        <v>45564</v>
      </c>
      <c r="G348" t="s">
        <v>139</v>
      </c>
      <c r="H348" t="s">
        <v>117</v>
      </c>
      <c r="I348" t="s">
        <v>117</v>
      </c>
      <c r="J348" t="s">
        <v>6627</v>
      </c>
      <c r="K348" t="s">
        <v>6628</v>
      </c>
      <c r="L348" t="s">
        <v>6629</v>
      </c>
      <c r="N348" t="s">
        <v>120</v>
      </c>
      <c r="O348" t="s">
        <v>121</v>
      </c>
      <c r="P348" s="6">
        <v>96950</v>
      </c>
      <c r="Q348" t="s">
        <v>122</v>
      </c>
      <c r="S348" s="8">
        <v>16702331212</v>
      </c>
      <c r="U348" t="s">
        <v>6630</v>
      </c>
      <c r="V348">
        <v>531120</v>
      </c>
      <c r="W348" t="s">
        <v>124</v>
      </c>
      <c r="Y348" t="s">
        <v>6631</v>
      </c>
      <c r="Z348" t="s">
        <v>6632</v>
      </c>
      <c r="AB348" t="s">
        <v>128</v>
      </c>
      <c r="AC348" t="s">
        <v>6629</v>
      </c>
      <c r="AE348" t="s">
        <v>136</v>
      </c>
      <c r="AF348" t="s">
        <v>121</v>
      </c>
      <c r="AG348" s="6">
        <v>96950</v>
      </c>
      <c r="AH348" t="s">
        <v>122</v>
      </c>
      <c r="AJ348" s="8">
        <v>16702331212</v>
      </c>
      <c r="AL348" t="s">
        <v>6633</v>
      </c>
      <c r="BE348" t="str">
        <f>"49-9071.00"</f>
        <v>49-9071.00</v>
      </c>
      <c r="BF348" t="s">
        <v>156</v>
      </c>
      <c r="BG348" t="s">
        <v>6634</v>
      </c>
      <c r="BH348" t="s">
        <v>6635</v>
      </c>
      <c r="BI348">
        <v>2</v>
      </c>
      <c r="BK348" s="1">
        <v>45566</v>
      </c>
      <c r="BL348" s="1">
        <v>45930</v>
      </c>
      <c r="BO348">
        <v>35</v>
      </c>
      <c r="BP348">
        <v>0</v>
      </c>
      <c r="BQ348">
        <v>6</v>
      </c>
      <c r="BR348">
        <v>6</v>
      </c>
      <c r="BS348">
        <v>6</v>
      </c>
      <c r="BT348">
        <v>6</v>
      </c>
      <c r="BU348">
        <v>6</v>
      </c>
      <c r="BV348">
        <v>5</v>
      </c>
      <c r="BW348" t="str">
        <f>"8:00 AM"</f>
        <v>8:00 AM</v>
      </c>
      <c r="BX348" t="str">
        <f>"3:00 PM"</f>
        <v>3:00 PM</v>
      </c>
      <c r="BY348" t="s">
        <v>159</v>
      </c>
      <c r="BZ348">
        <v>0</v>
      </c>
      <c r="CA348">
        <v>24</v>
      </c>
      <c r="CB348" t="s">
        <v>117</v>
      </c>
      <c r="CD348" t="s">
        <v>6636</v>
      </c>
      <c r="CE348" t="s">
        <v>6637</v>
      </c>
      <c r="CG348" t="s">
        <v>120</v>
      </c>
      <c r="CH348" t="s">
        <v>121</v>
      </c>
      <c r="CI348" s="6">
        <v>96950</v>
      </c>
      <c r="CJ348" s="10">
        <v>9.5399999999999991</v>
      </c>
      <c r="CK348" s="10">
        <v>9.5399999999999991</v>
      </c>
      <c r="CL348" s="10">
        <v>0</v>
      </c>
      <c r="CM348" s="10">
        <v>0</v>
      </c>
      <c r="CN348" t="s">
        <v>137</v>
      </c>
      <c r="CO348" t="s">
        <v>140</v>
      </c>
      <c r="CP348" t="s">
        <v>138</v>
      </c>
      <c r="CR348" t="s">
        <v>139</v>
      </c>
      <c r="CS348" t="s">
        <v>139</v>
      </c>
      <c r="CT348" t="s">
        <v>140</v>
      </c>
      <c r="CU348" t="s">
        <v>140</v>
      </c>
      <c r="CV348" t="s">
        <v>140</v>
      </c>
      <c r="CW348" t="s">
        <v>139</v>
      </c>
      <c r="CX348" t="s">
        <v>140</v>
      </c>
      <c r="CY348" t="s">
        <v>2601</v>
      </c>
      <c r="CZ348" s="8">
        <v>16702331212</v>
      </c>
      <c r="DA348" t="s">
        <v>6633</v>
      </c>
      <c r="DB348" t="s">
        <v>140</v>
      </c>
      <c r="DC348" t="s">
        <v>139</v>
      </c>
      <c r="DD348" t="s">
        <v>117</v>
      </c>
    </row>
    <row r="349" spans="1:114" ht="15" customHeight="1" x14ac:dyDescent="0.35">
      <c r="A349" t="s">
        <v>10864</v>
      </c>
      <c r="B349" t="s">
        <v>144</v>
      </c>
      <c r="C349" s="1">
        <v>45498</v>
      </c>
      <c r="D349" s="1">
        <v>45583</v>
      </c>
      <c r="E349" t="s">
        <v>116</v>
      </c>
      <c r="F349" s="1">
        <v>45595</v>
      </c>
      <c r="G349" t="s">
        <v>117</v>
      </c>
      <c r="H349" t="s">
        <v>117</v>
      </c>
      <c r="I349" t="s">
        <v>117</v>
      </c>
      <c r="J349" t="s">
        <v>10865</v>
      </c>
      <c r="L349" t="s">
        <v>10866</v>
      </c>
      <c r="M349" t="s">
        <v>10867</v>
      </c>
      <c r="N349" t="s">
        <v>136</v>
      </c>
      <c r="O349" t="s">
        <v>121</v>
      </c>
      <c r="P349" s="6">
        <v>96950</v>
      </c>
      <c r="Q349" t="s">
        <v>122</v>
      </c>
      <c r="S349" s="8">
        <v>16702345091</v>
      </c>
      <c r="U349" t="s">
        <v>10868</v>
      </c>
      <c r="V349">
        <v>524126</v>
      </c>
      <c r="W349" t="s">
        <v>124</v>
      </c>
      <c r="Y349" t="s">
        <v>1630</v>
      </c>
      <c r="Z349" t="s">
        <v>10869</v>
      </c>
      <c r="AA349" t="s">
        <v>2536</v>
      </c>
      <c r="AB349" t="s">
        <v>474</v>
      </c>
      <c r="AC349" t="s">
        <v>10866</v>
      </c>
      <c r="AD349" t="s">
        <v>10867</v>
      </c>
      <c r="AE349" t="s">
        <v>136</v>
      </c>
      <c r="AF349" t="s">
        <v>121</v>
      </c>
      <c r="AG349" s="6">
        <v>96950</v>
      </c>
      <c r="AH349" t="s">
        <v>122</v>
      </c>
      <c r="AJ349" s="8">
        <v>16702345091</v>
      </c>
      <c r="AL349" t="s">
        <v>10870</v>
      </c>
      <c r="AM349" t="s">
        <v>717</v>
      </c>
      <c r="AN349" t="s">
        <v>10871</v>
      </c>
      <c r="AO349" t="s">
        <v>5582</v>
      </c>
      <c r="AP349" t="s">
        <v>10872</v>
      </c>
      <c r="AQ349" t="s">
        <v>10873</v>
      </c>
      <c r="AR349" t="s">
        <v>10867</v>
      </c>
      <c r="AS349" t="s">
        <v>136</v>
      </c>
      <c r="AT349" t="s">
        <v>121</v>
      </c>
      <c r="AU349" s="6">
        <v>96950</v>
      </c>
      <c r="AV349" t="s">
        <v>122</v>
      </c>
      <c r="AX349" s="8">
        <v>16702347455</v>
      </c>
      <c r="AZ349" t="s">
        <v>10874</v>
      </c>
      <c r="BA349" t="s">
        <v>10875</v>
      </c>
      <c r="BB349" t="s">
        <v>10876</v>
      </c>
      <c r="BC349" t="s">
        <v>121</v>
      </c>
      <c r="BD349" t="s">
        <v>10877</v>
      </c>
      <c r="BE349" t="str">
        <f>"13-2011.00"</f>
        <v>13-2011.00</v>
      </c>
      <c r="BF349" t="s">
        <v>934</v>
      </c>
      <c r="BG349" t="s">
        <v>10878</v>
      </c>
      <c r="BH349" t="s">
        <v>936</v>
      </c>
      <c r="BI349">
        <v>1</v>
      </c>
      <c r="BJ349">
        <v>1</v>
      </c>
      <c r="BK349" s="1">
        <v>45597</v>
      </c>
      <c r="BL349" s="1">
        <v>45961</v>
      </c>
      <c r="BM349" s="1">
        <v>45597</v>
      </c>
      <c r="BN349" s="1">
        <v>45961</v>
      </c>
      <c r="BO349">
        <v>35</v>
      </c>
      <c r="BP349">
        <v>0</v>
      </c>
      <c r="BQ349">
        <v>7</v>
      </c>
      <c r="BR349">
        <v>7</v>
      </c>
      <c r="BS349">
        <v>7</v>
      </c>
      <c r="BT349">
        <v>7</v>
      </c>
      <c r="BU349">
        <v>7</v>
      </c>
      <c r="BV349">
        <v>0</v>
      </c>
      <c r="BW349" t="str">
        <f>"9:00 AM"</f>
        <v>9:00 AM</v>
      </c>
      <c r="BX349" t="str">
        <f>"5:00 PM"</f>
        <v>5:00 PM</v>
      </c>
      <c r="BY349" t="s">
        <v>588</v>
      </c>
      <c r="BZ349">
        <v>0</v>
      </c>
      <c r="CA349">
        <v>48</v>
      </c>
      <c r="CB349" t="s">
        <v>117</v>
      </c>
      <c r="CD349" t="s">
        <v>10879</v>
      </c>
      <c r="CE349" t="s">
        <v>10880</v>
      </c>
      <c r="CF349" t="s">
        <v>10867</v>
      </c>
      <c r="CG349" t="s">
        <v>136</v>
      </c>
      <c r="CH349" t="s">
        <v>121</v>
      </c>
      <c r="CI349" s="6">
        <v>96950</v>
      </c>
      <c r="CJ349" s="10">
        <v>16.98</v>
      </c>
      <c r="CK349" s="10">
        <v>30</v>
      </c>
      <c r="CL349" s="10">
        <v>25.47</v>
      </c>
      <c r="CM349" s="10">
        <v>45</v>
      </c>
      <c r="CN349" t="s">
        <v>137</v>
      </c>
      <c r="CP349" t="s">
        <v>138</v>
      </c>
      <c r="CR349" t="s">
        <v>117</v>
      </c>
      <c r="CS349" t="s">
        <v>139</v>
      </c>
      <c r="CT349" t="s">
        <v>140</v>
      </c>
      <c r="CU349" t="s">
        <v>140</v>
      </c>
      <c r="CV349" t="s">
        <v>140</v>
      </c>
      <c r="CW349" t="s">
        <v>139</v>
      </c>
      <c r="CX349" t="s">
        <v>140</v>
      </c>
      <c r="CY349" t="s">
        <v>10881</v>
      </c>
      <c r="CZ349" s="8">
        <v>16702345091</v>
      </c>
      <c r="DA349" t="s">
        <v>10870</v>
      </c>
      <c r="DB349" t="s">
        <v>140</v>
      </c>
      <c r="DC349" t="s">
        <v>139</v>
      </c>
      <c r="DD349" t="s">
        <v>117</v>
      </c>
      <c r="DE349" t="s">
        <v>10871</v>
      </c>
      <c r="DF349" t="s">
        <v>5582</v>
      </c>
      <c r="DG349" t="s">
        <v>1108</v>
      </c>
      <c r="DH349" t="s">
        <v>10876</v>
      </c>
      <c r="DI349" t="s">
        <v>10875</v>
      </c>
      <c r="DJ349" t="s">
        <v>10874</v>
      </c>
    </row>
    <row r="350" spans="1:114" ht="15" customHeight="1" x14ac:dyDescent="0.35">
      <c r="A350" t="s">
        <v>15778</v>
      </c>
      <c r="B350" t="s">
        <v>144</v>
      </c>
      <c r="C350" s="1">
        <v>45504</v>
      </c>
      <c r="D350" s="1">
        <v>45583</v>
      </c>
      <c r="E350" t="s">
        <v>116</v>
      </c>
      <c r="F350" s="1">
        <v>45656</v>
      </c>
      <c r="G350" t="s">
        <v>117</v>
      </c>
      <c r="H350" t="s">
        <v>117</v>
      </c>
      <c r="I350" t="s">
        <v>117</v>
      </c>
      <c r="J350" t="s">
        <v>14414</v>
      </c>
      <c r="K350" t="s">
        <v>14415</v>
      </c>
      <c r="L350" t="s">
        <v>14416</v>
      </c>
      <c r="M350" t="s">
        <v>14417</v>
      </c>
      <c r="N350" t="s">
        <v>120</v>
      </c>
      <c r="O350" t="s">
        <v>121</v>
      </c>
      <c r="P350" s="6">
        <v>96950</v>
      </c>
      <c r="Q350" t="s">
        <v>122</v>
      </c>
      <c r="S350" s="8">
        <v>16707830162</v>
      </c>
      <c r="U350" t="s">
        <v>14418</v>
      </c>
      <c r="V350">
        <v>812199</v>
      </c>
      <c r="W350" t="s">
        <v>124</v>
      </c>
      <c r="Y350" t="s">
        <v>2204</v>
      </c>
      <c r="Z350" t="s">
        <v>14419</v>
      </c>
      <c r="AA350" t="s">
        <v>3744</v>
      </c>
      <c r="AB350" t="s">
        <v>128</v>
      </c>
      <c r="AC350" t="s">
        <v>14416</v>
      </c>
      <c r="AD350" t="s">
        <v>14417</v>
      </c>
      <c r="AE350" t="s">
        <v>120</v>
      </c>
      <c r="AF350" t="s">
        <v>121</v>
      </c>
      <c r="AG350" s="6">
        <v>96950</v>
      </c>
      <c r="AH350" t="s">
        <v>122</v>
      </c>
      <c r="AJ350" s="8">
        <v>16707830162</v>
      </c>
      <c r="AL350" t="s">
        <v>14420</v>
      </c>
      <c r="BE350" t="str">
        <f>"31-9011.00"</f>
        <v>31-9011.00</v>
      </c>
      <c r="BF350" t="s">
        <v>225</v>
      </c>
      <c r="BG350" t="s">
        <v>14421</v>
      </c>
      <c r="BH350" t="s">
        <v>227</v>
      </c>
      <c r="BI350">
        <v>2</v>
      </c>
      <c r="BJ350">
        <v>2</v>
      </c>
      <c r="BK350" s="1">
        <v>45658</v>
      </c>
      <c r="BL350" s="1">
        <v>46022</v>
      </c>
      <c r="BM350" s="1">
        <v>45658</v>
      </c>
      <c r="BN350" s="1">
        <v>46022</v>
      </c>
      <c r="BO350">
        <v>35</v>
      </c>
      <c r="BP350">
        <v>6</v>
      </c>
      <c r="BQ350">
        <v>0</v>
      </c>
      <c r="BR350">
        <v>5</v>
      </c>
      <c r="BS350">
        <v>6</v>
      </c>
      <c r="BT350">
        <v>6</v>
      </c>
      <c r="BU350">
        <v>6</v>
      </c>
      <c r="BV350">
        <v>6</v>
      </c>
      <c r="BW350" t="str">
        <f>"10:00 AM"</f>
        <v>10:00 AM</v>
      </c>
      <c r="BX350" t="str">
        <f>"10:00 PM"</f>
        <v>10:00 PM</v>
      </c>
      <c r="BY350" t="s">
        <v>133</v>
      </c>
      <c r="BZ350">
        <v>0</v>
      </c>
      <c r="CA350">
        <v>12</v>
      </c>
      <c r="CB350" t="s">
        <v>117</v>
      </c>
      <c r="CD350" t="s">
        <v>15779</v>
      </c>
      <c r="CE350" t="s">
        <v>14423</v>
      </c>
      <c r="CG350" t="s">
        <v>120</v>
      </c>
      <c r="CH350" t="s">
        <v>121</v>
      </c>
      <c r="CI350" s="6">
        <v>96950</v>
      </c>
      <c r="CJ350" s="10">
        <v>12.37</v>
      </c>
      <c r="CK350" s="10">
        <v>12.37</v>
      </c>
      <c r="CL350" s="10">
        <v>0</v>
      </c>
      <c r="CM350" s="10">
        <v>0</v>
      </c>
      <c r="CN350" t="s">
        <v>137</v>
      </c>
      <c r="CO350" t="s">
        <v>140</v>
      </c>
      <c r="CP350" t="s">
        <v>138</v>
      </c>
      <c r="CR350" t="s">
        <v>117</v>
      </c>
      <c r="CS350" t="s">
        <v>139</v>
      </c>
      <c r="CT350" t="s">
        <v>140</v>
      </c>
      <c r="CU350" t="s">
        <v>140</v>
      </c>
      <c r="CV350" t="s">
        <v>140</v>
      </c>
      <c r="CW350" t="s">
        <v>139</v>
      </c>
      <c r="CX350" t="s">
        <v>140</v>
      </c>
      <c r="CY350" t="s">
        <v>133</v>
      </c>
      <c r="CZ350" s="8">
        <v>16707830162</v>
      </c>
      <c r="DA350" t="s">
        <v>14420</v>
      </c>
      <c r="DB350" t="s">
        <v>140</v>
      </c>
      <c r="DC350" t="s">
        <v>139</v>
      </c>
      <c r="DD350" t="s">
        <v>117</v>
      </c>
    </row>
    <row r="351" spans="1:114" ht="15" customHeight="1" x14ac:dyDescent="0.35">
      <c r="A351" t="s">
        <v>13061</v>
      </c>
      <c r="B351" t="s">
        <v>166</v>
      </c>
      <c r="C351" s="1">
        <v>45505</v>
      </c>
      <c r="D351" s="1">
        <v>45583</v>
      </c>
      <c r="E351" t="s">
        <v>116</v>
      </c>
      <c r="F351" s="1">
        <v>45563</v>
      </c>
      <c r="G351" t="s">
        <v>117</v>
      </c>
      <c r="H351" t="s">
        <v>117</v>
      </c>
      <c r="I351" t="s">
        <v>117</v>
      </c>
      <c r="J351" t="s">
        <v>3470</v>
      </c>
      <c r="L351" t="s">
        <v>3471</v>
      </c>
      <c r="N351" t="s">
        <v>120</v>
      </c>
      <c r="O351" t="s">
        <v>121</v>
      </c>
      <c r="P351" s="6">
        <v>96950</v>
      </c>
      <c r="Q351" t="s">
        <v>122</v>
      </c>
      <c r="S351" s="8">
        <v>16702886108</v>
      </c>
      <c r="U351" t="s">
        <v>3472</v>
      </c>
      <c r="V351">
        <v>23622</v>
      </c>
      <c r="W351" t="s">
        <v>124</v>
      </c>
      <c r="Y351" t="s">
        <v>1426</v>
      </c>
      <c r="Z351" t="s">
        <v>3473</v>
      </c>
      <c r="AB351" t="s">
        <v>128</v>
      </c>
      <c r="AC351" t="s">
        <v>3474</v>
      </c>
      <c r="AE351" t="s">
        <v>120</v>
      </c>
      <c r="AF351" t="s">
        <v>121</v>
      </c>
      <c r="AG351" s="6">
        <v>96950</v>
      </c>
      <c r="AH351" t="s">
        <v>122</v>
      </c>
      <c r="AJ351" s="8">
        <v>16702886108</v>
      </c>
      <c r="AL351" t="s">
        <v>3475</v>
      </c>
      <c r="BE351" t="str">
        <f>"49-9071.00"</f>
        <v>49-9071.00</v>
      </c>
      <c r="BF351" t="s">
        <v>156</v>
      </c>
      <c r="BG351" t="s">
        <v>6158</v>
      </c>
      <c r="BH351" t="s">
        <v>6159</v>
      </c>
      <c r="BI351">
        <v>10</v>
      </c>
      <c r="BK351" s="1">
        <v>45565</v>
      </c>
      <c r="BL351" s="1">
        <v>45929</v>
      </c>
      <c r="BO351">
        <v>40</v>
      </c>
      <c r="BP351">
        <v>0</v>
      </c>
      <c r="BQ351">
        <v>8</v>
      </c>
      <c r="BR351">
        <v>8</v>
      </c>
      <c r="BS351">
        <v>8</v>
      </c>
      <c r="BT351">
        <v>8</v>
      </c>
      <c r="BU351">
        <v>8</v>
      </c>
      <c r="BV351">
        <v>0</v>
      </c>
      <c r="BW351" t="str">
        <f>"8:00 AM"</f>
        <v>8:00 AM</v>
      </c>
      <c r="BX351" t="str">
        <f>"5:00 PM"</f>
        <v>5:00 PM</v>
      </c>
      <c r="BY351" t="s">
        <v>159</v>
      </c>
      <c r="BZ351">
        <v>0</v>
      </c>
      <c r="CA351">
        <v>24</v>
      </c>
      <c r="CB351" t="s">
        <v>117</v>
      </c>
      <c r="CD351" t="s">
        <v>6160</v>
      </c>
      <c r="CE351" t="s">
        <v>3479</v>
      </c>
      <c r="CG351" t="s">
        <v>120</v>
      </c>
      <c r="CH351" t="s">
        <v>121</v>
      </c>
      <c r="CI351" s="6">
        <v>96950</v>
      </c>
      <c r="CJ351" s="10">
        <v>9.75</v>
      </c>
      <c r="CK351" s="10">
        <v>9.75</v>
      </c>
      <c r="CL351" s="10">
        <v>14.63</v>
      </c>
      <c r="CM351" s="10">
        <v>14.63</v>
      </c>
      <c r="CN351" t="s">
        <v>137</v>
      </c>
      <c r="CO351" t="s">
        <v>162</v>
      </c>
      <c r="CP351" t="s">
        <v>138</v>
      </c>
      <c r="CR351" t="s">
        <v>117</v>
      </c>
      <c r="CS351" t="s">
        <v>139</v>
      </c>
      <c r="CT351" t="s">
        <v>139</v>
      </c>
      <c r="CU351" t="s">
        <v>139</v>
      </c>
      <c r="CV351" t="s">
        <v>140</v>
      </c>
      <c r="CW351" t="s">
        <v>139</v>
      </c>
      <c r="CX351" t="s">
        <v>139</v>
      </c>
      <c r="CY351" t="s">
        <v>13062</v>
      </c>
      <c r="CZ351" s="8">
        <v>16702886108</v>
      </c>
      <c r="DA351" t="s">
        <v>3475</v>
      </c>
      <c r="DB351" t="s">
        <v>164</v>
      </c>
      <c r="DC351" t="s">
        <v>139</v>
      </c>
      <c r="DD351" t="s">
        <v>117</v>
      </c>
      <c r="DE351" t="s">
        <v>1426</v>
      </c>
      <c r="DF351" t="s">
        <v>3473</v>
      </c>
      <c r="DG351" t="s">
        <v>13063</v>
      </c>
      <c r="DH351" t="s">
        <v>3472</v>
      </c>
      <c r="DI351" t="s">
        <v>3470</v>
      </c>
      <c r="DJ351" t="s">
        <v>3475</v>
      </c>
    </row>
    <row r="352" spans="1:114" ht="15" customHeight="1" x14ac:dyDescent="0.35">
      <c r="A352" t="s">
        <v>11009</v>
      </c>
      <c r="B352" t="s">
        <v>144</v>
      </c>
      <c r="C352" s="1">
        <v>45506</v>
      </c>
      <c r="D352" s="1">
        <v>45583</v>
      </c>
      <c r="E352" t="s">
        <v>211</v>
      </c>
      <c r="G352" t="s">
        <v>117</v>
      </c>
      <c r="H352" t="s">
        <v>117</v>
      </c>
      <c r="I352" t="s">
        <v>117</v>
      </c>
      <c r="J352" t="s">
        <v>466</v>
      </c>
      <c r="L352" t="s">
        <v>467</v>
      </c>
      <c r="M352" t="s">
        <v>468</v>
      </c>
      <c r="N352" t="s">
        <v>136</v>
      </c>
      <c r="O352" t="s">
        <v>121</v>
      </c>
      <c r="P352" s="6">
        <v>96950</v>
      </c>
      <c r="Q352" t="s">
        <v>122</v>
      </c>
      <c r="S352" s="8">
        <v>16707885235</v>
      </c>
      <c r="U352" t="s">
        <v>470</v>
      </c>
      <c r="V352">
        <v>236116</v>
      </c>
      <c r="W352" t="s">
        <v>124</v>
      </c>
      <c r="Y352" t="s">
        <v>471</v>
      </c>
      <c r="Z352" t="s">
        <v>472</v>
      </c>
      <c r="AA352" t="s">
        <v>473</v>
      </c>
      <c r="AB352" t="s">
        <v>474</v>
      </c>
      <c r="AC352" t="s">
        <v>475</v>
      </c>
      <c r="AD352" t="s">
        <v>476</v>
      </c>
      <c r="AE352" t="s">
        <v>136</v>
      </c>
      <c r="AF352" t="s">
        <v>121</v>
      </c>
      <c r="AG352" s="6">
        <v>96950</v>
      </c>
      <c r="AH352" t="s">
        <v>122</v>
      </c>
      <c r="AJ352" s="8">
        <v>16707885235</v>
      </c>
      <c r="AL352" t="s">
        <v>477</v>
      </c>
      <c r="BE352" t="str">
        <f>"49-9071.00"</f>
        <v>49-9071.00</v>
      </c>
      <c r="BF352" t="s">
        <v>156</v>
      </c>
      <c r="BG352" t="s">
        <v>478</v>
      </c>
      <c r="BH352" t="s">
        <v>479</v>
      </c>
      <c r="BI352">
        <v>6</v>
      </c>
      <c r="BJ352">
        <v>6</v>
      </c>
      <c r="BK352" s="1">
        <v>45611</v>
      </c>
      <c r="BL352" s="1">
        <v>45930</v>
      </c>
      <c r="BM352" s="1">
        <v>45611</v>
      </c>
      <c r="BN352" s="1">
        <v>45930</v>
      </c>
      <c r="BO352">
        <v>35</v>
      </c>
      <c r="BP352">
        <v>0</v>
      </c>
      <c r="BQ352">
        <v>7</v>
      </c>
      <c r="BR352">
        <v>7</v>
      </c>
      <c r="BS352">
        <v>7</v>
      </c>
      <c r="BT352">
        <v>7</v>
      </c>
      <c r="BU352">
        <v>7</v>
      </c>
      <c r="BV352">
        <v>0</v>
      </c>
      <c r="BW352" t="str">
        <f>"8:00 AM"</f>
        <v>8:00 AM</v>
      </c>
      <c r="BX352" t="str">
        <f>"4:00 PM"</f>
        <v>4:00 PM</v>
      </c>
      <c r="BY352" t="s">
        <v>159</v>
      </c>
      <c r="BZ352">
        <v>0</v>
      </c>
      <c r="CA352">
        <v>24</v>
      </c>
      <c r="CB352" t="s">
        <v>117</v>
      </c>
      <c r="CD352" t="s">
        <v>480</v>
      </c>
      <c r="CE352" t="s">
        <v>475</v>
      </c>
      <c r="CF352" t="s">
        <v>476</v>
      </c>
      <c r="CG352" t="s">
        <v>136</v>
      </c>
      <c r="CH352" t="s">
        <v>121</v>
      </c>
      <c r="CI352" s="6">
        <v>96950</v>
      </c>
      <c r="CJ352" s="10">
        <v>9.75</v>
      </c>
      <c r="CK352" s="10">
        <v>9.75</v>
      </c>
      <c r="CL352" s="10">
        <v>14.63</v>
      </c>
      <c r="CM352" s="10">
        <v>14.63</v>
      </c>
      <c r="CN352" t="s">
        <v>137</v>
      </c>
      <c r="CO352" t="s">
        <v>2428</v>
      </c>
      <c r="CP352" t="s">
        <v>138</v>
      </c>
      <c r="CR352" t="s">
        <v>117</v>
      </c>
      <c r="CS352" t="s">
        <v>139</v>
      </c>
      <c r="CT352" t="s">
        <v>139</v>
      </c>
      <c r="CU352" t="s">
        <v>139</v>
      </c>
      <c r="CV352" t="s">
        <v>140</v>
      </c>
      <c r="CW352" t="s">
        <v>139</v>
      </c>
      <c r="CX352" t="s">
        <v>139</v>
      </c>
      <c r="CY352" t="s">
        <v>3389</v>
      </c>
      <c r="CZ352" s="8">
        <v>16707885235</v>
      </c>
      <c r="DA352" t="s">
        <v>477</v>
      </c>
      <c r="DB352" t="s">
        <v>140</v>
      </c>
      <c r="DC352" t="s">
        <v>139</v>
      </c>
      <c r="DD352" t="s">
        <v>117</v>
      </c>
    </row>
    <row r="353" spans="1:114" ht="15" customHeight="1" x14ac:dyDescent="0.35">
      <c r="A353" t="s">
        <v>15985</v>
      </c>
      <c r="B353" t="s">
        <v>166</v>
      </c>
      <c r="C353" s="1">
        <v>45506</v>
      </c>
      <c r="D353" s="1">
        <v>45583</v>
      </c>
      <c r="E353" t="s">
        <v>211</v>
      </c>
      <c r="G353" t="s">
        <v>117</v>
      </c>
      <c r="H353" t="s">
        <v>117</v>
      </c>
      <c r="I353" t="s">
        <v>117</v>
      </c>
      <c r="J353" t="s">
        <v>8824</v>
      </c>
      <c r="K353" t="s">
        <v>13071</v>
      </c>
      <c r="L353" t="s">
        <v>15349</v>
      </c>
      <c r="M353" t="s">
        <v>15350</v>
      </c>
      <c r="N353" t="s">
        <v>136</v>
      </c>
      <c r="O353" t="s">
        <v>121</v>
      </c>
      <c r="P353" s="6">
        <v>96950</v>
      </c>
      <c r="Q353" t="s">
        <v>122</v>
      </c>
      <c r="S353" s="8">
        <v>16702882902</v>
      </c>
      <c r="U353" t="s">
        <v>5915</v>
      </c>
      <c r="V353">
        <v>72232</v>
      </c>
      <c r="W353" t="s">
        <v>124</v>
      </c>
      <c r="Y353" t="s">
        <v>15351</v>
      </c>
      <c r="Z353" t="s">
        <v>15352</v>
      </c>
      <c r="AB353" t="s">
        <v>205</v>
      </c>
      <c r="AC353" t="s">
        <v>15349</v>
      </c>
      <c r="AD353" t="s">
        <v>15350</v>
      </c>
      <c r="AE353" t="s">
        <v>136</v>
      </c>
      <c r="AF353" t="s">
        <v>121</v>
      </c>
      <c r="AG353" s="6">
        <v>96950</v>
      </c>
      <c r="AH353" t="s">
        <v>122</v>
      </c>
      <c r="AJ353" s="8">
        <v>16702850138</v>
      </c>
      <c r="AL353" t="s">
        <v>5917</v>
      </c>
      <c r="BE353" t="str">
        <f>"35-2021.00"</f>
        <v>35-2021.00</v>
      </c>
      <c r="BF353" t="s">
        <v>438</v>
      </c>
      <c r="BG353" t="s">
        <v>15354</v>
      </c>
      <c r="BH353" t="s">
        <v>13075</v>
      </c>
      <c r="BI353">
        <v>6</v>
      </c>
      <c r="BK353" s="1">
        <v>45566</v>
      </c>
      <c r="BL353" s="1">
        <v>45930</v>
      </c>
      <c r="BO353">
        <v>35</v>
      </c>
      <c r="BP353">
        <v>0</v>
      </c>
      <c r="BQ353">
        <v>7</v>
      </c>
      <c r="BR353">
        <v>7</v>
      </c>
      <c r="BS353">
        <v>7</v>
      </c>
      <c r="BT353">
        <v>7</v>
      </c>
      <c r="BU353">
        <v>7</v>
      </c>
      <c r="BV353">
        <v>0</v>
      </c>
      <c r="BW353" t="str">
        <f>"7:00 AM"</f>
        <v>7:00 AM</v>
      </c>
      <c r="BX353" t="str">
        <f>"3:00 PM"</f>
        <v>3:00 PM</v>
      </c>
      <c r="BY353" t="s">
        <v>133</v>
      </c>
      <c r="BZ353">
        <v>0</v>
      </c>
      <c r="CA353">
        <v>3</v>
      </c>
      <c r="CB353" t="s">
        <v>117</v>
      </c>
      <c r="CD353" t="s">
        <v>15355</v>
      </c>
      <c r="CE353" t="s">
        <v>15356</v>
      </c>
      <c r="CF353" t="s">
        <v>15350</v>
      </c>
      <c r="CG353" t="s">
        <v>136</v>
      </c>
      <c r="CH353" t="s">
        <v>121</v>
      </c>
      <c r="CI353" s="6">
        <v>96950</v>
      </c>
      <c r="CJ353" s="10">
        <v>7.85</v>
      </c>
      <c r="CK353" s="10">
        <v>7.85</v>
      </c>
      <c r="CL353" s="10">
        <v>11.76</v>
      </c>
      <c r="CM353" s="10">
        <v>11.76</v>
      </c>
      <c r="CN353" t="s">
        <v>137</v>
      </c>
      <c r="CP353" t="s">
        <v>138</v>
      </c>
      <c r="CR353" t="s">
        <v>117</v>
      </c>
      <c r="CS353" t="s">
        <v>139</v>
      </c>
      <c r="CT353" t="s">
        <v>140</v>
      </c>
      <c r="CU353" t="s">
        <v>139</v>
      </c>
      <c r="CV353" t="s">
        <v>140</v>
      </c>
      <c r="CW353" t="s">
        <v>139</v>
      </c>
      <c r="CX353" t="s">
        <v>140</v>
      </c>
      <c r="CY353" t="s">
        <v>8831</v>
      </c>
      <c r="CZ353" s="8">
        <v>16702850138</v>
      </c>
      <c r="DA353" t="s">
        <v>5917</v>
      </c>
      <c r="DB353" t="s">
        <v>140</v>
      </c>
      <c r="DC353" t="s">
        <v>139</v>
      </c>
      <c r="DD353" t="s">
        <v>117</v>
      </c>
    </row>
    <row r="354" spans="1:114" ht="15" customHeight="1" x14ac:dyDescent="0.35">
      <c r="A354" t="s">
        <v>6471</v>
      </c>
      <c r="B354" t="s">
        <v>166</v>
      </c>
      <c r="C354" s="1">
        <v>45511</v>
      </c>
      <c r="D354" s="1">
        <v>45583</v>
      </c>
      <c r="E354" t="s">
        <v>211</v>
      </c>
      <c r="G354" t="s">
        <v>117</v>
      </c>
      <c r="H354" t="s">
        <v>117</v>
      </c>
      <c r="I354" t="s">
        <v>117</v>
      </c>
      <c r="J354" t="s">
        <v>6472</v>
      </c>
      <c r="L354" t="s">
        <v>6473</v>
      </c>
      <c r="N354" t="s">
        <v>120</v>
      </c>
      <c r="O354" t="s">
        <v>121</v>
      </c>
      <c r="P354" s="6">
        <v>96950</v>
      </c>
      <c r="Q354" t="s">
        <v>122</v>
      </c>
      <c r="S354" s="8">
        <v>16702883526</v>
      </c>
      <c r="U354" t="s">
        <v>6474</v>
      </c>
      <c r="V354">
        <v>445110</v>
      </c>
      <c r="W354" t="s">
        <v>124</v>
      </c>
      <c r="Y354" t="s">
        <v>1041</v>
      </c>
      <c r="Z354" t="s">
        <v>6475</v>
      </c>
      <c r="AB354" t="s">
        <v>6366</v>
      </c>
      <c r="AC354" t="s">
        <v>6473</v>
      </c>
      <c r="AE354" t="s">
        <v>120</v>
      </c>
      <c r="AF354" t="s">
        <v>121</v>
      </c>
      <c r="AG354" s="6">
        <v>96950</v>
      </c>
      <c r="AH354" t="s">
        <v>122</v>
      </c>
      <c r="AJ354" s="8">
        <v>16702883526</v>
      </c>
      <c r="AL354" t="s">
        <v>6476</v>
      </c>
      <c r="BE354" t="str">
        <f>"43-3031.00"</f>
        <v>43-3031.00</v>
      </c>
      <c r="BF354" t="s">
        <v>357</v>
      </c>
      <c r="BG354" t="s">
        <v>6477</v>
      </c>
      <c r="BH354" t="s">
        <v>6478</v>
      </c>
      <c r="BI354">
        <v>2</v>
      </c>
      <c r="BK354" s="1">
        <v>45566</v>
      </c>
      <c r="BL354" s="1">
        <v>45930</v>
      </c>
      <c r="BO354">
        <v>35</v>
      </c>
      <c r="BP354">
        <v>0</v>
      </c>
      <c r="BQ354">
        <v>7</v>
      </c>
      <c r="BR354">
        <v>7</v>
      </c>
      <c r="BS354">
        <v>7</v>
      </c>
      <c r="BT354">
        <v>7</v>
      </c>
      <c r="BU354">
        <v>7</v>
      </c>
      <c r="BV354">
        <v>0</v>
      </c>
      <c r="BW354" t="str">
        <f>"9:00 AM"</f>
        <v>9:00 AM</v>
      </c>
      <c r="BX354" t="str">
        <f>"4:00 PM"</f>
        <v>4:00 PM</v>
      </c>
      <c r="BY354" t="s">
        <v>159</v>
      </c>
      <c r="BZ354">
        <v>0</v>
      </c>
      <c r="CA354">
        <v>24</v>
      </c>
      <c r="CB354" t="s">
        <v>117</v>
      </c>
      <c r="CD354" t="s">
        <v>6479</v>
      </c>
      <c r="CE354" t="s">
        <v>2714</v>
      </c>
      <c r="CG354" t="s">
        <v>120</v>
      </c>
      <c r="CH354" t="s">
        <v>121</v>
      </c>
      <c r="CI354" s="6">
        <v>96950</v>
      </c>
      <c r="CJ354" s="10">
        <v>12.28</v>
      </c>
      <c r="CK354" s="10">
        <v>12.28</v>
      </c>
      <c r="CL354" s="10">
        <v>0</v>
      </c>
      <c r="CM354" s="10">
        <v>0</v>
      </c>
      <c r="CN354" t="s">
        <v>137</v>
      </c>
      <c r="CO354" t="s">
        <v>194</v>
      </c>
      <c r="CP354" t="s">
        <v>138</v>
      </c>
      <c r="CR354" t="s">
        <v>117</v>
      </c>
      <c r="CS354" t="s">
        <v>139</v>
      </c>
      <c r="CT354" t="s">
        <v>140</v>
      </c>
      <c r="CU354" t="s">
        <v>140</v>
      </c>
      <c r="CV354" t="s">
        <v>140</v>
      </c>
      <c r="CW354" t="s">
        <v>139</v>
      </c>
      <c r="CX354" t="s">
        <v>140</v>
      </c>
      <c r="CY354" t="s">
        <v>6480</v>
      </c>
      <c r="CZ354" s="8">
        <v>16702883526</v>
      </c>
      <c r="DA354" t="s">
        <v>6476</v>
      </c>
      <c r="DB354" t="s">
        <v>140</v>
      </c>
      <c r="DC354" t="s">
        <v>139</v>
      </c>
      <c r="DD354" t="s">
        <v>117</v>
      </c>
    </row>
    <row r="355" spans="1:114" ht="15" customHeight="1" x14ac:dyDescent="0.35">
      <c r="A355" t="s">
        <v>6555</v>
      </c>
      <c r="B355" t="s">
        <v>144</v>
      </c>
      <c r="C355" s="1">
        <v>45515</v>
      </c>
      <c r="D355" s="1">
        <v>45583</v>
      </c>
      <c r="E355" t="s">
        <v>116</v>
      </c>
      <c r="F355" s="1">
        <v>45595</v>
      </c>
      <c r="G355" t="s">
        <v>117</v>
      </c>
      <c r="H355" t="s">
        <v>117</v>
      </c>
      <c r="I355" t="s">
        <v>117</v>
      </c>
      <c r="J355" t="s">
        <v>2606</v>
      </c>
      <c r="K355" t="s">
        <v>2607</v>
      </c>
      <c r="L355" t="s">
        <v>3899</v>
      </c>
      <c r="N355" t="s">
        <v>136</v>
      </c>
      <c r="O355" t="s">
        <v>121</v>
      </c>
      <c r="P355" s="6">
        <v>96950</v>
      </c>
      <c r="Q355" t="s">
        <v>122</v>
      </c>
      <c r="S355" s="8">
        <v>16703221234</v>
      </c>
      <c r="T355">
        <v>781</v>
      </c>
      <c r="U355" t="s">
        <v>2609</v>
      </c>
      <c r="V355">
        <v>721110</v>
      </c>
      <c r="W355" t="s">
        <v>124</v>
      </c>
      <c r="Y355" t="s">
        <v>2610</v>
      </c>
      <c r="Z355" t="s">
        <v>2611</v>
      </c>
      <c r="AA355" t="s">
        <v>2612</v>
      </c>
      <c r="AB355" t="s">
        <v>2613</v>
      </c>
      <c r="AC355" t="s">
        <v>3899</v>
      </c>
      <c r="AE355" t="s">
        <v>136</v>
      </c>
      <c r="AF355" t="s">
        <v>121</v>
      </c>
      <c r="AG355" s="6">
        <v>96950</v>
      </c>
      <c r="AH355" t="s">
        <v>122</v>
      </c>
      <c r="AJ355" s="8">
        <v>16703221234</v>
      </c>
      <c r="AK355">
        <v>781</v>
      </c>
      <c r="AL355" t="s">
        <v>2614</v>
      </c>
      <c r="BE355" t="str">
        <f>"49-9071.00"</f>
        <v>49-9071.00</v>
      </c>
      <c r="BF355" t="s">
        <v>156</v>
      </c>
      <c r="BG355" t="s">
        <v>3900</v>
      </c>
      <c r="BH355" t="s">
        <v>3901</v>
      </c>
      <c r="BI355">
        <v>4</v>
      </c>
      <c r="BJ355">
        <v>4</v>
      </c>
      <c r="BK355" s="1">
        <v>45597</v>
      </c>
      <c r="BL355" s="1">
        <v>45961</v>
      </c>
      <c r="BM355" s="1">
        <v>45597</v>
      </c>
      <c r="BN355" s="1">
        <v>45961</v>
      </c>
      <c r="BO355">
        <v>40</v>
      </c>
      <c r="BP355">
        <v>8</v>
      </c>
      <c r="BQ355">
        <v>8</v>
      </c>
      <c r="BR355">
        <v>8</v>
      </c>
      <c r="BS355">
        <v>0</v>
      </c>
      <c r="BT355">
        <v>8</v>
      </c>
      <c r="BU355">
        <v>8</v>
      </c>
      <c r="BV355">
        <v>0</v>
      </c>
      <c r="BW355" t="str">
        <f>"8:00 AM"</f>
        <v>8:00 AM</v>
      </c>
      <c r="BX355" t="str">
        <f>"4:00 PM"</f>
        <v>4:00 PM</v>
      </c>
      <c r="BY355" t="s">
        <v>159</v>
      </c>
      <c r="BZ355">
        <v>0</v>
      </c>
      <c r="CA355">
        <v>24</v>
      </c>
      <c r="CB355" t="s">
        <v>117</v>
      </c>
      <c r="CD355" t="s">
        <v>3902</v>
      </c>
      <c r="CE355" t="s">
        <v>3903</v>
      </c>
      <c r="CG355" t="s">
        <v>136</v>
      </c>
      <c r="CH355" t="s">
        <v>121</v>
      </c>
      <c r="CI355" s="6">
        <v>96950</v>
      </c>
      <c r="CJ355" s="10">
        <v>9.5399999999999991</v>
      </c>
      <c r="CK355" s="10">
        <v>9.5399999999999991</v>
      </c>
      <c r="CL355" s="10">
        <v>14.31</v>
      </c>
      <c r="CM355" s="10">
        <v>14.31</v>
      </c>
      <c r="CN355" t="s">
        <v>137</v>
      </c>
      <c r="CO355" t="s">
        <v>6534</v>
      </c>
      <c r="CP355" t="s">
        <v>138</v>
      </c>
      <c r="CR355" t="s">
        <v>117</v>
      </c>
      <c r="CS355" t="s">
        <v>139</v>
      </c>
      <c r="CT355" t="s">
        <v>140</v>
      </c>
      <c r="CU355" t="s">
        <v>139</v>
      </c>
      <c r="CV355" t="s">
        <v>140</v>
      </c>
      <c r="CW355" t="s">
        <v>139</v>
      </c>
      <c r="CX355" t="s">
        <v>140</v>
      </c>
      <c r="CY355" t="s">
        <v>3905</v>
      </c>
      <c r="CZ355" s="8">
        <v>16703221234</v>
      </c>
      <c r="DA355" t="s">
        <v>2614</v>
      </c>
      <c r="DB355" t="s">
        <v>140</v>
      </c>
      <c r="DC355" t="s">
        <v>139</v>
      </c>
      <c r="DD355" t="s">
        <v>117</v>
      </c>
    </row>
    <row r="356" spans="1:114" ht="15" customHeight="1" x14ac:dyDescent="0.35">
      <c r="A356" t="s">
        <v>14298</v>
      </c>
      <c r="B356" t="s">
        <v>144</v>
      </c>
      <c r="C356" s="1">
        <v>45519</v>
      </c>
      <c r="D356" s="1">
        <v>45583</v>
      </c>
      <c r="E356" t="s">
        <v>116</v>
      </c>
      <c r="F356" s="1">
        <v>45595</v>
      </c>
      <c r="G356" t="s">
        <v>139</v>
      </c>
      <c r="H356" t="s">
        <v>117</v>
      </c>
      <c r="I356" t="s">
        <v>117</v>
      </c>
      <c r="J356" t="s">
        <v>1435</v>
      </c>
      <c r="L356" t="s">
        <v>14299</v>
      </c>
      <c r="M356" t="s">
        <v>1437</v>
      </c>
      <c r="N356" t="s">
        <v>136</v>
      </c>
      <c r="O356" t="s">
        <v>121</v>
      </c>
      <c r="P356" s="6">
        <v>96950</v>
      </c>
      <c r="Q356" t="s">
        <v>122</v>
      </c>
      <c r="S356" s="8">
        <v>16702350561</v>
      </c>
      <c r="T356">
        <v>100</v>
      </c>
      <c r="U356" t="s">
        <v>1438</v>
      </c>
      <c r="V356">
        <v>531110</v>
      </c>
      <c r="W356" t="s">
        <v>124</v>
      </c>
      <c r="Y356" t="s">
        <v>7889</v>
      </c>
      <c r="Z356" t="s">
        <v>7890</v>
      </c>
      <c r="AA356" t="s">
        <v>7891</v>
      </c>
      <c r="AB356" t="s">
        <v>7892</v>
      </c>
      <c r="AC356" t="s">
        <v>14299</v>
      </c>
      <c r="AD356" t="s">
        <v>1437</v>
      </c>
      <c r="AE356" t="s">
        <v>136</v>
      </c>
      <c r="AF356" t="s">
        <v>121</v>
      </c>
      <c r="AG356" s="6">
        <v>96950</v>
      </c>
      <c r="AH356" t="s">
        <v>122</v>
      </c>
      <c r="AJ356" s="8">
        <v>16702350561</v>
      </c>
      <c r="AK356">
        <v>100</v>
      </c>
      <c r="AL356" t="s">
        <v>1441</v>
      </c>
      <c r="BE356" t="str">
        <f>"11-3021.00"</f>
        <v>11-3021.00</v>
      </c>
      <c r="BF356" t="s">
        <v>14300</v>
      </c>
      <c r="BG356" t="s">
        <v>14301</v>
      </c>
      <c r="BH356" t="s">
        <v>14302</v>
      </c>
      <c r="BI356">
        <v>1</v>
      </c>
      <c r="BJ356">
        <v>1</v>
      </c>
      <c r="BK356" s="1">
        <v>45597</v>
      </c>
      <c r="BL356" s="1">
        <v>46691</v>
      </c>
      <c r="BM356" s="1">
        <v>45597</v>
      </c>
      <c r="BN356" s="1">
        <v>46691</v>
      </c>
      <c r="BO356">
        <v>35</v>
      </c>
      <c r="BP356">
        <v>0</v>
      </c>
      <c r="BQ356">
        <v>7</v>
      </c>
      <c r="BR356">
        <v>7</v>
      </c>
      <c r="BS356">
        <v>7</v>
      </c>
      <c r="BT356">
        <v>7</v>
      </c>
      <c r="BU356">
        <v>7</v>
      </c>
      <c r="BV356">
        <v>0</v>
      </c>
      <c r="BW356" t="str">
        <f>"8:00 AM"</f>
        <v>8:00 AM</v>
      </c>
      <c r="BX356" t="str">
        <f>"5:00 PM"</f>
        <v>5:00 PM</v>
      </c>
      <c r="BY356" t="s">
        <v>588</v>
      </c>
      <c r="BZ356">
        <v>0</v>
      </c>
      <c r="CA356">
        <v>48</v>
      </c>
      <c r="CB356" t="s">
        <v>139</v>
      </c>
      <c r="CC356">
        <v>5</v>
      </c>
      <c r="CD356" t="s">
        <v>14303</v>
      </c>
      <c r="CE356" t="s">
        <v>14299</v>
      </c>
      <c r="CF356" t="s">
        <v>1437</v>
      </c>
      <c r="CG356" t="s">
        <v>136</v>
      </c>
      <c r="CH356" t="s">
        <v>121</v>
      </c>
      <c r="CI356" s="6">
        <v>96950</v>
      </c>
      <c r="CJ356" s="10">
        <v>5000</v>
      </c>
      <c r="CK356" s="10">
        <v>5000</v>
      </c>
      <c r="CL356" s="10">
        <v>0</v>
      </c>
      <c r="CM356" s="10">
        <v>0</v>
      </c>
      <c r="CN356" t="s">
        <v>375</v>
      </c>
      <c r="CO356" t="s">
        <v>1446</v>
      </c>
      <c r="CP356" t="s">
        <v>138</v>
      </c>
      <c r="CR356" t="s">
        <v>117</v>
      </c>
      <c r="CS356" t="s">
        <v>139</v>
      </c>
      <c r="CT356" t="s">
        <v>140</v>
      </c>
      <c r="CU356" t="s">
        <v>140</v>
      </c>
      <c r="CV356" t="s">
        <v>139</v>
      </c>
      <c r="CW356" t="s">
        <v>139</v>
      </c>
      <c r="CX356" t="s">
        <v>140</v>
      </c>
      <c r="CY356" t="s">
        <v>1447</v>
      </c>
      <c r="CZ356" s="8">
        <v>16702350561</v>
      </c>
      <c r="DA356" t="s">
        <v>1441</v>
      </c>
      <c r="DB356" t="s">
        <v>142</v>
      </c>
      <c r="DC356" t="s">
        <v>139</v>
      </c>
      <c r="DD356" t="s">
        <v>117</v>
      </c>
    </row>
    <row r="357" spans="1:114" ht="15" customHeight="1" x14ac:dyDescent="0.35">
      <c r="A357" t="s">
        <v>11071</v>
      </c>
      <c r="B357" t="s">
        <v>144</v>
      </c>
      <c r="C357" s="1">
        <v>45525</v>
      </c>
      <c r="D357" s="1">
        <v>45583</v>
      </c>
      <c r="E357" t="s">
        <v>116</v>
      </c>
      <c r="F357" s="1">
        <v>45625</v>
      </c>
      <c r="G357" t="s">
        <v>117</v>
      </c>
      <c r="H357" t="s">
        <v>117</v>
      </c>
      <c r="I357" t="s">
        <v>117</v>
      </c>
      <c r="J357" t="s">
        <v>1435</v>
      </c>
      <c r="L357" t="s">
        <v>4880</v>
      </c>
      <c r="M357" t="s">
        <v>1437</v>
      </c>
      <c r="N357" t="s">
        <v>136</v>
      </c>
      <c r="O357" t="s">
        <v>121</v>
      </c>
      <c r="P357" s="6">
        <v>96950</v>
      </c>
      <c r="Q357" t="s">
        <v>122</v>
      </c>
      <c r="S357" s="8">
        <v>16702350561</v>
      </c>
      <c r="T357">
        <v>100</v>
      </c>
      <c r="U357" t="s">
        <v>1438</v>
      </c>
      <c r="V357">
        <v>531110</v>
      </c>
      <c r="W357" t="s">
        <v>124</v>
      </c>
      <c r="Y357" t="s">
        <v>1439</v>
      </c>
      <c r="Z357" t="s">
        <v>1440</v>
      </c>
      <c r="AA357" t="s">
        <v>827</v>
      </c>
      <c r="AB357" t="s">
        <v>474</v>
      </c>
      <c r="AC357" t="s">
        <v>4880</v>
      </c>
      <c r="AD357" t="s">
        <v>1437</v>
      </c>
      <c r="AE357" t="s">
        <v>136</v>
      </c>
      <c r="AF357" t="s">
        <v>121</v>
      </c>
      <c r="AG357" s="6">
        <v>96950</v>
      </c>
      <c r="AH357" t="s">
        <v>122</v>
      </c>
      <c r="AJ357" s="8">
        <v>16702350561</v>
      </c>
      <c r="AK357">
        <v>100</v>
      </c>
      <c r="AL357" t="s">
        <v>1441</v>
      </c>
      <c r="BE357" t="str">
        <f>"27-1024.00"</f>
        <v>27-1024.00</v>
      </c>
      <c r="BF357" t="s">
        <v>1059</v>
      </c>
      <c r="BG357" t="s">
        <v>11072</v>
      </c>
      <c r="BH357" t="s">
        <v>11073</v>
      </c>
      <c r="BI357">
        <v>1</v>
      </c>
      <c r="BJ357">
        <v>1</v>
      </c>
      <c r="BK357" s="1">
        <v>45627</v>
      </c>
      <c r="BL357" s="1">
        <v>45991</v>
      </c>
      <c r="BM357" s="1">
        <v>45627</v>
      </c>
      <c r="BN357" s="1">
        <v>45991</v>
      </c>
      <c r="BO357">
        <v>35</v>
      </c>
      <c r="BP357">
        <v>0</v>
      </c>
      <c r="BQ357">
        <v>7</v>
      </c>
      <c r="BR357">
        <v>7</v>
      </c>
      <c r="BS357">
        <v>7</v>
      </c>
      <c r="BT357">
        <v>7</v>
      </c>
      <c r="BU357">
        <v>7</v>
      </c>
      <c r="BV357">
        <v>0</v>
      </c>
      <c r="BW357" t="str">
        <f>"8:00 AM"</f>
        <v>8:00 AM</v>
      </c>
      <c r="BX357" t="str">
        <f>"5:00 PM"</f>
        <v>5:00 PM</v>
      </c>
      <c r="BY357" t="s">
        <v>588</v>
      </c>
      <c r="BZ357">
        <v>0</v>
      </c>
      <c r="CA357">
        <v>6</v>
      </c>
      <c r="CB357" t="s">
        <v>117</v>
      </c>
      <c r="CD357" t="s">
        <v>11074</v>
      </c>
      <c r="CE357" t="s">
        <v>7176</v>
      </c>
      <c r="CF357" t="s">
        <v>1437</v>
      </c>
      <c r="CG357" t="s">
        <v>136</v>
      </c>
      <c r="CH357" t="s">
        <v>121</v>
      </c>
      <c r="CI357" s="6">
        <v>96950</v>
      </c>
      <c r="CJ357" s="10">
        <v>10.130000000000001</v>
      </c>
      <c r="CK357" s="10">
        <v>10.130000000000001</v>
      </c>
      <c r="CL357" s="10">
        <v>15.2</v>
      </c>
      <c r="CM357" s="10">
        <v>15.2</v>
      </c>
      <c r="CN357" t="s">
        <v>137</v>
      </c>
      <c r="CO357" t="s">
        <v>1446</v>
      </c>
      <c r="CP357" t="s">
        <v>138</v>
      </c>
      <c r="CR357" t="s">
        <v>117</v>
      </c>
      <c r="CS357" t="s">
        <v>139</v>
      </c>
      <c r="CT357" t="s">
        <v>140</v>
      </c>
      <c r="CU357" t="s">
        <v>139</v>
      </c>
      <c r="CV357" t="s">
        <v>139</v>
      </c>
      <c r="CW357" t="s">
        <v>139</v>
      </c>
      <c r="CX357" t="s">
        <v>140</v>
      </c>
      <c r="CY357" t="s">
        <v>1447</v>
      </c>
      <c r="CZ357" s="8">
        <v>16702350561</v>
      </c>
      <c r="DA357" t="s">
        <v>1441</v>
      </c>
      <c r="DB357" t="s">
        <v>142</v>
      </c>
      <c r="DC357" t="s">
        <v>139</v>
      </c>
      <c r="DD357" t="s">
        <v>117</v>
      </c>
    </row>
    <row r="358" spans="1:114" ht="15" customHeight="1" x14ac:dyDescent="0.35">
      <c r="A358" t="s">
        <v>17004</v>
      </c>
      <c r="B358" t="s">
        <v>294</v>
      </c>
      <c r="C358" s="1">
        <v>45526</v>
      </c>
      <c r="D358" s="1">
        <v>45583</v>
      </c>
      <c r="E358" t="s">
        <v>211</v>
      </c>
      <c r="G358" t="s">
        <v>117</v>
      </c>
      <c r="H358" t="s">
        <v>117</v>
      </c>
      <c r="I358" t="s">
        <v>117</v>
      </c>
      <c r="J358" t="s">
        <v>2945</v>
      </c>
      <c r="K358" t="s">
        <v>2946</v>
      </c>
      <c r="L358" t="s">
        <v>2947</v>
      </c>
      <c r="N358" t="s">
        <v>136</v>
      </c>
      <c r="O358" t="s">
        <v>121</v>
      </c>
      <c r="P358" s="6">
        <v>96950</v>
      </c>
      <c r="Q358" t="s">
        <v>122</v>
      </c>
      <c r="R358" t="s">
        <v>140</v>
      </c>
      <c r="S358" s="8">
        <v>16702347873</v>
      </c>
      <c r="U358" t="s">
        <v>2948</v>
      </c>
      <c r="V358">
        <v>56132</v>
      </c>
      <c r="W358" t="s">
        <v>124</v>
      </c>
      <c r="Y358" t="s">
        <v>2949</v>
      </c>
      <c r="Z358" t="s">
        <v>2950</v>
      </c>
      <c r="AA358" t="s">
        <v>2951</v>
      </c>
      <c r="AB358" t="s">
        <v>128</v>
      </c>
      <c r="AC358" t="s">
        <v>2947</v>
      </c>
      <c r="AE358" t="s">
        <v>120</v>
      </c>
      <c r="AF358" t="s">
        <v>121</v>
      </c>
      <c r="AG358" s="6">
        <v>96950</v>
      </c>
      <c r="AH358" t="s">
        <v>122</v>
      </c>
      <c r="AJ358" s="8">
        <v>16702347873</v>
      </c>
      <c r="AL358" t="s">
        <v>2952</v>
      </c>
      <c r="BE358" t="str">
        <f>"37-2011.00"</f>
        <v>37-2011.00</v>
      </c>
      <c r="BF358" t="s">
        <v>701</v>
      </c>
      <c r="BG358" t="s">
        <v>2953</v>
      </c>
      <c r="BH358" t="s">
        <v>2954</v>
      </c>
      <c r="BI358">
        <v>10</v>
      </c>
      <c r="BJ358">
        <v>9</v>
      </c>
      <c r="BK358" s="1">
        <v>45566</v>
      </c>
      <c r="BL358" s="1">
        <v>45930</v>
      </c>
      <c r="BM358" s="1">
        <v>45583</v>
      </c>
      <c r="BN358" s="1">
        <v>45930</v>
      </c>
      <c r="BO358">
        <v>35</v>
      </c>
      <c r="BP358">
        <v>0</v>
      </c>
      <c r="BQ358">
        <v>7</v>
      </c>
      <c r="BR358">
        <v>7</v>
      </c>
      <c r="BS358">
        <v>7</v>
      </c>
      <c r="BT358">
        <v>7</v>
      </c>
      <c r="BU358">
        <v>7</v>
      </c>
      <c r="BV358">
        <v>0</v>
      </c>
      <c r="BW358" t="str">
        <f>"8:00 AM"</f>
        <v>8:00 AM</v>
      </c>
      <c r="BX358" t="str">
        <f>"4:00 PM"</f>
        <v>4:00 PM</v>
      </c>
      <c r="BY358" t="s">
        <v>133</v>
      </c>
      <c r="BZ358">
        <v>0</v>
      </c>
      <c r="CA358">
        <v>6</v>
      </c>
      <c r="CB358" t="s">
        <v>117</v>
      </c>
      <c r="CD358" t="s">
        <v>2964</v>
      </c>
      <c r="CE358" t="s">
        <v>2956</v>
      </c>
      <c r="CG358" t="s">
        <v>120</v>
      </c>
      <c r="CH358" t="s">
        <v>121</v>
      </c>
      <c r="CI358" s="6">
        <v>96950</v>
      </c>
      <c r="CJ358" s="10">
        <v>8.2899999999999991</v>
      </c>
      <c r="CK358" s="10">
        <v>8.2899999999999991</v>
      </c>
      <c r="CL358" s="10">
        <v>12.44</v>
      </c>
      <c r="CM358" s="10">
        <v>12.44</v>
      </c>
      <c r="CN358" t="s">
        <v>137</v>
      </c>
      <c r="CO358" t="s">
        <v>162</v>
      </c>
      <c r="CP358" t="s">
        <v>138</v>
      </c>
      <c r="CR358" t="s">
        <v>117</v>
      </c>
      <c r="CS358" t="s">
        <v>139</v>
      </c>
      <c r="CT358" t="s">
        <v>140</v>
      </c>
      <c r="CU358" t="s">
        <v>139</v>
      </c>
      <c r="CV358" t="s">
        <v>140</v>
      </c>
      <c r="CW358" t="s">
        <v>139</v>
      </c>
      <c r="CX358" t="s">
        <v>140</v>
      </c>
      <c r="CY358" t="s">
        <v>17005</v>
      </c>
      <c r="CZ358" s="8">
        <v>16702347873</v>
      </c>
      <c r="DA358" t="s">
        <v>2952</v>
      </c>
      <c r="DB358" t="s">
        <v>1257</v>
      </c>
      <c r="DC358" t="s">
        <v>139</v>
      </c>
      <c r="DD358" t="s">
        <v>117</v>
      </c>
    </row>
    <row r="359" spans="1:114" ht="15" customHeight="1" x14ac:dyDescent="0.35">
      <c r="A359" t="s">
        <v>9106</v>
      </c>
      <c r="B359" t="s">
        <v>144</v>
      </c>
      <c r="C359" s="1">
        <v>45533</v>
      </c>
      <c r="D359" s="1">
        <v>45583</v>
      </c>
      <c r="E359" t="s">
        <v>116</v>
      </c>
      <c r="F359" s="1">
        <v>45656</v>
      </c>
      <c r="G359" t="s">
        <v>117</v>
      </c>
      <c r="H359" t="s">
        <v>117</v>
      </c>
      <c r="I359" t="s">
        <v>117</v>
      </c>
      <c r="J359" t="s">
        <v>2589</v>
      </c>
      <c r="K359" t="s">
        <v>140</v>
      </c>
      <c r="L359" t="s">
        <v>2590</v>
      </c>
      <c r="M359" t="s">
        <v>2591</v>
      </c>
      <c r="N359" t="s">
        <v>551</v>
      </c>
      <c r="O359" t="s">
        <v>121</v>
      </c>
      <c r="P359" s="6">
        <v>96952</v>
      </c>
      <c r="Q359" t="s">
        <v>122</v>
      </c>
      <c r="R359" t="s">
        <v>140</v>
      </c>
      <c r="S359" s="8">
        <v>16704339989</v>
      </c>
      <c r="U359" t="s">
        <v>2592</v>
      </c>
      <c r="V359">
        <v>481111</v>
      </c>
      <c r="W359" t="s">
        <v>124</v>
      </c>
      <c r="Y359" t="s">
        <v>2593</v>
      </c>
      <c r="Z359" t="s">
        <v>2594</v>
      </c>
      <c r="AA359" t="s">
        <v>2595</v>
      </c>
      <c r="AB359" t="s">
        <v>205</v>
      </c>
      <c r="AC359" t="s">
        <v>2590</v>
      </c>
      <c r="AD359" t="s">
        <v>2591</v>
      </c>
      <c r="AE359" t="s">
        <v>551</v>
      </c>
      <c r="AF359" t="s">
        <v>121</v>
      </c>
      <c r="AG359" s="6">
        <v>96952</v>
      </c>
      <c r="AH359" t="s">
        <v>122</v>
      </c>
      <c r="AJ359" s="8">
        <v>16704339989</v>
      </c>
      <c r="AL359" t="s">
        <v>2596</v>
      </c>
      <c r="BE359" t="str">
        <f>"53-2012.00"</f>
        <v>53-2012.00</v>
      </c>
      <c r="BF359" t="s">
        <v>7053</v>
      </c>
      <c r="BG359" t="s">
        <v>7054</v>
      </c>
      <c r="BH359" t="s">
        <v>7055</v>
      </c>
      <c r="BI359">
        <v>1</v>
      </c>
      <c r="BJ359">
        <v>1</v>
      </c>
      <c r="BK359" s="1">
        <v>45658</v>
      </c>
      <c r="BL359" s="1">
        <v>46022</v>
      </c>
      <c r="BM359" s="1">
        <v>45658</v>
      </c>
      <c r="BN359" s="1">
        <v>46022</v>
      </c>
      <c r="BO359">
        <v>40</v>
      </c>
      <c r="BP359">
        <v>0</v>
      </c>
      <c r="BQ359">
        <v>8</v>
      </c>
      <c r="BR359">
        <v>8</v>
      </c>
      <c r="BS359">
        <v>8</v>
      </c>
      <c r="BT359">
        <v>8</v>
      </c>
      <c r="BU359">
        <v>8</v>
      </c>
      <c r="BV359">
        <v>0</v>
      </c>
      <c r="BW359" t="str">
        <f>"7:00 AM"</f>
        <v>7:00 AM</v>
      </c>
      <c r="BX359" t="str">
        <f>"6:00 PM"</f>
        <v>6:00 PM</v>
      </c>
      <c r="BY359" t="s">
        <v>159</v>
      </c>
      <c r="BZ359">
        <v>0</v>
      </c>
      <c r="CA359">
        <v>6</v>
      </c>
      <c r="CB359" t="s">
        <v>117</v>
      </c>
      <c r="CD359" s="2" t="s">
        <v>7056</v>
      </c>
      <c r="CE359" t="s">
        <v>2590</v>
      </c>
      <c r="CF359" t="s">
        <v>2591</v>
      </c>
      <c r="CG359" t="s">
        <v>551</v>
      </c>
      <c r="CH359" t="s">
        <v>121</v>
      </c>
      <c r="CI359" s="6">
        <v>96952</v>
      </c>
      <c r="CJ359" s="10">
        <v>7360.5</v>
      </c>
      <c r="CK359" s="10">
        <v>7360.5</v>
      </c>
      <c r="CL359" s="10">
        <v>0</v>
      </c>
      <c r="CM359" s="10">
        <v>0</v>
      </c>
      <c r="CN359" t="s">
        <v>375</v>
      </c>
      <c r="CO359" t="s">
        <v>7057</v>
      </c>
      <c r="CP359" t="s">
        <v>138</v>
      </c>
      <c r="CR359" t="s">
        <v>117</v>
      </c>
      <c r="CS359" t="s">
        <v>139</v>
      </c>
      <c r="CT359" t="s">
        <v>140</v>
      </c>
      <c r="CU359" t="s">
        <v>140</v>
      </c>
      <c r="CV359" t="s">
        <v>139</v>
      </c>
      <c r="CW359" t="s">
        <v>139</v>
      </c>
      <c r="CX359" t="s">
        <v>140</v>
      </c>
      <c r="CY359" t="s">
        <v>2601</v>
      </c>
      <c r="CZ359" s="8">
        <v>16704339989</v>
      </c>
      <c r="DA359" t="s">
        <v>7058</v>
      </c>
      <c r="DB359" t="s">
        <v>140</v>
      </c>
      <c r="DC359" t="s">
        <v>139</v>
      </c>
      <c r="DD359" t="s">
        <v>117</v>
      </c>
    </row>
    <row r="360" spans="1:114" ht="15" customHeight="1" x14ac:dyDescent="0.35">
      <c r="A360" t="s">
        <v>11026</v>
      </c>
      <c r="B360" t="s">
        <v>166</v>
      </c>
      <c r="C360" s="1">
        <v>45540</v>
      </c>
      <c r="D360" s="1">
        <v>45583</v>
      </c>
      <c r="E360" t="s">
        <v>116</v>
      </c>
      <c r="F360" s="1">
        <v>45656</v>
      </c>
      <c r="G360" t="s">
        <v>117</v>
      </c>
      <c r="H360" t="s">
        <v>117</v>
      </c>
      <c r="I360" t="s">
        <v>117</v>
      </c>
      <c r="J360" t="s">
        <v>11027</v>
      </c>
      <c r="L360" t="s">
        <v>11028</v>
      </c>
      <c r="N360" t="s">
        <v>136</v>
      </c>
      <c r="O360" t="s">
        <v>121</v>
      </c>
      <c r="P360" s="6">
        <v>96950</v>
      </c>
      <c r="Q360" t="s">
        <v>122</v>
      </c>
      <c r="S360" s="8">
        <v>16702358938</v>
      </c>
      <c r="U360" t="s">
        <v>11029</v>
      </c>
      <c r="V360">
        <v>441330</v>
      </c>
      <c r="W360" t="s">
        <v>124</v>
      </c>
      <c r="Y360" t="s">
        <v>11030</v>
      </c>
      <c r="Z360" t="s">
        <v>11031</v>
      </c>
      <c r="AB360" t="s">
        <v>1656</v>
      </c>
      <c r="AC360" t="s">
        <v>5539</v>
      </c>
      <c r="AE360" t="s">
        <v>136</v>
      </c>
      <c r="AF360" t="s">
        <v>121</v>
      </c>
      <c r="AG360" s="6">
        <v>96950</v>
      </c>
      <c r="AH360" t="s">
        <v>122</v>
      </c>
      <c r="AJ360" s="8">
        <v>16702875665</v>
      </c>
      <c r="AL360" t="s">
        <v>11032</v>
      </c>
      <c r="BE360" t="str">
        <f>"41-2022.00"</f>
        <v>41-2022.00</v>
      </c>
      <c r="BF360" t="s">
        <v>3255</v>
      </c>
      <c r="BG360" t="s">
        <v>11033</v>
      </c>
      <c r="BH360" t="s">
        <v>11034</v>
      </c>
      <c r="BI360">
        <v>1</v>
      </c>
      <c r="BK360" s="1">
        <v>45658</v>
      </c>
      <c r="BL360" s="1">
        <v>46022</v>
      </c>
      <c r="BO360">
        <v>35</v>
      </c>
      <c r="BP360">
        <v>0</v>
      </c>
      <c r="BQ360">
        <v>7</v>
      </c>
      <c r="BR360">
        <v>7</v>
      </c>
      <c r="BS360">
        <v>7</v>
      </c>
      <c r="BT360">
        <v>7</v>
      </c>
      <c r="BU360">
        <v>7</v>
      </c>
      <c r="BV360">
        <v>0</v>
      </c>
      <c r="BW360" t="str">
        <f>"9:00 AM"</f>
        <v>9:00 AM</v>
      </c>
      <c r="BX360" t="str">
        <f>"5:00 PM"</f>
        <v>5:00 PM</v>
      </c>
      <c r="BY360" t="s">
        <v>159</v>
      </c>
      <c r="BZ360">
        <v>0</v>
      </c>
      <c r="CA360">
        <v>12</v>
      </c>
      <c r="CB360" t="s">
        <v>117</v>
      </c>
      <c r="CD360" s="2" t="s">
        <v>11035</v>
      </c>
      <c r="CE360" t="s">
        <v>11028</v>
      </c>
      <c r="CG360" t="s">
        <v>136</v>
      </c>
      <c r="CH360" t="s">
        <v>121</v>
      </c>
      <c r="CI360" s="6">
        <v>96950</v>
      </c>
      <c r="CJ360" s="10">
        <v>9.5</v>
      </c>
      <c r="CK360" s="10">
        <v>10</v>
      </c>
      <c r="CL360" s="10">
        <v>14.25</v>
      </c>
      <c r="CM360" s="10">
        <v>15</v>
      </c>
      <c r="CN360" t="s">
        <v>137</v>
      </c>
      <c r="CP360" t="s">
        <v>138</v>
      </c>
      <c r="CR360" t="s">
        <v>117</v>
      </c>
      <c r="CS360" t="s">
        <v>139</v>
      </c>
      <c r="CT360" t="s">
        <v>140</v>
      </c>
      <c r="CU360" t="s">
        <v>139</v>
      </c>
      <c r="CV360" t="s">
        <v>140</v>
      </c>
      <c r="CW360" t="s">
        <v>139</v>
      </c>
      <c r="CX360" t="s">
        <v>140</v>
      </c>
      <c r="CY360" t="s">
        <v>5547</v>
      </c>
      <c r="CZ360" s="8">
        <v>16702358938</v>
      </c>
      <c r="DA360" t="s">
        <v>11032</v>
      </c>
      <c r="DB360" t="s">
        <v>514</v>
      </c>
      <c r="DC360" t="s">
        <v>139</v>
      </c>
      <c r="DD360" t="s">
        <v>117</v>
      </c>
    </row>
    <row r="361" spans="1:114" ht="15" customHeight="1" x14ac:dyDescent="0.35">
      <c r="A361" t="s">
        <v>11088</v>
      </c>
      <c r="B361" t="s">
        <v>166</v>
      </c>
      <c r="C361" s="1">
        <v>45544</v>
      </c>
      <c r="D361" s="1">
        <v>45583</v>
      </c>
      <c r="E361" t="s">
        <v>211</v>
      </c>
      <c r="G361" t="s">
        <v>117</v>
      </c>
      <c r="H361" t="s">
        <v>117</v>
      </c>
      <c r="I361" t="s">
        <v>117</v>
      </c>
      <c r="J361" t="s">
        <v>413</v>
      </c>
      <c r="K361" t="s">
        <v>414</v>
      </c>
      <c r="L361" t="s">
        <v>1022</v>
      </c>
      <c r="N361" t="s">
        <v>136</v>
      </c>
      <c r="O361" t="s">
        <v>121</v>
      </c>
      <c r="P361" s="6">
        <v>96950</v>
      </c>
      <c r="Q361" t="s">
        <v>122</v>
      </c>
      <c r="S361" s="8">
        <v>16702853664</v>
      </c>
      <c r="U361" t="s">
        <v>416</v>
      </c>
      <c r="V361">
        <v>561320</v>
      </c>
      <c r="W361" t="s">
        <v>124</v>
      </c>
      <c r="Y361" t="s">
        <v>417</v>
      </c>
      <c r="Z361" t="s">
        <v>418</v>
      </c>
      <c r="AA361" t="s">
        <v>419</v>
      </c>
      <c r="AB361" t="s">
        <v>420</v>
      </c>
      <c r="AC361" t="s">
        <v>1022</v>
      </c>
      <c r="AE361" t="s">
        <v>136</v>
      </c>
      <c r="AF361" t="s">
        <v>121</v>
      </c>
      <c r="AG361" s="6">
        <v>96950</v>
      </c>
      <c r="AH361" t="s">
        <v>122</v>
      </c>
      <c r="AJ361" s="8">
        <v>16702853664</v>
      </c>
      <c r="AL361" t="s">
        <v>11089</v>
      </c>
      <c r="BE361" t="str">
        <f>"49-9071.00"</f>
        <v>49-9071.00</v>
      </c>
      <c r="BF361" t="s">
        <v>156</v>
      </c>
      <c r="BG361" t="s">
        <v>11090</v>
      </c>
      <c r="BH361" t="s">
        <v>423</v>
      </c>
      <c r="BI361">
        <v>10</v>
      </c>
      <c r="BK361" s="1">
        <v>45597</v>
      </c>
      <c r="BL361" s="1">
        <v>45961</v>
      </c>
      <c r="BO361">
        <v>35</v>
      </c>
      <c r="BP361">
        <v>0</v>
      </c>
      <c r="BQ361">
        <v>7</v>
      </c>
      <c r="BR361">
        <v>7</v>
      </c>
      <c r="BS361">
        <v>7</v>
      </c>
      <c r="BT361">
        <v>7</v>
      </c>
      <c r="BU361">
        <v>7</v>
      </c>
      <c r="BV361">
        <v>0</v>
      </c>
      <c r="BW361" t="str">
        <f>"8:00 AM"</f>
        <v>8:00 AM</v>
      </c>
      <c r="BX361" t="str">
        <f>"5:00 PM"</f>
        <v>5:00 PM</v>
      </c>
      <c r="BY361" t="s">
        <v>133</v>
      </c>
      <c r="BZ361">
        <v>0</v>
      </c>
      <c r="CA361">
        <v>24</v>
      </c>
      <c r="CB361" t="s">
        <v>117</v>
      </c>
      <c r="CD361" t="s">
        <v>10091</v>
      </c>
      <c r="CE361" t="s">
        <v>531</v>
      </c>
      <c r="CG361" t="s">
        <v>136</v>
      </c>
      <c r="CH361" t="s">
        <v>121</v>
      </c>
      <c r="CI361" s="6">
        <v>96950</v>
      </c>
      <c r="CJ361" s="10">
        <v>9.75</v>
      </c>
      <c r="CK361" s="10">
        <v>9.75</v>
      </c>
      <c r="CL361" s="10">
        <v>14.63</v>
      </c>
      <c r="CM361" s="10">
        <v>14.63</v>
      </c>
      <c r="CN361" t="s">
        <v>137</v>
      </c>
      <c r="CO361" t="s">
        <v>140</v>
      </c>
      <c r="CP361" t="s">
        <v>138</v>
      </c>
      <c r="CR361" t="s">
        <v>117</v>
      </c>
      <c r="CS361" t="s">
        <v>139</v>
      </c>
      <c r="CT361" t="s">
        <v>140</v>
      </c>
      <c r="CU361" t="s">
        <v>139</v>
      </c>
      <c r="CV361" t="s">
        <v>140</v>
      </c>
      <c r="CW361" t="s">
        <v>139</v>
      </c>
      <c r="CX361" t="s">
        <v>140</v>
      </c>
      <c r="CY361" t="s">
        <v>426</v>
      </c>
      <c r="CZ361" s="8">
        <v>16709895600</v>
      </c>
      <c r="DA361" t="s">
        <v>11091</v>
      </c>
      <c r="DB361" t="s">
        <v>140</v>
      </c>
      <c r="DC361" t="s">
        <v>139</v>
      </c>
      <c r="DD361" t="s">
        <v>117</v>
      </c>
    </row>
    <row r="362" spans="1:114" ht="15" customHeight="1" x14ac:dyDescent="0.35">
      <c r="A362" t="s">
        <v>14365</v>
      </c>
      <c r="B362" t="s">
        <v>144</v>
      </c>
      <c r="C362" s="1">
        <v>45446</v>
      </c>
      <c r="D362" s="1">
        <v>45586</v>
      </c>
      <c r="E362" t="s">
        <v>116</v>
      </c>
      <c r="F362" s="1">
        <v>45564</v>
      </c>
      <c r="G362" t="s">
        <v>117</v>
      </c>
      <c r="H362" t="s">
        <v>117</v>
      </c>
      <c r="I362" t="s">
        <v>117</v>
      </c>
      <c r="J362" t="s">
        <v>396</v>
      </c>
      <c r="K362" t="s">
        <v>397</v>
      </c>
      <c r="L362" t="s">
        <v>398</v>
      </c>
      <c r="M362" t="s">
        <v>399</v>
      </c>
      <c r="N362" t="s">
        <v>136</v>
      </c>
      <c r="O362" t="s">
        <v>121</v>
      </c>
      <c r="P362" s="6">
        <v>96950</v>
      </c>
      <c r="Q362" t="s">
        <v>122</v>
      </c>
      <c r="S362" s="8">
        <v>16703226130</v>
      </c>
      <c r="U362" t="s">
        <v>400</v>
      </c>
      <c r="V362">
        <v>312112</v>
      </c>
      <c r="W362" t="s">
        <v>124</v>
      </c>
      <c r="Y362" t="s">
        <v>401</v>
      </c>
      <c r="Z362" t="s">
        <v>402</v>
      </c>
      <c r="AA362" t="s">
        <v>403</v>
      </c>
      <c r="AB362" t="s">
        <v>404</v>
      </c>
      <c r="AC362" t="s">
        <v>398</v>
      </c>
      <c r="AD362" t="s">
        <v>399</v>
      </c>
      <c r="AE362" t="s">
        <v>136</v>
      </c>
      <c r="AF362" t="s">
        <v>121</v>
      </c>
      <c r="AG362" s="6">
        <v>96950</v>
      </c>
      <c r="AH362" t="s">
        <v>122</v>
      </c>
      <c r="AJ362" s="8">
        <v>16703226130</v>
      </c>
      <c r="AL362" t="s">
        <v>405</v>
      </c>
      <c r="BE362" t="str">
        <f>"51-9198.00"</f>
        <v>51-9198.00</v>
      </c>
      <c r="BF362" t="s">
        <v>1393</v>
      </c>
      <c r="BG362" t="s">
        <v>14366</v>
      </c>
      <c r="BH362" t="s">
        <v>14367</v>
      </c>
      <c r="BI362">
        <v>4</v>
      </c>
      <c r="BJ362">
        <v>4</v>
      </c>
      <c r="BK362" s="1">
        <v>45566</v>
      </c>
      <c r="BL362" s="1">
        <v>45930</v>
      </c>
      <c r="BM362" s="1">
        <v>45586</v>
      </c>
      <c r="BN362" s="1">
        <v>45930</v>
      </c>
      <c r="BO362">
        <v>40</v>
      </c>
      <c r="BP362">
        <v>0</v>
      </c>
      <c r="BQ362">
        <v>8</v>
      </c>
      <c r="BR362">
        <v>8</v>
      </c>
      <c r="BS362">
        <v>8</v>
      </c>
      <c r="BT362">
        <v>8</v>
      </c>
      <c r="BU362">
        <v>8</v>
      </c>
      <c r="BV362">
        <v>0</v>
      </c>
      <c r="BW362" t="str">
        <f>"8:00 AM"</f>
        <v>8:00 AM</v>
      </c>
      <c r="BX362" t="str">
        <f>"5:00 PM"</f>
        <v>5:00 PM</v>
      </c>
      <c r="BY362" t="s">
        <v>159</v>
      </c>
      <c r="BZ362">
        <v>0</v>
      </c>
      <c r="CA362">
        <v>0</v>
      </c>
      <c r="CB362" t="s">
        <v>117</v>
      </c>
      <c r="CD362" t="s">
        <v>14368</v>
      </c>
      <c r="CE362" t="s">
        <v>398</v>
      </c>
      <c r="CF362" t="s">
        <v>399</v>
      </c>
      <c r="CG362" t="s">
        <v>136</v>
      </c>
      <c r="CH362" t="s">
        <v>121</v>
      </c>
      <c r="CI362" s="6">
        <v>96950</v>
      </c>
      <c r="CJ362" s="10">
        <v>7.95</v>
      </c>
      <c r="CK362" s="10">
        <v>7.95</v>
      </c>
      <c r="CL362" s="10">
        <v>11.93</v>
      </c>
      <c r="CM362" s="10">
        <v>11.93</v>
      </c>
      <c r="CN362" t="s">
        <v>137</v>
      </c>
      <c r="CP362" t="s">
        <v>138</v>
      </c>
      <c r="CR362" t="s">
        <v>117</v>
      </c>
      <c r="CS362" t="s">
        <v>139</v>
      </c>
      <c r="CT362" t="s">
        <v>140</v>
      </c>
      <c r="CU362" t="s">
        <v>139</v>
      </c>
      <c r="CV362" t="s">
        <v>139</v>
      </c>
      <c r="CW362" t="s">
        <v>139</v>
      </c>
      <c r="CX362" t="s">
        <v>140</v>
      </c>
      <c r="CY362" t="s">
        <v>14237</v>
      </c>
      <c r="CZ362" s="8">
        <v>16703226130</v>
      </c>
      <c r="DA362" t="s">
        <v>405</v>
      </c>
      <c r="DB362" t="s">
        <v>14369</v>
      </c>
      <c r="DC362" t="s">
        <v>139</v>
      </c>
      <c r="DD362" t="s">
        <v>117</v>
      </c>
    </row>
    <row r="363" spans="1:114" ht="15" customHeight="1" x14ac:dyDescent="0.35">
      <c r="A363" t="s">
        <v>13052</v>
      </c>
      <c r="B363" t="s">
        <v>144</v>
      </c>
      <c r="C363" s="1">
        <v>45448</v>
      </c>
      <c r="D363" s="1">
        <v>45586</v>
      </c>
      <c r="E363" t="s">
        <v>211</v>
      </c>
      <c r="G363" t="s">
        <v>117</v>
      </c>
      <c r="H363" t="s">
        <v>117</v>
      </c>
      <c r="I363" t="s">
        <v>117</v>
      </c>
      <c r="J363" t="s">
        <v>13053</v>
      </c>
      <c r="L363" t="s">
        <v>4693</v>
      </c>
      <c r="M363" t="s">
        <v>4694</v>
      </c>
      <c r="N363" t="s">
        <v>136</v>
      </c>
      <c r="O363" t="s">
        <v>121</v>
      </c>
      <c r="P363" s="6">
        <v>96950</v>
      </c>
      <c r="Q363" t="s">
        <v>122</v>
      </c>
      <c r="R363" t="s">
        <v>140</v>
      </c>
      <c r="S363" s="8">
        <v>16704881977</v>
      </c>
      <c r="U363" t="s">
        <v>4695</v>
      </c>
      <c r="V363">
        <v>722511</v>
      </c>
      <c r="W363" t="s">
        <v>124</v>
      </c>
      <c r="Y363" t="s">
        <v>4696</v>
      </c>
      <c r="Z363" t="s">
        <v>4697</v>
      </c>
      <c r="AA363" t="s">
        <v>140</v>
      </c>
      <c r="AB363" t="s">
        <v>474</v>
      </c>
      <c r="AC363" t="s">
        <v>13054</v>
      </c>
      <c r="AD363" t="s">
        <v>4694</v>
      </c>
      <c r="AE363" t="s">
        <v>136</v>
      </c>
      <c r="AF363" t="s">
        <v>121</v>
      </c>
      <c r="AG363" s="6">
        <v>96950</v>
      </c>
      <c r="AH363" t="s">
        <v>122</v>
      </c>
      <c r="AJ363" s="8">
        <v>16704881977</v>
      </c>
      <c r="AL363" t="s">
        <v>4698</v>
      </c>
      <c r="BE363" t="str">
        <f>"35-2014.00"</f>
        <v>35-2014.00</v>
      </c>
      <c r="BF363" t="s">
        <v>191</v>
      </c>
      <c r="BG363" t="s">
        <v>13055</v>
      </c>
      <c r="BH363" t="s">
        <v>313</v>
      </c>
      <c r="BI363">
        <v>3</v>
      </c>
      <c r="BJ363">
        <v>3</v>
      </c>
      <c r="BK363" s="1">
        <v>45560</v>
      </c>
      <c r="BL363" s="1">
        <v>45924</v>
      </c>
      <c r="BM363" s="1">
        <v>45586</v>
      </c>
      <c r="BN363" s="1">
        <v>45924</v>
      </c>
      <c r="BO363">
        <v>35</v>
      </c>
      <c r="BP363">
        <v>7</v>
      </c>
      <c r="BQ363">
        <v>0</v>
      </c>
      <c r="BR363">
        <v>7</v>
      </c>
      <c r="BS363">
        <v>7</v>
      </c>
      <c r="BT363">
        <v>7</v>
      </c>
      <c r="BU363">
        <v>0</v>
      </c>
      <c r="BV363">
        <v>7</v>
      </c>
      <c r="BW363" t="str">
        <f>"11:00 AM"</f>
        <v>11:00 AM</v>
      </c>
      <c r="BX363" t="str">
        <f>"9:00 PM"</f>
        <v>9:00 PM</v>
      </c>
      <c r="BY363" t="s">
        <v>133</v>
      </c>
      <c r="BZ363">
        <v>0</v>
      </c>
      <c r="CA363">
        <v>12</v>
      </c>
      <c r="CB363" t="s">
        <v>117</v>
      </c>
      <c r="CD363" t="s">
        <v>13056</v>
      </c>
      <c r="CE363" t="s">
        <v>13057</v>
      </c>
      <c r="CF363" t="s">
        <v>140</v>
      </c>
      <c r="CG363" t="s">
        <v>136</v>
      </c>
      <c r="CH363" t="s">
        <v>121</v>
      </c>
      <c r="CI363" s="6">
        <v>96950</v>
      </c>
      <c r="CJ363" s="10">
        <v>8.69</v>
      </c>
      <c r="CK363" s="10">
        <v>8.69</v>
      </c>
      <c r="CL363" s="10">
        <v>13.04</v>
      </c>
      <c r="CM363" s="10">
        <v>13.04</v>
      </c>
      <c r="CN363" t="s">
        <v>137</v>
      </c>
      <c r="CO363" t="s">
        <v>140</v>
      </c>
      <c r="CP363" t="s">
        <v>138</v>
      </c>
      <c r="CR363" t="s">
        <v>117</v>
      </c>
      <c r="CS363" t="s">
        <v>139</v>
      </c>
      <c r="CT363" t="s">
        <v>140</v>
      </c>
      <c r="CU363" t="s">
        <v>139</v>
      </c>
      <c r="CV363" t="s">
        <v>140</v>
      </c>
      <c r="CW363" t="s">
        <v>139</v>
      </c>
      <c r="CX363" t="s">
        <v>140</v>
      </c>
      <c r="CY363" t="s">
        <v>1167</v>
      </c>
      <c r="CZ363" s="8">
        <v>16704881977</v>
      </c>
      <c r="DA363" t="s">
        <v>4698</v>
      </c>
      <c r="DB363" t="s">
        <v>309</v>
      </c>
      <c r="DC363" t="s">
        <v>139</v>
      </c>
      <c r="DD363" t="s">
        <v>117</v>
      </c>
      <c r="DE363" t="s">
        <v>3794</v>
      </c>
      <c r="DF363" t="s">
        <v>4350</v>
      </c>
      <c r="DG363" t="s">
        <v>1532</v>
      </c>
      <c r="DH363" t="s">
        <v>1156</v>
      </c>
      <c r="DI363" t="s">
        <v>5733</v>
      </c>
      <c r="DJ363" t="s">
        <v>1162</v>
      </c>
    </row>
    <row r="364" spans="1:114" ht="15" customHeight="1" x14ac:dyDescent="0.35">
      <c r="A364" t="s">
        <v>13050</v>
      </c>
      <c r="B364" t="s">
        <v>166</v>
      </c>
      <c r="C364" s="1">
        <v>45456</v>
      </c>
      <c r="D364" s="1">
        <v>45586</v>
      </c>
      <c r="E364" t="s">
        <v>211</v>
      </c>
      <c r="G364" t="s">
        <v>117</v>
      </c>
      <c r="H364" t="s">
        <v>117</v>
      </c>
      <c r="I364" t="s">
        <v>117</v>
      </c>
      <c r="J364" t="s">
        <v>145</v>
      </c>
      <c r="K364" t="s">
        <v>146</v>
      </c>
      <c r="L364" t="s">
        <v>147</v>
      </c>
      <c r="M364" t="s">
        <v>148</v>
      </c>
      <c r="N364" t="s">
        <v>120</v>
      </c>
      <c r="O364" t="s">
        <v>121</v>
      </c>
      <c r="P364" s="6">
        <v>96950</v>
      </c>
      <c r="Q364" t="s">
        <v>122</v>
      </c>
      <c r="S364" s="8">
        <v>16702352883</v>
      </c>
      <c r="T364">
        <v>0</v>
      </c>
      <c r="U364" t="s">
        <v>149</v>
      </c>
      <c r="V364">
        <v>56132</v>
      </c>
      <c r="W364" t="s">
        <v>124</v>
      </c>
      <c r="Y364" t="s">
        <v>151</v>
      </c>
      <c r="Z364" t="s">
        <v>152</v>
      </c>
      <c r="AA364" t="s">
        <v>153</v>
      </c>
      <c r="AB364" t="s">
        <v>154</v>
      </c>
      <c r="AC364" t="s">
        <v>147</v>
      </c>
      <c r="AD364" t="s">
        <v>148</v>
      </c>
      <c r="AE364" t="s">
        <v>120</v>
      </c>
      <c r="AF364" t="s">
        <v>121</v>
      </c>
      <c r="AG364" s="6">
        <v>96950</v>
      </c>
      <c r="AH364" t="s">
        <v>122</v>
      </c>
      <c r="AJ364" s="8">
        <v>16702352883</v>
      </c>
      <c r="AK364">
        <v>0</v>
      </c>
      <c r="AL364" t="s">
        <v>155</v>
      </c>
      <c r="BE364" t="str">
        <f>"51-9198.00"</f>
        <v>51-9198.00</v>
      </c>
      <c r="BF364" t="s">
        <v>1393</v>
      </c>
      <c r="BG364" t="s">
        <v>10883</v>
      </c>
      <c r="BH364" t="s">
        <v>6965</v>
      </c>
      <c r="BI364">
        <v>5</v>
      </c>
      <c r="BK364" s="1">
        <v>45536</v>
      </c>
      <c r="BL364" s="1">
        <v>45900</v>
      </c>
      <c r="BO364">
        <v>35</v>
      </c>
      <c r="BP364">
        <v>0</v>
      </c>
      <c r="BQ364">
        <v>7</v>
      </c>
      <c r="BR364">
        <v>7</v>
      </c>
      <c r="BS364">
        <v>7</v>
      </c>
      <c r="BT364">
        <v>7</v>
      </c>
      <c r="BU364">
        <v>7</v>
      </c>
      <c r="BV364">
        <v>0</v>
      </c>
      <c r="BW364" t="str">
        <f>"8:00 AM"</f>
        <v>8:00 AM</v>
      </c>
      <c r="BX364" t="str">
        <f>"4:00 PM"</f>
        <v>4:00 PM</v>
      </c>
      <c r="BY364" t="s">
        <v>159</v>
      </c>
      <c r="BZ364">
        <v>0</v>
      </c>
      <c r="CA364">
        <v>6</v>
      </c>
      <c r="CB364" t="s">
        <v>117</v>
      </c>
      <c r="CD364" t="s">
        <v>13051</v>
      </c>
      <c r="CE364" t="s">
        <v>147</v>
      </c>
      <c r="CF364" t="s">
        <v>161</v>
      </c>
      <c r="CG364" t="s">
        <v>120</v>
      </c>
      <c r="CH364" t="s">
        <v>121</v>
      </c>
      <c r="CI364" s="6">
        <v>96950</v>
      </c>
      <c r="CJ364" s="10">
        <v>7.95</v>
      </c>
      <c r="CK364" s="10">
        <v>7.95</v>
      </c>
      <c r="CL364" s="10">
        <v>11.93</v>
      </c>
      <c r="CM364" s="10">
        <v>11.93</v>
      </c>
      <c r="CN364" t="s">
        <v>137</v>
      </c>
      <c r="CO364" t="s">
        <v>140</v>
      </c>
      <c r="CP364" t="s">
        <v>138</v>
      </c>
      <c r="CR364" t="s">
        <v>117</v>
      </c>
      <c r="CS364" t="s">
        <v>139</v>
      </c>
      <c r="CT364" t="s">
        <v>140</v>
      </c>
      <c r="CU364" t="s">
        <v>139</v>
      </c>
      <c r="CV364" t="s">
        <v>139</v>
      </c>
      <c r="CW364" t="s">
        <v>139</v>
      </c>
      <c r="CX364" t="s">
        <v>140</v>
      </c>
      <c r="CY364" t="s">
        <v>163</v>
      </c>
      <c r="CZ364" s="8">
        <v>16702352883</v>
      </c>
      <c r="DA364" t="s">
        <v>155</v>
      </c>
      <c r="DB364" t="s">
        <v>140</v>
      </c>
      <c r="DC364" t="s">
        <v>139</v>
      </c>
      <c r="DD364" t="s">
        <v>117</v>
      </c>
    </row>
    <row r="365" spans="1:114" ht="15" customHeight="1" x14ac:dyDescent="0.35">
      <c r="A365" t="s">
        <v>15973</v>
      </c>
      <c r="B365" t="s">
        <v>166</v>
      </c>
      <c r="C365" s="1">
        <v>45459</v>
      </c>
      <c r="D365" s="1">
        <v>45586</v>
      </c>
      <c r="E365" t="s">
        <v>211</v>
      </c>
      <c r="G365" t="s">
        <v>117</v>
      </c>
      <c r="H365" t="s">
        <v>117</v>
      </c>
      <c r="I365" t="s">
        <v>117</v>
      </c>
      <c r="J365" t="s">
        <v>145</v>
      </c>
      <c r="K365" t="s">
        <v>146</v>
      </c>
      <c r="L365" t="s">
        <v>147</v>
      </c>
      <c r="M365" t="s">
        <v>148</v>
      </c>
      <c r="N365" t="s">
        <v>120</v>
      </c>
      <c r="O365" t="s">
        <v>121</v>
      </c>
      <c r="P365" s="6">
        <v>96950</v>
      </c>
      <c r="Q365" t="s">
        <v>122</v>
      </c>
      <c r="S365" s="8">
        <v>16702352883</v>
      </c>
      <c r="T365">
        <v>0</v>
      </c>
      <c r="U365" t="s">
        <v>149</v>
      </c>
      <c r="V365">
        <v>56132</v>
      </c>
      <c r="W365" t="s">
        <v>124</v>
      </c>
      <c r="Y365" t="s">
        <v>151</v>
      </c>
      <c r="Z365" t="s">
        <v>152</v>
      </c>
      <c r="AA365" t="s">
        <v>153</v>
      </c>
      <c r="AB365" t="s">
        <v>154</v>
      </c>
      <c r="AC365" t="s">
        <v>147</v>
      </c>
      <c r="AD365" t="s">
        <v>148</v>
      </c>
      <c r="AE365" t="s">
        <v>120</v>
      </c>
      <c r="AF365" t="s">
        <v>121</v>
      </c>
      <c r="AG365" s="6">
        <v>96950</v>
      </c>
      <c r="AH365" t="s">
        <v>122</v>
      </c>
      <c r="AJ365" s="8">
        <v>16702352883</v>
      </c>
      <c r="AK365">
        <v>0</v>
      </c>
      <c r="AL365" t="s">
        <v>155</v>
      </c>
      <c r="BE365" t="str">
        <f>"39-5012.00"</f>
        <v>39-5012.00</v>
      </c>
      <c r="BF365" t="s">
        <v>272</v>
      </c>
      <c r="BG365" t="s">
        <v>11178</v>
      </c>
      <c r="BH365" t="s">
        <v>4703</v>
      </c>
      <c r="BI365">
        <v>5</v>
      </c>
      <c r="BK365" s="1">
        <v>45536</v>
      </c>
      <c r="BL365" s="1">
        <v>45900</v>
      </c>
      <c r="BO365">
        <v>35</v>
      </c>
      <c r="BP365">
        <v>0</v>
      </c>
      <c r="BQ365">
        <v>7</v>
      </c>
      <c r="BR365">
        <v>7</v>
      </c>
      <c r="BS365">
        <v>7</v>
      </c>
      <c r="BT365">
        <v>7</v>
      </c>
      <c r="BU365">
        <v>7</v>
      </c>
      <c r="BV365">
        <v>0</v>
      </c>
      <c r="BW365" t="str">
        <f>"8:00 AM"</f>
        <v>8:00 AM</v>
      </c>
      <c r="BX365" t="str">
        <f>"4:00 PM"</f>
        <v>4:00 PM</v>
      </c>
      <c r="BY365" t="s">
        <v>159</v>
      </c>
      <c r="BZ365">
        <v>6</v>
      </c>
      <c r="CA365">
        <v>12</v>
      </c>
      <c r="CB365" t="s">
        <v>117</v>
      </c>
      <c r="CD365" t="s">
        <v>11179</v>
      </c>
      <c r="CE365" t="s">
        <v>147</v>
      </c>
      <c r="CF365" t="s">
        <v>161</v>
      </c>
      <c r="CG365" t="s">
        <v>120</v>
      </c>
      <c r="CH365" t="s">
        <v>121</v>
      </c>
      <c r="CI365" s="6">
        <v>96950</v>
      </c>
      <c r="CJ365" s="10">
        <v>9.77</v>
      </c>
      <c r="CK365" s="10">
        <v>9.77</v>
      </c>
      <c r="CL365" s="10">
        <v>14.66</v>
      </c>
      <c r="CM365" s="10">
        <v>14.66</v>
      </c>
      <c r="CN365" t="s">
        <v>137</v>
      </c>
      <c r="CO365" t="s">
        <v>140</v>
      </c>
      <c r="CP365" t="s">
        <v>138</v>
      </c>
      <c r="CR365" t="s">
        <v>117</v>
      </c>
      <c r="CS365" t="s">
        <v>139</v>
      </c>
      <c r="CT365" t="s">
        <v>140</v>
      </c>
      <c r="CU365" t="s">
        <v>139</v>
      </c>
      <c r="CV365" t="s">
        <v>139</v>
      </c>
      <c r="CW365" t="s">
        <v>139</v>
      </c>
      <c r="CX365" t="s">
        <v>140</v>
      </c>
      <c r="CY365" t="s">
        <v>3210</v>
      </c>
      <c r="CZ365" s="8">
        <v>16702352883</v>
      </c>
      <c r="DA365" t="s">
        <v>155</v>
      </c>
      <c r="DB365" t="s">
        <v>140</v>
      </c>
      <c r="DC365" t="s">
        <v>139</v>
      </c>
      <c r="DD365" t="s">
        <v>117</v>
      </c>
    </row>
    <row r="366" spans="1:114" ht="15" customHeight="1" x14ac:dyDescent="0.35">
      <c r="A366" t="s">
        <v>14284</v>
      </c>
      <c r="B366" t="s">
        <v>166</v>
      </c>
      <c r="C366" s="1">
        <v>45463</v>
      </c>
      <c r="D366" s="1">
        <v>45586</v>
      </c>
      <c r="E366" t="s">
        <v>211</v>
      </c>
      <c r="G366" t="s">
        <v>117</v>
      </c>
      <c r="H366" t="s">
        <v>117</v>
      </c>
      <c r="I366" t="s">
        <v>117</v>
      </c>
      <c r="J366" t="s">
        <v>14285</v>
      </c>
      <c r="K366" t="s">
        <v>14286</v>
      </c>
      <c r="L366" t="s">
        <v>14287</v>
      </c>
      <c r="N366" t="s">
        <v>120</v>
      </c>
      <c r="O366" t="s">
        <v>121</v>
      </c>
      <c r="P366" s="6">
        <v>96950</v>
      </c>
      <c r="Q366" t="s">
        <v>122</v>
      </c>
      <c r="S366" s="8">
        <v>16707889731</v>
      </c>
      <c r="U366" t="s">
        <v>14288</v>
      </c>
      <c r="V366">
        <v>561520</v>
      </c>
      <c r="W366" t="s">
        <v>124</v>
      </c>
      <c r="Y366" t="s">
        <v>14289</v>
      </c>
      <c r="Z366" t="s">
        <v>14290</v>
      </c>
      <c r="AB366" t="s">
        <v>14291</v>
      </c>
      <c r="AC366" t="s">
        <v>14287</v>
      </c>
      <c r="AE366" t="s">
        <v>120</v>
      </c>
      <c r="AF366" t="s">
        <v>121</v>
      </c>
      <c r="AG366" s="6">
        <v>96950</v>
      </c>
      <c r="AH366" t="s">
        <v>122</v>
      </c>
      <c r="AJ366" s="8">
        <v>16707889731</v>
      </c>
      <c r="AL366" t="s">
        <v>14292</v>
      </c>
      <c r="BE366" t="str">
        <f>"39-7012.00"</f>
        <v>39-7012.00</v>
      </c>
      <c r="BF366" t="s">
        <v>1706</v>
      </c>
      <c r="BG366" t="s">
        <v>14293</v>
      </c>
      <c r="BH366" t="s">
        <v>14294</v>
      </c>
      <c r="BI366">
        <v>4</v>
      </c>
      <c r="BK366" s="1">
        <v>45580</v>
      </c>
      <c r="BL366" s="1">
        <v>45930</v>
      </c>
      <c r="BO366">
        <v>35</v>
      </c>
      <c r="BP366">
        <v>0</v>
      </c>
      <c r="BQ366">
        <v>7</v>
      </c>
      <c r="BR366">
        <v>7</v>
      </c>
      <c r="BS366">
        <v>7</v>
      </c>
      <c r="BT366">
        <v>7</v>
      </c>
      <c r="BU366">
        <v>7</v>
      </c>
      <c r="BV366">
        <v>0</v>
      </c>
      <c r="BW366" t="str">
        <f>"8:00 AM"</f>
        <v>8:00 AM</v>
      </c>
      <c r="BX366" t="str">
        <f>"4:00 PM"</f>
        <v>4:00 PM</v>
      </c>
      <c r="BY366" t="s">
        <v>133</v>
      </c>
      <c r="BZ366">
        <v>0</v>
      </c>
      <c r="CA366">
        <v>12</v>
      </c>
      <c r="CB366" t="s">
        <v>117</v>
      </c>
      <c r="CD366" t="s">
        <v>14295</v>
      </c>
      <c r="CE366" t="s">
        <v>14296</v>
      </c>
      <c r="CG366" t="s">
        <v>120</v>
      </c>
      <c r="CH366" t="s">
        <v>121</v>
      </c>
      <c r="CI366" s="6">
        <v>96950</v>
      </c>
      <c r="CJ366" s="10">
        <v>10.050000000000001</v>
      </c>
      <c r="CK366" s="10">
        <v>10.050000000000001</v>
      </c>
      <c r="CL366" s="10">
        <v>15.08</v>
      </c>
      <c r="CM366" s="10">
        <v>15.08</v>
      </c>
      <c r="CN366" t="s">
        <v>137</v>
      </c>
      <c r="CO366" t="s">
        <v>140</v>
      </c>
      <c r="CP366" t="s">
        <v>138</v>
      </c>
      <c r="CR366" t="s">
        <v>117</v>
      </c>
      <c r="CS366" t="s">
        <v>139</v>
      </c>
      <c r="CT366" t="s">
        <v>140</v>
      </c>
      <c r="CU366" t="s">
        <v>139</v>
      </c>
      <c r="CV366" t="s">
        <v>140</v>
      </c>
      <c r="CW366" t="s">
        <v>139</v>
      </c>
      <c r="CX366" t="s">
        <v>140</v>
      </c>
      <c r="CY366" t="s">
        <v>14297</v>
      </c>
      <c r="CZ366" s="8">
        <v>16707889731</v>
      </c>
      <c r="DA366" t="s">
        <v>14292</v>
      </c>
      <c r="DB366" t="s">
        <v>140</v>
      </c>
      <c r="DC366" t="s">
        <v>139</v>
      </c>
      <c r="DD366" t="s">
        <v>117</v>
      </c>
    </row>
    <row r="367" spans="1:114" ht="15" customHeight="1" x14ac:dyDescent="0.35">
      <c r="A367" t="s">
        <v>13184</v>
      </c>
      <c r="B367" t="s">
        <v>166</v>
      </c>
      <c r="C367" s="1">
        <v>45467</v>
      </c>
      <c r="D367" s="1">
        <v>45586</v>
      </c>
      <c r="E367" t="s">
        <v>116</v>
      </c>
      <c r="F367" s="1">
        <v>45564</v>
      </c>
      <c r="G367" t="s">
        <v>117</v>
      </c>
      <c r="H367" t="s">
        <v>117</v>
      </c>
      <c r="I367" t="s">
        <v>117</v>
      </c>
      <c r="J367" t="s">
        <v>1005</v>
      </c>
      <c r="K367" t="s">
        <v>7495</v>
      </c>
      <c r="L367" t="s">
        <v>1007</v>
      </c>
      <c r="M367" t="s">
        <v>1008</v>
      </c>
      <c r="N367" t="s">
        <v>120</v>
      </c>
      <c r="O367" t="s">
        <v>121</v>
      </c>
      <c r="P367" s="6">
        <v>96950</v>
      </c>
      <c r="Q367" t="s">
        <v>122</v>
      </c>
      <c r="S367" s="8">
        <v>16702346666</v>
      </c>
      <c r="U367" t="s">
        <v>1009</v>
      </c>
      <c r="V367">
        <v>812310</v>
      </c>
      <c r="W367" t="s">
        <v>124</v>
      </c>
      <c r="Y367" t="s">
        <v>1010</v>
      </c>
      <c r="Z367" t="s">
        <v>1011</v>
      </c>
      <c r="AA367" t="s">
        <v>1012</v>
      </c>
      <c r="AB367" t="s">
        <v>128</v>
      </c>
      <c r="AC367" t="s">
        <v>1007</v>
      </c>
      <c r="AD367" t="s">
        <v>1008</v>
      </c>
      <c r="AE367" t="s">
        <v>120</v>
      </c>
      <c r="AF367" t="s">
        <v>121</v>
      </c>
      <c r="AG367" s="6">
        <v>96950</v>
      </c>
      <c r="AH367" t="s">
        <v>122</v>
      </c>
      <c r="AJ367" s="8">
        <v>16702346666</v>
      </c>
      <c r="AL367" t="s">
        <v>1013</v>
      </c>
      <c r="BE367" t="str">
        <f>"51-6011.00"</f>
        <v>51-6011.00</v>
      </c>
      <c r="BF367" t="s">
        <v>1618</v>
      </c>
      <c r="BG367" t="s">
        <v>13185</v>
      </c>
      <c r="BH367" t="s">
        <v>7497</v>
      </c>
      <c r="BI367">
        <v>2</v>
      </c>
      <c r="BK367" s="1">
        <v>45566</v>
      </c>
      <c r="BL367" s="1">
        <v>45930</v>
      </c>
      <c r="BO367">
        <v>35</v>
      </c>
      <c r="BP367">
        <v>0</v>
      </c>
      <c r="BQ367">
        <v>7</v>
      </c>
      <c r="BR367">
        <v>7</v>
      </c>
      <c r="BS367">
        <v>7</v>
      </c>
      <c r="BT367">
        <v>7</v>
      </c>
      <c r="BU367">
        <v>7</v>
      </c>
      <c r="BV367">
        <v>0</v>
      </c>
      <c r="BW367" t="str">
        <f>"9:00 AM"</f>
        <v>9:00 AM</v>
      </c>
      <c r="BX367" t="str">
        <f>"5:00 PM"</f>
        <v>5:00 PM</v>
      </c>
      <c r="BY367" t="s">
        <v>133</v>
      </c>
      <c r="BZ367">
        <v>0</v>
      </c>
      <c r="CA367">
        <v>3</v>
      </c>
      <c r="CB367" t="s">
        <v>117</v>
      </c>
      <c r="CD367" t="s">
        <v>13186</v>
      </c>
      <c r="CE367" t="s">
        <v>1007</v>
      </c>
      <c r="CF367" t="s">
        <v>1008</v>
      </c>
      <c r="CG367" t="s">
        <v>120</v>
      </c>
      <c r="CH367" t="s">
        <v>121</v>
      </c>
      <c r="CI367" s="6">
        <v>96950</v>
      </c>
      <c r="CJ367" s="10">
        <v>8.84</v>
      </c>
      <c r="CK367" s="10">
        <v>8.84</v>
      </c>
      <c r="CL367" s="10">
        <v>13.26</v>
      </c>
      <c r="CM367" s="10">
        <v>13.26</v>
      </c>
      <c r="CN367" t="s">
        <v>137</v>
      </c>
      <c r="CP367" t="s">
        <v>138</v>
      </c>
      <c r="CR367" t="s">
        <v>117</v>
      </c>
      <c r="CS367" t="s">
        <v>139</v>
      </c>
      <c r="CT367" t="s">
        <v>140</v>
      </c>
      <c r="CU367" t="s">
        <v>139</v>
      </c>
      <c r="CV367" t="s">
        <v>140</v>
      </c>
      <c r="CW367" t="s">
        <v>139</v>
      </c>
      <c r="CX367" t="s">
        <v>140</v>
      </c>
      <c r="CY367" t="s">
        <v>1019</v>
      </c>
      <c r="CZ367" s="8">
        <v>16702346666</v>
      </c>
      <c r="DA367" t="s">
        <v>1013</v>
      </c>
      <c r="DB367" t="s">
        <v>164</v>
      </c>
      <c r="DC367" t="s">
        <v>139</v>
      </c>
      <c r="DD367" t="s">
        <v>117</v>
      </c>
      <c r="DE367" t="s">
        <v>1010</v>
      </c>
      <c r="DF367" t="s">
        <v>1011</v>
      </c>
      <c r="DH367" t="s">
        <v>1009</v>
      </c>
      <c r="DI367" t="s">
        <v>1005</v>
      </c>
      <c r="DJ367" t="s">
        <v>1013</v>
      </c>
    </row>
    <row r="368" spans="1:114" ht="15" customHeight="1" x14ac:dyDescent="0.35">
      <c r="A368" t="s">
        <v>14355</v>
      </c>
      <c r="B368" t="s">
        <v>144</v>
      </c>
      <c r="C368" s="1">
        <v>45470</v>
      </c>
      <c r="D368" s="1">
        <v>45586</v>
      </c>
      <c r="E368" t="s">
        <v>116</v>
      </c>
      <c r="F368" s="1">
        <v>45564</v>
      </c>
      <c r="G368" t="s">
        <v>139</v>
      </c>
      <c r="H368" t="s">
        <v>139</v>
      </c>
      <c r="I368" t="s">
        <v>117</v>
      </c>
      <c r="J368" t="s">
        <v>1366</v>
      </c>
      <c r="K368" t="s">
        <v>3641</v>
      </c>
      <c r="L368" t="s">
        <v>1413</v>
      </c>
      <c r="M368" t="s">
        <v>14356</v>
      </c>
      <c r="N368" t="s">
        <v>120</v>
      </c>
      <c r="O368" t="s">
        <v>121</v>
      </c>
      <c r="P368" s="6">
        <v>96950</v>
      </c>
      <c r="Q368" t="s">
        <v>122</v>
      </c>
      <c r="S368" s="8">
        <v>16707837461</v>
      </c>
      <c r="U368" t="s">
        <v>1369</v>
      </c>
      <c r="V368">
        <v>56132</v>
      </c>
      <c r="W368" t="s">
        <v>150</v>
      </c>
      <c r="X368" t="s">
        <v>139</v>
      </c>
      <c r="Y368" t="s">
        <v>559</v>
      </c>
      <c r="Z368" t="s">
        <v>1370</v>
      </c>
      <c r="AA368" t="s">
        <v>2134</v>
      </c>
      <c r="AB368" t="s">
        <v>154</v>
      </c>
      <c r="AC368" t="s">
        <v>1413</v>
      </c>
      <c r="AD368" t="s">
        <v>14357</v>
      </c>
      <c r="AE368" t="s">
        <v>120</v>
      </c>
      <c r="AF368" t="s">
        <v>121</v>
      </c>
      <c r="AG368" s="6">
        <v>96950</v>
      </c>
      <c r="AH368" t="s">
        <v>122</v>
      </c>
      <c r="AJ368" s="8">
        <v>16707837461</v>
      </c>
      <c r="AL368" t="s">
        <v>455</v>
      </c>
      <c r="BE368" t="str">
        <f>"13-2011.00"</f>
        <v>13-2011.00</v>
      </c>
      <c r="BF368" t="s">
        <v>934</v>
      </c>
      <c r="BG368" t="s">
        <v>14358</v>
      </c>
      <c r="BH368" t="s">
        <v>2233</v>
      </c>
      <c r="BI368">
        <v>2</v>
      </c>
      <c r="BJ368">
        <v>2</v>
      </c>
      <c r="BK368" s="1">
        <v>45566</v>
      </c>
      <c r="BL368" s="1">
        <v>46660</v>
      </c>
      <c r="BM368" s="1">
        <v>45586</v>
      </c>
      <c r="BN368" s="1">
        <v>46660</v>
      </c>
      <c r="BO368">
        <v>35</v>
      </c>
      <c r="BP368">
        <v>0</v>
      </c>
      <c r="BQ368">
        <v>7</v>
      </c>
      <c r="BR368">
        <v>7</v>
      </c>
      <c r="BS368">
        <v>7</v>
      </c>
      <c r="BT368">
        <v>7</v>
      </c>
      <c r="BU368">
        <v>7</v>
      </c>
      <c r="BV368">
        <v>0</v>
      </c>
      <c r="BW368" t="str">
        <f>"9:00 AM"</f>
        <v>9:00 AM</v>
      </c>
      <c r="BX368" t="str">
        <f>"5:00 PM"</f>
        <v>5:00 PM</v>
      </c>
      <c r="BY368" t="s">
        <v>588</v>
      </c>
      <c r="BZ368">
        <v>0</v>
      </c>
      <c r="CA368">
        <v>24</v>
      </c>
      <c r="CB368" t="s">
        <v>117</v>
      </c>
      <c r="CD368" s="2" t="s">
        <v>14359</v>
      </c>
      <c r="CE368" t="s">
        <v>1367</v>
      </c>
      <c r="CF368" t="s">
        <v>1368</v>
      </c>
      <c r="CG368" t="s">
        <v>120</v>
      </c>
      <c r="CH368" t="s">
        <v>121</v>
      </c>
      <c r="CI368" s="6">
        <v>96950</v>
      </c>
      <c r="CJ368" s="10">
        <v>16.98</v>
      </c>
      <c r="CK368" s="10">
        <v>16.98</v>
      </c>
      <c r="CL368" s="10">
        <v>25.47</v>
      </c>
      <c r="CM368" s="10">
        <v>25.47</v>
      </c>
      <c r="CN368" t="s">
        <v>137</v>
      </c>
      <c r="CO368" t="s">
        <v>461</v>
      </c>
      <c r="CP368" t="s">
        <v>138</v>
      </c>
      <c r="CR368" t="s">
        <v>117</v>
      </c>
      <c r="CS368" t="s">
        <v>139</v>
      </c>
      <c r="CT368" t="s">
        <v>139</v>
      </c>
      <c r="CU368" t="s">
        <v>139</v>
      </c>
      <c r="CV368" t="s">
        <v>140</v>
      </c>
      <c r="CW368" t="s">
        <v>139</v>
      </c>
      <c r="CX368" t="s">
        <v>140</v>
      </c>
      <c r="CY368" t="s">
        <v>462</v>
      </c>
      <c r="CZ368" s="8">
        <v>16707837461</v>
      </c>
      <c r="DA368" t="s">
        <v>455</v>
      </c>
      <c r="DB368" t="s">
        <v>1376</v>
      </c>
      <c r="DC368" t="s">
        <v>139</v>
      </c>
      <c r="DD368" t="s">
        <v>139</v>
      </c>
    </row>
    <row r="369" spans="1:114" ht="15" customHeight="1" x14ac:dyDescent="0.35">
      <c r="A369" t="s">
        <v>11139</v>
      </c>
      <c r="B369" t="s">
        <v>166</v>
      </c>
      <c r="C369" s="1">
        <v>45471</v>
      </c>
      <c r="D369" s="1">
        <v>45586</v>
      </c>
      <c r="E369" t="s">
        <v>211</v>
      </c>
      <c r="G369" t="s">
        <v>117</v>
      </c>
      <c r="H369" t="s">
        <v>117</v>
      </c>
      <c r="I369" t="s">
        <v>117</v>
      </c>
      <c r="J369" t="s">
        <v>11140</v>
      </c>
      <c r="K369" t="s">
        <v>11141</v>
      </c>
      <c r="L369" t="s">
        <v>11142</v>
      </c>
      <c r="N369" t="s">
        <v>136</v>
      </c>
      <c r="O369" t="s">
        <v>121</v>
      </c>
      <c r="P369" s="6">
        <v>96950</v>
      </c>
      <c r="Q369" t="s">
        <v>122</v>
      </c>
      <c r="S369" s="8">
        <v>16702850085</v>
      </c>
      <c r="U369" t="s">
        <v>11143</v>
      </c>
      <c r="V369">
        <v>56132</v>
      </c>
      <c r="W369" t="s">
        <v>150</v>
      </c>
      <c r="X369" t="s">
        <v>139</v>
      </c>
      <c r="Y369" t="s">
        <v>11144</v>
      </c>
      <c r="Z369" t="s">
        <v>11145</v>
      </c>
      <c r="AB369" t="s">
        <v>2539</v>
      </c>
      <c r="AC369" t="s">
        <v>11142</v>
      </c>
      <c r="AE369" t="s">
        <v>136</v>
      </c>
      <c r="AF369" t="s">
        <v>121</v>
      </c>
      <c r="AG369" s="6">
        <v>96950</v>
      </c>
      <c r="AH369" t="s">
        <v>122</v>
      </c>
      <c r="AJ369" s="8">
        <v>16702850085</v>
      </c>
      <c r="AL369" t="s">
        <v>11146</v>
      </c>
      <c r="BE369" t="str">
        <f>"35-2014.00"</f>
        <v>35-2014.00</v>
      </c>
      <c r="BF369" t="s">
        <v>191</v>
      </c>
      <c r="BG369" t="s">
        <v>11147</v>
      </c>
      <c r="BH369" t="s">
        <v>313</v>
      </c>
      <c r="BI369">
        <v>1</v>
      </c>
      <c r="BK369" s="1">
        <v>45566</v>
      </c>
      <c r="BL369" s="1">
        <v>45930</v>
      </c>
      <c r="BO369">
        <v>40</v>
      </c>
      <c r="BP369">
        <v>0</v>
      </c>
      <c r="BQ369">
        <v>8</v>
      </c>
      <c r="BR369">
        <v>8</v>
      </c>
      <c r="BS369">
        <v>8</v>
      </c>
      <c r="BT369">
        <v>8</v>
      </c>
      <c r="BU369">
        <v>8</v>
      </c>
      <c r="BV369">
        <v>0</v>
      </c>
      <c r="BW369" t="str">
        <f>"8:00 AM"</f>
        <v>8:00 AM</v>
      </c>
      <c r="BX369" t="str">
        <f>"5:00 PM"</f>
        <v>5:00 PM</v>
      </c>
      <c r="BY369" t="s">
        <v>133</v>
      </c>
      <c r="BZ369">
        <v>0</v>
      </c>
      <c r="CA369">
        <v>12</v>
      </c>
      <c r="CB369" t="s">
        <v>117</v>
      </c>
      <c r="CD369" t="s">
        <v>11148</v>
      </c>
      <c r="CE369" t="s">
        <v>11142</v>
      </c>
      <c r="CG369" t="s">
        <v>136</v>
      </c>
      <c r="CH369" t="s">
        <v>121</v>
      </c>
      <c r="CI369" s="6">
        <v>96950</v>
      </c>
      <c r="CJ369" s="10">
        <v>8.69</v>
      </c>
      <c r="CK369" s="10">
        <v>8.69</v>
      </c>
      <c r="CL369" s="10">
        <v>13.04</v>
      </c>
      <c r="CM369" s="10">
        <v>13.04</v>
      </c>
      <c r="CN369" t="s">
        <v>137</v>
      </c>
      <c r="CP369" t="s">
        <v>138</v>
      </c>
      <c r="CR369" t="s">
        <v>117</v>
      </c>
      <c r="CS369" t="s">
        <v>139</v>
      </c>
      <c r="CT369" t="s">
        <v>140</v>
      </c>
      <c r="CU369" t="s">
        <v>139</v>
      </c>
      <c r="CV369" t="s">
        <v>140</v>
      </c>
      <c r="CW369" t="s">
        <v>139</v>
      </c>
      <c r="CX369" t="s">
        <v>140</v>
      </c>
      <c r="CY369" t="s">
        <v>3661</v>
      </c>
      <c r="CZ369" s="8">
        <v>16702850085</v>
      </c>
      <c r="DA369" t="s">
        <v>11146</v>
      </c>
      <c r="DB369" t="s">
        <v>140</v>
      </c>
      <c r="DC369" t="s">
        <v>139</v>
      </c>
      <c r="DD369" t="s">
        <v>139</v>
      </c>
      <c r="DE369" t="s">
        <v>11149</v>
      </c>
      <c r="DF369" t="s">
        <v>11150</v>
      </c>
      <c r="DH369" t="s">
        <v>11143</v>
      </c>
      <c r="DI369" t="s">
        <v>11151</v>
      </c>
      <c r="DJ369" t="s">
        <v>11146</v>
      </c>
    </row>
    <row r="370" spans="1:114" ht="15" customHeight="1" x14ac:dyDescent="0.35">
      <c r="A370" t="s">
        <v>6700</v>
      </c>
      <c r="B370" t="s">
        <v>144</v>
      </c>
      <c r="C370" s="1">
        <v>45471</v>
      </c>
      <c r="D370" s="1">
        <v>45586</v>
      </c>
      <c r="E370" t="s">
        <v>116</v>
      </c>
      <c r="F370" s="1">
        <v>45599</v>
      </c>
      <c r="G370" t="s">
        <v>117</v>
      </c>
      <c r="H370" t="s">
        <v>117</v>
      </c>
      <c r="I370" t="s">
        <v>117</v>
      </c>
      <c r="J370" t="s">
        <v>6701</v>
      </c>
      <c r="L370" t="s">
        <v>6702</v>
      </c>
      <c r="M370" t="s">
        <v>6703</v>
      </c>
      <c r="N370" t="s">
        <v>136</v>
      </c>
      <c r="O370" t="s">
        <v>121</v>
      </c>
      <c r="P370" s="6">
        <v>96950</v>
      </c>
      <c r="Q370" t="s">
        <v>122</v>
      </c>
      <c r="S370" s="8">
        <v>16702341795</v>
      </c>
      <c r="U370" t="s">
        <v>2927</v>
      </c>
      <c r="V370">
        <v>722511</v>
      </c>
      <c r="W370" t="s">
        <v>124</v>
      </c>
      <c r="Y370" t="s">
        <v>6704</v>
      </c>
      <c r="Z370" t="s">
        <v>5227</v>
      </c>
      <c r="AA370" t="s">
        <v>5228</v>
      </c>
      <c r="AB370" t="s">
        <v>4522</v>
      </c>
      <c r="AC370" t="s">
        <v>6705</v>
      </c>
      <c r="AD370" t="s">
        <v>6703</v>
      </c>
      <c r="AE370" t="s">
        <v>136</v>
      </c>
      <c r="AF370" t="s">
        <v>121</v>
      </c>
      <c r="AG370" s="6">
        <v>96950</v>
      </c>
      <c r="AH370" t="s">
        <v>122</v>
      </c>
      <c r="AJ370" s="8">
        <v>16702341795</v>
      </c>
      <c r="AL370" t="s">
        <v>2930</v>
      </c>
      <c r="BE370" t="str">
        <f>"35-1012.00"</f>
        <v>35-1012.00</v>
      </c>
      <c r="BF370" t="s">
        <v>2494</v>
      </c>
      <c r="BG370" t="s">
        <v>6706</v>
      </c>
      <c r="BH370" t="s">
        <v>6707</v>
      </c>
      <c r="BI370">
        <v>1</v>
      </c>
      <c r="BJ370">
        <v>1</v>
      </c>
      <c r="BK370" s="1">
        <v>45601</v>
      </c>
      <c r="BL370" s="1">
        <v>45965</v>
      </c>
      <c r="BM370" s="1">
        <v>45601</v>
      </c>
      <c r="BN370" s="1">
        <v>45965</v>
      </c>
      <c r="BO370">
        <v>35</v>
      </c>
      <c r="BP370">
        <v>0</v>
      </c>
      <c r="BQ370">
        <v>6</v>
      </c>
      <c r="BR370">
        <v>6</v>
      </c>
      <c r="BS370">
        <v>6</v>
      </c>
      <c r="BT370">
        <v>6</v>
      </c>
      <c r="BU370">
        <v>6</v>
      </c>
      <c r="BV370">
        <v>5</v>
      </c>
      <c r="BW370" t="str">
        <f>"9:00 AM"</f>
        <v>9:00 AM</v>
      </c>
      <c r="BX370" t="str">
        <f>"4:00 PM"</f>
        <v>4:00 PM</v>
      </c>
      <c r="BY370" t="s">
        <v>159</v>
      </c>
      <c r="BZ370">
        <v>0</v>
      </c>
      <c r="CA370">
        <v>12</v>
      </c>
      <c r="CB370" t="s">
        <v>139</v>
      </c>
      <c r="CC370">
        <v>10</v>
      </c>
      <c r="CD370" t="s">
        <v>6708</v>
      </c>
      <c r="CE370" t="s">
        <v>550</v>
      </c>
      <c r="CF370" t="s">
        <v>6703</v>
      </c>
      <c r="CG370" t="s">
        <v>551</v>
      </c>
      <c r="CH370" t="s">
        <v>121</v>
      </c>
      <c r="CI370" s="6">
        <v>96952</v>
      </c>
      <c r="CJ370" s="10">
        <v>10.3</v>
      </c>
      <c r="CK370" s="10">
        <v>16</v>
      </c>
      <c r="CL370" s="10">
        <v>15.45</v>
      </c>
      <c r="CM370" s="10">
        <v>24</v>
      </c>
      <c r="CN370" t="s">
        <v>137</v>
      </c>
      <c r="CO370" t="s">
        <v>133</v>
      </c>
      <c r="CP370" t="s">
        <v>138</v>
      </c>
      <c r="CR370" t="s">
        <v>117</v>
      </c>
      <c r="CS370" t="s">
        <v>139</v>
      </c>
      <c r="CT370" t="s">
        <v>139</v>
      </c>
      <c r="CU370" t="s">
        <v>139</v>
      </c>
      <c r="CV370" t="s">
        <v>140</v>
      </c>
      <c r="CW370" t="s">
        <v>139</v>
      </c>
      <c r="CX370" t="s">
        <v>139</v>
      </c>
      <c r="CY370" t="s">
        <v>2943</v>
      </c>
      <c r="CZ370" s="8">
        <v>16702341795</v>
      </c>
      <c r="DA370" t="s">
        <v>2930</v>
      </c>
      <c r="DB370" t="s">
        <v>2937</v>
      </c>
      <c r="DC370" t="s">
        <v>139</v>
      </c>
      <c r="DD370" t="s">
        <v>117</v>
      </c>
    </row>
    <row r="371" spans="1:114" ht="15" customHeight="1" x14ac:dyDescent="0.35">
      <c r="A371" t="s">
        <v>9225</v>
      </c>
      <c r="B371" t="s">
        <v>166</v>
      </c>
      <c r="C371" s="1">
        <v>45477</v>
      </c>
      <c r="D371" s="1">
        <v>45586</v>
      </c>
      <c r="E371" t="s">
        <v>116</v>
      </c>
      <c r="F371" s="1">
        <v>45564</v>
      </c>
      <c r="G371" t="s">
        <v>139</v>
      </c>
      <c r="H371" t="s">
        <v>117</v>
      </c>
      <c r="I371" t="s">
        <v>117</v>
      </c>
      <c r="J371" t="s">
        <v>9226</v>
      </c>
      <c r="K371" t="s">
        <v>9227</v>
      </c>
      <c r="L371" t="s">
        <v>9228</v>
      </c>
      <c r="N371" t="s">
        <v>136</v>
      </c>
      <c r="O371" t="s">
        <v>121</v>
      </c>
      <c r="P371" s="6">
        <v>96950</v>
      </c>
      <c r="Q371" t="s">
        <v>122</v>
      </c>
      <c r="S371" s="8">
        <v>16702333200</v>
      </c>
      <c r="U371" t="s">
        <v>5017</v>
      </c>
      <c r="V371">
        <v>531110</v>
      </c>
      <c r="W371" t="s">
        <v>124</v>
      </c>
      <c r="Y371" t="s">
        <v>5288</v>
      </c>
      <c r="Z371" t="s">
        <v>9229</v>
      </c>
      <c r="AA371" t="s">
        <v>1761</v>
      </c>
      <c r="AB371" t="s">
        <v>936</v>
      </c>
      <c r="AC371" t="s">
        <v>9228</v>
      </c>
      <c r="AE371" t="s">
        <v>136</v>
      </c>
      <c r="AF371" t="s">
        <v>121</v>
      </c>
      <c r="AG371" s="6">
        <v>96950</v>
      </c>
      <c r="AH371" t="s">
        <v>122</v>
      </c>
      <c r="AJ371" s="8">
        <v>16702875435</v>
      </c>
      <c r="AL371" t="s">
        <v>9230</v>
      </c>
      <c r="BE371" t="str">
        <f>"49-9071.00"</f>
        <v>49-9071.00</v>
      </c>
      <c r="BF371" t="s">
        <v>156</v>
      </c>
      <c r="BG371" t="s">
        <v>9231</v>
      </c>
      <c r="BH371" t="s">
        <v>9232</v>
      </c>
      <c r="BI371">
        <v>1</v>
      </c>
      <c r="BK371" s="1">
        <v>45566</v>
      </c>
      <c r="BL371" s="1">
        <v>46660</v>
      </c>
      <c r="BO371">
        <v>40</v>
      </c>
      <c r="BP371">
        <v>0</v>
      </c>
      <c r="BQ371">
        <v>8</v>
      </c>
      <c r="BR371">
        <v>8</v>
      </c>
      <c r="BS371">
        <v>8</v>
      </c>
      <c r="BT371">
        <v>8</v>
      </c>
      <c r="BU371">
        <v>8</v>
      </c>
      <c r="BV371">
        <v>0</v>
      </c>
      <c r="BW371" t="str">
        <f>"8:00 AM"</f>
        <v>8:00 AM</v>
      </c>
      <c r="BX371" t="str">
        <f>"5:00 PM"</f>
        <v>5:00 PM</v>
      </c>
      <c r="BY371" t="s">
        <v>159</v>
      </c>
      <c r="BZ371">
        <v>0</v>
      </c>
      <c r="CA371">
        <v>24</v>
      </c>
      <c r="CB371" t="s">
        <v>117</v>
      </c>
      <c r="CD371" t="s">
        <v>9233</v>
      </c>
      <c r="CE371" t="s">
        <v>9234</v>
      </c>
      <c r="CG371" t="s">
        <v>136</v>
      </c>
      <c r="CH371" t="s">
        <v>121</v>
      </c>
      <c r="CI371" s="6">
        <v>96950</v>
      </c>
      <c r="CJ371" s="10">
        <v>9.5399999999999991</v>
      </c>
      <c r="CK371" s="10">
        <v>10.35</v>
      </c>
      <c r="CL371" s="10">
        <v>14.31</v>
      </c>
      <c r="CM371" s="10">
        <v>15.53</v>
      </c>
      <c r="CN371" t="s">
        <v>137</v>
      </c>
      <c r="CP371" t="s">
        <v>138</v>
      </c>
      <c r="CR371" t="s">
        <v>117</v>
      </c>
      <c r="CS371" t="s">
        <v>139</v>
      </c>
      <c r="CT371" t="s">
        <v>140</v>
      </c>
      <c r="CU371" t="s">
        <v>139</v>
      </c>
      <c r="CV371" t="s">
        <v>140</v>
      </c>
      <c r="CW371" t="s">
        <v>139</v>
      </c>
      <c r="CX371" t="s">
        <v>140</v>
      </c>
      <c r="CY371" t="s">
        <v>9235</v>
      </c>
      <c r="CZ371" s="8">
        <v>16702333200</v>
      </c>
      <c r="DA371" t="s">
        <v>9230</v>
      </c>
      <c r="DB371" t="s">
        <v>140</v>
      </c>
      <c r="DC371" t="s">
        <v>139</v>
      </c>
      <c r="DD371" t="s">
        <v>117</v>
      </c>
    </row>
    <row r="372" spans="1:114" ht="15" customHeight="1" x14ac:dyDescent="0.35">
      <c r="A372" t="s">
        <v>17043</v>
      </c>
      <c r="B372" t="s">
        <v>166</v>
      </c>
      <c r="C372" s="1">
        <v>45478</v>
      </c>
      <c r="D372" s="1">
        <v>45586</v>
      </c>
      <c r="E372" t="s">
        <v>116</v>
      </c>
      <c r="F372" s="1">
        <v>45564</v>
      </c>
      <c r="G372" t="s">
        <v>117</v>
      </c>
      <c r="H372" t="s">
        <v>117</v>
      </c>
      <c r="I372" t="s">
        <v>117</v>
      </c>
      <c r="J372" t="s">
        <v>7708</v>
      </c>
      <c r="K372" t="s">
        <v>9209</v>
      </c>
      <c r="L372" t="s">
        <v>9210</v>
      </c>
      <c r="M372" t="s">
        <v>7710</v>
      </c>
      <c r="N372" t="s">
        <v>136</v>
      </c>
      <c r="O372" t="s">
        <v>121</v>
      </c>
      <c r="P372" s="6">
        <v>96950</v>
      </c>
      <c r="Q372" t="s">
        <v>122</v>
      </c>
      <c r="S372" s="8">
        <v>16707830243</v>
      </c>
      <c r="U372" t="s">
        <v>3765</v>
      </c>
      <c r="V372">
        <v>531110</v>
      </c>
      <c r="W372" t="s">
        <v>124</v>
      </c>
      <c r="Y372" t="s">
        <v>7712</v>
      </c>
      <c r="Z372" t="s">
        <v>7713</v>
      </c>
      <c r="AA372" t="s">
        <v>9211</v>
      </c>
      <c r="AB372" t="s">
        <v>474</v>
      </c>
      <c r="AC372" t="s">
        <v>9212</v>
      </c>
      <c r="AD372" t="s">
        <v>9213</v>
      </c>
      <c r="AE372" t="s">
        <v>136</v>
      </c>
      <c r="AF372" t="s">
        <v>121</v>
      </c>
      <c r="AG372" s="6">
        <v>96950</v>
      </c>
      <c r="AH372" t="s">
        <v>122</v>
      </c>
      <c r="AJ372" s="8">
        <v>16707830213</v>
      </c>
      <c r="AL372" t="s">
        <v>3768</v>
      </c>
      <c r="BE372" t="str">
        <f>"37-2012.00"</f>
        <v>37-2012.00</v>
      </c>
      <c r="BF372" t="s">
        <v>130</v>
      </c>
      <c r="BG372" t="s">
        <v>9214</v>
      </c>
      <c r="BH372" t="s">
        <v>130</v>
      </c>
      <c r="BI372">
        <v>5</v>
      </c>
      <c r="BK372" s="1">
        <v>45566</v>
      </c>
      <c r="BL372" s="1">
        <v>45930</v>
      </c>
      <c r="BO372">
        <v>40</v>
      </c>
      <c r="BP372">
        <v>0</v>
      </c>
      <c r="BQ372">
        <v>8</v>
      </c>
      <c r="BR372">
        <v>8</v>
      </c>
      <c r="BS372">
        <v>8</v>
      </c>
      <c r="BT372">
        <v>8</v>
      </c>
      <c r="BU372">
        <v>8</v>
      </c>
      <c r="BV372">
        <v>0</v>
      </c>
      <c r="BW372" t="str">
        <f>"8:00 AM"</f>
        <v>8:00 AM</v>
      </c>
      <c r="BX372" t="str">
        <f>"5:00 PM"</f>
        <v>5:00 PM</v>
      </c>
      <c r="BY372" t="s">
        <v>133</v>
      </c>
      <c r="BZ372">
        <v>0</v>
      </c>
      <c r="CA372">
        <v>3</v>
      </c>
      <c r="CB372" t="s">
        <v>117</v>
      </c>
      <c r="CD372" t="s">
        <v>17044</v>
      </c>
      <c r="CE372" t="s">
        <v>7316</v>
      </c>
      <c r="CF372" t="s">
        <v>140</v>
      </c>
      <c r="CG372" t="s">
        <v>136</v>
      </c>
      <c r="CH372" t="s">
        <v>121</v>
      </c>
      <c r="CI372" s="6">
        <v>96950</v>
      </c>
      <c r="CJ372" s="10">
        <v>7.64</v>
      </c>
      <c r="CK372" s="10">
        <v>7.64</v>
      </c>
      <c r="CL372" s="10">
        <v>11.46</v>
      </c>
      <c r="CM372" s="10">
        <v>11.46</v>
      </c>
      <c r="CN372" t="s">
        <v>137</v>
      </c>
      <c r="CO372" t="s">
        <v>140</v>
      </c>
      <c r="CP372" t="s">
        <v>138</v>
      </c>
      <c r="CR372" t="s">
        <v>117</v>
      </c>
      <c r="CS372" t="s">
        <v>139</v>
      </c>
      <c r="CT372" t="s">
        <v>140</v>
      </c>
      <c r="CU372" t="s">
        <v>139</v>
      </c>
      <c r="CV372" t="s">
        <v>140</v>
      </c>
      <c r="CW372" t="s">
        <v>139</v>
      </c>
      <c r="CX372" t="s">
        <v>140</v>
      </c>
      <c r="CY372" t="s">
        <v>1167</v>
      </c>
      <c r="CZ372" s="8">
        <v>16707830213</v>
      </c>
      <c r="DA372" t="s">
        <v>3768</v>
      </c>
      <c r="DB372" t="s">
        <v>309</v>
      </c>
      <c r="DC372" t="s">
        <v>139</v>
      </c>
      <c r="DD372" t="s">
        <v>117</v>
      </c>
      <c r="DE372" t="s">
        <v>1530</v>
      </c>
      <c r="DF372" t="s">
        <v>1531</v>
      </c>
      <c r="DG372" t="s">
        <v>1532</v>
      </c>
      <c r="DH372" t="s">
        <v>1156</v>
      </c>
      <c r="DI372" t="s">
        <v>1153</v>
      </c>
      <c r="DJ372" t="s">
        <v>1162</v>
      </c>
    </row>
    <row r="373" spans="1:114" ht="15" customHeight="1" x14ac:dyDescent="0.35">
      <c r="A373" t="s">
        <v>14233</v>
      </c>
      <c r="B373" t="s">
        <v>144</v>
      </c>
      <c r="C373" s="1">
        <v>45490</v>
      </c>
      <c r="D373" s="1">
        <v>45586</v>
      </c>
      <c r="E373" t="s">
        <v>211</v>
      </c>
      <c r="G373" t="s">
        <v>117</v>
      </c>
      <c r="H373" t="s">
        <v>117</v>
      </c>
      <c r="I373" t="s">
        <v>117</v>
      </c>
      <c r="J373" t="s">
        <v>14234</v>
      </c>
      <c r="K373" t="s">
        <v>397</v>
      </c>
      <c r="L373" t="s">
        <v>398</v>
      </c>
      <c r="M373" t="s">
        <v>399</v>
      </c>
      <c r="N373" t="s">
        <v>136</v>
      </c>
      <c r="O373" t="s">
        <v>121</v>
      </c>
      <c r="P373" s="6">
        <v>96950</v>
      </c>
      <c r="Q373" t="s">
        <v>122</v>
      </c>
      <c r="S373" s="8">
        <v>16703226130</v>
      </c>
      <c r="U373" t="s">
        <v>400</v>
      </c>
      <c r="V373">
        <v>312112</v>
      </c>
      <c r="W373" t="s">
        <v>124</v>
      </c>
      <c r="Y373" t="s">
        <v>401</v>
      </c>
      <c r="Z373" t="s">
        <v>402</v>
      </c>
      <c r="AA373" t="s">
        <v>403</v>
      </c>
      <c r="AB373" t="s">
        <v>404</v>
      </c>
      <c r="AC373" t="s">
        <v>398</v>
      </c>
      <c r="AD373" t="s">
        <v>399</v>
      </c>
      <c r="AE373" t="s">
        <v>136</v>
      </c>
      <c r="AF373" t="s">
        <v>121</v>
      </c>
      <c r="AG373" s="6">
        <v>96950</v>
      </c>
      <c r="AH373" t="s">
        <v>122</v>
      </c>
      <c r="AJ373" s="8">
        <v>16703226130</v>
      </c>
      <c r="AL373" t="s">
        <v>405</v>
      </c>
      <c r="BE373" t="str">
        <f>"13-2011.00"</f>
        <v>13-2011.00</v>
      </c>
      <c r="BF373" t="s">
        <v>934</v>
      </c>
      <c r="BG373" t="s">
        <v>14235</v>
      </c>
      <c r="BH373" t="s">
        <v>936</v>
      </c>
      <c r="BI373">
        <v>2</v>
      </c>
      <c r="BJ373">
        <v>2</v>
      </c>
      <c r="BK373" s="1">
        <v>45566</v>
      </c>
      <c r="BL373" s="1">
        <v>45930</v>
      </c>
      <c r="BM373" s="1">
        <v>45586</v>
      </c>
      <c r="BN373" s="1">
        <v>45930</v>
      </c>
      <c r="BO373">
        <v>40</v>
      </c>
      <c r="BP373">
        <v>0</v>
      </c>
      <c r="BQ373">
        <v>8</v>
      </c>
      <c r="BR373">
        <v>8</v>
      </c>
      <c r="BS373">
        <v>8</v>
      </c>
      <c r="BT373">
        <v>8</v>
      </c>
      <c r="BU373">
        <v>8</v>
      </c>
      <c r="BV373">
        <v>0</v>
      </c>
      <c r="BW373" t="str">
        <f>"8:00 AM"</f>
        <v>8:00 AM</v>
      </c>
      <c r="BX373" t="str">
        <f>"5:00 PM"</f>
        <v>5:00 PM</v>
      </c>
      <c r="BY373" t="s">
        <v>588</v>
      </c>
      <c r="BZ373">
        <v>6</v>
      </c>
      <c r="CA373">
        <v>24</v>
      </c>
      <c r="CB373" t="s">
        <v>139</v>
      </c>
      <c r="CC373">
        <v>4</v>
      </c>
      <c r="CD373" t="s">
        <v>14236</v>
      </c>
      <c r="CE373" t="s">
        <v>398</v>
      </c>
      <c r="CF373" t="s">
        <v>399</v>
      </c>
      <c r="CG373" t="s">
        <v>136</v>
      </c>
      <c r="CH373" t="s">
        <v>121</v>
      </c>
      <c r="CI373" s="6">
        <v>96950</v>
      </c>
      <c r="CJ373" s="10">
        <v>17.48</v>
      </c>
      <c r="CK373" s="10">
        <v>17.48</v>
      </c>
      <c r="CL373" s="10">
        <v>26.22</v>
      </c>
      <c r="CM373" s="10">
        <v>26.22</v>
      </c>
      <c r="CN373" t="s">
        <v>137</v>
      </c>
      <c r="CP373" t="s">
        <v>138</v>
      </c>
      <c r="CR373" t="s">
        <v>117</v>
      </c>
      <c r="CS373" t="s">
        <v>139</v>
      </c>
      <c r="CT373" t="s">
        <v>140</v>
      </c>
      <c r="CU373" t="s">
        <v>139</v>
      </c>
      <c r="CV373" t="s">
        <v>139</v>
      </c>
      <c r="CW373" t="s">
        <v>139</v>
      </c>
      <c r="CX373" t="s">
        <v>140</v>
      </c>
      <c r="CY373" t="s">
        <v>14237</v>
      </c>
      <c r="CZ373" s="8">
        <v>16703226130</v>
      </c>
      <c r="DA373" t="s">
        <v>405</v>
      </c>
      <c r="DB373" t="s">
        <v>411</v>
      </c>
      <c r="DC373" t="s">
        <v>139</v>
      </c>
      <c r="DD373" t="s">
        <v>117</v>
      </c>
    </row>
    <row r="374" spans="1:114" ht="15" customHeight="1" x14ac:dyDescent="0.35">
      <c r="A374" t="s">
        <v>9151</v>
      </c>
      <c r="B374" t="s">
        <v>166</v>
      </c>
      <c r="C374" s="1">
        <v>45491</v>
      </c>
      <c r="D374" s="1">
        <v>45586</v>
      </c>
      <c r="E374" t="s">
        <v>116</v>
      </c>
      <c r="F374" s="1">
        <v>45564</v>
      </c>
      <c r="G374" t="s">
        <v>139</v>
      </c>
      <c r="H374" t="s">
        <v>117</v>
      </c>
      <c r="I374" t="s">
        <v>117</v>
      </c>
      <c r="J374" t="s">
        <v>2442</v>
      </c>
      <c r="K374" t="s">
        <v>2442</v>
      </c>
      <c r="L374" t="s">
        <v>2443</v>
      </c>
      <c r="M374" t="s">
        <v>2444</v>
      </c>
      <c r="N374" t="s">
        <v>120</v>
      </c>
      <c r="O374" t="s">
        <v>121</v>
      </c>
      <c r="P374" s="6">
        <v>96950</v>
      </c>
      <c r="Q374" t="s">
        <v>122</v>
      </c>
      <c r="S374" s="8">
        <v>16702355912</v>
      </c>
      <c r="U374" t="s">
        <v>2445</v>
      </c>
      <c r="V374">
        <v>56132</v>
      </c>
      <c r="W374" t="s">
        <v>124</v>
      </c>
      <c r="Y374" t="s">
        <v>2446</v>
      </c>
      <c r="Z374" t="s">
        <v>2447</v>
      </c>
      <c r="AA374" t="s">
        <v>2448</v>
      </c>
      <c r="AB374" t="s">
        <v>1945</v>
      </c>
      <c r="AC374" t="s">
        <v>2449</v>
      </c>
      <c r="AE374" t="s">
        <v>120</v>
      </c>
      <c r="AF374" t="s">
        <v>121</v>
      </c>
      <c r="AG374" s="6">
        <v>96950</v>
      </c>
      <c r="AH374" t="s">
        <v>122</v>
      </c>
      <c r="AJ374" s="8">
        <v>16702355912</v>
      </c>
      <c r="AL374" t="s">
        <v>2450</v>
      </c>
      <c r="BE374" t="str">
        <f>"23-2011.00"</f>
        <v>23-2011.00</v>
      </c>
      <c r="BF374" t="s">
        <v>2451</v>
      </c>
      <c r="BG374" t="s">
        <v>2452</v>
      </c>
      <c r="BH374" t="s">
        <v>2453</v>
      </c>
      <c r="BI374">
        <v>3</v>
      </c>
      <c r="BK374" s="1">
        <v>45566</v>
      </c>
      <c r="BL374" s="1">
        <v>46660</v>
      </c>
      <c r="BO374">
        <v>35</v>
      </c>
      <c r="BP374">
        <v>0</v>
      </c>
      <c r="BQ374">
        <v>7</v>
      </c>
      <c r="BR374">
        <v>7</v>
      </c>
      <c r="BS374">
        <v>7</v>
      </c>
      <c r="BT374">
        <v>7</v>
      </c>
      <c r="BU374">
        <v>7</v>
      </c>
      <c r="BV374">
        <v>0</v>
      </c>
      <c r="BW374" t="str">
        <f>"9:00 AM"</f>
        <v>9:00 AM</v>
      </c>
      <c r="BX374" t="str">
        <f>"5:00 PM"</f>
        <v>5:00 PM</v>
      </c>
      <c r="BY374" t="s">
        <v>159</v>
      </c>
      <c r="BZ374">
        <v>0</v>
      </c>
      <c r="CA374">
        <v>12</v>
      </c>
      <c r="CB374" t="s">
        <v>117</v>
      </c>
      <c r="CD374" t="s">
        <v>2454</v>
      </c>
      <c r="CE374" t="s">
        <v>2443</v>
      </c>
      <c r="CF374" t="s">
        <v>2444</v>
      </c>
      <c r="CG374" t="s">
        <v>120</v>
      </c>
      <c r="CH374" t="s">
        <v>121</v>
      </c>
      <c r="CI374" s="6">
        <v>96950</v>
      </c>
      <c r="CJ374" s="10">
        <v>18.59</v>
      </c>
      <c r="CK374" s="10">
        <v>18.59</v>
      </c>
      <c r="CL374" s="10">
        <v>27.89</v>
      </c>
      <c r="CM374" s="10">
        <v>27.89</v>
      </c>
      <c r="CN374" t="s">
        <v>137</v>
      </c>
      <c r="CO374" t="s">
        <v>162</v>
      </c>
      <c r="CP374" t="s">
        <v>138</v>
      </c>
      <c r="CR374" t="s">
        <v>117</v>
      </c>
      <c r="CS374" t="s">
        <v>139</v>
      </c>
      <c r="CT374" t="s">
        <v>140</v>
      </c>
      <c r="CU374" t="s">
        <v>139</v>
      </c>
      <c r="CV374" t="s">
        <v>140</v>
      </c>
      <c r="CW374" t="s">
        <v>140</v>
      </c>
      <c r="CX374" t="s">
        <v>140</v>
      </c>
      <c r="CY374" t="s">
        <v>3376</v>
      </c>
      <c r="CZ374" s="8">
        <v>16702355912</v>
      </c>
      <c r="DA374" t="s">
        <v>2450</v>
      </c>
      <c r="DB374" t="s">
        <v>140</v>
      </c>
      <c r="DC374" t="s">
        <v>139</v>
      </c>
      <c r="DD374" t="s">
        <v>117</v>
      </c>
    </row>
    <row r="375" spans="1:114" ht="15" customHeight="1" x14ac:dyDescent="0.35">
      <c r="A375" t="s">
        <v>16908</v>
      </c>
      <c r="B375" t="s">
        <v>166</v>
      </c>
      <c r="C375" s="1">
        <v>45491</v>
      </c>
      <c r="D375" s="1">
        <v>45586</v>
      </c>
      <c r="E375" t="s">
        <v>211</v>
      </c>
      <c r="F375" s="1">
        <v>45564</v>
      </c>
      <c r="G375" t="s">
        <v>117</v>
      </c>
      <c r="H375" t="s">
        <v>117</v>
      </c>
      <c r="I375" t="s">
        <v>117</v>
      </c>
      <c r="J375" t="s">
        <v>3263</v>
      </c>
      <c r="L375" t="s">
        <v>5238</v>
      </c>
      <c r="N375" t="s">
        <v>136</v>
      </c>
      <c r="O375" t="s">
        <v>121</v>
      </c>
      <c r="P375" s="6">
        <v>96950</v>
      </c>
      <c r="Q375" t="s">
        <v>122</v>
      </c>
      <c r="S375" s="8">
        <v>16703236652</v>
      </c>
      <c r="U375" t="s">
        <v>3266</v>
      </c>
      <c r="V375">
        <v>236220</v>
      </c>
      <c r="W375" t="s">
        <v>124</v>
      </c>
      <c r="Y375" t="s">
        <v>3267</v>
      </c>
      <c r="Z375" t="s">
        <v>3268</v>
      </c>
      <c r="AB375" t="s">
        <v>205</v>
      </c>
      <c r="AC375" t="s">
        <v>3269</v>
      </c>
      <c r="AE375" t="s">
        <v>136</v>
      </c>
      <c r="AF375" t="s">
        <v>121</v>
      </c>
      <c r="AG375" s="6">
        <v>96950</v>
      </c>
      <c r="AH375" t="s">
        <v>122</v>
      </c>
      <c r="AJ375" s="8">
        <v>16703236652</v>
      </c>
      <c r="AL375" t="s">
        <v>3270</v>
      </c>
      <c r="BE375" t="str">
        <f>"47-2061.00"</f>
        <v>47-2061.00</v>
      </c>
      <c r="BF375" t="s">
        <v>1314</v>
      </c>
      <c r="BG375" t="s">
        <v>12835</v>
      </c>
      <c r="BH375" t="s">
        <v>12836</v>
      </c>
      <c r="BI375">
        <v>1</v>
      </c>
      <c r="BK375" s="1">
        <v>45566</v>
      </c>
      <c r="BL375" s="1">
        <v>45930</v>
      </c>
      <c r="BO375">
        <v>40</v>
      </c>
      <c r="BP375">
        <v>0</v>
      </c>
      <c r="BQ375">
        <v>8</v>
      </c>
      <c r="BR375">
        <v>8</v>
      </c>
      <c r="BS375">
        <v>8</v>
      </c>
      <c r="BT375">
        <v>8</v>
      </c>
      <c r="BU375">
        <v>8</v>
      </c>
      <c r="BV375">
        <v>0</v>
      </c>
      <c r="BW375" t="str">
        <f>"8:00 AM"</f>
        <v>8:00 AM</v>
      </c>
      <c r="BX375" t="str">
        <f>"5:00 PM"</f>
        <v>5:00 PM</v>
      </c>
      <c r="BY375" t="s">
        <v>133</v>
      </c>
      <c r="BZ375">
        <v>0</v>
      </c>
      <c r="CA375">
        <v>12</v>
      </c>
      <c r="CB375" t="s">
        <v>117</v>
      </c>
      <c r="CD375" t="s">
        <v>133</v>
      </c>
      <c r="CE375" t="s">
        <v>3275</v>
      </c>
      <c r="CG375" t="s">
        <v>136</v>
      </c>
      <c r="CH375" t="s">
        <v>121</v>
      </c>
      <c r="CI375" s="6">
        <v>96950</v>
      </c>
      <c r="CJ375" s="10">
        <v>9.57</v>
      </c>
      <c r="CK375" s="10">
        <v>9.57</v>
      </c>
      <c r="CL375" s="10">
        <v>14.36</v>
      </c>
      <c r="CM375" s="10">
        <v>14.36</v>
      </c>
      <c r="CN375" t="s">
        <v>137</v>
      </c>
      <c r="CO375" t="s">
        <v>140</v>
      </c>
      <c r="CP375" t="s">
        <v>138</v>
      </c>
      <c r="CR375" t="s">
        <v>139</v>
      </c>
      <c r="CS375" t="s">
        <v>139</v>
      </c>
      <c r="CT375" t="s">
        <v>139</v>
      </c>
      <c r="CU375" t="s">
        <v>139</v>
      </c>
      <c r="CV375" t="s">
        <v>140</v>
      </c>
      <c r="CW375" t="s">
        <v>139</v>
      </c>
      <c r="CX375" t="s">
        <v>140</v>
      </c>
      <c r="CY375" t="s">
        <v>17412</v>
      </c>
      <c r="CZ375" s="8">
        <v>16703236652</v>
      </c>
      <c r="DA375" t="s">
        <v>3276</v>
      </c>
      <c r="DB375" t="s">
        <v>140</v>
      </c>
      <c r="DC375" t="s">
        <v>139</v>
      </c>
      <c r="DD375" t="s">
        <v>117</v>
      </c>
    </row>
    <row r="376" spans="1:114" ht="15" customHeight="1" x14ac:dyDescent="0.35">
      <c r="A376" t="s">
        <v>12834</v>
      </c>
      <c r="B376" t="s">
        <v>166</v>
      </c>
      <c r="C376" s="1">
        <v>45491</v>
      </c>
      <c r="D376" s="1">
        <v>45586</v>
      </c>
      <c r="E376" t="s">
        <v>211</v>
      </c>
      <c r="G376" t="s">
        <v>117</v>
      </c>
      <c r="H376" t="s">
        <v>117</v>
      </c>
      <c r="I376" t="s">
        <v>117</v>
      </c>
      <c r="J376" t="s">
        <v>3263</v>
      </c>
      <c r="L376" t="s">
        <v>5238</v>
      </c>
      <c r="N376" t="s">
        <v>136</v>
      </c>
      <c r="O376" t="s">
        <v>121</v>
      </c>
      <c r="P376" s="6">
        <v>96950</v>
      </c>
      <c r="Q376" t="s">
        <v>122</v>
      </c>
      <c r="S376" s="8">
        <v>16703236652</v>
      </c>
      <c r="U376" t="s">
        <v>3266</v>
      </c>
      <c r="V376">
        <v>236220</v>
      </c>
      <c r="W376" t="s">
        <v>124</v>
      </c>
      <c r="Y376" t="s">
        <v>3267</v>
      </c>
      <c r="Z376" t="s">
        <v>3268</v>
      </c>
      <c r="AB376" t="s">
        <v>205</v>
      </c>
      <c r="AC376" t="s">
        <v>3269</v>
      </c>
      <c r="AE376" t="s">
        <v>136</v>
      </c>
      <c r="AF376" t="s">
        <v>121</v>
      </c>
      <c r="AG376" s="6">
        <v>96950</v>
      </c>
      <c r="AH376" t="s">
        <v>122</v>
      </c>
      <c r="AJ376" s="8">
        <v>16703236652</v>
      </c>
      <c r="AL376" t="s">
        <v>3270</v>
      </c>
      <c r="BE376" t="str">
        <f>"47-2061.00"</f>
        <v>47-2061.00</v>
      </c>
      <c r="BF376" t="s">
        <v>1314</v>
      </c>
      <c r="BG376" t="s">
        <v>12835</v>
      </c>
      <c r="BH376" t="s">
        <v>12836</v>
      </c>
      <c r="BI376">
        <v>3</v>
      </c>
      <c r="BK376" s="1">
        <v>45566</v>
      </c>
      <c r="BL376" s="1">
        <v>45930</v>
      </c>
      <c r="BO376">
        <v>40</v>
      </c>
      <c r="BP376">
        <v>0</v>
      </c>
      <c r="BQ376">
        <v>8</v>
      </c>
      <c r="BR376">
        <v>8</v>
      </c>
      <c r="BS376">
        <v>8</v>
      </c>
      <c r="BT376">
        <v>8</v>
      </c>
      <c r="BU376">
        <v>8</v>
      </c>
      <c r="BV376">
        <v>0</v>
      </c>
      <c r="BW376" t="str">
        <f>"8:00 AM"</f>
        <v>8:00 AM</v>
      </c>
      <c r="BX376" t="str">
        <f>"5:00 PM"</f>
        <v>5:00 PM</v>
      </c>
      <c r="BY376" t="s">
        <v>133</v>
      </c>
      <c r="BZ376">
        <v>0</v>
      </c>
      <c r="CA376">
        <v>12</v>
      </c>
      <c r="CB376" t="s">
        <v>117</v>
      </c>
      <c r="CD376" t="s">
        <v>133</v>
      </c>
      <c r="CE376" t="s">
        <v>3275</v>
      </c>
      <c r="CG376" t="s">
        <v>136</v>
      </c>
      <c r="CH376" t="s">
        <v>121</v>
      </c>
      <c r="CI376" s="6">
        <v>96950</v>
      </c>
      <c r="CJ376" s="10">
        <v>9.57</v>
      </c>
      <c r="CK376" s="10">
        <v>9.57</v>
      </c>
      <c r="CL376" s="10">
        <v>14.36</v>
      </c>
      <c r="CM376" s="10">
        <v>14.36</v>
      </c>
      <c r="CN376" t="s">
        <v>137</v>
      </c>
      <c r="CO376" t="s">
        <v>140</v>
      </c>
      <c r="CP376" t="s">
        <v>138</v>
      </c>
      <c r="CR376" t="s">
        <v>139</v>
      </c>
      <c r="CS376" t="s">
        <v>139</v>
      </c>
      <c r="CT376" t="s">
        <v>139</v>
      </c>
      <c r="CU376" t="s">
        <v>139</v>
      </c>
      <c r="CV376" t="s">
        <v>140</v>
      </c>
      <c r="CW376" t="s">
        <v>139</v>
      </c>
      <c r="CX376" t="s">
        <v>140</v>
      </c>
      <c r="CY376" s="2" t="s">
        <v>17404</v>
      </c>
      <c r="CZ376" s="8">
        <v>16703236652</v>
      </c>
      <c r="DA376" t="s">
        <v>3276</v>
      </c>
      <c r="DB376" t="s">
        <v>140</v>
      </c>
      <c r="DC376" t="s">
        <v>139</v>
      </c>
      <c r="DD376" t="s">
        <v>117</v>
      </c>
    </row>
    <row r="377" spans="1:114" ht="15" customHeight="1" x14ac:dyDescent="0.35">
      <c r="A377" t="s">
        <v>16910</v>
      </c>
      <c r="B377" t="s">
        <v>166</v>
      </c>
      <c r="C377" s="1">
        <v>45492</v>
      </c>
      <c r="D377" s="1">
        <v>45586</v>
      </c>
      <c r="E377" t="s">
        <v>211</v>
      </c>
      <c r="G377" t="s">
        <v>117</v>
      </c>
      <c r="H377" t="s">
        <v>117</v>
      </c>
      <c r="I377" t="s">
        <v>117</v>
      </c>
      <c r="J377" t="s">
        <v>2562</v>
      </c>
      <c r="K377" t="s">
        <v>2573</v>
      </c>
      <c r="L377" t="s">
        <v>9176</v>
      </c>
      <c r="N377" t="s">
        <v>120</v>
      </c>
      <c r="O377" t="s">
        <v>121</v>
      </c>
      <c r="P377" s="6">
        <v>96950</v>
      </c>
      <c r="Q377" t="s">
        <v>122</v>
      </c>
      <c r="S377" s="8">
        <v>16702358540</v>
      </c>
      <c r="U377" t="s">
        <v>2564</v>
      </c>
      <c r="V377">
        <v>611110</v>
      </c>
      <c r="W377" t="s">
        <v>124</v>
      </c>
      <c r="Y377" t="s">
        <v>2567</v>
      </c>
      <c r="Z377" t="s">
        <v>16911</v>
      </c>
      <c r="AB377" t="s">
        <v>769</v>
      </c>
      <c r="AC377" t="s">
        <v>16912</v>
      </c>
      <c r="AE377" t="s">
        <v>120</v>
      </c>
      <c r="AF377" t="s">
        <v>121</v>
      </c>
      <c r="AG377" s="6">
        <v>96950</v>
      </c>
      <c r="AH377" t="s">
        <v>122</v>
      </c>
      <c r="AJ377" s="8">
        <v>16702358540</v>
      </c>
      <c r="AL377" t="s">
        <v>2568</v>
      </c>
      <c r="BE377" t="str">
        <f>"13-1161.00"</f>
        <v>13-1161.00</v>
      </c>
      <c r="BF377" t="s">
        <v>9491</v>
      </c>
      <c r="BG377" t="s">
        <v>16913</v>
      </c>
      <c r="BH377" t="s">
        <v>16914</v>
      </c>
      <c r="BI377">
        <v>1</v>
      </c>
      <c r="BK377" s="1">
        <v>45566</v>
      </c>
      <c r="BL377" s="1">
        <v>45930</v>
      </c>
      <c r="BO377">
        <v>35</v>
      </c>
      <c r="BP377">
        <v>0</v>
      </c>
      <c r="BQ377">
        <v>7</v>
      </c>
      <c r="BR377">
        <v>7</v>
      </c>
      <c r="BS377">
        <v>7</v>
      </c>
      <c r="BT377">
        <v>7</v>
      </c>
      <c r="BU377">
        <v>7</v>
      </c>
      <c r="BV377">
        <v>0</v>
      </c>
      <c r="BW377" t="str">
        <f>"7:00 AM"</f>
        <v>7:00 AM</v>
      </c>
      <c r="BX377" t="str">
        <f>"3:00 PM"</f>
        <v>3:00 PM</v>
      </c>
      <c r="BY377" t="s">
        <v>459</v>
      </c>
      <c r="BZ377">
        <v>0</v>
      </c>
      <c r="CA377">
        <v>12</v>
      </c>
      <c r="CB377" t="s">
        <v>117</v>
      </c>
      <c r="CD377" t="s">
        <v>16915</v>
      </c>
      <c r="CE377" t="s">
        <v>753</v>
      </c>
      <c r="CG377" t="s">
        <v>120</v>
      </c>
      <c r="CH377" t="s">
        <v>121</v>
      </c>
      <c r="CI377" s="6">
        <v>96950</v>
      </c>
      <c r="CJ377" s="10">
        <v>16.399999999999999</v>
      </c>
      <c r="CK377" s="10">
        <v>16.399999999999999</v>
      </c>
      <c r="CL377" s="10">
        <v>0</v>
      </c>
      <c r="CM377" s="10">
        <v>0</v>
      </c>
      <c r="CN377" t="s">
        <v>137</v>
      </c>
      <c r="CP377" t="s">
        <v>138</v>
      </c>
      <c r="CR377" t="s">
        <v>117</v>
      </c>
      <c r="CS377" t="s">
        <v>139</v>
      </c>
      <c r="CT377" t="s">
        <v>140</v>
      </c>
      <c r="CU377" t="s">
        <v>140</v>
      </c>
      <c r="CV377" t="s">
        <v>140</v>
      </c>
      <c r="CW377" t="s">
        <v>139</v>
      </c>
      <c r="CX377" t="s">
        <v>140</v>
      </c>
      <c r="CY377" t="s">
        <v>2574</v>
      </c>
      <c r="CZ377" s="8">
        <v>16702358540</v>
      </c>
      <c r="DA377" t="s">
        <v>2568</v>
      </c>
      <c r="DB377" t="s">
        <v>164</v>
      </c>
      <c r="DC377" t="s">
        <v>139</v>
      </c>
      <c r="DD377" t="s">
        <v>117</v>
      </c>
      <c r="DE377" t="s">
        <v>2565</v>
      </c>
      <c r="DF377" t="s">
        <v>2566</v>
      </c>
      <c r="DG377" t="s">
        <v>2575</v>
      </c>
      <c r="DH377" t="s">
        <v>2564</v>
      </c>
      <c r="DI377" t="s">
        <v>2562</v>
      </c>
      <c r="DJ377" t="s">
        <v>2568</v>
      </c>
    </row>
    <row r="378" spans="1:114" ht="15" customHeight="1" x14ac:dyDescent="0.35">
      <c r="A378" t="s">
        <v>13007</v>
      </c>
      <c r="B378" t="s">
        <v>166</v>
      </c>
      <c r="C378" s="1">
        <v>45495</v>
      </c>
      <c r="D378" s="1">
        <v>45586</v>
      </c>
      <c r="E378" t="s">
        <v>211</v>
      </c>
      <c r="G378" t="s">
        <v>117</v>
      </c>
      <c r="H378" t="s">
        <v>117</v>
      </c>
      <c r="I378" t="s">
        <v>117</v>
      </c>
      <c r="J378" t="s">
        <v>1378</v>
      </c>
      <c r="L378" t="s">
        <v>1379</v>
      </c>
      <c r="N378" t="s">
        <v>120</v>
      </c>
      <c r="O378" t="s">
        <v>121</v>
      </c>
      <c r="P378" s="6">
        <v>96950</v>
      </c>
      <c r="Q378" t="s">
        <v>122</v>
      </c>
      <c r="S378" s="8">
        <v>16702335776</v>
      </c>
      <c r="U378" t="s">
        <v>1380</v>
      </c>
      <c r="V378">
        <v>56179</v>
      </c>
      <c r="W378" t="s">
        <v>124</v>
      </c>
      <c r="Y378" t="s">
        <v>13008</v>
      </c>
      <c r="Z378" t="s">
        <v>13009</v>
      </c>
      <c r="AA378" t="s">
        <v>13010</v>
      </c>
      <c r="AB378" t="s">
        <v>8665</v>
      </c>
      <c r="AC378" t="s">
        <v>1379</v>
      </c>
      <c r="AE378" t="s">
        <v>120</v>
      </c>
      <c r="AF378" t="s">
        <v>121</v>
      </c>
      <c r="AG378" s="6">
        <v>96950</v>
      </c>
      <c r="AH378" t="s">
        <v>122</v>
      </c>
      <c r="AJ378" s="8">
        <v>16702335776</v>
      </c>
      <c r="AL378" t="s">
        <v>1383</v>
      </c>
      <c r="BE378" t="str">
        <f>"43-3031.00"</f>
        <v>43-3031.00</v>
      </c>
      <c r="BF378" t="s">
        <v>357</v>
      </c>
      <c r="BG378" t="s">
        <v>13011</v>
      </c>
      <c r="BH378" t="s">
        <v>2453</v>
      </c>
      <c r="BI378">
        <v>5</v>
      </c>
      <c r="BK378" s="1">
        <v>45566</v>
      </c>
      <c r="BL378" s="1">
        <v>45930</v>
      </c>
      <c r="BO378">
        <v>35</v>
      </c>
      <c r="BP378">
        <v>0</v>
      </c>
      <c r="BQ378">
        <v>7</v>
      </c>
      <c r="BR378">
        <v>7</v>
      </c>
      <c r="BS378">
        <v>7</v>
      </c>
      <c r="BT378">
        <v>7</v>
      </c>
      <c r="BU378">
        <v>7</v>
      </c>
      <c r="BV378">
        <v>0</v>
      </c>
      <c r="BW378" t="str">
        <f>"8:00 AM"</f>
        <v>8:00 AM</v>
      </c>
      <c r="BX378" t="str">
        <f>"5:00 PM"</f>
        <v>5:00 PM</v>
      </c>
      <c r="BY378" t="s">
        <v>159</v>
      </c>
      <c r="BZ378">
        <v>0</v>
      </c>
      <c r="CA378">
        <v>24</v>
      </c>
      <c r="CB378" t="s">
        <v>117</v>
      </c>
      <c r="CD378" t="s">
        <v>194</v>
      </c>
      <c r="CE378" t="s">
        <v>13012</v>
      </c>
      <c r="CF378" t="s">
        <v>982</v>
      </c>
      <c r="CG378" t="s">
        <v>120</v>
      </c>
      <c r="CH378" t="s">
        <v>121</v>
      </c>
      <c r="CI378" s="6">
        <v>96950</v>
      </c>
      <c r="CJ378" s="10">
        <v>11.43</v>
      </c>
      <c r="CK378" s="10">
        <v>11.43</v>
      </c>
      <c r="CL378" s="10">
        <v>17.149999999999999</v>
      </c>
      <c r="CM378" s="10">
        <v>17.149999999999999</v>
      </c>
      <c r="CN378" t="s">
        <v>137</v>
      </c>
      <c r="CO378" t="s">
        <v>140</v>
      </c>
      <c r="CP378" t="s">
        <v>138</v>
      </c>
      <c r="CR378" t="s">
        <v>117</v>
      </c>
      <c r="CS378" t="s">
        <v>139</v>
      </c>
      <c r="CT378" t="s">
        <v>140</v>
      </c>
      <c r="CU378" t="s">
        <v>139</v>
      </c>
      <c r="CV378" t="s">
        <v>140</v>
      </c>
      <c r="CW378" t="s">
        <v>139</v>
      </c>
      <c r="CX378" t="s">
        <v>140</v>
      </c>
      <c r="CY378" t="s">
        <v>140</v>
      </c>
      <c r="CZ378" s="8">
        <v>16702335776</v>
      </c>
      <c r="DA378" t="s">
        <v>1383</v>
      </c>
      <c r="DB378" t="s">
        <v>140</v>
      </c>
      <c r="DC378" t="s">
        <v>139</v>
      </c>
      <c r="DD378" t="s">
        <v>117</v>
      </c>
    </row>
    <row r="379" spans="1:114" ht="15" customHeight="1" x14ac:dyDescent="0.35">
      <c r="A379" t="s">
        <v>6734</v>
      </c>
      <c r="B379" t="s">
        <v>144</v>
      </c>
      <c r="C379" s="1">
        <v>45496</v>
      </c>
      <c r="D379" s="1">
        <v>45586</v>
      </c>
      <c r="E379" t="s">
        <v>116</v>
      </c>
      <c r="F379" s="1">
        <v>45595</v>
      </c>
      <c r="G379" t="s">
        <v>117</v>
      </c>
      <c r="H379" t="s">
        <v>117</v>
      </c>
      <c r="I379" t="s">
        <v>117</v>
      </c>
      <c r="J379" t="s">
        <v>6735</v>
      </c>
      <c r="K379" t="s">
        <v>6736</v>
      </c>
      <c r="L379" t="s">
        <v>6737</v>
      </c>
      <c r="M379" t="s">
        <v>6738</v>
      </c>
      <c r="N379" t="s">
        <v>136</v>
      </c>
      <c r="O379" t="s">
        <v>121</v>
      </c>
      <c r="P379" s="6">
        <v>96950</v>
      </c>
      <c r="Q379" t="s">
        <v>122</v>
      </c>
      <c r="S379" s="8">
        <v>16702352360</v>
      </c>
      <c r="U379" t="s">
        <v>6739</v>
      </c>
      <c r="V379">
        <v>23822</v>
      </c>
      <c r="W379" t="s">
        <v>124</v>
      </c>
      <c r="Y379" t="s">
        <v>6740</v>
      </c>
      <c r="Z379" t="s">
        <v>6741</v>
      </c>
      <c r="AA379" t="s">
        <v>6742</v>
      </c>
      <c r="AB379" t="s">
        <v>205</v>
      </c>
      <c r="AC379" t="s">
        <v>6737</v>
      </c>
      <c r="AD379" t="s">
        <v>6738</v>
      </c>
      <c r="AE379" t="s">
        <v>136</v>
      </c>
      <c r="AF379" t="s">
        <v>121</v>
      </c>
      <c r="AG379" s="6">
        <v>96950</v>
      </c>
      <c r="AH379" t="s">
        <v>122</v>
      </c>
      <c r="AJ379" s="8">
        <v>16702352360</v>
      </c>
      <c r="AL379" t="s">
        <v>6743</v>
      </c>
      <c r="BE379" t="str">
        <f>"49-9021.00"</f>
        <v>49-9021.00</v>
      </c>
      <c r="BF379" t="s">
        <v>239</v>
      </c>
      <c r="BG379" t="s">
        <v>6744</v>
      </c>
      <c r="BH379" t="s">
        <v>241</v>
      </c>
      <c r="BI379">
        <v>3</v>
      </c>
      <c r="BJ379">
        <v>3</v>
      </c>
      <c r="BK379" s="1">
        <v>45597</v>
      </c>
      <c r="BL379" s="1">
        <v>45961</v>
      </c>
      <c r="BM379" s="1">
        <v>45597</v>
      </c>
      <c r="BN379" s="1">
        <v>45961</v>
      </c>
      <c r="BO379">
        <v>40</v>
      </c>
      <c r="BP379">
        <v>0</v>
      </c>
      <c r="BQ379">
        <v>8</v>
      </c>
      <c r="BR379">
        <v>8</v>
      </c>
      <c r="BS379">
        <v>8</v>
      </c>
      <c r="BT379">
        <v>8</v>
      </c>
      <c r="BU379">
        <v>8</v>
      </c>
      <c r="BV379">
        <v>0</v>
      </c>
      <c r="BW379" t="str">
        <f>"8:00 AM"</f>
        <v>8:00 AM</v>
      </c>
      <c r="BX379" t="str">
        <f>"5:00 PM"</f>
        <v>5:00 PM</v>
      </c>
      <c r="BY379" t="s">
        <v>159</v>
      </c>
      <c r="BZ379">
        <v>0</v>
      </c>
      <c r="CA379">
        <v>24</v>
      </c>
      <c r="CB379" t="s">
        <v>117</v>
      </c>
      <c r="CD379" t="s">
        <v>6745</v>
      </c>
      <c r="CE379" t="s">
        <v>6738</v>
      </c>
      <c r="CF379" t="s">
        <v>6746</v>
      </c>
      <c r="CG379" t="s">
        <v>136</v>
      </c>
      <c r="CH379" t="s">
        <v>121</v>
      </c>
      <c r="CI379" s="6">
        <v>96950</v>
      </c>
      <c r="CJ379" s="10">
        <v>10.06</v>
      </c>
      <c r="CK379" s="10">
        <v>10.06</v>
      </c>
      <c r="CL379" s="10">
        <v>15.09</v>
      </c>
      <c r="CM379" s="10">
        <v>15.09</v>
      </c>
      <c r="CN379" t="s">
        <v>137</v>
      </c>
      <c r="CO379" t="s">
        <v>140</v>
      </c>
      <c r="CP379" t="s">
        <v>138</v>
      </c>
      <c r="CR379" t="s">
        <v>117</v>
      </c>
      <c r="CS379" t="s">
        <v>139</v>
      </c>
      <c r="CT379" t="s">
        <v>139</v>
      </c>
      <c r="CU379" t="s">
        <v>139</v>
      </c>
      <c r="CV379" t="s">
        <v>140</v>
      </c>
      <c r="CW379" t="s">
        <v>139</v>
      </c>
      <c r="CX379" t="s">
        <v>140</v>
      </c>
      <c r="CY379" t="s">
        <v>6747</v>
      </c>
      <c r="CZ379" s="8">
        <v>16702352360</v>
      </c>
      <c r="DA379" t="s">
        <v>6743</v>
      </c>
      <c r="DB379" t="s">
        <v>140</v>
      </c>
      <c r="DC379" t="s">
        <v>139</v>
      </c>
      <c r="DD379" t="s">
        <v>117</v>
      </c>
      <c r="DE379" t="s">
        <v>6748</v>
      </c>
      <c r="DF379" t="s">
        <v>6749</v>
      </c>
      <c r="DG379" t="s">
        <v>1468</v>
      </c>
      <c r="DH379" t="s">
        <v>6739</v>
      </c>
      <c r="DI379" t="s">
        <v>6750</v>
      </c>
      <c r="DJ379" t="s">
        <v>6751</v>
      </c>
    </row>
    <row r="380" spans="1:114" ht="15" customHeight="1" x14ac:dyDescent="0.35">
      <c r="A380" t="s">
        <v>9284</v>
      </c>
      <c r="B380" t="s">
        <v>294</v>
      </c>
      <c r="C380" s="1">
        <v>45497</v>
      </c>
      <c r="D380" s="1">
        <v>45586</v>
      </c>
      <c r="E380" t="s">
        <v>116</v>
      </c>
      <c r="F380" s="1">
        <v>45656</v>
      </c>
      <c r="G380" t="s">
        <v>117</v>
      </c>
      <c r="H380" t="s">
        <v>117</v>
      </c>
      <c r="I380" t="s">
        <v>117</v>
      </c>
      <c r="J380" t="s">
        <v>2606</v>
      </c>
      <c r="K380" t="s">
        <v>2607</v>
      </c>
      <c r="L380" t="s">
        <v>3899</v>
      </c>
      <c r="N380" t="s">
        <v>136</v>
      </c>
      <c r="O380" t="s">
        <v>121</v>
      </c>
      <c r="P380" s="6">
        <v>96950</v>
      </c>
      <c r="Q380" t="s">
        <v>122</v>
      </c>
      <c r="S380" s="8">
        <v>16703221234</v>
      </c>
      <c r="T380">
        <v>781</v>
      </c>
      <c r="U380" t="s">
        <v>2609</v>
      </c>
      <c r="V380">
        <v>721110</v>
      </c>
      <c r="W380" t="s">
        <v>124</v>
      </c>
      <c r="Y380" t="s">
        <v>2610</v>
      </c>
      <c r="Z380" t="s">
        <v>2611</v>
      </c>
      <c r="AA380" t="s">
        <v>2612</v>
      </c>
      <c r="AB380" t="s">
        <v>2613</v>
      </c>
      <c r="AC380" t="s">
        <v>3899</v>
      </c>
      <c r="AE380" t="s">
        <v>136</v>
      </c>
      <c r="AF380" t="s">
        <v>121</v>
      </c>
      <c r="AG380" s="6">
        <v>96950</v>
      </c>
      <c r="AH380" t="s">
        <v>122</v>
      </c>
      <c r="AJ380" s="8">
        <v>16703221234</v>
      </c>
      <c r="AK380">
        <v>781</v>
      </c>
      <c r="AL380" t="s">
        <v>2614</v>
      </c>
      <c r="BE380" t="str">
        <f>"35-2014.00"</f>
        <v>35-2014.00</v>
      </c>
      <c r="BF380" t="s">
        <v>191</v>
      </c>
      <c r="BG380" t="s">
        <v>6532</v>
      </c>
      <c r="BH380" t="s">
        <v>313</v>
      </c>
      <c r="BI380">
        <v>4</v>
      </c>
      <c r="BJ380">
        <v>3</v>
      </c>
      <c r="BK380" s="1">
        <v>45658</v>
      </c>
      <c r="BL380" s="1">
        <v>46022</v>
      </c>
      <c r="BM380" s="1">
        <v>45658</v>
      </c>
      <c r="BN380" s="1">
        <v>46022</v>
      </c>
      <c r="BO380">
        <v>40</v>
      </c>
      <c r="BP380">
        <v>8</v>
      </c>
      <c r="BQ380">
        <v>8</v>
      </c>
      <c r="BR380">
        <v>0</v>
      </c>
      <c r="BS380">
        <v>8</v>
      </c>
      <c r="BT380">
        <v>0</v>
      </c>
      <c r="BU380">
        <v>8</v>
      </c>
      <c r="BV380">
        <v>8</v>
      </c>
      <c r="BW380" t="str">
        <f>"2:00 PM"</f>
        <v>2:00 PM</v>
      </c>
      <c r="BX380" t="str">
        <f>"10:00 PM"</f>
        <v>10:00 PM</v>
      </c>
      <c r="BY380" t="s">
        <v>133</v>
      </c>
      <c r="BZ380">
        <v>0</v>
      </c>
      <c r="CA380">
        <v>12</v>
      </c>
      <c r="CB380" t="s">
        <v>117</v>
      </c>
      <c r="CD380" t="s">
        <v>6533</v>
      </c>
      <c r="CE380" t="s">
        <v>3899</v>
      </c>
      <c r="CG380" t="s">
        <v>136</v>
      </c>
      <c r="CH380" t="s">
        <v>121</v>
      </c>
      <c r="CI380" s="6">
        <v>96950</v>
      </c>
      <c r="CJ380" s="10">
        <v>8.83</v>
      </c>
      <c r="CK380" s="10">
        <v>8.83</v>
      </c>
      <c r="CL380" s="10">
        <v>13.25</v>
      </c>
      <c r="CM380" s="10">
        <v>13.25</v>
      </c>
      <c r="CN380" t="s">
        <v>137</v>
      </c>
      <c r="CO380" t="s">
        <v>6534</v>
      </c>
      <c r="CP380" t="s">
        <v>138</v>
      </c>
      <c r="CR380" t="s">
        <v>117</v>
      </c>
      <c r="CS380" t="s">
        <v>139</v>
      </c>
      <c r="CT380" t="s">
        <v>140</v>
      </c>
      <c r="CU380" t="s">
        <v>139</v>
      </c>
      <c r="CV380" t="s">
        <v>140</v>
      </c>
      <c r="CW380" t="s">
        <v>139</v>
      </c>
      <c r="CX380" t="s">
        <v>140</v>
      </c>
      <c r="CY380" t="s">
        <v>9285</v>
      </c>
      <c r="CZ380" s="8">
        <v>16703221234</v>
      </c>
      <c r="DA380" t="s">
        <v>2614</v>
      </c>
      <c r="DB380" t="s">
        <v>140</v>
      </c>
      <c r="DC380" t="s">
        <v>139</v>
      </c>
      <c r="DD380" t="s">
        <v>117</v>
      </c>
    </row>
    <row r="381" spans="1:114" ht="15" customHeight="1" x14ac:dyDescent="0.35">
      <c r="A381" t="s">
        <v>15769</v>
      </c>
      <c r="B381" t="s">
        <v>166</v>
      </c>
      <c r="C381" s="1">
        <v>45498</v>
      </c>
      <c r="D381" s="1">
        <v>45586</v>
      </c>
      <c r="E381" t="s">
        <v>211</v>
      </c>
      <c r="G381" t="s">
        <v>117</v>
      </c>
      <c r="H381" t="s">
        <v>117</v>
      </c>
      <c r="I381" t="s">
        <v>117</v>
      </c>
      <c r="J381" t="s">
        <v>15770</v>
      </c>
      <c r="L381" t="s">
        <v>15771</v>
      </c>
      <c r="N381" t="s">
        <v>136</v>
      </c>
      <c r="O381" t="s">
        <v>121</v>
      </c>
      <c r="P381" s="6">
        <v>96950</v>
      </c>
      <c r="Q381" t="s">
        <v>122</v>
      </c>
      <c r="S381" s="8">
        <v>16702870418</v>
      </c>
      <c r="U381" t="s">
        <v>15772</v>
      </c>
      <c r="V381">
        <v>811111</v>
      </c>
      <c r="W381" t="s">
        <v>124</v>
      </c>
      <c r="Y381" t="s">
        <v>9760</v>
      </c>
      <c r="Z381" t="s">
        <v>15773</v>
      </c>
      <c r="AA381" t="s">
        <v>164</v>
      </c>
      <c r="AB381" t="s">
        <v>997</v>
      </c>
      <c r="AC381" t="s">
        <v>15774</v>
      </c>
      <c r="AE381" t="s">
        <v>136</v>
      </c>
      <c r="AF381" t="s">
        <v>121</v>
      </c>
      <c r="AG381" s="6">
        <v>96950</v>
      </c>
      <c r="AH381" t="s">
        <v>122</v>
      </c>
      <c r="AJ381" s="8">
        <v>16702870418</v>
      </c>
      <c r="AL381" t="s">
        <v>15775</v>
      </c>
      <c r="BE381" t="str">
        <f>"49-3023.00"</f>
        <v>49-3023.00</v>
      </c>
      <c r="BF381" t="s">
        <v>1119</v>
      </c>
      <c r="BG381" t="s">
        <v>15776</v>
      </c>
      <c r="BH381" t="s">
        <v>1580</v>
      </c>
      <c r="BI381">
        <v>3</v>
      </c>
      <c r="BK381" s="1">
        <v>45566</v>
      </c>
      <c r="BL381" s="1">
        <v>45930</v>
      </c>
      <c r="BO381">
        <v>40</v>
      </c>
      <c r="BP381">
        <v>0</v>
      </c>
      <c r="BQ381">
        <v>8</v>
      </c>
      <c r="BR381">
        <v>8</v>
      </c>
      <c r="BS381">
        <v>8</v>
      </c>
      <c r="BT381">
        <v>8</v>
      </c>
      <c r="BU381">
        <v>8</v>
      </c>
      <c r="BV381">
        <v>0</v>
      </c>
      <c r="BW381" t="str">
        <f>"8:00 AM"</f>
        <v>8:00 AM</v>
      </c>
      <c r="BX381" t="str">
        <f>"5:00 PM"</f>
        <v>5:00 PM</v>
      </c>
      <c r="BY381" t="s">
        <v>159</v>
      </c>
      <c r="BZ381">
        <v>0</v>
      </c>
      <c r="CA381">
        <v>24</v>
      </c>
      <c r="CB381" t="s">
        <v>117</v>
      </c>
      <c r="CD381" t="e">
        <f>- Proven EXPERIENCE as auto mechanic
- Working KNOWLEDGE OF vehicle diagnostic systems AND METHODS
- Ability TO handle various tools (e.g. pliers) AND heavy equipment (e.g. lift)
- Willingness TO observe all safety precautions FOR protections against accidents, dangerous fluids, chemicals etc.</f>
        <v>#NAME?</v>
      </c>
      <c r="CE381" t="s">
        <v>15774</v>
      </c>
      <c r="CG381" t="s">
        <v>136</v>
      </c>
      <c r="CH381" t="s">
        <v>121</v>
      </c>
      <c r="CI381" s="6">
        <v>96950</v>
      </c>
      <c r="CJ381" s="10">
        <v>10.07</v>
      </c>
      <c r="CK381" s="10">
        <v>10.07</v>
      </c>
      <c r="CL381" s="10">
        <v>15.11</v>
      </c>
      <c r="CM381" s="10">
        <v>15.11</v>
      </c>
      <c r="CN381" t="s">
        <v>137</v>
      </c>
      <c r="CO381" t="s">
        <v>194</v>
      </c>
      <c r="CP381" t="s">
        <v>138</v>
      </c>
      <c r="CR381" t="s">
        <v>117</v>
      </c>
      <c r="CS381" t="s">
        <v>139</v>
      </c>
      <c r="CT381" t="s">
        <v>140</v>
      </c>
      <c r="CU381" t="s">
        <v>139</v>
      </c>
      <c r="CV381" t="s">
        <v>140</v>
      </c>
      <c r="CW381" t="s">
        <v>139</v>
      </c>
      <c r="CX381" t="s">
        <v>140</v>
      </c>
      <c r="CY381" t="s">
        <v>9382</v>
      </c>
      <c r="CZ381" s="8">
        <v>16702870418</v>
      </c>
      <c r="DA381" t="s">
        <v>15775</v>
      </c>
      <c r="DB381" t="s">
        <v>140</v>
      </c>
      <c r="DC381" t="s">
        <v>139</v>
      </c>
      <c r="DD381" t="s">
        <v>117</v>
      </c>
    </row>
    <row r="382" spans="1:114" ht="15" customHeight="1" x14ac:dyDescent="0.35">
      <c r="A382" t="s">
        <v>14431</v>
      </c>
      <c r="B382" t="s">
        <v>166</v>
      </c>
      <c r="C382" s="1">
        <v>45499</v>
      </c>
      <c r="D382" s="1">
        <v>45586</v>
      </c>
      <c r="E382" t="s">
        <v>211</v>
      </c>
      <c r="G382" t="s">
        <v>117</v>
      </c>
      <c r="H382" t="s">
        <v>117</v>
      </c>
      <c r="I382" t="s">
        <v>117</v>
      </c>
      <c r="J382" t="s">
        <v>10894</v>
      </c>
      <c r="L382" t="s">
        <v>10895</v>
      </c>
      <c r="N382" t="s">
        <v>120</v>
      </c>
      <c r="O382" t="s">
        <v>121</v>
      </c>
      <c r="P382" s="6">
        <v>96950</v>
      </c>
      <c r="Q382" t="s">
        <v>122</v>
      </c>
      <c r="S382" s="8">
        <v>16702351123</v>
      </c>
      <c r="U382" t="s">
        <v>10896</v>
      </c>
      <c r="V382">
        <v>71399</v>
      </c>
      <c r="W382" t="s">
        <v>124</v>
      </c>
      <c r="Y382" t="s">
        <v>849</v>
      </c>
      <c r="Z382" t="s">
        <v>10897</v>
      </c>
      <c r="AB382" t="s">
        <v>1656</v>
      </c>
      <c r="AC382" t="s">
        <v>10895</v>
      </c>
      <c r="AE382" t="s">
        <v>120</v>
      </c>
      <c r="AF382" t="s">
        <v>121</v>
      </c>
      <c r="AG382" s="6">
        <v>96950</v>
      </c>
      <c r="AH382" t="s">
        <v>122</v>
      </c>
      <c r="AJ382" s="8">
        <v>16702351123</v>
      </c>
      <c r="AL382" t="s">
        <v>10900</v>
      </c>
      <c r="BE382" t="str">
        <f>"39-7011.00"</f>
        <v>39-7011.00</v>
      </c>
      <c r="BF382" t="s">
        <v>1985</v>
      </c>
      <c r="BG382" t="s">
        <v>14432</v>
      </c>
      <c r="BH382" t="s">
        <v>14106</v>
      </c>
      <c r="BI382">
        <v>5</v>
      </c>
      <c r="BK382" s="1">
        <v>45566</v>
      </c>
      <c r="BL382" s="1">
        <v>45930</v>
      </c>
      <c r="BO382">
        <v>40</v>
      </c>
      <c r="BP382">
        <v>0</v>
      </c>
      <c r="BQ382">
        <v>8</v>
      </c>
      <c r="BR382">
        <v>8</v>
      </c>
      <c r="BS382">
        <v>8</v>
      </c>
      <c r="BT382">
        <v>8</v>
      </c>
      <c r="BU382">
        <v>8</v>
      </c>
      <c r="BV382">
        <v>0</v>
      </c>
      <c r="BW382" t="str">
        <f>"9:00 AM"</f>
        <v>9:00 AM</v>
      </c>
      <c r="BX382" t="str">
        <f>"6:00 PM"</f>
        <v>6:00 PM</v>
      </c>
      <c r="BY382" t="s">
        <v>159</v>
      </c>
      <c r="BZ382">
        <v>0</v>
      </c>
      <c r="CA382">
        <v>6</v>
      </c>
      <c r="CB382" t="s">
        <v>117</v>
      </c>
      <c r="CD382" t="s">
        <v>14433</v>
      </c>
      <c r="CE382" t="s">
        <v>14434</v>
      </c>
      <c r="CG382" t="s">
        <v>120</v>
      </c>
      <c r="CH382" t="s">
        <v>121</v>
      </c>
      <c r="CI382" s="6">
        <v>96950</v>
      </c>
      <c r="CJ382" s="10">
        <v>10.43</v>
      </c>
      <c r="CK382" s="10">
        <v>10.85</v>
      </c>
      <c r="CL382" s="10">
        <v>15.65</v>
      </c>
      <c r="CM382" s="10">
        <v>16.28</v>
      </c>
      <c r="CN382" t="s">
        <v>137</v>
      </c>
      <c r="CO382" t="s">
        <v>162</v>
      </c>
      <c r="CP382" t="s">
        <v>138</v>
      </c>
      <c r="CR382" t="s">
        <v>117</v>
      </c>
      <c r="CS382" t="s">
        <v>139</v>
      </c>
      <c r="CT382" t="s">
        <v>140</v>
      </c>
      <c r="CU382" t="s">
        <v>139</v>
      </c>
      <c r="CV382" t="s">
        <v>140</v>
      </c>
      <c r="CW382" t="s">
        <v>140</v>
      </c>
      <c r="CX382" t="s">
        <v>140</v>
      </c>
      <c r="CY382" t="s">
        <v>14435</v>
      </c>
      <c r="CZ382" s="8">
        <v>16702351123</v>
      </c>
      <c r="DA382" t="s">
        <v>10900</v>
      </c>
      <c r="DB382" t="s">
        <v>140</v>
      </c>
      <c r="DC382" t="s">
        <v>139</v>
      </c>
      <c r="DD382" t="s">
        <v>117</v>
      </c>
    </row>
    <row r="383" spans="1:114" ht="15" customHeight="1" x14ac:dyDescent="0.35">
      <c r="A383" t="s">
        <v>3384</v>
      </c>
      <c r="B383" t="s">
        <v>166</v>
      </c>
      <c r="C383" s="1">
        <v>45499</v>
      </c>
      <c r="D383" s="1">
        <v>45586</v>
      </c>
      <c r="E383" t="s">
        <v>116</v>
      </c>
      <c r="F383" s="1">
        <v>45564</v>
      </c>
      <c r="G383" t="s">
        <v>117</v>
      </c>
      <c r="H383" t="s">
        <v>117</v>
      </c>
      <c r="I383" t="s">
        <v>117</v>
      </c>
      <c r="J383" t="s">
        <v>1889</v>
      </c>
      <c r="K383" t="s">
        <v>1901</v>
      </c>
      <c r="L383" t="s">
        <v>1891</v>
      </c>
      <c r="N383" t="s">
        <v>120</v>
      </c>
      <c r="O383" t="s">
        <v>121</v>
      </c>
      <c r="P383" s="6">
        <v>96950</v>
      </c>
      <c r="Q383" t="s">
        <v>122</v>
      </c>
      <c r="S383" s="8">
        <v>16702339032</v>
      </c>
      <c r="U383" t="s">
        <v>1892</v>
      </c>
      <c r="V383">
        <v>53111</v>
      </c>
      <c r="W383" t="s">
        <v>124</v>
      </c>
      <c r="Y383" t="s">
        <v>1893</v>
      </c>
      <c r="Z383" t="s">
        <v>1894</v>
      </c>
      <c r="AA383" t="s">
        <v>1468</v>
      </c>
      <c r="AB383" t="s">
        <v>1406</v>
      </c>
      <c r="AC383" t="s">
        <v>1891</v>
      </c>
      <c r="AE383" t="s">
        <v>120</v>
      </c>
      <c r="AF383" t="s">
        <v>121</v>
      </c>
      <c r="AG383" s="6">
        <v>96950</v>
      </c>
      <c r="AH383" t="s">
        <v>122</v>
      </c>
      <c r="AJ383" s="8">
        <v>16702339032</v>
      </c>
      <c r="AL383" t="s">
        <v>1895</v>
      </c>
      <c r="BE383" t="str">
        <f>"49-9071.00"</f>
        <v>49-9071.00</v>
      </c>
      <c r="BF383" t="s">
        <v>156</v>
      </c>
      <c r="BG383" t="s">
        <v>3385</v>
      </c>
      <c r="BH383" t="s">
        <v>3221</v>
      </c>
      <c r="BI383">
        <v>3</v>
      </c>
      <c r="BK383" s="1">
        <v>45566</v>
      </c>
      <c r="BL383" s="1">
        <v>45930</v>
      </c>
      <c r="BO383">
        <v>40</v>
      </c>
      <c r="BP383">
        <v>0</v>
      </c>
      <c r="BQ383">
        <v>8</v>
      </c>
      <c r="BR383">
        <v>8</v>
      </c>
      <c r="BS383">
        <v>8</v>
      </c>
      <c r="BT383">
        <v>8</v>
      </c>
      <c r="BU383">
        <v>8</v>
      </c>
      <c r="BV383">
        <v>0</v>
      </c>
      <c r="BW383" t="str">
        <f>"8:00 AM"</f>
        <v>8:00 AM</v>
      </c>
      <c r="BX383" t="str">
        <f>"5:00 PM"</f>
        <v>5:00 PM</v>
      </c>
      <c r="BY383" t="s">
        <v>133</v>
      </c>
      <c r="BZ383">
        <v>0</v>
      </c>
      <c r="CA383">
        <v>6</v>
      </c>
      <c r="CB383" t="s">
        <v>117</v>
      </c>
      <c r="CD383" t="s">
        <v>1897</v>
      </c>
      <c r="CE383" t="s">
        <v>3386</v>
      </c>
      <c r="CG383" t="s">
        <v>120</v>
      </c>
      <c r="CH383" t="s">
        <v>121</v>
      </c>
      <c r="CI383" s="6">
        <v>96950</v>
      </c>
      <c r="CJ383" s="10">
        <v>9.75</v>
      </c>
      <c r="CK383" s="10">
        <v>9.75</v>
      </c>
      <c r="CL383" s="10">
        <v>0</v>
      </c>
      <c r="CM383" s="10">
        <v>0</v>
      </c>
      <c r="CN383" t="s">
        <v>137</v>
      </c>
      <c r="CO383" t="s">
        <v>162</v>
      </c>
      <c r="CP383" t="s">
        <v>138</v>
      </c>
      <c r="CR383" t="s">
        <v>117</v>
      </c>
      <c r="CS383" t="s">
        <v>139</v>
      </c>
      <c r="CT383" t="s">
        <v>140</v>
      </c>
      <c r="CU383" t="s">
        <v>140</v>
      </c>
      <c r="CV383" t="s">
        <v>140</v>
      </c>
      <c r="CW383" t="s">
        <v>139</v>
      </c>
      <c r="CX383" t="s">
        <v>140</v>
      </c>
      <c r="CY383" t="s">
        <v>3387</v>
      </c>
      <c r="CZ383" s="8">
        <v>16702339032</v>
      </c>
      <c r="DA383" t="s">
        <v>1895</v>
      </c>
      <c r="DB383" t="s">
        <v>164</v>
      </c>
      <c r="DC383" t="s">
        <v>139</v>
      </c>
      <c r="DD383" t="s">
        <v>117</v>
      </c>
      <c r="DE383" t="s">
        <v>1893</v>
      </c>
      <c r="DF383" t="s">
        <v>1894</v>
      </c>
      <c r="DG383" t="s">
        <v>1468</v>
      </c>
      <c r="DH383" t="s">
        <v>1892</v>
      </c>
      <c r="DI383" t="s">
        <v>1901</v>
      </c>
      <c r="DJ383" t="s">
        <v>1895</v>
      </c>
    </row>
    <row r="384" spans="1:114" ht="15" customHeight="1" x14ac:dyDescent="0.35">
      <c r="A384" t="s">
        <v>9070</v>
      </c>
      <c r="B384" t="s">
        <v>166</v>
      </c>
      <c r="C384" s="1">
        <v>45499</v>
      </c>
      <c r="D384" s="1">
        <v>45586</v>
      </c>
      <c r="E384" t="s">
        <v>116</v>
      </c>
      <c r="F384" s="1">
        <v>45564</v>
      </c>
      <c r="G384" t="s">
        <v>117</v>
      </c>
      <c r="H384" t="s">
        <v>117</v>
      </c>
      <c r="I384" t="s">
        <v>117</v>
      </c>
      <c r="J384" t="s">
        <v>1889</v>
      </c>
      <c r="K384" t="s">
        <v>1901</v>
      </c>
      <c r="L384" t="s">
        <v>1891</v>
      </c>
      <c r="N384" t="s">
        <v>120</v>
      </c>
      <c r="O384" t="s">
        <v>121</v>
      </c>
      <c r="P384" s="6">
        <v>96950</v>
      </c>
      <c r="Q384" t="s">
        <v>122</v>
      </c>
      <c r="S384" s="8">
        <v>16702339032</v>
      </c>
      <c r="U384" t="s">
        <v>1892</v>
      </c>
      <c r="V384">
        <v>53111</v>
      </c>
      <c r="W384" t="s">
        <v>124</v>
      </c>
      <c r="Y384" t="s">
        <v>1893</v>
      </c>
      <c r="Z384" t="s">
        <v>1894</v>
      </c>
      <c r="AA384" t="s">
        <v>1468</v>
      </c>
      <c r="AB384" t="s">
        <v>1406</v>
      </c>
      <c r="AC384" t="s">
        <v>1891</v>
      </c>
      <c r="AE384" t="s">
        <v>120</v>
      </c>
      <c r="AF384" t="s">
        <v>121</v>
      </c>
      <c r="AG384" s="6">
        <v>96950</v>
      </c>
      <c r="AH384" t="s">
        <v>122</v>
      </c>
      <c r="AJ384" s="8">
        <v>16702339032</v>
      </c>
      <c r="AL384" t="s">
        <v>1895</v>
      </c>
      <c r="BE384" t="str">
        <f>"49-9071.00"</f>
        <v>49-9071.00</v>
      </c>
      <c r="BF384" t="s">
        <v>156</v>
      </c>
      <c r="BG384" t="s">
        <v>3385</v>
      </c>
      <c r="BH384" t="s">
        <v>3221</v>
      </c>
      <c r="BI384">
        <v>1</v>
      </c>
      <c r="BK384" s="1">
        <v>45566</v>
      </c>
      <c r="BL384" s="1">
        <v>45930</v>
      </c>
      <c r="BO384">
        <v>40</v>
      </c>
      <c r="BP384">
        <v>0</v>
      </c>
      <c r="BQ384">
        <v>8</v>
      </c>
      <c r="BR384">
        <v>8</v>
      </c>
      <c r="BS384">
        <v>8</v>
      </c>
      <c r="BT384">
        <v>8</v>
      </c>
      <c r="BU384">
        <v>8</v>
      </c>
      <c r="BV384">
        <v>0</v>
      </c>
      <c r="BW384" t="str">
        <f>"8:00 AM"</f>
        <v>8:00 AM</v>
      </c>
      <c r="BX384" t="str">
        <f>"5:00 PM"</f>
        <v>5:00 PM</v>
      </c>
      <c r="BY384" t="s">
        <v>133</v>
      </c>
      <c r="BZ384">
        <v>0</v>
      </c>
      <c r="CA384">
        <v>6</v>
      </c>
      <c r="CB384" t="s">
        <v>117</v>
      </c>
      <c r="CD384" t="s">
        <v>1897</v>
      </c>
      <c r="CE384" t="s">
        <v>3386</v>
      </c>
      <c r="CG384" t="s">
        <v>120</v>
      </c>
      <c r="CH384" t="s">
        <v>121</v>
      </c>
      <c r="CI384" s="6">
        <v>96950</v>
      </c>
      <c r="CJ384" s="10">
        <v>9.75</v>
      </c>
      <c r="CK384" s="10">
        <v>9.75</v>
      </c>
      <c r="CL384" s="10">
        <v>0</v>
      </c>
      <c r="CM384" s="10">
        <v>0</v>
      </c>
      <c r="CN384" t="s">
        <v>137</v>
      </c>
      <c r="CO384" t="s">
        <v>133</v>
      </c>
      <c r="CP384" t="s">
        <v>138</v>
      </c>
      <c r="CR384" t="s">
        <v>117</v>
      </c>
      <c r="CS384" t="s">
        <v>139</v>
      </c>
      <c r="CT384" t="s">
        <v>140</v>
      </c>
      <c r="CU384" t="s">
        <v>140</v>
      </c>
      <c r="CV384" t="s">
        <v>140</v>
      </c>
      <c r="CW384" t="s">
        <v>139</v>
      </c>
      <c r="CX384" t="s">
        <v>140</v>
      </c>
      <c r="CY384" t="s">
        <v>9071</v>
      </c>
      <c r="CZ384" s="8">
        <v>16702339032</v>
      </c>
      <c r="DA384" t="s">
        <v>1895</v>
      </c>
      <c r="DB384" t="s">
        <v>140</v>
      </c>
      <c r="DC384" t="s">
        <v>139</v>
      </c>
      <c r="DD384" t="s">
        <v>117</v>
      </c>
      <c r="DE384" t="s">
        <v>1893</v>
      </c>
      <c r="DF384" t="s">
        <v>1894</v>
      </c>
      <c r="DG384" t="s">
        <v>1468</v>
      </c>
      <c r="DH384" t="s">
        <v>1892</v>
      </c>
      <c r="DI384" t="s">
        <v>1901</v>
      </c>
      <c r="DJ384" t="s">
        <v>1895</v>
      </c>
    </row>
    <row r="385" spans="1:114" ht="15" customHeight="1" x14ac:dyDescent="0.35">
      <c r="A385" t="s">
        <v>15756</v>
      </c>
      <c r="B385" t="s">
        <v>144</v>
      </c>
      <c r="C385" s="1">
        <v>45503</v>
      </c>
      <c r="D385" s="1">
        <v>45586</v>
      </c>
      <c r="E385" t="s">
        <v>211</v>
      </c>
      <c r="G385" t="s">
        <v>117</v>
      </c>
      <c r="H385" t="s">
        <v>117</v>
      </c>
      <c r="I385" t="s">
        <v>117</v>
      </c>
      <c r="J385" t="s">
        <v>6735</v>
      </c>
      <c r="K385" t="s">
        <v>6736</v>
      </c>
      <c r="L385" t="s">
        <v>6737</v>
      </c>
      <c r="M385" t="s">
        <v>6738</v>
      </c>
      <c r="N385" t="s">
        <v>136</v>
      </c>
      <c r="O385" t="s">
        <v>121</v>
      </c>
      <c r="P385" s="6">
        <v>96950</v>
      </c>
      <c r="Q385" t="s">
        <v>122</v>
      </c>
      <c r="S385" s="8">
        <v>16702352360</v>
      </c>
      <c r="U385" t="s">
        <v>6739</v>
      </c>
      <c r="V385">
        <v>23822</v>
      </c>
      <c r="W385" t="s">
        <v>124</v>
      </c>
      <c r="Y385" t="s">
        <v>6740</v>
      </c>
      <c r="Z385" t="s">
        <v>6741</v>
      </c>
      <c r="AA385" t="s">
        <v>6742</v>
      </c>
      <c r="AB385" t="s">
        <v>205</v>
      </c>
      <c r="AC385" t="s">
        <v>6737</v>
      </c>
      <c r="AD385" t="s">
        <v>6738</v>
      </c>
      <c r="AE385" t="s">
        <v>136</v>
      </c>
      <c r="AF385" t="s">
        <v>121</v>
      </c>
      <c r="AG385" s="6">
        <v>96950</v>
      </c>
      <c r="AH385" t="s">
        <v>122</v>
      </c>
      <c r="AJ385" s="8">
        <v>16702352360</v>
      </c>
      <c r="AL385" t="s">
        <v>6743</v>
      </c>
      <c r="BE385" t="str">
        <f>"49-9021.00"</f>
        <v>49-9021.00</v>
      </c>
      <c r="BF385" t="s">
        <v>239</v>
      </c>
      <c r="BG385" t="s">
        <v>6744</v>
      </c>
      <c r="BH385" t="s">
        <v>241</v>
      </c>
      <c r="BI385">
        <v>2</v>
      </c>
      <c r="BJ385">
        <v>2</v>
      </c>
      <c r="BK385" s="1">
        <v>45566</v>
      </c>
      <c r="BL385" s="1">
        <v>45930</v>
      </c>
      <c r="BM385" s="1">
        <v>45586</v>
      </c>
      <c r="BN385" s="1">
        <v>45930</v>
      </c>
      <c r="BO385">
        <v>40</v>
      </c>
      <c r="BP385">
        <v>0</v>
      </c>
      <c r="BQ385">
        <v>8</v>
      </c>
      <c r="BR385">
        <v>8</v>
      </c>
      <c r="BS385">
        <v>8</v>
      </c>
      <c r="BT385">
        <v>8</v>
      </c>
      <c r="BU385">
        <v>8</v>
      </c>
      <c r="BV385">
        <v>0</v>
      </c>
      <c r="BW385" t="str">
        <f>"8:00 AM"</f>
        <v>8:00 AM</v>
      </c>
      <c r="BX385" t="str">
        <f>"5:00 PM"</f>
        <v>5:00 PM</v>
      </c>
      <c r="BY385" t="s">
        <v>159</v>
      </c>
      <c r="BZ385">
        <v>0</v>
      </c>
      <c r="CA385">
        <v>24</v>
      </c>
      <c r="CB385" t="s">
        <v>117</v>
      </c>
      <c r="CD385" t="s">
        <v>6745</v>
      </c>
      <c r="CE385" t="s">
        <v>6738</v>
      </c>
      <c r="CF385" t="s">
        <v>6746</v>
      </c>
      <c r="CG385" t="s">
        <v>136</v>
      </c>
      <c r="CH385" t="s">
        <v>121</v>
      </c>
      <c r="CI385" s="6">
        <v>96950</v>
      </c>
      <c r="CJ385" s="10">
        <v>10.06</v>
      </c>
      <c r="CK385" s="10">
        <v>10.06</v>
      </c>
      <c r="CL385" s="10">
        <v>15.09</v>
      </c>
      <c r="CM385" s="10">
        <v>15.09</v>
      </c>
      <c r="CN385" t="s">
        <v>137</v>
      </c>
      <c r="CO385" t="s">
        <v>194</v>
      </c>
      <c r="CP385" t="s">
        <v>138</v>
      </c>
      <c r="CR385" t="s">
        <v>117</v>
      </c>
      <c r="CS385" t="s">
        <v>139</v>
      </c>
      <c r="CT385" t="s">
        <v>139</v>
      </c>
      <c r="CU385" t="s">
        <v>139</v>
      </c>
      <c r="CV385" t="s">
        <v>140</v>
      </c>
      <c r="CW385" t="s">
        <v>139</v>
      </c>
      <c r="CX385" t="s">
        <v>140</v>
      </c>
      <c r="CY385" t="s">
        <v>6747</v>
      </c>
      <c r="CZ385" s="8">
        <v>16702352360</v>
      </c>
      <c r="DA385" t="s">
        <v>6743</v>
      </c>
      <c r="DB385" t="s">
        <v>140</v>
      </c>
      <c r="DC385" t="s">
        <v>139</v>
      </c>
      <c r="DD385" t="s">
        <v>117</v>
      </c>
      <c r="DE385" t="s">
        <v>6740</v>
      </c>
      <c r="DF385" t="s">
        <v>6741</v>
      </c>
      <c r="DG385" t="s">
        <v>1468</v>
      </c>
      <c r="DH385" t="s">
        <v>6739</v>
      </c>
      <c r="DI385" t="s">
        <v>10051</v>
      </c>
      <c r="DJ385" t="s">
        <v>6743</v>
      </c>
    </row>
    <row r="386" spans="1:114" ht="15" customHeight="1" x14ac:dyDescent="0.35">
      <c r="A386" t="s">
        <v>16864</v>
      </c>
      <c r="B386" t="s">
        <v>166</v>
      </c>
      <c r="C386" s="1">
        <v>45507</v>
      </c>
      <c r="D386" s="1">
        <v>45586</v>
      </c>
      <c r="E386" t="s">
        <v>211</v>
      </c>
      <c r="G386" t="s">
        <v>117</v>
      </c>
      <c r="H386" t="s">
        <v>117</v>
      </c>
      <c r="I386" t="s">
        <v>117</v>
      </c>
      <c r="J386" t="s">
        <v>9667</v>
      </c>
      <c r="K386" t="s">
        <v>16865</v>
      </c>
      <c r="L386" t="s">
        <v>6827</v>
      </c>
      <c r="N386" t="s">
        <v>120</v>
      </c>
      <c r="O386" t="s">
        <v>121</v>
      </c>
      <c r="P386" s="6">
        <v>96950</v>
      </c>
      <c r="Q386" t="s">
        <v>122</v>
      </c>
      <c r="S386" s="8">
        <v>16702331199</v>
      </c>
      <c r="U386" t="s">
        <v>6828</v>
      </c>
      <c r="V386">
        <v>23611</v>
      </c>
      <c r="W386" t="s">
        <v>124</v>
      </c>
      <c r="Y386" t="s">
        <v>3591</v>
      </c>
      <c r="Z386" t="s">
        <v>3592</v>
      </c>
      <c r="AA386" t="s">
        <v>3593</v>
      </c>
      <c r="AB386" t="s">
        <v>128</v>
      </c>
      <c r="AC386" t="s">
        <v>6827</v>
      </c>
      <c r="AE386" t="s">
        <v>120</v>
      </c>
      <c r="AF386" t="s">
        <v>121</v>
      </c>
      <c r="AG386" s="6">
        <v>96950</v>
      </c>
      <c r="AH386" t="s">
        <v>122</v>
      </c>
      <c r="AJ386" s="8">
        <v>16702331199</v>
      </c>
      <c r="AL386" t="s">
        <v>6832</v>
      </c>
      <c r="BE386" t="str">
        <f>"27-1025.00"</f>
        <v>27-1025.00</v>
      </c>
      <c r="BF386" t="s">
        <v>15342</v>
      </c>
      <c r="BG386" t="s">
        <v>16866</v>
      </c>
      <c r="BH386" t="s">
        <v>15342</v>
      </c>
      <c r="BI386">
        <v>2</v>
      </c>
      <c r="BK386" s="1">
        <v>45566</v>
      </c>
      <c r="BL386" s="1">
        <v>45930</v>
      </c>
      <c r="BO386">
        <v>35</v>
      </c>
      <c r="BP386">
        <v>0</v>
      </c>
      <c r="BQ386">
        <v>7</v>
      </c>
      <c r="BR386">
        <v>7</v>
      </c>
      <c r="BS386">
        <v>7</v>
      </c>
      <c r="BT386">
        <v>7</v>
      </c>
      <c r="BU386">
        <v>7</v>
      </c>
      <c r="BV386">
        <v>0</v>
      </c>
      <c r="BW386" t="str">
        <f>"9:00 AM"</f>
        <v>9:00 AM</v>
      </c>
      <c r="BX386" t="str">
        <f>"5:00 PM"</f>
        <v>5:00 PM</v>
      </c>
      <c r="BY386" t="s">
        <v>588</v>
      </c>
      <c r="BZ386">
        <v>0</v>
      </c>
      <c r="CA386">
        <v>12</v>
      </c>
      <c r="CB386" t="s">
        <v>117</v>
      </c>
      <c r="CD386" t="s">
        <v>16867</v>
      </c>
      <c r="CE386" t="s">
        <v>6835</v>
      </c>
      <c r="CG386" t="s">
        <v>136</v>
      </c>
      <c r="CH386" t="s">
        <v>121</v>
      </c>
      <c r="CI386" s="6">
        <v>96950</v>
      </c>
      <c r="CJ386" s="10">
        <v>10.130000000000001</v>
      </c>
      <c r="CK386" s="10">
        <v>10.130000000000001</v>
      </c>
      <c r="CL386" s="10">
        <v>15.2</v>
      </c>
      <c r="CM386" s="10">
        <v>15.2</v>
      </c>
      <c r="CN386" t="s">
        <v>137</v>
      </c>
      <c r="CO386" t="s">
        <v>6836</v>
      </c>
      <c r="CP386" t="s">
        <v>138</v>
      </c>
      <c r="CR386" t="s">
        <v>117</v>
      </c>
      <c r="CS386" t="s">
        <v>139</v>
      </c>
      <c r="CT386" t="s">
        <v>139</v>
      </c>
      <c r="CU386" t="s">
        <v>139</v>
      </c>
      <c r="CV386" t="s">
        <v>140</v>
      </c>
      <c r="CW386" t="s">
        <v>139</v>
      </c>
      <c r="CX386" t="s">
        <v>139</v>
      </c>
      <c r="CY386" t="s">
        <v>6837</v>
      </c>
      <c r="CZ386" s="8">
        <v>16702331199</v>
      </c>
      <c r="DA386" t="s">
        <v>6832</v>
      </c>
      <c r="DB386" t="s">
        <v>140</v>
      </c>
      <c r="DC386" t="s">
        <v>139</v>
      </c>
      <c r="DD386" t="s">
        <v>117</v>
      </c>
    </row>
    <row r="387" spans="1:114" ht="15" customHeight="1" x14ac:dyDescent="0.35">
      <c r="A387" t="s">
        <v>17048</v>
      </c>
      <c r="B387" t="s">
        <v>166</v>
      </c>
      <c r="C387" s="1">
        <v>45508</v>
      </c>
      <c r="D387" s="1">
        <v>45586</v>
      </c>
      <c r="E387" t="s">
        <v>116</v>
      </c>
      <c r="F387" s="1">
        <v>45564</v>
      </c>
      <c r="G387" t="s">
        <v>117</v>
      </c>
      <c r="H387" t="s">
        <v>117</v>
      </c>
      <c r="I387" t="s">
        <v>117</v>
      </c>
      <c r="J387" t="s">
        <v>230</v>
      </c>
      <c r="K387" t="s">
        <v>231</v>
      </c>
      <c r="L387" t="s">
        <v>232</v>
      </c>
      <c r="M387" t="s">
        <v>136</v>
      </c>
      <c r="N387" t="s">
        <v>233</v>
      </c>
      <c r="O387" t="s">
        <v>121</v>
      </c>
      <c r="P387" s="6">
        <v>96950</v>
      </c>
      <c r="Q387" t="s">
        <v>122</v>
      </c>
      <c r="S387" s="8">
        <v>16702331530</v>
      </c>
      <c r="U387" t="s">
        <v>234</v>
      </c>
      <c r="V387">
        <v>311812</v>
      </c>
      <c r="W387" t="s">
        <v>124</v>
      </c>
      <c r="Y387" t="s">
        <v>235</v>
      </c>
      <c r="Z387" t="s">
        <v>236</v>
      </c>
      <c r="AB387" t="s">
        <v>237</v>
      </c>
      <c r="AC387" t="s">
        <v>232</v>
      </c>
      <c r="AD387" t="s">
        <v>136</v>
      </c>
      <c r="AE387" t="s">
        <v>233</v>
      </c>
      <c r="AF387" t="s">
        <v>121</v>
      </c>
      <c r="AG387" s="6">
        <v>96950</v>
      </c>
      <c r="AH387" t="s">
        <v>122</v>
      </c>
      <c r="AJ387" s="8">
        <v>16702331530</v>
      </c>
      <c r="AL387" t="s">
        <v>238</v>
      </c>
      <c r="BE387" t="str">
        <f>"49-9071.00"</f>
        <v>49-9071.00</v>
      </c>
      <c r="BF387" t="s">
        <v>156</v>
      </c>
      <c r="BG387" t="s">
        <v>6027</v>
      </c>
      <c r="BH387" t="s">
        <v>156</v>
      </c>
      <c r="BI387">
        <v>3</v>
      </c>
      <c r="BK387" s="1">
        <v>45566</v>
      </c>
      <c r="BL387" s="1">
        <v>45930</v>
      </c>
      <c r="BO387">
        <v>36</v>
      </c>
      <c r="BP387">
        <v>0</v>
      </c>
      <c r="BQ387">
        <v>6</v>
      </c>
      <c r="BR387">
        <v>6</v>
      </c>
      <c r="BS387">
        <v>6</v>
      </c>
      <c r="BT387">
        <v>6</v>
      </c>
      <c r="BU387">
        <v>6</v>
      </c>
      <c r="BV387">
        <v>6</v>
      </c>
      <c r="BW387" t="str">
        <f>"7:00 AM"</f>
        <v>7:00 AM</v>
      </c>
      <c r="BX387" t="str">
        <f>"2:00 PM"</f>
        <v>2:00 PM</v>
      </c>
      <c r="BY387" t="s">
        <v>159</v>
      </c>
      <c r="BZ387">
        <v>0</v>
      </c>
      <c r="CA387">
        <v>24</v>
      </c>
      <c r="CB387" t="s">
        <v>117</v>
      </c>
      <c r="CD387" t="s">
        <v>9149</v>
      </c>
      <c r="CE387" t="s">
        <v>232</v>
      </c>
      <c r="CF387" t="s">
        <v>136</v>
      </c>
      <c r="CG387" t="s">
        <v>233</v>
      </c>
      <c r="CH387" t="s">
        <v>121</v>
      </c>
      <c r="CI387" s="6">
        <v>96950</v>
      </c>
      <c r="CJ387" s="10">
        <v>9.75</v>
      </c>
      <c r="CK387" s="10">
        <v>10.029999999999999</v>
      </c>
      <c r="CL387" s="10">
        <v>14.63</v>
      </c>
      <c r="CM387" s="10">
        <v>15.05</v>
      </c>
      <c r="CN387" t="s">
        <v>137</v>
      </c>
      <c r="CO387" t="s">
        <v>164</v>
      </c>
      <c r="CP387" t="s">
        <v>138</v>
      </c>
      <c r="CR387" t="s">
        <v>117</v>
      </c>
      <c r="CS387" t="s">
        <v>139</v>
      </c>
      <c r="CT387" t="s">
        <v>140</v>
      </c>
      <c r="CU387" t="s">
        <v>139</v>
      </c>
      <c r="CV387" t="s">
        <v>140</v>
      </c>
      <c r="CW387" t="s">
        <v>139</v>
      </c>
      <c r="CX387" t="s">
        <v>140</v>
      </c>
      <c r="CY387" t="s">
        <v>9150</v>
      </c>
      <c r="CZ387" s="8">
        <v>16702331530</v>
      </c>
      <c r="DA387" t="s">
        <v>238</v>
      </c>
      <c r="DB387" t="s">
        <v>244</v>
      </c>
      <c r="DC387" t="s">
        <v>139</v>
      </c>
      <c r="DD387" t="s">
        <v>117</v>
      </c>
      <c r="DE387" t="s">
        <v>235</v>
      </c>
      <c r="DF387" t="s">
        <v>236</v>
      </c>
      <c r="DH387" t="s">
        <v>234</v>
      </c>
      <c r="DI387" t="s">
        <v>230</v>
      </c>
      <c r="DJ387" t="s">
        <v>238</v>
      </c>
    </row>
    <row r="388" spans="1:114" ht="15" customHeight="1" x14ac:dyDescent="0.35">
      <c r="A388" t="s">
        <v>11220</v>
      </c>
      <c r="B388" t="s">
        <v>166</v>
      </c>
      <c r="C388" s="1">
        <v>45509</v>
      </c>
      <c r="D388" s="1">
        <v>45586</v>
      </c>
      <c r="E388" t="s">
        <v>211</v>
      </c>
      <c r="G388" t="s">
        <v>117</v>
      </c>
      <c r="H388" t="s">
        <v>117</v>
      </c>
      <c r="I388" t="s">
        <v>117</v>
      </c>
      <c r="J388" t="s">
        <v>11221</v>
      </c>
      <c r="K388" t="s">
        <v>11222</v>
      </c>
      <c r="L388" t="s">
        <v>3589</v>
      </c>
      <c r="N388" t="s">
        <v>136</v>
      </c>
      <c r="O388" t="s">
        <v>121</v>
      </c>
      <c r="P388" s="6">
        <v>96950</v>
      </c>
      <c r="Q388" t="s">
        <v>122</v>
      </c>
      <c r="S388" s="8">
        <v>16702341048</v>
      </c>
      <c r="U388" t="s">
        <v>11223</v>
      </c>
      <c r="V388">
        <v>811122</v>
      </c>
      <c r="W388" t="s">
        <v>124</v>
      </c>
      <c r="Y388" t="s">
        <v>11224</v>
      </c>
      <c r="Z388" t="s">
        <v>11225</v>
      </c>
      <c r="AA388" t="s">
        <v>11226</v>
      </c>
      <c r="AB388" t="s">
        <v>237</v>
      </c>
      <c r="AC388" t="s">
        <v>3589</v>
      </c>
      <c r="AE388" t="s">
        <v>136</v>
      </c>
      <c r="AF388" t="s">
        <v>121</v>
      </c>
      <c r="AG388" s="6">
        <v>96950</v>
      </c>
      <c r="AH388" t="s">
        <v>122</v>
      </c>
      <c r="AJ388" s="8">
        <v>16702341048</v>
      </c>
      <c r="AL388" t="s">
        <v>11227</v>
      </c>
      <c r="BE388" t="str">
        <f>"49-3022.00"</f>
        <v>49-3022.00</v>
      </c>
      <c r="BF388" t="s">
        <v>10639</v>
      </c>
      <c r="BG388" t="s">
        <v>11228</v>
      </c>
      <c r="BH388" t="s">
        <v>11229</v>
      </c>
      <c r="BI388">
        <v>1</v>
      </c>
      <c r="BK388" s="1">
        <v>45566</v>
      </c>
      <c r="BL388" s="1">
        <v>45930</v>
      </c>
      <c r="BO388">
        <v>35</v>
      </c>
      <c r="BP388">
        <v>0</v>
      </c>
      <c r="BQ388">
        <v>7</v>
      </c>
      <c r="BR388">
        <v>7</v>
      </c>
      <c r="BS388">
        <v>7</v>
      </c>
      <c r="BT388">
        <v>7</v>
      </c>
      <c r="BU388">
        <v>7</v>
      </c>
      <c r="BV388">
        <v>0</v>
      </c>
      <c r="BW388" t="str">
        <f>"8:00 AM"</f>
        <v>8:00 AM</v>
      </c>
      <c r="BX388" t="str">
        <f>"4:00 PM"</f>
        <v>4:00 PM</v>
      </c>
      <c r="BY388" t="s">
        <v>159</v>
      </c>
      <c r="BZ388">
        <v>0</v>
      </c>
      <c r="CA388">
        <v>24</v>
      </c>
      <c r="CB388" t="s">
        <v>117</v>
      </c>
      <c r="CD388" t="s">
        <v>4750</v>
      </c>
      <c r="CE388" t="s">
        <v>3589</v>
      </c>
      <c r="CG388" t="s">
        <v>136</v>
      </c>
      <c r="CH388" t="s">
        <v>121</v>
      </c>
      <c r="CI388" s="6">
        <v>96950</v>
      </c>
      <c r="CJ388" s="10">
        <v>11.18</v>
      </c>
      <c r="CK388" s="10">
        <v>11.18</v>
      </c>
      <c r="CL388" s="10">
        <v>16.77</v>
      </c>
      <c r="CM388" s="10">
        <v>16.77</v>
      </c>
      <c r="CN388" t="s">
        <v>137</v>
      </c>
      <c r="CO388" t="s">
        <v>164</v>
      </c>
      <c r="CP388" t="s">
        <v>138</v>
      </c>
      <c r="CR388" t="s">
        <v>117</v>
      </c>
      <c r="CS388" t="s">
        <v>139</v>
      </c>
      <c r="CT388" t="s">
        <v>140</v>
      </c>
      <c r="CU388" t="s">
        <v>139</v>
      </c>
      <c r="CV388" t="s">
        <v>140</v>
      </c>
      <c r="CW388" t="s">
        <v>139</v>
      </c>
      <c r="CX388" t="s">
        <v>140</v>
      </c>
      <c r="CY388" t="s">
        <v>140</v>
      </c>
      <c r="CZ388" s="8">
        <v>16702341048</v>
      </c>
      <c r="DA388" t="s">
        <v>11227</v>
      </c>
      <c r="DB388" t="s">
        <v>140</v>
      </c>
      <c r="DC388" t="s">
        <v>139</v>
      </c>
      <c r="DD388" t="s">
        <v>117</v>
      </c>
    </row>
    <row r="389" spans="1:114" ht="15" customHeight="1" x14ac:dyDescent="0.35">
      <c r="A389" t="s">
        <v>12935</v>
      </c>
      <c r="B389" t="s">
        <v>115</v>
      </c>
      <c r="C389" s="1">
        <v>45511</v>
      </c>
      <c r="D389" s="1">
        <v>45586</v>
      </c>
      <c r="E389" t="s">
        <v>116</v>
      </c>
      <c r="F389" s="1">
        <v>45564</v>
      </c>
      <c r="G389" t="s">
        <v>139</v>
      </c>
      <c r="H389" t="s">
        <v>117</v>
      </c>
      <c r="I389" t="s">
        <v>117</v>
      </c>
      <c r="J389" t="s">
        <v>8527</v>
      </c>
      <c r="L389" t="s">
        <v>8540</v>
      </c>
      <c r="M389" t="s">
        <v>12936</v>
      </c>
      <c r="N389" t="s">
        <v>982</v>
      </c>
      <c r="O389" t="s">
        <v>121</v>
      </c>
      <c r="P389" s="6">
        <v>96950</v>
      </c>
      <c r="Q389" t="s">
        <v>122</v>
      </c>
      <c r="R389" t="s">
        <v>140</v>
      </c>
      <c r="S389" s="8">
        <v>16702338880</v>
      </c>
      <c r="T389">
        <v>225</v>
      </c>
      <c r="U389" t="s">
        <v>8530</v>
      </c>
      <c r="V389">
        <v>53131</v>
      </c>
      <c r="W389" t="s">
        <v>124</v>
      </c>
      <c r="Y389" t="s">
        <v>8531</v>
      </c>
      <c r="Z389" t="s">
        <v>8532</v>
      </c>
      <c r="AA389" t="s">
        <v>8533</v>
      </c>
      <c r="AB389" t="s">
        <v>8534</v>
      </c>
      <c r="AC389" t="s">
        <v>8528</v>
      </c>
      <c r="AD389" t="s">
        <v>11257</v>
      </c>
      <c r="AE389" t="s">
        <v>982</v>
      </c>
      <c r="AF389" t="s">
        <v>121</v>
      </c>
      <c r="AG389" s="6">
        <v>96950</v>
      </c>
      <c r="AH389" t="s">
        <v>122</v>
      </c>
      <c r="AI389" t="s">
        <v>11262</v>
      </c>
      <c r="AJ389" s="8">
        <v>16702338880</v>
      </c>
      <c r="AK389">
        <v>225</v>
      </c>
      <c r="AL389" t="s">
        <v>8536</v>
      </c>
      <c r="BE389" t="str">
        <f>"47-2111.00"</f>
        <v>47-2111.00</v>
      </c>
      <c r="BF389" t="s">
        <v>3271</v>
      </c>
      <c r="BG389" t="s">
        <v>12937</v>
      </c>
      <c r="BH389" t="s">
        <v>12938</v>
      </c>
      <c r="BI389">
        <v>1</v>
      </c>
      <c r="BK389" s="1">
        <v>45566</v>
      </c>
      <c r="BL389" s="1">
        <v>46660</v>
      </c>
      <c r="BO389">
        <v>35</v>
      </c>
      <c r="BP389">
        <v>0</v>
      </c>
      <c r="BQ389">
        <v>6</v>
      </c>
      <c r="BR389">
        <v>6</v>
      </c>
      <c r="BS389">
        <v>6</v>
      </c>
      <c r="BT389">
        <v>6</v>
      </c>
      <c r="BU389">
        <v>6</v>
      </c>
      <c r="BV389">
        <v>5</v>
      </c>
      <c r="BW389" t="str">
        <f>"9:00 AM"</f>
        <v>9:00 AM</v>
      </c>
      <c r="BX389" t="str">
        <f>"4:00 PM"</f>
        <v>4:00 PM</v>
      </c>
      <c r="BY389" t="s">
        <v>159</v>
      </c>
      <c r="BZ389">
        <v>6</v>
      </c>
      <c r="CA389">
        <v>12</v>
      </c>
      <c r="CB389" t="s">
        <v>117</v>
      </c>
      <c r="CD389" t="s">
        <v>12939</v>
      </c>
      <c r="CE389" t="s">
        <v>982</v>
      </c>
      <c r="CF389" t="s">
        <v>8529</v>
      </c>
      <c r="CG389" t="s">
        <v>982</v>
      </c>
      <c r="CH389" t="s">
        <v>121</v>
      </c>
      <c r="CI389" s="6">
        <v>96950</v>
      </c>
      <c r="CJ389" s="10">
        <v>12.58</v>
      </c>
      <c r="CK389" s="10">
        <v>12.58</v>
      </c>
      <c r="CL389" s="10">
        <v>18.87</v>
      </c>
      <c r="CM389" s="10">
        <v>18.87</v>
      </c>
      <c r="CN389" t="s">
        <v>137</v>
      </c>
      <c r="CO389" t="s">
        <v>194</v>
      </c>
      <c r="CP389" t="s">
        <v>138</v>
      </c>
      <c r="CR389" t="s">
        <v>139</v>
      </c>
      <c r="CS389" t="s">
        <v>139</v>
      </c>
      <c r="CT389" t="s">
        <v>139</v>
      </c>
      <c r="CU389" t="s">
        <v>139</v>
      </c>
      <c r="CV389" t="s">
        <v>140</v>
      </c>
      <c r="CW389" t="s">
        <v>139</v>
      </c>
      <c r="CX389" t="s">
        <v>140</v>
      </c>
      <c r="CY389" s="2" t="s">
        <v>12940</v>
      </c>
      <c r="CZ389" s="8">
        <v>16702338880</v>
      </c>
      <c r="DA389" t="s">
        <v>8536</v>
      </c>
      <c r="DB389" t="s">
        <v>140</v>
      </c>
      <c r="DC389" t="s">
        <v>139</v>
      </c>
      <c r="DD389" t="s">
        <v>117</v>
      </c>
    </row>
    <row r="390" spans="1:114" ht="15" customHeight="1" x14ac:dyDescent="0.35">
      <c r="A390" t="s">
        <v>11256</v>
      </c>
      <c r="B390" t="s">
        <v>144</v>
      </c>
      <c r="C390" s="1">
        <v>45513</v>
      </c>
      <c r="D390" s="1">
        <v>45586</v>
      </c>
      <c r="E390" t="s">
        <v>116</v>
      </c>
      <c r="F390" s="1">
        <v>45656</v>
      </c>
      <c r="G390" t="s">
        <v>117</v>
      </c>
      <c r="H390" t="s">
        <v>117</v>
      </c>
      <c r="I390" t="s">
        <v>117</v>
      </c>
      <c r="J390" t="s">
        <v>8527</v>
      </c>
      <c r="L390" t="s">
        <v>8528</v>
      </c>
      <c r="M390" t="s">
        <v>11257</v>
      </c>
      <c r="N390" t="s">
        <v>982</v>
      </c>
      <c r="O390" t="s">
        <v>121</v>
      </c>
      <c r="P390" s="6">
        <v>96950</v>
      </c>
      <c r="Q390" t="s">
        <v>122</v>
      </c>
      <c r="R390" t="s">
        <v>140</v>
      </c>
      <c r="S390" s="8">
        <v>16702338880</v>
      </c>
      <c r="T390">
        <v>225</v>
      </c>
      <c r="U390" t="s">
        <v>8530</v>
      </c>
      <c r="V390">
        <v>53131</v>
      </c>
      <c r="W390" t="s">
        <v>124</v>
      </c>
      <c r="Y390" t="s">
        <v>11258</v>
      </c>
      <c r="Z390" t="s">
        <v>11259</v>
      </c>
      <c r="AA390" t="s">
        <v>11260</v>
      </c>
      <c r="AB390" t="s">
        <v>8534</v>
      </c>
      <c r="AC390" t="s">
        <v>11261</v>
      </c>
      <c r="AD390" t="s">
        <v>11257</v>
      </c>
      <c r="AE390" t="s">
        <v>233</v>
      </c>
      <c r="AF390" t="s">
        <v>121</v>
      </c>
      <c r="AG390" s="6">
        <v>96950</v>
      </c>
      <c r="AH390" t="s">
        <v>122</v>
      </c>
      <c r="AI390" t="s">
        <v>11262</v>
      </c>
      <c r="AJ390" s="8">
        <v>16702338880</v>
      </c>
      <c r="AK390">
        <v>225</v>
      </c>
      <c r="AL390" t="s">
        <v>8536</v>
      </c>
      <c r="BE390" t="str">
        <f>"49-9021.00"</f>
        <v>49-9021.00</v>
      </c>
      <c r="BF390" t="s">
        <v>239</v>
      </c>
      <c r="BG390" t="s">
        <v>11263</v>
      </c>
      <c r="BH390" t="s">
        <v>11264</v>
      </c>
      <c r="BI390">
        <v>2</v>
      </c>
      <c r="BJ390">
        <v>2</v>
      </c>
      <c r="BK390" s="1">
        <v>45658</v>
      </c>
      <c r="BL390" s="1">
        <v>46022</v>
      </c>
      <c r="BM390" s="1">
        <v>45658</v>
      </c>
      <c r="BN390" s="1">
        <v>46022</v>
      </c>
      <c r="BO390">
        <v>35</v>
      </c>
      <c r="BP390">
        <v>5</v>
      </c>
      <c r="BQ390">
        <v>6</v>
      </c>
      <c r="BR390">
        <v>6</v>
      </c>
      <c r="BS390">
        <v>6</v>
      </c>
      <c r="BT390">
        <v>6</v>
      </c>
      <c r="BU390">
        <v>6</v>
      </c>
      <c r="BV390">
        <v>0</v>
      </c>
      <c r="BW390" t="str">
        <f>"9:00 AM"</f>
        <v>9:00 AM</v>
      </c>
      <c r="BX390" t="str">
        <f>"4:00 PM"</f>
        <v>4:00 PM</v>
      </c>
      <c r="BY390" t="s">
        <v>159</v>
      </c>
      <c r="BZ390">
        <v>6</v>
      </c>
      <c r="CA390">
        <v>24</v>
      </c>
      <c r="CB390" t="s">
        <v>117</v>
      </c>
      <c r="CD390" t="s">
        <v>11265</v>
      </c>
      <c r="CE390" t="s">
        <v>11266</v>
      </c>
      <c r="CF390" t="s">
        <v>11257</v>
      </c>
      <c r="CG390" t="s">
        <v>982</v>
      </c>
      <c r="CH390" t="s">
        <v>121</v>
      </c>
      <c r="CI390" s="6">
        <v>96950</v>
      </c>
      <c r="CJ390" s="10">
        <v>10.74</v>
      </c>
      <c r="CK390" s="10">
        <v>10.74</v>
      </c>
      <c r="CL390" s="10">
        <v>16.11</v>
      </c>
      <c r="CM390" s="10">
        <v>16.11</v>
      </c>
      <c r="CN390" t="s">
        <v>137</v>
      </c>
      <c r="CP390" t="s">
        <v>138</v>
      </c>
      <c r="CR390" t="s">
        <v>139</v>
      </c>
      <c r="CS390" t="s">
        <v>139</v>
      </c>
      <c r="CT390" t="s">
        <v>139</v>
      </c>
      <c r="CU390" t="s">
        <v>139</v>
      </c>
      <c r="CV390" t="s">
        <v>140</v>
      </c>
      <c r="CW390" t="s">
        <v>139</v>
      </c>
      <c r="CX390" t="s">
        <v>139</v>
      </c>
      <c r="CY390" t="s">
        <v>11267</v>
      </c>
      <c r="CZ390" s="8">
        <v>16702338880</v>
      </c>
      <c r="DA390" t="s">
        <v>8536</v>
      </c>
      <c r="DB390" t="s">
        <v>140</v>
      </c>
      <c r="DC390" t="s">
        <v>139</v>
      </c>
      <c r="DD390" t="s">
        <v>117</v>
      </c>
    </row>
    <row r="391" spans="1:114" ht="15" customHeight="1" x14ac:dyDescent="0.35">
      <c r="A391" t="s">
        <v>6622</v>
      </c>
      <c r="B391" t="s">
        <v>166</v>
      </c>
      <c r="C391" s="1">
        <v>45518</v>
      </c>
      <c r="D391" s="1">
        <v>45586</v>
      </c>
      <c r="E391" t="s">
        <v>116</v>
      </c>
      <c r="F391" s="1">
        <v>45564</v>
      </c>
      <c r="G391" t="s">
        <v>117</v>
      </c>
      <c r="H391" t="s">
        <v>117</v>
      </c>
      <c r="I391" t="s">
        <v>117</v>
      </c>
      <c r="J391" t="s">
        <v>4744</v>
      </c>
      <c r="K391" t="s">
        <v>4744</v>
      </c>
      <c r="L391" t="s">
        <v>415</v>
      </c>
      <c r="N391" t="s">
        <v>136</v>
      </c>
      <c r="O391" t="s">
        <v>121</v>
      </c>
      <c r="P391" s="6">
        <v>96950</v>
      </c>
      <c r="Q391" t="s">
        <v>122</v>
      </c>
      <c r="S391" s="8">
        <v>16702871415</v>
      </c>
      <c r="U391" t="s">
        <v>4745</v>
      </c>
      <c r="V391">
        <v>561320</v>
      </c>
      <c r="W391" t="s">
        <v>124</v>
      </c>
      <c r="Y391" t="s">
        <v>4746</v>
      </c>
      <c r="Z391" t="s">
        <v>4747</v>
      </c>
      <c r="AA391" t="s">
        <v>4748</v>
      </c>
      <c r="AB391" t="s">
        <v>205</v>
      </c>
      <c r="AC391" t="s">
        <v>415</v>
      </c>
      <c r="AE391" t="s">
        <v>136</v>
      </c>
      <c r="AF391" t="s">
        <v>121</v>
      </c>
      <c r="AG391" s="6">
        <v>96950</v>
      </c>
      <c r="AH391" t="s">
        <v>122</v>
      </c>
      <c r="AJ391" s="8">
        <v>16702871415</v>
      </c>
      <c r="AL391" t="s">
        <v>421</v>
      </c>
      <c r="BE391" t="str">
        <f>"49-9071.00"</f>
        <v>49-9071.00</v>
      </c>
      <c r="BF391" t="s">
        <v>156</v>
      </c>
      <c r="BG391" t="s">
        <v>6623</v>
      </c>
      <c r="BH391" t="s">
        <v>423</v>
      </c>
      <c r="BI391">
        <v>6</v>
      </c>
      <c r="BK391" s="1">
        <v>45566</v>
      </c>
      <c r="BL391" s="1">
        <v>45930</v>
      </c>
      <c r="BO391">
        <v>35</v>
      </c>
      <c r="BP391">
        <v>0</v>
      </c>
      <c r="BQ391">
        <v>7</v>
      </c>
      <c r="BR391">
        <v>7</v>
      </c>
      <c r="BS391">
        <v>7</v>
      </c>
      <c r="BT391">
        <v>7</v>
      </c>
      <c r="BU391">
        <v>7</v>
      </c>
      <c r="BV391">
        <v>0</v>
      </c>
      <c r="BW391" t="str">
        <f>"8:00 AM"</f>
        <v>8:00 AM</v>
      </c>
      <c r="BX391" t="str">
        <f>"5:00 PM"</f>
        <v>5:00 PM</v>
      </c>
      <c r="BY391" t="s">
        <v>133</v>
      </c>
      <c r="BZ391">
        <v>0</v>
      </c>
      <c r="CA391">
        <v>12</v>
      </c>
      <c r="CB391" t="s">
        <v>117</v>
      </c>
      <c r="CD391" t="s">
        <v>6624</v>
      </c>
      <c r="CE391" t="s">
        <v>6625</v>
      </c>
      <c r="CG391" t="s">
        <v>136</v>
      </c>
      <c r="CH391" t="s">
        <v>121</v>
      </c>
      <c r="CI391" s="6">
        <v>96950</v>
      </c>
      <c r="CJ391" s="10">
        <v>9.75</v>
      </c>
      <c r="CK391" s="10">
        <v>9.75</v>
      </c>
      <c r="CL391" s="10">
        <v>14.63</v>
      </c>
      <c r="CM391" s="10">
        <v>14.63</v>
      </c>
      <c r="CN391" t="s">
        <v>137</v>
      </c>
      <c r="CO391" t="s">
        <v>194</v>
      </c>
      <c r="CP391" t="s">
        <v>138</v>
      </c>
      <c r="CR391" t="s">
        <v>117</v>
      </c>
      <c r="CS391" t="s">
        <v>139</v>
      </c>
      <c r="CT391" t="s">
        <v>140</v>
      </c>
      <c r="CU391" t="s">
        <v>139</v>
      </c>
      <c r="CV391" t="s">
        <v>140</v>
      </c>
      <c r="CW391" t="s">
        <v>139</v>
      </c>
      <c r="CX391" t="s">
        <v>140</v>
      </c>
      <c r="CY391" t="s">
        <v>426</v>
      </c>
      <c r="CZ391" s="8">
        <v>16702871415</v>
      </c>
      <c r="DA391" t="s">
        <v>421</v>
      </c>
      <c r="DB391" t="s">
        <v>140</v>
      </c>
      <c r="DC391" t="s">
        <v>139</v>
      </c>
      <c r="DD391" t="s">
        <v>117</v>
      </c>
    </row>
    <row r="392" spans="1:114" ht="15" customHeight="1" x14ac:dyDescent="0.35">
      <c r="A392" t="s">
        <v>3893</v>
      </c>
      <c r="B392" t="s">
        <v>144</v>
      </c>
      <c r="C392" s="1">
        <v>45527</v>
      </c>
      <c r="D392" s="1">
        <v>45586</v>
      </c>
      <c r="E392" t="s">
        <v>116</v>
      </c>
      <c r="F392" s="1">
        <v>45503</v>
      </c>
      <c r="G392" t="s">
        <v>117</v>
      </c>
      <c r="H392" t="s">
        <v>117</v>
      </c>
      <c r="I392" t="s">
        <v>117</v>
      </c>
      <c r="J392" t="s">
        <v>2685</v>
      </c>
      <c r="L392" t="s">
        <v>2686</v>
      </c>
      <c r="M392" t="s">
        <v>2687</v>
      </c>
      <c r="N392" t="s">
        <v>120</v>
      </c>
      <c r="O392" t="s">
        <v>121</v>
      </c>
      <c r="P392" s="6">
        <v>96950</v>
      </c>
      <c r="Q392" t="s">
        <v>122</v>
      </c>
      <c r="S392" s="8">
        <v>16702341726</v>
      </c>
      <c r="U392" t="s">
        <v>2688</v>
      </c>
      <c r="V392">
        <v>311812</v>
      </c>
      <c r="W392" t="s">
        <v>124</v>
      </c>
      <c r="Y392" t="s">
        <v>2689</v>
      </c>
      <c r="Z392" t="s">
        <v>1865</v>
      </c>
      <c r="AA392" t="s">
        <v>3030</v>
      </c>
      <c r="AB392" t="s">
        <v>154</v>
      </c>
      <c r="AC392" t="s">
        <v>2686</v>
      </c>
      <c r="AD392" t="s">
        <v>2687</v>
      </c>
      <c r="AE392" t="s">
        <v>120</v>
      </c>
      <c r="AF392" t="s">
        <v>121</v>
      </c>
      <c r="AG392" s="6">
        <v>96950</v>
      </c>
      <c r="AH392" t="s">
        <v>122</v>
      </c>
      <c r="AJ392" s="8">
        <v>16702341726</v>
      </c>
      <c r="AL392" t="s">
        <v>3031</v>
      </c>
      <c r="BE392" t="str">
        <f>"35-2014.00"</f>
        <v>35-2014.00</v>
      </c>
      <c r="BF392" t="s">
        <v>191</v>
      </c>
      <c r="BG392" t="s">
        <v>3894</v>
      </c>
      <c r="BH392" t="s">
        <v>3895</v>
      </c>
      <c r="BI392">
        <v>5</v>
      </c>
      <c r="BJ392">
        <v>5</v>
      </c>
      <c r="BK392" s="1">
        <v>45505</v>
      </c>
      <c r="BL392" s="1">
        <v>45869</v>
      </c>
      <c r="BM392" s="1">
        <v>45586</v>
      </c>
      <c r="BN392" s="1">
        <v>45869</v>
      </c>
      <c r="BO392">
        <v>40</v>
      </c>
      <c r="BP392">
        <v>5</v>
      </c>
      <c r="BQ392">
        <v>6</v>
      </c>
      <c r="BR392">
        <v>6</v>
      </c>
      <c r="BS392">
        <v>6</v>
      </c>
      <c r="BT392">
        <v>6</v>
      </c>
      <c r="BU392">
        <v>6</v>
      </c>
      <c r="BV392">
        <v>5</v>
      </c>
      <c r="BW392" t="str">
        <f>"6:00 AM"</f>
        <v>6:00 AM</v>
      </c>
      <c r="BX392" t="str">
        <f>"1:00 PM"</f>
        <v>1:00 PM</v>
      </c>
      <c r="BY392" t="s">
        <v>133</v>
      </c>
      <c r="BZ392">
        <v>6</v>
      </c>
      <c r="CA392">
        <v>12</v>
      </c>
      <c r="CB392" t="s">
        <v>117</v>
      </c>
      <c r="CD392" t="s">
        <v>3896</v>
      </c>
      <c r="CE392" t="s">
        <v>2686</v>
      </c>
      <c r="CF392" t="s">
        <v>2687</v>
      </c>
      <c r="CG392" t="s">
        <v>136</v>
      </c>
      <c r="CH392" t="s">
        <v>121</v>
      </c>
      <c r="CI392" s="6">
        <v>96950</v>
      </c>
      <c r="CJ392" s="10">
        <v>8.83</v>
      </c>
      <c r="CK392" s="10">
        <v>8.83</v>
      </c>
      <c r="CL392" s="10">
        <v>13.25</v>
      </c>
      <c r="CM392" s="10">
        <v>13.25</v>
      </c>
      <c r="CN392" t="s">
        <v>137</v>
      </c>
      <c r="CO392" t="s">
        <v>3034</v>
      </c>
      <c r="CP392" t="s">
        <v>138</v>
      </c>
      <c r="CR392" t="s">
        <v>117</v>
      </c>
      <c r="CS392" t="s">
        <v>139</v>
      </c>
      <c r="CT392" t="s">
        <v>140</v>
      </c>
      <c r="CU392" t="s">
        <v>139</v>
      </c>
      <c r="CV392" t="s">
        <v>140</v>
      </c>
      <c r="CW392" t="s">
        <v>139</v>
      </c>
      <c r="CX392" t="s">
        <v>140</v>
      </c>
      <c r="CY392" s="2" t="s">
        <v>3897</v>
      </c>
      <c r="CZ392" s="8">
        <v>16702341726</v>
      </c>
      <c r="DA392" t="s">
        <v>2697</v>
      </c>
      <c r="DB392" t="s">
        <v>140</v>
      </c>
      <c r="DC392" t="s">
        <v>139</v>
      </c>
      <c r="DD392" t="s">
        <v>117</v>
      </c>
    </row>
    <row r="393" spans="1:114" ht="15" customHeight="1" x14ac:dyDescent="0.35">
      <c r="A393" t="s">
        <v>15768</v>
      </c>
      <c r="B393" t="s">
        <v>144</v>
      </c>
      <c r="C393" s="1">
        <v>45527</v>
      </c>
      <c r="D393" s="1">
        <v>45586</v>
      </c>
      <c r="E393" t="s">
        <v>116</v>
      </c>
      <c r="F393" s="1">
        <v>45534</v>
      </c>
      <c r="G393" t="s">
        <v>117</v>
      </c>
      <c r="H393" t="s">
        <v>117</v>
      </c>
      <c r="I393" t="s">
        <v>117</v>
      </c>
      <c r="J393" t="s">
        <v>2685</v>
      </c>
      <c r="L393" t="s">
        <v>2686</v>
      </c>
      <c r="M393" t="s">
        <v>3029</v>
      </c>
      <c r="N393" t="s">
        <v>120</v>
      </c>
      <c r="O393" t="s">
        <v>121</v>
      </c>
      <c r="P393" s="6">
        <v>96950</v>
      </c>
      <c r="Q393" t="s">
        <v>122</v>
      </c>
      <c r="S393" s="8">
        <v>16702341726</v>
      </c>
      <c r="U393" t="s">
        <v>2688</v>
      </c>
      <c r="V393">
        <v>311812</v>
      </c>
      <c r="W393" t="s">
        <v>124</v>
      </c>
      <c r="Y393" t="s">
        <v>2689</v>
      </c>
      <c r="Z393" t="s">
        <v>1865</v>
      </c>
      <c r="AA393" t="s">
        <v>3030</v>
      </c>
      <c r="AB393" t="s">
        <v>154</v>
      </c>
      <c r="AC393" t="s">
        <v>2686</v>
      </c>
      <c r="AD393" t="s">
        <v>2687</v>
      </c>
      <c r="AE393" t="s">
        <v>120</v>
      </c>
      <c r="AF393" t="s">
        <v>121</v>
      </c>
      <c r="AG393" s="6">
        <v>96950</v>
      </c>
      <c r="AH393" t="s">
        <v>122</v>
      </c>
      <c r="AJ393" s="8">
        <v>16702341726</v>
      </c>
      <c r="AL393" t="s">
        <v>3031</v>
      </c>
      <c r="BE393" t="str">
        <f>"51-3011.00"</f>
        <v>51-3011.00</v>
      </c>
      <c r="BF393" t="s">
        <v>217</v>
      </c>
      <c r="BG393" t="s">
        <v>3032</v>
      </c>
      <c r="BH393" t="s">
        <v>217</v>
      </c>
      <c r="BI393">
        <v>5</v>
      </c>
      <c r="BJ393">
        <v>5</v>
      </c>
      <c r="BK393" s="1">
        <v>45536</v>
      </c>
      <c r="BL393" s="1">
        <v>45900</v>
      </c>
      <c r="BM393" s="1">
        <v>45586</v>
      </c>
      <c r="BN393" s="1">
        <v>45900</v>
      </c>
      <c r="BO393">
        <v>40</v>
      </c>
      <c r="BP393">
        <v>5</v>
      </c>
      <c r="BQ393">
        <v>6</v>
      </c>
      <c r="BR393">
        <v>6</v>
      </c>
      <c r="BS393">
        <v>6</v>
      </c>
      <c r="BT393">
        <v>6</v>
      </c>
      <c r="BU393">
        <v>6</v>
      </c>
      <c r="BV393">
        <v>5</v>
      </c>
      <c r="BW393" t="str">
        <f>"5:00 AM"</f>
        <v>5:00 AM</v>
      </c>
      <c r="BX393" t="str">
        <f>"7:00 PM"</f>
        <v>7:00 PM</v>
      </c>
      <c r="BY393" t="s">
        <v>133</v>
      </c>
      <c r="BZ393">
        <v>6</v>
      </c>
      <c r="CA393">
        <v>12</v>
      </c>
      <c r="CB393" t="s">
        <v>117</v>
      </c>
      <c r="CD393" t="s">
        <v>3033</v>
      </c>
      <c r="CE393" t="s">
        <v>2686</v>
      </c>
      <c r="CF393" t="s">
        <v>2687</v>
      </c>
      <c r="CG393" t="s">
        <v>136</v>
      </c>
      <c r="CH393" t="s">
        <v>121</v>
      </c>
      <c r="CI393" s="6">
        <v>96950</v>
      </c>
      <c r="CJ393" s="10">
        <v>8.64</v>
      </c>
      <c r="CK393" s="10">
        <v>8.64</v>
      </c>
      <c r="CL393" s="10">
        <v>12.96</v>
      </c>
      <c r="CM393" s="10">
        <v>12.96</v>
      </c>
      <c r="CN393" t="s">
        <v>137</v>
      </c>
      <c r="CO393" t="s">
        <v>3034</v>
      </c>
      <c r="CP393" t="s">
        <v>138</v>
      </c>
      <c r="CR393" t="s">
        <v>117</v>
      </c>
      <c r="CS393" t="s">
        <v>139</v>
      </c>
      <c r="CT393" t="s">
        <v>140</v>
      </c>
      <c r="CU393" t="s">
        <v>139</v>
      </c>
      <c r="CV393" t="s">
        <v>140</v>
      </c>
      <c r="CW393" t="s">
        <v>139</v>
      </c>
      <c r="CX393" t="s">
        <v>140</v>
      </c>
      <c r="CY393" s="2" t="s">
        <v>6768</v>
      </c>
      <c r="CZ393" s="8">
        <v>16702341726</v>
      </c>
      <c r="DA393" t="s">
        <v>2697</v>
      </c>
      <c r="DB393" t="s">
        <v>140</v>
      </c>
      <c r="DC393" t="s">
        <v>139</v>
      </c>
      <c r="DD393" t="s">
        <v>117</v>
      </c>
    </row>
    <row r="394" spans="1:114" ht="15" customHeight="1" x14ac:dyDescent="0.35">
      <c r="A394" t="s">
        <v>15903</v>
      </c>
      <c r="B394" t="s">
        <v>144</v>
      </c>
      <c r="C394" s="1">
        <v>45529</v>
      </c>
      <c r="D394" s="1">
        <v>45586</v>
      </c>
      <c r="E394" t="s">
        <v>116</v>
      </c>
      <c r="F394" s="1">
        <v>45549</v>
      </c>
      <c r="G394" t="s">
        <v>117</v>
      </c>
      <c r="H394" t="s">
        <v>117</v>
      </c>
      <c r="I394" t="s">
        <v>117</v>
      </c>
      <c r="J394" t="s">
        <v>6347</v>
      </c>
      <c r="L394" t="s">
        <v>6348</v>
      </c>
      <c r="N394" t="s">
        <v>120</v>
      </c>
      <c r="O394" t="s">
        <v>121</v>
      </c>
      <c r="P394" s="6">
        <v>96950</v>
      </c>
      <c r="Q394" t="s">
        <v>122</v>
      </c>
      <c r="S394" s="8">
        <v>16702850478</v>
      </c>
      <c r="U394" t="s">
        <v>6349</v>
      </c>
      <c r="V394">
        <v>5613</v>
      </c>
      <c r="W394" t="s">
        <v>124</v>
      </c>
      <c r="Y394" t="s">
        <v>6350</v>
      </c>
      <c r="Z394" t="s">
        <v>6351</v>
      </c>
      <c r="AA394" t="s">
        <v>1914</v>
      </c>
      <c r="AB394" t="s">
        <v>128</v>
      </c>
      <c r="AC394" t="s">
        <v>6348</v>
      </c>
      <c r="AE394" t="s">
        <v>120</v>
      </c>
      <c r="AF394" t="s">
        <v>121</v>
      </c>
      <c r="AG394" s="6">
        <v>96950</v>
      </c>
      <c r="AH394" t="s">
        <v>122</v>
      </c>
      <c r="AJ394" s="8">
        <v>16702850478</v>
      </c>
      <c r="AL394" t="s">
        <v>6352</v>
      </c>
      <c r="BE394" t="str">
        <f>"49-9071.00"</f>
        <v>49-9071.00</v>
      </c>
      <c r="BF394" t="s">
        <v>156</v>
      </c>
      <c r="BG394" t="s">
        <v>8892</v>
      </c>
      <c r="BH394" t="s">
        <v>423</v>
      </c>
      <c r="BI394">
        <v>3</v>
      </c>
      <c r="BJ394">
        <v>3</v>
      </c>
      <c r="BK394" s="1">
        <v>45550</v>
      </c>
      <c r="BL394" s="1">
        <v>45914</v>
      </c>
      <c r="BM394" s="1">
        <v>45586</v>
      </c>
      <c r="BN394" s="1">
        <v>45914</v>
      </c>
      <c r="BO394">
        <v>40</v>
      </c>
      <c r="BP394">
        <v>0</v>
      </c>
      <c r="BQ394">
        <v>8</v>
      </c>
      <c r="BR394">
        <v>8</v>
      </c>
      <c r="BS394">
        <v>8</v>
      </c>
      <c r="BT394">
        <v>8</v>
      </c>
      <c r="BU394">
        <v>8</v>
      </c>
      <c r="BV394">
        <v>0</v>
      </c>
      <c r="BW394" t="str">
        <f>"8:00 AM"</f>
        <v>8:00 AM</v>
      </c>
      <c r="BX394" t="str">
        <f>"5:00 PM"</f>
        <v>5:00 PM</v>
      </c>
      <c r="BY394" t="s">
        <v>133</v>
      </c>
      <c r="BZ394">
        <v>0</v>
      </c>
      <c r="CA394">
        <v>12</v>
      </c>
      <c r="CB394" t="s">
        <v>117</v>
      </c>
      <c r="CD394" s="2" t="s">
        <v>15904</v>
      </c>
      <c r="CE394" t="s">
        <v>8893</v>
      </c>
      <c r="CG394" t="s">
        <v>120</v>
      </c>
      <c r="CH394" t="s">
        <v>121</v>
      </c>
      <c r="CI394" s="6">
        <v>96950</v>
      </c>
      <c r="CJ394" s="10">
        <v>9.75</v>
      </c>
      <c r="CK394" s="10">
        <v>9.75</v>
      </c>
      <c r="CL394" s="10">
        <v>0</v>
      </c>
      <c r="CM394" s="10">
        <v>0</v>
      </c>
      <c r="CN394" t="s">
        <v>137</v>
      </c>
      <c r="CO394" t="s">
        <v>133</v>
      </c>
      <c r="CP394" t="s">
        <v>138</v>
      </c>
      <c r="CR394" t="s">
        <v>117</v>
      </c>
      <c r="CS394" t="s">
        <v>139</v>
      </c>
      <c r="CT394" t="s">
        <v>140</v>
      </c>
      <c r="CU394" t="s">
        <v>140</v>
      </c>
      <c r="CV394" t="s">
        <v>140</v>
      </c>
      <c r="CW394" t="s">
        <v>139</v>
      </c>
      <c r="CX394" t="s">
        <v>140</v>
      </c>
      <c r="CY394" t="s">
        <v>2574</v>
      </c>
      <c r="CZ394" s="8">
        <v>16702850478</v>
      </c>
      <c r="DA394" t="s">
        <v>6352</v>
      </c>
      <c r="DB394" t="s">
        <v>140</v>
      </c>
      <c r="DC394" t="s">
        <v>139</v>
      </c>
      <c r="DD394" t="s">
        <v>117</v>
      </c>
      <c r="DE394" t="s">
        <v>6350</v>
      </c>
      <c r="DF394" t="s">
        <v>6351</v>
      </c>
      <c r="DG394" t="s">
        <v>1914</v>
      </c>
      <c r="DH394" t="s">
        <v>6349</v>
      </c>
      <c r="DI394" t="s">
        <v>6347</v>
      </c>
      <c r="DJ394" t="s">
        <v>6352</v>
      </c>
    </row>
    <row r="395" spans="1:114" ht="15" customHeight="1" x14ac:dyDescent="0.35">
      <c r="A395" t="s">
        <v>9081</v>
      </c>
      <c r="B395" t="s">
        <v>144</v>
      </c>
      <c r="C395" s="1">
        <v>45463</v>
      </c>
      <c r="D395" s="1">
        <v>45587</v>
      </c>
      <c r="E395" t="s">
        <v>116</v>
      </c>
      <c r="F395" s="1">
        <v>45564</v>
      </c>
      <c r="G395" t="s">
        <v>139</v>
      </c>
      <c r="H395" t="s">
        <v>117</v>
      </c>
      <c r="I395" t="s">
        <v>117</v>
      </c>
      <c r="J395" t="s">
        <v>5430</v>
      </c>
      <c r="K395" t="s">
        <v>140</v>
      </c>
      <c r="L395" t="s">
        <v>5431</v>
      </c>
      <c r="M395" t="s">
        <v>5432</v>
      </c>
      <c r="N395" t="s">
        <v>120</v>
      </c>
      <c r="O395" t="s">
        <v>121</v>
      </c>
      <c r="P395" s="6">
        <v>96950</v>
      </c>
      <c r="Q395" t="s">
        <v>122</v>
      </c>
      <c r="S395" s="8">
        <v>16702346647</v>
      </c>
      <c r="T395">
        <v>0</v>
      </c>
      <c r="U395" t="s">
        <v>5433</v>
      </c>
      <c r="V395">
        <v>624410</v>
      </c>
      <c r="W395" t="s">
        <v>124</v>
      </c>
      <c r="Y395" t="s">
        <v>5434</v>
      </c>
      <c r="Z395" t="s">
        <v>5435</v>
      </c>
      <c r="AA395" t="s">
        <v>1108</v>
      </c>
      <c r="AB395" t="s">
        <v>128</v>
      </c>
      <c r="AC395" t="s">
        <v>5431</v>
      </c>
      <c r="AD395" t="s">
        <v>5432</v>
      </c>
      <c r="AE395" t="s">
        <v>120</v>
      </c>
      <c r="AF395" t="s">
        <v>121</v>
      </c>
      <c r="AG395" s="6">
        <v>96950</v>
      </c>
      <c r="AH395" t="s">
        <v>122</v>
      </c>
      <c r="AJ395" s="8">
        <v>16702346647</v>
      </c>
      <c r="AK395">
        <v>0</v>
      </c>
      <c r="AL395" t="s">
        <v>5436</v>
      </c>
      <c r="BE395" t="str">
        <f>"39-9011.00"</f>
        <v>39-9011.00</v>
      </c>
      <c r="BF395" t="s">
        <v>614</v>
      </c>
      <c r="BG395" t="s">
        <v>9082</v>
      </c>
      <c r="BH395" t="s">
        <v>772</v>
      </c>
      <c r="BI395">
        <v>2</v>
      </c>
      <c r="BJ395">
        <v>2</v>
      </c>
      <c r="BK395" s="1">
        <v>45566</v>
      </c>
      <c r="BL395" s="1">
        <v>46660</v>
      </c>
      <c r="BM395" s="1">
        <v>45587</v>
      </c>
      <c r="BN395" s="1">
        <v>46660</v>
      </c>
      <c r="BO395">
        <v>35</v>
      </c>
      <c r="BP395">
        <v>0</v>
      </c>
      <c r="BQ395">
        <v>7</v>
      </c>
      <c r="BR395">
        <v>7</v>
      </c>
      <c r="BS395">
        <v>7</v>
      </c>
      <c r="BT395">
        <v>7</v>
      </c>
      <c r="BU395">
        <v>7</v>
      </c>
      <c r="BV395">
        <v>0</v>
      </c>
      <c r="BW395" t="str">
        <f>"8:00 AM"</f>
        <v>8:00 AM</v>
      </c>
      <c r="BX395" t="str">
        <f>"4:00 PM"</f>
        <v>4:00 PM</v>
      </c>
      <c r="BY395" t="s">
        <v>159</v>
      </c>
      <c r="BZ395">
        <v>0</v>
      </c>
      <c r="CA395">
        <v>12</v>
      </c>
      <c r="CB395" t="s">
        <v>117</v>
      </c>
      <c r="CD395" t="s">
        <v>9083</v>
      </c>
      <c r="CE395" t="s">
        <v>5439</v>
      </c>
      <c r="CF395" t="s">
        <v>5431</v>
      </c>
      <c r="CG395" t="s">
        <v>120</v>
      </c>
      <c r="CH395" t="s">
        <v>121</v>
      </c>
      <c r="CI395" s="6">
        <v>96950</v>
      </c>
      <c r="CJ395" s="10">
        <v>7.79</v>
      </c>
      <c r="CK395" s="10">
        <v>7.79</v>
      </c>
      <c r="CL395" s="10">
        <v>11.69</v>
      </c>
      <c r="CM395" s="10">
        <v>11.69</v>
      </c>
      <c r="CN395" t="s">
        <v>137</v>
      </c>
      <c r="CO395" t="s">
        <v>162</v>
      </c>
      <c r="CP395" t="s">
        <v>138</v>
      </c>
      <c r="CR395" t="s">
        <v>117</v>
      </c>
      <c r="CS395" t="s">
        <v>139</v>
      </c>
      <c r="CT395" t="s">
        <v>140</v>
      </c>
      <c r="CU395" t="s">
        <v>139</v>
      </c>
      <c r="CV395" t="s">
        <v>139</v>
      </c>
      <c r="CW395" t="s">
        <v>139</v>
      </c>
      <c r="CX395" t="s">
        <v>140</v>
      </c>
      <c r="CY395" t="s">
        <v>3210</v>
      </c>
      <c r="CZ395" s="8">
        <v>16702346647</v>
      </c>
      <c r="DA395" t="s">
        <v>5436</v>
      </c>
      <c r="DB395" t="s">
        <v>164</v>
      </c>
      <c r="DC395" t="s">
        <v>139</v>
      </c>
      <c r="DD395" t="s">
        <v>117</v>
      </c>
    </row>
    <row r="396" spans="1:114" ht="15" customHeight="1" x14ac:dyDescent="0.35">
      <c r="A396" t="s">
        <v>13038</v>
      </c>
      <c r="B396" t="s">
        <v>144</v>
      </c>
      <c r="C396" s="1">
        <v>45471</v>
      </c>
      <c r="D396" s="1">
        <v>45587</v>
      </c>
      <c r="E396" t="s">
        <v>211</v>
      </c>
      <c r="G396" t="s">
        <v>117</v>
      </c>
      <c r="H396" t="s">
        <v>117</v>
      </c>
      <c r="I396" t="s">
        <v>117</v>
      </c>
      <c r="J396" t="s">
        <v>13039</v>
      </c>
      <c r="K396" t="s">
        <v>13040</v>
      </c>
      <c r="L396" t="s">
        <v>13041</v>
      </c>
      <c r="N396" t="s">
        <v>120</v>
      </c>
      <c r="O396" t="s">
        <v>121</v>
      </c>
      <c r="P396" s="6">
        <v>96950</v>
      </c>
      <c r="Q396" t="s">
        <v>122</v>
      </c>
      <c r="S396" s="8">
        <v>16707898111</v>
      </c>
      <c r="U396" t="s">
        <v>13042</v>
      </c>
      <c r="V396">
        <v>53111</v>
      </c>
      <c r="W396" t="s">
        <v>124</v>
      </c>
      <c r="Y396" t="s">
        <v>1561</v>
      </c>
      <c r="Z396" t="s">
        <v>13043</v>
      </c>
      <c r="AB396" t="s">
        <v>270</v>
      </c>
      <c r="AC396" t="s">
        <v>13041</v>
      </c>
      <c r="AE396" t="s">
        <v>120</v>
      </c>
      <c r="AF396" t="s">
        <v>121</v>
      </c>
      <c r="AG396" s="6">
        <v>96950</v>
      </c>
      <c r="AH396" t="s">
        <v>122</v>
      </c>
      <c r="AJ396" s="8">
        <v>16707898111</v>
      </c>
      <c r="AL396" t="s">
        <v>13044</v>
      </c>
      <c r="BE396" t="str">
        <f>"49-9071.00"</f>
        <v>49-9071.00</v>
      </c>
      <c r="BF396" t="s">
        <v>156</v>
      </c>
      <c r="BG396" t="s">
        <v>13045</v>
      </c>
      <c r="BH396" t="s">
        <v>8090</v>
      </c>
      <c r="BI396">
        <v>1</v>
      </c>
      <c r="BJ396">
        <v>1</v>
      </c>
      <c r="BK396" s="1">
        <v>45566</v>
      </c>
      <c r="BL396" s="1">
        <v>45930</v>
      </c>
      <c r="BM396" s="1">
        <v>45587</v>
      </c>
      <c r="BN396" s="1">
        <v>45930</v>
      </c>
      <c r="BO396">
        <v>35</v>
      </c>
      <c r="BP396">
        <v>0</v>
      </c>
      <c r="BQ396">
        <v>7</v>
      </c>
      <c r="BR396">
        <v>7</v>
      </c>
      <c r="BS396">
        <v>7</v>
      </c>
      <c r="BT396">
        <v>7</v>
      </c>
      <c r="BU396">
        <v>7</v>
      </c>
      <c r="BV396">
        <v>0</v>
      </c>
      <c r="BW396" t="str">
        <f>"9:00 AM"</f>
        <v>9:00 AM</v>
      </c>
      <c r="BX396" t="str">
        <f>"5:00 PM"</f>
        <v>5:00 PM</v>
      </c>
      <c r="BY396" t="s">
        <v>159</v>
      </c>
      <c r="BZ396">
        <v>0</v>
      </c>
      <c r="CA396">
        <v>12</v>
      </c>
      <c r="CB396" t="s">
        <v>117</v>
      </c>
      <c r="CD396" t="s">
        <v>5055</v>
      </c>
      <c r="CE396" t="s">
        <v>13041</v>
      </c>
      <c r="CG396" t="s">
        <v>120</v>
      </c>
      <c r="CH396" t="s">
        <v>121</v>
      </c>
      <c r="CI396" s="6">
        <v>96950</v>
      </c>
      <c r="CJ396" s="10">
        <v>9.5399999999999991</v>
      </c>
      <c r="CK396" s="10">
        <v>9.5399999999999991</v>
      </c>
      <c r="CL396" s="10">
        <v>14.31</v>
      </c>
      <c r="CM396" s="10">
        <v>14.31</v>
      </c>
      <c r="CN396" t="s">
        <v>137</v>
      </c>
      <c r="CP396" t="s">
        <v>138</v>
      </c>
      <c r="CR396" t="s">
        <v>117</v>
      </c>
      <c r="CS396" t="s">
        <v>139</v>
      </c>
      <c r="CT396" t="s">
        <v>140</v>
      </c>
      <c r="CU396" t="s">
        <v>139</v>
      </c>
      <c r="CV396" t="s">
        <v>140</v>
      </c>
      <c r="CW396" t="s">
        <v>139</v>
      </c>
      <c r="CX396" t="s">
        <v>140</v>
      </c>
      <c r="CY396" t="s">
        <v>3661</v>
      </c>
      <c r="CZ396" s="8">
        <v>16707898111</v>
      </c>
      <c r="DA396" t="s">
        <v>13044</v>
      </c>
      <c r="DB396" t="s">
        <v>140</v>
      </c>
      <c r="DC396" t="s">
        <v>139</v>
      </c>
      <c r="DD396" t="s">
        <v>117</v>
      </c>
      <c r="DE396" t="s">
        <v>1561</v>
      </c>
      <c r="DF396" t="s">
        <v>13043</v>
      </c>
      <c r="DH396" t="s">
        <v>13042</v>
      </c>
      <c r="DI396" t="s">
        <v>13039</v>
      </c>
      <c r="DJ396" t="s">
        <v>13044</v>
      </c>
    </row>
    <row r="397" spans="1:114" ht="15" customHeight="1" x14ac:dyDescent="0.35">
      <c r="A397" t="s">
        <v>9157</v>
      </c>
      <c r="B397" t="s">
        <v>144</v>
      </c>
      <c r="C397" s="1">
        <v>45472</v>
      </c>
      <c r="D397" s="1">
        <v>45587</v>
      </c>
      <c r="E397" t="s">
        <v>116</v>
      </c>
      <c r="F397" s="1">
        <v>45564</v>
      </c>
      <c r="G397" t="s">
        <v>117</v>
      </c>
      <c r="H397" t="s">
        <v>117</v>
      </c>
      <c r="I397" t="s">
        <v>117</v>
      </c>
      <c r="J397" t="s">
        <v>844</v>
      </c>
      <c r="K397" t="s">
        <v>9158</v>
      </c>
      <c r="L397" t="s">
        <v>9159</v>
      </c>
      <c r="M397" t="s">
        <v>136</v>
      </c>
      <c r="N397" t="s">
        <v>1433</v>
      </c>
      <c r="O397" t="s">
        <v>121</v>
      </c>
      <c r="P397" s="6">
        <v>96950</v>
      </c>
      <c r="Q397" t="s">
        <v>122</v>
      </c>
      <c r="S397" s="8">
        <v>16702353313</v>
      </c>
      <c r="U397" t="s">
        <v>848</v>
      </c>
      <c r="V397">
        <v>72111</v>
      </c>
      <c r="W397" t="s">
        <v>124</v>
      </c>
      <c r="Y397" t="s">
        <v>849</v>
      </c>
      <c r="Z397" t="s">
        <v>850</v>
      </c>
      <c r="AB397" t="s">
        <v>474</v>
      </c>
      <c r="AC397" t="s">
        <v>9159</v>
      </c>
      <c r="AD397" t="s">
        <v>136</v>
      </c>
      <c r="AE397" t="s">
        <v>1433</v>
      </c>
      <c r="AF397" t="s">
        <v>121</v>
      </c>
      <c r="AG397" s="6">
        <v>96950</v>
      </c>
      <c r="AH397" t="s">
        <v>122</v>
      </c>
      <c r="AJ397" s="8">
        <v>16702353313</v>
      </c>
      <c r="AL397" t="s">
        <v>852</v>
      </c>
      <c r="BE397" t="str">
        <f>"49-9071.00"</f>
        <v>49-9071.00</v>
      </c>
      <c r="BF397" t="s">
        <v>156</v>
      </c>
      <c r="BG397" t="s">
        <v>9160</v>
      </c>
      <c r="BH397" t="s">
        <v>9161</v>
      </c>
      <c r="BI397">
        <v>4</v>
      </c>
      <c r="BJ397">
        <v>4</v>
      </c>
      <c r="BK397" s="1">
        <v>45566</v>
      </c>
      <c r="BL397" s="1">
        <v>45930</v>
      </c>
      <c r="BM397" s="1">
        <v>45588</v>
      </c>
      <c r="BN397" s="1">
        <v>45930</v>
      </c>
      <c r="BO397">
        <v>36</v>
      </c>
      <c r="BP397">
        <v>6</v>
      </c>
      <c r="BQ397">
        <v>6</v>
      </c>
      <c r="BR397">
        <v>0</v>
      </c>
      <c r="BS397">
        <v>6</v>
      </c>
      <c r="BT397">
        <v>6</v>
      </c>
      <c r="BU397">
        <v>6</v>
      </c>
      <c r="BV397">
        <v>6</v>
      </c>
      <c r="BW397" t="str">
        <f>"8:00 AM"</f>
        <v>8:00 AM</v>
      </c>
      <c r="BX397" t="str">
        <f>"5:00 PM"</f>
        <v>5:00 PM</v>
      </c>
      <c r="BY397" t="s">
        <v>159</v>
      </c>
      <c r="BZ397">
        <v>0</v>
      </c>
      <c r="CA397">
        <v>24</v>
      </c>
      <c r="CB397" t="s">
        <v>117</v>
      </c>
      <c r="CD397" s="2" t="s">
        <v>9162</v>
      </c>
      <c r="CE397" t="s">
        <v>5444</v>
      </c>
      <c r="CG397" t="s">
        <v>136</v>
      </c>
      <c r="CH397" t="s">
        <v>121</v>
      </c>
      <c r="CI397" s="6">
        <v>96950</v>
      </c>
      <c r="CJ397" s="10">
        <v>9.5399999999999991</v>
      </c>
      <c r="CK397" s="10">
        <v>9.5399999999999991</v>
      </c>
      <c r="CL397" s="10">
        <v>0</v>
      </c>
      <c r="CM397" s="10">
        <v>0</v>
      </c>
      <c r="CN397" t="s">
        <v>137</v>
      </c>
      <c r="CO397" t="s">
        <v>133</v>
      </c>
      <c r="CP397" t="s">
        <v>138</v>
      </c>
      <c r="CR397" t="s">
        <v>139</v>
      </c>
      <c r="CS397" t="s">
        <v>139</v>
      </c>
      <c r="CT397" t="s">
        <v>140</v>
      </c>
      <c r="CU397" t="s">
        <v>140</v>
      </c>
      <c r="CV397" t="s">
        <v>140</v>
      </c>
      <c r="CW397" t="s">
        <v>139</v>
      </c>
      <c r="CX397" t="s">
        <v>140</v>
      </c>
      <c r="CY397" t="s">
        <v>140</v>
      </c>
      <c r="CZ397" s="8">
        <v>16702353313</v>
      </c>
      <c r="DA397" t="s">
        <v>852</v>
      </c>
      <c r="DB397" t="s">
        <v>140</v>
      </c>
      <c r="DC397" t="s">
        <v>139</v>
      </c>
      <c r="DD397" t="s">
        <v>117</v>
      </c>
      <c r="DE397" t="s">
        <v>9163</v>
      </c>
      <c r="DF397" t="s">
        <v>9164</v>
      </c>
      <c r="DG397" t="s">
        <v>419</v>
      </c>
      <c r="DH397" t="s">
        <v>848</v>
      </c>
      <c r="DI397" t="s">
        <v>844</v>
      </c>
      <c r="DJ397" t="s">
        <v>852</v>
      </c>
    </row>
    <row r="398" spans="1:114" ht="15" customHeight="1" x14ac:dyDescent="0.35">
      <c r="A398" t="s">
        <v>6667</v>
      </c>
      <c r="B398" t="s">
        <v>144</v>
      </c>
      <c r="C398" s="1">
        <v>45476</v>
      </c>
      <c r="D398" s="1">
        <v>45587</v>
      </c>
      <c r="E398" t="s">
        <v>116</v>
      </c>
      <c r="F398" s="1">
        <v>45563</v>
      </c>
      <c r="G398" t="s">
        <v>117</v>
      </c>
      <c r="H398" t="s">
        <v>117</v>
      </c>
      <c r="I398" t="s">
        <v>117</v>
      </c>
      <c r="J398" t="s">
        <v>1674</v>
      </c>
      <c r="K398" t="s">
        <v>6668</v>
      </c>
      <c r="L398" t="s">
        <v>1676</v>
      </c>
      <c r="M398" t="s">
        <v>140</v>
      </c>
      <c r="N398" t="s">
        <v>120</v>
      </c>
      <c r="O398" t="s">
        <v>121</v>
      </c>
      <c r="P398" s="6">
        <v>96950</v>
      </c>
      <c r="Q398" t="s">
        <v>122</v>
      </c>
      <c r="S398" s="8">
        <v>16707835150</v>
      </c>
      <c r="U398" t="s">
        <v>1678</v>
      </c>
      <c r="V398">
        <v>812199</v>
      </c>
      <c r="W398" t="s">
        <v>124</v>
      </c>
      <c r="Y398" t="s">
        <v>1679</v>
      </c>
      <c r="Z398" t="s">
        <v>1680</v>
      </c>
      <c r="AB398" t="s">
        <v>128</v>
      </c>
      <c r="AC398" t="s">
        <v>1676</v>
      </c>
      <c r="AD398" t="s">
        <v>140</v>
      </c>
      <c r="AE398" t="s">
        <v>120</v>
      </c>
      <c r="AF398" t="s">
        <v>121</v>
      </c>
      <c r="AG398" s="6">
        <v>96950</v>
      </c>
      <c r="AH398" t="s">
        <v>122</v>
      </c>
      <c r="AJ398" s="8">
        <v>16707835150</v>
      </c>
      <c r="AL398" t="s">
        <v>1681</v>
      </c>
      <c r="BE398" t="str">
        <f>"31-9011.00"</f>
        <v>31-9011.00</v>
      </c>
      <c r="BF398" t="s">
        <v>225</v>
      </c>
      <c r="BG398" t="s">
        <v>3397</v>
      </c>
      <c r="BH398" t="s">
        <v>1683</v>
      </c>
      <c r="BI398">
        <v>3</v>
      </c>
      <c r="BJ398">
        <v>3</v>
      </c>
      <c r="BK398" s="1">
        <v>45565</v>
      </c>
      <c r="BL398" s="1">
        <v>45929</v>
      </c>
      <c r="BM398" s="1">
        <v>45587</v>
      </c>
      <c r="BN398" s="1">
        <v>45929</v>
      </c>
      <c r="BO398">
        <v>35</v>
      </c>
      <c r="BP398">
        <v>0</v>
      </c>
      <c r="BQ398">
        <v>7</v>
      </c>
      <c r="BR398">
        <v>7</v>
      </c>
      <c r="BS398">
        <v>7</v>
      </c>
      <c r="BT398">
        <v>7</v>
      </c>
      <c r="BU398">
        <v>7</v>
      </c>
      <c r="BV398">
        <v>0</v>
      </c>
      <c r="BW398" t="str">
        <f>"10:00 AM"</f>
        <v>10:00 AM</v>
      </c>
      <c r="BX398" t="str">
        <f>"6:00 PM"</f>
        <v>6:00 PM</v>
      </c>
      <c r="BY398" t="s">
        <v>159</v>
      </c>
      <c r="BZ398">
        <v>0</v>
      </c>
      <c r="CA398">
        <v>18</v>
      </c>
      <c r="CB398" t="s">
        <v>117</v>
      </c>
      <c r="CD398" s="2" t="s">
        <v>3398</v>
      </c>
      <c r="CE398" t="s">
        <v>1676</v>
      </c>
      <c r="CF398" t="s">
        <v>140</v>
      </c>
      <c r="CG398" t="s">
        <v>120</v>
      </c>
      <c r="CH398" t="s">
        <v>121</v>
      </c>
      <c r="CI398" s="6">
        <v>96950</v>
      </c>
      <c r="CJ398" s="10">
        <v>12.26</v>
      </c>
      <c r="CK398" s="10">
        <v>12.26</v>
      </c>
      <c r="CL398" s="10">
        <v>18.39</v>
      </c>
      <c r="CM398" s="10">
        <v>18.39</v>
      </c>
      <c r="CN398" t="s">
        <v>137</v>
      </c>
      <c r="CO398" t="s">
        <v>6669</v>
      </c>
      <c r="CP398" t="s">
        <v>138</v>
      </c>
      <c r="CR398" t="s">
        <v>117</v>
      </c>
      <c r="CS398" t="s">
        <v>139</v>
      </c>
      <c r="CT398" t="s">
        <v>140</v>
      </c>
      <c r="CU398" t="s">
        <v>139</v>
      </c>
      <c r="CV398" t="s">
        <v>140</v>
      </c>
      <c r="CW398" t="s">
        <v>139</v>
      </c>
      <c r="CX398" t="s">
        <v>140</v>
      </c>
      <c r="CY398" t="s">
        <v>3400</v>
      </c>
      <c r="CZ398" s="8">
        <v>16707835150</v>
      </c>
      <c r="DA398" t="s">
        <v>1687</v>
      </c>
      <c r="DB398" t="s">
        <v>140</v>
      </c>
      <c r="DC398" t="s">
        <v>139</v>
      </c>
      <c r="DD398" t="s">
        <v>117</v>
      </c>
    </row>
    <row r="399" spans="1:114" ht="15" customHeight="1" x14ac:dyDescent="0.35">
      <c r="A399" t="s">
        <v>9111</v>
      </c>
      <c r="B399" t="s">
        <v>144</v>
      </c>
      <c r="C399" s="1">
        <v>45486</v>
      </c>
      <c r="D399" s="1">
        <v>45587</v>
      </c>
      <c r="E399" t="s">
        <v>116</v>
      </c>
      <c r="F399" s="1">
        <v>45564</v>
      </c>
      <c r="G399" t="s">
        <v>117</v>
      </c>
      <c r="H399" t="s">
        <v>117</v>
      </c>
      <c r="I399" t="s">
        <v>117</v>
      </c>
      <c r="J399" t="s">
        <v>6173</v>
      </c>
      <c r="K399" t="s">
        <v>6174</v>
      </c>
      <c r="L399" t="s">
        <v>6175</v>
      </c>
      <c r="N399" t="s">
        <v>136</v>
      </c>
      <c r="O399" t="s">
        <v>121</v>
      </c>
      <c r="P399" s="6">
        <v>96950</v>
      </c>
      <c r="Q399" t="s">
        <v>122</v>
      </c>
      <c r="S399" s="8">
        <v>16702855943</v>
      </c>
      <c r="U399" t="s">
        <v>6176</v>
      </c>
      <c r="V399">
        <v>722511</v>
      </c>
      <c r="W399" t="s">
        <v>124</v>
      </c>
      <c r="Y399" t="s">
        <v>6177</v>
      </c>
      <c r="Z399" t="s">
        <v>6178</v>
      </c>
      <c r="AA399" t="s">
        <v>6179</v>
      </c>
      <c r="AB399" t="s">
        <v>932</v>
      </c>
      <c r="AC399" t="s">
        <v>6175</v>
      </c>
      <c r="AE399" t="s">
        <v>136</v>
      </c>
      <c r="AF399" t="s">
        <v>121</v>
      </c>
      <c r="AG399" s="6">
        <v>96950</v>
      </c>
      <c r="AH399" t="s">
        <v>122</v>
      </c>
      <c r="AJ399" s="8">
        <v>16702855943</v>
      </c>
      <c r="AL399" t="s">
        <v>6180</v>
      </c>
      <c r="BE399" t="str">
        <f>"35-2014.00"</f>
        <v>35-2014.00</v>
      </c>
      <c r="BF399" t="s">
        <v>191</v>
      </c>
      <c r="BG399" t="s">
        <v>6181</v>
      </c>
      <c r="BH399" t="s">
        <v>313</v>
      </c>
      <c r="BI399">
        <v>2</v>
      </c>
      <c r="BJ399">
        <v>2</v>
      </c>
      <c r="BK399" s="1">
        <v>45566</v>
      </c>
      <c r="BL399" s="1">
        <v>45930</v>
      </c>
      <c r="BM399" s="1">
        <v>45587</v>
      </c>
      <c r="BN399" s="1">
        <v>45930</v>
      </c>
      <c r="BO399">
        <v>35</v>
      </c>
      <c r="BP399">
        <v>0</v>
      </c>
      <c r="BQ399">
        <v>7</v>
      </c>
      <c r="BR399">
        <v>7</v>
      </c>
      <c r="BS399">
        <v>7</v>
      </c>
      <c r="BT399">
        <v>7</v>
      </c>
      <c r="BU399">
        <v>7</v>
      </c>
      <c r="BV399">
        <v>0</v>
      </c>
      <c r="BW399" t="str">
        <f>"8:00 AM"</f>
        <v>8:00 AM</v>
      </c>
      <c r="BX399" t="str">
        <f>"4:00 PM"</f>
        <v>4:00 PM</v>
      </c>
      <c r="BY399" t="s">
        <v>133</v>
      </c>
      <c r="BZ399">
        <v>0</v>
      </c>
      <c r="CA399">
        <v>12</v>
      </c>
      <c r="CB399" t="s">
        <v>117</v>
      </c>
      <c r="CD399" s="2" t="s">
        <v>9112</v>
      </c>
      <c r="CE399" t="s">
        <v>4877</v>
      </c>
      <c r="CF399" t="s">
        <v>9113</v>
      </c>
      <c r="CG399" t="s">
        <v>136</v>
      </c>
      <c r="CH399" t="s">
        <v>121</v>
      </c>
      <c r="CI399" s="6">
        <v>96950</v>
      </c>
      <c r="CJ399" s="10">
        <v>8.83</v>
      </c>
      <c r="CK399" s="10">
        <v>8.83</v>
      </c>
      <c r="CL399" s="10">
        <v>13.24</v>
      </c>
      <c r="CM399" s="10">
        <v>13.24</v>
      </c>
      <c r="CN399" t="s">
        <v>137</v>
      </c>
      <c r="CP399" t="s">
        <v>138</v>
      </c>
      <c r="CR399" t="s">
        <v>117</v>
      </c>
      <c r="CS399" t="s">
        <v>139</v>
      </c>
      <c r="CT399" t="s">
        <v>140</v>
      </c>
      <c r="CU399" t="s">
        <v>139</v>
      </c>
      <c r="CV399" t="s">
        <v>140</v>
      </c>
      <c r="CW399" t="s">
        <v>139</v>
      </c>
      <c r="CX399" t="s">
        <v>140</v>
      </c>
      <c r="CY399" t="s">
        <v>308</v>
      </c>
      <c r="CZ399" s="8">
        <v>16702855943</v>
      </c>
      <c r="DA399" t="s">
        <v>6185</v>
      </c>
      <c r="DB399" t="s">
        <v>309</v>
      </c>
      <c r="DC399" t="s">
        <v>139</v>
      </c>
      <c r="DD399" t="s">
        <v>117</v>
      </c>
    </row>
    <row r="400" spans="1:114" ht="15" customHeight="1" x14ac:dyDescent="0.35">
      <c r="A400" t="s">
        <v>15919</v>
      </c>
      <c r="B400" t="s">
        <v>294</v>
      </c>
      <c r="C400" s="1">
        <v>45486</v>
      </c>
      <c r="D400" s="1">
        <v>45587</v>
      </c>
      <c r="E400" t="s">
        <v>211</v>
      </c>
      <c r="G400" t="s">
        <v>117</v>
      </c>
      <c r="H400" t="s">
        <v>117</v>
      </c>
      <c r="I400" t="s">
        <v>117</v>
      </c>
      <c r="J400" t="s">
        <v>6173</v>
      </c>
      <c r="K400" t="s">
        <v>6174</v>
      </c>
      <c r="L400" t="s">
        <v>6175</v>
      </c>
      <c r="N400" t="s">
        <v>136</v>
      </c>
      <c r="O400" t="s">
        <v>121</v>
      </c>
      <c r="P400" s="6">
        <v>96950</v>
      </c>
      <c r="Q400" t="s">
        <v>122</v>
      </c>
      <c r="S400" s="8">
        <v>16702855943</v>
      </c>
      <c r="U400" t="s">
        <v>6176</v>
      </c>
      <c r="V400">
        <v>722511</v>
      </c>
      <c r="W400" t="s">
        <v>124</v>
      </c>
      <c r="Y400" t="s">
        <v>6177</v>
      </c>
      <c r="Z400" t="s">
        <v>6178</v>
      </c>
      <c r="AA400" t="s">
        <v>6179</v>
      </c>
      <c r="AB400" t="s">
        <v>932</v>
      </c>
      <c r="AC400" t="s">
        <v>6175</v>
      </c>
      <c r="AE400" t="s">
        <v>136</v>
      </c>
      <c r="AF400" t="s">
        <v>121</v>
      </c>
      <c r="AG400" s="6">
        <v>96950</v>
      </c>
      <c r="AH400" t="s">
        <v>122</v>
      </c>
      <c r="AJ400" s="8">
        <v>16702855943</v>
      </c>
      <c r="AL400" t="s">
        <v>6180</v>
      </c>
      <c r="BE400" t="str">
        <f>"35-2014.00"</f>
        <v>35-2014.00</v>
      </c>
      <c r="BF400" t="s">
        <v>191</v>
      </c>
      <c r="BG400" t="s">
        <v>6181</v>
      </c>
      <c r="BH400" t="s">
        <v>313</v>
      </c>
      <c r="BI400">
        <v>3</v>
      </c>
      <c r="BJ400">
        <v>2</v>
      </c>
      <c r="BK400" s="1">
        <v>45566</v>
      </c>
      <c r="BL400" s="1">
        <v>45930</v>
      </c>
      <c r="BM400" s="1">
        <v>45587</v>
      </c>
      <c r="BN400" s="1">
        <v>45930</v>
      </c>
      <c r="BO400">
        <v>35</v>
      </c>
      <c r="BP400">
        <v>0</v>
      </c>
      <c r="BQ400">
        <v>7</v>
      </c>
      <c r="BR400">
        <v>7</v>
      </c>
      <c r="BS400">
        <v>7</v>
      </c>
      <c r="BT400">
        <v>7</v>
      </c>
      <c r="BU400">
        <v>7</v>
      </c>
      <c r="BV400">
        <v>0</v>
      </c>
      <c r="BW400" t="str">
        <f>"8:00 AM"</f>
        <v>8:00 AM</v>
      </c>
      <c r="BX400" t="str">
        <f>"4:00 PM"</f>
        <v>4:00 PM</v>
      </c>
      <c r="BY400" t="s">
        <v>133</v>
      </c>
      <c r="BZ400">
        <v>0</v>
      </c>
      <c r="CA400">
        <v>12</v>
      </c>
      <c r="CB400" t="s">
        <v>117</v>
      </c>
      <c r="CD400" s="2" t="s">
        <v>9112</v>
      </c>
      <c r="CE400" t="s">
        <v>4877</v>
      </c>
      <c r="CF400" t="s">
        <v>9113</v>
      </c>
      <c r="CG400" t="s">
        <v>136</v>
      </c>
      <c r="CH400" t="s">
        <v>121</v>
      </c>
      <c r="CI400" s="6">
        <v>96950</v>
      </c>
      <c r="CJ400" s="10">
        <v>8.83</v>
      </c>
      <c r="CK400" s="10">
        <v>8.83</v>
      </c>
      <c r="CL400" s="10">
        <v>13.24</v>
      </c>
      <c r="CM400" s="10">
        <v>13.24</v>
      </c>
      <c r="CN400" t="s">
        <v>137</v>
      </c>
      <c r="CP400" t="s">
        <v>138</v>
      </c>
      <c r="CR400" t="s">
        <v>117</v>
      </c>
      <c r="CS400" t="s">
        <v>139</v>
      </c>
      <c r="CT400" t="s">
        <v>140</v>
      </c>
      <c r="CU400" t="s">
        <v>139</v>
      </c>
      <c r="CV400" t="s">
        <v>140</v>
      </c>
      <c r="CW400" t="s">
        <v>139</v>
      </c>
      <c r="CX400" t="s">
        <v>140</v>
      </c>
      <c r="CY400" t="s">
        <v>308</v>
      </c>
      <c r="CZ400" s="8">
        <v>16702855943</v>
      </c>
      <c r="DA400" t="s">
        <v>6185</v>
      </c>
      <c r="DB400" t="s">
        <v>309</v>
      </c>
      <c r="DC400" t="s">
        <v>139</v>
      </c>
      <c r="DD400" t="s">
        <v>117</v>
      </c>
    </row>
    <row r="401" spans="1:114" ht="15" customHeight="1" x14ac:dyDescent="0.35">
      <c r="A401" t="s">
        <v>14261</v>
      </c>
      <c r="B401" t="s">
        <v>166</v>
      </c>
      <c r="C401" s="1">
        <v>45495</v>
      </c>
      <c r="D401" s="1">
        <v>45587</v>
      </c>
      <c r="E401" t="s">
        <v>116</v>
      </c>
      <c r="F401" s="1">
        <v>45564</v>
      </c>
      <c r="G401" t="s">
        <v>117</v>
      </c>
      <c r="H401" t="s">
        <v>117</v>
      </c>
      <c r="I401" t="s">
        <v>117</v>
      </c>
      <c r="J401" t="s">
        <v>8349</v>
      </c>
      <c r="K401" t="s">
        <v>14262</v>
      </c>
      <c r="L401" t="s">
        <v>12798</v>
      </c>
      <c r="N401" t="s">
        <v>136</v>
      </c>
      <c r="O401" t="s">
        <v>121</v>
      </c>
      <c r="P401" s="6">
        <v>96950</v>
      </c>
      <c r="Q401" t="s">
        <v>122</v>
      </c>
      <c r="S401" s="8">
        <v>16702332421</v>
      </c>
      <c r="U401" t="s">
        <v>8352</v>
      </c>
      <c r="V401">
        <v>722513</v>
      </c>
      <c r="W401" t="s">
        <v>124</v>
      </c>
      <c r="Y401" t="s">
        <v>12799</v>
      </c>
      <c r="Z401" t="s">
        <v>12800</v>
      </c>
      <c r="AA401" t="s">
        <v>12801</v>
      </c>
      <c r="AB401" t="s">
        <v>936</v>
      </c>
      <c r="AC401" t="s">
        <v>12802</v>
      </c>
      <c r="AE401" t="s">
        <v>136</v>
      </c>
      <c r="AF401" t="s">
        <v>121</v>
      </c>
      <c r="AG401" s="6">
        <v>96950</v>
      </c>
      <c r="AH401" t="s">
        <v>122</v>
      </c>
      <c r="AJ401" s="8">
        <v>16702850663</v>
      </c>
      <c r="AL401" t="s">
        <v>8353</v>
      </c>
      <c r="BE401" t="str">
        <f>"35-3023.00"</f>
        <v>35-3023.00</v>
      </c>
      <c r="BF401" t="s">
        <v>509</v>
      </c>
      <c r="BG401" t="s">
        <v>14263</v>
      </c>
      <c r="BH401" t="s">
        <v>14264</v>
      </c>
      <c r="BI401">
        <v>3</v>
      </c>
      <c r="BK401" s="1">
        <v>45566</v>
      </c>
      <c r="BL401" s="1">
        <v>45930</v>
      </c>
      <c r="BO401">
        <v>35</v>
      </c>
      <c r="BP401">
        <v>7</v>
      </c>
      <c r="BQ401">
        <v>7</v>
      </c>
      <c r="BR401">
        <v>7</v>
      </c>
      <c r="BS401">
        <v>0</v>
      </c>
      <c r="BT401">
        <v>0</v>
      </c>
      <c r="BU401">
        <v>7</v>
      </c>
      <c r="BV401">
        <v>7</v>
      </c>
      <c r="BW401" t="str">
        <f>"6:00 AM"</f>
        <v>6:00 AM</v>
      </c>
      <c r="BX401" t="str">
        <f>"9:00 PM"</f>
        <v>9:00 PM</v>
      </c>
      <c r="BY401" t="s">
        <v>133</v>
      </c>
      <c r="BZ401">
        <v>0</v>
      </c>
      <c r="CA401">
        <v>3</v>
      </c>
      <c r="CB401" t="s">
        <v>117</v>
      </c>
      <c r="CD401" t="s">
        <v>14265</v>
      </c>
      <c r="CE401" t="s">
        <v>2586</v>
      </c>
      <c r="CG401" t="s">
        <v>136</v>
      </c>
      <c r="CH401" t="s">
        <v>121</v>
      </c>
      <c r="CI401" s="6">
        <v>96950</v>
      </c>
      <c r="CJ401" s="10">
        <v>8.35</v>
      </c>
      <c r="CK401" s="10">
        <v>8.35</v>
      </c>
      <c r="CL401" s="10">
        <v>12.53</v>
      </c>
      <c r="CM401" s="10">
        <v>12.53</v>
      </c>
      <c r="CN401" t="s">
        <v>137</v>
      </c>
      <c r="CP401" t="s">
        <v>138</v>
      </c>
      <c r="CR401" t="s">
        <v>117</v>
      </c>
      <c r="CS401" t="s">
        <v>139</v>
      </c>
      <c r="CT401" t="s">
        <v>140</v>
      </c>
      <c r="CU401" t="s">
        <v>139</v>
      </c>
      <c r="CV401" t="s">
        <v>140</v>
      </c>
      <c r="CW401" t="s">
        <v>139</v>
      </c>
      <c r="CX401" t="s">
        <v>140</v>
      </c>
      <c r="CY401" t="s">
        <v>2587</v>
      </c>
      <c r="CZ401" s="8">
        <v>16702332421</v>
      </c>
      <c r="DA401" t="s">
        <v>8353</v>
      </c>
      <c r="DB401" t="s">
        <v>140</v>
      </c>
      <c r="DC401" t="s">
        <v>139</v>
      </c>
      <c r="DD401" t="s">
        <v>117</v>
      </c>
    </row>
    <row r="402" spans="1:114" ht="15" customHeight="1" x14ac:dyDescent="0.35">
      <c r="A402" t="s">
        <v>12737</v>
      </c>
      <c r="B402" t="s">
        <v>166</v>
      </c>
      <c r="C402" s="1">
        <v>45502</v>
      </c>
      <c r="D402" s="1">
        <v>45587</v>
      </c>
      <c r="E402" t="s">
        <v>116</v>
      </c>
      <c r="F402" s="1">
        <v>45597</v>
      </c>
      <c r="G402" t="s">
        <v>117</v>
      </c>
      <c r="H402" t="s">
        <v>117</v>
      </c>
      <c r="I402" t="s">
        <v>117</v>
      </c>
      <c r="J402" t="s">
        <v>3470</v>
      </c>
      <c r="L402" t="s">
        <v>3471</v>
      </c>
      <c r="N402" t="s">
        <v>120</v>
      </c>
      <c r="O402" t="s">
        <v>121</v>
      </c>
      <c r="P402" s="6">
        <v>96950</v>
      </c>
      <c r="Q402" t="s">
        <v>122</v>
      </c>
      <c r="S402" s="8">
        <v>16702886108</v>
      </c>
      <c r="U402" t="s">
        <v>3472</v>
      </c>
      <c r="V402">
        <v>23622</v>
      </c>
      <c r="W402" t="s">
        <v>124</v>
      </c>
      <c r="Y402" t="s">
        <v>1426</v>
      </c>
      <c r="Z402" t="s">
        <v>3473</v>
      </c>
      <c r="AB402" t="s">
        <v>128</v>
      </c>
      <c r="AC402" t="s">
        <v>3474</v>
      </c>
      <c r="AE402" t="s">
        <v>120</v>
      </c>
      <c r="AF402" t="s">
        <v>121</v>
      </c>
      <c r="AG402" s="6">
        <v>96950</v>
      </c>
      <c r="AH402" t="s">
        <v>122</v>
      </c>
      <c r="AJ402" s="8">
        <v>16702886108</v>
      </c>
      <c r="AL402" t="s">
        <v>3475</v>
      </c>
      <c r="BE402" t="str">
        <f>"49-9071.00"</f>
        <v>49-9071.00</v>
      </c>
      <c r="BF402" t="s">
        <v>156</v>
      </c>
      <c r="BG402" t="s">
        <v>6158</v>
      </c>
      <c r="BH402" t="s">
        <v>6159</v>
      </c>
      <c r="BI402">
        <v>10</v>
      </c>
      <c r="BK402" s="1">
        <v>45599</v>
      </c>
      <c r="BL402" s="1">
        <v>45963</v>
      </c>
      <c r="BO402">
        <v>40</v>
      </c>
      <c r="BP402">
        <v>0</v>
      </c>
      <c r="BQ402">
        <v>8</v>
      </c>
      <c r="BR402">
        <v>8</v>
      </c>
      <c r="BS402">
        <v>8</v>
      </c>
      <c r="BT402">
        <v>8</v>
      </c>
      <c r="BU402">
        <v>8</v>
      </c>
      <c r="BV402">
        <v>0</v>
      </c>
      <c r="BW402" t="str">
        <f>"8:00 AM"</f>
        <v>8:00 AM</v>
      </c>
      <c r="BX402" t="str">
        <f>"5:00 PM"</f>
        <v>5:00 PM</v>
      </c>
      <c r="BY402" t="s">
        <v>159</v>
      </c>
      <c r="BZ402">
        <v>0</v>
      </c>
      <c r="CA402">
        <v>24</v>
      </c>
      <c r="CB402" t="s">
        <v>117</v>
      </c>
      <c r="CD402" t="s">
        <v>6160</v>
      </c>
      <c r="CE402" t="s">
        <v>3479</v>
      </c>
      <c r="CG402" t="s">
        <v>120</v>
      </c>
      <c r="CH402" t="s">
        <v>121</v>
      </c>
      <c r="CI402" s="6">
        <v>96950</v>
      </c>
      <c r="CJ402" s="10">
        <v>9.75</v>
      </c>
      <c r="CK402" s="10">
        <v>9.75</v>
      </c>
      <c r="CL402" s="10">
        <v>14.63</v>
      </c>
      <c r="CM402" s="10">
        <v>14.63</v>
      </c>
      <c r="CN402" t="s">
        <v>137</v>
      </c>
      <c r="CO402" t="s">
        <v>162</v>
      </c>
      <c r="CP402" t="s">
        <v>138</v>
      </c>
      <c r="CR402" t="s">
        <v>117</v>
      </c>
      <c r="CS402" t="s">
        <v>139</v>
      </c>
      <c r="CT402" t="s">
        <v>139</v>
      </c>
      <c r="CU402" t="s">
        <v>139</v>
      </c>
      <c r="CV402" t="s">
        <v>140</v>
      </c>
      <c r="CW402" t="s">
        <v>139</v>
      </c>
      <c r="CX402" t="s">
        <v>139</v>
      </c>
      <c r="CY402" s="2" t="s">
        <v>12738</v>
      </c>
      <c r="CZ402" s="8">
        <v>16702886108</v>
      </c>
      <c r="DA402" t="s">
        <v>3475</v>
      </c>
      <c r="DB402" t="s">
        <v>140</v>
      </c>
      <c r="DC402" t="s">
        <v>139</v>
      </c>
      <c r="DD402" t="s">
        <v>117</v>
      </c>
      <c r="DE402" t="s">
        <v>1426</v>
      </c>
      <c r="DF402" t="s">
        <v>3473</v>
      </c>
      <c r="DH402" t="s">
        <v>3472</v>
      </c>
      <c r="DI402" t="s">
        <v>3470</v>
      </c>
      <c r="DJ402" t="s">
        <v>3475</v>
      </c>
    </row>
    <row r="403" spans="1:114" ht="15" customHeight="1" x14ac:dyDescent="0.35">
      <c r="A403" t="s">
        <v>11013</v>
      </c>
      <c r="B403" t="s">
        <v>278</v>
      </c>
      <c r="C403" s="1">
        <v>45536</v>
      </c>
      <c r="D403" s="1">
        <v>45587</v>
      </c>
      <c r="E403" t="s">
        <v>211</v>
      </c>
      <c r="G403" t="s">
        <v>117</v>
      </c>
      <c r="H403" t="s">
        <v>117</v>
      </c>
      <c r="I403" t="s">
        <v>117</v>
      </c>
      <c r="J403" t="s">
        <v>9699</v>
      </c>
      <c r="K403" t="s">
        <v>9700</v>
      </c>
      <c r="L403" t="s">
        <v>9701</v>
      </c>
      <c r="N403" t="s">
        <v>120</v>
      </c>
      <c r="O403" t="s">
        <v>121</v>
      </c>
      <c r="P403" s="6">
        <v>96950</v>
      </c>
      <c r="Q403" t="s">
        <v>122</v>
      </c>
      <c r="R403" t="s">
        <v>7246</v>
      </c>
      <c r="S403" s="8">
        <v>16709899218</v>
      </c>
      <c r="U403" t="s">
        <v>1597</v>
      </c>
      <c r="V403">
        <v>561320</v>
      </c>
      <c r="W403" t="s">
        <v>124</v>
      </c>
      <c r="Y403" t="s">
        <v>9702</v>
      </c>
      <c r="Z403" t="s">
        <v>9703</v>
      </c>
      <c r="AA403" t="s">
        <v>5315</v>
      </c>
      <c r="AB403" t="s">
        <v>7249</v>
      </c>
      <c r="AC403" t="s">
        <v>9701</v>
      </c>
      <c r="AE403" t="s">
        <v>120</v>
      </c>
      <c r="AF403" t="s">
        <v>121</v>
      </c>
      <c r="AG403" s="6">
        <v>96950</v>
      </c>
      <c r="AH403" t="s">
        <v>122</v>
      </c>
      <c r="AI403" t="s">
        <v>7246</v>
      </c>
      <c r="AJ403" s="8">
        <v>16709899218</v>
      </c>
      <c r="AL403" t="s">
        <v>1604</v>
      </c>
      <c r="BE403" t="str">
        <f>"49-9071.00"</f>
        <v>49-9071.00</v>
      </c>
      <c r="BF403" t="s">
        <v>156</v>
      </c>
      <c r="BG403" t="s">
        <v>11014</v>
      </c>
      <c r="BH403" t="s">
        <v>423</v>
      </c>
      <c r="BI403">
        <v>7</v>
      </c>
      <c r="BK403" s="1">
        <v>45689</v>
      </c>
      <c r="BL403" s="1">
        <v>46053</v>
      </c>
      <c r="BO403">
        <v>35</v>
      </c>
      <c r="BP403">
        <v>0</v>
      </c>
      <c r="BQ403">
        <v>7</v>
      </c>
      <c r="BR403">
        <v>7</v>
      </c>
      <c r="BS403">
        <v>7</v>
      </c>
      <c r="BT403">
        <v>7</v>
      </c>
      <c r="BU403">
        <v>7</v>
      </c>
      <c r="BV403">
        <v>0</v>
      </c>
      <c r="BW403" t="str">
        <f>"8:00 AM"</f>
        <v>8:00 AM</v>
      </c>
      <c r="BX403" t="str">
        <f>"4:00 PM"</f>
        <v>4:00 PM</v>
      </c>
      <c r="BY403" t="s">
        <v>133</v>
      </c>
      <c r="BZ403">
        <v>0</v>
      </c>
      <c r="CA403">
        <v>12</v>
      </c>
      <c r="CB403" t="s">
        <v>117</v>
      </c>
      <c r="CD403" t="s">
        <v>11015</v>
      </c>
      <c r="CE403" t="s">
        <v>1608</v>
      </c>
      <c r="CG403" t="s">
        <v>120</v>
      </c>
      <c r="CH403" t="s">
        <v>121</v>
      </c>
      <c r="CI403" s="6">
        <v>96950</v>
      </c>
      <c r="CJ403" s="10">
        <v>9.75</v>
      </c>
      <c r="CK403" s="10">
        <v>9.75</v>
      </c>
      <c r="CL403" s="10">
        <v>14.62</v>
      </c>
      <c r="CM403" s="10">
        <v>14.62</v>
      </c>
      <c r="CN403" t="s">
        <v>137</v>
      </c>
      <c r="CO403" t="s">
        <v>393</v>
      </c>
      <c r="CP403" t="s">
        <v>138</v>
      </c>
      <c r="CR403" t="s">
        <v>117</v>
      </c>
      <c r="CS403" t="s">
        <v>139</v>
      </c>
      <c r="CT403" t="s">
        <v>139</v>
      </c>
      <c r="CU403" t="s">
        <v>139</v>
      </c>
      <c r="CV403" t="s">
        <v>140</v>
      </c>
      <c r="CW403" t="s">
        <v>139</v>
      </c>
      <c r="CX403" t="s">
        <v>139</v>
      </c>
      <c r="CY403" t="s">
        <v>1609</v>
      </c>
      <c r="CZ403" s="8">
        <v>16709899218</v>
      </c>
      <c r="DA403" t="s">
        <v>1604</v>
      </c>
      <c r="DB403" t="s">
        <v>140</v>
      </c>
      <c r="DC403" t="s">
        <v>139</v>
      </c>
      <c r="DD403" t="s">
        <v>117</v>
      </c>
      <c r="DE403" t="s">
        <v>1598</v>
      </c>
      <c r="DF403" t="s">
        <v>1599</v>
      </c>
      <c r="DG403" t="s">
        <v>535</v>
      </c>
      <c r="DH403" t="s">
        <v>1597</v>
      </c>
      <c r="DI403" t="s">
        <v>17414</v>
      </c>
      <c r="DJ403" t="s">
        <v>1604</v>
      </c>
    </row>
    <row r="404" spans="1:114" ht="15" customHeight="1" x14ac:dyDescent="0.35">
      <c r="A404" t="s">
        <v>16989</v>
      </c>
      <c r="B404" t="s">
        <v>115</v>
      </c>
      <c r="C404" s="1">
        <v>45540</v>
      </c>
      <c r="D404" s="1">
        <v>45587</v>
      </c>
      <c r="E404" t="s">
        <v>116</v>
      </c>
      <c r="F404" s="1">
        <v>45594</v>
      </c>
      <c r="G404" t="s">
        <v>139</v>
      </c>
      <c r="H404" t="s">
        <v>117</v>
      </c>
      <c r="I404" t="s">
        <v>117</v>
      </c>
      <c r="J404" t="s">
        <v>11241</v>
      </c>
      <c r="L404" t="s">
        <v>15195</v>
      </c>
      <c r="N404" t="s">
        <v>136</v>
      </c>
      <c r="O404" t="s">
        <v>121</v>
      </c>
      <c r="P404" s="6">
        <v>96950</v>
      </c>
      <c r="Q404" t="s">
        <v>122</v>
      </c>
      <c r="R404" t="s">
        <v>140</v>
      </c>
      <c r="S404" s="8">
        <v>16702352222</v>
      </c>
      <c r="U404" t="s">
        <v>11244</v>
      </c>
      <c r="V404">
        <v>458110</v>
      </c>
      <c r="W404" t="s">
        <v>124</v>
      </c>
      <c r="Y404" t="s">
        <v>11245</v>
      </c>
      <c r="Z404" t="s">
        <v>4941</v>
      </c>
      <c r="AB404" t="s">
        <v>205</v>
      </c>
      <c r="AC404" t="s">
        <v>15195</v>
      </c>
      <c r="AE404" t="s">
        <v>136</v>
      </c>
      <c r="AF404" t="s">
        <v>121</v>
      </c>
      <c r="AG404" s="6">
        <v>96950</v>
      </c>
      <c r="AH404" t="s">
        <v>122</v>
      </c>
      <c r="AI404" t="s">
        <v>9418</v>
      </c>
      <c r="AJ404" s="8">
        <v>16702352222</v>
      </c>
      <c r="AL404" t="s">
        <v>11247</v>
      </c>
      <c r="BE404" t="str">
        <f>"51-6052.00"</f>
        <v>51-6052.00</v>
      </c>
      <c r="BF404" t="s">
        <v>3989</v>
      </c>
      <c r="BG404" t="s">
        <v>16425</v>
      </c>
      <c r="BH404" t="s">
        <v>11249</v>
      </c>
      <c r="BI404">
        <v>2</v>
      </c>
      <c r="BK404" s="1">
        <v>45595</v>
      </c>
      <c r="BL404" s="1">
        <v>45962</v>
      </c>
      <c r="BO404">
        <v>35</v>
      </c>
      <c r="BP404">
        <v>0</v>
      </c>
      <c r="BQ404">
        <v>7</v>
      </c>
      <c r="BR404">
        <v>7</v>
      </c>
      <c r="BS404">
        <v>7</v>
      </c>
      <c r="BT404">
        <v>7</v>
      </c>
      <c r="BU404">
        <v>7</v>
      </c>
      <c r="BV404">
        <v>0</v>
      </c>
      <c r="BW404" t="str">
        <f>"8:30 AM"</f>
        <v>8:30 AM</v>
      </c>
      <c r="BX404" t="str">
        <f>"4:30 PM"</f>
        <v>4:30 PM</v>
      </c>
      <c r="BY404" t="s">
        <v>133</v>
      </c>
      <c r="BZ404">
        <v>0</v>
      </c>
      <c r="CA404">
        <v>12</v>
      </c>
      <c r="CB404" t="s">
        <v>117</v>
      </c>
      <c r="CD404" t="s">
        <v>16990</v>
      </c>
      <c r="CE404" t="s">
        <v>11246</v>
      </c>
      <c r="CG404" t="s">
        <v>136</v>
      </c>
      <c r="CH404" t="s">
        <v>121</v>
      </c>
      <c r="CI404" s="6">
        <v>96950</v>
      </c>
      <c r="CJ404" s="10">
        <v>8.08</v>
      </c>
      <c r="CK404" s="10">
        <v>8.08</v>
      </c>
      <c r="CL404" s="10">
        <v>12.12</v>
      </c>
      <c r="CM404" s="10">
        <v>12.12</v>
      </c>
      <c r="CN404" t="s">
        <v>137</v>
      </c>
      <c r="CO404" t="s">
        <v>140</v>
      </c>
      <c r="CP404" t="s">
        <v>138</v>
      </c>
      <c r="CR404" t="s">
        <v>117</v>
      </c>
      <c r="CS404" t="s">
        <v>139</v>
      </c>
      <c r="CT404" t="s">
        <v>139</v>
      </c>
      <c r="CU404" t="s">
        <v>139</v>
      </c>
      <c r="CV404" t="s">
        <v>140</v>
      </c>
      <c r="CW404" t="s">
        <v>139</v>
      </c>
      <c r="CX404" t="s">
        <v>139</v>
      </c>
      <c r="CY404" t="s">
        <v>11251</v>
      </c>
      <c r="CZ404" s="8">
        <v>16702352222</v>
      </c>
      <c r="DA404" t="s">
        <v>11247</v>
      </c>
      <c r="DB404" t="s">
        <v>140</v>
      </c>
      <c r="DC404" t="s">
        <v>139</v>
      </c>
      <c r="DD404" t="s">
        <v>117</v>
      </c>
    </row>
    <row r="405" spans="1:114" ht="15" customHeight="1" x14ac:dyDescent="0.35">
      <c r="A405" t="s">
        <v>17057</v>
      </c>
      <c r="B405" t="s">
        <v>278</v>
      </c>
      <c r="C405" s="1">
        <v>45580</v>
      </c>
      <c r="D405" s="1">
        <v>45587</v>
      </c>
      <c r="E405" t="s">
        <v>116</v>
      </c>
      <c r="F405" s="1">
        <v>45804</v>
      </c>
      <c r="G405" t="s">
        <v>139</v>
      </c>
      <c r="H405" t="s">
        <v>117</v>
      </c>
      <c r="I405" t="s">
        <v>117</v>
      </c>
      <c r="J405" t="s">
        <v>2049</v>
      </c>
      <c r="K405" t="s">
        <v>2050</v>
      </c>
      <c r="L405" t="s">
        <v>6018</v>
      </c>
      <c r="N405" t="s">
        <v>120</v>
      </c>
      <c r="O405" t="s">
        <v>121</v>
      </c>
      <c r="P405" s="6">
        <v>96950</v>
      </c>
      <c r="Q405" t="s">
        <v>122</v>
      </c>
      <c r="R405" t="s">
        <v>6020</v>
      </c>
      <c r="S405" s="8">
        <v>16702343207</v>
      </c>
      <c r="U405" t="s">
        <v>2052</v>
      </c>
      <c r="V405">
        <v>61111</v>
      </c>
      <c r="W405" t="s">
        <v>124</v>
      </c>
      <c r="Y405" t="s">
        <v>2053</v>
      </c>
      <c r="Z405" t="s">
        <v>2054</v>
      </c>
      <c r="AA405" t="s">
        <v>2055</v>
      </c>
      <c r="AB405" t="s">
        <v>128</v>
      </c>
      <c r="AC405" t="s">
        <v>6018</v>
      </c>
      <c r="AE405" t="s">
        <v>120</v>
      </c>
      <c r="AF405" t="s">
        <v>121</v>
      </c>
      <c r="AG405" s="6">
        <v>96950</v>
      </c>
      <c r="AH405" t="s">
        <v>122</v>
      </c>
      <c r="AI405" t="s">
        <v>6020</v>
      </c>
      <c r="AJ405" s="8">
        <v>16702343207</v>
      </c>
      <c r="AL405" t="s">
        <v>2056</v>
      </c>
      <c r="BE405" t="str">
        <f>"53-3051.00"</f>
        <v>53-3051.00</v>
      </c>
      <c r="BF405" t="s">
        <v>14960</v>
      </c>
      <c r="BG405" t="s">
        <v>14961</v>
      </c>
      <c r="BH405" t="s">
        <v>14962</v>
      </c>
      <c r="BI405">
        <v>1</v>
      </c>
      <c r="BK405" s="1">
        <v>45804</v>
      </c>
      <c r="BL405" s="1">
        <v>46170</v>
      </c>
      <c r="BO405">
        <v>40</v>
      </c>
      <c r="BP405">
        <v>0</v>
      </c>
      <c r="BQ405">
        <v>8</v>
      </c>
      <c r="BR405">
        <v>8</v>
      </c>
      <c r="BS405">
        <v>8</v>
      </c>
      <c r="BT405">
        <v>8</v>
      </c>
      <c r="BU405">
        <v>8</v>
      </c>
      <c r="BV405">
        <v>0</v>
      </c>
      <c r="BW405" t="str">
        <f>"8:00 AM"</f>
        <v>8:00 AM</v>
      </c>
      <c r="BX405" t="str">
        <f>"5:00 PM"</f>
        <v>5:00 PM</v>
      </c>
      <c r="BY405" t="s">
        <v>159</v>
      </c>
      <c r="BZ405">
        <v>0</v>
      </c>
      <c r="CA405">
        <v>12</v>
      </c>
      <c r="CB405" t="s">
        <v>117</v>
      </c>
      <c r="CD405" s="2" t="s">
        <v>14963</v>
      </c>
      <c r="CE405" t="s">
        <v>9647</v>
      </c>
      <c r="CG405" t="s">
        <v>120</v>
      </c>
      <c r="CH405" t="s">
        <v>121</v>
      </c>
      <c r="CI405" s="6">
        <v>96950</v>
      </c>
      <c r="CJ405" s="10">
        <v>9.41</v>
      </c>
      <c r="CK405" s="10">
        <v>9.41</v>
      </c>
      <c r="CL405" s="10">
        <v>14.12</v>
      </c>
      <c r="CM405" s="10">
        <v>14.12</v>
      </c>
      <c r="CN405" t="s">
        <v>137</v>
      </c>
      <c r="CO405" t="s">
        <v>9648</v>
      </c>
      <c r="CP405" t="s">
        <v>138</v>
      </c>
      <c r="CR405" t="s">
        <v>117</v>
      </c>
      <c r="CS405" t="s">
        <v>139</v>
      </c>
      <c r="CT405" t="s">
        <v>140</v>
      </c>
      <c r="CU405" t="s">
        <v>139</v>
      </c>
      <c r="CV405" t="s">
        <v>140</v>
      </c>
      <c r="CW405" t="s">
        <v>139</v>
      </c>
      <c r="CX405" t="s">
        <v>140</v>
      </c>
      <c r="CY405" t="s">
        <v>17058</v>
      </c>
      <c r="CZ405" s="8">
        <v>16702343207</v>
      </c>
      <c r="DA405" t="s">
        <v>13210</v>
      </c>
      <c r="DB405" t="s">
        <v>140</v>
      </c>
      <c r="DC405" t="s">
        <v>139</v>
      </c>
      <c r="DD405" t="s">
        <v>117</v>
      </c>
      <c r="DE405" t="s">
        <v>17059</v>
      </c>
      <c r="DF405" t="s">
        <v>17060</v>
      </c>
      <c r="DH405" t="s">
        <v>2052</v>
      </c>
      <c r="DI405" t="s">
        <v>17061</v>
      </c>
      <c r="DJ405" t="s">
        <v>13210</v>
      </c>
    </row>
    <row r="406" spans="1:114" ht="15" customHeight="1" x14ac:dyDescent="0.35">
      <c r="A406" t="s">
        <v>15667</v>
      </c>
      <c r="B406" t="s">
        <v>166</v>
      </c>
      <c r="C406" s="1">
        <v>45439</v>
      </c>
      <c r="D406" s="1">
        <v>45588</v>
      </c>
      <c r="E406" t="s">
        <v>116</v>
      </c>
      <c r="F406" s="1">
        <v>45564</v>
      </c>
      <c r="G406" t="s">
        <v>117</v>
      </c>
      <c r="H406" t="s">
        <v>117</v>
      </c>
      <c r="I406" t="s">
        <v>117</v>
      </c>
      <c r="J406" t="s">
        <v>6685</v>
      </c>
      <c r="K406" t="s">
        <v>13117</v>
      </c>
      <c r="L406" t="s">
        <v>11482</v>
      </c>
      <c r="N406" t="s">
        <v>120</v>
      </c>
      <c r="O406" t="s">
        <v>121</v>
      </c>
      <c r="P406" s="6">
        <v>96950</v>
      </c>
      <c r="Q406" t="s">
        <v>122</v>
      </c>
      <c r="S406" s="8">
        <v>16707833052</v>
      </c>
      <c r="U406" t="s">
        <v>6688</v>
      </c>
      <c r="V406">
        <v>561311</v>
      </c>
      <c r="W406" t="s">
        <v>124</v>
      </c>
      <c r="Y406" t="s">
        <v>6689</v>
      </c>
      <c r="Z406" t="s">
        <v>6690</v>
      </c>
      <c r="AB406" t="s">
        <v>1428</v>
      </c>
      <c r="AC406" t="s">
        <v>11482</v>
      </c>
      <c r="AE406" t="s">
        <v>120</v>
      </c>
      <c r="AF406" t="s">
        <v>121</v>
      </c>
      <c r="AG406" s="6">
        <v>96950</v>
      </c>
      <c r="AH406" t="s">
        <v>122</v>
      </c>
      <c r="AJ406" s="8">
        <v>16707833052</v>
      </c>
      <c r="AL406" t="s">
        <v>6696</v>
      </c>
      <c r="BE406" t="str">
        <f>"49-9071.00"</f>
        <v>49-9071.00</v>
      </c>
      <c r="BF406" t="s">
        <v>156</v>
      </c>
      <c r="BG406" t="s">
        <v>15668</v>
      </c>
      <c r="BH406" t="s">
        <v>6306</v>
      </c>
      <c r="BI406">
        <v>10</v>
      </c>
      <c r="BK406" s="1">
        <v>45566</v>
      </c>
      <c r="BL406" s="1">
        <v>45930</v>
      </c>
      <c r="BO406">
        <v>35</v>
      </c>
      <c r="BP406">
        <v>0</v>
      </c>
      <c r="BQ406">
        <v>7</v>
      </c>
      <c r="BR406">
        <v>7</v>
      </c>
      <c r="BS406">
        <v>7</v>
      </c>
      <c r="BT406">
        <v>7</v>
      </c>
      <c r="BU406">
        <v>7</v>
      </c>
      <c r="BV406">
        <v>0</v>
      </c>
      <c r="BW406" t="str">
        <f>"8:00 AM"</f>
        <v>8:00 AM</v>
      </c>
      <c r="BX406" t="str">
        <f>"3:00 PM"</f>
        <v>3:00 PM</v>
      </c>
      <c r="BY406" t="s">
        <v>159</v>
      </c>
      <c r="BZ406">
        <v>0</v>
      </c>
      <c r="CA406">
        <v>24</v>
      </c>
      <c r="CB406" t="s">
        <v>117</v>
      </c>
      <c r="CD406" t="s">
        <v>15669</v>
      </c>
      <c r="CE406" t="s">
        <v>11485</v>
      </c>
      <c r="CG406" t="s">
        <v>120</v>
      </c>
      <c r="CH406" t="s">
        <v>121</v>
      </c>
      <c r="CI406" s="6">
        <v>96950</v>
      </c>
      <c r="CJ406" s="10">
        <v>9.5399999999999991</v>
      </c>
      <c r="CK406" s="10">
        <v>9.5399999999999991</v>
      </c>
      <c r="CL406" s="10">
        <v>14.31</v>
      </c>
      <c r="CM406" s="10">
        <v>14.31</v>
      </c>
      <c r="CN406" t="s">
        <v>137</v>
      </c>
      <c r="CO406" t="s">
        <v>164</v>
      </c>
      <c r="CP406" t="s">
        <v>138</v>
      </c>
      <c r="CR406" t="s">
        <v>117</v>
      </c>
      <c r="CS406" t="s">
        <v>139</v>
      </c>
      <c r="CT406" t="s">
        <v>140</v>
      </c>
      <c r="CU406" t="s">
        <v>139</v>
      </c>
      <c r="CV406" t="s">
        <v>140</v>
      </c>
      <c r="CW406" t="s">
        <v>139</v>
      </c>
      <c r="CX406" t="s">
        <v>140</v>
      </c>
      <c r="CY406" t="s">
        <v>15670</v>
      </c>
      <c r="CZ406" s="8">
        <v>16707833052</v>
      </c>
      <c r="DA406" t="s">
        <v>6692</v>
      </c>
      <c r="DB406" t="s">
        <v>140</v>
      </c>
      <c r="DC406" t="s">
        <v>139</v>
      </c>
      <c r="DD406" t="s">
        <v>117</v>
      </c>
    </row>
    <row r="407" spans="1:114" ht="15" customHeight="1" x14ac:dyDescent="0.35">
      <c r="A407" t="s">
        <v>17067</v>
      </c>
      <c r="B407" t="s">
        <v>166</v>
      </c>
      <c r="C407" s="1">
        <v>45439</v>
      </c>
      <c r="D407" s="1">
        <v>45588</v>
      </c>
      <c r="E407" t="s">
        <v>116</v>
      </c>
      <c r="F407" s="1">
        <v>45564</v>
      </c>
      <c r="G407" t="s">
        <v>117</v>
      </c>
      <c r="H407" t="s">
        <v>117</v>
      </c>
      <c r="I407" t="s">
        <v>117</v>
      </c>
      <c r="J407" t="s">
        <v>6685</v>
      </c>
      <c r="K407" t="s">
        <v>13117</v>
      </c>
      <c r="L407" t="s">
        <v>11482</v>
      </c>
      <c r="N407" t="s">
        <v>120</v>
      </c>
      <c r="O407" t="s">
        <v>121</v>
      </c>
      <c r="P407" s="6">
        <v>96950</v>
      </c>
      <c r="Q407" t="s">
        <v>122</v>
      </c>
      <c r="S407" s="8">
        <v>16707833052</v>
      </c>
      <c r="U407" t="s">
        <v>6688</v>
      </c>
      <c r="V407">
        <v>561311</v>
      </c>
      <c r="W407" t="s">
        <v>124</v>
      </c>
      <c r="Y407" t="s">
        <v>6689</v>
      </c>
      <c r="Z407" t="s">
        <v>6690</v>
      </c>
      <c r="AB407" t="s">
        <v>1428</v>
      </c>
      <c r="AC407" t="s">
        <v>11482</v>
      </c>
      <c r="AE407" t="s">
        <v>120</v>
      </c>
      <c r="AF407" t="s">
        <v>121</v>
      </c>
      <c r="AG407" s="6">
        <v>96950</v>
      </c>
      <c r="AH407" t="s">
        <v>122</v>
      </c>
      <c r="AJ407" s="8">
        <v>16707833052</v>
      </c>
      <c r="AL407" t="s">
        <v>6696</v>
      </c>
      <c r="BE407" t="str">
        <f>"35-2014.00"</f>
        <v>35-2014.00</v>
      </c>
      <c r="BF407" t="s">
        <v>191</v>
      </c>
      <c r="BG407" t="s">
        <v>17068</v>
      </c>
      <c r="BH407" t="s">
        <v>193</v>
      </c>
      <c r="BI407">
        <v>5</v>
      </c>
      <c r="BK407" s="1">
        <v>45566</v>
      </c>
      <c r="BL407" s="1">
        <v>45930</v>
      </c>
      <c r="BO407">
        <v>35</v>
      </c>
      <c r="BP407">
        <v>0</v>
      </c>
      <c r="BQ407">
        <v>7</v>
      </c>
      <c r="BR407">
        <v>7</v>
      </c>
      <c r="BS407">
        <v>7</v>
      </c>
      <c r="BT407">
        <v>7</v>
      </c>
      <c r="BU407">
        <v>7</v>
      </c>
      <c r="BV407">
        <v>0</v>
      </c>
      <c r="BW407" t="str">
        <f>"10:00 AM"</f>
        <v>10:00 AM</v>
      </c>
      <c r="BX407" t="str">
        <f>"5:00 PM"</f>
        <v>5:00 PM</v>
      </c>
      <c r="BY407" t="s">
        <v>133</v>
      </c>
      <c r="BZ407">
        <v>0</v>
      </c>
      <c r="CA407">
        <v>12</v>
      </c>
      <c r="CB407" t="s">
        <v>117</v>
      </c>
      <c r="CD407" t="s">
        <v>17069</v>
      </c>
      <c r="CE407" t="s">
        <v>11485</v>
      </c>
      <c r="CG407" t="s">
        <v>120</v>
      </c>
      <c r="CH407" t="s">
        <v>121</v>
      </c>
      <c r="CI407" s="6">
        <v>96950</v>
      </c>
      <c r="CJ407" s="10">
        <v>8.69</v>
      </c>
      <c r="CK407" s="10">
        <v>8.69</v>
      </c>
      <c r="CL407" s="10">
        <v>13.04</v>
      </c>
      <c r="CM407" s="10">
        <v>13.04</v>
      </c>
      <c r="CN407" t="s">
        <v>137</v>
      </c>
      <c r="CO407" t="s">
        <v>133</v>
      </c>
      <c r="CP407" t="s">
        <v>138</v>
      </c>
      <c r="CR407" t="s">
        <v>117</v>
      </c>
      <c r="CS407" t="s">
        <v>139</v>
      </c>
      <c r="CT407" t="s">
        <v>140</v>
      </c>
      <c r="CU407" t="s">
        <v>139</v>
      </c>
      <c r="CV407" t="s">
        <v>140</v>
      </c>
      <c r="CW407" t="s">
        <v>139</v>
      </c>
      <c r="CX407" t="s">
        <v>140</v>
      </c>
      <c r="CY407" t="s">
        <v>15670</v>
      </c>
      <c r="CZ407" s="8">
        <v>16707833052</v>
      </c>
      <c r="DA407" t="s">
        <v>6692</v>
      </c>
      <c r="DB407" t="s">
        <v>140</v>
      </c>
      <c r="DC407" t="s">
        <v>139</v>
      </c>
      <c r="DD407" t="s">
        <v>117</v>
      </c>
    </row>
    <row r="408" spans="1:114" ht="15" customHeight="1" x14ac:dyDescent="0.35">
      <c r="A408" t="s">
        <v>9329</v>
      </c>
      <c r="B408" t="s">
        <v>144</v>
      </c>
      <c r="C408" s="1">
        <v>45446</v>
      </c>
      <c r="D408" s="1">
        <v>45588</v>
      </c>
      <c r="E408" t="s">
        <v>211</v>
      </c>
      <c r="G408" t="s">
        <v>117</v>
      </c>
      <c r="H408" t="s">
        <v>117</v>
      </c>
      <c r="I408" t="s">
        <v>117</v>
      </c>
      <c r="J408" t="s">
        <v>2589</v>
      </c>
      <c r="K408" t="s">
        <v>140</v>
      </c>
      <c r="L408" t="s">
        <v>2590</v>
      </c>
      <c r="M408" t="s">
        <v>2591</v>
      </c>
      <c r="N408" t="s">
        <v>551</v>
      </c>
      <c r="O408" t="s">
        <v>121</v>
      </c>
      <c r="P408" s="6">
        <v>96952</v>
      </c>
      <c r="Q408" t="s">
        <v>122</v>
      </c>
      <c r="R408" t="s">
        <v>140</v>
      </c>
      <c r="S408" s="8">
        <v>16704339989</v>
      </c>
      <c r="U408" t="s">
        <v>2592</v>
      </c>
      <c r="V408">
        <v>481111</v>
      </c>
      <c r="W408" t="s">
        <v>124</v>
      </c>
      <c r="Y408" t="s">
        <v>2593</v>
      </c>
      <c r="Z408" t="s">
        <v>2594</v>
      </c>
      <c r="AA408" t="s">
        <v>2595</v>
      </c>
      <c r="AB408" t="s">
        <v>205</v>
      </c>
      <c r="AC408" t="s">
        <v>2590</v>
      </c>
      <c r="AD408" t="s">
        <v>2591</v>
      </c>
      <c r="AE408" t="s">
        <v>551</v>
      </c>
      <c r="AF408" t="s">
        <v>121</v>
      </c>
      <c r="AG408" s="6">
        <v>96952</v>
      </c>
      <c r="AH408" t="s">
        <v>122</v>
      </c>
      <c r="AJ408" s="8">
        <v>16704339989</v>
      </c>
      <c r="AL408" t="s">
        <v>2596</v>
      </c>
      <c r="BE408" t="str">
        <f>"53-2012.00"</f>
        <v>53-2012.00</v>
      </c>
      <c r="BF408" t="s">
        <v>7053</v>
      </c>
      <c r="BG408" t="s">
        <v>9330</v>
      </c>
      <c r="BH408" t="s">
        <v>7055</v>
      </c>
      <c r="BI408">
        <v>2</v>
      </c>
      <c r="BJ408">
        <v>2</v>
      </c>
      <c r="BK408" s="1">
        <v>45566</v>
      </c>
      <c r="BL408" s="1">
        <v>45930</v>
      </c>
      <c r="BM408" s="1">
        <v>45588</v>
      </c>
      <c r="BN408" s="1">
        <v>45930</v>
      </c>
      <c r="BO408">
        <v>40</v>
      </c>
      <c r="BP408">
        <v>0</v>
      </c>
      <c r="BQ408">
        <v>8</v>
      </c>
      <c r="BR408">
        <v>8</v>
      </c>
      <c r="BS408">
        <v>8</v>
      </c>
      <c r="BT408">
        <v>8</v>
      </c>
      <c r="BU408">
        <v>8</v>
      </c>
      <c r="BV408">
        <v>0</v>
      </c>
      <c r="BW408" t="str">
        <f>"7:30 AM"</f>
        <v>7:30 AM</v>
      </c>
      <c r="BX408" t="str">
        <f>"4:30 PM"</f>
        <v>4:30 PM</v>
      </c>
      <c r="BY408" t="s">
        <v>159</v>
      </c>
      <c r="BZ408">
        <v>2</v>
      </c>
      <c r="CA408">
        <v>6</v>
      </c>
      <c r="CB408" t="s">
        <v>117</v>
      </c>
      <c r="CD408" s="2" t="s">
        <v>9331</v>
      </c>
      <c r="CE408" t="s">
        <v>2590</v>
      </c>
      <c r="CF408" t="s">
        <v>2591</v>
      </c>
      <c r="CG408" t="s">
        <v>551</v>
      </c>
      <c r="CH408" t="s">
        <v>121</v>
      </c>
      <c r="CI408" s="6">
        <v>96952</v>
      </c>
      <c r="CJ408" s="10">
        <v>6881.5</v>
      </c>
      <c r="CK408" s="10">
        <v>6881.5</v>
      </c>
      <c r="CL408" s="10">
        <v>0</v>
      </c>
      <c r="CM408" s="10">
        <v>0</v>
      </c>
      <c r="CN408" t="s">
        <v>375</v>
      </c>
      <c r="CO408" t="s">
        <v>7057</v>
      </c>
      <c r="CP408" t="s">
        <v>138</v>
      </c>
      <c r="CR408" t="s">
        <v>117</v>
      </c>
      <c r="CS408" t="s">
        <v>139</v>
      </c>
      <c r="CT408" t="s">
        <v>140</v>
      </c>
      <c r="CU408" t="s">
        <v>140</v>
      </c>
      <c r="CV408" t="s">
        <v>139</v>
      </c>
      <c r="CW408" t="s">
        <v>139</v>
      </c>
      <c r="CX408" t="s">
        <v>140</v>
      </c>
      <c r="CY408" t="s">
        <v>2601</v>
      </c>
      <c r="CZ408" s="8">
        <v>16704339989</v>
      </c>
      <c r="DA408" t="s">
        <v>7058</v>
      </c>
      <c r="DB408" t="s">
        <v>140</v>
      </c>
      <c r="DC408" t="s">
        <v>139</v>
      </c>
      <c r="DD408" t="s">
        <v>117</v>
      </c>
    </row>
    <row r="409" spans="1:114" ht="15" customHeight="1" x14ac:dyDescent="0.35">
      <c r="A409" t="s">
        <v>13116</v>
      </c>
      <c r="B409" t="s">
        <v>166</v>
      </c>
      <c r="C409" s="1">
        <v>45463</v>
      </c>
      <c r="D409" s="1">
        <v>45588</v>
      </c>
      <c r="E409" t="s">
        <v>116</v>
      </c>
      <c r="F409" s="1">
        <v>45564</v>
      </c>
      <c r="G409" t="s">
        <v>117</v>
      </c>
      <c r="H409" t="s">
        <v>117</v>
      </c>
      <c r="I409" t="s">
        <v>117</v>
      </c>
      <c r="J409" t="s">
        <v>6685</v>
      </c>
      <c r="K409" t="s">
        <v>13117</v>
      </c>
      <c r="L409" t="s">
        <v>11482</v>
      </c>
      <c r="N409" t="s">
        <v>120</v>
      </c>
      <c r="O409" t="s">
        <v>121</v>
      </c>
      <c r="P409" s="6">
        <v>96950</v>
      </c>
      <c r="Q409" t="s">
        <v>122</v>
      </c>
      <c r="S409" s="8">
        <v>16707833052</v>
      </c>
      <c r="U409" t="s">
        <v>6688</v>
      </c>
      <c r="V409">
        <v>561311</v>
      </c>
      <c r="W409" t="s">
        <v>124</v>
      </c>
      <c r="Y409" t="s">
        <v>6689</v>
      </c>
      <c r="Z409" t="s">
        <v>6690</v>
      </c>
      <c r="AB409" t="s">
        <v>1428</v>
      </c>
      <c r="AC409" t="s">
        <v>11482</v>
      </c>
      <c r="AE409" t="s">
        <v>120</v>
      </c>
      <c r="AF409" t="s">
        <v>121</v>
      </c>
      <c r="AG409" s="6">
        <v>96950</v>
      </c>
      <c r="AH409" t="s">
        <v>122</v>
      </c>
      <c r="AJ409" s="8">
        <v>16707833052</v>
      </c>
      <c r="AL409" t="s">
        <v>6696</v>
      </c>
      <c r="BE409" t="str">
        <f>"37-2012.00"</f>
        <v>37-2012.00</v>
      </c>
      <c r="BF409" t="s">
        <v>130</v>
      </c>
      <c r="BG409" t="s">
        <v>13118</v>
      </c>
      <c r="BH409" t="s">
        <v>979</v>
      </c>
      <c r="BI409">
        <v>10</v>
      </c>
      <c r="BK409" s="1">
        <v>45566</v>
      </c>
      <c r="BL409" s="1">
        <v>45930</v>
      </c>
      <c r="BO409">
        <v>35</v>
      </c>
      <c r="BP409">
        <v>0</v>
      </c>
      <c r="BQ409">
        <v>7</v>
      </c>
      <c r="BR409">
        <v>7</v>
      </c>
      <c r="BS409">
        <v>7</v>
      </c>
      <c r="BT409">
        <v>7</v>
      </c>
      <c r="BU409">
        <v>7</v>
      </c>
      <c r="BV409">
        <v>0</v>
      </c>
      <c r="BW409" t="str">
        <f>"8:00 AM"</f>
        <v>8:00 AM</v>
      </c>
      <c r="BX409" t="str">
        <f>"3:00 PM"</f>
        <v>3:00 PM</v>
      </c>
      <c r="BY409" t="s">
        <v>133</v>
      </c>
      <c r="BZ409">
        <v>0</v>
      </c>
      <c r="CA409">
        <v>3</v>
      </c>
      <c r="CB409" t="s">
        <v>117</v>
      </c>
      <c r="CD409" t="s">
        <v>13119</v>
      </c>
      <c r="CE409" t="s">
        <v>11485</v>
      </c>
      <c r="CG409" t="s">
        <v>120</v>
      </c>
      <c r="CH409" t="s">
        <v>121</v>
      </c>
      <c r="CI409" s="6">
        <v>96950</v>
      </c>
      <c r="CJ409" s="10">
        <v>7.64</v>
      </c>
      <c r="CK409" s="10">
        <v>7.64</v>
      </c>
      <c r="CL409" s="10">
        <v>11.46</v>
      </c>
      <c r="CM409" s="10">
        <v>11.46</v>
      </c>
      <c r="CN409" t="s">
        <v>137</v>
      </c>
      <c r="CO409" t="s">
        <v>162</v>
      </c>
      <c r="CP409" t="s">
        <v>138</v>
      </c>
      <c r="CR409" t="s">
        <v>117</v>
      </c>
      <c r="CS409" t="s">
        <v>139</v>
      </c>
      <c r="CT409" t="s">
        <v>140</v>
      </c>
      <c r="CU409" t="s">
        <v>139</v>
      </c>
      <c r="CV409" t="s">
        <v>140</v>
      </c>
      <c r="CW409" t="s">
        <v>139</v>
      </c>
      <c r="CX409" t="s">
        <v>140</v>
      </c>
      <c r="CY409" t="s">
        <v>6480</v>
      </c>
      <c r="CZ409" s="8">
        <v>16702353052</v>
      </c>
      <c r="DA409" t="s">
        <v>6692</v>
      </c>
      <c r="DB409" t="s">
        <v>140</v>
      </c>
      <c r="DC409" t="s">
        <v>139</v>
      </c>
      <c r="DD409" t="s">
        <v>117</v>
      </c>
    </row>
    <row r="410" spans="1:114" ht="15" customHeight="1" x14ac:dyDescent="0.35">
      <c r="A410" t="s">
        <v>17010</v>
      </c>
      <c r="B410" t="s">
        <v>166</v>
      </c>
      <c r="C410" s="1">
        <v>45487</v>
      </c>
      <c r="D410" s="1">
        <v>45588</v>
      </c>
      <c r="E410" t="s">
        <v>211</v>
      </c>
      <c r="G410" t="s">
        <v>117</v>
      </c>
      <c r="H410" t="s">
        <v>117</v>
      </c>
      <c r="I410" t="s">
        <v>117</v>
      </c>
      <c r="J410" t="s">
        <v>5510</v>
      </c>
      <c r="K410" t="s">
        <v>5510</v>
      </c>
      <c r="L410" t="s">
        <v>17011</v>
      </c>
      <c r="M410" t="s">
        <v>6561</v>
      </c>
      <c r="N410" t="s">
        <v>248</v>
      </c>
      <c r="O410" t="s">
        <v>121</v>
      </c>
      <c r="P410" s="6">
        <v>96951</v>
      </c>
      <c r="Q410" t="s">
        <v>122</v>
      </c>
      <c r="S410" s="8">
        <v>16702873741</v>
      </c>
      <c r="U410" t="s">
        <v>5513</v>
      </c>
      <c r="V410">
        <v>333111</v>
      </c>
      <c r="W410" t="s">
        <v>124</v>
      </c>
      <c r="Y410" t="s">
        <v>17012</v>
      </c>
      <c r="Z410" t="s">
        <v>17013</v>
      </c>
      <c r="AB410" t="s">
        <v>2015</v>
      </c>
      <c r="AC410" t="s">
        <v>17011</v>
      </c>
      <c r="AD410" t="s">
        <v>6561</v>
      </c>
      <c r="AE410" t="s">
        <v>248</v>
      </c>
      <c r="AF410" t="s">
        <v>121</v>
      </c>
      <c r="AG410" s="6">
        <v>96951</v>
      </c>
      <c r="AH410" t="s">
        <v>122</v>
      </c>
      <c r="AJ410" s="8">
        <v>16702873741</v>
      </c>
      <c r="AL410" t="s">
        <v>6400</v>
      </c>
      <c r="BE410" t="str">
        <f>"43-9061.00"</f>
        <v>43-9061.00</v>
      </c>
      <c r="BF410" t="s">
        <v>4260</v>
      </c>
      <c r="BG410" t="s">
        <v>17014</v>
      </c>
      <c r="BH410" t="s">
        <v>17015</v>
      </c>
      <c r="BI410">
        <v>2</v>
      </c>
      <c r="BK410" s="1">
        <v>45545</v>
      </c>
      <c r="BL410" s="1">
        <v>45909</v>
      </c>
      <c r="BO410">
        <v>35</v>
      </c>
      <c r="BP410">
        <v>0</v>
      </c>
      <c r="BQ410">
        <v>7</v>
      </c>
      <c r="BR410">
        <v>7</v>
      </c>
      <c r="BS410">
        <v>7</v>
      </c>
      <c r="BT410">
        <v>7</v>
      </c>
      <c r="BU410">
        <v>7</v>
      </c>
      <c r="BV410">
        <v>0</v>
      </c>
      <c r="BW410" t="str">
        <f>"8:00 AM"</f>
        <v>8:00 AM</v>
      </c>
      <c r="BX410" t="str">
        <f>"4:00 PM"</f>
        <v>4:00 PM</v>
      </c>
      <c r="BY410" t="s">
        <v>159</v>
      </c>
      <c r="BZ410">
        <v>0</v>
      </c>
      <c r="CA410">
        <v>12</v>
      </c>
      <c r="CB410" t="s">
        <v>117</v>
      </c>
      <c r="CD410" t="s">
        <v>17016</v>
      </c>
      <c r="CE410" t="s">
        <v>17011</v>
      </c>
      <c r="CF410" t="s">
        <v>6561</v>
      </c>
      <c r="CG410" t="s">
        <v>248</v>
      </c>
      <c r="CH410" t="s">
        <v>121</v>
      </c>
      <c r="CI410" s="6">
        <v>96951</v>
      </c>
      <c r="CJ410" s="10">
        <v>9.9499999999999993</v>
      </c>
      <c r="CK410" s="10">
        <v>9.9499999999999993</v>
      </c>
      <c r="CL410" s="10">
        <v>14.92</v>
      </c>
      <c r="CM410" s="10">
        <v>14.92</v>
      </c>
      <c r="CN410" t="s">
        <v>137</v>
      </c>
      <c r="CO410" t="s">
        <v>164</v>
      </c>
      <c r="CP410" t="s">
        <v>138</v>
      </c>
      <c r="CR410" t="s">
        <v>117</v>
      </c>
      <c r="CS410" t="s">
        <v>139</v>
      </c>
      <c r="CT410" t="s">
        <v>140</v>
      </c>
      <c r="CU410" t="s">
        <v>139</v>
      </c>
      <c r="CV410" t="s">
        <v>140</v>
      </c>
      <c r="CW410" t="s">
        <v>139</v>
      </c>
      <c r="CX410" t="s">
        <v>140</v>
      </c>
      <c r="CY410" t="s">
        <v>164</v>
      </c>
      <c r="CZ410" s="8">
        <v>16702873741</v>
      </c>
      <c r="DA410" t="s">
        <v>6400</v>
      </c>
      <c r="DB410" t="s">
        <v>140</v>
      </c>
      <c r="DC410" t="s">
        <v>139</v>
      </c>
      <c r="DD410" t="s">
        <v>117</v>
      </c>
    </row>
    <row r="411" spans="1:114" ht="15" customHeight="1" x14ac:dyDescent="0.35">
      <c r="A411" t="s">
        <v>16860</v>
      </c>
      <c r="B411" t="s">
        <v>144</v>
      </c>
      <c r="C411" s="1">
        <v>45488</v>
      </c>
      <c r="D411" s="1">
        <v>45588</v>
      </c>
      <c r="E411" t="s">
        <v>116</v>
      </c>
      <c r="F411" s="1">
        <v>45564</v>
      </c>
      <c r="G411" t="s">
        <v>117</v>
      </c>
      <c r="H411" t="s">
        <v>117</v>
      </c>
      <c r="I411" t="s">
        <v>117</v>
      </c>
      <c r="J411" t="s">
        <v>13976</v>
      </c>
      <c r="K411" t="s">
        <v>13977</v>
      </c>
      <c r="L411" t="s">
        <v>13987</v>
      </c>
      <c r="N411" t="s">
        <v>120</v>
      </c>
      <c r="O411" t="s">
        <v>121</v>
      </c>
      <c r="P411" s="6">
        <v>96950</v>
      </c>
      <c r="Q411" t="s">
        <v>122</v>
      </c>
      <c r="S411" s="8">
        <v>16702858718</v>
      </c>
      <c r="U411" t="s">
        <v>16861</v>
      </c>
      <c r="V411">
        <v>444140</v>
      </c>
      <c r="W411" t="s">
        <v>124</v>
      </c>
      <c r="Y411" t="s">
        <v>13981</v>
      </c>
      <c r="Z411" t="s">
        <v>13982</v>
      </c>
      <c r="AB411" t="s">
        <v>1428</v>
      </c>
      <c r="AC411" t="s">
        <v>13979</v>
      </c>
      <c r="AE411" t="s">
        <v>136</v>
      </c>
      <c r="AF411" t="s">
        <v>121</v>
      </c>
      <c r="AG411" s="6">
        <v>96950</v>
      </c>
      <c r="AH411" t="s">
        <v>122</v>
      </c>
      <c r="AJ411" s="8">
        <v>16702858718</v>
      </c>
      <c r="AL411" t="s">
        <v>13984</v>
      </c>
      <c r="BE411" t="str">
        <f>"43-3031.00"</f>
        <v>43-3031.00</v>
      </c>
      <c r="BF411" t="s">
        <v>357</v>
      </c>
      <c r="BG411" t="s">
        <v>16862</v>
      </c>
      <c r="BH411" t="s">
        <v>7238</v>
      </c>
      <c r="BI411">
        <v>1</v>
      </c>
      <c r="BJ411">
        <v>1</v>
      </c>
      <c r="BK411" s="1">
        <v>45566</v>
      </c>
      <c r="BL411" s="1">
        <v>45930</v>
      </c>
      <c r="BM411" s="1">
        <v>45588</v>
      </c>
      <c r="BN411" s="1">
        <v>45930</v>
      </c>
      <c r="BO411">
        <v>36</v>
      </c>
      <c r="BP411">
        <v>0</v>
      </c>
      <c r="BQ411">
        <v>6</v>
      </c>
      <c r="BR411">
        <v>6</v>
      </c>
      <c r="BS411">
        <v>6</v>
      </c>
      <c r="BT411">
        <v>6</v>
      </c>
      <c r="BU411">
        <v>6</v>
      </c>
      <c r="BV411">
        <v>6</v>
      </c>
      <c r="BW411" t="str">
        <f>"8:00 AM"</f>
        <v>8:00 AM</v>
      </c>
      <c r="BX411" t="str">
        <f>"2:00 PM"</f>
        <v>2:00 PM</v>
      </c>
      <c r="BY411" t="s">
        <v>159</v>
      </c>
      <c r="BZ411">
        <v>0</v>
      </c>
      <c r="CA411">
        <v>24</v>
      </c>
      <c r="CB411" t="s">
        <v>117</v>
      </c>
      <c r="CD411" t="s">
        <v>16863</v>
      </c>
      <c r="CE411" t="s">
        <v>13987</v>
      </c>
      <c r="CG411" t="s">
        <v>120</v>
      </c>
      <c r="CH411" t="s">
        <v>121</v>
      </c>
      <c r="CI411" s="6">
        <v>96950</v>
      </c>
      <c r="CJ411" s="10">
        <v>12.28</v>
      </c>
      <c r="CK411" s="10">
        <v>12.28</v>
      </c>
      <c r="CL411" s="10">
        <v>18.420000000000002</v>
      </c>
      <c r="CM411" s="10">
        <v>18.420000000000002</v>
      </c>
      <c r="CN411" t="s">
        <v>137</v>
      </c>
      <c r="CO411" t="s">
        <v>140</v>
      </c>
      <c r="CP411" t="s">
        <v>138</v>
      </c>
      <c r="CR411" t="s">
        <v>117</v>
      </c>
      <c r="CS411" t="s">
        <v>139</v>
      </c>
      <c r="CT411" t="s">
        <v>140</v>
      </c>
      <c r="CU411" t="s">
        <v>139</v>
      </c>
      <c r="CV411" t="s">
        <v>140</v>
      </c>
      <c r="CW411" t="s">
        <v>139</v>
      </c>
      <c r="CX411" t="s">
        <v>140</v>
      </c>
      <c r="CY411" t="s">
        <v>13988</v>
      </c>
      <c r="CZ411" s="8">
        <v>16702345678</v>
      </c>
      <c r="DA411" t="s">
        <v>13984</v>
      </c>
      <c r="DB411" t="s">
        <v>140</v>
      </c>
      <c r="DC411" t="s">
        <v>139</v>
      </c>
      <c r="DD411" t="s">
        <v>117</v>
      </c>
    </row>
    <row r="412" spans="1:114" ht="15" customHeight="1" x14ac:dyDescent="0.35">
      <c r="A412" t="s">
        <v>12863</v>
      </c>
      <c r="B412" t="s">
        <v>166</v>
      </c>
      <c r="C412" s="1">
        <v>45489</v>
      </c>
      <c r="D412" s="1">
        <v>45588</v>
      </c>
      <c r="E412" t="s">
        <v>116</v>
      </c>
      <c r="F412" s="1">
        <v>45564</v>
      </c>
      <c r="G412" t="s">
        <v>117</v>
      </c>
      <c r="H412" t="s">
        <v>117</v>
      </c>
      <c r="I412" t="s">
        <v>117</v>
      </c>
      <c r="J412" t="s">
        <v>3105</v>
      </c>
      <c r="L412" t="s">
        <v>135</v>
      </c>
      <c r="N412" t="s">
        <v>136</v>
      </c>
      <c r="O412" t="s">
        <v>121</v>
      </c>
      <c r="P412" s="6">
        <v>96950</v>
      </c>
      <c r="Q412" t="s">
        <v>122</v>
      </c>
      <c r="R412" t="s">
        <v>1677</v>
      </c>
      <c r="S412" s="8">
        <v>16707891106</v>
      </c>
      <c r="U412" t="s">
        <v>1722</v>
      </c>
      <c r="V412">
        <v>541219</v>
      </c>
      <c r="W412" t="s">
        <v>124</v>
      </c>
      <c r="Y412" t="s">
        <v>125</v>
      </c>
      <c r="Z412" t="s">
        <v>126</v>
      </c>
      <c r="AA412" t="s">
        <v>1723</v>
      </c>
      <c r="AB412" t="s">
        <v>657</v>
      </c>
      <c r="AC412" t="s">
        <v>3946</v>
      </c>
      <c r="AE412" t="s">
        <v>120</v>
      </c>
      <c r="AF412" t="s">
        <v>121</v>
      </c>
      <c r="AG412" s="6">
        <v>96950</v>
      </c>
      <c r="AH412" t="s">
        <v>122</v>
      </c>
      <c r="AI412" t="s">
        <v>4761</v>
      </c>
      <c r="AJ412" s="8">
        <v>16707891106</v>
      </c>
      <c r="AL412" t="s">
        <v>1727</v>
      </c>
      <c r="BE412" t="str">
        <f>"43-3031.00"</f>
        <v>43-3031.00</v>
      </c>
      <c r="BF412" t="s">
        <v>357</v>
      </c>
      <c r="BG412" t="s">
        <v>12864</v>
      </c>
      <c r="BH412" t="s">
        <v>359</v>
      </c>
      <c r="BI412">
        <v>20</v>
      </c>
      <c r="BK412" s="1">
        <v>45566</v>
      </c>
      <c r="BL412" s="1">
        <v>45930</v>
      </c>
      <c r="BO412">
        <v>35</v>
      </c>
      <c r="BP412">
        <v>0</v>
      </c>
      <c r="BQ412">
        <v>7</v>
      </c>
      <c r="BR412">
        <v>7</v>
      </c>
      <c r="BS412">
        <v>7</v>
      </c>
      <c r="BT412">
        <v>7</v>
      </c>
      <c r="BU412">
        <v>7</v>
      </c>
      <c r="BV412">
        <v>0</v>
      </c>
      <c r="BW412" t="str">
        <f>"8:00 AM"</f>
        <v>8:00 AM</v>
      </c>
      <c r="BX412" t="str">
        <f>"4:00 PM"</f>
        <v>4:00 PM</v>
      </c>
      <c r="BY412" t="s">
        <v>159</v>
      </c>
      <c r="BZ412">
        <v>0</v>
      </c>
      <c r="CA412">
        <v>3</v>
      </c>
      <c r="CB412" t="s">
        <v>117</v>
      </c>
      <c r="CD412" s="2" t="s">
        <v>6934</v>
      </c>
      <c r="CE412" t="s">
        <v>135</v>
      </c>
      <c r="CG412" t="s">
        <v>136</v>
      </c>
      <c r="CH412" t="s">
        <v>121</v>
      </c>
      <c r="CI412" s="6">
        <v>96950</v>
      </c>
      <c r="CJ412" s="10">
        <v>11.43</v>
      </c>
      <c r="CK412" s="10">
        <v>11.43</v>
      </c>
      <c r="CL412" s="10">
        <v>17.14</v>
      </c>
      <c r="CM412" s="10">
        <v>17.14</v>
      </c>
      <c r="CN412" t="s">
        <v>137</v>
      </c>
      <c r="CO412">
        <v>0</v>
      </c>
      <c r="CP412" t="s">
        <v>138</v>
      </c>
      <c r="CR412" t="s">
        <v>117</v>
      </c>
      <c r="CS412" t="s">
        <v>139</v>
      </c>
      <c r="CT412" t="s">
        <v>140</v>
      </c>
      <c r="CU412" t="s">
        <v>139</v>
      </c>
      <c r="CV412" t="s">
        <v>140</v>
      </c>
      <c r="CW412" t="s">
        <v>139</v>
      </c>
      <c r="CX412" t="s">
        <v>140</v>
      </c>
      <c r="CY412" t="s">
        <v>12865</v>
      </c>
      <c r="CZ412" s="8">
        <v>16707891106</v>
      </c>
      <c r="DA412" t="s">
        <v>1727</v>
      </c>
      <c r="DB412" t="s">
        <v>309</v>
      </c>
      <c r="DC412" t="s">
        <v>139</v>
      </c>
      <c r="DD412" t="s">
        <v>117</v>
      </c>
    </row>
    <row r="413" spans="1:114" ht="15" customHeight="1" x14ac:dyDescent="0.35">
      <c r="A413" t="s">
        <v>16939</v>
      </c>
      <c r="B413" t="s">
        <v>166</v>
      </c>
      <c r="C413" s="1">
        <v>45489</v>
      </c>
      <c r="D413" s="1">
        <v>45588</v>
      </c>
      <c r="E413" t="s">
        <v>211</v>
      </c>
      <c r="G413" t="s">
        <v>117</v>
      </c>
      <c r="H413" t="s">
        <v>117</v>
      </c>
      <c r="I413" t="s">
        <v>117</v>
      </c>
      <c r="J413" t="s">
        <v>3105</v>
      </c>
      <c r="L413" t="s">
        <v>135</v>
      </c>
      <c r="N413" t="s">
        <v>136</v>
      </c>
      <c r="O413" t="s">
        <v>121</v>
      </c>
      <c r="P413" s="6">
        <v>96950</v>
      </c>
      <c r="Q413" t="s">
        <v>122</v>
      </c>
      <c r="R413" t="s">
        <v>1677</v>
      </c>
      <c r="S413" s="8">
        <v>16707891106</v>
      </c>
      <c r="U413" t="s">
        <v>1722</v>
      </c>
      <c r="V413">
        <v>541219</v>
      </c>
      <c r="W413" t="s">
        <v>124</v>
      </c>
      <c r="Y413" t="s">
        <v>125</v>
      </c>
      <c r="Z413" t="s">
        <v>126</v>
      </c>
      <c r="AA413" t="s">
        <v>1723</v>
      </c>
      <c r="AB413" t="s">
        <v>657</v>
      </c>
      <c r="AC413" t="s">
        <v>135</v>
      </c>
      <c r="AE413" t="s">
        <v>120</v>
      </c>
      <c r="AF413" t="s">
        <v>121</v>
      </c>
      <c r="AG413" s="6">
        <v>96950</v>
      </c>
      <c r="AH413" t="s">
        <v>122</v>
      </c>
      <c r="AI413" t="s">
        <v>469</v>
      </c>
      <c r="AJ413" s="8">
        <v>16707891106</v>
      </c>
      <c r="AL413" t="s">
        <v>1727</v>
      </c>
      <c r="BE413" t="str">
        <f>"43-3031.00"</f>
        <v>43-3031.00</v>
      </c>
      <c r="BF413" t="s">
        <v>357</v>
      </c>
      <c r="BG413" t="s">
        <v>16940</v>
      </c>
      <c r="BH413" t="s">
        <v>359</v>
      </c>
      <c r="BI413">
        <v>20</v>
      </c>
      <c r="BK413" s="1">
        <v>45566</v>
      </c>
      <c r="BL413" s="1">
        <v>45930</v>
      </c>
      <c r="BO413">
        <v>35</v>
      </c>
      <c r="BP413">
        <v>0</v>
      </c>
      <c r="BQ413">
        <v>7</v>
      </c>
      <c r="BR413">
        <v>7</v>
      </c>
      <c r="BS413">
        <v>7</v>
      </c>
      <c r="BT413">
        <v>7</v>
      </c>
      <c r="BU413">
        <v>7</v>
      </c>
      <c r="BV413">
        <v>0</v>
      </c>
      <c r="BW413" t="str">
        <f>"8:00 AM"</f>
        <v>8:00 AM</v>
      </c>
      <c r="BX413" t="str">
        <f>"4:00 PM"</f>
        <v>4:00 PM</v>
      </c>
      <c r="BY413" t="s">
        <v>159</v>
      </c>
      <c r="BZ413">
        <v>0</v>
      </c>
      <c r="CA413">
        <v>3</v>
      </c>
      <c r="CB413" t="s">
        <v>117</v>
      </c>
      <c r="CD413" s="2" t="s">
        <v>6934</v>
      </c>
      <c r="CE413" t="s">
        <v>135</v>
      </c>
      <c r="CG413" t="s">
        <v>120</v>
      </c>
      <c r="CH413" t="s">
        <v>121</v>
      </c>
      <c r="CI413" s="6">
        <v>96950</v>
      </c>
      <c r="CJ413" s="10">
        <v>11.43</v>
      </c>
      <c r="CK413" s="10">
        <v>11.43</v>
      </c>
      <c r="CL413" s="10">
        <v>17.14</v>
      </c>
      <c r="CM413" s="10">
        <v>17.14</v>
      </c>
      <c r="CN413" t="s">
        <v>137</v>
      </c>
      <c r="CP413" t="s">
        <v>138</v>
      </c>
      <c r="CR413" t="s">
        <v>117</v>
      </c>
      <c r="CS413" t="s">
        <v>139</v>
      </c>
      <c r="CT413" t="s">
        <v>140</v>
      </c>
      <c r="CU413" t="s">
        <v>139</v>
      </c>
      <c r="CV413" t="s">
        <v>140</v>
      </c>
      <c r="CW413" t="s">
        <v>139</v>
      </c>
      <c r="CX413" t="s">
        <v>140</v>
      </c>
      <c r="CY413" t="s">
        <v>16941</v>
      </c>
      <c r="CZ413" s="8">
        <v>16707891106</v>
      </c>
      <c r="DA413" t="s">
        <v>1727</v>
      </c>
      <c r="DB413" t="s">
        <v>309</v>
      </c>
      <c r="DC413" t="s">
        <v>139</v>
      </c>
      <c r="DD413" t="s">
        <v>117</v>
      </c>
    </row>
    <row r="414" spans="1:114" ht="15" customHeight="1" x14ac:dyDescent="0.35">
      <c r="A414" t="s">
        <v>16843</v>
      </c>
      <c r="B414" t="s">
        <v>166</v>
      </c>
      <c r="C414" s="1">
        <v>45489</v>
      </c>
      <c r="D414" s="1">
        <v>45588</v>
      </c>
      <c r="E414" t="s">
        <v>116</v>
      </c>
      <c r="F414" s="1">
        <v>45564</v>
      </c>
      <c r="G414" t="s">
        <v>139</v>
      </c>
      <c r="H414" t="s">
        <v>117</v>
      </c>
      <c r="I414" t="s">
        <v>117</v>
      </c>
      <c r="J414" t="s">
        <v>3105</v>
      </c>
      <c r="L414" t="s">
        <v>135</v>
      </c>
      <c r="N414" t="s">
        <v>136</v>
      </c>
      <c r="O414" t="s">
        <v>121</v>
      </c>
      <c r="P414" s="6">
        <v>96950</v>
      </c>
      <c r="Q414" t="s">
        <v>122</v>
      </c>
      <c r="R414" t="s">
        <v>469</v>
      </c>
      <c r="S414" s="8">
        <v>16707891106</v>
      </c>
      <c r="U414" t="s">
        <v>1722</v>
      </c>
      <c r="V414">
        <v>541219</v>
      </c>
      <c r="W414" t="s">
        <v>124</v>
      </c>
      <c r="Y414" t="s">
        <v>125</v>
      </c>
      <c r="Z414" t="s">
        <v>126</v>
      </c>
      <c r="AA414" t="s">
        <v>1723</v>
      </c>
      <c r="AB414" t="s">
        <v>657</v>
      </c>
      <c r="AC414" t="s">
        <v>135</v>
      </c>
      <c r="AE414" t="s">
        <v>120</v>
      </c>
      <c r="AF414" t="s">
        <v>121</v>
      </c>
      <c r="AG414" s="6">
        <v>96950</v>
      </c>
      <c r="AH414" t="s">
        <v>122</v>
      </c>
      <c r="AI414" t="s">
        <v>469</v>
      </c>
      <c r="AJ414" s="8">
        <v>16707891106</v>
      </c>
      <c r="AL414" t="s">
        <v>1727</v>
      </c>
      <c r="BE414" t="str">
        <f>"43-3031.00"</f>
        <v>43-3031.00</v>
      </c>
      <c r="BF414" t="s">
        <v>357</v>
      </c>
      <c r="BG414" t="s">
        <v>16844</v>
      </c>
      <c r="BH414" t="s">
        <v>16845</v>
      </c>
      <c r="BI414">
        <v>20</v>
      </c>
      <c r="BK414" s="1">
        <v>45566</v>
      </c>
      <c r="BL414" s="1">
        <v>46660</v>
      </c>
      <c r="BO414">
        <v>35</v>
      </c>
      <c r="BP414">
        <v>0</v>
      </c>
      <c r="BQ414">
        <v>7</v>
      </c>
      <c r="BR414">
        <v>7</v>
      </c>
      <c r="BS414">
        <v>7</v>
      </c>
      <c r="BT414">
        <v>7</v>
      </c>
      <c r="BU414">
        <v>7</v>
      </c>
      <c r="BV414">
        <v>0</v>
      </c>
      <c r="BW414" t="str">
        <f>"8:00 AM"</f>
        <v>8:00 AM</v>
      </c>
      <c r="BX414" t="str">
        <f>"4:00 PM"</f>
        <v>4:00 PM</v>
      </c>
      <c r="BY414" t="s">
        <v>159</v>
      </c>
      <c r="BZ414">
        <v>0</v>
      </c>
      <c r="CA414">
        <v>3</v>
      </c>
      <c r="CB414" t="s">
        <v>117</v>
      </c>
      <c r="CD414" s="2" t="s">
        <v>6934</v>
      </c>
      <c r="CE414" t="s">
        <v>135</v>
      </c>
      <c r="CG414" t="s">
        <v>120</v>
      </c>
      <c r="CH414" t="s">
        <v>121</v>
      </c>
      <c r="CI414" s="6">
        <v>96950</v>
      </c>
      <c r="CJ414" s="10">
        <v>11.43</v>
      </c>
      <c r="CK414" s="10">
        <v>11.43</v>
      </c>
      <c r="CL414" s="10">
        <v>17.14</v>
      </c>
      <c r="CM414" s="10">
        <v>17.14</v>
      </c>
      <c r="CN414" t="s">
        <v>137</v>
      </c>
      <c r="CP414" t="s">
        <v>138</v>
      </c>
      <c r="CR414" t="s">
        <v>117</v>
      </c>
      <c r="CS414" t="s">
        <v>139</v>
      </c>
      <c r="CT414" t="s">
        <v>140</v>
      </c>
      <c r="CU414" t="s">
        <v>139</v>
      </c>
      <c r="CV414" t="s">
        <v>140</v>
      </c>
      <c r="CW414" t="s">
        <v>139</v>
      </c>
      <c r="CX414" t="s">
        <v>140</v>
      </c>
      <c r="CY414" t="s">
        <v>3109</v>
      </c>
      <c r="CZ414" s="8">
        <v>16707891106</v>
      </c>
      <c r="DA414" t="s">
        <v>1727</v>
      </c>
      <c r="DB414" t="s">
        <v>309</v>
      </c>
      <c r="DC414" t="s">
        <v>139</v>
      </c>
      <c r="DD414" t="s">
        <v>117</v>
      </c>
    </row>
    <row r="415" spans="1:114" ht="15" customHeight="1" x14ac:dyDescent="0.35">
      <c r="A415" t="s">
        <v>16945</v>
      </c>
      <c r="B415" t="s">
        <v>166</v>
      </c>
      <c r="C415" s="1">
        <v>45489</v>
      </c>
      <c r="D415" s="1">
        <v>45588</v>
      </c>
      <c r="E415" t="s">
        <v>211</v>
      </c>
      <c r="G415" t="s">
        <v>117</v>
      </c>
      <c r="H415" t="s">
        <v>117</v>
      </c>
      <c r="I415" t="s">
        <v>117</v>
      </c>
      <c r="J415" t="s">
        <v>3105</v>
      </c>
      <c r="L415" t="s">
        <v>135</v>
      </c>
      <c r="N415" t="s">
        <v>136</v>
      </c>
      <c r="O415" t="s">
        <v>121</v>
      </c>
      <c r="P415" s="6">
        <v>96950</v>
      </c>
      <c r="Q415" t="s">
        <v>122</v>
      </c>
      <c r="R415" t="s">
        <v>1677</v>
      </c>
      <c r="S415" s="8">
        <v>16707891106</v>
      </c>
      <c r="U415" t="s">
        <v>1722</v>
      </c>
      <c r="V415">
        <v>814110</v>
      </c>
      <c r="W415" t="s">
        <v>124</v>
      </c>
      <c r="Y415" t="s">
        <v>125</v>
      </c>
      <c r="Z415" t="s">
        <v>126</v>
      </c>
      <c r="AA415" t="s">
        <v>1723</v>
      </c>
      <c r="AB415" t="s">
        <v>657</v>
      </c>
      <c r="AC415" t="s">
        <v>135</v>
      </c>
      <c r="AE415" t="s">
        <v>120</v>
      </c>
      <c r="AF415" t="s">
        <v>121</v>
      </c>
      <c r="AG415" s="6">
        <v>96950</v>
      </c>
      <c r="AH415" t="s">
        <v>122</v>
      </c>
      <c r="AI415" t="s">
        <v>469</v>
      </c>
      <c r="AJ415" s="8">
        <v>16707891106</v>
      </c>
      <c r="AL415" t="s">
        <v>1727</v>
      </c>
      <c r="BE415" t="str">
        <f>"35-2014.00"</f>
        <v>35-2014.00</v>
      </c>
      <c r="BF415" t="s">
        <v>191</v>
      </c>
      <c r="BG415" t="s">
        <v>16946</v>
      </c>
      <c r="BH415" t="s">
        <v>193</v>
      </c>
      <c r="BI415">
        <v>20</v>
      </c>
      <c r="BK415" s="1">
        <v>45566</v>
      </c>
      <c r="BL415" s="1">
        <v>45930</v>
      </c>
      <c r="BO415">
        <v>35</v>
      </c>
      <c r="BP415">
        <v>0</v>
      </c>
      <c r="BQ415">
        <v>7</v>
      </c>
      <c r="BR415">
        <v>7</v>
      </c>
      <c r="BS415">
        <v>7</v>
      </c>
      <c r="BT415">
        <v>7</v>
      </c>
      <c r="BU415">
        <v>7</v>
      </c>
      <c r="BV415">
        <v>0</v>
      </c>
      <c r="BW415" t="str">
        <f>"8:00 AM"</f>
        <v>8:00 AM</v>
      </c>
      <c r="BX415" t="str">
        <f>"4:00 PM"</f>
        <v>4:00 PM</v>
      </c>
      <c r="BY415" t="s">
        <v>133</v>
      </c>
      <c r="BZ415">
        <v>0</v>
      </c>
      <c r="CA415">
        <v>3</v>
      </c>
      <c r="CB415" t="s">
        <v>117</v>
      </c>
      <c r="CD415" s="2" t="s">
        <v>16947</v>
      </c>
      <c r="CE415" t="s">
        <v>135</v>
      </c>
      <c r="CG415" t="s">
        <v>120</v>
      </c>
      <c r="CH415" t="s">
        <v>121</v>
      </c>
      <c r="CI415" s="6">
        <v>96950</v>
      </c>
      <c r="CJ415" s="10">
        <v>8.69</v>
      </c>
      <c r="CK415" s="10">
        <v>8.69</v>
      </c>
      <c r="CL415" s="10">
        <v>13.03</v>
      </c>
      <c r="CM415" s="10">
        <v>13.03</v>
      </c>
      <c r="CN415" t="s">
        <v>137</v>
      </c>
      <c r="CP415" t="s">
        <v>138</v>
      </c>
      <c r="CR415" t="s">
        <v>117</v>
      </c>
      <c r="CS415" t="s">
        <v>139</v>
      </c>
      <c r="CT415" t="s">
        <v>140</v>
      </c>
      <c r="CU415" t="s">
        <v>139</v>
      </c>
      <c r="CV415" t="s">
        <v>140</v>
      </c>
      <c r="CW415" t="s">
        <v>139</v>
      </c>
      <c r="CX415" t="s">
        <v>140</v>
      </c>
      <c r="CY415" t="s">
        <v>3109</v>
      </c>
      <c r="CZ415" s="8">
        <v>16707891106</v>
      </c>
      <c r="DA415" t="s">
        <v>1727</v>
      </c>
      <c r="DB415" t="s">
        <v>309</v>
      </c>
      <c r="DC415" t="s">
        <v>139</v>
      </c>
      <c r="DD415" t="s">
        <v>117</v>
      </c>
    </row>
    <row r="416" spans="1:114" ht="15" customHeight="1" x14ac:dyDescent="0.35">
      <c r="A416" t="s">
        <v>6384</v>
      </c>
      <c r="B416" t="s">
        <v>144</v>
      </c>
      <c r="C416" s="1">
        <v>45495</v>
      </c>
      <c r="D416" s="1">
        <v>45588</v>
      </c>
      <c r="E416" t="s">
        <v>211</v>
      </c>
      <c r="G416" t="s">
        <v>117</v>
      </c>
      <c r="H416" t="s">
        <v>117</v>
      </c>
      <c r="I416" t="s">
        <v>117</v>
      </c>
      <c r="J416" t="s">
        <v>2499</v>
      </c>
      <c r="K416" t="s">
        <v>6385</v>
      </c>
      <c r="L416" t="s">
        <v>6386</v>
      </c>
      <c r="M416" t="s">
        <v>3015</v>
      </c>
      <c r="N416" t="s">
        <v>120</v>
      </c>
      <c r="O416" t="s">
        <v>121</v>
      </c>
      <c r="P416" s="6">
        <v>96950</v>
      </c>
      <c r="Q416" t="s">
        <v>122</v>
      </c>
      <c r="S416" s="8">
        <v>16709892136</v>
      </c>
      <c r="T416">
        <v>0</v>
      </c>
      <c r="U416" t="s">
        <v>2502</v>
      </c>
      <c r="V416">
        <v>61162</v>
      </c>
      <c r="W416" t="s">
        <v>124</v>
      </c>
      <c r="Y416" t="s">
        <v>6387</v>
      </c>
      <c r="Z416" t="s">
        <v>6388</v>
      </c>
      <c r="AB416" t="s">
        <v>128</v>
      </c>
      <c r="AC416" t="s">
        <v>6389</v>
      </c>
      <c r="AD416" t="s">
        <v>3015</v>
      </c>
      <c r="AE416" t="s">
        <v>120</v>
      </c>
      <c r="AF416" t="s">
        <v>121</v>
      </c>
      <c r="AG416" s="6">
        <v>96950</v>
      </c>
      <c r="AH416" t="s">
        <v>122</v>
      </c>
      <c r="AJ416" s="8">
        <v>16709892136</v>
      </c>
      <c r="AK416">
        <v>0</v>
      </c>
      <c r="AL416" t="s">
        <v>2506</v>
      </c>
      <c r="BE416" t="str">
        <f>"25-3021.00"</f>
        <v>25-3021.00</v>
      </c>
      <c r="BF416" t="s">
        <v>2507</v>
      </c>
      <c r="BG416" t="s">
        <v>2508</v>
      </c>
      <c r="BH416" t="s">
        <v>2509</v>
      </c>
      <c r="BI416">
        <v>1</v>
      </c>
      <c r="BJ416">
        <v>1</v>
      </c>
      <c r="BK416" s="1">
        <v>45597</v>
      </c>
      <c r="BL416" s="1">
        <v>45961</v>
      </c>
      <c r="BM416" s="1">
        <v>45597</v>
      </c>
      <c r="BN416" s="1">
        <v>45961</v>
      </c>
      <c r="BO416">
        <v>40</v>
      </c>
      <c r="BP416">
        <v>0</v>
      </c>
      <c r="BQ416">
        <v>8</v>
      </c>
      <c r="BR416">
        <v>8</v>
      </c>
      <c r="BS416">
        <v>8</v>
      </c>
      <c r="BT416">
        <v>8</v>
      </c>
      <c r="BU416">
        <v>8</v>
      </c>
      <c r="BV416">
        <v>0</v>
      </c>
      <c r="BW416" t="str">
        <f>"8:00 AM"</f>
        <v>8:00 AM</v>
      </c>
      <c r="BX416" t="str">
        <f>"5:00 PM"</f>
        <v>5:00 PM</v>
      </c>
      <c r="BY416" t="s">
        <v>159</v>
      </c>
      <c r="BZ416">
        <v>0</v>
      </c>
      <c r="CA416">
        <v>24</v>
      </c>
      <c r="CB416" t="s">
        <v>117</v>
      </c>
      <c r="CD416" t="s">
        <v>6390</v>
      </c>
      <c r="CE416" t="s">
        <v>6386</v>
      </c>
      <c r="CF416" t="s">
        <v>3015</v>
      </c>
      <c r="CG416" t="s">
        <v>120</v>
      </c>
      <c r="CH416" t="s">
        <v>121</v>
      </c>
      <c r="CI416" s="6">
        <v>96950</v>
      </c>
      <c r="CJ416" s="10">
        <v>19.309999999999999</v>
      </c>
      <c r="CK416" s="10">
        <v>19.309999999999999</v>
      </c>
      <c r="CL416" s="10">
        <v>28.97</v>
      </c>
      <c r="CM416" s="10">
        <v>28.97</v>
      </c>
      <c r="CN416" t="s">
        <v>137</v>
      </c>
      <c r="CO416" t="s">
        <v>140</v>
      </c>
      <c r="CP416" t="s">
        <v>138</v>
      </c>
      <c r="CR416" t="s">
        <v>117</v>
      </c>
      <c r="CS416" t="s">
        <v>139</v>
      </c>
      <c r="CT416" t="s">
        <v>140</v>
      </c>
      <c r="CU416" t="s">
        <v>139</v>
      </c>
      <c r="CV416" t="s">
        <v>140</v>
      </c>
      <c r="CW416" t="s">
        <v>139</v>
      </c>
      <c r="CX416" t="s">
        <v>140</v>
      </c>
      <c r="CY416" t="s">
        <v>3020</v>
      </c>
      <c r="CZ416" s="8">
        <v>16709892136</v>
      </c>
      <c r="DA416" t="s">
        <v>2506</v>
      </c>
      <c r="DB416" t="s">
        <v>140</v>
      </c>
      <c r="DC416" t="s">
        <v>139</v>
      </c>
      <c r="DD416" t="s">
        <v>117</v>
      </c>
      <c r="DE416" t="s">
        <v>6387</v>
      </c>
      <c r="DF416" t="s">
        <v>6388</v>
      </c>
      <c r="DH416" t="s">
        <v>2502</v>
      </c>
      <c r="DI416" t="s">
        <v>2499</v>
      </c>
      <c r="DJ416" t="s">
        <v>2506</v>
      </c>
    </row>
    <row r="417" spans="1:114" ht="15" customHeight="1" x14ac:dyDescent="0.35">
      <c r="A417" t="s">
        <v>14589</v>
      </c>
      <c r="B417" t="s">
        <v>166</v>
      </c>
      <c r="C417" s="1">
        <v>45503</v>
      </c>
      <c r="D417" s="1">
        <v>45588</v>
      </c>
      <c r="E417" t="s">
        <v>211</v>
      </c>
      <c r="G417" t="s">
        <v>117</v>
      </c>
      <c r="H417" t="s">
        <v>117</v>
      </c>
      <c r="I417" t="s">
        <v>117</v>
      </c>
      <c r="J417" t="s">
        <v>14590</v>
      </c>
      <c r="K417" t="s">
        <v>14591</v>
      </c>
      <c r="L417" t="s">
        <v>3495</v>
      </c>
      <c r="N417" t="s">
        <v>136</v>
      </c>
      <c r="O417" t="s">
        <v>121</v>
      </c>
      <c r="P417" s="6">
        <v>96950</v>
      </c>
      <c r="Q417" t="s">
        <v>122</v>
      </c>
      <c r="S417" s="8">
        <v>16702878885</v>
      </c>
      <c r="U417" t="s">
        <v>14592</v>
      </c>
      <c r="V417">
        <v>722511</v>
      </c>
      <c r="W417" t="s">
        <v>124</v>
      </c>
      <c r="Y417" t="s">
        <v>3497</v>
      </c>
      <c r="Z417" t="s">
        <v>3498</v>
      </c>
      <c r="AB417" t="s">
        <v>474</v>
      </c>
      <c r="AC417" t="s">
        <v>3495</v>
      </c>
      <c r="AE417" t="s">
        <v>136</v>
      </c>
      <c r="AF417" t="s">
        <v>121</v>
      </c>
      <c r="AG417" s="6">
        <v>96950</v>
      </c>
      <c r="AH417" t="s">
        <v>122</v>
      </c>
      <c r="AJ417" s="8">
        <v>16702878885</v>
      </c>
      <c r="AL417" t="s">
        <v>14593</v>
      </c>
      <c r="AM417" t="s">
        <v>600</v>
      </c>
      <c r="AN417" t="s">
        <v>3002</v>
      </c>
      <c r="AO417" t="s">
        <v>3003</v>
      </c>
      <c r="AQ417" t="s">
        <v>3004</v>
      </c>
      <c r="AS417" t="s">
        <v>136</v>
      </c>
      <c r="AT417" t="s">
        <v>121</v>
      </c>
      <c r="AU417" s="6">
        <v>96950</v>
      </c>
      <c r="AV417" t="s">
        <v>122</v>
      </c>
      <c r="AX417" s="8">
        <v>16702875139</v>
      </c>
      <c r="AZ417" t="s">
        <v>3005</v>
      </c>
      <c r="BA417" t="s">
        <v>3006</v>
      </c>
      <c r="BB417" t="s">
        <v>3007</v>
      </c>
      <c r="BE417" t="str">
        <f>"35-2014.00"</f>
        <v>35-2014.00</v>
      </c>
      <c r="BF417" t="s">
        <v>191</v>
      </c>
      <c r="BG417" t="s">
        <v>14594</v>
      </c>
      <c r="BH417" t="s">
        <v>313</v>
      </c>
      <c r="BI417">
        <v>3</v>
      </c>
      <c r="BK417" s="1">
        <v>45597</v>
      </c>
      <c r="BL417" s="1">
        <v>45961</v>
      </c>
      <c r="BO417">
        <v>35</v>
      </c>
      <c r="BP417">
        <v>5</v>
      </c>
      <c r="BQ417">
        <v>5</v>
      </c>
      <c r="BR417">
        <v>5</v>
      </c>
      <c r="BS417">
        <v>5</v>
      </c>
      <c r="BT417">
        <v>5</v>
      </c>
      <c r="BU417">
        <v>5</v>
      </c>
      <c r="BV417">
        <v>5</v>
      </c>
      <c r="BW417" t="str">
        <f>"5:00 PM"</f>
        <v>5:00 PM</v>
      </c>
      <c r="BX417" t="str">
        <f>"10:00 PM"</f>
        <v>10:00 PM</v>
      </c>
      <c r="BY417" t="s">
        <v>133</v>
      </c>
      <c r="BZ417">
        <v>0</v>
      </c>
      <c r="CA417">
        <v>12</v>
      </c>
      <c r="CB417" t="s">
        <v>117</v>
      </c>
      <c r="CD417" t="s">
        <v>14595</v>
      </c>
      <c r="CE417" t="s">
        <v>14596</v>
      </c>
      <c r="CG417" t="s">
        <v>136</v>
      </c>
      <c r="CH417" t="s">
        <v>121</v>
      </c>
      <c r="CI417" s="6">
        <v>96950</v>
      </c>
      <c r="CJ417" s="10">
        <v>8.83</v>
      </c>
      <c r="CK417" s="10">
        <v>8.83</v>
      </c>
      <c r="CL417" s="10">
        <v>13.25</v>
      </c>
      <c r="CM417" s="10">
        <v>13.25</v>
      </c>
      <c r="CN417" t="s">
        <v>137</v>
      </c>
      <c r="CO417" t="s">
        <v>393</v>
      </c>
      <c r="CP417" t="s">
        <v>138</v>
      </c>
      <c r="CR417" t="s">
        <v>117</v>
      </c>
      <c r="CS417" t="s">
        <v>139</v>
      </c>
      <c r="CT417" t="s">
        <v>140</v>
      </c>
      <c r="CU417" t="s">
        <v>139</v>
      </c>
      <c r="CV417" t="s">
        <v>140</v>
      </c>
      <c r="CW417" t="s">
        <v>139</v>
      </c>
      <c r="CX417" t="s">
        <v>140</v>
      </c>
      <c r="CY417" t="s">
        <v>3011</v>
      </c>
      <c r="CZ417" s="8">
        <v>16702878885</v>
      </c>
      <c r="DA417" t="s">
        <v>14593</v>
      </c>
      <c r="DB417" t="s">
        <v>140</v>
      </c>
      <c r="DC417" t="s">
        <v>139</v>
      </c>
      <c r="DD417" t="s">
        <v>117</v>
      </c>
      <c r="DE417" t="s">
        <v>3002</v>
      </c>
      <c r="DF417" t="s">
        <v>3003</v>
      </c>
      <c r="DH417" t="s">
        <v>3007</v>
      </c>
      <c r="DI417" t="s">
        <v>3006</v>
      </c>
      <c r="DJ417" t="s">
        <v>3005</v>
      </c>
    </row>
    <row r="418" spans="1:114" ht="15" customHeight="1" x14ac:dyDescent="0.35">
      <c r="A418" t="s">
        <v>13115</v>
      </c>
      <c r="B418" t="s">
        <v>144</v>
      </c>
      <c r="C418" s="1">
        <v>45510</v>
      </c>
      <c r="D418" s="1">
        <v>45588</v>
      </c>
      <c r="E418" t="s">
        <v>211</v>
      </c>
      <c r="G418" t="s">
        <v>117</v>
      </c>
      <c r="H418" t="s">
        <v>117</v>
      </c>
      <c r="I418" t="s">
        <v>117</v>
      </c>
      <c r="J418" t="s">
        <v>1502</v>
      </c>
      <c r="K418" t="s">
        <v>6618</v>
      </c>
      <c r="L418" t="s">
        <v>550</v>
      </c>
      <c r="M418" t="s">
        <v>1504</v>
      </c>
      <c r="N418" t="s">
        <v>551</v>
      </c>
      <c r="O418" t="s">
        <v>121</v>
      </c>
      <c r="P418" s="6">
        <v>96952</v>
      </c>
      <c r="Q418" t="s">
        <v>122</v>
      </c>
      <c r="S418" s="8">
        <v>16704334428</v>
      </c>
      <c r="U418" t="s">
        <v>1505</v>
      </c>
      <c r="V418">
        <v>457110</v>
      </c>
      <c r="W418" t="s">
        <v>124</v>
      </c>
      <c r="Y418" t="s">
        <v>1506</v>
      </c>
      <c r="Z418" t="s">
        <v>1507</v>
      </c>
      <c r="AA418" t="s">
        <v>1508</v>
      </c>
      <c r="AB418" t="s">
        <v>632</v>
      </c>
      <c r="AC418" t="s">
        <v>550</v>
      </c>
      <c r="AD418" t="s">
        <v>1504</v>
      </c>
      <c r="AE418" t="s">
        <v>551</v>
      </c>
      <c r="AF418" t="s">
        <v>121</v>
      </c>
      <c r="AG418" s="6">
        <v>96952</v>
      </c>
      <c r="AH418" t="s">
        <v>122</v>
      </c>
      <c r="AJ418" s="8">
        <v>16709894711</v>
      </c>
      <c r="AL418" t="s">
        <v>1509</v>
      </c>
      <c r="BE418" t="str">
        <f>"49-9071.00"</f>
        <v>49-9071.00</v>
      </c>
      <c r="BF418" t="s">
        <v>156</v>
      </c>
      <c r="BG418" t="s">
        <v>6619</v>
      </c>
      <c r="BH418" t="s">
        <v>3901</v>
      </c>
      <c r="BI418">
        <v>5</v>
      </c>
      <c r="BJ418">
        <v>5</v>
      </c>
      <c r="BK418" s="1">
        <v>45597</v>
      </c>
      <c r="BL418" s="1">
        <v>45961</v>
      </c>
      <c r="BM418" s="1">
        <v>45597</v>
      </c>
      <c r="BN418" s="1">
        <v>45961</v>
      </c>
      <c r="BO418">
        <v>40</v>
      </c>
      <c r="BP418">
        <v>0</v>
      </c>
      <c r="BQ418">
        <v>8</v>
      </c>
      <c r="BR418">
        <v>8</v>
      </c>
      <c r="BS418">
        <v>8</v>
      </c>
      <c r="BT418">
        <v>8</v>
      </c>
      <c r="BU418">
        <v>8</v>
      </c>
      <c r="BV418">
        <v>0</v>
      </c>
      <c r="BW418" t="str">
        <f>"7:30 AM"</f>
        <v>7:30 AM</v>
      </c>
      <c r="BX418" t="str">
        <f>"4:30 PM"</f>
        <v>4:30 PM</v>
      </c>
      <c r="BY418" t="s">
        <v>159</v>
      </c>
      <c r="BZ418">
        <v>0</v>
      </c>
      <c r="CA418">
        <v>12</v>
      </c>
      <c r="CB418" t="s">
        <v>117</v>
      </c>
      <c r="CD418" t="s">
        <v>6620</v>
      </c>
      <c r="CE418" t="s">
        <v>1513</v>
      </c>
      <c r="CF418" t="s">
        <v>1504</v>
      </c>
      <c r="CG418" t="s">
        <v>551</v>
      </c>
      <c r="CH418" t="s">
        <v>121</v>
      </c>
      <c r="CI418" s="6">
        <v>96952</v>
      </c>
      <c r="CJ418" s="10">
        <v>9.75</v>
      </c>
      <c r="CK418" s="10">
        <v>9.75</v>
      </c>
      <c r="CL418" s="10">
        <v>14.63</v>
      </c>
      <c r="CM418" s="10">
        <v>14.63</v>
      </c>
      <c r="CN418" t="s">
        <v>137</v>
      </c>
      <c r="CP418" t="s">
        <v>138</v>
      </c>
      <c r="CR418" t="s">
        <v>117</v>
      </c>
      <c r="CS418" t="s">
        <v>139</v>
      </c>
      <c r="CT418" t="s">
        <v>140</v>
      </c>
      <c r="CU418" t="s">
        <v>139</v>
      </c>
      <c r="CV418" t="s">
        <v>140</v>
      </c>
      <c r="CW418" t="s">
        <v>139</v>
      </c>
      <c r="CX418" t="s">
        <v>140</v>
      </c>
      <c r="CY418" t="s">
        <v>1515</v>
      </c>
      <c r="CZ418" s="8">
        <v>16704334428</v>
      </c>
      <c r="DA418" t="s">
        <v>1509</v>
      </c>
      <c r="DB418" t="s">
        <v>164</v>
      </c>
      <c r="DC418" t="s">
        <v>139</v>
      </c>
      <c r="DD418" t="s">
        <v>117</v>
      </c>
    </row>
    <row r="419" spans="1:114" ht="15" customHeight="1" x14ac:dyDescent="0.35">
      <c r="A419" t="s">
        <v>6684</v>
      </c>
      <c r="B419" t="s">
        <v>166</v>
      </c>
      <c r="C419" s="1">
        <v>45511</v>
      </c>
      <c r="D419" s="1">
        <v>45588</v>
      </c>
      <c r="E419" t="s">
        <v>116</v>
      </c>
      <c r="F419" s="1">
        <v>45564</v>
      </c>
      <c r="G419" t="s">
        <v>117</v>
      </c>
      <c r="H419" t="s">
        <v>117</v>
      </c>
      <c r="I419" t="s">
        <v>117</v>
      </c>
      <c r="J419" t="s">
        <v>6685</v>
      </c>
      <c r="K419" t="s">
        <v>6686</v>
      </c>
      <c r="L419" t="s">
        <v>6687</v>
      </c>
      <c r="N419" t="s">
        <v>120</v>
      </c>
      <c r="O419" t="s">
        <v>121</v>
      </c>
      <c r="P419" s="6">
        <v>96950</v>
      </c>
      <c r="Q419" t="s">
        <v>122</v>
      </c>
      <c r="S419" s="8">
        <v>16707833052</v>
      </c>
      <c r="U419" t="s">
        <v>6688</v>
      </c>
      <c r="V419">
        <v>541219</v>
      </c>
      <c r="W419" t="s">
        <v>124</v>
      </c>
      <c r="Y419" t="s">
        <v>6689</v>
      </c>
      <c r="Z419" t="s">
        <v>6690</v>
      </c>
      <c r="AB419" t="s">
        <v>6691</v>
      </c>
      <c r="AC419" t="s">
        <v>6687</v>
      </c>
      <c r="AE419" t="s">
        <v>496</v>
      </c>
      <c r="AF419" t="s">
        <v>121</v>
      </c>
      <c r="AG419" s="6">
        <v>96950</v>
      </c>
      <c r="AH419" t="s">
        <v>122</v>
      </c>
      <c r="AJ419" s="8">
        <v>16707833052</v>
      </c>
      <c r="AL419" t="s">
        <v>6692</v>
      </c>
      <c r="BE419" t="str">
        <f>"43-3031.00"</f>
        <v>43-3031.00</v>
      </c>
      <c r="BF419" t="s">
        <v>357</v>
      </c>
      <c r="BG419" t="s">
        <v>6693</v>
      </c>
      <c r="BH419" t="s">
        <v>6478</v>
      </c>
      <c r="BI419">
        <v>5</v>
      </c>
      <c r="BK419" s="1">
        <v>45566</v>
      </c>
      <c r="BL419" s="1">
        <v>45930</v>
      </c>
      <c r="BO419">
        <v>42</v>
      </c>
      <c r="BP419">
        <v>0</v>
      </c>
      <c r="BQ419">
        <v>7</v>
      </c>
      <c r="BR419">
        <v>7</v>
      </c>
      <c r="BS419">
        <v>7</v>
      </c>
      <c r="BT419">
        <v>7</v>
      </c>
      <c r="BU419">
        <v>7</v>
      </c>
      <c r="BV419">
        <v>7</v>
      </c>
      <c r="BW419" t="str">
        <f>"9:00 AM"</f>
        <v>9:00 AM</v>
      </c>
      <c r="BX419" t="str">
        <f>"4:00 PM"</f>
        <v>4:00 PM</v>
      </c>
      <c r="BY419" t="s">
        <v>159</v>
      </c>
      <c r="BZ419">
        <v>0</v>
      </c>
      <c r="CA419">
        <v>24</v>
      </c>
      <c r="CB419" t="s">
        <v>117</v>
      </c>
      <c r="CD419" t="s">
        <v>6694</v>
      </c>
      <c r="CE419" t="s">
        <v>6687</v>
      </c>
      <c r="CG419" t="s">
        <v>496</v>
      </c>
      <c r="CH419" t="s">
        <v>121</v>
      </c>
      <c r="CI419" s="6">
        <v>96950</v>
      </c>
      <c r="CJ419" s="10">
        <v>12.28</v>
      </c>
      <c r="CK419" s="10">
        <v>12.28</v>
      </c>
      <c r="CL419" s="10">
        <v>0</v>
      </c>
      <c r="CM419" s="10">
        <v>0</v>
      </c>
      <c r="CN419" t="s">
        <v>137</v>
      </c>
      <c r="CO419" t="s">
        <v>194</v>
      </c>
      <c r="CP419" t="s">
        <v>138</v>
      </c>
      <c r="CR419" t="s">
        <v>117</v>
      </c>
      <c r="CS419" t="s">
        <v>139</v>
      </c>
      <c r="CT419" t="s">
        <v>140</v>
      </c>
      <c r="CU419" t="s">
        <v>140</v>
      </c>
      <c r="CV419" t="s">
        <v>140</v>
      </c>
      <c r="CW419" t="s">
        <v>139</v>
      </c>
      <c r="CX419" t="s">
        <v>140</v>
      </c>
      <c r="CY419" t="s">
        <v>6695</v>
      </c>
      <c r="CZ419" s="8">
        <v>16707833052</v>
      </c>
      <c r="DA419" t="s">
        <v>6696</v>
      </c>
      <c r="DB419" t="s">
        <v>140</v>
      </c>
      <c r="DC419" t="s">
        <v>139</v>
      </c>
      <c r="DD419" t="s">
        <v>117</v>
      </c>
    </row>
    <row r="420" spans="1:114" ht="15" customHeight="1" x14ac:dyDescent="0.35">
      <c r="A420" t="s">
        <v>9072</v>
      </c>
      <c r="B420" t="s">
        <v>115</v>
      </c>
      <c r="C420" s="1">
        <v>45553</v>
      </c>
      <c r="D420" s="1">
        <v>45588</v>
      </c>
      <c r="E420" t="s">
        <v>116</v>
      </c>
      <c r="F420" s="1">
        <v>45656</v>
      </c>
      <c r="G420" t="s">
        <v>117</v>
      </c>
      <c r="H420" t="s">
        <v>117</v>
      </c>
      <c r="I420" t="s">
        <v>117</v>
      </c>
      <c r="J420" t="s">
        <v>4370</v>
      </c>
      <c r="K420" t="s">
        <v>4371</v>
      </c>
      <c r="L420" t="s">
        <v>4372</v>
      </c>
      <c r="M420" t="s">
        <v>1260</v>
      </c>
      <c r="N420" t="s">
        <v>120</v>
      </c>
      <c r="O420" t="s">
        <v>121</v>
      </c>
      <c r="P420" s="6">
        <v>96950</v>
      </c>
      <c r="Q420" t="s">
        <v>122</v>
      </c>
      <c r="S420" s="8">
        <v>16702881463</v>
      </c>
      <c r="U420" t="s">
        <v>3128</v>
      </c>
      <c r="V420">
        <v>561320</v>
      </c>
      <c r="W420" t="s">
        <v>124</v>
      </c>
      <c r="Y420" t="s">
        <v>827</v>
      </c>
      <c r="Z420" t="s">
        <v>3407</v>
      </c>
      <c r="AA420" t="s">
        <v>4373</v>
      </c>
      <c r="AB420" t="s">
        <v>474</v>
      </c>
      <c r="AC420" t="s">
        <v>4372</v>
      </c>
      <c r="AE420" t="s">
        <v>136</v>
      </c>
      <c r="AF420" t="s">
        <v>121</v>
      </c>
      <c r="AG420" s="6">
        <v>96950</v>
      </c>
      <c r="AH420" t="s">
        <v>122</v>
      </c>
      <c r="AJ420" s="8">
        <v>16702881463</v>
      </c>
      <c r="AL420" t="s">
        <v>3130</v>
      </c>
      <c r="BE420" t="str">
        <f>"43-3031.00"</f>
        <v>43-3031.00</v>
      </c>
      <c r="BF420" t="s">
        <v>357</v>
      </c>
      <c r="BG420" t="s">
        <v>9073</v>
      </c>
      <c r="BH420" t="s">
        <v>5452</v>
      </c>
      <c r="BI420">
        <v>7</v>
      </c>
      <c r="BK420" s="1">
        <v>45658</v>
      </c>
      <c r="BL420" s="1">
        <v>46022</v>
      </c>
      <c r="BO420">
        <v>35</v>
      </c>
      <c r="BP420">
        <v>0</v>
      </c>
      <c r="BQ420">
        <v>7</v>
      </c>
      <c r="BR420">
        <v>7</v>
      </c>
      <c r="BS420">
        <v>7</v>
      </c>
      <c r="BT420">
        <v>7</v>
      </c>
      <c r="BU420">
        <v>7</v>
      </c>
      <c r="BV420">
        <v>0</v>
      </c>
      <c r="BW420" t="str">
        <f>"8:30 AM"</f>
        <v>8:30 AM</v>
      </c>
      <c r="BX420" t="str">
        <f>"4:30 PM"</f>
        <v>4:30 PM</v>
      </c>
      <c r="BY420" t="s">
        <v>159</v>
      </c>
      <c r="BZ420">
        <v>0</v>
      </c>
      <c r="CA420">
        <v>6</v>
      </c>
      <c r="CB420" t="s">
        <v>117</v>
      </c>
      <c r="CD420" s="2" t="s">
        <v>9074</v>
      </c>
      <c r="CE420" t="s">
        <v>4372</v>
      </c>
      <c r="CG420" t="s">
        <v>136</v>
      </c>
      <c r="CH420" t="s">
        <v>121</v>
      </c>
      <c r="CI420" s="6">
        <v>96950</v>
      </c>
      <c r="CJ420" s="10">
        <v>12.28</v>
      </c>
      <c r="CK420" s="10">
        <v>12.28</v>
      </c>
      <c r="CL420" s="10">
        <v>18.420000000000002</v>
      </c>
      <c r="CM420" s="10">
        <v>18.420000000000002</v>
      </c>
      <c r="CN420" t="s">
        <v>137</v>
      </c>
      <c r="CO420" t="s">
        <v>133</v>
      </c>
      <c r="CP420" t="s">
        <v>138</v>
      </c>
      <c r="CR420" t="s">
        <v>117</v>
      </c>
      <c r="CS420" t="s">
        <v>139</v>
      </c>
      <c r="CT420" t="s">
        <v>140</v>
      </c>
      <c r="CU420" t="s">
        <v>139</v>
      </c>
      <c r="CV420" t="s">
        <v>140</v>
      </c>
      <c r="CW420" t="s">
        <v>139</v>
      </c>
      <c r="CX420" t="s">
        <v>140</v>
      </c>
      <c r="CY420" s="2" t="s">
        <v>4376</v>
      </c>
      <c r="CZ420" s="8">
        <v>16702881463</v>
      </c>
      <c r="DA420" t="s">
        <v>3135</v>
      </c>
      <c r="DB420" t="s">
        <v>309</v>
      </c>
      <c r="DC420" t="s">
        <v>139</v>
      </c>
      <c r="DD420" t="s">
        <v>117</v>
      </c>
    </row>
    <row r="421" spans="1:114" ht="15" customHeight="1" x14ac:dyDescent="0.35">
      <c r="A421" t="s">
        <v>9286</v>
      </c>
      <c r="B421" t="s">
        <v>278</v>
      </c>
      <c r="C421" s="1">
        <v>45587</v>
      </c>
      <c r="D421" s="1">
        <v>45588</v>
      </c>
      <c r="E421" t="s">
        <v>116</v>
      </c>
      <c r="F421" s="1">
        <v>45769</v>
      </c>
      <c r="G421" t="s">
        <v>117</v>
      </c>
      <c r="H421" t="s">
        <v>117</v>
      </c>
      <c r="I421" t="s">
        <v>117</v>
      </c>
      <c r="J421" t="s">
        <v>6607</v>
      </c>
      <c r="L421" t="s">
        <v>6608</v>
      </c>
      <c r="M421" t="s">
        <v>140</v>
      </c>
      <c r="N421" t="s">
        <v>120</v>
      </c>
      <c r="O421" t="s">
        <v>121</v>
      </c>
      <c r="P421" s="6">
        <v>96950</v>
      </c>
      <c r="Q421" t="s">
        <v>122</v>
      </c>
      <c r="R421" t="s">
        <v>140</v>
      </c>
      <c r="S421" s="8">
        <v>16702852137</v>
      </c>
      <c r="U421" t="s">
        <v>6609</v>
      </c>
      <c r="V421">
        <v>561320</v>
      </c>
      <c r="W421" t="s">
        <v>150</v>
      </c>
      <c r="X421" t="s">
        <v>139</v>
      </c>
      <c r="Y421" t="s">
        <v>6610</v>
      </c>
      <c r="Z421" t="s">
        <v>6611</v>
      </c>
      <c r="AA421" t="s">
        <v>6612</v>
      </c>
      <c r="AB421" t="s">
        <v>270</v>
      </c>
      <c r="AC421" t="s">
        <v>6608</v>
      </c>
      <c r="AD421" t="s">
        <v>140</v>
      </c>
      <c r="AE421" t="s">
        <v>120</v>
      </c>
      <c r="AF421" t="s">
        <v>121</v>
      </c>
      <c r="AG421" s="6">
        <v>96950</v>
      </c>
      <c r="AH421" t="s">
        <v>122</v>
      </c>
      <c r="AJ421" s="8">
        <v>16702852137</v>
      </c>
      <c r="AL421" t="s">
        <v>6613</v>
      </c>
      <c r="BE421" t="str">
        <f>"49-9071.00"</f>
        <v>49-9071.00</v>
      </c>
      <c r="BF421" t="s">
        <v>156</v>
      </c>
      <c r="BG421" t="s">
        <v>9287</v>
      </c>
      <c r="BH421" t="s">
        <v>2639</v>
      </c>
      <c r="BI421">
        <v>2</v>
      </c>
      <c r="BK421" s="1">
        <v>45771</v>
      </c>
      <c r="BL421" s="1">
        <v>46135</v>
      </c>
      <c r="BO421">
        <v>35</v>
      </c>
      <c r="BP421">
        <v>0</v>
      </c>
      <c r="BQ421">
        <v>7</v>
      </c>
      <c r="BR421">
        <v>7</v>
      </c>
      <c r="BS421">
        <v>7</v>
      </c>
      <c r="BT421">
        <v>7</v>
      </c>
      <c r="BU421">
        <v>7</v>
      </c>
      <c r="BV421">
        <v>0</v>
      </c>
      <c r="BW421" t="str">
        <f>"9:00 AM"</f>
        <v>9:00 AM</v>
      </c>
      <c r="BX421" t="str">
        <f>"5:00 PM"</f>
        <v>5:00 PM</v>
      </c>
      <c r="BY421" t="s">
        <v>159</v>
      </c>
      <c r="BZ421">
        <v>0</v>
      </c>
      <c r="CA421">
        <v>12</v>
      </c>
      <c r="CB421" t="s">
        <v>117</v>
      </c>
      <c r="CD421" t="s">
        <v>194</v>
      </c>
      <c r="CE421" t="s">
        <v>1460</v>
      </c>
      <c r="CF421" t="s">
        <v>4429</v>
      </c>
      <c r="CG421" t="s">
        <v>120</v>
      </c>
      <c r="CH421" t="s">
        <v>121</v>
      </c>
      <c r="CI421" s="6">
        <v>96950</v>
      </c>
      <c r="CJ421" s="10">
        <v>9.75</v>
      </c>
      <c r="CK421" s="10">
        <v>9.75</v>
      </c>
      <c r="CL421" s="10">
        <v>14.63</v>
      </c>
      <c r="CM421" s="10">
        <v>14.63</v>
      </c>
      <c r="CN421" t="s">
        <v>137</v>
      </c>
      <c r="CO421" t="s">
        <v>140</v>
      </c>
      <c r="CP421" t="s">
        <v>138</v>
      </c>
      <c r="CR421" t="s">
        <v>117</v>
      </c>
      <c r="CS421" t="s">
        <v>139</v>
      </c>
      <c r="CT421" t="s">
        <v>140</v>
      </c>
      <c r="CU421" t="s">
        <v>139</v>
      </c>
      <c r="CV421" t="s">
        <v>140</v>
      </c>
      <c r="CW421" t="s">
        <v>139</v>
      </c>
      <c r="CX421" t="s">
        <v>140</v>
      </c>
      <c r="CY421" t="s">
        <v>6616</v>
      </c>
      <c r="CZ421" s="8">
        <v>16702852137</v>
      </c>
      <c r="DA421" t="s">
        <v>6613</v>
      </c>
      <c r="DB421" t="s">
        <v>140</v>
      </c>
      <c r="DC421" t="s">
        <v>139</v>
      </c>
      <c r="DD421" t="s">
        <v>139</v>
      </c>
    </row>
    <row r="422" spans="1:114" ht="15" customHeight="1" x14ac:dyDescent="0.35">
      <c r="A422" t="s">
        <v>12806</v>
      </c>
      <c r="B422" t="s">
        <v>278</v>
      </c>
      <c r="C422" s="1">
        <v>45587</v>
      </c>
      <c r="D422" s="1">
        <v>45588</v>
      </c>
      <c r="E422" t="s">
        <v>116</v>
      </c>
      <c r="F422" s="1">
        <v>45769</v>
      </c>
      <c r="G422" t="s">
        <v>117</v>
      </c>
      <c r="H422" t="s">
        <v>117</v>
      </c>
      <c r="I422" t="s">
        <v>117</v>
      </c>
      <c r="J422" t="s">
        <v>6607</v>
      </c>
      <c r="L422" t="s">
        <v>6608</v>
      </c>
      <c r="M422" t="s">
        <v>140</v>
      </c>
      <c r="N422" t="s">
        <v>120</v>
      </c>
      <c r="O422" t="s">
        <v>121</v>
      </c>
      <c r="P422" s="6">
        <v>96950</v>
      </c>
      <c r="Q422" t="s">
        <v>122</v>
      </c>
      <c r="R422" t="s">
        <v>140</v>
      </c>
      <c r="S422" s="8">
        <v>16702852137</v>
      </c>
      <c r="U422" t="s">
        <v>6609</v>
      </c>
      <c r="V422">
        <v>541219</v>
      </c>
      <c r="W422" t="s">
        <v>124</v>
      </c>
      <c r="Y422" t="s">
        <v>6610</v>
      </c>
      <c r="Z422" t="s">
        <v>6611</v>
      </c>
      <c r="AA422" t="s">
        <v>6612</v>
      </c>
      <c r="AB422" t="s">
        <v>270</v>
      </c>
      <c r="AC422" t="s">
        <v>6608</v>
      </c>
      <c r="AD422" t="s">
        <v>140</v>
      </c>
      <c r="AE422" t="s">
        <v>120</v>
      </c>
      <c r="AF422" t="s">
        <v>121</v>
      </c>
      <c r="AG422" s="6">
        <v>96950</v>
      </c>
      <c r="AH422" t="s">
        <v>122</v>
      </c>
      <c r="AJ422" s="8">
        <v>16702852137</v>
      </c>
      <c r="AL422" t="s">
        <v>6613</v>
      </c>
      <c r="BE422" t="str">
        <f>"43-3031.00"</f>
        <v>43-3031.00</v>
      </c>
      <c r="BF422" t="s">
        <v>357</v>
      </c>
      <c r="BG422" t="s">
        <v>9120</v>
      </c>
      <c r="BH422" t="s">
        <v>3208</v>
      </c>
      <c r="BI422">
        <v>2</v>
      </c>
      <c r="BK422" s="1">
        <v>45771</v>
      </c>
      <c r="BL422" s="1">
        <v>46135</v>
      </c>
      <c r="BO422">
        <v>35</v>
      </c>
      <c r="BP422">
        <v>0</v>
      </c>
      <c r="BQ422">
        <v>7</v>
      </c>
      <c r="BR422">
        <v>7</v>
      </c>
      <c r="BS422">
        <v>7</v>
      </c>
      <c r="BT422">
        <v>7</v>
      </c>
      <c r="BU422">
        <v>7</v>
      </c>
      <c r="BV422">
        <v>0</v>
      </c>
      <c r="BW422" t="str">
        <f>"9:00 AM"</f>
        <v>9:00 AM</v>
      </c>
      <c r="BX422" t="str">
        <f>"5:00 PM"</f>
        <v>5:00 PM</v>
      </c>
      <c r="BY422" t="s">
        <v>159</v>
      </c>
      <c r="BZ422">
        <v>0</v>
      </c>
      <c r="CA422">
        <v>12</v>
      </c>
      <c r="CB422" t="s">
        <v>117</v>
      </c>
      <c r="CD422" t="s">
        <v>194</v>
      </c>
      <c r="CE422" t="s">
        <v>1460</v>
      </c>
      <c r="CF422" t="s">
        <v>4429</v>
      </c>
      <c r="CG422" t="s">
        <v>120</v>
      </c>
      <c r="CH422" t="s">
        <v>121</v>
      </c>
      <c r="CI422" s="6">
        <v>96950</v>
      </c>
      <c r="CJ422" s="10">
        <v>12.28</v>
      </c>
      <c r="CK422" s="10">
        <v>12.28</v>
      </c>
      <c r="CL422" s="10">
        <v>18.420000000000002</v>
      </c>
      <c r="CM422" s="10">
        <v>18.420000000000002</v>
      </c>
      <c r="CN422" t="s">
        <v>137</v>
      </c>
      <c r="CO422" t="s">
        <v>140</v>
      </c>
      <c r="CP422" t="s">
        <v>138</v>
      </c>
      <c r="CR422" t="s">
        <v>117</v>
      </c>
      <c r="CS422" t="s">
        <v>139</v>
      </c>
      <c r="CT422" t="s">
        <v>140</v>
      </c>
      <c r="CU422" t="s">
        <v>139</v>
      </c>
      <c r="CV422" t="s">
        <v>140</v>
      </c>
      <c r="CW422" t="s">
        <v>139</v>
      </c>
      <c r="CX422" t="s">
        <v>140</v>
      </c>
      <c r="CY422" t="s">
        <v>6616</v>
      </c>
      <c r="CZ422" s="8">
        <v>16702852137</v>
      </c>
      <c r="DA422" t="s">
        <v>6613</v>
      </c>
      <c r="DB422" t="s">
        <v>140</v>
      </c>
      <c r="DC422" t="s">
        <v>139</v>
      </c>
      <c r="DD422" t="s">
        <v>117</v>
      </c>
    </row>
    <row r="423" spans="1:114" ht="15" customHeight="1" x14ac:dyDescent="0.35">
      <c r="A423" t="s">
        <v>14389</v>
      </c>
      <c r="B423" t="s">
        <v>166</v>
      </c>
      <c r="C423" s="1">
        <v>45455</v>
      </c>
      <c r="D423" s="1">
        <v>45589</v>
      </c>
      <c r="E423" t="s">
        <v>116</v>
      </c>
      <c r="F423" s="1">
        <v>45564</v>
      </c>
      <c r="G423" t="s">
        <v>139</v>
      </c>
      <c r="H423" t="s">
        <v>117</v>
      </c>
      <c r="I423" t="s">
        <v>117</v>
      </c>
      <c r="J423" t="s">
        <v>145</v>
      </c>
      <c r="K423" t="s">
        <v>146</v>
      </c>
      <c r="L423" t="s">
        <v>147</v>
      </c>
      <c r="M423" t="s">
        <v>148</v>
      </c>
      <c r="N423" t="s">
        <v>120</v>
      </c>
      <c r="O423" t="s">
        <v>121</v>
      </c>
      <c r="P423" s="6">
        <v>96950</v>
      </c>
      <c r="Q423" t="s">
        <v>122</v>
      </c>
      <c r="S423" s="8">
        <v>16702352883</v>
      </c>
      <c r="T423">
        <v>0</v>
      </c>
      <c r="U423" t="s">
        <v>149</v>
      </c>
      <c r="V423">
        <v>56132</v>
      </c>
      <c r="W423" t="s">
        <v>124</v>
      </c>
      <c r="Y423" t="s">
        <v>151</v>
      </c>
      <c r="Z423" t="s">
        <v>152</v>
      </c>
      <c r="AA423" t="s">
        <v>153</v>
      </c>
      <c r="AB423" t="s">
        <v>154</v>
      </c>
      <c r="AC423" t="s">
        <v>147</v>
      </c>
      <c r="AD423" t="s">
        <v>148</v>
      </c>
      <c r="AE423" t="s">
        <v>120</v>
      </c>
      <c r="AF423" t="s">
        <v>121</v>
      </c>
      <c r="AG423" s="6">
        <v>96950</v>
      </c>
      <c r="AH423" t="s">
        <v>122</v>
      </c>
      <c r="AJ423" s="8">
        <v>16702352883</v>
      </c>
      <c r="AK423">
        <v>0</v>
      </c>
      <c r="AL423" t="s">
        <v>155</v>
      </c>
      <c r="BE423" t="str">
        <f>"49-9071.00"</f>
        <v>49-9071.00</v>
      </c>
      <c r="BF423" t="s">
        <v>156</v>
      </c>
      <c r="BG423" t="s">
        <v>9217</v>
      </c>
      <c r="BH423" t="s">
        <v>158</v>
      </c>
      <c r="BI423">
        <v>5</v>
      </c>
      <c r="BK423" s="1">
        <v>45566</v>
      </c>
      <c r="BL423" s="1">
        <v>46660</v>
      </c>
      <c r="BO423">
        <v>35</v>
      </c>
      <c r="BP423">
        <v>0</v>
      </c>
      <c r="BQ423">
        <v>7</v>
      </c>
      <c r="BR423">
        <v>7</v>
      </c>
      <c r="BS423">
        <v>7</v>
      </c>
      <c r="BT423">
        <v>7</v>
      </c>
      <c r="BU423">
        <v>7</v>
      </c>
      <c r="BV423">
        <v>0</v>
      </c>
      <c r="BW423" t="str">
        <f>"8:00 AM"</f>
        <v>8:00 AM</v>
      </c>
      <c r="BX423" t="str">
        <f>"4:00 PM"</f>
        <v>4:00 PM</v>
      </c>
      <c r="BY423" t="s">
        <v>159</v>
      </c>
      <c r="BZ423">
        <v>0</v>
      </c>
      <c r="CA423">
        <v>12</v>
      </c>
      <c r="CB423" t="s">
        <v>117</v>
      </c>
      <c r="CD423" t="s">
        <v>9218</v>
      </c>
      <c r="CE423" t="s">
        <v>147</v>
      </c>
      <c r="CF423" t="s">
        <v>161</v>
      </c>
      <c r="CG423" t="s">
        <v>120</v>
      </c>
      <c r="CH423" t="s">
        <v>121</v>
      </c>
      <c r="CI423" s="6">
        <v>96950</v>
      </c>
      <c r="CJ423" s="10">
        <v>9.5399999999999991</v>
      </c>
      <c r="CK423" s="10">
        <v>9.5399999999999991</v>
      </c>
      <c r="CL423" s="10">
        <v>14.31</v>
      </c>
      <c r="CM423" s="10">
        <v>14.31</v>
      </c>
      <c r="CN423" t="s">
        <v>137</v>
      </c>
      <c r="CO423" t="s">
        <v>162</v>
      </c>
      <c r="CP423" t="s">
        <v>138</v>
      </c>
      <c r="CR423" t="s">
        <v>117</v>
      </c>
      <c r="CS423" t="s">
        <v>139</v>
      </c>
      <c r="CT423" t="s">
        <v>140</v>
      </c>
      <c r="CU423" t="s">
        <v>139</v>
      </c>
      <c r="CV423" t="s">
        <v>139</v>
      </c>
      <c r="CW423" t="s">
        <v>139</v>
      </c>
      <c r="CX423" t="s">
        <v>140</v>
      </c>
      <c r="CY423" t="s">
        <v>3433</v>
      </c>
      <c r="CZ423" s="8">
        <v>16702352883</v>
      </c>
      <c r="DA423" t="s">
        <v>155</v>
      </c>
      <c r="DB423" t="s">
        <v>164</v>
      </c>
      <c r="DC423" t="s">
        <v>139</v>
      </c>
      <c r="DD423" t="s">
        <v>117</v>
      </c>
    </row>
    <row r="424" spans="1:114" ht="15" customHeight="1" x14ac:dyDescent="0.35">
      <c r="A424" t="s">
        <v>15864</v>
      </c>
      <c r="B424" t="s">
        <v>166</v>
      </c>
      <c r="C424" s="1">
        <v>45455</v>
      </c>
      <c r="D424" s="1">
        <v>45589</v>
      </c>
      <c r="E424" t="s">
        <v>116</v>
      </c>
      <c r="F424" s="1">
        <v>45564</v>
      </c>
      <c r="G424" t="s">
        <v>139</v>
      </c>
      <c r="H424" t="s">
        <v>117</v>
      </c>
      <c r="I424" t="s">
        <v>117</v>
      </c>
      <c r="J424" t="s">
        <v>145</v>
      </c>
      <c r="K424" t="s">
        <v>146</v>
      </c>
      <c r="L424" t="s">
        <v>147</v>
      </c>
      <c r="M424" t="s">
        <v>148</v>
      </c>
      <c r="N424" t="s">
        <v>120</v>
      </c>
      <c r="O424" t="s">
        <v>121</v>
      </c>
      <c r="P424" s="6">
        <v>96950</v>
      </c>
      <c r="Q424" t="s">
        <v>122</v>
      </c>
      <c r="S424" s="8">
        <v>16702352883</v>
      </c>
      <c r="T424">
        <v>0</v>
      </c>
      <c r="U424" t="s">
        <v>149</v>
      </c>
      <c r="V424">
        <v>56132</v>
      </c>
      <c r="W424" t="s">
        <v>124</v>
      </c>
      <c r="Y424" t="s">
        <v>151</v>
      </c>
      <c r="Z424" t="s">
        <v>152</v>
      </c>
      <c r="AA424" t="s">
        <v>153</v>
      </c>
      <c r="AB424" t="s">
        <v>154</v>
      </c>
      <c r="AC424" t="s">
        <v>147</v>
      </c>
      <c r="AD424" t="s">
        <v>148</v>
      </c>
      <c r="AE424" t="s">
        <v>120</v>
      </c>
      <c r="AF424" t="s">
        <v>121</v>
      </c>
      <c r="AG424" s="6">
        <v>96950</v>
      </c>
      <c r="AH424" t="s">
        <v>122</v>
      </c>
      <c r="AJ424" s="8">
        <v>16702352883</v>
      </c>
      <c r="AK424">
        <v>0</v>
      </c>
      <c r="AL424" t="s">
        <v>155</v>
      </c>
      <c r="BE424" t="str">
        <f>"39-9011.00"</f>
        <v>39-9011.00</v>
      </c>
      <c r="BF424" t="s">
        <v>614</v>
      </c>
      <c r="BG424" t="s">
        <v>9206</v>
      </c>
      <c r="BH424" t="s">
        <v>772</v>
      </c>
      <c r="BI424">
        <v>5</v>
      </c>
      <c r="BK424" s="1">
        <v>45566</v>
      </c>
      <c r="BL424" s="1">
        <v>46660</v>
      </c>
      <c r="BO424">
        <v>35</v>
      </c>
      <c r="BP424">
        <v>0</v>
      </c>
      <c r="BQ424">
        <v>7</v>
      </c>
      <c r="BR424">
        <v>7</v>
      </c>
      <c r="BS424">
        <v>7</v>
      </c>
      <c r="BT424">
        <v>7</v>
      </c>
      <c r="BU424">
        <v>7</v>
      </c>
      <c r="BV424">
        <v>0</v>
      </c>
      <c r="BW424" t="str">
        <f>"8:00 AM"</f>
        <v>8:00 AM</v>
      </c>
      <c r="BX424" t="str">
        <f>"4:00 PM"</f>
        <v>4:00 PM</v>
      </c>
      <c r="BY424" t="s">
        <v>159</v>
      </c>
      <c r="BZ424">
        <v>0</v>
      </c>
      <c r="CA424">
        <v>12</v>
      </c>
      <c r="CB424" t="s">
        <v>117</v>
      </c>
      <c r="CD424" t="s">
        <v>9207</v>
      </c>
      <c r="CE424" t="s">
        <v>147</v>
      </c>
      <c r="CF424" t="s">
        <v>161</v>
      </c>
      <c r="CG424" t="s">
        <v>120</v>
      </c>
      <c r="CH424" t="s">
        <v>121</v>
      </c>
      <c r="CI424" s="6">
        <v>96950</v>
      </c>
      <c r="CJ424" s="10">
        <v>7.79</v>
      </c>
      <c r="CK424" s="10">
        <v>7.79</v>
      </c>
      <c r="CL424" s="10">
        <v>11.69</v>
      </c>
      <c r="CM424" s="10">
        <v>11.69</v>
      </c>
      <c r="CN424" t="s">
        <v>137</v>
      </c>
      <c r="CO424" t="s">
        <v>162</v>
      </c>
      <c r="CP424" t="s">
        <v>138</v>
      </c>
      <c r="CR424" t="s">
        <v>117</v>
      </c>
      <c r="CS424" t="s">
        <v>139</v>
      </c>
      <c r="CT424" t="s">
        <v>140</v>
      </c>
      <c r="CU424" t="s">
        <v>139</v>
      </c>
      <c r="CV424" t="s">
        <v>139</v>
      </c>
      <c r="CW424" t="s">
        <v>139</v>
      </c>
      <c r="CX424" t="s">
        <v>140</v>
      </c>
      <c r="CY424" t="s">
        <v>3433</v>
      </c>
      <c r="CZ424" s="8">
        <v>16702352883</v>
      </c>
      <c r="DA424" t="s">
        <v>155</v>
      </c>
      <c r="DB424" t="s">
        <v>164</v>
      </c>
      <c r="DC424" t="s">
        <v>139</v>
      </c>
      <c r="DD424" t="s">
        <v>117</v>
      </c>
    </row>
    <row r="425" spans="1:114" ht="15" customHeight="1" x14ac:dyDescent="0.35">
      <c r="A425" t="s">
        <v>9048</v>
      </c>
      <c r="B425" t="s">
        <v>166</v>
      </c>
      <c r="C425" s="1">
        <v>45461</v>
      </c>
      <c r="D425" s="1">
        <v>45589</v>
      </c>
      <c r="E425" t="s">
        <v>211</v>
      </c>
      <c r="G425" t="s">
        <v>117</v>
      </c>
      <c r="H425" t="s">
        <v>117</v>
      </c>
      <c r="I425" t="s">
        <v>117</v>
      </c>
      <c r="J425" t="s">
        <v>145</v>
      </c>
      <c r="K425" t="s">
        <v>146</v>
      </c>
      <c r="L425" t="s">
        <v>7449</v>
      </c>
      <c r="M425" t="s">
        <v>9049</v>
      </c>
      <c r="N425" t="s">
        <v>120</v>
      </c>
      <c r="O425" t="s">
        <v>121</v>
      </c>
      <c r="P425" s="6">
        <v>96950</v>
      </c>
      <c r="Q425" t="s">
        <v>122</v>
      </c>
      <c r="S425" s="8">
        <v>16702352883</v>
      </c>
      <c r="T425">
        <v>0</v>
      </c>
      <c r="U425" t="s">
        <v>149</v>
      </c>
      <c r="V425">
        <v>56132</v>
      </c>
      <c r="W425" t="s">
        <v>124</v>
      </c>
      <c r="Y425" t="s">
        <v>151</v>
      </c>
      <c r="Z425" t="s">
        <v>152</v>
      </c>
      <c r="AA425" t="s">
        <v>153</v>
      </c>
      <c r="AB425" t="s">
        <v>154</v>
      </c>
      <c r="AC425" t="s">
        <v>9050</v>
      </c>
      <c r="AD425" t="s">
        <v>9049</v>
      </c>
      <c r="AE425" t="s">
        <v>120</v>
      </c>
      <c r="AF425" t="s">
        <v>121</v>
      </c>
      <c r="AG425" s="6">
        <v>96950</v>
      </c>
      <c r="AH425" t="s">
        <v>122</v>
      </c>
      <c r="AJ425" s="8">
        <v>16702352883</v>
      </c>
      <c r="AK425">
        <v>0</v>
      </c>
      <c r="AL425" t="s">
        <v>155</v>
      </c>
      <c r="BE425" t="str">
        <f>"31-9011.00"</f>
        <v>31-9011.00</v>
      </c>
      <c r="BF425" t="s">
        <v>225</v>
      </c>
      <c r="BG425" t="s">
        <v>9051</v>
      </c>
      <c r="BH425" t="s">
        <v>227</v>
      </c>
      <c r="BI425">
        <v>5</v>
      </c>
      <c r="BK425" s="1">
        <v>45536</v>
      </c>
      <c r="BL425" s="1">
        <v>45900</v>
      </c>
      <c r="BO425">
        <v>35</v>
      </c>
      <c r="BP425">
        <v>0</v>
      </c>
      <c r="BQ425">
        <v>7</v>
      </c>
      <c r="BR425">
        <v>7</v>
      </c>
      <c r="BS425">
        <v>7</v>
      </c>
      <c r="BT425">
        <v>7</v>
      </c>
      <c r="BU425">
        <v>7</v>
      </c>
      <c r="BV425">
        <v>0</v>
      </c>
      <c r="BW425" t="str">
        <f>"11:00 AM"</f>
        <v>11:00 AM</v>
      </c>
      <c r="BX425" t="str">
        <f>"6:00 PM"</f>
        <v>6:00 PM</v>
      </c>
      <c r="BY425" t="s">
        <v>159</v>
      </c>
      <c r="BZ425">
        <v>6</v>
      </c>
      <c r="CA425">
        <v>12</v>
      </c>
      <c r="CB425" t="s">
        <v>117</v>
      </c>
      <c r="CD425" t="s">
        <v>9052</v>
      </c>
      <c r="CE425" t="s">
        <v>147</v>
      </c>
      <c r="CF425" t="s">
        <v>161</v>
      </c>
      <c r="CG425" t="s">
        <v>120</v>
      </c>
      <c r="CH425" t="s">
        <v>121</v>
      </c>
      <c r="CI425" s="6">
        <v>96950</v>
      </c>
      <c r="CJ425" s="10">
        <v>12.26</v>
      </c>
      <c r="CK425" s="10">
        <v>12.26</v>
      </c>
      <c r="CL425" s="10">
        <v>18.39</v>
      </c>
      <c r="CM425" s="10">
        <v>18.39</v>
      </c>
      <c r="CN425" t="s">
        <v>137</v>
      </c>
      <c r="CO425" t="s">
        <v>140</v>
      </c>
      <c r="CP425" t="s">
        <v>138</v>
      </c>
      <c r="CR425" t="s">
        <v>117</v>
      </c>
      <c r="CS425" t="s">
        <v>139</v>
      </c>
      <c r="CT425" t="s">
        <v>140</v>
      </c>
      <c r="CU425" t="s">
        <v>139</v>
      </c>
      <c r="CV425" t="s">
        <v>139</v>
      </c>
      <c r="CW425" t="s">
        <v>139</v>
      </c>
      <c r="CX425" t="s">
        <v>140</v>
      </c>
      <c r="CY425" t="s">
        <v>3433</v>
      </c>
      <c r="CZ425" s="8">
        <v>16702352883</v>
      </c>
      <c r="DA425" t="s">
        <v>155</v>
      </c>
      <c r="DB425" t="s">
        <v>140</v>
      </c>
      <c r="DC425" t="s">
        <v>139</v>
      </c>
      <c r="DD425" t="s">
        <v>117</v>
      </c>
    </row>
    <row r="426" spans="1:114" ht="15" customHeight="1" x14ac:dyDescent="0.35">
      <c r="A426" t="s">
        <v>9268</v>
      </c>
      <c r="B426" t="s">
        <v>166</v>
      </c>
      <c r="C426" s="1">
        <v>45461</v>
      </c>
      <c r="D426" s="1">
        <v>45589</v>
      </c>
      <c r="E426" t="s">
        <v>116</v>
      </c>
      <c r="F426" s="1">
        <v>45595</v>
      </c>
      <c r="G426" t="s">
        <v>117</v>
      </c>
      <c r="H426" t="s">
        <v>117</v>
      </c>
      <c r="I426" t="s">
        <v>117</v>
      </c>
      <c r="J426" t="s">
        <v>145</v>
      </c>
      <c r="K426" t="s">
        <v>146</v>
      </c>
      <c r="L426" t="s">
        <v>147</v>
      </c>
      <c r="M426" t="s">
        <v>148</v>
      </c>
      <c r="N426" t="s">
        <v>120</v>
      </c>
      <c r="O426" t="s">
        <v>121</v>
      </c>
      <c r="P426" s="6">
        <v>96950</v>
      </c>
      <c r="Q426" t="s">
        <v>122</v>
      </c>
      <c r="S426" s="8">
        <v>16702352883</v>
      </c>
      <c r="T426">
        <v>0</v>
      </c>
      <c r="U426" t="s">
        <v>149</v>
      </c>
      <c r="V426">
        <v>56132</v>
      </c>
      <c r="W426" t="s">
        <v>124</v>
      </c>
      <c r="Y426" t="s">
        <v>151</v>
      </c>
      <c r="Z426" t="s">
        <v>152</v>
      </c>
      <c r="AA426" t="s">
        <v>153</v>
      </c>
      <c r="AB426" t="s">
        <v>154</v>
      </c>
      <c r="AC426" t="s">
        <v>147</v>
      </c>
      <c r="AD426" t="s">
        <v>148</v>
      </c>
      <c r="AE426" t="s">
        <v>120</v>
      </c>
      <c r="AF426" t="s">
        <v>121</v>
      </c>
      <c r="AG426" s="6">
        <v>96950</v>
      </c>
      <c r="AH426" t="s">
        <v>122</v>
      </c>
      <c r="AJ426" s="8">
        <v>16702352883</v>
      </c>
      <c r="AK426">
        <v>0</v>
      </c>
      <c r="AL426" t="s">
        <v>155</v>
      </c>
      <c r="BE426" t="str">
        <f>"53-7065.00"</f>
        <v>53-7065.00</v>
      </c>
      <c r="BF426" t="s">
        <v>255</v>
      </c>
      <c r="BG426" t="s">
        <v>9076</v>
      </c>
      <c r="BH426" t="s">
        <v>9077</v>
      </c>
      <c r="BI426">
        <v>4</v>
      </c>
      <c r="BK426" s="1">
        <v>45597</v>
      </c>
      <c r="BL426" s="1">
        <v>45961</v>
      </c>
      <c r="BO426">
        <v>35</v>
      </c>
      <c r="BP426">
        <v>0</v>
      </c>
      <c r="BQ426">
        <v>7</v>
      </c>
      <c r="BR426">
        <v>7</v>
      </c>
      <c r="BS426">
        <v>7</v>
      </c>
      <c r="BT426">
        <v>7</v>
      </c>
      <c r="BU426">
        <v>7</v>
      </c>
      <c r="BV426">
        <v>0</v>
      </c>
      <c r="BW426" t="str">
        <f>"8:00 AM"</f>
        <v>8:00 AM</v>
      </c>
      <c r="BX426" t="str">
        <f>"4:00 PM"</f>
        <v>4:00 PM</v>
      </c>
      <c r="BY426" t="s">
        <v>159</v>
      </c>
      <c r="BZ426">
        <v>0</v>
      </c>
      <c r="CA426">
        <v>3</v>
      </c>
      <c r="CB426" t="s">
        <v>117</v>
      </c>
      <c r="CD426" t="s">
        <v>9269</v>
      </c>
      <c r="CE426" t="s">
        <v>147</v>
      </c>
      <c r="CF426" t="s">
        <v>161</v>
      </c>
      <c r="CG426" t="s">
        <v>120</v>
      </c>
      <c r="CH426" t="s">
        <v>121</v>
      </c>
      <c r="CI426" s="6">
        <v>96950</v>
      </c>
      <c r="CJ426" s="10">
        <v>8.56</v>
      </c>
      <c r="CK426" s="10">
        <v>8.56</v>
      </c>
      <c r="CL426" s="10">
        <v>12.84</v>
      </c>
      <c r="CM426" s="10">
        <v>12.84</v>
      </c>
      <c r="CN426" t="s">
        <v>137</v>
      </c>
      <c r="CO426" t="s">
        <v>162</v>
      </c>
      <c r="CP426" t="s">
        <v>138</v>
      </c>
      <c r="CR426" t="s">
        <v>117</v>
      </c>
      <c r="CS426" t="s">
        <v>139</v>
      </c>
      <c r="CT426" t="s">
        <v>140</v>
      </c>
      <c r="CU426" t="s">
        <v>139</v>
      </c>
      <c r="CV426" t="s">
        <v>139</v>
      </c>
      <c r="CW426" t="s">
        <v>139</v>
      </c>
      <c r="CX426" t="s">
        <v>140</v>
      </c>
      <c r="CY426" t="s">
        <v>3210</v>
      </c>
      <c r="CZ426" s="8">
        <v>16702352883</v>
      </c>
      <c r="DA426" t="s">
        <v>155</v>
      </c>
      <c r="DB426" t="s">
        <v>140</v>
      </c>
      <c r="DC426" t="s">
        <v>139</v>
      </c>
      <c r="DD426" t="s">
        <v>117</v>
      </c>
    </row>
    <row r="427" spans="1:114" ht="15" customHeight="1" x14ac:dyDescent="0.35">
      <c r="A427" t="s">
        <v>3432</v>
      </c>
      <c r="B427" t="s">
        <v>166</v>
      </c>
      <c r="C427" s="1">
        <v>45461</v>
      </c>
      <c r="D427" s="1">
        <v>45589</v>
      </c>
      <c r="E427" t="s">
        <v>116</v>
      </c>
      <c r="F427" s="1">
        <v>45595</v>
      </c>
      <c r="G427" t="s">
        <v>117</v>
      </c>
      <c r="H427" t="s">
        <v>117</v>
      </c>
      <c r="I427" t="s">
        <v>117</v>
      </c>
      <c r="J427" t="s">
        <v>145</v>
      </c>
      <c r="K427" t="s">
        <v>146</v>
      </c>
      <c r="L427" t="s">
        <v>147</v>
      </c>
      <c r="M427" t="s">
        <v>148</v>
      </c>
      <c r="N427" t="s">
        <v>120</v>
      </c>
      <c r="O427" t="s">
        <v>121</v>
      </c>
      <c r="P427" s="6">
        <v>96950</v>
      </c>
      <c r="Q427" t="s">
        <v>122</v>
      </c>
      <c r="S427" s="8">
        <v>16702352883</v>
      </c>
      <c r="T427">
        <v>0</v>
      </c>
      <c r="U427" t="s">
        <v>149</v>
      </c>
      <c r="V427">
        <v>56132</v>
      </c>
      <c r="W427" t="s">
        <v>124</v>
      </c>
      <c r="Y427" t="s">
        <v>151</v>
      </c>
      <c r="Z427" t="s">
        <v>152</v>
      </c>
      <c r="AA427" t="s">
        <v>153</v>
      </c>
      <c r="AB427" t="s">
        <v>154</v>
      </c>
      <c r="AC427" t="s">
        <v>147</v>
      </c>
      <c r="AD427" t="s">
        <v>148</v>
      </c>
      <c r="AE427" t="s">
        <v>120</v>
      </c>
      <c r="AF427" t="s">
        <v>121</v>
      </c>
      <c r="AG427" s="6">
        <v>96950</v>
      </c>
      <c r="AH427" t="s">
        <v>122</v>
      </c>
      <c r="AJ427" s="8">
        <v>16702352883</v>
      </c>
      <c r="AK427">
        <v>0</v>
      </c>
      <c r="AL427" t="s">
        <v>155</v>
      </c>
      <c r="BE427" t="str">
        <f>"43-3031.00"</f>
        <v>43-3031.00</v>
      </c>
      <c r="BF427" t="s">
        <v>357</v>
      </c>
      <c r="BG427" t="s">
        <v>3207</v>
      </c>
      <c r="BH427" t="s">
        <v>3208</v>
      </c>
      <c r="BI427">
        <v>5</v>
      </c>
      <c r="BK427" s="1">
        <v>45597</v>
      </c>
      <c r="BL427" s="1">
        <v>45961</v>
      </c>
      <c r="BO427">
        <v>35</v>
      </c>
      <c r="BP427">
        <v>0</v>
      </c>
      <c r="BQ427">
        <v>7</v>
      </c>
      <c r="BR427">
        <v>7</v>
      </c>
      <c r="BS427">
        <v>7</v>
      </c>
      <c r="BT427">
        <v>7</v>
      </c>
      <c r="BU427">
        <v>7</v>
      </c>
      <c r="BV427">
        <v>0</v>
      </c>
      <c r="BW427" t="str">
        <f>"8:00 AM"</f>
        <v>8:00 AM</v>
      </c>
      <c r="BX427" t="str">
        <f>"4:00 PM"</f>
        <v>4:00 PM</v>
      </c>
      <c r="BY427" t="s">
        <v>159</v>
      </c>
      <c r="BZ427">
        <v>0</v>
      </c>
      <c r="CA427">
        <v>12</v>
      </c>
      <c r="CB427" t="s">
        <v>117</v>
      </c>
      <c r="CD427" t="s">
        <v>3209</v>
      </c>
      <c r="CE427" t="s">
        <v>147</v>
      </c>
      <c r="CF427" t="s">
        <v>161</v>
      </c>
      <c r="CG427" t="s">
        <v>120</v>
      </c>
      <c r="CH427" t="s">
        <v>121</v>
      </c>
      <c r="CI427" s="6">
        <v>96950</v>
      </c>
      <c r="CJ427" s="10">
        <v>11.43</v>
      </c>
      <c r="CK427" s="10">
        <v>11.43</v>
      </c>
      <c r="CL427" s="10">
        <v>17.149999999999999</v>
      </c>
      <c r="CM427" s="10">
        <v>17.149999999999999</v>
      </c>
      <c r="CN427" t="s">
        <v>137</v>
      </c>
      <c r="CP427" t="s">
        <v>138</v>
      </c>
      <c r="CR427" t="s">
        <v>117</v>
      </c>
      <c r="CS427" t="s">
        <v>139</v>
      </c>
      <c r="CT427" t="s">
        <v>140</v>
      </c>
      <c r="CU427" t="s">
        <v>139</v>
      </c>
      <c r="CV427" t="s">
        <v>139</v>
      </c>
      <c r="CW427" t="s">
        <v>139</v>
      </c>
      <c r="CX427" t="s">
        <v>140</v>
      </c>
      <c r="CY427" t="s">
        <v>3433</v>
      </c>
      <c r="CZ427" s="8">
        <v>16702352883</v>
      </c>
      <c r="DA427" t="s">
        <v>155</v>
      </c>
      <c r="DB427" t="s">
        <v>164</v>
      </c>
      <c r="DC427" t="s">
        <v>139</v>
      </c>
      <c r="DD427" t="s">
        <v>117</v>
      </c>
    </row>
    <row r="428" spans="1:114" ht="15" customHeight="1" x14ac:dyDescent="0.35">
      <c r="A428" t="s">
        <v>6437</v>
      </c>
      <c r="B428" t="s">
        <v>166</v>
      </c>
      <c r="C428" s="1">
        <v>45489</v>
      </c>
      <c r="D428" s="1">
        <v>45589</v>
      </c>
      <c r="E428" t="s">
        <v>116</v>
      </c>
      <c r="F428" s="1">
        <v>45564</v>
      </c>
      <c r="G428" t="s">
        <v>117</v>
      </c>
      <c r="H428" t="s">
        <v>117</v>
      </c>
      <c r="I428" t="s">
        <v>117</v>
      </c>
      <c r="J428" t="s">
        <v>3105</v>
      </c>
      <c r="L428" t="s">
        <v>135</v>
      </c>
      <c r="N428" t="s">
        <v>136</v>
      </c>
      <c r="O428" t="s">
        <v>121</v>
      </c>
      <c r="P428" s="6">
        <v>96950</v>
      </c>
      <c r="Q428" t="s">
        <v>122</v>
      </c>
      <c r="R428" t="s">
        <v>1677</v>
      </c>
      <c r="S428" s="8">
        <v>16707891106</v>
      </c>
      <c r="U428" t="s">
        <v>1722</v>
      </c>
      <c r="V428">
        <v>814110</v>
      </c>
      <c r="W428" t="s">
        <v>124</v>
      </c>
      <c r="Y428" t="s">
        <v>125</v>
      </c>
      <c r="Z428" t="s">
        <v>126</v>
      </c>
      <c r="AA428" t="s">
        <v>1723</v>
      </c>
      <c r="AB428" t="s">
        <v>657</v>
      </c>
      <c r="AC428" t="s">
        <v>135</v>
      </c>
      <c r="AE428" t="s">
        <v>120</v>
      </c>
      <c r="AF428" t="s">
        <v>121</v>
      </c>
      <c r="AG428" s="6">
        <v>96950</v>
      </c>
      <c r="AH428" t="s">
        <v>122</v>
      </c>
      <c r="AI428" t="s">
        <v>469</v>
      </c>
      <c r="AJ428" s="8">
        <v>16707891106</v>
      </c>
      <c r="AL428" t="s">
        <v>1727</v>
      </c>
      <c r="BE428" t="str">
        <f>"35-2014.00"</f>
        <v>35-2014.00</v>
      </c>
      <c r="BF428" t="s">
        <v>191</v>
      </c>
      <c r="BG428" t="s">
        <v>6438</v>
      </c>
      <c r="BH428" t="s">
        <v>193</v>
      </c>
      <c r="BI428">
        <v>20</v>
      </c>
      <c r="BK428" s="1">
        <v>45566</v>
      </c>
      <c r="BL428" s="1">
        <v>45930</v>
      </c>
      <c r="BO428">
        <v>35</v>
      </c>
      <c r="BP428">
        <v>0</v>
      </c>
      <c r="BQ428">
        <v>7</v>
      </c>
      <c r="BR428">
        <v>7</v>
      </c>
      <c r="BS428">
        <v>7</v>
      </c>
      <c r="BT428">
        <v>7</v>
      </c>
      <c r="BU428">
        <v>7</v>
      </c>
      <c r="BV428">
        <v>0</v>
      </c>
      <c r="BW428" t="str">
        <f>"8:00 AM"</f>
        <v>8:00 AM</v>
      </c>
      <c r="BX428" t="str">
        <f>"4:00 PM"</f>
        <v>4:00 PM</v>
      </c>
      <c r="BY428" t="s">
        <v>133</v>
      </c>
      <c r="BZ428">
        <v>0</v>
      </c>
      <c r="CA428">
        <v>3</v>
      </c>
      <c r="CB428" t="s">
        <v>117</v>
      </c>
      <c r="CD428" t="s">
        <v>3108</v>
      </c>
      <c r="CE428" t="s">
        <v>135</v>
      </c>
      <c r="CG428" t="s">
        <v>120</v>
      </c>
      <c r="CH428" t="s">
        <v>121</v>
      </c>
      <c r="CI428" s="6">
        <v>96950</v>
      </c>
      <c r="CJ428" s="10">
        <v>8.69</v>
      </c>
      <c r="CK428" s="10">
        <v>8.69</v>
      </c>
      <c r="CL428" s="10">
        <v>13.03</v>
      </c>
      <c r="CM428" s="10">
        <v>13.03</v>
      </c>
      <c r="CN428" t="s">
        <v>137</v>
      </c>
      <c r="CP428" t="s">
        <v>138</v>
      </c>
      <c r="CR428" t="s">
        <v>117</v>
      </c>
      <c r="CS428" t="s">
        <v>139</v>
      </c>
      <c r="CT428" t="s">
        <v>140</v>
      </c>
      <c r="CU428" t="s">
        <v>139</v>
      </c>
      <c r="CV428" t="s">
        <v>140</v>
      </c>
      <c r="CW428" t="s">
        <v>139</v>
      </c>
      <c r="CX428" t="s">
        <v>140</v>
      </c>
      <c r="CY428" t="s">
        <v>3109</v>
      </c>
      <c r="CZ428" s="8">
        <v>16707891106</v>
      </c>
      <c r="DA428" t="s">
        <v>1727</v>
      </c>
      <c r="DB428" t="s">
        <v>309</v>
      </c>
      <c r="DC428" t="s">
        <v>139</v>
      </c>
      <c r="DD428" t="s">
        <v>117</v>
      </c>
    </row>
    <row r="429" spans="1:114" ht="15" customHeight="1" x14ac:dyDescent="0.35">
      <c r="A429" t="s">
        <v>11124</v>
      </c>
      <c r="B429" t="s">
        <v>166</v>
      </c>
      <c r="C429" s="1">
        <v>45489</v>
      </c>
      <c r="D429" s="1">
        <v>45589</v>
      </c>
      <c r="E429" t="s">
        <v>116</v>
      </c>
      <c r="F429" s="1">
        <v>45565</v>
      </c>
      <c r="G429" t="s">
        <v>139</v>
      </c>
      <c r="H429" t="s">
        <v>117</v>
      </c>
      <c r="I429" t="s">
        <v>117</v>
      </c>
      <c r="J429" t="s">
        <v>3105</v>
      </c>
      <c r="L429" t="s">
        <v>135</v>
      </c>
      <c r="N429" t="s">
        <v>136</v>
      </c>
      <c r="O429" t="s">
        <v>121</v>
      </c>
      <c r="P429" s="6">
        <v>96950</v>
      </c>
      <c r="Q429" t="s">
        <v>122</v>
      </c>
      <c r="R429" t="s">
        <v>1677</v>
      </c>
      <c r="S429" s="8">
        <v>16707891106</v>
      </c>
      <c r="U429" t="s">
        <v>1722</v>
      </c>
      <c r="V429">
        <v>814110</v>
      </c>
      <c r="W429" t="s">
        <v>124</v>
      </c>
      <c r="Y429" t="s">
        <v>125</v>
      </c>
      <c r="Z429" t="s">
        <v>126</v>
      </c>
      <c r="AA429" t="s">
        <v>1723</v>
      </c>
      <c r="AB429" t="s">
        <v>657</v>
      </c>
      <c r="AC429" t="s">
        <v>135</v>
      </c>
      <c r="AE429" t="s">
        <v>120</v>
      </c>
      <c r="AF429" t="s">
        <v>121</v>
      </c>
      <c r="AG429" s="6">
        <v>96950</v>
      </c>
      <c r="AH429" t="s">
        <v>122</v>
      </c>
      <c r="AI429" t="s">
        <v>469</v>
      </c>
      <c r="AJ429" s="8">
        <v>16707891106</v>
      </c>
      <c r="AL429" t="s">
        <v>1727</v>
      </c>
      <c r="BE429" t="str">
        <f>"35-2014.00"</f>
        <v>35-2014.00</v>
      </c>
      <c r="BF429" t="s">
        <v>191</v>
      </c>
      <c r="BG429" t="s">
        <v>11125</v>
      </c>
      <c r="BH429" t="s">
        <v>11126</v>
      </c>
      <c r="BI429">
        <v>20</v>
      </c>
      <c r="BK429" s="1">
        <v>45566</v>
      </c>
      <c r="BL429" s="1">
        <v>46660</v>
      </c>
      <c r="BO429">
        <v>35</v>
      </c>
      <c r="BP429">
        <v>0</v>
      </c>
      <c r="BQ429">
        <v>7</v>
      </c>
      <c r="BR429">
        <v>7</v>
      </c>
      <c r="BS429">
        <v>7</v>
      </c>
      <c r="BT429">
        <v>7</v>
      </c>
      <c r="BU429">
        <v>7</v>
      </c>
      <c r="BV429">
        <v>0</v>
      </c>
      <c r="BW429" t="str">
        <f>"8:00 AM"</f>
        <v>8:00 AM</v>
      </c>
      <c r="BX429" t="str">
        <f>"4:00 PM"</f>
        <v>4:00 PM</v>
      </c>
      <c r="BY429" t="s">
        <v>133</v>
      </c>
      <c r="BZ429">
        <v>0</v>
      </c>
      <c r="CA429">
        <v>3</v>
      </c>
      <c r="CB429" t="s">
        <v>117</v>
      </c>
      <c r="CD429" t="s">
        <v>3108</v>
      </c>
      <c r="CE429" t="s">
        <v>135</v>
      </c>
      <c r="CG429" t="s">
        <v>120</v>
      </c>
      <c r="CH429" t="s">
        <v>121</v>
      </c>
      <c r="CI429" s="6">
        <v>96950</v>
      </c>
      <c r="CJ429" s="10">
        <v>8.69</v>
      </c>
      <c r="CK429" s="10">
        <v>8.69</v>
      </c>
      <c r="CL429" s="10">
        <v>13.03</v>
      </c>
      <c r="CM429" s="10">
        <v>13.03</v>
      </c>
      <c r="CN429" t="s">
        <v>137</v>
      </c>
      <c r="CP429" t="s">
        <v>138</v>
      </c>
      <c r="CR429" t="s">
        <v>117</v>
      </c>
      <c r="CS429" t="s">
        <v>139</v>
      </c>
      <c r="CT429" t="s">
        <v>140</v>
      </c>
      <c r="CU429" t="s">
        <v>139</v>
      </c>
      <c r="CV429" t="s">
        <v>140</v>
      </c>
      <c r="CW429" t="s">
        <v>139</v>
      </c>
      <c r="CX429" t="s">
        <v>140</v>
      </c>
      <c r="CY429" t="s">
        <v>3109</v>
      </c>
      <c r="CZ429" s="8">
        <v>16707891106</v>
      </c>
      <c r="DA429" t="s">
        <v>1727</v>
      </c>
      <c r="DB429" t="s">
        <v>309</v>
      </c>
      <c r="DC429" t="s">
        <v>139</v>
      </c>
      <c r="DD429" t="s">
        <v>117</v>
      </c>
    </row>
    <row r="430" spans="1:114" ht="15" customHeight="1" x14ac:dyDescent="0.35">
      <c r="A430" t="s">
        <v>3104</v>
      </c>
      <c r="B430" t="s">
        <v>166</v>
      </c>
      <c r="C430" s="1">
        <v>45489</v>
      </c>
      <c r="D430" s="1">
        <v>45589</v>
      </c>
      <c r="E430" t="s">
        <v>211</v>
      </c>
      <c r="G430" t="s">
        <v>117</v>
      </c>
      <c r="H430" t="s">
        <v>117</v>
      </c>
      <c r="I430" t="s">
        <v>117</v>
      </c>
      <c r="J430" t="s">
        <v>3105</v>
      </c>
      <c r="L430" t="s">
        <v>135</v>
      </c>
      <c r="N430" t="s">
        <v>136</v>
      </c>
      <c r="O430" t="s">
        <v>121</v>
      </c>
      <c r="P430" s="6">
        <v>96950</v>
      </c>
      <c r="Q430" t="s">
        <v>122</v>
      </c>
      <c r="R430" t="s">
        <v>1677</v>
      </c>
      <c r="S430" s="8">
        <v>16707891106</v>
      </c>
      <c r="U430" t="s">
        <v>1722</v>
      </c>
      <c r="V430">
        <v>238290</v>
      </c>
      <c r="W430" t="s">
        <v>124</v>
      </c>
      <c r="Y430" t="s">
        <v>125</v>
      </c>
      <c r="Z430" t="s">
        <v>126</v>
      </c>
      <c r="AA430" t="s">
        <v>1723</v>
      </c>
      <c r="AB430" t="s">
        <v>657</v>
      </c>
      <c r="AC430" t="s">
        <v>135</v>
      </c>
      <c r="AE430" t="s">
        <v>120</v>
      </c>
      <c r="AF430" t="s">
        <v>121</v>
      </c>
      <c r="AG430" s="6">
        <v>96950</v>
      </c>
      <c r="AH430" t="s">
        <v>122</v>
      </c>
      <c r="AI430" t="s">
        <v>469</v>
      </c>
      <c r="AJ430" s="8">
        <v>16707891106</v>
      </c>
      <c r="AL430" t="s">
        <v>1727</v>
      </c>
      <c r="BE430" t="str">
        <f>"35-2021.00"</f>
        <v>35-2021.00</v>
      </c>
      <c r="BF430" t="s">
        <v>438</v>
      </c>
      <c r="BG430" t="s">
        <v>3106</v>
      </c>
      <c r="BH430" t="s">
        <v>3107</v>
      </c>
      <c r="BI430">
        <v>20</v>
      </c>
      <c r="BK430" s="1">
        <v>45566</v>
      </c>
      <c r="BL430" s="1">
        <v>45930</v>
      </c>
      <c r="BO430">
        <v>35</v>
      </c>
      <c r="BP430">
        <v>0</v>
      </c>
      <c r="BQ430">
        <v>7</v>
      </c>
      <c r="BR430">
        <v>7</v>
      </c>
      <c r="BS430">
        <v>7</v>
      </c>
      <c r="BT430">
        <v>7</v>
      </c>
      <c r="BU430">
        <v>7</v>
      </c>
      <c r="BV430">
        <v>0</v>
      </c>
      <c r="BW430" t="str">
        <f>"8:00 AM"</f>
        <v>8:00 AM</v>
      </c>
      <c r="BX430" t="str">
        <f>"4:00 PM"</f>
        <v>4:00 PM</v>
      </c>
      <c r="BY430" t="s">
        <v>133</v>
      </c>
      <c r="BZ430">
        <v>0</v>
      </c>
      <c r="CA430">
        <v>3</v>
      </c>
      <c r="CB430" t="s">
        <v>117</v>
      </c>
      <c r="CD430" t="s">
        <v>3108</v>
      </c>
      <c r="CE430" t="s">
        <v>135</v>
      </c>
      <c r="CG430" t="s">
        <v>120</v>
      </c>
      <c r="CH430" t="s">
        <v>121</v>
      </c>
      <c r="CI430" s="6">
        <v>96950</v>
      </c>
      <c r="CJ430" s="10">
        <v>7.95</v>
      </c>
      <c r="CK430" s="10">
        <v>7.95</v>
      </c>
      <c r="CL430" s="10">
        <v>11.92</v>
      </c>
      <c r="CM430" s="10">
        <v>11.92</v>
      </c>
      <c r="CN430" t="s">
        <v>137</v>
      </c>
      <c r="CP430" t="s">
        <v>138</v>
      </c>
      <c r="CR430" t="s">
        <v>117</v>
      </c>
      <c r="CS430" t="s">
        <v>139</v>
      </c>
      <c r="CT430" t="s">
        <v>140</v>
      </c>
      <c r="CU430" t="s">
        <v>139</v>
      </c>
      <c r="CV430" t="s">
        <v>140</v>
      </c>
      <c r="CW430" t="s">
        <v>139</v>
      </c>
      <c r="CX430" t="s">
        <v>140</v>
      </c>
      <c r="CY430" t="s">
        <v>3109</v>
      </c>
      <c r="CZ430" s="8">
        <v>16707891106</v>
      </c>
      <c r="DA430" t="s">
        <v>1727</v>
      </c>
      <c r="DB430" t="s">
        <v>309</v>
      </c>
      <c r="DC430" t="s">
        <v>139</v>
      </c>
      <c r="DD430" t="s">
        <v>117</v>
      </c>
    </row>
    <row r="431" spans="1:114" ht="15" customHeight="1" x14ac:dyDescent="0.35">
      <c r="A431" t="s">
        <v>12909</v>
      </c>
      <c r="B431" t="s">
        <v>166</v>
      </c>
      <c r="C431" s="1">
        <v>45489</v>
      </c>
      <c r="D431" s="1">
        <v>45589</v>
      </c>
      <c r="E431" t="s">
        <v>116</v>
      </c>
      <c r="F431" s="1">
        <v>45565</v>
      </c>
      <c r="G431" t="s">
        <v>117</v>
      </c>
      <c r="H431" t="s">
        <v>117</v>
      </c>
      <c r="I431" t="s">
        <v>117</v>
      </c>
      <c r="J431" t="s">
        <v>3105</v>
      </c>
      <c r="L431" t="s">
        <v>135</v>
      </c>
      <c r="N431" t="s">
        <v>136</v>
      </c>
      <c r="O431" t="s">
        <v>121</v>
      </c>
      <c r="P431" s="6">
        <v>96950</v>
      </c>
      <c r="Q431" t="s">
        <v>122</v>
      </c>
      <c r="R431" t="s">
        <v>1677</v>
      </c>
      <c r="S431" s="8">
        <v>16707891106</v>
      </c>
      <c r="U431" t="s">
        <v>1722</v>
      </c>
      <c r="V431">
        <v>238290</v>
      </c>
      <c r="W431" t="s">
        <v>124</v>
      </c>
      <c r="Y431" t="s">
        <v>125</v>
      </c>
      <c r="Z431" t="s">
        <v>126</v>
      </c>
      <c r="AA431" t="s">
        <v>1723</v>
      </c>
      <c r="AB431" t="s">
        <v>657</v>
      </c>
      <c r="AC431" t="s">
        <v>135</v>
      </c>
      <c r="AE431" t="s">
        <v>120</v>
      </c>
      <c r="AF431" t="s">
        <v>121</v>
      </c>
      <c r="AG431" s="6">
        <v>96950</v>
      </c>
      <c r="AH431" t="s">
        <v>122</v>
      </c>
      <c r="AI431" t="s">
        <v>469</v>
      </c>
      <c r="AJ431" s="8">
        <v>16707891106</v>
      </c>
      <c r="AL431" t="s">
        <v>1727</v>
      </c>
      <c r="BE431" t="str">
        <f>"35-2021.00"</f>
        <v>35-2021.00</v>
      </c>
      <c r="BF431" t="s">
        <v>438</v>
      </c>
      <c r="BG431" t="s">
        <v>12910</v>
      </c>
      <c r="BH431" t="s">
        <v>438</v>
      </c>
      <c r="BI431">
        <v>20</v>
      </c>
      <c r="BK431" s="1">
        <v>45566</v>
      </c>
      <c r="BL431" s="1">
        <v>45930</v>
      </c>
      <c r="BO431">
        <v>35</v>
      </c>
      <c r="BP431">
        <v>0</v>
      </c>
      <c r="BQ431">
        <v>7</v>
      </c>
      <c r="BR431">
        <v>7</v>
      </c>
      <c r="BS431">
        <v>7</v>
      </c>
      <c r="BT431">
        <v>7</v>
      </c>
      <c r="BU431">
        <v>7</v>
      </c>
      <c r="BV431">
        <v>0</v>
      </c>
      <c r="BW431" t="str">
        <f>"8:00 AM"</f>
        <v>8:00 AM</v>
      </c>
      <c r="BX431" t="str">
        <f>"4:00 PM"</f>
        <v>4:00 PM</v>
      </c>
      <c r="BY431" t="s">
        <v>133</v>
      </c>
      <c r="BZ431">
        <v>0</v>
      </c>
      <c r="CA431">
        <v>3</v>
      </c>
      <c r="CB431" t="s">
        <v>117</v>
      </c>
      <c r="CD431" t="s">
        <v>3108</v>
      </c>
      <c r="CE431" t="s">
        <v>135</v>
      </c>
      <c r="CG431" t="s">
        <v>120</v>
      </c>
      <c r="CH431" t="s">
        <v>121</v>
      </c>
      <c r="CI431" s="6">
        <v>96950</v>
      </c>
      <c r="CJ431" s="10">
        <v>7.95</v>
      </c>
      <c r="CK431" s="10">
        <v>7.95</v>
      </c>
      <c r="CL431" s="10">
        <v>11.92</v>
      </c>
      <c r="CM431" s="10">
        <v>11.92</v>
      </c>
      <c r="CN431" t="s">
        <v>137</v>
      </c>
      <c r="CP431" t="s">
        <v>138</v>
      </c>
      <c r="CR431" t="s">
        <v>117</v>
      </c>
      <c r="CS431" t="s">
        <v>139</v>
      </c>
      <c r="CT431" t="s">
        <v>140</v>
      </c>
      <c r="CU431" t="s">
        <v>139</v>
      </c>
      <c r="CV431" t="s">
        <v>140</v>
      </c>
      <c r="CW431" t="s">
        <v>139</v>
      </c>
      <c r="CX431" t="s">
        <v>140</v>
      </c>
      <c r="CY431" t="s">
        <v>3109</v>
      </c>
      <c r="CZ431" s="8">
        <v>16707891106</v>
      </c>
      <c r="DA431" t="s">
        <v>1727</v>
      </c>
      <c r="DB431" t="s">
        <v>309</v>
      </c>
      <c r="DC431" t="s">
        <v>139</v>
      </c>
      <c r="DD431" t="s">
        <v>117</v>
      </c>
    </row>
    <row r="432" spans="1:114" ht="15" customHeight="1" x14ac:dyDescent="0.35">
      <c r="A432" t="s">
        <v>6931</v>
      </c>
      <c r="B432" t="s">
        <v>166</v>
      </c>
      <c r="C432" s="1">
        <v>45489</v>
      </c>
      <c r="D432" s="1">
        <v>45589</v>
      </c>
      <c r="E432" t="s">
        <v>116</v>
      </c>
      <c r="F432" s="1">
        <v>45565</v>
      </c>
      <c r="G432" t="s">
        <v>139</v>
      </c>
      <c r="H432" t="s">
        <v>117</v>
      </c>
      <c r="I432" t="s">
        <v>117</v>
      </c>
      <c r="J432" t="s">
        <v>3105</v>
      </c>
      <c r="L432" t="s">
        <v>135</v>
      </c>
      <c r="N432" t="s">
        <v>136</v>
      </c>
      <c r="O432" t="s">
        <v>121</v>
      </c>
      <c r="P432" s="6">
        <v>96950</v>
      </c>
      <c r="Q432" t="s">
        <v>122</v>
      </c>
      <c r="S432" s="8">
        <v>16707891106</v>
      </c>
      <c r="U432" t="s">
        <v>1722</v>
      </c>
      <c r="V432">
        <v>238290</v>
      </c>
      <c r="W432" t="s">
        <v>124</v>
      </c>
      <c r="Y432" t="s">
        <v>125</v>
      </c>
      <c r="Z432" t="s">
        <v>126</v>
      </c>
      <c r="AA432" t="s">
        <v>1723</v>
      </c>
      <c r="AB432" t="s">
        <v>657</v>
      </c>
      <c r="AC432" t="s">
        <v>135</v>
      </c>
      <c r="AE432" t="s">
        <v>120</v>
      </c>
      <c r="AF432" t="s">
        <v>121</v>
      </c>
      <c r="AG432" s="6">
        <v>96950</v>
      </c>
      <c r="AH432" t="s">
        <v>122</v>
      </c>
      <c r="AI432" t="s">
        <v>469</v>
      </c>
      <c r="AJ432" s="8">
        <v>16707891106</v>
      </c>
      <c r="AL432" t="s">
        <v>1727</v>
      </c>
      <c r="BE432" t="str">
        <f>"35-2021.00"</f>
        <v>35-2021.00</v>
      </c>
      <c r="BF432" t="s">
        <v>438</v>
      </c>
      <c r="BG432" t="s">
        <v>6932</v>
      </c>
      <c r="BH432" t="s">
        <v>6933</v>
      </c>
      <c r="BI432">
        <v>20</v>
      </c>
      <c r="BK432" s="1">
        <v>45566</v>
      </c>
      <c r="BL432" s="1">
        <v>46660</v>
      </c>
      <c r="BO432">
        <v>35</v>
      </c>
      <c r="BP432">
        <v>0</v>
      </c>
      <c r="BQ432">
        <v>7</v>
      </c>
      <c r="BR432">
        <v>7</v>
      </c>
      <c r="BS432">
        <v>7</v>
      </c>
      <c r="BT432">
        <v>7</v>
      </c>
      <c r="BU432">
        <v>7</v>
      </c>
      <c r="BV432">
        <v>0</v>
      </c>
      <c r="BW432" t="str">
        <f>"8:00 AM"</f>
        <v>8:00 AM</v>
      </c>
      <c r="BX432" t="str">
        <f>"4:00 PM"</f>
        <v>4:00 PM</v>
      </c>
      <c r="BY432" t="s">
        <v>133</v>
      </c>
      <c r="BZ432">
        <v>0</v>
      </c>
      <c r="CA432">
        <v>3</v>
      </c>
      <c r="CB432" t="s">
        <v>117</v>
      </c>
      <c r="CD432" s="2" t="s">
        <v>6934</v>
      </c>
      <c r="CE432" t="s">
        <v>135</v>
      </c>
      <c r="CG432" t="s">
        <v>120</v>
      </c>
      <c r="CH432" t="s">
        <v>121</v>
      </c>
      <c r="CI432" s="6">
        <v>96950</v>
      </c>
      <c r="CJ432" s="10">
        <v>7.95</v>
      </c>
      <c r="CK432" s="10">
        <v>7.95</v>
      </c>
      <c r="CL432" s="10">
        <v>11.92</v>
      </c>
      <c r="CM432" s="10">
        <v>11.92</v>
      </c>
      <c r="CN432" t="s">
        <v>137</v>
      </c>
      <c r="CP432" t="s">
        <v>138</v>
      </c>
      <c r="CR432" t="s">
        <v>117</v>
      </c>
      <c r="CS432" t="s">
        <v>139</v>
      </c>
      <c r="CT432" t="s">
        <v>140</v>
      </c>
      <c r="CU432" t="s">
        <v>139</v>
      </c>
      <c r="CV432" t="s">
        <v>140</v>
      </c>
      <c r="CW432" t="s">
        <v>139</v>
      </c>
      <c r="CX432" t="s">
        <v>140</v>
      </c>
      <c r="CY432" t="s">
        <v>3109</v>
      </c>
      <c r="CZ432" s="8">
        <v>16707891106</v>
      </c>
      <c r="DA432" t="s">
        <v>1727</v>
      </c>
      <c r="DB432" t="s">
        <v>309</v>
      </c>
      <c r="DC432" t="s">
        <v>139</v>
      </c>
      <c r="DD432" t="s">
        <v>117</v>
      </c>
    </row>
    <row r="433" spans="1:114" ht="15" customHeight="1" x14ac:dyDescent="0.35">
      <c r="A433" t="s">
        <v>10849</v>
      </c>
      <c r="B433" t="s">
        <v>166</v>
      </c>
      <c r="C433" s="1">
        <v>45489</v>
      </c>
      <c r="D433" s="1">
        <v>45589</v>
      </c>
      <c r="E433" t="s">
        <v>211</v>
      </c>
      <c r="G433" t="s">
        <v>117</v>
      </c>
      <c r="H433" t="s">
        <v>117</v>
      </c>
      <c r="I433" t="s">
        <v>117</v>
      </c>
      <c r="J433" t="s">
        <v>3105</v>
      </c>
      <c r="L433" t="s">
        <v>135</v>
      </c>
      <c r="N433" t="s">
        <v>136</v>
      </c>
      <c r="O433" t="s">
        <v>121</v>
      </c>
      <c r="P433" s="6">
        <v>96950</v>
      </c>
      <c r="Q433" t="s">
        <v>122</v>
      </c>
      <c r="R433" t="s">
        <v>1677</v>
      </c>
      <c r="S433" s="8">
        <v>16707891106</v>
      </c>
      <c r="U433" t="s">
        <v>1722</v>
      </c>
      <c r="V433">
        <v>561599</v>
      </c>
      <c r="W433" t="s">
        <v>124</v>
      </c>
      <c r="Y433" t="s">
        <v>125</v>
      </c>
      <c r="Z433" t="s">
        <v>126</v>
      </c>
      <c r="AA433" t="s">
        <v>1723</v>
      </c>
      <c r="AB433" t="s">
        <v>657</v>
      </c>
      <c r="AC433" t="s">
        <v>135</v>
      </c>
      <c r="AE433" t="s">
        <v>120</v>
      </c>
      <c r="AF433" t="s">
        <v>121</v>
      </c>
      <c r="AG433" s="6">
        <v>96950</v>
      </c>
      <c r="AH433" t="s">
        <v>122</v>
      </c>
      <c r="AI433" t="s">
        <v>469</v>
      </c>
      <c r="AJ433" s="8">
        <v>16707891106</v>
      </c>
      <c r="AL433" t="s">
        <v>1727</v>
      </c>
      <c r="BE433" t="str">
        <f>"43-4181.00"</f>
        <v>43-4181.00</v>
      </c>
      <c r="BF433" t="s">
        <v>2826</v>
      </c>
      <c r="BG433" t="s">
        <v>10850</v>
      </c>
      <c r="BH433" t="s">
        <v>10851</v>
      </c>
      <c r="BI433">
        <v>20</v>
      </c>
      <c r="BK433" s="1">
        <v>45566</v>
      </c>
      <c r="BL433" s="1">
        <v>45930</v>
      </c>
      <c r="BO433">
        <v>35</v>
      </c>
      <c r="BP433">
        <v>0</v>
      </c>
      <c r="BQ433">
        <v>7</v>
      </c>
      <c r="BR433">
        <v>7</v>
      </c>
      <c r="BS433">
        <v>7</v>
      </c>
      <c r="BT433">
        <v>7</v>
      </c>
      <c r="BU433">
        <v>7</v>
      </c>
      <c r="BV433">
        <v>0</v>
      </c>
      <c r="BW433" t="str">
        <f>"8:00 AM"</f>
        <v>8:00 AM</v>
      </c>
      <c r="BX433" t="str">
        <f>"4:00 PM"</f>
        <v>4:00 PM</v>
      </c>
      <c r="BY433" t="s">
        <v>133</v>
      </c>
      <c r="BZ433">
        <v>0</v>
      </c>
      <c r="CA433">
        <v>3</v>
      </c>
      <c r="CB433" t="s">
        <v>117</v>
      </c>
      <c r="CD433" s="2" t="s">
        <v>6934</v>
      </c>
      <c r="CE433" t="s">
        <v>135</v>
      </c>
      <c r="CG433" t="s">
        <v>120</v>
      </c>
      <c r="CH433" t="s">
        <v>121</v>
      </c>
      <c r="CI433" s="6">
        <v>96950</v>
      </c>
      <c r="CJ433" s="10">
        <v>8.8699999999999992</v>
      </c>
      <c r="CK433" s="10">
        <v>8.8699999999999992</v>
      </c>
      <c r="CL433" s="10">
        <v>13.3</v>
      </c>
      <c r="CM433" s="10">
        <v>13.3</v>
      </c>
      <c r="CN433" t="s">
        <v>137</v>
      </c>
      <c r="CP433" t="s">
        <v>138</v>
      </c>
      <c r="CR433" t="s">
        <v>117</v>
      </c>
      <c r="CS433" t="s">
        <v>139</v>
      </c>
      <c r="CT433" t="s">
        <v>140</v>
      </c>
      <c r="CU433" t="s">
        <v>139</v>
      </c>
      <c r="CV433" t="s">
        <v>140</v>
      </c>
      <c r="CW433" t="s">
        <v>139</v>
      </c>
      <c r="CX433" t="s">
        <v>140</v>
      </c>
      <c r="CY433" t="s">
        <v>3109</v>
      </c>
      <c r="CZ433" s="8">
        <v>16707891106</v>
      </c>
      <c r="DA433" t="s">
        <v>1727</v>
      </c>
      <c r="DB433" t="s">
        <v>309</v>
      </c>
      <c r="DC433" t="s">
        <v>139</v>
      </c>
      <c r="DD433" t="s">
        <v>117</v>
      </c>
    </row>
    <row r="434" spans="1:114" ht="15" customHeight="1" x14ac:dyDescent="0.35">
      <c r="A434" t="s">
        <v>11066</v>
      </c>
      <c r="B434" t="s">
        <v>166</v>
      </c>
      <c r="C434" s="1">
        <v>45489</v>
      </c>
      <c r="D434" s="1">
        <v>45589</v>
      </c>
      <c r="E434" t="s">
        <v>116</v>
      </c>
      <c r="F434" s="1">
        <v>45565</v>
      </c>
      <c r="G434" t="s">
        <v>117</v>
      </c>
      <c r="H434" t="s">
        <v>117</v>
      </c>
      <c r="I434" t="s">
        <v>117</v>
      </c>
      <c r="J434" t="s">
        <v>3105</v>
      </c>
      <c r="L434" t="s">
        <v>135</v>
      </c>
      <c r="N434" t="s">
        <v>136</v>
      </c>
      <c r="O434" t="s">
        <v>121</v>
      </c>
      <c r="P434" s="6">
        <v>96950</v>
      </c>
      <c r="Q434" t="s">
        <v>122</v>
      </c>
      <c r="R434" t="s">
        <v>1677</v>
      </c>
      <c r="S434" s="8">
        <v>16707891106</v>
      </c>
      <c r="U434" t="s">
        <v>1722</v>
      </c>
      <c r="V434">
        <v>56159</v>
      </c>
      <c r="W434" t="s">
        <v>124</v>
      </c>
      <c r="Y434" t="s">
        <v>125</v>
      </c>
      <c r="Z434" t="s">
        <v>126</v>
      </c>
      <c r="AA434" t="s">
        <v>1723</v>
      </c>
      <c r="AB434" t="s">
        <v>657</v>
      </c>
      <c r="AC434" t="s">
        <v>135</v>
      </c>
      <c r="AE434" t="s">
        <v>120</v>
      </c>
      <c r="AF434" t="s">
        <v>121</v>
      </c>
      <c r="AG434" s="6">
        <v>96950</v>
      </c>
      <c r="AH434" t="s">
        <v>122</v>
      </c>
      <c r="AI434" t="s">
        <v>469</v>
      </c>
      <c r="AJ434" s="8">
        <v>16707891106</v>
      </c>
      <c r="AL434" t="s">
        <v>1727</v>
      </c>
      <c r="BE434" t="str">
        <f>"43-4181.00"</f>
        <v>43-4181.00</v>
      </c>
      <c r="BF434" t="s">
        <v>2826</v>
      </c>
      <c r="BG434" t="s">
        <v>11067</v>
      </c>
      <c r="BH434" t="s">
        <v>10851</v>
      </c>
      <c r="BI434">
        <v>20</v>
      </c>
      <c r="BK434" s="1">
        <v>45566</v>
      </c>
      <c r="BL434" s="1">
        <v>45930</v>
      </c>
      <c r="BO434">
        <v>35</v>
      </c>
      <c r="BP434">
        <v>0</v>
      </c>
      <c r="BQ434">
        <v>7</v>
      </c>
      <c r="BR434">
        <v>7</v>
      </c>
      <c r="BS434">
        <v>7</v>
      </c>
      <c r="BT434">
        <v>7</v>
      </c>
      <c r="BU434">
        <v>7</v>
      </c>
      <c r="BV434">
        <v>0</v>
      </c>
      <c r="BW434" t="str">
        <f>"8:00 AM"</f>
        <v>8:00 AM</v>
      </c>
      <c r="BX434" t="str">
        <f>"4:00 PM"</f>
        <v>4:00 PM</v>
      </c>
      <c r="BY434" t="s">
        <v>133</v>
      </c>
      <c r="BZ434">
        <v>0</v>
      </c>
      <c r="CA434">
        <v>3</v>
      </c>
      <c r="CB434" t="s">
        <v>117</v>
      </c>
      <c r="CD434" t="s">
        <v>3108</v>
      </c>
      <c r="CE434" t="s">
        <v>135</v>
      </c>
      <c r="CG434" t="s">
        <v>120</v>
      </c>
      <c r="CH434" t="s">
        <v>121</v>
      </c>
      <c r="CI434" s="6">
        <v>96950</v>
      </c>
      <c r="CJ434" s="10">
        <v>8.8699999999999992</v>
      </c>
      <c r="CK434" s="10">
        <v>8.8699999999999992</v>
      </c>
      <c r="CL434" s="10">
        <v>13.3</v>
      </c>
      <c r="CM434" s="10">
        <v>13.3</v>
      </c>
      <c r="CN434" t="s">
        <v>137</v>
      </c>
      <c r="CP434" t="s">
        <v>138</v>
      </c>
      <c r="CR434" t="s">
        <v>117</v>
      </c>
      <c r="CS434" t="s">
        <v>139</v>
      </c>
      <c r="CT434" t="s">
        <v>140</v>
      </c>
      <c r="CU434" t="s">
        <v>139</v>
      </c>
      <c r="CV434" t="s">
        <v>140</v>
      </c>
      <c r="CW434" t="s">
        <v>139</v>
      </c>
      <c r="CX434" t="s">
        <v>140</v>
      </c>
      <c r="CY434" t="s">
        <v>3109</v>
      </c>
      <c r="CZ434" s="8">
        <v>16707891106</v>
      </c>
      <c r="DA434" t="s">
        <v>1727</v>
      </c>
      <c r="DB434" t="s">
        <v>309</v>
      </c>
      <c r="DC434" t="s">
        <v>139</v>
      </c>
      <c r="DD434" t="s">
        <v>117</v>
      </c>
    </row>
    <row r="435" spans="1:114" ht="15" customHeight="1" x14ac:dyDescent="0.35">
      <c r="A435" t="s">
        <v>11010</v>
      </c>
      <c r="B435" t="s">
        <v>166</v>
      </c>
      <c r="C435" s="1">
        <v>45489</v>
      </c>
      <c r="D435" s="1">
        <v>45589</v>
      </c>
      <c r="E435" t="s">
        <v>116</v>
      </c>
      <c r="F435" s="1">
        <v>45565</v>
      </c>
      <c r="G435" t="s">
        <v>139</v>
      </c>
      <c r="H435" t="s">
        <v>117</v>
      </c>
      <c r="I435" t="s">
        <v>117</v>
      </c>
      <c r="J435" t="s">
        <v>3105</v>
      </c>
      <c r="L435" t="s">
        <v>135</v>
      </c>
      <c r="N435" t="s">
        <v>136</v>
      </c>
      <c r="O435" t="s">
        <v>121</v>
      </c>
      <c r="P435" s="6">
        <v>96950</v>
      </c>
      <c r="Q435" t="s">
        <v>122</v>
      </c>
      <c r="R435" t="s">
        <v>1677</v>
      </c>
      <c r="S435" s="8">
        <v>16707891106</v>
      </c>
      <c r="U435" t="s">
        <v>1722</v>
      </c>
      <c r="V435">
        <v>56159</v>
      </c>
      <c r="W435" t="s">
        <v>124</v>
      </c>
      <c r="Y435" t="s">
        <v>125</v>
      </c>
      <c r="Z435" t="s">
        <v>126</v>
      </c>
      <c r="AA435" t="s">
        <v>1723</v>
      </c>
      <c r="AB435" t="s">
        <v>657</v>
      </c>
      <c r="AC435" t="s">
        <v>135</v>
      </c>
      <c r="AE435" t="s">
        <v>120</v>
      </c>
      <c r="AF435" t="s">
        <v>121</v>
      </c>
      <c r="AG435" s="6">
        <v>96950</v>
      </c>
      <c r="AH435" t="s">
        <v>122</v>
      </c>
      <c r="AI435" t="s">
        <v>469</v>
      </c>
      <c r="AJ435" s="8">
        <v>16707891106</v>
      </c>
      <c r="AL435" t="s">
        <v>1727</v>
      </c>
      <c r="BE435" t="str">
        <f>"43-4181.00"</f>
        <v>43-4181.00</v>
      </c>
      <c r="BF435" t="s">
        <v>2826</v>
      </c>
      <c r="BG435" t="s">
        <v>11011</v>
      </c>
      <c r="BH435" t="s">
        <v>10851</v>
      </c>
      <c r="BI435">
        <v>20</v>
      </c>
      <c r="BK435" s="1">
        <v>45566</v>
      </c>
      <c r="BL435" s="1">
        <v>46660</v>
      </c>
      <c r="BO435">
        <v>35</v>
      </c>
      <c r="BP435">
        <v>0</v>
      </c>
      <c r="BQ435">
        <v>7</v>
      </c>
      <c r="BR435">
        <v>7</v>
      </c>
      <c r="BS435">
        <v>7</v>
      </c>
      <c r="BT435">
        <v>7</v>
      </c>
      <c r="BU435">
        <v>7</v>
      </c>
      <c r="BV435">
        <v>0</v>
      </c>
      <c r="BW435" t="str">
        <f>"8:00 AM"</f>
        <v>8:00 AM</v>
      </c>
      <c r="BX435" t="str">
        <f>"4:00 PM"</f>
        <v>4:00 PM</v>
      </c>
      <c r="BY435" t="s">
        <v>133</v>
      </c>
      <c r="BZ435">
        <v>0</v>
      </c>
      <c r="CA435">
        <v>3</v>
      </c>
      <c r="CB435" t="s">
        <v>117</v>
      </c>
      <c r="CD435" t="s">
        <v>3108</v>
      </c>
      <c r="CE435" t="s">
        <v>135</v>
      </c>
      <c r="CG435" t="s">
        <v>120</v>
      </c>
      <c r="CH435" t="s">
        <v>121</v>
      </c>
      <c r="CI435" s="6">
        <v>96950</v>
      </c>
      <c r="CJ435" s="10">
        <v>8.8699999999999992</v>
      </c>
      <c r="CK435" s="10">
        <v>8.8699999999999992</v>
      </c>
      <c r="CL435" s="10">
        <v>13.3</v>
      </c>
      <c r="CM435" s="10">
        <v>13.3</v>
      </c>
      <c r="CN435" t="s">
        <v>137</v>
      </c>
      <c r="CP435" t="s">
        <v>138</v>
      </c>
      <c r="CR435" t="s">
        <v>117</v>
      </c>
      <c r="CS435" t="s">
        <v>139</v>
      </c>
      <c r="CT435" t="s">
        <v>140</v>
      </c>
      <c r="CU435" t="s">
        <v>139</v>
      </c>
      <c r="CV435" t="s">
        <v>140</v>
      </c>
      <c r="CW435" t="s">
        <v>139</v>
      </c>
      <c r="CX435" t="s">
        <v>140</v>
      </c>
      <c r="CY435" t="s">
        <v>3109</v>
      </c>
      <c r="CZ435" s="8">
        <v>16707891106</v>
      </c>
      <c r="DA435" t="s">
        <v>1727</v>
      </c>
      <c r="DB435" t="s">
        <v>309</v>
      </c>
      <c r="DC435" t="s">
        <v>139</v>
      </c>
      <c r="DD435" t="s">
        <v>117</v>
      </c>
    </row>
    <row r="436" spans="1:114" ht="15" customHeight="1" x14ac:dyDescent="0.35">
      <c r="A436" t="s">
        <v>6809</v>
      </c>
      <c r="B436" t="s">
        <v>144</v>
      </c>
      <c r="C436" s="1">
        <v>45489</v>
      </c>
      <c r="D436" s="1">
        <v>45589</v>
      </c>
      <c r="E436" t="s">
        <v>116</v>
      </c>
      <c r="F436" s="1">
        <v>45595</v>
      </c>
      <c r="G436" t="s">
        <v>117</v>
      </c>
      <c r="H436" t="s">
        <v>117</v>
      </c>
      <c r="I436" t="s">
        <v>117</v>
      </c>
      <c r="J436" t="s">
        <v>6810</v>
      </c>
      <c r="K436" t="s">
        <v>6811</v>
      </c>
      <c r="L436" t="s">
        <v>6812</v>
      </c>
      <c r="M436" t="s">
        <v>6813</v>
      </c>
      <c r="N436" t="s">
        <v>120</v>
      </c>
      <c r="O436" t="s">
        <v>121</v>
      </c>
      <c r="P436" s="6">
        <v>96950</v>
      </c>
      <c r="Q436" t="s">
        <v>122</v>
      </c>
      <c r="S436" s="8">
        <v>16702332374</v>
      </c>
      <c r="U436" t="s">
        <v>6814</v>
      </c>
      <c r="V436">
        <v>531110</v>
      </c>
      <c r="W436" t="s">
        <v>124</v>
      </c>
      <c r="Y436" t="s">
        <v>6815</v>
      </c>
      <c r="Z436" t="s">
        <v>6816</v>
      </c>
      <c r="AA436" t="s">
        <v>6817</v>
      </c>
      <c r="AB436" t="s">
        <v>128</v>
      </c>
      <c r="AC436" t="s">
        <v>6812</v>
      </c>
      <c r="AD436" t="s">
        <v>6813</v>
      </c>
      <c r="AE436" t="s">
        <v>120</v>
      </c>
      <c r="AF436" t="s">
        <v>121</v>
      </c>
      <c r="AG436" s="6">
        <v>96950</v>
      </c>
      <c r="AH436" t="s">
        <v>122</v>
      </c>
      <c r="AJ436" s="8">
        <v>16702332374</v>
      </c>
      <c r="AL436" t="s">
        <v>6818</v>
      </c>
      <c r="BE436" t="str">
        <f>"49-9071.00"</f>
        <v>49-9071.00</v>
      </c>
      <c r="BF436" t="s">
        <v>156</v>
      </c>
      <c r="BG436" t="s">
        <v>6819</v>
      </c>
      <c r="BH436" t="s">
        <v>6820</v>
      </c>
      <c r="BI436">
        <v>1</v>
      </c>
      <c r="BJ436">
        <v>1</v>
      </c>
      <c r="BK436" s="1">
        <v>45597</v>
      </c>
      <c r="BL436" s="1">
        <v>45961</v>
      </c>
      <c r="BM436" s="1">
        <v>45597</v>
      </c>
      <c r="BN436" s="1">
        <v>45961</v>
      </c>
      <c r="BO436">
        <v>35</v>
      </c>
      <c r="BP436">
        <v>0</v>
      </c>
      <c r="BQ436">
        <v>7</v>
      </c>
      <c r="BR436">
        <v>7</v>
      </c>
      <c r="BS436">
        <v>7</v>
      </c>
      <c r="BT436">
        <v>7</v>
      </c>
      <c r="BU436">
        <v>7</v>
      </c>
      <c r="BV436">
        <v>0</v>
      </c>
      <c r="BW436" t="str">
        <f>"9:00 AM"</f>
        <v>9:00 AM</v>
      </c>
      <c r="BX436" t="str">
        <f>"4:00 PM"</f>
        <v>4:00 PM</v>
      </c>
      <c r="BY436" t="s">
        <v>159</v>
      </c>
      <c r="BZ436">
        <v>0</v>
      </c>
      <c r="CA436">
        <v>12</v>
      </c>
      <c r="CB436" t="s">
        <v>117</v>
      </c>
      <c r="CD436" t="s">
        <v>6821</v>
      </c>
      <c r="CE436" t="s">
        <v>6822</v>
      </c>
      <c r="CG436" t="s">
        <v>120</v>
      </c>
      <c r="CH436" t="s">
        <v>121</v>
      </c>
      <c r="CI436" s="6">
        <v>96950</v>
      </c>
      <c r="CJ436" s="10">
        <v>9.75</v>
      </c>
      <c r="CK436" s="10">
        <v>9.75</v>
      </c>
      <c r="CL436" s="10">
        <v>14.62</v>
      </c>
      <c r="CM436" s="10">
        <v>14.62</v>
      </c>
      <c r="CN436" t="s">
        <v>137</v>
      </c>
      <c r="CO436" t="s">
        <v>6823</v>
      </c>
      <c r="CP436" t="s">
        <v>138</v>
      </c>
      <c r="CR436" t="s">
        <v>117</v>
      </c>
      <c r="CS436" t="s">
        <v>139</v>
      </c>
      <c r="CT436" t="s">
        <v>140</v>
      </c>
      <c r="CU436" t="s">
        <v>139</v>
      </c>
      <c r="CV436" t="s">
        <v>140</v>
      </c>
      <c r="CW436" t="s">
        <v>139</v>
      </c>
      <c r="CX436" t="s">
        <v>140</v>
      </c>
      <c r="CY436" t="s">
        <v>1061</v>
      </c>
      <c r="CZ436" s="8">
        <v>16702332374</v>
      </c>
      <c r="DA436" t="s">
        <v>6818</v>
      </c>
      <c r="DB436" t="s">
        <v>140</v>
      </c>
      <c r="DC436" t="s">
        <v>139</v>
      </c>
      <c r="DD436" t="s">
        <v>117</v>
      </c>
    </row>
    <row r="437" spans="1:114" ht="15" customHeight="1" x14ac:dyDescent="0.35">
      <c r="A437" t="s">
        <v>14574</v>
      </c>
      <c r="B437" t="s">
        <v>166</v>
      </c>
      <c r="C437" s="1">
        <v>45504</v>
      </c>
      <c r="D437" s="1">
        <v>45589</v>
      </c>
      <c r="E437" t="s">
        <v>116</v>
      </c>
      <c r="F437" s="1">
        <v>45564</v>
      </c>
      <c r="G437" t="s">
        <v>139</v>
      </c>
      <c r="H437" t="s">
        <v>117</v>
      </c>
      <c r="I437" t="s">
        <v>117</v>
      </c>
      <c r="J437" t="s">
        <v>14575</v>
      </c>
      <c r="K437" t="s">
        <v>14576</v>
      </c>
      <c r="L437" t="s">
        <v>14577</v>
      </c>
      <c r="M437" t="s">
        <v>14578</v>
      </c>
      <c r="N437" t="s">
        <v>136</v>
      </c>
      <c r="O437" t="s">
        <v>121</v>
      </c>
      <c r="P437" s="6">
        <v>96950</v>
      </c>
      <c r="Q437" t="s">
        <v>122</v>
      </c>
      <c r="S437" s="8">
        <v>16702349272</v>
      </c>
      <c r="U437" t="s">
        <v>14579</v>
      </c>
      <c r="V437">
        <v>513110</v>
      </c>
      <c r="W437" t="s">
        <v>124</v>
      </c>
      <c r="Y437" t="s">
        <v>559</v>
      </c>
      <c r="Z437" t="s">
        <v>14580</v>
      </c>
      <c r="AA437" t="s">
        <v>10530</v>
      </c>
      <c r="AB437" t="s">
        <v>14581</v>
      </c>
      <c r="AC437" t="s">
        <v>14577</v>
      </c>
      <c r="AD437" t="s">
        <v>14578</v>
      </c>
      <c r="AE437" t="s">
        <v>136</v>
      </c>
      <c r="AF437" t="s">
        <v>121</v>
      </c>
      <c r="AG437" s="6">
        <v>96950</v>
      </c>
      <c r="AH437" t="s">
        <v>122</v>
      </c>
      <c r="AJ437" s="8">
        <v>16702349272</v>
      </c>
      <c r="AK437">
        <v>126</v>
      </c>
      <c r="AL437" t="s">
        <v>14582</v>
      </c>
      <c r="BE437" t="str">
        <f>"13-2011.00"</f>
        <v>13-2011.00</v>
      </c>
      <c r="BF437" t="s">
        <v>934</v>
      </c>
      <c r="BG437" t="s">
        <v>14583</v>
      </c>
      <c r="BH437" t="s">
        <v>2233</v>
      </c>
      <c r="BI437">
        <v>1</v>
      </c>
      <c r="BK437" s="1">
        <v>45566</v>
      </c>
      <c r="BL437" s="1">
        <v>46660</v>
      </c>
      <c r="BO437">
        <v>35</v>
      </c>
      <c r="BP437">
        <v>0</v>
      </c>
      <c r="BQ437">
        <v>8</v>
      </c>
      <c r="BR437">
        <v>8</v>
      </c>
      <c r="BS437">
        <v>8</v>
      </c>
      <c r="BT437">
        <v>8</v>
      </c>
      <c r="BU437">
        <v>3</v>
      </c>
      <c r="BV437">
        <v>0</v>
      </c>
      <c r="BW437" t="str">
        <f>"8:00 AM"</f>
        <v>8:00 AM</v>
      </c>
      <c r="BX437" t="str">
        <f>"5:00 PM"</f>
        <v>5:00 PM</v>
      </c>
      <c r="BY437" t="s">
        <v>588</v>
      </c>
      <c r="BZ437">
        <v>0</v>
      </c>
      <c r="CA437">
        <v>48</v>
      </c>
      <c r="CB437" t="s">
        <v>117</v>
      </c>
      <c r="CD437" t="s">
        <v>14584</v>
      </c>
      <c r="CE437" t="s">
        <v>14577</v>
      </c>
      <c r="CF437" t="s">
        <v>14585</v>
      </c>
      <c r="CG437" t="s">
        <v>136</v>
      </c>
      <c r="CH437" t="s">
        <v>121</v>
      </c>
      <c r="CI437" s="6">
        <v>96950</v>
      </c>
      <c r="CJ437" s="10">
        <v>16.98</v>
      </c>
      <c r="CK437" s="10">
        <v>16.98</v>
      </c>
      <c r="CL437" s="10">
        <v>0</v>
      </c>
      <c r="CM437" s="10">
        <v>0</v>
      </c>
      <c r="CN437" t="s">
        <v>137</v>
      </c>
      <c r="CP437" t="s">
        <v>138</v>
      </c>
      <c r="CR437" t="s">
        <v>117</v>
      </c>
      <c r="CS437" t="s">
        <v>139</v>
      </c>
      <c r="CT437" t="s">
        <v>140</v>
      </c>
      <c r="CU437" t="s">
        <v>140</v>
      </c>
      <c r="CV437" t="s">
        <v>140</v>
      </c>
      <c r="CW437" t="s">
        <v>139</v>
      </c>
      <c r="CX437" t="s">
        <v>140</v>
      </c>
      <c r="CY437" t="s">
        <v>14586</v>
      </c>
      <c r="CZ437" s="8">
        <v>16702349272</v>
      </c>
      <c r="DA437" t="s">
        <v>14587</v>
      </c>
      <c r="DB437" t="s">
        <v>14588</v>
      </c>
      <c r="DC437" t="s">
        <v>139</v>
      </c>
      <c r="DD437" t="s">
        <v>117</v>
      </c>
      <c r="DE437" t="s">
        <v>559</v>
      </c>
      <c r="DF437" t="s">
        <v>14580</v>
      </c>
      <c r="DG437" t="s">
        <v>1371</v>
      </c>
      <c r="DH437" t="s">
        <v>14579</v>
      </c>
      <c r="DI437" t="s">
        <v>14575</v>
      </c>
      <c r="DJ437" t="s">
        <v>14582</v>
      </c>
    </row>
    <row r="438" spans="1:114" ht="15" customHeight="1" x14ac:dyDescent="0.35">
      <c r="A438" t="s">
        <v>11105</v>
      </c>
      <c r="B438" t="s">
        <v>144</v>
      </c>
      <c r="C438" s="1">
        <v>45507</v>
      </c>
      <c r="D438" s="1">
        <v>45589</v>
      </c>
      <c r="E438" t="s">
        <v>211</v>
      </c>
      <c r="G438" t="s">
        <v>139</v>
      </c>
      <c r="H438" t="s">
        <v>117</v>
      </c>
      <c r="I438" t="s">
        <v>117</v>
      </c>
      <c r="J438" t="s">
        <v>4431</v>
      </c>
      <c r="K438" t="s">
        <v>4432</v>
      </c>
      <c r="L438" t="s">
        <v>4433</v>
      </c>
      <c r="M438" t="s">
        <v>4434</v>
      </c>
      <c r="N438" t="s">
        <v>120</v>
      </c>
      <c r="O438" t="s">
        <v>121</v>
      </c>
      <c r="P438" s="6">
        <v>96950</v>
      </c>
      <c r="Q438" t="s">
        <v>122</v>
      </c>
      <c r="S438" s="8">
        <v>16702350064</v>
      </c>
      <c r="U438" t="s">
        <v>4435</v>
      </c>
      <c r="V438">
        <v>23622</v>
      </c>
      <c r="W438" t="s">
        <v>124</v>
      </c>
      <c r="Y438" t="s">
        <v>4436</v>
      </c>
      <c r="Z438" t="s">
        <v>4437</v>
      </c>
      <c r="AA438" t="s">
        <v>1701</v>
      </c>
      <c r="AB438" t="s">
        <v>270</v>
      </c>
      <c r="AC438" t="s">
        <v>4433</v>
      </c>
      <c r="AD438" t="s">
        <v>4434</v>
      </c>
      <c r="AE438" t="s">
        <v>120</v>
      </c>
      <c r="AF438" t="s">
        <v>121</v>
      </c>
      <c r="AG438" s="6">
        <v>96950</v>
      </c>
      <c r="AH438" t="s">
        <v>122</v>
      </c>
      <c r="AJ438" s="8">
        <v>16702350064</v>
      </c>
      <c r="AL438" t="s">
        <v>4438</v>
      </c>
      <c r="BE438" t="str">
        <f>"49-9071.00"</f>
        <v>49-9071.00</v>
      </c>
      <c r="BF438" t="s">
        <v>156</v>
      </c>
      <c r="BG438" t="s">
        <v>4439</v>
      </c>
      <c r="BH438" t="s">
        <v>4440</v>
      </c>
      <c r="BI438">
        <v>1</v>
      </c>
      <c r="BJ438">
        <v>1</v>
      </c>
      <c r="BK438" s="1">
        <v>45627</v>
      </c>
      <c r="BL438" s="1">
        <v>46721</v>
      </c>
      <c r="BM438" s="1">
        <v>45627</v>
      </c>
      <c r="BN438" s="1">
        <v>46721</v>
      </c>
      <c r="BO438">
        <v>35</v>
      </c>
      <c r="BP438">
        <v>0</v>
      </c>
      <c r="BQ438">
        <v>7</v>
      </c>
      <c r="BR438">
        <v>7</v>
      </c>
      <c r="BS438">
        <v>7</v>
      </c>
      <c r="BT438">
        <v>7</v>
      </c>
      <c r="BU438">
        <v>7</v>
      </c>
      <c r="BV438">
        <v>0</v>
      </c>
      <c r="BW438" t="str">
        <f>"8:00 AM"</f>
        <v>8:00 AM</v>
      </c>
      <c r="BX438" t="str">
        <f>"5:00 PM"</f>
        <v>5:00 PM</v>
      </c>
      <c r="BY438" t="s">
        <v>159</v>
      </c>
      <c r="BZ438">
        <v>0</v>
      </c>
      <c r="CA438">
        <v>24</v>
      </c>
      <c r="CB438" t="s">
        <v>117</v>
      </c>
      <c r="CD438" s="2" t="s">
        <v>4441</v>
      </c>
      <c r="CE438" t="s">
        <v>4434</v>
      </c>
      <c r="CG438" t="s">
        <v>120</v>
      </c>
      <c r="CH438" t="s">
        <v>121</v>
      </c>
      <c r="CI438" s="6">
        <v>96950</v>
      </c>
      <c r="CJ438" s="10">
        <v>9.75</v>
      </c>
      <c r="CK438" s="10">
        <v>9.75</v>
      </c>
      <c r="CL438" s="10">
        <v>14.63</v>
      </c>
      <c r="CM438" s="10">
        <v>14.63</v>
      </c>
      <c r="CN438" t="s">
        <v>137</v>
      </c>
      <c r="CO438">
        <v>0</v>
      </c>
      <c r="CP438" t="s">
        <v>209</v>
      </c>
      <c r="CR438" t="s">
        <v>139</v>
      </c>
      <c r="CS438" t="s">
        <v>139</v>
      </c>
      <c r="CT438" t="s">
        <v>140</v>
      </c>
      <c r="CU438" t="s">
        <v>139</v>
      </c>
      <c r="CV438" t="s">
        <v>140</v>
      </c>
      <c r="CW438" t="s">
        <v>139</v>
      </c>
      <c r="CX438" t="s">
        <v>140</v>
      </c>
      <c r="CY438" t="s">
        <v>1002</v>
      </c>
      <c r="CZ438" s="8">
        <v>16702350064</v>
      </c>
      <c r="DA438" t="s">
        <v>4438</v>
      </c>
      <c r="DB438" t="s">
        <v>164</v>
      </c>
      <c r="DC438" t="s">
        <v>139</v>
      </c>
      <c r="DD438" t="s">
        <v>117</v>
      </c>
    </row>
    <row r="439" spans="1:114" ht="15" customHeight="1" x14ac:dyDescent="0.35">
      <c r="A439" t="s">
        <v>2974</v>
      </c>
      <c r="B439" t="s">
        <v>166</v>
      </c>
      <c r="C439" s="1">
        <v>45508</v>
      </c>
      <c r="D439" s="1">
        <v>45589</v>
      </c>
      <c r="E439" t="s">
        <v>211</v>
      </c>
      <c r="G439" t="s">
        <v>117</v>
      </c>
      <c r="H439" t="s">
        <v>117</v>
      </c>
      <c r="I439" t="s">
        <v>117</v>
      </c>
      <c r="J439" t="s">
        <v>347</v>
      </c>
      <c r="K439" t="s">
        <v>1746</v>
      </c>
      <c r="L439" t="s">
        <v>2975</v>
      </c>
      <c r="M439" t="s">
        <v>355</v>
      </c>
      <c r="N439" t="s">
        <v>136</v>
      </c>
      <c r="O439" t="s">
        <v>121</v>
      </c>
      <c r="P439" s="6">
        <v>96950</v>
      </c>
      <c r="Q439" t="s">
        <v>122</v>
      </c>
      <c r="S439" s="8">
        <v>16702331420</v>
      </c>
      <c r="U439" t="s">
        <v>351</v>
      </c>
      <c r="V439">
        <v>72111</v>
      </c>
      <c r="W439" t="s">
        <v>124</v>
      </c>
      <c r="Y439" t="s">
        <v>352</v>
      </c>
      <c r="Z439" t="s">
        <v>353</v>
      </c>
      <c r="AB439" t="s">
        <v>354</v>
      </c>
      <c r="AC439" t="s">
        <v>2975</v>
      </c>
      <c r="AD439" t="s">
        <v>355</v>
      </c>
      <c r="AE439" t="s">
        <v>136</v>
      </c>
      <c r="AF439" t="s">
        <v>121</v>
      </c>
      <c r="AG439" s="6">
        <v>96950</v>
      </c>
      <c r="AH439" t="s">
        <v>122</v>
      </c>
      <c r="AJ439" s="8">
        <v>16702353712</v>
      </c>
      <c r="AL439" t="s">
        <v>356</v>
      </c>
      <c r="BE439" t="str">
        <f>"43-3031.00"</f>
        <v>43-3031.00</v>
      </c>
      <c r="BF439" t="s">
        <v>357</v>
      </c>
      <c r="BG439" t="s">
        <v>2976</v>
      </c>
      <c r="BH439" t="s">
        <v>359</v>
      </c>
      <c r="BI439">
        <v>3</v>
      </c>
      <c r="BK439" s="1">
        <v>45566</v>
      </c>
      <c r="BL439" s="1">
        <v>45930</v>
      </c>
      <c r="BO439">
        <v>35</v>
      </c>
      <c r="BP439">
        <v>0</v>
      </c>
      <c r="BQ439">
        <v>7</v>
      </c>
      <c r="BR439">
        <v>7</v>
      </c>
      <c r="BS439">
        <v>7</v>
      </c>
      <c r="BT439">
        <v>7</v>
      </c>
      <c r="BU439">
        <v>7</v>
      </c>
      <c r="BV439">
        <v>0</v>
      </c>
      <c r="BW439" t="str">
        <f>"8:00 AM"</f>
        <v>8:00 AM</v>
      </c>
      <c r="BX439" t="str">
        <f>"4:00 PM"</f>
        <v>4:00 PM</v>
      </c>
      <c r="BY439" t="s">
        <v>159</v>
      </c>
      <c r="BZ439">
        <v>0</v>
      </c>
      <c r="CA439">
        <v>24</v>
      </c>
      <c r="CB439" t="s">
        <v>117</v>
      </c>
      <c r="CD439" t="s">
        <v>2977</v>
      </c>
      <c r="CE439" t="s">
        <v>2978</v>
      </c>
      <c r="CF439" t="s">
        <v>355</v>
      </c>
      <c r="CG439" t="s">
        <v>136</v>
      </c>
      <c r="CH439" t="s">
        <v>121</v>
      </c>
      <c r="CI439" s="6">
        <v>96950</v>
      </c>
      <c r="CJ439" s="10">
        <v>12.28</v>
      </c>
      <c r="CK439" s="10">
        <v>14</v>
      </c>
      <c r="CL439" s="10">
        <v>18.420000000000002</v>
      </c>
      <c r="CM439" s="10">
        <v>21</v>
      </c>
      <c r="CN439" t="s">
        <v>137</v>
      </c>
      <c r="CO439" t="s">
        <v>361</v>
      </c>
      <c r="CP439" t="s">
        <v>138</v>
      </c>
      <c r="CR439" t="s">
        <v>117</v>
      </c>
      <c r="CS439" t="s">
        <v>139</v>
      </c>
      <c r="CT439" t="s">
        <v>140</v>
      </c>
      <c r="CU439" t="s">
        <v>139</v>
      </c>
      <c r="CV439" t="s">
        <v>139</v>
      </c>
      <c r="CW439" t="s">
        <v>139</v>
      </c>
      <c r="CX439" t="s">
        <v>140</v>
      </c>
      <c r="CY439" t="s">
        <v>362</v>
      </c>
      <c r="CZ439" s="8">
        <v>16702343712</v>
      </c>
      <c r="DA439" t="s">
        <v>377</v>
      </c>
      <c r="DB439" t="s">
        <v>292</v>
      </c>
      <c r="DC439" t="s">
        <v>139</v>
      </c>
      <c r="DD439" t="s">
        <v>117</v>
      </c>
      <c r="DE439" t="s">
        <v>352</v>
      </c>
      <c r="DF439" t="s">
        <v>353</v>
      </c>
      <c r="DH439" t="s">
        <v>351</v>
      </c>
      <c r="DI439" t="s">
        <v>1755</v>
      </c>
      <c r="DJ439" t="s">
        <v>356</v>
      </c>
    </row>
    <row r="440" spans="1:114" ht="15" customHeight="1" x14ac:dyDescent="0.35">
      <c r="A440" t="s">
        <v>6370</v>
      </c>
      <c r="B440" t="s">
        <v>166</v>
      </c>
      <c r="C440" s="1">
        <v>45510</v>
      </c>
      <c r="D440" s="1">
        <v>45589</v>
      </c>
      <c r="E440" t="s">
        <v>116</v>
      </c>
      <c r="F440" s="1">
        <v>45687</v>
      </c>
      <c r="G440" t="s">
        <v>117</v>
      </c>
      <c r="H440" t="s">
        <v>117</v>
      </c>
      <c r="I440" t="s">
        <v>117</v>
      </c>
      <c r="J440" t="s">
        <v>5273</v>
      </c>
      <c r="L440" t="s">
        <v>5274</v>
      </c>
      <c r="M440" t="s">
        <v>6371</v>
      </c>
      <c r="N440" t="s">
        <v>6372</v>
      </c>
      <c r="O440" t="s">
        <v>121</v>
      </c>
      <c r="P440" s="6">
        <v>96950</v>
      </c>
      <c r="Q440" t="s">
        <v>122</v>
      </c>
      <c r="S440" s="8">
        <v>16702887999</v>
      </c>
      <c r="U440" t="s">
        <v>5276</v>
      </c>
      <c r="V440">
        <v>23711</v>
      </c>
      <c r="W440" t="s">
        <v>124</v>
      </c>
      <c r="Y440" t="s">
        <v>5277</v>
      </c>
      <c r="Z440" t="s">
        <v>5278</v>
      </c>
      <c r="AA440" t="s">
        <v>3874</v>
      </c>
      <c r="AB440" t="s">
        <v>205</v>
      </c>
      <c r="AC440" t="s">
        <v>5274</v>
      </c>
      <c r="AD440" t="s">
        <v>6373</v>
      </c>
      <c r="AE440" t="s">
        <v>6372</v>
      </c>
      <c r="AF440" t="s">
        <v>121</v>
      </c>
      <c r="AG440" s="6">
        <v>96950</v>
      </c>
      <c r="AH440" t="s">
        <v>122</v>
      </c>
      <c r="AJ440" s="8">
        <v>16702887999</v>
      </c>
      <c r="AL440" t="s">
        <v>5279</v>
      </c>
      <c r="BE440" t="str">
        <f>"13-1051.00"</f>
        <v>13-1051.00</v>
      </c>
      <c r="BF440" t="s">
        <v>860</v>
      </c>
      <c r="BG440" t="s">
        <v>6374</v>
      </c>
      <c r="BH440" t="s">
        <v>6375</v>
      </c>
      <c r="BI440">
        <v>1</v>
      </c>
      <c r="BK440" s="1">
        <v>45689</v>
      </c>
      <c r="BL440" s="1">
        <v>46053</v>
      </c>
      <c r="BO440">
        <v>40</v>
      </c>
      <c r="BP440">
        <v>0</v>
      </c>
      <c r="BQ440">
        <v>8</v>
      </c>
      <c r="BR440">
        <v>8</v>
      </c>
      <c r="BS440">
        <v>8</v>
      </c>
      <c r="BT440">
        <v>8</v>
      </c>
      <c r="BU440">
        <v>8</v>
      </c>
      <c r="BV440">
        <v>0</v>
      </c>
      <c r="BW440" t="str">
        <f>"8:00 AM"</f>
        <v>8:00 AM</v>
      </c>
      <c r="BX440" t="str">
        <f>"5:00 PM"</f>
        <v>5:00 PM</v>
      </c>
      <c r="BY440" t="s">
        <v>459</v>
      </c>
      <c r="BZ440">
        <v>0</v>
      </c>
      <c r="CA440">
        <v>24</v>
      </c>
      <c r="CB440" t="s">
        <v>117</v>
      </c>
      <c r="CD440" t="s">
        <v>6376</v>
      </c>
      <c r="CE440" t="s">
        <v>6377</v>
      </c>
      <c r="CF440" t="s">
        <v>6378</v>
      </c>
      <c r="CG440" t="s">
        <v>6372</v>
      </c>
      <c r="CH440" t="s">
        <v>121</v>
      </c>
      <c r="CI440" s="6">
        <v>96950</v>
      </c>
      <c r="CJ440" s="10">
        <v>17.25</v>
      </c>
      <c r="CK440" s="10">
        <v>17.25</v>
      </c>
      <c r="CL440" s="10">
        <v>0</v>
      </c>
      <c r="CM440" s="10">
        <v>0</v>
      </c>
      <c r="CN440" t="s">
        <v>137</v>
      </c>
      <c r="CO440" t="s">
        <v>133</v>
      </c>
      <c r="CP440" t="s">
        <v>138</v>
      </c>
      <c r="CR440" t="s">
        <v>117</v>
      </c>
      <c r="CS440" t="s">
        <v>139</v>
      </c>
      <c r="CT440" t="s">
        <v>140</v>
      </c>
      <c r="CU440" t="s">
        <v>140</v>
      </c>
      <c r="CV440" t="s">
        <v>140</v>
      </c>
      <c r="CW440" t="s">
        <v>139</v>
      </c>
      <c r="CX440" t="s">
        <v>140</v>
      </c>
      <c r="CY440" t="s">
        <v>6379</v>
      </c>
      <c r="CZ440" s="8">
        <v>16702887999</v>
      </c>
      <c r="DA440" t="s">
        <v>5279</v>
      </c>
      <c r="DB440" t="s">
        <v>140</v>
      </c>
      <c r="DC440" t="s">
        <v>139</v>
      </c>
      <c r="DD440" t="s">
        <v>117</v>
      </c>
    </row>
    <row r="441" spans="1:114" ht="15" customHeight="1" x14ac:dyDescent="0.35">
      <c r="A441" t="s">
        <v>11283</v>
      </c>
      <c r="B441" t="s">
        <v>166</v>
      </c>
      <c r="C441" s="1">
        <v>45511</v>
      </c>
      <c r="D441" s="1">
        <v>45589</v>
      </c>
      <c r="E441" t="s">
        <v>116</v>
      </c>
      <c r="F441" s="1">
        <v>45564</v>
      </c>
      <c r="G441" t="s">
        <v>117</v>
      </c>
      <c r="H441" t="s">
        <v>117</v>
      </c>
      <c r="I441" t="s">
        <v>117</v>
      </c>
      <c r="J441" t="s">
        <v>4121</v>
      </c>
      <c r="K441" t="s">
        <v>4122</v>
      </c>
      <c r="L441" t="s">
        <v>4123</v>
      </c>
      <c r="M441" t="s">
        <v>398</v>
      </c>
      <c r="N441" t="s">
        <v>136</v>
      </c>
      <c r="O441" t="s">
        <v>121</v>
      </c>
      <c r="P441" s="6">
        <v>96950</v>
      </c>
      <c r="Q441" t="s">
        <v>122</v>
      </c>
      <c r="S441" s="8">
        <v>16702871116</v>
      </c>
      <c r="U441" t="s">
        <v>4124</v>
      </c>
      <c r="V441">
        <v>811412</v>
      </c>
      <c r="W441" t="s">
        <v>124</v>
      </c>
      <c r="Y441" t="s">
        <v>4125</v>
      </c>
      <c r="Z441" t="s">
        <v>4126</v>
      </c>
      <c r="AA441" t="s">
        <v>4127</v>
      </c>
      <c r="AB441" t="s">
        <v>2539</v>
      </c>
      <c r="AC441" t="s">
        <v>4128</v>
      </c>
      <c r="AE441" t="s">
        <v>136</v>
      </c>
      <c r="AF441" t="s">
        <v>121</v>
      </c>
      <c r="AG441" s="6">
        <v>96950</v>
      </c>
      <c r="AH441" t="s">
        <v>122</v>
      </c>
      <c r="AI441">
        <v>96950</v>
      </c>
      <c r="AJ441" s="8">
        <v>16702871116</v>
      </c>
      <c r="AL441" t="s">
        <v>4129</v>
      </c>
      <c r="BE441" t="str">
        <f>"49-9071.00"</f>
        <v>49-9071.00</v>
      </c>
      <c r="BF441" t="s">
        <v>156</v>
      </c>
      <c r="BG441" t="s">
        <v>4130</v>
      </c>
      <c r="BH441" t="s">
        <v>156</v>
      </c>
      <c r="BI441">
        <v>10</v>
      </c>
      <c r="BK441" s="1">
        <v>45566</v>
      </c>
      <c r="BL441" s="1">
        <v>45930</v>
      </c>
      <c r="BO441">
        <v>35</v>
      </c>
      <c r="BP441">
        <v>0</v>
      </c>
      <c r="BQ441">
        <v>7</v>
      </c>
      <c r="BR441">
        <v>7</v>
      </c>
      <c r="BS441">
        <v>7</v>
      </c>
      <c r="BT441">
        <v>7</v>
      </c>
      <c r="BU441">
        <v>7</v>
      </c>
      <c r="BV441">
        <v>0</v>
      </c>
      <c r="BW441" t="str">
        <f>"8:00 AM"</f>
        <v>8:00 AM</v>
      </c>
      <c r="BX441" t="str">
        <f>"4:00 PM"</f>
        <v>4:00 PM</v>
      </c>
      <c r="BY441" t="s">
        <v>133</v>
      </c>
      <c r="BZ441">
        <v>0</v>
      </c>
      <c r="CA441">
        <v>12</v>
      </c>
      <c r="CB441" t="s">
        <v>117</v>
      </c>
      <c r="CD441" t="s">
        <v>162</v>
      </c>
      <c r="CE441" t="s">
        <v>398</v>
      </c>
      <c r="CG441" t="s">
        <v>136</v>
      </c>
      <c r="CH441" t="s">
        <v>121</v>
      </c>
      <c r="CI441" s="6">
        <v>96950</v>
      </c>
      <c r="CJ441" s="10">
        <v>9.75</v>
      </c>
      <c r="CK441" s="10">
        <v>9.75</v>
      </c>
      <c r="CL441" s="10">
        <v>14.62</v>
      </c>
      <c r="CM441" s="10">
        <v>14.62</v>
      </c>
      <c r="CN441" t="s">
        <v>137</v>
      </c>
      <c r="CP441" t="s">
        <v>138</v>
      </c>
      <c r="CR441" t="s">
        <v>117</v>
      </c>
      <c r="CS441" t="s">
        <v>139</v>
      </c>
      <c r="CT441" t="s">
        <v>140</v>
      </c>
      <c r="CU441" t="s">
        <v>139</v>
      </c>
      <c r="CV441" t="s">
        <v>140</v>
      </c>
      <c r="CW441" t="s">
        <v>139</v>
      </c>
      <c r="CX441" t="s">
        <v>140</v>
      </c>
      <c r="CY441" t="s">
        <v>3023</v>
      </c>
      <c r="CZ441" s="8">
        <v>16702871116</v>
      </c>
      <c r="DA441" t="s">
        <v>4129</v>
      </c>
      <c r="DB441" t="s">
        <v>140</v>
      </c>
      <c r="DC441" t="s">
        <v>139</v>
      </c>
      <c r="DD441" t="s">
        <v>117</v>
      </c>
    </row>
    <row r="442" spans="1:114" ht="15" customHeight="1" x14ac:dyDescent="0.35">
      <c r="A442" t="s">
        <v>6917</v>
      </c>
      <c r="B442" t="s">
        <v>166</v>
      </c>
      <c r="C442" s="1">
        <v>45512</v>
      </c>
      <c r="D442" s="1">
        <v>45589</v>
      </c>
      <c r="E442" t="s">
        <v>211</v>
      </c>
      <c r="G442" t="s">
        <v>139</v>
      </c>
      <c r="H442" t="s">
        <v>117</v>
      </c>
      <c r="I442" t="s">
        <v>117</v>
      </c>
      <c r="J442" t="s">
        <v>3544</v>
      </c>
      <c r="L442" t="s">
        <v>6918</v>
      </c>
      <c r="M442" t="s">
        <v>3546</v>
      </c>
      <c r="N442" t="s">
        <v>120</v>
      </c>
      <c r="O442" t="s">
        <v>121</v>
      </c>
      <c r="P442" s="6">
        <v>96950</v>
      </c>
      <c r="Q442" t="s">
        <v>122</v>
      </c>
      <c r="S442" s="8">
        <v>16702347243</v>
      </c>
      <c r="U442" t="s">
        <v>3547</v>
      </c>
      <c r="V442">
        <v>424410</v>
      </c>
      <c r="W442" t="s">
        <v>124</v>
      </c>
      <c r="Y442" t="s">
        <v>3548</v>
      </c>
      <c r="Z442" t="s">
        <v>3549</v>
      </c>
      <c r="AB442" t="s">
        <v>154</v>
      </c>
      <c r="AC442" t="s">
        <v>3545</v>
      </c>
      <c r="AD442" t="s">
        <v>3546</v>
      </c>
      <c r="AE442" t="s">
        <v>120</v>
      </c>
      <c r="AF442" t="s">
        <v>121</v>
      </c>
      <c r="AG442" s="6">
        <v>96950</v>
      </c>
      <c r="AH442" t="s">
        <v>122</v>
      </c>
      <c r="AJ442" s="8">
        <v>16702347243</v>
      </c>
      <c r="AL442" t="s">
        <v>3550</v>
      </c>
      <c r="BE442" t="str">
        <f>"49-9071.00"</f>
        <v>49-9071.00</v>
      </c>
      <c r="BF442" t="s">
        <v>156</v>
      </c>
      <c r="BG442" t="s">
        <v>6919</v>
      </c>
      <c r="BH442" t="s">
        <v>6920</v>
      </c>
      <c r="BI442">
        <v>1</v>
      </c>
      <c r="BK442" s="1">
        <v>45565</v>
      </c>
      <c r="BL442" s="1">
        <v>45929</v>
      </c>
      <c r="BO442">
        <v>36</v>
      </c>
      <c r="BP442">
        <v>0</v>
      </c>
      <c r="BQ442">
        <v>6</v>
      </c>
      <c r="BR442">
        <v>6</v>
      </c>
      <c r="BS442">
        <v>6</v>
      </c>
      <c r="BT442">
        <v>6</v>
      </c>
      <c r="BU442">
        <v>6</v>
      </c>
      <c r="BV442">
        <v>6</v>
      </c>
      <c r="BW442" t="str">
        <f>"8:00 AM"</f>
        <v>8:00 AM</v>
      </c>
      <c r="BX442" t="str">
        <f>"3:00 PM"</f>
        <v>3:00 PM</v>
      </c>
      <c r="BY442" t="s">
        <v>159</v>
      </c>
      <c r="BZ442">
        <v>0</v>
      </c>
      <c r="CA442">
        <v>24</v>
      </c>
      <c r="CB442" t="s">
        <v>117</v>
      </c>
      <c r="CD442" s="2" t="s">
        <v>6921</v>
      </c>
      <c r="CE442" t="s">
        <v>3554</v>
      </c>
      <c r="CF442" t="s">
        <v>3546</v>
      </c>
      <c r="CG442" t="s">
        <v>120</v>
      </c>
      <c r="CH442" t="s">
        <v>121</v>
      </c>
      <c r="CI442" s="6">
        <v>96950</v>
      </c>
      <c r="CJ442" s="10">
        <v>9.75</v>
      </c>
      <c r="CK442" s="10">
        <v>9.8000000000000007</v>
      </c>
      <c r="CL442" s="10">
        <v>14.63</v>
      </c>
      <c r="CM442" s="10">
        <v>14.7</v>
      </c>
      <c r="CN442" t="s">
        <v>137</v>
      </c>
      <c r="CP442" t="s">
        <v>138</v>
      </c>
      <c r="CR442" t="s">
        <v>117</v>
      </c>
      <c r="CS442" t="s">
        <v>139</v>
      </c>
      <c r="CT442" t="s">
        <v>140</v>
      </c>
      <c r="CU442" t="s">
        <v>139</v>
      </c>
      <c r="CV442" t="s">
        <v>140</v>
      </c>
      <c r="CW442" t="s">
        <v>139</v>
      </c>
      <c r="CX442" t="s">
        <v>140</v>
      </c>
      <c r="CY442" t="s">
        <v>6922</v>
      </c>
      <c r="CZ442" s="8">
        <v>16702347243</v>
      </c>
      <c r="DA442" t="s">
        <v>3550</v>
      </c>
      <c r="DB442" t="s">
        <v>140</v>
      </c>
      <c r="DC442" t="s">
        <v>139</v>
      </c>
      <c r="DD442" t="s">
        <v>117</v>
      </c>
    </row>
    <row r="443" spans="1:114" ht="15" customHeight="1" x14ac:dyDescent="0.35">
      <c r="A443" t="s">
        <v>3306</v>
      </c>
      <c r="B443" t="s">
        <v>144</v>
      </c>
      <c r="C443" s="1">
        <v>45513</v>
      </c>
      <c r="D443" s="1">
        <v>45589</v>
      </c>
      <c r="E443" t="s">
        <v>116</v>
      </c>
      <c r="F443" s="1">
        <v>45687</v>
      </c>
      <c r="G443" t="s">
        <v>139</v>
      </c>
      <c r="H443" t="s">
        <v>117</v>
      </c>
      <c r="I443" t="s">
        <v>117</v>
      </c>
      <c r="J443" t="s">
        <v>3307</v>
      </c>
      <c r="K443" t="s">
        <v>3308</v>
      </c>
      <c r="L443" t="s">
        <v>3309</v>
      </c>
      <c r="N443" t="s">
        <v>120</v>
      </c>
      <c r="O443" t="s">
        <v>121</v>
      </c>
      <c r="P443" s="6">
        <v>96950</v>
      </c>
      <c r="Q443" t="s">
        <v>122</v>
      </c>
      <c r="S443" s="8">
        <v>16702354658</v>
      </c>
      <c r="U443" t="s">
        <v>3310</v>
      </c>
      <c r="V443">
        <v>311811</v>
      </c>
      <c r="W443" t="s">
        <v>124</v>
      </c>
      <c r="Y443" t="s">
        <v>2928</v>
      </c>
      <c r="Z443" t="s">
        <v>3311</v>
      </c>
      <c r="AA443" t="s">
        <v>3312</v>
      </c>
      <c r="AB443" t="s">
        <v>1428</v>
      </c>
      <c r="AC443" t="s">
        <v>3313</v>
      </c>
      <c r="AE443" t="s">
        <v>120</v>
      </c>
      <c r="AF443" t="s">
        <v>121</v>
      </c>
      <c r="AG443" s="6">
        <v>96950</v>
      </c>
      <c r="AH443" t="s">
        <v>122</v>
      </c>
      <c r="AJ443" s="8">
        <v>16702354658</v>
      </c>
      <c r="AL443" t="s">
        <v>3314</v>
      </c>
      <c r="BE443" t="str">
        <f>"51-3011.00"</f>
        <v>51-3011.00</v>
      </c>
      <c r="BF443" t="s">
        <v>217</v>
      </c>
      <c r="BG443" t="s">
        <v>3315</v>
      </c>
      <c r="BH443" t="s">
        <v>1319</v>
      </c>
      <c r="BI443">
        <v>3</v>
      </c>
      <c r="BJ443">
        <v>3</v>
      </c>
      <c r="BK443" s="1">
        <v>45689</v>
      </c>
      <c r="BL443" s="1">
        <v>46053</v>
      </c>
      <c r="BM443" s="1">
        <v>45689</v>
      </c>
      <c r="BN443" s="1">
        <v>46053</v>
      </c>
      <c r="BO443">
        <v>35</v>
      </c>
      <c r="BP443">
        <v>7</v>
      </c>
      <c r="BQ443">
        <v>0</v>
      </c>
      <c r="BR443">
        <v>0</v>
      </c>
      <c r="BS443">
        <v>7</v>
      </c>
      <c r="BT443">
        <v>7</v>
      </c>
      <c r="BU443">
        <v>7</v>
      </c>
      <c r="BV443">
        <v>7</v>
      </c>
      <c r="BW443" t="str">
        <f>"1:00 PM"</f>
        <v>1:00 PM</v>
      </c>
      <c r="BX443" t="str">
        <f>"9:00 PM"</f>
        <v>9:00 PM</v>
      </c>
      <c r="BY443" t="s">
        <v>133</v>
      </c>
      <c r="BZ443">
        <v>0</v>
      </c>
      <c r="CA443">
        <v>12</v>
      </c>
      <c r="CB443" t="s">
        <v>117</v>
      </c>
      <c r="CD443" t="s">
        <v>194</v>
      </c>
      <c r="CE443" t="s">
        <v>3316</v>
      </c>
      <c r="CF443" t="s">
        <v>3309</v>
      </c>
      <c r="CG443" t="s">
        <v>120</v>
      </c>
      <c r="CH443" t="s">
        <v>121</v>
      </c>
      <c r="CI443" s="6">
        <v>96950</v>
      </c>
      <c r="CJ443" s="10">
        <v>8.64</v>
      </c>
      <c r="CK443" s="10">
        <v>8.64</v>
      </c>
      <c r="CL443" s="10">
        <v>12.96</v>
      </c>
      <c r="CM443" s="10">
        <v>12.96</v>
      </c>
      <c r="CN443" t="s">
        <v>137</v>
      </c>
      <c r="CO443" t="s">
        <v>140</v>
      </c>
      <c r="CP443" t="s">
        <v>138</v>
      </c>
      <c r="CR443" t="s">
        <v>117</v>
      </c>
      <c r="CS443" t="s">
        <v>139</v>
      </c>
      <c r="CT443" t="s">
        <v>140</v>
      </c>
      <c r="CU443" t="s">
        <v>139</v>
      </c>
      <c r="CV443" t="s">
        <v>140</v>
      </c>
      <c r="CW443" t="s">
        <v>139</v>
      </c>
      <c r="CX443" t="s">
        <v>140</v>
      </c>
      <c r="CY443" t="s">
        <v>1139</v>
      </c>
      <c r="CZ443" s="8">
        <v>16702354658</v>
      </c>
      <c r="DA443" t="s">
        <v>3314</v>
      </c>
      <c r="DB443" t="s">
        <v>140</v>
      </c>
      <c r="DC443" t="s">
        <v>139</v>
      </c>
      <c r="DD443" t="s">
        <v>117</v>
      </c>
    </row>
    <row r="444" spans="1:114" ht="15" customHeight="1" x14ac:dyDescent="0.35">
      <c r="A444" t="s">
        <v>3543</v>
      </c>
      <c r="B444" t="s">
        <v>294</v>
      </c>
      <c r="C444" s="1">
        <v>45515</v>
      </c>
      <c r="D444" s="1">
        <v>45589</v>
      </c>
      <c r="E444" t="s">
        <v>116</v>
      </c>
      <c r="F444" s="1">
        <v>45563</v>
      </c>
      <c r="G444" t="s">
        <v>139</v>
      </c>
      <c r="H444" t="s">
        <v>117</v>
      </c>
      <c r="I444" t="s">
        <v>117</v>
      </c>
      <c r="J444" t="s">
        <v>3544</v>
      </c>
      <c r="L444" t="s">
        <v>3545</v>
      </c>
      <c r="M444" t="s">
        <v>3546</v>
      </c>
      <c r="N444" t="s">
        <v>120</v>
      </c>
      <c r="O444" t="s">
        <v>121</v>
      </c>
      <c r="P444" s="6">
        <v>96950</v>
      </c>
      <c r="Q444" t="s">
        <v>122</v>
      </c>
      <c r="S444" s="8">
        <v>16702347243</v>
      </c>
      <c r="U444" t="s">
        <v>3547</v>
      </c>
      <c r="V444">
        <v>424410</v>
      </c>
      <c r="W444" t="s">
        <v>124</v>
      </c>
      <c r="Y444" t="s">
        <v>3548</v>
      </c>
      <c r="Z444" t="s">
        <v>3549</v>
      </c>
      <c r="AB444" t="s">
        <v>154</v>
      </c>
      <c r="AC444" t="s">
        <v>3545</v>
      </c>
      <c r="AD444" t="s">
        <v>3546</v>
      </c>
      <c r="AE444" t="s">
        <v>120</v>
      </c>
      <c r="AF444" t="s">
        <v>121</v>
      </c>
      <c r="AG444" s="6">
        <v>96950</v>
      </c>
      <c r="AH444" t="s">
        <v>122</v>
      </c>
      <c r="AJ444" s="8">
        <v>16702347243</v>
      </c>
      <c r="AL444" t="s">
        <v>3550</v>
      </c>
      <c r="BE444" t="str">
        <f>"53-3033.00"</f>
        <v>53-3033.00</v>
      </c>
      <c r="BF444" t="s">
        <v>387</v>
      </c>
      <c r="BG444" t="s">
        <v>3551</v>
      </c>
      <c r="BH444" t="s">
        <v>3552</v>
      </c>
      <c r="BI444">
        <v>2</v>
      </c>
      <c r="BJ444">
        <v>1</v>
      </c>
      <c r="BK444" s="1">
        <v>45565</v>
      </c>
      <c r="BL444" s="1">
        <v>46659</v>
      </c>
      <c r="BM444" s="1">
        <v>45589</v>
      </c>
      <c r="BN444" s="1">
        <v>46659</v>
      </c>
      <c r="BO444">
        <v>36</v>
      </c>
      <c r="BP444">
        <v>0</v>
      </c>
      <c r="BQ444">
        <v>6</v>
      </c>
      <c r="BR444">
        <v>6</v>
      </c>
      <c r="BS444">
        <v>6</v>
      </c>
      <c r="BT444">
        <v>6</v>
      </c>
      <c r="BU444">
        <v>6</v>
      </c>
      <c r="BV444">
        <v>6</v>
      </c>
      <c r="BW444" t="str">
        <f>"8:00 AM"</f>
        <v>8:00 AM</v>
      </c>
      <c r="BX444" t="str">
        <f>"3:00 PM"</f>
        <v>3:00 PM</v>
      </c>
      <c r="BY444" t="s">
        <v>159</v>
      </c>
      <c r="BZ444">
        <v>0</v>
      </c>
      <c r="CA444">
        <v>12</v>
      </c>
      <c r="CB444" t="s">
        <v>117</v>
      </c>
      <c r="CD444" s="2" t="s">
        <v>3553</v>
      </c>
      <c r="CE444" t="s">
        <v>3554</v>
      </c>
      <c r="CF444" t="s">
        <v>3546</v>
      </c>
      <c r="CG444" t="s">
        <v>120</v>
      </c>
      <c r="CH444" t="s">
        <v>121</v>
      </c>
      <c r="CI444" s="6">
        <v>96950</v>
      </c>
      <c r="CJ444" s="10">
        <v>8.15</v>
      </c>
      <c r="CK444" s="10">
        <v>8.1999999999999993</v>
      </c>
      <c r="CL444" s="10">
        <v>12.23</v>
      </c>
      <c r="CM444" s="10">
        <v>12.3</v>
      </c>
      <c r="CN444" t="s">
        <v>137</v>
      </c>
      <c r="CP444" t="s">
        <v>138</v>
      </c>
      <c r="CR444" t="s">
        <v>117</v>
      </c>
      <c r="CS444" t="s">
        <v>139</v>
      </c>
      <c r="CT444" t="s">
        <v>140</v>
      </c>
      <c r="CU444" t="s">
        <v>139</v>
      </c>
      <c r="CV444" t="s">
        <v>140</v>
      </c>
      <c r="CW444" t="s">
        <v>139</v>
      </c>
      <c r="CX444" t="s">
        <v>140</v>
      </c>
      <c r="CY444" t="s">
        <v>3555</v>
      </c>
      <c r="CZ444" s="8">
        <v>16702347243</v>
      </c>
      <c r="DA444" t="s">
        <v>3550</v>
      </c>
      <c r="DB444" t="s">
        <v>140</v>
      </c>
      <c r="DC444" t="s">
        <v>139</v>
      </c>
      <c r="DD444" t="s">
        <v>117</v>
      </c>
    </row>
    <row r="445" spans="1:114" ht="15" customHeight="1" x14ac:dyDescent="0.35">
      <c r="A445" t="s">
        <v>12876</v>
      </c>
      <c r="B445" t="s">
        <v>166</v>
      </c>
      <c r="C445" s="1">
        <v>45516</v>
      </c>
      <c r="D445" s="1">
        <v>45589</v>
      </c>
      <c r="E445" t="s">
        <v>116</v>
      </c>
      <c r="F445" s="1">
        <v>45564</v>
      </c>
      <c r="G445" t="s">
        <v>117</v>
      </c>
      <c r="H445" t="s">
        <v>117</v>
      </c>
      <c r="I445" t="s">
        <v>117</v>
      </c>
      <c r="J445" t="s">
        <v>1544</v>
      </c>
      <c r="L445" t="s">
        <v>1545</v>
      </c>
      <c r="M445" t="s">
        <v>1546</v>
      </c>
      <c r="N445" t="s">
        <v>1143</v>
      </c>
      <c r="O445" t="s">
        <v>121</v>
      </c>
      <c r="P445" s="6">
        <v>96952</v>
      </c>
      <c r="Q445" t="s">
        <v>122</v>
      </c>
      <c r="S445" s="8">
        <v>16707832999</v>
      </c>
      <c r="U445" t="s">
        <v>1547</v>
      </c>
      <c r="V445">
        <v>72251</v>
      </c>
      <c r="W445" t="s">
        <v>124</v>
      </c>
      <c r="Y445" t="s">
        <v>4151</v>
      </c>
      <c r="Z445" t="s">
        <v>4152</v>
      </c>
      <c r="AA445" t="s">
        <v>4153</v>
      </c>
      <c r="AB445" t="s">
        <v>205</v>
      </c>
      <c r="AC445" t="s">
        <v>1546</v>
      </c>
      <c r="AE445" t="s">
        <v>551</v>
      </c>
      <c r="AF445" t="s">
        <v>121</v>
      </c>
      <c r="AG445" s="6">
        <v>96952</v>
      </c>
      <c r="AH445" t="s">
        <v>122</v>
      </c>
      <c r="AJ445" s="8">
        <v>16707832999</v>
      </c>
      <c r="AL445" t="s">
        <v>1551</v>
      </c>
      <c r="BE445" t="str">
        <f>"35-3031.00"</f>
        <v>35-3031.00</v>
      </c>
      <c r="BF445" t="s">
        <v>788</v>
      </c>
      <c r="BG445" t="s">
        <v>4154</v>
      </c>
      <c r="BH445" t="s">
        <v>4155</v>
      </c>
      <c r="BI445">
        <v>5</v>
      </c>
      <c r="BK445" s="1">
        <v>45566</v>
      </c>
      <c r="BL445" s="1">
        <v>45930</v>
      </c>
      <c r="BO445">
        <v>35</v>
      </c>
      <c r="BP445">
        <v>7</v>
      </c>
      <c r="BQ445">
        <v>0</v>
      </c>
      <c r="BR445">
        <v>0</v>
      </c>
      <c r="BS445">
        <v>7</v>
      </c>
      <c r="BT445">
        <v>7</v>
      </c>
      <c r="BU445">
        <v>7</v>
      </c>
      <c r="BV445">
        <v>7</v>
      </c>
      <c r="BW445" t="str">
        <f>"6:00 PM"</f>
        <v>6:00 PM</v>
      </c>
      <c r="BX445" t="str">
        <f>"1:00 AM"</f>
        <v>1:00 AM</v>
      </c>
      <c r="BY445" t="s">
        <v>133</v>
      </c>
      <c r="BZ445">
        <v>0</v>
      </c>
      <c r="CA445">
        <v>12</v>
      </c>
      <c r="CB445" t="s">
        <v>117</v>
      </c>
      <c r="CD445" s="2" t="s">
        <v>1553</v>
      </c>
      <c r="CE445" t="s">
        <v>1545</v>
      </c>
      <c r="CF445" t="s">
        <v>1546</v>
      </c>
      <c r="CG445" t="s">
        <v>1143</v>
      </c>
      <c r="CH445" t="s">
        <v>121</v>
      </c>
      <c r="CI445" s="6">
        <v>96952</v>
      </c>
      <c r="CJ445" s="10">
        <v>8.0399999999999991</v>
      </c>
      <c r="CK445" s="10">
        <v>8.0399999999999991</v>
      </c>
      <c r="CL445" s="10">
        <v>12.06</v>
      </c>
      <c r="CM445" s="10">
        <v>12.06</v>
      </c>
      <c r="CN445" t="s">
        <v>137</v>
      </c>
      <c r="CP445" t="s">
        <v>138</v>
      </c>
      <c r="CR445" t="s">
        <v>117</v>
      </c>
      <c r="CS445" t="s">
        <v>139</v>
      </c>
      <c r="CT445" t="s">
        <v>140</v>
      </c>
      <c r="CU445" t="s">
        <v>139</v>
      </c>
      <c r="CV445" t="s">
        <v>140</v>
      </c>
      <c r="CW445" t="s">
        <v>139</v>
      </c>
      <c r="CX445" t="s">
        <v>140</v>
      </c>
      <c r="CY445" t="s">
        <v>3023</v>
      </c>
      <c r="CZ445" s="8">
        <v>16707832999</v>
      </c>
      <c r="DA445" t="s">
        <v>1551</v>
      </c>
      <c r="DB445" t="s">
        <v>140</v>
      </c>
      <c r="DC445" t="s">
        <v>139</v>
      </c>
      <c r="DD445" t="s">
        <v>117</v>
      </c>
    </row>
    <row r="446" spans="1:114" ht="15" customHeight="1" x14ac:dyDescent="0.35">
      <c r="A446" t="s">
        <v>16931</v>
      </c>
      <c r="B446" t="s">
        <v>166</v>
      </c>
      <c r="C446" s="1">
        <v>45516</v>
      </c>
      <c r="D446" s="1">
        <v>45589</v>
      </c>
      <c r="E446" t="s">
        <v>211</v>
      </c>
      <c r="G446" t="s">
        <v>117</v>
      </c>
      <c r="H446" t="s">
        <v>117</v>
      </c>
      <c r="I446" t="s">
        <v>117</v>
      </c>
      <c r="J446" t="s">
        <v>1544</v>
      </c>
      <c r="L446" t="s">
        <v>1545</v>
      </c>
      <c r="M446" t="s">
        <v>1546</v>
      </c>
      <c r="N446" t="s">
        <v>1143</v>
      </c>
      <c r="O446" t="s">
        <v>121</v>
      </c>
      <c r="P446" s="6">
        <v>96952</v>
      </c>
      <c r="Q446" t="s">
        <v>122</v>
      </c>
      <c r="S446" s="8">
        <v>16707832999</v>
      </c>
      <c r="U446" t="s">
        <v>1547</v>
      </c>
      <c r="V446">
        <v>72251</v>
      </c>
      <c r="W446" t="s">
        <v>124</v>
      </c>
      <c r="Y446" t="s">
        <v>4151</v>
      </c>
      <c r="Z446" t="s">
        <v>4152</v>
      </c>
      <c r="AA446" t="s">
        <v>4153</v>
      </c>
      <c r="AB446" t="s">
        <v>205</v>
      </c>
      <c r="AC446" t="s">
        <v>1546</v>
      </c>
      <c r="AE446" t="s">
        <v>551</v>
      </c>
      <c r="AF446" t="s">
        <v>121</v>
      </c>
      <c r="AG446" s="6">
        <v>96952</v>
      </c>
      <c r="AH446" t="s">
        <v>122</v>
      </c>
      <c r="AJ446" s="8">
        <v>16707832999</v>
      </c>
      <c r="AL446" t="s">
        <v>1551</v>
      </c>
      <c r="BE446" t="str">
        <f>"35-3031.00"</f>
        <v>35-3031.00</v>
      </c>
      <c r="BF446" t="s">
        <v>788</v>
      </c>
      <c r="BG446" t="s">
        <v>4154</v>
      </c>
      <c r="BH446" t="s">
        <v>4155</v>
      </c>
      <c r="BI446">
        <v>5</v>
      </c>
      <c r="BK446" s="1">
        <v>45566</v>
      </c>
      <c r="BL446" s="1">
        <v>45930</v>
      </c>
      <c r="BO446">
        <v>35</v>
      </c>
      <c r="BP446">
        <v>7</v>
      </c>
      <c r="BQ446">
        <v>0</v>
      </c>
      <c r="BR446">
        <v>0</v>
      </c>
      <c r="BS446">
        <v>7</v>
      </c>
      <c r="BT446">
        <v>7</v>
      </c>
      <c r="BU446">
        <v>7</v>
      </c>
      <c r="BV446">
        <v>7</v>
      </c>
      <c r="BW446" t="str">
        <f>"6:00 PM"</f>
        <v>6:00 PM</v>
      </c>
      <c r="BX446" t="str">
        <f>"1:00 AM"</f>
        <v>1:00 AM</v>
      </c>
      <c r="BY446" t="s">
        <v>133</v>
      </c>
      <c r="BZ446">
        <v>0</v>
      </c>
      <c r="CA446">
        <v>12</v>
      </c>
      <c r="CB446" t="s">
        <v>117</v>
      </c>
      <c r="CD446" s="2" t="s">
        <v>1553</v>
      </c>
      <c r="CE446" t="s">
        <v>1545</v>
      </c>
      <c r="CF446" t="s">
        <v>1546</v>
      </c>
      <c r="CG446" t="s">
        <v>1143</v>
      </c>
      <c r="CH446" t="s">
        <v>121</v>
      </c>
      <c r="CI446" s="6">
        <v>96952</v>
      </c>
      <c r="CJ446" s="10">
        <v>8.0399999999999991</v>
      </c>
      <c r="CK446" s="10">
        <v>8.0399999999999991</v>
      </c>
      <c r="CL446" s="10">
        <v>12.06</v>
      </c>
      <c r="CM446" s="10">
        <v>12.06</v>
      </c>
      <c r="CN446" t="s">
        <v>137</v>
      </c>
      <c r="CP446" t="s">
        <v>138</v>
      </c>
      <c r="CR446" t="s">
        <v>117</v>
      </c>
      <c r="CS446" t="s">
        <v>139</v>
      </c>
      <c r="CT446" t="s">
        <v>140</v>
      </c>
      <c r="CU446" t="s">
        <v>139</v>
      </c>
      <c r="CV446" t="s">
        <v>140</v>
      </c>
      <c r="CW446" t="s">
        <v>139</v>
      </c>
      <c r="CX446" t="s">
        <v>140</v>
      </c>
      <c r="CY446" t="s">
        <v>3023</v>
      </c>
      <c r="CZ446" s="8">
        <v>16707832999</v>
      </c>
      <c r="DA446" t="s">
        <v>1551</v>
      </c>
      <c r="DB446" t="s">
        <v>140</v>
      </c>
      <c r="DC446" t="s">
        <v>139</v>
      </c>
      <c r="DD446" t="s">
        <v>117</v>
      </c>
    </row>
    <row r="447" spans="1:114" ht="15" customHeight="1" x14ac:dyDescent="0.35">
      <c r="A447" t="s">
        <v>14372</v>
      </c>
      <c r="B447" t="s">
        <v>166</v>
      </c>
      <c r="C447" s="1">
        <v>45519</v>
      </c>
      <c r="D447" s="1">
        <v>45589</v>
      </c>
      <c r="E447" t="s">
        <v>116</v>
      </c>
      <c r="F447" s="1">
        <v>45564</v>
      </c>
      <c r="G447" t="s">
        <v>139</v>
      </c>
      <c r="H447" t="s">
        <v>117</v>
      </c>
      <c r="I447" t="s">
        <v>117</v>
      </c>
      <c r="J447" t="s">
        <v>14373</v>
      </c>
      <c r="L447" t="s">
        <v>14374</v>
      </c>
      <c r="N447" t="s">
        <v>136</v>
      </c>
      <c r="O447" t="s">
        <v>121</v>
      </c>
      <c r="P447" s="6">
        <v>96950</v>
      </c>
      <c r="Q447" t="s">
        <v>122</v>
      </c>
      <c r="S447" s="8">
        <v>16703225874</v>
      </c>
      <c r="U447" t="s">
        <v>14375</v>
      </c>
      <c r="V447">
        <v>531110</v>
      </c>
      <c r="W447" t="s">
        <v>124</v>
      </c>
      <c r="Y447" t="s">
        <v>14376</v>
      </c>
      <c r="Z447" t="s">
        <v>13135</v>
      </c>
      <c r="AA447" t="s">
        <v>3406</v>
      </c>
      <c r="AB447" t="s">
        <v>598</v>
      </c>
      <c r="AC447" t="s">
        <v>14374</v>
      </c>
      <c r="AE447" t="s">
        <v>136</v>
      </c>
      <c r="AF447" t="s">
        <v>121</v>
      </c>
      <c r="AG447" s="6">
        <v>96950</v>
      </c>
      <c r="AH447" t="s">
        <v>122</v>
      </c>
      <c r="AJ447" s="8">
        <v>16703225874</v>
      </c>
      <c r="AL447" t="s">
        <v>6877</v>
      </c>
      <c r="BE447" t="str">
        <f>"49-9071.00"</f>
        <v>49-9071.00</v>
      </c>
      <c r="BF447" t="s">
        <v>156</v>
      </c>
      <c r="BG447" t="s">
        <v>14377</v>
      </c>
      <c r="BH447" t="s">
        <v>3221</v>
      </c>
      <c r="BI447">
        <v>1</v>
      </c>
      <c r="BK447" s="1">
        <v>45566</v>
      </c>
      <c r="BL447" s="1">
        <v>46660</v>
      </c>
      <c r="BO447">
        <v>35</v>
      </c>
      <c r="BP447">
        <v>0</v>
      </c>
      <c r="BQ447">
        <v>7</v>
      </c>
      <c r="BR447">
        <v>7</v>
      </c>
      <c r="BS447">
        <v>7</v>
      </c>
      <c r="BT447">
        <v>7</v>
      </c>
      <c r="BU447">
        <v>7</v>
      </c>
      <c r="BV447">
        <v>0</v>
      </c>
      <c r="BW447" t="str">
        <f>"9:00 AM"</f>
        <v>9:00 AM</v>
      </c>
      <c r="BX447" t="str">
        <f>"5:00 PM"</f>
        <v>5:00 PM</v>
      </c>
      <c r="BY447" t="s">
        <v>159</v>
      </c>
      <c r="BZ447">
        <v>0</v>
      </c>
      <c r="CA447">
        <v>24</v>
      </c>
      <c r="CB447" t="s">
        <v>117</v>
      </c>
      <c r="CD447" t="s">
        <v>14378</v>
      </c>
      <c r="CE447" t="s">
        <v>14379</v>
      </c>
      <c r="CG447" t="s">
        <v>136</v>
      </c>
      <c r="CH447" t="s">
        <v>121</v>
      </c>
      <c r="CI447" s="6">
        <v>96950</v>
      </c>
      <c r="CJ447" s="10">
        <v>9.75</v>
      </c>
      <c r="CK447" s="10">
        <v>9.75</v>
      </c>
      <c r="CL447" s="10">
        <v>14.63</v>
      </c>
      <c r="CM447" s="10">
        <v>14.63</v>
      </c>
      <c r="CN447" t="s">
        <v>137</v>
      </c>
      <c r="CO447" t="s">
        <v>133</v>
      </c>
      <c r="CP447" t="s">
        <v>138</v>
      </c>
      <c r="CR447" t="s">
        <v>117</v>
      </c>
      <c r="CS447" t="s">
        <v>139</v>
      </c>
      <c r="CT447" t="s">
        <v>140</v>
      </c>
      <c r="CU447" t="s">
        <v>139</v>
      </c>
      <c r="CV447" t="s">
        <v>140</v>
      </c>
      <c r="CW447" t="s">
        <v>139</v>
      </c>
      <c r="CX447" t="s">
        <v>140</v>
      </c>
      <c r="CY447" t="s">
        <v>3512</v>
      </c>
      <c r="CZ447" s="8">
        <v>16703225874</v>
      </c>
      <c r="DA447" t="s">
        <v>6877</v>
      </c>
      <c r="DB447" t="s">
        <v>140</v>
      </c>
      <c r="DC447" t="s">
        <v>139</v>
      </c>
      <c r="DD447" t="s">
        <v>117</v>
      </c>
    </row>
    <row r="448" spans="1:114" ht="15" customHeight="1" x14ac:dyDescent="0.35">
      <c r="A448" t="s">
        <v>17092</v>
      </c>
      <c r="B448" t="s">
        <v>144</v>
      </c>
      <c r="C448" s="1">
        <v>45520</v>
      </c>
      <c r="D448" s="1">
        <v>45589</v>
      </c>
      <c r="E448" t="s">
        <v>211</v>
      </c>
      <c r="G448" t="s">
        <v>117</v>
      </c>
      <c r="H448" t="s">
        <v>117</v>
      </c>
      <c r="I448" t="s">
        <v>117</v>
      </c>
      <c r="J448" t="s">
        <v>707</v>
      </c>
      <c r="K448" t="s">
        <v>140</v>
      </c>
      <c r="L448" t="s">
        <v>708</v>
      </c>
      <c r="M448" t="s">
        <v>709</v>
      </c>
      <c r="N448" t="s">
        <v>710</v>
      </c>
      <c r="O448" t="s">
        <v>121</v>
      </c>
      <c r="P448" s="6">
        <v>96950</v>
      </c>
      <c r="Q448" t="s">
        <v>122</v>
      </c>
      <c r="S448" s="8">
        <v>16703227345</v>
      </c>
      <c r="U448" t="s">
        <v>711</v>
      </c>
      <c r="V448">
        <v>488310</v>
      </c>
      <c r="W448" t="s">
        <v>124</v>
      </c>
      <c r="Y448" t="s">
        <v>712</v>
      </c>
      <c r="Z448" t="s">
        <v>713</v>
      </c>
      <c r="AA448" t="s">
        <v>714</v>
      </c>
      <c r="AB448" t="s">
        <v>9358</v>
      </c>
      <c r="AC448" t="s">
        <v>708</v>
      </c>
      <c r="AD448" t="s">
        <v>709</v>
      </c>
      <c r="AE448" t="s">
        <v>710</v>
      </c>
      <c r="AF448" t="s">
        <v>121</v>
      </c>
      <c r="AG448" s="6">
        <v>96950</v>
      </c>
      <c r="AH448" t="s">
        <v>122</v>
      </c>
      <c r="AJ448" s="8">
        <v>16716877345</v>
      </c>
      <c r="AL448" t="s">
        <v>716</v>
      </c>
      <c r="AM448" t="s">
        <v>717</v>
      </c>
      <c r="AN448" t="s">
        <v>718</v>
      </c>
      <c r="AO448" t="s">
        <v>719</v>
      </c>
      <c r="AP448" t="s">
        <v>720</v>
      </c>
      <c r="AQ448" t="s">
        <v>721</v>
      </c>
      <c r="AR448" t="s">
        <v>722</v>
      </c>
      <c r="AS448" t="s">
        <v>577</v>
      </c>
      <c r="AT448" t="s">
        <v>578</v>
      </c>
      <c r="AU448" s="6">
        <v>96913</v>
      </c>
      <c r="AV448" t="s">
        <v>122</v>
      </c>
      <c r="AX448" s="8">
        <v>16716461222</v>
      </c>
      <c r="AY448">
        <v>111</v>
      </c>
      <c r="AZ448" t="s">
        <v>723</v>
      </c>
      <c r="BA448" t="s">
        <v>724</v>
      </c>
      <c r="BB448" t="s">
        <v>725</v>
      </c>
      <c r="BC448" t="s">
        <v>578</v>
      </c>
      <c r="BD448" t="s">
        <v>726</v>
      </c>
      <c r="BE448" t="str">
        <f>"51-4122.00"</f>
        <v>51-4122.00</v>
      </c>
      <c r="BF448" t="s">
        <v>727</v>
      </c>
      <c r="BG448" t="s">
        <v>17093</v>
      </c>
      <c r="BH448" t="s">
        <v>729</v>
      </c>
      <c r="BI448">
        <v>1</v>
      </c>
      <c r="BJ448">
        <v>1</v>
      </c>
      <c r="BK448" s="1">
        <v>45566</v>
      </c>
      <c r="BL448" s="1">
        <v>45930</v>
      </c>
      <c r="BM448" s="1">
        <v>45589</v>
      </c>
      <c r="BN448" s="1">
        <v>45930</v>
      </c>
      <c r="BO448">
        <v>40</v>
      </c>
      <c r="BP448">
        <v>0</v>
      </c>
      <c r="BQ448">
        <v>8</v>
      </c>
      <c r="BR448">
        <v>8</v>
      </c>
      <c r="BS448">
        <v>8</v>
      </c>
      <c r="BT448">
        <v>8</v>
      </c>
      <c r="BU448">
        <v>8</v>
      </c>
      <c r="BV448">
        <v>0</v>
      </c>
      <c r="BW448" t="str">
        <f>"8:00 AM"</f>
        <v>8:00 AM</v>
      </c>
      <c r="BX448" t="str">
        <f>"5:00 PM"</f>
        <v>5:00 PM</v>
      </c>
      <c r="BY448" t="s">
        <v>159</v>
      </c>
      <c r="BZ448">
        <v>0</v>
      </c>
      <c r="CA448">
        <v>12</v>
      </c>
      <c r="CB448" t="s">
        <v>117</v>
      </c>
      <c r="CD448" t="s">
        <v>17094</v>
      </c>
      <c r="CE448" t="s">
        <v>708</v>
      </c>
      <c r="CF448" t="s">
        <v>709</v>
      </c>
      <c r="CG448" t="s">
        <v>710</v>
      </c>
      <c r="CH448" t="s">
        <v>121</v>
      </c>
      <c r="CI448" s="6">
        <v>96950</v>
      </c>
      <c r="CJ448" s="10">
        <v>14.5</v>
      </c>
      <c r="CK448" s="10">
        <v>14.5</v>
      </c>
      <c r="CL448" s="10">
        <v>21.75</v>
      </c>
      <c r="CM448" s="10">
        <v>21.75</v>
      </c>
      <c r="CN448" t="s">
        <v>137</v>
      </c>
      <c r="CO448" t="s">
        <v>133</v>
      </c>
      <c r="CP448" t="s">
        <v>138</v>
      </c>
      <c r="CR448" t="s">
        <v>117</v>
      </c>
      <c r="CS448" t="s">
        <v>139</v>
      </c>
      <c r="CT448" t="s">
        <v>139</v>
      </c>
      <c r="CU448" t="s">
        <v>139</v>
      </c>
      <c r="CV448" t="s">
        <v>140</v>
      </c>
      <c r="CW448" t="s">
        <v>139</v>
      </c>
      <c r="CX448" t="s">
        <v>140</v>
      </c>
      <c r="CY448" t="s">
        <v>6896</v>
      </c>
      <c r="CZ448" s="8">
        <v>16703227345</v>
      </c>
      <c r="DA448" t="s">
        <v>716</v>
      </c>
      <c r="DB448" t="s">
        <v>140</v>
      </c>
      <c r="DC448" t="s">
        <v>139</v>
      </c>
      <c r="DD448" t="s">
        <v>117</v>
      </c>
    </row>
    <row r="449" spans="1:114" ht="15" customHeight="1" x14ac:dyDescent="0.35">
      <c r="A449" t="s">
        <v>9357</v>
      </c>
      <c r="B449" t="s">
        <v>144</v>
      </c>
      <c r="C449" s="1">
        <v>45520</v>
      </c>
      <c r="D449" s="1">
        <v>45589</v>
      </c>
      <c r="E449" t="s">
        <v>211</v>
      </c>
      <c r="G449" t="s">
        <v>117</v>
      </c>
      <c r="H449" t="s">
        <v>117</v>
      </c>
      <c r="I449" t="s">
        <v>117</v>
      </c>
      <c r="J449" t="s">
        <v>707</v>
      </c>
      <c r="K449" t="s">
        <v>140</v>
      </c>
      <c r="L449" t="s">
        <v>708</v>
      </c>
      <c r="M449" t="s">
        <v>709</v>
      </c>
      <c r="N449" t="s">
        <v>710</v>
      </c>
      <c r="O449" t="s">
        <v>121</v>
      </c>
      <c r="P449" s="6">
        <v>96950</v>
      </c>
      <c r="Q449" t="s">
        <v>122</v>
      </c>
      <c r="S449" s="8">
        <v>16703227345</v>
      </c>
      <c r="U449" t="s">
        <v>711</v>
      </c>
      <c r="V449">
        <v>48831</v>
      </c>
      <c r="W449" t="s">
        <v>124</v>
      </c>
      <c r="Y449" t="s">
        <v>712</v>
      </c>
      <c r="Z449" t="s">
        <v>713</v>
      </c>
      <c r="AA449" t="s">
        <v>714</v>
      </c>
      <c r="AB449" t="s">
        <v>9358</v>
      </c>
      <c r="AC449" t="s">
        <v>708</v>
      </c>
      <c r="AD449" t="s">
        <v>709</v>
      </c>
      <c r="AE449" t="s">
        <v>710</v>
      </c>
      <c r="AF449" t="s">
        <v>121</v>
      </c>
      <c r="AG449" s="6">
        <v>96950</v>
      </c>
      <c r="AH449" t="s">
        <v>122</v>
      </c>
      <c r="AJ449" s="8">
        <v>16716877345</v>
      </c>
      <c r="AL449" t="s">
        <v>716</v>
      </c>
      <c r="AM449" t="s">
        <v>717</v>
      </c>
      <c r="AN449" t="s">
        <v>718</v>
      </c>
      <c r="AO449" t="s">
        <v>719</v>
      </c>
      <c r="AP449" t="s">
        <v>720</v>
      </c>
      <c r="AQ449" t="s">
        <v>721</v>
      </c>
      <c r="AR449" t="s">
        <v>722</v>
      </c>
      <c r="AS449" t="s">
        <v>577</v>
      </c>
      <c r="AT449" t="s">
        <v>578</v>
      </c>
      <c r="AU449" s="6">
        <v>96913</v>
      </c>
      <c r="AV449" t="s">
        <v>122</v>
      </c>
      <c r="AX449" s="8">
        <v>16716461222</v>
      </c>
      <c r="AY449">
        <v>111</v>
      </c>
      <c r="AZ449" t="s">
        <v>723</v>
      </c>
      <c r="BA449" t="s">
        <v>724</v>
      </c>
      <c r="BB449" t="s">
        <v>725</v>
      </c>
      <c r="BC449" t="s">
        <v>578</v>
      </c>
      <c r="BD449" t="s">
        <v>726</v>
      </c>
      <c r="BE449" t="str">
        <f>"49-9041.00"</f>
        <v>49-9041.00</v>
      </c>
      <c r="BF449" t="s">
        <v>2960</v>
      </c>
      <c r="BG449" t="s">
        <v>9359</v>
      </c>
      <c r="BH449" t="s">
        <v>6879</v>
      </c>
      <c r="BI449">
        <v>2</v>
      </c>
      <c r="BJ449">
        <v>2</v>
      </c>
      <c r="BK449" s="1">
        <v>45566</v>
      </c>
      <c r="BL449" s="1">
        <v>45930</v>
      </c>
      <c r="BM449" s="1">
        <v>45589</v>
      </c>
      <c r="BN449" s="1">
        <v>45930</v>
      </c>
      <c r="BO449">
        <v>40</v>
      </c>
      <c r="BP449">
        <v>0</v>
      </c>
      <c r="BQ449">
        <v>8</v>
      </c>
      <c r="BR449">
        <v>8</v>
      </c>
      <c r="BS449">
        <v>8</v>
      </c>
      <c r="BT449">
        <v>8</v>
      </c>
      <c r="BU449">
        <v>8</v>
      </c>
      <c r="BV449">
        <v>0</v>
      </c>
      <c r="BW449" t="str">
        <f>"8:00 AM"</f>
        <v>8:00 AM</v>
      </c>
      <c r="BX449" t="str">
        <f>"5:00 PM"</f>
        <v>5:00 PM</v>
      </c>
      <c r="BY449" t="s">
        <v>159</v>
      </c>
      <c r="BZ449">
        <v>0</v>
      </c>
      <c r="CA449">
        <v>24</v>
      </c>
      <c r="CB449" t="s">
        <v>117</v>
      </c>
      <c r="CD449" t="s">
        <v>9360</v>
      </c>
      <c r="CE449" t="s">
        <v>708</v>
      </c>
      <c r="CF449" t="s">
        <v>709</v>
      </c>
      <c r="CG449" t="s">
        <v>710</v>
      </c>
      <c r="CH449" t="s">
        <v>121</v>
      </c>
      <c r="CI449" s="6">
        <v>96950</v>
      </c>
      <c r="CJ449" s="10">
        <v>14.5</v>
      </c>
      <c r="CK449" s="10">
        <v>14.5</v>
      </c>
      <c r="CL449" s="10">
        <v>21.75</v>
      </c>
      <c r="CM449" s="10">
        <v>21.75</v>
      </c>
      <c r="CN449" t="s">
        <v>137</v>
      </c>
      <c r="CO449" t="s">
        <v>133</v>
      </c>
      <c r="CP449" t="s">
        <v>138</v>
      </c>
      <c r="CR449" t="s">
        <v>117</v>
      </c>
      <c r="CS449" t="s">
        <v>139</v>
      </c>
      <c r="CT449" t="s">
        <v>139</v>
      </c>
      <c r="CU449" t="s">
        <v>139</v>
      </c>
      <c r="CV449" t="s">
        <v>140</v>
      </c>
      <c r="CW449" t="s">
        <v>139</v>
      </c>
      <c r="CX449" t="s">
        <v>140</v>
      </c>
      <c r="CY449" t="s">
        <v>6896</v>
      </c>
      <c r="CZ449" s="8">
        <v>16703227345</v>
      </c>
      <c r="DA449" t="s">
        <v>716</v>
      </c>
      <c r="DB449" t="s">
        <v>140</v>
      </c>
      <c r="DC449" t="s">
        <v>139</v>
      </c>
      <c r="DD449" t="s">
        <v>117</v>
      </c>
    </row>
    <row r="450" spans="1:114" ht="15" customHeight="1" x14ac:dyDescent="0.35">
      <c r="A450" t="s">
        <v>14339</v>
      </c>
      <c r="B450" t="s">
        <v>278</v>
      </c>
      <c r="C450" s="1">
        <v>45582</v>
      </c>
      <c r="D450" s="1">
        <v>45589</v>
      </c>
      <c r="E450" t="s">
        <v>211</v>
      </c>
      <c r="G450" t="s">
        <v>117</v>
      </c>
      <c r="H450" t="s">
        <v>117</v>
      </c>
      <c r="I450" t="s">
        <v>117</v>
      </c>
      <c r="J450" t="s">
        <v>13147</v>
      </c>
      <c r="K450" t="s">
        <v>13148</v>
      </c>
      <c r="L450" t="s">
        <v>13149</v>
      </c>
      <c r="M450" t="s">
        <v>140</v>
      </c>
      <c r="N450" t="s">
        <v>120</v>
      </c>
      <c r="O450" t="s">
        <v>121</v>
      </c>
      <c r="P450" s="6">
        <v>96950</v>
      </c>
      <c r="Q450" t="s">
        <v>122</v>
      </c>
      <c r="R450" t="s">
        <v>120</v>
      </c>
      <c r="S450" s="8">
        <v>16702345117</v>
      </c>
      <c r="U450" t="s">
        <v>13150</v>
      </c>
      <c r="V450">
        <v>5313</v>
      </c>
      <c r="W450" t="s">
        <v>124</v>
      </c>
      <c r="Y450" t="s">
        <v>13151</v>
      </c>
      <c r="Z450" t="s">
        <v>13152</v>
      </c>
      <c r="AA450" t="s">
        <v>13153</v>
      </c>
      <c r="AB450" t="s">
        <v>13154</v>
      </c>
      <c r="AC450" t="s">
        <v>651</v>
      </c>
      <c r="AD450" t="s">
        <v>140</v>
      </c>
      <c r="AE450" t="s">
        <v>120</v>
      </c>
      <c r="AF450" t="s">
        <v>121</v>
      </c>
      <c r="AG450" s="6">
        <v>96950</v>
      </c>
      <c r="AH450" t="s">
        <v>122</v>
      </c>
      <c r="AI450" t="s">
        <v>120</v>
      </c>
      <c r="AJ450" s="8">
        <v>16702875116</v>
      </c>
      <c r="AL450" t="s">
        <v>13155</v>
      </c>
      <c r="BE450" t="str">
        <f>"43-9061.00"</f>
        <v>43-9061.00</v>
      </c>
      <c r="BF450" t="s">
        <v>4260</v>
      </c>
      <c r="BG450" t="s">
        <v>14340</v>
      </c>
      <c r="BH450" t="s">
        <v>14341</v>
      </c>
      <c r="BI450">
        <v>1</v>
      </c>
      <c r="BK450" s="1">
        <v>45748</v>
      </c>
      <c r="BL450" s="1">
        <v>46112</v>
      </c>
      <c r="BO450">
        <v>40</v>
      </c>
      <c r="BP450">
        <v>0</v>
      </c>
      <c r="BQ450">
        <v>8</v>
      </c>
      <c r="BR450">
        <v>8</v>
      </c>
      <c r="BS450">
        <v>8</v>
      </c>
      <c r="BT450">
        <v>8</v>
      </c>
      <c r="BU450">
        <v>8</v>
      </c>
      <c r="BV450">
        <v>0</v>
      </c>
      <c r="BW450" t="str">
        <f>"8:00 AM"</f>
        <v>8:00 AM</v>
      </c>
      <c r="BX450" t="str">
        <f>"5:00 PM"</f>
        <v>5:00 PM</v>
      </c>
      <c r="BY450" t="s">
        <v>159</v>
      </c>
      <c r="BZ450">
        <v>0</v>
      </c>
      <c r="CA450">
        <v>12</v>
      </c>
      <c r="CB450" t="s">
        <v>117</v>
      </c>
      <c r="CD450" t="s">
        <v>14342</v>
      </c>
      <c r="CE450" t="s">
        <v>13149</v>
      </c>
      <c r="CF450" t="s">
        <v>140</v>
      </c>
      <c r="CG450" t="s">
        <v>120</v>
      </c>
      <c r="CH450" t="s">
        <v>121</v>
      </c>
      <c r="CI450" s="6">
        <v>96950</v>
      </c>
      <c r="CJ450" s="10">
        <v>9.9499999999999993</v>
      </c>
      <c r="CK450" s="10">
        <v>9.9499999999999993</v>
      </c>
      <c r="CL450" s="10">
        <v>14.93</v>
      </c>
      <c r="CM450" s="10">
        <v>14.93</v>
      </c>
      <c r="CN450" t="s">
        <v>137</v>
      </c>
      <c r="CO450" t="s">
        <v>140</v>
      </c>
      <c r="CP450" t="s">
        <v>138</v>
      </c>
      <c r="CR450" t="s">
        <v>117</v>
      </c>
      <c r="CS450" t="s">
        <v>139</v>
      </c>
      <c r="CT450" t="s">
        <v>140</v>
      </c>
      <c r="CU450" t="s">
        <v>139</v>
      </c>
      <c r="CV450" t="s">
        <v>140</v>
      </c>
      <c r="CW450" t="s">
        <v>139</v>
      </c>
      <c r="CX450" t="s">
        <v>140</v>
      </c>
      <c r="CY450" t="s">
        <v>13158</v>
      </c>
      <c r="CZ450" s="8">
        <v>16702345117</v>
      </c>
      <c r="DA450" t="s">
        <v>13155</v>
      </c>
      <c r="DB450" t="s">
        <v>13159</v>
      </c>
      <c r="DC450" t="s">
        <v>139</v>
      </c>
      <c r="DD450" t="s">
        <v>117</v>
      </c>
    </row>
    <row r="451" spans="1:114" ht="15" customHeight="1" x14ac:dyDescent="0.35">
      <c r="A451" t="s">
        <v>13146</v>
      </c>
      <c r="B451" t="s">
        <v>278</v>
      </c>
      <c r="C451" s="1">
        <v>45582</v>
      </c>
      <c r="D451" s="1">
        <v>45589</v>
      </c>
      <c r="E451" t="s">
        <v>211</v>
      </c>
      <c r="G451" t="s">
        <v>117</v>
      </c>
      <c r="H451" t="s">
        <v>117</v>
      </c>
      <c r="I451" t="s">
        <v>117</v>
      </c>
      <c r="J451" t="s">
        <v>13147</v>
      </c>
      <c r="K451" t="s">
        <v>13148</v>
      </c>
      <c r="L451" t="s">
        <v>13149</v>
      </c>
      <c r="M451" t="s">
        <v>140</v>
      </c>
      <c r="N451" t="s">
        <v>120</v>
      </c>
      <c r="O451" t="s">
        <v>121</v>
      </c>
      <c r="P451" s="6">
        <v>96950</v>
      </c>
      <c r="Q451" t="s">
        <v>122</v>
      </c>
      <c r="R451" t="s">
        <v>120</v>
      </c>
      <c r="S451" s="8">
        <v>16702345117</v>
      </c>
      <c r="U451" t="s">
        <v>13150</v>
      </c>
      <c r="V451">
        <v>5313</v>
      </c>
      <c r="W451" t="s">
        <v>124</v>
      </c>
      <c r="Y451" t="s">
        <v>13151</v>
      </c>
      <c r="Z451" t="s">
        <v>13152</v>
      </c>
      <c r="AA451" t="s">
        <v>13153</v>
      </c>
      <c r="AB451" t="s">
        <v>13154</v>
      </c>
      <c r="AC451" t="s">
        <v>651</v>
      </c>
      <c r="AD451" t="s">
        <v>140</v>
      </c>
      <c r="AE451" t="s">
        <v>120</v>
      </c>
      <c r="AF451" t="s">
        <v>121</v>
      </c>
      <c r="AG451" s="6">
        <v>96950</v>
      </c>
      <c r="AH451" t="s">
        <v>122</v>
      </c>
      <c r="AI451" t="s">
        <v>120</v>
      </c>
      <c r="AJ451" s="8">
        <v>16702875116</v>
      </c>
      <c r="AL451" t="s">
        <v>13155</v>
      </c>
      <c r="BE451" t="str">
        <f>"49-9071.00"</f>
        <v>49-9071.00</v>
      </c>
      <c r="BF451" t="s">
        <v>156</v>
      </c>
      <c r="BG451" t="s">
        <v>13156</v>
      </c>
      <c r="BH451" t="s">
        <v>2639</v>
      </c>
      <c r="BI451">
        <v>1</v>
      </c>
      <c r="BK451" s="1">
        <v>45778</v>
      </c>
      <c r="BL451" s="1">
        <v>46142</v>
      </c>
      <c r="BO451">
        <v>40</v>
      </c>
      <c r="BP451">
        <v>0</v>
      </c>
      <c r="BQ451">
        <v>8</v>
      </c>
      <c r="BR451">
        <v>8</v>
      </c>
      <c r="BS451">
        <v>8</v>
      </c>
      <c r="BT451">
        <v>8</v>
      </c>
      <c r="BU451">
        <v>8</v>
      </c>
      <c r="BV451">
        <v>0</v>
      </c>
      <c r="BW451" t="str">
        <f>"8:00 AM"</f>
        <v>8:00 AM</v>
      </c>
      <c r="BX451" t="str">
        <f>"5:00 PM"</f>
        <v>5:00 PM</v>
      </c>
      <c r="BY451" t="s">
        <v>159</v>
      </c>
      <c r="BZ451">
        <v>0</v>
      </c>
      <c r="CA451">
        <v>3</v>
      </c>
      <c r="CB451" t="s">
        <v>117</v>
      </c>
      <c r="CD451" t="s">
        <v>13157</v>
      </c>
      <c r="CE451" t="s">
        <v>13149</v>
      </c>
      <c r="CF451" t="s">
        <v>140</v>
      </c>
      <c r="CG451" t="s">
        <v>120</v>
      </c>
      <c r="CH451" t="s">
        <v>121</v>
      </c>
      <c r="CI451" s="6">
        <v>96950</v>
      </c>
      <c r="CJ451" s="10">
        <v>9.75</v>
      </c>
      <c r="CK451" s="10">
        <v>9.75</v>
      </c>
      <c r="CL451" s="10">
        <v>14.63</v>
      </c>
      <c r="CM451" s="10">
        <v>14.63</v>
      </c>
      <c r="CN451" t="s">
        <v>137</v>
      </c>
      <c r="CO451" t="s">
        <v>140</v>
      </c>
      <c r="CP451" t="s">
        <v>138</v>
      </c>
      <c r="CR451" t="s">
        <v>117</v>
      </c>
      <c r="CS451" t="s">
        <v>139</v>
      </c>
      <c r="CT451" t="s">
        <v>140</v>
      </c>
      <c r="CU451" t="s">
        <v>139</v>
      </c>
      <c r="CV451" t="s">
        <v>140</v>
      </c>
      <c r="CW451" t="s">
        <v>139</v>
      </c>
      <c r="CX451" t="s">
        <v>140</v>
      </c>
      <c r="CY451" t="s">
        <v>13158</v>
      </c>
      <c r="CZ451" s="8">
        <v>16702345117</v>
      </c>
      <c r="DA451" t="s">
        <v>13155</v>
      </c>
      <c r="DB451" t="s">
        <v>13159</v>
      </c>
      <c r="DC451" t="s">
        <v>139</v>
      </c>
      <c r="DD451" t="s">
        <v>117</v>
      </c>
    </row>
    <row r="452" spans="1:114" ht="15" customHeight="1" x14ac:dyDescent="0.35">
      <c r="A452" t="s">
        <v>15718</v>
      </c>
      <c r="B452" t="s">
        <v>294</v>
      </c>
      <c r="C452" s="1">
        <v>45448</v>
      </c>
      <c r="D452" s="1">
        <v>45590</v>
      </c>
      <c r="E452" t="s">
        <v>116</v>
      </c>
      <c r="F452" s="1">
        <v>45564</v>
      </c>
      <c r="G452" t="s">
        <v>139</v>
      </c>
      <c r="H452" t="s">
        <v>117</v>
      </c>
      <c r="I452" t="s">
        <v>117</v>
      </c>
      <c r="J452" t="s">
        <v>3415</v>
      </c>
      <c r="L452" t="s">
        <v>3416</v>
      </c>
      <c r="M452" t="s">
        <v>355</v>
      </c>
      <c r="N452" t="s">
        <v>136</v>
      </c>
      <c r="O452" t="s">
        <v>121</v>
      </c>
      <c r="P452" s="6">
        <v>96950</v>
      </c>
      <c r="Q452" t="s">
        <v>122</v>
      </c>
      <c r="S452" s="8">
        <v>16702353712</v>
      </c>
      <c r="U452" t="s">
        <v>3417</v>
      </c>
      <c r="V452">
        <v>561520</v>
      </c>
      <c r="W452" t="s">
        <v>124</v>
      </c>
      <c r="Y452" t="s">
        <v>352</v>
      </c>
      <c r="Z452" t="s">
        <v>353</v>
      </c>
      <c r="AB452" t="s">
        <v>354</v>
      </c>
      <c r="AC452" t="s">
        <v>15719</v>
      </c>
      <c r="AD452" t="s">
        <v>15720</v>
      </c>
      <c r="AE452" t="s">
        <v>136</v>
      </c>
      <c r="AF452" t="s">
        <v>121</v>
      </c>
      <c r="AG452" s="6">
        <v>96950</v>
      </c>
      <c r="AH452" t="s">
        <v>122</v>
      </c>
      <c r="AJ452" s="8">
        <v>16702353715</v>
      </c>
      <c r="AL452" t="s">
        <v>356</v>
      </c>
      <c r="BE452" t="str">
        <f>"43-3031.00"</f>
        <v>43-3031.00</v>
      </c>
      <c r="BF452" t="s">
        <v>357</v>
      </c>
      <c r="BG452" t="s">
        <v>15721</v>
      </c>
      <c r="BH452" t="s">
        <v>359</v>
      </c>
      <c r="BI452">
        <v>2</v>
      </c>
      <c r="BJ452">
        <v>1</v>
      </c>
      <c r="BK452" s="1">
        <v>45566</v>
      </c>
      <c r="BL452" s="1">
        <v>46660</v>
      </c>
      <c r="BM452" s="1">
        <v>45590</v>
      </c>
      <c r="BN452" s="1">
        <v>46660</v>
      </c>
      <c r="BO452">
        <v>35</v>
      </c>
      <c r="BP452">
        <v>0</v>
      </c>
      <c r="BQ452">
        <v>7</v>
      </c>
      <c r="BR452">
        <v>7</v>
      </c>
      <c r="BS452">
        <v>7</v>
      </c>
      <c r="BT452">
        <v>7</v>
      </c>
      <c r="BU452">
        <v>7</v>
      </c>
      <c r="BV452">
        <v>0</v>
      </c>
      <c r="BW452" t="str">
        <f>"8:00 AM"</f>
        <v>8:00 AM</v>
      </c>
      <c r="BX452" t="str">
        <f>"4:00 PM"</f>
        <v>4:00 PM</v>
      </c>
      <c r="BY452" t="s">
        <v>159</v>
      </c>
      <c r="BZ452">
        <v>0</v>
      </c>
      <c r="CA452">
        <v>24</v>
      </c>
      <c r="CB452" t="s">
        <v>117</v>
      </c>
      <c r="CD452" t="s">
        <v>15722</v>
      </c>
      <c r="CE452" t="s">
        <v>15723</v>
      </c>
      <c r="CF452" t="s">
        <v>15724</v>
      </c>
      <c r="CG452" t="s">
        <v>120</v>
      </c>
      <c r="CH452" t="s">
        <v>121</v>
      </c>
      <c r="CI452" s="6">
        <v>96950</v>
      </c>
      <c r="CJ452" s="10">
        <v>11.43</v>
      </c>
      <c r="CK452" s="10">
        <v>13</v>
      </c>
      <c r="CL452" s="10">
        <v>17.149999999999999</v>
      </c>
      <c r="CM452" s="10">
        <v>19.5</v>
      </c>
      <c r="CN452" t="s">
        <v>137</v>
      </c>
      <c r="CO452" t="s">
        <v>9753</v>
      </c>
      <c r="CP452" t="s">
        <v>138</v>
      </c>
      <c r="CR452" t="s">
        <v>117</v>
      </c>
      <c r="CS452" t="s">
        <v>139</v>
      </c>
      <c r="CT452" t="s">
        <v>140</v>
      </c>
      <c r="CU452" t="s">
        <v>139</v>
      </c>
      <c r="CV452" t="s">
        <v>139</v>
      </c>
      <c r="CW452" t="s">
        <v>139</v>
      </c>
      <c r="CX452" t="s">
        <v>140</v>
      </c>
      <c r="CY452" t="s">
        <v>362</v>
      </c>
      <c r="CZ452" s="8">
        <v>16702353712</v>
      </c>
      <c r="DA452" t="s">
        <v>377</v>
      </c>
      <c r="DB452" t="s">
        <v>292</v>
      </c>
      <c r="DC452" t="s">
        <v>139</v>
      </c>
      <c r="DD452" t="s">
        <v>117</v>
      </c>
      <c r="DE452" t="s">
        <v>352</v>
      </c>
      <c r="DF452" t="s">
        <v>353</v>
      </c>
      <c r="DH452" t="s">
        <v>3417</v>
      </c>
      <c r="DI452" t="s">
        <v>15725</v>
      </c>
      <c r="DJ452" t="s">
        <v>356</v>
      </c>
    </row>
    <row r="453" spans="1:114" ht="15" customHeight="1" x14ac:dyDescent="0.35">
      <c r="A453" t="s">
        <v>11112</v>
      </c>
      <c r="B453" t="s">
        <v>166</v>
      </c>
      <c r="C453" s="1">
        <v>45496</v>
      </c>
      <c r="D453" s="1">
        <v>45590</v>
      </c>
      <c r="E453" t="s">
        <v>211</v>
      </c>
      <c r="G453" t="s">
        <v>117</v>
      </c>
      <c r="H453" t="s">
        <v>117</v>
      </c>
      <c r="I453" t="s">
        <v>117</v>
      </c>
      <c r="J453" t="s">
        <v>11113</v>
      </c>
      <c r="L453" t="s">
        <v>11114</v>
      </c>
      <c r="M453" t="s">
        <v>11115</v>
      </c>
      <c r="N453" t="s">
        <v>120</v>
      </c>
      <c r="O453" t="s">
        <v>121</v>
      </c>
      <c r="P453" s="6">
        <v>96950</v>
      </c>
      <c r="Q453" t="s">
        <v>122</v>
      </c>
      <c r="S453" s="8">
        <v>16707880115</v>
      </c>
      <c r="U453" t="s">
        <v>11116</v>
      </c>
      <c r="V453">
        <v>811111</v>
      </c>
      <c r="W453" t="s">
        <v>124</v>
      </c>
      <c r="Y453" t="s">
        <v>11117</v>
      </c>
      <c r="Z453" t="s">
        <v>11118</v>
      </c>
      <c r="AB453" t="s">
        <v>128</v>
      </c>
      <c r="AC453" t="s">
        <v>11114</v>
      </c>
      <c r="AD453" t="s">
        <v>11115</v>
      </c>
      <c r="AE453" t="s">
        <v>120</v>
      </c>
      <c r="AF453" t="s">
        <v>121</v>
      </c>
      <c r="AG453" s="6">
        <v>96950</v>
      </c>
      <c r="AH453" t="s">
        <v>122</v>
      </c>
      <c r="AJ453" s="8">
        <v>16707880115</v>
      </c>
      <c r="AL453" t="s">
        <v>11119</v>
      </c>
      <c r="BE453" t="str">
        <f>"49-3031.00"</f>
        <v>49-3031.00</v>
      </c>
      <c r="BF453" t="s">
        <v>2414</v>
      </c>
      <c r="BG453" t="s">
        <v>11120</v>
      </c>
      <c r="BH453" t="s">
        <v>7148</v>
      </c>
      <c r="BI453">
        <v>1</v>
      </c>
      <c r="BK453" s="1">
        <v>45566</v>
      </c>
      <c r="BL453" s="1">
        <v>45930</v>
      </c>
      <c r="BO453">
        <v>35</v>
      </c>
      <c r="BP453">
        <v>0</v>
      </c>
      <c r="BQ453">
        <v>7</v>
      </c>
      <c r="BR453">
        <v>7</v>
      </c>
      <c r="BS453">
        <v>7</v>
      </c>
      <c r="BT453">
        <v>7</v>
      </c>
      <c r="BU453">
        <v>7</v>
      </c>
      <c r="BV453">
        <v>0</v>
      </c>
      <c r="BW453" t="str">
        <f>"9:00 AM"</f>
        <v>9:00 AM</v>
      </c>
      <c r="BX453" t="str">
        <f>"5:00 PM"</f>
        <v>5:00 PM</v>
      </c>
      <c r="BY453" t="s">
        <v>133</v>
      </c>
      <c r="BZ453">
        <v>0</v>
      </c>
      <c r="CA453">
        <v>24</v>
      </c>
      <c r="CB453" t="s">
        <v>117</v>
      </c>
      <c r="CD453" t="s">
        <v>11121</v>
      </c>
      <c r="CE453" t="s">
        <v>11122</v>
      </c>
      <c r="CF453" t="s">
        <v>3215</v>
      </c>
      <c r="CG453" t="s">
        <v>120</v>
      </c>
      <c r="CH453" t="s">
        <v>121</v>
      </c>
      <c r="CI453" s="6">
        <v>96950</v>
      </c>
      <c r="CJ453" s="10">
        <v>11.85</v>
      </c>
      <c r="CK453" s="10">
        <v>11.85</v>
      </c>
      <c r="CL453" s="10">
        <v>0</v>
      </c>
      <c r="CM453" s="10">
        <v>0</v>
      </c>
      <c r="CN453" t="s">
        <v>137</v>
      </c>
      <c r="CO453" t="s">
        <v>140</v>
      </c>
      <c r="CP453" t="s">
        <v>138</v>
      </c>
      <c r="CR453" t="s">
        <v>117</v>
      </c>
      <c r="CS453" t="s">
        <v>139</v>
      </c>
      <c r="CT453" t="s">
        <v>140</v>
      </c>
      <c r="CU453" t="s">
        <v>140</v>
      </c>
      <c r="CV453" t="s">
        <v>140</v>
      </c>
      <c r="CW453" t="s">
        <v>139</v>
      </c>
      <c r="CX453" t="s">
        <v>140</v>
      </c>
      <c r="CY453" t="s">
        <v>140</v>
      </c>
      <c r="CZ453" s="8">
        <v>16707880115</v>
      </c>
      <c r="DA453" t="s">
        <v>11123</v>
      </c>
      <c r="DB453" t="s">
        <v>140</v>
      </c>
      <c r="DC453" t="s">
        <v>139</v>
      </c>
      <c r="DD453" t="s">
        <v>117</v>
      </c>
    </row>
    <row r="454" spans="1:114" ht="15" customHeight="1" x14ac:dyDescent="0.35">
      <c r="A454" t="s">
        <v>14269</v>
      </c>
      <c r="B454" t="s">
        <v>166</v>
      </c>
      <c r="C454" s="1">
        <v>45502</v>
      </c>
      <c r="D454" s="1">
        <v>45590</v>
      </c>
      <c r="E454" t="s">
        <v>116</v>
      </c>
      <c r="F454" s="1">
        <v>45625</v>
      </c>
      <c r="G454" t="s">
        <v>117</v>
      </c>
      <c r="H454" t="s">
        <v>117</v>
      </c>
      <c r="I454" t="s">
        <v>117</v>
      </c>
      <c r="J454" t="s">
        <v>3557</v>
      </c>
      <c r="K454" t="s">
        <v>3558</v>
      </c>
      <c r="L454" t="s">
        <v>3559</v>
      </c>
      <c r="M454" t="s">
        <v>3560</v>
      </c>
      <c r="N454" t="s">
        <v>136</v>
      </c>
      <c r="O454" t="s">
        <v>121</v>
      </c>
      <c r="P454" s="6">
        <v>96950</v>
      </c>
      <c r="Q454" t="s">
        <v>122</v>
      </c>
      <c r="R454" t="s">
        <v>1677</v>
      </c>
      <c r="S454" s="8">
        <v>16702877041</v>
      </c>
      <c r="U454" t="s">
        <v>3561</v>
      </c>
      <c r="V454">
        <v>72241</v>
      </c>
      <c r="W454" t="s">
        <v>124</v>
      </c>
      <c r="Y454" t="s">
        <v>3562</v>
      </c>
      <c r="Z454" t="s">
        <v>3563</v>
      </c>
      <c r="AA454" t="s">
        <v>3564</v>
      </c>
      <c r="AB454" t="s">
        <v>205</v>
      </c>
      <c r="AC454" t="s">
        <v>3559</v>
      </c>
      <c r="AD454" t="s">
        <v>3560</v>
      </c>
      <c r="AE454" t="s">
        <v>136</v>
      </c>
      <c r="AF454" t="s">
        <v>121</v>
      </c>
      <c r="AG454" s="6">
        <v>96950</v>
      </c>
      <c r="AH454" t="s">
        <v>122</v>
      </c>
      <c r="AI454" t="s">
        <v>469</v>
      </c>
      <c r="AJ454" s="8">
        <v>16702877041</v>
      </c>
      <c r="AL454" t="s">
        <v>3565</v>
      </c>
      <c r="BE454" t="str">
        <f>"35-2014.00"</f>
        <v>35-2014.00</v>
      </c>
      <c r="BF454" t="s">
        <v>191</v>
      </c>
      <c r="BG454" t="s">
        <v>3566</v>
      </c>
      <c r="BH454" t="s">
        <v>438</v>
      </c>
      <c r="BI454">
        <v>2</v>
      </c>
      <c r="BK454" s="1">
        <v>45627</v>
      </c>
      <c r="BL454" s="1">
        <v>45991</v>
      </c>
      <c r="BO454">
        <v>35</v>
      </c>
      <c r="BP454">
        <v>5</v>
      </c>
      <c r="BQ454">
        <v>5</v>
      </c>
      <c r="BR454">
        <v>5</v>
      </c>
      <c r="BS454">
        <v>5</v>
      </c>
      <c r="BT454">
        <v>5</v>
      </c>
      <c r="BU454">
        <v>5</v>
      </c>
      <c r="BV454">
        <v>5</v>
      </c>
      <c r="BW454" t="str">
        <f>"5:45 PM"</f>
        <v>5:45 PM</v>
      </c>
      <c r="BX454" t="str">
        <f>"10:45 PM"</f>
        <v>10:45 PM</v>
      </c>
      <c r="BY454" t="s">
        <v>133</v>
      </c>
      <c r="BZ454">
        <v>0</v>
      </c>
      <c r="CA454">
        <v>3</v>
      </c>
      <c r="CB454" t="s">
        <v>117</v>
      </c>
      <c r="CD454" s="2" t="s">
        <v>14270</v>
      </c>
      <c r="CE454" t="s">
        <v>3559</v>
      </c>
      <c r="CF454" t="s">
        <v>3560</v>
      </c>
      <c r="CG454" t="s">
        <v>136</v>
      </c>
      <c r="CH454" t="s">
        <v>121</v>
      </c>
      <c r="CI454" s="6">
        <v>96950</v>
      </c>
      <c r="CJ454" s="10">
        <v>8.83</v>
      </c>
      <c r="CK454" s="10">
        <v>8.83</v>
      </c>
      <c r="CL454" s="10">
        <v>13.25</v>
      </c>
      <c r="CM454" s="10">
        <v>13.25</v>
      </c>
      <c r="CN454" t="s">
        <v>137</v>
      </c>
      <c r="CP454" t="s">
        <v>138</v>
      </c>
      <c r="CR454" t="s">
        <v>117</v>
      </c>
      <c r="CS454" t="s">
        <v>139</v>
      </c>
      <c r="CT454" t="s">
        <v>140</v>
      </c>
      <c r="CU454" t="s">
        <v>139</v>
      </c>
      <c r="CV454" t="s">
        <v>140</v>
      </c>
      <c r="CW454" t="s">
        <v>139</v>
      </c>
      <c r="CX454" t="s">
        <v>140</v>
      </c>
      <c r="CY454" t="s">
        <v>3568</v>
      </c>
      <c r="CZ454" s="8">
        <v>16702877041</v>
      </c>
      <c r="DA454" t="s">
        <v>3565</v>
      </c>
      <c r="DB454" t="s">
        <v>140</v>
      </c>
      <c r="DC454" t="s">
        <v>139</v>
      </c>
      <c r="DD454" t="s">
        <v>117</v>
      </c>
    </row>
    <row r="455" spans="1:114" ht="15" customHeight="1" x14ac:dyDescent="0.35">
      <c r="A455" t="s">
        <v>15799</v>
      </c>
      <c r="B455" t="s">
        <v>144</v>
      </c>
      <c r="C455" s="1">
        <v>45502</v>
      </c>
      <c r="D455" s="1">
        <v>45590</v>
      </c>
      <c r="E455" t="s">
        <v>116</v>
      </c>
      <c r="F455" s="1">
        <v>45656</v>
      </c>
      <c r="G455" t="s">
        <v>117</v>
      </c>
      <c r="H455" t="s">
        <v>117</v>
      </c>
      <c r="I455" t="s">
        <v>117</v>
      </c>
      <c r="J455" t="s">
        <v>295</v>
      </c>
      <c r="K455" t="s">
        <v>6969</v>
      </c>
      <c r="L455" t="s">
        <v>2834</v>
      </c>
      <c r="N455" t="s">
        <v>136</v>
      </c>
      <c r="O455" t="s">
        <v>121</v>
      </c>
      <c r="P455" s="6">
        <v>96950</v>
      </c>
      <c r="Q455" t="s">
        <v>122</v>
      </c>
      <c r="S455" s="8">
        <v>16702356129</v>
      </c>
      <c r="U455" t="s">
        <v>299</v>
      </c>
      <c r="V455">
        <v>812112</v>
      </c>
      <c r="W455" t="s">
        <v>124</v>
      </c>
      <c r="Y455" t="s">
        <v>300</v>
      </c>
      <c r="Z455" t="s">
        <v>301</v>
      </c>
      <c r="AA455" t="s">
        <v>2835</v>
      </c>
      <c r="AB455" t="s">
        <v>237</v>
      </c>
      <c r="AC455" t="s">
        <v>297</v>
      </c>
      <c r="AE455" t="s">
        <v>136</v>
      </c>
      <c r="AF455" t="s">
        <v>121</v>
      </c>
      <c r="AG455" s="6">
        <v>96950</v>
      </c>
      <c r="AH455" t="s">
        <v>122</v>
      </c>
      <c r="AJ455" s="8">
        <v>16702356129</v>
      </c>
      <c r="AL455" t="s">
        <v>303</v>
      </c>
      <c r="BE455" t="str">
        <f>"39-5012.00"</f>
        <v>39-5012.00</v>
      </c>
      <c r="BF455" t="s">
        <v>272</v>
      </c>
      <c r="BG455" t="s">
        <v>6971</v>
      </c>
      <c r="BH455" t="s">
        <v>6972</v>
      </c>
      <c r="BI455">
        <v>5</v>
      </c>
      <c r="BJ455">
        <v>5</v>
      </c>
      <c r="BK455" s="1">
        <v>45658</v>
      </c>
      <c r="BL455" s="1">
        <v>46022</v>
      </c>
      <c r="BM455" s="1">
        <v>45658</v>
      </c>
      <c r="BN455" s="1">
        <v>46022</v>
      </c>
      <c r="BO455">
        <v>35</v>
      </c>
      <c r="BP455">
        <v>7</v>
      </c>
      <c r="BQ455">
        <v>0</v>
      </c>
      <c r="BR455">
        <v>0</v>
      </c>
      <c r="BS455">
        <v>7</v>
      </c>
      <c r="BT455">
        <v>7</v>
      </c>
      <c r="BU455">
        <v>7</v>
      </c>
      <c r="BV455">
        <v>7</v>
      </c>
      <c r="BW455" t="str">
        <f>"11:00 AM"</f>
        <v>11:00 AM</v>
      </c>
      <c r="BX455" t="str">
        <f>"7:00 PM"</f>
        <v>7:00 PM</v>
      </c>
      <c r="BY455" t="s">
        <v>159</v>
      </c>
      <c r="BZ455">
        <v>0</v>
      </c>
      <c r="CA455">
        <v>12</v>
      </c>
      <c r="CB455" t="s">
        <v>117</v>
      </c>
      <c r="CD455" s="2" t="s">
        <v>15800</v>
      </c>
      <c r="CE455" t="s">
        <v>2839</v>
      </c>
      <c r="CF455" t="s">
        <v>2840</v>
      </c>
      <c r="CG455" t="s">
        <v>136</v>
      </c>
      <c r="CH455" t="s">
        <v>121</v>
      </c>
      <c r="CI455" s="6">
        <v>96950</v>
      </c>
      <c r="CJ455" s="10">
        <v>7.98</v>
      </c>
      <c r="CK455" s="10">
        <v>7.98</v>
      </c>
      <c r="CL455" s="10">
        <v>11.97</v>
      </c>
      <c r="CM455" s="10">
        <v>11.97</v>
      </c>
      <c r="CN455" t="s">
        <v>137</v>
      </c>
      <c r="CP455" t="s">
        <v>138</v>
      </c>
      <c r="CR455" t="s">
        <v>117</v>
      </c>
      <c r="CS455" t="s">
        <v>139</v>
      </c>
      <c r="CT455" t="s">
        <v>140</v>
      </c>
      <c r="CU455" t="s">
        <v>139</v>
      </c>
      <c r="CV455" t="s">
        <v>140</v>
      </c>
      <c r="CW455" t="s">
        <v>139</v>
      </c>
      <c r="CX455" t="s">
        <v>140</v>
      </c>
      <c r="CY455" t="s">
        <v>2696</v>
      </c>
      <c r="CZ455" s="8">
        <v>16702356129</v>
      </c>
      <c r="DA455" t="s">
        <v>303</v>
      </c>
      <c r="DB455" t="s">
        <v>309</v>
      </c>
      <c r="DC455" t="s">
        <v>139</v>
      </c>
      <c r="DD455" t="s">
        <v>117</v>
      </c>
    </row>
    <row r="456" spans="1:114" ht="15" customHeight="1" x14ac:dyDescent="0.35">
      <c r="A456" t="s">
        <v>14251</v>
      </c>
      <c r="B456" t="s">
        <v>166</v>
      </c>
      <c r="C456" s="1">
        <v>45504</v>
      </c>
      <c r="D456" s="1">
        <v>45590</v>
      </c>
      <c r="E456" t="s">
        <v>211</v>
      </c>
      <c r="G456" t="s">
        <v>117</v>
      </c>
      <c r="H456" t="s">
        <v>117</v>
      </c>
      <c r="I456" t="s">
        <v>117</v>
      </c>
      <c r="J456" t="s">
        <v>2659</v>
      </c>
      <c r="K456" t="s">
        <v>2659</v>
      </c>
      <c r="L456" t="s">
        <v>2660</v>
      </c>
      <c r="M456" t="s">
        <v>2661</v>
      </c>
      <c r="N456" t="s">
        <v>222</v>
      </c>
      <c r="O456" t="s">
        <v>121</v>
      </c>
      <c r="P456" s="6">
        <v>96951</v>
      </c>
      <c r="Q456" t="s">
        <v>122</v>
      </c>
      <c r="R456" t="s">
        <v>222</v>
      </c>
      <c r="S456" s="8">
        <v>16705326225</v>
      </c>
      <c r="U456" t="s">
        <v>2662</v>
      </c>
      <c r="V456">
        <v>48851</v>
      </c>
      <c r="W456" t="s">
        <v>124</v>
      </c>
      <c r="Y456" t="s">
        <v>2663</v>
      </c>
      <c r="Z456" t="s">
        <v>2664</v>
      </c>
      <c r="AA456" t="s">
        <v>1210</v>
      </c>
      <c r="AB456" t="s">
        <v>2665</v>
      </c>
      <c r="AC456" t="s">
        <v>2660</v>
      </c>
      <c r="AD456" t="s">
        <v>2661</v>
      </c>
      <c r="AE456" t="s">
        <v>222</v>
      </c>
      <c r="AF456" t="s">
        <v>121</v>
      </c>
      <c r="AG456" s="6">
        <v>96951</v>
      </c>
      <c r="AH456" t="s">
        <v>122</v>
      </c>
      <c r="AI456" t="s">
        <v>14252</v>
      </c>
      <c r="AJ456" s="8">
        <v>16705326225</v>
      </c>
      <c r="AL456" t="s">
        <v>2666</v>
      </c>
      <c r="BE456" t="str">
        <f>"43-3031.00"</f>
        <v>43-3031.00</v>
      </c>
      <c r="BF456" t="s">
        <v>357</v>
      </c>
      <c r="BG456" t="s">
        <v>14253</v>
      </c>
      <c r="BH456" t="s">
        <v>1356</v>
      </c>
      <c r="BI456">
        <v>1</v>
      </c>
      <c r="BK456" s="1">
        <v>45566</v>
      </c>
      <c r="BL456" s="1">
        <v>45930</v>
      </c>
      <c r="BO456">
        <v>35</v>
      </c>
      <c r="BP456">
        <v>0</v>
      </c>
      <c r="BQ456">
        <v>7</v>
      </c>
      <c r="BR456">
        <v>7</v>
      </c>
      <c r="BS456">
        <v>7</v>
      </c>
      <c r="BT456">
        <v>7</v>
      </c>
      <c r="BU456">
        <v>7</v>
      </c>
      <c r="BV456">
        <v>0</v>
      </c>
      <c r="BW456" t="str">
        <f>"8:00 AM"</f>
        <v>8:00 AM</v>
      </c>
      <c r="BX456" t="str">
        <f>"4:00 PM"</f>
        <v>4:00 PM</v>
      </c>
      <c r="BY456" t="s">
        <v>159</v>
      </c>
      <c r="BZ456">
        <v>0</v>
      </c>
      <c r="CA456">
        <v>12</v>
      </c>
      <c r="CB456" t="s">
        <v>117</v>
      </c>
      <c r="CD456" t="s">
        <v>14254</v>
      </c>
      <c r="CE456" t="s">
        <v>2660</v>
      </c>
      <c r="CF456" t="s">
        <v>2661</v>
      </c>
      <c r="CG456" t="s">
        <v>222</v>
      </c>
      <c r="CH456" t="s">
        <v>121</v>
      </c>
      <c r="CI456" s="6">
        <v>96951</v>
      </c>
      <c r="CJ456" s="10">
        <v>12.28</v>
      </c>
      <c r="CK456" s="10">
        <v>12.28</v>
      </c>
      <c r="CL456" s="10">
        <v>18.420000000000002</v>
      </c>
      <c r="CM456" s="10">
        <v>18.420000000000002</v>
      </c>
      <c r="CN456" t="s">
        <v>137</v>
      </c>
      <c r="CP456" t="s">
        <v>138</v>
      </c>
      <c r="CR456" t="s">
        <v>117</v>
      </c>
      <c r="CS456" t="s">
        <v>139</v>
      </c>
      <c r="CT456" t="s">
        <v>140</v>
      </c>
      <c r="CU456" t="s">
        <v>139</v>
      </c>
      <c r="CV456" t="s">
        <v>140</v>
      </c>
      <c r="CW456" t="s">
        <v>139</v>
      </c>
      <c r="CX456" t="s">
        <v>139</v>
      </c>
      <c r="CY456" t="s">
        <v>14255</v>
      </c>
      <c r="CZ456" s="8">
        <v>16705326225</v>
      </c>
      <c r="DA456" t="s">
        <v>2666</v>
      </c>
      <c r="DB456" t="s">
        <v>292</v>
      </c>
      <c r="DC456" t="s">
        <v>139</v>
      </c>
      <c r="DD456" t="s">
        <v>117</v>
      </c>
    </row>
    <row r="457" spans="1:114" ht="15" customHeight="1" x14ac:dyDescent="0.35">
      <c r="A457" t="s">
        <v>14393</v>
      </c>
      <c r="B457" t="s">
        <v>166</v>
      </c>
      <c r="C457" s="1">
        <v>45505</v>
      </c>
      <c r="D457" s="1">
        <v>45590</v>
      </c>
      <c r="E457" t="s">
        <v>116</v>
      </c>
      <c r="F457" s="1">
        <v>45657</v>
      </c>
      <c r="G457" t="s">
        <v>117</v>
      </c>
      <c r="H457" t="s">
        <v>117</v>
      </c>
      <c r="I457" t="s">
        <v>117</v>
      </c>
      <c r="J457" t="s">
        <v>3930</v>
      </c>
      <c r="K457" t="s">
        <v>3931</v>
      </c>
      <c r="L457" t="s">
        <v>253</v>
      </c>
      <c r="N457" t="s">
        <v>248</v>
      </c>
      <c r="O457" t="s">
        <v>121</v>
      </c>
      <c r="P457" s="6">
        <v>96951</v>
      </c>
      <c r="Q457" t="s">
        <v>122</v>
      </c>
      <c r="S457" s="8">
        <v>16705320350</v>
      </c>
      <c r="U457" t="s">
        <v>3932</v>
      </c>
      <c r="V457">
        <v>445110</v>
      </c>
      <c r="W457" t="s">
        <v>124</v>
      </c>
      <c r="Y457" t="s">
        <v>250</v>
      </c>
      <c r="Z457" t="s">
        <v>251</v>
      </c>
      <c r="AA457" t="s">
        <v>252</v>
      </c>
      <c r="AB457" t="s">
        <v>524</v>
      </c>
      <c r="AC457" t="s">
        <v>253</v>
      </c>
      <c r="AE457" t="s">
        <v>248</v>
      </c>
      <c r="AF457" t="s">
        <v>121</v>
      </c>
      <c r="AG457" s="6">
        <v>96951</v>
      </c>
      <c r="AH457" t="s">
        <v>122</v>
      </c>
      <c r="AJ457" s="8">
        <v>16705320350</v>
      </c>
      <c r="AL457" t="s">
        <v>3933</v>
      </c>
      <c r="BE457" t="str">
        <f>"51-9198.00"</f>
        <v>51-9198.00</v>
      </c>
      <c r="BF457" t="s">
        <v>1393</v>
      </c>
      <c r="BG457" t="s">
        <v>14363</v>
      </c>
      <c r="BH457" t="s">
        <v>3935</v>
      </c>
      <c r="BI457">
        <v>3</v>
      </c>
      <c r="BK457" s="1">
        <v>45659</v>
      </c>
      <c r="BL457" s="1">
        <v>46023</v>
      </c>
      <c r="BO457">
        <v>40</v>
      </c>
      <c r="BP457">
        <v>0</v>
      </c>
      <c r="BQ457">
        <v>7</v>
      </c>
      <c r="BR457">
        <v>7</v>
      </c>
      <c r="BS457">
        <v>7</v>
      </c>
      <c r="BT457">
        <v>7</v>
      </c>
      <c r="BU457">
        <v>7</v>
      </c>
      <c r="BV457">
        <v>5</v>
      </c>
      <c r="BW457" t="str">
        <f>"8:00 AM"</f>
        <v>8:00 AM</v>
      </c>
      <c r="BX457" t="str">
        <f>"4:00 PM"</f>
        <v>4:00 PM</v>
      </c>
      <c r="BY457" t="s">
        <v>133</v>
      </c>
      <c r="BZ457">
        <v>0</v>
      </c>
      <c r="CA457">
        <v>3</v>
      </c>
      <c r="CB457" t="s">
        <v>117</v>
      </c>
      <c r="CD457" t="s">
        <v>14364</v>
      </c>
      <c r="CE457" t="s">
        <v>1321</v>
      </c>
      <c r="CG457" t="s">
        <v>248</v>
      </c>
      <c r="CH457" t="s">
        <v>121</v>
      </c>
      <c r="CI457" s="6">
        <v>96951</v>
      </c>
      <c r="CJ457" s="10">
        <v>7.95</v>
      </c>
      <c r="CK457" s="10">
        <v>7.95</v>
      </c>
      <c r="CL457" s="10">
        <v>11.93</v>
      </c>
      <c r="CM457" s="10">
        <v>11.93</v>
      </c>
      <c r="CN457" t="s">
        <v>137</v>
      </c>
      <c r="CO457" t="s">
        <v>140</v>
      </c>
      <c r="CP457" t="s">
        <v>138</v>
      </c>
      <c r="CR457" t="s">
        <v>117</v>
      </c>
      <c r="CS457" t="s">
        <v>139</v>
      </c>
      <c r="CT457" t="s">
        <v>140</v>
      </c>
      <c r="CU457" t="s">
        <v>139</v>
      </c>
      <c r="CV457" t="s">
        <v>140</v>
      </c>
      <c r="CW457" t="s">
        <v>139</v>
      </c>
      <c r="CX457" t="s">
        <v>140</v>
      </c>
      <c r="CY457" t="s">
        <v>539</v>
      </c>
      <c r="CZ457" s="8">
        <v>16705320350</v>
      </c>
      <c r="DA457" t="s">
        <v>3933</v>
      </c>
      <c r="DB457" t="s">
        <v>140</v>
      </c>
      <c r="DC457" t="s">
        <v>139</v>
      </c>
      <c r="DD457" t="s">
        <v>117</v>
      </c>
    </row>
    <row r="458" spans="1:114" ht="15" customHeight="1" x14ac:dyDescent="0.35">
      <c r="A458" t="s">
        <v>15867</v>
      </c>
      <c r="B458" t="s">
        <v>166</v>
      </c>
      <c r="C458" s="1">
        <v>45506</v>
      </c>
      <c r="D458" s="1">
        <v>45590</v>
      </c>
      <c r="E458" t="s">
        <v>211</v>
      </c>
      <c r="G458" t="s">
        <v>117</v>
      </c>
      <c r="H458" t="s">
        <v>117</v>
      </c>
      <c r="I458" t="s">
        <v>117</v>
      </c>
      <c r="J458" t="s">
        <v>12037</v>
      </c>
      <c r="K458" t="s">
        <v>12038</v>
      </c>
      <c r="L458" t="s">
        <v>15868</v>
      </c>
      <c r="M458" t="s">
        <v>15672</v>
      </c>
      <c r="N458" t="s">
        <v>120</v>
      </c>
      <c r="O458" t="s">
        <v>121</v>
      </c>
      <c r="P458" s="6">
        <v>96950</v>
      </c>
      <c r="Q458" t="s">
        <v>122</v>
      </c>
      <c r="S458" s="8">
        <v>16702332288</v>
      </c>
      <c r="U458" t="s">
        <v>12040</v>
      </c>
      <c r="V458">
        <v>722511</v>
      </c>
      <c r="W458" t="s">
        <v>124</v>
      </c>
      <c r="Y458" t="s">
        <v>6589</v>
      </c>
      <c r="Z458" t="s">
        <v>6590</v>
      </c>
      <c r="AA458" t="s">
        <v>6591</v>
      </c>
      <c r="AB458" t="s">
        <v>189</v>
      </c>
      <c r="AC458" t="s">
        <v>6592</v>
      </c>
      <c r="AD458" t="s">
        <v>6587</v>
      </c>
      <c r="AE458" t="s">
        <v>120</v>
      </c>
      <c r="AF458" t="s">
        <v>121</v>
      </c>
      <c r="AG458" s="6">
        <v>96950</v>
      </c>
      <c r="AH458" t="s">
        <v>122</v>
      </c>
      <c r="AJ458" s="8">
        <v>16702332288</v>
      </c>
      <c r="AL458" t="s">
        <v>6593</v>
      </c>
      <c r="BE458" t="str">
        <f>"35-2014.00"</f>
        <v>35-2014.00</v>
      </c>
      <c r="BF458" t="s">
        <v>191</v>
      </c>
      <c r="BG458" t="s">
        <v>13268</v>
      </c>
      <c r="BH458" t="s">
        <v>193</v>
      </c>
      <c r="BI458">
        <v>3</v>
      </c>
      <c r="BK458" s="1">
        <v>45566</v>
      </c>
      <c r="BL458" s="1">
        <v>45930</v>
      </c>
      <c r="BO458">
        <v>35</v>
      </c>
      <c r="BP458">
        <v>0</v>
      </c>
      <c r="BQ458">
        <v>7</v>
      </c>
      <c r="BR458">
        <v>7</v>
      </c>
      <c r="BS458">
        <v>7</v>
      </c>
      <c r="BT458">
        <v>7</v>
      </c>
      <c r="BU458">
        <v>7</v>
      </c>
      <c r="BV458">
        <v>0</v>
      </c>
      <c r="BW458" t="str">
        <f>"11:00 AM"</f>
        <v>11:00 AM</v>
      </c>
      <c r="BX458" t="str">
        <f>"9:00 PM"</f>
        <v>9:00 PM</v>
      </c>
      <c r="BY458" t="s">
        <v>133</v>
      </c>
      <c r="BZ458">
        <v>0</v>
      </c>
      <c r="CA458">
        <v>12</v>
      </c>
      <c r="CB458" t="s">
        <v>117</v>
      </c>
      <c r="CD458" t="s">
        <v>194</v>
      </c>
      <c r="CE458" t="s">
        <v>15673</v>
      </c>
      <c r="CF458" t="s">
        <v>6587</v>
      </c>
      <c r="CG458" t="s">
        <v>120</v>
      </c>
      <c r="CH458" t="s">
        <v>121</v>
      </c>
      <c r="CI458" s="6">
        <v>96950</v>
      </c>
      <c r="CJ458" s="10">
        <v>8.83</v>
      </c>
      <c r="CK458" s="10">
        <v>8.83</v>
      </c>
      <c r="CL458" s="10">
        <v>13.25</v>
      </c>
      <c r="CM458" s="10">
        <v>13.25</v>
      </c>
      <c r="CN458" t="s">
        <v>137</v>
      </c>
      <c r="CO458" t="s">
        <v>194</v>
      </c>
      <c r="CP458" t="s">
        <v>138</v>
      </c>
      <c r="CR458" t="s">
        <v>117</v>
      </c>
      <c r="CS458" t="s">
        <v>139</v>
      </c>
      <c r="CT458" t="s">
        <v>140</v>
      </c>
      <c r="CU458" t="s">
        <v>139</v>
      </c>
      <c r="CV458" t="s">
        <v>140</v>
      </c>
      <c r="CW458" t="s">
        <v>139</v>
      </c>
      <c r="CX458" t="s">
        <v>140</v>
      </c>
      <c r="CY458" t="s">
        <v>4354</v>
      </c>
      <c r="CZ458" s="8">
        <v>16702332288</v>
      </c>
      <c r="DA458" t="s">
        <v>6593</v>
      </c>
      <c r="DB458" t="s">
        <v>140</v>
      </c>
      <c r="DC458" t="s">
        <v>139</v>
      </c>
      <c r="DD458" t="s">
        <v>117</v>
      </c>
    </row>
    <row r="459" spans="1:114" ht="15" customHeight="1" x14ac:dyDescent="0.35">
      <c r="A459" t="s">
        <v>3414</v>
      </c>
      <c r="B459" t="s">
        <v>144</v>
      </c>
      <c r="C459" s="1">
        <v>45508</v>
      </c>
      <c r="D459" s="1">
        <v>45590</v>
      </c>
      <c r="E459" t="s">
        <v>211</v>
      </c>
      <c r="G459" t="s">
        <v>117</v>
      </c>
      <c r="H459" t="s">
        <v>117</v>
      </c>
      <c r="I459" t="s">
        <v>117</v>
      </c>
      <c r="J459" t="s">
        <v>3415</v>
      </c>
      <c r="L459" t="s">
        <v>3416</v>
      </c>
      <c r="M459" t="s">
        <v>355</v>
      </c>
      <c r="N459" t="s">
        <v>136</v>
      </c>
      <c r="O459" t="s">
        <v>121</v>
      </c>
      <c r="P459" s="6">
        <v>96950</v>
      </c>
      <c r="Q459" t="s">
        <v>122</v>
      </c>
      <c r="S459" s="8">
        <v>16702343712</v>
      </c>
      <c r="U459" t="s">
        <v>3417</v>
      </c>
      <c r="V459">
        <v>561520</v>
      </c>
      <c r="W459" t="s">
        <v>124</v>
      </c>
      <c r="Y459" t="s">
        <v>352</v>
      </c>
      <c r="Z459" t="s">
        <v>353</v>
      </c>
      <c r="AB459" t="s">
        <v>354</v>
      </c>
      <c r="AC459" t="s">
        <v>3416</v>
      </c>
      <c r="AD459" t="s">
        <v>355</v>
      </c>
      <c r="AE459" t="s">
        <v>136</v>
      </c>
      <c r="AF459" t="s">
        <v>121</v>
      </c>
      <c r="AG459" s="6">
        <v>96950</v>
      </c>
      <c r="AH459" t="s">
        <v>122</v>
      </c>
      <c r="AJ459" s="8">
        <v>16702343712</v>
      </c>
      <c r="AL459" t="s">
        <v>356</v>
      </c>
      <c r="BE459" t="str">
        <f>"43-3031.00"</f>
        <v>43-3031.00</v>
      </c>
      <c r="BF459" t="s">
        <v>357</v>
      </c>
      <c r="BG459" t="s">
        <v>3418</v>
      </c>
      <c r="BH459" t="s">
        <v>359</v>
      </c>
      <c r="BI459">
        <v>3</v>
      </c>
      <c r="BJ459">
        <v>3</v>
      </c>
      <c r="BK459" s="1">
        <v>45566</v>
      </c>
      <c r="BL459" s="1">
        <v>45930</v>
      </c>
      <c r="BM459" s="1">
        <v>45590</v>
      </c>
      <c r="BN459" s="1">
        <v>45930</v>
      </c>
      <c r="BO459">
        <v>35</v>
      </c>
      <c r="BP459">
        <v>0</v>
      </c>
      <c r="BQ459">
        <v>7</v>
      </c>
      <c r="BR459">
        <v>7</v>
      </c>
      <c r="BS459">
        <v>7</v>
      </c>
      <c r="BT459">
        <v>7</v>
      </c>
      <c r="BU459">
        <v>7</v>
      </c>
      <c r="BV459">
        <v>0</v>
      </c>
      <c r="BW459" t="str">
        <f>"8:00 AM"</f>
        <v>8:00 AM</v>
      </c>
      <c r="BX459" t="str">
        <f>"4:00 PM"</f>
        <v>4:00 PM</v>
      </c>
      <c r="BY459" t="s">
        <v>159</v>
      </c>
      <c r="BZ459">
        <v>0</v>
      </c>
      <c r="CA459">
        <v>24</v>
      </c>
      <c r="CB459" t="s">
        <v>117</v>
      </c>
      <c r="CD459" t="s">
        <v>3419</v>
      </c>
      <c r="CE459" t="s">
        <v>3416</v>
      </c>
      <c r="CF459" t="s">
        <v>355</v>
      </c>
      <c r="CG459" t="s">
        <v>136</v>
      </c>
      <c r="CH459" t="s">
        <v>121</v>
      </c>
      <c r="CI459" s="6">
        <v>96950</v>
      </c>
      <c r="CJ459" s="10">
        <v>12.28</v>
      </c>
      <c r="CK459" s="10">
        <v>14</v>
      </c>
      <c r="CL459" s="10">
        <v>18.420000000000002</v>
      </c>
      <c r="CM459" s="10">
        <v>21</v>
      </c>
      <c r="CN459" t="s">
        <v>137</v>
      </c>
      <c r="CO459" t="s">
        <v>361</v>
      </c>
      <c r="CP459" t="s">
        <v>138</v>
      </c>
      <c r="CR459" t="s">
        <v>117</v>
      </c>
      <c r="CS459" t="s">
        <v>139</v>
      </c>
      <c r="CT459" t="s">
        <v>140</v>
      </c>
      <c r="CU459" t="s">
        <v>139</v>
      </c>
      <c r="CV459" t="s">
        <v>139</v>
      </c>
      <c r="CW459" t="s">
        <v>139</v>
      </c>
      <c r="CX459" t="s">
        <v>140</v>
      </c>
      <c r="CY459" t="s">
        <v>362</v>
      </c>
      <c r="CZ459" s="8">
        <v>16702346412</v>
      </c>
      <c r="DA459" t="s">
        <v>377</v>
      </c>
      <c r="DB459" t="s">
        <v>292</v>
      </c>
      <c r="DC459" t="s">
        <v>139</v>
      </c>
      <c r="DD459" t="s">
        <v>117</v>
      </c>
      <c r="DE459" t="s">
        <v>352</v>
      </c>
      <c r="DF459" t="s">
        <v>353</v>
      </c>
      <c r="DH459" t="s">
        <v>3417</v>
      </c>
      <c r="DI459" t="s">
        <v>3415</v>
      </c>
      <c r="DJ459" t="s">
        <v>356</v>
      </c>
    </row>
    <row r="460" spans="1:114" ht="15" customHeight="1" x14ac:dyDescent="0.35">
      <c r="A460" t="s">
        <v>9058</v>
      </c>
      <c r="B460" t="s">
        <v>115</v>
      </c>
      <c r="C460" s="1">
        <v>45508</v>
      </c>
      <c r="D460" s="1">
        <v>45590</v>
      </c>
      <c r="E460" t="s">
        <v>211</v>
      </c>
      <c r="G460" t="s">
        <v>117</v>
      </c>
      <c r="H460" t="s">
        <v>117</v>
      </c>
      <c r="I460" t="s">
        <v>117</v>
      </c>
      <c r="J460" t="s">
        <v>9059</v>
      </c>
      <c r="L460" t="s">
        <v>5026</v>
      </c>
      <c r="M460" t="s">
        <v>9060</v>
      </c>
      <c r="N460" t="s">
        <v>120</v>
      </c>
      <c r="O460" t="s">
        <v>121</v>
      </c>
      <c r="P460" s="6">
        <v>96950</v>
      </c>
      <c r="Q460" t="s">
        <v>122</v>
      </c>
      <c r="S460" s="8">
        <v>16702870657</v>
      </c>
      <c r="U460" t="s">
        <v>9061</v>
      </c>
      <c r="V460">
        <v>54121</v>
      </c>
      <c r="W460" t="s">
        <v>124</v>
      </c>
      <c r="Y460" t="s">
        <v>995</v>
      </c>
      <c r="Z460" t="s">
        <v>9062</v>
      </c>
      <c r="AB460" t="s">
        <v>5584</v>
      </c>
      <c r="AC460" t="s">
        <v>5026</v>
      </c>
      <c r="AD460" t="s">
        <v>9060</v>
      </c>
      <c r="AE460" t="s">
        <v>120</v>
      </c>
      <c r="AF460" t="s">
        <v>121</v>
      </c>
      <c r="AG460" s="6">
        <v>96950</v>
      </c>
      <c r="AH460" t="s">
        <v>122</v>
      </c>
      <c r="AJ460" s="8">
        <v>16702870657</v>
      </c>
      <c r="AL460" t="s">
        <v>9063</v>
      </c>
      <c r="BE460" t="str">
        <f>"43-3031.00"</f>
        <v>43-3031.00</v>
      </c>
      <c r="BF460" t="s">
        <v>357</v>
      </c>
      <c r="BG460" t="s">
        <v>9064</v>
      </c>
      <c r="BH460" t="s">
        <v>2453</v>
      </c>
      <c r="BI460">
        <v>1</v>
      </c>
      <c r="BK460" s="1">
        <v>45566</v>
      </c>
      <c r="BL460" s="1">
        <v>45930</v>
      </c>
      <c r="BO460">
        <v>35</v>
      </c>
      <c r="BP460">
        <v>0</v>
      </c>
      <c r="BQ460">
        <v>7</v>
      </c>
      <c r="BR460">
        <v>7</v>
      </c>
      <c r="BS460">
        <v>7</v>
      </c>
      <c r="BT460">
        <v>7</v>
      </c>
      <c r="BU460">
        <v>7</v>
      </c>
      <c r="BV460">
        <v>0</v>
      </c>
      <c r="BW460" t="str">
        <f>"8:00 AM"</f>
        <v>8:00 AM</v>
      </c>
      <c r="BX460" t="str">
        <f>"5:00 PM"</f>
        <v>5:00 PM</v>
      </c>
      <c r="BY460" t="s">
        <v>159</v>
      </c>
      <c r="BZ460">
        <v>0</v>
      </c>
      <c r="CA460">
        <v>12</v>
      </c>
      <c r="CB460" t="s">
        <v>117</v>
      </c>
      <c r="CD460" t="s">
        <v>9065</v>
      </c>
      <c r="CE460" t="s">
        <v>1001</v>
      </c>
      <c r="CG460" t="s">
        <v>136</v>
      </c>
      <c r="CH460" t="s">
        <v>121</v>
      </c>
      <c r="CI460" s="6">
        <v>96950</v>
      </c>
      <c r="CJ460" s="10">
        <v>12.28</v>
      </c>
      <c r="CK460" s="10">
        <v>12.28</v>
      </c>
      <c r="CL460" s="10">
        <v>18.420000000000002</v>
      </c>
      <c r="CM460" s="10">
        <v>18.420000000000002</v>
      </c>
      <c r="CN460" t="s">
        <v>137</v>
      </c>
      <c r="CO460" t="s">
        <v>194</v>
      </c>
      <c r="CP460" t="s">
        <v>138</v>
      </c>
      <c r="CR460" t="s">
        <v>139</v>
      </c>
      <c r="CS460" t="s">
        <v>139</v>
      </c>
      <c r="CT460" t="s">
        <v>140</v>
      </c>
      <c r="CU460" t="s">
        <v>139</v>
      </c>
      <c r="CV460" t="s">
        <v>140</v>
      </c>
      <c r="CW460" t="s">
        <v>139</v>
      </c>
      <c r="CX460" t="s">
        <v>140</v>
      </c>
      <c r="CY460" t="s">
        <v>1002</v>
      </c>
      <c r="CZ460" s="8">
        <v>16702870657</v>
      </c>
      <c r="DA460" t="s">
        <v>9063</v>
      </c>
      <c r="DB460" t="s">
        <v>164</v>
      </c>
      <c r="DC460" t="s">
        <v>139</v>
      </c>
      <c r="DD460" t="s">
        <v>117</v>
      </c>
    </row>
    <row r="461" spans="1:114" ht="15" customHeight="1" x14ac:dyDescent="0.35">
      <c r="A461" t="s">
        <v>6528</v>
      </c>
      <c r="B461" t="s">
        <v>144</v>
      </c>
      <c r="C461" s="1">
        <v>45509</v>
      </c>
      <c r="D461" s="1">
        <v>45590</v>
      </c>
      <c r="E461" t="s">
        <v>211</v>
      </c>
      <c r="G461" t="s">
        <v>117</v>
      </c>
      <c r="H461" t="s">
        <v>117</v>
      </c>
      <c r="I461" t="s">
        <v>117</v>
      </c>
      <c r="J461" t="s">
        <v>3218</v>
      </c>
      <c r="L461" t="s">
        <v>1667</v>
      </c>
      <c r="M461" t="s">
        <v>1667</v>
      </c>
      <c r="N461" t="s">
        <v>136</v>
      </c>
      <c r="O461" t="s">
        <v>121</v>
      </c>
      <c r="P461" s="6">
        <v>96950</v>
      </c>
      <c r="Q461" t="s">
        <v>122</v>
      </c>
      <c r="S461" s="8">
        <v>16702346445</v>
      </c>
      <c r="T461">
        <v>2263</v>
      </c>
      <c r="U461" t="s">
        <v>3219</v>
      </c>
      <c r="V461">
        <v>53111</v>
      </c>
      <c r="W461" t="s">
        <v>124</v>
      </c>
      <c r="Y461" t="s">
        <v>698</v>
      </c>
      <c r="Z461" t="s">
        <v>699</v>
      </c>
      <c r="AB461" t="s">
        <v>215</v>
      </c>
      <c r="AC461" t="s">
        <v>1667</v>
      </c>
      <c r="AD461" t="s">
        <v>1667</v>
      </c>
      <c r="AE461" t="s">
        <v>136</v>
      </c>
      <c r="AF461" t="s">
        <v>121</v>
      </c>
      <c r="AG461" s="6">
        <v>96950</v>
      </c>
      <c r="AH461" t="s">
        <v>122</v>
      </c>
      <c r="AJ461" s="8">
        <v>16702346445</v>
      </c>
      <c r="AK461">
        <v>2263</v>
      </c>
      <c r="AL461" t="s">
        <v>700</v>
      </c>
      <c r="BE461" t="str">
        <f>"49-9071.00"</f>
        <v>49-9071.00</v>
      </c>
      <c r="BF461" t="s">
        <v>156</v>
      </c>
      <c r="BG461" t="s">
        <v>6529</v>
      </c>
      <c r="BH461" t="s">
        <v>3221</v>
      </c>
      <c r="BI461">
        <v>1</v>
      </c>
      <c r="BJ461">
        <v>1</v>
      </c>
      <c r="BK461" s="1">
        <v>45627</v>
      </c>
      <c r="BL461" s="1">
        <v>45991</v>
      </c>
      <c r="BM461" s="1">
        <v>45627</v>
      </c>
      <c r="BN461" s="1">
        <v>45991</v>
      </c>
      <c r="BO461">
        <v>40</v>
      </c>
      <c r="BP461">
        <v>0</v>
      </c>
      <c r="BQ461">
        <v>8</v>
      </c>
      <c r="BR461">
        <v>8</v>
      </c>
      <c r="BS461">
        <v>8</v>
      </c>
      <c r="BT461">
        <v>8</v>
      </c>
      <c r="BU461">
        <v>8</v>
      </c>
      <c r="BV461">
        <v>0</v>
      </c>
      <c r="BW461" t="str">
        <f>"8:00 AM"</f>
        <v>8:00 AM</v>
      </c>
      <c r="BX461" t="str">
        <f>"5:00 PM"</f>
        <v>5:00 PM</v>
      </c>
      <c r="BY461" t="s">
        <v>133</v>
      </c>
      <c r="BZ461">
        <v>0</v>
      </c>
      <c r="CA461">
        <v>12</v>
      </c>
      <c r="CB461" t="s">
        <v>117</v>
      </c>
      <c r="CD461" t="s">
        <v>6530</v>
      </c>
      <c r="CE461" t="s">
        <v>1667</v>
      </c>
      <c r="CF461" t="s">
        <v>1667</v>
      </c>
      <c r="CG461" t="s">
        <v>136</v>
      </c>
      <c r="CH461" t="s">
        <v>121</v>
      </c>
      <c r="CI461" s="6">
        <v>96950</v>
      </c>
      <c r="CJ461" s="10">
        <v>9.75</v>
      </c>
      <c r="CK461" s="10">
        <v>12</v>
      </c>
      <c r="CL461" s="10">
        <v>14.63</v>
      </c>
      <c r="CM461" s="10">
        <v>18</v>
      </c>
      <c r="CN461" t="s">
        <v>137</v>
      </c>
      <c r="CO461" t="s">
        <v>803</v>
      </c>
      <c r="CP461" t="s">
        <v>138</v>
      </c>
      <c r="CR461" t="s">
        <v>117</v>
      </c>
      <c r="CS461" t="s">
        <v>139</v>
      </c>
      <c r="CT461" t="s">
        <v>140</v>
      </c>
      <c r="CU461" t="s">
        <v>139</v>
      </c>
      <c r="CV461" t="s">
        <v>140</v>
      </c>
      <c r="CW461" t="s">
        <v>139</v>
      </c>
      <c r="CX461" t="s">
        <v>140</v>
      </c>
      <c r="CY461" t="s">
        <v>17406</v>
      </c>
      <c r="CZ461" s="8">
        <v>16702346445</v>
      </c>
      <c r="DA461" t="s">
        <v>700</v>
      </c>
      <c r="DB461" t="s">
        <v>140</v>
      </c>
      <c r="DC461" t="s">
        <v>139</v>
      </c>
      <c r="DD461" t="s">
        <v>117</v>
      </c>
      <c r="DE461" t="s">
        <v>698</v>
      </c>
      <c r="DF461" t="s">
        <v>699</v>
      </c>
      <c r="DH461" t="s">
        <v>3219</v>
      </c>
      <c r="DI461" t="s">
        <v>3218</v>
      </c>
      <c r="DJ461" t="s">
        <v>700</v>
      </c>
    </row>
    <row r="462" spans="1:114" ht="15" customHeight="1" x14ac:dyDescent="0.35">
      <c r="A462" t="s">
        <v>16991</v>
      </c>
      <c r="B462" t="s">
        <v>144</v>
      </c>
      <c r="C462" s="1">
        <v>45512</v>
      </c>
      <c r="D462" s="1">
        <v>45590</v>
      </c>
      <c r="E462" t="s">
        <v>116</v>
      </c>
      <c r="F462" s="1">
        <v>45564</v>
      </c>
      <c r="G462" t="s">
        <v>117</v>
      </c>
      <c r="H462" t="s">
        <v>117</v>
      </c>
      <c r="I462" t="s">
        <v>117</v>
      </c>
      <c r="J462" t="s">
        <v>2672</v>
      </c>
      <c r="L462" t="s">
        <v>2673</v>
      </c>
      <c r="M462" t="s">
        <v>2674</v>
      </c>
      <c r="N462" t="s">
        <v>120</v>
      </c>
      <c r="O462" t="s">
        <v>121</v>
      </c>
      <c r="P462" s="6">
        <v>96950</v>
      </c>
      <c r="Q462" t="s">
        <v>122</v>
      </c>
      <c r="S462" s="8">
        <v>16702873612</v>
      </c>
      <c r="U462" t="s">
        <v>2675</v>
      </c>
      <c r="V462">
        <v>23622</v>
      </c>
      <c r="W462" t="s">
        <v>124</v>
      </c>
      <c r="Y462" t="s">
        <v>3278</v>
      </c>
      <c r="Z462" t="s">
        <v>3279</v>
      </c>
      <c r="AB462" t="s">
        <v>657</v>
      </c>
      <c r="AC462" t="s">
        <v>2673</v>
      </c>
      <c r="AD462" t="s">
        <v>2674</v>
      </c>
      <c r="AE462" t="s">
        <v>120</v>
      </c>
      <c r="AF462" t="s">
        <v>121</v>
      </c>
      <c r="AG462" s="6">
        <v>96950</v>
      </c>
      <c r="AH462" t="s">
        <v>122</v>
      </c>
      <c r="AJ462" s="8">
        <v>16702873612</v>
      </c>
      <c r="AL462" t="s">
        <v>2679</v>
      </c>
      <c r="BE462" t="str">
        <f>"17-3022.00"</f>
        <v>17-3022.00</v>
      </c>
      <c r="BF462" t="s">
        <v>456</v>
      </c>
      <c r="BG462" t="s">
        <v>3759</v>
      </c>
      <c r="BH462" t="s">
        <v>3338</v>
      </c>
      <c r="BI462">
        <v>2</v>
      </c>
      <c r="BJ462">
        <v>2</v>
      </c>
      <c r="BK462" s="1">
        <v>45566</v>
      </c>
      <c r="BL462" s="1">
        <v>45930</v>
      </c>
      <c r="BM462" s="1">
        <v>45590</v>
      </c>
      <c r="BN462" s="1">
        <v>45930</v>
      </c>
      <c r="BO462">
        <v>40</v>
      </c>
      <c r="BP462">
        <v>0</v>
      </c>
      <c r="BQ462">
        <v>8</v>
      </c>
      <c r="BR462">
        <v>8</v>
      </c>
      <c r="BS462">
        <v>8</v>
      </c>
      <c r="BT462">
        <v>8</v>
      </c>
      <c r="BU462">
        <v>8</v>
      </c>
      <c r="BV462">
        <v>0</v>
      </c>
      <c r="BW462" t="str">
        <f>"8:00 AM"</f>
        <v>8:00 AM</v>
      </c>
      <c r="BX462" t="str">
        <f>"5:00 PM"</f>
        <v>5:00 PM</v>
      </c>
      <c r="BY462" t="s">
        <v>459</v>
      </c>
      <c r="BZ462">
        <v>0</v>
      </c>
      <c r="CA462">
        <v>24</v>
      </c>
      <c r="CB462" t="s">
        <v>139</v>
      </c>
      <c r="CC462">
        <v>2</v>
      </c>
      <c r="CD462" s="2" t="s">
        <v>16992</v>
      </c>
      <c r="CE462" t="s">
        <v>2673</v>
      </c>
      <c r="CF462" t="s">
        <v>2674</v>
      </c>
      <c r="CG462" t="s">
        <v>136</v>
      </c>
      <c r="CH462" t="s">
        <v>121</v>
      </c>
      <c r="CI462" s="6">
        <v>96950</v>
      </c>
      <c r="CJ462" s="10">
        <v>17.760000000000002</v>
      </c>
      <c r="CK462" s="10">
        <v>17.760000000000002</v>
      </c>
      <c r="CL462" s="10">
        <v>26.64</v>
      </c>
      <c r="CM462" s="10">
        <v>26.64</v>
      </c>
      <c r="CN462" t="s">
        <v>137</v>
      </c>
      <c r="CO462" t="s">
        <v>140</v>
      </c>
      <c r="CP462" t="s">
        <v>138</v>
      </c>
      <c r="CR462" t="s">
        <v>117</v>
      </c>
      <c r="CS462" t="s">
        <v>139</v>
      </c>
      <c r="CT462" t="s">
        <v>139</v>
      </c>
      <c r="CU462" t="s">
        <v>139</v>
      </c>
      <c r="CV462" t="s">
        <v>140</v>
      </c>
      <c r="CW462" t="s">
        <v>139</v>
      </c>
      <c r="CX462" t="s">
        <v>140</v>
      </c>
      <c r="CY462" t="s">
        <v>2683</v>
      </c>
      <c r="CZ462" s="8">
        <v>16702348106</v>
      </c>
      <c r="DA462" t="s">
        <v>2679</v>
      </c>
      <c r="DB462" t="s">
        <v>140</v>
      </c>
      <c r="DC462" t="s">
        <v>139</v>
      </c>
      <c r="DD462" t="s">
        <v>117</v>
      </c>
    </row>
    <row r="463" spans="1:114" ht="15" customHeight="1" x14ac:dyDescent="0.35">
      <c r="A463" t="s">
        <v>3758</v>
      </c>
      <c r="B463" t="s">
        <v>115</v>
      </c>
      <c r="C463" s="1">
        <v>45512</v>
      </c>
      <c r="D463" s="1">
        <v>45590</v>
      </c>
      <c r="E463" t="s">
        <v>211</v>
      </c>
      <c r="G463" t="s">
        <v>117</v>
      </c>
      <c r="H463" t="s">
        <v>117</v>
      </c>
      <c r="I463" t="s">
        <v>117</v>
      </c>
      <c r="J463" t="s">
        <v>2672</v>
      </c>
      <c r="L463" t="s">
        <v>2673</v>
      </c>
      <c r="M463" t="s">
        <v>2674</v>
      </c>
      <c r="N463" t="s">
        <v>120</v>
      </c>
      <c r="O463" t="s">
        <v>121</v>
      </c>
      <c r="P463" s="6">
        <v>96950</v>
      </c>
      <c r="Q463" t="s">
        <v>122</v>
      </c>
      <c r="S463" s="8">
        <v>16702873612</v>
      </c>
      <c r="U463" t="s">
        <v>2675</v>
      </c>
      <c r="V463">
        <v>23622</v>
      </c>
      <c r="W463" t="s">
        <v>124</v>
      </c>
      <c r="Y463" t="s">
        <v>3278</v>
      </c>
      <c r="Z463" t="s">
        <v>3279</v>
      </c>
      <c r="AB463" t="s">
        <v>657</v>
      </c>
      <c r="AC463" t="s">
        <v>2673</v>
      </c>
      <c r="AD463" t="s">
        <v>2674</v>
      </c>
      <c r="AE463" t="s">
        <v>120</v>
      </c>
      <c r="AF463" t="s">
        <v>121</v>
      </c>
      <c r="AG463" s="6">
        <v>96950</v>
      </c>
      <c r="AH463" t="s">
        <v>122</v>
      </c>
      <c r="AJ463" s="8">
        <v>16702348106</v>
      </c>
      <c r="AL463" t="s">
        <v>2679</v>
      </c>
      <c r="BE463" t="str">
        <f>"17-3022.00"</f>
        <v>17-3022.00</v>
      </c>
      <c r="BF463" t="s">
        <v>456</v>
      </c>
      <c r="BG463" t="s">
        <v>3759</v>
      </c>
      <c r="BH463" t="s">
        <v>3338</v>
      </c>
      <c r="BI463">
        <v>2</v>
      </c>
      <c r="BK463" s="1">
        <v>45597</v>
      </c>
      <c r="BL463" s="1">
        <v>45961</v>
      </c>
      <c r="BO463">
        <v>40</v>
      </c>
      <c r="BP463">
        <v>0</v>
      </c>
      <c r="BQ463">
        <v>8</v>
      </c>
      <c r="BR463">
        <v>8</v>
      </c>
      <c r="BS463">
        <v>8</v>
      </c>
      <c r="BT463">
        <v>8</v>
      </c>
      <c r="BU463">
        <v>8</v>
      </c>
      <c r="BV463">
        <v>0</v>
      </c>
      <c r="BW463" t="str">
        <f>"8:00 AM"</f>
        <v>8:00 AM</v>
      </c>
      <c r="BX463" t="str">
        <f>"5:00 PM"</f>
        <v>5:00 PM</v>
      </c>
      <c r="BY463" t="s">
        <v>459</v>
      </c>
      <c r="BZ463">
        <v>0</v>
      </c>
      <c r="CA463">
        <v>24</v>
      </c>
      <c r="CB463" t="s">
        <v>139</v>
      </c>
      <c r="CC463">
        <v>2</v>
      </c>
      <c r="CD463" t="s">
        <v>3339</v>
      </c>
      <c r="CE463" t="s">
        <v>2673</v>
      </c>
      <c r="CF463" t="s">
        <v>2674</v>
      </c>
      <c r="CG463" t="s">
        <v>136</v>
      </c>
      <c r="CH463" t="s">
        <v>121</v>
      </c>
      <c r="CI463" s="6">
        <v>96950</v>
      </c>
      <c r="CJ463" s="10">
        <v>17.760000000000002</v>
      </c>
      <c r="CK463" s="10">
        <v>17.760000000000002</v>
      </c>
      <c r="CL463" s="10">
        <v>26.64</v>
      </c>
      <c r="CM463" s="10">
        <v>26.64</v>
      </c>
      <c r="CN463" t="s">
        <v>137</v>
      </c>
      <c r="CO463" t="s">
        <v>140</v>
      </c>
      <c r="CP463" t="s">
        <v>138</v>
      </c>
      <c r="CR463" t="s">
        <v>117</v>
      </c>
      <c r="CS463" t="s">
        <v>139</v>
      </c>
      <c r="CT463" t="s">
        <v>139</v>
      </c>
      <c r="CU463" t="s">
        <v>139</v>
      </c>
      <c r="CV463" t="s">
        <v>140</v>
      </c>
      <c r="CW463" t="s">
        <v>139</v>
      </c>
      <c r="CX463" t="s">
        <v>140</v>
      </c>
      <c r="CY463" t="s">
        <v>2683</v>
      </c>
      <c r="CZ463" s="8">
        <v>16702348106</v>
      </c>
      <c r="DA463" t="s">
        <v>2679</v>
      </c>
      <c r="DB463" t="s">
        <v>140</v>
      </c>
      <c r="DC463" t="s">
        <v>139</v>
      </c>
      <c r="DD463" t="s">
        <v>117</v>
      </c>
    </row>
    <row r="464" spans="1:114" ht="15" customHeight="1" x14ac:dyDescent="0.35">
      <c r="A464" t="s">
        <v>14539</v>
      </c>
      <c r="B464" t="s">
        <v>144</v>
      </c>
      <c r="C464" s="1">
        <v>45517</v>
      </c>
      <c r="D464" s="1">
        <v>45590</v>
      </c>
      <c r="E464" t="s">
        <v>116</v>
      </c>
      <c r="F464" s="1">
        <v>45657</v>
      </c>
      <c r="G464" t="s">
        <v>117</v>
      </c>
      <c r="H464" t="s">
        <v>117</v>
      </c>
      <c r="I464" t="s">
        <v>117</v>
      </c>
      <c r="J464" t="s">
        <v>13440</v>
      </c>
      <c r="K464" t="s">
        <v>393</v>
      </c>
      <c r="L464" t="s">
        <v>2026</v>
      </c>
      <c r="M464" t="s">
        <v>14396</v>
      </c>
      <c r="N464" t="s">
        <v>14397</v>
      </c>
      <c r="O464" t="s">
        <v>121</v>
      </c>
      <c r="P464" s="6">
        <v>96950</v>
      </c>
      <c r="Q464" t="s">
        <v>122</v>
      </c>
      <c r="S464" s="8">
        <v>16703238882</v>
      </c>
      <c r="U464" t="s">
        <v>13429</v>
      </c>
      <c r="V464">
        <v>424410</v>
      </c>
      <c r="W464" t="s">
        <v>124</v>
      </c>
      <c r="Y464" t="s">
        <v>13438</v>
      </c>
      <c r="Z464" t="s">
        <v>13439</v>
      </c>
      <c r="AA464" t="s">
        <v>7884</v>
      </c>
      <c r="AB464" t="s">
        <v>128</v>
      </c>
      <c r="AC464" t="s">
        <v>2026</v>
      </c>
      <c r="AD464" t="s">
        <v>14396</v>
      </c>
      <c r="AE464" t="s">
        <v>14397</v>
      </c>
      <c r="AF464" t="s">
        <v>121</v>
      </c>
      <c r="AG464" s="6">
        <v>96950</v>
      </c>
      <c r="AH464" t="s">
        <v>122</v>
      </c>
      <c r="AJ464" s="8">
        <v>16703238882</v>
      </c>
      <c r="AL464" t="s">
        <v>13432</v>
      </c>
      <c r="BE464" t="str">
        <f>"43-3031.00"</f>
        <v>43-3031.00</v>
      </c>
      <c r="BF464" t="s">
        <v>357</v>
      </c>
      <c r="BG464" t="s">
        <v>14540</v>
      </c>
      <c r="BH464" t="s">
        <v>2453</v>
      </c>
      <c r="BI464">
        <v>1</v>
      </c>
      <c r="BJ464">
        <v>1</v>
      </c>
      <c r="BK464" s="1">
        <v>45659</v>
      </c>
      <c r="BL464" s="1">
        <v>46023</v>
      </c>
      <c r="BM464" s="1">
        <v>45659</v>
      </c>
      <c r="BN464" s="1">
        <v>46023</v>
      </c>
      <c r="BO464">
        <v>35</v>
      </c>
      <c r="BP464">
        <v>0</v>
      </c>
      <c r="BQ464">
        <v>7</v>
      </c>
      <c r="BR464">
        <v>7</v>
      </c>
      <c r="BS464">
        <v>7</v>
      </c>
      <c r="BT464">
        <v>7</v>
      </c>
      <c r="BU464">
        <v>7</v>
      </c>
      <c r="BV464">
        <v>0</v>
      </c>
      <c r="BW464" t="str">
        <f>"9:00 AM"</f>
        <v>9:00 AM</v>
      </c>
      <c r="BX464" t="str">
        <f>"5:00 PM"</f>
        <v>5:00 PM</v>
      </c>
      <c r="BY464" t="s">
        <v>159</v>
      </c>
      <c r="BZ464">
        <v>0</v>
      </c>
      <c r="CA464">
        <v>24</v>
      </c>
      <c r="CB464" t="s">
        <v>117</v>
      </c>
      <c r="CD464" t="s">
        <v>14541</v>
      </c>
      <c r="CE464" t="s">
        <v>2026</v>
      </c>
      <c r="CF464" t="s">
        <v>14396</v>
      </c>
      <c r="CG464" t="s">
        <v>14397</v>
      </c>
      <c r="CH464" t="s">
        <v>121</v>
      </c>
      <c r="CI464" s="6">
        <v>96950</v>
      </c>
      <c r="CJ464" s="10">
        <v>11.43</v>
      </c>
      <c r="CK464" s="10">
        <v>11.43</v>
      </c>
      <c r="CL464" s="10">
        <v>17.149999999999999</v>
      </c>
      <c r="CM464" s="10">
        <v>17.149999999999999</v>
      </c>
      <c r="CN464" t="s">
        <v>137</v>
      </c>
      <c r="CO464" t="s">
        <v>140</v>
      </c>
      <c r="CP464" t="s">
        <v>138</v>
      </c>
      <c r="CR464" t="s">
        <v>117</v>
      </c>
      <c r="CS464" t="s">
        <v>139</v>
      </c>
      <c r="CT464" t="s">
        <v>140</v>
      </c>
      <c r="CU464" t="s">
        <v>139</v>
      </c>
      <c r="CV464" t="s">
        <v>140</v>
      </c>
      <c r="CW464" t="s">
        <v>139</v>
      </c>
      <c r="CX464" t="s">
        <v>140</v>
      </c>
      <c r="CY464" t="s">
        <v>14402</v>
      </c>
      <c r="CZ464" s="8">
        <v>16703238882</v>
      </c>
      <c r="DA464" t="s">
        <v>13432</v>
      </c>
      <c r="DB464" t="s">
        <v>14403</v>
      </c>
      <c r="DC464" t="s">
        <v>139</v>
      </c>
      <c r="DD464" t="s">
        <v>117</v>
      </c>
      <c r="DE464" t="s">
        <v>13430</v>
      </c>
      <c r="DF464" t="s">
        <v>13431</v>
      </c>
      <c r="DG464" t="s">
        <v>1116</v>
      </c>
      <c r="DH464" t="s">
        <v>13429</v>
      </c>
      <c r="DI464" t="s">
        <v>13426</v>
      </c>
      <c r="DJ464" t="s">
        <v>13432</v>
      </c>
    </row>
    <row r="465" spans="1:114" ht="15" customHeight="1" x14ac:dyDescent="0.35">
      <c r="A465" t="s">
        <v>14395</v>
      </c>
      <c r="B465" t="s">
        <v>144</v>
      </c>
      <c r="C465" s="1">
        <v>45517</v>
      </c>
      <c r="D465" s="1">
        <v>45590</v>
      </c>
      <c r="E465" t="s">
        <v>116</v>
      </c>
      <c r="F465" s="1">
        <v>45687</v>
      </c>
      <c r="G465" t="s">
        <v>117</v>
      </c>
      <c r="H465" t="s">
        <v>117</v>
      </c>
      <c r="I465" t="s">
        <v>117</v>
      </c>
      <c r="J465" t="s">
        <v>13440</v>
      </c>
      <c r="K465" t="s">
        <v>140</v>
      </c>
      <c r="L465" t="s">
        <v>2026</v>
      </c>
      <c r="M465" t="s">
        <v>14396</v>
      </c>
      <c r="N465" t="s">
        <v>14397</v>
      </c>
      <c r="O465" t="s">
        <v>121</v>
      </c>
      <c r="P465" s="6">
        <v>96950</v>
      </c>
      <c r="Q465" t="s">
        <v>122</v>
      </c>
      <c r="S465" s="8">
        <v>16703238882</v>
      </c>
      <c r="U465" t="s">
        <v>13429</v>
      </c>
      <c r="V465">
        <v>424410</v>
      </c>
      <c r="W465" t="s">
        <v>124</v>
      </c>
      <c r="Y465" t="s">
        <v>13438</v>
      </c>
      <c r="Z465" t="s">
        <v>13439</v>
      </c>
      <c r="AA465" t="s">
        <v>7884</v>
      </c>
      <c r="AB465" t="s">
        <v>128</v>
      </c>
      <c r="AC465" t="s">
        <v>2026</v>
      </c>
      <c r="AD465" t="s">
        <v>14398</v>
      </c>
      <c r="AE465" t="s">
        <v>14397</v>
      </c>
      <c r="AF465" t="s">
        <v>121</v>
      </c>
      <c r="AG465" s="6">
        <v>96950</v>
      </c>
      <c r="AH465" t="s">
        <v>122</v>
      </c>
      <c r="AJ465" s="8">
        <v>16703238882</v>
      </c>
      <c r="AL465" t="s">
        <v>13432</v>
      </c>
      <c r="BE465" t="str">
        <f>"49-3023.00"</f>
        <v>49-3023.00</v>
      </c>
      <c r="BF465" t="s">
        <v>1119</v>
      </c>
      <c r="BG465" t="s">
        <v>14399</v>
      </c>
      <c r="BH465" t="s">
        <v>14400</v>
      </c>
      <c r="BI465">
        <v>1</v>
      </c>
      <c r="BJ465">
        <v>1</v>
      </c>
      <c r="BK465" s="1">
        <v>45689</v>
      </c>
      <c r="BL465" s="1">
        <v>46053</v>
      </c>
      <c r="BM465" s="1">
        <v>45689</v>
      </c>
      <c r="BN465" s="1">
        <v>46053</v>
      </c>
      <c r="BO465">
        <v>35</v>
      </c>
      <c r="BP465">
        <v>0</v>
      </c>
      <c r="BQ465">
        <v>7</v>
      </c>
      <c r="BR465">
        <v>7</v>
      </c>
      <c r="BS465">
        <v>7</v>
      </c>
      <c r="BT465">
        <v>7</v>
      </c>
      <c r="BU465">
        <v>7</v>
      </c>
      <c r="BV465">
        <v>0</v>
      </c>
      <c r="BW465" t="str">
        <f>"8:00 AM"</f>
        <v>8:00 AM</v>
      </c>
      <c r="BX465" t="str">
        <f>"4:00 PM"</f>
        <v>4:00 PM</v>
      </c>
      <c r="BY465" t="s">
        <v>159</v>
      </c>
      <c r="BZ465">
        <v>6</v>
      </c>
      <c r="CA465">
        <v>12</v>
      </c>
      <c r="CB465" t="s">
        <v>117</v>
      </c>
      <c r="CD465" t="s">
        <v>14401</v>
      </c>
      <c r="CE465" t="s">
        <v>2026</v>
      </c>
      <c r="CF465" t="s">
        <v>14396</v>
      </c>
      <c r="CG465" t="s">
        <v>14397</v>
      </c>
      <c r="CH465" t="s">
        <v>121</v>
      </c>
      <c r="CI465" s="6">
        <v>96950</v>
      </c>
      <c r="CJ465" s="10">
        <v>10.07</v>
      </c>
      <c r="CK465" s="10">
        <v>10.07</v>
      </c>
      <c r="CL465" s="10">
        <v>15.11</v>
      </c>
      <c r="CM465" s="10">
        <v>15.11</v>
      </c>
      <c r="CN465" t="s">
        <v>137</v>
      </c>
      <c r="CO465" t="s">
        <v>140</v>
      </c>
      <c r="CP465" t="s">
        <v>138</v>
      </c>
      <c r="CR465" t="s">
        <v>117</v>
      </c>
      <c r="CS465" t="s">
        <v>139</v>
      </c>
      <c r="CT465" t="s">
        <v>140</v>
      </c>
      <c r="CU465" t="s">
        <v>139</v>
      </c>
      <c r="CV465" t="s">
        <v>140</v>
      </c>
      <c r="CW465" t="s">
        <v>139</v>
      </c>
      <c r="CX465" t="s">
        <v>140</v>
      </c>
      <c r="CY465" t="s">
        <v>14402</v>
      </c>
      <c r="CZ465" s="8">
        <v>16703238882</v>
      </c>
      <c r="DA465" t="s">
        <v>13432</v>
      </c>
      <c r="DB465" t="s">
        <v>14403</v>
      </c>
      <c r="DC465" t="s">
        <v>139</v>
      </c>
      <c r="DD465" t="s">
        <v>117</v>
      </c>
      <c r="DE465" t="s">
        <v>13430</v>
      </c>
      <c r="DF465" t="s">
        <v>13431</v>
      </c>
      <c r="DG465" t="s">
        <v>1116</v>
      </c>
      <c r="DH465" t="s">
        <v>13429</v>
      </c>
      <c r="DI465" t="s">
        <v>13426</v>
      </c>
      <c r="DJ465" t="s">
        <v>13432</v>
      </c>
    </row>
    <row r="466" spans="1:114" ht="15" customHeight="1" x14ac:dyDescent="0.35">
      <c r="A466" t="s">
        <v>16984</v>
      </c>
      <c r="B466" t="s">
        <v>115</v>
      </c>
      <c r="C466" s="1">
        <v>45518</v>
      </c>
      <c r="D466" s="1">
        <v>45590</v>
      </c>
      <c r="E466" t="s">
        <v>116</v>
      </c>
      <c r="F466" s="1">
        <v>45672</v>
      </c>
      <c r="G466" t="s">
        <v>117</v>
      </c>
      <c r="H466" t="s">
        <v>117</v>
      </c>
      <c r="I466" t="s">
        <v>117</v>
      </c>
      <c r="J466" t="s">
        <v>3318</v>
      </c>
      <c r="K466" t="s">
        <v>3319</v>
      </c>
      <c r="L466" t="s">
        <v>3324</v>
      </c>
      <c r="N466" t="s">
        <v>136</v>
      </c>
      <c r="O466" t="s">
        <v>121</v>
      </c>
      <c r="P466" s="6">
        <v>96950</v>
      </c>
      <c r="Q466" t="s">
        <v>122</v>
      </c>
      <c r="S466" s="8">
        <v>16702340228</v>
      </c>
      <c r="U466" t="s">
        <v>3321</v>
      </c>
      <c r="V466">
        <v>72251</v>
      </c>
      <c r="W466" t="s">
        <v>124</v>
      </c>
      <c r="Y466" t="s">
        <v>3322</v>
      </c>
      <c r="Z466" t="s">
        <v>3323</v>
      </c>
      <c r="AB466" t="s">
        <v>205</v>
      </c>
      <c r="AC466" t="s">
        <v>3324</v>
      </c>
      <c r="AE466" t="s">
        <v>136</v>
      </c>
      <c r="AF466" t="s">
        <v>121</v>
      </c>
      <c r="AG466" s="6">
        <v>96950</v>
      </c>
      <c r="AH466" t="s">
        <v>122</v>
      </c>
      <c r="AJ466" s="8">
        <v>16702340228</v>
      </c>
      <c r="AL466" t="s">
        <v>3325</v>
      </c>
      <c r="BE466" t="str">
        <f>"35-2014.00"</f>
        <v>35-2014.00</v>
      </c>
      <c r="BF466" t="s">
        <v>191</v>
      </c>
      <c r="BG466" t="s">
        <v>16985</v>
      </c>
      <c r="BH466" t="s">
        <v>313</v>
      </c>
      <c r="BI466">
        <v>2</v>
      </c>
      <c r="BK466" s="1">
        <v>45674</v>
      </c>
      <c r="BL466" s="1">
        <v>46038</v>
      </c>
      <c r="BO466">
        <v>35</v>
      </c>
      <c r="BP466">
        <v>6</v>
      </c>
      <c r="BQ466">
        <v>6</v>
      </c>
      <c r="BR466">
        <v>0</v>
      </c>
      <c r="BS466">
        <v>5</v>
      </c>
      <c r="BT466">
        <v>6</v>
      </c>
      <c r="BU466">
        <v>6</v>
      </c>
      <c r="BV466">
        <v>6</v>
      </c>
      <c r="BW466" t="str">
        <f>"4:00 PM"</f>
        <v>4:00 PM</v>
      </c>
      <c r="BX466" t="str">
        <f>"10:00 PM"</f>
        <v>10:00 PM</v>
      </c>
      <c r="BY466" t="s">
        <v>133</v>
      </c>
      <c r="BZ466">
        <v>0</v>
      </c>
      <c r="CA466">
        <v>12</v>
      </c>
      <c r="CB466" t="s">
        <v>117</v>
      </c>
      <c r="CD466" s="2" t="s">
        <v>16986</v>
      </c>
      <c r="CE466" t="s">
        <v>3329</v>
      </c>
      <c r="CG466" t="s">
        <v>136</v>
      </c>
      <c r="CH466" t="s">
        <v>121</v>
      </c>
      <c r="CI466" s="6">
        <v>96950</v>
      </c>
      <c r="CJ466" s="10">
        <v>8.83</v>
      </c>
      <c r="CK466" s="10">
        <v>8.83</v>
      </c>
      <c r="CN466" t="s">
        <v>137</v>
      </c>
      <c r="CO466" t="s">
        <v>140</v>
      </c>
      <c r="CP466" t="s">
        <v>138</v>
      </c>
      <c r="CR466" t="s">
        <v>117</v>
      </c>
      <c r="CS466" t="s">
        <v>139</v>
      </c>
      <c r="CT466" t="s">
        <v>140</v>
      </c>
      <c r="CU466" t="s">
        <v>140</v>
      </c>
      <c r="CV466" t="s">
        <v>140</v>
      </c>
      <c r="CW466" t="s">
        <v>139</v>
      </c>
      <c r="CX466" t="s">
        <v>140</v>
      </c>
      <c r="CY466" t="s">
        <v>140</v>
      </c>
      <c r="CZ466" s="8">
        <v>16702340228</v>
      </c>
      <c r="DA466" t="s">
        <v>3325</v>
      </c>
      <c r="DB466" t="s">
        <v>140</v>
      </c>
      <c r="DC466" t="s">
        <v>139</v>
      </c>
      <c r="DD466" t="s">
        <v>117</v>
      </c>
    </row>
    <row r="467" spans="1:114" ht="15" customHeight="1" x14ac:dyDescent="0.35">
      <c r="A467" t="s">
        <v>12903</v>
      </c>
      <c r="B467" t="s">
        <v>144</v>
      </c>
      <c r="C467" s="1">
        <v>45519</v>
      </c>
      <c r="D467" s="1">
        <v>45590</v>
      </c>
      <c r="E467" t="s">
        <v>211</v>
      </c>
      <c r="G467" t="s">
        <v>117</v>
      </c>
      <c r="H467" t="s">
        <v>117</v>
      </c>
      <c r="I467" t="s">
        <v>117</v>
      </c>
      <c r="J467" t="s">
        <v>4619</v>
      </c>
      <c r="K467" t="s">
        <v>4620</v>
      </c>
      <c r="L467" t="s">
        <v>4621</v>
      </c>
      <c r="M467" t="s">
        <v>982</v>
      </c>
      <c r="N467" t="s">
        <v>120</v>
      </c>
      <c r="O467" t="s">
        <v>121</v>
      </c>
      <c r="P467" s="6">
        <v>96950</v>
      </c>
      <c r="Q467" t="s">
        <v>122</v>
      </c>
      <c r="S467" s="8">
        <v>16702330800</v>
      </c>
      <c r="U467" t="s">
        <v>4622</v>
      </c>
      <c r="V467">
        <v>624410</v>
      </c>
      <c r="W467" t="s">
        <v>124</v>
      </c>
      <c r="Y467" t="s">
        <v>1174</v>
      </c>
      <c r="Z467" t="s">
        <v>1175</v>
      </c>
      <c r="AA467" t="s">
        <v>1176</v>
      </c>
      <c r="AB467" t="s">
        <v>769</v>
      </c>
      <c r="AC467" t="s">
        <v>4621</v>
      </c>
      <c r="AD467" t="s">
        <v>982</v>
      </c>
      <c r="AE467" t="s">
        <v>120</v>
      </c>
      <c r="AF467" t="s">
        <v>121</v>
      </c>
      <c r="AG467" s="6">
        <v>96950</v>
      </c>
      <c r="AH467" t="s">
        <v>122</v>
      </c>
      <c r="AJ467" s="8">
        <v>16702330800</v>
      </c>
      <c r="AL467" t="s">
        <v>4623</v>
      </c>
      <c r="BE467" t="str">
        <f>"43-3031.00"</f>
        <v>43-3031.00</v>
      </c>
      <c r="BF467" t="s">
        <v>357</v>
      </c>
      <c r="BG467" t="s">
        <v>5381</v>
      </c>
      <c r="BH467" t="s">
        <v>5382</v>
      </c>
      <c r="BI467">
        <v>1</v>
      </c>
      <c r="BJ467">
        <v>1</v>
      </c>
      <c r="BK467" s="1">
        <v>45627</v>
      </c>
      <c r="BL467" s="1">
        <v>45991</v>
      </c>
      <c r="BM467" s="1">
        <v>45627</v>
      </c>
      <c r="BN467" s="1">
        <v>45991</v>
      </c>
      <c r="BO467">
        <v>35</v>
      </c>
      <c r="BP467">
        <v>0</v>
      </c>
      <c r="BQ467">
        <v>7</v>
      </c>
      <c r="BR467">
        <v>7</v>
      </c>
      <c r="BS467">
        <v>7</v>
      </c>
      <c r="BT467">
        <v>7</v>
      </c>
      <c r="BU467">
        <v>7</v>
      </c>
      <c r="BV467">
        <v>0</v>
      </c>
      <c r="BW467" t="str">
        <f>"9:00 AM"</f>
        <v>9:00 AM</v>
      </c>
      <c r="BX467" t="str">
        <f>"5:00 PM"</f>
        <v>5:00 PM</v>
      </c>
      <c r="BY467" t="s">
        <v>159</v>
      </c>
      <c r="BZ467">
        <v>0</v>
      </c>
      <c r="CA467">
        <v>24</v>
      </c>
      <c r="CB467" t="s">
        <v>117</v>
      </c>
      <c r="CD467" s="2" t="s">
        <v>12904</v>
      </c>
      <c r="CE467" t="s">
        <v>4621</v>
      </c>
      <c r="CF467" t="s">
        <v>982</v>
      </c>
      <c r="CG467" t="s">
        <v>120</v>
      </c>
      <c r="CH467" t="s">
        <v>121</v>
      </c>
      <c r="CI467" s="6">
        <v>96950</v>
      </c>
      <c r="CJ467" s="10">
        <v>12.28</v>
      </c>
      <c r="CK467" s="10">
        <v>12.28</v>
      </c>
      <c r="CL467" s="10">
        <v>18.420000000000002</v>
      </c>
      <c r="CM467" s="10">
        <v>18.420000000000002</v>
      </c>
      <c r="CN467" t="s">
        <v>137</v>
      </c>
      <c r="CO467" t="s">
        <v>194</v>
      </c>
      <c r="CP467" t="s">
        <v>138</v>
      </c>
      <c r="CR467" t="s">
        <v>117</v>
      </c>
      <c r="CS467" t="s">
        <v>139</v>
      </c>
      <c r="CT467" t="s">
        <v>140</v>
      </c>
      <c r="CU467" t="s">
        <v>139</v>
      </c>
      <c r="CV467" t="s">
        <v>140</v>
      </c>
      <c r="CW467" t="s">
        <v>139</v>
      </c>
      <c r="CX467" t="s">
        <v>140</v>
      </c>
      <c r="CY467" t="s">
        <v>194</v>
      </c>
      <c r="CZ467" s="8">
        <v>16702330800</v>
      </c>
      <c r="DA467" t="s">
        <v>4623</v>
      </c>
      <c r="DB467" t="s">
        <v>140</v>
      </c>
      <c r="DC467" t="s">
        <v>139</v>
      </c>
      <c r="DD467" t="s">
        <v>117</v>
      </c>
    </row>
    <row r="468" spans="1:114" ht="15" customHeight="1" x14ac:dyDescent="0.35">
      <c r="A468" t="s">
        <v>3867</v>
      </c>
      <c r="B468" t="s">
        <v>166</v>
      </c>
      <c r="C468" s="1">
        <v>45522</v>
      </c>
      <c r="D468" s="1">
        <v>45590</v>
      </c>
      <c r="E468" t="s">
        <v>116</v>
      </c>
      <c r="F468" s="1">
        <v>45564</v>
      </c>
      <c r="G468" t="s">
        <v>139</v>
      </c>
      <c r="H468" t="s">
        <v>117</v>
      </c>
      <c r="I468" t="s">
        <v>117</v>
      </c>
      <c r="J468" t="s">
        <v>3868</v>
      </c>
      <c r="K468" t="s">
        <v>3869</v>
      </c>
      <c r="L468" t="s">
        <v>3870</v>
      </c>
      <c r="M468" t="s">
        <v>140</v>
      </c>
      <c r="N468" t="s">
        <v>136</v>
      </c>
      <c r="O468" t="s">
        <v>121</v>
      </c>
      <c r="P468" s="6">
        <v>96950</v>
      </c>
      <c r="Q468" t="s">
        <v>122</v>
      </c>
      <c r="R468" t="s">
        <v>140</v>
      </c>
      <c r="S468" s="8">
        <v>16702858138</v>
      </c>
      <c r="U468" t="s">
        <v>3871</v>
      </c>
      <c r="V468">
        <v>561720</v>
      </c>
      <c r="W468" t="s">
        <v>124</v>
      </c>
      <c r="Y468" t="s">
        <v>3872</v>
      </c>
      <c r="Z468" t="s">
        <v>3873</v>
      </c>
      <c r="AA468" t="s">
        <v>3874</v>
      </c>
      <c r="AB468" t="s">
        <v>420</v>
      </c>
      <c r="AC468" t="s">
        <v>3870</v>
      </c>
      <c r="AD468" t="s">
        <v>140</v>
      </c>
      <c r="AE468" t="s">
        <v>136</v>
      </c>
      <c r="AF468" t="s">
        <v>121</v>
      </c>
      <c r="AG468" s="6">
        <v>96950</v>
      </c>
      <c r="AH468" t="s">
        <v>122</v>
      </c>
      <c r="AI468" t="s">
        <v>469</v>
      </c>
      <c r="AJ468" s="8">
        <v>16702858138</v>
      </c>
      <c r="AL468" t="s">
        <v>3875</v>
      </c>
      <c r="BE468" t="str">
        <f>"37-2012.00"</f>
        <v>37-2012.00</v>
      </c>
      <c r="BF468" t="s">
        <v>130</v>
      </c>
      <c r="BG468" t="s">
        <v>3876</v>
      </c>
      <c r="BH468" t="s">
        <v>130</v>
      </c>
      <c r="BI468">
        <v>5</v>
      </c>
      <c r="BK468" s="1">
        <v>45566</v>
      </c>
      <c r="BL468" s="1">
        <v>46660</v>
      </c>
      <c r="BO468">
        <v>35</v>
      </c>
      <c r="BP468">
        <v>0</v>
      </c>
      <c r="BQ468">
        <v>7</v>
      </c>
      <c r="BR468">
        <v>7</v>
      </c>
      <c r="BS468">
        <v>7</v>
      </c>
      <c r="BT468">
        <v>7</v>
      </c>
      <c r="BU468">
        <v>7</v>
      </c>
      <c r="BV468">
        <v>0</v>
      </c>
      <c r="BW468" t="str">
        <f>"9:00 AM"</f>
        <v>9:00 AM</v>
      </c>
      <c r="BX468" t="str">
        <f>"5:00 PM"</f>
        <v>5:00 PM</v>
      </c>
      <c r="BY468" t="s">
        <v>133</v>
      </c>
      <c r="BZ468">
        <v>0</v>
      </c>
      <c r="CA468">
        <v>3</v>
      </c>
      <c r="CB468" t="s">
        <v>117</v>
      </c>
      <c r="CD468" t="s">
        <v>3877</v>
      </c>
      <c r="CE468" t="s">
        <v>1353</v>
      </c>
      <c r="CF468" t="s">
        <v>140</v>
      </c>
      <c r="CG468" t="s">
        <v>136</v>
      </c>
      <c r="CH468" t="s">
        <v>121</v>
      </c>
      <c r="CI468" s="6">
        <v>96950</v>
      </c>
      <c r="CJ468" s="10">
        <v>7.77</v>
      </c>
      <c r="CK468" s="10">
        <v>7.77</v>
      </c>
      <c r="CL468" s="10">
        <v>11.65</v>
      </c>
      <c r="CM468" s="10">
        <v>11.65</v>
      </c>
      <c r="CN468" t="s">
        <v>137</v>
      </c>
      <c r="CO468" t="s">
        <v>162</v>
      </c>
      <c r="CP468" t="s">
        <v>138</v>
      </c>
      <c r="CR468" t="s">
        <v>117</v>
      </c>
      <c r="CS468" t="s">
        <v>139</v>
      </c>
      <c r="CT468" t="s">
        <v>139</v>
      </c>
      <c r="CU468" t="s">
        <v>139</v>
      </c>
      <c r="CV468" t="s">
        <v>139</v>
      </c>
      <c r="CW468" t="s">
        <v>139</v>
      </c>
      <c r="CX468" t="s">
        <v>140</v>
      </c>
      <c r="CY468" s="2" t="s">
        <v>3878</v>
      </c>
      <c r="CZ468" s="8">
        <v>16702858138</v>
      </c>
      <c r="DA468" t="s">
        <v>3875</v>
      </c>
      <c r="DB468" t="s">
        <v>309</v>
      </c>
      <c r="DC468" t="s">
        <v>139</v>
      </c>
      <c r="DD468" t="s">
        <v>117</v>
      </c>
    </row>
    <row r="469" spans="1:114" ht="15" customHeight="1" x14ac:dyDescent="0.35">
      <c r="A469" t="s">
        <v>14542</v>
      </c>
      <c r="B469" t="s">
        <v>166</v>
      </c>
      <c r="C469" s="1">
        <v>45525</v>
      </c>
      <c r="D469" s="1">
        <v>45590</v>
      </c>
      <c r="E469" t="s">
        <v>211</v>
      </c>
      <c r="G469" t="s">
        <v>117</v>
      </c>
      <c r="H469" t="s">
        <v>117</v>
      </c>
      <c r="I469" t="s">
        <v>117</v>
      </c>
      <c r="J469" t="s">
        <v>484</v>
      </c>
      <c r="K469" t="s">
        <v>5113</v>
      </c>
      <c r="L469" t="s">
        <v>486</v>
      </c>
      <c r="M469" t="s">
        <v>487</v>
      </c>
      <c r="N469" t="s">
        <v>120</v>
      </c>
      <c r="O469" t="s">
        <v>121</v>
      </c>
      <c r="P469" s="6">
        <v>96950</v>
      </c>
      <c r="Q469" t="s">
        <v>122</v>
      </c>
      <c r="S469" s="8">
        <v>16702876661</v>
      </c>
      <c r="U469" t="s">
        <v>488</v>
      </c>
      <c r="V469">
        <v>561520</v>
      </c>
      <c r="W469" t="s">
        <v>124</v>
      </c>
      <c r="Y469" t="s">
        <v>489</v>
      </c>
      <c r="Z469" t="s">
        <v>490</v>
      </c>
      <c r="AB469" t="s">
        <v>491</v>
      </c>
      <c r="AC469" t="s">
        <v>486</v>
      </c>
      <c r="AD469" t="s">
        <v>14458</v>
      </c>
      <c r="AE469" t="s">
        <v>120</v>
      </c>
      <c r="AF469" t="s">
        <v>121</v>
      </c>
      <c r="AG469" s="6">
        <v>96950</v>
      </c>
      <c r="AH469" t="s">
        <v>122</v>
      </c>
      <c r="AJ469" s="8">
        <v>16702876661</v>
      </c>
      <c r="AL469" t="s">
        <v>492</v>
      </c>
      <c r="BE469" t="str">
        <f>"39-7011.00"</f>
        <v>39-7011.00</v>
      </c>
      <c r="BF469" t="s">
        <v>1985</v>
      </c>
      <c r="BG469" t="s">
        <v>14543</v>
      </c>
      <c r="BH469" t="s">
        <v>5115</v>
      </c>
      <c r="BI469">
        <v>6</v>
      </c>
      <c r="BK469" s="1">
        <v>45566</v>
      </c>
      <c r="BL469" s="1">
        <v>45930</v>
      </c>
      <c r="BO469">
        <v>35</v>
      </c>
      <c r="BP469">
        <v>0</v>
      </c>
      <c r="BQ469">
        <v>7</v>
      </c>
      <c r="BR469">
        <v>7</v>
      </c>
      <c r="BS469">
        <v>7</v>
      </c>
      <c r="BT469">
        <v>7</v>
      </c>
      <c r="BU469">
        <v>7</v>
      </c>
      <c r="BV469">
        <v>0</v>
      </c>
      <c r="BW469" t="str">
        <f>"12:00 PM"</f>
        <v>12:00 PM</v>
      </c>
      <c r="BX469" t="str">
        <f>"7:00 AM"</f>
        <v>7:00 AM</v>
      </c>
      <c r="BY469" t="s">
        <v>133</v>
      </c>
      <c r="BZ469">
        <v>0</v>
      </c>
      <c r="CA469">
        <v>12</v>
      </c>
      <c r="CB469" t="s">
        <v>117</v>
      </c>
      <c r="CD469" t="s">
        <v>14544</v>
      </c>
      <c r="CE469" t="s">
        <v>486</v>
      </c>
      <c r="CF469" t="s">
        <v>487</v>
      </c>
      <c r="CG469" t="s">
        <v>496</v>
      </c>
      <c r="CH469" t="s">
        <v>121</v>
      </c>
      <c r="CI469" s="6">
        <v>96950</v>
      </c>
      <c r="CJ469" s="10">
        <v>10.43</v>
      </c>
      <c r="CK469" s="10">
        <v>10.43</v>
      </c>
      <c r="CL469" s="10">
        <v>15.65</v>
      </c>
      <c r="CM469" s="10">
        <v>15.65</v>
      </c>
      <c r="CN469" t="s">
        <v>137</v>
      </c>
      <c r="CO469" t="s">
        <v>162</v>
      </c>
      <c r="CP469" t="s">
        <v>12861</v>
      </c>
      <c r="CR469" t="s">
        <v>117</v>
      </c>
      <c r="CS469" t="s">
        <v>139</v>
      </c>
      <c r="CT469" t="s">
        <v>140</v>
      </c>
      <c r="CU469" t="s">
        <v>139</v>
      </c>
      <c r="CV469" t="s">
        <v>140</v>
      </c>
      <c r="CW469" t="s">
        <v>139</v>
      </c>
      <c r="CX469" t="s">
        <v>140</v>
      </c>
      <c r="CY469" t="s">
        <v>11777</v>
      </c>
      <c r="CZ469" s="8">
        <v>16702876661</v>
      </c>
      <c r="DA469" t="s">
        <v>492</v>
      </c>
      <c r="DB469" t="s">
        <v>140</v>
      </c>
      <c r="DC469" t="s">
        <v>139</v>
      </c>
      <c r="DD469" t="s">
        <v>117</v>
      </c>
    </row>
    <row r="470" spans="1:114" ht="15" customHeight="1" x14ac:dyDescent="0.35">
      <c r="A470" t="s">
        <v>6763</v>
      </c>
      <c r="B470" t="s">
        <v>166</v>
      </c>
      <c r="C470" s="1">
        <v>45525</v>
      </c>
      <c r="D470" s="1">
        <v>45590</v>
      </c>
      <c r="E470" t="s">
        <v>211</v>
      </c>
      <c r="G470" t="s">
        <v>117</v>
      </c>
      <c r="H470" t="s">
        <v>117</v>
      </c>
      <c r="I470" t="s">
        <v>117</v>
      </c>
      <c r="J470" t="s">
        <v>347</v>
      </c>
      <c r="K470" t="s">
        <v>6340</v>
      </c>
      <c r="L470" t="s">
        <v>6341</v>
      </c>
      <c r="M470" t="s">
        <v>6342</v>
      </c>
      <c r="N470" t="s">
        <v>136</v>
      </c>
      <c r="O470" t="s">
        <v>121</v>
      </c>
      <c r="P470" s="6">
        <v>96950</v>
      </c>
      <c r="Q470" t="s">
        <v>122</v>
      </c>
      <c r="S470" s="8">
        <v>16702346601</v>
      </c>
      <c r="T470">
        <v>711</v>
      </c>
      <c r="U470" t="s">
        <v>351</v>
      </c>
      <c r="V470">
        <v>72111</v>
      </c>
      <c r="W470" t="s">
        <v>124</v>
      </c>
      <c r="Y470" t="s">
        <v>352</v>
      </c>
      <c r="Z470" t="s">
        <v>353</v>
      </c>
      <c r="AB470" t="s">
        <v>354</v>
      </c>
      <c r="AC470" t="s">
        <v>6341</v>
      </c>
      <c r="AD470" t="s">
        <v>6342</v>
      </c>
      <c r="AE470" t="s">
        <v>136</v>
      </c>
      <c r="AF470" t="s">
        <v>121</v>
      </c>
      <c r="AG470" s="6">
        <v>96950</v>
      </c>
      <c r="AH470" t="s">
        <v>122</v>
      </c>
      <c r="AJ470" s="8">
        <v>16702346601</v>
      </c>
      <c r="AK470">
        <v>711</v>
      </c>
      <c r="AL470" t="s">
        <v>356</v>
      </c>
      <c r="BE470" t="str">
        <f>"49-9071.00"</f>
        <v>49-9071.00</v>
      </c>
      <c r="BF470" t="s">
        <v>156</v>
      </c>
      <c r="BG470" t="s">
        <v>6343</v>
      </c>
      <c r="BH470" t="s">
        <v>1750</v>
      </c>
      <c r="BI470">
        <v>7</v>
      </c>
      <c r="BK470" s="1">
        <v>45566</v>
      </c>
      <c r="BL470" s="1">
        <v>45930</v>
      </c>
      <c r="BO470">
        <v>35</v>
      </c>
      <c r="BP470">
        <v>0</v>
      </c>
      <c r="BQ470">
        <v>7</v>
      </c>
      <c r="BR470">
        <v>7</v>
      </c>
      <c r="BS470">
        <v>7</v>
      </c>
      <c r="BT470">
        <v>7</v>
      </c>
      <c r="BU470">
        <v>7</v>
      </c>
      <c r="BV470">
        <v>0</v>
      </c>
      <c r="BW470" t="str">
        <f>"8:00 AM"</f>
        <v>8:00 AM</v>
      </c>
      <c r="BX470" t="str">
        <f>"4:00 PM"</f>
        <v>4:00 PM</v>
      </c>
      <c r="BY470" t="s">
        <v>159</v>
      </c>
      <c r="BZ470">
        <v>0</v>
      </c>
      <c r="CA470">
        <v>12</v>
      </c>
      <c r="CB470" t="s">
        <v>117</v>
      </c>
      <c r="CD470" t="s">
        <v>6764</v>
      </c>
      <c r="CE470" t="s">
        <v>6341</v>
      </c>
      <c r="CF470" t="s">
        <v>6342</v>
      </c>
      <c r="CG470" t="s">
        <v>136</v>
      </c>
      <c r="CH470" t="s">
        <v>121</v>
      </c>
      <c r="CI470" s="6">
        <v>96950</v>
      </c>
      <c r="CJ470" s="10">
        <v>9.75</v>
      </c>
      <c r="CK470" s="10">
        <v>11</v>
      </c>
      <c r="CL470" s="10">
        <v>14.63</v>
      </c>
      <c r="CM470" s="10">
        <v>16.5</v>
      </c>
      <c r="CN470" t="s">
        <v>137</v>
      </c>
      <c r="CO470" t="s">
        <v>6765</v>
      </c>
      <c r="CP470" t="s">
        <v>138</v>
      </c>
      <c r="CR470" t="s">
        <v>117</v>
      </c>
      <c r="CS470" t="s">
        <v>139</v>
      </c>
      <c r="CT470" t="s">
        <v>140</v>
      </c>
      <c r="CU470" t="s">
        <v>139</v>
      </c>
      <c r="CV470" t="s">
        <v>139</v>
      </c>
      <c r="CW470" t="s">
        <v>139</v>
      </c>
      <c r="CX470" t="s">
        <v>139</v>
      </c>
      <c r="CY470" t="s">
        <v>362</v>
      </c>
      <c r="CZ470" s="8">
        <v>16702353712</v>
      </c>
      <c r="DA470" t="s">
        <v>377</v>
      </c>
      <c r="DB470" t="s">
        <v>292</v>
      </c>
      <c r="DC470" t="s">
        <v>139</v>
      </c>
      <c r="DD470" t="s">
        <v>117</v>
      </c>
      <c r="DE470" t="s">
        <v>352</v>
      </c>
      <c r="DF470" t="s">
        <v>353</v>
      </c>
      <c r="DH470" t="s">
        <v>351</v>
      </c>
      <c r="DI470" t="s">
        <v>6766</v>
      </c>
      <c r="DJ470" t="s">
        <v>356</v>
      </c>
    </row>
    <row r="471" spans="1:114" ht="15" customHeight="1" x14ac:dyDescent="0.35">
      <c r="A471" t="s">
        <v>8964</v>
      </c>
      <c r="B471" t="s">
        <v>166</v>
      </c>
      <c r="C471" s="1">
        <v>45532</v>
      </c>
      <c r="D471" s="1">
        <v>45590</v>
      </c>
      <c r="E471" t="s">
        <v>211</v>
      </c>
      <c r="G471" t="s">
        <v>117</v>
      </c>
      <c r="H471" t="s">
        <v>117</v>
      </c>
      <c r="I471" t="s">
        <v>117</v>
      </c>
      <c r="J471" t="s">
        <v>8965</v>
      </c>
      <c r="L471" t="s">
        <v>8966</v>
      </c>
      <c r="M471" t="s">
        <v>8967</v>
      </c>
      <c r="N471" t="s">
        <v>120</v>
      </c>
      <c r="O471" t="s">
        <v>121</v>
      </c>
      <c r="P471" s="6">
        <v>96950</v>
      </c>
      <c r="Q471" t="s">
        <v>122</v>
      </c>
      <c r="S471" s="8">
        <v>16709800401</v>
      </c>
      <c r="U471" t="s">
        <v>8968</v>
      </c>
      <c r="V471">
        <v>444140</v>
      </c>
      <c r="W471" t="s">
        <v>124</v>
      </c>
      <c r="Y471" t="s">
        <v>8969</v>
      </c>
      <c r="Z471" t="s">
        <v>8970</v>
      </c>
      <c r="AB471" t="s">
        <v>128</v>
      </c>
      <c r="AC471" t="s">
        <v>8966</v>
      </c>
      <c r="AD471" t="s">
        <v>8967</v>
      </c>
      <c r="AE471" t="s">
        <v>120</v>
      </c>
      <c r="AF471" t="s">
        <v>121</v>
      </c>
      <c r="AG471" s="6">
        <v>96950</v>
      </c>
      <c r="AH471" t="s">
        <v>122</v>
      </c>
      <c r="AJ471" s="8">
        <v>16709890401</v>
      </c>
      <c r="AL471" t="s">
        <v>8971</v>
      </c>
      <c r="BE471" t="str">
        <f>"53-7065.00"</f>
        <v>53-7065.00</v>
      </c>
      <c r="BF471" t="s">
        <v>255</v>
      </c>
      <c r="BG471" t="s">
        <v>8972</v>
      </c>
      <c r="BH471" t="s">
        <v>8973</v>
      </c>
      <c r="BI471">
        <v>5</v>
      </c>
      <c r="BK471" s="1">
        <v>45566</v>
      </c>
      <c r="BL471" s="1">
        <v>45930</v>
      </c>
      <c r="BO471">
        <v>35</v>
      </c>
      <c r="BP471">
        <v>0</v>
      </c>
      <c r="BQ471">
        <v>7</v>
      </c>
      <c r="BR471">
        <v>7</v>
      </c>
      <c r="BS471">
        <v>7</v>
      </c>
      <c r="BT471">
        <v>7</v>
      </c>
      <c r="BU471">
        <v>7</v>
      </c>
      <c r="BV471">
        <v>0</v>
      </c>
      <c r="BW471" t="str">
        <f>"8:00 PM"</f>
        <v>8:00 PM</v>
      </c>
      <c r="BX471" t="str">
        <f>"4:00 PM"</f>
        <v>4:00 PM</v>
      </c>
      <c r="BY471" t="s">
        <v>159</v>
      </c>
      <c r="BZ471">
        <v>0</v>
      </c>
      <c r="CA471">
        <v>12</v>
      </c>
      <c r="CB471" t="s">
        <v>117</v>
      </c>
      <c r="CD471" t="s">
        <v>8974</v>
      </c>
      <c r="CE471" t="s">
        <v>8966</v>
      </c>
      <c r="CF471" t="s">
        <v>8967</v>
      </c>
      <c r="CG471" t="s">
        <v>120</v>
      </c>
      <c r="CH471" t="s">
        <v>121</v>
      </c>
      <c r="CI471" s="6">
        <v>96950</v>
      </c>
      <c r="CJ471" s="10">
        <v>8.86</v>
      </c>
      <c r="CK471" s="10">
        <v>8.86</v>
      </c>
      <c r="CL471" s="10">
        <v>13.29</v>
      </c>
      <c r="CM471" s="10">
        <v>13.29</v>
      </c>
      <c r="CN471" t="s">
        <v>137</v>
      </c>
      <c r="CO471" t="s">
        <v>164</v>
      </c>
      <c r="CP471" t="s">
        <v>138</v>
      </c>
      <c r="CR471" t="s">
        <v>117</v>
      </c>
      <c r="CS471" t="s">
        <v>139</v>
      </c>
      <c r="CT471" t="s">
        <v>140</v>
      </c>
      <c r="CU471" t="s">
        <v>139</v>
      </c>
      <c r="CV471" t="s">
        <v>140</v>
      </c>
      <c r="CW471" t="s">
        <v>139</v>
      </c>
      <c r="CX471" t="s">
        <v>140</v>
      </c>
      <c r="CY471" t="s">
        <v>1107</v>
      </c>
      <c r="CZ471" s="8">
        <v>16709890401</v>
      </c>
      <c r="DA471" t="s">
        <v>8971</v>
      </c>
      <c r="DB471" t="s">
        <v>164</v>
      </c>
      <c r="DC471" t="s">
        <v>139</v>
      </c>
      <c r="DD471" t="s">
        <v>117</v>
      </c>
      <c r="DE471" t="s">
        <v>8969</v>
      </c>
      <c r="DF471" t="s">
        <v>8970</v>
      </c>
      <c r="DH471" t="s">
        <v>8968</v>
      </c>
      <c r="DI471" t="s">
        <v>8965</v>
      </c>
      <c r="DJ471" t="s">
        <v>8971</v>
      </c>
    </row>
    <row r="472" spans="1:114" ht="15" customHeight="1" x14ac:dyDescent="0.35">
      <c r="A472" t="s">
        <v>16907</v>
      </c>
      <c r="B472" t="s">
        <v>294</v>
      </c>
      <c r="C472" s="1">
        <v>45479</v>
      </c>
      <c r="D472" s="1">
        <v>45593</v>
      </c>
      <c r="E472" t="s">
        <v>116</v>
      </c>
      <c r="F472" s="1">
        <v>45564</v>
      </c>
      <c r="G472" t="s">
        <v>117</v>
      </c>
      <c r="H472" t="s">
        <v>117</v>
      </c>
      <c r="I472" t="s">
        <v>117</v>
      </c>
      <c r="J472" t="s">
        <v>5824</v>
      </c>
      <c r="L472" t="s">
        <v>5825</v>
      </c>
      <c r="N472" t="s">
        <v>136</v>
      </c>
      <c r="O472" t="s">
        <v>121</v>
      </c>
      <c r="P472" s="6">
        <v>96950</v>
      </c>
      <c r="Q472" t="s">
        <v>122</v>
      </c>
      <c r="S472" s="8">
        <v>16702356622</v>
      </c>
      <c r="U472" t="s">
        <v>5826</v>
      </c>
      <c r="V472">
        <v>531110</v>
      </c>
      <c r="W472" t="s">
        <v>124</v>
      </c>
      <c r="Y472" t="s">
        <v>5827</v>
      </c>
      <c r="Z472" t="s">
        <v>5828</v>
      </c>
      <c r="AA472" t="s">
        <v>5829</v>
      </c>
      <c r="AB472" t="s">
        <v>6841</v>
      </c>
      <c r="AC472" t="s">
        <v>5831</v>
      </c>
      <c r="AD472" t="s">
        <v>5832</v>
      </c>
      <c r="AE472" t="s">
        <v>136</v>
      </c>
      <c r="AF472" t="s">
        <v>121</v>
      </c>
      <c r="AG472" s="6">
        <v>96950</v>
      </c>
      <c r="AH472" t="s">
        <v>122</v>
      </c>
      <c r="AJ472" s="8">
        <v>16702356622</v>
      </c>
      <c r="AL472" t="s">
        <v>9455</v>
      </c>
      <c r="BE472" t="str">
        <f>"49-9071.00"</f>
        <v>49-9071.00</v>
      </c>
      <c r="BF472" t="s">
        <v>156</v>
      </c>
      <c r="BG472" t="s">
        <v>9456</v>
      </c>
      <c r="BH472" t="s">
        <v>9457</v>
      </c>
      <c r="BI472">
        <v>13</v>
      </c>
      <c r="BJ472">
        <v>12</v>
      </c>
      <c r="BK472" s="1">
        <v>45566</v>
      </c>
      <c r="BL472" s="1">
        <v>45930</v>
      </c>
      <c r="BM472" s="1">
        <v>45593</v>
      </c>
      <c r="BN472" s="1">
        <v>45930</v>
      </c>
      <c r="BO472">
        <v>40</v>
      </c>
      <c r="BP472">
        <v>0</v>
      </c>
      <c r="BQ472">
        <v>8</v>
      </c>
      <c r="BR472">
        <v>8</v>
      </c>
      <c r="BS472">
        <v>8</v>
      </c>
      <c r="BT472">
        <v>8</v>
      </c>
      <c r="BU472">
        <v>8</v>
      </c>
      <c r="BV472">
        <v>0</v>
      </c>
      <c r="BW472" t="str">
        <f>"8:00 AM"</f>
        <v>8:00 AM</v>
      </c>
      <c r="BX472" t="str">
        <f>"5:00 PM"</f>
        <v>5:00 PM</v>
      </c>
      <c r="BY472" t="s">
        <v>159</v>
      </c>
      <c r="BZ472">
        <v>0</v>
      </c>
      <c r="CA472">
        <v>6</v>
      </c>
      <c r="CB472" t="s">
        <v>117</v>
      </c>
      <c r="CD472" t="s">
        <v>9458</v>
      </c>
      <c r="CE472" t="s">
        <v>5836</v>
      </c>
      <c r="CG472" t="s">
        <v>136</v>
      </c>
      <c r="CH472" t="s">
        <v>121</v>
      </c>
      <c r="CI472" s="6">
        <v>96950</v>
      </c>
      <c r="CJ472" s="10">
        <v>9.75</v>
      </c>
      <c r="CK472" s="10">
        <v>11</v>
      </c>
      <c r="CL472" s="10">
        <v>14.63</v>
      </c>
      <c r="CM472" s="10">
        <v>16.5</v>
      </c>
      <c r="CN472" t="s">
        <v>137</v>
      </c>
      <c r="CP472" t="s">
        <v>209</v>
      </c>
      <c r="CR472" t="s">
        <v>117</v>
      </c>
      <c r="CS472" t="s">
        <v>139</v>
      </c>
      <c r="CT472" t="s">
        <v>139</v>
      </c>
      <c r="CU472" t="s">
        <v>139</v>
      </c>
      <c r="CV472" t="s">
        <v>140</v>
      </c>
      <c r="CW472" t="s">
        <v>139</v>
      </c>
      <c r="CX472" t="s">
        <v>139</v>
      </c>
      <c r="CY472" t="s">
        <v>7549</v>
      </c>
      <c r="CZ472" s="8">
        <v>16702356622</v>
      </c>
      <c r="DA472" t="s">
        <v>5833</v>
      </c>
      <c r="DB472" t="s">
        <v>140</v>
      </c>
      <c r="DC472" t="s">
        <v>139</v>
      </c>
      <c r="DD472" t="s">
        <v>117</v>
      </c>
    </row>
    <row r="473" spans="1:114" ht="15" customHeight="1" x14ac:dyDescent="0.35">
      <c r="A473" t="s">
        <v>10983</v>
      </c>
      <c r="B473" t="s">
        <v>144</v>
      </c>
      <c r="C473" s="1">
        <v>45500</v>
      </c>
      <c r="D473" s="1">
        <v>45593</v>
      </c>
      <c r="E473" t="s">
        <v>116</v>
      </c>
      <c r="F473" s="1">
        <v>45595</v>
      </c>
      <c r="G473" t="s">
        <v>117</v>
      </c>
      <c r="H473" t="s">
        <v>117</v>
      </c>
      <c r="I473" t="s">
        <v>117</v>
      </c>
      <c r="J473" t="s">
        <v>10984</v>
      </c>
      <c r="K473" t="s">
        <v>10985</v>
      </c>
      <c r="L473" t="s">
        <v>1596</v>
      </c>
      <c r="N473" t="s">
        <v>136</v>
      </c>
      <c r="O473" t="s">
        <v>121</v>
      </c>
      <c r="P473" s="6">
        <v>96950</v>
      </c>
      <c r="Q473" t="s">
        <v>122</v>
      </c>
      <c r="R473" t="s">
        <v>9418</v>
      </c>
      <c r="S473" s="8">
        <v>16709899218</v>
      </c>
      <c r="U473" t="s">
        <v>1597</v>
      </c>
      <c r="V473">
        <v>722511</v>
      </c>
      <c r="W473" t="s">
        <v>124</v>
      </c>
      <c r="Y473" t="s">
        <v>1598</v>
      </c>
      <c r="Z473" t="s">
        <v>1599</v>
      </c>
      <c r="AA473" t="s">
        <v>1600</v>
      </c>
      <c r="AB473" t="s">
        <v>2539</v>
      </c>
      <c r="AC473" t="s">
        <v>1596</v>
      </c>
      <c r="AE473" t="s">
        <v>136</v>
      </c>
      <c r="AF473" t="s">
        <v>121</v>
      </c>
      <c r="AG473" s="6">
        <v>96950</v>
      </c>
      <c r="AH473" t="s">
        <v>122</v>
      </c>
      <c r="AI473" t="s">
        <v>7246</v>
      </c>
      <c r="AJ473" s="8">
        <v>16709899218</v>
      </c>
      <c r="AL473" t="s">
        <v>1604</v>
      </c>
      <c r="BE473" t="str">
        <f>"35-3031.00"</f>
        <v>35-3031.00</v>
      </c>
      <c r="BF473" t="s">
        <v>788</v>
      </c>
      <c r="BG473" t="s">
        <v>10986</v>
      </c>
      <c r="BH473" t="s">
        <v>10910</v>
      </c>
      <c r="BI473">
        <v>3</v>
      </c>
      <c r="BJ473">
        <v>3</v>
      </c>
      <c r="BK473" s="1">
        <v>45597</v>
      </c>
      <c r="BL473" s="1">
        <v>45961</v>
      </c>
      <c r="BM473" s="1">
        <v>45597</v>
      </c>
      <c r="BN473" s="1">
        <v>45961</v>
      </c>
      <c r="BO473">
        <v>35</v>
      </c>
      <c r="BP473">
        <v>0</v>
      </c>
      <c r="BQ473">
        <v>7</v>
      </c>
      <c r="BR473">
        <v>7</v>
      </c>
      <c r="BS473">
        <v>7</v>
      </c>
      <c r="BT473">
        <v>7</v>
      </c>
      <c r="BU473">
        <v>7</v>
      </c>
      <c r="BV473">
        <v>0</v>
      </c>
      <c r="BW473" t="str">
        <f>"8:00 AM"</f>
        <v>8:00 AM</v>
      </c>
      <c r="BX473" t="str">
        <f>"4:00 PM"</f>
        <v>4:00 PM</v>
      </c>
      <c r="BY473" t="s">
        <v>133</v>
      </c>
      <c r="BZ473">
        <v>0</v>
      </c>
      <c r="CA473">
        <v>12</v>
      </c>
      <c r="CB473" t="s">
        <v>117</v>
      </c>
      <c r="CD473" t="s">
        <v>10987</v>
      </c>
      <c r="CE473" t="s">
        <v>1608</v>
      </c>
      <c r="CG473" t="s">
        <v>136</v>
      </c>
      <c r="CH473" t="s">
        <v>121</v>
      </c>
      <c r="CI473" s="6">
        <v>96950</v>
      </c>
      <c r="CJ473" s="10">
        <v>8.0399999999999991</v>
      </c>
      <c r="CK473" s="10">
        <v>8.0399999999999991</v>
      </c>
      <c r="CL473" s="10">
        <v>12.06</v>
      </c>
      <c r="CM473" s="10">
        <v>12.06</v>
      </c>
      <c r="CN473" t="s">
        <v>137</v>
      </c>
      <c r="CO473" t="s">
        <v>140</v>
      </c>
      <c r="CP473" t="s">
        <v>138</v>
      </c>
      <c r="CR473" t="s">
        <v>117</v>
      </c>
      <c r="CS473" t="s">
        <v>139</v>
      </c>
      <c r="CT473" t="s">
        <v>139</v>
      </c>
      <c r="CU473" t="s">
        <v>139</v>
      </c>
      <c r="CV473" t="s">
        <v>140</v>
      </c>
      <c r="CW473" t="s">
        <v>139</v>
      </c>
      <c r="CX473" t="s">
        <v>139</v>
      </c>
      <c r="CY473" t="s">
        <v>5874</v>
      </c>
      <c r="CZ473" s="8">
        <v>16709899218</v>
      </c>
      <c r="DA473" t="s">
        <v>1604</v>
      </c>
      <c r="DB473" t="s">
        <v>140</v>
      </c>
      <c r="DC473" t="s">
        <v>139</v>
      </c>
      <c r="DD473" t="s">
        <v>117</v>
      </c>
      <c r="DE473" t="s">
        <v>9702</v>
      </c>
      <c r="DF473" t="s">
        <v>9703</v>
      </c>
      <c r="DG473" t="s">
        <v>5315</v>
      </c>
      <c r="DH473" t="s">
        <v>1597</v>
      </c>
      <c r="DI473" t="s">
        <v>9700</v>
      </c>
      <c r="DJ473" t="s">
        <v>1604</v>
      </c>
    </row>
    <row r="474" spans="1:114" ht="15" customHeight="1" x14ac:dyDescent="0.35">
      <c r="A474" t="s">
        <v>3605</v>
      </c>
      <c r="B474" t="s">
        <v>166</v>
      </c>
      <c r="C474" s="1">
        <v>45501</v>
      </c>
      <c r="D474" s="1">
        <v>45593</v>
      </c>
      <c r="E474" t="s">
        <v>211</v>
      </c>
      <c r="G474" t="s">
        <v>117</v>
      </c>
      <c r="H474" t="s">
        <v>117</v>
      </c>
      <c r="I474" t="s">
        <v>117</v>
      </c>
      <c r="J474" t="s">
        <v>3484</v>
      </c>
      <c r="K474" t="s">
        <v>3484</v>
      </c>
      <c r="L474" t="s">
        <v>3606</v>
      </c>
      <c r="M474" t="s">
        <v>3486</v>
      </c>
      <c r="N474" t="s">
        <v>248</v>
      </c>
      <c r="O474" t="s">
        <v>121</v>
      </c>
      <c r="P474" s="6">
        <v>96951</v>
      </c>
      <c r="Q474" t="s">
        <v>122</v>
      </c>
      <c r="S474" s="8">
        <v>16707850100</v>
      </c>
      <c r="U474" t="s">
        <v>3487</v>
      </c>
      <c r="V474">
        <v>5511</v>
      </c>
      <c r="W474" t="s">
        <v>124</v>
      </c>
      <c r="Y474" t="s">
        <v>3488</v>
      </c>
      <c r="Z474" t="s">
        <v>2717</v>
      </c>
      <c r="AB474" t="s">
        <v>2678</v>
      </c>
      <c r="AC474" t="s">
        <v>3485</v>
      </c>
      <c r="AD474" t="s">
        <v>3486</v>
      </c>
      <c r="AE474" t="s">
        <v>248</v>
      </c>
      <c r="AF474" t="s">
        <v>121</v>
      </c>
      <c r="AG474" s="6">
        <v>96951</v>
      </c>
      <c r="AH474" t="s">
        <v>122</v>
      </c>
      <c r="AJ474" s="8">
        <v>16707850100</v>
      </c>
      <c r="AL474" t="s">
        <v>3489</v>
      </c>
      <c r="BE474" t="str">
        <f>"37-3011.00"</f>
        <v>37-3011.00</v>
      </c>
      <c r="BF474" t="s">
        <v>177</v>
      </c>
      <c r="BG474" t="s">
        <v>3607</v>
      </c>
      <c r="BH474" t="s">
        <v>3608</v>
      </c>
      <c r="BI474">
        <v>3</v>
      </c>
      <c r="BK474" s="1">
        <v>45453</v>
      </c>
      <c r="BL474" s="1">
        <v>45817</v>
      </c>
      <c r="BO474">
        <v>35</v>
      </c>
      <c r="BP474">
        <v>0</v>
      </c>
      <c r="BQ474">
        <v>7</v>
      </c>
      <c r="BR474">
        <v>7</v>
      </c>
      <c r="BS474">
        <v>7</v>
      </c>
      <c r="BT474">
        <v>7</v>
      </c>
      <c r="BU474">
        <v>7</v>
      </c>
      <c r="BV474">
        <v>0</v>
      </c>
      <c r="BW474" t="str">
        <f>"8:00 AM"</f>
        <v>8:00 AM</v>
      </c>
      <c r="BX474" t="str">
        <f>"4:00 PM"</f>
        <v>4:00 PM</v>
      </c>
      <c r="BY474" t="s">
        <v>133</v>
      </c>
      <c r="BZ474">
        <v>0</v>
      </c>
      <c r="CA474">
        <v>3</v>
      </c>
      <c r="CB474" t="s">
        <v>117</v>
      </c>
      <c r="CD474" t="s">
        <v>3609</v>
      </c>
      <c r="CE474" t="s">
        <v>3485</v>
      </c>
      <c r="CF474" t="s">
        <v>3486</v>
      </c>
      <c r="CG474" t="s">
        <v>248</v>
      </c>
      <c r="CH474" t="s">
        <v>121</v>
      </c>
      <c r="CI474" s="6">
        <v>96951</v>
      </c>
      <c r="CJ474" s="10">
        <v>8.57</v>
      </c>
      <c r="CK474" s="10">
        <v>8.57</v>
      </c>
      <c r="CL474" s="10">
        <v>12.85</v>
      </c>
      <c r="CM474" s="10">
        <v>12.85</v>
      </c>
      <c r="CN474" t="s">
        <v>137</v>
      </c>
      <c r="CO474" t="s">
        <v>140</v>
      </c>
      <c r="CP474" t="s">
        <v>138</v>
      </c>
      <c r="CR474" t="s">
        <v>117</v>
      </c>
      <c r="CS474" t="s">
        <v>139</v>
      </c>
      <c r="CT474" t="s">
        <v>140</v>
      </c>
      <c r="CU474" t="s">
        <v>139</v>
      </c>
      <c r="CV474" t="s">
        <v>140</v>
      </c>
      <c r="CW474" t="s">
        <v>139</v>
      </c>
      <c r="CX474" t="s">
        <v>140</v>
      </c>
      <c r="CY474" t="s">
        <v>140</v>
      </c>
      <c r="CZ474" s="8">
        <v>16707850100</v>
      </c>
      <c r="DA474" t="s">
        <v>3489</v>
      </c>
      <c r="DB474" t="s">
        <v>140</v>
      </c>
      <c r="DC474" t="s">
        <v>139</v>
      </c>
      <c r="DD474" t="s">
        <v>117</v>
      </c>
    </row>
    <row r="475" spans="1:114" ht="15" customHeight="1" x14ac:dyDescent="0.35">
      <c r="A475" t="s">
        <v>13067</v>
      </c>
      <c r="B475" t="s">
        <v>166</v>
      </c>
      <c r="C475" s="1">
        <v>45508</v>
      </c>
      <c r="D475" s="1">
        <v>45593</v>
      </c>
      <c r="E475" t="s">
        <v>116</v>
      </c>
      <c r="F475" s="1">
        <v>45625</v>
      </c>
      <c r="G475" t="s">
        <v>117</v>
      </c>
      <c r="H475" t="s">
        <v>117</v>
      </c>
      <c r="I475" t="s">
        <v>117</v>
      </c>
      <c r="J475" t="s">
        <v>10566</v>
      </c>
      <c r="K475" t="s">
        <v>10567</v>
      </c>
      <c r="L475" t="s">
        <v>10568</v>
      </c>
      <c r="N475" t="s">
        <v>136</v>
      </c>
      <c r="O475" t="s">
        <v>121</v>
      </c>
      <c r="P475" s="6">
        <v>96950</v>
      </c>
      <c r="Q475" t="s">
        <v>122</v>
      </c>
      <c r="R475" t="s">
        <v>6781</v>
      </c>
      <c r="S475" s="8">
        <v>16702335368</v>
      </c>
      <c r="U475" t="s">
        <v>10569</v>
      </c>
      <c r="V475">
        <v>7224</v>
      </c>
      <c r="W475" t="s">
        <v>124</v>
      </c>
      <c r="Y475" t="s">
        <v>1632</v>
      </c>
      <c r="Z475" t="s">
        <v>4590</v>
      </c>
      <c r="AA475" t="s">
        <v>6783</v>
      </c>
      <c r="AB475" t="s">
        <v>1057</v>
      </c>
      <c r="AC475" t="s">
        <v>10568</v>
      </c>
      <c r="AE475" t="s">
        <v>136</v>
      </c>
      <c r="AF475" t="s">
        <v>121</v>
      </c>
      <c r="AG475" s="6">
        <v>96950</v>
      </c>
      <c r="AH475" t="s">
        <v>122</v>
      </c>
      <c r="AI475" t="s">
        <v>6781</v>
      </c>
      <c r="AJ475" s="8">
        <v>16702335368</v>
      </c>
      <c r="AL475" t="s">
        <v>10570</v>
      </c>
      <c r="BE475" t="str">
        <f>"35-2014.00"</f>
        <v>35-2014.00</v>
      </c>
      <c r="BF475" t="s">
        <v>191</v>
      </c>
      <c r="BG475" t="s">
        <v>13068</v>
      </c>
      <c r="BH475" t="s">
        <v>313</v>
      </c>
      <c r="BI475">
        <v>1</v>
      </c>
      <c r="BK475" s="1">
        <v>45627</v>
      </c>
      <c r="BL475" s="1">
        <v>45991</v>
      </c>
      <c r="BO475">
        <v>35</v>
      </c>
      <c r="BP475">
        <v>0</v>
      </c>
      <c r="BQ475">
        <v>0</v>
      </c>
      <c r="BR475">
        <v>7</v>
      </c>
      <c r="BS475">
        <v>7</v>
      </c>
      <c r="BT475">
        <v>7</v>
      </c>
      <c r="BU475">
        <v>7</v>
      </c>
      <c r="BV475">
        <v>7</v>
      </c>
      <c r="BW475" t="str">
        <f>"4:00 PM"</f>
        <v>4:00 PM</v>
      </c>
      <c r="BX475" t="str">
        <f>"11:00 PM"</f>
        <v>11:00 PM</v>
      </c>
      <c r="BY475" t="s">
        <v>133</v>
      </c>
      <c r="BZ475">
        <v>0</v>
      </c>
      <c r="CA475">
        <v>12</v>
      </c>
      <c r="CB475" t="s">
        <v>117</v>
      </c>
      <c r="CD475" t="s">
        <v>10572</v>
      </c>
      <c r="CE475" t="s">
        <v>3455</v>
      </c>
      <c r="CG475" t="s">
        <v>136</v>
      </c>
      <c r="CH475" t="s">
        <v>121</v>
      </c>
      <c r="CI475" s="6">
        <v>96950</v>
      </c>
      <c r="CJ475" s="10">
        <v>8.83</v>
      </c>
      <c r="CK475" s="10">
        <v>8.83</v>
      </c>
      <c r="CL475" s="10">
        <v>13.25</v>
      </c>
      <c r="CM475" s="10">
        <v>13.25</v>
      </c>
      <c r="CN475" t="s">
        <v>137</v>
      </c>
      <c r="CO475" t="s">
        <v>140</v>
      </c>
      <c r="CP475" t="s">
        <v>138</v>
      </c>
      <c r="CR475" t="s">
        <v>117</v>
      </c>
      <c r="CS475" t="s">
        <v>139</v>
      </c>
      <c r="CT475" t="s">
        <v>140</v>
      </c>
      <c r="CU475" t="s">
        <v>139</v>
      </c>
      <c r="CV475" t="s">
        <v>139</v>
      </c>
      <c r="CW475" t="s">
        <v>139</v>
      </c>
      <c r="CX475" t="s">
        <v>140</v>
      </c>
      <c r="CY475" t="s">
        <v>133</v>
      </c>
      <c r="CZ475" s="8">
        <v>16702335368</v>
      </c>
      <c r="DA475" t="s">
        <v>10570</v>
      </c>
      <c r="DB475" t="s">
        <v>6790</v>
      </c>
      <c r="DC475" t="s">
        <v>139</v>
      </c>
      <c r="DD475" t="s">
        <v>117</v>
      </c>
    </row>
    <row r="476" spans="1:114" ht="15" customHeight="1" x14ac:dyDescent="0.35">
      <c r="A476" t="s">
        <v>12985</v>
      </c>
      <c r="B476" t="s">
        <v>144</v>
      </c>
      <c r="C476" s="1">
        <v>45510</v>
      </c>
      <c r="D476" s="1">
        <v>45593</v>
      </c>
      <c r="E476" t="s">
        <v>211</v>
      </c>
      <c r="G476" t="s">
        <v>117</v>
      </c>
      <c r="H476" t="s">
        <v>117</v>
      </c>
      <c r="I476" t="s">
        <v>117</v>
      </c>
      <c r="J476" t="s">
        <v>1862</v>
      </c>
      <c r="L476" t="s">
        <v>1578</v>
      </c>
      <c r="N476" t="s">
        <v>136</v>
      </c>
      <c r="O476" t="s">
        <v>121</v>
      </c>
      <c r="P476" s="6">
        <v>96950</v>
      </c>
      <c r="Q476" t="s">
        <v>122</v>
      </c>
      <c r="S476" s="8">
        <v>16702358748</v>
      </c>
      <c r="U476" t="s">
        <v>201</v>
      </c>
      <c r="V476">
        <v>23622</v>
      </c>
      <c r="W476" t="s">
        <v>124</v>
      </c>
      <c r="Y476" t="s">
        <v>202</v>
      </c>
      <c r="Z476" t="s">
        <v>203</v>
      </c>
      <c r="AA476" t="s">
        <v>204</v>
      </c>
      <c r="AB476" t="s">
        <v>205</v>
      </c>
      <c r="AC476" t="s">
        <v>1578</v>
      </c>
      <c r="AE476" t="s">
        <v>136</v>
      </c>
      <c r="AF476" t="s">
        <v>121</v>
      </c>
      <c r="AG476" s="6">
        <v>96950</v>
      </c>
      <c r="AH476" t="s">
        <v>122</v>
      </c>
      <c r="AJ476" s="8">
        <v>16702358748</v>
      </c>
      <c r="AL476" t="s">
        <v>206</v>
      </c>
      <c r="BE476" t="str">
        <f>"49-3042.00"</f>
        <v>49-3042.00</v>
      </c>
      <c r="BF476" t="s">
        <v>3611</v>
      </c>
      <c r="BG476" t="s">
        <v>12986</v>
      </c>
      <c r="BH476" t="s">
        <v>5281</v>
      </c>
      <c r="BI476">
        <v>10</v>
      </c>
      <c r="BJ476">
        <v>10</v>
      </c>
      <c r="BK476" s="1">
        <v>45580</v>
      </c>
      <c r="BL476" s="1">
        <v>45944</v>
      </c>
      <c r="BM476" s="1">
        <v>45593</v>
      </c>
      <c r="BN476" s="1">
        <v>45944</v>
      </c>
      <c r="BO476">
        <v>35</v>
      </c>
      <c r="BP476">
        <v>0</v>
      </c>
      <c r="BQ476">
        <v>7</v>
      </c>
      <c r="BR476">
        <v>7</v>
      </c>
      <c r="BS476">
        <v>7</v>
      </c>
      <c r="BT476">
        <v>7</v>
      </c>
      <c r="BU476">
        <v>7</v>
      </c>
      <c r="BV476">
        <v>0</v>
      </c>
      <c r="BW476" t="str">
        <f>"8:00 AM"</f>
        <v>8:00 AM</v>
      </c>
      <c r="BX476" t="str">
        <f>"4:00 PM"</f>
        <v>4:00 PM</v>
      </c>
      <c r="BY476" t="s">
        <v>159</v>
      </c>
      <c r="BZ476">
        <v>0</v>
      </c>
      <c r="CA476">
        <v>24</v>
      </c>
      <c r="CB476" t="s">
        <v>117</v>
      </c>
      <c r="CD476" t="s">
        <v>12987</v>
      </c>
      <c r="CE476" t="s">
        <v>1578</v>
      </c>
      <c r="CG476" t="s">
        <v>120</v>
      </c>
      <c r="CH476" t="s">
        <v>121</v>
      </c>
      <c r="CI476" s="6">
        <v>96950</v>
      </c>
      <c r="CJ476" s="10">
        <v>12.48</v>
      </c>
      <c r="CK476" s="10">
        <v>12.48</v>
      </c>
      <c r="CL476" s="10">
        <v>18.72</v>
      </c>
      <c r="CM476" s="10">
        <v>18.72</v>
      </c>
      <c r="CN476" t="s">
        <v>137</v>
      </c>
      <c r="CO476" t="s">
        <v>164</v>
      </c>
      <c r="CP476" t="s">
        <v>209</v>
      </c>
      <c r="CR476" t="s">
        <v>117</v>
      </c>
      <c r="CS476" t="s">
        <v>139</v>
      </c>
      <c r="CT476" t="s">
        <v>140</v>
      </c>
      <c r="CU476" t="s">
        <v>139</v>
      </c>
      <c r="CV476" t="s">
        <v>140</v>
      </c>
      <c r="CW476" t="s">
        <v>139</v>
      </c>
      <c r="CX476" t="s">
        <v>140</v>
      </c>
      <c r="CY476" t="s">
        <v>17407</v>
      </c>
      <c r="CZ476" s="8">
        <v>16702358748</v>
      </c>
      <c r="DA476" t="s">
        <v>206</v>
      </c>
      <c r="DB476" t="s">
        <v>164</v>
      </c>
      <c r="DC476" t="s">
        <v>139</v>
      </c>
      <c r="DD476" t="s">
        <v>117</v>
      </c>
    </row>
    <row r="477" spans="1:114" ht="15" customHeight="1" x14ac:dyDescent="0.35">
      <c r="A477" t="s">
        <v>6361</v>
      </c>
      <c r="B477" t="s">
        <v>166</v>
      </c>
      <c r="C477" s="1">
        <v>45512</v>
      </c>
      <c r="D477" s="1">
        <v>45593</v>
      </c>
      <c r="E477" t="s">
        <v>116</v>
      </c>
      <c r="F477" s="1">
        <v>45564</v>
      </c>
      <c r="G477" t="s">
        <v>117</v>
      </c>
      <c r="H477" t="s">
        <v>117</v>
      </c>
      <c r="I477" t="s">
        <v>117</v>
      </c>
      <c r="J477" t="s">
        <v>567</v>
      </c>
      <c r="K477" t="s">
        <v>568</v>
      </c>
      <c r="L477" t="s">
        <v>569</v>
      </c>
      <c r="N477" t="s">
        <v>120</v>
      </c>
      <c r="O477" t="s">
        <v>121</v>
      </c>
      <c r="P477" s="6">
        <v>96950</v>
      </c>
      <c r="Q477" t="s">
        <v>122</v>
      </c>
      <c r="S477" s="8">
        <v>16702340801</v>
      </c>
      <c r="U477" t="s">
        <v>571</v>
      </c>
      <c r="V477">
        <v>4441</v>
      </c>
      <c r="W477" t="s">
        <v>124</v>
      </c>
      <c r="Y477" t="s">
        <v>1195</v>
      </c>
      <c r="Z477" t="s">
        <v>1196</v>
      </c>
      <c r="AA477" t="s">
        <v>1197</v>
      </c>
      <c r="AB477" t="s">
        <v>1198</v>
      </c>
      <c r="AC477" t="s">
        <v>1199</v>
      </c>
      <c r="AE477" t="s">
        <v>136</v>
      </c>
      <c r="AF477" t="s">
        <v>121</v>
      </c>
      <c r="AG477" s="6">
        <v>96950</v>
      </c>
      <c r="AH477" t="s">
        <v>122</v>
      </c>
      <c r="AJ477" s="8">
        <v>16702340801</v>
      </c>
      <c r="AL477" t="s">
        <v>1200</v>
      </c>
      <c r="BE477" t="str">
        <f>"41-4012.00"</f>
        <v>41-4012.00</v>
      </c>
      <c r="BF477" t="s">
        <v>580</v>
      </c>
      <c r="BG477" t="s">
        <v>4205</v>
      </c>
      <c r="BH477" t="s">
        <v>4206</v>
      </c>
      <c r="BI477">
        <v>5</v>
      </c>
      <c r="BK477" s="1">
        <v>45566</v>
      </c>
      <c r="BL477" s="1">
        <v>45930</v>
      </c>
      <c r="BO477">
        <v>40</v>
      </c>
      <c r="BP477">
        <v>0</v>
      </c>
      <c r="BQ477">
        <v>8</v>
      </c>
      <c r="BR477">
        <v>8</v>
      </c>
      <c r="BS477">
        <v>8</v>
      </c>
      <c r="BT477">
        <v>8</v>
      </c>
      <c r="BU477">
        <v>8</v>
      </c>
      <c r="BV477">
        <v>0</v>
      </c>
      <c r="BW477" t="str">
        <f>"8:00 AM"</f>
        <v>8:00 AM</v>
      </c>
      <c r="BX477" t="str">
        <f>"5:00 PM"</f>
        <v>5:00 PM</v>
      </c>
      <c r="BY477" t="s">
        <v>159</v>
      </c>
      <c r="BZ477">
        <v>0</v>
      </c>
      <c r="CA477">
        <v>12</v>
      </c>
      <c r="CB477" t="s">
        <v>117</v>
      </c>
      <c r="CD477" s="2" t="s">
        <v>6362</v>
      </c>
      <c r="CE477" t="s">
        <v>1203</v>
      </c>
      <c r="CG477" t="s">
        <v>136</v>
      </c>
      <c r="CH477" t="s">
        <v>121</v>
      </c>
      <c r="CI477" s="6">
        <v>96950</v>
      </c>
      <c r="CJ477" s="10">
        <v>8.94</v>
      </c>
      <c r="CK477" s="10">
        <v>8.94</v>
      </c>
      <c r="CL477" s="10">
        <v>13.41</v>
      </c>
      <c r="CM477" s="10">
        <v>13.41</v>
      </c>
      <c r="CN477" t="s">
        <v>137</v>
      </c>
      <c r="CO477" t="s">
        <v>140</v>
      </c>
      <c r="CP477" t="s">
        <v>138</v>
      </c>
      <c r="CR477" t="s">
        <v>117</v>
      </c>
      <c r="CS477" t="s">
        <v>139</v>
      </c>
      <c r="CT477" t="s">
        <v>140</v>
      </c>
      <c r="CU477" t="s">
        <v>139</v>
      </c>
      <c r="CV477" t="s">
        <v>140</v>
      </c>
      <c r="CW477" t="s">
        <v>139</v>
      </c>
      <c r="CX477" t="s">
        <v>140</v>
      </c>
      <c r="CY477" t="s">
        <v>6363</v>
      </c>
      <c r="CZ477" s="8">
        <v>16702340801</v>
      </c>
      <c r="DA477" t="s">
        <v>579</v>
      </c>
      <c r="DB477" t="s">
        <v>140</v>
      </c>
      <c r="DC477" t="s">
        <v>139</v>
      </c>
      <c r="DD477" t="s">
        <v>117</v>
      </c>
    </row>
    <row r="478" spans="1:114" ht="15" customHeight="1" x14ac:dyDescent="0.35">
      <c r="A478" t="s">
        <v>12841</v>
      </c>
      <c r="B478" t="s">
        <v>166</v>
      </c>
      <c r="C478" s="1">
        <v>45512</v>
      </c>
      <c r="D478" s="1">
        <v>45593</v>
      </c>
      <c r="E478" t="s">
        <v>211</v>
      </c>
      <c r="G478" t="s">
        <v>117</v>
      </c>
      <c r="H478" t="s">
        <v>117</v>
      </c>
      <c r="I478" t="s">
        <v>117</v>
      </c>
      <c r="J478" t="s">
        <v>4514</v>
      </c>
      <c r="L478" t="s">
        <v>4515</v>
      </c>
      <c r="M478" t="s">
        <v>4516</v>
      </c>
      <c r="N478" t="s">
        <v>120</v>
      </c>
      <c r="O478" t="s">
        <v>121</v>
      </c>
      <c r="P478" s="6">
        <v>96950</v>
      </c>
      <c r="Q478" t="s">
        <v>122</v>
      </c>
      <c r="S478" s="8">
        <v>16702345670</v>
      </c>
      <c r="U478" t="s">
        <v>4517</v>
      </c>
      <c r="V478">
        <v>541330</v>
      </c>
      <c r="W478" t="s">
        <v>124</v>
      </c>
      <c r="Y478" t="s">
        <v>4518</v>
      </c>
      <c r="Z478" t="s">
        <v>4519</v>
      </c>
      <c r="AB478" t="s">
        <v>575</v>
      </c>
      <c r="AC478" t="s">
        <v>4515</v>
      </c>
      <c r="AD478" t="s">
        <v>4516</v>
      </c>
      <c r="AE478" t="s">
        <v>120</v>
      </c>
      <c r="AF478" t="s">
        <v>121</v>
      </c>
      <c r="AG478" s="6">
        <v>96950</v>
      </c>
      <c r="AH478" t="s">
        <v>122</v>
      </c>
      <c r="AJ478" s="8">
        <v>16702345670</v>
      </c>
      <c r="AL478" t="s">
        <v>4520</v>
      </c>
      <c r="BE478" t="str">
        <f>"49-9071.00"</f>
        <v>49-9071.00</v>
      </c>
      <c r="BF478" t="s">
        <v>156</v>
      </c>
      <c r="BG478" t="s">
        <v>12842</v>
      </c>
      <c r="BH478" t="s">
        <v>1090</v>
      </c>
      <c r="BI478">
        <v>2</v>
      </c>
      <c r="BK478" s="1">
        <v>45566</v>
      </c>
      <c r="BL478" s="1">
        <v>45930</v>
      </c>
      <c r="BO478">
        <v>40</v>
      </c>
      <c r="BP478">
        <v>0</v>
      </c>
      <c r="BQ478">
        <v>8</v>
      </c>
      <c r="BR478">
        <v>8</v>
      </c>
      <c r="BS478">
        <v>8</v>
      </c>
      <c r="BT478">
        <v>8</v>
      </c>
      <c r="BU478">
        <v>8</v>
      </c>
      <c r="BV478">
        <v>0</v>
      </c>
      <c r="BW478" t="str">
        <f>"8:00 AM"</f>
        <v>8:00 AM</v>
      </c>
      <c r="BX478" t="str">
        <f>"5:00 PM"</f>
        <v>5:00 PM</v>
      </c>
      <c r="BY478" t="s">
        <v>159</v>
      </c>
      <c r="BZ478">
        <v>0</v>
      </c>
      <c r="CA478">
        <v>24</v>
      </c>
      <c r="CB478" t="s">
        <v>117</v>
      </c>
      <c r="CD478" t="s">
        <v>194</v>
      </c>
      <c r="CE478" t="s">
        <v>4521</v>
      </c>
      <c r="CG478" t="s">
        <v>120</v>
      </c>
      <c r="CH478" t="s">
        <v>121</v>
      </c>
      <c r="CI478" s="6">
        <v>96950</v>
      </c>
      <c r="CJ478" s="10">
        <v>9.75</v>
      </c>
      <c r="CK478" s="10">
        <v>9.75</v>
      </c>
      <c r="CL478" s="10">
        <v>14.63</v>
      </c>
      <c r="CM478" s="10">
        <v>14.63</v>
      </c>
      <c r="CN478" t="s">
        <v>137</v>
      </c>
      <c r="CO478" t="s">
        <v>140</v>
      </c>
      <c r="CP478" t="s">
        <v>138</v>
      </c>
      <c r="CR478" t="s">
        <v>117</v>
      </c>
      <c r="CS478" t="s">
        <v>139</v>
      </c>
      <c r="CT478" t="s">
        <v>140</v>
      </c>
      <c r="CU478" t="s">
        <v>139</v>
      </c>
      <c r="CV478" t="s">
        <v>140</v>
      </c>
      <c r="CW478" t="s">
        <v>139</v>
      </c>
      <c r="CX478" t="s">
        <v>140</v>
      </c>
      <c r="CY478" t="s">
        <v>140</v>
      </c>
      <c r="CZ478" s="8">
        <v>16702345670</v>
      </c>
      <c r="DA478" t="s">
        <v>12843</v>
      </c>
      <c r="DB478" t="s">
        <v>140</v>
      </c>
      <c r="DC478" t="s">
        <v>139</v>
      </c>
      <c r="DD478" t="s">
        <v>117</v>
      </c>
    </row>
    <row r="479" spans="1:114" ht="15" customHeight="1" x14ac:dyDescent="0.35">
      <c r="A479" t="s">
        <v>15861</v>
      </c>
      <c r="B479" t="s">
        <v>294</v>
      </c>
      <c r="C479" s="1">
        <v>45517</v>
      </c>
      <c r="D479" s="1">
        <v>45593</v>
      </c>
      <c r="E479" t="s">
        <v>116</v>
      </c>
      <c r="F479" s="1">
        <v>45564</v>
      </c>
      <c r="G479" t="s">
        <v>117</v>
      </c>
      <c r="H479" t="s">
        <v>117</v>
      </c>
      <c r="I479" t="s">
        <v>117</v>
      </c>
      <c r="J479" t="s">
        <v>1556</v>
      </c>
      <c r="K479" t="s">
        <v>1557</v>
      </c>
      <c r="L479" t="s">
        <v>1558</v>
      </c>
      <c r="M479" t="s">
        <v>1559</v>
      </c>
      <c r="N479" t="s">
        <v>120</v>
      </c>
      <c r="O479" t="s">
        <v>121</v>
      </c>
      <c r="P479" s="6">
        <v>96950</v>
      </c>
      <c r="Q479" t="s">
        <v>122</v>
      </c>
      <c r="S479" s="8">
        <v>16703223311</v>
      </c>
      <c r="T479">
        <v>4504</v>
      </c>
      <c r="U479" t="s">
        <v>1560</v>
      </c>
      <c r="V479">
        <v>72111</v>
      </c>
      <c r="W479" t="s">
        <v>124</v>
      </c>
      <c r="Y479" t="s">
        <v>1561</v>
      </c>
      <c r="Z479" t="s">
        <v>1562</v>
      </c>
      <c r="AB479" t="s">
        <v>1563</v>
      </c>
      <c r="AC479" t="s">
        <v>1558</v>
      </c>
      <c r="AD479" t="s">
        <v>1559</v>
      </c>
      <c r="AE479" t="s">
        <v>120</v>
      </c>
      <c r="AF479" t="s">
        <v>121</v>
      </c>
      <c r="AG479" s="6">
        <v>96950</v>
      </c>
      <c r="AH479" t="s">
        <v>122</v>
      </c>
      <c r="AJ479" s="8">
        <v>16703223311</v>
      </c>
      <c r="AK479">
        <v>4506</v>
      </c>
      <c r="AL479" t="s">
        <v>1564</v>
      </c>
      <c r="BE479" t="str">
        <f>"37-2012.00"</f>
        <v>37-2012.00</v>
      </c>
      <c r="BF479" t="s">
        <v>130</v>
      </c>
      <c r="BG479" t="s">
        <v>12125</v>
      </c>
      <c r="BH479" t="s">
        <v>8901</v>
      </c>
      <c r="BI479">
        <v>15</v>
      </c>
      <c r="BJ479">
        <v>13</v>
      </c>
      <c r="BK479" s="1">
        <v>45566</v>
      </c>
      <c r="BL479" s="1">
        <v>45930</v>
      </c>
      <c r="BM479" s="1">
        <v>45593</v>
      </c>
      <c r="BN479" s="1">
        <v>45930</v>
      </c>
      <c r="BO479">
        <v>35</v>
      </c>
      <c r="BP479">
        <v>0</v>
      </c>
      <c r="BQ479">
        <v>7</v>
      </c>
      <c r="BR479">
        <v>7</v>
      </c>
      <c r="BS479">
        <v>7</v>
      </c>
      <c r="BT479">
        <v>7</v>
      </c>
      <c r="BU479">
        <v>7</v>
      </c>
      <c r="BV479">
        <v>0</v>
      </c>
      <c r="BW479" t="str">
        <f>"8:00 AM"</f>
        <v>8:00 AM</v>
      </c>
      <c r="BX479" t="str">
        <f>"5:00 PM"</f>
        <v>5:00 PM</v>
      </c>
      <c r="BY479" t="s">
        <v>133</v>
      </c>
      <c r="BZ479">
        <v>0</v>
      </c>
      <c r="CA479">
        <v>3</v>
      </c>
      <c r="CB479" t="s">
        <v>117</v>
      </c>
      <c r="CD479" s="2" t="s">
        <v>12126</v>
      </c>
      <c r="CE479" t="s">
        <v>1558</v>
      </c>
      <c r="CF479" t="s">
        <v>1559</v>
      </c>
      <c r="CG479" t="s">
        <v>120</v>
      </c>
      <c r="CH479" t="s">
        <v>121</v>
      </c>
      <c r="CI479" s="6">
        <v>96950</v>
      </c>
      <c r="CJ479" s="10">
        <v>7.77</v>
      </c>
      <c r="CK479" s="10">
        <v>9.56</v>
      </c>
      <c r="CL479" s="10">
        <v>11.66</v>
      </c>
      <c r="CM479" s="10">
        <v>14.34</v>
      </c>
      <c r="CN479" t="s">
        <v>137</v>
      </c>
      <c r="CO479" t="s">
        <v>1569</v>
      </c>
      <c r="CP479" t="s">
        <v>138</v>
      </c>
      <c r="CR479" t="s">
        <v>117</v>
      </c>
      <c r="CS479" t="s">
        <v>139</v>
      </c>
      <c r="CT479" t="s">
        <v>140</v>
      </c>
      <c r="CU479" t="s">
        <v>139</v>
      </c>
      <c r="CV479" t="s">
        <v>140</v>
      </c>
      <c r="CW479" t="s">
        <v>139</v>
      </c>
      <c r="CX479" t="s">
        <v>139</v>
      </c>
      <c r="CY479" t="s">
        <v>1587</v>
      </c>
      <c r="CZ479" s="8">
        <v>16703223311</v>
      </c>
      <c r="DA479" t="s">
        <v>1571</v>
      </c>
      <c r="DB479" t="s">
        <v>1572</v>
      </c>
      <c r="DC479" t="s">
        <v>139</v>
      </c>
      <c r="DD479" t="s">
        <v>117</v>
      </c>
      <c r="DE479" t="s">
        <v>15862</v>
      </c>
      <c r="DF479" t="s">
        <v>15863</v>
      </c>
      <c r="DG479" t="s">
        <v>1108</v>
      </c>
      <c r="DH479" t="s">
        <v>1560</v>
      </c>
      <c r="DI479" t="s">
        <v>1575</v>
      </c>
      <c r="DJ479" t="s">
        <v>1576</v>
      </c>
    </row>
    <row r="480" spans="1:114" ht="15" customHeight="1" x14ac:dyDescent="0.35">
      <c r="A480" t="s">
        <v>9361</v>
      </c>
      <c r="B480" t="s">
        <v>144</v>
      </c>
      <c r="C480" s="1">
        <v>45520</v>
      </c>
      <c r="D480" s="1">
        <v>45593</v>
      </c>
      <c r="E480" t="s">
        <v>211</v>
      </c>
      <c r="G480" t="s">
        <v>117</v>
      </c>
      <c r="H480" t="s">
        <v>117</v>
      </c>
      <c r="I480" t="s">
        <v>117</v>
      </c>
      <c r="J480" t="s">
        <v>9362</v>
      </c>
      <c r="K480" t="s">
        <v>9363</v>
      </c>
      <c r="L480" t="s">
        <v>9364</v>
      </c>
      <c r="M480" t="s">
        <v>5990</v>
      </c>
      <c r="N480" t="s">
        <v>120</v>
      </c>
      <c r="O480" t="s">
        <v>121</v>
      </c>
      <c r="P480" s="6">
        <v>96950</v>
      </c>
      <c r="Q480" t="s">
        <v>122</v>
      </c>
      <c r="R480" t="s">
        <v>652</v>
      </c>
      <c r="S480" s="8">
        <v>16702856955</v>
      </c>
      <c r="U480" t="s">
        <v>9365</v>
      </c>
      <c r="V480">
        <v>561520</v>
      </c>
      <c r="W480" t="s">
        <v>124</v>
      </c>
      <c r="Y480" t="s">
        <v>1561</v>
      </c>
      <c r="Z480" t="s">
        <v>9366</v>
      </c>
      <c r="AA480" t="s">
        <v>140</v>
      </c>
      <c r="AB480" t="s">
        <v>128</v>
      </c>
      <c r="AC480" t="s">
        <v>9367</v>
      </c>
      <c r="AD480" t="s">
        <v>5990</v>
      </c>
      <c r="AE480" t="s">
        <v>120</v>
      </c>
      <c r="AF480" t="s">
        <v>121</v>
      </c>
      <c r="AG480" s="6">
        <v>96950</v>
      </c>
      <c r="AH480" t="s">
        <v>122</v>
      </c>
      <c r="AI480" t="s">
        <v>652</v>
      </c>
      <c r="AJ480" s="8">
        <v>16702856955</v>
      </c>
      <c r="AL480" t="s">
        <v>9368</v>
      </c>
      <c r="BE480" t="str">
        <f>"39-7011.00"</f>
        <v>39-7011.00</v>
      </c>
      <c r="BF480" t="s">
        <v>1985</v>
      </c>
      <c r="BG480" t="s">
        <v>9369</v>
      </c>
      <c r="BH480" t="s">
        <v>1708</v>
      </c>
      <c r="BI480">
        <v>2</v>
      </c>
      <c r="BJ480">
        <v>2</v>
      </c>
      <c r="BK480" s="1">
        <v>45566</v>
      </c>
      <c r="BL480" s="1">
        <v>45930</v>
      </c>
      <c r="BM480" s="1">
        <v>45593</v>
      </c>
      <c r="BN480" s="1">
        <v>45930</v>
      </c>
      <c r="BO480">
        <v>40</v>
      </c>
      <c r="BP480">
        <v>0</v>
      </c>
      <c r="BQ480">
        <v>8</v>
      </c>
      <c r="BR480">
        <v>8</v>
      </c>
      <c r="BS480">
        <v>8</v>
      </c>
      <c r="BT480">
        <v>8</v>
      </c>
      <c r="BU480">
        <v>8</v>
      </c>
      <c r="BV480">
        <v>0</v>
      </c>
      <c r="BW480" t="str">
        <f>"8:00 AM"</f>
        <v>8:00 AM</v>
      </c>
      <c r="BX480" t="str">
        <f>"5:00 PM"</f>
        <v>5:00 PM</v>
      </c>
      <c r="BY480" t="s">
        <v>133</v>
      </c>
      <c r="BZ480">
        <v>0</v>
      </c>
      <c r="CA480">
        <v>24</v>
      </c>
      <c r="CB480" t="s">
        <v>117</v>
      </c>
      <c r="CD480" t="s">
        <v>9370</v>
      </c>
      <c r="CE480" t="s">
        <v>9371</v>
      </c>
      <c r="CF480" t="s">
        <v>5990</v>
      </c>
      <c r="CG480" t="s">
        <v>120</v>
      </c>
      <c r="CH480" t="s">
        <v>121</v>
      </c>
      <c r="CI480" s="6">
        <v>96950</v>
      </c>
      <c r="CJ480" s="10">
        <v>10.43</v>
      </c>
      <c r="CK480" s="10">
        <v>10.5</v>
      </c>
      <c r="CL480" s="10">
        <v>15.64</v>
      </c>
      <c r="CM480" s="10">
        <v>15.75</v>
      </c>
      <c r="CN480" t="s">
        <v>137</v>
      </c>
      <c r="CO480" t="s">
        <v>140</v>
      </c>
      <c r="CP480" t="s">
        <v>138</v>
      </c>
      <c r="CR480" t="s">
        <v>117</v>
      </c>
      <c r="CS480" t="s">
        <v>139</v>
      </c>
      <c r="CT480" t="s">
        <v>139</v>
      </c>
      <c r="CU480" t="s">
        <v>139</v>
      </c>
      <c r="CV480" t="s">
        <v>140</v>
      </c>
      <c r="CW480" t="s">
        <v>139</v>
      </c>
      <c r="CX480" t="s">
        <v>140</v>
      </c>
      <c r="CY480" t="s">
        <v>9372</v>
      </c>
      <c r="CZ480" s="8">
        <v>16702856955</v>
      </c>
      <c r="DA480" t="s">
        <v>9368</v>
      </c>
      <c r="DB480" t="s">
        <v>140</v>
      </c>
      <c r="DC480" t="s">
        <v>139</v>
      </c>
      <c r="DD480" t="s">
        <v>117</v>
      </c>
    </row>
    <row r="481" spans="1:114" ht="15" customHeight="1" x14ac:dyDescent="0.35">
      <c r="A481" t="s">
        <v>3579</v>
      </c>
      <c r="B481" t="s">
        <v>144</v>
      </c>
      <c r="C481" s="1">
        <v>45522</v>
      </c>
      <c r="D481" s="1">
        <v>45593</v>
      </c>
      <c r="E481" t="s">
        <v>116</v>
      </c>
      <c r="F481" s="1">
        <v>45687</v>
      </c>
      <c r="G481" t="s">
        <v>139</v>
      </c>
      <c r="H481" t="s">
        <v>117</v>
      </c>
      <c r="I481" t="s">
        <v>117</v>
      </c>
      <c r="J481" t="s">
        <v>2044</v>
      </c>
      <c r="L481" t="s">
        <v>3580</v>
      </c>
      <c r="N481" t="s">
        <v>136</v>
      </c>
      <c r="O481" t="s">
        <v>121</v>
      </c>
      <c r="P481" s="6">
        <v>96950</v>
      </c>
      <c r="Q481" t="s">
        <v>122</v>
      </c>
      <c r="S481" s="8">
        <v>16702359369</v>
      </c>
      <c r="U481" t="s">
        <v>2035</v>
      </c>
      <c r="V481">
        <v>44133</v>
      </c>
      <c r="W481" t="s">
        <v>124</v>
      </c>
      <c r="Y481" t="s">
        <v>849</v>
      </c>
      <c r="Z481" t="s">
        <v>3581</v>
      </c>
      <c r="AB481" t="s">
        <v>205</v>
      </c>
      <c r="AC481" t="s">
        <v>2034</v>
      </c>
      <c r="AE481" t="s">
        <v>136</v>
      </c>
      <c r="AF481" t="s">
        <v>121</v>
      </c>
      <c r="AG481" s="6">
        <v>96950</v>
      </c>
      <c r="AH481" t="s">
        <v>122</v>
      </c>
      <c r="AJ481" s="8">
        <v>16702359369</v>
      </c>
      <c r="AL481" t="s">
        <v>2037</v>
      </c>
      <c r="BE481" t="str">
        <f>"11-1021.00"</f>
        <v>11-1021.00</v>
      </c>
      <c r="BF481" t="s">
        <v>586</v>
      </c>
      <c r="BG481" t="s">
        <v>3582</v>
      </c>
      <c r="BH481" t="s">
        <v>1198</v>
      </c>
      <c r="BI481">
        <v>1</v>
      </c>
      <c r="BJ481">
        <v>1</v>
      </c>
      <c r="BK481" s="1">
        <v>45689</v>
      </c>
      <c r="BL481" s="1">
        <v>46783</v>
      </c>
      <c r="BM481" s="1">
        <v>45689</v>
      </c>
      <c r="BN481" s="1">
        <v>46783</v>
      </c>
      <c r="BO481">
        <v>35</v>
      </c>
      <c r="BP481">
        <v>0</v>
      </c>
      <c r="BQ481">
        <v>7</v>
      </c>
      <c r="BR481">
        <v>7</v>
      </c>
      <c r="BS481">
        <v>7</v>
      </c>
      <c r="BT481">
        <v>7</v>
      </c>
      <c r="BU481">
        <v>7</v>
      </c>
      <c r="BV481">
        <v>0</v>
      </c>
      <c r="BW481" t="str">
        <f>"8:00 AM"</f>
        <v>8:00 AM</v>
      </c>
      <c r="BX481" t="str">
        <f>"5:00 PM"</f>
        <v>5:00 PM</v>
      </c>
      <c r="BY481" t="s">
        <v>159</v>
      </c>
      <c r="BZ481">
        <v>0</v>
      </c>
      <c r="CA481">
        <v>24</v>
      </c>
      <c r="CB481" t="s">
        <v>139</v>
      </c>
      <c r="CC481">
        <v>16</v>
      </c>
      <c r="CD481" s="2" t="s">
        <v>3583</v>
      </c>
      <c r="CE481" t="s">
        <v>3584</v>
      </c>
      <c r="CG481" t="s">
        <v>136</v>
      </c>
      <c r="CH481" t="s">
        <v>121</v>
      </c>
      <c r="CI481" s="6">
        <v>96950</v>
      </c>
      <c r="CJ481" s="10">
        <v>22.09</v>
      </c>
      <c r="CK481" s="10">
        <v>22.09</v>
      </c>
      <c r="CL481" s="10">
        <v>33.130000000000003</v>
      </c>
      <c r="CM481" s="10">
        <v>33.130000000000003</v>
      </c>
      <c r="CN481" t="s">
        <v>137</v>
      </c>
      <c r="CP481" t="s">
        <v>138</v>
      </c>
      <c r="CR481" t="s">
        <v>117</v>
      </c>
      <c r="CS481" t="s">
        <v>139</v>
      </c>
      <c r="CT481" t="s">
        <v>140</v>
      </c>
      <c r="CU481" t="s">
        <v>139</v>
      </c>
      <c r="CV481" t="s">
        <v>140</v>
      </c>
      <c r="CW481" t="s">
        <v>139</v>
      </c>
      <c r="CX481" t="s">
        <v>140</v>
      </c>
      <c r="CY481" t="s">
        <v>774</v>
      </c>
      <c r="CZ481" s="8">
        <v>16702359369</v>
      </c>
      <c r="DA481" t="s">
        <v>2037</v>
      </c>
      <c r="DB481" t="s">
        <v>140</v>
      </c>
      <c r="DC481" t="s">
        <v>139</v>
      </c>
      <c r="DD481" t="s">
        <v>117</v>
      </c>
      <c r="DE481" t="s">
        <v>849</v>
      </c>
      <c r="DF481" t="s">
        <v>2036</v>
      </c>
      <c r="DH481" t="s">
        <v>2035</v>
      </c>
      <c r="DI481" t="s">
        <v>2044</v>
      </c>
      <c r="DJ481" t="s">
        <v>2037</v>
      </c>
    </row>
    <row r="482" spans="1:114" ht="15" customHeight="1" x14ac:dyDescent="0.35">
      <c r="A482" t="s">
        <v>11075</v>
      </c>
      <c r="B482" t="s">
        <v>166</v>
      </c>
      <c r="C482" s="1">
        <v>45522</v>
      </c>
      <c r="D482" s="1">
        <v>45593</v>
      </c>
      <c r="E482" t="s">
        <v>116</v>
      </c>
      <c r="F482" s="1">
        <v>45656</v>
      </c>
      <c r="G482" t="s">
        <v>139</v>
      </c>
      <c r="H482" t="s">
        <v>117</v>
      </c>
      <c r="I482" t="s">
        <v>117</v>
      </c>
      <c r="J482" t="s">
        <v>1611</v>
      </c>
      <c r="K482" t="s">
        <v>1612</v>
      </c>
      <c r="L482" t="s">
        <v>1616</v>
      </c>
      <c r="M482" t="s">
        <v>11076</v>
      </c>
      <c r="N482" t="s">
        <v>120</v>
      </c>
      <c r="O482" t="s">
        <v>121</v>
      </c>
      <c r="P482" s="6">
        <v>96950</v>
      </c>
      <c r="Q482" t="s">
        <v>122</v>
      </c>
      <c r="S482" s="8">
        <v>16702357354</v>
      </c>
      <c r="U482" t="s">
        <v>1615</v>
      </c>
      <c r="V482">
        <v>81231</v>
      </c>
      <c r="W482" t="s">
        <v>124</v>
      </c>
      <c r="Y482" t="s">
        <v>1426</v>
      </c>
      <c r="Z482" t="s">
        <v>1427</v>
      </c>
      <c r="AB482" t="s">
        <v>128</v>
      </c>
      <c r="AC482" t="s">
        <v>1616</v>
      </c>
      <c r="AD482" t="s">
        <v>11076</v>
      </c>
      <c r="AE482" t="s">
        <v>120</v>
      </c>
      <c r="AF482" t="s">
        <v>121</v>
      </c>
      <c r="AG482" s="6">
        <v>96950</v>
      </c>
      <c r="AH482" t="s">
        <v>122</v>
      </c>
      <c r="AJ482" s="8">
        <v>16702357354</v>
      </c>
      <c r="AL482" t="s">
        <v>1617</v>
      </c>
      <c r="BE482" t="str">
        <f>"51-6052.00"</f>
        <v>51-6052.00</v>
      </c>
      <c r="BF482" t="s">
        <v>3989</v>
      </c>
      <c r="BG482" t="s">
        <v>11077</v>
      </c>
      <c r="BH482" t="s">
        <v>11078</v>
      </c>
      <c r="BI482">
        <v>4</v>
      </c>
      <c r="BK482" s="1">
        <v>45658</v>
      </c>
      <c r="BL482" s="1">
        <v>46752</v>
      </c>
      <c r="BO482">
        <v>36</v>
      </c>
      <c r="BP482">
        <v>0</v>
      </c>
      <c r="BQ482">
        <v>6</v>
      </c>
      <c r="BR482">
        <v>6</v>
      </c>
      <c r="BS482">
        <v>6</v>
      </c>
      <c r="BT482">
        <v>6</v>
      </c>
      <c r="BU482">
        <v>6</v>
      </c>
      <c r="BV482">
        <v>6</v>
      </c>
      <c r="BW482" t="str">
        <f>"9:00 AM"</f>
        <v>9:00 AM</v>
      </c>
      <c r="BX482" t="str">
        <f>"4:00 PM"</f>
        <v>4:00 PM</v>
      </c>
      <c r="BY482" t="s">
        <v>133</v>
      </c>
      <c r="BZ482">
        <v>0</v>
      </c>
      <c r="CA482">
        <v>12</v>
      </c>
      <c r="CB482" t="s">
        <v>117</v>
      </c>
      <c r="CD482" t="s">
        <v>11079</v>
      </c>
      <c r="CE482" t="s">
        <v>1616</v>
      </c>
      <c r="CF482" t="s">
        <v>11076</v>
      </c>
      <c r="CG482" t="s">
        <v>120</v>
      </c>
      <c r="CH482" t="s">
        <v>121</v>
      </c>
      <c r="CI482" s="6">
        <v>96950</v>
      </c>
      <c r="CJ482" s="10">
        <v>8.08</v>
      </c>
      <c r="CK482" s="10">
        <v>8.08</v>
      </c>
      <c r="CL482" s="10">
        <v>0</v>
      </c>
      <c r="CM482" s="10">
        <v>0</v>
      </c>
      <c r="CN482" t="s">
        <v>137</v>
      </c>
      <c r="CO482" t="s">
        <v>140</v>
      </c>
      <c r="CP482" t="s">
        <v>138</v>
      </c>
      <c r="CR482" t="s">
        <v>117</v>
      </c>
      <c r="CS482" t="s">
        <v>139</v>
      </c>
      <c r="CT482" t="s">
        <v>140</v>
      </c>
      <c r="CU482" t="s">
        <v>140</v>
      </c>
      <c r="CV482" t="s">
        <v>140</v>
      </c>
      <c r="CW482" t="s">
        <v>139</v>
      </c>
      <c r="CX482" t="s">
        <v>140</v>
      </c>
      <c r="CY482" t="s">
        <v>140</v>
      </c>
      <c r="CZ482" s="8">
        <v>16702357354</v>
      </c>
      <c r="DA482" t="s">
        <v>1617</v>
      </c>
      <c r="DB482" t="s">
        <v>140</v>
      </c>
      <c r="DC482" t="s">
        <v>139</v>
      </c>
      <c r="DD482" t="s">
        <v>117</v>
      </c>
      <c r="DE482" t="s">
        <v>1622</v>
      </c>
      <c r="DF482" t="s">
        <v>1623</v>
      </c>
      <c r="DG482" t="s">
        <v>535</v>
      </c>
      <c r="DH482" t="s">
        <v>1615</v>
      </c>
      <c r="DI482" t="s">
        <v>1611</v>
      </c>
      <c r="DJ482" t="s">
        <v>1617</v>
      </c>
    </row>
    <row r="483" spans="1:114" ht="15" customHeight="1" x14ac:dyDescent="0.35">
      <c r="A483" t="s">
        <v>11157</v>
      </c>
      <c r="B483" t="s">
        <v>166</v>
      </c>
      <c r="C483" s="1">
        <v>45559</v>
      </c>
      <c r="D483" s="1">
        <v>45593</v>
      </c>
      <c r="E483" t="s">
        <v>211</v>
      </c>
      <c r="G483" t="s">
        <v>117</v>
      </c>
      <c r="H483" t="s">
        <v>117</v>
      </c>
      <c r="I483" t="s">
        <v>117</v>
      </c>
      <c r="J483" t="s">
        <v>2760</v>
      </c>
      <c r="K483" t="s">
        <v>11158</v>
      </c>
      <c r="L483" t="s">
        <v>4250</v>
      </c>
      <c r="M483" t="s">
        <v>4251</v>
      </c>
      <c r="N483" t="s">
        <v>120</v>
      </c>
      <c r="O483" t="s">
        <v>121</v>
      </c>
      <c r="P483" s="6">
        <v>96950</v>
      </c>
      <c r="Q483" t="s">
        <v>122</v>
      </c>
      <c r="S483" s="8">
        <v>16702876661</v>
      </c>
      <c r="U483" t="s">
        <v>2764</v>
      </c>
      <c r="V483">
        <v>81211</v>
      </c>
      <c r="W483" t="s">
        <v>124</v>
      </c>
      <c r="Y483" t="s">
        <v>489</v>
      </c>
      <c r="Z483" t="s">
        <v>490</v>
      </c>
      <c r="AB483" t="s">
        <v>2453</v>
      </c>
      <c r="AC483" t="s">
        <v>4250</v>
      </c>
      <c r="AD483" t="s">
        <v>4251</v>
      </c>
      <c r="AE483" t="s">
        <v>120</v>
      </c>
      <c r="AF483" t="s">
        <v>121</v>
      </c>
      <c r="AG483" s="6">
        <v>96950</v>
      </c>
      <c r="AH483" t="s">
        <v>122</v>
      </c>
      <c r="AJ483" s="8">
        <v>16702876661</v>
      </c>
      <c r="AL483" t="s">
        <v>2765</v>
      </c>
      <c r="BE483" t="str">
        <f>"39-5092.00"</f>
        <v>39-5092.00</v>
      </c>
      <c r="BF483" t="s">
        <v>4754</v>
      </c>
      <c r="BG483" t="s">
        <v>11159</v>
      </c>
      <c r="BH483" t="s">
        <v>4756</v>
      </c>
      <c r="BI483">
        <v>4</v>
      </c>
      <c r="BK483" s="1">
        <v>45597</v>
      </c>
      <c r="BL483" s="1">
        <v>45930</v>
      </c>
      <c r="BO483">
        <v>42</v>
      </c>
      <c r="BP483">
        <v>7</v>
      </c>
      <c r="BQ483">
        <v>7</v>
      </c>
      <c r="BR483">
        <v>0</v>
      </c>
      <c r="BS483">
        <v>7</v>
      </c>
      <c r="BT483">
        <v>7</v>
      </c>
      <c r="BU483">
        <v>7</v>
      </c>
      <c r="BV483">
        <v>7</v>
      </c>
      <c r="BW483" t="str">
        <f>"11:00 AM"</f>
        <v>11:00 AM</v>
      </c>
      <c r="BX483" t="str">
        <f>"6:00 PM"</f>
        <v>6:00 PM</v>
      </c>
      <c r="BY483" t="s">
        <v>133</v>
      </c>
      <c r="BZ483">
        <v>0</v>
      </c>
      <c r="CA483">
        <v>12</v>
      </c>
      <c r="CB483" t="s">
        <v>117</v>
      </c>
      <c r="CD483" s="2" t="s">
        <v>11160</v>
      </c>
      <c r="CE483" t="s">
        <v>4250</v>
      </c>
      <c r="CF483" t="s">
        <v>4251</v>
      </c>
      <c r="CG483" t="s">
        <v>120</v>
      </c>
      <c r="CH483" t="s">
        <v>121</v>
      </c>
      <c r="CI483" s="6">
        <v>96950</v>
      </c>
      <c r="CJ483" s="10">
        <v>8.14</v>
      </c>
      <c r="CK483" s="10">
        <v>8.14</v>
      </c>
      <c r="CL483" s="10">
        <v>12.21</v>
      </c>
      <c r="CM483" s="10">
        <v>12.21</v>
      </c>
      <c r="CN483" t="s">
        <v>137</v>
      </c>
      <c r="CP483" t="s">
        <v>138</v>
      </c>
      <c r="CR483" t="s">
        <v>117</v>
      </c>
      <c r="CS483" t="s">
        <v>139</v>
      </c>
      <c r="CT483" t="s">
        <v>140</v>
      </c>
      <c r="CU483" t="s">
        <v>139</v>
      </c>
      <c r="CV483" t="s">
        <v>140</v>
      </c>
      <c r="CW483" t="s">
        <v>139</v>
      </c>
      <c r="CX483" t="s">
        <v>140</v>
      </c>
      <c r="CY483" t="s">
        <v>2770</v>
      </c>
      <c r="CZ483" s="8">
        <v>16702876661</v>
      </c>
      <c r="DA483" t="s">
        <v>2765</v>
      </c>
      <c r="DB483" t="s">
        <v>140</v>
      </c>
      <c r="DC483" t="s">
        <v>139</v>
      </c>
      <c r="DD483" t="s">
        <v>117</v>
      </c>
    </row>
    <row r="484" spans="1:114" ht="15" customHeight="1" x14ac:dyDescent="0.35">
      <c r="A484" t="s">
        <v>15912</v>
      </c>
      <c r="B484" t="s">
        <v>166</v>
      </c>
      <c r="C484" s="1">
        <v>45454</v>
      </c>
      <c r="D484" s="1">
        <v>45594</v>
      </c>
      <c r="E484" t="s">
        <v>211</v>
      </c>
      <c r="G484" t="s">
        <v>139</v>
      </c>
      <c r="H484" t="s">
        <v>117</v>
      </c>
      <c r="I484" t="s">
        <v>117</v>
      </c>
      <c r="J484" t="s">
        <v>7028</v>
      </c>
      <c r="K484" t="s">
        <v>7029</v>
      </c>
      <c r="L484" t="s">
        <v>7030</v>
      </c>
      <c r="N484" t="s">
        <v>136</v>
      </c>
      <c r="O484" t="s">
        <v>121</v>
      </c>
      <c r="P484" s="6">
        <v>96950</v>
      </c>
      <c r="Q484" t="s">
        <v>122</v>
      </c>
      <c r="S484" s="8">
        <v>16702350200</v>
      </c>
      <c r="U484" t="s">
        <v>7031</v>
      </c>
      <c r="V484">
        <v>7225</v>
      </c>
      <c r="W484" t="s">
        <v>124</v>
      </c>
      <c r="Y484" t="s">
        <v>7032</v>
      </c>
      <c r="Z484" t="s">
        <v>2371</v>
      </c>
      <c r="AB484" t="s">
        <v>205</v>
      </c>
      <c r="AC484" t="s">
        <v>7030</v>
      </c>
      <c r="AE484" t="s">
        <v>136</v>
      </c>
      <c r="AF484" t="s">
        <v>121</v>
      </c>
      <c r="AG484" s="6">
        <v>96950</v>
      </c>
      <c r="AH484" t="s">
        <v>122</v>
      </c>
      <c r="AJ484" s="8">
        <v>16702350200</v>
      </c>
      <c r="AL484" t="s">
        <v>604</v>
      </c>
      <c r="AM484" t="s">
        <v>600</v>
      </c>
      <c r="AN484" t="s">
        <v>601</v>
      </c>
      <c r="AO484" t="s">
        <v>602</v>
      </c>
      <c r="AQ484" t="s">
        <v>603</v>
      </c>
      <c r="AS484" t="s">
        <v>136</v>
      </c>
      <c r="AT484" t="s">
        <v>121</v>
      </c>
      <c r="AU484" s="6">
        <v>96950</v>
      </c>
      <c r="AV484" t="s">
        <v>122</v>
      </c>
      <c r="AX484" s="8">
        <v>16702353403</v>
      </c>
      <c r="AZ484" t="s">
        <v>3346</v>
      </c>
      <c r="BA484" t="s">
        <v>605</v>
      </c>
      <c r="BB484" t="s">
        <v>606</v>
      </c>
      <c r="BE484" t="str">
        <f>"35-1012.00"</f>
        <v>35-1012.00</v>
      </c>
      <c r="BF484" t="s">
        <v>2494</v>
      </c>
      <c r="BG484" t="s">
        <v>15913</v>
      </c>
      <c r="BH484" t="s">
        <v>6852</v>
      </c>
      <c r="BI484">
        <v>1</v>
      </c>
      <c r="BK484" s="1">
        <v>45567</v>
      </c>
      <c r="BL484" s="1">
        <v>46661</v>
      </c>
      <c r="BO484">
        <v>35</v>
      </c>
      <c r="BP484">
        <v>0</v>
      </c>
      <c r="BQ484">
        <v>7</v>
      </c>
      <c r="BR484">
        <v>7</v>
      </c>
      <c r="BS484">
        <v>7</v>
      </c>
      <c r="BT484">
        <v>7</v>
      </c>
      <c r="BU484">
        <v>7</v>
      </c>
      <c r="BV484">
        <v>0</v>
      </c>
      <c r="BW484" t="str">
        <f>"9:00 AM"</f>
        <v>9:00 AM</v>
      </c>
      <c r="BX484" t="str">
        <f>"5:00 PM"</f>
        <v>5:00 PM</v>
      </c>
      <c r="BY484" t="s">
        <v>159</v>
      </c>
      <c r="BZ484">
        <v>0</v>
      </c>
      <c r="CA484">
        <v>12</v>
      </c>
      <c r="CB484" t="s">
        <v>139</v>
      </c>
      <c r="CC484">
        <v>2</v>
      </c>
      <c r="CD484" s="2" t="s">
        <v>15914</v>
      </c>
      <c r="CE484" t="s">
        <v>11498</v>
      </c>
      <c r="CG484" t="s">
        <v>136</v>
      </c>
      <c r="CH484" t="s">
        <v>121</v>
      </c>
      <c r="CI484" s="6">
        <v>96950</v>
      </c>
      <c r="CJ484" s="10">
        <v>10.3</v>
      </c>
      <c r="CK484" s="10">
        <v>10.3</v>
      </c>
      <c r="CL484" s="10">
        <v>0</v>
      </c>
      <c r="CM484" s="10">
        <v>0</v>
      </c>
      <c r="CN484" t="s">
        <v>137</v>
      </c>
      <c r="CO484" t="s">
        <v>162</v>
      </c>
      <c r="CP484" t="s">
        <v>138</v>
      </c>
      <c r="CR484" t="s">
        <v>117</v>
      </c>
      <c r="CS484" t="s">
        <v>139</v>
      </c>
      <c r="CT484" t="s">
        <v>140</v>
      </c>
      <c r="CU484" t="s">
        <v>140</v>
      </c>
      <c r="CV484" t="s">
        <v>140</v>
      </c>
      <c r="CW484" t="s">
        <v>139</v>
      </c>
      <c r="CX484" t="s">
        <v>140</v>
      </c>
      <c r="CY484" t="s">
        <v>3512</v>
      </c>
      <c r="CZ484" s="8">
        <v>16702350200</v>
      </c>
      <c r="DA484" t="s">
        <v>604</v>
      </c>
      <c r="DB484" t="s">
        <v>140</v>
      </c>
      <c r="DC484" t="s">
        <v>139</v>
      </c>
      <c r="DD484" t="s">
        <v>117</v>
      </c>
    </row>
    <row r="485" spans="1:114" ht="15" customHeight="1" x14ac:dyDescent="0.35">
      <c r="A485" t="s">
        <v>13099</v>
      </c>
      <c r="B485" t="s">
        <v>144</v>
      </c>
      <c r="C485" s="1">
        <v>45479</v>
      </c>
      <c r="D485" s="1">
        <v>45594</v>
      </c>
      <c r="E485" t="s">
        <v>211</v>
      </c>
      <c r="G485" t="s">
        <v>117</v>
      </c>
      <c r="H485" t="s">
        <v>117</v>
      </c>
      <c r="I485" t="s">
        <v>117</v>
      </c>
      <c r="J485" t="s">
        <v>7764</v>
      </c>
      <c r="L485" t="s">
        <v>5825</v>
      </c>
      <c r="N485" t="s">
        <v>136</v>
      </c>
      <c r="O485" t="s">
        <v>121</v>
      </c>
      <c r="P485" s="6">
        <v>96950</v>
      </c>
      <c r="Q485" t="s">
        <v>122</v>
      </c>
      <c r="S485" s="8">
        <v>16702356622</v>
      </c>
      <c r="U485" t="s">
        <v>7765</v>
      </c>
      <c r="V485">
        <v>56221</v>
      </c>
      <c r="W485" t="s">
        <v>124</v>
      </c>
      <c r="Y485" t="s">
        <v>5827</v>
      </c>
      <c r="Z485" t="s">
        <v>5828</v>
      </c>
      <c r="AA485" t="s">
        <v>5829</v>
      </c>
      <c r="AB485" t="s">
        <v>932</v>
      </c>
      <c r="AC485" t="s">
        <v>5831</v>
      </c>
      <c r="AE485" t="s">
        <v>136</v>
      </c>
      <c r="AF485" t="s">
        <v>121</v>
      </c>
      <c r="AG485" s="6">
        <v>96950</v>
      </c>
      <c r="AH485" t="s">
        <v>122</v>
      </c>
      <c r="AJ485" s="8">
        <v>16702356622</v>
      </c>
      <c r="AL485" t="s">
        <v>7766</v>
      </c>
      <c r="BE485" t="str">
        <f>"49-3042.00"</f>
        <v>49-3042.00</v>
      </c>
      <c r="BF485" t="s">
        <v>3611</v>
      </c>
      <c r="BG485" t="s">
        <v>7767</v>
      </c>
      <c r="BH485" t="s">
        <v>5281</v>
      </c>
      <c r="BI485">
        <v>3</v>
      </c>
      <c r="BJ485">
        <v>3</v>
      </c>
      <c r="BK485" s="1">
        <v>45566</v>
      </c>
      <c r="BL485" s="1">
        <v>45930</v>
      </c>
      <c r="BM485" s="1">
        <v>45594</v>
      </c>
      <c r="BN485" s="1">
        <v>45930</v>
      </c>
      <c r="BO485">
        <v>40</v>
      </c>
      <c r="BP485">
        <v>0</v>
      </c>
      <c r="BQ485">
        <v>8</v>
      </c>
      <c r="BR485">
        <v>8</v>
      </c>
      <c r="BS485">
        <v>8</v>
      </c>
      <c r="BT485">
        <v>8</v>
      </c>
      <c r="BU485">
        <v>8</v>
      </c>
      <c r="BV485">
        <v>0</v>
      </c>
      <c r="BW485" t="str">
        <f>"7:30 AM"</f>
        <v>7:30 AM</v>
      </c>
      <c r="BX485" t="str">
        <f>"4:30 PM"</f>
        <v>4:30 PM</v>
      </c>
      <c r="BY485" t="s">
        <v>159</v>
      </c>
      <c r="BZ485">
        <v>0</v>
      </c>
      <c r="CA485">
        <v>6</v>
      </c>
      <c r="CB485" t="s">
        <v>117</v>
      </c>
      <c r="CD485" t="s">
        <v>7768</v>
      </c>
      <c r="CE485" t="s">
        <v>7769</v>
      </c>
      <c r="CG485" t="s">
        <v>136</v>
      </c>
      <c r="CH485" t="s">
        <v>121</v>
      </c>
      <c r="CI485" s="6">
        <v>96950</v>
      </c>
      <c r="CJ485" s="10">
        <v>12.48</v>
      </c>
      <c r="CK485" s="10">
        <v>13</v>
      </c>
      <c r="CL485" s="10">
        <v>18.72</v>
      </c>
      <c r="CM485" s="10">
        <v>19.5</v>
      </c>
      <c r="CN485" t="s">
        <v>137</v>
      </c>
      <c r="CO485" t="s">
        <v>133</v>
      </c>
      <c r="CP485" t="s">
        <v>209</v>
      </c>
      <c r="CR485" t="s">
        <v>117</v>
      </c>
      <c r="CS485" t="s">
        <v>139</v>
      </c>
      <c r="CT485" t="s">
        <v>139</v>
      </c>
      <c r="CU485" t="s">
        <v>139</v>
      </c>
      <c r="CV485" t="s">
        <v>140</v>
      </c>
      <c r="CW485" t="s">
        <v>139</v>
      </c>
      <c r="CX485" t="s">
        <v>139</v>
      </c>
      <c r="CY485" t="s">
        <v>13100</v>
      </c>
      <c r="CZ485" s="8">
        <v>16702356622</v>
      </c>
      <c r="DA485" t="s">
        <v>7766</v>
      </c>
      <c r="DB485" t="s">
        <v>140</v>
      </c>
      <c r="DC485" t="s">
        <v>139</v>
      </c>
      <c r="DD485" t="s">
        <v>117</v>
      </c>
    </row>
    <row r="486" spans="1:114" ht="15" customHeight="1" x14ac:dyDescent="0.35">
      <c r="A486" t="s">
        <v>2979</v>
      </c>
      <c r="B486" t="s">
        <v>144</v>
      </c>
      <c r="C486" s="1">
        <v>45497</v>
      </c>
      <c r="D486" s="1">
        <v>45594</v>
      </c>
      <c r="E486" t="s">
        <v>116</v>
      </c>
      <c r="F486" s="1">
        <v>45625</v>
      </c>
      <c r="G486" t="s">
        <v>117</v>
      </c>
      <c r="H486" t="s">
        <v>117</v>
      </c>
      <c r="I486" t="s">
        <v>117</v>
      </c>
      <c r="J486" t="s">
        <v>2980</v>
      </c>
      <c r="L486" t="s">
        <v>2981</v>
      </c>
      <c r="M486" t="s">
        <v>2982</v>
      </c>
      <c r="N486" t="s">
        <v>120</v>
      </c>
      <c r="O486" t="s">
        <v>121</v>
      </c>
      <c r="P486" s="6">
        <v>96950</v>
      </c>
      <c r="Q486" t="s">
        <v>122</v>
      </c>
      <c r="S486" s="8">
        <v>16703234260</v>
      </c>
      <c r="U486" t="s">
        <v>2983</v>
      </c>
      <c r="V486">
        <v>524210</v>
      </c>
      <c r="W486" t="s">
        <v>124</v>
      </c>
      <c r="Y486" t="s">
        <v>2984</v>
      </c>
      <c r="Z486" t="s">
        <v>2985</v>
      </c>
      <c r="AA486" t="s">
        <v>2986</v>
      </c>
      <c r="AB486" t="s">
        <v>2987</v>
      </c>
      <c r="AC486" t="s">
        <v>2981</v>
      </c>
      <c r="AD486" t="s">
        <v>2982</v>
      </c>
      <c r="AE486" t="s">
        <v>120</v>
      </c>
      <c r="AF486" t="s">
        <v>121</v>
      </c>
      <c r="AG486" s="6">
        <v>96950</v>
      </c>
      <c r="AH486" t="s">
        <v>122</v>
      </c>
      <c r="AJ486" s="8">
        <v>16703234269</v>
      </c>
      <c r="AL486" t="s">
        <v>2988</v>
      </c>
      <c r="AM486" t="s">
        <v>717</v>
      </c>
      <c r="AN486" t="s">
        <v>2207</v>
      </c>
      <c r="AO486" t="s">
        <v>2208</v>
      </c>
      <c r="AP486" t="s">
        <v>1561</v>
      </c>
      <c r="AQ486" t="s">
        <v>2209</v>
      </c>
      <c r="AR486" t="s">
        <v>2210</v>
      </c>
      <c r="AS486" t="s">
        <v>120</v>
      </c>
      <c r="AT486" t="s">
        <v>121</v>
      </c>
      <c r="AU486" s="6">
        <v>96950</v>
      </c>
      <c r="AV486" t="s">
        <v>122</v>
      </c>
      <c r="AX486" s="8">
        <v>16702330081</v>
      </c>
      <c r="AZ486" t="s">
        <v>2211</v>
      </c>
      <c r="BA486" t="s">
        <v>2212</v>
      </c>
      <c r="BB486" t="s">
        <v>2213</v>
      </c>
      <c r="BC486" t="s">
        <v>121</v>
      </c>
      <c r="BD486" t="s">
        <v>2214</v>
      </c>
      <c r="BE486" t="str">
        <f>"29-2099.08"</f>
        <v>29-2099.08</v>
      </c>
      <c r="BF486" t="s">
        <v>2989</v>
      </c>
      <c r="BG486" t="s">
        <v>2990</v>
      </c>
      <c r="BH486" t="s">
        <v>2991</v>
      </c>
      <c r="BI486">
        <v>1</v>
      </c>
      <c r="BJ486">
        <v>1</v>
      </c>
      <c r="BK486" s="1">
        <v>45627</v>
      </c>
      <c r="BL486" s="1">
        <v>45991</v>
      </c>
      <c r="BM486" s="1">
        <v>45627</v>
      </c>
      <c r="BN486" s="1">
        <v>45991</v>
      </c>
      <c r="BO486">
        <v>40</v>
      </c>
      <c r="BP486">
        <v>0</v>
      </c>
      <c r="BQ486">
        <v>8</v>
      </c>
      <c r="BR486">
        <v>8</v>
      </c>
      <c r="BS486">
        <v>8</v>
      </c>
      <c r="BT486">
        <v>8</v>
      </c>
      <c r="BU486">
        <v>8</v>
      </c>
      <c r="BV486">
        <v>0</v>
      </c>
      <c r="BW486" t="str">
        <f>"8:00 AM"</f>
        <v>8:00 AM</v>
      </c>
      <c r="BX486" t="str">
        <f>"5:00 PM"</f>
        <v>5:00 PM</v>
      </c>
      <c r="BY486" t="s">
        <v>459</v>
      </c>
      <c r="BZ486">
        <v>0</v>
      </c>
      <c r="CA486">
        <v>24</v>
      </c>
      <c r="CB486" t="s">
        <v>117</v>
      </c>
      <c r="CD486" t="s">
        <v>2992</v>
      </c>
      <c r="CE486" t="s">
        <v>2981</v>
      </c>
      <c r="CF486" t="s">
        <v>2982</v>
      </c>
      <c r="CG486" t="s">
        <v>120</v>
      </c>
      <c r="CH486" t="s">
        <v>121</v>
      </c>
      <c r="CI486" s="6">
        <v>96950</v>
      </c>
      <c r="CJ486" s="10">
        <v>16</v>
      </c>
      <c r="CK486" s="10">
        <v>18.440000000000001</v>
      </c>
      <c r="CL486" s="10">
        <v>24</v>
      </c>
      <c r="CM486" s="10">
        <v>27.66</v>
      </c>
      <c r="CN486" t="s">
        <v>137</v>
      </c>
      <c r="CP486" t="s">
        <v>138</v>
      </c>
      <c r="CR486" t="s">
        <v>117</v>
      </c>
      <c r="CS486" t="s">
        <v>139</v>
      </c>
      <c r="CT486" t="s">
        <v>140</v>
      </c>
      <c r="CU486" t="s">
        <v>139</v>
      </c>
      <c r="CV486" t="s">
        <v>140</v>
      </c>
      <c r="CW486" t="s">
        <v>139</v>
      </c>
      <c r="CX486" t="s">
        <v>140</v>
      </c>
      <c r="CY486" t="s">
        <v>2993</v>
      </c>
      <c r="CZ486" s="8">
        <v>16703234269</v>
      </c>
      <c r="DA486" t="s">
        <v>2988</v>
      </c>
      <c r="DB486" t="s">
        <v>140</v>
      </c>
      <c r="DC486" t="s">
        <v>139</v>
      </c>
      <c r="DD486" t="s">
        <v>117</v>
      </c>
      <c r="DE486" t="s">
        <v>2207</v>
      </c>
      <c r="DF486" t="s">
        <v>2208</v>
      </c>
      <c r="DG486" t="s">
        <v>1561</v>
      </c>
      <c r="DH486" t="s">
        <v>2213</v>
      </c>
      <c r="DI486" t="s">
        <v>2212</v>
      </c>
      <c r="DJ486" t="s">
        <v>2211</v>
      </c>
    </row>
    <row r="487" spans="1:114" ht="15" customHeight="1" x14ac:dyDescent="0.35">
      <c r="A487" t="s">
        <v>15915</v>
      </c>
      <c r="B487" t="s">
        <v>144</v>
      </c>
      <c r="C487" s="1">
        <v>45509</v>
      </c>
      <c r="D487" s="1">
        <v>45594</v>
      </c>
      <c r="E487" t="s">
        <v>211</v>
      </c>
      <c r="G487" t="s">
        <v>117</v>
      </c>
      <c r="H487" t="s">
        <v>117</v>
      </c>
      <c r="I487" t="s">
        <v>117</v>
      </c>
      <c r="J487" t="s">
        <v>230</v>
      </c>
      <c r="K487" t="s">
        <v>231</v>
      </c>
      <c r="L487" t="s">
        <v>232</v>
      </c>
      <c r="M487" t="s">
        <v>136</v>
      </c>
      <c r="N487" t="s">
        <v>233</v>
      </c>
      <c r="O487" t="s">
        <v>121</v>
      </c>
      <c r="P487" s="6">
        <v>96950</v>
      </c>
      <c r="Q487" t="s">
        <v>122</v>
      </c>
      <c r="S487" s="8">
        <v>16702331530</v>
      </c>
      <c r="U487" t="s">
        <v>234</v>
      </c>
      <c r="V487">
        <v>311812</v>
      </c>
      <c r="W487" t="s">
        <v>124</v>
      </c>
      <c r="Y487" t="s">
        <v>235</v>
      </c>
      <c r="Z487" t="s">
        <v>236</v>
      </c>
      <c r="AB487" t="s">
        <v>237</v>
      </c>
      <c r="AC487" t="s">
        <v>232</v>
      </c>
      <c r="AD487" t="s">
        <v>136</v>
      </c>
      <c r="AE487" t="s">
        <v>233</v>
      </c>
      <c r="AF487" t="s">
        <v>121</v>
      </c>
      <c r="AG487" s="6">
        <v>96950</v>
      </c>
      <c r="AH487" t="s">
        <v>122</v>
      </c>
      <c r="AJ487" s="8">
        <v>16702331530</v>
      </c>
      <c r="AL487" t="s">
        <v>238</v>
      </c>
      <c r="BE487" t="str">
        <f>"51-3011.00"</f>
        <v>51-3011.00</v>
      </c>
      <c r="BF487" t="s">
        <v>217</v>
      </c>
      <c r="BG487" t="s">
        <v>3026</v>
      </c>
      <c r="BH487" t="s">
        <v>219</v>
      </c>
      <c r="BI487">
        <v>1</v>
      </c>
      <c r="BJ487">
        <v>1</v>
      </c>
      <c r="BK487" s="1">
        <v>45606</v>
      </c>
      <c r="BL487" s="1">
        <v>45930</v>
      </c>
      <c r="BM487" s="1">
        <v>45606</v>
      </c>
      <c r="BN487" s="1">
        <v>45930</v>
      </c>
      <c r="BO487">
        <v>36</v>
      </c>
      <c r="BP487">
        <v>6</v>
      </c>
      <c r="BQ487">
        <v>6</v>
      </c>
      <c r="BR487">
        <v>0</v>
      </c>
      <c r="BS487">
        <v>6</v>
      </c>
      <c r="BT487">
        <v>6</v>
      </c>
      <c r="BU487">
        <v>6</v>
      </c>
      <c r="BV487">
        <v>6</v>
      </c>
      <c r="BW487" t="str">
        <f>"5:30 AM"</f>
        <v>5:30 AM</v>
      </c>
      <c r="BX487" t="str">
        <f>"12:30 PM"</f>
        <v>12:30 PM</v>
      </c>
      <c r="BY487" t="s">
        <v>133</v>
      </c>
      <c r="BZ487">
        <v>0</v>
      </c>
      <c r="CA487">
        <v>12</v>
      </c>
      <c r="CB487" t="s">
        <v>117</v>
      </c>
      <c r="CD487" t="s">
        <v>15916</v>
      </c>
      <c r="CE487" t="s">
        <v>232</v>
      </c>
      <c r="CF487" t="s">
        <v>136</v>
      </c>
      <c r="CG487" t="s">
        <v>233</v>
      </c>
      <c r="CH487" t="s">
        <v>121</v>
      </c>
      <c r="CI487" s="6">
        <v>96950</v>
      </c>
      <c r="CJ487" s="10">
        <v>8.64</v>
      </c>
      <c r="CK487" s="10">
        <v>8.64</v>
      </c>
      <c r="CL487" s="10">
        <v>12.96</v>
      </c>
      <c r="CM487" s="10">
        <v>12.96</v>
      </c>
      <c r="CN487" t="s">
        <v>137</v>
      </c>
      <c r="CO487" t="s">
        <v>164</v>
      </c>
      <c r="CP487" t="s">
        <v>138</v>
      </c>
      <c r="CR487" t="s">
        <v>117</v>
      </c>
      <c r="CS487" t="s">
        <v>139</v>
      </c>
      <c r="CT487" t="s">
        <v>140</v>
      </c>
      <c r="CU487" t="s">
        <v>139</v>
      </c>
      <c r="CV487" t="s">
        <v>140</v>
      </c>
      <c r="CW487" t="s">
        <v>139</v>
      </c>
      <c r="CX487" t="s">
        <v>140</v>
      </c>
      <c r="CY487" t="s">
        <v>9150</v>
      </c>
      <c r="CZ487" s="8">
        <v>16702331530</v>
      </c>
      <c r="DA487" t="s">
        <v>238</v>
      </c>
      <c r="DB487" t="s">
        <v>244</v>
      </c>
      <c r="DC487" t="s">
        <v>139</v>
      </c>
      <c r="DD487" t="s">
        <v>117</v>
      </c>
      <c r="DE487" t="s">
        <v>235</v>
      </c>
      <c r="DF487" t="s">
        <v>236</v>
      </c>
      <c r="DH487" t="s">
        <v>15917</v>
      </c>
      <c r="DI487" t="s">
        <v>230</v>
      </c>
      <c r="DJ487" t="s">
        <v>238</v>
      </c>
    </row>
    <row r="488" spans="1:114" ht="15" customHeight="1" x14ac:dyDescent="0.35">
      <c r="A488" t="s">
        <v>12889</v>
      </c>
      <c r="B488" t="s">
        <v>115</v>
      </c>
      <c r="C488" s="1">
        <v>45517</v>
      </c>
      <c r="D488" s="1">
        <v>45594</v>
      </c>
      <c r="E488" t="s">
        <v>211</v>
      </c>
      <c r="G488" t="s">
        <v>117</v>
      </c>
      <c r="H488" t="s">
        <v>117</v>
      </c>
      <c r="I488" t="s">
        <v>117</v>
      </c>
      <c r="J488" t="s">
        <v>7005</v>
      </c>
      <c r="K488" t="s">
        <v>7006</v>
      </c>
      <c r="L488" t="s">
        <v>12890</v>
      </c>
      <c r="M488" t="s">
        <v>12891</v>
      </c>
      <c r="N488" t="s">
        <v>136</v>
      </c>
      <c r="O488" t="s">
        <v>121</v>
      </c>
      <c r="P488" s="6">
        <v>96950</v>
      </c>
      <c r="Q488" t="s">
        <v>122</v>
      </c>
      <c r="S488" s="8">
        <v>16702880360</v>
      </c>
      <c r="U488" t="s">
        <v>4578</v>
      </c>
      <c r="V488">
        <v>48819</v>
      </c>
      <c r="W488" t="s">
        <v>124</v>
      </c>
      <c r="Y488" t="s">
        <v>4579</v>
      </c>
      <c r="Z488" t="s">
        <v>4580</v>
      </c>
      <c r="AB488" t="s">
        <v>4581</v>
      </c>
      <c r="AC488" t="s">
        <v>12890</v>
      </c>
      <c r="AD488" t="s">
        <v>12891</v>
      </c>
      <c r="AE488" t="s">
        <v>136</v>
      </c>
      <c r="AF488" t="s">
        <v>121</v>
      </c>
      <c r="AG488" s="6">
        <v>96950</v>
      </c>
      <c r="AH488" t="s">
        <v>122</v>
      </c>
      <c r="AJ488" s="8">
        <v>16702880360</v>
      </c>
      <c r="AK488">
        <v>104</v>
      </c>
      <c r="AL488" t="s">
        <v>4582</v>
      </c>
      <c r="BE488" t="str">
        <f>"43-5011.00"</f>
        <v>43-5011.00</v>
      </c>
      <c r="BF488" t="s">
        <v>3298</v>
      </c>
      <c r="BG488" t="s">
        <v>12892</v>
      </c>
      <c r="BH488" t="s">
        <v>12893</v>
      </c>
      <c r="BI488">
        <v>2</v>
      </c>
      <c r="BK488" s="1">
        <v>45597</v>
      </c>
      <c r="BL488" s="1">
        <v>45961</v>
      </c>
      <c r="BO488">
        <v>35</v>
      </c>
      <c r="BP488">
        <v>7</v>
      </c>
      <c r="BQ488">
        <v>7</v>
      </c>
      <c r="BR488">
        <v>7</v>
      </c>
      <c r="BS488">
        <v>0</v>
      </c>
      <c r="BT488">
        <v>0</v>
      </c>
      <c r="BU488">
        <v>7</v>
      </c>
      <c r="BV488">
        <v>7</v>
      </c>
      <c r="BW488" t="str">
        <f>"12:00 AM"</f>
        <v>12:00 AM</v>
      </c>
      <c r="BX488" t="str">
        <f>"8:00 AM"</f>
        <v>8:00 AM</v>
      </c>
      <c r="BY488" t="s">
        <v>159</v>
      </c>
      <c r="BZ488">
        <v>0</v>
      </c>
      <c r="CA488">
        <v>12</v>
      </c>
      <c r="CB488" t="s">
        <v>117</v>
      </c>
      <c r="CD488" t="s">
        <v>12894</v>
      </c>
      <c r="CE488" t="s">
        <v>2194</v>
      </c>
      <c r="CF488" t="s">
        <v>12895</v>
      </c>
      <c r="CG488" t="s">
        <v>136</v>
      </c>
      <c r="CH488" t="s">
        <v>121</v>
      </c>
      <c r="CI488" s="6">
        <v>96950</v>
      </c>
      <c r="CJ488" s="10">
        <v>8.56</v>
      </c>
      <c r="CK488" s="10">
        <v>9.56</v>
      </c>
      <c r="CL488" s="10">
        <v>12.84</v>
      </c>
      <c r="CM488" s="10">
        <v>14.79</v>
      </c>
      <c r="CN488" t="s">
        <v>137</v>
      </c>
      <c r="CO488" t="s">
        <v>9753</v>
      </c>
      <c r="CP488" t="s">
        <v>138</v>
      </c>
      <c r="CR488" t="s">
        <v>117</v>
      </c>
      <c r="CS488" t="s">
        <v>139</v>
      </c>
      <c r="CT488" t="s">
        <v>140</v>
      </c>
      <c r="CU488" t="s">
        <v>139</v>
      </c>
      <c r="CV488" t="s">
        <v>139</v>
      </c>
      <c r="CW488" t="s">
        <v>139</v>
      </c>
      <c r="CX488" t="s">
        <v>140</v>
      </c>
      <c r="CY488" s="2" t="s">
        <v>12896</v>
      </c>
      <c r="CZ488" s="8">
        <v>16702880360</v>
      </c>
      <c r="DA488" t="s">
        <v>4588</v>
      </c>
      <c r="DB488" t="s">
        <v>12897</v>
      </c>
      <c r="DC488" t="s">
        <v>139</v>
      </c>
      <c r="DD488" t="s">
        <v>117</v>
      </c>
    </row>
    <row r="489" spans="1:114" ht="15" customHeight="1" x14ac:dyDescent="0.35">
      <c r="A489" t="s">
        <v>3246</v>
      </c>
      <c r="B489" t="s">
        <v>144</v>
      </c>
      <c r="C489" s="1">
        <v>45519</v>
      </c>
      <c r="D489" s="1">
        <v>45594</v>
      </c>
      <c r="E489" t="s">
        <v>116</v>
      </c>
      <c r="F489" s="1">
        <v>45656</v>
      </c>
      <c r="G489" t="s">
        <v>117</v>
      </c>
      <c r="H489" t="s">
        <v>117</v>
      </c>
      <c r="I489" t="s">
        <v>117</v>
      </c>
      <c r="J489" t="s">
        <v>3247</v>
      </c>
      <c r="K489" t="s">
        <v>3248</v>
      </c>
      <c r="L489" t="s">
        <v>3249</v>
      </c>
      <c r="N489" t="s">
        <v>120</v>
      </c>
      <c r="O489" t="s">
        <v>121</v>
      </c>
      <c r="P489" s="6">
        <v>96950</v>
      </c>
      <c r="Q489" t="s">
        <v>122</v>
      </c>
      <c r="R489" t="s">
        <v>382</v>
      </c>
      <c r="S489" s="8">
        <v>16702881886</v>
      </c>
      <c r="U489" t="s">
        <v>3250</v>
      </c>
      <c r="V489">
        <v>811111</v>
      </c>
      <c r="W489" t="s">
        <v>124</v>
      </c>
      <c r="Y489" t="s">
        <v>3251</v>
      </c>
      <c r="Z489" t="s">
        <v>3252</v>
      </c>
      <c r="AA489" t="s">
        <v>916</v>
      </c>
      <c r="AB489" t="s">
        <v>270</v>
      </c>
      <c r="AC489" t="s">
        <v>3253</v>
      </c>
      <c r="AE489" t="s">
        <v>120</v>
      </c>
      <c r="AF489" t="s">
        <v>121</v>
      </c>
      <c r="AG489" s="6">
        <v>96950</v>
      </c>
      <c r="AH489" t="s">
        <v>122</v>
      </c>
      <c r="AI489" t="s">
        <v>382</v>
      </c>
      <c r="AJ489" s="8">
        <v>16702881886</v>
      </c>
      <c r="AL489" t="s">
        <v>3254</v>
      </c>
      <c r="BE489" t="str">
        <f>"41-2022.00"</f>
        <v>41-2022.00</v>
      </c>
      <c r="BF489" t="s">
        <v>3255</v>
      </c>
      <c r="BG489" t="s">
        <v>3256</v>
      </c>
      <c r="BH489" t="s">
        <v>3257</v>
      </c>
      <c r="BI489">
        <v>2</v>
      </c>
      <c r="BJ489">
        <v>2</v>
      </c>
      <c r="BK489" s="1">
        <v>45658</v>
      </c>
      <c r="BL489" s="1">
        <v>46022</v>
      </c>
      <c r="BM489" s="1">
        <v>45658</v>
      </c>
      <c r="BN489" s="1">
        <v>46022</v>
      </c>
      <c r="BO489">
        <v>35</v>
      </c>
      <c r="BP489">
        <v>0</v>
      </c>
      <c r="BQ489">
        <v>7</v>
      </c>
      <c r="BR489">
        <v>0</v>
      </c>
      <c r="BS489">
        <v>7</v>
      </c>
      <c r="BT489">
        <v>7</v>
      </c>
      <c r="BU489">
        <v>7</v>
      </c>
      <c r="BV489">
        <v>7</v>
      </c>
      <c r="BW489" t="str">
        <f>"9:00 AM"</f>
        <v>9:00 AM</v>
      </c>
      <c r="BX489" t="str">
        <f>"5:00 PM"</f>
        <v>5:00 PM</v>
      </c>
      <c r="BY489" t="s">
        <v>133</v>
      </c>
      <c r="BZ489">
        <v>0</v>
      </c>
      <c r="CA489">
        <v>6</v>
      </c>
      <c r="CB489" t="s">
        <v>117</v>
      </c>
      <c r="CD489" t="s">
        <v>393</v>
      </c>
      <c r="CE489" t="s">
        <v>3258</v>
      </c>
      <c r="CF489" t="s">
        <v>3259</v>
      </c>
      <c r="CG489" t="s">
        <v>120</v>
      </c>
      <c r="CH489" t="s">
        <v>121</v>
      </c>
      <c r="CI489" s="6">
        <v>96950</v>
      </c>
      <c r="CJ489" s="10">
        <v>9.5</v>
      </c>
      <c r="CK489" s="10">
        <v>9.5</v>
      </c>
      <c r="CL489" s="10">
        <v>14.25</v>
      </c>
      <c r="CM489" s="10">
        <v>14.25</v>
      </c>
      <c r="CN489" t="s">
        <v>137</v>
      </c>
      <c r="CO489" t="s">
        <v>393</v>
      </c>
      <c r="CP489" t="s">
        <v>138</v>
      </c>
      <c r="CR489" t="s">
        <v>117</v>
      </c>
      <c r="CS489" t="s">
        <v>139</v>
      </c>
      <c r="CT489" t="s">
        <v>140</v>
      </c>
      <c r="CU489" t="s">
        <v>139</v>
      </c>
      <c r="CV489" t="s">
        <v>140</v>
      </c>
      <c r="CW489" t="s">
        <v>139</v>
      </c>
      <c r="CX489" t="s">
        <v>140</v>
      </c>
      <c r="CY489" t="s">
        <v>3260</v>
      </c>
      <c r="CZ489" s="8">
        <v>16702871886</v>
      </c>
      <c r="DA489" t="s">
        <v>3261</v>
      </c>
      <c r="DB489" t="s">
        <v>1095</v>
      </c>
      <c r="DC489" t="s">
        <v>139</v>
      </c>
      <c r="DD489" t="s">
        <v>117</v>
      </c>
    </row>
    <row r="490" spans="1:114" ht="15" customHeight="1" x14ac:dyDescent="0.35">
      <c r="A490" t="s">
        <v>16855</v>
      </c>
      <c r="B490" t="s">
        <v>144</v>
      </c>
      <c r="C490" s="1">
        <v>45530</v>
      </c>
      <c r="D490" s="1">
        <v>45594</v>
      </c>
      <c r="E490" t="s">
        <v>116</v>
      </c>
      <c r="F490" s="1">
        <v>45635</v>
      </c>
      <c r="G490" t="s">
        <v>117</v>
      </c>
      <c r="H490" t="s">
        <v>117</v>
      </c>
      <c r="I490" t="s">
        <v>117</v>
      </c>
      <c r="J490" t="s">
        <v>625</v>
      </c>
      <c r="L490" t="s">
        <v>16856</v>
      </c>
      <c r="N490" t="s">
        <v>136</v>
      </c>
      <c r="O490" t="s">
        <v>121</v>
      </c>
      <c r="P490" s="6">
        <v>96950</v>
      </c>
      <c r="Q490" t="s">
        <v>122</v>
      </c>
      <c r="S490" s="8">
        <v>16702368202</v>
      </c>
      <c r="T490">
        <v>3554</v>
      </c>
      <c r="U490" t="s">
        <v>628</v>
      </c>
      <c r="V490">
        <v>62211</v>
      </c>
      <c r="W490" t="s">
        <v>124</v>
      </c>
      <c r="Y490" t="s">
        <v>629</v>
      </c>
      <c r="Z490" t="s">
        <v>630</v>
      </c>
      <c r="AA490" t="s">
        <v>631</v>
      </c>
      <c r="AB490" t="s">
        <v>632</v>
      </c>
      <c r="AC490" t="s">
        <v>633</v>
      </c>
      <c r="AE490" t="s">
        <v>136</v>
      </c>
      <c r="AF490" t="s">
        <v>121</v>
      </c>
      <c r="AG490" s="6">
        <v>96950</v>
      </c>
      <c r="AH490" t="s">
        <v>122</v>
      </c>
      <c r="AJ490" s="8">
        <v>16702368202</v>
      </c>
      <c r="AK490">
        <v>3554</v>
      </c>
      <c r="AL490" t="s">
        <v>635</v>
      </c>
      <c r="BE490" t="str">
        <f>"29-2034.00"</f>
        <v>29-2034.00</v>
      </c>
      <c r="BF490" t="s">
        <v>3739</v>
      </c>
      <c r="BG490" t="s">
        <v>16857</v>
      </c>
      <c r="BH490" t="s">
        <v>5258</v>
      </c>
      <c r="BI490">
        <v>2</v>
      </c>
      <c r="BJ490">
        <v>2</v>
      </c>
      <c r="BK490" s="1">
        <v>45637</v>
      </c>
      <c r="BL490" s="1">
        <v>46001</v>
      </c>
      <c r="BM490" s="1">
        <v>45637</v>
      </c>
      <c r="BN490" s="1">
        <v>46001</v>
      </c>
      <c r="BO490">
        <v>40</v>
      </c>
      <c r="BP490">
        <v>0</v>
      </c>
      <c r="BQ490">
        <v>8</v>
      </c>
      <c r="BR490">
        <v>8</v>
      </c>
      <c r="BS490">
        <v>8</v>
      </c>
      <c r="BT490">
        <v>8</v>
      </c>
      <c r="BU490">
        <v>8</v>
      </c>
      <c r="BV490">
        <v>0</v>
      </c>
      <c r="BW490" t="str">
        <f>"7:30 AM"</f>
        <v>7:30 AM</v>
      </c>
      <c r="BX490" t="str">
        <f>"4:30 PM"</f>
        <v>4:30 PM</v>
      </c>
      <c r="BY490" t="s">
        <v>459</v>
      </c>
      <c r="BZ490">
        <v>0</v>
      </c>
      <c r="CA490">
        <v>24</v>
      </c>
      <c r="CB490" t="s">
        <v>117</v>
      </c>
      <c r="CD490" s="2" t="s">
        <v>16858</v>
      </c>
      <c r="CE490" t="s">
        <v>16856</v>
      </c>
      <c r="CF490" t="s">
        <v>16859</v>
      </c>
      <c r="CG490" t="s">
        <v>136</v>
      </c>
      <c r="CH490" t="s">
        <v>121</v>
      </c>
      <c r="CI490" s="6">
        <v>96950</v>
      </c>
      <c r="CJ490" s="10">
        <v>14.62</v>
      </c>
      <c r="CK490" s="10">
        <v>23.55</v>
      </c>
      <c r="CL490" s="10">
        <v>21.93</v>
      </c>
      <c r="CM490" s="10">
        <v>35.33</v>
      </c>
      <c r="CN490" t="s">
        <v>137</v>
      </c>
      <c r="CO490" t="s">
        <v>15967</v>
      </c>
      <c r="CP490" t="s">
        <v>138</v>
      </c>
      <c r="CR490" t="s">
        <v>139</v>
      </c>
      <c r="CS490" t="s">
        <v>139</v>
      </c>
      <c r="CT490" t="s">
        <v>140</v>
      </c>
      <c r="CU490" t="s">
        <v>139</v>
      </c>
      <c r="CV490" t="s">
        <v>140</v>
      </c>
      <c r="CW490" t="s">
        <v>140</v>
      </c>
      <c r="CX490" t="s">
        <v>140</v>
      </c>
      <c r="CY490" t="s">
        <v>14468</v>
      </c>
      <c r="CZ490" s="8">
        <v>16702368202</v>
      </c>
      <c r="DA490" t="s">
        <v>642</v>
      </c>
      <c r="DB490" t="s">
        <v>3383</v>
      </c>
      <c r="DC490" t="s">
        <v>139</v>
      </c>
      <c r="DD490" t="s">
        <v>117</v>
      </c>
      <c r="DE490" t="s">
        <v>6504</v>
      </c>
      <c r="DF490" t="s">
        <v>6505</v>
      </c>
      <c r="DG490" t="s">
        <v>3744</v>
      </c>
      <c r="DH490" t="s">
        <v>628</v>
      </c>
      <c r="DI490" t="s">
        <v>6506</v>
      </c>
      <c r="DJ490" t="s">
        <v>1542</v>
      </c>
    </row>
    <row r="491" spans="1:114" ht="15" customHeight="1" x14ac:dyDescent="0.35">
      <c r="A491" t="s">
        <v>17053</v>
      </c>
      <c r="B491" t="s">
        <v>144</v>
      </c>
      <c r="C491" s="1">
        <v>45530</v>
      </c>
      <c r="D491" s="1">
        <v>45594</v>
      </c>
      <c r="E491" t="s">
        <v>116</v>
      </c>
      <c r="F491" s="1">
        <v>45625</v>
      </c>
      <c r="G491" t="s">
        <v>117</v>
      </c>
      <c r="H491" t="s">
        <v>117</v>
      </c>
      <c r="I491" t="s">
        <v>117</v>
      </c>
      <c r="J491" t="s">
        <v>8913</v>
      </c>
      <c r="K491" t="s">
        <v>140</v>
      </c>
      <c r="L491" t="s">
        <v>8914</v>
      </c>
      <c r="N491" t="s">
        <v>136</v>
      </c>
      <c r="O491" t="s">
        <v>121</v>
      </c>
      <c r="P491" s="6">
        <v>96950</v>
      </c>
      <c r="Q491" t="s">
        <v>122</v>
      </c>
      <c r="S491" s="8">
        <v>16702346089</v>
      </c>
      <c r="U491" t="s">
        <v>8817</v>
      </c>
      <c r="V491">
        <v>5613</v>
      </c>
      <c r="W491" t="s">
        <v>150</v>
      </c>
      <c r="X491" t="s">
        <v>139</v>
      </c>
      <c r="Y491" t="s">
        <v>1114</v>
      </c>
      <c r="Z491" t="s">
        <v>8818</v>
      </c>
      <c r="AA491" t="s">
        <v>419</v>
      </c>
      <c r="AB491" t="s">
        <v>8915</v>
      </c>
      <c r="AC491" t="s">
        <v>8914</v>
      </c>
      <c r="AE491" t="s">
        <v>136</v>
      </c>
      <c r="AF491" t="s">
        <v>121</v>
      </c>
      <c r="AG491" s="6">
        <v>96950</v>
      </c>
      <c r="AH491" t="s">
        <v>122</v>
      </c>
      <c r="AJ491" s="8">
        <v>16702346089</v>
      </c>
      <c r="AL491" t="s">
        <v>8917</v>
      </c>
      <c r="BE491" t="str">
        <f>"49-9071.00"</f>
        <v>49-9071.00</v>
      </c>
      <c r="BF491" t="s">
        <v>156</v>
      </c>
      <c r="BG491" t="s">
        <v>8918</v>
      </c>
      <c r="BH491" t="s">
        <v>5231</v>
      </c>
      <c r="BI491">
        <v>3</v>
      </c>
      <c r="BJ491">
        <v>3</v>
      </c>
      <c r="BK491" s="1">
        <v>45627</v>
      </c>
      <c r="BL491" s="1">
        <v>45991</v>
      </c>
      <c r="BM491" s="1">
        <v>45627</v>
      </c>
      <c r="BN491" s="1">
        <v>45991</v>
      </c>
      <c r="BO491">
        <v>40</v>
      </c>
      <c r="BP491">
        <v>0</v>
      </c>
      <c r="BQ491">
        <v>8</v>
      </c>
      <c r="BR491">
        <v>8</v>
      </c>
      <c r="BS491">
        <v>8</v>
      </c>
      <c r="BT491">
        <v>8</v>
      </c>
      <c r="BU491">
        <v>8</v>
      </c>
      <c r="BV491">
        <v>0</v>
      </c>
      <c r="BW491" t="str">
        <f>"7:00 AM"</f>
        <v>7:00 AM</v>
      </c>
      <c r="BX491" t="str">
        <f>"4:00 PM"</f>
        <v>4:00 PM</v>
      </c>
      <c r="BY491" t="s">
        <v>159</v>
      </c>
      <c r="BZ491">
        <v>0</v>
      </c>
      <c r="CA491">
        <v>12</v>
      </c>
      <c r="CB491" t="s">
        <v>117</v>
      </c>
      <c r="CD491" t="s">
        <v>8919</v>
      </c>
      <c r="CE491" t="s">
        <v>11652</v>
      </c>
      <c r="CG491" t="s">
        <v>136</v>
      </c>
      <c r="CH491" t="s">
        <v>121</v>
      </c>
      <c r="CI491" s="6">
        <v>96950</v>
      </c>
      <c r="CJ491" s="10">
        <v>9.75</v>
      </c>
      <c r="CK491" s="10">
        <v>9.75</v>
      </c>
      <c r="CL491" s="10">
        <v>0</v>
      </c>
      <c r="CM491" s="10">
        <v>0</v>
      </c>
      <c r="CN491" t="s">
        <v>137</v>
      </c>
      <c r="CO491" t="s">
        <v>140</v>
      </c>
      <c r="CP491" t="s">
        <v>138</v>
      </c>
      <c r="CR491" t="s">
        <v>117</v>
      </c>
      <c r="CS491" t="s">
        <v>139</v>
      </c>
      <c r="CT491" t="s">
        <v>140</v>
      </c>
      <c r="CU491" t="s">
        <v>140</v>
      </c>
      <c r="CV491" t="s">
        <v>140</v>
      </c>
      <c r="CW491" t="s">
        <v>139</v>
      </c>
      <c r="CX491" t="s">
        <v>140</v>
      </c>
      <c r="CY491" t="s">
        <v>8921</v>
      </c>
      <c r="CZ491" s="8">
        <v>16702346089</v>
      </c>
      <c r="DA491" t="s">
        <v>8917</v>
      </c>
      <c r="DB491" t="s">
        <v>140</v>
      </c>
      <c r="DC491" t="s">
        <v>139</v>
      </c>
      <c r="DD491" t="s">
        <v>139</v>
      </c>
    </row>
    <row r="492" spans="1:114" ht="15" customHeight="1" x14ac:dyDescent="0.35">
      <c r="A492" t="s">
        <v>6606</v>
      </c>
      <c r="B492" t="s">
        <v>278</v>
      </c>
      <c r="C492" s="1">
        <v>45588</v>
      </c>
      <c r="D492" s="1">
        <v>45594</v>
      </c>
      <c r="E492" t="s">
        <v>116</v>
      </c>
      <c r="F492" s="1">
        <v>45769</v>
      </c>
      <c r="G492" t="s">
        <v>117</v>
      </c>
      <c r="H492" t="s">
        <v>117</v>
      </c>
      <c r="I492" t="s">
        <v>117</v>
      </c>
      <c r="J492" t="s">
        <v>6607</v>
      </c>
      <c r="L492" t="s">
        <v>6608</v>
      </c>
      <c r="M492" t="s">
        <v>140</v>
      </c>
      <c r="N492" t="s">
        <v>120</v>
      </c>
      <c r="O492" t="s">
        <v>121</v>
      </c>
      <c r="P492" s="6">
        <v>96950</v>
      </c>
      <c r="Q492" t="s">
        <v>122</v>
      </c>
      <c r="R492" t="s">
        <v>140</v>
      </c>
      <c r="S492" s="8">
        <v>16702852137</v>
      </c>
      <c r="U492" t="s">
        <v>6609</v>
      </c>
      <c r="V492">
        <v>561320</v>
      </c>
      <c r="W492" t="s">
        <v>150</v>
      </c>
      <c r="X492" t="s">
        <v>139</v>
      </c>
      <c r="Y492" t="s">
        <v>6610</v>
      </c>
      <c r="Z492" t="s">
        <v>6611</v>
      </c>
      <c r="AA492" t="s">
        <v>6612</v>
      </c>
      <c r="AB492" t="s">
        <v>270</v>
      </c>
      <c r="AC492" t="s">
        <v>6608</v>
      </c>
      <c r="AD492" t="s">
        <v>140</v>
      </c>
      <c r="AE492" t="s">
        <v>120</v>
      </c>
      <c r="AF492" t="s">
        <v>121</v>
      </c>
      <c r="AG492" s="6">
        <v>96950</v>
      </c>
      <c r="AH492" t="s">
        <v>122</v>
      </c>
      <c r="AJ492" s="8">
        <v>16702852137</v>
      </c>
      <c r="AL492" t="s">
        <v>6613</v>
      </c>
      <c r="BE492" t="str">
        <f>"41-2031.00"</f>
        <v>41-2031.00</v>
      </c>
      <c r="BF492" t="s">
        <v>1189</v>
      </c>
      <c r="BG492" t="s">
        <v>6614</v>
      </c>
      <c r="BH492" t="s">
        <v>6615</v>
      </c>
      <c r="BI492">
        <v>4</v>
      </c>
      <c r="BK492" s="1">
        <v>45771</v>
      </c>
      <c r="BL492" s="1">
        <v>46135</v>
      </c>
      <c r="BO492">
        <v>35</v>
      </c>
      <c r="BP492">
        <v>0</v>
      </c>
      <c r="BQ492">
        <v>6</v>
      </c>
      <c r="BR492">
        <v>6</v>
      </c>
      <c r="BS492">
        <v>6</v>
      </c>
      <c r="BT492">
        <v>6</v>
      </c>
      <c r="BU492">
        <v>6</v>
      </c>
      <c r="BV492">
        <v>5</v>
      </c>
      <c r="BW492" t="str">
        <f>"10:00 AM"</f>
        <v>10:00 AM</v>
      </c>
      <c r="BX492" t="str">
        <f>"5:00 PM"</f>
        <v>5:00 PM</v>
      </c>
      <c r="BY492" t="s">
        <v>159</v>
      </c>
      <c r="BZ492">
        <v>0</v>
      </c>
      <c r="CA492">
        <v>12</v>
      </c>
      <c r="CB492" t="s">
        <v>117</v>
      </c>
      <c r="CD492" t="s">
        <v>194</v>
      </c>
      <c r="CE492" t="s">
        <v>1460</v>
      </c>
      <c r="CF492" t="s">
        <v>4429</v>
      </c>
      <c r="CG492" t="s">
        <v>120</v>
      </c>
      <c r="CH492" t="s">
        <v>121</v>
      </c>
      <c r="CI492" s="6">
        <v>96950</v>
      </c>
      <c r="CJ492" s="10">
        <v>9.9</v>
      </c>
      <c r="CK492" s="10">
        <v>9.9</v>
      </c>
      <c r="CL492" s="10">
        <v>14.85</v>
      </c>
      <c r="CM492" s="10">
        <v>14.85</v>
      </c>
      <c r="CN492" t="s">
        <v>137</v>
      </c>
      <c r="CO492" t="s">
        <v>140</v>
      </c>
      <c r="CP492" t="s">
        <v>138</v>
      </c>
      <c r="CR492" t="s">
        <v>117</v>
      </c>
      <c r="CS492" t="s">
        <v>139</v>
      </c>
      <c r="CT492" t="s">
        <v>140</v>
      </c>
      <c r="CU492" t="s">
        <v>139</v>
      </c>
      <c r="CV492" t="s">
        <v>140</v>
      </c>
      <c r="CW492" t="s">
        <v>139</v>
      </c>
      <c r="CX492" t="s">
        <v>140</v>
      </c>
      <c r="CY492" t="s">
        <v>6616</v>
      </c>
      <c r="CZ492" s="8">
        <v>16702852137</v>
      </c>
      <c r="DA492" t="s">
        <v>6613</v>
      </c>
      <c r="DB492" t="s">
        <v>140</v>
      </c>
      <c r="DC492" t="s">
        <v>139</v>
      </c>
      <c r="DD492" t="s">
        <v>139</v>
      </c>
    </row>
    <row r="493" spans="1:114" ht="15" customHeight="1" x14ac:dyDescent="0.35">
      <c r="A493" t="s">
        <v>3390</v>
      </c>
      <c r="B493" t="s">
        <v>166</v>
      </c>
      <c r="C493" s="1">
        <v>45419</v>
      </c>
      <c r="D493" s="1">
        <v>45595</v>
      </c>
      <c r="E493" t="s">
        <v>116</v>
      </c>
      <c r="F493" s="1">
        <v>45564</v>
      </c>
      <c r="G493" t="s">
        <v>139</v>
      </c>
      <c r="H493" t="s">
        <v>117</v>
      </c>
      <c r="I493" t="s">
        <v>117</v>
      </c>
      <c r="J493" t="s">
        <v>3105</v>
      </c>
      <c r="L493" t="s">
        <v>135</v>
      </c>
      <c r="N493" t="s">
        <v>136</v>
      </c>
      <c r="O493" t="s">
        <v>121</v>
      </c>
      <c r="P493" s="6">
        <v>96950</v>
      </c>
      <c r="Q493" t="s">
        <v>122</v>
      </c>
      <c r="R493" t="s">
        <v>1677</v>
      </c>
      <c r="S493" s="8">
        <v>16708385436</v>
      </c>
      <c r="U493" t="s">
        <v>1722</v>
      </c>
      <c r="V493">
        <v>238290</v>
      </c>
      <c r="W493" t="s">
        <v>124</v>
      </c>
      <c r="Y493" t="s">
        <v>3391</v>
      </c>
      <c r="Z493" t="s">
        <v>3392</v>
      </c>
      <c r="AB493" t="s">
        <v>237</v>
      </c>
      <c r="AC493" t="s">
        <v>135</v>
      </c>
      <c r="AE493" t="s">
        <v>136</v>
      </c>
      <c r="AF493" t="s">
        <v>121</v>
      </c>
      <c r="AG493" s="6">
        <v>96950</v>
      </c>
      <c r="AH493" t="s">
        <v>122</v>
      </c>
      <c r="AI493" t="s">
        <v>120</v>
      </c>
      <c r="AJ493" s="8">
        <v>16708385436</v>
      </c>
      <c r="AL493" t="s">
        <v>1727</v>
      </c>
      <c r="BE493" t="str">
        <f>"35-2014.00"</f>
        <v>35-2014.00</v>
      </c>
      <c r="BF493" t="s">
        <v>191</v>
      </c>
      <c r="BG493" t="s">
        <v>3393</v>
      </c>
      <c r="BH493" t="s">
        <v>193</v>
      </c>
      <c r="BI493">
        <v>20</v>
      </c>
      <c r="BK493" s="1">
        <v>45566</v>
      </c>
      <c r="BL493" s="1">
        <v>46660</v>
      </c>
      <c r="BO493">
        <v>35</v>
      </c>
      <c r="BP493">
        <v>0</v>
      </c>
      <c r="BQ493">
        <v>7</v>
      </c>
      <c r="BR493">
        <v>7</v>
      </c>
      <c r="BS493">
        <v>7</v>
      </c>
      <c r="BT493">
        <v>7</v>
      </c>
      <c r="BU493">
        <v>7</v>
      </c>
      <c r="BV493">
        <v>0</v>
      </c>
      <c r="BW493" t="str">
        <f>"8:00 AM"</f>
        <v>8:00 AM</v>
      </c>
      <c r="BX493" t="str">
        <f>"4:00 PM"</f>
        <v>4:00 PM</v>
      </c>
      <c r="BY493" t="s">
        <v>133</v>
      </c>
      <c r="BZ493">
        <v>0</v>
      </c>
      <c r="CA493">
        <v>3</v>
      </c>
      <c r="CB493" t="s">
        <v>117</v>
      </c>
      <c r="CD493" t="s">
        <v>3108</v>
      </c>
      <c r="CE493" t="s">
        <v>135</v>
      </c>
      <c r="CG493" t="s">
        <v>136</v>
      </c>
      <c r="CH493" t="s">
        <v>121</v>
      </c>
      <c r="CI493" s="6">
        <v>96950</v>
      </c>
      <c r="CJ493" s="10">
        <v>8.69</v>
      </c>
      <c r="CK493" s="10">
        <v>8.69</v>
      </c>
      <c r="CL493" s="10">
        <v>13.03</v>
      </c>
      <c r="CM493" s="10">
        <v>13.03</v>
      </c>
      <c r="CN493" t="s">
        <v>137</v>
      </c>
      <c r="CP493" t="s">
        <v>138</v>
      </c>
      <c r="CR493" t="s">
        <v>117</v>
      </c>
      <c r="CS493" t="s">
        <v>139</v>
      </c>
      <c r="CT493" t="s">
        <v>140</v>
      </c>
      <c r="CU493" t="s">
        <v>139</v>
      </c>
      <c r="CV493" t="s">
        <v>140</v>
      </c>
      <c r="CW493" t="s">
        <v>139</v>
      </c>
      <c r="CX493" t="s">
        <v>140</v>
      </c>
      <c r="CY493" t="s">
        <v>3394</v>
      </c>
      <c r="CZ493" s="8">
        <v>16707891106</v>
      </c>
      <c r="DA493" t="s">
        <v>1727</v>
      </c>
      <c r="DB493" t="s">
        <v>411</v>
      </c>
      <c r="DC493" t="s">
        <v>139</v>
      </c>
      <c r="DD493" t="s">
        <v>117</v>
      </c>
    </row>
    <row r="494" spans="1:114" ht="15" customHeight="1" x14ac:dyDescent="0.35">
      <c r="A494" t="s">
        <v>15974</v>
      </c>
      <c r="B494" t="s">
        <v>166</v>
      </c>
      <c r="C494" s="1">
        <v>45460</v>
      </c>
      <c r="D494" s="1">
        <v>45595</v>
      </c>
      <c r="E494" t="s">
        <v>116</v>
      </c>
      <c r="F494" s="1">
        <v>45564</v>
      </c>
      <c r="G494" t="s">
        <v>139</v>
      </c>
      <c r="H494" t="s">
        <v>117</v>
      </c>
      <c r="I494" t="s">
        <v>117</v>
      </c>
      <c r="J494" t="s">
        <v>3157</v>
      </c>
      <c r="L494" t="s">
        <v>3158</v>
      </c>
      <c r="M494" t="s">
        <v>4218</v>
      </c>
      <c r="N494" t="s">
        <v>136</v>
      </c>
      <c r="O494" t="s">
        <v>121</v>
      </c>
      <c r="P494" s="6">
        <v>96950</v>
      </c>
      <c r="Q494" t="s">
        <v>122</v>
      </c>
      <c r="S494" s="8">
        <v>16702345828</v>
      </c>
      <c r="U494" t="s">
        <v>3161</v>
      </c>
      <c r="V494">
        <v>56173</v>
      </c>
      <c r="W494" t="s">
        <v>124</v>
      </c>
      <c r="Y494" t="s">
        <v>3162</v>
      </c>
      <c r="Z494" t="s">
        <v>3163</v>
      </c>
      <c r="AB494" t="s">
        <v>205</v>
      </c>
      <c r="AC494" t="s">
        <v>3158</v>
      </c>
      <c r="AD494" t="s">
        <v>4218</v>
      </c>
      <c r="AE494" t="s">
        <v>136</v>
      </c>
      <c r="AF494" t="s">
        <v>121</v>
      </c>
      <c r="AG494" s="6">
        <v>96950</v>
      </c>
      <c r="AH494" t="s">
        <v>122</v>
      </c>
      <c r="AJ494" s="8">
        <v>16702345828</v>
      </c>
      <c r="AL494" t="s">
        <v>3164</v>
      </c>
      <c r="AM494" t="s">
        <v>600</v>
      </c>
      <c r="AN494" t="s">
        <v>631</v>
      </c>
      <c r="AO494" t="s">
        <v>3165</v>
      </c>
      <c r="AQ494" t="s">
        <v>3166</v>
      </c>
      <c r="AR494" t="s">
        <v>4220</v>
      </c>
      <c r="AS494" t="s">
        <v>136</v>
      </c>
      <c r="AT494" t="s">
        <v>121</v>
      </c>
      <c r="AU494" s="6">
        <v>96950</v>
      </c>
      <c r="AV494" t="s">
        <v>122</v>
      </c>
      <c r="AX494" s="8">
        <v>16702872946</v>
      </c>
      <c r="AZ494" t="s">
        <v>3168</v>
      </c>
      <c r="BA494" t="s">
        <v>3169</v>
      </c>
      <c r="BB494" t="s">
        <v>3170</v>
      </c>
      <c r="BE494" t="str">
        <f>"37-3011.00"</f>
        <v>37-3011.00</v>
      </c>
      <c r="BF494" t="s">
        <v>177</v>
      </c>
      <c r="BG494" t="s">
        <v>15975</v>
      </c>
      <c r="BH494" t="s">
        <v>4300</v>
      </c>
      <c r="BI494">
        <v>1</v>
      </c>
      <c r="BK494" s="1">
        <v>45566</v>
      </c>
      <c r="BL494" s="1">
        <v>46660</v>
      </c>
      <c r="BO494">
        <v>40</v>
      </c>
      <c r="BP494">
        <v>0</v>
      </c>
      <c r="BQ494">
        <v>8</v>
      </c>
      <c r="BR494">
        <v>8</v>
      </c>
      <c r="BS494">
        <v>8</v>
      </c>
      <c r="BT494">
        <v>8</v>
      </c>
      <c r="BU494">
        <v>8</v>
      </c>
      <c r="BV494">
        <v>0</v>
      </c>
      <c r="BW494" t="str">
        <f>"8:00 AM"</f>
        <v>8:00 AM</v>
      </c>
      <c r="BX494" t="str">
        <f>"5:00 PM"</f>
        <v>5:00 PM</v>
      </c>
      <c r="BY494" t="s">
        <v>133</v>
      </c>
      <c r="BZ494">
        <v>0</v>
      </c>
      <c r="CA494">
        <v>3</v>
      </c>
      <c r="CB494" t="s">
        <v>117</v>
      </c>
      <c r="CD494" t="s">
        <v>162</v>
      </c>
      <c r="CE494" t="s">
        <v>3158</v>
      </c>
      <c r="CF494" t="s">
        <v>4218</v>
      </c>
      <c r="CG494" t="s">
        <v>136</v>
      </c>
      <c r="CH494" t="s">
        <v>121</v>
      </c>
      <c r="CI494" s="6">
        <v>96950</v>
      </c>
      <c r="CJ494" s="10">
        <v>8.26</v>
      </c>
      <c r="CK494" s="10">
        <v>8.26</v>
      </c>
      <c r="CL494" s="10">
        <v>12.39</v>
      </c>
      <c r="CM494" s="10">
        <v>12.39</v>
      </c>
      <c r="CN494" t="s">
        <v>137</v>
      </c>
      <c r="CO494" t="s">
        <v>162</v>
      </c>
      <c r="CP494" t="s">
        <v>138</v>
      </c>
      <c r="CR494" t="s">
        <v>117</v>
      </c>
      <c r="CS494" t="s">
        <v>139</v>
      </c>
      <c r="CT494" t="s">
        <v>140</v>
      </c>
      <c r="CU494" t="s">
        <v>139</v>
      </c>
      <c r="CV494" t="s">
        <v>140</v>
      </c>
      <c r="CW494" t="s">
        <v>139</v>
      </c>
      <c r="CX494" t="s">
        <v>140</v>
      </c>
      <c r="CY494" t="s">
        <v>7228</v>
      </c>
      <c r="CZ494" s="8">
        <v>16702345828</v>
      </c>
      <c r="DA494" t="s">
        <v>3164</v>
      </c>
      <c r="DB494" t="s">
        <v>140</v>
      </c>
      <c r="DC494" t="s">
        <v>139</v>
      </c>
      <c r="DD494" t="s">
        <v>117</v>
      </c>
      <c r="DE494" t="s">
        <v>631</v>
      </c>
      <c r="DF494" t="s">
        <v>3165</v>
      </c>
      <c r="DH494" t="s">
        <v>3170</v>
      </c>
      <c r="DI494" t="s">
        <v>3169</v>
      </c>
      <c r="DJ494" t="s">
        <v>3168</v>
      </c>
    </row>
    <row r="495" spans="1:114" ht="15" customHeight="1" x14ac:dyDescent="0.35">
      <c r="A495" t="s">
        <v>6481</v>
      </c>
      <c r="B495" t="s">
        <v>166</v>
      </c>
      <c r="C495" s="1">
        <v>45461</v>
      </c>
      <c r="D495" s="1">
        <v>45595</v>
      </c>
      <c r="E495" t="s">
        <v>116</v>
      </c>
      <c r="F495" s="1">
        <v>45564</v>
      </c>
      <c r="G495" t="s">
        <v>117</v>
      </c>
      <c r="H495" t="s">
        <v>117</v>
      </c>
      <c r="I495" t="s">
        <v>117</v>
      </c>
      <c r="J495" t="s">
        <v>3157</v>
      </c>
      <c r="L495" t="s">
        <v>3158</v>
      </c>
      <c r="M495" t="s">
        <v>3159</v>
      </c>
      <c r="N495" t="s">
        <v>3160</v>
      </c>
      <c r="O495" t="s">
        <v>121</v>
      </c>
      <c r="P495" s="6">
        <v>96950</v>
      </c>
      <c r="Q495" t="s">
        <v>122</v>
      </c>
      <c r="S495" s="8">
        <v>16702345828</v>
      </c>
      <c r="U495" t="s">
        <v>3161</v>
      </c>
      <c r="V495">
        <v>2362</v>
      </c>
      <c r="W495" t="s">
        <v>124</v>
      </c>
      <c r="Y495" t="s">
        <v>3162</v>
      </c>
      <c r="Z495" t="s">
        <v>3163</v>
      </c>
      <c r="AB495" t="s">
        <v>205</v>
      </c>
      <c r="AC495" t="s">
        <v>3158</v>
      </c>
      <c r="AD495" t="s">
        <v>3159</v>
      </c>
      <c r="AE495" t="s">
        <v>3160</v>
      </c>
      <c r="AF495" t="s">
        <v>121</v>
      </c>
      <c r="AG495" s="6">
        <v>96950</v>
      </c>
      <c r="AH495" t="s">
        <v>122</v>
      </c>
      <c r="AJ495" s="8">
        <v>16702345828</v>
      </c>
      <c r="AL495" t="s">
        <v>3164</v>
      </c>
      <c r="AM495" t="s">
        <v>600</v>
      </c>
      <c r="AN495" t="s">
        <v>631</v>
      </c>
      <c r="AO495" t="s">
        <v>3165</v>
      </c>
      <c r="AQ495" t="s">
        <v>3166</v>
      </c>
      <c r="AR495" t="s">
        <v>3167</v>
      </c>
      <c r="AS495" t="s">
        <v>136</v>
      </c>
      <c r="AT495" t="s">
        <v>121</v>
      </c>
      <c r="AU495" s="6">
        <v>96950</v>
      </c>
      <c r="AV495" t="s">
        <v>122</v>
      </c>
      <c r="AX495" s="8">
        <v>16702872946</v>
      </c>
      <c r="AZ495" t="s">
        <v>3168</v>
      </c>
      <c r="BA495" t="s">
        <v>3169</v>
      </c>
      <c r="BB495" t="s">
        <v>3170</v>
      </c>
      <c r="BE495" t="str">
        <f>"17-3022.00"</f>
        <v>17-3022.00</v>
      </c>
      <c r="BF495" t="s">
        <v>456</v>
      </c>
      <c r="BG495" t="s">
        <v>6482</v>
      </c>
      <c r="BH495" t="s">
        <v>734</v>
      </c>
      <c r="BI495">
        <v>4</v>
      </c>
      <c r="BK495" s="1">
        <v>45566</v>
      </c>
      <c r="BL495" s="1">
        <v>45930</v>
      </c>
      <c r="BO495">
        <v>40</v>
      </c>
      <c r="BP495">
        <v>0</v>
      </c>
      <c r="BQ495">
        <v>8</v>
      </c>
      <c r="BR495">
        <v>8</v>
      </c>
      <c r="BS495">
        <v>8</v>
      </c>
      <c r="BT495">
        <v>8</v>
      </c>
      <c r="BU495">
        <v>8</v>
      </c>
      <c r="BV495">
        <v>0</v>
      </c>
      <c r="BW495" t="str">
        <f>"8:00 AM"</f>
        <v>8:00 AM</v>
      </c>
      <c r="BX495" t="str">
        <f>"5:00 PM"</f>
        <v>5:00 PM</v>
      </c>
      <c r="BY495" t="s">
        <v>459</v>
      </c>
      <c r="BZ495">
        <v>0</v>
      </c>
      <c r="CA495">
        <v>24</v>
      </c>
      <c r="CB495" t="s">
        <v>117</v>
      </c>
      <c r="CD495" t="s">
        <v>162</v>
      </c>
      <c r="CE495" t="s">
        <v>3158</v>
      </c>
      <c r="CF495" t="s">
        <v>3159</v>
      </c>
      <c r="CG495" t="s">
        <v>3160</v>
      </c>
      <c r="CH495" t="s">
        <v>121</v>
      </c>
      <c r="CI495" s="6">
        <v>96950</v>
      </c>
      <c r="CJ495" s="10">
        <v>17.760000000000002</v>
      </c>
      <c r="CK495" s="10">
        <v>17.760000000000002</v>
      </c>
      <c r="CL495" s="10">
        <v>26.64</v>
      </c>
      <c r="CM495" s="10">
        <v>26.64</v>
      </c>
      <c r="CN495" t="s">
        <v>137</v>
      </c>
      <c r="CO495" t="s">
        <v>162</v>
      </c>
      <c r="CP495" t="s">
        <v>138</v>
      </c>
      <c r="CR495" t="s">
        <v>117</v>
      </c>
      <c r="CS495" t="s">
        <v>139</v>
      </c>
      <c r="CT495" t="s">
        <v>140</v>
      </c>
      <c r="CU495" t="s">
        <v>139</v>
      </c>
      <c r="CV495" t="s">
        <v>140</v>
      </c>
      <c r="CW495" t="s">
        <v>139</v>
      </c>
      <c r="CX495" t="s">
        <v>140</v>
      </c>
      <c r="CY495" t="s">
        <v>6483</v>
      </c>
      <c r="CZ495" s="8">
        <v>16702345828</v>
      </c>
      <c r="DA495" t="s">
        <v>3164</v>
      </c>
      <c r="DB495" t="s">
        <v>140</v>
      </c>
      <c r="DC495" t="s">
        <v>139</v>
      </c>
      <c r="DD495" t="s">
        <v>117</v>
      </c>
      <c r="DE495" t="s">
        <v>631</v>
      </c>
      <c r="DF495" t="s">
        <v>3165</v>
      </c>
      <c r="DH495" t="s">
        <v>3170</v>
      </c>
      <c r="DI495" t="s">
        <v>3169</v>
      </c>
      <c r="DJ495" t="s">
        <v>3168</v>
      </c>
    </row>
    <row r="496" spans="1:114" ht="15" customHeight="1" x14ac:dyDescent="0.35">
      <c r="A496" t="s">
        <v>6670</v>
      </c>
      <c r="B496" t="s">
        <v>166</v>
      </c>
      <c r="C496" s="1">
        <v>45461</v>
      </c>
      <c r="D496" s="1">
        <v>45595</v>
      </c>
      <c r="E496" t="s">
        <v>116</v>
      </c>
      <c r="F496" s="1">
        <v>45564</v>
      </c>
      <c r="G496" t="s">
        <v>117</v>
      </c>
      <c r="H496" t="s">
        <v>117</v>
      </c>
      <c r="I496" t="s">
        <v>117</v>
      </c>
      <c r="J496" t="s">
        <v>3157</v>
      </c>
      <c r="L496" t="s">
        <v>3158</v>
      </c>
      <c r="M496" t="s">
        <v>3159</v>
      </c>
      <c r="N496" t="s">
        <v>3160</v>
      </c>
      <c r="O496" t="s">
        <v>121</v>
      </c>
      <c r="P496" s="6">
        <v>96950</v>
      </c>
      <c r="Q496" t="s">
        <v>122</v>
      </c>
      <c r="S496" s="8">
        <v>16702345828</v>
      </c>
      <c r="U496" t="s">
        <v>3161</v>
      </c>
      <c r="V496">
        <v>2362</v>
      </c>
      <c r="W496" t="s">
        <v>124</v>
      </c>
      <c r="Y496" t="s">
        <v>3162</v>
      </c>
      <c r="Z496" t="s">
        <v>3163</v>
      </c>
      <c r="AB496" t="s">
        <v>205</v>
      </c>
      <c r="AC496" t="s">
        <v>3158</v>
      </c>
      <c r="AD496" t="s">
        <v>3159</v>
      </c>
      <c r="AE496" t="s">
        <v>3160</v>
      </c>
      <c r="AF496" t="s">
        <v>121</v>
      </c>
      <c r="AG496" s="6">
        <v>96950</v>
      </c>
      <c r="AH496" t="s">
        <v>122</v>
      </c>
      <c r="AJ496" s="8">
        <v>16702345828</v>
      </c>
      <c r="AL496" t="s">
        <v>3164</v>
      </c>
      <c r="AM496" t="s">
        <v>600</v>
      </c>
      <c r="AN496" t="s">
        <v>631</v>
      </c>
      <c r="AO496" t="s">
        <v>3165</v>
      </c>
      <c r="AQ496" t="s">
        <v>3166</v>
      </c>
      <c r="AR496" t="s">
        <v>6671</v>
      </c>
      <c r="AS496" t="s">
        <v>136</v>
      </c>
      <c r="AT496" t="s">
        <v>121</v>
      </c>
      <c r="AU496" s="6">
        <v>96950</v>
      </c>
      <c r="AV496" t="s">
        <v>122</v>
      </c>
      <c r="AX496" s="8">
        <v>16702872946</v>
      </c>
      <c r="AZ496" t="s">
        <v>3168</v>
      </c>
      <c r="BA496" t="s">
        <v>3169</v>
      </c>
      <c r="BB496" t="s">
        <v>3170</v>
      </c>
      <c r="BE496" t="str">
        <f>"49-9071.00"</f>
        <v>49-9071.00</v>
      </c>
      <c r="BF496" t="s">
        <v>156</v>
      </c>
      <c r="BG496" t="s">
        <v>6672</v>
      </c>
      <c r="BH496" t="s">
        <v>4780</v>
      </c>
      <c r="BI496">
        <v>2</v>
      </c>
      <c r="BK496" s="1">
        <v>45566</v>
      </c>
      <c r="BL496" s="1">
        <v>45930</v>
      </c>
      <c r="BO496">
        <v>40</v>
      </c>
      <c r="BP496">
        <v>0</v>
      </c>
      <c r="BQ496">
        <v>8</v>
      </c>
      <c r="BR496">
        <v>8</v>
      </c>
      <c r="BS496">
        <v>8</v>
      </c>
      <c r="BT496">
        <v>8</v>
      </c>
      <c r="BU496">
        <v>8</v>
      </c>
      <c r="BV496">
        <v>0</v>
      </c>
      <c r="BW496" t="str">
        <f>"8:00 AM"</f>
        <v>8:00 AM</v>
      </c>
      <c r="BX496" t="str">
        <f>"5:00 PM"</f>
        <v>5:00 PM</v>
      </c>
      <c r="BY496" t="s">
        <v>159</v>
      </c>
      <c r="BZ496">
        <v>0</v>
      </c>
      <c r="CA496">
        <v>24</v>
      </c>
      <c r="CB496" t="s">
        <v>117</v>
      </c>
      <c r="CD496" t="s">
        <v>162</v>
      </c>
      <c r="CE496" t="s">
        <v>3158</v>
      </c>
      <c r="CF496" t="s">
        <v>3159</v>
      </c>
      <c r="CG496" t="s">
        <v>3160</v>
      </c>
      <c r="CH496" t="s">
        <v>121</v>
      </c>
      <c r="CI496" s="6">
        <v>96950</v>
      </c>
      <c r="CJ496" s="10">
        <v>9.5399999999999991</v>
      </c>
      <c r="CK496" s="10">
        <v>9.5399999999999991</v>
      </c>
      <c r="CL496" s="10">
        <v>14.31</v>
      </c>
      <c r="CM496" s="10">
        <v>14.31</v>
      </c>
      <c r="CN496" t="s">
        <v>137</v>
      </c>
      <c r="CO496" t="s">
        <v>162</v>
      </c>
      <c r="CP496" t="s">
        <v>138</v>
      </c>
      <c r="CR496" t="s">
        <v>117</v>
      </c>
      <c r="CS496" t="s">
        <v>139</v>
      </c>
      <c r="CT496" t="s">
        <v>140</v>
      </c>
      <c r="CU496" t="s">
        <v>139</v>
      </c>
      <c r="CV496" t="s">
        <v>140</v>
      </c>
      <c r="CW496" t="s">
        <v>139</v>
      </c>
      <c r="CX496" t="s">
        <v>140</v>
      </c>
      <c r="CY496" t="s">
        <v>6673</v>
      </c>
      <c r="CZ496" s="8">
        <v>16702345828</v>
      </c>
      <c r="DA496" t="s">
        <v>3164</v>
      </c>
      <c r="DB496" t="s">
        <v>140</v>
      </c>
      <c r="DC496" t="s">
        <v>139</v>
      </c>
      <c r="DD496" t="s">
        <v>117</v>
      </c>
      <c r="DE496" t="s">
        <v>631</v>
      </c>
      <c r="DF496" t="s">
        <v>3165</v>
      </c>
      <c r="DH496" t="s">
        <v>3170</v>
      </c>
      <c r="DI496" t="s">
        <v>3169</v>
      </c>
      <c r="DJ496" t="s">
        <v>3168</v>
      </c>
    </row>
    <row r="497" spans="1:114" ht="15" customHeight="1" x14ac:dyDescent="0.35">
      <c r="A497" t="s">
        <v>14281</v>
      </c>
      <c r="B497" t="s">
        <v>166</v>
      </c>
      <c r="C497" s="1">
        <v>45462</v>
      </c>
      <c r="D497" s="1">
        <v>45595</v>
      </c>
      <c r="E497" t="s">
        <v>116</v>
      </c>
      <c r="F497" s="1">
        <v>45590</v>
      </c>
      <c r="G497" t="s">
        <v>117</v>
      </c>
      <c r="H497" t="s">
        <v>117</v>
      </c>
      <c r="I497" t="s">
        <v>117</v>
      </c>
      <c r="J497" t="s">
        <v>3157</v>
      </c>
      <c r="L497" t="s">
        <v>3158</v>
      </c>
      <c r="M497" t="s">
        <v>3159</v>
      </c>
      <c r="N497" t="s">
        <v>3160</v>
      </c>
      <c r="O497" t="s">
        <v>121</v>
      </c>
      <c r="P497" s="6">
        <v>96950</v>
      </c>
      <c r="Q497" t="s">
        <v>122</v>
      </c>
      <c r="S497" s="8">
        <v>16702345828</v>
      </c>
      <c r="U497" t="s">
        <v>3161</v>
      </c>
      <c r="V497">
        <v>2362</v>
      </c>
      <c r="W497" t="s">
        <v>124</v>
      </c>
      <c r="Y497" t="s">
        <v>3162</v>
      </c>
      <c r="Z497" t="s">
        <v>3163</v>
      </c>
      <c r="AB497" t="s">
        <v>205</v>
      </c>
      <c r="AC497" t="s">
        <v>3158</v>
      </c>
      <c r="AD497" t="s">
        <v>3159</v>
      </c>
      <c r="AE497" t="s">
        <v>3160</v>
      </c>
      <c r="AF497" t="s">
        <v>121</v>
      </c>
      <c r="AG497" s="6">
        <v>96950</v>
      </c>
      <c r="AH497" t="s">
        <v>122</v>
      </c>
      <c r="AJ497" s="8">
        <v>16702345828</v>
      </c>
      <c r="AL497" t="s">
        <v>3164</v>
      </c>
      <c r="AM497" t="s">
        <v>600</v>
      </c>
      <c r="AN497" t="s">
        <v>631</v>
      </c>
      <c r="AO497" t="s">
        <v>3165</v>
      </c>
      <c r="AQ497" t="s">
        <v>3166</v>
      </c>
      <c r="AR497" t="s">
        <v>3167</v>
      </c>
      <c r="AS497" t="s">
        <v>136</v>
      </c>
      <c r="AT497" t="s">
        <v>121</v>
      </c>
      <c r="AU497" s="6">
        <v>96950</v>
      </c>
      <c r="AV497" t="s">
        <v>122</v>
      </c>
      <c r="AX497" s="8">
        <v>16702872946</v>
      </c>
      <c r="AZ497" t="s">
        <v>3168</v>
      </c>
      <c r="BA497" t="s">
        <v>3169</v>
      </c>
      <c r="BB497" t="s">
        <v>3170</v>
      </c>
      <c r="BE497" t="str">
        <f>"17-3022.00"</f>
        <v>17-3022.00</v>
      </c>
      <c r="BF497" t="s">
        <v>456</v>
      </c>
      <c r="BG497" t="s">
        <v>6482</v>
      </c>
      <c r="BH497" t="s">
        <v>734</v>
      </c>
      <c r="BI497">
        <v>2</v>
      </c>
      <c r="BK497" s="1">
        <v>45592</v>
      </c>
      <c r="BL497" s="1">
        <v>45956</v>
      </c>
      <c r="BO497">
        <v>40</v>
      </c>
      <c r="BP497">
        <v>0</v>
      </c>
      <c r="BQ497">
        <v>8</v>
      </c>
      <c r="BR497">
        <v>8</v>
      </c>
      <c r="BS497">
        <v>8</v>
      </c>
      <c r="BT497">
        <v>8</v>
      </c>
      <c r="BU497">
        <v>8</v>
      </c>
      <c r="BV497">
        <v>0</v>
      </c>
      <c r="BW497" t="str">
        <f>"8:00 AM"</f>
        <v>8:00 AM</v>
      </c>
      <c r="BX497" t="str">
        <f>"5:00 PM"</f>
        <v>5:00 PM</v>
      </c>
      <c r="BY497" t="s">
        <v>459</v>
      </c>
      <c r="BZ497">
        <v>0</v>
      </c>
      <c r="CA497">
        <v>24</v>
      </c>
      <c r="CB497" t="s">
        <v>117</v>
      </c>
      <c r="CD497" t="s">
        <v>162</v>
      </c>
      <c r="CE497" t="s">
        <v>3158</v>
      </c>
      <c r="CF497" t="s">
        <v>3159</v>
      </c>
      <c r="CG497" t="s">
        <v>3160</v>
      </c>
      <c r="CH497" t="s">
        <v>121</v>
      </c>
      <c r="CI497" s="6">
        <v>96950</v>
      </c>
      <c r="CJ497" s="10">
        <v>17.760000000000002</v>
      </c>
      <c r="CK497" s="10">
        <v>17.760000000000002</v>
      </c>
      <c r="CL497" s="10">
        <v>26.64</v>
      </c>
      <c r="CM497" s="10">
        <v>26.64</v>
      </c>
      <c r="CN497" t="s">
        <v>137</v>
      </c>
      <c r="CO497" t="s">
        <v>162</v>
      </c>
      <c r="CP497" t="s">
        <v>138</v>
      </c>
      <c r="CR497" t="s">
        <v>117</v>
      </c>
      <c r="CS497" t="s">
        <v>139</v>
      </c>
      <c r="CT497" t="s">
        <v>140</v>
      </c>
      <c r="CU497" t="s">
        <v>139</v>
      </c>
      <c r="CV497" t="s">
        <v>140</v>
      </c>
      <c r="CW497" t="s">
        <v>139</v>
      </c>
      <c r="CX497" t="s">
        <v>140</v>
      </c>
      <c r="CY497" t="s">
        <v>14282</v>
      </c>
      <c r="CZ497" s="8">
        <v>16702345828</v>
      </c>
      <c r="DA497" t="s">
        <v>3164</v>
      </c>
      <c r="DB497" t="s">
        <v>140</v>
      </c>
      <c r="DC497" t="s">
        <v>139</v>
      </c>
      <c r="DD497" t="s">
        <v>117</v>
      </c>
      <c r="DE497" t="s">
        <v>631</v>
      </c>
      <c r="DF497" t="s">
        <v>3165</v>
      </c>
      <c r="DH497" t="s">
        <v>3170</v>
      </c>
      <c r="DI497" t="s">
        <v>3169</v>
      </c>
      <c r="DJ497" t="s">
        <v>3168</v>
      </c>
    </row>
    <row r="498" spans="1:114" ht="15" customHeight="1" x14ac:dyDescent="0.35">
      <c r="A498" t="s">
        <v>12712</v>
      </c>
      <c r="B498" t="s">
        <v>166</v>
      </c>
      <c r="C498" s="1">
        <v>45462</v>
      </c>
      <c r="D498" s="1">
        <v>45595</v>
      </c>
      <c r="E498" t="s">
        <v>116</v>
      </c>
      <c r="F498" s="1">
        <v>45590</v>
      </c>
      <c r="G498" t="s">
        <v>117</v>
      </c>
      <c r="H498" t="s">
        <v>117</v>
      </c>
      <c r="I498" t="s">
        <v>117</v>
      </c>
      <c r="J498" t="s">
        <v>3157</v>
      </c>
      <c r="L498" t="s">
        <v>3158</v>
      </c>
      <c r="M498" t="s">
        <v>3159</v>
      </c>
      <c r="N498" t="s">
        <v>3160</v>
      </c>
      <c r="O498" t="s">
        <v>121</v>
      </c>
      <c r="P498" s="6">
        <v>96950</v>
      </c>
      <c r="Q498" t="s">
        <v>122</v>
      </c>
      <c r="S498" s="8">
        <v>16702345828</v>
      </c>
      <c r="U498" t="s">
        <v>3161</v>
      </c>
      <c r="V498">
        <v>2389</v>
      </c>
      <c r="W498" t="s">
        <v>124</v>
      </c>
      <c r="Y498" t="s">
        <v>3162</v>
      </c>
      <c r="Z498" t="s">
        <v>3163</v>
      </c>
      <c r="AB498" t="s">
        <v>205</v>
      </c>
      <c r="AC498" t="s">
        <v>3158</v>
      </c>
      <c r="AD498" t="s">
        <v>3159</v>
      </c>
      <c r="AE498" t="s">
        <v>3160</v>
      </c>
      <c r="AF498" t="s">
        <v>121</v>
      </c>
      <c r="AG498" s="6">
        <v>96950</v>
      </c>
      <c r="AH498" t="s">
        <v>122</v>
      </c>
      <c r="AJ498" s="8">
        <v>16702345828</v>
      </c>
      <c r="AL498" t="s">
        <v>3164</v>
      </c>
      <c r="AM498" t="s">
        <v>600</v>
      </c>
      <c r="AN498" t="s">
        <v>631</v>
      </c>
      <c r="AO498" t="s">
        <v>3165</v>
      </c>
      <c r="AQ498" t="s">
        <v>3166</v>
      </c>
      <c r="AR498" t="s">
        <v>3167</v>
      </c>
      <c r="AS498" t="s">
        <v>136</v>
      </c>
      <c r="AT498" t="s">
        <v>121</v>
      </c>
      <c r="AU498" s="6">
        <v>96950</v>
      </c>
      <c r="AV498" t="s">
        <v>122</v>
      </c>
      <c r="AX498" s="8">
        <v>16702872946</v>
      </c>
      <c r="AZ498" t="s">
        <v>3168</v>
      </c>
      <c r="BA498" t="s">
        <v>3169</v>
      </c>
      <c r="BB498" t="s">
        <v>3170</v>
      </c>
      <c r="BE498" t="str">
        <f>"49-3021.00"</f>
        <v>49-3021.00</v>
      </c>
      <c r="BF498" t="s">
        <v>3171</v>
      </c>
      <c r="BG498" t="s">
        <v>3172</v>
      </c>
      <c r="BH498" t="s">
        <v>3173</v>
      </c>
      <c r="BI498">
        <v>4</v>
      </c>
      <c r="BK498" s="1">
        <v>45592</v>
      </c>
      <c r="BL498" s="1">
        <v>45956</v>
      </c>
      <c r="BO498">
        <v>40</v>
      </c>
      <c r="BP498">
        <v>0</v>
      </c>
      <c r="BQ498">
        <v>8</v>
      </c>
      <c r="BR498">
        <v>8</v>
      </c>
      <c r="BS498">
        <v>8</v>
      </c>
      <c r="BT498">
        <v>8</v>
      </c>
      <c r="BU498">
        <v>8</v>
      </c>
      <c r="BV498">
        <v>0</v>
      </c>
      <c r="BW498" t="str">
        <f>"8:00 AM"</f>
        <v>8:00 AM</v>
      </c>
      <c r="BX498" t="str">
        <f>"5:00 PM"</f>
        <v>5:00 PM</v>
      </c>
      <c r="BY498" t="s">
        <v>159</v>
      </c>
      <c r="BZ498">
        <v>0</v>
      </c>
      <c r="CA498">
        <v>12</v>
      </c>
      <c r="CB498" t="s">
        <v>117</v>
      </c>
      <c r="CD498" t="s">
        <v>162</v>
      </c>
      <c r="CE498" t="s">
        <v>3158</v>
      </c>
      <c r="CF498" t="s">
        <v>3159</v>
      </c>
      <c r="CG498" t="s">
        <v>3160</v>
      </c>
      <c r="CH498" t="s">
        <v>121</v>
      </c>
      <c r="CI498" s="6">
        <v>96950</v>
      </c>
      <c r="CJ498" s="10">
        <v>10.15</v>
      </c>
      <c r="CK498" s="10">
        <v>10.15</v>
      </c>
      <c r="CL498" s="10">
        <v>15.23</v>
      </c>
      <c r="CM498" s="10">
        <v>15.23</v>
      </c>
      <c r="CN498" t="s">
        <v>137</v>
      </c>
      <c r="CO498" t="s">
        <v>162</v>
      </c>
      <c r="CP498" t="s">
        <v>138</v>
      </c>
      <c r="CR498" t="s">
        <v>117</v>
      </c>
      <c r="CS498" t="s">
        <v>139</v>
      </c>
      <c r="CT498" t="s">
        <v>140</v>
      </c>
      <c r="CU498" t="s">
        <v>139</v>
      </c>
      <c r="CV498" t="s">
        <v>140</v>
      </c>
      <c r="CW498" t="s">
        <v>139</v>
      </c>
      <c r="CX498" t="s">
        <v>140</v>
      </c>
      <c r="CY498" t="s">
        <v>4164</v>
      </c>
      <c r="CZ498" s="8">
        <v>16702345828</v>
      </c>
      <c r="DA498" t="s">
        <v>3164</v>
      </c>
      <c r="DB498" t="s">
        <v>140</v>
      </c>
      <c r="DC498" t="s">
        <v>139</v>
      </c>
      <c r="DD498" t="s">
        <v>117</v>
      </c>
      <c r="DE498" t="s">
        <v>631</v>
      </c>
      <c r="DF498" t="s">
        <v>3165</v>
      </c>
      <c r="DH498" t="s">
        <v>3170</v>
      </c>
      <c r="DI498" t="s">
        <v>3169</v>
      </c>
      <c r="DJ498" t="s">
        <v>3168</v>
      </c>
    </row>
    <row r="499" spans="1:114" ht="15" customHeight="1" x14ac:dyDescent="0.35">
      <c r="A499" t="s">
        <v>6356</v>
      </c>
      <c r="B499" t="s">
        <v>166</v>
      </c>
      <c r="C499" s="1">
        <v>45468</v>
      </c>
      <c r="D499" s="1">
        <v>45595</v>
      </c>
      <c r="E499" t="s">
        <v>116</v>
      </c>
      <c r="F499" s="1">
        <v>45590</v>
      </c>
      <c r="G499" t="s">
        <v>117</v>
      </c>
      <c r="H499" t="s">
        <v>117</v>
      </c>
      <c r="I499" t="s">
        <v>117</v>
      </c>
      <c r="J499" t="s">
        <v>3157</v>
      </c>
      <c r="L499" t="s">
        <v>3158</v>
      </c>
      <c r="M499" t="s">
        <v>3159</v>
      </c>
      <c r="N499" t="s">
        <v>3160</v>
      </c>
      <c r="O499" t="s">
        <v>121</v>
      </c>
      <c r="P499" s="6">
        <v>96950</v>
      </c>
      <c r="Q499" t="s">
        <v>122</v>
      </c>
      <c r="S499" s="8">
        <v>16702345828</v>
      </c>
      <c r="U499" t="s">
        <v>3161</v>
      </c>
      <c r="V499">
        <v>3273</v>
      </c>
      <c r="W499" t="s">
        <v>124</v>
      </c>
      <c r="Y499" t="s">
        <v>3162</v>
      </c>
      <c r="Z499" t="s">
        <v>3163</v>
      </c>
      <c r="AB499" t="s">
        <v>205</v>
      </c>
      <c r="AC499" t="s">
        <v>3158</v>
      </c>
      <c r="AD499" t="s">
        <v>3159</v>
      </c>
      <c r="AE499" t="s">
        <v>3160</v>
      </c>
      <c r="AF499" t="s">
        <v>121</v>
      </c>
      <c r="AG499" s="6">
        <v>96950</v>
      </c>
      <c r="AH499" t="s">
        <v>122</v>
      </c>
      <c r="AJ499" s="8">
        <v>16702345828</v>
      </c>
      <c r="AL499" t="s">
        <v>3164</v>
      </c>
      <c r="AM499" t="s">
        <v>600</v>
      </c>
      <c r="AN499" t="s">
        <v>631</v>
      </c>
      <c r="AO499" t="s">
        <v>3165</v>
      </c>
      <c r="AQ499" t="s">
        <v>3166</v>
      </c>
      <c r="AR499" t="s">
        <v>3167</v>
      </c>
      <c r="AS499" t="s">
        <v>136</v>
      </c>
      <c r="AT499" t="s">
        <v>121</v>
      </c>
      <c r="AU499" s="6">
        <v>96950</v>
      </c>
      <c r="AV499" t="s">
        <v>122</v>
      </c>
      <c r="AX499" s="8">
        <v>16702872946</v>
      </c>
      <c r="AZ499" t="s">
        <v>3168</v>
      </c>
      <c r="BA499" t="s">
        <v>3169</v>
      </c>
      <c r="BB499" t="s">
        <v>3170</v>
      </c>
      <c r="BE499" t="str">
        <f>"51-9195.00"</f>
        <v>51-9195.00</v>
      </c>
      <c r="BF499" t="s">
        <v>6357</v>
      </c>
      <c r="BG499" t="s">
        <v>6358</v>
      </c>
      <c r="BH499" t="s">
        <v>6359</v>
      </c>
      <c r="BI499">
        <v>1</v>
      </c>
      <c r="BK499" s="1">
        <v>45592</v>
      </c>
      <c r="BL499" s="1">
        <v>45956</v>
      </c>
      <c r="BO499">
        <v>40</v>
      </c>
      <c r="BP499">
        <v>0</v>
      </c>
      <c r="BQ499">
        <v>8</v>
      </c>
      <c r="BR499">
        <v>8</v>
      </c>
      <c r="BS499">
        <v>8</v>
      </c>
      <c r="BT499">
        <v>8</v>
      </c>
      <c r="BU499">
        <v>8</v>
      </c>
      <c r="BV499">
        <v>0</v>
      </c>
      <c r="BW499" t="str">
        <f>"8:00 AM"</f>
        <v>8:00 AM</v>
      </c>
      <c r="BX499" t="str">
        <f>"5:00 PM"</f>
        <v>5:00 PM</v>
      </c>
      <c r="BY499" t="s">
        <v>133</v>
      </c>
      <c r="BZ499">
        <v>0</v>
      </c>
      <c r="CA499">
        <v>12</v>
      </c>
      <c r="CB499" t="s">
        <v>117</v>
      </c>
      <c r="CD499" t="s">
        <v>162</v>
      </c>
      <c r="CE499" t="s">
        <v>3158</v>
      </c>
      <c r="CF499" t="s">
        <v>3159</v>
      </c>
      <c r="CG499" t="s">
        <v>3160</v>
      </c>
      <c r="CH499" t="s">
        <v>121</v>
      </c>
      <c r="CI499" s="6">
        <v>96950</v>
      </c>
      <c r="CJ499" s="10">
        <v>13.43</v>
      </c>
      <c r="CK499" s="10">
        <v>13.43</v>
      </c>
      <c r="CL499" s="10">
        <v>20.149999999999999</v>
      </c>
      <c r="CM499" s="10">
        <v>20.149999999999999</v>
      </c>
      <c r="CN499" t="s">
        <v>137</v>
      </c>
      <c r="CO499" t="s">
        <v>162</v>
      </c>
      <c r="CP499" t="s">
        <v>138</v>
      </c>
      <c r="CR499" t="s">
        <v>117</v>
      </c>
      <c r="CS499" t="s">
        <v>139</v>
      </c>
      <c r="CT499" t="s">
        <v>140</v>
      </c>
      <c r="CU499" t="s">
        <v>139</v>
      </c>
      <c r="CV499" t="s">
        <v>140</v>
      </c>
      <c r="CW499" t="s">
        <v>139</v>
      </c>
      <c r="CX499" t="s">
        <v>140</v>
      </c>
      <c r="CY499" t="s">
        <v>6360</v>
      </c>
      <c r="CZ499" s="8">
        <v>16702345828</v>
      </c>
      <c r="DA499" t="s">
        <v>3164</v>
      </c>
      <c r="DB499" t="s">
        <v>140</v>
      </c>
      <c r="DC499" t="s">
        <v>139</v>
      </c>
      <c r="DD499" t="s">
        <v>117</v>
      </c>
      <c r="DE499" t="s">
        <v>631</v>
      </c>
      <c r="DF499" t="s">
        <v>3165</v>
      </c>
      <c r="DH499" t="s">
        <v>3170</v>
      </c>
      <c r="DI499" t="s">
        <v>3169</v>
      </c>
      <c r="DJ499" t="s">
        <v>3168</v>
      </c>
    </row>
    <row r="500" spans="1:114" ht="15" customHeight="1" x14ac:dyDescent="0.35">
      <c r="A500" t="s">
        <v>12993</v>
      </c>
      <c r="B500" t="s">
        <v>166</v>
      </c>
      <c r="C500" s="1">
        <v>45492</v>
      </c>
      <c r="D500" s="1">
        <v>45595</v>
      </c>
      <c r="E500" t="s">
        <v>116</v>
      </c>
      <c r="F500" s="1">
        <v>45564</v>
      </c>
      <c r="G500" t="s">
        <v>117</v>
      </c>
      <c r="H500" t="s">
        <v>117</v>
      </c>
      <c r="I500" t="s">
        <v>117</v>
      </c>
      <c r="J500" t="s">
        <v>6485</v>
      </c>
      <c r="K500" t="s">
        <v>6486</v>
      </c>
      <c r="L500" t="s">
        <v>6487</v>
      </c>
      <c r="M500" t="s">
        <v>6488</v>
      </c>
      <c r="N500" t="s">
        <v>120</v>
      </c>
      <c r="O500" t="s">
        <v>121</v>
      </c>
      <c r="P500" s="6">
        <v>96950</v>
      </c>
      <c r="Q500" t="s">
        <v>122</v>
      </c>
      <c r="S500" s="8">
        <v>16702341367</v>
      </c>
      <c r="U500" t="s">
        <v>6489</v>
      </c>
      <c r="V500">
        <v>32311</v>
      </c>
      <c r="W500" t="s">
        <v>124</v>
      </c>
      <c r="Y500" t="s">
        <v>450</v>
      </c>
      <c r="Z500" t="s">
        <v>6490</v>
      </c>
      <c r="AB500" t="s">
        <v>270</v>
      </c>
      <c r="AC500" t="s">
        <v>6491</v>
      </c>
      <c r="AD500" t="s">
        <v>6488</v>
      </c>
      <c r="AE500" t="s">
        <v>120</v>
      </c>
      <c r="AF500" t="s">
        <v>121</v>
      </c>
      <c r="AG500" s="6">
        <v>96950</v>
      </c>
      <c r="AH500" t="s">
        <v>122</v>
      </c>
      <c r="AJ500" s="8">
        <v>16702341367</v>
      </c>
      <c r="AL500" t="s">
        <v>6492</v>
      </c>
      <c r="BE500" t="str">
        <f>"43-9061.00"</f>
        <v>43-9061.00</v>
      </c>
      <c r="BF500" t="s">
        <v>4260</v>
      </c>
      <c r="BG500" t="s">
        <v>6493</v>
      </c>
      <c r="BH500" t="s">
        <v>6494</v>
      </c>
      <c r="BI500">
        <v>2</v>
      </c>
      <c r="BK500" s="1">
        <v>45566</v>
      </c>
      <c r="BL500" s="1">
        <v>45930</v>
      </c>
      <c r="BO500">
        <v>35</v>
      </c>
      <c r="BP500">
        <v>0</v>
      </c>
      <c r="BQ500">
        <v>7</v>
      </c>
      <c r="BR500">
        <v>7</v>
      </c>
      <c r="BS500">
        <v>7</v>
      </c>
      <c r="BT500">
        <v>7</v>
      </c>
      <c r="BU500">
        <v>7</v>
      </c>
      <c r="BV500">
        <v>0</v>
      </c>
      <c r="BW500" t="str">
        <f>"9:00 AM"</f>
        <v>9:00 AM</v>
      </c>
      <c r="BX500" t="str">
        <f>"5:00 PM"</f>
        <v>5:00 PM</v>
      </c>
      <c r="BY500" t="s">
        <v>159</v>
      </c>
      <c r="BZ500">
        <v>0</v>
      </c>
      <c r="CA500">
        <v>12</v>
      </c>
      <c r="CB500" t="s">
        <v>117</v>
      </c>
      <c r="CD500" t="s">
        <v>6495</v>
      </c>
      <c r="CE500" t="s">
        <v>6487</v>
      </c>
      <c r="CF500" t="s">
        <v>6488</v>
      </c>
      <c r="CG500" t="s">
        <v>120</v>
      </c>
      <c r="CH500" t="s">
        <v>121</v>
      </c>
      <c r="CI500" s="6">
        <v>96950</v>
      </c>
      <c r="CJ500" s="10">
        <v>9.9499999999999993</v>
      </c>
      <c r="CK500" s="10">
        <v>9.9499999999999993</v>
      </c>
      <c r="CL500" s="10">
        <v>14.93</v>
      </c>
      <c r="CM500" s="10">
        <v>14.93</v>
      </c>
      <c r="CN500" t="s">
        <v>1375</v>
      </c>
      <c r="CO500" t="s">
        <v>140</v>
      </c>
      <c r="CP500" t="s">
        <v>138</v>
      </c>
      <c r="CR500" t="s">
        <v>117</v>
      </c>
      <c r="CS500" t="s">
        <v>139</v>
      </c>
      <c r="CT500" t="s">
        <v>140</v>
      </c>
      <c r="CU500" t="s">
        <v>139</v>
      </c>
      <c r="CV500" t="s">
        <v>140</v>
      </c>
      <c r="CW500" t="s">
        <v>139</v>
      </c>
      <c r="CX500" t="s">
        <v>140</v>
      </c>
      <c r="CY500" t="s">
        <v>1107</v>
      </c>
      <c r="CZ500" s="8">
        <v>16702341367</v>
      </c>
      <c r="DA500" t="s">
        <v>6492</v>
      </c>
      <c r="DB500" t="s">
        <v>164</v>
      </c>
      <c r="DC500" t="s">
        <v>139</v>
      </c>
      <c r="DD500" t="s">
        <v>117</v>
      </c>
      <c r="DE500" t="s">
        <v>450</v>
      </c>
      <c r="DF500" t="s">
        <v>6490</v>
      </c>
      <c r="DG500" t="s">
        <v>1086</v>
      </c>
      <c r="DH500" t="s">
        <v>6489</v>
      </c>
      <c r="DI500" t="s">
        <v>6485</v>
      </c>
      <c r="DJ500" t="s">
        <v>6492</v>
      </c>
    </row>
    <row r="501" spans="1:114" ht="15" customHeight="1" x14ac:dyDescent="0.35">
      <c r="A501" t="s">
        <v>14394</v>
      </c>
      <c r="B501" t="s">
        <v>166</v>
      </c>
      <c r="C501" s="1">
        <v>45495</v>
      </c>
      <c r="D501" s="1">
        <v>45595</v>
      </c>
      <c r="E501" t="s">
        <v>211</v>
      </c>
      <c r="G501" t="s">
        <v>117</v>
      </c>
      <c r="H501" t="s">
        <v>117</v>
      </c>
      <c r="I501" t="s">
        <v>117</v>
      </c>
      <c r="J501" t="s">
        <v>4514</v>
      </c>
      <c r="L501" t="s">
        <v>4515</v>
      </c>
      <c r="M501" t="s">
        <v>4516</v>
      </c>
      <c r="N501" t="s">
        <v>120</v>
      </c>
      <c r="O501" t="s">
        <v>121</v>
      </c>
      <c r="P501" s="6">
        <v>96950</v>
      </c>
      <c r="Q501" t="s">
        <v>122</v>
      </c>
      <c r="S501" s="8">
        <v>16702345670</v>
      </c>
      <c r="U501" t="s">
        <v>4517</v>
      </c>
      <c r="V501">
        <v>541330</v>
      </c>
      <c r="W501" t="s">
        <v>124</v>
      </c>
      <c r="Y501" t="s">
        <v>4518</v>
      </c>
      <c r="Z501" t="s">
        <v>4519</v>
      </c>
      <c r="AB501" t="s">
        <v>575</v>
      </c>
      <c r="AC501" t="s">
        <v>4515</v>
      </c>
      <c r="AD501" t="s">
        <v>4516</v>
      </c>
      <c r="AE501" t="s">
        <v>120</v>
      </c>
      <c r="AF501" t="s">
        <v>121</v>
      </c>
      <c r="AG501" s="6">
        <v>96950</v>
      </c>
      <c r="AH501" t="s">
        <v>122</v>
      </c>
      <c r="AJ501" s="8">
        <v>16702345670</v>
      </c>
      <c r="AL501" t="s">
        <v>4520</v>
      </c>
      <c r="BE501" t="str">
        <f>"49-9071.00"</f>
        <v>49-9071.00</v>
      </c>
      <c r="BF501" t="s">
        <v>156</v>
      </c>
      <c r="BG501" t="s">
        <v>12842</v>
      </c>
      <c r="BH501" t="s">
        <v>1090</v>
      </c>
      <c r="BI501">
        <v>2</v>
      </c>
      <c r="BK501" s="1">
        <v>45566</v>
      </c>
      <c r="BL501" s="1">
        <v>45930</v>
      </c>
      <c r="BO501">
        <v>40</v>
      </c>
      <c r="BP501">
        <v>0</v>
      </c>
      <c r="BQ501">
        <v>8</v>
      </c>
      <c r="BR501">
        <v>8</v>
      </c>
      <c r="BS501">
        <v>8</v>
      </c>
      <c r="BT501">
        <v>8</v>
      </c>
      <c r="BU501">
        <v>8</v>
      </c>
      <c r="BV501">
        <v>0</v>
      </c>
      <c r="BW501" t="str">
        <f>"8:00 AM"</f>
        <v>8:00 AM</v>
      </c>
      <c r="BX501" t="str">
        <f>"5:00 PM"</f>
        <v>5:00 PM</v>
      </c>
      <c r="BY501" t="s">
        <v>159</v>
      </c>
      <c r="BZ501">
        <v>0</v>
      </c>
      <c r="CA501">
        <v>24</v>
      </c>
      <c r="CB501" t="s">
        <v>117</v>
      </c>
      <c r="CD501" t="s">
        <v>194</v>
      </c>
      <c r="CE501" t="s">
        <v>4521</v>
      </c>
      <c r="CG501" t="s">
        <v>120</v>
      </c>
      <c r="CH501" t="s">
        <v>121</v>
      </c>
      <c r="CI501" s="6">
        <v>96950</v>
      </c>
      <c r="CJ501" s="10">
        <v>9.75</v>
      </c>
      <c r="CK501" s="10">
        <v>9.75</v>
      </c>
      <c r="CL501" s="10">
        <v>14.63</v>
      </c>
      <c r="CM501" s="10">
        <v>14.63</v>
      </c>
      <c r="CN501" t="s">
        <v>137</v>
      </c>
      <c r="CO501" t="s">
        <v>140</v>
      </c>
      <c r="CP501" t="s">
        <v>138</v>
      </c>
      <c r="CR501" t="s">
        <v>117</v>
      </c>
      <c r="CS501" t="s">
        <v>139</v>
      </c>
      <c r="CT501" t="s">
        <v>140</v>
      </c>
      <c r="CU501" t="s">
        <v>139</v>
      </c>
      <c r="CV501" t="s">
        <v>140</v>
      </c>
      <c r="CW501" t="s">
        <v>139</v>
      </c>
      <c r="CX501" t="s">
        <v>140</v>
      </c>
      <c r="CY501" t="s">
        <v>140</v>
      </c>
      <c r="CZ501" s="8">
        <v>16702345670</v>
      </c>
      <c r="DA501" t="s">
        <v>12843</v>
      </c>
      <c r="DB501" t="s">
        <v>140</v>
      </c>
      <c r="DC501" t="s">
        <v>139</v>
      </c>
      <c r="DD501" t="s">
        <v>117</v>
      </c>
    </row>
    <row r="502" spans="1:114" ht="15" customHeight="1" x14ac:dyDescent="0.35">
      <c r="A502" t="s">
        <v>2994</v>
      </c>
      <c r="B502" t="s">
        <v>166</v>
      </c>
      <c r="C502" s="1">
        <v>45502</v>
      </c>
      <c r="D502" s="1">
        <v>45595</v>
      </c>
      <c r="E502" t="s">
        <v>211</v>
      </c>
      <c r="G502" t="s">
        <v>117</v>
      </c>
      <c r="H502" t="s">
        <v>117</v>
      </c>
      <c r="I502" t="s">
        <v>117</v>
      </c>
      <c r="J502" t="s">
        <v>2995</v>
      </c>
      <c r="K502" t="s">
        <v>2996</v>
      </c>
      <c r="L502" t="s">
        <v>2997</v>
      </c>
      <c r="N502" t="s">
        <v>136</v>
      </c>
      <c r="O502" t="s">
        <v>121</v>
      </c>
      <c r="P502" s="6">
        <v>96950</v>
      </c>
      <c r="Q502" t="s">
        <v>122</v>
      </c>
      <c r="S502" s="8">
        <v>16707834444</v>
      </c>
      <c r="U502" t="s">
        <v>2998</v>
      </c>
      <c r="V502">
        <v>722511</v>
      </c>
      <c r="W502" t="s">
        <v>124</v>
      </c>
      <c r="Y502" t="s">
        <v>2999</v>
      </c>
      <c r="Z502" t="s">
        <v>3000</v>
      </c>
      <c r="AB502" t="s">
        <v>1160</v>
      </c>
      <c r="AC502" t="s">
        <v>2997</v>
      </c>
      <c r="AE502" t="s">
        <v>136</v>
      </c>
      <c r="AF502" t="s">
        <v>121</v>
      </c>
      <c r="AG502" s="6">
        <v>96950</v>
      </c>
      <c r="AH502" t="s">
        <v>122</v>
      </c>
      <c r="AJ502" s="8">
        <v>16707836666</v>
      </c>
      <c r="AL502" t="s">
        <v>3001</v>
      </c>
      <c r="AM502" t="s">
        <v>600</v>
      </c>
      <c r="AN502" t="s">
        <v>3002</v>
      </c>
      <c r="AO502" t="s">
        <v>3003</v>
      </c>
      <c r="AQ502" t="s">
        <v>3004</v>
      </c>
      <c r="AS502" t="s">
        <v>136</v>
      </c>
      <c r="AT502" t="s">
        <v>121</v>
      </c>
      <c r="AU502" s="6">
        <v>96950</v>
      </c>
      <c r="AV502" t="s">
        <v>122</v>
      </c>
      <c r="AX502" s="8">
        <v>16702875139</v>
      </c>
      <c r="AZ502" t="s">
        <v>3005</v>
      </c>
      <c r="BA502" t="s">
        <v>3006</v>
      </c>
      <c r="BB502" t="s">
        <v>3007</v>
      </c>
      <c r="BE502" t="str">
        <f>"35-2014.00"</f>
        <v>35-2014.00</v>
      </c>
      <c r="BF502" t="s">
        <v>191</v>
      </c>
      <c r="BG502" t="s">
        <v>3008</v>
      </c>
      <c r="BH502" t="s">
        <v>313</v>
      </c>
      <c r="BI502">
        <v>3</v>
      </c>
      <c r="BK502" s="1">
        <v>45597</v>
      </c>
      <c r="BL502" s="1">
        <v>45961</v>
      </c>
      <c r="BO502">
        <v>35</v>
      </c>
      <c r="BP502">
        <v>5</v>
      </c>
      <c r="BQ502">
        <v>5</v>
      </c>
      <c r="BR502">
        <v>5</v>
      </c>
      <c r="BS502">
        <v>5</v>
      </c>
      <c r="BT502">
        <v>5</v>
      </c>
      <c r="BU502">
        <v>5</v>
      </c>
      <c r="BV502">
        <v>5</v>
      </c>
      <c r="BW502" t="str">
        <f>"5:00 PM"</f>
        <v>5:00 PM</v>
      </c>
      <c r="BX502" t="str">
        <f>"10:00 PM"</f>
        <v>10:00 PM</v>
      </c>
      <c r="BY502" t="s">
        <v>133</v>
      </c>
      <c r="BZ502">
        <v>0</v>
      </c>
      <c r="CA502">
        <v>12</v>
      </c>
      <c r="CB502" t="s">
        <v>117</v>
      </c>
      <c r="CD502" t="s">
        <v>3009</v>
      </c>
      <c r="CE502" t="s">
        <v>3010</v>
      </c>
      <c r="CG502" t="s">
        <v>136</v>
      </c>
      <c r="CH502" t="s">
        <v>121</v>
      </c>
      <c r="CI502" s="6">
        <v>96950</v>
      </c>
      <c r="CJ502" s="10">
        <v>8.83</v>
      </c>
      <c r="CK502" s="10">
        <v>8.83</v>
      </c>
      <c r="CL502" s="10">
        <v>13.25</v>
      </c>
      <c r="CM502" s="10">
        <v>13.25</v>
      </c>
      <c r="CN502" t="s">
        <v>137</v>
      </c>
      <c r="CO502" t="s">
        <v>140</v>
      </c>
      <c r="CP502" t="s">
        <v>138</v>
      </c>
      <c r="CR502" t="s">
        <v>117</v>
      </c>
      <c r="CS502" t="s">
        <v>139</v>
      </c>
      <c r="CT502" t="s">
        <v>140</v>
      </c>
      <c r="CU502" t="s">
        <v>139</v>
      </c>
      <c r="CV502" t="s">
        <v>140</v>
      </c>
      <c r="CW502" t="s">
        <v>139</v>
      </c>
      <c r="CX502" t="s">
        <v>140</v>
      </c>
      <c r="CY502" t="s">
        <v>3011</v>
      </c>
      <c r="CZ502" s="8">
        <v>16707836666</v>
      </c>
      <c r="DA502" t="s">
        <v>3001</v>
      </c>
      <c r="DB502" t="s">
        <v>140</v>
      </c>
      <c r="DC502" t="s">
        <v>139</v>
      </c>
      <c r="DD502" t="s">
        <v>117</v>
      </c>
      <c r="DE502" t="s">
        <v>3002</v>
      </c>
      <c r="DF502" t="s">
        <v>3003</v>
      </c>
      <c r="DH502" t="s">
        <v>3007</v>
      </c>
      <c r="DI502" t="s">
        <v>3006</v>
      </c>
      <c r="DJ502" t="s">
        <v>3005</v>
      </c>
    </row>
    <row r="503" spans="1:114" ht="15" customHeight="1" x14ac:dyDescent="0.35">
      <c r="A503" t="s">
        <v>3492</v>
      </c>
      <c r="B503" t="s">
        <v>166</v>
      </c>
      <c r="C503" s="1">
        <v>45503</v>
      </c>
      <c r="D503" s="1">
        <v>45595</v>
      </c>
      <c r="E503" t="s">
        <v>211</v>
      </c>
      <c r="G503" t="s">
        <v>117</v>
      </c>
      <c r="H503" t="s">
        <v>117</v>
      </c>
      <c r="I503" t="s">
        <v>117</v>
      </c>
      <c r="J503" t="s">
        <v>3493</v>
      </c>
      <c r="K503" t="s">
        <v>3494</v>
      </c>
      <c r="L503" t="s">
        <v>3495</v>
      </c>
      <c r="N503" t="s">
        <v>136</v>
      </c>
      <c r="O503" t="s">
        <v>121</v>
      </c>
      <c r="P503" s="6">
        <v>96950</v>
      </c>
      <c r="Q503" t="s">
        <v>122</v>
      </c>
      <c r="S503" s="8">
        <v>16702875085</v>
      </c>
      <c r="U503" t="s">
        <v>3496</v>
      </c>
      <c r="V503">
        <v>812199</v>
      </c>
      <c r="W503" t="s">
        <v>124</v>
      </c>
      <c r="Y503" t="s">
        <v>3497</v>
      </c>
      <c r="Z503" t="s">
        <v>3498</v>
      </c>
      <c r="AB503" t="s">
        <v>474</v>
      </c>
      <c r="AC503" t="s">
        <v>3495</v>
      </c>
      <c r="AE503" t="s">
        <v>136</v>
      </c>
      <c r="AF503" t="s">
        <v>121</v>
      </c>
      <c r="AG503" s="6">
        <v>96950</v>
      </c>
      <c r="AH503" t="s">
        <v>122</v>
      </c>
      <c r="AJ503" s="8">
        <v>16702875085</v>
      </c>
      <c r="AL503" t="s">
        <v>3499</v>
      </c>
      <c r="AM503" t="s">
        <v>600</v>
      </c>
      <c r="AN503" t="s">
        <v>3002</v>
      </c>
      <c r="AO503" t="s">
        <v>3003</v>
      </c>
      <c r="AQ503" t="s">
        <v>3004</v>
      </c>
      <c r="AS503" t="s">
        <v>136</v>
      </c>
      <c r="AT503" t="s">
        <v>121</v>
      </c>
      <c r="AU503" s="6">
        <v>96950</v>
      </c>
      <c r="AV503" t="s">
        <v>122</v>
      </c>
      <c r="AX503" s="8">
        <v>16702875139</v>
      </c>
      <c r="AZ503" t="s">
        <v>3005</v>
      </c>
      <c r="BA503" t="s">
        <v>3006</v>
      </c>
      <c r="BB503" t="s">
        <v>3007</v>
      </c>
      <c r="BE503" t="str">
        <f>"31-9011.00"</f>
        <v>31-9011.00</v>
      </c>
      <c r="BF503" t="s">
        <v>225</v>
      </c>
      <c r="BG503" t="s">
        <v>3500</v>
      </c>
      <c r="BH503" t="s">
        <v>3362</v>
      </c>
      <c r="BI503">
        <v>5</v>
      </c>
      <c r="BK503" s="1">
        <v>45597</v>
      </c>
      <c r="BL503" s="1">
        <v>45961</v>
      </c>
      <c r="BO503">
        <v>35</v>
      </c>
      <c r="BP503">
        <v>5</v>
      </c>
      <c r="BQ503">
        <v>5</v>
      </c>
      <c r="BR503">
        <v>5</v>
      </c>
      <c r="BS503">
        <v>5</v>
      </c>
      <c r="BT503">
        <v>5</v>
      </c>
      <c r="BU503">
        <v>5</v>
      </c>
      <c r="BV503">
        <v>5</v>
      </c>
      <c r="BW503" t="str">
        <f>"2:00 PM"</f>
        <v>2:00 PM</v>
      </c>
      <c r="BX503" t="str">
        <f>"7:00 PM"</f>
        <v>7:00 PM</v>
      </c>
      <c r="BY503" t="s">
        <v>133</v>
      </c>
      <c r="BZ503">
        <v>0</v>
      </c>
      <c r="CA503">
        <v>6</v>
      </c>
      <c r="CB503" t="s">
        <v>117</v>
      </c>
      <c r="CD503" t="s">
        <v>3501</v>
      </c>
      <c r="CE503" t="s">
        <v>233</v>
      </c>
      <c r="CG503" t="s">
        <v>136</v>
      </c>
      <c r="CH503" t="s">
        <v>121</v>
      </c>
      <c r="CI503" s="6">
        <v>96950</v>
      </c>
      <c r="CJ503" s="10">
        <v>12.37</v>
      </c>
      <c r="CK503" s="10">
        <v>12.37</v>
      </c>
      <c r="CL503" s="10">
        <v>18.559999999999999</v>
      </c>
      <c r="CM503" s="10">
        <v>18.559999999999999</v>
      </c>
      <c r="CN503" t="s">
        <v>137</v>
      </c>
      <c r="CO503" t="s">
        <v>133</v>
      </c>
      <c r="CP503" t="s">
        <v>138</v>
      </c>
      <c r="CR503" t="s">
        <v>117</v>
      </c>
      <c r="CS503" t="s">
        <v>139</v>
      </c>
      <c r="CT503" t="s">
        <v>140</v>
      </c>
      <c r="CU503" t="s">
        <v>139</v>
      </c>
      <c r="CV503" t="s">
        <v>140</v>
      </c>
      <c r="CW503" t="s">
        <v>139</v>
      </c>
      <c r="CX503" t="s">
        <v>140</v>
      </c>
      <c r="CY503" t="s">
        <v>3011</v>
      </c>
      <c r="CZ503" s="8">
        <v>16702875085</v>
      </c>
      <c r="DA503" t="s">
        <v>3499</v>
      </c>
      <c r="DB503" t="s">
        <v>140</v>
      </c>
      <c r="DC503" t="s">
        <v>139</v>
      </c>
      <c r="DD503" t="s">
        <v>117</v>
      </c>
      <c r="DE503" t="s">
        <v>3002</v>
      </c>
      <c r="DF503" t="s">
        <v>3003</v>
      </c>
      <c r="DH503" t="s">
        <v>3007</v>
      </c>
      <c r="DI503" t="s">
        <v>3006</v>
      </c>
      <c r="DJ503" t="s">
        <v>3005</v>
      </c>
    </row>
    <row r="504" spans="1:114" ht="15" customHeight="1" x14ac:dyDescent="0.35">
      <c r="A504" t="s">
        <v>6584</v>
      </c>
      <c r="B504" t="s">
        <v>166</v>
      </c>
      <c r="C504" s="1">
        <v>45505</v>
      </c>
      <c r="D504" s="1">
        <v>45595</v>
      </c>
      <c r="E504" t="s">
        <v>211</v>
      </c>
      <c r="G504" t="s">
        <v>117</v>
      </c>
      <c r="H504" t="s">
        <v>117</v>
      </c>
      <c r="I504" t="s">
        <v>117</v>
      </c>
      <c r="J504" t="s">
        <v>6585</v>
      </c>
      <c r="K504" t="s">
        <v>6586</v>
      </c>
      <c r="L504" t="s">
        <v>6587</v>
      </c>
      <c r="M504" t="s">
        <v>6587</v>
      </c>
      <c r="N504" t="s">
        <v>120</v>
      </c>
      <c r="O504" t="s">
        <v>121</v>
      </c>
      <c r="P504" s="6">
        <v>96950</v>
      </c>
      <c r="Q504" t="s">
        <v>122</v>
      </c>
      <c r="S504" s="8">
        <v>16702332288</v>
      </c>
      <c r="U504" t="s">
        <v>6588</v>
      </c>
      <c r="V504">
        <v>812112</v>
      </c>
      <c r="W504" t="s">
        <v>124</v>
      </c>
      <c r="Y504" t="s">
        <v>6589</v>
      </c>
      <c r="Z504" t="s">
        <v>6590</v>
      </c>
      <c r="AA504" t="s">
        <v>6591</v>
      </c>
      <c r="AB504" t="s">
        <v>128</v>
      </c>
      <c r="AC504" t="s">
        <v>6592</v>
      </c>
      <c r="AD504" t="s">
        <v>6587</v>
      </c>
      <c r="AE504" t="s">
        <v>120</v>
      </c>
      <c r="AF504" t="s">
        <v>121</v>
      </c>
      <c r="AG504" s="6">
        <v>96950</v>
      </c>
      <c r="AH504" t="s">
        <v>122</v>
      </c>
      <c r="AJ504" s="8">
        <v>16702332288</v>
      </c>
      <c r="AL504" t="s">
        <v>6593</v>
      </c>
      <c r="BE504" t="str">
        <f>"39-5012.00"</f>
        <v>39-5012.00</v>
      </c>
      <c r="BF504" t="s">
        <v>272</v>
      </c>
      <c r="BG504" t="s">
        <v>6594</v>
      </c>
      <c r="BH504" t="s">
        <v>1948</v>
      </c>
      <c r="BI504">
        <v>7</v>
      </c>
      <c r="BK504" s="1">
        <v>45566</v>
      </c>
      <c r="BL504" s="1">
        <v>45930</v>
      </c>
      <c r="BO504">
        <v>35</v>
      </c>
      <c r="BP504">
        <v>0</v>
      </c>
      <c r="BQ504">
        <v>7</v>
      </c>
      <c r="BR504">
        <v>7</v>
      </c>
      <c r="BS504">
        <v>7</v>
      </c>
      <c r="BT504">
        <v>7</v>
      </c>
      <c r="BU504">
        <v>7</v>
      </c>
      <c r="BV504">
        <v>0</v>
      </c>
      <c r="BW504" t="str">
        <f>"11:00 AM"</f>
        <v>11:00 AM</v>
      </c>
      <c r="BX504" t="str">
        <f>"7:00 PM"</f>
        <v>7:00 PM</v>
      </c>
      <c r="BY504" t="s">
        <v>159</v>
      </c>
      <c r="BZ504">
        <v>0</v>
      </c>
      <c r="CA504">
        <v>12</v>
      </c>
      <c r="CB504" t="s">
        <v>117</v>
      </c>
      <c r="CD504" t="s">
        <v>6595</v>
      </c>
      <c r="CE504" t="s">
        <v>6596</v>
      </c>
      <c r="CF504" t="s">
        <v>6597</v>
      </c>
      <c r="CG504" t="s">
        <v>496</v>
      </c>
      <c r="CH504" t="s">
        <v>121</v>
      </c>
      <c r="CI504" s="6">
        <v>96950</v>
      </c>
      <c r="CJ504" s="10">
        <v>7.98</v>
      </c>
      <c r="CK504" s="10">
        <v>7.98</v>
      </c>
      <c r="CL504" s="10">
        <v>11.97</v>
      </c>
      <c r="CM504" s="10">
        <v>11.97</v>
      </c>
      <c r="CN504" t="s">
        <v>137</v>
      </c>
      <c r="CO504" t="s">
        <v>194</v>
      </c>
      <c r="CP504" t="s">
        <v>138</v>
      </c>
      <c r="CR504" t="s">
        <v>117</v>
      </c>
      <c r="CS504" t="s">
        <v>139</v>
      </c>
      <c r="CT504" t="s">
        <v>140</v>
      </c>
      <c r="CU504" t="s">
        <v>139</v>
      </c>
      <c r="CV504" t="s">
        <v>140</v>
      </c>
      <c r="CW504" t="s">
        <v>139</v>
      </c>
      <c r="CX504" t="s">
        <v>140</v>
      </c>
      <c r="CY504" t="s">
        <v>4354</v>
      </c>
      <c r="CZ504" s="8">
        <v>16702332288</v>
      </c>
      <c r="DA504" t="s">
        <v>6593</v>
      </c>
      <c r="DB504" t="s">
        <v>140</v>
      </c>
      <c r="DC504" t="s">
        <v>139</v>
      </c>
      <c r="DD504" t="s">
        <v>117</v>
      </c>
    </row>
    <row r="505" spans="1:114" ht="15" customHeight="1" x14ac:dyDescent="0.35">
      <c r="A505" t="s">
        <v>13130</v>
      </c>
      <c r="B505" t="s">
        <v>166</v>
      </c>
      <c r="C505" s="1">
        <v>45510</v>
      </c>
      <c r="D505" s="1">
        <v>45595</v>
      </c>
      <c r="E505" t="s">
        <v>211</v>
      </c>
      <c r="G505" t="s">
        <v>117</v>
      </c>
      <c r="H505" t="s">
        <v>117</v>
      </c>
      <c r="I505" t="s">
        <v>117</v>
      </c>
      <c r="J505" t="s">
        <v>13131</v>
      </c>
      <c r="L505" t="s">
        <v>13132</v>
      </c>
      <c r="N505" t="s">
        <v>136</v>
      </c>
      <c r="O505" t="s">
        <v>121</v>
      </c>
      <c r="P505" s="6">
        <v>96950</v>
      </c>
      <c r="Q505" t="s">
        <v>122</v>
      </c>
      <c r="S505" s="8">
        <v>16702348135</v>
      </c>
      <c r="U505" t="s">
        <v>13133</v>
      </c>
      <c r="V505">
        <v>722515</v>
      </c>
      <c r="W505" t="s">
        <v>124</v>
      </c>
      <c r="Y505" t="s">
        <v>13134</v>
      </c>
      <c r="Z505" t="s">
        <v>13135</v>
      </c>
      <c r="AA505" t="s">
        <v>1914</v>
      </c>
      <c r="AB505" t="s">
        <v>1656</v>
      </c>
      <c r="AC505" t="s">
        <v>13132</v>
      </c>
      <c r="AE505" t="s">
        <v>136</v>
      </c>
      <c r="AF505" t="s">
        <v>121</v>
      </c>
      <c r="AG505" s="6">
        <v>96950</v>
      </c>
      <c r="AH505" t="s">
        <v>122</v>
      </c>
      <c r="AJ505" s="8">
        <v>16702870846</v>
      </c>
      <c r="AL505" t="s">
        <v>13136</v>
      </c>
      <c r="BE505" t="str">
        <f>"35-2015.00"</f>
        <v>35-2015.00</v>
      </c>
      <c r="BF505" t="s">
        <v>5569</v>
      </c>
      <c r="BG505" t="s">
        <v>13137</v>
      </c>
      <c r="BH505" t="s">
        <v>313</v>
      </c>
      <c r="BI505">
        <v>1</v>
      </c>
      <c r="BK505" s="1">
        <v>45597</v>
      </c>
      <c r="BL505" s="1">
        <v>45961</v>
      </c>
      <c r="BO505">
        <v>40</v>
      </c>
      <c r="BP505">
        <v>0</v>
      </c>
      <c r="BQ505">
        <v>8</v>
      </c>
      <c r="BR505">
        <v>8</v>
      </c>
      <c r="BS505">
        <v>8</v>
      </c>
      <c r="BT505">
        <v>8</v>
      </c>
      <c r="BU505">
        <v>8</v>
      </c>
      <c r="BV505">
        <v>0</v>
      </c>
      <c r="BW505" t="str">
        <f>"5:00 AM"</f>
        <v>5:00 AM</v>
      </c>
      <c r="BX505" t="str">
        <f>"2:00 PM"</f>
        <v>2:00 PM</v>
      </c>
      <c r="BY505" t="s">
        <v>133</v>
      </c>
      <c r="BZ505">
        <v>0</v>
      </c>
      <c r="CA505">
        <v>6</v>
      </c>
      <c r="CB505" t="s">
        <v>117</v>
      </c>
      <c r="CD505" t="s">
        <v>13138</v>
      </c>
      <c r="CE505" t="s">
        <v>13139</v>
      </c>
      <c r="CF505" t="s">
        <v>13140</v>
      </c>
      <c r="CG505" t="s">
        <v>136</v>
      </c>
      <c r="CH505" t="s">
        <v>121</v>
      </c>
      <c r="CI505" s="6">
        <v>96950</v>
      </c>
      <c r="CJ505" s="10">
        <v>8.85</v>
      </c>
      <c r="CK505" s="10">
        <v>8.85</v>
      </c>
      <c r="CL505" s="10">
        <v>13.28</v>
      </c>
      <c r="CM505" s="10">
        <v>13.28</v>
      </c>
      <c r="CN505" t="s">
        <v>137</v>
      </c>
      <c r="CP505" t="s">
        <v>138</v>
      </c>
      <c r="CR505" t="s">
        <v>117</v>
      </c>
      <c r="CS505" t="s">
        <v>139</v>
      </c>
      <c r="CT505" t="s">
        <v>140</v>
      </c>
      <c r="CU505" t="s">
        <v>139</v>
      </c>
      <c r="CV505" t="s">
        <v>139</v>
      </c>
      <c r="CW505" t="s">
        <v>139</v>
      </c>
      <c r="CX505" t="s">
        <v>140</v>
      </c>
      <c r="CY505" t="s">
        <v>13141</v>
      </c>
      <c r="CZ505" s="8">
        <v>16702348135</v>
      </c>
      <c r="DA505" t="s">
        <v>13136</v>
      </c>
      <c r="DB505" t="s">
        <v>140</v>
      </c>
      <c r="DC505" t="s">
        <v>139</v>
      </c>
      <c r="DD505" t="s">
        <v>117</v>
      </c>
    </row>
    <row r="506" spans="1:114" ht="15" customHeight="1" x14ac:dyDescent="0.35">
      <c r="A506" t="s">
        <v>13126</v>
      </c>
      <c r="B506" t="s">
        <v>115</v>
      </c>
      <c r="C506" s="1">
        <v>45511</v>
      </c>
      <c r="D506" s="1">
        <v>45595</v>
      </c>
      <c r="E506" t="s">
        <v>211</v>
      </c>
      <c r="G506" t="s">
        <v>117</v>
      </c>
      <c r="H506" t="s">
        <v>117</v>
      </c>
      <c r="I506" t="s">
        <v>117</v>
      </c>
      <c r="J506" t="s">
        <v>4121</v>
      </c>
      <c r="K506" t="s">
        <v>13127</v>
      </c>
      <c r="L506" t="s">
        <v>4123</v>
      </c>
      <c r="N506" t="s">
        <v>136</v>
      </c>
      <c r="O506" t="s">
        <v>121</v>
      </c>
      <c r="P506" s="6">
        <v>96950</v>
      </c>
      <c r="Q506" t="s">
        <v>122</v>
      </c>
      <c r="S506" s="8">
        <v>16702871116</v>
      </c>
      <c r="U506" t="s">
        <v>4124</v>
      </c>
      <c r="V506">
        <v>561320</v>
      </c>
      <c r="W506" t="s">
        <v>124</v>
      </c>
      <c r="Y506" t="s">
        <v>4125</v>
      </c>
      <c r="Z506" t="s">
        <v>4126</v>
      </c>
      <c r="AA506" t="s">
        <v>4127</v>
      </c>
      <c r="AB506" t="s">
        <v>2539</v>
      </c>
      <c r="AC506" t="s">
        <v>4123</v>
      </c>
      <c r="AE506" t="s">
        <v>136</v>
      </c>
      <c r="AF506" t="s">
        <v>121</v>
      </c>
      <c r="AG506" s="6">
        <v>96950</v>
      </c>
      <c r="AH506" t="s">
        <v>122</v>
      </c>
      <c r="AJ506" s="8">
        <v>16702871116</v>
      </c>
      <c r="AL506" t="s">
        <v>4129</v>
      </c>
      <c r="BE506" t="str">
        <f>"49-9071.00"</f>
        <v>49-9071.00</v>
      </c>
      <c r="BF506" t="s">
        <v>156</v>
      </c>
      <c r="BG506" t="s">
        <v>13128</v>
      </c>
      <c r="BH506" t="s">
        <v>13129</v>
      </c>
      <c r="BI506">
        <v>10</v>
      </c>
      <c r="BK506" s="1">
        <v>45566</v>
      </c>
      <c r="BL506" s="1">
        <v>45930</v>
      </c>
      <c r="BO506">
        <v>35</v>
      </c>
      <c r="BP506">
        <v>0</v>
      </c>
      <c r="BQ506">
        <v>7</v>
      </c>
      <c r="BR506">
        <v>7</v>
      </c>
      <c r="BS506">
        <v>7</v>
      </c>
      <c r="BT506">
        <v>7</v>
      </c>
      <c r="BU506">
        <v>7</v>
      </c>
      <c r="BV506">
        <v>0</v>
      </c>
      <c r="BW506" t="str">
        <f>"8:00 AM"</f>
        <v>8:00 AM</v>
      </c>
      <c r="BX506" t="str">
        <f>"5:00 PM"</f>
        <v>5:00 PM</v>
      </c>
      <c r="BY506" t="s">
        <v>133</v>
      </c>
      <c r="BZ506">
        <v>0</v>
      </c>
      <c r="CA506">
        <v>12</v>
      </c>
      <c r="CB506" t="s">
        <v>117</v>
      </c>
      <c r="CD506" t="s">
        <v>162</v>
      </c>
      <c r="CE506" t="s">
        <v>398</v>
      </c>
      <c r="CG506" t="s">
        <v>136</v>
      </c>
      <c r="CH506" t="s">
        <v>121</v>
      </c>
      <c r="CI506" s="6">
        <v>96950</v>
      </c>
      <c r="CJ506" s="10">
        <v>9.75</v>
      </c>
      <c r="CK506" s="10">
        <v>9.75</v>
      </c>
      <c r="CL506" s="10">
        <v>14.62</v>
      </c>
      <c r="CM506" s="10">
        <v>14.62</v>
      </c>
      <c r="CN506" t="s">
        <v>137</v>
      </c>
      <c r="CP506" t="s">
        <v>138</v>
      </c>
      <c r="CR506" t="s">
        <v>117</v>
      </c>
      <c r="CS506" t="s">
        <v>139</v>
      </c>
      <c r="CT506" t="s">
        <v>140</v>
      </c>
      <c r="CU506" t="s">
        <v>139</v>
      </c>
      <c r="CV506" t="s">
        <v>140</v>
      </c>
      <c r="CW506" t="s">
        <v>139</v>
      </c>
      <c r="CX506" t="s">
        <v>140</v>
      </c>
      <c r="CY506" t="s">
        <v>3023</v>
      </c>
      <c r="CZ506" s="8">
        <v>16702871116</v>
      </c>
      <c r="DA506" t="s">
        <v>4129</v>
      </c>
      <c r="DB506" t="s">
        <v>140</v>
      </c>
      <c r="DC506" t="s">
        <v>139</v>
      </c>
      <c r="DD506" t="s">
        <v>117</v>
      </c>
    </row>
    <row r="507" spans="1:114" ht="15" customHeight="1" x14ac:dyDescent="0.35">
      <c r="A507" t="s">
        <v>15858</v>
      </c>
      <c r="B507" t="s">
        <v>144</v>
      </c>
      <c r="C507" s="1">
        <v>45512</v>
      </c>
      <c r="D507" s="1">
        <v>45595</v>
      </c>
      <c r="E507" t="s">
        <v>116</v>
      </c>
      <c r="F507" s="1">
        <v>45564</v>
      </c>
      <c r="G507" t="s">
        <v>139</v>
      </c>
      <c r="H507" t="s">
        <v>117</v>
      </c>
      <c r="I507" t="s">
        <v>117</v>
      </c>
      <c r="J507" t="s">
        <v>13740</v>
      </c>
      <c r="L507" t="s">
        <v>4877</v>
      </c>
      <c r="M507" t="s">
        <v>13741</v>
      </c>
      <c r="N507" t="s">
        <v>136</v>
      </c>
      <c r="O507" t="s">
        <v>121</v>
      </c>
      <c r="P507" s="6">
        <v>96950</v>
      </c>
      <c r="Q507" t="s">
        <v>122</v>
      </c>
      <c r="R507" t="s">
        <v>1677</v>
      </c>
      <c r="S507" s="8">
        <v>16702357701</v>
      </c>
      <c r="U507" t="s">
        <v>13742</v>
      </c>
      <c r="V507">
        <v>52211</v>
      </c>
      <c r="W507" t="s">
        <v>124</v>
      </c>
      <c r="Y507" t="s">
        <v>13743</v>
      </c>
      <c r="Z507" t="s">
        <v>15833</v>
      </c>
      <c r="AB507" t="s">
        <v>205</v>
      </c>
      <c r="AC507" t="s">
        <v>4877</v>
      </c>
      <c r="AD507" t="s">
        <v>13741</v>
      </c>
      <c r="AE507" t="s">
        <v>136</v>
      </c>
      <c r="AF507" t="s">
        <v>121</v>
      </c>
      <c r="AG507" s="6">
        <v>96950</v>
      </c>
      <c r="AH507" t="s">
        <v>122</v>
      </c>
      <c r="AI507" t="s">
        <v>469</v>
      </c>
      <c r="AJ507" s="8">
        <v>16702357701</v>
      </c>
      <c r="AL507" t="s">
        <v>13746</v>
      </c>
      <c r="BE507" t="str">
        <f>"13-2011.00"</f>
        <v>13-2011.00</v>
      </c>
      <c r="BF507" t="s">
        <v>934</v>
      </c>
      <c r="BG507" t="s">
        <v>15859</v>
      </c>
      <c r="BH507" t="s">
        <v>936</v>
      </c>
      <c r="BI507">
        <v>2</v>
      </c>
      <c r="BJ507">
        <v>2</v>
      </c>
      <c r="BK507" s="1">
        <v>45566</v>
      </c>
      <c r="BL507" s="1">
        <v>46660</v>
      </c>
      <c r="BM507" s="1">
        <v>45595</v>
      </c>
      <c r="BN507" s="1">
        <v>46660</v>
      </c>
      <c r="BO507">
        <v>38</v>
      </c>
      <c r="BP507">
        <v>0</v>
      </c>
      <c r="BQ507">
        <v>7</v>
      </c>
      <c r="BR507">
        <v>7</v>
      </c>
      <c r="BS507">
        <v>7</v>
      </c>
      <c r="BT507">
        <v>7</v>
      </c>
      <c r="BU507">
        <v>7</v>
      </c>
      <c r="BV507">
        <v>3</v>
      </c>
      <c r="BW507" t="str">
        <f>"8:45 AM"</f>
        <v>8:45 AM</v>
      </c>
      <c r="BX507" t="str">
        <f>"4:45 PM"</f>
        <v>4:45 PM</v>
      </c>
      <c r="BY507" t="s">
        <v>588</v>
      </c>
      <c r="BZ507">
        <v>0</v>
      </c>
      <c r="CA507">
        <v>48</v>
      </c>
      <c r="CB507" t="s">
        <v>139</v>
      </c>
      <c r="CC507">
        <v>2</v>
      </c>
      <c r="CD507" s="2" t="s">
        <v>15860</v>
      </c>
      <c r="CE507" t="s">
        <v>4877</v>
      </c>
      <c r="CF507" t="s">
        <v>13741</v>
      </c>
      <c r="CG507" t="s">
        <v>136</v>
      </c>
      <c r="CH507" t="s">
        <v>121</v>
      </c>
      <c r="CI507" s="6">
        <v>96950</v>
      </c>
      <c r="CJ507" s="10">
        <v>17.48</v>
      </c>
      <c r="CK507" s="10">
        <v>18.5</v>
      </c>
      <c r="CL507" s="10">
        <v>26.22</v>
      </c>
      <c r="CM507" s="10">
        <v>27.75</v>
      </c>
      <c r="CN507" t="s">
        <v>137</v>
      </c>
      <c r="CO507" t="s">
        <v>133</v>
      </c>
      <c r="CP507" t="s">
        <v>138</v>
      </c>
      <c r="CR507" t="s">
        <v>117</v>
      </c>
      <c r="CS507" t="s">
        <v>139</v>
      </c>
      <c r="CT507" t="s">
        <v>140</v>
      </c>
      <c r="CU507" t="s">
        <v>139</v>
      </c>
      <c r="CV507" t="s">
        <v>140</v>
      </c>
      <c r="CW507" t="s">
        <v>139</v>
      </c>
      <c r="CX507" t="s">
        <v>140</v>
      </c>
      <c r="CY507" t="s">
        <v>13749</v>
      </c>
      <c r="CZ507" s="8">
        <v>16702357701</v>
      </c>
      <c r="DA507" t="s">
        <v>13746</v>
      </c>
      <c r="DB507" t="s">
        <v>140</v>
      </c>
      <c r="DC507" t="s">
        <v>139</v>
      </c>
      <c r="DD507" t="s">
        <v>117</v>
      </c>
    </row>
    <row r="508" spans="1:114" ht="15" customHeight="1" x14ac:dyDescent="0.35">
      <c r="A508" t="s">
        <v>15832</v>
      </c>
      <c r="B508" t="s">
        <v>144</v>
      </c>
      <c r="C508" s="1">
        <v>45512</v>
      </c>
      <c r="D508" s="1">
        <v>45595</v>
      </c>
      <c r="E508" t="s">
        <v>116</v>
      </c>
      <c r="F508" s="1">
        <v>45564</v>
      </c>
      <c r="G508" t="s">
        <v>139</v>
      </c>
      <c r="H508" t="s">
        <v>117</v>
      </c>
      <c r="I508" t="s">
        <v>117</v>
      </c>
      <c r="J508" t="s">
        <v>13740</v>
      </c>
      <c r="L508" t="s">
        <v>4877</v>
      </c>
      <c r="M508" t="s">
        <v>13741</v>
      </c>
      <c r="N508" t="s">
        <v>136</v>
      </c>
      <c r="O508" t="s">
        <v>121</v>
      </c>
      <c r="P508" s="6">
        <v>96950</v>
      </c>
      <c r="Q508" t="s">
        <v>122</v>
      </c>
      <c r="R508" t="s">
        <v>1677</v>
      </c>
      <c r="S508" s="8">
        <v>16702357701</v>
      </c>
      <c r="U508" t="s">
        <v>13742</v>
      </c>
      <c r="V508">
        <v>52211</v>
      </c>
      <c r="W508" t="s">
        <v>124</v>
      </c>
      <c r="Y508" t="s">
        <v>13743</v>
      </c>
      <c r="Z508" t="s">
        <v>15833</v>
      </c>
      <c r="AB508" t="s">
        <v>205</v>
      </c>
      <c r="AC508" t="s">
        <v>4877</v>
      </c>
      <c r="AD508" t="s">
        <v>13741</v>
      </c>
      <c r="AE508" t="s">
        <v>136</v>
      </c>
      <c r="AF508" t="s">
        <v>121</v>
      </c>
      <c r="AG508" s="6">
        <v>96950</v>
      </c>
      <c r="AH508" t="s">
        <v>122</v>
      </c>
      <c r="AI508" t="s">
        <v>469</v>
      </c>
      <c r="AJ508" s="8">
        <v>16702357701</v>
      </c>
      <c r="AL508" t="s">
        <v>13746</v>
      </c>
      <c r="BE508" t="str">
        <f>"13-2061.00"</f>
        <v>13-2061.00</v>
      </c>
      <c r="BF508" t="s">
        <v>15834</v>
      </c>
      <c r="BG508" t="s">
        <v>15835</v>
      </c>
      <c r="BH508" t="s">
        <v>15836</v>
      </c>
      <c r="BI508">
        <v>1</v>
      </c>
      <c r="BJ508">
        <v>1</v>
      </c>
      <c r="BK508" s="1">
        <v>45566</v>
      </c>
      <c r="BL508" s="1">
        <v>46660</v>
      </c>
      <c r="BM508" s="1">
        <v>45595</v>
      </c>
      <c r="BN508" s="1">
        <v>46660</v>
      </c>
      <c r="BO508">
        <v>38</v>
      </c>
      <c r="BP508">
        <v>0</v>
      </c>
      <c r="BQ508">
        <v>7</v>
      </c>
      <c r="BR508">
        <v>7</v>
      </c>
      <c r="BS508">
        <v>7</v>
      </c>
      <c r="BT508">
        <v>7</v>
      </c>
      <c r="BU508">
        <v>7</v>
      </c>
      <c r="BV508">
        <v>3</v>
      </c>
      <c r="BW508" t="str">
        <f>"8:45 AM"</f>
        <v>8:45 AM</v>
      </c>
      <c r="BX508" t="str">
        <f>"4:45 PM"</f>
        <v>4:45 PM</v>
      </c>
      <c r="BY508" t="s">
        <v>588</v>
      </c>
      <c r="BZ508">
        <v>0</v>
      </c>
      <c r="CA508">
        <v>48</v>
      </c>
      <c r="CB508" t="s">
        <v>117</v>
      </c>
      <c r="CD508" s="2" t="s">
        <v>15837</v>
      </c>
      <c r="CE508" t="s">
        <v>4877</v>
      </c>
      <c r="CF508" t="s">
        <v>13741</v>
      </c>
      <c r="CG508" t="s">
        <v>136</v>
      </c>
      <c r="CH508" t="s">
        <v>121</v>
      </c>
      <c r="CI508" s="6">
        <v>96950</v>
      </c>
      <c r="CJ508" s="10">
        <v>16.63</v>
      </c>
      <c r="CK508" s="10">
        <v>17.25</v>
      </c>
      <c r="CL508" s="10">
        <v>24.95</v>
      </c>
      <c r="CM508" s="10">
        <v>25.88</v>
      </c>
      <c r="CN508" t="s">
        <v>137</v>
      </c>
      <c r="CO508" t="s">
        <v>133</v>
      </c>
      <c r="CP508" t="s">
        <v>138</v>
      </c>
      <c r="CR508" t="s">
        <v>117</v>
      </c>
      <c r="CS508" t="s">
        <v>139</v>
      </c>
      <c r="CT508" t="s">
        <v>140</v>
      </c>
      <c r="CU508" t="s">
        <v>139</v>
      </c>
      <c r="CV508" t="s">
        <v>140</v>
      </c>
      <c r="CW508" t="s">
        <v>139</v>
      </c>
      <c r="CX508" t="s">
        <v>140</v>
      </c>
      <c r="CY508" t="s">
        <v>13749</v>
      </c>
      <c r="CZ508" s="8">
        <v>16702357701</v>
      </c>
      <c r="DA508" t="s">
        <v>13746</v>
      </c>
      <c r="DB508" t="s">
        <v>140</v>
      </c>
      <c r="DC508" t="s">
        <v>139</v>
      </c>
      <c r="DD508" t="s">
        <v>117</v>
      </c>
    </row>
    <row r="509" spans="1:114" ht="15" customHeight="1" x14ac:dyDescent="0.35">
      <c r="A509" t="s">
        <v>11104</v>
      </c>
      <c r="B509" t="s">
        <v>144</v>
      </c>
      <c r="C509" s="1">
        <v>45517</v>
      </c>
      <c r="D509" s="1">
        <v>45595</v>
      </c>
      <c r="E509" t="s">
        <v>116</v>
      </c>
      <c r="F509" s="1">
        <v>45564</v>
      </c>
      <c r="G509" t="s">
        <v>117</v>
      </c>
      <c r="H509" t="s">
        <v>117</v>
      </c>
      <c r="I509" t="s">
        <v>117</v>
      </c>
      <c r="J509" t="s">
        <v>1556</v>
      </c>
      <c r="K509" t="s">
        <v>1557</v>
      </c>
      <c r="L509" t="s">
        <v>1558</v>
      </c>
      <c r="M509" t="s">
        <v>1559</v>
      </c>
      <c r="N509" t="s">
        <v>120</v>
      </c>
      <c r="O509" t="s">
        <v>121</v>
      </c>
      <c r="P509" s="6">
        <v>96950</v>
      </c>
      <c r="Q509" t="s">
        <v>122</v>
      </c>
      <c r="S509" s="8">
        <v>16703223311</v>
      </c>
      <c r="T509">
        <v>4504</v>
      </c>
      <c r="U509" t="s">
        <v>1560</v>
      </c>
      <c r="V509">
        <v>72111</v>
      </c>
      <c r="W509" t="s">
        <v>124</v>
      </c>
      <c r="Y509" t="s">
        <v>1561</v>
      </c>
      <c r="Z509" t="s">
        <v>1562</v>
      </c>
      <c r="AB509" t="s">
        <v>1563</v>
      </c>
      <c r="AC509" t="s">
        <v>1558</v>
      </c>
      <c r="AD509" t="s">
        <v>1559</v>
      </c>
      <c r="AE509" t="s">
        <v>120</v>
      </c>
      <c r="AF509" t="s">
        <v>121</v>
      </c>
      <c r="AG509" s="6">
        <v>96950</v>
      </c>
      <c r="AH509" t="s">
        <v>122</v>
      </c>
      <c r="AJ509" s="8">
        <v>16703223311</v>
      </c>
      <c r="AK509">
        <v>4506</v>
      </c>
      <c r="AL509" t="s">
        <v>1564</v>
      </c>
      <c r="BE509" t="str">
        <f>"49-9071.00"</f>
        <v>49-9071.00</v>
      </c>
      <c r="BF509" t="s">
        <v>156</v>
      </c>
      <c r="BG509" t="s">
        <v>8937</v>
      </c>
      <c r="BH509" t="s">
        <v>3221</v>
      </c>
      <c r="BI509">
        <v>17</v>
      </c>
      <c r="BJ509">
        <v>17</v>
      </c>
      <c r="BK509" s="1">
        <v>45566</v>
      </c>
      <c r="BL509" s="1">
        <v>45930</v>
      </c>
      <c r="BM509" s="1">
        <v>45595</v>
      </c>
      <c r="BN509" s="1">
        <v>45930</v>
      </c>
      <c r="BO509">
        <v>35</v>
      </c>
      <c r="BP509">
        <v>0</v>
      </c>
      <c r="BQ509">
        <v>7</v>
      </c>
      <c r="BR509">
        <v>7</v>
      </c>
      <c r="BS509">
        <v>7</v>
      </c>
      <c r="BT509">
        <v>7</v>
      </c>
      <c r="BU509">
        <v>7</v>
      </c>
      <c r="BV509">
        <v>0</v>
      </c>
      <c r="BW509" t="str">
        <f>"8:00 AM"</f>
        <v>8:00 AM</v>
      </c>
      <c r="BX509" t="str">
        <f>"5:00 PM"</f>
        <v>5:00 PM</v>
      </c>
      <c r="BY509" t="s">
        <v>159</v>
      </c>
      <c r="BZ509">
        <v>0</v>
      </c>
      <c r="CA509">
        <v>24</v>
      </c>
      <c r="CB509" t="s">
        <v>139</v>
      </c>
      <c r="CC509">
        <v>4</v>
      </c>
      <c r="CD509" s="2" t="s">
        <v>8938</v>
      </c>
      <c r="CE509" t="s">
        <v>1558</v>
      </c>
      <c r="CF509" t="s">
        <v>1559</v>
      </c>
      <c r="CG509" t="s">
        <v>120</v>
      </c>
      <c r="CH509" t="s">
        <v>121</v>
      </c>
      <c r="CI509" s="6">
        <v>96950</v>
      </c>
      <c r="CJ509" s="10">
        <v>9.75</v>
      </c>
      <c r="CK509" s="10">
        <v>20</v>
      </c>
      <c r="CL509" s="10">
        <v>14.62</v>
      </c>
      <c r="CM509" s="10">
        <v>30</v>
      </c>
      <c r="CN509" t="s">
        <v>137</v>
      </c>
      <c r="CO509" t="s">
        <v>1569</v>
      </c>
      <c r="CP509" t="s">
        <v>138</v>
      </c>
      <c r="CR509" t="s">
        <v>117</v>
      </c>
      <c r="CS509" t="s">
        <v>139</v>
      </c>
      <c r="CT509" t="s">
        <v>140</v>
      </c>
      <c r="CU509" t="s">
        <v>139</v>
      </c>
      <c r="CV509" t="s">
        <v>140</v>
      </c>
      <c r="CW509" t="s">
        <v>139</v>
      </c>
      <c r="CX509" t="s">
        <v>139</v>
      </c>
      <c r="CY509" t="s">
        <v>1587</v>
      </c>
      <c r="CZ509" s="8">
        <v>16703223311</v>
      </c>
      <c r="DA509" t="s">
        <v>1571</v>
      </c>
      <c r="DB509" t="s">
        <v>1572</v>
      </c>
      <c r="DC509" t="s">
        <v>139</v>
      </c>
      <c r="DD509" t="s">
        <v>117</v>
      </c>
      <c r="DE509" t="s">
        <v>1573</v>
      </c>
      <c r="DF509" t="s">
        <v>1574</v>
      </c>
      <c r="DG509" t="s">
        <v>1108</v>
      </c>
      <c r="DH509" t="s">
        <v>1560</v>
      </c>
      <c r="DI509" t="s">
        <v>1575</v>
      </c>
      <c r="DJ509" t="s">
        <v>1576</v>
      </c>
    </row>
    <row r="510" spans="1:114" ht="15" customHeight="1" x14ac:dyDescent="0.35">
      <c r="A510" t="s">
        <v>14343</v>
      </c>
      <c r="B510" t="s">
        <v>144</v>
      </c>
      <c r="C510" s="1">
        <v>45527</v>
      </c>
      <c r="D510" s="1">
        <v>45595</v>
      </c>
      <c r="E510" t="s">
        <v>116</v>
      </c>
      <c r="F510" s="1">
        <v>45564</v>
      </c>
      <c r="G510" t="s">
        <v>117</v>
      </c>
      <c r="H510" t="s">
        <v>117</v>
      </c>
      <c r="I510" t="s">
        <v>117</v>
      </c>
      <c r="J510" t="s">
        <v>367</v>
      </c>
      <c r="L510" t="s">
        <v>368</v>
      </c>
      <c r="M510" t="s">
        <v>369</v>
      </c>
      <c r="N510" t="s">
        <v>136</v>
      </c>
      <c r="O510" t="s">
        <v>121</v>
      </c>
      <c r="P510" s="6">
        <v>96950</v>
      </c>
      <c r="Q510" t="s">
        <v>122</v>
      </c>
      <c r="S510" s="8">
        <v>16702353712</v>
      </c>
      <c r="U510" t="s">
        <v>370</v>
      </c>
      <c r="V510">
        <v>56152</v>
      </c>
      <c r="W510" t="s">
        <v>124</v>
      </c>
      <c r="Y510" t="s">
        <v>352</v>
      </c>
      <c r="Z510" t="s">
        <v>353</v>
      </c>
      <c r="AB510" t="s">
        <v>354</v>
      </c>
      <c r="AC510" t="s">
        <v>368</v>
      </c>
      <c r="AD510" t="s">
        <v>369</v>
      </c>
      <c r="AE510" t="s">
        <v>136</v>
      </c>
      <c r="AF510" t="s">
        <v>121</v>
      </c>
      <c r="AG510" s="6">
        <v>96950</v>
      </c>
      <c r="AH510" t="s">
        <v>122</v>
      </c>
      <c r="AJ510" s="8">
        <v>16702852190</v>
      </c>
      <c r="AL510" t="s">
        <v>356</v>
      </c>
      <c r="BE510" t="str">
        <f>"33-9011.00"</f>
        <v>33-9011.00</v>
      </c>
      <c r="BF510" t="s">
        <v>11782</v>
      </c>
      <c r="BG510" t="s">
        <v>11783</v>
      </c>
      <c r="BH510" t="s">
        <v>11784</v>
      </c>
      <c r="BI510">
        <v>4</v>
      </c>
      <c r="BJ510">
        <v>4</v>
      </c>
      <c r="BK510" s="1">
        <v>45566</v>
      </c>
      <c r="BL510" s="1">
        <v>45930</v>
      </c>
      <c r="BM510" s="1">
        <v>45595</v>
      </c>
      <c r="BN510" s="1">
        <v>45930</v>
      </c>
      <c r="BO510">
        <v>35</v>
      </c>
      <c r="BP510">
        <v>0</v>
      </c>
      <c r="BQ510">
        <v>7</v>
      </c>
      <c r="BR510">
        <v>7</v>
      </c>
      <c r="BS510">
        <v>7</v>
      </c>
      <c r="BT510">
        <v>7</v>
      </c>
      <c r="BU510">
        <v>7</v>
      </c>
      <c r="BV510">
        <v>0</v>
      </c>
      <c r="BW510" t="str">
        <f>"8:00 AM"</f>
        <v>8:00 AM</v>
      </c>
      <c r="BX510" t="str">
        <f>"4:00 PM"</f>
        <v>4:00 PM</v>
      </c>
      <c r="BY510" t="s">
        <v>159</v>
      </c>
      <c r="BZ510">
        <v>3</v>
      </c>
      <c r="CA510">
        <v>12</v>
      </c>
      <c r="CB510" t="s">
        <v>117</v>
      </c>
      <c r="CD510" t="s">
        <v>11785</v>
      </c>
      <c r="CE510" t="s">
        <v>368</v>
      </c>
      <c r="CF510" t="s">
        <v>369</v>
      </c>
      <c r="CG510" t="s">
        <v>136</v>
      </c>
      <c r="CH510" t="s">
        <v>121</v>
      </c>
      <c r="CI510" s="6">
        <v>96950</v>
      </c>
      <c r="CJ510" s="10">
        <v>9.5500000000000007</v>
      </c>
      <c r="CK510" s="10">
        <v>11</v>
      </c>
      <c r="CL510" s="10">
        <v>14.33</v>
      </c>
      <c r="CM510" s="10">
        <v>16.5</v>
      </c>
      <c r="CN510" t="s">
        <v>137</v>
      </c>
      <c r="CO510" t="s">
        <v>9753</v>
      </c>
      <c r="CP510" t="s">
        <v>138</v>
      </c>
      <c r="CR510" t="s">
        <v>117</v>
      </c>
      <c r="CS510" t="s">
        <v>139</v>
      </c>
      <c r="CT510" t="s">
        <v>140</v>
      </c>
      <c r="CU510" t="s">
        <v>139</v>
      </c>
      <c r="CV510" t="s">
        <v>139</v>
      </c>
      <c r="CW510" t="s">
        <v>139</v>
      </c>
      <c r="CX510" t="s">
        <v>140</v>
      </c>
      <c r="CY510" t="s">
        <v>362</v>
      </c>
      <c r="CZ510" s="8">
        <v>16702353712</v>
      </c>
      <c r="DA510" t="s">
        <v>377</v>
      </c>
      <c r="DB510" t="s">
        <v>292</v>
      </c>
      <c r="DC510" t="s">
        <v>139</v>
      </c>
      <c r="DD510" t="s">
        <v>117</v>
      </c>
      <c r="DE510" t="s">
        <v>352</v>
      </c>
      <c r="DF510" t="s">
        <v>353</v>
      </c>
      <c r="DH510" t="s">
        <v>370</v>
      </c>
      <c r="DI510" t="s">
        <v>367</v>
      </c>
      <c r="DJ510" t="s">
        <v>356</v>
      </c>
    </row>
    <row r="511" spans="1:114" ht="15" customHeight="1" x14ac:dyDescent="0.35">
      <c r="A511" t="s">
        <v>3028</v>
      </c>
      <c r="B511" t="s">
        <v>144</v>
      </c>
      <c r="C511" s="1">
        <v>45527</v>
      </c>
      <c r="D511" s="1">
        <v>45595</v>
      </c>
      <c r="E511" t="s">
        <v>116</v>
      </c>
      <c r="F511" s="1">
        <v>45564</v>
      </c>
      <c r="G511" t="s">
        <v>117</v>
      </c>
      <c r="H511" t="s">
        <v>117</v>
      </c>
      <c r="I511" t="s">
        <v>117</v>
      </c>
      <c r="J511" t="s">
        <v>2685</v>
      </c>
      <c r="L511" t="s">
        <v>2686</v>
      </c>
      <c r="M511" t="s">
        <v>3029</v>
      </c>
      <c r="N511" t="s">
        <v>120</v>
      </c>
      <c r="O511" t="s">
        <v>121</v>
      </c>
      <c r="P511" s="6">
        <v>96950</v>
      </c>
      <c r="Q511" t="s">
        <v>122</v>
      </c>
      <c r="S511" s="8">
        <v>16702341726</v>
      </c>
      <c r="U511" t="s">
        <v>2688</v>
      </c>
      <c r="V511">
        <v>311812</v>
      </c>
      <c r="W511" t="s">
        <v>124</v>
      </c>
      <c r="Y511" t="s">
        <v>2689</v>
      </c>
      <c r="Z511" t="s">
        <v>1865</v>
      </c>
      <c r="AA511" t="s">
        <v>3030</v>
      </c>
      <c r="AB511" t="s">
        <v>154</v>
      </c>
      <c r="AC511" t="s">
        <v>2686</v>
      </c>
      <c r="AD511" t="s">
        <v>2687</v>
      </c>
      <c r="AE511" t="s">
        <v>120</v>
      </c>
      <c r="AF511" t="s">
        <v>121</v>
      </c>
      <c r="AG511" s="6">
        <v>96950</v>
      </c>
      <c r="AH511" t="s">
        <v>122</v>
      </c>
      <c r="AJ511" s="8">
        <v>16702341726</v>
      </c>
      <c r="AL511" t="s">
        <v>3031</v>
      </c>
      <c r="BE511" t="str">
        <f>"51-3011.00"</f>
        <v>51-3011.00</v>
      </c>
      <c r="BF511" t="s">
        <v>217</v>
      </c>
      <c r="BG511" t="s">
        <v>3032</v>
      </c>
      <c r="BH511" t="s">
        <v>217</v>
      </c>
      <c r="BI511">
        <v>15</v>
      </c>
      <c r="BJ511">
        <v>15</v>
      </c>
      <c r="BK511" s="1">
        <v>45566</v>
      </c>
      <c r="BL511" s="1">
        <v>45930</v>
      </c>
      <c r="BM511" s="1">
        <v>45595</v>
      </c>
      <c r="BN511" s="1">
        <v>45930</v>
      </c>
      <c r="BO511">
        <v>40</v>
      </c>
      <c r="BP511">
        <v>5</v>
      </c>
      <c r="BQ511">
        <v>6</v>
      </c>
      <c r="BR511">
        <v>6</v>
      </c>
      <c r="BS511">
        <v>6</v>
      </c>
      <c r="BT511">
        <v>6</v>
      </c>
      <c r="BU511">
        <v>6</v>
      </c>
      <c r="BV511">
        <v>5</v>
      </c>
      <c r="BW511" t="str">
        <f>"5:00 AM"</f>
        <v>5:00 AM</v>
      </c>
      <c r="BX511" t="str">
        <f>"7:00 PM"</f>
        <v>7:00 PM</v>
      </c>
      <c r="BY511" t="s">
        <v>133</v>
      </c>
      <c r="BZ511">
        <v>6</v>
      </c>
      <c r="CA511">
        <v>12</v>
      </c>
      <c r="CB511" t="s">
        <v>117</v>
      </c>
      <c r="CD511" t="s">
        <v>3033</v>
      </c>
      <c r="CE511" t="s">
        <v>2686</v>
      </c>
      <c r="CF511" t="s">
        <v>2687</v>
      </c>
      <c r="CG511" t="s">
        <v>136</v>
      </c>
      <c r="CH511" t="s">
        <v>121</v>
      </c>
      <c r="CI511" s="6">
        <v>96950</v>
      </c>
      <c r="CJ511" s="10">
        <v>8.64</v>
      </c>
      <c r="CK511" s="10">
        <v>8.64</v>
      </c>
      <c r="CL511" s="10">
        <v>12.96</v>
      </c>
      <c r="CM511" s="10">
        <v>12.96</v>
      </c>
      <c r="CN511" t="s">
        <v>137</v>
      </c>
      <c r="CO511" t="s">
        <v>3034</v>
      </c>
      <c r="CP511" t="s">
        <v>138</v>
      </c>
      <c r="CR511" t="s">
        <v>117</v>
      </c>
      <c r="CS511" t="s">
        <v>139</v>
      </c>
      <c r="CT511" t="s">
        <v>140</v>
      </c>
      <c r="CU511" t="s">
        <v>139</v>
      </c>
      <c r="CV511" t="s">
        <v>140</v>
      </c>
      <c r="CW511" t="s">
        <v>139</v>
      </c>
      <c r="CX511" t="s">
        <v>140</v>
      </c>
      <c r="CY511" s="2" t="s">
        <v>3035</v>
      </c>
      <c r="CZ511" s="8">
        <v>16702341726</v>
      </c>
      <c r="DA511" t="s">
        <v>2697</v>
      </c>
      <c r="DB511" t="s">
        <v>140</v>
      </c>
      <c r="DC511" t="s">
        <v>139</v>
      </c>
      <c r="DD511" t="s">
        <v>117</v>
      </c>
    </row>
    <row r="512" spans="1:114" ht="15" customHeight="1" x14ac:dyDescent="0.35">
      <c r="A512" t="s">
        <v>3879</v>
      </c>
      <c r="B512" t="s">
        <v>278</v>
      </c>
      <c r="C512" s="1">
        <v>45594</v>
      </c>
      <c r="D512" s="1">
        <v>45595</v>
      </c>
      <c r="E512" t="s">
        <v>116</v>
      </c>
      <c r="F512" s="1">
        <v>45777</v>
      </c>
      <c r="G512" t="s">
        <v>117</v>
      </c>
      <c r="H512" t="s">
        <v>117</v>
      </c>
      <c r="I512" t="s">
        <v>117</v>
      </c>
      <c r="J512" t="s">
        <v>3880</v>
      </c>
      <c r="L512" t="s">
        <v>3881</v>
      </c>
      <c r="M512" t="s">
        <v>3882</v>
      </c>
      <c r="N512" t="s">
        <v>120</v>
      </c>
      <c r="O512" t="s">
        <v>121</v>
      </c>
      <c r="P512" s="6">
        <v>96950</v>
      </c>
      <c r="Q512" t="s">
        <v>122</v>
      </c>
      <c r="S512" s="8">
        <v>16702350173</v>
      </c>
      <c r="U512" t="s">
        <v>3883</v>
      </c>
      <c r="V512">
        <v>711211</v>
      </c>
      <c r="W512" t="s">
        <v>124</v>
      </c>
      <c r="Y512" t="s">
        <v>3884</v>
      </c>
      <c r="Z512" t="s">
        <v>3885</v>
      </c>
      <c r="AB512" t="s">
        <v>128</v>
      </c>
      <c r="AC512" t="s">
        <v>3881</v>
      </c>
      <c r="AD512" t="s">
        <v>3886</v>
      </c>
      <c r="AE512" t="s">
        <v>120</v>
      </c>
      <c r="AF512" t="s">
        <v>121</v>
      </c>
      <c r="AG512" s="6">
        <v>96950</v>
      </c>
      <c r="AH512" t="s">
        <v>122</v>
      </c>
      <c r="AJ512" s="8">
        <v>16702350173</v>
      </c>
      <c r="AL512" t="s">
        <v>3887</v>
      </c>
      <c r="BE512" t="str">
        <f>"27-2022.00"</f>
        <v>27-2022.00</v>
      </c>
      <c r="BF512" t="s">
        <v>3888</v>
      </c>
      <c r="BG512" t="s">
        <v>3889</v>
      </c>
      <c r="BH512" t="s">
        <v>3890</v>
      </c>
      <c r="BI512">
        <v>1</v>
      </c>
      <c r="BK512" s="1">
        <v>45778</v>
      </c>
      <c r="BL512" s="1">
        <v>46142</v>
      </c>
      <c r="BO512">
        <v>40</v>
      </c>
      <c r="BP512">
        <v>0</v>
      </c>
      <c r="BQ512">
        <v>8</v>
      </c>
      <c r="BR512">
        <v>8</v>
      </c>
      <c r="BS512">
        <v>8</v>
      </c>
      <c r="BT512">
        <v>8</v>
      </c>
      <c r="BU512">
        <v>8</v>
      </c>
      <c r="BV512">
        <v>0</v>
      </c>
      <c r="BW512" t="str">
        <f>"9:00 AM"</f>
        <v>9:00 AM</v>
      </c>
      <c r="BX512" t="str">
        <f>"6:00 PM"</f>
        <v>6:00 PM</v>
      </c>
      <c r="BY512" t="s">
        <v>588</v>
      </c>
      <c r="BZ512">
        <v>12</v>
      </c>
      <c r="CA512">
        <v>24</v>
      </c>
      <c r="CB512" t="s">
        <v>117</v>
      </c>
      <c r="CD512" t="s">
        <v>3891</v>
      </c>
      <c r="CE512" t="s">
        <v>3892</v>
      </c>
      <c r="CF512" t="s">
        <v>3882</v>
      </c>
      <c r="CG512" t="s">
        <v>120</v>
      </c>
      <c r="CH512" t="s">
        <v>121</v>
      </c>
      <c r="CI512" s="6">
        <v>96950</v>
      </c>
      <c r="CJ512" s="10">
        <v>3207.67</v>
      </c>
      <c r="CK512" s="10">
        <v>3207.67</v>
      </c>
      <c r="CN512" t="s">
        <v>375</v>
      </c>
      <c r="CO512" t="s">
        <v>133</v>
      </c>
      <c r="CP512" t="s">
        <v>138</v>
      </c>
      <c r="CR512" t="s">
        <v>139</v>
      </c>
      <c r="CS512" t="s">
        <v>139</v>
      </c>
      <c r="CT512" t="s">
        <v>139</v>
      </c>
      <c r="CU512" t="s">
        <v>140</v>
      </c>
      <c r="CV512" t="s">
        <v>139</v>
      </c>
      <c r="CW512" t="s">
        <v>139</v>
      </c>
      <c r="CX512" t="s">
        <v>139</v>
      </c>
      <c r="CY512" t="s">
        <v>133</v>
      </c>
      <c r="CZ512" s="8">
        <v>16702350173</v>
      </c>
      <c r="DA512" t="s">
        <v>3887</v>
      </c>
      <c r="DB512" t="s">
        <v>1257</v>
      </c>
      <c r="DC512" t="s">
        <v>139</v>
      </c>
      <c r="DD512" t="s">
        <v>117</v>
      </c>
    </row>
    <row r="513" spans="1:114" ht="15" customHeight="1" x14ac:dyDescent="0.35">
      <c r="A513" t="s">
        <v>15683</v>
      </c>
      <c r="B513" t="s">
        <v>278</v>
      </c>
      <c r="C513" s="1">
        <v>45439</v>
      </c>
      <c r="D513" s="1">
        <v>45596</v>
      </c>
      <c r="E513" t="s">
        <v>211</v>
      </c>
      <c r="G513" t="s">
        <v>117</v>
      </c>
      <c r="H513" t="s">
        <v>117</v>
      </c>
      <c r="I513" t="s">
        <v>117</v>
      </c>
      <c r="J513" t="s">
        <v>15684</v>
      </c>
      <c r="K513" t="s">
        <v>1036</v>
      </c>
      <c r="L513" t="s">
        <v>1037</v>
      </c>
      <c r="N513" t="s">
        <v>120</v>
      </c>
      <c r="O513" t="s">
        <v>121</v>
      </c>
      <c r="P513" s="6">
        <v>96950</v>
      </c>
      <c r="Q513" t="s">
        <v>122</v>
      </c>
      <c r="S513" s="8">
        <v>16702368888</v>
      </c>
      <c r="U513" t="s">
        <v>1038</v>
      </c>
      <c r="V513">
        <v>71391</v>
      </c>
      <c r="W513" t="s">
        <v>124</v>
      </c>
      <c r="Y513" t="s">
        <v>1039</v>
      </c>
      <c r="Z513" t="s">
        <v>1040</v>
      </c>
      <c r="AA513" t="s">
        <v>1041</v>
      </c>
      <c r="AB513" t="s">
        <v>1042</v>
      </c>
      <c r="AC513" t="s">
        <v>1037</v>
      </c>
      <c r="AE513" t="s">
        <v>120</v>
      </c>
      <c r="AF513" t="s">
        <v>121</v>
      </c>
      <c r="AG513" s="6">
        <v>96950</v>
      </c>
      <c r="AH513" t="s">
        <v>122</v>
      </c>
      <c r="AJ513" s="8">
        <v>16702368888</v>
      </c>
      <c r="AL513" t="s">
        <v>1043</v>
      </c>
      <c r="BE513" t="str">
        <f>"13-2011.00"</f>
        <v>13-2011.00</v>
      </c>
      <c r="BF513" t="s">
        <v>934</v>
      </c>
      <c r="BG513" t="s">
        <v>15685</v>
      </c>
      <c r="BH513" t="s">
        <v>2233</v>
      </c>
      <c r="BI513">
        <v>2</v>
      </c>
      <c r="BK513" s="1">
        <v>45566</v>
      </c>
      <c r="BL513" s="1">
        <v>45930</v>
      </c>
      <c r="BO513">
        <v>35</v>
      </c>
      <c r="BP513">
        <v>0</v>
      </c>
      <c r="BQ513">
        <v>7</v>
      </c>
      <c r="BR513">
        <v>7</v>
      </c>
      <c r="BS513">
        <v>7</v>
      </c>
      <c r="BT513">
        <v>7</v>
      </c>
      <c r="BU513">
        <v>7</v>
      </c>
      <c r="BV513">
        <v>0</v>
      </c>
      <c r="BW513" t="str">
        <f>"8:00 AM"</f>
        <v>8:00 AM</v>
      </c>
      <c r="BX513" t="str">
        <f>"4:00 PM"</f>
        <v>4:00 PM</v>
      </c>
      <c r="BY513" t="s">
        <v>588</v>
      </c>
      <c r="BZ513">
        <v>0</v>
      </c>
      <c r="CA513">
        <v>36</v>
      </c>
      <c r="CB513" t="s">
        <v>139</v>
      </c>
      <c r="CC513">
        <v>2</v>
      </c>
      <c r="CD513" t="s">
        <v>15686</v>
      </c>
      <c r="CE513" t="s">
        <v>3334</v>
      </c>
      <c r="CG513" t="s">
        <v>120</v>
      </c>
      <c r="CH513" t="s">
        <v>121</v>
      </c>
      <c r="CI513" s="6">
        <v>96950</v>
      </c>
      <c r="CJ513" s="10">
        <v>16.98</v>
      </c>
      <c r="CK513" s="10">
        <v>16.98</v>
      </c>
      <c r="CL513" s="10">
        <v>25.47</v>
      </c>
      <c r="CM513" s="10">
        <v>25.47</v>
      </c>
      <c r="CN513" t="s">
        <v>137</v>
      </c>
      <c r="CO513" t="s">
        <v>194</v>
      </c>
      <c r="CP513" t="s">
        <v>138</v>
      </c>
      <c r="CR513" t="s">
        <v>117</v>
      </c>
      <c r="CS513" t="s">
        <v>139</v>
      </c>
      <c r="CT513" t="s">
        <v>140</v>
      </c>
      <c r="CU513" t="s">
        <v>139</v>
      </c>
      <c r="CV513" t="s">
        <v>140</v>
      </c>
      <c r="CW513" t="s">
        <v>139</v>
      </c>
      <c r="CX513" t="s">
        <v>140</v>
      </c>
      <c r="CY513" s="2" t="s">
        <v>15687</v>
      </c>
      <c r="CZ513" s="8">
        <v>16702368888</v>
      </c>
      <c r="DA513" t="s">
        <v>1048</v>
      </c>
      <c r="DB513" t="s">
        <v>140</v>
      </c>
      <c r="DC513" t="s">
        <v>139</v>
      </c>
      <c r="DD513" t="s">
        <v>117</v>
      </c>
    </row>
    <row r="514" spans="1:114" ht="15" customHeight="1" x14ac:dyDescent="0.35">
      <c r="A514" t="s">
        <v>3288</v>
      </c>
      <c r="B514" t="s">
        <v>144</v>
      </c>
      <c r="C514" s="1">
        <v>45484</v>
      </c>
      <c r="D514" s="1">
        <v>45596</v>
      </c>
      <c r="E514" t="s">
        <v>211</v>
      </c>
      <c r="G514" t="s">
        <v>117</v>
      </c>
      <c r="H514" t="s">
        <v>117</v>
      </c>
      <c r="I514" t="s">
        <v>117</v>
      </c>
      <c r="J514" t="s">
        <v>3218</v>
      </c>
      <c r="L514" t="s">
        <v>1667</v>
      </c>
      <c r="M514" t="s">
        <v>1667</v>
      </c>
      <c r="N514" t="s">
        <v>136</v>
      </c>
      <c r="O514" t="s">
        <v>121</v>
      </c>
      <c r="P514" s="6">
        <v>96950</v>
      </c>
      <c r="Q514" t="s">
        <v>122</v>
      </c>
      <c r="S514" s="8">
        <v>16702346445</v>
      </c>
      <c r="T514">
        <v>2263</v>
      </c>
      <c r="U514" t="s">
        <v>3219</v>
      </c>
      <c r="V514">
        <v>53111</v>
      </c>
      <c r="W514" t="s">
        <v>124</v>
      </c>
      <c r="Y514" t="s">
        <v>698</v>
      </c>
      <c r="Z514" t="s">
        <v>699</v>
      </c>
      <c r="AB514" t="s">
        <v>215</v>
      </c>
      <c r="AC514" t="s">
        <v>1667</v>
      </c>
      <c r="AD514" t="s">
        <v>1667</v>
      </c>
      <c r="AE514" t="s">
        <v>136</v>
      </c>
      <c r="AF514" t="s">
        <v>121</v>
      </c>
      <c r="AG514" s="6">
        <v>96950</v>
      </c>
      <c r="AH514" t="s">
        <v>122</v>
      </c>
      <c r="AJ514" s="8">
        <v>16702346445</v>
      </c>
      <c r="AK514">
        <v>2263</v>
      </c>
      <c r="AL514" t="s">
        <v>700</v>
      </c>
      <c r="BE514" t="str">
        <f>"49-9071.00"</f>
        <v>49-9071.00</v>
      </c>
      <c r="BF514" t="s">
        <v>156</v>
      </c>
      <c r="BG514" t="s">
        <v>3220</v>
      </c>
      <c r="BH514" t="s">
        <v>3221</v>
      </c>
      <c r="BI514">
        <v>2</v>
      </c>
      <c r="BJ514">
        <v>2</v>
      </c>
      <c r="BK514" s="1">
        <v>45566</v>
      </c>
      <c r="BL514" s="1">
        <v>45930</v>
      </c>
      <c r="BM514" s="1">
        <v>45596</v>
      </c>
      <c r="BN514" s="1">
        <v>45930</v>
      </c>
      <c r="BO514">
        <v>40</v>
      </c>
      <c r="BP514">
        <v>0</v>
      </c>
      <c r="BQ514">
        <v>8</v>
      </c>
      <c r="BR514">
        <v>8</v>
      </c>
      <c r="BS514">
        <v>8</v>
      </c>
      <c r="BT514">
        <v>8</v>
      </c>
      <c r="BU514">
        <v>8</v>
      </c>
      <c r="BV514">
        <v>0</v>
      </c>
      <c r="BW514" t="str">
        <f>"8:00 AM"</f>
        <v>8:00 AM</v>
      </c>
      <c r="BX514" t="str">
        <f>"5:00 PM"</f>
        <v>5:00 PM</v>
      </c>
      <c r="BY514" t="s">
        <v>133</v>
      </c>
      <c r="BZ514">
        <v>0</v>
      </c>
      <c r="CA514">
        <v>12</v>
      </c>
      <c r="CB514" t="s">
        <v>117</v>
      </c>
      <c r="CD514" s="2" t="s">
        <v>3289</v>
      </c>
      <c r="CE514" t="s">
        <v>1667</v>
      </c>
      <c r="CF514" t="s">
        <v>1667</v>
      </c>
      <c r="CG514" t="s">
        <v>136</v>
      </c>
      <c r="CH514" t="s">
        <v>121</v>
      </c>
      <c r="CI514" s="6">
        <v>96950</v>
      </c>
      <c r="CJ514" s="10">
        <v>9.75</v>
      </c>
      <c r="CK514" s="10">
        <v>11</v>
      </c>
      <c r="CL514" s="10">
        <v>14.63</v>
      </c>
      <c r="CM514" s="10">
        <v>16.5</v>
      </c>
      <c r="CN514" t="s">
        <v>137</v>
      </c>
      <c r="CO514" t="s">
        <v>803</v>
      </c>
      <c r="CP514" t="s">
        <v>138</v>
      </c>
      <c r="CR514" t="s">
        <v>117</v>
      </c>
      <c r="CS514" t="s">
        <v>139</v>
      </c>
      <c r="CT514" t="s">
        <v>140</v>
      </c>
      <c r="CU514" t="s">
        <v>139</v>
      </c>
      <c r="CV514" t="s">
        <v>140</v>
      </c>
      <c r="CW514" t="s">
        <v>139</v>
      </c>
      <c r="CX514" t="s">
        <v>140</v>
      </c>
      <c r="CY514" t="s">
        <v>17406</v>
      </c>
      <c r="CZ514" s="8">
        <v>16702346445</v>
      </c>
      <c r="DA514" t="s">
        <v>700</v>
      </c>
      <c r="DB514" t="s">
        <v>140</v>
      </c>
      <c r="DC514" t="s">
        <v>139</v>
      </c>
      <c r="DD514" t="s">
        <v>117</v>
      </c>
      <c r="DE514" t="s">
        <v>698</v>
      </c>
      <c r="DF514" t="s">
        <v>699</v>
      </c>
      <c r="DH514" t="s">
        <v>3219</v>
      </c>
      <c r="DI514" t="s">
        <v>3218</v>
      </c>
      <c r="DJ514" t="s">
        <v>700</v>
      </c>
    </row>
    <row r="515" spans="1:114" ht="15" customHeight="1" x14ac:dyDescent="0.35">
      <c r="A515" t="s">
        <v>11292</v>
      </c>
      <c r="B515" t="s">
        <v>144</v>
      </c>
      <c r="C515" s="1">
        <v>45484</v>
      </c>
      <c r="D515" s="1">
        <v>45596</v>
      </c>
      <c r="E515" t="s">
        <v>211</v>
      </c>
      <c r="G515" t="s">
        <v>117</v>
      </c>
      <c r="H515" t="s">
        <v>117</v>
      </c>
      <c r="I515" t="s">
        <v>117</v>
      </c>
      <c r="J515" t="s">
        <v>4960</v>
      </c>
      <c r="K515" t="s">
        <v>4961</v>
      </c>
      <c r="L515" t="s">
        <v>4962</v>
      </c>
      <c r="N515" t="s">
        <v>136</v>
      </c>
      <c r="O515" t="s">
        <v>121</v>
      </c>
      <c r="P515" s="6">
        <v>96950</v>
      </c>
      <c r="Q515" t="s">
        <v>122</v>
      </c>
      <c r="S515" s="8">
        <v>16702870701</v>
      </c>
      <c r="U515" t="s">
        <v>4851</v>
      </c>
      <c r="V515">
        <v>624410</v>
      </c>
      <c r="W515" t="s">
        <v>124</v>
      </c>
      <c r="Y515" t="s">
        <v>1632</v>
      </c>
      <c r="Z515" t="s">
        <v>4963</v>
      </c>
      <c r="AA515" t="s">
        <v>4964</v>
      </c>
      <c r="AB515" t="s">
        <v>4965</v>
      </c>
      <c r="AC515" t="s">
        <v>4962</v>
      </c>
      <c r="AE515" t="s">
        <v>136</v>
      </c>
      <c r="AF515" t="s">
        <v>121</v>
      </c>
      <c r="AG515" s="6">
        <v>96950</v>
      </c>
      <c r="AH515" t="s">
        <v>122</v>
      </c>
      <c r="AJ515" s="8">
        <v>16702870701</v>
      </c>
      <c r="AL515" t="s">
        <v>4861</v>
      </c>
      <c r="BE515" t="str">
        <f>"49-9071.00"</f>
        <v>49-9071.00</v>
      </c>
      <c r="BF515" t="s">
        <v>156</v>
      </c>
      <c r="BG515" t="s">
        <v>4966</v>
      </c>
      <c r="BH515" t="s">
        <v>2837</v>
      </c>
      <c r="BI515">
        <v>6</v>
      </c>
      <c r="BJ515">
        <v>6</v>
      </c>
      <c r="BK515" s="1">
        <v>45566</v>
      </c>
      <c r="BL515" s="1">
        <v>45930</v>
      </c>
      <c r="BM515" s="1">
        <v>45596</v>
      </c>
      <c r="BN515" s="1">
        <v>45930</v>
      </c>
      <c r="BO515">
        <v>35</v>
      </c>
      <c r="BP515">
        <v>0</v>
      </c>
      <c r="BQ515">
        <v>7</v>
      </c>
      <c r="BR515">
        <v>7</v>
      </c>
      <c r="BS515">
        <v>7</v>
      </c>
      <c r="BT515">
        <v>7</v>
      </c>
      <c r="BU515">
        <v>7</v>
      </c>
      <c r="BV515">
        <v>0</v>
      </c>
      <c r="BW515" t="str">
        <f>"8:00 AM"</f>
        <v>8:00 AM</v>
      </c>
      <c r="BX515" t="str">
        <f>"4:00 PM"</f>
        <v>4:00 PM</v>
      </c>
      <c r="BY515" t="s">
        <v>159</v>
      </c>
      <c r="BZ515">
        <v>0</v>
      </c>
      <c r="CA515">
        <v>12</v>
      </c>
      <c r="CB515" t="s">
        <v>117</v>
      </c>
      <c r="CD515" t="s">
        <v>2838</v>
      </c>
      <c r="CE515" t="s">
        <v>4968</v>
      </c>
      <c r="CF515" t="s">
        <v>1353</v>
      </c>
      <c r="CG515" t="s">
        <v>136</v>
      </c>
      <c r="CH515" t="s">
        <v>121</v>
      </c>
      <c r="CI515" s="6">
        <v>96950</v>
      </c>
      <c r="CJ515" s="10">
        <v>9.75</v>
      </c>
      <c r="CK515" s="10">
        <v>9.75</v>
      </c>
      <c r="CL515" s="10">
        <v>14.63</v>
      </c>
      <c r="CM515" s="10">
        <v>14.63</v>
      </c>
      <c r="CN515" t="s">
        <v>137</v>
      </c>
      <c r="CP515" t="s">
        <v>138</v>
      </c>
      <c r="CR515" t="s">
        <v>117</v>
      </c>
      <c r="CS515" t="s">
        <v>139</v>
      </c>
      <c r="CT515" t="s">
        <v>140</v>
      </c>
      <c r="CU515" t="s">
        <v>139</v>
      </c>
      <c r="CV515" t="s">
        <v>140</v>
      </c>
      <c r="CW515" t="s">
        <v>139</v>
      </c>
      <c r="CX515" t="s">
        <v>140</v>
      </c>
      <c r="CY515" t="s">
        <v>308</v>
      </c>
      <c r="CZ515" s="8">
        <v>16702870701</v>
      </c>
      <c r="DA515" t="s">
        <v>4861</v>
      </c>
      <c r="DB515" t="s">
        <v>309</v>
      </c>
      <c r="DC515" t="s">
        <v>139</v>
      </c>
      <c r="DD515" t="s">
        <v>117</v>
      </c>
    </row>
    <row r="516" spans="1:114" ht="15" customHeight="1" x14ac:dyDescent="0.35">
      <c r="A516" t="s">
        <v>3787</v>
      </c>
      <c r="B516" t="s">
        <v>144</v>
      </c>
      <c r="C516" s="1">
        <v>45484</v>
      </c>
      <c r="D516" s="1">
        <v>45596</v>
      </c>
      <c r="E516" t="s">
        <v>211</v>
      </c>
      <c r="G516" t="s">
        <v>117</v>
      </c>
      <c r="H516" t="s">
        <v>117</v>
      </c>
      <c r="I516" t="s">
        <v>117</v>
      </c>
      <c r="J516" t="s">
        <v>3788</v>
      </c>
      <c r="K516" t="s">
        <v>3788</v>
      </c>
      <c r="L516" t="s">
        <v>3789</v>
      </c>
      <c r="M516" t="s">
        <v>3790</v>
      </c>
      <c r="N516" t="s">
        <v>120</v>
      </c>
      <c r="O516" t="s">
        <v>121</v>
      </c>
      <c r="P516" s="6">
        <v>96950</v>
      </c>
      <c r="Q516" t="s">
        <v>122</v>
      </c>
      <c r="S516" s="8">
        <v>16702348904</v>
      </c>
      <c r="U516" t="s">
        <v>3791</v>
      </c>
      <c r="V516">
        <v>811210</v>
      </c>
      <c r="W516" t="s">
        <v>124</v>
      </c>
      <c r="Y516" t="s">
        <v>3792</v>
      </c>
      <c r="Z516" t="s">
        <v>3793</v>
      </c>
      <c r="AA516" t="s">
        <v>3794</v>
      </c>
      <c r="AB516" t="s">
        <v>3795</v>
      </c>
      <c r="AC516" t="s">
        <v>3796</v>
      </c>
      <c r="AD516" t="s">
        <v>3797</v>
      </c>
      <c r="AE516" t="s">
        <v>120</v>
      </c>
      <c r="AF516" t="s">
        <v>121</v>
      </c>
      <c r="AG516" s="6">
        <v>96950</v>
      </c>
      <c r="AH516" t="s">
        <v>122</v>
      </c>
      <c r="AJ516" s="8">
        <v>16702348904</v>
      </c>
      <c r="AL516" t="s">
        <v>3798</v>
      </c>
      <c r="BE516" t="str">
        <f>"49-9071.00"</f>
        <v>49-9071.00</v>
      </c>
      <c r="BF516" t="s">
        <v>156</v>
      </c>
      <c r="BG516" t="s">
        <v>3799</v>
      </c>
      <c r="BH516" t="s">
        <v>3102</v>
      </c>
      <c r="BI516">
        <v>2</v>
      </c>
      <c r="BJ516">
        <v>2</v>
      </c>
      <c r="BK516" s="1">
        <v>45566</v>
      </c>
      <c r="BL516" s="1">
        <v>45930</v>
      </c>
      <c r="BM516" s="1">
        <v>45596</v>
      </c>
      <c r="BN516" s="1">
        <v>45930</v>
      </c>
      <c r="BO516">
        <v>40</v>
      </c>
      <c r="BP516">
        <v>0</v>
      </c>
      <c r="BQ516">
        <v>8</v>
      </c>
      <c r="BR516">
        <v>8</v>
      </c>
      <c r="BS516">
        <v>8</v>
      </c>
      <c r="BT516">
        <v>8</v>
      </c>
      <c r="BU516">
        <v>8</v>
      </c>
      <c r="BV516">
        <v>0</v>
      </c>
      <c r="BW516" t="str">
        <f>"8:00 AM"</f>
        <v>8:00 AM</v>
      </c>
      <c r="BX516" t="str">
        <f>"5:00 PM"</f>
        <v>5:00 PM</v>
      </c>
      <c r="BY516" t="s">
        <v>159</v>
      </c>
      <c r="BZ516">
        <v>0</v>
      </c>
      <c r="CA516">
        <v>12</v>
      </c>
      <c r="CB516" t="s">
        <v>117</v>
      </c>
      <c r="CD516" s="2" t="s">
        <v>3800</v>
      </c>
      <c r="CE516" t="s">
        <v>3789</v>
      </c>
      <c r="CG516" t="s">
        <v>120</v>
      </c>
      <c r="CH516" t="s">
        <v>121</v>
      </c>
      <c r="CI516" s="6">
        <v>96950</v>
      </c>
      <c r="CJ516" s="10">
        <v>9.5399999999999991</v>
      </c>
      <c r="CK516" s="10">
        <v>9.5399999999999991</v>
      </c>
      <c r="CL516" s="10">
        <v>14.31</v>
      </c>
      <c r="CM516" s="10">
        <v>14.31</v>
      </c>
      <c r="CN516" t="s">
        <v>137</v>
      </c>
      <c r="CO516" t="s">
        <v>140</v>
      </c>
      <c r="CP516" t="s">
        <v>138</v>
      </c>
      <c r="CR516" t="s">
        <v>139</v>
      </c>
      <c r="CS516" t="s">
        <v>139</v>
      </c>
      <c r="CT516" t="s">
        <v>140</v>
      </c>
      <c r="CU516" t="s">
        <v>139</v>
      </c>
      <c r="CV516" t="s">
        <v>140</v>
      </c>
      <c r="CW516" t="s">
        <v>139</v>
      </c>
      <c r="CX516" t="s">
        <v>140</v>
      </c>
      <c r="CY516" t="s">
        <v>3801</v>
      </c>
      <c r="CZ516" s="8">
        <v>16702348904</v>
      </c>
      <c r="DA516" t="s">
        <v>3798</v>
      </c>
      <c r="DB516" t="s">
        <v>140</v>
      </c>
      <c r="DC516" t="s">
        <v>139</v>
      </c>
      <c r="DD516" t="s">
        <v>117</v>
      </c>
    </row>
    <row r="517" spans="1:114" ht="15" customHeight="1" x14ac:dyDescent="0.35">
      <c r="A517" t="s">
        <v>6617</v>
      </c>
      <c r="B517" t="s">
        <v>144</v>
      </c>
      <c r="C517" s="1">
        <v>45485</v>
      </c>
      <c r="D517" s="1">
        <v>45596</v>
      </c>
      <c r="E517" t="s">
        <v>211</v>
      </c>
      <c r="G517" t="s">
        <v>117</v>
      </c>
      <c r="H517" t="s">
        <v>117</v>
      </c>
      <c r="I517" t="s">
        <v>117</v>
      </c>
      <c r="J517" t="s">
        <v>1502</v>
      </c>
      <c r="K517" t="s">
        <v>6618</v>
      </c>
      <c r="L517" t="s">
        <v>550</v>
      </c>
      <c r="M517" t="s">
        <v>1504</v>
      </c>
      <c r="N517" t="s">
        <v>551</v>
      </c>
      <c r="O517" t="s">
        <v>121</v>
      </c>
      <c r="P517" s="6">
        <v>96952</v>
      </c>
      <c r="Q517" t="s">
        <v>122</v>
      </c>
      <c r="S517" s="8">
        <v>16704334428</v>
      </c>
      <c r="U517" t="s">
        <v>1505</v>
      </c>
      <c r="V517">
        <v>457110</v>
      </c>
      <c r="W517" t="s">
        <v>124</v>
      </c>
      <c r="Y517" t="s">
        <v>1506</v>
      </c>
      <c r="Z517" t="s">
        <v>1507</v>
      </c>
      <c r="AA517" t="s">
        <v>1508</v>
      </c>
      <c r="AB517" t="s">
        <v>632</v>
      </c>
      <c r="AC517" t="s">
        <v>550</v>
      </c>
      <c r="AD517" t="s">
        <v>1504</v>
      </c>
      <c r="AE517" t="s">
        <v>551</v>
      </c>
      <c r="AF517" t="s">
        <v>121</v>
      </c>
      <c r="AG517" s="6">
        <v>96952</v>
      </c>
      <c r="AH517" t="s">
        <v>122</v>
      </c>
      <c r="AJ517" s="8">
        <v>16709894711</v>
      </c>
      <c r="AL517" t="s">
        <v>1509</v>
      </c>
      <c r="BE517" t="str">
        <f>"49-9071.00"</f>
        <v>49-9071.00</v>
      </c>
      <c r="BF517" t="s">
        <v>156</v>
      </c>
      <c r="BG517" t="s">
        <v>6619</v>
      </c>
      <c r="BH517" t="s">
        <v>3901</v>
      </c>
      <c r="BI517">
        <v>3</v>
      </c>
      <c r="BJ517">
        <v>3</v>
      </c>
      <c r="BK517" s="1">
        <v>45566</v>
      </c>
      <c r="BL517" s="1">
        <v>45930</v>
      </c>
      <c r="BM517" s="1">
        <v>45596</v>
      </c>
      <c r="BN517" s="1">
        <v>45930</v>
      </c>
      <c r="BO517">
        <v>40</v>
      </c>
      <c r="BP517">
        <v>0</v>
      </c>
      <c r="BQ517">
        <v>8</v>
      </c>
      <c r="BR517">
        <v>8</v>
      </c>
      <c r="BS517">
        <v>8</v>
      </c>
      <c r="BT517">
        <v>8</v>
      </c>
      <c r="BU517">
        <v>8</v>
      </c>
      <c r="BV517">
        <v>0</v>
      </c>
      <c r="BW517" t="str">
        <f>"7:30 AM"</f>
        <v>7:30 AM</v>
      </c>
      <c r="BX517" t="str">
        <f>"4:30 PM"</f>
        <v>4:30 PM</v>
      </c>
      <c r="BY517" t="s">
        <v>159</v>
      </c>
      <c r="BZ517">
        <v>0</v>
      </c>
      <c r="CA517">
        <v>12</v>
      </c>
      <c r="CB517" t="s">
        <v>117</v>
      </c>
      <c r="CD517" t="s">
        <v>6620</v>
      </c>
      <c r="CE517" t="s">
        <v>1513</v>
      </c>
      <c r="CF517" t="s">
        <v>1504</v>
      </c>
      <c r="CG517" t="s">
        <v>551</v>
      </c>
      <c r="CH517" t="s">
        <v>121</v>
      </c>
      <c r="CI517" s="6">
        <v>96952</v>
      </c>
      <c r="CJ517" s="10">
        <v>9.75</v>
      </c>
      <c r="CK517" s="10">
        <v>9.75</v>
      </c>
      <c r="CL517" s="10">
        <v>14.63</v>
      </c>
      <c r="CM517" s="10">
        <v>14.63</v>
      </c>
      <c r="CN517" t="s">
        <v>137</v>
      </c>
      <c r="CP517" t="s">
        <v>138</v>
      </c>
      <c r="CR517" t="s">
        <v>117</v>
      </c>
      <c r="CS517" t="s">
        <v>139</v>
      </c>
      <c r="CT517" t="s">
        <v>140</v>
      </c>
      <c r="CU517" t="s">
        <v>139</v>
      </c>
      <c r="CV517" t="s">
        <v>140</v>
      </c>
      <c r="CW517" t="s">
        <v>139</v>
      </c>
      <c r="CX517" t="s">
        <v>140</v>
      </c>
      <c r="CY517" t="s">
        <v>6621</v>
      </c>
      <c r="CZ517" s="8">
        <v>16704334428</v>
      </c>
      <c r="DA517" t="s">
        <v>1509</v>
      </c>
      <c r="DB517" t="s">
        <v>140</v>
      </c>
      <c r="DC517" t="s">
        <v>139</v>
      </c>
      <c r="DD517" t="s">
        <v>117</v>
      </c>
    </row>
    <row r="518" spans="1:114" ht="15" customHeight="1" x14ac:dyDescent="0.35">
      <c r="A518" t="s">
        <v>17017</v>
      </c>
      <c r="B518" t="s">
        <v>144</v>
      </c>
      <c r="C518" s="1">
        <v>45485</v>
      </c>
      <c r="D518" s="1">
        <v>45596</v>
      </c>
      <c r="E518" t="s">
        <v>211</v>
      </c>
      <c r="G518" t="s">
        <v>117</v>
      </c>
      <c r="H518" t="s">
        <v>117</v>
      </c>
      <c r="I518" t="s">
        <v>117</v>
      </c>
      <c r="J518" t="s">
        <v>1807</v>
      </c>
      <c r="K518" t="s">
        <v>194</v>
      </c>
      <c r="L518" t="s">
        <v>1808</v>
      </c>
      <c r="M518" t="s">
        <v>1809</v>
      </c>
      <c r="N518" t="s">
        <v>120</v>
      </c>
      <c r="O518" t="s">
        <v>121</v>
      </c>
      <c r="P518" s="6">
        <v>96950</v>
      </c>
      <c r="Q518" t="s">
        <v>122</v>
      </c>
      <c r="R518" t="s">
        <v>1187</v>
      </c>
      <c r="S518" s="8">
        <v>16702347900</v>
      </c>
      <c r="T518">
        <v>803</v>
      </c>
      <c r="U518" t="s">
        <v>1810</v>
      </c>
      <c r="V518">
        <v>23622</v>
      </c>
      <c r="W518" t="s">
        <v>124</v>
      </c>
      <c r="Y518" t="s">
        <v>1811</v>
      </c>
      <c r="Z518" t="s">
        <v>1812</v>
      </c>
      <c r="AA518" t="s">
        <v>1813</v>
      </c>
      <c r="AB518" t="s">
        <v>657</v>
      </c>
      <c r="AC518" t="s">
        <v>1808</v>
      </c>
      <c r="AD518" t="s">
        <v>1809</v>
      </c>
      <c r="AE518" t="s">
        <v>120</v>
      </c>
      <c r="AF518" t="s">
        <v>121</v>
      </c>
      <c r="AG518" s="6">
        <v>96950</v>
      </c>
      <c r="AH518" t="s">
        <v>122</v>
      </c>
      <c r="AI518" t="s">
        <v>1187</v>
      </c>
      <c r="AJ518" s="8">
        <v>16702347900</v>
      </c>
      <c r="AK518">
        <v>803</v>
      </c>
      <c r="AL518" t="s">
        <v>1814</v>
      </c>
      <c r="BE518" t="str">
        <f>"49-9071.00"</f>
        <v>49-9071.00</v>
      </c>
      <c r="BF518" t="s">
        <v>156</v>
      </c>
      <c r="BG518" t="s">
        <v>17018</v>
      </c>
      <c r="BH518" t="s">
        <v>1029</v>
      </c>
      <c r="BI518">
        <v>10</v>
      </c>
      <c r="BJ518">
        <v>10</v>
      </c>
      <c r="BK518" s="1">
        <v>45600</v>
      </c>
      <c r="BL518" s="1">
        <v>45930</v>
      </c>
      <c r="BM518" s="1">
        <v>45600</v>
      </c>
      <c r="BN518" s="1">
        <v>45930</v>
      </c>
      <c r="BO518">
        <v>40</v>
      </c>
      <c r="BP518">
        <v>0</v>
      </c>
      <c r="BQ518">
        <v>8</v>
      </c>
      <c r="BR518">
        <v>8</v>
      </c>
      <c r="BS518">
        <v>8</v>
      </c>
      <c r="BT518">
        <v>8</v>
      </c>
      <c r="BU518">
        <v>8</v>
      </c>
      <c r="BV518">
        <v>0</v>
      </c>
      <c r="BW518" t="str">
        <f>"7:30 AM"</f>
        <v>7:30 AM</v>
      </c>
      <c r="BX518" t="str">
        <f>"4:30 PM"</f>
        <v>4:30 PM</v>
      </c>
      <c r="BY518" t="s">
        <v>159</v>
      </c>
      <c r="BZ518">
        <v>0</v>
      </c>
      <c r="CA518">
        <v>12</v>
      </c>
      <c r="CB518" t="s">
        <v>117</v>
      </c>
      <c r="CD518" t="s">
        <v>16486</v>
      </c>
      <c r="CE518" t="s">
        <v>1818</v>
      </c>
      <c r="CF518" t="s">
        <v>1819</v>
      </c>
      <c r="CG518" t="s">
        <v>120</v>
      </c>
      <c r="CH518" t="s">
        <v>121</v>
      </c>
      <c r="CI518" s="6">
        <v>96950</v>
      </c>
      <c r="CJ518" s="10">
        <v>9.5399999999999991</v>
      </c>
      <c r="CK518" s="10">
        <v>10</v>
      </c>
      <c r="CL518" s="10">
        <v>14.31</v>
      </c>
      <c r="CM518" s="10">
        <v>15</v>
      </c>
      <c r="CN518" t="s">
        <v>137</v>
      </c>
      <c r="CO518" t="s">
        <v>1820</v>
      </c>
      <c r="CP518" t="s">
        <v>209</v>
      </c>
      <c r="CR518" t="s">
        <v>117</v>
      </c>
      <c r="CS518" t="s">
        <v>139</v>
      </c>
      <c r="CT518" t="s">
        <v>140</v>
      </c>
      <c r="CU518" t="s">
        <v>139</v>
      </c>
      <c r="CV518" t="s">
        <v>140</v>
      </c>
      <c r="CW518" t="s">
        <v>139</v>
      </c>
      <c r="CX518" t="s">
        <v>140</v>
      </c>
      <c r="CY518" s="2" t="s">
        <v>17019</v>
      </c>
      <c r="CZ518" s="8">
        <v>16702347900</v>
      </c>
      <c r="DA518" t="s">
        <v>1814</v>
      </c>
      <c r="DB518" t="s">
        <v>1822</v>
      </c>
      <c r="DC518" t="s">
        <v>139</v>
      </c>
      <c r="DD518" t="s">
        <v>117</v>
      </c>
      <c r="DE518" t="s">
        <v>1811</v>
      </c>
      <c r="DF518" t="s">
        <v>1812</v>
      </c>
      <c r="DG518" t="s">
        <v>1468</v>
      </c>
      <c r="DH518" t="s">
        <v>1810</v>
      </c>
      <c r="DI518" t="s">
        <v>1807</v>
      </c>
      <c r="DJ518" t="s">
        <v>1814</v>
      </c>
    </row>
    <row r="519" spans="1:114" ht="15" customHeight="1" x14ac:dyDescent="0.35">
      <c r="A519" t="s">
        <v>14380</v>
      </c>
      <c r="B519" t="s">
        <v>144</v>
      </c>
      <c r="C519" s="1">
        <v>45488</v>
      </c>
      <c r="D519" s="1">
        <v>45596</v>
      </c>
      <c r="E519" t="s">
        <v>116</v>
      </c>
      <c r="F519" s="1">
        <v>45564</v>
      </c>
      <c r="G519" t="s">
        <v>117</v>
      </c>
      <c r="H519" t="s">
        <v>117</v>
      </c>
      <c r="I519" t="s">
        <v>117</v>
      </c>
      <c r="J519" t="s">
        <v>2119</v>
      </c>
      <c r="K519" t="s">
        <v>10019</v>
      </c>
      <c r="L519" t="s">
        <v>10191</v>
      </c>
      <c r="M519" t="s">
        <v>2122</v>
      </c>
      <c r="N519" t="s">
        <v>248</v>
      </c>
      <c r="O519" t="s">
        <v>121</v>
      </c>
      <c r="P519" s="6">
        <v>96951</v>
      </c>
      <c r="Q519" t="s">
        <v>122</v>
      </c>
      <c r="S519" s="8">
        <v>16705320363</v>
      </c>
      <c r="U519" t="s">
        <v>2123</v>
      </c>
      <c r="V519">
        <v>44511</v>
      </c>
      <c r="W519" t="s">
        <v>124</v>
      </c>
      <c r="Y519" t="s">
        <v>2124</v>
      </c>
      <c r="Z519" t="s">
        <v>2125</v>
      </c>
      <c r="AA519" t="s">
        <v>2126</v>
      </c>
      <c r="AB519" t="s">
        <v>1406</v>
      </c>
      <c r="AC519" t="s">
        <v>10191</v>
      </c>
      <c r="AD519" t="s">
        <v>2122</v>
      </c>
      <c r="AE519" t="s">
        <v>248</v>
      </c>
      <c r="AF519" t="s">
        <v>121</v>
      </c>
      <c r="AG519" s="6">
        <v>96951</v>
      </c>
      <c r="AH519" t="s">
        <v>122</v>
      </c>
      <c r="AI519" t="s">
        <v>382</v>
      </c>
      <c r="AJ519" s="8">
        <v>16705320363</v>
      </c>
      <c r="AL519" t="s">
        <v>2127</v>
      </c>
      <c r="BE519" t="str">
        <f>"49-9021.00"</f>
        <v>49-9021.00</v>
      </c>
      <c r="BF519" t="s">
        <v>239</v>
      </c>
      <c r="BG519" t="s">
        <v>14381</v>
      </c>
      <c r="BH519" t="s">
        <v>9521</v>
      </c>
      <c r="BI519">
        <v>1</v>
      </c>
      <c r="BJ519">
        <v>1</v>
      </c>
      <c r="BK519" s="1">
        <v>45566</v>
      </c>
      <c r="BL519" s="1">
        <v>45930</v>
      </c>
      <c r="BM519" s="1">
        <v>45596</v>
      </c>
      <c r="BN519" s="1">
        <v>45930</v>
      </c>
      <c r="BO519">
        <v>35</v>
      </c>
      <c r="BP519">
        <v>0</v>
      </c>
      <c r="BQ519">
        <v>7</v>
      </c>
      <c r="BR519">
        <v>7</v>
      </c>
      <c r="BS519">
        <v>7</v>
      </c>
      <c r="BT519">
        <v>7</v>
      </c>
      <c r="BU519">
        <v>7</v>
      </c>
      <c r="BV519">
        <v>0</v>
      </c>
      <c r="BW519" t="str">
        <f>"8:00 AM"</f>
        <v>8:00 AM</v>
      </c>
      <c r="BX519" t="str">
        <f>"4:00 PM"</f>
        <v>4:00 PM</v>
      </c>
      <c r="BY519" t="s">
        <v>159</v>
      </c>
      <c r="BZ519">
        <v>0</v>
      </c>
      <c r="CA519">
        <v>24</v>
      </c>
      <c r="CB519" t="s">
        <v>117</v>
      </c>
      <c r="CD519" t="s">
        <v>14382</v>
      </c>
      <c r="CE519" t="s">
        <v>1216</v>
      </c>
      <c r="CF519" t="s">
        <v>14383</v>
      </c>
      <c r="CG519" t="s">
        <v>222</v>
      </c>
      <c r="CH519" t="s">
        <v>121</v>
      </c>
      <c r="CI519" s="6">
        <v>96951</v>
      </c>
      <c r="CJ519" s="10">
        <v>10.74</v>
      </c>
      <c r="CK519" s="10">
        <v>10.74</v>
      </c>
      <c r="CL519" s="10">
        <v>16.11</v>
      </c>
      <c r="CM519" s="10">
        <v>16.11</v>
      </c>
      <c r="CN519" t="s">
        <v>137</v>
      </c>
      <c r="CO519" t="s">
        <v>140</v>
      </c>
      <c r="CP519" t="s">
        <v>138</v>
      </c>
      <c r="CR519" t="s">
        <v>117</v>
      </c>
      <c r="CS519" t="s">
        <v>139</v>
      </c>
      <c r="CT519" t="s">
        <v>140</v>
      </c>
      <c r="CU519" t="s">
        <v>139</v>
      </c>
      <c r="CV519" t="s">
        <v>140</v>
      </c>
      <c r="CW519" t="s">
        <v>139</v>
      </c>
      <c r="CX519" t="s">
        <v>140</v>
      </c>
      <c r="CY519" t="s">
        <v>2131</v>
      </c>
      <c r="CZ519" s="8">
        <v>16705320363</v>
      </c>
      <c r="DA519" t="s">
        <v>2127</v>
      </c>
      <c r="DB519" t="s">
        <v>2132</v>
      </c>
      <c r="DC519" t="s">
        <v>139</v>
      </c>
      <c r="DD519" t="s">
        <v>117</v>
      </c>
    </row>
    <row r="520" spans="1:114" ht="15" customHeight="1" x14ac:dyDescent="0.35">
      <c r="A520" t="s">
        <v>11046</v>
      </c>
      <c r="B520" t="s">
        <v>144</v>
      </c>
      <c r="C520" s="1">
        <v>45493</v>
      </c>
      <c r="D520" s="1">
        <v>45596</v>
      </c>
      <c r="E520" t="s">
        <v>211</v>
      </c>
      <c r="G520" t="s">
        <v>117</v>
      </c>
      <c r="H520" t="s">
        <v>117</v>
      </c>
      <c r="I520" t="s">
        <v>117</v>
      </c>
      <c r="J520" t="s">
        <v>6210</v>
      </c>
      <c r="K520" t="s">
        <v>11047</v>
      </c>
      <c r="L520" t="s">
        <v>2289</v>
      </c>
      <c r="N520">
        <v>96950</v>
      </c>
      <c r="O520" t="s">
        <v>121</v>
      </c>
      <c r="P520" s="6">
        <v>96950</v>
      </c>
      <c r="Q520" t="s">
        <v>122</v>
      </c>
      <c r="S520" s="8">
        <v>16702358778</v>
      </c>
      <c r="U520" t="s">
        <v>2527</v>
      </c>
      <c r="V520">
        <v>522390</v>
      </c>
      <c r="W520" t="s">
        <v>124</v>
      </c>
      <c r="Y520" t="s">
        <v>2286</v>
      </c>
      <c r="Z520" t="s">
        <v>2287</v>
      </c>
      <c r="AA520" t="s">
        <v>2288</v>
      </c>
      <c r="AB520" t="s">
        <v>474</v>
      </c>
      <c r="AC520" t="s">
        <v>2289</v>
      </c>
      <c r="AE520" t="s">
        <v>136</v>
      </c>
      <c r="AF520" t="s">
        <v>121</v>
      </c>
      <c r="AG520" s="6">
        <v>96950</v>
      </c>
      <c r="AH520" t="s">
        <v>122</v>
      </c>
      <c r="AJ520" s="8">
        <v>16702358778</v>
      </c>
      <c r="AL520" t="s">
        <v>2290</v>
      </c>
      <c r="BE520" t="str">
        <f>"41-2011.00"</f>
        <v>41-2011.00</v>
      </c>
      <c r="BF520" t="s">
        <v>918</v>
      </c>
      <c r="BG520" t="s">
        <v>11048</v>
      </c>
      <c r="BH520" t="s">
        <v>11049</v>
      </c>
      <c r="BI520">
        <v>1</v>
      </c>
      <c r="BJ520">
        <v>1</v>
      </c>
      <c r="BK520" s="1">
        <v>45597</v>
      </c>
      <c r="BL520" s="1">
        <v>45961</v>
      </c>
      <c r="BM520" s="1">
        <v>45597</v>
      </c>
      <c r="BN520" s="1">
        <v>45961</v>
      </c>
      <c r="BO520">
        <v>40</v>
      </c>
      <c r="BP520">
        <v>0</v>
      </c>
      <c r="BQ520">
        <v>8</v>
      </c>
      <c r="BR520">
        <v>8</v>
      </c>
      <c r="BS520">
        <v>8</v>
      </c>
      <c r="BT520">
        <v>8</v>
      </c>
      <c r="BU520">
        <v>8</v>
      </c>
      <c r="BV520">
        <v>0</v>
      </c>
      <c r="BW520" t="str">
        <f>"8:00 AM"</f>
        <v>8:00 AM</v>
      </c>
      <c r="BX520" t="str">
        <f>"5:00 PM"</f>
        <v>5:00 PM</v>
      </c>
      <c r="BY520" t="s">
        <v>133</v>
      </c>
      <c r="BZ520">
        <v>0</v>
      </c>
      <c r="CA520">
        <v>12</v>
      </c>
      <c r="CB520" t="s">
        <v>117</v>
      </c>
      <c r="CD520" t="s">
        <v>11050</v>
      </c>
      <c r="CE520" t="s">
        <v>2289</v>
      </c>
      <c r="CG520" t="s">
        <v>136</v>
      </c>
      <c r="CH520" t="s">
        <v>121</v>
      </c>
      <c r="CI520" s="6">
        <v>96950</v>
      </c>
      <c r="CJ520" s="10">
        <v>7.89</v>
      </c>
      <c r="CK520" s="10">
        <v>11</v>
      </c>
      <c r="CL520" s="10">
        <v>11.84</v>
      </c>
      <c r="CM520" s="10">
        <v>16.5</v>
      </c>
      <c r="CN520" t="s">
        <v>137</v>
      </c>
      <c r="CO520" t="s">
        <v>164</v>
      </c>
      <c r="CP520" t="s">
        <v>138</v>
      </c>
      <c r="CR520" t="s">
        <v>117</v>
      </c>
      <c r="CS520" t="s">
        <v>139</v>
      </c>
      <c r="CT520" t="s">
        <v>139</v>
      </c>
      <c r="CU520" t="s">
        <v>139</v>
      </c>
      <c r="CV520" t="s">
        <v>140</v>
      </c>
      <c r="CW520" t="s">
        <v>139</v>
      </c>
      <c r="CX520" t="s">
        <v>139</v>
      </c>
      <c r="CY520" t="s">
        <v>2293</v>
      </c>
      <c r="CZ520" s="8">
        <v>16702358778</v>
      </c>
      <c r="DA520" t="s">
        <v>2290</v>
      </c>
      <c r="DB520" t="s">
        <v>140</v>
      </c>
      <c r="DC520" t="s">
        <v>139</v>
      </c>
      <c r="DD520" t="s">
        <v>117</v>
      </c>
    </row>
    <row r="521" spans="1:114" ht="15" customHeight="1" x14ac:dyDescent="0.35">
      <c r="A521" t="s">
        <v>12898</v>
      </c>
      <c r="B521" t="s">
        <v>144</v>
      </c>
      <c r="C521" s="1">
        <v>45494</v>
      </c>
      <c r="D521" s="1">
        <v>45596</v>
      </c>
      <c r="E521" t="s">
        <v>116</v>
      </c>
      <c r="F521" s="1">
        <v>45656</v>
      </c>
      <c r="G521" t="s">
        <v>117</v>
      </c>
      <c r="H521" t="s">
        <v>117</v>
      </c>
      <c r="I521" t="s">
        <v>117</v>
      </c>
      <c r="J521" t="s">
        <v>7336</v>
      </c>
      <c r="L521" t="s">
        <v>7337</v>
      </c>
      <c r="N521" t="s">
        <v>136</v>
      </c>
      <c r="O521" t="s">
        <v>121</v>
      </c>
      <c r="P521" s="6">
        <v>96950</v>
      </c>
      <c r="Q521" t="s">
        <v>122</v>
      </c>
      <c r="S521" s="8">
        <v>16702869083</v>
      </c>
      <c r="U521" t="s">
        <v>7338</v>
      </c>
      <c r="V521">
        <v>811111</v>
      </c>
      <c r="W521" t="s">
        <v>124</v>
      </c>
      <c r="Y521" t="s">
        <v>7339</v>
      </c>
      <c r="Z521" t="s">
        <v>7340</v>
      </c>
      <c r="AA521" t="s">
        <v>7341</v>
      </c>
      <c r="AB521" t="s">
        <v>205</v>
      </c>
      <c r="AC521" t="s">
        <v>7337</v>
      </c>
      <c r="AE521" t="s">
        <v>136</v>
      </c>
      <c r="AF521" t="s">
        <v>121</v>
      </c>
      <c r="AG521" s="6">
        <v>96950</v>
      </c>
      <c r="AH521" t="s">
        <v>122</v>
      </c>
      <c r="AJ521" s="8">
        <v>16702349083</v>
      </c>
      <c r="AL521" t="s">
        <v>7342</v>
      </c>
      <c r="BE521" t="str">
        <f>"49-3042.00"</f>
        <v>49-3042.00</v>
      </c>
      <c r="BF521" t="s">
        <v>3611</v>
      </c>
      <c r="BG521" t="s">
        <v>7343</v>
      </c>
      <c r="BH521" t="s">
        <v>7344</v>
      </c>
      <c r="BI521">
        <v>2</v>
      </c>
      <c r="BJ521">
        <v>2</v>
      </c>
      <c r="BK521" s="1">
        <v>45658</v>
      </c>
      <c r="BL521" s="1">
        <v>46022</v>
      </c>
      <c r="BM521" s="1">
        <v>45658</v>
      </c>
      <c r="BN521" s="1">
        <v>46022</v>
      </c>
      <c r="BO521">
        <v>35</v>
      </c>
      <c r="BP521">
        <v>0</v>
      </c>
      <c r="BQ521">
        <v>7</v>
      </c>
      <c r="BR521">
        <v>7</v>
      </c>
      <c r="BS521">
        <v>7</v>
      </c>
      <c r="BT521">
        <v>7</v>
      </c>
      <c r="BU521">
        <v>7</v>
      </c>
      <c r="BV521">
        <v>0</v>
      </c>
      <c r="BW521" t="str">
        <f>"8:00 AM"</f>
        <v>8:00 AM</v>
      </c>
      <c r="BX521" t="str">
        <f>"4:00 PM"</f>
        <v>4:00 PM</v>
      </c>
      <c r="BY521" t="s">
        <v>159</v>
      </c>
      <c r="BZ521">
        <v>0</v>
      </c>
      <c r="CA521">
        <v>12</v>
      </c>
      <c r="CB521" t="s">
        <v>117</v>
      </c>
      <c r="CD521" s="2" t="s">
        <v>7345</v>
      </c>
      <c r="CE521" t="s">
        <v>4093</v>
      </c>
      <c r="CF521" t="s">
        <v>7346</v>
      </c>
      <c r="CG521" t="s">
        <v>136</v>
      </c>
      <c r="CH521" t="s">
        <v>121</v>
      </c>
      <c r="CI521" s="6">
        <v>96950</v>
      </c>
      <c r="CJ521" s="10">
        <v>12.48</v>
      </c>
      <c r="CK521" s="10">
        <v>12.48</v>
      </c>
      <c r="CL521" s="10">
        <v>18.72</v>
      </c>
      <c r="CM521" s="10">
        <v>18.72</v>
      </c>
      <c r="CN521" t="s">
        <v>137</v>
      </c>
      <c r="CP521" t="s">
        <v>138</v>
      </c>
      <c r="CR521" t="s">
        <v>117</v>
      </c>
      <c r="CS521" t="s">
        <v>139</v>
      </c>
      <c r="CT521" t="s">
        <v>140</v>
      </c>
      <c r="CU521" t="s">
        <v>139</v>
      </c>
      <c r="CV521" t="s">
        <v>140</v>
      </c>
      <c r="CW521" t="s">
        <v>139</v>
      </c>
      <c r="CX521" t="s">
        <v>140</v>
      </c>
      <c r="CY521" t="s">
        <v>308</v>
      </c>
      <c r="CZ521" s="8">
        <v>16702349083</v>
      </c>
      <c r="DA521" t="s">
        <v>7342</v>
      </c>
      <c r="DB521" t="s">
        <v>309</v>
      </c>
      <c r="DC521" t="s">
        <v>139</v>
      </c>
      <c r="DD521" t="s">
        <v>117</v>
      </c>
    </row>
    <row r="522" spans="1:114" ht="15" customHeight="1" x14ac:dyDescent="0.35">
      <c r="A522" t="s">
        <v>6715</v>
      </c>
      <c r="B522" t="s">
        <v>144</v>
      </c>
      <c r="C522" s="1">
        <v>45495</v>
      </c>
      <c r="D522" s="1">
        <v>45596</v>
      </c>
      <c r="E522" t="s">
        <v>116</v>
      </c>
      <c r="F522" s="1">
        <v>45656</v>
      </c>
      <c r="G522" t="s">
        <v>117</v>
      </c>
      <c r="H522" t="s">
        <v>117</v>
      </c>
      <c r="I522" t="s">
        <v>117</v>
      </c>
      <c r="J522" t="s">
        <v>6210</v>
      </c>
      <c r="K522" t="s">
        <v>6211</v>
      </c>
      <c r="L522" t="s">
        <v>2289</v>
      </c>
      <c r="N522" t="s">
        <v>136</v>
      </c>
      <c r="O522" t="s">
        <v>121</v>
      </c>
      <c r="P522" s="6">
        <v>96950</v>
      </c>
      <c r="Q522" t="s">
        <v>122</v>
      </c>
      <c r="S522" s="8">
        <v>16702358778</v>
      </c>
      <c r="U522" t="s">
        <v>2527</v>
      </c>
      <c r="V522">
        <v>23622</v>
      </c>
      <c r="W522" t="s">
        <v>124</v>
      </c>
      <c r="Y522" t="s">
        <v>2286</v>
      </c>
      <c r="Z522" t="s">
        <v>2287</v>
      </c>
      <c r="AA522" t="s">
        <v>2288</v>
      </c>
      <c r="AB522" t="s">
        <v>474</v>
      </c>
      <c r="AC522" t="s">
        <v>2289</v>
      </c>
      <c r="AE522" t="s">
        <v>136</v>
      </c>
      <c r="AF522" t="s">
        <v>121</v>
      </c>
      <c r="AG522" s="6">
        <v>96950</v>
      </c>
      <c r="AH522" t="s">
        <v>122</v>
      </c>
      <c r="AJ522" s="8">
        <v>16702358778</v>
      </c>
      <c r="AL522" t="s">
        <v>2290</v>
      </c>
      <c r="BE522" t="str">
        <f>"43-4161.00"</f>
        <v>43-4161.00</v>
      </c>
      <c r="BF522" t="s">
        <v>1282</v>
      </c>
      <c r="BG522" t="s">
        <v>6716</v>
      </c>
      <c r="BH522" t="s">
        <v>6717</v>
      </c>
      <c r="BI522">
        <v>1</v>
      </c>
      <c r="BJ522">
        <v>1</v>
      </c>
      <c r="BK522" s="1">
        <v>45658</v>
      </c>
      <c r="BL522" s="1">
        <v>46022</v>
      </c>
      <c r="BM522" s="1">
        <v>45658</v>
      </c>
      <c r="BN522" s="1">
        <v>46022</v>
      </c>
      <c r="BO522">
        <v>40</v>
      </c>
      <c r="BP522">
        <v>0</v>
      </c>
      <c r="BQ522">
        <v>8</v>
      </c>
      <c r="BR522">
        <v>8</v>
      </c>
      <c r="BS522">
        <v>8</v>
      </c>
      <c r="BT522">
        <v>8</v>
      </c>
      <c r="BU522">
        <v>8</v>
      </c>
      <c r="BV522">
        <v>0</v>
      </c>
      <c r="BW522" t="str">
        <f>"8:00 AM"</f>
        <v>8:00 AM</v>
      </c>
      <c r="BX522" t="str">
        <f>"5:00 PM"</f>
        <v>5:00 PM</v>
      </c>
      <c r="BY522" t="s">
        <v>159</v>
      </c>
      <c r="BZ522">
        <v>0</v>
      </c>
      <c r="CA522">
        <v>6</v>
      </c>
      <c r="CB522" t="s">
        <v>117</v>
      </c>
      <c r="CD522" s="2" t="s">
        <v>6718</v>
      </c>
      <c r="CE522" t="s">
        <v>2289</v>
      </c>
      <c r="CG522" t="s">
        <v>136</v>
      </c>
      <c r="CH522" t="s">
        <v>121</v>
      </c>
      <c r="CI522" s="6">
        <v>96950</v>
      </c>
      <c r="CJ522" s="10">
        <v>10.53</v>
      </c>
      <c r="CK522" s="10">
        <v>11</v>
      </c>
      <c r="CL522" s="10">
        <v>15.8</v>
      </c>
      <c r="CM522" s="10">
        <v>16.5</v>
      </c>
      <c r="CN522" t="s">
        <v>137</v>
      </c>
      <c r="CO522">
        <v>0</v>
      </c>
      <c r="CP522" t="s">
        <v>209</v>
      </c>
      <c r="CR522" t="s">
        <v>117</v>
      </c>
      <c r="CS522" t="s">
        <v>139</v>
      </c>
      <c r="CT522" t="s">
        <v>139</v>
      </c>
      <c r="CU522" t="s">
        <v>139</v>
      </c>
      <c r="CV522" t="s">
        <v>140</v>
      </c>
      <c r="CW522" t="s">
        <v>139</v>
      </c>
      <c r="CX522" t="s">
        <v>139</v>
      </c>
      <c r="CY522" t="s">
        <v>2293</v>
      </c>
      <c r="CZ522" s="8">
        <v>16702358778</v>
      </c>
      <c r="DA522" t="s">
        <v>2290</v>
      </c>
      <c r="DB522" t="s">
        <v>140</v>
      </c>
      <c r="DC522" t="s">
        <v>139</v>
      </c>
      <c r="DD522" t="s">
        <v>117</v>
      </c>
    </row>
    <row r="523" spans="1:114" ht="15" customHeight="1" x14ac:dyDescent="0.35">
      <c r="A523" t="s">
        <v>14159</v>
      </c>
      <c r="B523" t="s">
        <v>115</v>
      </c>
      <c r="C523" s="1">
        <v>45496</v>
      </c>
      <c r="D523" s="1">
        <v>45596</v>
      </c>
      <c r="E523" t="s">
        <v>211</v>
      </c>
      <c r="G523" t="s">
        <v>117</v>
      </c>
      <c r="H523" t="s">
        <v>117</v>
      </c>
      <c r="I523" t="s">
        <v>117</v>
      </c>
      <c r="J523" t="s">
        <v>1035</v>
      </c>
      <c r="K523" t="s">
        <v>1036</v>
      </c>
      <c r="L523" t="s">
        <v>1037</v>
      </c>
      <c r="N523" t="s">
        <v>120</v>
      </c>
      <c r="O523" t="s">
        <v>121</v>
      </c>
      <c r="P523" s="6">
        <v>96950</v>
      </c>
      <c r="Q523" t="s">
        <v>122</v>
      </c>
      <c r="S523" s="8">
        <v>16702368888</v>
      </c>
      <c r="U523" t="s">
        <v>1038</v>
      </c>
      <c r="V523">
        <v>71391</v>
      </c>
      <c r="W523" t="s">
        <v>124</v>
      </c>
      <c r="Y523" t="s">
        <v>1039</v>
      </c>
      <c r="Z523" t="s">
        <v>1040</v>
      </c>
      <c r="AA523" t="s">
        <v>1041</v>
      </c>
      <c r="AB523" t="s">
        <v>1042</v>
      </c>
      <c r="AC523" t="s">
        <v>1037</v>
      </c>
      <c r="AE523" t="s">
        <v>120</v>
      </c>
      <c r="AF523" t="s">
        <v>121</v>
      </c>
      <c r="AG523" s="6">
        <v>96950</v>
      </c>
      <c r="AH523" t="s">
        <v>122</v>
      </c>
      <c r="AJ523" s="8">
        <v>16702368888</v>
      </c>
      <c r="AL523" t="s">
        <v>1043</v>
      </c>
      <c r="BE523" t="str">
        <f>"37-2011.00"</f>
        <v>37-2011.00</v>
      </c>
      <c r="BF523" t="s">
        <v>701</v>
      </c>
      <c r="BG523" t="s">
        <v>14160</v>
      </c>
      <c r="BH523" t="s">
        <v>9707</v>
      </c>
      <c r="BI523">
        <v>3</v>
      </c>
      <c r="BK523" s="1">
        <v>45566</v>
      </c>
      <c r="BL523" s="1">
        <v>45930</v>
      </c>
      <c r="BO523">
        <v>35</v>
      </c>
      <c r="BP523">
        <v>5</v>
      </c>
      <c r="BQ523">
        <v>5</v>
      </c>
      <c r="BR523">
        <v>5</v>
      </c>
      <c r="BS523">
        <v>5</v>
      </c>
      <c r="BT523">
        <v>5</v>
      </c>
      <c r="BU523">
        <v>5</v>
      </c>
      <c r="BV523">
        <v>5</v>
      </c>
      <c r="BW523" t="str">
        <f>"7:00 AM"</f>
        <v>7:00 AM</v>
      </c>
      <c r="BX523" t="str">
        <f>"1:00 PM"</f>
        <v>1:00 PM</v>
      </c>
      <c r="BY523" t="s">
        <v>133</v>
      </c>
      <c r="BZ523">
        <v>0</v>
      </c>
      <c r="CA523">
        <v>6</v>
      </c>
      <c r="CB523" t="s">
        <v>117</v>
      </c>
      <c r="CD523" s="2" t="s">
        <v>14161</v>
      </c>
      <c r="CE523" t="s">
        <v>1046</v>
      </c>
      <c r="CG523" t="s">
        <v>120</v>
      </c>
      <c r="CH523" t="s">
        <v>121</v>
      </c>
      <c r="CI523" s="6">
        <v>96950</v>
      </c>
      <c r="CJ523" s="10">
        <v>8.2899999999999991</v>
      </c>
      <c r="CK523" s="10">
        <v>8.2899999999999991</v>
      </c>
      <c r="CL523" s="10">
        <v>12.43</v>
      </c>
      <c r="CM523" s="10">
        <v>12.43</v>
      </c>
      <c r="CN523" t="s">
        <v>137</v>
      </c>
      <c r="CO523" t="s">
        <v>140</v>
      </c>
      <c r="CP523" t="s">
        <v>138</v>
      </c>
      <c r="CR523" t="s">
        <v>117</v>
      </c>
      <c r="CS523" t="s">
        <v>139</v>
      </c>
      <c r="CT523" t="s">
        <v>140</v>
      </c>
      <c r="CU523" t="s">
        <v>139</v>
      </c>
      <c r="CV523" t="s">
        <v>140</v>
      </c>
      <c r="CW523" t="s">
        <v>139</v>
      </c>
      <c r="CX523" t="s">
        <v>139</v>
      </c>
      <c r="CY523" s="2" t="s">
        <v>14162</v>
      </c>
      <c r="CZ523" s="8">
        <v>16702368888</v>
      </c>
      <c r="DA523" t="s">
        <v>1048</v>
      </c>
      <c r="DB523" t="s">
        <v>140</v>
      </c>
      <c r="DC523" t="s">
        <v>139</v>
      </c>
      <c r="DD523" t="s">
        <v>117</v>
      </c>
    </row>
    <row r="524" spans="1:114" ht="15" customHeight="1" x14ac:dyDescent="0.35">
      <c r="A524" t="s">
        <v>13191</v>
      </c>
      <c r="B524" t="s">
        <v>144</v>
      </c>
      <c r="C524" s="1">
        <v>45496</v>
      </c>
      <c r="D524" s="1">
        <v>45596</v>
      </c>
      <c r="E524" t="s">
        <v>211</v>
      </c>
      <c r="G524" t="s">
        <v>117</v>
      </c>
      <c r="H524" t="s">
        <v>117</v>
      </c>
      <c r="I524" t="s">
        <v>117</v>
      </c>
      <c r="J524" t="s">
        <v>2295</v>
      </c>
      <c r="L524" t="s">
        <v>4957</v>
      </c>
      <c r="N524" t="s">
        <v>120</v>
      </c>
      <c r="O524" t="s">
        <v>121</v>
      </c>
      <c r="P524" s="6">
        <v>96950</v>
      </c>
      <c r="Q524" t="s">
        <v>122</v>
      </c>
      <c r="S524" s="8">
        <v>16702343215</v>
      </c>
      <c r="U524" t="s">
        <v>2297</v>
      </c>
      <c r="V524">
        <v>8121</v>
      </c>
      <c r="W524" t="s">
        <v>124</v>
      </c>
      <c r="Y524" t="s">
        <v>2298</v>
      </c>
      <c r="Z524" t="s">
        <v>2299</v>
      </c>
      <c r="AA524" t="s">
        <v>2300</v>
      </c>
      <c r="AB524" t="s">
        <v>6366</v>
      </c>
      <c r="AC524" t="s">
        <v>13192</v>
      </c>
      <c r="AE524" t="s">
        <v>120</v>
      </c>
      <c r="AF524" t="s">
        <v>121</v>
      </c>
      <c r="AG524" s="6">
        <v>96950</v>
      </c>
      <c r="AH524" t="s">
        <v>122</v>
      </c>
      <c r="AJ524" s="8">
        <v>16702343215</v>
      </c>
      <c r="AL524" t="s">
        <v>2301</v>
      </c>
      <c r="BE524" t="str">
        <f>"39-5012.00"</f>
        <v>39-5012.00</v>
      </c>
      <c r="BF524" t="s">
        <v>272</v>
      </c>
      <c r="BG524" t="s">
        <v>6368</v>
      </c>
      <c r="BH524" t="s">
        <v>1409</v>
      </c>
      <c r="BI524">
        <v>3</v>
      </c>
      <c r="BJ524">
        <v>3</v>
      </c>
      <c r="BK524" s="1">
        <v>45566</v>
      </c>
      <c r="BL524" s="1">
        <v>45930</v>
      </c>
      <c r="BM524" s="1">
        <v>45596</v>
      </c>
      <c r="BN524" s="1">
        <v>45930</v>
      </c>
      <c r="BO524">
        <v>35</v>
      </c>
      <c r="BP524">
        <v>7</v>
      </c>
      <c r="BQ524">
        <v>0</v>
      </c>
      <c r="BR524">
        <v>7</v>
      </c>
      <c r="BS524">
        <v>7</v>
      </c>
      <c r="BT524">
        <v>0</v>
      </c>
      <c r="BU524">
        <v>7</v>
      </c>
      <c r="BV524">
        <v>7</v>
      </c>
      <c r="BW524" t="str">
        <f>"10:00 AM"</f>
        <v>10:00 AM</v>
      </c>
      <c r="BX524" t="str">
        <f>"6:00 PM"</f>
        <v>6:00 PM</v>
      </c>
      <c r="BY524" t="s">
        <v>133</v>
      </c>
      <c r="BZ524">
        <v>0</v>
      </c>
      <c r="CA524">
        <v>24</v>
      </c>
      <c r="CB524" t="s">
        <v>117</v>
      </c>
      <c r="CD524" t="s">
        <v>194</v>
      </c>
      <c r="CE524" t="s">
        <v>2303</v>
      </c>
      <c r="CF524" t="s">
        <v>2304</v>
      </c>
      <c r="CG524" t="s">
        <v>120</v>
      </c>
      <c r="CH524" t="s">
        <v>121</v>
      </c>
      <c r="CI524" s="6">
        <v>96950</v>
      </c>
      <c r="CJ524" s="10">
        <v>7.98</v>
      </c>
      <c r="CK524" s="10">
        <v>7.98</v>
      </c>
      <c r="CL524" s="10">
        <v>11.97</v>
      </c>
      <c r="CM524" s="10">
        <v>11.97</v>
      </c>
      <c r="CN524" t="s">
        <v>137</v>
      </c>
      <c r="CO524" t="s">
        <v>140</v>
      </c>
      <c r="CP524" t="s">
        <v>138</v>
      </c>
      <c r="CR524" t="s">
        <v>117</v>
      </c>
      <c r="CS524" t="s">
        <v>139</v>
      </c>
      <c r="CT524" t="s">
        <v>140</v>
      </c>
      <c r="CU524" t="s">
        <v>139</v>
      </c>
      <c r="CV524" t="s">
        <v>140</v>
      </c>
      <c r="CW524" t="s">
        <v>139</v>
      </c>
      <c r="CX524" t="s">
        <v>140</v>
      </c>
      <c r="CY524" t="s">
        <v>1139</v>
      </c>
      <c r="CZ524" s="8">
        <v>16702343215</v>
      </c>
      <c r="DA524" t="s">
        <v>2301</v>
      </c>
      <c r="DB524" t="s">
        <v>140</v>
      </c>
      <c r="DC524" t="s">
        <v>139</v>
      </c>
      <c r="DD524" t="s">
        <v>117</v>
      </c>
    </row>
    <row r="525" spans="1:114" ht="15" customHeight="1" x14ac:dyDescent="0.35">
      <c r="A525" t="s">
        <v>14497</v>
      </c>
      <c r="B525" t="s">
        <v>294</v>
      </c>
      <c r="C525" s="1">
        <v>45497</v>
      </c>
      <c r="D525" s="1">
        <v>45596</v>
      </c>
      <c r="E525" t="s">
        <v>116</v>
      </c>
      <c r="F525" s="1">
        <v>45564</v>
      </c>
      <c r="G525" t="s">
        <v>139</v>
      </c>
      <c r="H525" t="s">
        <v>117</v>
      </c>
      <c r="I525" t="s">
        <v>117</v>
      </c>
      <c r="J525" t="s">
        <v>3447</v>
      </c>
      <c r="K525" t="s">
        <v>3448</v>
      </c>
      <c r="L525" t="s">
        <v>14498</v>
      </c>
      <c r="N525" t="s">
        <v>136</v>
      </c>
      <c r="O525" t="s">
        <v>121</v>
      </c>
      <c r="P525" s="6">
        <v>96950</v>
      </c>
      <c r="Q525" t="s">
        <v>122</v>
      </c>
      <c r="S525" s="8">
        <v>16702358641</v>
      </c>
      <c r="U525" t="s">
        <v>3449</v>
      </c>
      <c r="V525">
        <v>72251</v>
      </c>
      <c r="W525" t="s">
        <v>124</v>
      </c>
      <c r="Y525" t="s">
        <v>3406</v>
      </c>
      <c r="Z525" t="s">
        <v>3450</v>
      </c>
      <c r="AA525" t="s">
        <v>2536</v>
      </c>
      <c r="AB525" t="s">
        <v>205</v>
      </c>
      <c r="AC525" t="s">
        <v>14499</v>
      </c>
      <c r="AE525" t="s">
        <v>136</v>
      </c>
      <c r="AF525" t="s">
        <v>121</v>
      </c>
      <c r="AG525" s="6">
        <v>96950</v>
      </c>
      <c r="AH525" t="s">
        <v>122</v>
      </c>
      <c r="AJ525" s="8">
        <v>16702358641</v>
      </c>
      <c r="AL525" t="s">
        <v>3452</v>
      </c>
      <c r="BE525" t="str">
        <f>"35-3023.00"</f>
        <v>35-3023.00</v>
      </c>
      <c r="BF525" t="s">
        <v>509</v>
      </c>
      <c r="BG525" t="s">
        <v>14500</v>
      </c>
      <c r="BH525" t="s">
        <v>14501</v>
      </c>
      <c r="BI525">
        <v>13</v>
      </c>
      <c r="BJ525">
        <v>10</v>
      </c>
      <c r="BK525" s="1">
        <v>45566</v>
      </c>
      <c r="BL525" s="1">
        <v>46660</v>
      </c>
      <c r="BM525" s="1">
        <v>45596</v>
      </c>
      <c r="BN525" s="1">
        <v>46660</v>
      </c>
      <c r="BO525">
        <v>35</v>
      </c>
      <c r="BP525">
        <v>0</v>
      </c>
      <c r="BQ525">
        <v>7</v>
      </c>
      <c r="BR525">
        <v>0</v>
      </c>
      <c r="BS525">
        <v>7</v>
      </c>
      <c r="BT525">
        <v>7</v>
      </c>
      <c r="BU525">
        <v>7</v>
      </c>
      <c r="BV525">
        <v>7</v>
      </c>
      <c r="BW525" t="str">
        <f>"6:00 AM"</f>
        <v>6:00 AM</v>
      </c>
      <c r="BX525" t="str">
        <f>"1:00 PM"</f>
        <v>1:00 PM</v>
      </c>
      <c r="BY525" t="s">
        <v>133</v>
      </c>
      <c r="BZ525">
        <v>0</v>
      </c>
      <c r="CA525">
        <v>3</v>
      </c>
      <c r="CB525" t="s">
        <v>117</v>
      </c>
      <c r="CD525" t="s">
        <v>14502</v>
      </c>
      <c r="CE525" t="s">
        <v>14503</v>
      </c>
      <c r="CF525" t="s">
        <v>3455</v>
      </c>
      <c r="CG525" t="s">
        <v>136</v>
      </c>
      <c r="CH525" t="s">
        <v>121</v>
      </c>
      <c r="CI525" s="6">
        <v>96950</v>
      </c>
      <c r="CJ525" s="10">
        <v>8.35</v>
      </c>
      <c r="CK525" s="10">
        <v>10.5</v>
      </c>
      <c r="CL525" s="10">
        <v>12.53</v>
      </c>
      <c r="CM525" s="10">
        <v>15.75</v>
      </c>
      <c r="CN525" t="s">
        <v>137</v>
      </c>
      <c r="CO525" t="s">
        <v>164</v>
      </c>
      <c r="CP525" t="s">
        <v>138</v>
      </c>
      <c r="CR525" t="s">
        <v>117</v>
      </c>
      <c r="CS525" t="s">
        <v>139</v>
      </c>
      <c r="CT525" t="s">
        <v>140</v>
      </c>
      <c r="CU525" t="s">
        <v>139</v>
      </c>
      <c r="CV525" t="s">
        <v>140</v>
      </c>
      <c r="CW525" t="s">
        <v>139</v>
      </c>
      <c r="CX525" t="s">
        <v>140</v>
      </c>
      <c r="CY525" t="s">
        <v>14504</v>
      </c>
      <c r="CZ525" s="8">
        <v>16702358641</v>
      </c>
      <c r="DA525" t="s">
        <v>3452</v>
      </c>
      <c r="DB525" t="s">
        <v>140</v>
      </c>
      <c r="DC525" t="s">
        <v>139</v>
      </c>
      <c r="DD525" t="s">
        <v>117</v>
      </c>
    </row>
    <row r="526" spans="1:114" ht="15" customHeight="1" x14ac:dyDescent="0.35">
      <c r="A526" t="s">
        <v>3441</v>
      </c>
      <c r="B526" t="s">
        <v>166</v>
      </c>
      <c r="C526" s="1">
        <v>45499</v>
      </c>
      <c r="D526" s="1">
        <v>45596</v>
      </c>
      <c r="E526" t="s">
        <v>116</v>
      </c>
      <c r="F526" s="1">
        <v>45564</v>
      </c>
      <c r="G526" t="s">
        <v>139</v>
      </c>
      <c r="H526" t="s">
        <v>117</v>
      </c>
      <c r="I526" t="s">
        <v>117</v>
      </c>
      <c r="J526" t="s">
        <v>954</v>
      </c>
      <c r="K526" t="s">
        <v>955</v>
      </c>
      <c r="L526" t="s">
        <v>3442</v>
      </c>
      <c r="M526" t="s">
        <v>957</v>
      </c>
      <c r="N526" t="s">
        <v>120</v>
      </c>
      <c r="O526" t="s">
        <v>121</v>
      </c>
      <c r="P526" s="6">
        <v>96950</v>
      </c>
      <c r="Q526" t="s">
        <v>122</v>
      </c>
      <c r="S526" s="8">
        <v>16702336927</v>
      </c>
      <c r="U526" t="s">
        <v>958</v>
      </c>
      <c r="V526">
        <v>23622</v>
      </c>
      <c r="W526" t="s">
        <v>124</v>
      </c>
      <c r="Y526" t="s">
        <v>959</v>
      </c>
      <c r="Z526" t="s">
        <v>960</v>
      </c>
      <c r="AA526" t="s">
        <v>961</v>
      </c>
      <c r="AB526" t="s">
        <v>128</v>
      </c>
      <c r="AC526" t="s">
        <v>3442</v>
      </c>
      <c r="AD526" t="s">
        <v>957</v>
      </c>
      <c r="AE526" t="s">
        <v>120</v>
      </c>
      <c r="AF526" t="s">
        <v>121</v>
      </c>
      <c r="AG526" s="6">
        <v>96950</v>
      </c>
      <c r="AH526" t="s">
        <v>122</v>
      </c>
      <c r="AJ526" s="8">
        <v>16702336927</v>
      </c>
      <c r="AL526" t="s">
        <v>967</v>
      </c>
      <c r="BE526" t="str">
        <f>"47-2061.00"</f>
        <v>47-2061.00</v>
      </c>
      <c r="BF526" t="s">
        <v>1314</v>
      </c>
      <c r="BG526" t="s">
        <v>3443</v>
      </c>
      <c r="BH526" t="s">
        <v>3444</v>
      </c>
      <c r="BI526">
        <v>8</v>
      </c>
      <c r="BK526" s="1">
        <v>45566</v>
      </c>
      <c r="BL526" s="1">
        <v>46660</v>
      </c>
      <c r="BO526">
        <v>35</v>
      </c>
      <c r="BP526">
        <v>0</v>
      </c>
      <c r="BQ526">
        <v>7</v>
      </c>
      <c r="BR526">
        <v>7</v>
      </c>
      <c r="BS526">
        <v>7</v>
      </c>
      <c r="BT526">
        <v>7</v>
      </c>
      <c r="BU526">
        <v>7</v>
      </c>
      <c r="BV526">
        <v>0</v>
      </c>
      <c r="BW526" t="str">
        <f>"7:30 AM"</f>
        <v>7:30 AM</v>
      </c>
      <c r="BX526" t="str">
        <f>"3:30 PM"</f>
        <v>3:30 PM</v>
      </c>
      <c r="BY526" t="s">
        <v>133</v>
      </c>
      <c r="BZ526">
        <v>0</v>
      </c>
      <c r="CA526">
        <v>12</v>
      </c>
      <c r="CB526" t="s">
        <v>117</v>
      </c>
      <c r="CD526" s="2" t="s">
        <v>3445</v>
      </c>
      <c r="CE526" t="s">
        <v>3442</v>
      </c>
      <c r="CF526" t="s">
        <v>957</v>
      </c>
      <c r="CG526" t="s">
        <v>120</v>
      </c>
      <c r="CH526" t="s">
        <v>121</v>
      </c>
      <c r="CI526" s="6">
        <v>96950</v>
      </c>
      <c r="CJ526" s="10">
        <v>9.57</v>
      </c>
      <c r="CK526" s="10">
        <v>9.57</v>
      </c>
      <c r="CL526" s="10">
        <v>14.36</v>
      </c>
      <c r="CM526" s="10">
        <v>14.36</v>
      </c>
      <c r="CN526" t="s">
        <v>137</v>
      </c>
      <c r="CP526" t="s">
        <v>138</v>
      </c>
      <c r="CR526" t="s">
        <v>117</v>
      </c>
      <c r="CS526" t="s">
        <v>139</v>
      </c>
      <c r="CT526" t="s">
        <v>140</v>
      </c>
      <c r="CU526" t="s">
        <v>139</v>
      </c>
      <c r="CV526" t="s">
        <v>140</v>
      </c>
      <c r="CW526" t="s">
        <v>139</v>
      </c>
      <c r="CX526" t="s">
        <v>140</v>
      </c>
      <c r="CY526" t="s">
        <v>966</v>
      </c>
      <c r="CZ526" s="8">
        <v>16702336927</v>
      </c>
      <c r="DA526" t="s">
        <v>967</v>
      </c>
      <c r="DB526" t="s">
        <v>140</v>
      </c>
      <c r="DC526" t="s">
        <v>139</v>
      </c>
      <c r="DD526" t="s">
        <v>117</v>
      </c>
    </row>
    <row r="527" spans="1:114" ht="15" customHeight="1" x14ac:dyDescent="0.35">
      <c r="A527" t="s">
        <v>14465</v>
      </c>
      <c r="B527" t="s">
        <v>166</v>
      </c>
      <c r="C527" s="1">
        <v>45506</v>
      </c>
      <c r="D527" s="1">
        <v>45596</v>
      </c>
      <c r="E527" t="s">
        <v>116</v>
      </c>
      <c r="F527" s="1">
        <v>45565</v>
      </c>
      <c r="G527" t="s">
        <v>117</v>
      </c>
      <c r="H527" t="s">
        <v>117</v>
      </c>
      <c r="I527" t="s">
        <v>117</v>
      </c>
      <c r="J527" t="s">
        <v>3066</v>
      </c>
      <c r="L527" t="s">
        <v>3054</v>
      </c>
      <c r="M527" t="s">
        <v>3055</v>
      </c>
      <c r="N527" t="s">
        <v>120</v>
      </c>
      <c r="O527" t="s">
        <v>121</v>
      </c>
      <c r="P527" s="6">
        <v>96950</v>
      </c>
      <c r="Q527" t="s">
        <v>122</v>
      </c>
      <c r="S527" s="8">
        <v>16702872161</v>
      </c>
      <c r="U527" t="s">
        <v>3056</v>
      </c>
      <c r="V527">
        <v>2361</v>
      </c>
      <c r="W527" t="s">
        <v>124</v>
      </c>
      <c r="Y527" t="s">
        <v>3057</v>
      </c>
      <c r="Z527" t="s">
        <v>6720</v>
      </c>
      <c r="AB527" t="s">
        <v>270</v>
      </c>
      <c r="AC527" t="s">
        <v>3054</v>
      </c>
      <c r="AD527" t="s">
        <v>3060</v>
      </c>
      <c r="AE527" t="s">
        <v>120</v>
      </c>
      <c r="AF527" t="s">
        <v>121</v>
      </c>
      <c r="AG527" s="6">
        <v>96950</v>
      </c>
      <c r="AH527" t="s">
        <v>122</v>
      </c>
      <c r="AJ527" s="8">
        <v>16702872161</v>
      </c>
      <c r="AL527" t="s">
        <v>3061</v>
      </c>
      <c r="BE527" t="str">
        <f>"49-9071.00"</f>
        <v>49-9071.00</v>
      </c>
      <c r="BF527" t="s">
        <v>156</v>
      </c>
      <c r="BG527" t="s">
        <v>6721</v>
      </c>
      <c r="BH527" t="s">
        <v>2639</v>
      </c>
      <c r="BI527">
        <v>5</v>
      </c>
      <c r="BK527" s="1">
        <v>45566</v>
      </c>
      <c r="BL527" s="1">
        <v>45930</v>
      </c>
      <c r="BO527">
        <v>35</v>
      </c>
      <c r="BP527">
        <v>0</v>
      </c>
      <c r="BQ527">
        <v>7</v>
      </c>
      <c r="BR527">
        <v>7</v>
      </c>
      <c r="BS527">
        <v>7</v>
      </c>
      <c r="BT527">
        <v>7</v>
      </c>
      <c r="BU527">
        <v>7</v>
      </c>
      <c r="BV527">
        <v>0</v>
      </c>
      <c r="BW527" t="str">
        <f>"9:00 AM"</f>
        <v>9:00 AM</v>
      </c>
      <c r="BX527" t="str">
        <f>"5:00 PM"</f>
        <v>5:00 PM</v>
      </c>
      <c r="BY527" t="s">
        <v>159</v>
      </c>
      <c r="BZ527">
        <v>0</v>
      </c>
      <c r="CA527">
        <v>24</v>
      </c>
      <c r="CB527" t="s">
        <v>117</v>
      </c>
      <c r="CD527" s="2" t="s">
        <v>6722</v>
      </c>
      <c r="CE527" t="s">
        <v>3054</v>
      </c>
      <c r="CF527" t="s">
        <v>3060</v>
      </c>
      <c r="CG527" t="s">
        <v>120</v>
      </c>
      <c r="CH527" t="s">
        <v>121</v>
      </c>
      <c r="CI527" s="6">
        <v>96950</v>
      </c>
      <c r="CJ527" s="10">
        <v>9.5399999999999991</v>
      </c>
      <c r="CK527" s="10">
        <v>9.5399999999999991</v>
      </c>
      <c r="CL527" s="10">
        <v>14.31</v>
      </c>
      <c r="CM527" s="10">
        <v>14.31</v>
      </c>
      <c r="CN527" t="s">
        <v>137</v>
      </c>
      <c r="CO527" t="s">
        <v>140</v>
      </c>
      <c r="CP527" t="s">
        <v>138</v>
      </c>
      <c r="CR527" t="s">
        <v>117</v>
      </c>
      <c r="CS527" t="s">
        <v>139</v>
      </c>
      <c r="CT527" t="s">
        <v>140</v>
      </c>
      <c r="CU527" t="s">
        <v>139</v>
      </c>
      <c r="CV527" t="s">
        <v>140</v>
      </c>
      <c r="CW527" t="s">
        <v>139</v>
      </c>
      <c r="CX527" t="s">
        <v>140</v>
      </c>
      <c r="CY527" t="s">
        <v>1107</v>
      </c>
      <c r="CZ527" s="8">
        <v>16702872161</v>
      </c>
      <c r="DA527" t="s">
        <v>3061</v>
      </c>
      <c r="DB527" t="s">
        <v>140</v>
      </c>
      <c r="DC527" t="s">
        <v>139</v>
      </c>
      <c r="DD527" t="s">
        <v>117</v>
      </c>
      <c r="DE527" t="s">
        <v>3057</v>
      </c>
      <c r="DF527" t="s">
        <v>3058</v>
      </c>
      <c r="DH527" t="s">
        <v>3056</v>
      </c>
      <c r="DI527" t="s">
        <v>3066</v>
      </c>
      <c r="DJ527" t="s">
        <v>3061</v>
      </c>
    </row>
    <row r="528" spans="1:114" ht="15" customHeight="1" x14ac:dyDescent="0.35">
      <c r="A528" t="s">
        <v>10893</v>
      </c>
      <c r="B528" t="s">
        <v>166</v>
      </c>
      <c r="C528" s="1">
        <v>45513</v>
      </c>
      <c r="D528" s="1">
        <v>45596</v>
      </c>
      <c r="E528" t="s">
        <v>211</v>
      </c>
      <c r="G528" t="s">
        <v>117</v>
      </c>
      <c r="H528" t="s">
        <v>117</v>
      </c>
      <c r="I528" t="s">
        <v>117</v>
      </c>
      <c r="J528" t="s">
        <v>10894</v>
      </c>
      <c r="L528" t="s">
        <v>10895</v>
      </c>
      <c r="N528" t="s">
        <v>120</v>
      </c>
      <c r="O528" t="s">
        <v>121</v>
      </c>
      <c r="P528" s="6">
        <v>96950</v>
      </c>
      <c r="Q528" t="s">
        <v>122</v>
      </c>
      <c r="S528" s="8">
        <v>16702351123</v>
      </c>
      <c r="U528" t="s">
        <v>10896</v>
      </c>
      <c r="V528">
        <v>7139</v>
      </c>
      <c r="W528" t="s">
        <v>124</v>
      </c>
      <c r="Y528" t="s">
        <v>849</v>
      </c>
      <c r="Z528" t="s">
        <v>10897</v>
      </c>
      <c r="AB528" t="s">
        <v>1656</v>
      </c>
      <c r="AC528" t="s">
        <v>10898</v>
      </c>
      <c r="AD528" t="s">
        <v>10899</v>
      </c>
      <c r="AE528" t="s">
        <v>136</v>
      </c>
      <c r="AF528" t="s">
        <v>121</v>
      </c>
      <c r="AG528" s="6">
        <v>96950</v>
      </c>
      <c r="AH528" t="s">
        <v>122</v>
      </c>
      <c r="AJ528" s="8">
        <v>16702351123</v>
      </c>
      <c r="AL528" t="s">
        <v>10900</v>
      </c>
      <c r="BE528" t="str">
        <f>"39-7011.00"</f>
        <v>39-7011.00</v>
      </c>
      <c r="BF528" t="s">
        <v>1985</v>
      </c>
      <c r="BG528" t="s">
        <v>10901</v>
      </c>
      <c r="BH528" t="s">
        <v>1708</v>
      </c>
      <c r="BI528">
        <v>10</v>
      </c>
      <c r="BK528" s="1">
        <v>45566</v>
      </c>
      <c r="BL528" s="1">
        <v>45930</v>
      </c>
      <c r="BO528">
        <v>40</v>
      </c>
      <c r="BP528">
        <v>0</v>
      </c>
      <c r="BQ528">
        <v>8</v>
      </c>
      <c r="BR528">
        <v>8</v>
      </c>
      <c r="BS528">
        <v>8</v>
      </c>
      <c r="BT528">
        <v>8</v>
      </c>
      <c r="BU528">
        <v>8</v>
      </c>
      <c r="BV528">
        <v>0</v>
      </c>
      <c r="BW528" t="str">
        <f>"7:30 AM"</f>
        <v>7:30 AM</v>
      </c>
      <c r="BX528" t="str">
        <f>"4:30 PM"</f>
        <v>4:30 PM</v>
      </c>
      <c r="BY528" t="s">
        <v>159</v>
      </c>
      <c r="BZ528">
        <v>0</v>
      </c>
      <c r="CA528">
        <v>12</v>
      </c>
      <c r="CB528" t="s">
        <v>117</v>
      </c>
      <c r="CD528" s="2" t="s">
        <v>10902</v>
      </c>
      <c r="CE528" t="s">
        <v>10903</v>
      </c>
      <c r="CG528" t="s">
        <v>120</v>
      </c>
      <c r="CH528" t="s">
        <v>121</v>
      </c>
      <c r="CI528" s="6">
        <v>96950</v>
      </c>
      <c r="CJ528" s="10">
        <v>10.43</v>
      </c>
      <c r="CK528" s="10">
        <v>10.43</v>
      </c>
      <c r="CL528" s="10">
        <v>15.65</v>
      </c>
      <c r="CM528" s="10">
        <v>15.65</v>
      </c>
      <c r="CN528" t="s">
        <v>137</v>
      </c>
      <c r="CO528" t="s">
        <v>162</v>
      </c>
      <c r="CP528" t="s">
        <v>138</v>
      </c>
      <c r="CR528" t="s">
        <v>117</v>
      </c>
      <c r="CS528" t="s">
        <v>139</v>
      </c>
      <c r="CT528" t="s">
        <v>140</v>
      </c>
      <c r="CU528" t="s">
        <v>139</v>
      </c>
      <c r="CV528" t="s">
        <v>140</v>
      </c>
      <c r="CW528" t="s">
        <v>140</v>
      </c>
      <c r="CX528" t="s">
        <v>140</v>
      </c>
      <c r="CY528" t="s">
        <v>10904</v>
      </c>
      <c r="CZ528" s="8">
        <v>16702351123</v>
      </c>
      <c r="DA528" t="s">
        <v>10900</v>
      </c>
      <c r="DB528" t="s">
        <v>140</v>
      </c>
      <c r="DC528" t="s">
        <v>139</v>
      </c>
      <c r="DD528" t="s">
        <v>117</v>
      </c>
    </row>
    <row r="529" spans="1:114" ht="15" customHeight="1" x14ac:dyDescent="0.35">
      <c r="A529" t="s">
        <v>15790</v>
      </c>
      <c r="B529" t="s">
        <v>166</v>
      </c>
      <c r="C529" s="1">
        <v>45513</v>
      </c>
      <c r="D529" s="1">
        <v>45596</v>
      </c>
      <c r="E529" t="s">
        <v>211</v>
      </c>
      <c r="G529" t="s">
        <v>117</v>
      </c>
      <c r="H529" t="s">
        <v>117</v>
      </c>
      <c r="I529" t="s">
        <v>117</v>
      </c>
      <c r="J529" t="s">
        <v>15791</v>
      </c>
      <c r="L529" t="s">
        <v>12727</v>
      </c>
      <c r="M529" t="s">
        <v>15792</v>
      </c>
      <c r="N529" t="s">
        <v>120</v>
      </c>
      <c r="O529" t="s">
        <v>121</v>
      </c>
      <c r="P529" s="6">
        <v>96950</v>
      </c>
      <c r="Q529" t="s">
        <v>122</v>
      </c>
      <c r="S529" s="8">
        <v>16702876661</v>
      </c>
      <c r="U529" t="s">
        <v>12729</v>
      </c>
      <c r="V529">
        <v>561520</v>
      </c>
      <c r="W529" t="s">
        <v>124</v>
      </c>
      <c r="Y529" t="s">
        <v>489</v>
      </c>
      <c r="Z529" t="s">
        <v>490</v>
      </c>
      <c r="AB529" t="s">
        <v>2453</v>
      </c>
      <c r="AC529" t="s">
        <v>12727</v>
      </c>
      <c r="AD529" t="s">
        <v>15792</v>
      </c>
      <c r="AE529" t="s">
        <v>120</v>
      </c>
      <c r="AF529" t="s">
        <v>121</v>
      </c>
      <c r="AG529" s="6">
        <v>96950</v>
      </c>
      <c r="AH529" t="s">
        <v>122</v>
      </c>
      <c r="AJ529" s="8">
        <v>16702876661</v>
      </c>
      <c r="AL529" t="s">
        <v>12731</v>
      </c>
      <c r="BE529" t="str">
        <f>"39-7011.00"</f>
        <v>39-7011.00</v>
      </c>
      <c r="BF529" t="s">
        <v>1985</v>
      </c>
      <c r="BG529" t="s">
        <v>15793</v>
      </c>
      <c r="BH529" t="s">
        <v>5115</v>
      </c>
      <c r="BI529">
        <v>4</v>
      </c>
      <c r="BK529" s="1">
        <v>45566</v>
      </c>
      <c r="BL529" s="1">
        <v>45930</v>
      </c>
      <c r="BO529">
        <v>35</v>
      </c>
      <c r="BP529">
        <v>7</v>
      </c>
      <c r="BQ529">
        <v>0</v>
      </c>
      <c r="BR529">
        <v>7</v>
      </c>
      <c r="BS529">
        <v>0</v>
      </c>
      <c r="BT529">
        <v>7</v>
      </c>
      <c r="BU529">
        <v>7</v>
      </c>
      <c r="BV529">
        <v>7</v>
      </c>
      <c r="BW529" t="str">
        <f>"12:00 AM"</f>
        <v>12:00 AM</v>
      </c>
      <c r="BX529" t="str">
        <f>"6:00 AM"</f>
        <v>6:00 AM</v>
      </c>
      <c r="BY529" t="s">
        <v>133</v>
      </c>
      <c r="BZ529">
        <v>0</v>
      </c>
      <c r="CA529">
        <v>12</v>
      </c>
      <c r="CB529" t="s">
        <v>117</v>
      </c>
      <c r="CD529" t="s">
        <v>15794</v>
      </c>
      <c r="CE529" t="s">
        <v>12727</v>
      </c>
      <c r="CF529" t="s">
        <v>15792</v>
      </c>
      <c r="CG529" t="s">
        <v>120</v>
      </c>
      <c r="CH529" t="s">
        <v>121</v>
      </c>
      <c r="CI529" s="6">
        <v>96950</v>
      </c>
      <c r="CJ529" s="10">
        <v>10.43</v>
      </c>
      <c r="CK529" s="10">
        <v>10.43</v>
      </c>
      <c r="CL529" s="10">
        <v>15.65</v>
      </c>
      <c r="CM529" s="10">
        <v>15.65</v>
      </c>
      <c r="CN529" t="s">
        <v>137</v>
      </c>
      <c r="CO529" t="s">
        <v>194</v>
      </c>
      <c r="CP529" t="s">
        <v>138</v>
      </c>
      <c r="CR529" t="s">
        <v>117</v>
      </c>
      <c r="CS529" t="s">
        <v>139</v>
      </c>
      <c r="CT529" t="s">
        <v>139</v>
      </c>
      <c r="CU529" t="s">
        <v>139</v>
      </c>
      <c r="CV529" t="s">
        <v>140</v>
      </c>
      <c r="CW529" t="s">
        <v>139</v>
      </c>
      <c r="CX529" t="s">
        <v>140</v>
      </c>
      <c r="CY529" t="s">
        <v>2770</v>
      </c>
      <c r="CZ529" s="8">
        <v>16702876661</v>
      </c>
      <c r="DA529" t="s">
        <v>12731</v>
      </c>
      <c r="DB529" t="s">
        <v>140</v>
      </c>
      <c r="DC529" t="s">
        <v>139</v>
      </c>
      <c r="DD529" t="s">
        <v>117</v>
      </c>
    </row>
    <row r="530" spans="1:114" ht="15" customHeight="1" x14ac:dyDescent="0.35">
      <c r="A530" t="s">
        <v>9165</v>
      </c>
      <c r="B530" t="s">
        <v>294</v>
      </c>
      <c r="C530" s="1">
        <v>45524</v>
      </c>
      <c r="D530" s="1">
        <v>45596</v>
      </c>
      <c r="E530" t="s">
        <v>211</v>
      </c>
      <c r="G530" t="s">
        <v>117</v>
      </c>
      <c r="H530" t="s">
        <v>117</v>
      </c>
      <c r="I530" t="s">
        <v>117</v>
      </c>
      <c r="J530" t="s">
        <v>4370</v>
      </c>
      <c r="K530" t="s">
        <v>4371</v>
      </c>
      <c r="L530" t="s">
        <v>4372</v>
      </c>
      <c r="N530" t="s">
        <v>136</v>
      </c>
      <c r="O530" t="s">
        <v>121</v>
      </c>
      <c r="P530" s="6">
        <v>96950</v>
      </c>
      <c r="Q530" t="s">
        <v>122</v>
      </c>
      <c r="S530" s="8">
        <v>16702881463</v>
      </c>
      <c r="U530" t="s">
        <v>3128</v>
      </c>
      <c r="V530">
        <v>561720</v>
      </c>
      <c r="W530" t="s">
        <v>124</v>
      </c>
      <c r="Y530" t="s">
        <v>827</v>
      </c>
      <c r="Z530" t="s">
        <v>3407</v>
      </c>
      <c r="AA530" t="s">
        <v>4373</v>
      </c>
      <c r="AB530" t="s">
        <v>474</v>
      </c>
      <c r="AC530" t="s">
        <v>4372</v>
      </c>
      <c r="AE530" t="s">
        <v>136</v>
      </c>
      <c r="AF530" t="s">
        <v>121</v>
      </c>
      <c r="AG530" s="6">
        <v>96950</v>
      </c>
      <c r="AH530" t="s">
        <v>122</v>
      </c>
      <c r="AJ530" s="8">
        <v>16702881463</v>
      </c>
      <c r="AL530" t="s">
        <v>3135</v>
      </c>
      <c r="BE530" t="str">
        <f>"37-2012.00"</f>
        <v>37-2012.00</v>
      </c>
      <c r="BF530" t="s">
        <v>130</v>
      </c>
      <c r="BG530" t="s">
        <v>9166</v>
      </c>
      <c r="BH530" t="s">
        <v>130</v>
      </c>
      <c r="BI530">
        <v>10</v>
      </c>
      <c r="BJ530">
        <v>8</v>
      </c>
      <c r="BK530" s="1">
        <v>45627</v>
      </c>
      <c r="BL530" s="1">
        <v>45991</v>
      </c>
      <c r="BM530" s="1">
        <v>45627</v>
      </c>
      <c r="BN530" s="1">
        <v>45991</v>
      </c>
      <c r="BO530">
        <v>35</v>
      </c>
      <c r="BP530">
        <v>0</v>
      </c>
      <c r="BQ530">
        <v>7</v>
      </c>
      <c r="BR530">
        <v>7</v>
      </c>
      <c r="BS530">
        <v>7</v>
      </c>
      <c r="BT530">
        <v>7</v>
      </c>
      <c r="BU530">
        <v>7</v>
      </c>
      <c r="BV530">
        <v>0</v>
      </c>
      <c r="BW530" t="str">
        <f>"8:30 AM"</f>
        <v>8:30 AM</v>
      </c>
      <c r="BX530" t="str">
        <f>"4:30 PM"</f>
        <v>4:30 PM</v>
      </c>
      <c r="BY530" t="s">
        <v>133</v>
      </c>
      <c r="BZ530">
        <v>0</v>
      </c>
      <c r="CA530">
        <v>3</v>
      </c>
      <c r="CB530" t="s">
        <v>117</v>
      </c>
      <c r="CD530" t="s">
        <v>130</v>
      </c>
      <c r="CE530" t="s">
        <v>4372</v>
      </c>
      <c r="CG530" t="s">
        <v>136</v>
      </c>
      <c r="CH530" t="s">
        <v>121</v>
      </c>
      <c r="CI530" s="6">
        <v>96950</v>
      </c>
      <c r="CJ530" s="10">
        <v>7.77</v>
      </c>
      <c r="CK530" s="10">
        <v>7.77</v>
      </c>
      <c r="CL530" s="10">
        <v>11.66</v>
      </c>
      <c r="CM530" s="10">
        <v>11.66</v>
      </c>
      <c r="CN530" t="s">
        <v>137</v>
      </c>
      <c r="CO530" t="s">
        <v>133</v>
      </c>
      <c r="CP530" t="s">
        <v>138</v>
      </c>
      <c r="CR530" t="s">
        <v>117</v>
      </c>
      <c r="CS530" t="s">
        <v>139</v>
      </c>
      <c r="CT530" t="s">
        <v>140</v>
      </c>
      <c r="CU530" t="s">
        <v>139</v>
      </c>
      <c r="CV530" t="s">
        <v>140</v>
      </c>
      <c r="CW530" t="s">
        <v>139</v>
      </c>
      <c r="CX530" t="s">
        <v>140</v>
      </c>
      <c r="CY530" s="2" t="s">
        <v>9167</v>
      </c>
      <c r="CZ530" s="8">
        <v>16702881463</v>
      </c>
      <c r="DA530" t="s">
        <v>3135</v>
      </c>
      <c r="DB530" t="s">
        <v>309</v>
      </c>
      <c r="DC530" t="s">
        <v>139</v>
      </c>
      <c r="DD530" t="s">
        <v>117</v>
      </c>
    </row>
    <row r="531" spans="1:114" ht="15" customHeight="1" x14ac:dyDescent="0.35">
      <c r="A531" t="s">
        <v>9320</v>
      </c>
      <c r="B531" t="s">
        <v>144</v>
      </c>
      <c r="C531" s="1">
        <v>45526</v>
      </c>
      <c r="D531" s="1">
        <v>45596</v>
      </c>
      <c r="E531" t="s">
        <v>116</v>
      </c>
      <c r="F531" s="1">
        <v>45599</v>
      </c>
      <c r="G531" t="s">
        <v>117</v>
      </c>
      <c r="H531" t="s">
        <v>117</v>
      </c>
      <c r="I531" t="s">
        <v>117</v>
      </c>
      <c r="J531" t="s">
        <v>2924</v>
      </c>
      <c r="K531" t="s">
        <v>2924</v>
      </c>
      <c r="L531" t="s">
        <v>2925</v>
      </c>
      <c r="M531" t="s">
        <v>2926</v>
      </c>
      <c r="N531" t="s">
        <v>136</v>
      </c>
      <c r="O531" t="s">
        <v>121</v>
      </c>
      <c r="P531" s="6">
        <v>96950</v>
      </c>
      <c r="Q531" t="s">
        <v>122</v>
      </c>
      <c r="S531" s="8">
        <v>16702341795</v>
      </c>
      <c r="U531" t="s">
        <v>2927</v>
      </c>
      <c r="V531">
        <v>551114</v>
      </c>
      <c r="W531" t="s">
        <v>124</v>
      </c>
      <c r="Y531" t="s">
        <v>2928</v>
      </c>
      <c r="Z531" t="s">
        <v>251</v>
      </c>
      <c r="AA531" t="s">
        <v>2929</v>
      </c>
      <c r="AB531" t="s">
        <v>1563</v>
      </c>
      <c r="AC531" t="s">
        <v>2925</v>
      </c>
      <c r="AD531" t="s">
        <v>2926</v>
      </c>
      <c r="AE531" t="s">
        <v>120</v>
      </c>
      <c r="AF531" t="s">
        <v>121</v>
      </c>
      <c r="AG531" s="6">
        <v>96950</v>
      </c>
      <c r="AH531" t="s">
        <v>122</v>
      </c>
      <c r="AJ531" s="8">
        <v>16702341795</v>
      </c>
      <c r="AL531" t="s">
        <v>2930</v>
      </c>
      <c r="BE531" t="str">
        <f>"27-1024.00"</f>
        <v>27-1024.00</v>
      </c>
      <c r="BF531" t="s">
        <v>1059</v>
      </c>
      <c r="BG531" t="s">
        <v>2931</v>
      </c>
      <c r="BH531" t="s">
        <v>2932</v>
      </c>
      <c r="BI531">
        <v>1</v>
      </c>
      <c r="BJ531">
        <v>1</v>
      </c>
      <c r="BK531" s="1">
        <v>45601</v>
      </c>
      <c r="BL531" s="1">
        <v>45965</v>
      </c>
      <c r="BM531" s="1">
        <v>45601</v>
      </c>
      <c r="BN531" s="1">
        <v>45965</v>
      </c>
      <c r="BO531">
        <v>40</v>
      </c>
      <c r="BP531">
        <v>0</v>
      </c>
      <c r="BQ531">
        <v>8</v>
      </c>
      <c r="BR531">
        <v>8</v>
      </c>
      <c r="BS531">
        <v>8</v>
      </c>
      <c r="BT531">
        <v>8</v>
      </c>
      <c r="BU531">
        <v>8</v>
      </c>
      <c r="BV531">
        <v>0</v>
      </c>
      <c r="BW531" t="str">
        <f>"8:00 AM"</f>
        <v>8:00 AM</v>
      </c>
      <c r="BX531" t="str">
        <f>"5:00 PM"</f>
        <v>5:00 PM</v>
      </c>
      <c r="BY531" t="s">
        <v>459</v>
      </c>
      <c r="BZ531">
        <v>0</v>
      </c>
      <c r="CA531">
        <v>24</v>
      </c>
      <c r="CB531" t="s">
        <v>117</v>
      </c>
      <c r="CD531" t="s">
        <v>9321</v>
      </c>
      <c r="CE531" t="s">
        <v>2934</v>
      </c>
      <c r="CF531" t="s">
        <v>2935</v>
      </c>
      <c r="CG531" t="s">
        <v>120</v>
      </c>
      <c r="CH531" t="s">
        <v>121</v>
      </c>
      <c r="CI531" s="6">
        <v>96950</v>
      </c>
      <c r="CJ531" s="10">
        <v>10.130000000000001</v>
      </c>
      <c r="CK531" s="10">
        <v>16.5</v>
      </c>
      <c r="CN531" t="s">
        <v>137</v>
      </c>
      <c r="CO531" t="s">
        <v>133</v>
      </c>
      <c r="CP531" t="s">
        <v>138</v>
      </c>
      <c r="CR531" t="s">
        <v>117</v>
      </c>
      <c r="CS531" t="s">
        <v>139</v>
      </c>
      <c r="CT531" t="s">
        <v>140</v>
      </c>
      <c r="CU531" t="s">
        <v>140</v>
      </c>
      <c r="CV531" t="s">
        <v>140</v>
      </c>
      <c r="CW531" t="s">
        <v>139</v>
      </c>
      <c r="CX531" t="s">
        <v>140</v>
      </c>
      <c r="CY531" t="s">
        <v>9322</v>
      </c>
      <c r="CZ531" s="8">
        <v>16702341795</v>
      </c>
      <c r="DA531" t="s">
        <v>2930</v>
      </c>
      <c r="DB531" t="s">
        <v>2937</v>
      </c>
      <c r="DC531" t="s">
        <v>139</v>
      </c>
      <c r="DD531" t="s">
        <v>117</v>
      </c>
    </row>
    <row r="532" spans="1:114" ht="15" customHeight="1" x14ac:dyDescent="0.35">
      <c r="A532" t="s">
        <v>6648</v>
      </c>
      <c r="B532" t="s">
        <v>144</v>
      </c>
      <c r="C532" s="1">
        <v>45530</v>
      </c>
      <c r="D532" s="1">
        <v>45596</v>
      </c>
      <c r="E532" t="s">
        <v>211</v>
      </c>
      <c r="G532" t="s">
        <v>117</v>
      </c>
      <c r="H532" t="s">
        <v>117</v>
      </c>
      <c r="I532" t="s">
        <v>117</v>
      </c>
      <c r="J532" t="s">
        <v>1836</v>
      </c>
      <c r="K532" t="s">
        <v>2869</v>
      </c>
      <c r="L532" t="s">
        <v>2870</v>
      </c>
      <c r="N532" t="s">
        <v>120</v>
      </c>
      <c r="O532" t="s">
        <v>121</v>
      </c>
      <c r="P532" s="6">
        <v>96950</v>
      </c>
      <c r="Q532" t="s">
        <v>122</v>
      </c>
      <c r="S532" s="8">
        <v>16702358570</v>
      </c>
      <c r="U532" t="s">
        <v>1839</v>
      </c>
      <c r="V532">
        <v>339920</v>
      </c>
      <c r="W532" t="s">
        <v>124</v>
      </c>
      <c r="Y532" t="s">
        <v>1840</v>
      </c>
      <c r="Z532" t="s">
        <v>1841</v>
      </c>
      <c r="AA532" t="s">
        <v>535</v>
      </c>
      <c r="AB532" t="s">
        <v>2871</v>
      </c>
      <c r="AC532" t="s">
        <v>2872</v>
      </c>
      <c r="AE532" t="s">
        <v>120</v>
      </c>
      <c r="AF532" t="s">
        <v>121</v>
      </c>
      <c r="AG532" s="6">
        <v>96950</v>
      </c>
      <c r="AH532" t="s">
        <v>122</v>
      </c>
      <c r="AJ532" s="8">
        <v>16702358570</v>
      </c>
      <c r="AL532" t="s">
        <v>1843</v>
      </c>
      <c r="BE532" t="str">
        <f>"51-3022.00"</f>
        <v>51-3022.00</v>
      </c>
      <c r="BF532" t="s">
        <v>2873</v>
      </c>
      <c r="BG532" t="s">
        <v>2874</v>
      </c>
      <c r="BH532" t="s">
        <v>2875</v>
      </c>
      <c r="BI532">
        <v>3</v>
      </c>
      <c r="BJ532">
        <v>3</v>
      </c>
      <c r="BK532" s="1">
        <v>45530</v>
      </c>
      <c r="BL532" s="1">
        <v>45894</v>
      </c>
      <c r="BM532" s="1">
        <v>45596</v>
      </c>
      <c r="BN532" s="1">
        <v>45894</v>
      </c>
      <c r="BO532">
        <v>36</v>
      </c>
      <c r="BP532">
        <v>0</v>
      </c>
      <c r="BQ532">
        <v>6</v>
      </c>
      <c r="BR532">
        <v>6</v>
      </c>
      <c r="BS532">
        <v>6</v>
      </c>
      <c r="BT532">
        <v>6</v>
      </c>
      <c r="BU532">
        <v>6</v>
      </c>
      <c r="BV532">
        <v>6</v>
      </c>
      <c r="BW532" t="str">
        <f>"8:00 AM"</f>
        <v>8:00 AM</v>
      </c>
      <c r="BX532" t="str">
        <f>"3:00 PM"</f>
        <v>3:00 PM</v>
      </c>
      <c r="BY532" t="s">
        <v>133</v>
      </c>
      <c r="BZ532">
        <v>1</v>
      </c>
      <c r="CA532">
        <v>3</v>
      </c>
      <c r="CB532" t="s">
        <v>117</v>
      </c>
      <c r="CD532" t="s">
        <v>6649</v>
      </c>
      <c r="CE532" t="s">
        <v>2877</v>
      </c>
      <c r="CF532" t="s">
        <v>2878</v>
      </c>
      <c r="CG532" t="s">
        <v>120</v>
      </c>
      <c r="CH532" t="s">
        <v>121</v>
      </c>
      <c r="CI532" s="6">
        <v>96950</v>
      </c>
      <c r="CJ532" s="10">
        <v>12.17</v>
      </c>
      <c r="CK532" s="10">
        <v>12.17</v>
      </c>
      <c r="CL532" s="10">
        <v>0</v>
      </c>
      <c r="CM532" s="10">
        <v>0</v>
      </c>
      <c r="CN532" t="s">
        <v>137</v>
      </c>
      <c r="CO532" t="s">
        <v>162</v>
      </c>
      <c r="CP532" t="s">
        <v>138</v>
      </c>
      <c r="CR532" t="s">
        <v>117</v>
      </c>
      <c r="CS532" t="s">
        <v>139</v>
      </c>
      <c r="CT532" t="s">
        <v>140</v>
      </c>
      <c r="CU532" t="s">
        <v>140</v>
      </c>
      <c r="CV532" t="s">
        <v>140</v>
      </c>
      <c r="CW532" t="s">
        <v>140</v>
      </c>
      <c r="CX532" t="s">
        <v>140</v>
      </c>
      <c r="CY532" t="s">
        <v>6650</v>
      </c>
      <c r="CZ532" s="8">
        <v>16702358570</v>
      </c>
      <c r="DA532" t="s">
        <v>1843</v>
      </c>
      <c r="DB532" t="s">
        <v>164</v>
      </c>
      <c r="DC532" t="s">
        <v>139</v>
      </c>
      <c r="DD532" t="s">
        <v>117</v>
      </c>
      <c r="DE532" t="s">
        <v>6651</v>
      </c>
      <c r="DF532" t="s">
        <v>6652</v>
      </c>
      <c r="DG532" t="s">
        <v>6653</v>
      </c>
      <c r="DH532" t="s">
        <v>1839</v>
      </c>
      <c r="DI532" t="s">
        <v>6654</v>
      </c>
      <c r="DJ532" t="s">
        <v>1843</v>
      </c>
    </row>
    <row r="533" spans="1:114" ht="15" customHeight="1" x14ac:dyDescent="0.35">
      <c r="A533" t="s">
        <v>14560</v>
      </c>
      <c r="B533" t="s">
        <v>144</v>
      </c>
      <c r="C533" s="1">
        <v>45530</v>
      </c>
      <c r="D533" s="1">
        <v>45596</v>
      </c>
      <c r="E533" t="s">
        <v>116</v>
      </c>
      <c r="F533" s="1">
        <v>45564</v>
      </c>
      <c r="G533" t="s">
        <v>139</v>
      </c>
      <c r="H533" t="s">
        <v>117</v>
      </c>
      <c r="I533" t="s">
        <v>117</v>
      </c>
      <c r="J533" t="s">
        <v>6792</v>
      </c>
      <c r="L533" t="s">
        <v>6793</v>
      </c>
      <c r="M533" t="s">
        <v>6794</v>
      </c>
      <c r="N533" t="s">
        <v>1143</v>
      </c>
      <c r="O533" t="s">
        <v>121</v>
      </c>
      <c r="P533" s="6">
        <v>96952</v>
      </c>
      <c r="Q533" t="s">
        <v>122</v>
      </c>
      <c r="S533" s="8">
        <v>16702850520</v>
      </c>
      <c r="U533" t="s">
        <v>6795</v>
      </c>
      <c r="V533">
        <v>334210</v>
      </c>
      <c r="W533" t="s">
        <v>124</v>
      </c>
      <c r="Y533" t="s">
        <v>6796</v>
      </c>
      <c r="Z533" t="s">
        <v>6797</v>
      </c>
      <c r="AA533" t="s">
        <v>6798</v>
      </c>
      <c r="AB533" t="s">
        <v>6799</v>
      </c>
      <c r="AC533" t="s">
        <v>6793</v>
      </c>
      <c r="AD533" t="s">
        <v>6794</v>
      </c>
      <c r="AE533" t="s">
        <v>1143</v>
      </c>
      <c r="AF533" t="s">
        <v>121</v>
      </c>
      <c r="AG533" s="6">
        <v>96952</v>
      </c>
      <c r="AH533" t="s">
        <v>122</v>
      </c>
      <c r="AJ533" s="8">
        <v>16702850520</v>
      </c>
      <c r="AL533" t="s">
        <v>6800</v>
      </c>
      <c r="AM533" t="s">
        <v>717</v>
      </c>
      <c r="AN533" t="s">
        <v>2207</v>
      </c>
      <c r="AO533" t="s">
        <v>2208</v>
      </c>
      <c r="AP533" t="s">
        <v>1561</v>
      </c>
      <c r="AQ533" t="s">
        <v>2209</v>
      </c>
      <c r="AR533" t="s">
        <v>2210</v>
      </c>
      <c r="AS533" t="s">
        <v>120</v>
      </c>
      <c r="AT533" t="s">
        <v>121</v>
      </c>
      <c r="AU533" s="6">
        <v>96950</v>
      </c>
      <c r="AV533" t="s">
        <v>122</v>
      </c>
      <c r="AX533" s="8">
        <v>16702330081</v>
      </c>
      <c r="AZ533" t="s">
        <v>2211</v>
      </c>
      <c r="BA533" t="s">
        <v>2212</v>
      </c>
      <c r="BB533" t="s">
        <v>2213</v>
      </c>
      <c r="BC533" t="s">
        <v>121</v>
      </c>
      <c r="BD533" t="s">
        <v>2214</v>
      </c>
      <c r="BE533" t="str">
        <f>"49-3023.00"</f>
        <v>49-3023.00</v>
      </c>
      <c r="BF533" t="s">
        <v>1119</v>
      </c>
      <c r="BG533" t="s">
        <v>14561</v>
      </c>
      <c r="BH533" t="s">
        <v>14562</v>
      </c>
      <c r="BI533">
        <v>1</v>
      </c>
      <c r="BJ533">
        <v>1</v>
      </c>
      <c r="BK533" s="1">
        <v>45566</v>
      </c>
      <c r="BL533" s="1">
        <v>46660</v>
      </c>
      <c r="BM533" s="1">
        <v>45596</v>
      </c>
      <c r="BN533" s="1">
        <v>46660</v>
      </c>
      <c r="BO533">
        <v>40</v>
      </c>
      <c r="BP533">
        <v>0</v>
      </c>
      <c r="BQ533">
        <v>8</v>
      </c>
      <c r="BR533">
        <v>8</v>
      </c>
      <c r="BS533">
        <v>8</v>
      </c>
      <c r="BT533">
        <v>8</v>
      </c>
      <c r="BU533">
        <v>8</v>
      </c>
      <c r="BV533">
        <v>0</v>
      </c>
      <c r="BW533" t="str">
        <f>"7:00 AM"</f>
        <v>7:00 AM</v>
      </c>
      <c r="BX533" t="str">
        <f>"4:00 PM"</f>
        <v>4:00 PM</v>
      </c>
      <c r="BY533" t="s">
        <v>159</v>
      </c>
      <c r="BZ533">
        <v>0</v>
      </c>
      <c r="CA533">
        <v>24</v>
      </c>
      <c r="CB533" t="s">
        <v>117</v>
      </c>
      <c r="CD533" t="s">
        <v>194</v>
      </c>
      <c r="CE533" t="s">
        <v>6793</v>
      </c>
      <c r="CF533" t="s">
        <v>6794</v>
      </c>
      <c r="CG533" t="s">
        <v>1143</v>
      </c>
      <c r="CH533" t="s">
        <v>121</v>
      </c>
      <c r="CI533" s="6">
        <v>96952</v>
      </c>
      <c r="CJ533" s="10">
        <v>12.48</v>
      </c>
      <c r="CK533" s="10">
        <v>12.48</v>
      </c>
      <c r="CL533" s="10">
        <v>18.72</v>
      </c>
      <c r="CM533" s="10">
        <v>18.72</v>
      </c>
      <c r="CN533" t="s">
        <v>137</v>
      </c>
      <c r="CP533" t="s">
        <v>138</v>
      </c>
      <c r="CR533" t="s">
        <v>117</v>
      </c>
      <c r="CS533" t="s">
        <v>139</v>
      </c>
      <c r="CT533" t="s">
        <v>140</v>
      </c>
      <c r="CU533" t="s">
        <v>139</v>
      </c>
      <c r="CV533" t="s">
        <v>140</v>
      </c>
      <c r="CW533" t="s">
        <v>139</v>
      </c>
      <c r="CX533" t="s">
        <v>140</v>
      </c>
      <c r="CY533" t="s">
        <v>14563</v>
      </c>
      <c r="CZ533" s="8">
        <v>16702850520</v>
      </c>
      <c r="DA533" t="s">
        <v>14564</v>
      </c>
      <c r="DB533" t="s">
        <v>140</v>
      </c>
      <c r="DC533" t="s">
        <v>139</v>
      </c>
      <c r="DD533" t="s">
        <v>117</v>
      </c>
      <c r="DE533" t="s">
        <v>2207</v>
      </c>
      <c r="DF533" t="s">
        <v>2208</v>
      </c>
      <c r="DG533" t="s">
        <v>2718</v>
      </c>
      <c r="DH533" t="s">
        <v>2213</v>
      </c>
      <c r="DI533" t="s">
        <v>2212</v>
      </c>
      <c r="DJ533" t="s">
        <v>2211</v>
      </c>
    </row>
    <row r="534" spans="1:114" ht="15" customHeight="1" x14ac:dyDescent="0.35">
      <c r="A534" t="s">
        <v>12838</v>
      </c>
      <c r="B534" t="s">
        <v>166</v>
      </c>
      <c r="C534" s="1">
        <v>45530</v>
      </c>
      <c r="D534" s="1">
        <v>45596</v>
      </c>
      <c r="E534" t="s">
        <v>211</v>
      </c>
      <c r="G534" t="s">
        <v>117</v>
      </c>
      <c r="H534" t="s">
        <v>117</v>
      </c>
      <c r="I534" t="s">
        <v>117</v>
      </c>
      <c r="J534" t="s">
        <v>3970</v>
      </c>
      <c r="K534" t="s">
        <v>4652</v>
      </c>
      <c r="L534" t="s">
        <v>1150</v>
      </c>
      <c r="M534" t="s">
        <v>1143</v>
      </c>
      <c r="N534" t="s">
        <v>1143</v>
      </c>
      <c r="O534" t="s">
        <v>121</v>
      </c>
      <c r="P534" s="6">
        <v>96952</v>
      </c>
      <c r="Q534" t="s">
        <v>122</v>
      </c>
      <c r="S534" s="8">
        <v>16704332795</v>
      </c>
      <c r="U534" t="s">
        <v>3972</v>
      </c>
      <c r="V534">
        <v>812111</v>
      </c>
      <c r="W534" t="s">
        <v>124</v>
      </c>
      <c r="Y534" t="s">
        <v>3973</v>
      </c>
      <c r="Z534" t="s">
        <v>3974</v>
      </c>
      <c r="AA534" t="s">
        <v>1331</v>
      </c>
      <c r="AB534" t="s">
        <v>2015</v>
      </c>
      <c r="AC534" t="s">
        <v>1150</v>
      </c>
      <c r="AD534" t="s">
        <v>2898</v>
      </c>
      <c r="AE534" t="s">
        <v>1143</v>
      </c>
      <c r="AF534" t="s">
        <v>121</v>
      </c>
      <c r="AG534" s="6">
        <v>96952</v>
      </c>
      <c r="AH534" t="s">
        <v>122</v>
      </c>
      <c r="AJ534" s="8">
        <v>16704332795</v>
      </c>
      <c r="AL534" t="s">
        <v>2903</v>
      </c>
      <c r="BE534" t="str">
        <f>"39-5011.00"</f>
        <v>39-5011.00</v>
      </c>
      <c r="BF534" t="s">
        <v>3144</v>
      </c>
      <c r="BG534" t="s">
        <v>12839</v>
      </c>
      <c r="BH534" t="s">
        <v>4655</v>
      </c>
      <c r="BI534">
        <v>1</v>
      </c>
      <c r="BK534" s="1">
        <v>45627</v>
      </c>
      <c r="BL534" s="1">
        <v>45991</v>
      </c>
      <c r="BO534">
        <v>35</v>
      </c>
      <c r="BP534">
        <v>0</v>
      </c>
      <c r="BQ534">
        <v>7</v>
      </c>
      <c r="BR534">
        <v>7</v>
      </c>
      <c r="BS534">
        <v>7</v>
      </c>
      <c r="BT534">
        <v>7</v>
      </c>
      <c r="BU534">
        <v>7</v>
      </c>
      <c r="BV534">
        <v>0</v>
      </c>
      <c r="BW534" t="str">
        <f>"8:00 AM"</f>
        <v>8:00 AM</v>
      </c>
      <c r="BX534" t="str">
        <f>"3:00 PM"</f>
        <v>3:00 PM</v>
      </c>
      <c r="BY534" t="s">
        <v>159</v>
      </c>
      <c r="BZ534">
        <v>0</v>
      </c>
      <c r="CA534">
        <v>12</v>
      </c>
      <c r="CB534" t="s">
        <v>117</v>
      </c>
      <c r="CD534" t="s">
        <v>194</v>
      </c>
      <c r="CE534" t="s">
        <v>1150</v>
      </c>
      <c r="CF534" t="s">
        <v>2898</v>
      </c>
      <c r="CG534" t="s">
        <v>1143</v>
      </c>
      <c r="CH534" t="s">
        <v>121</v>
      </c>
      <c r="CI534" s="6">
        <v>96952</v>
      </c>
      <c r="CJ534" s="10">
        <v>9.6</v>
      </c>
      <c r="CK534" s="10">
        <v>9.6</v>
      </c>
      <c r="CN534" t="s">
        <v>137</v>
      </c>
      <c r="CO534" t="s">
        <v>194</v>
      </c>
      <c r="CP534" t="s">
        <v>138</v>
      </c>
      <c r="CR534" t="s">
        <v>117</v>
      </c>
      <c r="CS534" t="s">
        <v>139</v>
      </c>
      <c r="CT534" t="s">
        <v>140</v>
      </c>
      <c r="CU534" t="s">
        <v>140</v>
      </c>
      <c r="CV534" t="s">
        <v>140</v>
      </c>
      <c r="CW534" t="s">
        <v>139</v>
      </c>
      <c r="CX534" t="s">
        <v>140</v>
      </c>
      <c r="CY534" t="s">
        <v>12840</v>
      </c>
      <c r="CZ534" s="8">
        <v>16704332795</v>
      </c>
      <c r="DA534" t="s">
        <v>2903</v>
      </c>
      <c r="DB534" t="s">
        <v>140</v>
      </c>
      <c r="DC534" t="s">
        <v>139</v>
      </c>
      <c r="DD534" t="s">
        <v>117</v>
      </c>
    </row>
    <row r="535" spans="1:114" ht="15" customHeight="1" x14ac:dyDescent="0.35">
      <c r="A535" t="s">
        <v>3808</v>
      </c>
      <c r="B535" t="s">
        <v>115</v>
      </c>
      <c r="C535" s="1">
        <v>45553</v>
      </c>
      <c r="D535" s="1">
        <v>45596</v>
      </c>
      <c r="E535" t="s">
        <v>116</v>
      </c>
      <c r="F535" s="1">
        <v>45625</v>
      </c>
      <c r="G535" t="s">
        <v>117</v>
      </c>
      <c r="H535" t="s">
        <v>117</v>
      </c>
      <c r="I535" t="s">
        <v>117</v>
      </c>
      <c r="J535" t="s">
        <v>3447</v>
      </c>
      <c r="K535" t="s">
        <v>3448</v>
      </c>
      <c r="L535" t="s">
        <v>3404</v>
      </c>
      <c r="N535" t="s">
        <v>136</v>
      </c>
      <c r="O535" t="s">
        <v>121</v>
      </c>
      <c r="P535" s="6">
        <v>96950</v>
      </c>
      <c r="Q535" t="s">
        <v>122</v>
      </c>
      <c r="S535" s="8">
        <v>16702358641</v>
      </c>
      <c r="U535" t="s">
        <v>3449</v>
      </c>
      <c r="V535">
        <v>72251</v>
      </c>
      <c r="W535" t="s">
        <v>124</v>
      </c>
      <c r="Y535" t="s">
        <v>3406</v>
      </c>
      <c r="Z535" t="s">
        <v>3450</v>
      </c>
      <c r="AA535" t="s">
        <v>2536</v>
      </c>
      <c r="AB535" t="s">
        <v>205</v>
      </c>
      <c r="AC535" t="s">
        <v>3451</v>
      </c>
      <c r="AE535" t="s">
        <v>136</v>
      </c>
      <c r="AF535" t="s">
        <v>121</v>
      </c>
      <c r="AG535" s="6">
        <v>96950</v>
      </c>
      <c r="AH535" t="s">
        <v>122</v>
      </c>
      <c r="AJ535" s="8">
        <v>16702358641</v>
      </c>
      <c r="AL535" t="s">
        <v>3452</v>
      </c>
      <c r="BE535" t="str">
        <f>"35-9021.00"</f>
        <v>35-9021.00</v>
      </c>
      <c r="BF535" t="s">
        <v>3809</v>
      </c>
      <c r="BG535" t="s">
        <v>3810</v>
      </c>
      <c r="BH535" t="s">
        <v>3811</v>
      </c>
      <c r="BI535">
        <v>2</v>
      </c>
      <c r="BK535" s="1">
        <v>45627</v>
      </c>
      <c r="BL535" s="1">
        <v>45991</v>
      </c>
      <c r="BO535">
        <v>35</v>
      </c>
      <c r="BP535">
        <v>7</v>
      </c>
      <c r="BQ535">
        <v>7</v>
      </c>
      <c r="BR535">
        <v>0</v>
      </c>
      <c r="BS535">
        <v>7</v>
      </c>
      <c r="BT535">
        <v>0</v>
      </c>
      <c r="BU535">
        <v>7</v>
      </c>
      <c r="BV535">
        <v>7</v>
      </c>
      <c r="BW535" t="str">
        <f>"6:00 AM"</f>
        <v>6:00 AM</v>
      </c>
      <c r="BX535" t="str">
        <f>"1:00 PM"</f>
        <v>1:00 PM</v>
      </c>
      <c r="BY535" t="s">
        <v>133</v>
      </c>
      <c r="BZ535">
        <v>0</v>
      </c>
      <c r="CA535">
        <v>3</v>
      </c>
      <c r="CB535" t="s">
        <v>117</v>
      </c>
      <c r="CD535" t="s">
        <v>3812</v>
      </c>
      <c r="CE535" t="s">
        <v>3813</v>
      </c>
      <c r="CF535" t="s">
        <v>3455</v>
      </c>
      <c r="CG535" t="s">
        <v>136</v>
      </c>
      <c r="CH535" t="s">
        <v>121</v>
      </c>
      <c r="CI535" s="6">
        <v>96950</v>
      </c>
      <c r="CJ535" s="10">
        <v>8.24</v>
      </c>
      <c r="CK535" s="10">
        <v>8.3000000000000007</v>
      </c>
      <c r="CL535" s="10">
        <v>12.36</v>
      </c>
      <c r="CM535" s="10">
        <v>12.45</v>
      </c>
      <c r="CN535" t="s">
        <v>137</v>
      </c>
      <c r="CO535" t="s">
        <v>140</v>
      </c>
      <c r="CP535" t="s">
        <v>138</v>
      </c>
      <c r="CR535" t="s">
        <v>117</v>
      </c>
      <c r="CS535" t="s">
        <v>139</v>
      </c>
      <c r="CT535" t="s">
        <v>140</v>
      </c>
      <c r="CU535" t="s">
        <v>139</v>
      </c>
      <c r="CV535" t="s">
        <v>140</v>
      </c>
      <c r="CW535" t="s">
        <v>139</v>
      </c>
      <c r="CX535" t="s">
        <v>140</v>
      </c>
      <c r="CY535" t="s">
        <v>3814</v>
      </c>
      <c r="CZ535" s="8">
        <v>16702358641</v>
      </c>
      <c r="DA535" t="s">
        <v>3452</v>
      </c>
      <c r="DB535" t="s">
        <v>140</v>
      </c>
      <c r="DC535" t="s">
        <v>139</v>
      </c>
      <c r="DD535" t="s">
        <v>117</v>
      </c>
    </row>
    <row r="536" spans="1:114" ht="15" customHeight="1" x14ac:dyDescent="0.35">
      <c r="A536" t="s">
        <v>10955</v>
      </c>
      <c r="B536" t="s">
        <v>144</v>
      </c>
      <c r="C536" s="1">
        <v>45471</v>
      </c>
      <c r="D536" s="1">
        <v>45597</v>
      </c>
      <c r="E536" t="s">
        <v>116</v>
      </c>
      <c r="F536" s="1">
        <v>45564</v>
      </c>
      <c r="G536" t="s">
        <v>139</v>
      </c>
      <c r="H536" t="s">
        <v>117</v>
      </c>
      <c r="I536" t="s">
        <v>117</v>
      </c>
      <c r="J536" t="s">
        <v>6936</v>
      </c>
      <c r="K536" t="s">
        <v>6937</v>
      </c>
      <c r="L536" t="s">
        <v>6938</v>
      </c>
      <c r="M536" t="s">
        <v>6939</v>
      </c>
      <c r="N536" t="s">
        <v>136</v>
      </c>
      <c r="O536" t="s">
        <v>121</v>
      </c>
      <c r="P536" s="6">
        <v>96950</v>
      </c>
      <c r="Q536" t="s">
        <v>122</v>
      </c>
      <c r="S536" s="8">
        <v>16702333600</v>
      </c>
      <c r="U536" t="s">
        <v>6940</v>
      </c>
      <c r="V536">
        <v>524210</v>
      </c>
      <c r="W536" t="s">
        <v>124</v>
      </c>
      <c r="Y536" t="s">
        <v>6941</v>
      </c>
      <c r="Z536" t="s">
        <v>6942</v>
      </c>
      <c r="AB536" t="s">
        <v>6943</v>
      </c>
      <c r="AC536" t="s">
        <v>6938</v>
      </c>
      <c r="AD536" t="s">
        <v>6939</v>
      </c>
      <c r="AE536" t="s">
        <v>136</v>
      </c>
      <c r="AF536" t="s">
        <v>121</v>
      </c>
      <c r="AG536" s="6">
        <v>96950</v>
      </c>
      <c r="AH536" t="s">
        <v>122</v>
      </c>
      <c r="AJ536" s="8">
        <v>16702333600</v>
      </c>
      <c r="AL536" t="s">
        <v>6944</v>
      </c>
      <c r="BE536" t="str">
        <f>"43-5021.00"</f>
        <v>43-5021.00</v>
      </c>
      <c r="BF536" t="s">
        <v>6945</v>
      </c>
      <c r="BG536" t="s">
        <v>6946</v>
      </c>
      <c r="BH536" t="s">
        <v>6945</v>
      </c>
      <c r="BI536">
        <v>1</v>
      </c>
      <c r="BJ536">
        <v>1</v>
      </c>
      <c r="BK536" s="1">
        <v>45566</v>
      </c>
      <c r="BL536" s="1">
        <v>46660</v>
      </c>
      <c r="BM536" s="1">
        <v>45597</v>
      </c>
      <c r="BN536" s="1">
        <v>46660</v>
      </c>
      <c r="BO536">
        <v>35</v>
      </c>
      <c r="BP536">
        <v>0</v>
      </c>
      <c r="BQ536">
        <v>7</v>
      </c>
      <c r="BR536">
        <v>7</v>
      </c>
      <c r="BS536">
        <v>7</v>
      </c>
      <c r="BT536">
        <v>7</v>
      </c>
      <c r="BU536">
        <v>7</v>
      </c>
      <c r="BV536">
        <v>0</v>
      </c>
      <c r="BW536" t="str">
        <f>"8:30 AM"</f>
        <v>8:30 AM</v>
      </c>
      <c r="BX536" t="str">
        <f>"5:00 PM"</f>
        <v>5:00 PM</v>
      </c>
      <c r="BY536" t="s">
        <v>159</v>
      </c>
      <c r="BZ536">
        <v>1</v>
      </c>
      <c r="CA536">
        <v>12</v>
      </c>
      <c r="CB536" t="s">
        <v>117</v>
      </c>
      <c r="CD536" t="s">
        <v>6947</v>
      </c>
      <c r="CE536" t="s">
        <v>6939</v>
      </c>
      <c r="CF536" t="s">
        <v>136</v>
      </c>
      <c r="CG536" t="s">
        <v>136</v>
      </c>
      <c r="CH536" t="s">
        <v>121</v>
      </c>
      <c r="CI536" s="6">
        <v>96950</v>
      </c>
      <c r="CJ536" s="10">
        <v>10.050000000000001</v>
      </c>
      <c r="CK536" s="10">
        <v>10.050000000000001</v>
      </c>
      <c r="CL536" s="10">
        <v>15.08</v>
      </c>
      <c r="CM536" s="10">
        <v>15.08</v>
      </c>
      <c r="CN536" t="s">
        <v>137</v>
      </c>
      <c r="CO536" t="s">
        <v>6016</v>
      </c>
      <c r="CP536" t="s">
        <v>138</v>
      </c>
      <c r="CR536" t="s">
        <v>117</v>
      </c>
      <c r="CS536" t="s">
        <v>139</v>
      </c>
      <c r="CT536" t="s">
        <v>139</v>
      </c>
      <c r="CU536" t="s">
        <v>139</v>
      </c>
      <c r="CV536" t="s">
        <v>139</v>
      </c>
      <c r="CW536" t="s">
        <v>139</v>
      </c>
      <c r="CX536" t="s">
        <v>140</v>
      </c>
      <c r="CY536" t="s">
        <v>5886</v>
      </c>
      <c r="CZ536" s="8">
        <v>16702333600</v>
      </c>
      <c r="DA536" t="s">
        <v>6944</v>
      </c>
      <c r="DB536" t="s">
        <v>164</v>
      </c>
      <c r="DC536" t="s">
        <v>139</v>
      </c>
      <c r="DD536" t="s">
        <v>117</v>
      </c>
    </row>
    <row r="537" spans="1:114" ht="15" customHeight="1" x14ac:dyDescent="0.35">
      <c r="A537" t="s">
        <v>14509</v>
      </c>
      <c r="B537" t="s">
        <v>144</v>
      </c>
      <c r="C537" s="1">
        <v>45488</v>
      </c>
      <c r="D537" s="1">
        <v>45597</v>
      </c>
      <c r="E537" t="s">
        <v>116</v>
      </c>
      <c r="F537" s="1">
        <v>45556</v>
      </c>
      <c r="G537" t="s">
        <v>117</v>
      </c>
      <c r="H537" t="s">
        <v>117</v>
      </c>
      <c r="I537" t="s">
        <v>117</v>
      </c>
      <c r="J537" t="s">
        <v>8843</v>
      </c>
      <c r="L537" t="s">
        <v>8844</v>
      </c>
      <c r="M537" t="s">
        <v>8845</v>
      </c>
      <c r="N537" t="s">
        <v>120</v>
      </c>
      <c r="O537" t="s">
        <v>121</v>
      </c>
      <c r="P537" s="6">
        <v>96950</v>
      </c>
      <c r="Q537" t="s">
        <v>122</v>
      </c>
      <c r="S537" s="8">
        <v>16707891310</v>
      </c>
      <c r="U537" t="s">
        <v>8846</v>
      </c>
      <c r="V537">
        <v>56172</v>
      </c>
      <c r="W537" t="s">
        <v>124</v>
      </c>
      <c r="Y537" t="s">
        <v>8847</v>
      </c>
      <c r="Z537" t="s">
        <v>8848</v>
      </c>
      <c r="AA537" t="s">
        <v>8849</v>
      </c>
      <c r="AB537" t="s">
        <v>128</v>
      </c>
      <c r="AC537" t="s">
        <v>8850</v>
      </c>
      <c r="AD537" t="s">
        <v>8845</v>
      </c>
      <c r="AE537" t="s">
        <v>120</v>
      </c>
      <c r="AF537" t="s">
        <v>121</v>
      </c>
      <c r="AG537" s="6">
        <v>96950</v>
      </c>
      <c r="AH537" t="s">
        <v>122</v>
      </c>
      <c r="AJ537" s="8">
        <v>16707891310</v>
      </c>
      <c r="AL537" t="s">
        <v>8851</v>
      </c>
      <c r="BE537" t="str">
        <f>"37-2011.00"</f>
        <v>37-2011.00</v>
      </c>
      <c r="BF537" t="s">
        <v>701</v>
      </c>
      <c r="BG537" t="s">
        <v>8852</v>
      </c>
      <c r="BH537" t="s">
        <v>8493</v>
      </c>
      <c r="BI537">
        <v>1</v>
      </c>
      <c r="BJ537">
        <v>1</v>
      </c>
      <c r="BK537" s="1">
        <v>45558</v>
      </c>
      <c r="BL537" s="1">
        <v>45922</v>
      </c>
      <c r="BM537" s="1">
        <v>45597</v>
      </c>
      <c r="BN537" s="1">
        <v>45922</v>
      </c>
      <c r="BO537">
        <v>35</v>
      </c>
      <c r="BP537">
        <v>0</v>
      </c>
      <c r="BQ537">
        <v>7</v>
      </c>
      <c r="BR537">
        <v>7</v>
      </c>
      <c r="BS537">
        <v>7</v>
      </c>
      <c r="BT537">
        <v>7</v>
      </c>
      <c r="BU537">
        <v>7</v>
      </c>
      <c r="BV537">
        <v>0</v>
      </c>
      <c r="BW537" t="str">
        <f>"6:00 AM"</f>
        <v>6:00 AM</v>
      </c>
      <c r="BX537" t="str">
        <f>"8:00 PM"</f>
        <v>8:00 PM</v>
      </c>
      <c r="BY537" t="s">
        <v>133</v>
      </c>
      <c r="BZ537">
        <v>0</v>
      </c>
      <c r="CA537">
        <v>12</v>
      </c>
      <c r="CB537" t="s">
        <v>117</v>
      </c>
      <c r="CD537" t="s">
        <v>14510</v>
      </c>
      <c r="CE537" t="s">
        <v>8854</v>
      </c>
      <c r="CF537" t="s">
        <v>196</v>
      </c>
      <c r="CG537" t="s">
        <v>120</v>
      </c>
      <c r="CH537" t="s">
        <v>121</v>
      </c>
      <c r="CI537" s="6">
        <v>96950</v>
      </c>
      <c r="CJ537" s="10">
        <v>8.2899999999999991</v>
      </c>
      <c r="CK537" s="10">
        <v>8.2899999999999991</v>
      </c>
      <c r="CL537" s="10">
        <v>0</v>
      </c>
      <c r="CM537" s="10">
        <v>0</v>
      </c>
      <c r="CN537" t="s">
        <v>137</v>
      </c>
      <c r="CO537" t="s">
        <v>164</v>
      </c>
      <c r="CP537" t="s">
        <v>138</v>
      </c>
      <c r="CR537" t="s">
        <v>117</v>
      </c>
      <c r="CS537" t="s">
        <v>139</v>
      </c>
      <c r="CT537" t="s">
        <v>140</v>
      </c>
      <c r="CU537" t="s">
        <v>140</v>
      </c>
      <c r="CV537" t="s">
        <v>140</v>
      </c>
      <c r="CW537" t="s">
        <v>139</v>
      </c>
      <c r="CX537" t="s">
        <v>140</v>
      </c>
      <c r="CY537" t="s">
        <v>164</v>
      </c>
      <c r="CZ537" s="8">
        <v>16707891310</v>
      </c>
      <c r="DA537" t="s">
        <v>8855</v>
      </c>
      <c r="DB537" t="s">
        <v>140</v>
      </c>
      <c r="DC537" t="s">
        <v>139</v>
      </c>
      <c r="DD537" t="s">
        <v>117</v>
      </c>
    </row>
    <row r="538" spans="1:114" ht="15" customHeight="1" x14ac:dyDescent="0.35">
      <c r="A538" t="s">
        <v>9053</v>
      </c>
      <c r="B538" t="s">
        <v>144</v>
      </c>
      <c r="C538" s="1">
        <v>45488</v>
      </c>
      <c r="D538" s="1">
        <v>45597</v>
      </c>
      <c r="E538" t="s">
        <v>116</v>
      </c>
      <c r="F538" s="1">
        <v>45556</v>
      </c>
      <c r="G538" t="s">
        <v>117</v>
      </c>
      <c r="H538" t="s">
        <v>117</v>
      </c>
      <c r="I538" t="s">
        <v>117</v>
      </c>
      <c r="J538" t="s">
        <v>8843</v>
      </c>
      <c r="L538" t="s">
        <v>8844</v>
      </c>
      <c r="M538" t="s">
        <v>8845</v>
      </c>
      <c r="N538" t="s">
        <v>120</v>
      </c>
      <c r="O538" t="s">
        <v>121</v>
      </c>
      <c r="P538" s="6">
        <v>96950</v>
      </c>
      <c r="Q538" t="s">
        <v>122</v>
      </c>
      <c r="S538" s="8">
        <v>16707891310</v>
      </c>
      <c r="U538" t="s">
        <v>8846</v>
      </c>
      <c r="V538">
        <v>561720</v>
      </c>
      <c r="W538" t="s">
        <v>124</v>
      </c>
      <c r="Y538" t="s">
        <v>8847</v>
      </c>
      <c r="Z538" t="s">
        <v>8848</v>
      </c>
      <c r="AA538" t="s">
        <v>8849</v>
      </c>
      <c r="AB538" t="s">
        <v>128</v>
      </c>
      <c r="AC538" t="s">
        <v>9054</v>
      </c>
      <c r="AD538" t="s">
        <v>8845</v>
      </c>
      <c r="AE538" t="s">
        <v>120</v>
      </c>
      <c r="AF538" t="s">
        <v>121</v>
      </c>
      <c r="AG538" s="6">
        <v>96950</v>
      </c>
      <c r="AH538" t="s">
        <v>122</v>
      </c>
      <c r="AJ538" s="8">
        <v>16707891310</v>
      </c>
      <c r="AL538" t="s">
        <v>8851</v>
      </c>
      <c r="BE538" t="str">
        <f>"49-9071.00"</f>
        <v>49-9071.00</v>
      </c>
      <c r="BF538" t="s">
        <v>156</v>
      </c>
      <c r="BG538" t="s">
        <v>9055</v>
      </c>
      <c r="BH538" t="s">
        <v>4143</v>
      </c>
      <c r="BI538">
        <v>2</v>
      </c>
      <c r="BJ538">
        <v>2</v>
      </c>
      <c r="BK538" s="1">
        <v>45558</v>
      </c>
      <c r="BL538" s="1">
        <v>45922</v>
      </c>
      <c r="BM538" s="1">
        <v>45597</v>
      </c>
      <c r="BN538" s="1">
        <v>45922</v>
      </c>
      <c r="BO538">
        <v>35</v>
      </c>
      <c r="BP538">
        <v>0</v>
      </c>
      <c r="BQ538">
        <v>7</v>
      </c>
      <c r="BR538">
        <v>7</v>
      </c>
      <c r="BS538">
        <v>7</v>
      </c>
      <c r="BT538">
        <v>7</v>
      </c>
      <c r="BU538">
        <v>7</v>
      </c>
      <c r="BV538">
        <v>0</v>
      </c>
      <c r="BW538" t="str">
        <f>"6:00 AM"</f>
        <v>6:00 AM</v>
      </c>
      <c r="BX538" t="str">
        <f>"8:00 PM"</f>
        <v>8:00 PM</v>
      </c>
      <c r="BY538" t="s">
        <v>133</v>
      </c>
      <c r="BZ538">
        <v>0</v>
      </c>
      <c r="CA538">
        <v>24</v>
      </c>
      <c r="CB538" t="s">
        <v>117</v>
      </c>
      <c r="CD538" t="s">
        <v>9056</v>
      </c>
      <c r="CE538" t="s">
        <v>8854</v>
      </c>
      <c r="CF538" t="s">
        <v>196</v>
      </c>
      <c r="CG538" t="s">
        <v>120</v>
      </c>
      <c r="CH538" t="s">
        <v>121</v>
      </c>
      <c r="CI538" s="6">
        <v>96950</v>
      </c>
      <c r="CJ538" s="10">
        <v>9.75</v>
      </c>
      <c r="CK538" s="10">
        <v>9.75</v>
      </c>
      <c r="CL538" s="10">
        <v>0</v>
      </c>
      <c r="CM538" s="10">
        <v>0</v>
      </c>
      <c r="CN538" t="s">
        <v>137</v>
      </c>
      <c r="CO538" t="s">
        <v>140</v>
      </c>
      <c r="CP538" t="s">
        <v>138</v>
      </c>
      <c r="CR538" t="s">
        <v>117</v>
      </c>
      <c r="CS538" t="s">
        <v>139</v>
      </c>
      <c r="CT538" t="s">
        <v>140</v>
      </c>
      <c r="CU538" t="s">
        <v>140</v>
      </c>
      <c r="CV538" t="s">
        <v>140</v>
      </c>
      <c r="CW538" t="s">
        <v>139</v>
      </c>
      <c r="CX538" t="s">
        <v>140</v>
      </c>
      <c r="CY538" t="s">
        <v>140</v>
      </c>
      <c r="CZ538" s="8">
        <v>16707891310</v>
      </c>
      <c r="DA538" t="s">
        <v>8855</v>
      </c>
      <c r="DB538" t="s">
        <v>140</v>
      </c>
      <c r="DC538" t="s">
        <v>139</v>
      </c>
      <c r="DD538" t="s">
        <v>117</v>
      </c>
    </row>
    <row r="539" spans="1:114" ht="15" customHeight="1" x14ac:dyDescent="0.35">
      <c r="A539" t="s">
        <v>12701</v>
      </c>
      <c r="B539" t="s">
        <v>144</v>
      </c>
      <c r="C539" s="1">
        <v>45489</v>
      </c>
      <c r="D539" s="1">
        <v>45597</v>
      </c>
      <c r="E539" t="s">
        <v>116</v>
      </c>
      <c r="F539" s="1">
        <v>45564</v>
      </c>
      <c r="G539" t="s">
        <v>117</v>
      </c>
      <c r="H539" t="s">
        <v>117</v>
      </c>
      <c r="I539" t="s">
        <v>117</v>
      </c>
      <c r="J539" t="s">
        <v>12702</v>
      </c>
      <c r="L539" t="s">
        <v>6166</v>
      </c>
      <c r="M539" t="s">
        <v>12703</v>
      </c>
      <c r="N539" t="s">
        <v>120</v>
      </c>
      <c r="O539" t="s">
        <v>121</v>
      </c>
      <c r="P539" s="6">
        <v>96950</v>
      </c>
      <c r="Q539" t="s">
        <v>122</v>
      </c>
      <c r="S539" s="8">
        <v>16702341137</v>
      </c>
      <c r="U539" t="s">
        <v>12704</v>
      </c>
      <c r="V539">
        <v>32311</v>
      </c>
      <c r="W539" t="s">
        <v>124</v>
      </c>
      <c r="Y539" t="s">
        <v>12705</v>
      </c>
      <c r="Z539" t="s">
        <v>1865</v>
      </c>
      <c r="AA539" t="s">
        <v>12706</v>
      </c>
      <c r="AB539" t="s">
        <v>189</v>
      </c>
      <c r="AC539" t="s">
        <v>10665</v>
      </c>
      <c r="AD539" t="s">
        <v>12703</v>
      </c>
      <c r="AE539" t="s">
        <v>120</v>
      </c>
      <c r="AF539" t="s">
        <v>121</v>
      </c>
      <c r="AG539" s="6">
        <v>96950</v>
      </c>
      <c r="AH539" t="s">
        <v>122</v>
      </c>
      <c r="AJ539" s="8">
        <v>16702341137</v>
      </c>
      <c r="AL539" t="s">
        <v>12707</v>
      </c>
      <c r="BE539" t="str">
        <f>"27-1024.00"</f>
        <v>27-1024.00</v>
      </c>
      <c r="BF539" t="s">
        <v>1059</v>
      </c>
      <c r="BG539" t="s">
        <v>12708</v>
      </c>
      <c r="BH539" t="s">
        <v>12709</v>
      </c>
      <c r="BI539">
        <v>1</v>
      </c>
      <c r="BJ539">
        <v>1</v>
      </c>
      <c r="BK539" s="1">
        <v>45566</v>
      </c>
      <c r="BL539" s="1">
        <v>45930</v>
      </c>
      <c r="BM539" s="1">
        <v>45597</v>
      </c>
      <c r="BN539" s="1">
        <v>45930</v>
      </c>
      <c r="BO539">
        <v>35</v>
      </c>
      <c r="BP539">
        <v>0</v>
      </c>
      <c r="BQ539">
        <v>7</v>
      </c>
      <c r="BR539">
        <v>7</v>
      </c>
      <c r="BS539">
        <v>7</v>
      </c>
      <c r="BT539">
        <v>7</v>
      </c>
      <c r="BU539">
        <v>7</v>
      </c>
      <c r="BV539">
        <v>0</v>
      </c>
      <c r="BW539" t="str">
        <f>"8:00 AM"</f>
        <v>8:00 AM</v>
      </c>
      <c r="BX539" t="str">
        <f>"5:00 PM"</f>
        <v>5:00 PM</v>
      </c>
      <c r="BY539" t="s">
        <v>133</v>
      </c>
      <c r="BZ539">
        <v>0</v>
      </c>
      <c r="CA539">
        <v>36</v>
      </c>
      <c r="CB539" t="s">
        <v>117</v>
      </c>
      <c r="CD539" t="s">
        <v>12710</v>
      </c>
      <c r="CE539" t="s">
        <v>1460</v>
      </c>
      <c r="CF539" t="s">
        <v>531</v>
      </c>
      <c r="CG539" t="s">
        <v>120</v>
      </c>
      <c r="CH539" t="s">
        <v>121</v>
      </c>
      <c r="CI539" s="6">
        <v>96950</v>
      </c>
      <c r="CJ539" s="10">
        <v>10.130000000000001</v>
      </c>
      <c r="CK539" s="10">
        <v>10.130000000000001</v>
      </c>
      <c r="CL539" s="10">
        <v>0</v>
      </c>
      <c r="CM539" s="10">
        <v>0</v>
      </c>
      <c r="CN539" t="s">
        <v>137</v>
      </c>
      <c r="CO539" t="s">
        <v>140</v>
      </c>
      <c r="CP539" t="s">
        <v>138</v>
      </c>
      <c r="CR539" t="s">
        <v>117</v>
      </c>
      <c r="CS539" t="s">
        <v>139</v>
      </c>
      <c r="CT539" t="s">
        <v>140</v>
      </c>
      <c r="CU539" t="s">
        <v>140</v>
      </c>
      <c r="CV539" t="s">
        <v>140</v>
      </c>
      <c r="CW539" t="s">
        <v>139</v>
      </c>
      <c r="CX539" t="s">
        <v>140</v>
      </c>
      <c r="CY539" t="s">
        <v>140</v>
      </c>
      <c r="CZ539" s="8">
        <v>16702341137</v>
      </c>
      <c r="DA539" t="s">
        <v>12711</v>
      </c>
      <c r="DB539" t="s">
        <v>140</v>
      </c>
      <c r="DC539" t="s">
        <v>139</v>
      </c>
      <c r="DD539" t="s">
        <v>117</v>
      </c>
    </row>
    <row r="540" spans="1:114" ht="15" customHeight="1" x14ac:dyDescent="0.35">
      <c r="A540" t="s">
        <v>11293</v>
      </c>
      <c r="B540" t="s">
        <v>144</v>
      </c>
      <c r="C540" s="1">
        <v>45497</v>
      </c>
      <c r="D540" s="1">
        <v>45597</v>
      </c>
      <c r="E540" t="s">
        <v>116</v>
      </c>
      <c r="F540" s="1">
        <v>45564</v>
      </c>
      <c r="G540" t="s">
        <v>139</v>
      </c>
      <c r="H540" t="s">
        <v>117</v>
      </c>
      <c r="I540" t="s">
        <v>117</v>
      </c>
      <c r="J540" t="s">
        <v>6792</v>
      </c>
      <c r="L540" t="s">
        <v>6793</v>
      </c>
      <c r="M540" t="s">
        <v>6794</v>
      </c>
      <c r="N540" t="s">
        <v>1143</v>
      </c>
      <c r="O540" t="s">
        <v>121</v>
      </c>
      <c r="P540" s="6">
        <v>96952</v>
      </c>
      <c r="Q540" t="s">
        <v>122</v>
      </c>
      <c r="S540" s="8">
        <v>16702850520</v>
      </c>
      <c r="U540" t="s">
        <v>6795</v>
      </c>
      <c r="V540">
        <v>334210</v>
      </c>
      <c r="W540" t="s">
        <v>124</v>
      </c>
      <c r="Y540" t="s">
        <v>6796</v>
      </c>
      <c r="Z540" t="s">
        <v>6797</v>
      </c>
      <c r="AA540" t="s">
        <v>6798</v>
      </c>
      <c r="AB540" t="s">
        <v>6799</v>
      </c>
      <c r="AC540" t="s">
        <v>6793</v>
      </c>
      <c r="AD540" t="s">
        <v>6794</v>
      </c>
      <c r="AE540" t="s">
        <v>1143</v>
      </c>
      <c r="AF540" t="s">
        <v>121</v>
      </c>
      <c r="AG540" s="6">
        <v>96952</v>
      </c>
      <c r="AH540" t="s">
        <v>122</v>
      </c>
      <c r="AJ540" s="8">
        <v>16702850520</v>
      </c>
      <c r="AL540" t="s">
        <v>6800</v>
      </c>
      <c r="AM540" t="s">
        <v>717</v>
      </c>
      <c r="AN540" t="s">
        <v>2207</v>
      </c>
      <c r="AO540" t="s">
        <v>2208</v>
      </c>
      <c r="AP540" t="s">
        <v>1561</v>
      </c>
      <c r="AQ540" t="s">
        <v>2209</v>
      </c>
      <c r="AR540" t="s">
        <v>2210</v>
      </c>
      <c r="AS540" t="s">
        <v>120</v>
      </c>
      <c r="AT540" t="s">
        <v>121</v>
      </c>
      <c r="AU540" s="6">
        <v>96950</v>
      </c>
      <c r="AV540" t="s">
        <v>122</v>
      </c>
      <c r="AX540" s="8">
        <v>16702330081</v>
      </c>
      <c r="AZ540" t="s">
        <v>2211</v>
      </c>
      <c r="BA540" t="s">
        <v>2212</v>
      </c>
      <c r="BB540" t="s">
        <v>2213</v>
      </c>
      <c r="BC540" t="s">
        <v>121</v>
      </c>
      <c r="BD540" t="s">
        <v>2214</v>
      </c>
      <c r="BE540" t="str">
        <f>"49-2021.00"</f>
        <v>49-2021.00</v>
      </c>
      <c r="BF540" t="s">
        <v>6802</v>
      </c>
      <c r="BG540" t="s">
        <v>11294</v>
      </c>
      <c r="BH540" t="s">
        <v>11295</v>
      </c>
      <c r="BI540">
        <v>2</v>
      </c>
      <c r="BJ540">
        <v>2</v>
      </c>
      <c r="BK540" s="1">
        <v>45566</v>
      </c>
      <c r="BL540" s="1">
        <v>46660</v>
      </c>
      <c r="BM540" s="1">
        <v>45597</v>
      </c>
      <c r="BN540" s="1">
        <v>46660</v>
      </c>
      <c r="BO540">
        <v>40</v>
      </c>
      <c r="BP540">
        <v>0</v>
      </c>
      <c r="BQ540">
        <v>8</v>
      </c>
      <c r="BR540">
        <v>8</v>
      </c>
      <c r="BS540">
        <v>8</v>
      </c>
      <c r="BT540">
        <v>8</v>
      </c>
      <c r="BU540">
        <v>8</v>
      </c>
      <c r="BV540">
        <v>0</v>
      </c>
      <c r="BW540" t="str">
        <f>"7:00 AM"</f>
        <v>7:00 AM</v>
      </c>
      <c r="BX540" t="str">
        <f>"4:00 PM"</f>
        <v>4:00 PM</v>
      </c>
      <c r="BY540" t="s">
        <v>159</v>
      </c>
      <c r="BZ540">
        <v>0</v>
      </c>
      <c r="CA540">
        <v>24</v>
      </c>
      <c r="CB540" t="s">
        <v>117</v>
      </c>
      <c r="CD540" t="s">
        <v>11296</v>
      </c>
      <c r="CE540" t="s">
        <v>6793</v>
      </c>
      <c r="CF540" t="s">
        <v>6794</v>
      </c>
      <c r="CG540" t="s">
        <v>1143</v>
      </c>
      <c r="CH540" t="s">
        <v>121</v>
      </c>
      <c r="CI540" s="6">
        <v>96952</v>
      </c>
      <c r="CJ540" s="10">
        <v>19.27</v>
      </c>
      <c r="CK540" s="10">
        <v>19.27</v>
      </c>
      <c r="CL540" s="10">
        <v>28.91</v>
      </c>
      <c r="CM540" s="10">
        <v>28.91</v>
      </c>
      <c r="CN540" t="s">
        <v>137</v>
      </c>
      <c r="CP540" t="s">
        <v>138</v>
      </c>
      <c r="CR540" t="s">
        <v>117</v>
      </c>
      <c r="CS540" t="s">
        <v>139</v>
      </c>
      <c r="CT540" t="s">
        <v>140</v>
      </c>
      <c r="CU540" t="s">
        <v>139</v>
      </c>
      <c r="CV540" t="s">
        <v>140</v>
      </c>
      <c r="CW540" t="s">
        <v>139</v>
      </c>
      <c r="CX540" t="s">
        <v>140</v>
      </c>
      <c r="CY540" t="s">
        <v>2219</v>
      </c>
      <c r="CZ540" s="8">
        <v>16702850520</v>
      </c>
      <c r="DA540" t="s">
        <v>6800</v>
      </c>
      <c r="DB540" t="s">
        <v>140</v>
      </c>
      <c r="DC540" t="s">
        <v>139</v>
      </c>
      <c r="DD540" t="s">
        <v>117</v>
      </c>
      <c r="DE540" t="s">
        <v>2207</v>
      </c>
      <c r="DF540" t="s">
        <v>2208</v>
      </c>
      <c r="DG540" t="s">
        <v>2718</v>
      </c>
      <c r="DH540" t="s">
        <v>2213</v>
      </c>
      <c r="DI540" t="s">
        <v>3082</v>
      </c>
      <c r="DJ540" t="s">
        <v>2211</v>
      </c>
    </row>
    <row r="541" spans="1:114" ht="15" customHeight="1" x14ac:dyDescent="0.35">
      <c r="A541" t="s">
        <v>9204</v>
      </c>
      <c r="B541" t="s">
        <v>294</v>
      </c>
      <c r="C541" s="1">
        <v>45497</v>
      </c>
      <c r="D541" s="1">
        <v>45597</v>
      </c>
      <c r="E541" t="s">
        <v>116</v>
      </c>
      <c r="F541" s="1">
        <v>45564</v>
      </c>
      <c r="G541" t="s">
        <v>139</v>
      </c>
      <c r="H541" t="s">
        <v>117</v>
      </c>
      <c r="I541" t="s">
        <v>117</v>
      </c>
      <c r="J541" t="s">
        <v>3447</v>
      </c>
      <c r="K541" t="s">
        <v>3448</v>
      </c>
      <c r="L541" t="s">
        <v>3404</v>
      </c>
      <c r="N541" t="s">
        <v>136</v>
      </c>
      <c r="O541" t="s">
        <v>121</v>
      </c>
      <c r="P541" s="6">
        <v>96950</v>
      </c>
      <c r="Q541" t="s">
        <v>122</v>
      </c>
      <c r="S541" s="8">
        <v>16702358641</v>
      </c>
      <c r="U541" t="s">
        <v>3449</v>
      </c>
      <c r="V541">
        <v>72251</v>
      </c>
      <c r="W541" t="s">
        <v>124</v>
      </c>
      <c r="Y541" t="s">
        <v>3406</v>
      </c>
      <c r="Z541" t="s">
        <v>3450</v>
      </c>
      <c r="AA541" t="s">
        <v>2536</v>
      </c>
      <c r="AB541" t="s">
        <v>205</v>
      </c>
      <c r="AC541" t="s">
        <v>3451</v>
      </c>
      <c r="AE541" t="s">
        <v>136</v>
      </c>
      <c r="AF541" t="s">
        <v>121</v>
      </c>
      <c r="AG541" s="6">
        <v>96950</v>
      </c>
      <c r="AH541" t="s">
        <v>122</v>
      </c>
      <c r="AJ541" s="8">
        <v>16702358641</v>
      </c>
      <c r="AL541" t="s">
        <v>3452</v>
      </c>
      <c r="BE541" t="str">
        <f>"35-9021.00"</f>
        <v>35-9021.00</v>
      </c>
      <c r="BF541" t="s">
        <v>3809</v>
      </c>
      <c r="BG541" t="s">
        <v>3810</v>
      </c>
      <c r="BH541" t="s">
        <v>3811</v>
      </c>
      <c r="BI541">
        <v>4</v>
      </c>
      <c r="BJ541">
        <v>3</v>
      </c>
      <c r="BK541" s="1">
        <v>45566</v>
      </c>
      <c r="BL541" s="1">
        <v>46660</v>
      </c>
      <c r="BM541" s="1">
        <v>45597</v>
      </c>
      <c r="BN541" s="1">
        <v>46660</v>
      </c>
      <c r="BO541">
        <v>35</v>
      </c>
      <c r="BP541">
        <v>7</v>
      </c>
      <c r="BQ541">
        <v>7</v>
      </c>
      <c r="BR541">
        <v>0</v>
      </c>
      <c r="BS541">
        <v>7</v>
      </c>
      <c r="BT541">
        <v>0</v>
      </c>
      <c r="BU541">
        <v>7</v>
      </c>
      <c r="BV541">
        <v>7</v>
      </c>
      <c r="BW541" t="str">
        <f>"6:00 AM"</f>
        <v>6:00 AM</v>
      </c>
      <c r="BX541" t="str">
        <f>"1:00 PM"</f>
        <v>1:00 PM</v>
      </c>
      <c r="BY541" t="s">
        <v>133</v>
      </c>
      <c r="BZ541">
        <v>0</v>
      </c>
      <c r="CA541">
        <v>3</v>
      </c>
      <c r="CB541" t="s">
        <v>117</v>
      </c>
      <c r="CD541" t="s">
        <v>3812</v>
      </c>
      <c r="CE541" t="s">
        <v>3813</v>
      </c>
      <c r="CF541" t="s">
        <v>3455</v>
      </c>
      <c r="CG541" t="s">
        <v>136</v>
      </c>
      <c r="CH541" t="s">
        <v>121</v>
      </c>
      <c r="CI541" s="6">
        <v>96950</v>
      </c>
      <c r="CJ541" s="10">
        <v>8.24</v>
      </c>
      <c r="CK541" s="10">
        <v>8.3000000000000007</v>
      </c>
      <c r="CL541" s="10">
        <v>12.36</v>
      </c>
      <c r="CM541" s="10">
        <v>12.45</v>
      </c>
      <c r="CN541" t="s">
        <v>137</v>
      </c>
      <c r="CO541" t="s">
        <v>140</v>
      </c>
      <c r="CP541" t="s">
        <v>138</v>
      </c>
      <c r="CR541" t="s">
        <v>117</v>
      </c>
      <c r="CS541" t="s">
        <v>139</v>
      </c>
      <c r="CT541" t="s">
        <v>140</v>
      </c>
      <c r="CU541" t="s">
        <v>139</v>
      </c>
      <c r="CV541" t="s">
        <v>140</v>
      </c>
      <c r="CW541" t="s">
        <v>139</v>
      </c>
      <c r="CX541" t="s">
        <v>140</v>
      </c>
      <c r="CY541" t="s">
        <v>3456</v>
      </c>
      <c r="CZ541" s="8">
        <v>16702358641</v>
      </c>
      <c r="DA541" t="s">
        <v>3452</v>
      </c>
      <c r="DB541" t="s">
        <v>140</v>
      </c>
      <c r="DC541" t="s">
        <v>139</v>
      </c>
      <c r="DD541" t="s">
        <v>117</v>
      </c>
    </row>
    <row r="542" spans="1:114" ht="15" customHeight="1" x14ac:dyDescent="0.35">
      <c r="A542" t="s">
        <v>8975</v>
      </c>
      <c r="B542" t="s">
        <v>294</v>
      </c>
      <c r="C542" s="1">
        <v>45497</v>
      </c>
      <c r="D542" s="1">
        <v>45597</v>
      </c>
      <c r="E542" t="s">
        <v>116</v>
      </c>
      <c r="F542" s="1">
        <v>45564</v>
      </c>
      <c r="G542" t="s">
        <v>117</v>
      </c>
      <c r="H542" t="s">
        <v>117</v>
      </c>
      <c r="I542" t="s">
        <v>117</v>
      </c>
      <c r="J542" t="s">
        <v>3447</v>
      </c>
      <c r="K542" t="s">
        <v>3448</v>
      </c>
      <c r="L542" t="s">
        <v>3404</v>
      </c>
      <c r="N542" t="s">
        <v>136</v>
      </c>
      <c r="O542" t="s">
        <v>121</v>
      </c>
      <c r="P542" s="6">
        <v>96950</v>
      </c>
      <c r="Q542" t="s">
        <v>122</v>
      </c>
      <c r="S542" s="8">
        <v>16702358641</v>
      </c>
      <c r="U542" t="s">
        <v>3449</v>
      </c>
      <c r="V542">
        <v>72251</v>
      </c>
      <c r="W542" t="s">
        <v>124</v>
      </c>
      <c r="Y542" t="s">
        <v>3406</v>
      </c>
      <c r="Z542" t="s">
        <v>3450</v>
      </c>
      <c r="AA542" t="s">
        <v>2536</v>
      </c>
      <c r="AB542" t="s">
        <v>205</v>
      </c>
      <c r="AC542" t="s">
        <v>3451</v>
      </c>
      <c r="AE542" t="s">
        <v>136</v>
      </c>
      <c r="AF542" t="s">
        <v>121</v>
      </c>
      <c r="AG542" s="6">
        <v>96950</v>
      </c>
      <c r="AH542" t="s">
        <v>122</v>
      </c>
      <c r="AJ542" s="8">
        <v>16702358641</v>
      </c>
      <c r="AL542" t="s">
        <v>3452</v>
      </c>
      <c r="BE542" t="str">
        <f>"35-9021.00"</f>
        <v>35-9021.00</v>
      </c>
      <c r="BF542" t="s">
        <v>3809</v>
      </c>
      <c r="BG542" t="s">
        <v>3810</v>
      </c>
      <c r="BH542" t="s">
        <v>3811</v>
      </c>
      <c r="BI542">
        <v>2</v>
      </c>
      <c r="BJ542">
        <v>1</v>
      </c>
      <c r="BK542" s="1">
        <v>45566</v>
      </c>
      <c r="BL542" s="1">
        <v>45930</v>
      </c>
      <c r="BM542" s="1">
        <v>45597</v>
      </c>
      <c r="BN542" s="1">
        <v>45930</v>
      </c>
      <c r="BO542">
        <v>35</v>
      </c>
      <c r="BP542">
        <v>7</v>
      </c>
      <c r="BQ542">
        <v>7</v>
      </c>
      <c r="BR542">
        <v>0</v>
      </c>
      <c r="BS542">
        <v>7</v>
      </c>
      <c r="BT542">
        <v>0</v>
      </c>
      <c r="BU542">
        <v>7</v>
      </c>
      <c r="BV542">
        <v>7</v>
      </c>
      <c r="BW542" t="str">
        <f>"6:00 AM"</f>
        <v>6:00 AM</v>
      </c>
      <c r="BX542" t="str">
        <f>"1:00 PM"</f>
        <v>1:00 PM</v>
      </c>
      <c r="BY542" t="s">
        <v>133</v>
      </c>
      <c r="BZ542">
        <v>0</v>
      </c>
      <c r="CA542">
        <v>3</v>
      </c>
      <c r="CB542" t="s">
        <v>117</v>
      </c>
      <c r="CD542" t="s">
        <v>8976</v>
      </c>
      <c r="CE542" t="s">
        <v>3813</v>
      </c>
      <c r="CF542" t="s">
        <v>3455</v>
      </c>
      <c r="CG542" t="s">
        <v>136</v>
      </c>
      <c r="CH542" t="s">
        <v>121</v>
      </c>
      <c r="CI542" s="6">
        <v>96950</v>
      </c>
      <c r="CJ542" s="10">
        <v>8.24</v>
      </c>
      <c r="CK542" s="10">
        <v>8.3000000000000007</v>
      </c>
      <c r="CL542" s="10">
        <v>12.36</v>
      </c>
      <c r="CM542" s="10">
        <v>12.45</v>
      </c>
      <c r="CN542" t="s">
        <v>137</v>
      </c>
      <c r="CO542" t="s">
        <v>164</v>
      </c>
      <c r="CP542" t="s">
        <v>138</v>
      </c>
      <c r="CR542" t="s">
        <v>117</v>
      </c>
      <c r="CS542" t="s">
        <v>139</v>
      </c>
      <c r="CT542" t="s">
        <v>140</v>
      </c>
      <c r="CU542" t="s">
        <v>139</v>
      </c>
      <c r="CV542" t="s">
        <v>140</v>
      </c>
      <c r="CW542" t="s">
        <v>139</v>
      </c>
      <c r="CX542" t="s">
        <v>140</v>
      </c>
      <c r="CY542" t="s">
        <v>3456</v>
      </c>
      <c r="CZ542" s="8">
        <v>16702358641</v>
      </c>
      <c r="DA542" t="s">
        <v>3452</v>
      </c>
      <c r="DB542" t="s">
        <v>140</v>
      </c>
      <c r="DC542" t="s">
        <v>139</v>
      </c>
      <c r="DD542" t="s">
        <v>117</v>
      </c>
    </row>
    <row r="543" spans="1:114" ht="15" customHeight="1" x14ac:dyDescent="0.35">
      <c r="A543" t="s">
        <v>8982</v>
      </c>
      <c r="B543" t="s">
        <v>144</v>
      </c>
      <c r="C543" s="1">
        <v>45497</v>
      </c>
      <c r="D543" s="1">
        <v>45597</v>
      </c>
      <c r="E543" t="s">
        <v>116</v>
      </c>
      <c r="F543" s="1">
        <v>45649</v>
      </c>
      <c r="G543" t="s">
        <v>117</v>
      </c>
      <c r="H543" t="s">
        <v>117</v>
      </c>
      <c r="I543" t="s">
        <v>117</v>
      </c>
      <c r="J543" t="s">
        <v>8983</v>
      </c>
      <c r="L543" t="s">
        <v>8984</v>
      </c>
      <c r="M543" t="s">
        <v>8985</v>
      </c>
      <c r="N543" t="s">
        <v>136</v>
      </c>
      <c r="O543" t="s">
        <v>121</v>
      </c>
      <c r="P543" s="6">
        <v>96950</v>
      </c>
      <c r="Q543" t="s">
        <v>122</v>
      </c>
      <c r="R543" t="s">
        <v>140</v>
      </c>
      <c r="S543" s="8">
        <v>16702330744</v>
      </c>
      <c r="U543" t="s">
        <v>4268</v>
      </c>
      <c r="V543">
        <v>488320</v>
      </c>
      <c r="W543" t="s">
        <v>124</v>
      </c>
      <c r="Y543" t="s">
        <v>8986</v>
      </c>
      <c r="Z543" t="s">
        <v>8987</v>
      </c>
      <c r="AA543" t="s">
        <v>3744</v>
      </c>
      <c r="AB543" t="s">
        <v>474</v>
      </c>
      <c r="AC543" t="s">
        <v>8984</v>
      </c>
      <c r="AD543" t="s">
        <v>8985</v>
      </c>
      <c r="AE543" t="s">
        <v>136</v>
      </c>
      <c r="AF543" t="s">
        <v>121</v>
      </c>
      <c r="AG543" s="6">
        <v>96950</v>
      </c>
      <c r="AH543" t="s">
        <v>122</v>
      </c>
      <c r="AJ543" s="8">
        <v>16702330744</v>
      </c>
      <c r="AL543" t="s">
        <v>4273</v>
      </c>
      <c r="BE543" t="str">
        <f>"49-9071.00"</f>
        <v>49-9071.00</v>
      </c>
      <c r="BF543" t="s">
        <v>156</v>
      </c>
      <c r="BG543" t="s">
        <v>8988</v>
      </c>
      <c r="BH543" t="s">
        <v>156</v>
      </c>
      <c r="BI543">
        <v>2</v>
      </c>
      <c r="BJ543">
        <v>2</v>
      </c>
      <c r="BK543" s="1">
        <v>45651</v>
      </c>
      <c r="BL543" s="1">
        <v>46015</v>
      </c>
      <c r="BM543" s="1">
        <v>45651</v>
      </c>
      <c r="BN543" s="1">
        <v>46015</v>
      </c>
      <c r="BO543">
        <v>40</v>
      </c>
      <c r="BP543">
        <v>0</v>
      </c>
      <c r="BQ543">
        <v>8</v>
      </c>
      <c r="BR543">
        <v>8</v>
      </c>
      <c r="BS543">
        <v>8</v>
      </c>
      <c r="BT543">
        <v>8</v>
      </c>
      <c r="BU543">
        <v>8</v>
      </c>
      <c r="BV543">
        <v>0</v>
      </c>
      <c r="BW543" t="str">
        <f>"8:00 AM"</f>
        <v>8:00 AM</v>
      </c>
      <c r="BX543" t="str">
        <f>"5:00 PM"</f>
        <v>5:00 PM</v>
      </c>
      <c r="BY543" t="s">
        <v>159</v>
      </c>
      <c r="BZ543">
        <v>0</v>
      </c>
      <c r="CA543">
        <v>12</v>
      </c>
      <c r="CB543" t="s">
        <v>117</v>
      </c>
      <c r="CD543" t="s">
        <v>194</v>
      </c>
      <c r="CE543" t="s">
        <v>8989</v>
      </c>
      <c r="CF543" t="s">
        <v>8990</v>
      </c>
      <c r="CG543" t="s">
        <v>120</v>
      </c>
      <c r="CH543" t="s">
        <v>121</v>
      </c>
      <c r="CI543" s="6">
        <v>96950</v>
      </c>
      <c r="CJ543" s="10">
        <v>9.5399999999999991</v>
      </c>
      <c r="CK543" s="10">
        <v>9.5399999999999991</v>
      </c>
      <c r="CL543" s="10">
        <v>14.31</v>
      </c>
      <c r="CM543" s="10">
        <v>14.31</v>
      </c>
      <c r="CN543" t="s">
        <v>137</v>
      </c>
      <c r="CO543" t="s">
        <v>140</v>
      </c>
      <c r="CP543" t="s">
        <v>138</v>
      </c>
      <c r="CR543" t="s">
        <v>117</v>
      </c>
      <c r="CS543" t="s">
        <v>139</v>
      </c>
      <c r="CT543" t="s">
        <v>140</v>
      </c>
      <c r="CU543" t="s">
        <v>139</v>
      </c>
      <c r="CV543" t="s">
        <v>140</v>
      </c>
      <c r="CW543" t="s">
        <v>139</v>
      </c>
      <c r="CX543" t="s">
        <v>140</v>
      </c>
      <c r="CY543" t="s">
        <v>140</v>
      </c>
      <c r="CZ543" s="8">
        <v>16702330744</v>
      </c>
      <c r="DA543" t="s">
        <v>4277</v>
      </c>
      <c r="DB543" t="s">
        <v>140</v>
      </c>
      <c r="DC543" t="s">
        <v>139</v>
      </c>
      <c r="DD543" t="s">
        <v>117</v>
      </c>
    </row>
    <row r="544" spans="1:114" ht="15" customHeight="1" x14ac:dyDescent="0.35">
      <c r="A544" t="s">
        <v>12764</v>
      </c>
      <c r="B544" t="s">
        <v>166</v>
      </c>
      <c r="C544" s="1">
        <v>45501</v>
      </c>
      <c r="D544" s="1">
        <v>45597</v>
      </c>
      <c r="E544" t="s">
        <v>211</v>
      </c>
      <c r="G544" t="s">
        <v>117</v>
      </c>
      <c r="H544" t="s">
        <v>117</v>
      </c>
      <c r="I544" t="s">
        <v>117</v>
      </c>
      <c r="J544" t="s">
        <v>12765</v>
      </c>
      <c r="K544" t="s">
        <v>12765</v>
      </c>
      <c r="L544" t="s">
        <v>12766</v>
      </c>
      <c r="M544" t="s">
        <v>6561</v>
      </c>
      <c r="N544" t="s">
        <v>248</v>
      </c>
      <c r="O544" t="s">
        <v>121</v>
      </c>
      <c r="P544" s="6">
        <v>96951</v>
      </c>
      <c r="Q544" t="s">
        <v>122</v>
      </c>
      <c r="S544" s="8">
        <v>16702853562</v>
      </c>
      <c r="U544" t="s">
        <v>12767</v>
      </c>
      <c r="V544">
        <v>5511</v>
      </c>
      <c r="W544" t="s">
        <v>124</v>
      </c>
      <c r="Y544" t="s">
        <v>12768</v>
      </c>
      <c r="Z544" t="s">
        <v>12769</v>
      </c>
      <c r="AB544" t="s">
        <v>2015</v>
      </c>
      <c r="AC544" t="s">
        <v>12766</v>
      </c>
      <c r="AD544" t="s">
        <v>6561</v>
      </c>
      <c r="AE544" t="s">
        <v>248</v>
      </c>
      <c r="AF544" t="s">
        <v>121</v>
      </c>
      <c r="AG544" s="6">
        <v>96951</v>
      </c>
      <c r="AH544" t="s">
        <v>122</v>
      </c>
      <c r="AJ544" s="8">
        <v>16702853562</v>
      </c>
      <c r="AL544" t="s">
        <v>12770</v>
      </c>
      <c r="BE544" t="str">
        <f>"43-3031.00"</f>
        <v>43-3031.00</v>
      </c>
      <c r="BF544" t="s">
        <v>357</v>
      </c>
      <c r="BG544" t="s">
        <v>12771</v>
      </c>
      <c r="BH544" t="s">
        <v>537</v>
      </c>
      <c r="BI544">
        <v>1</v>
      </c>
      <c r="BK544" s="1">
        <v>45425</v>
      </c>
      <c r="BL544" s="1">
        <v>45789</v>
      </c>
      <c r="BO544">
        <v>35</v>
      </c>
      <c r="BP544">
        <v>0</v>
      </c>
      <c r="BQ544">
        <v>7</v>
      </c>
      <c r="BR544">
        <v>7</v>
      </c>
      <c r="BS544">
        <v>7</v>
      </c>
      <c r="BT544">
        <v>7</v>
      </c>
      <c r="BU544">
        <v>7</v>
      </c>
      <c r="BV544">
        <v>0</v>
      </c>
      <c r="BW544" t="str">
        <f>"8:00 AM"</f>
        <v>8:00 AM</v>
      </c>
      <c r="BX544" t="str">
        <f>"4:00 PM"</f>
        <v>4:00 PM</v>
      </c>
      <c r="BY544" t="s">
        <v>159</v>
      </c>
      <c r="BZ544">
        <v>0</v>
      </c>
      <c r="CA544">
        <v>24</v>
      </c>
      <c r="CB544" t="s">
        <v>117</v>
      </c>
      <c r="CD544" t="s">
        <v>12772</v>
      </c>
      <c r="CE544" t="s">
        <v>12766</v>
      </c>
      <c r="CF544" t="s">
        <v>6561</v>
      </c>
      <c r="CG544" t="s">
        <v>248</v>
      </c>
      <c r="CH544" t="s">
        <v>121</v>
      </c>
      <c r="CI544" s="6">
        <v>96951</v>
      </c>
      <c r="CJ544" s="10">
        <v>12.28</v>
      </c>
      <c r="CK544" s="10">
        <v>12.28</v>
      </c>
      <c r="CL544" s="10">
        <v>18.420000000000002</v>
      </c>
      <c r="CM544" s="10">
        <v>18.420000000000002</v>
      </c>
      <c r="CN544" t="s">
        <v>137</v>
      </c>
      <c r="CO544" t="s">
        <v>140</v>
      </c>
      <c r="CP544" t="s">
        <v>138</v>
      </c>
      <c r="CR544" t="s">
        <v>117</v>
      </c>
      <c r="CS544" t="s">
        <v>139</v>
      </c>
      <c r="CT544" t="s">
        <v>140</v>
      </c>
      <c r="CU544" t="s">
        <v>139</v>
      </c>
      <c r="CV544" t="s">
        <v>140</v>
      </c>
      <c r="CW544" t="s">
        <v>139</v>
      </c>
      <c r="CX544" t="s">
        <v>140</v>
      </c>
      <c r="CY544" t="s">
        <v>140</v>
      </c>
      <c r="CZ544" s="8">
        <v>16702853562</v>
      </c>
      <c r="DA544" t="s">
        <v>12770</v>
      </c>
      <c r="DB544" t="s">
        <v>140</v>
      </c>
      <c r="DC544" t="s">
        <v>139</v>
      </c>
      <c r="DD544" t="s">
        <v>117</v>
      </c>
    </row>
    <row r="545" spans="1:114" ht="15" customHeight="1" x14ac:dyDescent="0.35">
      <c r="A545" t="s">
        <v>10963</v>
      </c>
      <c r="B545" t="s">
        <v>144</v>
      </c>
      <c r="C545" s="1">
        <v>45502</v>
      </c>
      <c r="D545" s="1">
        <v>45597</v>
      </c>
      <c r="E545" t="s">
        <v>116</v>
      </c>
      <c r="F545" s="1">
        <v>45656</v>
      </c>
      <c r="G545" t="s">
        <v>117</v>
      </c>
      <c r="H545" t="s">
        <v>117</v>
      </c>
      <c r="I545" t="s">
        <v>117</v>
      </c>
      <c r="J545" t="s">
        <v>10964</v>
      </c>
      <c r="K545" t="s">
        <v>10965</v>
      </c>
      <c r="L545" t="s">
        <v>10966</v>
      </c>
      <c r="M545" t="s">
        <v>120</v>
      </c>
      <c r="N545" t="s">
        <v>120</v>
      </c>
      <c r="O545" t="s">
        <v>121</v>
      </c>
      <c r="P545" s="6">
        <v>96950</v>
      </c>
      <c r="Q545" t="s">
        <v>122</v>
      </c>
      <c r="R545" t="s">
        <v>140</v>
      </c>
      <c r="S545" s="8">
        <v>16702879181</v>
      </c>
      <c r="T545">
        <v>0</v>
      </c>
      <c r="U545" t="s">
        <v>10967</v>
      </c>
      <c r="V545">
        <v>323111</v>
      </c>
      <c r="W545" t="s">
        <v>124</v>
      </c>
      <c r="Y545" t="s">
        <v>10968</v>
      </c>
      <c r="Z545" t="s">
        <v>10969</v>
      </c>
      <c r="AA545" t="s">
        <v>10970</v>
      </c>
      <c r="AB545" t="s">
        <v>8665</v>
      </c>
      <c r="AC545" t="s">
        <v>10971</v>
      </c>
      <c r="AD545" t="s">
        <v>140</v>
      </c>
      <c r="AE545" t="s">
        <v>120</v>
      </c>
      <c r="AF545" t="s">
        <v>121</v>
      </c>
      <c r="AG545" s="6">
        <v>96950</v>
      </c>
      <c r="AH545" t="s">
        <v>122</v>
      </c>
      <c r="AI545" t="s">
        <v>120</v>
      </c>
      <c r="AJ545" s="8">
        <v>16702879181</v>
      </c>
      <c r="AK545">
        <v>0</v>
      </c>
      <c r="AL545" t="s">
        <v>10972</v>
      </c>
      <c r="BE545" t="str">
        <f>"27-1024.00"</f>
        <v>27-1024.00</v>
      </c>
      <c r="BF545" t="s">
        <v>1059</v>
      </c>
      <c r="BG545" t="s">
        <v>10973</v>
      </c>
      <c r="BH545" t="s">
        <v>2932</v>
      </c>
      <c r="BI545">
        <v>2</v>
      </c>
      <c r="BJ545">
        <v>2</v>
      </c>
      <c r="BK545" s="1">
        <v>45658</v>
      </c>
      <c r="BL545" s="1">
        <v>46022</v>
      </c>
      <c r="BM545" s="1">
        <v>45658</v>
      </c>
      <c r="BN545" s="1">
        <v>46022</v>
      </c>
      <c r="BO545">
        <v>35</v>
      </c>
      <c r="BP545">
        <v>0</v>
      </c>
      <c r="BQ545">
        <v>7</v>
      </c>
      <c r="BR545">
        <v>7</v>
      </c>
      <c r="BS545">
        <v>7</v>
      </c>
      <c r="BT545">
        <v>7</v>
      </c>
      <c r="BU545">
        <v>7</v>
      </c>
      <c r="BV545">
        <v>0</v>
      </c>
      <c r="BW545" t="str">
        <f>"9:00 AM"</f>
        <v>9:00 AM</v>
      </c>
      <c r="BX545" t="str">
        <f>"5:00 PM"</f>
        <v>5:00 PM</v>
      </c>
      <c r="BY545" t="s">
        <v>159</v>
      </c>
      <c r="BZ545">
        <v>0</v>
      </c>
      <c r="CA545">
        <v>12</v>
      </c>
      <c r="CB545" t="s">
        <v>117</v>
      </c>
      <c r="CD545" s="2" t="s">
        <v>10974</v>
      </c>
      <c r="CE545" t="s">
        <v>10975</v>
      </c>
      <c r="CF545" t="s">
        <v>140</v>
      </c>
      <c r="CG545" t="s">
        <v>120</v>
      </c>
      <c r="CH545" t="s">
        <v>121</v>
      </c>
      <c r="CI545" s="6">
        <v>96950</v>
      </c>
      <c r="CJ545" s="10">
        <v>10.130000000000001</v>
      </c>
      <c r="CK545" s="10">
        <v>10.130000000000001</v>
      </c>
      <c r="CL545" s="10">
        <v>15.2</v>
      </c>
      <c r="CM545" s="10">
        <v>15.2</v>
      </c>
      <c r="CN545" t="s">
        <v>137</v>
      </c>
      <c r="CO545" t="s">
        <v>194</v>
      </c>
      <c r="CP545" t="s">
        <v>138</v>
      </c>
      <c r="CR545" t="s">
        <v>117</v>
      </c>
      <c r="CS545" t="s">
        <v>139</v>
      </c>
      <c r="CT545" t="s">
        <v>140</v>
      </c>
      <c r="CU545" t="s">
        <v>139</v>
      </c>
      <c r="CV545" t="s">
        <v>140</v>
      </c>
      <c r="CW545" t="s">
        <v>139</v>
      </c>
      <c r="CX545" t="s">
        <v>140</v>
      </c>
      <c r="CY545" t="s">
        <v>194</v>
      </c>
      <c r="CZ545" s="8">
        <v>16702879181</v>
      </c>
      <c r="DA545" t="s">
        <v>10972</v>
      </c>
      <c r="DB545" t="s">
        <v>140</v>
      </c>
      <c r="DC545" t="s">
        <v>139</v>
      </c>
      <c r="DD545" t="s">
        <v>117</v>
      </c>
    </row>
    <row r="546" spans="1:114" ht="15" customHeight="1" x14ac:dyDescent="0.35">
      <c r="A546" t="s">
        <v>12899</v>
      </c>
      <c r="B546" t="s">
        <v>166</v>
      </c>
      <c r="C546" s="1">
        <v>45506</v>
      </c>
      <c r="D546" s="1">
        <v>45597</v>
      </c>
      <c r="E546" t="s">
        <v>211</v>
      </c>
      <c r="G546" t="s">
        <v>117</v>
      </c>
      <c r="H546" t="s">
        <v>117</v>
      </c>
      <c r="I546" t="s">
        <v>117</v>
      </c>
      <c r="J546" t="s">
        <v>3066</v>
      </c>
      <c r="L546" t="s">
        <v>3054</v>
      </c>
      <c r="M546" t="s">
        <v>3060</v>
      </c>
      <c r="N546" t="s">
        <v>120</v>
      </c>
      <c r="O546" t="s">
        <v>121</v>
      </c>
      <c r="P546" s="6">
        <v>96950</v>
      </c>
      <c r="Q546" t="s">
        <v>122</v>
      </c>
      <c r="S546" s="8">
        <v>16702872161</v>
      </c>
      <c r="U546" t="s">
        <v>3056</v>
      </c>
      <c r="V546">
        <v>561612</v>
      </c>
      <c r="W546" t="s">
        <v>124</v>
      </c>
      <c r="Y546" t="s">
        <v>3057</v>
      </c>
      <c r="Z546" t="s">
        <v>3058</v>
      </c>
      <c r="AB546" t="s">
        <v>270</v>
      </c>
      <c r="AC546" t="s">
        <v>3054</v>
      </c>
      <c r="AD546" t="s">
        <v>3060</v>
      </c>
      <c r="AE546" t="s">
        <v>120</v>
      </c>
      <c r="AF546" t="s">
        <v>121</v>
      </c>
      <c r="AG546" s="6">
        <v>96950</v>
      </c>
      <c r="AH546" t="s">
        <v>122</v>
      </c>
      <c r="AJ546" s="8">
        <v>16702872161</v>
      </c>
      <c r="AL546" t="s">
        <v>3061</v>
      </c>
      <c r="BE546" t="str">
        <f>"37-2011.00"</f>
        <v>37-2011.00</v>
      </c>
      <c r="BF546" t="s">
        <v>701</v>
      </c>
      <c r="BG546" t="s">
        <v>12900</v>
      </c>
      <c r="BH546" t="s">
        <v>12901</v>
      </c>
      <c r="BI546">
        <v>10</v>
      </c>
      <c r="BK546" s="1">
        <v>45566</v>
      </c>
      <c r="BL546" s="1">
        <v>45930</v>
      </c>
      <c r="BO546">
        <v>35</v>
      </c>
      <c r="BP546">
        <v>0</v>
      </c>
      <c r="BQ546">
        <v>7</v>
      </c>
      <c r="BR546">
        <v>7</v>
      </c>
      <c r="BS546">
        <v>7</v>
      </c>
      <c r="BT546">
        <v>7</v>
      </c>
      <c r="BU546">
        <v>7</v>
      </c>
      <c r="BV546">
        <v>0</v>
      </c>
      <c r="BW546" t="str">
        <f>"9:00 AM"</f>
        <v>9:00 AM</v>
      </c>
      <c r="BX546" t="str">
        <f>"5:00 PM"</f>
        <v>5:00 PM</v>
      </c>
      <c r="BY546" t="s">
        <v>133</v>
      </c>
      <c r="BZ546">
        <v>0</v>
      </c>
      <c r="CA546">
        <v>12</v>
      </c>
      <c r="CB546" t="s">
        <v>117</v>
      </c>
      <c r="CD546" s="2" t="s">
        <v>12902</v>
      </c>
      <c r="CE546" t="s">
        <v>3054</v>
      </c>
      <c r="CF546" t="s">
        <v>3060</v>
      </c>
      <c r="CG546" t="s">
        <v>120</v>
      </c>
      <c r="CH546" t="s">
        <v>121</v>
      </c>
      <c r="CI546" s="6">
        <v>96950</v>
      </c>
      <c r="CJ546" s="10">
        <v>8.15</v>
      </c>
      <c r="CK546" s="10">
        <v>8.15</v>
      </c>
      <c r="CL546" s="10">
        <v>12.22</v>
      </c>
      <c r="CM546" s="10">
        <v>12.22</v>
      </c>
      <c r="CN546" t="s">
        <v>137</v>
      </c>
      <c r="CO546" t="s">
        <v>164</v>
      </c>
      <c r="CP546" t="s">
        <v>138</v>
      </c>
      <c r="CR546" t="s">
        <v>117</v>
      </c>
      <c r="CS546" t="s">
        <v>139</v>
      </c>
      <c r="CT546" t="s">
        <v>140</v>
      </c>
      <c r="CU546" t="s">
        <v>139</v>
      </c>
      <c r="CV546" t="s">
        <v>140</v>
      </c>
      <c r="CW546" t="s">
        <v>139</v>
      </c>
      <c r="CX546" t="s">
        <v>140</v>
      </c>
      <c r="CY546" t="s">
        <v>1107</v>
      </c>
      <c r="CZ546" s="8">
        <v>16702872161</v>
      </c>
      <c r="DA546" t="s">
        <v>3061</v>
      </c>
      <c r="DB546" t="s">
        <v>164</v>
      </c>
      <c r="DC546" t="s">
        <v>139</v>
      </c>
      <c r="DD546" t="s">
        <v>117</v>
      </c>
      <c r="DE546" t="s">
        <v>3057</v>
      </c>
      <c r="DF546" t="s">
        <v>3058</v>
      </c>
      <c r="DH546" t="s">
        <v>3056</v>
      </c>
      <c r="DI546" t="s">
        <v>3066</v>
      </c>
      <c r="DJ546" t="s">
        <v>3061</v>
      </c>
    </row>
    <row r="547" spans="1:114" ht="15" customHeight="1" x14ac:dyDescent="0.35">
      <c r="A547" t="s">
        <v>6664</v>
      </c>
      <c r="B547" t="s">
        <v>166</v>
      </c>
      <c r="C547" s="1">
        <v>45508</v>
      </c>
      <c r="D547" s="1">
        <v>45597</v>
      </c>
      <c r="E547" t="s">
        <v>211</v>
      </c>
      <c r="G547" t="s">
        <v>139</v>
      </c>
      <c r="H547" t="s">
        <v>117</v>
      </c>
      <c r="I547" t="s">
        <v>117</v>
      </c>
      <c r="J547" t="s">
        <v>347</v>
      </c>
      <c r="K547" t="s">
        <v>1746</v>
      </c>
      <c r="L547" t="s">
        <v>2975</v>
      </c>
      <c r="M547" t="s">
        <v>355</v>
      </c>
      <c r="N547" t="s">
        <v>136</v>
      </c>
      <c r="O547" t="s">
        <v>121</v>
      </c>
      <c r="P547" s="6">
        <v>96950</v>
      </c>
      <c r="Q547" t="s">
        <v>122</v>
      </c>
      <c r="S547" s="8">
        <v>16702331420</v>
      </c>
      <c r="U547" t="s">
        <v>351</v>
      </c>
      <c r="V547">
        <v>72111</v>
      </c>
      <c r="W547" t="s">
        <v>124</v>
      </c>
      <c r="Y547" t="s">
        <v>352</v>
      </c>
      <c r="Z547" t="s">
        <v>353</v>
      </c>
      <c r="AB547" t="s">
        <v>354</v>
      </c>
      <c r="AC547" t="s">
        <v>2975</v>
      </c>
      <c r="AD547" t="s">
        <v>355</v>
      </c>
      <c r="AE547" t="s">
        <v>136</v>
      </c>
      <c r="AF547" t="s">
        <v>121</v>
      </c>
      <c r="AG547" s="6">
        <v>96950</v>
      </c>
      <c r="AH547" t="s">
        <v>122</v>
      </c>
      <c r="AJ547" s="8">
        <v>16702343712</v>
      </c>
      <c r="AL547" t="s">
        <v>356</v>
      </c>
      <c r="BE547" t="str">
        <f>"43-3031.00"</f>
        <v>43-3031.00</v>
      </c>
      <c r="BF547" t="s">
        <v>357</v>
      </c>
      <c r="BG547" t="s">
        <v>2976</v>
      </c>
      <c r="BH547" t="s">
        <v>359</v>
      </c>
      <c r="BI547">
        <v>2</v>
      </c>
      <c r="BK547" s="1">
        <v>45566</v>
      </c>
      <c r="BL547" s="1">
        <v>46660</v>
      </c>
      <c r="BO547">
        <v>35</v>
      </c>
      <c r="BP547">
        <v>0</v>
      </c>
      <c r="BQ547">
        <v>7</v>
      </c>
      <c r="BR547">
        <v>7</v>
      </c>
      <c r="BS547">
        <v>7</v>
      </c>
      <c r="BT547">
        <v>7</v>
      </c>
      <c r="BU547">
        <v>7</v>
      </c>
      <c r="BV547">
        <v>0</v>
      </c>
      <c r="BW547" t="str">
        <f>"8:00 AM"</f>
        <v>8:00 AM</v>
      </c>
      <c r="BX547" t="str">
        <f>"4:00 PM"</f>
        <v>4:00 PM</v>
      </c>
      <c r="BY547" t="s">
        <v>159</v>
      </c>
      <c r="BZ547">
        <v>0</v>
      </c>
      <c r="CA547">
        <v>24</v>
      </c>
      <c r="CB547" t="s">
        <v>117</v>
      </c>
      <c r="CD547" t="s">
        <v>2977</v>
      </c>
      <c r="CE547" t="s">
        <v>2978</v>
      </c>
      <c r="CF547" t="s">
        <v>355</v>
      </c>
      <c r="CG547" t="s">
        <v>136</v>
      </c>
      <c r="CH547" t="s">
        <v>121</v>
      </c>
      <c r="CI547" s="6">
        <v>96950</v>
      </c>
      <c r="CJ547" s="10">
        <v>12.28</v>
      </c>
      <c r="CK547" s="10">
        <v>14</v>
      </c>
      <c r="CL547" s="10">
        <v>18.420000000000002</v>
      </c>
      <c r="CM547" s="10">
        <v>21</v>
      </c>
      <c r="CN547" t="s">
        <v>137</v>
      </c>
      <c r="CO547" t="s">
        <v>361</v>
      </c>
      <c r="CP547" t="s">
        <v>138</v>
      </c>
      <c r="CR547" t="s">
        <v>117</v>
      </c>
      <c r="CS547" t="s">
        <v>139</v>
      </c>
      <c r="CT547" t="s">
        <v>140</v>
      </c>
      <c r="CU547" t="s">
        <v>139</v>
      </c>
      <c r="CV547" t="s">
        <v>139</v>
      </c>
      <c r="CW547" t="s">
        <v>139</v>
      </c>
      <c r="CX547" t="s">
        <v>140</v>
      </c>
      <c r="CY547" t="s">
        <v>362</v>
      </c>
      <c r="CZ547" s="8">
        <v>16702343712</v>
      </c>
      <c r="DA547" t="s">
        <v>377</v>
      </c>
      <c r="DB547" t="s">
        <v>292</v>
      </c>
      <c r="DC547" t="s">
        <v>139</v>
      </c>
      <c r="DD547" t="s">
        <v>117</v>
      </c>
      <c r="DE547" t="s">
        <v>352</v>
      </c>
      <c r="DF547" t="s">
        <v>353</v>
      </c>
      <c r="DH547" t="s">
        <v>351</v>
      </c>
      <c r="DI547" t="s">
        <v>1755</v>
      </c>
      <c r="DJ547" t="s">
        <v>356</v>
      </c>
    </row>
    <row r="548" spans="1:114" ht="15" customHeight="1" x14ac:dyDescent="0.35">
      <c r="A548" t="s">
        <v>6339</v>
      </c>
      <c r="B548" t="s">
        <v>166</v>
      </c>
      <c r="C548" s="1">
        <v>45508</v>
      </c>
      <c r="D548" s="1">
        <v>45597</v>
      </c>
      <c r="E548" t="s">
        <v>116</v>
      </c>
      <c r="F548" s="1">
        <v>45564</v>
      </c>
      <c r="G548" t="s">
        <v>117</v>
      </c>
      <c r="H548" t="s">
        <v>117</v>
      </c>
      <c r="I548" t="s">
        <v>117</v>
      </c>
      <c r="J548" t="s">
        <v>347</v>
      </c>
      <c r="K548" t="s">
        <v>6340</v>
      </c>
      <c r="L548" t="s">
        <v>6341</v>
      </c>
      <c r="M548" t="s">
        <v>6342</v>
      </c>
      <c r="N548" t="s">
        <v>136</v>
      </c>
      <c r="O548" t="s">
        <v>121</v>
      </c>
      <c r="P548" s="6">
        <v>96950</v>
      </c>
      <c r="Q548" t="s">
        <v>122</v>
      </c>
      <c r="S548" s="8">
        <v>16702346601</v>
      </c>
      <c r="T548">
        <v>711</v>
      </c>
      <c r="U548" t="s">
        <v>351</v>
      </c>
      <c r="V548">
        <v>72111</v>
      </c>
      <c r="W548" t="s">
        <v>124</v>
      </c>
      <c r="Y548" t="s">
        <v>352</v>
      </c>
      <c r="Z548" t="s">
        <v>353</v>
      </c>
      <c r="AB548" t="s">
        <v>354</v>
      </c>
      <c r="AC548" t="s">
        <v>6341</v>
      </c>
      <c r="AD548" t="s">
        <v>6342</v>
      </c>
      <c r="AE548" t="s">
        <v>136</v>
      </c>
      <c r="AF548" t="s">
        <v>121</v>
      </c>
      <c r="AG548" s="6">
        <v>96950</v>
      </c>
      <c r="AH548" t="s">
        <v>122</v>
      </c>
      <c r="AJ548" s="8">
        <v>16702343712</v>
      </c>
      <c r="AL548" t="s">
        <v>356</v>
      </c>
      <c r="BE548" t="str">
        <f>"49-9071.00"</f>
        <v>49-9071.00</v>
      </c>
      <c r="BF548" t="s">
        <v>156</v>
      </c>
      <c r="BG548" t="s">
        <v>6343</v>
      </c>
      <c r="BH548" t="s">
        <v>1750</v>
      </c>
      <c r="BI548">
        <v>6</v>
      </c>
      <c r="BK548" s="1">
        <v>45566</v>
      </c>
      <c r="BL548" s="1">
        <v>45930</v>
      </c>
      <c r="BO548">
        <v>35</v>
      </c>
      <c r="BP548">
        <v>0</v>
      </c>
      <c r="BQ548">
        <v>7</v>
      </c>
      <c r="BR548">
        <v>7</v>
      </c>
      <c r="BS548">
        <v>7</v>
      </c>
      <c r="BT548">
        <v>7</v>
      </c>
      <c r="BU548">
        <v>7</v>
      </c>
      <c r="BV548">
        <v>0</v>
      </c>
      <c r="BW548" t="str">
        <f>"8:00 AM"</f>
        <v>8:00 AM</v>
      </c>
      <c r="BX548" t="str">
        <f>"4:00 PM"</f>
        <v>4:00 PM</v>
      </c>
      <c r="BY548" t="s">
        <v>159</v>
      </c>
      <c r="BZ548">
        <v>0</v>
      </c>
      <c r="CA548">
        <v>12</v>
      </c>
      <c r="CB548" t="s">
        <v>117</v>
      </c>
      <c r="CD548" t="s">
        <v>6344</v>
      </c>
      <c r="CE548" t="s">
        <v>6341</v>
      </c>
      <c r="CF548" t="s">
        <v>6342</v>
      </c>
      <c r="CG548" t="s">
        <v>136</v>
      </c>
      <c r="CH548" t="s">
        <v>121</v>
      </c>
      <c r="CI548" s="6">
        <v>96950</v>
      </c>
      <c r="CJ548" s="10">
        <v>9.75</v>
      </c>
      <c r="CK548" s="10">
        <v>11</v>
      </c>
      <c r="CL548" s="10">
        <v>14.63</v>
      </c>
      <c r="CM548" s="10">
        <v>16.5</v>
      </c>
      <c r="CN548" t="s">
        <v>137</v>
      </c>
      <c r="CO548" t="s">
        <v>361</v>
      </c>
      <c r="CP548" t="s">
        <v>138</v>
      </c>
      <c r="CR548" t="s">
        <v>117</v>
      </c>
      <c r="CS548" t="s">
        <v>139</v>
      </c>
      <c r="CT548" t="s">
        <v>140</v>
      </c>
      <c r="CU548" t="s">
        <v>139</v>
      </c>
      <c r="CV548" t="s">
        <v>139</v>
      </c>
      <c r="CW548" t="s">
        <v>139</v>
      </c>
      <c r="CX548" t="s">
        <v>140</v>
      </c>
      <c r="CY548" t="s">
        <v>362</v>
      </c>
      <c r="CZ548" s="8">
        <v>16702343712</v>
      </c>
      <c r="DA548" t="s">
        <v>377</v>
      </c>
      <c r="DB548" t="s">
        <v>292</v>
      </c>
      <c r="DC548" t="s">
        <v>139</v>
      </c>
      <c r="DD548" t="s">
        <v>117</v>
      </c>
      <c r="DE548" t="s">
        <v>352</v>
      </c>
      <c r="DF548" t="s">
        <v>353</v>
      </c>
      <c r="DH548" t="s">
        <v>351</v>
      </c>
      <c r="DI548" t="s">
        <v>6345</v>
      </c>
      <c r="DJ548" t="s">
        <v>356</v>
      </c>
    </row>
    <row r="549" spans="1:114" ht="15" customHeight="1" x14ac:dyDescent="0.35">
      <c r="A549" t="s">
        <v>10976</v>
      </c>
      <c r="B549" t="s">
        <v>166</v>
      </c>
      <c r="C549" s="1">
        <v>45510</v>
      </c>
      <c r="D549" s="1">
        <v>45597</v>
      </c>
      <c r="E549" t="s">
        <v>116</v>
      </c>
      <c r="F549" s="1">
        <v>45687</v>
      </c>
      <c r="G549" t="s">
        <v>117</v>
      </c>
      <c r="H549" t="s">
        <v>117</v>
      </c>
      <c r="I549" t="s">
        <v>117</v>
      </c>
      <c r="J549" t="s">
        <v>10977</v>
      </c>
      <c r="L549" t="s">
        <v>10978</v>
      </c>
      <c r="N549" t="s">
        <v>136</v>
      </c>
      <c r="O549" t="s">
        <v>121</v>
      </c>
      <c r="P549" s="6">
        <v>96950</v>
      </c>
      <c r="Q549" t="s">
        <v>122</v>
      </c>
      <c r="S549" s="8">
        <v>16702346445</v>
      </c>
      <c r="T549">
        <v>2263</v>
      </c>
      <c r="U549" t="s">
        <v>10979</v>
      </c>
      <c r="V549">
        <v>54143</v>
      </c>
      <c r="W549" t="s">
        <v>124</v>
      </c>
      <c r="Y549" t="s">
        <v>698</v>
      </c>
      <c r="Z549" t="s">
        <v>699</v>
      </c>
      <c r="AB549" t="s">
        <v>215</v>
      </c>
      <c r="AC549" t="s">
        <v>1667</v>
      </c>
      <c r="AE549" t="s">
        <v>136</v>
      </c>
      <c r="AF549" t="s">
        <v>121</v>
      </c>
      <c r="AG549" s="6">
        <v>96950</v>
      </c>
      <c r="AH549" t="s">
        <v>122</v>
      </c>
      <c r="AJ549" s="8">
        <v>16702346445</v>
      </c>
      <c r="AK549">
        <v>2263</v>
      </c>
      <c r="AL549" t="s">
        <v>700</v>
      </c>
      <c r="BE549" t="str">
        <f>"27-1024.00"</f>
        <v>27-1024.00</v>
      </c>
      <c r="BF549" t="s">
        <v>1059</v>
      </c>
      <c r="BG549" t="s">
        <v>10980</v>
      </c>
      <c r="BH549" t="s">
        <v>6382</v>
      </c>
      <c r="BI549">
        <v>1</v>
      </c>
      <c r="BK549" s="1">
        <v>45689</v>
      </c>
      <c r="BL549" s="1">
        <v>46053</v>
      </c>
      <c r="BO549">
        <v>40</v>
      </c>
      <c r="BP549">
        <v>0</v>
      </c>
      <c r="BQ549">
        <v>8</v>
      </c>
      <c r="BR549">
        <v>8</v>
      </c>
      <c r="BS549">
        <v>8</v>
      </c>
      <c r="BT549">
        <v>8</v>
      </c>
      <c r="BU549">
        <v>8</v>
      </c>
      <c r="BV549">
        <v>0</v>
      </c>
      <c r="BW549" t="str">
        <f>"8:00 AM"</f>
        <v>8:00 AM</v>
      </c>
      <c r="BX549" t="str">
        <f>"5:00 PM"</f>
        <v>5:00 PM</v>
      </c>
      <c r="BY549" t="s">
        <v>159</v>
      </c>
      <c r="BZ549">
        <v>0</v>
      </c>
      <c r="CA549">
        <v>12</v>
      </c>
      <c r="CB549" t="s">
        <v>117</v>
      </c>
      <c r="CD549" t="s">
        <v>10981</v>
      </c>
      <c r="CE549" t="s">
        <v>10978</v>
      </c>
      <c r="CG549" t="s">
        <v>136</v>
      </c>
      <c r="CH549" t="s">
        <v>121</v>
      </c>
      <c r="CI549" s="6">
        <v>96950</v>
      </c>
      <c r="CJ549" s="10">
        <v>10.130000000000001</v>
      </c>
      <c r="CK549" s="10">
        <v>11</v>
      </c>
      <c r="CL549" s="10">
        <v>15.2</v>
      </c>
      <c r="CM549" s="10">
        <v>16.5</v>
      </c>
      <c r="CN549" t="s">
        <v>137</v>
      </c>
      <c r="CO549" t="s">
        <v>803</v>
      </c>
      <c r="CP549" t="s">
        <v>138</v>
      </c>
      <c r="CR549" t="s">
        <v>117</v>
      </c>
      <c r="CS549" t="s">
        <v>139</v>
      </c>
      <c r="CT549" t="s">
        <v>140</v>
      </c>
      <c r="CU549" t="s">
        <v>139</v>
      </c>
      <c r="CV549" t="s">
        <v>140</v>
      </c>
      <c r="CW549" t="s">
        <v>139</v>
      </c>
      <c r="CX549" t="s">
        <v>140</v>
      </c>
      <c r="CY549" t="s">
        <v>17406</v>
      </c>
      <c r="CZ549" s="8">
        <v>16702346445</v>
      </c>
      <c r="DA549" t="s">
        <v>700</v>
      </c>
      <c r="DB549" t="s">
        <v>140</v>
      </c>
      <c r="DC549" t="s">
        <v>139</v>
      </c>
      <c r="DD549" t="s">
        <v>117</v>
      </c>
      <c r="DE549" t="s">
        <v>698</v>
      </c>
      <c r="DF549" t="s">
        <v>699</v>
      </c>
      <c r="DH549" t="s">
        <v>10979</v>
      </c>
      <c r="DI549" t="s">
        <v>10982</v>
      </c>
      <c r="DJ549" t="s">
        <v>700</v>
      </c>
    </row>
    <row r="550" spans="1:114" ht="15" customHeight="1" x14ac:dyDescent="0.35">
      <c r="A550" t="s">
        <v>13166</v>
      </c>
      <c r="B550" t="s">
        <v>166</v>
      </c>
      <c r="C550" s="1">
        <v>45513</v>
      </c>
      <c r="D550" s="1">
        <v>45597</v>
      </c>
      <c r="E550" t="s">
        <v>116</v>
      </c>
      <c r="F550" s="1">
        <v>45594</v>
      </c>
      <c r="G550" t="s">
        <v>117</v>
      </c>
      <c r="H550" t="s">
        <v>117</v>
      </c>
      <c r="I550" t="s">
        <v>117</v>
      </c>
      <c r="J550" t="s">
        <v>954</v>
      </c>
      <c r="K550" t="s">
        <v>4565</v>
      </c>
      <c r="L550" t="s">
        <v>3154</v>
      </c>
      <c r="M550" t="s">
        <v>957</v>
      </c>
      <c r="N550" t="s">
        <v>120</v>
      </c>
      <c r="O550" t="s">
        <v>121</v>
      </c>
      <c r="P550" s="6">
        <v>96950</v>
      </c>
      <c r="Q550" t="s">
        <v>122</v>
      </c>
      <c r="S550" s="8">
        <v>16702336927</v>
      </c>
      <c r="U550" t="s">
        <v>958</v>
      </c>
      <c r="V550">
        <v>561320</v>
      </c>
      <c r="W550" t="s">
        <v>124</v>
      </c>
      <c r="Y550" t="s">
        <v>959</v>
      </c>
      <c r="Z550" t="s">
        <v>960</v>
      </c>
      <c r="AA550" t="s">
        <v>961</v>
      </c>
      <c r="AB550" t="s">
        <v>128</v>
      </c>
      <c r="AC550" t="s">
        <v>4566</v>
      </c>
      <c r="AD550" t="s">
        <v>957</v>
      </c>
      <c r="AE550" t="s">
        <v>120</v>
      </c>
      <c r="AF550" t="s">
        <v>121</v>
      </c>
      <c r="AG550" s="6">
        <v>96950</v>
      </c>
      <c r="AH550" t="s">
        <v>122</v>
      </c>
      <c r="AJ550" s="8">
        <v>16702336927</v>
      </c>
      <c r="AL550" t="s">
        <v>967</v>
      </c>
      <c r="BE550" t="str">
        <f>"49-9071.00"</f>
        <v>49-9071.00</v>
      </c>
      <c r="BF550" t="s">
        <v>156</v>
      </c>
      <c r="BG550" t="s">
        <v>13167</v>
      </c>
      <c r="BH550" t="s">
        <v>3901</v>
      </c>
      <c r="BI550">
        <v>9</v>
      </c>
      <c r="BK550" s="1">
        <v>45596</v>
      </c>
      <c r="BL550" s="1">
        <v>45960</v>
      </c>
      <c r="BO550">
        <v>35</v>
      </c>
      <c r="BP550">
        <v>0</v>
      </c>
      <c r="BQ550">
        <v>7</v>
      </c>
      <c r="BR550">
        <v>7</v>
      </c>
      <c r="BS550">
        <v>7</v>
      </c>
      <c r="BT550">
        <v>7</v>
      </c>
      <c r="BU550">
        <v>7</v>
      </c>
      <c r="BV550">
        <v>0</v>
      </c>
      <c r="BW550" t="str">
        <f>"7:30 AM"</f>
        <v>7:30 AM</v>
      </c>
      <c r="BX550" t="str">
        <f>"3:30 PM"</f>
        <v>3:30 PM</v>
      </c>
      <c r="BY550" t="s">
        <v>159</v>
      </c>
      <c r="BZ550">
        <v>0</v>
      </c>
      <c r="CA550">
        <v>24</v>
      </c>
      <c r="CB550" t="s">
        <v>117</v>
      </c>
      <c r="CD550" t="s">
        <v>13168</v>
      </c>
      <c r="CE550" t="s">
        <v>8106</v>
      </c>
      <c r="CG550" t="s">
        <v>120</v>
      </c>
      <c r="CH550" t="s">
        <v>121</v>
      </c>
      <c r="CI550" s="6">
        <v>96950</v>
      </c>
      <c r="CJ550" s="10">
        <v>9.75</v>
      </c>
      <c r="CK550" s="10">
        <v>9.75</v>
      </c>
      <c r="CL550" s="10">
        <v>14.63</v>
      </c>
      <c r="CM550" s="10">
        <v>14.63</v>
      </c>
      <c r="CN550" t="s">
        <v>137</v>
      </c>
      <c r="CP550" t="s">
        <v>138</v>
      </c>
      <c r="CR550" t="s">
        <v>117</v>
      </c>
      <c r="CS550" t="s">
        <v>139</v>
      </c>
      <c r="CT550" t="s">
        <v>140</v>
      </c>
      <c r="CU550" t="s">
        <v>139</v>
      </c>
      <c r="CV550" t="s">
        <v>140</v>
      </c>
      <c r="CW550" t="s">
        <v>139</v>
      </c>
      <c r="CX550" t="s">
        <v>140</v>
      </c>
      <c r="CY550" t="s">
        <v>966</v>
      </c>
      <c r="CZ550" s="8">
        <v>16702336927</v>
      </c>
      <c r="DA550" t="s">
        <v>967</v>
      </c>
      <c r="DB550" t="s">
        <v>140</v>
      </c>
      <c r="DC550" t="s">
        <v>139</v>
      </c>
      <c r="DD550" t="s">
        <v>117</v>
      </c>
    </row>
    <row r="551" spans="1:114" ht="15" customHeight="1" x14ac:dyDescent="0.35">
      <c r="A551" t="s">
        <v>15907</v>
      </c>
      <c r="B551" t="s">
        <v>166</v>
      </c>
      <c r="C551" s="1">
        <v>45515</v>
      </c>
      <c r="D551" s="1">
        <v>45597</v>
      </c>
      <c r="E551" t="s">
        <v>116</v>
      </c>
      <c r="F551" s="1">
        <v>45594</v>
      </c>
      <c r="G551" t="s">
        <v>117</v>
      </c>
      <c r="H551" t="s">
        <v>117</v>
      </c>
      <c r="I551" t="s">
        <v>117</v>
      </c>
      <c r="J551" t="s">
        <v>954</v>
      </c>
      <c r="K551" t="s">
        <v>955</v>
      </c>
      <c r="L551" t="s">
        <v>3154</v>
      </c>
      <c r="N551" t="s">
        <v>120</v>
      </c>
      <c r="O551" t="s">
        <v>121</v>
      </c>
      <c r="P551" s="6">
        <v>96950</v>
      </c>
      <c r="Q551" t="s">
        <v>122</v>
      </c>
      <c r="S551" s="8">
        <v>16702336927</v>
      </c>
      <c r="U551" t="s">
        <v>958</v>
      </c>
      <c r="V551">
        <v>561320</v>
      </c>
      <c r="W551" t="s">
        <v>124</v>
      </c>
      <c r="Y551" t="s">
        <v>959</v>
      </c>
      <c r="Z551" t="s">
        <v>960</v>
      </c>
      <c r="AA551" t="s">
        <v>961</v>
      </c>
      <c r="AB551" t="s">
        <v>128</v>
      </c>
      <c r="AC551" t="s">
        <v>4566</v>
      </c>
      <c r="AD551" t="s">
        <v>957</v>
      </c>
      <c r="AE551" t="s">
        <v>120</v>
      </c>
      <c r="AF551" t="s">
        <v>121</v>
      </c>
      <c r="AG551" s="6">
        <v>96950</v>
      </c>
      <c r="AH551" t="s">
        <v>122</v>
      </c>
      <c r="AJ551" s="8">
        <v>16702336927</v>
      </c>
      <c r="AL551" t="s">
        <v>967</v>
      </c>
      <c r="BE551" t="str">
        <f>"49-9071.00"</f>
        <v>49-9071.00</v>
      </c>
      <c r="BF551" t="s">
        <v>156</v>
      </c>
      <c r="BG551" t="s">
        <v>13167</v>
      </c>
      <c r="BH551" t="s">
        <v>3901</v>
      </c>
      <c r="BI551">
        <v>9</v>
      </c>
      <c r="BK551" s="1">
        <v>45596</v>
      </c>
      <c r="BL551" s="1">
        <v>45960</v>
      </c>
      <c r="BO551">
        <v>35</v>
      </c>
      <c r="BP551">
        <v>0</v>
      </c>
      <c r="BQ551">
        <v>7</v>
      </c>
      <c r="BR551">
        <v>7</v>
      </c>
      <c r="BS551">
        <v>7</v>
      </c>
      <c r="BT551">
        <v>7</v>
      </c>
      <c r="BU551">
        <v>7</v>
      </c>
      <c r="BV551">
        <v>0</v>
      </c>
      <c r="BW551" t="str">
        <f>"7:30 AM"</f>
        <v>7:30 AM</v>
      </c>
      <c r="BX551" t="str">
        <f>"3:30 PM"</f>
        <v>3:30 PM</v>
      </c>
      <c r="BY551" t="s">
        <v>159</v>
      </c>
      <c r="BZ551">
        <v>0</v>
      </c>
      <c r="CA551">
        <v>24</v>
      </c>
      <c r="CB551" t="s">
        <v>117</v>
      </c>
      <c r="CD551" t="s">
        <v>13168</v>
      </c>
      <c r="CE551" t="s">
        <v>11566</v>
      </c>
      <c r="CG551" t="s">
        <v>120</v>
      </c>
      <c r="CH551" t="s">
        <v>121</v>
      </c>
      <c r="CI551" s="6">
        <v>96950</v>
      </c>
      <c r="CJ551" s="10">
        <v>9.75</v>
      </c>
      <c r="CK551" s="10">
        <v>9.75</v>
      </c>
      <c r="CL551" s="10">
        <v>14.63</v>
      </c>
      <c r="CM551" s="10">
        <v>14.63</v>
      </c>
      <c r="CN551" t="s">
        <v>137</v>
      </c>
      <c r="CP551" t="s">
        <v>138</v>
      </c>
      <c r="CR551" t="s">
        <v>117</v>
      </c>
      <c r="CS551" t="s">
        <v>139</v>
      </c>
      <c r="CT551" t="s">
        <v>140</v>
      </c>
      <c r="CU551" t="s">
        <v>139</v>
      </c>
      <c r="CV551" t="s">
        <v>140</v>
      </c>
      <c r="CW551" t="s">
        <v>139</v>
      </c>
      <c r="CX551" t="s">
        <v>140</v>
      </c>
      <c r="CY551" t="s">
        <v>966</v>
      </c>
      <c r="CZ551" s="8">
        <v>16702336927</v>
      </c>
      <c r="DA551" t="s">
        <v>967</v>
      </c>
      <c r="DB551" t="s">
        <v>140</v>
      </c>
      <c r="DC551" t="s">
        <v>139</v>
      </c>
      <c r="DD551" t="s">
        <v>117</v>
      </c>
    </row>
    <row r="552" spans="1:114" ht="15" customHeight="1" x14ac:dyDescent="0.35">
      <c r="A552" t="s">
        <v>11016</v>
      </c>
      <c r="B552" t="s">
        <v>144</v>
      </c>
      <c r="C552" s="1">
        <v>45526</v>
      </c>
      <c r="D552" s="1">
        <v>45597</v>
      </c>
      <c r="E552" t="s">
        <v>211</v>
      </c>
      <c r="G552" t="s">
        <v>117</v>
      </c>
      <c r="H552" t="s">
        <v>117</v>
      </c>
      <c r="I552" t="s">
        <v>117</v>
      </c>
      <c r="J552" t="s">
        <v>3625</v>
      </c>
      <c r="K552" t="s">
        <v>3626</v>
      </c>
      <c r="L552" t="s">
        <v>3627</v>
      </c>
      <c r="M552" t="s">
        <v>3628</v>
      </c>
      <c r="N552" t="s">
        <v>136</v>
      </c>
      <c r="O552" t="s">
        <v>121</v>
      </c>
      <c r="P552" s="6">
        <v>96950</v>
      </c>
      <c r="Q552" t="s">
        <v>122</v>
      </c>
      <c r="S552" s="8">
        <v>16709894241</v>
      </c>
      <c r="U552" t="s">
        <v>3629</v>
      </c>
      <c r="V552">
        <v>23622</v>
      </c>
      <c r="W552" t="s">
        <v>124</v>
      </c>
      <c r="Y552" t="s">
        <v>3630</v>
      </c>
      <c r="Z552" t="s">
        <v>3631</v>
      </c>
      <c r="AA552" t="s">
        <v>3632</v>
      </c>
      <c r="AB552" t="s">
        <v>1198</v>
      </c>
      <c r="AC552" t="s">
        <v>3627</v>
      </c>
      <c r="AD552" t="s">
        <v>3628</v>
      </c>
      <c r="AE552" t="s">
        <v>136</v>
      </c>
      <c r="AF552" t="s">
        <v>121</v>
      </c>
      <c r="AG552" s="6">
        <v>96950</v>
      </c>
      <c r="AH552" t="s">
        <v>122</v>
      </c>
      <c r="AJ552" s="8">
        <v>16709894241</v>
      </c>
      <c r="AL552" t="s">
        <v>3634</v>
      </c>
      <c r="BE552" t="str">
        <f>"47-2051.00"</f>
        <v>47-2051.00</v>
      </c>
      <c r="BF552" t="s">
        <v>10264</v>
      </c>
      <c r="BG552" t="s">
        <v>11017</v>
      </c>
      <c r="BH552" t="s">
        <v>10264</v>
      </c>
      <c r="BI552">
        <v>10</v>
      </c>
      <c r="BJ552">
        <v>10</v>
      </c>
      <c r="BK552" s="1">
        <v>45566</v>
      </c>
      <c r="BL552" s="1">
        <v>45930</v>
      </c>
      <c r="BM552" s="1">
        <v>45597</v>
      </c>
      <c r="BN552" s="1">
        <v>45930</v>
      </c>
      <c r="BO552">
        <v>40</v>
      </c>
      <c r="BP552">
        <v>0</v>
      </c>
      <c r="BQ552">
        <v>8</v>
      </c>
      <c r="BR552">
        <v>8</v>
      </c>
      <c r="BS552">
        <v>8</v>
      </c>
      <c r="BT552">
        <v>8</v>
      </c>
      <c r="BU552">
        <v>8</v>
      </c>
      <c r="BV552">
        <v>0</v>
      </c>
      <c r="BW552" t="str">
        <f>"8:00 AM"</f>
        <v>8:00 AM</v>
      </c>
      <c r="BX552" t="str">
        <f>"5:00 PM"</f>
        <v>5:00 PM</v>
      </c>
      <c r="BY552" t="s">
        <v>133</v>
      </c>
      <c r="BZ552">
        <v>0</v>
      </c>
      <c r="CA552">
        <v>3</v>
      </c>
      <c r="CB552" t="s">
        <v>117</v>
      </c>
      <c r="CD552" t="s">
        <v>11018</v>
      </c>
      <c r="CE552" t="s">
        <v>3627</v>
      </c>
      <c r="CF552" t="s">
        <v>3628</v>
      </c>
      <c r="CG552" t="s">
        <v>136</v>
      </c>
      <c r="CH552" t="s">
        <v>121</v>
      </c>
      <c r="CI552" s="6">
        <v>96950</v>
      </c>
      <c r="CJ552" s="10">
        <v>9.7799999999999994</v>
      </c>
      <c r="CK552" s="10">
        <v>9.7799999999999994</v>
      </c>
      <c r="CL552" s="10">
        <v>14.67</v>
      </c>
      <c r="CM552" s="10">
        <v>14.67</v>
      </c>
      <c r="CN552" t="s">
        <v>137</v>
      </c>
      <c r="CO552" t="s">
        <v>140</v>
      </c>
      <c r="CP552" t="s">
        <v>138</v>
      </c>
      <c r="CR552" t="s">
        <v>139</v>
      </c>
      <c r="CS552" t="s">
        <v>139</v>
      </c>
      <c r="CT552" t="s">
        <v>140</v>
      </c>
      <c r="CU552" t="s">
        <v>139</v>
      </c>
      <c r="CV552" t="s">
        <v>140</v>
      </c>
      <c r="CW552" t="s">
        <v>139</v>
      </c>
      <c r="CX552" t="s">
        <v>140</v>
      </c>
      <c r="CY552" t="s">
        <v>11019</v>
      </c>
      <c r="CZ552" s="8">
        <v>16709894241</v>
      </c>
      <c r="DA552" t="s">
        <v>3634</v>
      </c>
      <c r="DB552" t="s">
        <v>140</v>
      </c>
      <c r="DC552" t="s">
        <v>139</v>
      </c>
      <c r="DD552" t="s">
        <v>117</v>
      </c>
    </row>
    <row r="553" spans="1:114" ht="15" customHeight="1" x14ac:dyDescent="0.35">
      <c r="A553" t="s">
        <v>14597</v>
      </c>
      <c r="B553" t="s">
        <v>294</v>
      </c>
      <c r="C553" s="1">
        <v>45531</v>
      </c>
      <c r="D553" s="1">
        <v>45597</v>
      </c>
      <c r="E553" t="s">
        <v>116</v>
      </c>
      <c r="F553" s="1">
        <v>45564</v>
      </c>
      <c r="G553" t="s">
        <v>117</v>
      </c>
      <c r="H553" t="s">
        <v>117</v>
      </c>
      <c r="I553" t="s">
        <v>117</v>
      </c>
      <c r="J553" t="s">
        <v>1081</v>
      </c>
      <c r="K553" t="s">
        <v>1081</v>
      </c>
      <c r="L553" t="s">
        <v>531</v>
      </c>
      <c r="M553" t="s">
        <v>2821</v>
      </c>
      <c r="N553" t="s">
        <v>120</v>
      </c>
      <c r="O553" t="s">
        <v>121</v>
      </c>
      <c r="P553" s="6">
        <v>96950</v>
      </c>
      <c r="Q553" t="s">
        <v>122</v>
      </c>
      <c r="S553" s="8">
        <v>16702870614</v>
      </c>
      <c r="U553" t="s">
        <v>1083</v>
      </c>
      <c r="V553">
        <v>56132</v>
      </c>
      <c r="W553" t="s">
        <v>124</v>
      </c>
      <c r="Y553" t="s">
        <v>1084</v>
      </c>
      <c r="Z553" t="s">
        <v>1085</v>
      </c>
      <c r="AA553" t="s">
        <v>1086</v>
      </c>
      <c r="AB553" t="s">
        <v>189</v>
      </c>
      <c r="AC553" t="s">
        <v>531</v>
      </c>
      <c r="AD553" t="s">
        <v>2821</v>
      </c>
      <c r="AE553" t="s">
        <v>11022</v>
      </c>
      <c r="AF553" t="s">
        <v>121</v>
      </c>
      <c r="AG553" s="6">
        <v>96950</v>
      </c>
      <c r="AH553" t="s">
        <v>122</v>
      </c>
      <c r="AJ553" s="8">
        <v>16702870614</v>
      </c>
      <c r="AL553" t="s">
        <v>1088</v>
      </c>
      <c r="BE553" t="str">
        <f>"49-9071.00"</f>
        <v>49-9071.00</v>
      </c>
      <c r="BF553" t="s">
        <v>156</v>
      </c>
      <c r="BG553" t="s">
        <v>2822</v>
      </c>
      <c r="BH553" t="s">
        <v>1090</v>
      </c>
      <c r="BI553">
        <v>20</v>
      </c>
      <c r="BJ553">
        <v>19</v>
      </c>
      <c r="BK553" s="1">
        <v>45566</v>
      </c>
      <c r="BL553" s="1">
        <v>45930</v>
      </c>
      <c r="BM553" s="1">
        <v>45597</v>
      </c>
      <c r="BN553" s="1">
        <v>45930</v>
      </c>
      <c r="BO553">
        <v>35</v>
      </c>
      <c r="BP553">
        <v>0</v>
      </c>
      <c r="BQ553">
        <v>7</v>
      </c>
      <c r="BR553">
        <v>7</v>
      </c>
      <c r="BS553">
        <v>7</v>
      </c>
      <c r="BT553">
        <v>7</v>
      </c>
      <c r="BU553">
        <v>7</v>
      </c>
      <c r="BV553">
        <v>0</v>
      </c>
      <c r="BW553" t="str">
        <f>"8:00 AM"</f>
        <v>8:00 AM</v>
      </c>
      <c r="BX553" t="str">
        <f>"4:00 PM"</f>
        <v>4:00 PM</v>
      </c>
      <c r="BY553" t="s">
        <v>133</v>
      </c>
      <c r="BZ553">
        <v>0</v>
      </c>
      <c r="CA553">
        <v>6</v>
      </c>
      <c r="CB553" t="s">
        <v>117</v>
      </c>
      <c r="CD553" t="s">
        <v>5308</v>
      </c>
      <c r="CE553" t="s">
        <v>531</v>
      </c>
      <c r="CF553" t="s">
        <v>2821</v>
      </c>
      <c r="CG553" t="s">
        <v>12934</v>
      </c>
      <c r="CH553" t="s">
        <v>121</v>
      </c>
      <c r="CI553" s="6">
        <v>96950</v>
      </c>
      <c r="CJ553" s="10">
        <v>9.75</v>
      </c>
      <c r="CK553" s="10">
        <v>9.75</v>
      </c>
      <c r="CL553" s="10">
        <v>14.63</v>
      </c>
      <c r="CM553" s="10">
        <v>14.63</v>
      </c>
      <c r="CN553" t="s">
        <v>137</v>
      </c>
      <c r="CO553" t="s">
        <v>1093</v>
      </c>
      <c r="CP553" t="s">
        <v>138</v>
      </c>
      <c r="CR553" t="s">
        <v>117</v>
      </c>
      <c r="CS553" t="s">
        <v>139</v>
      </c>
      <c r="CT553" t="s">
        <v>140</v>
      </c>
      <c r="CU553" t="s">
        <v>139</v>
      </c>
      <c r="CV553" t="s">
        <v>139</v>
      </c>
      <c r="CW553" t="s">
        <v>139</v>
      </c>
      <c r="CX553" t="s">
        <v>140</v>
      </c>
      <c r="CY553" t="s">
        <v>1094</v>
      </c>
      <c r="CZ553" s="8">
        <v>16702870614</v>
      </c>
      <c r="DA553" t="s">
        <v>1088</v>
      </c>
      <c r="DB553" t="s">
        <v>1095</v>
      </c>
      <c r="DC553" t="s">
        <v>139</v>
      </c>
      <c r="DD553" t="s">
        <v>117</v>
      </c>
    </row>
    <row r="554" spans="1:114" ht="15" customHeight="1" x14ac:dyDescent="0.35">
      <c r="A554" t="s">
        <v>15785</v>
      </c>
      <c r="B554" t="s">
        <v>144</v>
      </c>
      <c r="C554" s="1">
        <v>45531</v>
      </c>
      <c r="D554" s="1">
        <v>45597</v>
      </c>
      <c r="E554" t="s">
        <v>211</v>
      </c>
      <c r="G554" t="s">
        <v>117</v>
      </c>
      <c r="H554" t="s">
        <v>117</v>
      </c>
      <c r="I554" t="s">
        <v>117</v>
      </c>
      <c r="J554" t="s">
        <v>2924</v>
      </c>
      <c r="K554" t="s">
        <v>2924</v>
      </c>
      <c r="L554" t="s">
        <v>2925</v>
      </c>
      <c r="M554" t="s">
        <v>2926</v>
      </c>
      <c r="N554" t="s">
        <v>136</v>
      </c>
      <c r="O554" t="s">
        <v>121</v>
      </c>
      <c r="P554" s="6">
        <v>96950</v>
      </c>
      <c r="Q554" t="s">
        <v>122</v>
      </c>
      <c r="S554" s="8">
        <v>16702341795</v>
      </c>
      <c r="U554" t="s">
        <v>2927</v>
      </c>
      <c r="V554">
        <v>551114</v>
      </c>
      <c r="W554" t="s">
        <v>124</v>
      </c>
      <c r="Y554" t="s">
        <v>2928</v>
      </c>
      <c r="Z554" t="s">
        <v>251</v>
      </c>
      <c r="AA554" t="s">
        <v>2929</v>
      </c>
      <c r="AB554" t="s">
        <v>1563</v>
      </c>
      <c r="AC554" t="s">
        <v>2939</v>
      </c>
      <c r="AD554" t="s">
        <v>2926</v>
      </c>
      <c r="AE554" t="s">
        <v>120</v>
      </c>
      <c r="AF554" t="s">
        <v>121</v>
      </c>
      <c r="AG554" s="6">
        <v>96950</v>
      </c>
      <c r="AH554" t="s">
        <v>122</v>
      </c>
      <c r="AJ554" s="8">
        <v>16702341795</v>
      </c>
      <c r="AL554" t="s">
        <v>2930</v>
      </c>
      <c r="BE554" t="str">
        <f>"13-2011.00"</f>
        <v>13-2011.00</v>
      </c>
      <c r="BF554" t="s">
        <v>934</v>
      </c>
      <c r="BG554" t="s">
        <v>2940</v>
      </c>
      <c r="BH554" t="s">
        <v>2233</v>
      </c>
      <c r="BI554">
        <v>1</v>
      </c>
      <c r="BJ554">
        <v>1</v>
      </c>
      <c r="BK554" s="1">
        <v>45597</v>
      </c>
      <c r="BL554" s="1">
        <v>45961</v>
      </c>
      <c r="BM554" s="1">
        <v>45597</v>
      </c>
      <c r="BN554" s="1">
        <v>45961</v>
      </c>
      <c r="BO554">
        <v>40</v>
      </c>
      <c r="BP554">
        <v>0</v>
      </c>
      <c r="BQ554">
        <v>8</v>
      </c>
      <c r="BR554">
        <v>8</v>
      </c>
      <c r="BS554">
        <v>8</v>
      </c>
      <c r="BT554">
        <v>8</v>
      </c>
      <c r="BU554">
        <v>8</v>
      </c>
      <c r="BV554">
        <v>0</v>
      </c>
      <c r="BW554" t="str">
        <f>"8:00 AM"</f>
        <v>8:00 AM</v>
      </c>
      <c r="BX554" t="str">
        <f>"5:00 PM"</f>
        <v>5:00 PM</v>
      </c>
      <c r="BY554" t="s">
        <v>588</v>
      </c>
      <c r="BZ554">
        <v>0</v>
      </c>
      <c r="CA554">
        <v>36</v>
      </c>
      <c r="CB554" t="s">
        <v>117</v>
      </c>
      <c r="CD554" t="s">
        <v>2941</v>
      </c>
      <c r="CE554" t="s">
        <v>2934</v>
      </c>
      <c r="CF554" t="s">
        <v>2935</v>
      </c>
      <c r="CG554" t="s">
        <v>120</v>
      </c>
      <c r="CH554" t="s">
        <v>121</v>
      </c>
      <c r="CI554" s="6">
        <v>96950</v>
      </c>
      <c r="CJ554" s="10">
        <v>17.48</v>
      </c>
      <c r="CK554" s="10">
        <v>18</v>
      </c>
      <c r="CN554" t="s">
        <v>137</v>
      </c>
      <c r="CO554" t="s">
        <v>133</v>
      </c>
      <c r="CP554" t="s">
        <v>138</v>
      </c>
      <c r="CR554" t="s">
        <v>117</v>
      </c>
      <c r="CS554" t="s">
        <v>139</v>
      </c>
      <c r="CT554" t="s">
        <v>139</v>
      </c>
      <c r="CU554" t="s">
        <v>140</v>
      </c>
      <c r="CV554" t="s">
        <v>140</v>
      </c>
      <c r="CW554" t="s">
        <v>139</v>
      </c>
      <c r="CX554" t="s">
        <v>139</v>
      </c>
      <c r="CY554" t="s">
        <v>2943</v>
      </c>
      <c r="CZ554" s="8">
        <v>16702341795</v>
      </c>
      <c r="DA554" t="s">
        <v>2930</v>
      </c>
      <c r="DB554" t="s">
        <v>2937</v>
      </c>
      <c r="DC554" t="s">
        <v>139</v>
      </c>
      <c r="DD554" t="s">
        <v>117</v>
      </c>
    </row>
    <row r="555" spans="1:114" ht="15" customHeight="1" x14ac:dyDescent="0.35">
      <c r="A555" t="s">
        <v>12933</v>
      </c>
      <c r="B555" t="s">
        <v>166</v>
      </c>
      <c r="C555" s="1">
        <v>45531</v>
      </c>
      <c r="D555" s="1">
        <v>45597</v>
      </c>
      <c r="E555" t="s">
        <v>211</v>
      </c>
      <c r="G555" t="s">
        <v>117</v>
      </c>
      <c r="H555" t="s">
        <v>117</v>
      </c>
      <c r="I555" t="s">
        <v>117</v>
      </c>
      <c r="J555" t="s">
        <v>1081</v>
      </c>
      <c r="K555" t="s">
        <v>1081</v>
      </c>
      <c r="L555" t="s">
        <v>531</v>
      </c>
      <c r="M555" t="s">
        <v>2821</v>
      </c>
      <c r="N555" t="s">
        <v>120</v>
      </c>
      <c r="O555" t="s">
        <v>121</v>
      </c>
      <c r="P555" s="6">
        <v>96950</v>
      </c>
      <c r="Q555" t="s">
        <v>122</v>
      </c>
      <c r="R555" t="s">
        <v>1677</v>
      </c>
      <c r="S555" s="8">
        <v>16702870614</v>
      </c>
      <c r="U555" t="s">
        <v>1083</v>
      </c>
      <c r="V555">
        <v>56132</v>
      </c>
      <c r="W555" t="s">
        <v>124</v>
      </c>
      <c r="Y555" t="s">
        <v>1084</v>
      </c>
      <c r="Z555" t="s">
        <v>1085</v>
      </c>
      <c r="AA555" t="s">
        <v>1086</v>
      </c>
      <c r="AB555" t="s">
        <v>189</v>
      </c>
      <c r="AC555" t="s">
        <v>531</v>
      </c>
      <c r="AD555" t="s">
        <v>2821</v>
      </c>
      <c r="AE555" t="s">
        <v>7412</v>
      </c>
      <c r="AF555" t="s">
        <v>121</v>
      </c>
      <c r="AG555" s="6">
        <v>96950</v>
      </c>
      <c r="AH555" t="s">
        <v>122</v>
      </c>
      <c r="AJ555" s="8">
        <v>16702870614</v>
      </c>
      <c r="AL555" t="s">
        <v>1088</v>
      </c>
      <c r="BE555" t="str">
        <f>"49-9071.00"</f>
        <v>49-9071.00</v>
      </c>
      <c r="BF555" t="s">
        <v>156</v>
      </c>
      <c r="BG555" t="s">
        <v>2822</v>
      </c>
      <c r="BH555" t="s">
        <v>1090</v>
      </c>
      <c r="BI555">
        <v>10</v>
      </c>
      <c r="BK555" s="1">
        <v>45597</v>
      </c>
      <c r="BL555" s="1">
        <v>45961</v>
      </c>
      <c r="BO555">
        <v>35</v>
      </c>
      <c r="BP555">
        <v>0</v>
      </c>
      <c r="BQ555">
        <v>7</v>
      </c>
      <c r="BR555">
        <v>7</v>
      </c>
      <c r="BS555">
        <v>7</v>
      </c>
      <c r="BT555">
        <v>7</v>
      </c>
      <c r="BU555">
        <v>7</v>
      </c>
      <c r="BV555">
        <v>0</v>
      </c>
      <c r="BW555" t="str">
        <f>"8:00 AM"</f>
        <v>8:00 AM</v>
      </c>
      <c r="BX555" t="str">
        <f>"4:00 PM"</f>
        <v>4:00 PM</v>
      </c>
      <c r="BY555" t="s">
        <v>133</v>
      </c>
      <c r="BZ555">
        <v>0</v>
      </c>
      <c r="CA555">
        <v>6</v>
      </c>
      <c r="CB555" t="s">
        <v>117</v>
      </c>
      <c r="CD555" t="s">
        <v>5308</v>
      </c>
      <c r="CE555" t="s">
        <v>531</v>
      </c>
      <c r="CF555" t="s">
        <v>2821</v>
      </c>
      <c r="CG555" t="s">
        <v>12934</v>
      </c>
      <c r="CH555" t="s">
        <v>121</v>
      </c>
      <c r="CI555" s="6">
        <v>96950</v>
      </c>
      <c r="CJ555" s="10">
        <v>9.75</v>
      </c>
      <c r="CK555" s="10">
        <v>9.75</v>
      </c>
      <c r="CL555" s="10">
        <v>14.63</v>
      </c>
      <c r="CM555" s="10">
        <v>14.63</v>
      </c>
      <c r="CN555" t="s">
        <v>137</v>
      </c>
      <c r="CP555" t="s">
        <v>138</v>
      </c>
      <c r="CR555" t="s">
        <v>117</v>
      </c>
      <c r="CS555" t="s">
        <v>139</v>
      </c>
      <c r="CT555" t="s">
        <v>140</v>
      </c>
      <c r="CU555" t="s">
        <v>139</v>
      </c>
      <c r="CV555" t="s">
        <v>139</v>
      </c>
      <c r="CW555" t="s">
        <v>139</v>
      </c>
      <c r="CX555" t="s">
        <v>140</v>
      </c>
      <c r="CY555" t="s">
        <v>1471</v>
      </c>
      <c r="CZ555" s="8">
        <v>16702870614</v>
      </c>
      <c r="DA555" t="s">
        <v>1088</v>
      </c>
      <c r="DB555" t="s">
        <v>1095</v>
      </c>
      <c r="DC555" t="s">
        <v>139</v>
      </c>
      <c r="DD555" t="s">
        <v>117</v>
      </c>
    </row>
    <row r="556" spans="1:114" ht="15" customHeight="1" x14ac:dyDescent="0.35">
      <c r="A556" t="s">
        <v>16882</v>
      </c>
      <c r="B556" t="s">
        <v>115</v>
      </c>
      <c r="C556" s="1">
        <v>45567</v>
      </c>
      <c r="D556" s="1">
        <v>45597</v>
      </c>
      <c r="E556" t="s">
        <v>211</v>
      </c>
      <c r="G556" t="s">
        <v>117</v>
      </c>
      <c r="H556" t="s">
        <v>117</v>
      </c>
      <c r="I556" t="s">
        <v>117</v>
      </c>
      <c r="J556" t="s">
        <v>2606</v>
      </c>
      <c r="K556" t="s">
        <v>2607</v>
      </c>
      <c r="L556" t="s">
        <v>3899</v>
      </c>
      <c r="N556" t="s">
        <v>136</v>
      </c>
      <c r="O556" t="s">
        <v>121</v>
      </c>
      <c r="P556" s="6">
        <v>96950</v>
      </c>
      <c r="Q556" t="s">
        <v>122</v>
      </c>
      <c r="S556" s="8">
        <v>16703221234</v>
      </c>
      <c r="T556">
        <v>781</v>
      </c>
      <c r="U556" t="s">
        <v>2609</v>
      </c>
      <c r="V556">
        <v>721110</v>
      </c>
      <c r="W556" t="s">
        <v>124</v>
      </c>
      <c r="Y556" t="s">
        <v>2610</v>
      </c>
      <c r="Z556" t="s">
        <v>2611</v>
      </c>
      <c r="AA556" t="s">
        <v>2612</v>
      </c>
      <c r="AB556" t="s">
        <v>2613</v>
      </c>
      <c r="AC556" t="s">
        <v>3899</v>
      </c>
      <c r="AE556" t="s">
        <v>136</v>
      </c>
      <c r="AF556" t="s">
        <v>121</v>
      </c>
      <c r="AG556" s="6">
        <v>96950</v>
      </c>
      <c r="AH556" t="s">
        <v>122</v>
      </c>
      <c r="AJ556" s="8">
        <v>16703221234</v>
      </c>
      <c r="AK556">
        <v>781</v>
      </c>
      <c r="AL556" t="s">
        <v>2614</v>
      </c>
      <c r="BE556" t="str">
        <f>"43-4181.00"</f>
        <v>43-4181.00</v>
      </c>
      <c r="BF556" t="s">
        <v>2826</v>
      </c>
      <c r="BG556" t="s">
        <v>14149</v>
      </c>
      <c r="BH556" t="s">
        <v>14150</v>
      </c>
      <c r="BI556">
        <v>1</v>
      </c>
      <c r="BK556" s="1">
        <v>45627</v>
      </c>
      <c r="BL556" s="1">
        <v>45991</v>
      </c>
      <c r="BO556">
        <v>40</v>
      </c>
      <c r="BP556">
        <v>0</v>
      </c>
      <c r="BQ556">
        <v>8</v>
      </c>
      <c r="BR556">
        <v>8</v>
      </c>
      <c r="BS556">
        <v>8</v>
      </c>
      <c r="BT556">
        <v>8</v>
      </c>
      <c r="BU556">
        <v>8</v>
      </c>
      <c r="BV556">
        <v>0</v>
      </c>
      <c r="BW556" t="str">
        <f>"10:00 PM"</f>
        <v>10:00 PM</v>
      </c>
      <c r="BX556" t="str">
        <f>"6:00 AM"</f>
        <v>6:00 AM</v>
      </c>
      <c r="BY556" t="s">
        <v>159</v>
      </c>
      <c r="BZ556">
        <v>0</v>
      </c>
      <c r="CA556">
        <v>12</v>
      </c>
      <c r="CB556" t="s">
        <v>117</v>
      </c>
      <c r="CD556" t="s">
        <v>14151</v>
      </c>
      <c r="CE556" t="s">
        <v>3899</v>
      </c>
      <c r="CG556" t="s">
        <v>136</v>
      </c>
      <c r="CH556" t="s">
        <v>121</v>
      </c>
      <c r="CI556" s="6">
        <v>96950</v>
      </c>
      <c r="CJ556" s="10">
        <v>8.77</v>
      </c>
      <c r="CK556" s="10">
        <v>8.77</v>
      </c>
      <c r="CL556" s="10">
        <v>13.16</v>
      </c>
      <c r="CM556" s="10">
        <v>13.16</v>
      </c>
      <c r="CN556" t="s">
        <v>137</v>
      </c>
      <c r="CO556" t="s">
        <v>6534</v>
      </c>
      <c r="CP556" t="s">
        <v>138</v>
      </c>
      <c r="CR556" t="s">
        <v>117</v>
      </c>
      <c r="CS556" t="s">
        <v>139</v>
      </c>
      <c r="CT556" t="s">
        <v>140</v>
      </c>
      <c r="CU556" t="s">
        <v>139</v>
      </c>
      <c r="CV556" t="s">
        <v>140</v>
      </c>
      <c r="CW556" t="s">
        <v>139</v>
      </c>
      <c r="CX556" t="s">
        <v>140</v>
      </c>
      <c r="CY556" t="s">
        <v>9507</v>
      </c>
      <c r="CZ556" s="8">
        <v>16703221234</v>
      </c>
      <c r="DA556" t="s">
        <v>2614</v>
      </c>
      <c r="DB556" t="s">
        <v>140</v>
      </c>
      <c r="DC556" t="s">
        <v>139</v>
      </c>
      <c r="DD556" t="s">
        <v>117</v>
      </c>
    </row>
    <row r="557" spans="1:114" ht="15" customHeight="1" x14ac:dyDescent="0.35">
      <c r="A557" t="s">
        <v>12778</v>
      </c>
      <c r="B557" t="s">
        <v>115</v>
      </c>
      <c r="C557" s="1">
        <v>45566</v>
      </c>
      <c r="D557" s="1">
        <v>45599</v>
      </c>
      <c r="E557" t="s">
        <v>116</v>
      </c>
      <c r="F557" s="1">
        <v>45656</v>
      </c>
      <c r="G557" t="s">
        <v>139</v>
      </c>
      <c r="H557" t="s">
        <v>117</v>
      </c>
      <c r="I557" t="s">
        <v>117</v>
      </c>
      <c r="J557" t="s">
        <v>295</v>
      </c>
      <c r="K557" t="s">
        <v>7387</v>
      </c>
      <c r="L557" t="s">
        <v>2834</v>
      </c>
      <c r="N557" t="s">
        <v>136</v>
      </c>
      <c r="O557" t="s">
        <v>121</v>
      </c>
      <c r="P557" s="6">
        <v>96950</v>
      </c>
      <c r="Q557" t="s">
        <v>122</v>
      </c>
      <c r="S557" s="8">
        <v>16702356129</v>
      </c>
      <c r="U557" t="s">
        <v>299</v>
      </c>
      <c r="V557">
        <v>56132</v>
      </c>
      <c r="W557" t="s">
        <v>124</v>
      </c>
      <c r="Y557" t="s">
        <v>300</v>
      </c>
      <c r="Z557" t="s">
        <v>301</v>
      </c>
      <c r="AA557" t="s">
        <v>2835</v>
      </c>
      <c r="AB557" t="s">
        <v>237</v>
      </c>
      <c r="AC557" t="s">
        <v>2834</v>
      </c>
      <c r="AE557" t="s">
        <v>136</v>
      </c>
      <c r="AF557" t="s">
        <v>121</v>
      </c>
      <c r="AG557" s="6">
        <v>96950</v>
      </c>
      <c r="AH557" t="s">
        <v>122</v>
      </c>
      <c r="AJ557" s="8">
        <v>16702356129</v>
      </c>
      <c r="AL557" t="s">
        <v>6970</v>
      </c>
      <c r="BE557" t="str">
        <f>"49-9071.00"</f>
        <v>49-9071.00</v>
      </c>
      <c r="BF557" t="s">
        <v>156</v>
      </c>
      <c r="BG557" t="s">
        <v>2836</v>
      </c>
      <c r="BH557" t="s">
        <v>2837</v>
      </c>
      <c r="BI557">
        <v>5</v>
      </c>
      <c r="BK557" s="1">
        <v>45658</v>
      </c>
      <c r="BL557" s="1">
        <v>46022</v>
      </c>
      <c r="BO557">
        <v>35</v>
      </c>
      <c r="BP557">
        <v>0</v>
      </c>
      <c r="BQ557">
        <v>7</v>
      </c>
      <c r="BR557">
        <v>7</v>
      </c>
      <c r="BS557">
        <v>7</v>
      </c>
      <c r="BT557">
        <v>7</v>
      </c>
      <c r="BU557">
        <v>7</v>
      </c>
      <c r="BV557">
        <v>0</v>
      </c>
      <c r="BW557" t="str">
        <f>"8:00 AM"</f>
        <v>8:00 AM</v>
      </c>
      <c r="BX557" t="str">
        <f>"4:00 PM"</f>
        <v>4:00 PM</v>
      </c>
      <c r="BY557" t="s">
        <v>159</v>
      </c>
      <c r="BZ557">
        <v>0</v>
      </c>
      <c r="CA557">
        <v>12</v>
      </c>
      <c r="CB557" t="s">
        <v>117</v>
      </c>
      <c r="CD557" t="s">
        <v>2838</v>
      </c>
      <c r="CE557" t="s">
        <v>2839</v>
      </c>
      <c r="CF557" t="s">
        <v>2840</v>
      </c>
      <c r="CG557" t="s">
        <v>136</v>
      </c>
      <c r="CH557" t="s">
        <v>121</v>
      </c>
      <c r="CI557" s="6">
        <v>96950</v>
      </c>
      <c r="CJ557" s="10">
        <v>9.75</v>
      </c>
      <c r="CK557" s="10">
        <v>9.75</v>
      </c>
      <c r="CL557" s="10">
        <v>14.63</v>
      </c>
      <c r="CM557" s="10">
        <v>14.63</v>
      </c>
      <c r="CN557" t="s">
        <v>137</v>
      </c>
      <c r="CP557" t="s">
        <v>138</v>
      </c>
      <c r="CR557" t="s">
        <v>117</v>
      </c>
      <c r="CS557" t="s">
        <v>139</v>
      </c>
      <c r="CT557" t="s">
        <v>140</v>
      </c>
      <c r="CU557" t="s">
        <v>139</v>
      </c>
      <c r="CV557" t="s">
        <v>140</v>
      </c>
      <c r="CW557" t="s">
        <v>139</v>
      </c>
      <c r="CX557" t="s">
        <v>140</v>
      </c>
      <c r="CY557" t="s">
        <v>308</v>
      </c>
      <c r="CZ557" s="8">
        <v>16702356129</v>
      </c>
      <c r="DA557" t="s">
        <v>303</v>
      </c>
      <c r="DB557" t="s">
        <v>309</v>
      </c>
      <c r="DC557" t="s">
        <v>139</v>
      </c>
      <c r="DD557" t="s">
        <v>117</v>
      </c>
    </row>
    <row r="558" spans="1:114" ht="15" customHeight="1" x14ac:dyDescent="0.35">
      <c r="A558" t="s">
        <v>16927</v>
      </c>
      <c r="B558" t="s">
        <v>144</v>
      </c>
      <c r="C558" s="1">
        <v>45489</v>
      </c>
      <c r="D558" s="1">
        <v>45600</v>
      </c>
      <c r="E558" t="s">
        <v>116</v>
      </c>
      <c r="F558" s="1">
        <v>45625</v>
      </c>
      <c r="G558" t="s">
        <v>117</v>
      </c>
      <c r="H558" t="s">
        <v>117</v>
      </c>
      <c r="I558" t="s">
        <v>117</v>
      </c>
      <c r="J558" t="s">
        <v>6810</v>
      </c>
      <c r="K558" t="s">
        <v>11354</v>
      </c>
      <c r="L558" t="s">
        <v>7841</v>
      </c>
      <c r="M558" t="s">
        <v>14776</v>
      </c>
      <c r="N558" t="s">
        <v>120</v>
      </c>
      <c r="O558" t="s">
        <v>121</v>
      </c>
      <c r="P558" s="6">
        <v>96950</v>
      </c>
      <c r="Q558" t="s">
        <v>122</v>
      </c>
      <c r="S558" s="8">
        <v>16702332374</v>
      </c>
      <c r="U558" t="s">
        <v>6814</v>
      </c>
      <c r="V558">
        <v>531110</v>
      </c>
      <c r="W558" t="s">
        <v>124</v>
      </c>
      <c r="Y558" t="s">
        <v>6815</v>
      </c>
      <c r="Z558" t="s">
        <v>6816</v>
      </c>
      <c r="AA558" t="s">
        <v>6817</v>
      </c>
      <c r="AB558" t="s">
        <v>128</v>
      </c>
      <c r="AC558" t="s">
        <v>11355</v>
      </c>
      <c r="AD558" t="s">
        <v>14776</v>
      </c>
      <c r="AE558" t="s">
        <v>120</v>
      </c>
      <c r="AF558" t="s">
        <v>121</v>
      </c>
      <c r="AG558" s="6">
        <v>96950</v>
      </c>
      <c r="AH558" t="s">
        <v>122</v>
      </c>
      <c r="AJ558" s="8">
        <v>16702332374</v>
      </c>
      <c r="AL558" t="s">
        <v>6818</v>
      </c>
      <c r="BE558" t="str">
        <f>"49-9071.00"</f>
        <v>49-9071.00</v>
      </c>
      <c r="BF558" t="s">
        <v>156</v>
      </c>
      <c r="BG558" t="s">
        <v>14777</v>
      </c>
      <c r="BH558" t="s">
        <v>8493</v>
      </c>
      <c r="BI558">
        <v>3</v>
      </c>
      <c r="BJ558">
        <v>3</v>
      </c>
      <c r="BK558" s="1">
        <v>45627</v>
      </c>
      <c r="BL558" s="1">
        <v>45991</v>
      </c>
      <c r="BM558" s="1">
        <v>45627</v>
      </c>
      <c r="BN558" s="1">
        <v>45991</v>
      </c>
      <c r="BO558">
        <v>35</v>
      </c>
      <c r="BP558">
        <v>0</v>
      </c>
      <c r="BQ558">
        <v>7</v>
      </c>
      <c r="BR558">
        <v>7</v>
      </c>
      <c r="BS558">
        <v>7</v>
      </c>
      <c r="BT558">
        <v>7</v>
      </c>
      <c r="BU558">
        <v>7</v>
      </c>
      <c r="BV558">
        <v>0</v>
      </c>
      <c r="BW558" t="str">
        <f>"8:00 AM"</f>
        <v>8:00 AM</v>
      </c>
      <c r="BX558" t="str">
        <f>"3:00 PM"</f>
        <v>3:00 PM</v>
      </c>
      <c r="BY558" t="s">
        <v>159</v>
      </c>
      <c r="BZ558">
        <v>0</v>
      </c>
      <c r="CA558">
        <v>12</v>
      </c>
      <c r="CB558" t="s">
        <v>117</v>
      </c>
      <c r="CD558" t="s">
        <v>16928</v>
      </c>
      <c r="CE558" t="s">
        <v>14776</v>
      </c>
      <c r="CG558" t="s">
        <v>120</v>
      </c>
      <c r="CH558" t="s">
        <v>121</v>
      </c>
      <c r="CI558" s="6">
        <v>96950</v>
      </c>
      <c r="CJ558" s="10">
        <v>9.75</v>
      </c>
      <c r="CK558" s="10">
        <v>9.75</v>
      </c>
      <c r="CL558" s="10">
        <v>14.62</v>
      </c>
      <c r="CM558" s="10">
        <v>14.62</v>
      </c>
      <c r="CN558" t="s">
        <v>137</v>
      </c>
      <c r="CO558" t="s">
        <v>6823</v>
      </c>
      <c r="CP558" t="s">
        <v>138</v>
      </c>
      <c r="CR558" t="s">
        <v>117</v>
      </c>
      <c r="CS558" t="s">
        <v>139</v>
      </c>
      <c r="CT558" t="s">
        <v>140</v>
      </c>
      <c r="CU558" t="s">
        <v>139</v>
      </c>
      <c r="CV558" t="s">
        <v>140</v>
      </c>
      <c r="CW558" t="s">
        <v>139</v>
      </c>
      <c r="CX558" t="s">
        <v>140</v>
      </c>
      <c r="CY558" t="s">
        <v>1061</v>
      </c>
      <c r="CZ558" s="8">
        <v>16702332374</v>
      </c>
      <c r="DA558" t="s">
        <v>6818</v>
      </c>
      <c r="DB558" t="s">
        <v>140</v>
      </c>
      <c r="DC558" t="s">
        <v>139</v>
      </c>
      <c r="DD558" t="s">
        <v>117</v>
      </c>
    </row>
    <row r="559" spans="1:114" ht="15" customHeight="1" x14ac:dyDescent="0.35">
      <c r="A559" t="s">
        <v>16923</v>
      </c>
      <c r="B559" t="s">
        <v>144</v>
      </c>
      <c r="C559" s="1">
        <v>45495</v>
      </c>
      <c r="D559" s="1">
        <v>45600</v>
      </c>
      <c r="E559" t="s">
        <v>116</v>
      </c>
      <c r="F559" s="1">
        <v>45656</v>
      </c>
      <c r="G559" t="s">
        <v>117</v>
      </c>
      <c r="H559" t="s">
        <v>117</v>
      </c>
      <c r="I559" t="s">
        <v>117</v>
      </c>
      <c r="J559" t="s">
        <v>11811</v>
      </c>
      <c r="K559" t="s">
        <v>11812</v>
      </c>
      <c r="L559" t="s">
        <v>11813</v>
      </c>
      <c r="M559" t="s">
        <v>11814</v>
      </c>
      <c r="N559" t="s">
        <v>120</v>
      </c>
      <c r="O559" t="s">
        <v>121</v>
      </c>
      <c r="P559" s="6">
        <v>96950</v>
      </c>
      <c r="Q559" t="s">
        <v>122</v>
      </c>
      <c r="S559" s="8">
        <v>16702358901</v>
      </c>
      <c r="U559" t="s">
        <v>11815</v>
      </c>
      <c r="V559">
        <v>811412</v>
      </c>
      <c r="W559" t="s">
        <v>124</v>
      </c>
      <c r="Y559" t="s">
        <v>11816</v>
      </c>
      <c r="Z559" t="s">
        <v>11817</v>
      </c>
      <c r="AB559" t="s">
        <v>1428</v>
      </c>
      <c r="AC559" t="s">
        <v>11813</v>
      </c>
      <c r="AD559" t="s">
        <v>11814</v>
      </c>
      <c r="AE559" t="s">
        <v>120</v>
      </c>
      <c r="AF559" t="s">
        <v>121</v>
      </c>
      <c r="AG559" s="6">
        <v>96950</v>
      </c>
      <c r="AH559" t="s">
        <v>122</v>
      </c>
      <c r="AJ559" s="8">
        <v>16702358901</v>
      </c>
      <c r="AL559" t="s">
        <v>11818</v>
      </c>
      <c r="BE559" t="str">
        <f>"49-9021.00"</f>
        <v>49-9021.00</v>
      </c>
      <c r="BF559" t="s">
        <v>239</v>
      </c>
      <c r="BG559" t="s">
        <v>11819</v>
      </c>
      <c r="BH559" t="s">
        <v>9521</v>
      </c>
      <c r="BI559">
        <v>1</v>
      </c>
      <c r="BJ559">
        <v>1</v>
      </c>
      <c r="BK559" s="1">
        <v>45658</v>
      </c>
      <c r="BL559" s="1">
        <v>46022</v>
      </c>
      <c r="BM559" s="1">
        <v>45658</v>
      </c>
      <c r="BN559" s="1">
        <v>46022</v>
      </c>
      <c r="BO559">
        <v>40</v>
      </c>
      <c r="BP559">
        <v>0</v>
      </c>
      <c r="BQ559">
        <v>8</v>
      </c>
      <c r="BR559">
        <v>8</v>
      </c>
      <c r="BS559">
        <v>8</v>
      </c>
      <c r="BT559">
        <v>8</v>
      </c>
      <c r="BU559">
        <v>8</v>
      </c>
      <c r="BV559">
        <v>0</v>
      </c>
      <c r="BW559" t="str">
        <f>"8:30 AM"</f>
        <v>8:30 AM</v>
      </c>
      <c r="BX559" t="str">
        <f>"5:30 PM"</f>
        <v>5:30 PM</v>
      </c>
      <c r="BY559" t="s">
        <v>159</v>
      </c>
      <c r="BZ559">
        <v>0</v>
      </c>
      <c r="CA559">
        <v>12</v>
      </c>
      <c r="CB559" t="s">
        <v>117</v>
      </c>
      <c r="CD559" s="2" t="s">
        <v>11820</v>
      </c>
      <c r="CE559" t="s">
        <v>11813</v>
      </c>
      <c r="CG559" t="s">
        <v>120</v>
      </c>
      <c r="CH559" t="s">
        <v>121</v>
      </c>
      <c r="CI559" s="6">
        <v>96950</v>
      </c>
      <c r="CJ559" s="10">
        <v>10.74</v>
      </c>
      <c r="CK559" s="10">
        <v>10.74</v>
      </c>
      <c r="CL559" s="10">
        <v>16.11</v>
      </c>
      <c r="CM559" s="10">
        <v>16.11</v>
      </c>
      <c r="CN559" t="s">
        <v>137</v>
      </c>
      <c r="CO559" t="s">
        <v>140</v>
      </c>
      <c r="CP559" t="s">
        <v>138</v>
      </c>
      <c r="CR559" t="s">
        <v>117</v>
      </c>
      <c r="CS559" t="s">
        <v>139</v>
      </c>
      <c r="CT559" t="s">
        <v>140</v>
      </c>
      <c r="CU559" t="s">
        <v>139</v>
      </c>
      <c r="CV559" t="s">
        <v>140</v>
      </c>
      <c r="CW559" t="s">
        <v>139</v>
      </c>
      <c r="CX559" t="s">
        <v>140</v>
      </c>
      <c r="CY559" t="s">
        <v>194</v>
      </c>
      <c r="CZ559" s="8">
        <v>16702358901</v>
      </c>
      <c r="DA559" t="s">
        <v>11821</v>
      </c>
      <c r="DB559" t="s">
        <v>140</v>
      </c>
      <c r="DC559" t="s">
        <v>139</v>
      </c>
      <c r="DD559" t="s">
        <v>117</v>
      </c>
    </row>
    <row r="560" spans="1:114" ht="15" customHeight="1" x14ac:dyDescent="0.35">
      <c r="A560" t="s">
        <v>3446</v>
      </c>
      <c r="B560" t="s">
        <v>294</v>
      </c>
      <c r="C560" s="1">
        <v>45497</v>
      </c>
      <c r="D560" s="1">
        <v>45600</v>
      </c>
      <c r="E560" t="s">
        <v>116</v>
      </c>
      <c r="F560" s="1">
        <v>45564</v>
      </c>
      <c r="G560" t="s">
        <v>139</v>
      </c>
      <c r="H560" t="s">
        <v>117</v>
      </c>
      <c r="I560" t="s">
        <v>117</v>
      </c>
      <c r="J560" t="s">
        <v>3447</v>
      </c>
      <c r="K560" t="s">
        <v>3448</v>
      </c>
      <c r="L560" t="s">
        <v>3404</v>
      </c>
      <c r="N560" t="s">
        <v>136</v>
      </c>
      <c r="O560" t="s">
        <v>121</v>
      </c>
      <c r="P560" s="6">
        <v>96950</v>
      </c>
      <c r="Q560" t="s">
        <v>122</v>
      </c>
      <c r="S560" s="8">
        <v>16702358641</v>
      </c>
      <c r="U560" t="s">
        <v>3449</v>
      </c>
      <c r="V560">
        <v>72251</v>
      </c>
      <c r="W560" t="s">
        <v>124</v>
      </c>
      <c r="Y560" t="s">
        <v>3406</v>
      </c>
      <c r="Z560" t="s">
        <v>3450</v>
      </c>
      <c r="AA560" t="s">
        <v>2536</v>
      </c>
      <c r="AB560" t="s">
        <v>205</v>
      </c>
      <c r="AC560" t="s">
        <v>3451</v>
      </c>
      <c r="AE560" t="s">
        <v>136</v>
      </c>
      <c r="AF560" t="s">
        <v>121</v>
      </c>
      <c r="AG560" s="6">
        <v>96950</v>
      </c>
      <c r="AH560" t="s">
        <v>122</v>
      </c>
      <c r="AJ560" s="8">
        <v>16702358641</v>
      </c>
      <c r="AL560" t="s">
        <v>3452</v>
      </c>
      <c r="BE560" t="str">
        <f>"35-2014.00"</f>
        <v>35-2014.00</v>
      </c>
      <c r="BF560" t="s">
        <v>191</v>
      </c>
      <c r="BG560" t="s">
        <v>3453</v>
      </c>
      <c r="BH560" t="s">
        <v>313</v>
      </c>
      <c r="BI560">
        <v>8</v>
      </c>
      <c r="BJ560">
        <v>6</v>
      </c>
      <c r="BK560" s="1">
        <v>45566</v>
      </c>
      <c r="BL560" s="1">
        <v>46660</v>
      </c>
      <c r="BM560" s="1">
        <v>45600</v>
      </c>
      <c r="BN560" s="1">
        <v>46660</v>
      </c>
      <c r="BO560">
        <v>35</v>
      </c>
      <c r="BP560">
        <v>7</v>
      </c>
      <c r="BQ560">
        <v>7</v>
      </c>
      <c r="BR560">
        <v>0</v>
      </c>
      <c r="BS560">
        <v>7</v>
      </c>
      <c r="BT560">
        <v>0</v>
      </c>
      <c r="BU560">
        <v>7</v>
      </c>
      <c r="BV560">
        <v>7</v>
      </c>
      <c r="BW560" t="str">
        <f>"6:00 AM"</f>
        <v>6:00 AM</v>
      </c>
      <c r="BX560" t="str">
        <f>"1:00 PM"</f>
        <v>1:00 PM</v>
      </c>
      <c r="BY560" t="s">
        <v>133</v>
      </c>
      <c r="BZ560">
        <v>0</v>
      </c>
      <c r="CA560">
        <v>12</v>
      </c>
      <c r="CB560" t="s">
        <v>117</v>
      </c>
      <c r="CD560" t="s">
        <v>3454</v>
      </c>
      <c r="CE560" t="s">
        <v>3404</v>
      </c>
      <c r="CF560" t="s">
        <v>3455</v>
      </c>
      <c r="CG560" t="s">
        <v>136</v>
      </c>
      <c r="CH560" t="s">
        <v>121</v>
      </c>
      <c r="CI560" s="6">
        <v>96950</v>
      </c>
      <c r="CJ560" s="10">
        <v>8.83</v>
      </c>
      <c r="CK560" s="10">
        <v>9.1</v>
      </c>
      <c r="CL560" s="10">
        <v>13.25</v>
      </c>
      <c r="CM560" s="10">
        <v>13.65</v>
      </c>
      <c r="CN560" t="s">
        <v>137</v>
      </c>
      <c r="CO560" t="s">
        <v>140</v>
      </c>
      <c r="CP560" t="s">
        <v>138</v>
      </c>
      <c r="CR560" t="s">
        <v>117</v>
      </c>
      <c r="CS560" t="s">
        <v>139</v>
      </c>
      <c r="CT560" t="s">
        <v>140</v>
      </c>
      <c r="CU560" t="s">
        <v>139</v>
      </c>
      <c r="CV560" t="s">
        <v>140</v>
      </c>
      <c r="CW560" t="s">
        <v>139</v>
      </c>
      <c r="CX560" t="s">
        <v>140</v>
      </c>
      <c r="CY560" t="s">
        <v>3456</v>
      </c>
      <c r="CZ560" s="8">
        <v>16702358641</v>
      </c>
      <c r="DA560" t="s">
        <v>3452</v>
      </c>
      <c r="DB560" t="s">
        <v>140</v>
      </c>
      <c r="DC560" t="s">
        <v>139</v>
      </c>
      <c r="DD560" t="s">
        <v>117</v>
      </c>
    </row>
    <row r="561" spans="1:114" ht="15" customHeight="1" x14ac:dyDescent="0.35">
      <c r="A561" t="s">
        <v>15748</v>
      </c>
      <c r="B561" t="s">
        <v>144</v>
      </c>
      <c r="C561" s="1">
        <v>45502</v>
      </c>
      <c r="D561" s="1">
        <v>45600</v>
      </c>
      <c r="E561" t="s">
        <v>116</v>
      </c>
      <c r="F561" s="1">
        <v>45564</v>
      </c>
      <c r="G561" t="s">
        <v>139</v>
      </c>
      <c r="H561" t="s">
        <v>117</v>
      </c>
      <c r="I561" t="s">
        <v>117</v>
      </c>
      <c r="J561" t="s">
        <v>15749</v>
      </c>
      <c r="L561" t="s">
        <v>2140</v>
      </c>
      <c r="M561" t="s">
        <v>15750</v>
      </c>
      <c r="N561" t="s">
        <v>136</v>
      </c>
      <c r="O561" t="s">
        <v>121</v>
      </c>
      <c r="P561" s="6">
        <v>96950</v>
      </c>
      <c r="Q561" t="s">
        <v>122</v>
      </c>
      <c r="S561" s="8">
        <v>16702330208</v>
      </c>
      <c r="U561" t="s">
        <v>15751</v>
      </c>
      <c r="V561">
        <v>459110</v>
      </c>
      <c r="W561" t="s">
        <v>124</v>
      </c>
      <c r="Y561" t="s">
        <v>13438</v>
      </c>
      <c r="Z561" t="s">
        <v>13291</v>
      </c>
      <c r="AA561" t="s">
        <v>15752</v>
      </c>
      <c r="AB561" t="s">
        <v>2205</v>
      </c>
      <c r="AC561" t="s">
        <v>2140</v>
      </c>
      <c r="AD561" t="s">
        <v>15750</v>
      </c>
      <c r="AE561" t="s">
        <v>136</v>
      </c>
      <c r="AF561" t="s">
        <v>121</v>
      </c>
      <c r="AG561" s="6">
        <v>96950</v>
      </c>
      <c r="AH561" t="s">
        <v>122</v>
      </c>
      <c r="AJ561" s="8">
        <v>16702330208</v>
      </c>
      <c r="AL561" t="s">
        <v>15753</v>
      </c>
      <c r="BE561" t="str">
        <f>"37-2012.00"</f>
        <v>37-2012.00</v>
      </c>
      <c r="BF561" t="s">
        <v>130</v>
      </c>
      <c r="BG561" t="s">
        <v>15754</v>
      </c>
      <c r="BH561" t="s">
        <v>14734</v>
      </c>
      <c r="BI561">
        <v>1</v>
      </c>
      <c r="BJ561">
        <v>1</v>
      </c>
      <c r="BK561" s="1">
        <v>45566</v>
      </c>
      <c r="BL561" s="1">
        <v>46660</v>
      </c>
      <c r="BM561" s="1">
        <v>45600</v>
      </c>
      <c r="BN561" s="1">
        <v>46660</v>
      </c>
      <c r="BO561">
        <v>35</v>
      </c>
      <c r="BP561">
        <v>0</v>
      </c>
      <c r="BQ561">
        <v>7</v>
      </c>
      <c r="BR561">
        <v>7</v>
      </c>
      <c r="BS561">
        <v>7</v>
      </c>
      <c r="BT561">
        <v>7</v>
      </c>
      <c r="BU561">
        <v>7</v>
      </c>
      <c r="BV561">
        <v>0</v>
      </c>
      <c r="BW561" t="str">
        <f>"8:00 AM"</f>
        <v>8:00 AM</v>
      </c>
      <c r="BX561" t="str">
        <f>"4:00 PM"</f>
        <v>4:00 PM</v>
      </c>
      <c r="BY561" t="s">
        <v>133</v>
      </c>
      <c r="BZ561">
        <v>0</v>
      </c>
      <c r="CA561">
        <v>3</v>
      </c>
      <c r="CB561" t="s">
        <v>117</v>
      </c>
      <c r="CD561" s="2" t="s">
        <v>15755</v>
      </c>
      <c r="CE561" t="s">
        <v>15750</v>
      </c>
      <c r="CG561" t="s">
        <v>136</v>
      </c>
      <c r="CH561" t="s">
        <v>121</v>
      </c>
      <c r="CI561" s="6">
        <v>96950</v>
      </c>
      <c r="CJ561" s="10">
        <v>7.77</v>
      </c>
      <c r="CK561" s="10">
        <v>7.77</v>
      </c>
      <c r="CL561" s="10">
        <v>11.66</v>
      </c>
      <c r="CM561" s="10">
        <v>11.66</v>
      </c>
      <c r="CN561" t="s">
        <v>137</v>
      </c>
      <c r="CO561" t="s">
        <v>194</v>
      </c>
      <c r="CP561" t="s">
        <v>138</v>
      </c>
      <c r="CR561" t="s">
        <v>117</v>
      </c>
      <c r="CS561" t="s">
        <v>139</v>
      </c>
      <c r="CT561" t="s">
        <v>140</v>
      </c>
      <c r="CU561" t="s">
        <v>139</v>
      </c>
      <c r="CV561" t="s">
        <v>140</v>
      </c>
      <c r="CW561" t="s">
        <v>139</v>
      </c>
      <c r="CX561" t="s">
        <v>140</v>
      </c>
      <c r="CY561" t="s">
        <v>1002</v>
      </c>
      <c r="CZ561" s="8">
        <v>16702330208</v>
      </c>
      <c r="DA561" t="s">
        <v>15753</v>
      </c>
      <c r="DB561" t="s">
        <v>164</v>
      </c>
      <c r="DC561" t="s">
        <v>139</v>
      </c>
      <c r="DD561" t="s">
        <v>117</v>
      </c>
    </row>
    <row r="562" spans="1:114" ht="15" customHeight="1" x14ac:dyDescent="0.35">
      <c r="A562" t="s">
        <v>13078</v>
      </c>
      <c r="B562" t="s">
        <v>144</v>
      </c>
      <c r="C562" s="1">
        <v>45503</v>
      </c>
      <c r="D562" s="1">
        <v>45600</v>
      </c>
      <c r="E562" t="s">
        <v>211</v>
      </c>
      <c r="G562" t="s">
        <v>117</v>
      </c>
      <c r="H562" t="s">
        <v>117</v>
      </c>
      <c r="I562" t="s">
        <v>117</v>
      </c>
      <c r="J562" t="s">
        <v>779</v>
      </c>
      <c r="K562" t="s">
        <v>780</v>
      </c>
      <c r="L562" t="s">
        <v>781</v>
      </c>
      <c r="M562" t="s">
        <v>782</v>
      </c>
      <c r="N562" t="s">
        <v>136</v>
      </c>
      <c r="O562" t="s">
        <v>121</v>
      </c>
      <c r="P562" s="6">
        <v>96950</v>
      </c>
      <c r="Q562" t="s">
        <v>122</v>
      </c>
      <c r="S562" s="8">
        <v>16702336284</v>
      </c>
      <c r="U562" t="s">
        <v>783</v>
      </c>
      <c r="V562">
        <v>722511</v>
      </c>
      <c r="W562" t="s">
        <v>124</v>
      </c>
      <c r="Y562" t="s">
        <v>784</v>
      </c>
      <c r="Z562" t="s">
        <v>785</v>
      </c>
      <c r="AA562" t="s">
        <v>786</v>
      </c>
      <c r="AB562" t="s">
        <v>13079</v>
      </c>
      <c r="AC562" t="s">
        <v>781</v>
      </c>
      <c r="AD562" t="s">
        <v>782</v>
      </c>
      <c r="AE562" t="s">
        <v>136</v>
      </c>
      <c r="AF562" t="s">
        <v>121</v>
      </c>
      <c r="AG562" s="6">
        <v>96950</v>
      </c>
      <c r="AH562" t="s">
        <v>122</v>
      </c>
      <c r="AJ562" s="8">
        <v>16702336284</v>
      </c>
      <c r="AL562" t="s">
        <v>787</v>
      </c>
      <c r="BE562" t="str">
        <f>"51-3011.00"</f>
        <v>51-3011.00</v>
      </c>
      <c r="BF562" t="s">
        <v>217</v>
      </c>
      <c r="BG562" t="s">
        <v>13080</v>
      </c>
      <c r="BH562" t="s">
        <v>219</v>
      </c>
      <c r="BI562">
        <v>3</v>
      </c>
      <c r="BJ562">
        <v>3</v>
      </c>
      <c r="BK562" s="1">
        <v>45566</v>
      </c>
      <c r="BL562" s="1">
        <v>45930</v>
      </c>
      <c r="BM562" s="1">
        <v>45600</v>
      </c>
      <c r="BN562" s="1">
        <v>45930</v>
      </c>
      <c r="BO562">
        <v>35</v>
      </c>
      <c r="BP562">
        <v>0</v>
      </c>
      <c r="BQ562">
        <v>7</v>
      </c>
      <c r="BR562">
        <v>7</v>
      </c>
      <c r="BS562">
        <v>0</v>
      </c>
      <c r="BT562">
        <v>7</v>
      </c>
      <c r="BU562">
        <v>7</v>
      </c>
      <c r="BV562">
        <v>7</v>
      </c>
      <c r="BW562" t="str">
        <f>"5:00 AM"</f>
        <v>5:00 AM</v>
      </c>
      <c r="BX562" t="str">
        <f>"12:00 PM"</f>
        <v>12:00 PM</v>
      </c>
      <c r="BY562" t="s">
        <v>133</v>
      </c>
      <c r="BZ562">
        <v>0</v>
      </c>
      <c r="CA562">
        <v>12</v>
      </c>
      <c r="CB562" t="s">
        <v>117</v>
      </c>
      <c r="CD562" s="2" t="s">
        <v>13081</v>
      </c>
      <c r="CE562" t="s">
        <v>781</v>
      </c>
      <c r="CF562" t="s">
        <v>782</v>
      </c>
      <c r="CG562" t="s">
        <v>136</v>
      </c>
      <c r="CH562" t="s">
        <v>121</v>
      </c>
      <c r="CI562" s="6">
        <v>96950</v>
      </c>
      <c r="CJ562" s="10">
        <v>8.64</v>
      </c>
      <c r="CK562" s="10">
        <v>8.64</v>
      </c>
      <c r="CL562" s="10">
        <v>12.96</v>
      </c>
      <c r="CM562" s="10">
        <v>12.96</v>
      </c>
      <c r="CN562" t="s">
        <v>137</v>
      </c>
      <c r="CO562" t="s">
        <v>164</v>
      </c>
      <c r="CP562" t="s">
        <v>138</v>
      </c>
      <c r="CR562" t="s">
        <v>117</v>
      </c>
      <c r="CS562" t="s">
        <v>139</v>
      </c>
      <c r="CT562" t="s">
        <v>140</v>
      </c>
      <c r="CU562" t="s">
        <v>139</v>
      </c>
      <c r="CV562" t="s">
        <v>140</v>
      </c>
      <c r="CW562" t="s">
        <v>139</v>
      </c>
      <c r="CX562" t="s">
        <v>139</v>
      </c>
      <c r="CY562" t="s">
        <v>8091</v>
      </c>
      <c r="CZ562" s="8">
        <v>16702336284</v>
      </c>
      <c r="DA562" t="s">
        <v>787</v>
      </c>
      <c r="DB562" t="s">
        <v>164</v>
      </c>
      <c r="DC562" t="s">
        <v>139</v>
      </c>
      <c r="DD562" t="s">
        <v>117</v>
      </c>
    </row>
    <row r="563" spans="1:114" ht="15" customHeight="1" x14ac:dyDescent="0.35">
      <c r="A563" t="s">
        <v>11127</v>
      </c>
      <c r="B563" t="s">
        <v>115</v>
      </c>
      <c r="C563" s="1">
        <v>45505</v>
      </c>
      <c r="D563" s="1">
        <v>45600</v>
      </c>
      <c r="E563" t="s">
        <v>116</v>
      </c>
      <c r="F563" s="1">
        <v>45564</v>
      </c>
      <c r="G563" t="s">
        <v>139</v>
      </c>
      <c r="H563" t="s">
        <v>117</v>
      </c>
      <c r="I563" t="s">
        <v>117</v>
      </c>
      <c r="J563" t="s">
        <v>11128</v>
      </c>
      <c r="K563" t="s">
        <v>1036</v>
      </c>
      <c r="L563" t="s">
        <v>1037</v>
      </c>
      <c r="N563" t="s">
        <v>120</v>
      </c>
      <c r="O563" t="s">
        <v>121</v>
      </c>
      <c r="P563" s="6">
        <v>96950</v>
      </c>
      <c r="Q563" t="s">
        <v>122</v>
      </c>
      <c r="S563" s="8">
        <v>16702368888</v>
      </c>
      <c r="U563" t="s">
        <v>1038</v>
      </c>
      <c r="V563">
        <v>71391</v>
      </c>
      <c r="W563" t="s">
        <v>124</v>
      </c>
      <c r="Y563" t="s">
        <v>1039</v>
      </c>
      <c r="Z563" t="s">
        <v>1040</v>
      </c>
      <c r="AA563" t="s">
        <v>1041</v>
      </c>
      <c r="AB563" t="s">
        <v>1042</v>
      </c>
      <c r="AC563" t="s">
        <v>1037</v>
      </c>
      <c r="AE563" t="s">
        <v>120</v>
      </c>
      <c r="AF563" t="s">
        <v>121</v>
      </c>
      <c r="AG563" s="6">
        <v>96950</v>
      </c>
      <c r="AH563" t="s">
        <v>122</v>
      </c>
      <c r="AJ563" s="8">
        <v>16702368888</v>
      </c>
      <c r="AL563" t="s">
        <v>3331</v>
      </c>
      <c r="BE563" t="str">
        <f>"17-3029.00"</f>
        <v>17-3029.00</v>
      </c>
      <c r="BF563" t="s">
        <v>11129</v>
      </c>
      <c r="BG563" t="s">
        <v>11130</v>
      </c>
      <c r="BH563" t="s">
        <v>11131</v>
      </c>
      <c r="BI563">
        <v>3</v>
      </c>
      <c r="BK563" s="1">
        <v>45566</v>
      </c>
      <c r="BL563" s="1">
        <v>46660</v>
      </c>
      <c r="BO563">
        <v>35</v>
      </c>
      <c r="BP563">
        <v>0</v>
      </c>
      <c r="BQ563">
        <v>6</v>
      </c>
      <c r="BR563">
        <v>6</v>
      </c>
      <c r="BS563">
        <v>6</v>
      </c>
      <c r="BT563">
        <v>6</v>
      </c>
      <c r="BU563">
        <v>6</v>
      </c>
      <c r="BV563">
        <v>5</v>
      </c>
      <c r="BW563" t="str">
        <f>"5:30 AM"</f>
        <v>5:30 AM</v>
      </c>
      <c r="BX563" t="str">
        <f>"12:00 PM"</f>
        <v>12:00 PM</v>
      </c>
      <c r="BY563" t="s">
        <v>159</v>
      </c>
      <c r="BZ563">
        <v>0</v>
      </c>
      <c r="CA563">
        <v>3</v>
      </c>
      <c r="CB563" t="s">
        <v>117</v>
      </c>
      <c r="CD563" s="2" t="s">
        <v>11132</v>
      </c>
      <c r="CE563" t="s">
        <v>1046</v>
      </c>
      <c r="CG563" t="s">
        <v>120</v>
      </c>
      <c r="CH563" t="s">
        <v>121</v>
      </c>
      <c r="CI563" s="6">
        <v>96950</v>
      </c>
      <c r="CJ563" s="10">
        <v>15.75</v>
      </c>
      <c r="CK563" s="10">
        <v>15.75</v>
      </c>
      <c r="CL563" s="10">
        <v>23.63</v>
      </c>
      <c r="CM563" s="10">
        <v>23.63</v>
      </c>
      <c r="CN563" t="s">
        <v>137</v>
      </c>
      <c r="CO563" t="s">
        <v>133</v>
      </c>
      <c r="CP563" t="s">
        <v>138</v>
      </c>
      <c r="CR563" t="s">
        <v>117</v>
      </c>
      <c r="CS563" t="s">
        <v>139</v>
      </c>
      <c r="CT563" t="s">
        <v>140</v>
      </c>
      <c r="CU563" t="s">
        <v>139</v>
      </c>
      <c r="CV563" t="s">
        <v>140</v>
      </c>
      <c r="CW563" t="s">
        <v>139</v>
      </c>
      <c r="CX563" t="s">
        <v>139</v>
      </c>
      <c r="CY563" s="2" t="s">
        <v>11133</v>
      </c>
      <c r="CZ563" s="8">
        <v>16702368888</v>
      </c>
      <c r="DA563" t="s">
        <v>1048</v>
      </c>
      <c r="DB563" t="s">
        <v>140</v>
      </c>
      <c r="DC563" t="s">
        <v>139</v>
      </c>
      <c r="DD563" t="s">
        <v>117</v>
      </c>
    </row>
    <row r="564" spans="1:114" ht="15" customHeight="1" x14ac:dyDescent="0.35">
      <c r="A564" t="s">
        <v>14248</v>
      </c>
      <c r="B564" t="s">
        <v>166</v>
      </c>
      <c r="C564" s="1">
        <v>45506</v>
      </c>
      <c r="D564" s="1">
        <v>45600</v>
      </c>
      <c r="E564" t="s">
        <v>116</v>
      </c>
      <c r="F564" s="1">
        <v>45564</v>
      </c>
      <c r="G564" t="s">
        <v>117</v>
      </c>
      <c r="H564" t="s">
        <v>117</v>
      </c>
      <c r="I564" t="s">
        <v>117</v>
      </c>
      <c r="J564" t="s">
        <v>6585</v>
      </c>
      <c r="K564" t="s">
        <v>6586</v>
      </c>
      <c r="L564" t="s">
        <v>6587</v>
      </c>
      <c r="M564" t="s">
        <v>6587</v>
      </c>
      <c r="N564" t="s">
        <v>120</v>
      </c>
      <c r="O564" t="s">
        <v>121</v>
      </c>
      <c r="P564" s="6">
        <v>96950</v>
      </c>
      <c r="Q564" t="s">
        <v>122</v>
      </c>
      <c r="S564" s="8">
        <v>16702332288</v>
      </c>
      <c r="U564" t="s">
        <v>6588</v>
      </c>
      <c r="V564">
        <v>812112</v>
      </c>
      <c r="W564" t="s">
        <v>124</v>
      </c>
      <c r="Y564" t="s">
        <v>6589</v>
      </c>
      <c r="Z564" t="s">
        <v>6590</v>
      </c>
      <c r="AA564" t="s">
        <v>6591</v>
      </c>
      <c r="AB564" t="s">
        <v>128</v>
      </c>
      <c r="AC564" t="s">
        <v>6592</v>
      </c>
      <c r="AD564" t="s">
        <v>6587</v>
      </c>
      <c r="AE564" t="s">
        <v>120</v>
      </c>
      <c r="AF564" t="s">
        <v>121</v>
      </c>
      <c r="AG564" s="6">
        <v>96950</v>
      </c>
      <c r="AH564" t="s">
        <v>122</v>
      </c>
      <c r="AJ564" s="8">
        <v>16702332288</v>
      </c>
      <c r="AL564" t="s">
        <v>6593</v>
      </c>
      <c r="BE564" t="str">
        <f>"39-5012.00"</f>
        <v>39-5012.00</v>
      </c>
      <c r="BF564" t="s">
        <v>272</v>
      </c>
      <c r="BG564" t="s">
        <v>6594</v>
      </c>
      <c r="BH564" t="s">
        <v>1948</v>
      </c>
      <c r="BI564">
        <v>2</v>
      </c>
      <c r="BK564" s="1">
        <v>45566</v>
      </c>
      <c r="BL564" s="1">
        <v>45930</v>
      </c>
      <c r="BO564">
        <v>35</v>
      </c>
      <c r="BP564">
        <v>0</v>
      </c>
      <c r="BQ564">
        <v>7</v>
      </c>
      <c r="BR564">
        <v>7</v>
      </c>
      <c r="BS564">
        <v>7</v>
      </c>
      <c r="BT564">
        <v>7</v>
      </c>
      <c r="BU564">
        <v>7</v>
      </c>
      <c r="BV564">
        <v>0</v>
      </c>
      <c r="BW564" t="str">
        <f>"11:00 AM"</f>
        <v>11:00 AM</v>
      </c>
      <c r="BX564" t="str">
        <f>"7:00 PM"</f>
        <v>7:00 PM</v>
      </c>
      <c r="BY564" t="s">
        <v>159</v>
      </c>
      <c r="BZ564">
        <v>0</v>
      </c>
      <c r="CA564">
        <v>12</v>
      </c>
      <c r="CB564" t="s">
        <v>117</v>
      </c>
      <c r="CD564" t="s">
        <v>14249</v>
      </c>
      <c r="CE564" t="s">
        <v>6596</v>
      </c>
      <c r="CF564" t="s">
        <v>6597</v>
      </c>
      <c r="CG564" t="s">
        <v>496</v>
      </c>
      <c r="CH564" t="s">
        <v>121</v>
      </c>
      <c r="CI564" s="6">
        <v>96950</v>
      </c>
      <c r="CJ564" s="10">
        <v>7.98</v>
      </c>
      <c r="CK564" s="10">
        <v>7.98</v>
      </c>
      <c r="CL564" s="10">
        <v>11.97</v>
      </c>
      <c r="CM564" s="10">
        <v>11.97</v>
      </c>
      <c r="CN564" t="s">
        <v>137</v>
      </c>
      <c r="CO564" t="s">
        <v>194</v>
      </c>
      <c r="CP564" t="s">
        <v>138</v>
      </c>
      <c r="CR564" t="s">
        <v>117</v>
      </c>
      <c r="CS564" t="s">
        <v>139</v>
      </c>
      <c r="CT564" t="s">
        <v>140</v>
      </c>
      <c r="CU564" t="s">
        <v>139</v>
      </c>
      <c r="CV564" t="s">
        <v>140</v>
      </c>
      <c r="CW564" t="s">
        <v>139</v>
      </c>
      <c r="CX564" t="s">
        <v>140</v>
      </c>
      <c r="CY564" t="s">
        <v>4354</v>
      </c>
      <c r="CZ564" s="8">
        <v>16702332288</v>
      </c>
      <c r="DA564" t="s">
        <v>6593</v>
      </c>
      <c r="DB564" t="s">
        <v>140</v>
      </c>
      <c r="DC564" t="s">
        <v>139</v>
      </c>
      <c r="DD564" t="s">
        <v>117</v>
      </c>
    </row>
    <row r="565" spans="1:114" ht="15" customHeight="1" x14ac:dyDescent="0.35">
      <c r="A565" t="s">
        <v>14482</v>
      </c>
      <c r="B565" t="s">
        <v>166</v>
      </c>
      <c r="C565" s="1">
        <v>45506</v>
      </c>
      <c r="D565" s="1">
        <v>45600</v>
      </c>
      <c r="E565" t="s">
        <v>116</v>
      </c>
      <c r="F565" s="1">
        <v>45564</v>
      </c>
      <c r="G565" t="s">
        <v>117</v>
      </c>
      <c r="H565" t="s">
        <v>117</v>
      </c>
      <c r="I565" t="s">
        <v>117</v>
      </c>
      <c r="J565" t="s">
        <v>3052</v>
      </c>
      <c r="K565" t="s">
        <v>3053</v>
      </c>
      <c r="L565" t="s">
        <v>3054</v>
      </c>
      <c r="M565" t="s">
        <v>3055</v>
      </c>
      <c r="N565" t="s">
        <v>120</v>
      </c>
      <c r="O565" t="s">
        <v>121</v>
      </c>
      <c r="P565" s="6">
        <v>96950</v>
      </c>
      <c r="Q565" t="s">
        <v>122</v>
      </c>
      <c r="S565" s="8">
        <v>16702872161</v>
      </c>
      <c r="U565" t="s">
        <v>3056</v>
      </c>
      <c r="V565">
        <v>561612</v>
      </c>
      <c r="W565" t="s">
        <v>124</v>
      </c>
      <c r="Y565" t="s">
        <v>3057</v>
      </c>
      <c r="Z565" t="s">
        <v>3058</v>
      </c>
      <c r="AB565" t="s">
        <v>270</v>
      </c>
      <c r="AC565" t="s">
        <v>3059</v>
      </c>
      <c r="AD565" t="s">
        <v>3060</v>
      </c>
      <c r="AE565" t="s">
        <v>120</v>
      </c>
      <c r="AF565" t="s">
        <v>121</v>
      </c>
      <c r="AG565" s="6">
        <v>96950</v>
      </c>
      <c r="AH565" t="s">
        <v>122</v>
      </c>
      <c r="AJ565" s="8">
        <v>16702872161</v>
      </c>
      <c r="AL565" t="s">
        <v>3061</v>
      </c>
      <c r="BE565" t="str">
        <f>"33-9032.00"</f>
        <v>33-9032.00</v>
      </c>
      <c r="BF565" t="s">
        <v>1777</v>
      </c>
      <c r="BG565" t="s">
        <v>3062</v>
      </c>
      <c r="BH565" t="s">
        <v>3063</v>
      </c>
      <c r="BI565">
        <v>4</v>
      </c>
      <c r="BK565" s="1">
        <v>45566</v>
      </c>
      <c r="BL565" s="1">
        <v>45930</v>
      </c>
      <c r="BO565">
        <v>35</v>
      </c>
      <c r="BP565">
        <v>0</v>
      </c>
      <c r="BQ565">
        <v>7</v>
      </c>
      <c r="BR565">
        <v>7</v>
      </c>
      <c r="BS565">
        <v>7</v>
      </c>
      <c r="BT565">
        <v>7</v>
      </c>
      <c r="BU565">
        <v>7</v>
      </c>
      <c r="BV565">
        <v>0</v>
      </c>
      <c r="BW565" t="str">
        <f>"6:00 AM"</f>
        <v>6:00 AM</v>
      </c>
      <c r="BX565" t="str">
        <f>"1:00 PM"</f>
        <v>1:00 PM</v>
      </c>
      <c r="BY565" t="s">
        <v>159</v>
      </c>
      <c r="BZ565">
        <v>0</v>
      </c>
      <c r="CA565">
        <v>12</v>
      </c>
      <c r="CB565" t="s">
        <v>117</v>
      </c>
      <c r="CD565" t="s">
        <v>3064</v>
      </c>
      <c r="CE565" t="s">
        <v>3054</v>
      </c>
      <c r="CF565" t="s">
        <v>3060</v>
      </c>
      <c r="CG565" t="s">
        <v>120</v>
      </c>
      <c r="CH565" t="s">
        <v>121</v>
      </c>
      <c r="CI565" s="6">
        <v>96950</v>
      </c>
      <c r="CJ565" s="10">
        <v>7.96</v>
      </c>
      <c r="CK565" s="10">
        <v>7.96</v>
      </c>
      <c r="CL565" s="10">
        <v>11.94</v>
      </c>
      <c r="CM565" s="10">
        <v>11.94</v>
      </c>
      <c r="CN565" t="s">
        <v>137</v>
      </c>
      <c r="CO565" t="s">
        <v>164</v>
      </c>
      <c r="CP565" t="s">
        <v>138</v>
      </c>
      <c r="CR565" t="s">
        <v>117</v>
      </c>
      <c r="CS565" t="s">
        <v>139</v>
      </c>
      <c r="CT565" t="s">
        <v>140</v>
      </c>
      <c r="CU565" t="s">
        <v>139</v>
      </c>
      <c r="CV565" t="s">
        <v>140</v>
      </c>
      <c r="CW565" t="s">
        <v>139</v>
      </c>
      <c r="CX565" t="s">
        <v>140</v>
      </c>
      <c r="CY565" t="s">
        <v>1107</v>
      </c>
      <c r="CZ565" s="8">
        <v>16702872161</v>
      </c>
      <c r="DA565" t="s">
        <v>14483</v>
      </c>
      <c r="DB565" t="s">
        <v>164</v>
      </c>
      <c r="DC565" t="s">
        <v>139</v>
      </c>
      <c r="DD565" t="s">
        <v>117</v>
      </c>
      <c r="DE565" t="s">
        <v>3057</v>
      </c>
      <c r="DF565" t="s">
        <v>3058</v>
      </c>
      <c r="DH565" t="s">
        <v>3056</v>
      </c>
      <c r="DI565" t="s">
        <v>3066</v>
      </c>
      <c r="DJ565" t="s">
        <v>14483</v>
      </c>
    </row>
    <row r="566" spans="1:114" ht="15" customHeight="1" x14ac:dyDescent="0.35">
      <c r="A566" t="s">
        <v>6598</v>
      </c>
      <c r="B566" t="s">
        <v>144</v>
      </c>
      <c r="C566" s="1">
        <v>45517</v>
      </c>
      <c r="D566" s="1">
        <v>45600</v>
      </c>
      <c r="E566" t="s">
        <v>211</v>
      </c>
      <c r="G566" t="s">
        <v>139</v>
      </c>
      <c r="H566" t="s">
        <v>117</v>
      </c>
      <c r="I566" t="s">
        <v>117</v>
      </c>
      <c r="J566" t="s">
        <v>2319</v>
      </c>
      <c r="K566" t="s">
        <v>2320</v>
      </c>
      <c r="L566" t="s">
        <v>2321</v>
      </c>
      <c r="M566" t="s">
        <v>2322</v>
      </c>
      <c r="N566" t="s">
        <v>136</v>
      </c>
      <c r="O566" t="s">
        <v>121</v>
      </c>
      <c r="P566" s="6">
        <v>96950</v>
      </c>
      <c r="Q566" t="s">
        <v>122</v>
      </c>
      <c r="R566" t="s">
        <v>140</v>
      </c>
      <c r="S566" s="8">
        <v>16702856056</v>
      </c>
      <c r="U566" t="s">
        <v>2323</v>
      </c>
      <c r="V566">
        <v>561210</v>
      </c>
      <c r="W566" t="s">
        <v>124</v>
      </c>
      <c r="Y566" t="s">
        <v>2324</v>
      </c>
      <c r="Z566" t="s">
        <v>2325</v>
      </c>
      <c r="AB566" t="s">
        <v>1656</v>
      </c>
      <c r="AC566" t="s">
        <v>2326</v>
      </c>
      <c r="AD566" t="s">
        <v>2322</v>
      </c>
      <c r="AE566" t="s">
        <v>136</v>
      </c>
      <c r="AF566" t="s">
        <v>121</v>
      </c>
      <c r="AG566" s="6">
        <v>96950</v>
      </c>
      <c r="AH566" t="s">
        <v>122</v>
      </c>
      <c r="AJ566" s="8">
        <v>16702856056</v>
      </c>
      <c r="AL566" t="s">
        <v>2327</v>
      </c>
      <c r="BE566" t="str">
        <f>"49-9071.00"</f>
        <v>49-9071.00</v>
      </c>
      <c r="BF566" t="s">
        <v>156</v>
      </c>
      <c r="BG566" t="s">
        <v>2328</v>
      </c>
      <c r="BH566" t="s">
        <v>2329</v>
      </c>
      <c r="BI566">
        <v>8</v>
      </c>
      <c r="BJ566">
        <v>8</v>
      </c>
      <c r="BK566" s="1">
        <v>45566</v>
      </c>
      <c r="BL566" s="1">
        <v>45930</v>
      </c>
      <c r="BM566" s="1">
        <v>45600</v>
      </c>
      <c r="BN566" s="1">
        <v>45930</v>
      </c>
      <c r="BO566">
        <v>40</v>
      </c>
      <c r="BP566">
        <v>0</v>
      </c>
      <c r="BQ566">
        <v>8</v>
      </c>
      <c r="BR566">
        <v>8</v>
      </c>
      <c r="BS566">
        <v>8</v>
      </c>
      <c r="BT566">
        <v>8</v>
      </c>
      <c r="BU566">
        <v>8</v>
      </c>
      <c r="BV566">
        <v>0</v>
      </c>
      <c r="BW566" t="str">
        <f>"8:00 AM"</f>
        <v>8:00 AM</v>
      </c>
      <c r="BX566" t="str">
        <f>"5:00 PM"</f>
        <v>5:00 PM</v>
      </c>
      <c r="BY566" t="s">
        <v>133</v>
      </c>
      <c r="BZ566">
        <v>0</v>
      </c>
      <c r="CA566">
        <v>12</v>
      </c>
      <c r="CB566" t="s">
        <v>117</v>
      </c>
      <c r="CD566" t="s">
        <v>6599</v>
      </c>
      <c r="CE566" t="s">
        <v>2331</v>
      </c>
      <c r="CF566" t="s">
        <v>136</v>
      </c>
      <c r="CG566" t="s">
        <v>136</v>
      </c>
      <c r="CH566" t="s">
        <v>121</v>
      </c>
      <c r="CI566" s="6">
        <v>96950</v>
      </c>
      <c r="CJ566" s="10">
        <v>9.75</v>
      </c>
      <c r="CK566" s="10">
        <v>9.75</v>
      </c>
      <c r="CL566" s="10">
        <v>14.63</v>
      </c>
      <c r="CM566" s="10">
        <v>14.63</v>
      </c>
      <c r="CN566" t="s">
        <v>137</v>
      </c>
      <c r="CO566" t="s">
        <v>140</v>
      </c>
      <c r="CP566" t="s">
        <v>138</v>
      </c>
      <c r="CR566" t="s">
        <v>117</v>
      </c>
      <c r="CS566" t="s">
        <v>139</v>
      </c>
      <c r="CT566" t="s">
        <v>139</v>
      </c>
      <c r="CU566" t="s">
        <v>139</v>
      </c>
      <c r="CV566" t="s">
        <v>140</v>
      </c>
      <c r="CW566" t="s">
        <v>139</v>
      </c>
      <c r="CX566" t="s">
        <v>140</v>
      </c>
      <c r="CY566" t="s">
        <v>2332</v>
      </c>
      <c r="CZ566" s="8">
        <v>16702856056</v>
      </c>
      <c r="DA566" t="s">
        <v>2327</v>
      </c>
      <c r="DB566" t="s">
        <v>140</v>
      </c>
      <c r="DC566" t="s">
        <v>139</v>
      </c>
      <c r="DD566" t="s">
        <v>117</v>
      </c>
    </row>
    <row r="567" spans="1:114" ht="15" customHeight="1" x14ac:dyDescent="0.35">
      <c r="A567" t="s">
        <v>12724</v>
      </c>
      <c r="B567" t="s">
        <v>166</v>
      </c>
      <c r="C567" s="1">
        <v>45522</v>
      </c>
      <c r="D567" s="1">
        <v>45600</v>
      </c>
      <c r="E567" t="s">
        <v>116</v>
      </c>
      <c r="F567" s="1">
        <v>45564</v>
      </c>
      <c r="G567" t="s">
        <v>117</v>
      </c>
      <c r="H567" t="s">
        <v>117</v>
      </c>
      <c r="I567" t="s">
        <v>117</v>
      </c>
      <c r="J567" t="s">
        <v>3868</v>
      </c>
      <c r="K567" t="s">
        <v>3869</v>
      </c>
      <c r="L567" t="s">
        <v>3870</v>
      </c>
      <c r="M567" t="s">
        <v>140</v>
      </c>
      <c r="N567" t="s">
        <v>136</v>
      </c>
      <c r="O567" t="s">
        <v>121</v>
      </c>
      <c r="P567" s="6">
        <v>96950</v>
      </c>
      <c r="Q567" t="s">
        <v>122</v>
      </c>
      <c r="R567" t="s">
        <v>140</v>
      </c>
      <c r="S567" s="8">
        <v>16702858138</v>
      </c>
      <c r="U567" t="s">
        <v>3871</v>
      </c>
      <c r="V567">
        <v>561720</v>
      </c>
      <c r="W567" t="s">
        <v>124</v>
      </c>
      <c r="Y567" t="s">
        <v>3872</v>
      </c>
      <c r="Z567" t="s">
        <v>3873</v>
      </c>
      <c r="AA567" t="s">
        <v>3874</v>
      </c>
      <c r="AB567" t="s">
        <v>420</v>
      </c>
      <c r="AC567" t="s">
        <v>3870</v>
      </c>
      <c r="AD567" t="s">
        <v>140</v>
      </c>
      <c r="AE567" t="s">
        <v>136</v>
      </c>
      <c r="AF567" t="s">
        <v>121</v>
      </c>
      <c r="AG567" s="6">
        <v>96950</v>
      </c>
      <c r="AH567" t="s">
        <v>122</v>
      </c>
      <c r="AI567" t="s">
        <v>469</v>
      </c>
      <c r="AJ567" s="8">
        <v>16702858138</v>
      </c>
      <c r="AL567" t="s">
        <v>3875</v>
      </c>
      <c r="BE567" t="str">
        <f>"37-2012.00"</f>
        <v>37-2012.00</v>
      </c>
      <c r="BF567" t="s">
        <v>130</v>
      </c>
      <c r="BG567" t="s">
        <v>3876</v>
      </c>
      <c r="BH567" t="s">
        <v>130</v>
      </c>
      <c r="BI567">
        <v>5</v>
      </c>
      <c r="BK567" s="1">
        <v>45566</v>
      </c>
      <c r="BL567" s="1">
        <v>45930</v>
      </c>
      <c r="BO567">
        <v>35</v>
      </c>
      <c r="BP567">
        <v>0</v>
      </c>
      <c r="BQ567">
        <v>7</v>
      </c>
      <c r="BR567">
        <v>7</v>
      </c>
      <c r="BS567">
        <v>7</v>
      </c>
      <c r="BT567">
        <v>7</v>
      </c>
      <c r="BU567">
        <v>7</v>
      </c>
      <c r="BV567">
        <v>0</v>
      </c>
      <c r="BW567" t="str">
        <f>"9:00 AM"</f>
        <v>9:00 AM</v>
      </c>
      <c r="BX567" t="str">
        <f>"5:00 PM"</f>
        <v>5:00 PM</v>
      </c>
      <c r="BY567" t="s">
        <v>133</v>
      </c>
      <c r="BZ567">
        <v>0</v>
      </c>
      <c r="CA567">
        <v>3</v>
      </c>
      <c r="CB567" t="s">
        <v>117</v>
      </c>
      <c r="CD567" t="s">
        <v>3877</v>
      </c>
      <c r="CE567" t="s">
        <v>1353</v>
      </c>
      <c r="CF567" t="s">
        <v>140</v>
      </c>
      <c r="CG567" t="s">
        <v>136</v>
      </c>
      <c r="CH567" t="s">
        <v>121</v>
      </c>
      <c r="CI567" s="6">
        <v>96950</v>
      </c>
      <c r="CJ567" s="10">
        <v>7.77</v>
      </c>
      <c r="CK567" s="10">
        <v>7.77</v>
      </c>
      <c r="CL567" s="10">
        <v>11.65</v>
      </c>
      <c r="CM567" s="10">
        <v>11.65</v>
      </c>
      <c r="CN567" t="s">
        <v>137</v>
      </c>
      <c r="CP567" t="s">
        <v>138</v>
      </c>
      <c r="CR567" t="s">
        <v>117</v>
      </c>
      <c r="CS567" t="s">
        <v>139</v>
      </c>
      <c r="CT567" t="s">
        <v>139</v>
      </c>
      <c r="CU567" t="s">
        <v>139</v>
      </c>
      <c r="CV567" t="s">
        <v>139</v>
      </c>
      <c r="CW567" t="s">
        <v>139</v>
      </c>
      <c r="CX567" t="s">
        <v>140</v>
      </c>
      <c r="CY567" s="2" t="s">
        <v>3878</v>
      </c>
      <c r="CZ567" s="8">
        <v>16702858138</v>
      </c>
      <c r="DA567" t="s">
        <v>3875</v>
      </c>
      <c r="DB567" t="s">
        <v>309</v>
      </c>
      <c r="DC567" t="s">
        <v>139</v>
      </c>
      <c r="DD567" t="s">
        <v>117</v>
      </c>
    </row>
    <row r="568" spans="1:114" ht="15" customHeight="1" x14ac:dyDescent="0.35">
      <c r="A568" t="s">
        <v>15678</v>
      </c>
      <c r="B568" t="s">
        <v>166</v>
      </c>
      <c r="C568" s="1">
        <v>45523</v>
      </c>
      <c r="D568" s="1">
        <v>45600</v>
      </c>
      <c r="E568" t="s">
        <v>116</v>
      </c>
      <c r="F568" s="1">
        <v>45564</v>
      </c>
      <c r="G568" t="s">
        <v>117</v>
      </c>
      <c r="H568" t="s">
        <v>117</v>
      </c>
      <c r="I568" t="s">
        <v>117</v>
      </c>
      <c r="J568" t="s">
        <v>15679</v>
      </c>
      <c r="L568" t="s">
        <v>15680</v>
      </c>
      <c r="N568" t="s">
        <v>120</v>
      </c>
      <c r="O568" t="s">
        <v>121</v>
      </c>
      <c r="P568" s="6">
        <v>96950</v>
      </c>
      <c r="Q568" t="s">
        <v>122</v>
      </c>
      <c r="S568" s="8">
        <v>16709898603</v>
      </c>
      <c r="U568" t="s">
        <v>2065</v>
      </c>
      <c r="V568">
        <v>2383</v>
      </c>
      <c r="W568" t="s">
        <v>124</v>
      </c>
      <c r="Y568" t="s">
        <v>916</v>
      </c>
      <c r="Z568" t="s">
        <v>2066</v>
      </c>
      <c r="AB568" t="s">
        <v>128</v>
      </c>
      <c r="AC568" t="s">
        <v>15680</v>
      </c>
      <c r="AE568" t="s">
        <v>120</v>
      </c>
      <c r="AF568" t="s">
        <v>121</v>
      </c>
      <c r="AG568" s="6">
        <v>96950</v>
      </c>
      <c r="AH568" t="s">
        <v>122</v>
      </c>
      <c r="AJ568" s="8">
        <v>16702356623</v>
      </c>
      <c r="AL568" t="s">
        <v>2072</v>
      </c>
      <c r="BE568" t="str">
        <f>"49-9071.00"</f>
        <v>49-9071.00</v>
      </c>
      <c r="BF568" t="s">
        <v>156</v>
      </c>
      <c r="BG568" t="s">
        <v>15681</v>
      </c>
      <c r="BH568" t="s">
        <v>423</v>
      </c>
      <c r="BI568">
        <v>1</v>
      </c>
      <c r="BK568" s="1">
        <v>45566</v>
      </c>
      <c r="BL568" s="1">
        <v>45930</v>
      </c>
      <c r="BO568">
        <v>38</v>
      </c>
      <c r="BP568">
        <v>0</v>
      </c>
      <c r="BQ568">
        <v>8</v>
      </c>
      <c r="BR568">
        <v>0</v>
      </c>
      <c r="BS568">
        <v>7</v>
      </c>
      <c r="BT568">
        <v>7</v>
      </c>
      <c r="BU568">
        <v>8</v>
      </c>
      <c r="BV568">
        <v>8</v>
      </c>
      <c r="BW568" t="str">
        <f>"9:00 AM"</f>
        <v>9:00 AM</v>
      </c>
      <c r="BX568" t="str">
        <f>"5:00 PM"</f>
        <v>5:00 PM</v>
      </c>
      <c r="BY568" t="s">
        <v>133</v>
      </c>
      <c r="BZ568">
        <v>0</v>
      </c>
      <c r="CA568">
        <v>12</v>
      </c>
      <c r="CB568" t="s">
        <v>117</v>
      </c>
      <c r="CD568" t="s">
        <v>3462</v>
      </c>
      <c r="CE568" t="s">
        <v>15680</v>
      </c>
      <c r="CG568" t="s">
        <v>120</v>
      </c>
      <c r="CH568" t="s">
        <v>121</v>
      </c>
      <c r="CI568" s="6">
        <v>96950</v>
      </c>
      <c r="CJ568" s="10">
        <v>9.75</v>
      </c>
      <c r="CK568" s="10">
        <v>10</v>
      </c>
      <c r="CL568" s="10">
        <v>14.63</v>
      </c>
      <c r="CM568" s="10">
        <v>15</v>
      </c>
      <c r="CN568" t="s">
        <v>137</v>
      </c>
      <c r="CP568" t="s">
        <v>138</v>
      </c>
      <c r="CR568" t="s">
        <v>117</v>
      </c>
      <c r="CS568" t="s">
        <v>139</v>
      </c>
      <c r="CT568" t="s">
        <v>140</v>
      </c>
      <c r="CU568" t="s">
        <v>139</v>
      </c>
      <c r="CV568" t="s">
        <v>140</v>
      </c>
      <c r="CW568" t="s">
        <v>139</v>
      </c>
      <c r="CX568" t="s">
        <v>140</v>
      </c>
      <c r="CY568" t="s">
        <v>15682</v>
      </c>
      <c r="CZ568" s="8">
        <v>16707897385</v>
      </c>
      <c r="DA568" t="s">
        <v>2072</v>
      </c>
      <c r="DB568" t="s">
        <v>140</v>
      </c>
      <c r="DC568" t="s">
        <v>139</v>
      </c>
      <c r="DD568" t="s">
        <v>117</v>
      </c>
    </row>
    <row r="569" spans="1:114" ht="15" customHeight="1" x14ac:dyDescent="0.35">
      <c r="A569" t="s">
        <v>9024</v>
      </c>
      <c r="B569" t="s">
        <v>144</v>
      </c>
      <c r="C569" s="1">
        <v>45524</v>
      </c>
      <c r="D569" s="1">
        <v>45600</v>
      </c>
      <c r="E569" t="s">
        <v>211</v>
      </c>
      <c r="G569" t="s">
        <v>117</v>
      </c>
      <c r="H569" t="s">
        <v>117</v>
      </c>
      <c r="I569" t="s">
        <v>117</v>
      </c>
      <c r="J569" t="s">
        <v>9025</v>
      </c>
      <c r="L569" t="s">
        <v>9026</v>
      </c>
      <c r="M569" t="s">
        <v>9027</v>
      </c>
      <c r="N569" t="s">
        <v>1092</v>
      </c>
      <c r="O569" t="s">
        <v>121</v>
      </c>
      <c r="P569" s="6">
        <v>96950</v>
      </c>
      <c r="Q569" t="s">
        <v>122</v>
      </c>
      <c r="S569" s="8">
        <v>16702351662</v>
      </c>
      <c r="U569" t="s">
        <v>4733</v>
      </c>
      <c r="V569">
        <v>811412</v>
      </c>
      <c r="W569" t="s">
        <v>124</v>
      </c>
      <c r="Y569" t="s">
        <v>1263</v>
      </c>
      <c r="Z569" t="s">
        <v>2690</v>
      </c>
      <c r="AA569" t="s">
        <v>2750</v>
      </c>
      <c r="AB569" t="s">
        <v>4734</v>
      </c>
      <c r="AC569" t="s">
        <v>9026</v>
      </c>
      <c r="AD569" t="s">
        <v>9027</v>
      </c>
      <c r="AE569" t="s">
        <v>1092</v>
      </c>
      <c r="AF569" t="s">
        <v>121</v>
      </c>
      <c r="AG569" s="6">
        <v>96950</v>
      </c>
      <c r="AH569" t="s">
        <v>122</v>
      </c>
      <c r="AJ569" s="8">
        <v>16702351662</v>
      </c>
      <c r="AL569" t="s">
        <v>4735</v>
      </c>
      <c r="BE569" t="str">
        <f>"49-3023.00"</f>
        <v>49-3023.00</v>
      </c>
      <c r="BF569" t="s">
        <v>1119</v>
      </c>
      <c r="BG569" t="s">
        <v>9028</v>
      </c>
      <c r="BH569" t="s">
        <v>7905</v>
      </c>
      <c r="BI569">
        <v>1</v>
      </c>
      <c r="BJ569">
        <v>1</v>
      </c>
      <c r="BK569" s="1">
        <v>45597</v>
      </c>
      <c r="BL569" s="1">
        <v>45961</v>
      </c>
      <c r="BM569" s="1">
        <v>45600</v>
      </c>
      <c r="BN569" s="1">
        <v>45961</v>
      </c>
      <c r="BO569">
        <v>40</v>
      </c>
      <c r="BP569">
        <v>0</v>
      </c>
      <c r="BQ569">
        <v>8</v>
      </c>
      <c r="BR569">
        <v>8</v>
      </c>
      <c r="BS569">
        <v>8</v>
      </c>
      <c r="BT569">
        <v>8</v>
      </c>
      <c r="BU569">
        <v>8</v>
      </c>
      <c r="BV569">
        <v>0</v>
      </c>
      <c r="BW569" t="str">
        <f>"8:00 AM"</f>
        <v>8:00 AM</v>
      </c>
      <c r="BX569" t="str">
        <f>"5:00 PM"</f>
        <v>5:00 PM</v>
      </c>
      <c r="BY569" t="s">
        <v>159</v>
      </c>
      <c r="BZ569">
        <v>0</v>
      </c>
      <c r="CA569">
        <v>12</v>
      </c>
      <c r="CB569" t="s">
        <v>117</v>
      </c>
      <c r="CD569" s="2" t="s">
        <v>9029</v>
      </c>
      <c r="CE569" t="s">
        <v>9026</v>
      </c>
      <c r="CF569" t="s">
        <v>9027</v>
      </c>
      <c r="CG569" t="s">
        <v>120</v>
      </c>
      <c r="CH569" t="s">
        <v>121</v>
      </c>
      <c r="CI569" s="6">
        <v>96950</v>
      </c>
      <c r="CJ569" s="10">
        <v>12.48</v>
      </c>
      <c r="CK569" s="10">
        <v>12.48</v>
      </c>
      <c r="CL569" s="10">
        <v>18.72</v>
      </c>
      <c r="CM569" s="10">
        <v>18.72</v>
      </c>
      <c r="CN569" t="s">
        <v>137</v>
      </c>
      <c r="CP569" t="s">
        <v>138</v>
      </c>
      <c r="CR569" t="s">
        <v>117</v>
      </c>
      <c r="CS569" t="s">
        <v>139</v>
      </c>
      <c r="CT569" t="s">
        <v>140</v>
      </c>
      <c r="CU569" t="s">
        <v>139</v>
      </c>
      <c r="CV569" t="s">
        <v>140</v>
      </c>
      <c r="CW569" t="s">
        <v>139</v>
      </c>
      <c r="CX569" t="s">
        <v>140</v>
      </c>
      <c r="CY569" t="s">
        <v>140</v>
      </c>
      <c r="CZ569" s="8">
        <v>16702351662</v>
      </c>
      <c r="DA569" t="s">
        <v>4735</v>
      </c>
      <c r="DB569" t="s">
        <v>140</v>
      </c>
      <c r="DC569" t="s">
        <v>139</v>
      </c>
      <c r="DD569" t="s">
        <v>117</v>
      </c>
    </row>
    <row r="570" spans="1:114" ht="15" customHeight="1" x14ac:dyDescent="0.35">
      <c r="A570" t="s">
        <v>11083</v>
      </c>
      <c r="B570" t="s">
        <v>294</v>
      </c>
      <c r="C570" s="1">
        <v>45525</v>
      </c>
      <c r="D570" s="1">
        <v>45600</v>
      </c>
      <c r="E570" t="s">
        <v>116</v>
      </c>
      <c r="F570" s="1">
        <v>45658</v>
      </c>
      <c r="G570" t="s">
        <v>117</v>
      </c>
      <c r="H570" t="s">
        <v>117</v>
      </c>
      <c r="I570" t="s">
        <v>117</v>
      </c>
      <c r="J570" t="s">
        <v>347</v>
      </c>
      <c r="K570" t="s">
        <v>348</v>
      </c>
      <c r="L570" t="s">
        <v>349</v>
      </c>
      <c r="M570" t="s">
        <v>350</v>
      </c>
      <c r="N570" t="s">
        <v>136</v>
      </c>
      <c r="O570" t="s">
        <v>121</v>
      </c>
      <c r="P570" s="6">
        <v>96950</v>
      </c>
      <c r="Q570" t="s">
        <v>122</v>
      </c>
      <c r="S570" s="8">
        <v>16702346412</v>
      </c>
      <c r="T570">
        <v>1510</v>
      </c>
      <c r="U570" t="s">
        <v>351</v>
      </c>
      <c r="V570">
        <v>72111</v>
      </c>
      <c r="W570" t="s">
        <v>124</v>
      </c>
      <c r="Y570" t="s">
        <v>352</v>
      </c>
      <c r="Z570" t="s">
        <v>353</v>
      </c>
      <c r="AB570" t="s">
        <v>354</v>
      </c>
      <c r="AC570" t="s">
        <v>349</v>
      </c>
      <c r="AD570" t="s">
        <v>350</v>
      </c>
      <c r="AE570" t="s">
        <v>136</v>
      </c>
      <c r="AF570" t="s">
        <v>121</v>
      </c>
      <c r="AG570" s="6">
        <v>96950</v>
      </c>
      <c r="AH570" t="s">
        <v>122</v>
      </c>
      <c r="AJ570" s="8">
        <v>16702852190</v>
      </c>
      <c r="AL570" t="s">
        <v>356</v>
      </c>
      <c r="BE570" t="str">
        <f>"15-1232.00"</f>
        <v>15-1232.00</v>
      </c>
      <c r="BF570" t="s">
        <v>3284</v>
      </c>
      <c r="BG570" t="s">
        <v>11084</v>
      </c>
      <c r="BH570" t="s">
        <v>11085</v>
      </c>
      <c r="BI570">
        <v>2</v>
      </c>
      <c r="BJ570">
        <v>1</v>
      </c>
      <c r="BK570" s="1">
        <v>45659</v>
      </c>
      <c r="BL570" s="1">
        <v>46023</v>
      </c>
      <c r="BM570" s="1">
        <v>45659</v>
      </c>
      <c r="BN570" s="1">
        <v>46023</v>
      </c>
      <c r="BO570">
        <v>35</v>
      </c>
      <c r="BP570">
        <v>0</v>
      </c>
      <c r="BQ570">
        <v>7</v>
      </c>
      <c r="BR570">
        <v>7</v>
      </c>
      <c r="BS570">
        <v>7</v>
      </c>
      <c r="BT570">
        <v>7</v>
      </c>
      <c r="BU570">
        <v>7</v>
      </c>
      <c r="BV570">
        <v>0</v>
      </c>
      <c r="BW570" t="str">
        <f>"8:00 AM"</f>
        <v>8:00 AM</v>
      </c>
      <c r="BX570" t="str">
        <f>"4:00 PM"</f>
        <v>4:00 PM</v>
      </c>
      <c r="BY570" t="s">
        <v>159</v>
      </c>
      <c r="BZ570">
        <v>0</v>
      </c>
      <c r="CA570">
        <v>12</v>
      </c>
      <c r="CB570" t="s">
        <v>117</v>
      </c>
      <c r="CD570" t="s">
        <v>11086</v>
      </c>
      <c r="CE570" t="s">
        <v>349</v>
      </c>
      <c r="CF570" t="s">
        <v>350</v>
      </c>
      <c r="CG570" t="s">
        <v>136</v>
      </c>
      <c r="CH570" t="s">
        <v>121</v>
      </c>
      <c r="CI570" s="6">
        <v>96950</v>
      </c>
      <c r="CJ570" s="10">
        <v>15.2</v>
      </c>
      <c r="CK570" s="10">
        <v>17</v>
      </c>
      <c r="CL570" s="10">
        <v>22.8</v>
      </c>
      <c r="CM570" s="10">
        <v>25.5</v>
      </c>
      <c r="CN570" t="s">
        <v>137</v>
      </c>
      <c r="CO570" t="s">
        <v>4295</v>
      </c>
      <c r="CP570" t="s">
        <v>138</v>
      </c>
      <c r="CR570" t="s">
        <v>117</v>
      </c>
      <c r="CS570" t="s">
        <v>139</v>
      </c>
      <c r="CT570" t="s">
        <v>140</v>
      </c>
      <c r="CU570" t="s">
        <v>139</v>
      </c>
      <c r="CV570" t="s">
        <v>139</v>
      </c>
      <c r="CW570" t="s">
        <v>139</v>
      </c>
      <c r="CX570" t="s">
        <v>140</v>
      </c>
      <c r="CY570" t="s">
        <v>362</v>
      </c>
      <c r="CZ570" s="8">
        <v>16702346412</v>
      </c>
      <c r="DA570" t="s">
        <v>363</v>
      </c>
      <c r="DB570" t="s">
        <v>292</v>
      </c>
      <c r="DC570" t="s">
        <v>139</v>
      </c>
      <c r="DD570" t="s">
        <v>117</v>
      </c>
      <c r="DE570" t="s">
        <v>352</v>
      </c>
      <c r="DF570" t="s">
        <v>353</v>
      </c>
      <c r="DH570" t="s">
        <v>351</v>
      </c>
      <c r="DI570" t="s">
        <v>4296</v>
      </c>
      <c r="DJ570" t="s">
        <v>356</v>
      </c>
    </row>
    <row r="571" spans="1:114" ht="15" customHeight="1" x14ac:dyDescent="0.35">
      <c r="A571" t="s">
        <v>10953</v>
      </c>
      <c r="B571" t="s">
        <v>144</v>
      </c>
      <c r="C571" s="1">
        <v>45527</v>
      </c>
      <c r="D571" s="1">
        <v>45600</v>
      </c>
      <c r="E571" t="s">
        <v>116</v>
      </c>
      <c r="F571" s="1">
        <v>45597</v>
      </c>
      <c r="G571" t="s">
        <v>117</v>
      </c>
      <c r="H571" t="s">
        <v>117</v>
      </c>
      <c r="I571" t="s">
        <v>117</v>
      </c>
      <c r="J571" t="s">
        <v>3470</v>
      </c>
      <c r="L571" t="s">
        <v>3471</v>
      </c>
      <c r="N571" t="s">
        <v>120</v>
      </c>
      <c r="O571" t="s">
        <v>121</v>
      </c>
      <c r="P571" s="6">
        <v>96950</v>
      </c>
      <c r="Q571" t="s">
        <v>122</v>
      </c>
      <c r="S571" s="8">
        <v>16702886108</v>
      </c>
      <c r="U571" t="s">
        <v>3472</v>
      </c>
      <c r="V571">
        <v>23622</v>
      </c>
      <c r="W571" t="s">
        <v>124</v>
      </c>
      <c r="Y571" t="s">
        <v>1426</v>
      </c>
      <c r="Z571" t="s">
        <v>3473</v>
      </c>
      <c r="AB571" t="s">
        <v>128</v>
      </c>
      <c r="AC571" t="s">
        <v>3474</v>
      </c>
      <c r="AE571" t="s">
        <v>120</v>
      </c>
      <c r="AF571" t="s">
        <v>121</v>
      </c>
      <c r="AG571" s="6">
        <v>96950</v>
      </c>
      <c r="AH571" t="s">
        <v>122</v>
      </c>
      <c r="AJ571" s="8">
        <v>16702886108</v>
      </c>
      <c r="AL571" t="s">
        <v>3475</v>
      </c>
      <c r="BE571" t="str">
        <f>"49-9071.00"</f>
        <v>49-9071.00</v>
      </c>
      <c r="BF571" t="s">
        <v>156</v>
      </c>
      <c r="BG571" t="s">
        <v>6158</v>
      </c>
      <c r="BH571" t="s">
        <v>6159</v>
      </c>
      <c r="BI571">
        <v>10</v>
      </c>
      <c r="BJ571">
        <v>10</v>
      </c>
      <c r="BK571" s="1">
        <v>45599</v>
      </c>
      <c r="BL571" s="1">
        <v>45963</v>
      </c>
      <c r="BM571" s="1">
        <v>45600</v>
      </c>
      <c r="BN571" s="1">
        <v>45963</v>
      </c>
      <c r="BO571">
        <v>40</v>
      </c>
      <c r="BP571">
        <v>0</v>
      </c>
      <c r="BQ571">
        <v>8</v>
      </c>
      <c r="BR571">
        <v>8</v>
      </c>
      <c r="BS571">
        <v>8</v>
      </c>
      <c r="BT571">
        <v>8</v>
      </c>
      <c r="BU571">
        <v>8</v>
      </c>
      <c r="BV571">
        <v>0</v>
      </c>
      <c r="BW571" t="str">
        <f>"8:00 AM"</f>
        <v>8:00 AM</v>
      </c>
      <c r="BX571" t="str">
        <f>"5:00 PM"</f>
        <v>5:00 PM</v>
      </c>
      <c r="BY571" t="s">
        <v>159</v>
      </c>
      <c r="BZ571">
        <v>0</v>
      </c>
      <c r="CA571">
        <v>24</v>
      </c>
      <c r="CB571" t="s">
        <v>117</v>
      </c>
      <c r="CD571" t="s">
        <v>6160</v>
      </c>
      <c r="CE571" t="s">
        <v>3479</v>
      </c>
      <c r="CG571" t="s">
        <v>120</v>
      </c>
      <c r="CH571" t="s">
        <v>121</v>
      </c>
      <c r="CI571" s="6">
        <v>96950</v>
      </c>
      <c r="CJ571" s="10">
        <v>9.75</v>
      </c>
      <c r="CK571" s="10">
        <v>9.75</v>
      </c>
      <c r="CL571" s="10">
        <v>14.63</v>
      </c>
      <c r="CM571" s="10">
        <v>14.63</v>
      </c>
      <c r="CN571" t="s">
        <v>137</v>
      </c>
      <c r="CO571" t="s">
        <v>162</v>
      </c>
      <c r="CP571" t="s">
        <v>209</v>
      </c>
      <c r="CR571" t="s">
        <v>117</v>
      </c>
      <c r="CS571" t="s">
        <v>139</v>
      </c>
      <c r="CT571" t="s">
        <v>139</v>
      </c>
      <c r="CU571" t="s">
        <v>139</v>
      </c>
      <c r="CV571" t="s">
        <v>140</v>
      </c>
      <c r="CW571" t="s">
        <v>139</v>
      </c>
      <c r="CX571" t="s">
        <v>139</v>
      </c>
      <c r="CY571" s="2" t="s">
        <v>10954</v>
      </c>
      <c r="CZ571" s="8">
        <v>16702886108</v>
      </c>
      <c r="DA571" t="s">
        <v>3475</v>
      </c>
      <c r="DB571" t="s">
        <v>164</v>
      </c>
      <c r="DC571" t="s">
        <v>139</v>
      </c>
      <c r="DD571" t="s">
        <v>117</v>
      </c>
      <c r="DE571" t="s">
        <v>1426</v>
      </c>
      <c r="DF571" t="s">
        <v>3481</v>
      </c>
      <c r="DH571" t="s">
        <v>3472</v>
      </c>
      <c r="DI571" t="s">
        <v>3482</v>
      </c>
      <c r="DJ571" t="s">
        <v>3475</v>
      </c>
    </row>
    <row r="572" spans="1:114" ht="15" customHeight="1" x14ac:dyDescent="0.35">
      <c r="A572" t="s">
        <v>16942</v>
      </c>
      <c r="B572" t="s">
        <v>144</v>
      </c>
      <c r="C572" s="1">
        <v>45528</v>
      </c>
      <c r="D572" s="1">
        <v>45600</v>
      </c>
      <c r="E572" t="s">
        <v>116</v>
      </c>
      <c r="F572" s="1">
        <v>45564</v>
      </c>
      <c r="G572" t="s">
        <v>139</v>
      </c>
      <c r="H572" t="s">
        <v>117</v>
      </c>
      <c r="I572" t="s">
        <v>117</v>
      </c>
      <c r="J572" t="s">
        <v>9136</v>
      </c>
      <c r="L572" t="s">
        <v>9137</v>
      </c>
      <c r="M572" t="s">
        <v>9138</v>
      </c>
      <c r="N572" t="s">
        <v>136</v>
      </c>
      <c r="O572" t="s">
        <v>121</v>
      </c>
      <c r="P572" s="6">
        <v>96950</v>
      </c>
      <c r="Q572" t="s">
        <v>122</v>
      </c>
      <c r="R572" t="s">
        <v>121</v>
      </c>
      <c r="S572" s="8">
        <v>16702351231</v>
      </c>
      <c r="U572" t="s">
        <v>9139</v>
      </c>
      <c r="V572">
        <v>445131</v>
      </c>
      <c r="W572" t="s">
        <v>124</v>
      </c>
      <c r="Y572" t="s">
        <v>1855</v>
      </c>
      <c r="Z572" t="s">
        <v>9140</v>
      </c>
      <c r="AB572" t="s">
        <v>128</v>
      </c>
      <c r="AC572" t="s">
        <v>9137</v>
      </c>
      <c r="AD572" t="s">
        <v>9141</v>
      </c>
      <c r="AE572" t="s">
        <v>9142</v>
      </c>
      <c r="AF572" t="s">
        <v>121</v>
      </c>
      <c r="AG572" s="6">
        <v>96950</v>
      </c>
      <c r="AH572" t="s">
        <v>122</v>
      </c>
      <c r="AI572" t="s">
        <v>9143</v>
      </c>
      <c r="AJ572" s="8">
        <v>16702351231</v>
      </c>
      <c r="AL572" t="s">
        <v>9144</v>
      </c>
      <c r="BE572" t="str">
        <f>"11-2022.00"</f>
        <v>11-2022.00</v>
      </c>
      <c r="BF572" t="s">
        <v>2340</v>
      </c>
      <c r="BG572" t="s">
        <v>9145</v>
      </c>
      <c r="BH572" t="s">
        <v>1524</v>
      </c>
      <c r="BI572">
        <v>1</v>
      </c>
      <c r="BJ572">
        <v>1</v>
      </c>
      <c r="BK572" s="1">
        <v>45566</v>
      </c>
      <c r="BL572" s="1">
        <v>46660</v>
      </c>
      <c r="BM572" s="1">
        <v>45600</v>
      </c>
      <c r="BN572" s="1">
        <v>46660</v>
      </c>
      <c r="BO572">
        <v>35</v>
      </c>
      <c r="BP572">
        <v>8</v>
      </c>
      <c r="BQ572">
        <v>0</v>
      </c>
      <c r="BR572">
        <v>7</v>
      </c>
      <c r="BS572">
        <v>5</v>
      </c>
      <c r="BT572">
        <v>5</v>
      </c>
      <c r="BU572">
        <v>5</v>
      </c>
      <c r="BV572">
        <v>5</v>
      </c>
      <c r="BW572" t="str">
        <f>"5:00 PM"</f>
        <v>5:00 PM</v>
      </c>
      <c r="BX572" t="str">
        <f>"10:00 PM"</f>
        <v>10:00 PM</v>
      </c>
      <c r="BY572" t="s">
        <v>588</v>
      </c>
      <c r="BZ572">
        <v>0</v>
      </c>
      <c r="CA572">
        <v>24</v>
      </c>
      <c r="CB572" t="s">
        <v>139</v>
      </c>
      <c r="CC572">
        <v>2</v>
      </c>
      <c r="CD572" s="2" t="s">
        <v>16943</v>
      </c>
      <c r="CE572" t="s">
        <v>9138</v>
      </c>
      <c r="CF572" t="s">
        <v>9137</v>
      </c>
      <c r="CG572" t="s">
        <v>136</v>
      </c>
      <c r="CH572" t="s">
        <v>121</v>
      </c>
      <c r="CI572" s="6">
        <v>96950</v>
      </c>
      <c r="CJ572" s="10">
        <v>18.239999999999998</v>
      </c>
      <c r="CK572" s="10">
        <v>18.239999999999998</v>
      </c>
      <c r="CL572" s="10">
        <v>27.36</v>
      </c>
      <c r="CM572" s="10">
        <v>27.36</v>
      </c>
      <c r="CN572" t="s">
        <v>137</v>
      </c>
      <c r="CO572" t="s">
        <v>140</v>
      </c>
      <c r="CP572" t="s">
        <v>138</v>
      </c>
      <c r="CR572" t="s">
        <v>117</v>
      </c>
      <c r="CS572" t="s">
        <v>139</v>
      </c>
      <c r="CT572" t="s">
        <v>140</v>
      </c>
      <c r="CU572" t="s">
        <v>139</v>
      </c>
      <c r="CV572" t="s">
        <v>140</v>
      </c>
      <c r="CW572" t="s">
        <v>139</v>
      </c>
      <c r="CX572" t="s">
        <v>140</v>
      </c>
      <c r="CY572" t="s">
        <v>9147</v>
      </c>
      <c r="CZ572" s="8">
        <v>16702351231</v>
      </c>
      <c r="DA572" t="s">
        <v>9144</v>
      </c>
      <c r="DB572" t="s">
        <v>140</v>
      </c>
      <c r="DC572" t="s">
        <v>139</v>
      </c>
      <c r="DD572" t="s">
        <v>117</v>
      </c>
    </row>
    <row r="573" spans="1:114" ht="15" customHeight="1" x14ac:dyDescent="0.35">
      <c r="A573" t="s">
        <v>9323</v>
      </c>
      <c r="B573" t="s">
        <v>115</v>
      </c>
      <c r="C573" s="1">
        <v>45530</v>
      </c>
      <c r="D573" s="1">
        <v>45600</v>
      </c>
      <c r="E573" t="s">
        <v>116</v>
      </c>
      <c r="F573" s="1">
        <v>45645</v>
      </c>
      <c r="G573" t="s">
        <v>117</v>
      </c>
      <c r="H573" t="s">
        <v>117</v>
      </c>
      <c r="I573" t="s">
        <v>117</v>
      </c>
      <c r="J573" t="s">
        <v>9126</v>
      </c>
      <c r="K573" t="s">
        <v>9127</v>
      </c>
      <c r="L573" t="s">
        <v>9324</v>
      </c>
      <c r="N573" t="s">
        <v>136</v>
      </c>
      <c r="O573" t="s">
        <v>121</v>
      </c>
      <c r="P573" s="6">
        <v>96950</v>
      </c>
      <c r="Q573" t="s">
        <v>122</v>
      </c>
      <c r="S573" s="8">
        <v>16703227251</v>
      </c>
      <c r="U573" t="s">
        <v>1113</v>
      </c>
      <c r="V573">
        <v>312112</v>
      </c>
      <c r="W573" t="s">
        <v>124</v>
      </c>
      <c r="Y573" t="s">
        <v>1114</v>
      </c>
      <c r="Z573" t="s">
        <v>1115</v>
      </c>
      <c r="AA573" t="s">
        <v>1116</v>
      </c>
      <c r="AB573" t="s">
        <v>1117</v>
      </c>
      <c r="AC573" t="s">
        <v>9325</v>
      </c>
      <c r="AE573" t="s">
        <v>136</v>
      </c>
      <c r="AF573" t="s">
        <v>121</v>
      </c>
      <c r="AG573" s="6">
        <v>96950</v>
      </c>
      <c r="AH573" t="s">
        <v>122</v>
      </c>
      <c r="AJ573" s="8">
        <v>16703227251</v>
      </c>
      <c r="AL573" t="s">
        <v>1118</v>
      </c>
      <c r="BE573" t="str">
        <f>"51-9198.00"</f>
        <v>51-9198.00</v>
      </c>
      <c r="BF573" t="s">
        <v>1393</v>
      </c>
      <c r="BG573" t="s">
        <v>9326</v>
      </c>
      <c r="BH573" t="s">
        <v>9327</v>
      </c>
      <c r="BI573">
        <v>4</v>
      </c>
      <c r="BK573" s="1">
        <v>45647</v>
      </c>
      <c r="BL573" s="1">
        <v>46011</v>
      </c>
      <c r="BO573">
        <v>40</v>
      </c>
      <c r="BP573">
        <v>0</v>
      </c>
      <c r="BQ573">
        <v>8</v>
      </c>
      <c r="BR573">
        <v>8</v>
      </c>
      <c r="BS573">
        <v>8</v>
      </c>
      <c r="BT573">
        <v>8</v>
      </c>
      <c r="BU573">
        <v>8</v>
      </c>
      <c r="BV573">
        <v>0</v>
      </c>
      <c r="BW573" t="str">
        <f>"7:30 AM"</f>
        <v>7:30 AM</v>
      </c>
      <c r="BX573" t="str">
        <f>"4:30 PM"</f>
        <v>4:30 PM</v>
      </c>
      <c r="BY573" t="s">
        <v>159</v>
      </c>
      <c r="BZ573">
        <v>0</v>
      </c>
      <c r="CA573">
        <v>12</v>
      </c>
      <c r="CB573" t="s">
        <v>117</v>
      </c>
      <c r="CD573" t="s">
        <v>9328</v>
      </c>
      <c r="CE573" t="s">
        <v>9324</v>
      </c>
      <c r="CG573" t="s">
        <v>136</v>
      </c>
      <c r="CH573" t="s">
        <v>121</v>
      </c>
      <c r="CI573" s="6">
        <v>96950</v>
      </c>
      <c r="CJ573" s="10">
        <v>8.23</v>
      </c>
      <c r="CK573" s="10">
        <v>8.23</v>
      </c>
      <c r="CL573" s="10">
        <v>0</v>
      </c>
      <c r="CM573" s="10">
        <v>0</v>
      </c>
      <c r="CN573" t="s">
        <v>137</v>
      </c>
      <c r="CO573" t="s">
        <v>393</v>
      </c>
      <c r="CP573" t="s">
        <v>138</v>
      </c>
      <c r="CR573" t="s">
        <v>117</v>
      </c>
      <c r="CS573" t="s">
        <v>139</v>
      </c>
      <c r="CT573" t="s">
        <v>140</v>
      </c>
      <c r="CU573" t="s">
        <v>140</v>
      </c>
      <c r="CV573" t="s">
        <v>140</v>
      </c>
      <c r="CW573" t="s">
        <v>139</v>
      </c>
      <c r="CX573" t="s">
        <v>140</v>
      </c>
      <c r="CY573" t="s">
        <v>8921</v>
      </c>
      <c r="CZ573" s="8">
        <v>16703227251</v>
      </c>
      <c r="DA573" t="s">
        <v>1118</v>
      </c>
      <c r="DB573" t="s">
        <v>140</v>
      </c>
      <c r="DC573" t="s">
        <v>139</v>
      </c>
      <c r="DD573" t="s">
        <v>117</v>
      </c>
    </row>
    <row r="574" spans="1:114" ht="15" customHeight="1" x14ac:dyDescent="0.35">
      <c r="A574" t="s">
        <v>6968</v>
      </c>
      <c r="B574" t="s">
        <v>144</v>
      </c>
      <c r="C574" s="1">
        <v>45533</v>
      </c>
      <c r="D574" s="1">
        <v>45600</v>
      </c>
      <c r="E574" t="s">
        <v>211</v>
      </c>
      <c r="G574" t="s">
        <v>117</v>
      </c>
      <c r="H574" t="s">
        <v>117</v>
      </c>
      <c r="I574" t="s">
        <v>117</v>
      </c>
      <c r="J574" t="s">
        <v>295</v>
      </c>
      <c r="K574" t="s">
        <v>6969</v>
      </c>
      <c r="L574" t="s">
        <v>2834</v>
      </c>
      <c r="N574" t="s">
        <v>136</v>
      </c>
      <c r="O574" t="s">
        <v>121</v>
      </c>
      <c r="P574" s="6">
        <v>96950</v>
      </c>
      <c r="Q574" t="s">
        <v>122</v>
      </c>
      <c r="S574" s="8">
        <v>16702356129</v>
      </c>
      <c r="U574" t="s">
        <v>299</v>
      </c>
      <c r="V574">
        <v>812112</v>
      </c>
      <c r="W574" t="s">
        <v>124</v>
      </c>
      <c r="Y574" t="s">
        <v>300</v>
      </c>
      <c r="Z574" t="s">
        <v>301</v>
      </c>
      <c r="AA574" t="s">
        <v>2835</v>
      </c>
      <c r="AB574" t="s">
        <v>1198</v>
      </c>
      <c r="AC574" t="s">
        <v>2834</v>
      </c>
      <c r="AE574" t="s">
        <v>136</v>
      </c>
      <c r="AF574" t="s">
        <v>121</v>
      </c>
      <c r="AG574" s="6">
        <v>96950</v>
      </c>
      <c r="AH574" t="s">
        <v>122</v>
      </c>
      <c r="AJ574" s="8">
        <v>16702356129</v>
      </c>
      <c r="AL574" t="s">
        <v>6970</v>
      </c>
      <c r="BE574" t="str">
        <f>"39-5012.00"</f>
        <v>39-5012.00</v>
      </c>
      <c r="BF574" t="s">
        <v>272</v>
      </c>
      <c r="BG574" t="s">
        <v>6971</v>
      </c>
      <c r="BH574" t="s">
        <v>6972</v>
      </c>
      <c r="BI574">
        <v>5</v>
      </c>
      <c r="BJ574">
        <v>5</v>
      </c>
      <c r="BK574" s="1">
        <v>45566</v>
      </c>
      <c r="BL574" s="1">
        <v>45930</v>
      </c>
      <c r="BM574" s="1">
        <v>45600</v>
      </c>
      <c r="BN574" s="1">
        <v>45930</v>
      </c>
      <c r="BO574">
        <v>35</v>
      </c>
      <c r="BP574">
        <v>7</v>
      </c>
      <c r="BQ574">
        <v>0</v>
      </c>
      <c r="BR574">
        <v>0</v>
      </c>
      <c r="BS574">
        <v>7</v>
      </c>
      <c r="BT574">
        <v>7</v>
      </c>
      <c r="BU574">
        <v>7</v>
      </c>
      <c r="BV574">
        <v>7</v>
      </c>
      <c r="BW574" t="str">
        <f>"11:00 AM"</f>
        <v>11:00 AM</v>
      </c>
      <c r="BX574" t="str">
        <f>"7:00 PM"</f>
        <v>7:00 PM</v>
      </c>
      <c r="BY574" t="s">
        <v>159</v>
      </c>
      <c r="BZ574">
        <v>0</v>
      </c>
      <c r="CA574">
        <v>12</v>
      </c>
      <c r="CB574" t="s">
        <v>117</v>
      </c>
      <c r="CD574" s="2" t="s">
        <v>6973</v>
      </c>
      <c r="CE574" t="s">
        <v>2839</v>
      </c>
      <c r="CF574" t="s">
        <v>2840</v>
      </c>
      <c r="CG574" t="s">
        <v>136</v>
      </c>
      <c r="CH574" t="s">
        <v>121</v>
      </c>
      <c r="CI574" s="6">
        <v>96950</v>
      </c>
      <c r="CJ574" s="10">
        <v>7.98</v>
      </c>
      <c r="CK574" s="10">
        <v>7.98</v>
      </c>
      <c r="CL574" s="10">
        <v>11.97</v>
      </c>
      <c r="CM574" s="10">
        <v>11.97</v>
      </c>
      <c r="CN574" t="s">
        <v>137</v>
      </c>
      <c r="CP574" t="s">
        <v>138</v>
      </c>
      <c r="CR574" t="s">
        <v>117</v>
      </c>
      <c r="CS574" t="s">
        <v>139</v>
      </c>
      <c r="CT574" t="s">
        <v>140</v>
      </c>
      <c r="CU574" t="s">
        <v>139</v>
      </c>
      <c r="CV574" t="s">
        <v>140</v>
      </c>
      <c r="CW574" t="s">
        <v>139</v>
      </c>
      <c r="CX574" t="s">
        <v>140</v>
      </c>
      <c r="CY574" t="s">
        <v>2696</v>
      </c>
      <c r="CZ574" s="8">
        <v>16702356129</v>
      </c>
      <c r="DA574" t="s">
        <v>303</v>
      </c>
      <c r="DB574" t="s">
        <v>309</v>
      </c>
      <c r="DC574" t="s">
        <v>139</v>
      </c>
      <c r="DD574" t="s">
        <v>117</v>
      </c>
    </row>
    <row r="575" spans="1:114" ht="15" customHeight="1" x14ac:dyDescent="0.35">
      <c r="A575" t="s">
        <v>11230</v>
      </c>
      <c r="B575" t="s">
        <v>144</v>
      </c>
      <c r="C575" s="1">
        <v>45533</v>
      </c>
      <c r="D575" s="1">
        <v>45600</v>
      </c>
      <c r="E575" t="s">
        <v>116</v>
      </c>
      <c r="F575" s="1">
        <v>45687</v>
      </c>
      <c r="G575" t="s">
        <v>117</v>
      </c>
      <c r="H575" t="s">
        <v>117</v>
      </c>
      <c r="I575" t="s">
        <v>117</v>
      </c>
      <c r="J575" t="s">
        <v>2589</v>
      </c>
      <c r="K575" t="s">
        <v>140</v>
      </c>
      <c r="L575" t="s">
        <v>2590</v>
      </c>
      <c r="M575" t="s">
        <v>2591</v>
      </c>
      <c r="N575" t="s">
        <v>551</v>
      </c>
      <c r="O575" t="s">
        <v>121</v>
      </c>
      <c r="P575" s="6">
        <v>96952</v>
      </c>
      <c r="Q575" t="s">
        <v>122</v>
      </c>
      <c r="R575" t="s">
        <v>140</v>
      </c>
      <c r="S575" s="8">
        <v>16704339989</v>
      </c>
      <c r="U575" t="s">
        <v>2592</v>
      </c>
      <c r="V575">
        <v>481111</v>
      </c>
      <c r="W575" t="s">
        <v>124</v>
      </c>
      <c r="Y575" t="s">
        <v>2593</v>
      </c>
      <c r="Z575" t="s">
        <v>2594</v>
      </c>
      <c r="AA575" t="s">
        <v>2595</v>
      </c>
      <c r="AB575" t="s">
        <v>205</v>
      </c>
      <c r="AC575" t="s">
        <v>2590</v>
      </c>
      <c r="AD575" t="s">
        <v>2591</v>
      </c>
      <c r="AE575" t="s">
        <v>551</v>
      </c>
      <c r="AF575" t="s">
        <v>121</v>
      </c>
      <c r="AG575" s="6">
        <v>96952</v>
      </c>
      <c r="AH575" t="s">
        <v>122</v>
      </c>
      <c r="AJ575" s="8">
        <v>16704339989</v>
      </c>
      <c r="AL575" t="s">
        <v>2596</v>
      </c>
      <c r="BE575" t="str">
        <f>"49-9098.00"</f>
        <v>49-9098.00</v>
      </c>
      <c r="BF575" t="s">
        <v>4762</v>
      </c>
      <c r="BG575" t="s">
        <v>11231</v>
      </c>
      <c r="BH575" t="s">
        <v>11232</v>
      </c>
      <c r="BI575">
        <v>1</v>
      </c>
      <c r="BJ575">
        <v>1</v>
      </c>
      <c r="BK575" s="1">
        <v>45689</v>
      </c>
      <c r="BL575" s="1">
        <v>46053</v>
      </c>
      <c r="BM575" s="1">
        <v>45689</v>
      </c>
      <c r="BN575" s="1">
        <v>46053</v>
      </c>
      <c r="BO575">
        <v>40</v>
      </c>
      <c r="BP575">
        <v>0</v>
      </c>
      <c r="BQ575">
        <v>8</v>
      </c>
      <c r="BR575">
        <v>8</v>
      </c>
      <c r="BS575">
        <v>8</v>
      </c>
      <c r="BT575">
        <v>8</v>
      </c>
      <c r="BU575">
        <v>8</v>
      </c>
      <c r="BV575">
        <v>0</v>
      </c>
      <c r="BW575" t="str">
        <f>"8:00 AM"</f>
        <v>8:00 AM</v>
      </c>
      <c r="BX575" t="str">
        <f>"5:00 PM"</f>
        <v>5:00 PM</v>
      </c>
      <c r="BY575" t="s">
        <v>159</v>
      </c>
      <c r="BZ575">
        <v>0</v>
      </c>
      <c r="CA575">
        <v>12</v>
      </c>
      <c r="CB575" t="s">
        <v>117</v>
      </c>
      <c r="CD575" s="2" t="s">
        <v>11233</v>
      </c>
      <c r="CE575" t="s">
        <v>2590</v>
      </c>
      <c r="CF575" t="s">
        <v>2591</v>
      </c>
      <c r="CG575" t="s">
        <v>551</v>
      </c>
      <c r="CH575" t="s">
        <v>121</v>
      </c>
      <c r="CI575" s="6">
        <v>96952</v>
      </c>
      <c r="CJ575" s="10">
        <v>9.2100000000000009</v>
      </c>
      <c r="CK575" s="10">
        <v>9.65</v>
      </c>
      <c r="CL575" s="10">
        <v>0</v>
      </c>
      <c r="CM575" s="10">
        <v>0</v>
      </c>
      <c r="CN575" t="s">
        <v>137</v>
      </c>
      <c r="CO575" t="s">
        <v>140</v>
      </c>
      <c r="CP575" t="s">
        <v>138</v>
      </c>
      <c r="CR575" t="s">
        <v>117</v>
      </c>
      <c r="CS575" t="s">
        <v>139</v>
      </c>
      <c r="CT575" t="s">
        <v>140</v>
      </c>
      <c r="CU575" t="s">
        <v>140</v>
      </c>
      <c r="CV575" t="s">
        <v>139</v>
      </c>
      <c r="CW575" t="s">
        <v>139</v>
      </c>
      <c r="CX575" t="s">
        <v>140</v>
      </c>
      <c r="CY575" t="s">
        <v>2601</v>
      </c>
      <c r="CZ575" s="8">
        <v>16704339989</v>
      </c>
      <c r="DA575" t="s">
        <v>2602</v>
      </c>
      <c r="DB575" t="s">
        <v>140</v>
      </c>
      <c r="DC575" t="s">
        <v>139</v>
      </c>
      <c r="DD575" t="s">
        <v>117</v>
      </c>
    </row>
    <row r="576" spans="1:114" ht="15" customHeight="1" x14ac:dyDescent="0.35">
      <c r="A576" t="s">
        <v>17023</v>
      </c>
      <c r="B576" t="s">
        <v>144</v>
      </c>
      <c r="C576" s="1">
        <v>45536</v>
      </c>
      <c r="D576" s="1">
        <v>45600</v>
      </c>
      <c r="E576" t="s">
        <v>116</v>
      </c>
      <c r="F576" s="1">
        <v>45625</v>
      </c>
      <c r="G576" t="s">
        <v>117</v>
      </c>
      <c r="H576" t="s">
        <v>117</v>
      </c>
      <c r="I576" t="s">
        <v>117</v>
      </c>
      <c r="J576" t="s">
        <v>3586</v>
      </c>
      <c r="K576" t="s">
        <v>4352</v>
      </c>
      <c r="L576" t="s">
        <v>3588</v>
      </c>
      <c r="M576" t="s">
        <v>3589</v>
      </c>
      <c r="N576" t="s">
        <v>120</v>
      </c>
      <c r="O576" t="s">
        <v>121</v>
      </c>
      <c r="P576" s="6">
        <v>96950</v>
      </c>
      <c r="Q576" t="s">
        <v>122</v>
      </c>
      <c r="R576" t="s">
        <v>1677</v>
      </c>
      <c r="S576" s="8">
        <v>16702353481</v>
      </c>
      <c r="U576" t="s">
        <v>3590</v>
      </c>
      <c r="V576">
        <v>811111</v>
      </c>
      <c r="W576" t="s">
        <v>124</v>
      </c>
      <c r="Y576" t="s">
        <v>3591</v>
      </c>
      <c r="Z576" t="s">
        <v>3592</v>
      </c>
      <c r="AA576" t="s">
        <v>3593</v>
      </c>
      <c r="AB576" t="s">
        <v>3594</v>
      </c>
      <c r="AC576" t="s">
        <v>3588</v>
      </c>
      <c r="AD576" t="s">
        <v>3589</v>
      </c>
      <c r="AE576" t="s">
        <v>120</v>
      </c>
      <c r="AF576" t="s">
        <v>121</v>
      </c>
      <c r="AG576" s="6">
        <v>96950</v>
      </c>
      <c r="AH576" t="s">
        <v>122</v>
      </c>
      <c r="AI576" t="s">
        <v>120</v>
      </c>
      <c r="AJ576" s="8">
        <v>16702353481</v>
      </c>
      <c r="AL576" t="s">
        <v>3595</v>
      </c>
      <c r="BE576" t="str">
        <f>"49-9071.00"</f>
        <v>49-9071.00</v>
      </c>
      <c r="BF576" t="s">
        <v>156</v>
      </c>
      <c r="BG576" t="s">
        <v>3596</v>
      </c>
      <c r="BH576" t="s">
        <v>3019</v>
      </c>
      <c r="BI576">
        <v>2</v>
      </c>
      <c r="BJ576">
        <v>2</v>
      </c>
      <c r="BK576" s="1">
        <v>45627</v>
      </c>
      <c r="BL576" s="1">
        <v>45991</v>
      </c>
      <c r="BM576" s="1">
        <v>45627</v>
      </c>
      <c r="BN576" s="1">
        <v>45991</v>
      </c>
      <c r="BO576">
        <v>35</v>
      </c>
      <c r="BP576">
        <v>0</v>
      </c>
      <c r="BQ576">
        <v>7</v>
      </c>
      <c r="BR576">
        <v>7</v>
      </c>
      <c r="BS576">
        <v>7</v>
      </c>
      <c r="BT576">
        <v>7</v>
      </c>
      <c r="BU576">
        <v>7</v>
      </c>
      <c r="BV576">
        <v>0</v>
      </c>
      <c r="BW576" t="str">
        <f>"8:00 AM"</f>
        <v>8:00 AM</v>
      </c>
      <c r="BX576" t="str">
        <f>"4:00 PM"</f>
        <v>4:00 PM</v>
      </c>
      <c r="BY576" t="s">
        <v>133</v>
      </c>
      <c r="BZ576">
        <v>0</v>
      </c>
      <c r="CA576">
        <v>12</v>
      </c>
      <c r="CB576" t="s">
        <v>117</v>
      </c>
      <c r="CD576" t="s">
        <v>3597</v>
      </c>
      <c r="CE576" t="s">
        <v>3588</v>
      </c>
      <c r="CF576" t="s">
        <v>3589</v>
      </c>
      <c r="CG576" t="s">
        <v>120</v>
      </c>
      <c r="CH576" t="s">
        <v>121</v>
      </c>
      <c r="CI576" s="6">
        <v>96950</v>
      </c>
      <c r="CJ576" s="10">
        <v>9.75</v>
      </c>
      <c r="CK576" s="10">
        <v>9.75</v>
      </c>
      <c r="CL576" s="10">
        <v>14.63</v>
      </c>
      <c r="CM576" s="10">
        <v>14.63</v>
      </c>
      <c r="CN576" t="s">
        <v>137</v>
      </c>
      <c r="CO576" t="s">
        <v>140</v>
      </c>
      <c r="CP576" t="s">
        <v>138</v>
      </c>
      <c r="CR576" t="s">
        <v>117</v>
      </c>
      <c r="CS576" t="s">
        <v>139</v>
      </c>
      <c r="CT576" t="s">
        <v>140</v>
      </c>
      <c r="CU576" t="s">
        <v>139</v>
      </c>
      <c r="CV576" t="s">
        <v>140</v>
      </c>
      <c r="CW576" t="s">
        <v>139</v>
      </c>
      <c r="CX576" t="s">
        <v>139</v>
      </c>
      <c r="CY576" t="s">
        <v>6983</v>
      </c>
      <c r="CZ576" s="8">
        <v>16702353481</v>
      </c>
      <c r="DA576" t="s">
        <v>3595</v>
      </c>
      <c r="DB576" t="s">
        <v>140</v>
      </c>
      <c r="DC576" t="s">
        <v>139</v>
      </c>
      <c r="DD576" t="s">
        <v>117</v>
      </c>
      <c r="DE576" t="s">
        <v>2079</v>
      </c>
      <c r="DF576" t="s">
        <v>3599</v>
      </c>
      <c r="DG576" t="s">
        <v>452</v>
      </c>
      <c r="DH576" t="s">
        <v>3590</v>
      </c>
      <c r="DI576" t="s">
        <v>3586</v>
      </c>
      <c r="DJ576" t="s">
        <v>3595</v>
      </c>
    </row>
    <row r="577" spans="1:114" ht="15" customHeight="1" x14ac:dyDescent="0.35">
      <c r="A577" t="s">
        <v>3721</v>
      </c>
      <c r="B577" t="s">
        <v>166</v>
      </c>
      <c r="C577" s="1">
        <v>45538</v>
      </c>
      <c r="D577" s="1">
        <v>45600</v>
      </c>
      <c r="E577" t="s">
        <v>211</v>
      </c>
      <c r="G577" t="s">
        <v>139</v>
      </c>
      <c r="H577" t="s">
        <v>139</v>
      </c>
      <c r="I577" t="s">
        <v>117</v>
      </c>
      <c r="J577" t="s">
        <v>3722</v>
      </c>
      <c r="K577" t="s">
        <v>3723</v>
      </c>
      <c r="L577" t="s">
        <v>3724</v>
      </c>
      <c r="M577" t="s">
        <v>3725</v>
      </c>
      <c r="N577" t="s">
        <v>120</v>
      </c>
      <c r="O577" t="s">
        <v>121</v>
      </c>
      <c r="P577" s="6">
        <v>96950</v>
      </c>
      <c r="Q577" t="s">
        <v>122</v>
      </c>
      <c r="S577" s="8">
        <v>16702854403</v>
      </c>
      <c r="U577" t="s">
        <v>3726</v>
      </c>
      <c r="V577">
        <v>56179</v>
      </c>
      <c r="W577" t="s">
        <v>124</v>
      </c>
      <c r="Y577" t="s">
        <v>3727</v>
      </c>
      <c r="Z577" t="s">
        <v>3728</v>
      </c>
      <c r="AA577" t="s">
        <v>3729</v>
      </c>
      <c r="AB577" t="s">
        <v>657</v>
      </c>
      <c r="AC577" t="s">
        <v>3724</v>
      </c>
      <c r="AD577" t="s">
        <v>3725</v>
      </c>
      <c r="AE577" t="s">
        <v>120</v>
      </c>
      <c r="AF577" t="s">
        <v>121</v>
      </c>
      <c r="AG577" s="6">
        <v>96950</v>
      </c>
      <c r="AH577" t="s">
        <v>122</v>
      </c>
      <c r="AJ577" s="8">
        <v>16702854403</v>
      </c>
      <c r="AL577" t="s">
        <v>3730</v>
      </c>
      <c r="BE577" t="str">
        <f>"49-9071.00"</f>
        <v>49-9071.00</v>
      </c>
      <c r="BF577" t="s">
        <v>156</v>
      </c>
      <c r="BG577" t="s">
        <v>3731</v>
      </c>
      <c r="BH577" t="s">
        <v>3102</v>
      </c>
      <c r="BI577">
        <v>5</v>
      </c>
      <c r="BK577" s="1">
        <v>45566</v>
      </c>
      <c r="BL577" s="1">
        <v>45930</v>
      </c>
      <c r="BO577">
        <v>40</v>
      </c>
      <c r="BP577">
        <v>0</v>
      </c>
      <c r="BQ577">
        <v>8</v>
      </c>
      <c r="BR577">
        <v>8</v>
      </c>
      <c r="BS577">
        <v>8</v>
      </c>
      <c r="BT577">
        <v>8</v>
      </c>
      <c r="BU577">
        <v>8</v>
      </c>
      <c r="BV577">
        <v>0</v>
      </c>
      <c r="BW577" t="str">
        <f>"8:14 AM"</f>
        <v>8:14 AM</v>
      </c>
      <c r="BX577" t="str">
        <f>"5:14 PM"</f>
        <v>5:14 PM</v>
      </c>
      <c r="BY577" t="s">
        <v>159</v>
      </c>
      <c r="BZ577">
        <v>0</v>
      </c>
      <c r="CA577">
        <v>24</v>
      </c>
      <c r="CB577" t="s">
        <v>117</v>
      </c>
      <c r="CD577" t="s">
        <v>3732</v>
      </c>
      <c r="CE577" t="s">
        <v>3724</v>
      </c>
      <c r="CF577" t="s">
        <v>531</v>
      </c>
      <c r="CG577" t="s">
        <v>120</v>
      </c>
      <c r="CH577" t="s">
        <v>121</v>
      </c>
      <c r="CI577" s="6">
        <v>96950</v>
      </c>
      <c r="CJ577" s="10">
        <v>9.75</v>
      </c>
      <c r="CK577" s="10">
        <v>9.75</v>
      </c>
      <c r="CL577" s="10">
        <v>14.63</v>
      </c>
      <c r="CM577" s="10">
        <v>14.63</v>
      </c>
      <c r="CN577" t="s">
        <v>137</v>
      </c>
      <c r="CO577" t="s">
        <v>3733</v>
      </c>
      <c r="CP577" t="s">
        <v>138</v>
      </c>
      <c r="CR577" t="s">
        <v>117</v>
      </c>
      <c r="CS577" t="s">
        <v>139</v>
      </c>
      <c r="CT577" t="s">
        <v>139</v>
      </c>
      <c r="CU577" t="s">
        <v>139</v>
      </c>
      <c r="CV577" t="s">
        <v>140</v>
      </c>
      <c r="CW577" t="s">
        <v>139</v>
      </c>
      <c r="CX577" t="s">
        <v>139</v>
      </c>
      <c r="CY577" t="s">
        <v>3734</v>
      </c>
      <c r="CZ577" s="8">
        <v>16702850063</v>
      </c>
      <c r="DA577" t="s">
        <v>3730</v>
      </c>
      <c r="DB577" t="s">
        <v>140</v>
      </c>
      <c r="DC577" t="s">
        <v>139</v>
      </c>
      <c r="DD577" t="s">
        <v>117</v>
      </c>
    </row>
    <row r="578" spans="1:114" ht="15" customHeight="1" x14ac:dyDescent="0.35">
      <c r="A578" t="s">
        <v>16934</v>
      </c>
      <c r="B578" t="s">
        <v>144</v>
      </c>
      <c r="C578" s="1">
        <v>45539</v>
      </c>
      <c r="D578" s="1">
        <v>45600</v>
      </c>
      <c r="E578" t="s">
        <v>211</v>
      </c>
      <c r="G578" t="s">
        <v>117</v>
      </c>
      <c r="H578" t="s">
        <v>117</v>
      </c>
      <c r="I578" t="s">
        <v>117</v>
      </c>
      <c r="J578" t="s">
        <v>1556</v>
      </c>
      <c r="K578" t="s">
        <v>1556</v>
      </c>
      <c r="L578" t="s">
        <v>1557</v>
      </c>
      <c r="M578" t="s">
        <v>1558</v>
      </c>
      <c r="N578" t="s">
        <v>120</v>
      </c>
      <c r="O578" t="s">
        <v>121</v>
      </c>
      <c r="P578" s="6">
        <v>96950</v>
      </c>
      <c r="Q578" t="s">
        <v>122</v>
      </c>
      <c r="S578" s="8">
        <v>16703223311</v>
      </c>
      <c r="T578">
        <v>4504</v>
      </c>
      <c r="U578" t="s">
        <v>1560</v>
      </c>
      <c r="V578">
        <v>72111</v>
      </c>
      <c r="W578" t="s">
        <v>124</v>
      </c>
      <c r="Y578" t="s">
        <v>1561</v>
      </c>
      <c r="Z578" t="s">
        <v>1562</v>
      </c>
      <c r="AB578" t="s">
        <v>1563</v>
      </c>
      <c r="AC578" t="s">
        <v>1558</v>
      </c>
      <c r="AD578" t="s">
        <v>1559</v>
      </c>
      <c r="AE578" t="s">
        <v>120</v>
      </c>
      <c r="AF578" t="s">
        <v>121</v>
      </c>
      <c r="AG578" s="6">
        <v>96950</v>
      </c>
      <c r="AH578" t="s">
        <v>122</v>
      </c>
      <c r="AJ578" s="8">
        <v>16703223311</v>
      </c>
      <c r="AK578">
        <v>4506</v>
      </c>
      <c r="AL578" t="s">
        <v>1564</v>
      </c>
      <c r="BE578" t="str">
        <f>"13-1151.00"</f>
        <v>13-1151.00</v>
      </c>
      <c r="BF578" t="s">
        <v>16935</v>
      </c>
      <c r="BG578" t="s">
        <v>16936</v>
      </c>
      <c r="BH578" t="s">
        <v>16937</v>
      </c>
      <c r="BI578">
        <v>2</v>
      </c>
      <c r="BJ578">
        <v>2</v>
      </c>
      <c r="BK578" s="1">
        <v>45627</v>
      </c>
      <c r="BL578" s="1">
        <v>45991</v>
      </c>
      <c r="BM578" s="1">
        <v>45627</v>
      </c>
      <c r="BN578" s="1">
        <v>45991</v>
      </c>
      <c r="BO578">
        <v>35</v>
      </c>
      <c r="BP578">
        <v>0</v>
      </c>
      <c r="BQ578">
        <v>7</v>
      </c>
      <c r="BR578">
        <v>7</v>
      </c>
      <c r="BS578">
        <v>7</v>
      </c>
      <c r="BT578">
        <v>7</v>
      </c>
      <c r="BU578">
        <v>7</v>
      </c>
      <c r="BV578">
        <v>0</v>
      </c>
      <c r="BW578" t="str">
        <f>"8:00 AM"</f>
        <v>8:00 AM</v>
      </c>
      <c r="BX578" t="str">
        <f>"5:00 PM"</f>
        <v>5:00 PM</v>
      </c>
      <c r="BY578" t="s">
        <v>588</v>
      </c>
      <c r="BZ578">
        <v>0</v>
      </c>
      <c r="CA578">
        <v>36</v>
      </c>
      <c r="CB578" t="s">
        <v>139</v>
      </c>
      <c r="CC578">
        <v>6</v>
      </c>
      <c r="CD578" s="2" t="s">
        <v>16938</v>
      </c>
      <c r="CE578" t="s">
        <v>1558</v>
      </c>
      <c r="CF578" t="s">
        <v>1559</v>
      </c>
      <c r="CG578" t="s">
        <v>120</v>
      </c>
      <c r="CH578" t="s">
        <v>121</v>
      </c>
      <c r="CI578" s="6">
        <v>96950</v>
      </c>
      <c r="CJ578" s="10">
        <v>17.25</v>
      </c>
      <c r="CK578" s="10">
        <v>21</v>
      </c>
      <c r="CL578" s="10">
        <v>0</v>
      </c>
      <c r="CM578" s="10">
        <v>0</v>
      </c>
      <c r="CN578" t="s">
        <v>137</v>
      </c>
      <c r="CO578" t="s">
        <v>1569</v>
      </c>
      <c r="CP578" t="s">
        <v>138</v>
      </c>
      <c r="CR578" t="s">
        <v>117</v>
      </c>
      <c r="CS578" t="s">
        <v>139</v>
      </c>
      <c r="CT578" t="s">
        <v>140</v>
      </c>
      <c r="CU578" t="s">
        <v>140</v>
      </c>
      <c r="CV578" t="s">
        <v>140</v>
      </c>
      <c r="CW578" t="s">
        <v>139</v>
      </c>
      <c r="CX578" t="s">
        <v>139</v>
      </c>
      <c r="CY578" s="2" t="s">
        <v>9004</v>
      </c>
      <c r="CZ578" s="8">
        <v>16703223311</v>
      </c>
      <c r="DA578" t="s">
        <v>1571</v>
      </c>
      <c r="DB578" t="s">
        <v>1572</v>
      </c>
      <c r="DC578" t="s">
        <v>139</v>
      </c>
      <c r="DD578" t="s">
        <v>117</v>
      </c>
      <c r="DE578" t="s">
        <v>1573</v>
      </c>
      <c r="DF578" t="s">
        <v>1574</v>
      </c>
      <c r="DG578" t="s">
        <v>1108</v>
      </c>
      <c r="DH578" t="s">
        <v>1560</v>
      </c>
      <c r="DI578" t="s">
        <v>1575</v>
      </c>
      <c r="DJ578" t="s">
        <v>1576</v>
      </c>
    </row>
    <row r="579" spans="1:114" ht="15" customHeight="1" x14ac:dyDescent="0.35">
      <c r="A579" t="s">
        <v>14535</v>
      </c>
      <c r="B579" t="s">
        <v>115</v>
      </c>
      <c r="C579" s="1">
        <v>45566</v>
      </c>
      <c r="D579" s="1">
        <v>45600</v>
      </c>
      <c r="E579" t="s">
        <v>116</v>
      </c>
      <c r="F579" s="1">
        <v>45625</v>
      </c>
      <c r="G579" t="s">
        <v>117</v>
      </c>
      <c r="H579" t="s">
        <v>117</v>
      </c>
      <c r="I579" t="s">
        <v>117</v>
      </c>
      <c r="J579" t="s">
        <v>2924</v>
      </c>
      <c r="L579" t="s">
        <v>2925</v>
      </c>
      <c r="M579" t="s">
        <v>2926</v>
      </c>
      <c r="N579" t="s">
        <v>136</v>
      </c>
      <c r="O579" t="s">
        <v>121</v>
      </c>
      <c r="P579" s="6">
        <v>96950</v>
      </c>
      <c r="Q579" t="s">
        <v>122</v>
      </c>
      <c r="S579" s="8">
        <v>16702341795</v>
      </c>
      <c r="U579" t="s">
        <v>2927</v>
      </c>
      <c r="V579">
        <v>56179</v>
      </c>
      <c r="W579" t="s">
        <v>124</v>
      </c>
      <c r="Y579" t="s">
        <v>2928</v>
      </c>
      <c r="Z579" t="s">
        <v>251</v>
      </c>
      <c r="AA579" t="s">
        <v>2929</v>
      </c>
      <c r="AB579" t="s">
        <v>1563</v>
      </c>
      <c r="AC579" t="s">
        <v>3938</v>
      </c>
      <c r="AD579" t="s">
        <v>3939</v>
      </c>
      <c r="AE579" t="s">
        <v>120</v>
      </c>
      <c r="AF579" t="s">
        <v>121</v>
      </c>
      <c r="AG579" s="6">
        <v>96950</v>
      </c>
      <c r="AH579" t="s">
        <v>122</v>
      </c>
      <c r="AJ579" s="8">
        <v>16702341795</v>
      </c>
      <c r="AL579" t="s">
        <v>2930</v>
      </c>
      <c r="BE579" t="str">
        <f>"37-3011.00"</f>
        <v>37-3011.00</v>
      </c>
      <c r="BF579" t="s">
        <v>177</v>
      </c>
      <c r="BG579" t="s">
        <v>7086</v>
      </c>
      <c r="BH579" t="s">
        <v>7087</v>
      </c>
      <c r="BI579">
        <v>3</v>
      </c>
      <c r="BK579" s="1">
        <v>45627</v>
      </c>
      <c r="BL579" s="1">
        <v>45991</v>
      </c>
      <c r="BO579">
        <v>40</v>
      </c>
      <c r="BP579">
        <v>0</v>
      </c>
      <c r="BQ579">
        <v>8</v>
      </c>
      <c r="BR579">
        <v>8</v>
      </c>
      <c r="BS579">
        <v>8</v>
      </c>
      <c r="BT579">
        <v>8</v>
      </c>
      <c r="BU579">
        <v>8</v>
      </c>
      <c r="BV579">
        <v>0</v>
      </c>
      <c r="BW579" t="str">
        <f>"8:00 AM"</f>
        <v>8:00 AM</v>
      </c>
      <c r="BX579" t="str">
        <f>"5:00 PM"</f>
        <v>5:00 PM</v>
      </c>
      <c r="BY579" t="s">
        <v>133</v>
      </c>
      <c r="BZ579">
        <v>0</v>
      </c>
      <c r="CA579">
        <v>3</v>
      </c>
      <c r="CB579" t="s">
        <v>117</v>
      </c>
      <c r="CD579" s="2" t="s">
        <v>7088</v>
      </c>
      <c r="CE579" t="s">
        <v>7089</v>
      </c>
      <c r="CF579" t="s">
        <v>4421</v>
      </c>
      <c r="CG579" t="s">
        <v>1143</v>
      </c>
      <c r="CH579" t="s">
        <v>121</v>
      </c>
      <c r="CI579" s="6">
        <v>96952</v>
      </c>
      <c r="CJ579" s="10">
        <v>8.57</v>
      </c>
      <c r="CK579" s="10">
        <v>10</v>
      </c>
      <c r="CL579" s="10">
        <v>12.86</v>
      </c>
      <c r="CM579" s="10">
        <v>15</v>
      </c>
      <c r="CN579" t="s">
        <v>137</v>
      </c>
      <c r="CO579" t="s">
        <v>133</v>
      </c>
      <c r="CP579" t="s">
        <v>138</v>
      </c>
      <c r="CR579" t="s">
        <v>117</v>
      </c>
      <c r="CS579" t="s">
        <v>139</v>
      </c>
      <c r="CT579" t="s">
        <v>139</v>
      </c>
      <c r="CU579" t="s">
        <v>139</v>
      </c>
      <c r="CV579" t="s">
        <v>140</v>
      </c>
      <c r="CW579" t="s">
        <v>139</v>
      </c>
      <c r="CX579" t="s">
        <v>139</v>
      </c>
      <c r="CY579" t="s">
        <v>5489</v>
      </c>
      <c r="CZ579" s="8">
        <v>16702341795</v>
      </c>
      <c r="DA579" t="s">
        <v>2930</v>
      </c>
      <c r="DB579" t="s">
        <v>2937</v>
      </c>
      <c r="DC579" t="s">
        <v>139</v>
      </c>
      <c r="DD579" t="s">
        <v>117</v>
      </c>
    </row>
    <row r="580" spans="1:114" ht="15" customHeight="1" x14ac:dyDescent="0.35">
      <c r="A580" t="s">
        <v>8871</v>
      </c>
      <c r="B580" t="s">
        <v>278</v>
      </c>
      <c r="C580" s="1">
        <v>45594</v>
      </c>
      <c r="D580" s="1">
        <v>45600</v>
      </c>
      <c r="E580" t="s">
        <v>116</v>
      </c>
      <c r="F580" s="1">
        <v>45776</v>
      </c>
      <c r="G580" t="s">
        <v>139</v>
      </c>
      <c r="H580" t="s">
        <v>117</v>
      </c>
      <c r="I580" t="s">
        <v>117</v>
      </c>
      <c r="J580" t="s">
        <v>8857</v>
      </c>
      <c r="K580" t="s">
        <v>8872</v>
      </c>
      <c r="L580" t="s">
        <v>8859</v>
      </c>
      <c r="N580" t="s">
        <v>222</v>
      </c>
      <c r="O580" t="s">
        <v>121</v>
      </c>
      <c r="P580" s="6">
        <v>96951</v>
      </c>
      <c r="Q580" t="s">
        <v>122</v>
      </c>
      <c r="S580" s="8">
        <v>16705323394</v>
      </c>
      <c r="U580" t="s">
        <v>8860</v>
      </c>
      <c r="V580">
        <v>11121</v>
      </c>
      <c r="W580" t="s">
        <v>124</v>
      </c>
      <c r="Y580" t="s">
        <v>8861</v>
      </c>
      <c r="Z580" t="s">
        <v>8862</v>
      </c>
      <c r="AB580" t="s">
        <v>1656</v>
      </c>
      <c r="AC580" t="s">
        <v>8859</v>
      </c>
      <c r="AE580" t="s">
        <v>222</v>
      </c>
      <c r="AF580" t="s">
        <v>121</v>
      </c>
      <c r="AG580" s="6">
        <v>96951</v>
      </c>
      <c r="AH580" t="s">
        <v>122</v>
      </c>
      <c r="AJ580" s="8">
        <v>16705323394</v>
      </c>
      <c r="AL580" t="s">
        <v>8863</v>
      </c>
      <c r="BE580" t="str">
        <f>"45-2092.00"</f>
        <v>45-2092.00</v>
      </c>
      <c r="BF580" t="s">
        <v>1014</v>
      </c>
      <c r="BG580" t="s">
        <v>8873</v>
      </c>
      <c r="BH580" t="s">
        <v>3539</v>
      </c>
      <c r="BI580">
        <v>2</v>
      </c>
      <c r="BK580" s="1">
        <v>45778</v>
      </c>
      <c r="BL580" s="1">
        <v>46142</v>
      </c>
      <c r="BO580">
        <v>35</v>
      </c>
      <c r="BP580">
        <v>0</v>
      </c>
      <c r="BQ580">
        <v>7</v>
      </c>
      <c r="BR580">
        <v>7</v>
      </c>
      <c r="BS580">
        <v>7</v>
      </c>
      <c r="BT580">
        <v>7</v>
      </c>
      <c r="BU580">
        <v>7</v>
      </c>
      <c r="BV580">
        <v>0</v>
      </c>
      <c r="BW580" t="str">
        <f>"8:00 AM"</f>
        <v>8:00 AM</v>
      </c>
      <c r="BX580" t="str">
        <f>"5:00 PM"</f>
        <v>5:00 PM</v>
      </c>
      <c r="BY580" t="s">
        <v>133</v>
      </c>
      <c r="BZ580">
        <v>0</v>
      </c>
      <c r="CA580">
        <v>3</v>
      </c>
      <c r="CB580" t="s">
        <v>117</v>
      </c>
      <c r="CD580" t="s">
        <v>8874</v>
      </c>
      <c r="CE580" t="s">
        <v>8859</v>
      </c>
      <c r="CG580" t="s">
        <v>222</v>
      </c>
      <c r="CH580" t="s">
        <v>121</v>
      </c>
      <c r="CI580" s="6">
        <v>96951</v>
      </c>
      <c r="CJ580" s="10">
        <v>11.91</v>
      </c>
      <c r="CK580" s="10">
        <v>11.91</v>
      </c>
      <c r="CL580" s="10">
        <v>0</v>
      </c>
      <c r="CM580" s="10">
        <v>0</v>
      </c>
      <c r="CN580" t="s">
        <v>137</v>
      </c>
      <c r="CP580" t="s">
        <v>138</v>
      </c>
      <c r="CR580" t="s">
        <v>117</v>
      </c>
      <c r="CS580" t="s">
        <v>139</v>
      </c>
      <c r="CT580" t="s">
        <v>140</v>
      </c>
      <c r="CU580" t="s">
        <v>140</v>
      </c>
      <c r="CV580" t="s">
        <v>140</v>
      </c>
      <c r="CW580" t="s">
        <v>139</v>
      </c>
      <c r="CX580" t="s">
        <v>140</v>
      </c>
      <c r="CY580" t="s">
        <v>8867</v>
      </c>
      <c r="CZ580" s="8">
        <v>16705323394</v>
      </c>
      <c r="DA580" t="s">
        <v>8868</v>
      </c>
      <c r="DB580" t="s">
        <v>8868</v>
      </c>
      <c r="DC580" t="s">
        <v>139</v>
      </c>
      <c r="DD580" t="s">
        <v>117</v>
      </c>
    </row>
    <row r="581" spans="1:114" ht="15" customHeight="1" x14ac:dyDescent="0.35">
      <c r="A581" t="s">
        <v>8856</v>
      </c>
      <c r="B581" t="s">
        <v>278</v>
      </c>
      <c r="C581" s="1">
        <v>45594</v>
      </c>
      <c r="D581" s="1">
        <v>45600</v>
      </c>
      <c r="E581" t="s">
        <v>116</v>
      </c>
      <c r="F581" s="1">
        <v>45776</v>
      </c>
      <c r="G581" t="s">
        <v>139</v>
      </c>
      <c r="H581" t="s">
        <v>117</v>
      </c>
      <c r="I581" t="s">
        <v>117</v>
      </c>
      <c r="J581" t="s">
        <v>8857</v>
      </c>
      <c r="K581" t="s">
        <v>8858</v>
      </c>
      <c r="L581" t="s">
        <v>8859</v>
      </c>
      <c r="N581" t="s">
        <v>222</v>
      </c>
      <c r="O581" t="s">
        <v>121</v>
      </c>
      <c r="P581" s="6">
        <v>96951</v>
      </c>
      <c r="Q581" t="s">
        <v>122</v>
      </c>
      <c r="S581" s="8">
        <v>16705323394</v>
      </c>
      <c r="U581" t="s">
        <v>8860</v>
      </c>
      <c r="V581">
        <v>45711</v>
      </c>
      <c r="W581" t="s">
        <v>124</v>
      </c>
      <c r="Y581" t="s">
        <v>8861</v>
      </c>
      <c r="Z581" t="s">
        <v>8862</v>
      </c>
      <c r="AB581" t="s">
        <v>1656</v>
      </c>
      <c r="AC581" t="s">
        <v>8859</v>
      </c>
      <c r="AE581" t="s">
        <v>222</v>
      </c>
      <c r="AF581" t="s">
        <v>121</v>
      </c>
      <c r="AG581" s="6">
        <v>96951</v>
      </c>
      <c r="AH581" t="s">
        <v>122</v>
      </c>
      <c r="AJ581" s="8">
        <v>16705323394</v>
      </c>
      <c r="AL581" t="s">
        <v>8863</v>
      </c>
      <c r="BE581" t="str">
        <f>"41-2011.00"</f>
        <v>41-2011.00</v>
      </c>
      <c r="BF581" t="s">
        <v>918</v>
      </c>
      <c r="BG581" t="s">
        <v>8864</v>
      </c>
      <c r="BH581" t="s">
        <v>8865</v>
      </c>
      <c r="BI581">
        <v>1</v>
      </c>
      <c r="BK581" s="1">
        <v>45778</v>
      </c>
      <c r="BL581" s="1">
        <v>46142</v>
      </c>
      <c r="BO581">
        <v>35</v>
      </c>
      <c r="BP581">
        <v>5</v>
      </c>
      <c r="BQ581">
        <v>5</v>
      </c>
      <c r="BR581">
        <v>5</v>
      </c>
      <c r="BS581">
        <v>5</v>
      </c>
      <c r="BT581">
        <v>5</v>
      </c>
      <c r="BU581">
        <v>5</v>
      </c>
      <c r="BV581">
        <v>5</v>
      </c>
      <c r="BW581" t="str">
        <f>"6:30 AM"</f>
        <v>6:30 AM</v>
      </c>
      <c r="BX581" t="str">
        <f>"11:30 AM"</f>
        <v>11:30 AM</v>
      </c>
      <c r="BY581" t="s">
        <v>159</v>
      </c>
      <c r="BZ581">
        <v>0</v>
      </c>
      <c r="CA581">
        <v>12</v>
      </c>
      <c r="CB581" t="s">
        <v>117</v>
      </c>
      <c r="CD581" s="2" t="s">
        <v>8866</v>
      </c>
      <c r="CE581" t="s">
        <v>8859</v>
      </c>
      <c r="CG581" t="s">
        <v>222</v>
      </c>
      <c r="CH581" t="s">
        <v>121</v>
      </c>
      <c r="CI581" s="6">
        <v>96951</v>
      </c>
      <c r="CJ581" s="10">
        <v>7.89</v>
      </c>
      <c r="CK581" s="10">
        <v>7.89</v>
      </c>
      <c r="CL581" s="10">
        <v>0</v>
      </c>
      <c r="CM581" s="10">
        <v>0</v>
      </c>
      <c r="CN581" t="s">
        <v>137</v>
      </c>
      <c r="CP581" t="s">
        <v>138</v>
      </c>
      <c r="CR581" t="s">
        <v>117</v>
      </c>
      <c r="CS581" t="s">
        <v>139</v>
      </c>
      <c r="CT581" t="s">
        <v>140</v>
      </c>
      <c r="CU581" t="s">
        <v>140</v>
      </c>
      <c r="CV581" t="s">
        <v>140</v>
      </c>
      <c r="CW581" t="s">
        <v>139</v>
      </c>
      <c r="CX581" t="s">
        <v>140</v>
      </c>
      <c r="CY581" t="s">
        <v>8867</v>
      </c>
      <c r="CZ581" s="8">
        <v>16705323394</v>
      </c>
      <c r="DA581" t="s">
        <v>8868</v>
      </c>
      <c r="DB581" t="s">
        <v>8868</v>
      </c>
      <c r="DC581" t="s">
        <v>139</v>
      </c>
      <c r="DD581" t="s">
        <v>117</v>
      </c>
    </row>
    <row r="582" spans="1:114" ht="15" customHeight="1" x14ac:dyDescent="0.35">
      <c r="A582" t="s">
        <v>15780</v>
      </c>
      <c r="B582" t="s">
        <v>144</v>
      </c>
      <c r="C582" s="1">
        <v>45470</v>
      </c>
      <c r="D582" s="1">
        <v>45601</v>
      </c>
      <c r="E582" t="s">
        <v>116</v>
      </c>
      <c r="F582" s="1">
        <v>45564</v>
      </c>
      <c r="G582" t="s">
        <v>139</v>
      </c>
      <c r="H582" t="s">
        <v>117</v>
      </c>
      <c r="I582" t="s">
        <v>117</v>
      </c>
      <c r="J582" t="s">
        <v>8925</v>
      </c>
      <c r="L582" t="s">
        <v>3763</v>
      </c>
      <c r="M582" t="s">
        <v>15781</v>
      </c>
      <c r="N582" t="s">
        <v>120</v>
      </c>
      <c r="O582" t="s">
        <v>121</v>
      </c>
      <c r="P582" s="6">
        <v>96950</v>
      </c>
      <c r="Q582" t="s">
        <v>122</v>
      </c>
      <c r="S582" s="8">
        <v>16702351234</v>
      </c>
      <c r="U582" t="s">
        <v>8927</v>
      </c>
      <c r="V582">
        <v>4413</v>
      </c>
      <c r="W582" t="s">
        <v>124</v>
      </c>
      <c r="Y582" t="s">
        <v>8928</v>
      </c>
      <c r="Z582" t="s">
        <v>8929</v>
      </c>
      <c r="AB582" t="s">
        <v>128</v>
      </c>
      <c r="AC582" t="s">
        <v>3763</v>
      </c>
      <c r="AD582" t="s">
        <v>8926</v>
      </c>
      <c r="AE582" t="s">
        <v>120</v>
      </c>
      <c r="AF582" t="s">
        <v>121</v>
      </c>
      <c r="AG582" s="6">
        <v>96950</v>
      </c>
      <c r="AH582" t="s">
        <v>122</v>
      </c>
      <c r="AJ582" s="8">
        <v>16702351234</v>
      </c>
      <c r="AL582" t="s">
        <v>8931</v>
      </c>
      <c r="BE582" t="str">
        <f>"43-3031.00"</f>
        <v>43-3031.00</v>
      </c>
      <c r="BF582" t="s">
        <v>357</v>
      </c>
      <c r="BG582" t="s">
        <v>15782</v>
      </c>
      <c r="BH582" t="s">
        <v>15783</v>
      </c>
      <c r="BI582">
        <v>2</v>
      </c>
      <c r="BJ582">
        <v>2</v>
      </c>
      <c r="BK582" s="1">
        <v>45566</v>
      </c>
      <c r="BL582" s="1">
        <v>46660</v>
      </c>
      <c r="BM582" s="1">
        <v>45601</v>
      </c>
      <c r="BN582" s="1">
        <v>46660</v>
      </c>
      <c r="BO582">
        <v>40</v>
      </c>
      <c r="BP582">
        <v>0</v>
      </c>
      <c r="BQ582">
        <v>8</v>
      </c>
      <c r="BR582">
        <v>8</v>
      </c>
      <c r="BS582">
        <v>8</v>
      </c>
      <c r="BT582">
        <v>8</v>
      </c>
      <c r="BU582">
        <v>8</v>
      </c>
      <c r="BV582">
        <v>0</v>
      </c>
      <c r="BW582" t="str">
        <f>"8:00 AM"</f>
        <v>8:00 AM</v>
      </c>
      <c r="BX582" t="str">
        <f>"5:00 PM"</f>
        <v>5:00 PM</v>
      </c>
      <c r="BY582" t="s">
        <v>159</v>
      </c>
      <c r="BZ582">
        <v>0</v>
      </c>
      <c r="CA582">
        <v>24</v>
      </c>
      <c r="CB582" t="s">
        <v>117</v>
      </c>
      <c r="CD582" t="s">
        <v>15784</v>
      </c>
      <c r="CE582" t="s">
        <v>3763</v>
      </c>
      <c r="CF582" t="s">
        <v>140</v>
      </c>
      <c r="CG582" t="s">
        <v>120</v>
      </c>
      <c r="CH582" t="s">
        <v>121</v>
      </c>
      <c r="CI582" s="6">
        <v>96950</v>
      </c>
      <c r="CJ582" s="10">
        <v>11.43</v>
      </c>
      <c r="CK582" s="10">
        <v>11.43</v>
      </c>
      <c r="CL582" s="10">
        <v>17.149999999999999</v>
      </c>
      <c r="CM582" s="10">
        <v>17.149999999999999</v>
      </c>
      <c r="CN582" t="s">
        <v>137</v>
      </c>
      <c r="CO582" t="s">
        <v>140</v>
      </c>
      <c r="CP582" t="s">
        <v>138</v>
      </c>
      <c r="CR582" t="s">
        <v>117</v>
      </c>
      <c r="CS582" t="s">
        <v>139</v>
      </c>
      <c r="CT582" t="s">
        <v>140</v>
      </c>
      <c r="CU582" t="s">
        <v>139</v>
      </c>
      <c r="CV582" t="s">
        <v>140</v>
      </c>
      <c r="CW582" t="s">
        <v>139</v>
      </c>
      <c r="CX582" t="s">
        <v>140</v>
      </c>
      <c r="CY582" t="s">
        <v>1167</v>
      </c>
      <c r="CZ582" s="8">
        <v>16702351234</v>
      </c>
      <c r="DA582" t="s">
        <v>8931</v>
      </c>
      <c r="DB582" t="s">
        <v>309</v>
      </c>
      <c r="DC582" t="s">
        <v>139</v>
      </c>
      <c r="DD582" t="s">
        <v>117</v>
      </c>
      <c r="DE582" t="s">
        <v>1530</v>
      </c>
      <c r="DF582" t="s">
        <v>1531</v>
      </c>
      <c r="DG582" t="s">
        <v>1532</v>
      </c>
      <c r="DH582" t="s">
        <v>1156</v>
      </c>
      <c r="DI582" t="s">
        <v>1153</v>
      </c>
      <c r="DJ582" t="s">
        <v>1162</v>
      </c>
    </row>
    <row r="583" spans="1:114" ht="15" customHeight="1" x14ac:dyDescent="0.35">
      <c r="A583" t="s">
        <v>15675</v>
      </c>
      <c r="B583" t="s">
        <v>115</v>
      </c>
      <c r="C583" s="1">
        <v>45488</v>
      </c>
      <c r="D583" s="1">
        <v>45601</v>
      </c>
      <c r="E583" t="s">
        <v>116</v>
      </c>
      <c r="F583" s="1">
        <v>45564</v>
      </c>
      <c r="G583" t="s">
        <v>139</v>
      </c>
      <c r="H583" t="s">
        <v>117</v>
      </c>
      <c r="I583" t="s">
        <v>117</v>
      </c>
      <c r="J583" t="s">
        <v>6515</v>
      </c>
      <c r="K583" t="s">
        <v>6515</v>
      </c>
      <c r="L583" t="s">
        <v>6516</v>
      </c>
      <c r="M583" t="s">
        <v>381</v>
      </c>
      <c r="N583" t="s">
        <v>120</v>
      </c>
      <c r="O583" t="s">
        <v>121</v>
      </c>
      <c r="P583" s="6">
        <v>96950</v>
      </c>
      <c r="Q583" t="s">
        <v>122</v>
      </c>
      <c r="S583" s="8">
        <v>16703229282</v>
      </c>
      <c r="U583" t="s">
        <v>1305</v>
      </c>
      <c r="V583">
        <v>332321</v>
      </c>
      <c r="W583" t="s">
        <v>124</v>
      </c>
      <c r="Y583" t="s">
        <v>6517</v>
      </c>
      <c r="Z583" t="s">
        <v>6518</v>
      </c>
      <c r="AA583" t="s">
        <v>1226</v>
      </c>
      <c r="AB583" t="s">
        <v>128</v>
      </c>
      <c r="AC583" t="s">
        <v>6516</v>
      </c>
      <c r="AD583" t="s">
        <v>381</v>
      </c>
      <c r="AE583" t="s">
        <v>120</v>
      </c>
      <c r="AF583" t="s">
        <v>121</v>
      </c>
      <c r="AG583" s="6">
        <v>96950</v>
      </c>
      <c r="AH583" t="s">
        <v>122</v>
      </c>
      <c r="AJ583" s="8">
        <v>16703229282</v>
      </c>
      <c r="AL583" t="s">
        <v>1309</v>
      </c>
      <c r="BE583" t="str">
        <f>"41-4012.00"</f>
        <v>41-4012.00</v>
      </c>
      <c r="BF583" t="s">
        <v>580</v>
      </c>
      <c r="BG583" t="s">
        <v>15676</v>
      </c>
      <c r="BH583" t="s">
        <v>4206</v>
      </c>
      <c r="BI583">
        <v>1</v>
      </c>
      <c r="BK583" s="1">
        <v>45566</v>
      </c>
      <c r="BL583" s="1">
        <v>46660</v>
      </c>
      <c r="BO583">
        <v>40</v>
      </c>
      <c r="BP583">
        <v>0</v>
      </c>
      <c r="BQ583">
        <v>8</v>
      </c>
      <c r="BR583">
        <v>8</v>
      </c>
      <c r="BS583">
        <v>8</v>
      </c>
      <c r="BT583">
        <v>8</v>
      </c>
      <c r="BU583">
        <v>8</v>
      </c>
      <c r="BV583">
        <v>0</v>
      </c>
      <c r="BW583" t="str">
        <f>"8:00 AM"</f>
        <v>8:00 AM</v>
      </c>
      <c r="BX583" t="str">
        <f>"5:00 PM"</f>
        <v>5:00 PM</v>
      </c>
      <c r="BY583" t="s">
        <v>159</v>
      </c>
      <c r="BZ583">
        <v>0</v>
      </c>
      <c r="CA583">
        <v>24</v>
      </c>
      <c r="CB583" t="s">
        <v>117</v>
      </c>
      <c r="CD583" t="s">
        <v>15677</v>
      </c>
      <c r="CE583" t="s">
        <v>6516</v>
      </c>
      <c r="CF583" t="s">
        <v>381</v>
      </c>
      <c r="CG583" t="s">
        <v>120</v>
      </c>
      <c r="CH583" t="s">
        <v>121</v>
      </c>
      <c r="CI583" s="6">
        <v>96950</v>
      </c>
      <c r="CJ583" s="10">
        <v>9.2899999999999991</v>
      </c>
      <c r="CK583" s="10">
        <v>16</v>
      </c>
      <c r="CL583" s="10">
        <v>13.94</v>
      </c>
      <c r="CM583" s="10">
        <v>24</v>
      </c>
      <c r="CN583" t="s">
        <v>137</v>
      </c>
      <c r="CO583" t="s">
        <v>133</v>
      </c>
      <c r="CP583" t="s">
        <v>138</v>
      </c>
      <c r="CR583" t="s">
        <v>117</v>
      </c>
      <c r="CS583" t="s">
        <v>139</v>
      </c>
      <c r="CT583" t="s">
        <v>140</v>
      </c>
      <c r="CU583" t="s">
        <v>139</v>
      </c>
      <c r="CV583" t="s">
        <v>140</v>
      </c>
      <c r="CW583" t="s">
        <v>139</v>
      </c>
      <c r="CX583" t="s">
        <v>140</v>
      </c>
      <c r="CY583" t="s">
        <v>133</v>
      </c>
      <c r="CZ583" s="8">
        <v>16703229282</v>
      </c>
      <c r="DA583" t="s">
        <v>1309</v>
      </c>
      <c r="DB583" t="s">
        <v>140</v>
      </c>
      <c r="DC583" t="s">
        <v>139</v>
      </c>
      <c r="DD583" t="s">
        <v>117</v>
      </c>
    </row>
    <row r="584" spans="1:114" ht="15" customHeight="1" x14ac:dyDescent="0.35">
      <c r="A584" t="s">
        <v>14553</v>
      </c>
      <c r="B584" t="s">
        <v>144</v>
      </c>
      <c r="C584" s="1">
        <v>45489</v>
      </c>
      <c r="D584" s="1">
        <v>45601</v>
      </c>
      <c r="E584" t="s">
        <v>116</v>
      </c>
      <c r="F584" s="1">
        <v>45564</v>
      </c>
      <c r="G584" t="s">
        <v>117</v>
      </c>
      <c r="H584" t="s">
        <v>117</v>
      </c>
      <c r="I584" t="s">
        <v>117</v>
      </c>
      <c r="J584" t="s">
        <v>4503</v>
      </c>
      <c r="K584" t="s">
        <v>4504</v>
      </c>
      <c r="L584" t="s">
        <v>14554</v>
      </c>
      <c r="M584" t="s">
        <v>14555</v>
      </c>
      <c r="N584" t="s">
        <v>120</v>
      </c>
      <c r="O584" t="s">
        <v>121</v>
      </c>
      <c r="P584" s="6">
        <v>96950</v>
      </c>
      <c r="Q584" t="s">
        <v>122</v>
      </c>
      <c r="S584" s="8">
        <v>16702876661</v>
      </c>
      <c r="U584" t="s">
        <v>4507</v>
      </c>
      <c r="V584">
        <v>812113</v>
      </c>
      <c r="W584" t="s">
        <v>124</v>
      </c>
      <c r="Y584" t="s">
        <v>489</v>
      </c>
      <c r="Z584" t="s">
        <v>490</v>
      </c>
      <c r="AB584" t="s">
        <v>2453</v>
      </c>
      <c r="AC584" t="s">
        <v>14554</v>
      </c>
      <c r="AD584" t="s">
        <v>14555</v>
      </c>
      <c r="AE584" t="s">
        <v>120</v>
      </c>
      <c r="AF584" t="s">
        <v>121</v>
      </c>
      <c r="AG584" s="6">
        <v>96950</v>
      </c>
      <c r="AH584" t="s">
        <v>122</v>
      </c>
      <c r="AJ584" s="8">
        <v>16702876661</v>
      </c>
      <c r="AL584" t="s">
        <v>4511</v>
      </c>
      <c r="BE584" t="str">
        <f>"39-5092.00"</f>
        <v>39-5092.00</v>
      </c>
      <c r="BF584" t="s">
        <v>4754</v>
      </c>
      <c r="BG584" t="s">
        <v>14556</v>
      </c>
      <c r="BH584" t="s">
        <v>14557</v>
      </c>
      <c r="BI584">
        <v>2</v>
      </c>
      <c r="BJ584">
        <v>2</v>
      </c>
      <c r="BK584" s="1">
        <v>45566</v>
      </c>
      <c r="BL584" s="1">
        <v>45930</v>
      </c>
      <c r="BM584" s="1">
        <v>45601</v>
      </c>
      <c r="BN584" s="1">
        <v>45930</v>
      </c>
      <c r="BO584">
        <v>40</v>
      </c>
      <c r="BP584">
        <v>7</v>
      </c>
      <c r="BQ584">
        <v>5</v>
      </c>
      <c r="BR584">
        <v>0</v>
      </c>
      <c r="BS584">
        <v>7</v>
      </c>
      <c r="BT584">
        <v>7</v>
      </c>
      <c r="BU584">
        <v>7</v>
      </c>
      <c r="BV584">
        <v>7</v>
      </c>
      <c r="BW584" t="str">
        <f>"11:00 AM"</f>
        <v>11:00 AM</v>
      </c>
      <c r="BX584" t="str">
        <f>"7:00 PM"</f>
        <v>7:00 PM</v>
      </c>
      <c r="BY584" t="s">
        <v>133</v>
      </c>
      <c r="BZ584">
        <v>0</v>
      </c>
      <c r="CA584">
        <v>12</v>
      </c>
      <c r="CB584" t="s">
        <v>117</v>
      </c>
      <c r="CD584" t="s">
        <v>14558</v>
      </c>
      <c r="CE584" t="s">
        <v>14554</v>
      </c>
      <c r="CF584" t="s">
        <v>14555</v>
      </c>
      <c r="CG584" t="s">
        <v>120</v>
      </c>
      <c r="CH584" t="s">
        <v>121</v>
      </c>
      <c r="CI584" s="6">
        <v>96950</v>
      </c>
      <c r="CJ584" s="10">
        <v>9.5399999999999991</v>
      </c>
      <c r="CK584" s="10">
        <v>9.5399999999999991</v>
      </c>
      <c r="CL584" s="10">
        <v>14.31</v>
      </c>
      <c r="CM584" s="10">
        <v>14.31</v>
      </c>
      <c r="CN584" t="s">
        <v>137</v>
      </c>
      <c r="CO584" t="s">
        <v>194</v>
      </c>
      <c r="CP584" t="s">
        <v>138</v>
      </c>
      <c r="CR584" t="s">
        <v>117</v>
      </c>
      <c r="CS584" t="s">
        <v>139</v>
      </c>
      <c r="CT584" t="s">
        <v>139</v>
      </c>
      <c r="CU584" t="s">
        <v>139</v>
      </c>
      <c r="CV584" t="s">
        <v>140</v>
      </c>
      <c r="CW584" t="s">
        <v>139</v>
      </c>
      <c r="CX584" t="s">
        <v>140</v>
      </c>
      <c r="CY584" t="s">
        <v>14559</v>
      </c>
      <c r="CZ584" s="8">
        <v>16702876661</v>
      </c>
      <c r="DA584" t="s">
        <v>4511</v>
      </c>
      <c r="DB584" t="s">
        <v>140</v>
      </c>
      <c r="DC584" t="s">
        <v>139</v>
      </c>
      <c r="DD584" t="s">
        <v>117</v>
      </c>
    </row>
    <row r="585" spans="1:114" ht="15" customHeight="1" x14ac:dyDescent="0.35">
      <c r="A585" t="s">
        <v>8992</v>
      </c>
      <c r="B585" t="s">
        <v>166</v>
      </c>
      <c r="C585" s="1">
        <v>45502</v>
      </c>
      <c r="D585" s="1">
        <v>45601</v>
      </c>
      <c r="E585" t="s">
        <v>211</v>
      </c>
      <c r="G585" t="s">
        <v>117</v>
      </c>
      <c r="H585" t="s">
        <v>117</v>
      </c>
      <c r="I585" t="s">
        <v>117</v>
      </c>
      <c r="J585" t="s">
        <v>2224</v>
      </c>
      <c r="K585" t="s">
        <v>8993</v>
      </c>
      <c r="L585" t="s">
        <v>8994</v>
      </c>
      <c r="M585" t="s">
        <v>5990</v>
      </c>
      <c r="N585" t="s">
        <v>120</v>
      </c>
      <c r="O585" t="s">
        <v>121</v>
      </c>
      <c r="P585" s="6">
        <v>96950</v>
      </c>
      <c r="Q585" t="s">
        <v>122</v>
      </c>
      <c r="R585" t="s">
        <v>652</v>
      </c>
      <c r="S585" s="8">
        <v>16702359981</v>
      </c>
      <c r="U585" t="s">
        <v>8756</v>
      </c>
      <c r="V585">
        <v>561510</v>
      </c>
      <c r="W585" t="s">
        <v>124</v>
      </c>
      <c r="Y585" t="s">
        <v>2229</v>
      </c>
      <c r="Z585" t="s">
        <v>2230</v>
      </c>
      <c r="AA585" t="s">
        <v>140</v>
      </c>
      <c r="AB585" t="s">
        <v>128</v>
      </c>
      <c r="AC585" t="s">
        <v>8994</v>
      </c>
      <c r="AD585" t="s">
        <v>5990</v>
      </c>
      <c r="AE585" t="s">
        <v>120</v>
      </c>
      <c r="AF585" t="s">
        <v>121</v>
      </c>
      <c r="AG585" s="6">
        <v>96950</v>
      </c>
      <c r="AH585" t="s">
        <v>122</v>
      </c>
      <c r="AI585" t="s">
        <v>652</v>
      </c>
      <c r="AJ585" s="8">
        <v>16702359981</v>
      </c>
      <c r="AL585" t="s">
        <v>8995</v>
      </c>
      <c r="BE585" t="str">
        <f>"39-7012.00"</f>
        <v>39-7012.00</v>
      </c>
      <c r="BF585" t="s">
        <v>1706</v>
      </c>
      <c r="BG585" t="s">
        <v>8996</v>
      </c>
      <c r="BH585" t="s">
        <v>8997</v>
      </c>
      <c r="BI585">
        <v>2</v>
      </c>
      <c r="BK585" s="1">
        <v>45566</v>
      </c>
      <c r="BL585" s="1">
        <v>45930</v>
      </c>
      <c r="BO585">
        <v>40</v>
      </c>
      <c r="BP585">
        <v>0</v>
      </c>
      <c r="BQ585">
        <v>8</v>
      </c>
      <c r="BR585">
        <v>8</v>
      </c>
      <c r="BS585">
        <v>8</v>
      </c>
      <c r="BT585">
        <v>8</v>
      </c>
      <c r="BU585">
        <v>8</v>
      </c>
      <c r="BV585">
        <v>0</v>
      </c>
      <c r="BW585" t="str">
        <f>"8:00 AM"</f>
        <v>8:00 AM</v>
      </c>
      <c r="BX585" t="str">
        <f>"5:00 PM"</f>
        <v>5:00 PM</v>
      </c>
      <c r="BY585" t="s">
        <v>133</v>
      </c>
      <c r="BZ585">
        <v>0</v>
      </c>
      <c r="CA585">
        <v>3</v>
      </c>
      <c r="CB585" t="s">
        <v>117</v>
      </c>
      <c r="CD585" s="2" t="s">
        <v>8998</v>
      </c>
      <c r="CE585" t="s">
        <v>8999</v>
      </c>
      <c r="CF585" t="s">
        <v>5990</v>
      </c>
      <c r="CG585" t="s">
        <v>120</v>
      </c>
      <c r="CH585" t="s">
        <v>121</v>
      </c>
      <c r="CI585" s="6">
        <v>96950</v>
      </c>
      <c r="CJ585" s="10">
        <v>10.72</v>
      </c>
      <c r="CK585" s="10">
        <v>11</v>
      </c>
      <c r="CL585" s="10">
        <v>16.079999999999998</v>
      </c>
      <c r="CM585" s="10">
        <v>16.5</v>
      </c>
      <c r="CN585" t="s">
        <v>137</v>
      </c>
      <c r="CO585" t="s">
        <v>140</v>
      </c>
      <c r="CP585" t="s">
        <v>138</v>
      </c>
      <c r="CR585" t="s">
        <v>117</v>
      </c>
      <c r="CS585" t="s">
        <v>139</v>
      </c>
      <c r="CT585" t="s">
        <v>139</v>
      </c>
      <c r="CU585" t="s">
        <v>139</v>
      </c>
      <c r="CV585" t="s">
        <v>140</v>
      </c>
      <c r="CW585" t="s">
        <v>139</v>
      </c>
      <c r="CX585" t="s">
        <v>140</v>
      </c>
      <c r="CY585" t="s">
        <v>664</v>
      </c>
      <c r="CZ585" s="8">
        <v>16702359981</v>
      </c>
      <c r="DA585" t="s">
        <v>2231</v>
      </c>
      <c r="DB585" t="s">
        <v>140</v>
      </c>
      <c r="DC585" t="s">
        <v>139</v>
      </c>
      <c r="DD585" t="s">
        <v>117</v>
      </c>
    </row>
    <row r="586" spans="1:114" ht="15" customHeight="1" x14ac:dyDescent="0.35">
      <c r="A586" t="s">
        <v>15786</v>
      </c>
      <c r="B586" t="s">
        <v>166</v>
      </c>
      <c r="C586" s="1">
        <v>45508</v>
      </c>
      <c r="D586" s="1">
        <v>45601</v>
      </c>
      <c r="E586" t="s">
        <v>211</v>
      </c>
      <c r="G586" t="s">
        <v>117</v>
      </c>
      <c r="H586" t="s">
        <v>117</v>
      </c>
      <c r="I586" t="s">
        <v>117</v>
      </c>
      <c r="J586" t="s">
        <v>14816</v>
      </c>
      <c r="L586" t="s">
        <v>9737</v>
      </c>
      <c r="N586" t="s">
        <v>136</v>
      </c>
      <c r="O586" t="s">
        <v>121</v>
      </c>
      <c r="P586" s="6">
        <v>96950</v>
      </c>
      <c r="Q586" t="s">
        <v>122</v>
      </c>
      <c r="S586" s="8">
        <v>16707896632</v>
      </c>
      <c r="U586" t="s">
        <v>9738</v>
      </c>
      <c r="V586">
        <v>236220</v>
      </c>
      <c r="W586" t="s">
        <v>124</v>
      </c>
      <c r="Y586" t="s">
        <v>9739</v>
      </c>
      <c r="Z586" t="s">
        <v>1523</v>
      </c>
      <c r="AB586" t="s">
        <v>205</v>
      </c>
      <c r="AC586" t="s">
        <v>9737</v>
      </c>
      <c r="AE586" t="s">
        <v>136</v>
      </c>
      <c r="AF586" t="s">
        <v>121</v>
      </c>
      <c r="AG586" s="6">
        <v>96950</v>
      </c>
      <c r="AH586" t="s">
        <v>122</v>
      </c>
      <c r="AJ586" s="8">
        <v>16717773710</v>
      </c>
      <c r="AL586" t="s">
        <v>9740</v>
      </c>
      <c r="BE586" t="str">
        <f>"37-2012.00"</f>
        <v>37-2012.00</v>
      </c>
      <c r="BF586" t="s">
        <v>130</v>
      </c>
      <c r="BG586" t="s">
        <v>15787</v>
      </c>
      <c r="BH586" t="s">
        <v>15788</v>
      </c>
      <c r="BI586">
        <v>2</v>
      </c>
      <c r="BK586" s="1">
        <v>45566</v>
      </c>
      <c r="BL586" s="1">
        <v>45930</v>
      </c>
      <c r="BO586">
        <v>40</v>
      </c>
      <c r="BP586">
        <v>0</v>
      </c>
      <c r="BQ586">
        <v>8</v>
      </c>
      <c r="BR586">
        <v>8</v>
      </c>
      <c r="BS586">
        <v>8</v>
      </c>
      <c r="BT586">
        <v>8</v>
      </c>
      <c r="BU586">
        <v>8</v>
      </c>
      <c r="BV586">
        <v>0</v>
      </c>
      <c r="BW586" t="str">
        <f>"8:00 AM"</f>
        <v>8:00 AM</v>
      </c>
      <c r="BX586" t="str">
        <f>"5:00 PM"</f>
        <v>5:00 PM</v>
      </c>
      <c r="BY586" t="s">
        <v>133</v>
      </c>
      <c r="BZ586">
        <v>3</v>
      </c>
      <c r="CA586">
        <v>3</v>
      </c>
      <c r="CB586" t="s">
        <v>117</v>
      </c>
      <c r="CD586" t="s">
        <v>15789</v>
      </c>
      <c r="CE586" t="s">
        <v>9743</v>
      </c>
      <c r="CF586" t="s">
        <v>9744</v>
      </c>
      <c r="CG586" t="s">
        <v>136</v>
      </c>
      <c r="CH586" t="s">
        <v>121</v>
      </c>
      <c r="CI586" s="6">
        <v>96950</v>
      </c>
      <c r="CJ586" s="10">
        <v>7.77</v>
      </c>
      <c r="CK586" s="10">
        <v>8.5</v>
      </c>
      <c r="CL586" s="10">
        <v>11.66</v>
      </c>
      <c r="CM586" s="10">
        <v>12.75</v>
      </c>
      <c r="CN586" t="s">
        <v>137</v>
      </c>
      <c r="CO586" t="s">
        <v>140</v>
      </c>
      <c r="CP586" t="s">
        <v>138</v>
      </c>
      <c r="CR586" t="s">
        <v>117</v>
      </c>
      <c r="CS586" t="s">
        <v>139</v>
      </c>
      <c r="CT586" t="s">
        <v>140</v>
      </c>
      <c r="CU586" t="s">
        <v>139</v>
      </c>
      <c r="CV586" t="s">
        <v>139</v>
      </c>
      <c r="CW586" t="s">
        <v>139</v>
      </c>
      <c r="CX586" t="s">
        <v>140</v>
      </c>
      <c r="CY586" t="s">
        <v>9745</v>
      </c>
      <c r="CZ586" s="8">
        <v>16707896632</v>
      </c>
      <c r="DA586" t="s">
        <v>9746</v>
      </c>
      <c r="DB586" t="s">
        <v>140</v>
      </c>
      <c r="DC586" t="s">
        <v>139</v>
      </c>
      <c r="DD586" t="s">
        <v>117</v>
      </c>
    </row>
    <row r="587" spans="1:114" ht="15" customHeight="1" x14ac:dyDescent="0.35">
      <c r="A587" t="s">
        <v>14250</v>
      </c>
      <c r="B587" t="s">
        <v>115</v>
      </c>
      <c r="C587" s="1">
        <v>45518</v>
      </c>
      <c r="D587" s="1">
        <v>45601</v>
      </c>
      <c r="E587" t="s">
        <v>116</v>
      </c>
      <c r="F587" s="1">
        <v>45564</v>
      </c>
      <c r="G587" t="s">
        <v>117</v>
      </c>
      <c r="H587" t="s">
        <v>117</v>
      </c>
      <c r="I587" t="s">
        <v>117</v>
      </c>
      <c r="J587" t="s">
        <v>3218</v>
      </c>
      <c r="L587" t="s">
        <v>1667</v>
      </c>
      <c r="M587" t="s">
        <v>1667</v>
      </c>
      <c r="N587" t="s">
        <v>136</v>
      </c>
      <c r="O587" t="s">
        <v>121</v>
      </c>
      <c r="P587" s="6">
        <v>96950</v>
      </c>
      <c r="Q587" t="s">
        <v>122</v>
      </c>
      <c r="S587" s="8">
        <v>16702346445</v>
      </c>
      <c r="T587">
        <v>2263</v>
      </c>
      <c r="U587" t="s">
        <v>3219</v>
      </c>
      <c r="V587">
        <v>53111</v>
      </c>
      <c r="W587" t="s">
        <v>124</v>
      </c>
      <c r="Y587" t="s">
        <v>698</v>
      </c>
      <c r="Z587" t="s">
        <v>699</v>
      </c>
      <c r="AB587" t="s">
        <v>215</v>
      </c>
      <c r="AC587" t="s">
        <v>1667</v>
      </c>
      <c r="AD587" t="s">
        <v>1667</v>
      </c>
      <c r="AE587" t="s">
        <v>136</v>
      </c>
      <c r="AF587" t="s">
        <v>121</v>
      </c>
      <c r="AG587" s="6">
        <v>96950</v>
      </c>
      <c r="AH587" t="s">
        <v>122</v>
      </c>
      <c r="AJ587" s="8">
        <v>16702346445</v>
      </c>
      <c r="AK587">
        <v>2263</v>
      </c>
      <c r="AL587" t="s">
        <v>700</v>
      </c>
      <c r="BE587" t="str">
        <f>"49-9071.00"</f>
        <v>49-9071.00</v>
      </c>
      <c r="BF587" t="s">
        <v>156</v>
      </c>
      <c r="BG587" t="s">
        <v>13121</v>
      </c>
      <c r="BH587" t="s">
        <v>3221</v>
      </c>
      <c r="BI587">
        <v>1</v>
      </c>
      <c r="BK587" s="1">
        <v>45566</v>
      </c>
      <c r="BL587" s="1">
        <v>45930</v>
      </c>
      <c r="BO587">
        <v>40</v>
      </c>
      <c r="BP587">
        <v>0</v>
      </c>
      <c r="BQ587">
        <v>8</v>
      </c>
      <c r="BR587">
        <v>8</v>
      </c>
      <c r="BS587">
        <v>8</v>
      </c>
      <c r="BT587">
        <v>8</v>
      </c>
      <c r="BU587">
        <v>8</v>
      </c>
      <c r="BV587">
        <v>0</v>
      </c>
      <c r="BW587" t="str">
        <f>"8:00 AM"</f>
        <v>8:00 AM</v>
      </c>
      <c r="BX587" t="str">
        <f>"5:00 PM"</f>
        <v>5:00 PM</v>
      </c>
      <c r="BY587" t="s">
        <v>133</v>
      </c>
      <c r="BZ587">
        <v>0</v>
      </c>
      <c r="CA587">
        <v>12</v>
      </c>
      <c r="CB587" t="s">
        <v>117</v>
      </c>
      <c r="CD587" t="s">
        <v>13122</v>
      </c>
      <c r="CE587" t="s">
        <v>1667</v>
      </c>
      <c r="CF587" t="s">
        <v>1667</v>
      </c>
      <c r="CG587" t="s">
        <v>136</v>
      </c>
      <c r="CH587" t="s">
        <v>121</v>
      </c>
      <c r="CI587" s="6">
        <v>96950</v>
      </c>
      <c r="CJ587" s="10">
        <v>9.75</v>
      </c>
      <c r="CK587" s="10">
        <v>11</v>
      </c>
      <c r="CL587" s="10">
        <v>14.63</v>
      </c>
      <c r="CM587" s="10">
        <v>16.5</v>
      </c>
      <c r="CN587" t="s">
        <v>137</v>
      </c>
      <c r="CO587" t="s">
        <v>803</v>
      </c>
      <c r="CP587" t="s">
        <v>138</v>
      </c>
      <c r="CR587" t="s">
        <v>117</v>
      </c>
      <c r="CS587" t="s">
        <v>139</v>
      </c>
      <c r="CT587" t="s">
        <v>140</v>
      </c>
      <c r="CU587" t="s">
        <v>139</v>
      </c>
      <c r="CV587" t="s">
        <v>140</v>
      </c>
      <c r="CW587" t="s">
        <v>139</v>
      </c>
      <c r="CX587" t="s">
        <v>140</v>
      </c>
      <c r="CY587" t="s">
        <v>17419</v>
      </c>
      <c r="CZ587" s="8">
        <v>16702346445</v>
      </c>
      <c r="DA587" t="s">
        <v>700</v>
      </c>
      <c r="DB587" t="s">
        <v>140</v>
      </c>
      <c r="DC587" t="s">
        <v>139</v>
      </c>
      <c r="DD587" t="s">
        <v>117</v>
      </c>
      <c r="DE587" t="s">
        <v>698</v>
      </c>
      <c r="DF587" t="s">
        <v>699</v>
      </c>
      <c r="DH587" t="s">
        <v>3219</v>
      </c>
      <c r="DI587" t="s">
        <v>3218</v>
      </c>
      <c r="DJ587" t="s">
        <v>700</v>
      </c>
    </row>
    <row r="588" spans="1:114" ht="15" customHeight="1" x14ac:dyDescent="0.35">
      <c r="A588" t="s">
        <v>12872</v>
      </c>
      <c r="B588" t="s">
        <v>144</v>
      </c>
      <c r="C588" s="1">
        <v>45519</v>
      </c>
      <c r="D588" s="1">
        <v>45601</v>
      </c>
      <c r="E588" t="s">
        <v>211</v>
      </c>
      <c r="G588" t="s">
        <v>117</v>
      </c>
      <c r="H588" t="s">
        <v>117</v>
      </c>
      <c r="I588" t="s">
        <v>117</v>
      </c>
      <c r="J588" t="s">
        <v>2924</v>
      </c>
      <c r="K588" t="s">
        <v>2924</v>
      </c>
      <c r="L588" t="s">
        <v>2925</v>
      </c>
      <c r="M588" t="s">
        <v>2926</v>
      </c>
      <c r="N588" t="s">
        <v>136</v>
      </c>
      <c r="O588" t="s">
        <v>121</v>
      </c>
      <c r="P588" s="6">
        <v>96950</v>
      </c>
      <c r="Q588" t="s">
        <v>122</v>
      </c>
      <c r="S588" s="8">
        <v>16702341795</v>
      </c>
      <c r="U588" t="s">
        <v>2927</v>
      </c>
      <c r="V588">
        <v>56179</v>
      </c>
      <c r="W588" t="s">
        <v>124</v>
      </c>
      <c r="Y588" t="s">
        <v>2928</v>
      </c>
      <c r="Z588" t="s">
        <v>251</v>
      </c>
      <c r="AA588" t="s">
        <v>2929</v>
      </c>
      <c r="AB588" t="s">
        <v>1563</v>
      </c>
      <c r="AC588" t="s">
        <v>2925</v>
      </c>
      <c r="AD588" t="s">
        <v>2926</v>
      </c>
      <c r="AE588" t="s">
        <v>120</v>
      </c>
      <c r="AF588" t="s">
        <v>121</v>
      </c>
      <c r="AG588" s="6">
        <v>96950</v>
      </c>
      <c r="AH588" t="s">
        <v>122</v>
      </c>
      <c r="AJ588" s="8">
        <v>16702341795</v>
      </c>
      <c r="AL588" t="s">
        <v>2930</v>
      </c>
      <c r="BE588" t="str">
        <f>"49-9071.00"</f>
        <v>49-9071.00</v>
      </c>
      <c r="BF588" t="s">
        <v>156</v>
      </c>
      <c r="BG588" t="s">
        <v>4103</v>
      </c>
      <c r="BH588" t="s">
        <v>964</v>
      </c>
      <c r="BI588">
        <v>4</v>
      </c>
      <c r="BJ588">
        <v>4</v>
      </c>
      <c r="BK588" s="1">
        <v>45597</v>
      </c>
      <c r="BL588" s="1">
        <v>45961</v>
      </c>
      <c r="BM588" s="1">
        <v>45601</v>
      </c>
      <c r="BN588" s="1">
        <v>45961</v>
      </c>
      <c r="BO588">
        <v>40</v>
      </c>
      <c r="BP588">
        <v>0</v>
      </c>
      <c r="BQ588">
        <v>8</v>
      </c>
      <c r="BR588">
        <v>8</v>
      </c>
      <c r="BS588">
        <v>8</v>
      </c>
      <c r="BT588">
        <v>8</v>
      </c>
      <c r="BU588">
        <v>8</v>
      </c>
      <c r="BV588">
        <v>0</v>
      </c>
      <c r="BW588" t="str">
        <f>"8:00 AM"</f>
        <v>8:00 AM</v>
      </c>
      <c r="BX588" t="str">
        <f>"5:00 PM"</f>
        <v>5:00 PM</v>
      </c>
      <c r="BY588" t="s">
        <v>159</v>
      </c>
      <c r="BZ588">
        <v>0</v>
      </c>
      <c r="CA588">
        <v>12</v>
      </c>
      <c r="CB588" t="s">
        <v>117</v>
      </c>
      <c r="CD588" t="s">
        <v>4107</v>
      </c>
      <c r="CE588" t="s">
        <v>2925</v>
      </c>
      <c r="CF588" t="s">
        <v>2926</v>
      </c>
      <c r="CG588" t="s">
        <v>136</v>
      </c>
      <c r="CH588" t="s">
        <v>121</v>
      </c>
      <c r="CI588" s="6">
        <v>96950</v>
      </c>
      <c r="CJ588" s="10">
        <v>9.75</v>
      </c>
      <c r="CK588" s="10">
        <v>10.25</v>
      </c>
      <c r="CL588" s="10">
        <v>14.63</v>
      </c>
      <c r="CM588" s="10">
        <v>15.38</v>
      </c>
      <c r="CN588" t="s">
        <v>137</v>
      </c>
      <c r="CO588" t="s">
        <v>133</v>
      </c>
      <c r="CP588" t="s">
        <v>138</v>
      </c>
      <c r="CR588" t="s">
        <v>139</v>
      </c>
      <c r="CS588" t="s">
        <v>139</v>
      </c>
      <c r="CT588" t="s">
        <v>139</v>
      </c>
      <c r="CU588" t="s">
        <v>139</v>
      </c>
      <c r="CV588" t="s">
        <v>140</v>
      </c>
      <c r="CW588" t="s">
        <v>139</v>
      </c>
      <c r="CX588" t="s">
        <v>139</v>
      </c>
      <c r="CY588" t="s">
        <v>2943</v>
      </c>
      <c r="CZ588" s="8">
        <v>16702341795</v>
      </c>
      <c r="DA588" t="s">
        <v>2930</v>
      </c>
      <c r="DB588" t="s">
        <v>2937</v>
      </c>
      <c r="DC588" t="s">
        <v>139</v>
      </c>
      <c r="DD588" t="s">
        <v>117</v>
      </c>
    </row>
    <row r="589" spans="1:114" ht="15" customHeight="1" x14ac:dyDescent="0.35">
      <c r="A589" t="s">
        <v>6526</v>
      </c>
      <c r="B589" t="s">
        <v>144</v>
      </c>
      <c r="C589" s="1">
        <v>45519</v>
      </c>
      <c r="D589" s="1">
        <v>45601</v>
      </c>
      <c r="E589" t="s">
        <v>116</v>
      </c>
      <c r="F589" s="1">
        <v>45656</v>
      </c>
      <c r="G589" t="s">
        <v>117</v>
      </c>
      <c r="H589" t="s">
        <v>117</v>
      </c>
      <c r="I589" t="s">
        <v>117</v>
      </c>
      <c r="J589" t="s">
        <v>2017</v>
      </c>
      <c r="K589" t="s">
        <v>2018</v>
      </c>
      <c r="L589" t="s">
        <v>2019</v>
      </c>
      <c r="N589" t="s">
        <v>120</v>
      </c>
      <c r="O589" t="s">
        <v>121</v>
      </c>
      <c r="P589" s="6">
        <v>96950</v>
      </c>
      <c r="Q589" t="s">
        <v>122</v>
      </c>
      <c r="R589" t="s">
        <v>382</v>
      </c>
      <c r="S589" s="8">
        <v>16709893182</v>
      </c>
      <c r="U589" t="s">
        <v>2020</v>
      </c>
      <c r="V589">
        <v>811192</v>
      </c>
      <c r="W589" t="s">
        <v>124</v>
      </c>
      <c r="Y589" t="s">
        <v>268</v>
      </c>
      <c r="Z589" t="s">
        <v>2021</v>
      </c>
      <c r="AB589" t="s">
        <v>128</v>
      </c>
      <c r="AC589" t="s">
        <v>2019</v>
      </c>
      <c r="AE589" t="s">
        <v>120</v>
      </c>
      <c r="AF589" t="s">
        <v>121</v>
      </c>
      <c r="AG589" s="6">
        <v>96950</v>
      </c>
      <c r="AH589" t="s">
        <v>122</v>
      </c>
      <c r="AI589" t="s">
        <v>382</v>
      </c>
      <c r="AJ589" s="8">
        <v>16709893182</v>
      </c>
      <c r="AL589" t="s">
        <v>2022</v>
      </c>
      <c r="BE589" t="str">
        <f>"49-9099.00"</f>
        <v>49-9099.00</v>
      </c>
      <c r="BF589" t="s">
        <v>2023</v>
      </c>
      <c r="BG589" t="s">
        <v>2024</v>
      </c>
      <c r="BH589" t="s">
        <v>2025</v>
      </c>
      <c r="BI589">
        <v>1</v>
      </c>
      <c r="BJ589">
        <v>1</v>
      </c>
      <c r="BK589" s="1">
        <v>45658</v>
      </c>
      <c r="BL589" s="1">
        <v>46022</v>
      </c>
      <c r="BM589" s="1">
        <v>45658</v>
      </c>
      <c r="BN589" s="1">
        <v>46022</v>
      </c>
      <c r="BO589">
        <v>35</v>
      </c>
      <c r="BP589">
        <v>0</v>
      </c>
      <c r="BQ589">
        <v>7</v>
      </c>
      <c r="BR589">
        <v>7</v>
      </c>
      <c r="BS589">
        <v>7</v>
      </c>
      <c r="BT589">
        <v>7</v>
      </c>
      <c r="BU589">
        <v>7</v>
      </c>
      <c r="BV589">
        <v>0</v>
      </c>
      <c r="BW589" t="str">
        <f>"9:00 AM"</f>
        <v>9:00 AM</v>
      </c>
      <c r="BX589" t="str">
        <f>"5:00 PM"</f>
        <v>5:00 PM</v>
      </c>
      <c r="BY589" t="s">
        <v>133</v>
      </c>
      <c r="BZ589">
        <v>0</v>
      </c>
      <c r="CA589">
        <v>12</v>
      </c>
      <c r="CB589" t="s">
        <v>117</v>
      </c>
      <c r="CD589" t="s">
        <v>393</v>
      </c>
      <c r="CE589" t="s">
        <v>2026</v>
      </c>
      <c r="CF589" t="s">
        <v>2027</v>
      </c>
      <c r="CG589" t="s">
        <v>120</v>
      </c>
      <c r="CH589" t="s">
        <v>121</v>
      </c>
      <c r="CI589" s="6">
        <v>96950</v>
      </c>
      <c r="CJ589" s="10">
        <v>10.02</v>
      </c>
      <c r="CK589" s="10">
        <v>10.050000000000001</v>
      </c>
      <c r="CL589" s="10">
        <v>15.03</v>
      </c>
      <c r="CM589" s="10">
        <v>15.08</v>
      </c>
      <c r="CN589" t="s">
        <v>137</v>
      </c>
      <c r="CO589" t="s">
        <v>393</v>
      </c>
      <c r="CP589" t="s">
        <v>138</v>
      </c>
      <c r="CR589" t="s">
        <v>117</v>
      </c>
      <c r="CS589" t="s">
        <v>139</v>
      </c>
      <c r="CT589" t="s">
        <v>140</v>
      </c>
      <c r="CU589" t="s">
        <v>139</v>
      </c>
      <c r="CV589" t="s">
        <v>140</v>
      </c>
      <c r="CW589" t="s">
        <v>139</v>
      </c>
      <c r="CX589" t="s">
        <v>140</v>
      </c>
      <c r="CY589" t="s">
        <v>394</v>
      </c>
      <c r="CZ589" s="8">
        <v>16707838879</v>
      </c>
      <c r="DA589" t="s">
        <v>2022</v>
      </c>
      <c r="DB589" t="s">
        <v>1095</v>
      </c>
      <c r="DC589" t="s">
        <v>139</v>
      </c>
      <c r="DD589" t="s">
        <v>117</v>
      </c>
    </row>
    <row r="590" spans="1:114" ht="15" customHeight="1" x14ac:dyDescent="0.35">
      <c r="A590" t="s">
        <v>15962</v>
      </c>
      <c r="B590" t="s">
        <v>166</v>
      </c>
      <c r="C590" s="1">
        <v>45521</v>
      </c>
      <c r="D590" s="1">
        <v>45601</v>
      </c>
      <c r="E590" t="s">
        <v>211</v>
      </c>
      <c r="G590" t="s">
        <v>117</v>
      </c>
      <c r="H590" t="s">
        <v>117</v>
      </c>
      <c r="I590" t="s">
        <v>117</v>
      </c>
      <c r="J590" t="s">
        <v>9429</v>
      </c>
      <c r="K590" t="s">
        <v>9430</v>
      </c>
      <c r="L590" t="s">
        <v>9431</v>
      </c>
      <c r="N590" t="s">
        <v>120</v>
      </c>
      <c r="O590" t="s">
        <v>121</v>
      </c>
      <c r="P590" s="6">
        <v>96950</v>
      </c>
      <c r="Q590" t="s">
        <v>122</v>
      </c>
      <c r="S590" s="8">
        <v>16702880471</v>
      </c>
      <c r="U590" t="s">
        <v>9432</v>
      </c>
      <c r="V590">
        <v>812332</v>
      </c>
      <c r="W590" t="s">
        <v>124</v>
      </c>
      <c r="Y590" t="s">
        <v>9433</v>
      </c>
      <c r="Z590" t="s">
        <v>9434</v>
      </c>
      <c r="AB590" t="s">
        <v>128</v>
      </c>
      <c r="AC590" t="s">
        <v>9431</v>
      </c>
      <c r="AE590" t="s">
        <v>120</v>
      </c>
      <c r="AF590" t="s">
        <v>121</v>
      </c>
      <c r="AG590" s="6">
        <v>96950</v>
      </c>
      <c r="AH590" t="s">
        <v>122</v>
      </c>
      <c r="AJ590" s="8">
        <v>16702880471</v>
      </c>
      <c r="AL590" t="s">
        <v>9435</v>
      </c>
      <c r="BE590" t="str">
        <f>"49-9071.00"</f>
        <v>49-9071.00</v>
      </c>
      <c r="BF590" t="s">
        <v>156</v>
      </c>
      <c r="BG590" t="s">
        <v>9436</v>
      </c>
      <c r="BH590" t="s">
        <v>8090</v>
      </c>
      <c r="BI590">
        <v>1</v>
      </c>
      <c r="BK590" s="1">
        <v>45597</v>
      </c>
      <c r="BL590" s="1">
        <v>45930</v>
      </c>
      <c r="BO590">
        <v>40</v>
      </c>
      <c r="BP590">
        <v>0</v>
      </c>
      <c r="BQ590">
        <v>8</v>
      </c>
      <c r="BR590">
        <v>8</v>
      </c>
      <c r="BS590">
        <v>8</v>
      </c>
      <c r="BT590">
        <v>8</v>
      </c>
      <c r="BU590">
        <v>8</v>
      </c>
      <c r="BV590">
        <v>0</v>
      </c>
      <c r="BW590" t="str">
        <f>"9:00 AM"</f>
        <v>9:00 AM</v>
      </c>
      <c r="BX590" t="str">
        <f>"5:00 PM"</f>
        <v>5:00 PM</v>
      </c>
      <c r="BY590" t="s">
        <v>159</v>
      </c>
      <c r="BZ590">
        <v>0</v>
      </c>
      <c r="CA590">
        <v>12</v>
      </c>
      <c r="CB590" t="s">
        <v>117</v>
      </c>
      <c r="CD590" t="s">
        <v>3660</v>
      </c>
      <c r="CE590" t="s">
        <v>9431</v>
      </c>
      <c r="CG590" t="s">
        <v>120</v>
      </c>
      <c r="CH590" t="s">
        <v>121</v>
      </c>
      <c r="CI590" s="6">
        <v>96950</v>
      </c>
      <c r="CJ590" s="10">
        <v>9.75</v>
      </c>
      <c r="CK590" s="10">
        <v>9.75</v>
      </c>
      <c r="CL590" s="10">
        <v>14.63</v>
      </c>
      <c r="CM590" s="10">
        <v>14.63</v>
      </c>
      <c r="CN590" t="s">
        <v>137</v>
      </c>
      <c r="CP590" t="s">
        <v>138</v>
      </c>
      <c r="CR590" t="s">
        <v>117</v>
      </c>
      <c r="CS590" t="s">
        <v>139</v>
      </c>
      <c r="CT590" t="s">
        <v>140</v>
      </c>
      <c r="CU590" t="s">
        <v>139</v>
      </c>
      <c r="CV590" t="s">
        <v>140</v>
      </c>
      <c r="CW590" t="s">
        <v>139</v>
      </c>
      <c r="CX590" t="s">
        <v>140</v>
      </c>
      <c r="CY590" t="s">
        <v>15963</v>
      </c>
      <c r="CZ590" s="8">
        <v>16702880471</v>
      </c>
      <c r="DA590" t="s">
        <v>9435</v>
      </c>
      <c r="DB590" t="s">
        <v>140</v>
      </c>
      <c r="DC590" t="s">
        <v>139</v>
      </c>
      <c r="DD590" t="s">
        <v>117</v>
      </c>
      <c r="DE590" t="s">
        <v>9433</v>
      </c>
      <c r="DF590" t="s">
        <v>9434</v>
      </c>
      <c r="DH590" t="s">
        <v>9432</v>
      </c>
      <c r="DI590" t="s">
        <v>9429</v>
      </c>
      <c r="DJ590" t="s">
        <v>9435</v>
      </c>
    </row>
    <row r="591" spans="1:114" ht="15" customHeight="1" x14ac:dyDescent="0.35">
      <c r="A591" t="s">
        <v>12959</v>
      </c>
      <c r="B591" t="s">
        <v>294</v>
      </c>
      <c r="C591" s="1">
        <v>45524</v>
      </c>
      <c r="D591" s="1">
        <v>45601</v>
      </c>
      <c r="E591" t="s">
        <v>116</v>
      </c>
      <c r="F591" s="1">
        <v>45656</v>
      </c>
      <c r="G591" t="s">
        <v>117</v>
      </c>
      <c r="H591" t="s">
        <v>117</v>
      </c>
      <c r="I591" t="s">
        <v>117</v>
      </c>
      <c r="J591" t="s">
        <v>4370</v>
      </c>
      <c r="K591" t="s">
        <v>4371</v>
      </c>
      <c r="L591" t="s">
        <v>11516</v>
      </c>
      <c r="M591" t="s">
        <v>4372</v>
      </c>
      <c r="N591" t="s">
        <v>136</v>
      </c>
      <c r="O591" t="s">
        <v>121</v>
      </c>
      <c r="P591" s="6">
        <v>96950</v>
      </c>
      <c r="Q591" t="s">
        <v>122</v>
      </c>
      <c r="S591" s="8">
        <v>16702881463</v>
      </c>
      <c r="U591" t="s">
        <v>3128</v>
      </c>
      <c r="V591">
        <v>561320</v>
      </c>
      <c r="W591" t="s">
        <v>150</v>
      </c>
      <c r="X591" t="s">
        <v>139</v>
      </c>
      <c r="Y591" t="s">
        <v>827</v>
      </c>
      <c r="Z591" t="s">
        <v>3407</v>
      </c>
      <c r="AA591" t="s">
        <v>4373</v>
      </c>
      <c r="AB591" t="s">
        <v>474</v>
      </c>
      <c r="AC591" t="s">
        <v>11516</v>
      </c>
      <c r="AD591" t="s">
        <v>9944</v>
      </c>
      <c r="AE591" t="s">
        <v>136</v>
      </c>
      <c r="AF591" t="s">
        <v>121</v>
      </c>
      <c r="AG591" s="6">
        <v>96950</v>
      </c>
      <c r="AH591" t="s">
        <v>122</v>
      </c>
      <c r="AJ591" s="8">
        <v>16702881463</v>
      </c>
      <c r="AL591" t="s">
        <v>3135</v>
      </c>
      <c r="BE591" t="str">
        <f>"35-2021.00"</f>
        <v>35-2021.00</v>
      </c>
      <c r="BF591" t="s">
        <v>438</v>
      </c>
      <c r="BG591" t="s">
        <v>9945</v>
      </c>
      <c r="BH591" t="s">
        <v>5068</v>
      </c>
      <c r="BI591">
        <v>10</v>
      </c>
      <c r="BJ591">
        <v>5</v>
      </c>
      <c r="BK591" s="1">
        <v>45658</v>
      </c>
      <c r="BL591" s="1">
        <v>46022</v>
      </c>
      <c r="BM591" s="1">
        <v>45658</v>
      </c>
      <c r="BN591" s="1">
        <v>46022</v>
      </c>
      <c r="BO591">
        <v>35</v>
      </c>
      <c r="BP591">
        <v>0</v>
      </c>
      <c r="BQ591">
        <v>7</v>
      </c>
      <c r="BR591">
        <v>7</v>
      </c>
      <c r="BS591">
        <v>7</v>
      </c>
      <c r="BT591">
        <v>7</v>
      </c>
      <c r="BU591">
        <v>7</v>
      </c>
      <c r="BV591">
        <v>0</v>
      </c>
      <c r="BW591" t="str">
        <f>"8:30 AM"</f>
        <v>8:30 AM</v>
      </c>
      <c r="BX591" t="str">
        <f>"4:30 PM"</f>
        <v>4:30 PM</v>
      </c>
      <c r="BY591" t="s">
        <v>133</v>
      </c>
      <c r="BZ591">
        <v>0</v>
      </c>
      <c r="CA591">
        <v>3</v>
      </c>
      <c r="CB591" t="s">
        <v>117</v>
      </c>
      <c r="CD591" t="s">
        <v>9946</v>
      </c>
      <c r="CE591" t="s">
        <v>12960</v>
      </c>
      <c r="CG591" t="s">
        <v>136</v>
      </c>
      <c r="CH591" t="s">
        <v>121</v>
      </c>
      <c r="CI591" s="6">
        <v>96950</v>
      </c>
      <c r="CJ591" s="10">
        <v>8.0399999999999991</v>
      </c>
      <c r="CK591" s="10">
        <v>8.0399999999999991</v>
      </c>
      <c r="CL591" s="10">
        <v>12.06</v>
      </c>
      <c r="CM591" s="10">
        <v>12.06</v>
      </c>
      <c r="CN591" t="s">
        <v>137</v>
      </c>
      <c r="CO591" t="s">
        <v>133</v>
      </c>
      <c r="CP591" t="s">
        <v>138</v>
      </c>
      <c r="CR591" t="s">
        <v>117</v>
      </c>
      <c r="CS591" t="s">
        <v>139</v>
      </c>
      <c r="CT591" t="s">
        <v>140</v>
      </c>
      <c r="CU591" t="s">
        <v>139</v>
      </c>
      <c r="CV591" t="s">
        <v>140</v>
      </c>
      <c r="CW591" t="s">
        <v>139</v>
      </c>
      <c r="CX591" t="s">
        <v>140</v>
      </c>
      <c r="CY591" s="2" t="s">
        <v>12961</v>
      </c>
      <c r="CZ591" s="8">
        <v>16702881463</v>
      </c>
      <c r="DA591" t="s">
        <v>3135</v>
      </c>
      <c r="DB591" t="s">
        <v>309</v>
      </c>
      <c r="DC591" t="s">
        <v>139</v>
      </c>
      <c r="DD591" t="s">
        <v>139</v>
      </c>
    </row>
    <row r="592" spans="1:114" ht="15" customHeight="1" x14ac:dyDescent="0.35">
      <c r="A592" t="s">
        <v>15802</v>
      </c>
      <c r="B592" t="s">
        <v>294</v>
      </c>
      <c r="C592" s="1">
        <v>45524</v>
      </c>
      <c r="D592" s="1">
        <v>45601</v>
      </c>
      <c r="E592" t="s">
        <v>211</v>
      </c>
      <c r="G592" t="s">
        <v>117</v>
      </c>
      <c r="H592" t="s">
        <v>117</v>
      </c>
      <c r="I592" t="s">
        <v>117</v>
      </c>
      <c r="J592" t="s">
        <v>4370</v>
      </c>
      <c r="K592" t="s">
        <v>4371</v>
      </c>
      <c r="L592" t="s">
        <v>11516</v>
      </c>
      <c r="M592" t="s">
        <v>4372</v>
      </c>
      <c r="N592" t="s">
        <v>136</v>
      </c>
      <c r="O592" t="s">
        <v>121</v>
      </c>
      <c r="P592" s="6">
        <v>96950</v>
      </c>
      <c r="Q592" t="s">
        <v>122</v>
      </c>
      <c r="S592" s="8">
        <v>16702881463</v>
      </c>
      <c r="U592" t="s">
        <v>3128</v>
      </c>
      <c r="V592">
        <v>561320</v>
      </c>
      <c r="W592" t="s">
        <v>150</v>
      </c>
      <c r="X592" t="s">
        <v>139</v>
      </c>
      <c r="Y592" t="s">
        <v>827</v>
      </c>
      <c r="Z592" t="s">
        <v>3407</v>
      </c>
      <c r="AA592" t="s">
        <v>4373</v>
      </c>
      <c r="AB592" t="s">
        <v>474</v>
      </c>
      <c r="AC592" t="s">
        <v>11516</v>
      </c>
      <c r="AD592" t="s">
        <v>4372</v>
      </c>
      <c r="AE592" t="s">
        <v>136</v>
      </c>
      <c r="AF592" t="s">
        <v>121</v>
      </c>
      <c r="AG592" s="6">
        <v>96950</v>
      </c>
      <c r="AH592" t="s">
        <v>122</v>
      </c>
      <c r="AJ592" s="8">
        <v>16702881463</v>
      </c>
      <c r="AL592" t="s">
        <v>3135</v>
      </c>
      <c r="BE592" t="str">
        <f>"35-3031.00"</f>
        <v>35-3031.00</v>
      </c>
      <c r="BF592" t="s">
        <v>788</v>
      </c>
      <c r="BG592" t="s">
        <v>9945</v>
      </c>
      <c r="BH592" t="s">
        <v>788</v>
      </c>
      <c r="BI592">
        <v>10</v>
      </c>
      <c r="BJ592">
        <v>8</v>
      </c>
      <c r="BK592" s="1">
        <v>45627</v>
      </c>
      <c r="BL592" s="1">
        <v>45991</v>
      </c>
      <c r="BM592" s="1">
        <v>45627</v>
      </c>
      <c r="BN592" s="1">
        <v>45991</v>
      </c>
      <c r="BO592">
        <v>35</v>
      </c>
      <c r="BP592">
        <v>0</v>
      </c>
      <c r="BQ592">
        <v>7</v>
      </c>
      <c r="BR592">
        <v>7</v>
      </c>
      <c r="BS592">
        <v>7</v>
      </c>
      <c r="BT592">
        <v>7</v>
      </c>
      <c r="BU592">
        <v>7</v>
      </c>
      <c r="BV592">
        <v>0</v>
      </c>
      <c r="BW592" t="str">
        <f>"8:30 AM"</f>
        <v>8:30 AM</v>
      </c>
      <c r="BX592" t="str">
        <f>"4:30 PM"</f>
        <v>4:30 PM</v>
      </c>
      <c r="BY592" t="s">
        <v>133</v>
      </c>
      <c r="BZ592">
        <v>0</v>
      </c>
      <c r="CA592">
        <v>3</v>
      </c>
      <c r="CB592" t="s">
        <v>117</v>
      </c>
      <c r="CD592" t="s">
        <v>9946</v>
      </c>
      <c r="CE592" t="s">
        <v>4372</v>
      </c>
      <c r="CG592" t="s">
        <v>136</v>
      </c>
      <c r="CH592" t="s">
        <v>121</v>
      </c>
      <c r="CI592" s="6">
        <v>96950</v>
      </c>
      <c r="CJ592" s="10">
        <v>8.0399999999999991</v>
      </c>
      <c r="CK592" s="10">
        <v>8.0399999999999991</v>
      </c>
      <c r="CL592" s="10">
        <v>12.06</v>
      </c>
      <c r="CM592" s="10">
        <v>12.06</v>
      </c>
      <c r="CN592" t="s">
        <v>137</v>
      </c>
      <c r="CO592" t="s">
        <v>133</v>
      </c>
      <c r="CP592" t="s">
        <v>138</v>
      </c>
      <c r="CR592" t="s">
        <v>117</v>
      </c>
      <c r="CS592" t="s">
        <v>139</v>
      </c>
      <c r="CT592" t="s">
        <v>140</v>
      </c>
      <c r="CU592" t="s">
        <v>139</v>
      </c>
      <c r="CV592" t="s">
        <v>140</v>
      </c>
      <c r="CW592" t="s">
        <v>139</v>
      </c>
      <c r="CX592" t="s">
        <v>140</v>
      </c>
      <c r="CY592" s="2" t="s">
        <v>9167</v>
      </c>
      <c r="CZ592" s="8">
        <v>16702881463</v>
      </c>
      <c r="DA592" t="s">
        <v>3135</v>
      </c>
      <c r="DB592" t="s">
        <v>309</v>
      </c>
      <c r="DC592" t="s">
        <v>139</v>
      </c>
      <c r="DD592" t="s">
        <v>139</v>
      </c>
    </row>
    <row r="593" spans="1:114" ht="15" customHeight="1" x14ac:dyDescent="0.35">
      <c r="A593" t="s">
        <v>11194</v>
      </c>
      <c r="B593" t="s">
        <v>144</v>
      </c>
      <c r="C593" s="1">
        <v>45526</v>
      </c>
      <c r="D593" s="1">
        <v>45601</v>
      </c>
      <c r="E593" t="s">
        <v>211</v>
      </c>
      <c r="G593" t="s">
        <v>117</v>
      </c>
      <c r="H593" t="s">
        <v>117</v>
      </c>
      <c r="I593" t="s">
        <v>117</v>
      </c>
      <c r="J593" t="s">
        <v>1141</v>
      </c>
      <c r="L593" t="s">
        <v>1142</v>
      </c>
      <c r="N593" t="s">
        <v>1143</v>
      </c>
      <c r="O593" t="s">
        <v>121</v>
      </c>
      <c r="P593" s="6">
        <v>96952</v>
      </c>
      <c r="Q593" t="s">
        <v>122</v>
      </c>
      <c r="R593" t="s">
        <v>382</v>
      </c>
      <c r="S593" s="8">
        <v>16702870780</v>
      </c>
      <c r="U593" t="s">
        <v>1144</v>
      </c>
      <c r="V593">
        <v>72251</v>
      </c>
      <c r="W593" t="s">
        <v>124</v>
      </c>
      <c r="Y593" t="s">
        <v>1145</v>
      </c>
      <c r="Z593" t="s">
        <v>1146</v>
      </c>
      <c r="AB593" t="s">
        <v>189</v>
      </c>
      <c r="AC593" t="s">
        <v>1142</v>
      </c>
      <c r="AE593" t="s">
        <v>1143</v>
      </c>
      <c r="AF593" t="s">
        <v>121</v>
      </c>
      <c r="AG593" s="6">
        <v>96952</v>
      </c>
      <c r="AH593" t="s">
        <v>122</v>
      </c>
      <c r="AI593" t="s">
        <v>382</v>
      </c>
      <c r="AJ593" s="8">
        <v>16702870780</v>
      </c>
      <c r="AL593" t="s">
        <v>1147</v>
      </c>
      <c r="BE593" t="str">
        <f>"35-2011.00"</f>
        <v>35-2011.00</v>
      </c>
      <c r="BF593" t="s">
        <v>1148</v>
      </c>
      <c r="BG593" t="s">
        <v>11195</v>
      </c>
      <c r="BH593" t="s">
        <v>193</v>
      </c>
      <c r="BI593">
        <v>2</v>
      </c>
      <c r="BJ593">
        <v>2</v>
      </c>
      <c r="BK593" s="1">
        <v>45640</v>
      </c>
      <c r="BL593" s="1">
        <v>46004</v>
      </c>
      <c r="BM593" s="1">
        <v>45640</v>
      </c>
      <c r="BN593" s="1">
        <v>46004</v>
      </c>
      <c r="BO593">
        <v>36</v>
      </c>
      <c r="BP593">
        <v>0</v>
      </c>
      <c r="BQ593">
        <v>6</v>
      </c>
      <c r="BR593">
        <v>6</v>
      </c>
      <c r="BS593">
        <v>6</v>
      </c>
      <c r="BT593">
        <v>6</v>
      </c>
      <c r="BU593">
        <v>6</v>
      </c>
      <c r="BV593">
        <v>6</v>
      </c>
      <c r="BW593" t="str">
        <f>"2:00 PM"</f>
        <v>2:00 PM</v>
      </c>
      <c r="BX593" t="str">
        <f>"8:00 PM"</f>
        <v>8:00 PM</v>
      </c>
      <c r="BY593" t="s">
        <v>133</v>
      </c>
      <c r="BZ593">
        <v>0</v>
      </c>
      <c r="CA593">
        <v>3</v>
      </c>
      <c r="CB593" t="s">
        <v>117</v>
      </c>
      <c r="CD593" t="s">
        <v>393</v>
      </c>
      <c r="CE593" t="s">
        <v>1149</v>
      </c>
      <c r="CF593" t="s">
        <v>1150</v>
      </c>
      <c r="CG593" t="s">
        <v>1143</v>
      </c>
      <c r="CH593" t="s">
        <v>121</v>
      </c>
      <c r="CI593" s="6">
        <v>96952</v>
      </c>
      <c r="CJ593" s="10">
        <v>8.85</v>
      </c>
      <c r="CK593" s="10">
        <v>8.85</v>
      </c>
      <c r="CL593" s="10">
        <v>13.28</v>
      </c>
      <c r="CM593" s="10">
        <v>13.28</v>
      </c>
      <c r="CN593" t="s">
        <v>137</v>
      </c>
      <c r="CO593" t="s">
        <v>393</v>
      </c>
      <c r="CP593" t="s">
        <v>138</v>
      </c>
      <c r="CR593" t="s">
        <v>117</v>
      </c>
      <c r="CS593" t="s">
        <v>139</v>
      </c>
      <c r="CT593" t="s">
        <v>140</v>
      </c>
      <c r="CU593" t="s">
        <v>139</v>
      </c>
      <c r="CV593" t="s">
        <v>140</v>
      </c>
      <c r="CW593" t="s">
        <v>139</v>
      </c>
      <c r="CX593" t="s">
        <v>140</v>
      </c>
      <c r="CY593" t="s">
        <v>394</v>
      </c>
      <c r="CZ593" s="8">
        <v>16702870780</v>
      </c>
      <c r="DA593" t="s">
        <v>1147</v>
      </c>
      <c r="DB593" t="s">
        <v>1095</v>
      </c>
      <c r="DC593" t="s">
        <v>139</v>
      </c>
      <c r="DD593" t="s">
        <v>117</v>
      </c>
    </row>
    <row r="594" spans="1:114" ht="15" customHeight="1" x14ac:dyDescent="0.35">
      <c r="A594" t="s">
        <v>3752</v>
      </c>
      <c r="B594" t="s">
        <v>144</v>
      </c>
      <c r="C594" s="1">
        <v>45526</v>
      </c>
      <c r="D594" s="1">
        <v>45601</v>
      </c>
      <c r="E594" t="s">
        <v>116</v>
      </c>
      <c r="F594" s="1">
        <v>45656</v>
      </c>
      <c r="G594" t="s">
        <v>117</v>
      </c>
      <c r="H594" t="s">
        <v>117</v>
      </c>
      <c r="I594" t="s">
        <v>117</v>
      </c>
      <c r="J594" t="s">
        <v>3753</v>
      </c>
      <c r="L594" t="s">
        <v>3366</v>
      </c>
      <c r="M594" t="s">
        <v>3754</v>
      </c>
      <c r="N594" t="s">
        <v>120</v>
      </c>
      <c r="O594" t="s">
        <v>121</v>
      </c>
      <c r="P594" s="6">
        <v>96950</v>
      </c>
      <c r="Q594" t="s">
        <v>122</v>
      </c>
      <c r="S594" s="8">
        <v>16702336696</v>
      </c>
      <c r="U594" t="s">
        <v>3368</v>
      </c>
      <c r="V594">
        <v>812199</v>
      </c>
      <c r="W594" t="s">
        <v>124</v>
      </c>
      <c r="Y594" t="s">
        <v>3369</v>
      </c>
      <c r="Z594" t="s">
        <v>2053</v>
      </c>
      <c r="AB594" t="s">
        <v>154</v>
      </c>
      <c r="AC594" t="s">
        <v>3366</v>
      </c>
      <c r="AD594" t="s">
        <v>3754</v>
      </c>
      <c r="AE594" t="s">
        <v>120</v>
      </c>
      <c r="AF594" t="s">
        <v>121</v>
      </c>
      <c r="AG594" s="6">
        <v>96950</v>
      </c>
      <c r="AH594" t="s">
        <v>122</v>
      </c>
      <c r="AJ594" s="8">
        <v>16702336696</v>
      </c>
      <c r="AL594" t="s">
        <v>3370</v>
      </c>
      <c r="BE594" t="str">
        <f>"31-9011.00"</f>
        <v>31-9011.00</v>
      </c>
      <c r="BF594" t="s">
        <v>225</v>
      </c>
      <c r="BG594" t="s">
        <v>3755</v>
      </c>
      <c r="BH594" t="s">
        <v>227</v>
      </c>
      <c r="BI594">
        <v>2</v>
      </c>
      <c r="BJ594">
        <v>2</v>
      </c>
      <c r="BK594" s="1">
        <v>45658</v>
      </c>
      <c r="BL594" s="1">
        <v>46022</v>
      </c>
      <c r="BM594" s="1">
        <v>45658</v>
      </c>
      <c r="BN594" s="1">
        <v>46022</v>
      </c>
      <c r="BO594">
        <v>35</v>
      </c>
      <c r="BP594">
        <v>6</v>
      </c>
      <c r="BQ594">
        <v>6</v>
      </c>
      <c r="BR594">
        <v>5</v>
      </c>
      <c r="BS594">
        <v>0</v>
      </c>
      <c r="BT594">
        <v>6</v>
      </c>
      <c r="BU594">
        <v>6</v>
      </c>
      <c r="BV594">
        <v>6</v>
      </c>
      <c r="BW594" t="str">
        <f>"11:00 AM"</f>
        <v>11:00 AM</v>
      </c>
      <c r="BX594" t="str">
        <f>"11:00 PM"</f>
        <v>11:00 PM</v>
      </c>
      <c r="BY594" t="s">
        <v>133</v>
      </c>
      <c r="BZ594">
        <v>0</v>
      </c>
      <c r="CA594">
        <v>24</v>
      </c>
      <c r="CB594" t="s">
        <v>117</v>
      </c>
      <c r="CD594" t="s">
        <v>3756</v>
      </c>
      <c r="CE594" t="s">
        <v>3757</v>
      </c>
      <c r="CF594" t="s">
        <v>982</v>
      </c>
      <c r="CG594" t="s">
        <v>120</v>
      </c>
      <c r="CH594" t="s">
        <v>121</v>
      </c>
      <c r="CI594" s="6">
        <v>96950</v>
      </c>
      <c r="CJ594" s="10">
        <v>12.37</v>
      </c>
      <c r="CK594" s="10">
        <v>12.37</v>
      </c>
      <c r="CL594" s="10">
        <v>0</v>
      </c>
      <c r="CM594" s="10">
        <v>0</v>
      </c>
      <c r="CN594" t="s">
        <v>137</v>
      </c>
      <c r="CO594" t="s">
        <v>164</v>
      </c>
      <c r="CP594" t="s">
        <v>138</v>
      </c>
      <c r="CR594" t="s">
        <v>117</v>
      </c>
      <c r="CS594" t="s">
        <v>139</v>
      </c>
      <c r="CT594" t="s">
        <v>140</v>
      </c>
      <c r="CU594" t="s">
        <v>140</v>
      </c>
      <c r="CV594" t="s">
        <v>140</v>
      </c>
      <c r="CW594" t="s">
        <v>139</v>
      </c>
      <c r="CX594" t="s">
        <v>140</v>
      </c>
      <c r="CY594" t="s">
        <v>164</v>
      </c>
      <c r="CZ594" s="8">
        <v>16702336696</v>
      </c>
      <c r="DA594" t="s">
        <v>3374</v>
      </c>
      <c r="DB594" t="s">
        <v>140</v>
      </c>
      <c r="DC594" t="s">
        <v>139</v>
      </c>
      <c r="DD594" t="s">
        <v>117</v>
      </c>
    </row>
    <row r="595" spans="1:114" ht="15" customHeight="1" x14ac:dyDescent="0.35">
      <c r="A595" t="s">
        <v>14328</v>
      </c>
      <c r="B595" t="s">
        <v>144</v>
      </c>
      <c r="C595" s="1">
        <v>45527</v>
      </c>
      <c r="D595" s="1">
        <v>45601</v>
      </c>
      <c r="E595" t="s">
        <v>116</v>
      </c>
      <c r="F595" s="1">
        <v>45626</v>
      </c>
      <c r="G595" t="s">
        <v>117</v>
      </c>
      <c r="H595" t="s">
        <v>117</v>
      </c>
      <c r="I595" t="s">
        <v>117</v>
      </c>
      <c r="J595" t="s">
        <v>2774</v>
      </c>
      <c r="K595" t="s">
        <v>2775</v>
      </c>
      <c r="L595" t="s">
        <v>1460</v>
      </c>
      <c r="M595" t="s">
        <v>120</v>
      </c>
      <c r="N595" t="s">
        <v>196</v>
      </c>
      <c r="O595" t="s">
        <v>121</v>
      </c>
      <c r="P595" s="6">
        <v>96950</v>
      </c>
      <c r="Q595" t="s">
        <v>122</v>
      </c>
      <c r="S595" s="8">
        <v>16702350247</v>
      </c>
      <c r="U595" t="s">
        <v>2776</v>
      </c>
      <c r="V595">
        <v>722515</v>
      </c>
      <c r="W595" t="s">
        <v>124</v>
      </c>
      <c r="Y595" t="s">
        <v>2777</v>
      </c>
      <c r="Z595" t="s">
        <v>2778</v>
      </c>
      <c r="AA595" t="s">
        <v>2779</v>
      </c>
      <c r="AB595" t="s">
        <v>2780</v>
      </c>
      <c r="AC595" t="s">
        <v>2781</v>
      </c>
      <c r="AD595" t="s">
        <v>2782</v>
      </c>
      <c r="AE595" t="s">
        <v>2783</v>
      </c>
      <c r="AF595" t="s">
        <v>578</v>
      </c>
      <c r="AG595" s="6">
        <v>96913</v>
      </c>
      <c r="AH595" t="s">
        <v>122</v>
      </c>
      <c r="AJ595" s="8">
        <v>16716471531</v>
      </c>
      <c r="AL595" t="s">
        <v>2784</v>
      </c>
      <c r="BE595" t="str">
        <f>"51-3011.00"</f>
        <v>51-3011.00</v>
      </c>
      <c r="BF595" t="s">
        <v>217</v>
      </c>
      <c r="BG595" t="s">
        <v>2785</v>
      </c>
      <c r="BH595" t="s">
        <v>2786</v>
      </c>
      <c r="BI595">
        <v>1</v>
      </c>
      <c r="BJ595">
        <v>1</v>
      </c>
      <c r="BK595" s="1">
        <v>45627</v>
      </c>
      <c r="BL595" s="1">
        <v>45991</v>
      </c>
      <c r="BM595" s="1">
        <v>45627</v>
      </c>
      <c r="BN595" s="1">
        <v>45991</v>
      </c>
      <c r="BO595">
        <v>35</v>
      </c>
      <c r="BP595">
        <v>7</v>
      </c>
      <c r="BQ595">
        <v>0</v>
      </c>
      <c r="BR595">
        <v>0</v>
      </c>
      <c r="BS595">
        <v>7</v>
      </c>
      <c r="BT595">
        <v>7</v>
      </c>
      <c r="BU595">
        <v>7</v>
      </c>
      <c r="BV595">
        <v>7</v>
      </c>
      <c r="BW595" t="str">
        <f>"11:00 PM"</f>
        <v>11:00 PM</v>
      </c>
      <c r="BX595" t="str">
        <f>"7:00 AM"</f>
        <v>7:00 AM</v>
      </c>
      <c r="BY595" t="s">
        <v>133</v>
      </c>
      <c r="BZ595">
        <v>0</v>
      </c>
      <c r="CA595">
        <v>12</v>
      </c>
      <c r="CB595" t="s">
        <v>117</v>
      </c>
      <c r="CD595" t="s">
        <v>2787</v>
      </c>
      <c r="CE595" t="s">
        <v>2788</v>
      </c>
      <c r="CF595" t="s">
        <v>2789</v>
      </c>
      <c r="CG595" t="s">
        <v>196</v>
      </c>
      <c r="CH595" t="s">
        <v>121</v>
      </c>
      <c r="CI595" s="6">
        <v>96950</v>
      </c>
      <c r="CJ595" s="10">
        <v>8.64</v>
      </c>
      <c r="CK595" s="10">
        <v>8.64</v>
      </c>
      <c r="CL595" s="10">
        <v>12.96</v>
      </c>
      <c r="CM595" s="10">
        <v>12.96</v>
      </c>
      <c r="CN595" t="s">
        <v>137</v>
      </c>
      <c r="CP595" t="s">
        <v>138</v>
      </c>
      <c r="CR595" t="s">
        <v>139</v>
      </c>
      <c r="CS595" t="s">
        <v>139</v>
      </c>
      <c r="CT595" t="s">
        <v>140</v>
      </c>
      <c r="CU595" t="s">
        <v>139</v>
      </c>
      <c r="CV595" t="s">
        <v>140</v>
      </c>
      <c r="CW595" t="s">
        <v>139</v>
      </c>
      <c r="CX595" t="s">
        <v>140</v>
      </c>
      <c r="CY595" t="s">
        <v>5175</v>
      </c>
      <c r="CZ595" s="8">
        <v>16702350247</v>
      </c>
      <c r="DA595" t="s">
        <v>2791</v>
      </c>
      <c r="DB595" t="s">
        <v>140</v>
      </c>
      <c r="DC595" t="s">
        <v>139</v>
      </c>
      <c r="DD595" t="s">
        <v>117</v>
      </c>
    </row>
    <row r="596" spans="1:114" ht="15" customHeight="1" x14ac:dyDescent="0.35">
      <c r="A596" t="s">
        <v>6527</v>
      </c>
      <c r="B596" t="s">
        <v>144</v>
      </c>
      <c r="C596" s="1">
        <v>45532</v>
      </c>
      <c r="D596" s="1">
        <v>45601</v>
      </c>
      <c r="E596" t="s">
        <v>211</v>
      </c>
      <c r="G596" t="s">
        <v>117</v>
      </c>
      <c r="H596" t="s">
        <v>117</v>
      </c>
      <c r="I596" t="s">
        <v>117</v>
      </c>
      <c r="J596" t="s">
        <v>4110</v>
      </c>
      <c r="K596" t="s">
        <v>4111</v>
      </c>
      <c r="L596" t="s">
        <v>4112</v>
      </c>
      <c r="M596" t="s">
        <v>4113</v>
      </c>
      <c r="N596" t="s">
        <v>120</v>
      </c>
      <c r="O596" t="s">
        <v>121</v>
      </c>
      <c r="P596" s="6">
        <v>96950</v>
      </c>
      <c r="Q596" t="s">
        <v>122</v>
      </c>
      <c r="S596" s="8">
        <v>16702353285</v>
      </c>
      <c r="U596" t="s">
        <v>4114</v>
      </c>
      <c r="V596">
        <v>81111</v>
      </c>
      <c r="W596" t="s">
        <v>124</v>
      </c>
      <c r="Y596" t="s">
        <v>4115</v>
      </c>
      <c r="Z596" t="s">
        <v>4116</v>
      </c>
      <c r="AA596" t="s">
        <v>1265</v>
      </c>
      <c r="AB596" t="s">
        <v>1930</v>
      </c>
      <c r="AC596" t="s">
        <v>4112</v>
      </c>
      <c r="AD596" t="s">
        <v>4113</v>
      </c>
      <c r="AE596" t="s">
        <v>120</v>
      </c>
      <c r="AF596" t="s">
        <v>121</v>
      </c>
      <c r="AG596" s="6">
        <v>96950</v>
      </c>
      <c r="AH596" t="s">
        <v>122</v>
      </c>
      <c r="AJ596" s="8">
        <v>16702353285</v>
      </c>
      <c r="AL596" t="s">
        <v>4117</v>
      </c>
      <c r="BE596" t="str">
        <f>"49-9021.00"</f>
        <v>49-9021.00</v>
      </c>
      <c r="BF596" t="s">
        <v>239</v>
      </c>
      <c r="BG596" t="s">
        <v>4766</v>
      </c>
      <c r="BH596" t="s">
        <v>4767</v>
      </c>
      <c r="BI596">
        <v>1</v>
      </c>
      <c r="BJ596">
        <v>1</v>
      </c>
      <c r="BK596" s="1">
        <v>45627</v>
      </c>
      <c r="BL596" s="1">
        <v>45991</v>
      </c>
      <c r="BM596" s="1">
        <v>45627</v>
      </c>
      <c r="BN596" s="1">
        <v>45991</v>
      </c>
      <c r="BO596">
        <v>40</v>
      </c>
      <c r="BP596">
        <v>0</v>
      </c>
      <c r="BQ596">
        <v>8</v>
      </c>
      <c r="BR596">
        <v>8</v>
      </c>
      <c r="BS596">
        <v>8</v>
      </c>
      <c r="BT596">
        <v>8</v>
      </c>
      <c r="BU596">
        <v>8</v>
      </c>
      <c r="BV596">
        <v>0</v>
      </c>
      <c r="BW596" t="str">
        <f>"8:00 AM"</f>
        <v>8:00 AM</v>
      </c>
      <c r="BX596" t="str">
        <f>"5:00 PM"</f>
        <v>5:00 PM</v>
      </c>
      <c r="BY596" t="s">
        <v>159</v>
      </c>
      <c r="BZ596">
        <v>0</v>
      </c>
      <c r="CA596">
        <v>12</v>
      </c>
      <c r="CB596" t="s">
        <v>117</v>
      </c>
      <c r="CD596" t="s">
        <v>133</v>
      </c>
      <c r="CE596" t="s">
        <v>4112</v>
      </c>
      <c r="CF596" t="s">
        <v>4113</v>
      </c>
      <c r="CG596" t="s">
        <v>120</v>
      </c>
      <c r="CH596" t="s">
        <v>121</v>
      </c>
      <c r="CI596" s="6">
        <v>96950</v>
      </c>
      <c r="CJ596" s="10">
        <v>10.74</v>
      </c>
      <c r="CK596" s="10">
        <v>10.74</v>
      </c>
      <c r="CL596" s="10">
        <v>16.11</v>
      </c>
      <c r="CM596" s="10">
        <v>16.11</v>
      </c>
      <c r="CN596" t="s">
        <v>137</v>
      </c>
      <c r="CO596" t="s">
        <v>194</v>
      </c>
      <c r="CP596" t="s">
        <v>138</v>
      </c>
      <c r="CR596" t="s">
        <v>117</v>
      </c>
      <c r="CS596" t="s">
        <v>139</v>
      </c>
      <c r="CT596" t="s">
        <v>140</v>
      </c>
      <c r="CU596" t="s">
        <v>139</v>
      </c>
      <c r="CV596" t="s">
        <v>140</v>
      </c>
      <c r="CW596" t="s">
        <v>139</v>
      </c>
      <c r="CX596" t="s">
        <v>140</v>
      </c>
      <c r="CY596" t="s">
        <v>4768</v>
      </c>
      <c r="CZ596" s="8">
        <v>16702353285</v>
      </c>
      <c r="DA596" t="s">
        <v>4117</v>
      </c>
      <c r="DB596" t="s">
        <v>140</v>
      </c>
      <c r="DC596" t="s">
        <v>139</v>
      </c>
      <c r="DD596" t="s">
        <v>117</v>
      </c>
      <c r="DE596" t="s">
        <v>4115</v>
      </c>
      <c r="DF596" t="s">
        <v>4116</v>
      </c>
      <c r="DG596" t="s">
        <v>1331</v>
      </c>
      <c r="DH596" t="s">
        <v>4114</v>
      </c>
      <c r="DI596" t="s">
        <v>4110</v>
      </c>
      <c r="DJ596" t="s">
        <v>4117</v>
      </c>
    </row>
    <row r="597" spans="1:114" ht="15" customHeight="1" x14ac:dyDescent="0.35">
      <c r="A597" t="s">
        <v>16891</v>
      </c>
      <c r="B597" t="s">
        <v>166</v>
      </c>
      <c r="C597" s="1">
        <v>45533</v>
      </c>
      <c r="D597" s="1">
        <v>45601</v>
      </c>
      <c r="E597" t="s">
        <v>211</v>
      </c>
      <c r="G597" t="s">
        <v>117</v>
      </c>
      <c r="H597" t="s">
        <v>117</v>
      </c>
      <c r="I597" t="s">
        <v>117</v>
      </c>
      <c r="J597" t="s">
        <v>4000</v>
      </c>
      <c r="K597" t="s">
        <v>4001</v>
      </c>
      <c r="L597" t="s">
        <v>6114</v>
      </c>
      <c r="M597" t="s">
        <v>4303</v>
      </c>
      <c r="N597" t="s">
        <v>120</v>
      </c>
      <c r="O597" t="s">
        <v>121</v>
      </c>
      <c r="P597" s="6">
        <v>96950</v>
      </c>
      <c r="Q597" t="s">
        <v>122</v>
      </c>
      <c r="R597" t="s">
        <v>140</v>
      </c>
      <c r="S597" s="8">
        <v>16702355009</v>
      </c>
      <c r="U597" t="s">
        <v>4004</v>
      </c>
      <c r="V597">
        <v>561320</v>
      </c>
      <c r="W597" t="s">
        <v>150</v>
      </c>
      <c r="X597" t="s">
        <v>139</v>
      </c>
      <c r="Y597" t="s">
        <v>972</v>
      </c>
      <c r="Z597" t="s">
        <v>3716</v>
      </c>
      <c r="AA597" t="s">
        <v>974</v>
      </c>
      <c r="AB597" t="s">
        <v>420</v>
      </c>
      <c r="AC597" t="s">
        <v>16892</v>
      </c>
      <c r="AD597" t="s">
        <v>4303</v>
      </c>
      <c r="AE597" t="s">
        <v>120</v>
      </c>
      <c r="AF597" t="s">
        <v>121</v>
      </c>
      <c r="AG597" s="6">
        <v>96950</v>
      </c>
      <c r="AH597" t="s">
        <v>122</v>
      </c>
      <c r="AJ597" s="8">
        <v>16702355009</v>
      </c>
      <c r="AL597" t="s">
        <v>4005</v>
      </c>
      <c r="BE597" t="str">
        <f>"37-2011.00"</f>
        <v>37-2011.00</v>
      </c>
      <c r="BF597" t="s">
        <v>701</v>
      </c>
      <c r="BG597" t="s">
        <v>4304</v>
      </c>
      <c r="BH597" t="s">
        <v>817</v>
      </c>
      <c r="BI597">
        <v>10</v>
      </c>
      <c r="BK597" s="1">
        <v>45566</v>
      </c>
      <c r="BL597" s="1">
        <v>45930</v>
      </c>
      <c r="BO597">
        <v>35</v>
      </c>
      <c r="BP597">
        <v>0</v>
      </c>
      <c r="BQ597">
        <v>7</v>
      </c>
      <c r="BR597">
        <v>7</v>
      </c>
      <c r="BS597">
        <v>7</v>
      </c>
      <c r="BT597">
        <v>7</v>
      </c>
      <c r="BU597">
        <v>7</v>
      </c>
      <c r="BV597">
        <v>0</v>
      </c>
      <c r="BW597" t="str">
        <f>"7:20 AM"</f>
        <v>7:20 AM</v>
      </c>
      <c r="BX597" t="str">
        <f>"3:00 PM"</f>
        <v>3:00 PM</v>
      </c>
      <c r="BY597" t="s">
        <v>133</v>
      </c>
      <c r="BZ597">
        <v>0</v>
      </c>
      <c r="CA597">
        <v>12</v>
      </c>
      <c r="CB597" t="s">
        <v>117</v>
      </c>
      <c r="CD597" s="2" t="s">
        <v>818</v>
      </c>
      <c r="CE597" t="s">
        <v>6114</v>
      </c>
      <c r="CF597" t="s">
        <v>4303</v>
      </c>
      <c r="CG597" t="s">
        <v>120</v>
      </c>
      <c r="CH597" t="s">
        <v>121</v>
      </c>
      <c r="CI597" s="6">
        <v>96950</v>
      </c>
      <c r="CJ597" s="10">
        <v>8.2899999999999991</v>
      </c>
      <c r="CK597" s="10">
        <v>8.2899999999999991</v>
      </c>
      <c r="CL597" s="10">
        <v>12.44</v>
      </c>
      <c r="CM597" s="10">
        <v>12.44</v>
      </c>
      <c r="CN597" t="s">
        <v>137</v>
      </c>
      <c r="CO597" t="s">
        <v>821</v>
      </c>
      <c r="CP597" t="s">
        <v>138</v>
      </c>
      <c r="CR597" t="s">
        <v>117</v>
      </c>
      <c r="CS597" t="s">
        <v>139</v>
      </c>
      <c r="CT597" t="s">
        <v>140</v>
      </c>
      <c r="CU597" t="s">
        <v>139</v>
      </c>
      <c r="CV597" t="s">
        <v>140</v>
      </c>
      <c r="CW597" t="s">
        <v>139</v>
      </c>
      <c r="CX597" t="s">
        <v>140</v>
      </c>
      <c r="CY597" t="s">
        <v>7994</v>
      </c>
      <c r="CZ597" s="8">
        <v>16702355009</v>
      </c>
      <c r="DA597" t="s">
        <v>4005</v>
      </c>
      <c r="DB597" t="s">
        <v>140</v>
      </c>
      <c r="DC597" t="s">
        <v>139</v>
      </c>
      <c r="DD597" t="s">
        <v>139</v>
      </c>
    </row>
    <row r="598" spans="1:114" ht="15" customHeight="1" x14ac:dyDescent="0.35">
      <c r="A598" t="s">
        <v>9135</v>
      </c>
      <c r="B598" t="s">
        <v>115</v>
      </c>
      <c r="C598" s="1">
        <v>45534</v>
      </c>
      <c r="D598" s="1">
        <v>45601</v>
      </c>
      <c r="E598" t="s">
        <v>116</v>
      </c>
      <c r="F598" s="1">
        <v>45564</v>
      </c>
      <c r="G598" t="s">
        <v>139</v>
      </c>
      <c r="H598" t="s">
        <v>117</v>
      </c>
      <c r="I598" t="s">
        <v>117</v>
      </c>
      <c r="J598" t="s">
        <v>9136</v>
      </c>
      <c r="L598" t="s">
        <v>9137</v>
      </c>
      <c r="M598" t="s">
        <v>9138</v>
      </c>
      <c r="N598" t="s">
        <v>136</v>
      </c>
      <c r="O598" t="s">
        <v>121</v>
      </c>
      <c r="P598" s="6">
        <v>96950</v>
      </c>
      <c r="Q598" t="s">
        <v>122</v>
      </c>
      <c r="R598" t="s">
        <v>121</v>
      </c>
      <c r="S598" s="8">
        <v>16702351231</v>
      </c>
      <c r="U598" t="s">
        <v>9139</v>
      </c>
      <c r="V598">
        <v>445131</v>
      </c>
      <c r="W598" t="s">
        <v>124</v>
      </c>
      <c r="Y598" t="s">
        <v>1855</v>
      </c>
      <c r="Z598" t="s">
        <v>9140</v>
      </c>
      <c r="AB598" t="s">
        <v>128</v>
      </c>
      <c r="AC598" t="s">
        <v>9137</v>
      </c>
      <c r="AD598" t="s">
        <v>9141</v>
      </c>
      <c r="AE598" t="s">
        <v>9142</v>
      </c>
      <c r="AF598" t="s">
        <v>121</v>
      </c>
      <c r="AG598" s="6">
        <v>96950</v>
      </c>
      <c r="AH598" t="s">
        <v>122</v>
      </c>
      <c r="AI598" t="s">
        <v>9143</v>
      </c>
      <c r="AJ598" s="8">
        <v>16702351231</v>
      </c>
      <c r="AL598" t="s">
        <v>9144</v>
      </c>
      <c r="BE598" t="str">
        <f>"11-2022.00"</f>
        <v>11-2022.00</v>
      </c>
      <c r="BF598" t="s">
        <v>2340</v>
      </c>
      <c r="BG598" t="s">
        <v>9145</v>
      </c>
      <c r="BH598" t="s">
        <v>1524</v>
      </c>
      <c r="BI598">
        <v>1</v>
      </c>
      <c r="BK598" s="1">
        <v>45566</v>
      </c>
      <c r="BL598" s="1">
        <v>46660</v>
      </c>
      <c r="BO598">
        <v>35</v>
      </c>
      <c r="BP598">
        <v>8</v>
      </c>
      <c r="BQ598">
        <v>0</v>
      </c>
      <c r="BR598">
        <v>7</v>
      </c>
      <c r="BS598">
        <v>5</v>
      </c>
      <c r="BT598">
        <v>5</v>
      </c>
      <c r="BU598">
        <v>5</v>
      </c>
      <c r="BV598">
        <v>5</v>
      </c>
      <c r="BW598" t="str">
        <f>"4:00 PM"</f>
        <v>4:00 PM</v>
      </c>
      <c r="BX598" t="str">
        <f>"9:00 PM"</f>
        <v>9:00 PM</v>
      </c>
      <c r="BY598" t="s">
        <v>588</v>
      </c>
      <c r="BZ598">
        <v>0</v>
      </c>
      <c r="CA598">
        <v>24</v>
      </c>
      <c r="CB598" t="s">
        <v>139</v>
      </c>
      <c r="CC598">
        <v>2</v>
      </c>
      <c r="CD598" s="2" t="s">
        <v>9146</v>
      </c>
      <c r="CE598" t="s">
        <v>9138</v>
      </c>
      <c r="CF598" t="s">
        <v>9137</v>
      </c>
      <c r="CG598" t="s">
        <v>136</v>
      </c>
      <c r="CH598" t="s">
        <v>121</v>
      </c>
      <c r="CI598" s="6">
        <v>96950</v>
      </c>
      <c r="CJ598" s="10">
        <v>18.239999999999998</v>
      </c>
      <c r="CK598" s="10">
        <v>18.239999999999998</v>
      </c>
      <c r="CL598" s="10">
        <v>27.36</v>
      </c>
      <c r="CM598" s="10">
        <v>27.36</v>
      </c>
      <c r="CN598" t="s">
        <v>137</v>
      </c>
      <c r="CO598" t="s">
        <v>140</v>
      </c>
      <c r="CP598" t="s">
        <v>138</v>
      </c>
      <c r="CR598" t="s">
        <v>117</v>
      </c>
      <c r="CS598" t="s">
        <v>139</v>
      </c>
      <c r="CT598" t="s">
        <v>140</v>
      </c>
      <c r="CU598" t="s">
        <v>139</v>
      </c>
      <c r="CV598" t="s">
        <v>140</v>
      </c>
      <c r="CW598" t="s">
        <v>139</v>
      </c>
      <c r="CX598" t="s">
        <v>140</v>
      </c>
      <c r="CY598" t="s">
        <v>9147</v>
      </c>
      <c r="CZ598" s="8">
        <v>16702351231</v>
      </c>
      <c r="DA598" t="s">
        <v>9144</v>
      </c>
      <c r="DB598" t="s">
        <v>140</v>
      </c>
      <c r="DC598" t="s">
        <v>139</v>
      </c>
      <c r="DD598" t="s">
        <v>117</v>
      </c>
    </row>
    <row r="599" spans="1:114" ht="15" customHeight="1" x14ac:dyDescent="0.35">
      <c r="A599" t="s">
        <v>6573</v>
      </c>
      <c r="B599" t="s">
        <v>144</v>
      </c>
      <c r="C599" s="1">
        <v>45535</v>
      </c>
      <c r="D599" s="1">
        <v>45601</v>
      </c>
      <c r="E599" t="s">
        <v>116</v>
      </c>
      <c r="F599" s="1">
        <v>45656</v>
      </c>
      <c r="G599" t="s">
        <v>117</v>
      </c>
      <c r="H599" t="s">
        <v>117</v>
      </c>
      <c r="I599" t="s">
        <v>117</v>
      </c>
      <c r="J599" t="s">
        <v>6574</v>
      </c>
      <c r="K599" t="s">
        <v>6575</v>
      </c>
      <c r="L599" t="s">
        <v>6576</v>
      </c>
      <c r="M599" t="s">
        <v>531</v>
      </c>
      <c r="N599" t="s">
        <v>120</v>
      </c>
      <c r="O599" t="s">
        <v>121</v>
      </c>
      <c r="P599" s="6">
        <v>96950</v>
      </c>
      <c r="Q599" t="s">
        <v>122</v>
      </c>
      <c r="S599" s="8">
        <v>16709898771</v>
      </c>
      <c r="U599" t="s">
        <v>6577</v>
      </c>
      <c r="V599">
        <v>236116</v>
      </c>
      <c r="W599" t="s">
        <v>124</v>
      </c>
      <c r="Y599" t="s">
        <v>6578</v>
      </c>
      <c r="Z599" t="s">
        <v>6579</v>
      </c>
      <c r="AA599" t="s">
        <v>6580</v>
      </c>
      <c r="AB599" t="s">
        <v>189</v>
      </c>
      <c r="AC599" t="s">
        <v>6576</v>
      </c>
      <c r="AD599" t="s">
        <v>531</v>
      </c>
      <c r="AE599" t="s">
        <v>120</v>
      </c>
      <c r="AF599" t="s">
        <v>121</v>
      </c>
      <c r="AG599" s="6">
        <v>96950</v>
      </c>
      <c r="AH599" t="s">
        <v>122</v>
      </c>
      <c r="AJ599" s="8">
        <v>16709898771</v>
      </c>
      <c r="AL599" t="s">
        <v>6581</v>
      </c>
      <c r="BE599" t="str">
        <f>"49-9071.00"</f>
        <v>49-9071.00</v>
      </c>
      <c r="BF599" t="s">
        <v>156</v>
      </c>
      <c r="BG599" t="s">
        <v>6582</v>
      </c>
      <c r="BH599" t="s">
        <v>3102</v>
      </c>
      <c r="BI599">
        <v>5</v>
      </c>
      <c r="BJ599">
        <v>5</v>
      </c>
      <c r="BK599" s="1">
        <v>45658</v>
      </c>
      <c r="BL599" s="1">
        <v>46022</v>
      </c>
      <c r="BM599" s="1">
        <v>45658</v>
      </c>
      <c r="BN599" s="1">
        <v>46022</v>
      </c>
      <c r="BO599">
        <v>35</v>
      </c>
      <c r="BP599">
        <v>0</v>
      </c>
      <c r="BQ599">
        <v>7</v>
      </c>
      <c r="BR599">
        <v>7</v>
      </c>
      <c r="BS599">
        <v>7</v>
      </c>
      <c r="BT599">
        <v>7</v>
      </c>
      <c r="BU599">
        <v>7</v>
      </c>
      <c r="BV599">
        <v>0</v>
      </c>
      <c r="BW599" t="str">
        <f>"8:00 AM"</f>
        <v>8:00 AM</v>
      </c>
      <c r="BX599" t="str">
        <f>"5:00 PM"</f>
        <v>5:00 PM</v>
      </c>
      <c r="BY599" t="s">
        <v>133</v>
      </c>
      <c r="BZ599">
        <v>0</v>
      </c>
      <c r="CA599">
        <v>12</v>
      </c>
      <c r="CB599" t="s">
        <v>117</v>
      </c>
      <c r="CD599" s="2" t="s">
        <v>6583</v>
      </c>
      <c r="CE599" t="s">
        <v>1460</v>
      </c>
      <c r="CF599" t="s">
        <v>531</v>
      </c>
      <c r="CG599" t="s">
        <v>120</v>
      </c>
      <c r="CH599" t="s">
        <v>121</v>
      </c>
      <c r="CI599" s="6">
        <v>96950</v>
      </c>
      <c r="CJ599" s="10">
        <v>9.75</v>
      </c>
      <c r="CK599" s="10">
        <v>9.75</v>
      </c>
      <c r="CL599" s="10">
        <v>0</v>
      </c>
      <c r="CM599" s="10">
        <v>0</v>
      </c>
      <c r="CN599" t="s">
        <v>137</v>
      </c>
      <c r="CP599" t="s">
        <v>209</v>
      </c>
      <c r="CR599" t="s">
        <v>139</v>
      </c>
      <c r="CS599" t="s">
        <v>139</v>
      </c>
      <c r="CT599" t="s">
        <v>140</v>
      </c>
      <c r="CU599" t="s">
        <v>140</v>
      </c>
      <c r="CV599" t="s">
        <v>140</v>
      </c>
      <c r="CW599" t="s">
        <v>139</v>
      </c>
      <c r="CX599" t="s">
        <v>140</v>
      </c>
      <c r="CY599" t="s">
        <v>1002</v>
      </c>
      <c r="CZ599" s="8">
        <v>16709898771</v>
      </c>
      <c r="DA599" t="s">
        <v>6581</v>
      </c>
      <c r="DB599" t="s">
        <v>164</v>
      </c>
      <c r="DC599" t="s">
        <v>139</v>
      </c>
      <c r="DD599" t="s">
        <v>117</v>
      </c>
    </row>
    <row r="600" spans="1:114" ht="15" customHeight="1" x14ac:dyDescent="0.35">
      <c r="A600" t="s">
        <v>6977</v>
      </c>
      <c r="B600" t="s">
        <v>144</v>
      </c>
      <c r="C600" s="1">
        <v>45536</v>
      </c>
      <c r="D600" s="1">
        <v>45601</v>
      </c>
      <c r="E600" t="s">
        <v>116</v>
      </c>
      <c r="F600" s="1">
        <v>45625</v>
      </c>
      <c r="G600" t="s">
        <v>117</v>
      </c>
      <c r="H600" t="s">
        <v>117</v>
      </c>
      <c r="I600" t="s">
        <v>117</v>
      </c>
      <c r="J600" t="s">
        <v>3586</v>
      </c>
      <c r="K600" t="s">
        <v>6978</v>
      </c>
      <c r="L600" t="s">
        <v>3588</v>
      </c>
      <c r="M600" t="s">
        <v>3589</v>
      </c>
      <c r="N600" t="s">
        <v>120</v>
      </c>
      <c r="O600" t="s">
        <v>121</v>
      </c>
      <c r="P600" s="6">
        <v>96950</v>
      </c>
      <c r="Q600" t="s">
        <v>122</v>
      </c>
      <c r="R600" t="s">
        <v>120</v>
      </c>
      <c r="S600" s="8">
        <v>16702353481</v>
      </c>
      <c r="U600" t="s">
        <v>3590</v>
      </c>
      <c r="V600">
        <v>811111</v>
      </c>
      <c r="W600" t="s">
        <v>124</v>
      </c>
      <c r="Y600" t="s">
        <v>3591</v>
      </c>
      <c r="Z600" t="s">
        <v>3592</v>
      </c>
      <c r="AA600" t="s">
        <v>3593</v>
      </c>
      <c r="AB600" t="s">
        <v>3594</v>
      </c>
      <c r="AC600" t="s">
        <v>3588</v>
      </c>
      <c r="AD600" t="s">
        <v>3589</v>
      </c>
      <c r="AE600" t="s">
        <v>120</v>
      </c>
      <c r="AF600" t="s">
        <v>121</v>
      </c>
      <c r="AG600" s="6">
        <v>96950</v>
      </c>
      <c r="AH600" t="s">
        <v>122</v>
      </c>
      <c r="AI600" t="s">
        <v>120</v>
      </c>
      <c r="AJ600" s="8">
        <v>16702353481</v>
      </c>
      <c r="AL600" t="s">
        <v>3595</v>
      </c>
      <c r="BE600" t="str">
        <f>"51-9124.00"</f>
        <v>51-9124.00</v>
      </c>
      <c r="BF600" t="s">
        <v>6979</v>
      </c>
      <c r="BG600" t="s">
        <v>6980</v>
      </c>
      <c r="BH600" t="s">
        <v>6981</v>
      </c>
      <c r="BI600">
        <v>2</v>
      </c>
      <c r="BJ600">
        <v>2</v>
      </c>
      <c r="BK600" s="1">
        <v>45627</v>
      </c>
      <c r="BL600" s="1">
        <v>45991</v>
      </c>
      <c r="BM600" s="1">
        <v>45627</v>
      </c>
      <c r="BN600" s="1">
        <v>45991</v>
      </c>
      <c r="BO600">
        <v>35</v>
      </c>
      <c r="BP600">
        <v>0</v>
      </c>
      <c r="BQ600">
        <v>7</v>
      </c>
      <c r="BR600">
        <v>7</v>
      </c>
      <c r="BS600">
        <v>7</v>
      </c>
      <c r="BT600">
        <v>7</v>
      </c>
      <c r="BU600">
        <v>7</v>
      </c>
      <c r="BV600">
        <v>0</v>
      </c>
      <c r="BW600" t="str">
        <f>"8:00 AM"</f>
        <v>8:00 AM</v>
      </c>
      <c r="BX600" t="str">
        <f>"4:00 PM"</f>
        <v>4:00 PM</v>
      </c>
      <c r="BY600" t="s">
        <v>133</v>
      </c>
      <c r="BZ600">
        <v>0</v>
      </c>
      <c r="CA600">
        <v>12</v>
      </c>
      <c r="CB600" t="s">
        <v>117</v>
      </c>
      <c r="CD600" t="s">
        <v>6982</v>
      </c>
      <c r="CE600" t="s">
        <v>3588</v>
      </c>
      <c r="CF600" t="s">
        <v>3589</v>
      </c>
      <c r="CG600" t="s">
        <v>120</v>
      </c>
      <c r="CH600" t="s">
        <v>121</v>
      </c>
      <c r="CI600" s="6">
        <v>96950</v>
      </c>
      <c r="CJ600" s="10">
        <v>14.92</v>
      </c>
      <c r="CK600" s="10">
        <v>14.92</v>
      </c>
      <c r="CL600" s="10">
        <v>22.38</v>
      </c>
      <c r="CM600" s="10">
        <v>22.38</v>
      </c>
      <c r="CN600" t="s">
        <v>137</v>
      </c>
      <c r="CO600" t="s">
        <v>140</v>
      </c>
      <c r="CP600" t="s">
        <v>138</v>
      </c>
      <c r="CR600" t="s">
        <v>117</v>
      </c>
      <c r="CS600" t="s">
        <v>139</v>
      </c>
      <c r="CT600" t="s">
        <v>140</v>
      </c>
      <c r="CU600" t="s">
        <v>139</v>
      </c>
      <c r="CV600" t="s">
        <v>140</v>
      </c>
      <c r="CW600" t="s">
        <v>139</v>
      </c>
      <c r="CX600" t="s">
        <v>139</v>
      </c>
      <c r="CY600" t="s">
        <v>6983</v>
      </c>
      <c r="CZ600" s="8">
        <v>16702353481</v>
      </c>
      <c r="DA600" t="s">
        <v>3595</v>
      </c>
      <c r="DB600" t="s">
        <v>140</v>
      </c>
      <c r="DC600" t="s">
        <v>139</v>
      </c>
      <c r="DD600" t="s">
        <v>117</v>
      </c>
      <c r="DE600" t="s">
        <v>2079</v>
      </c>
      <c r="DF600" t="s">
        <v>3599</v>
      </c>
      <c r="DG600" t="s">
        <v>452</v>
      </c>
      <c r="DH600" t="s">
        <v>3590</v>
      </c>
      <c r="DI600" t="s">
        <v>3586</v>
      </c>
      <c r="DJ600" t="s">
        <v>3595</v>
      </c>
    </row>
    <row r="601" spans="1:114" ht="15" customHeight="1" x14ac:dyDescent="0.35">
      <c r="A601" t="s">
        <v>15740</v>
      </c>
      <c r="B601" t="s">
        <v>144</v>
      </c>
      <c r="C601" s="1">
        <v>45538</v>
      </c>
      <c r="D601" s="1">
        <v>45601</v>
      </c>
      <c r="E601" t="s">
        <v>116</v>
      </c>
      <c r="F601" s="1">
        <v>45715</v>
      </c>
      <c r="G601" t="s">
        <v>117</v>
      </c>
      <c r="H601" t="s">
        <v>117</v>
      </c>
      <c r="I601" t="s">
        <v>117</v>
      </c>
      <c r="J601" t="s">
        <v>2044</v>
      </c>
      <c r="L601" t="s">
        <v>3618</v>
      </c>
      <c r="N601" t="s">
        <v>496</v>
      </c>
      <c r="O601" t="s">
        <v>121</v>
      </c>
      <c r="P601" s="6">
        <v>96950</v>
      </c>
      <c r="Q601" t="s">
        <v>122</v>
      </c>
      <c r="S601" s="8">
        <v>16702359369</v>
      </c>
      <c r="U601" t="s">
        <v>2035</v>
      </c>
      <c r="V601">
        <v>44133</v>
      </c>
      <c r="W601" t="s">
        <v>124</v>
      </c>
      <c r="Y601" t="s">
        <v>2042</v>
      </c>
      <c r="Z601" t="s">
        <v>2043</v>
      </c>
      <c r="AB601" t="s">
        <v>3620</v>
      </c>
      <c r="AC601" t="s">
        <v>2034</v>
      </c>
      <c r="AE601" t="s">
        <v>496</v>
      </c>
      <c r="AF601" t="s">
        <v>121</v>
      </c>
      <c r="AG601" s="6">
        <v>96950</v>
      </c>
      <c r="AH601" t="s">
        <v>122</v>
      </c>
      <c r="AJ601" s="8">
        <v>16702359369</v>
      </c>
      <c r="AL601" t="s">
        <v>2037</v>
      </c>
      <c r="BE601" t="str">
        <f>"49-9071.00"</f>
        <v>49-9071.00</v>
      </c>
      <c r="BF601" t="s">
        <v>156</v>
      </c>
      <c r="BG601" t="s">
        <v>3621</v>
      </c>
      <c r="BH601" t="s">
        <v>156</v>
      </c>
      <c r="BI601">
        <v>2</v>
      </c>
      <c r="BJ601">
        <v>2</v>
      </c>
      <c r="BK601" s="1">
        <v>45717</v>
      </c>
      <c r="BL601" s="1">
        <v>46081</v>
      </c>
      <c r="BM601" s="1">
        <v>45717</v>
      </c>
      <c r="BN601" s="1">
        <v>46081</v>
      </c>
      <c r="BO601">
        <v>35</v>
      </c>
      <c r="BP601">
        <v>0</v>
      </c>
      <c r="BQ601">
        <v>7</v>
      </c>
      <c r="BR601">
        <v>7</v>
      </c>
      <c r="BS601">
        <v>7</v>
      </c>
      <c r="BT601">
        <v>7</v>
      </c>
      <c r="BU601">
        <v>7</v>
      </c>
      <c r="BV601">
        <v>0</v>
      </c>
      <c r="BW601" t="str">
        <f>"8:00 AM"</f>
        <v>8:00 AM</v>
      </c>
      <c r="BX601" t="str">
        <f>"5:00 PM"</f>
        <v>5:00 PM</v>
      </c>
      <c r="BY601" t="s">
        <v>159</v>
      </c>
      <c r="BZ601">
        <v>0</v>
      </c>
      <c r="CA601">
        <v>12</v>
      </c>
      <c r="CB601" t="s">
        <v>117</v>
      </c>
      <c r="CD601" s="2" t="s">
        <v>15741</v>
      </c>
      <c r="CE601" t="s">
        <v>3623</v>
      </c>
      <c r="CG601" t="s">
        <v>136</v>
      </c>
      <c r="CH601" t="s">
        <v>121</v>
      </c>
      <c r="CI601" s="6">
        <v>96950</v>
      </c>
      <c r="CJ601" s="10">
        <v>9.75</v>
      </c>
      <c r="CK601" s="10">
        <v>9.75</v>
      </c>
      <c r="CL601" s="10">
        <v>14.63</v>
      </c>
      <c r="CM601" s="10">
        <v>14.63</v>
      </c>
      <c r="CN601" t="s">
        <v>137</v>
      </c>
      <c r="CP601" t="s">
        <v>138</v>
      </c>
      <c r="CR601" t="s">
        <v>117</v>
      </c>
      <c r="CS601" t="s">
        <v>139</v>
      </c>
      <c r="CT601" t="s">
        <v>140</v>
      </c>
      <c r="CU601" t="s">
        <v>139</v>
      </c>
      <c r="CV601" t="s">
        <v>140</v>
      </c>
      <c r="CW601" t="s">
        <v>139</v>
      </c>
      <c r="CX601" t="s">
        <v>140</v>
      </c>
      <c r="CY601" t="s">
        <v>774</v>
      </c>
      <c r="CZ601" s="8">
        <v>16702359369</v>
      </c>
      <c r="DA601" t="s">
        <v>2037</v>
      </c>
      <c r="DB601" t="s">
        <v>140</v>
      </c>
      <c r="DC601" t="s">
        <v>139</v>
      </c>
      <c r="DD601" t="s">
        <v>117</v>
      </c>
      <c r="DE601" t="s">
        <v>2042</v>
      </c>
      <c r="DF601" t="s">
        <v>2043</v>
      </c>
      <c r="DH601" t="s">
        <v>2035</v>
      </c>
      <c r="DI601" t="s">
        <v>15742</v>
      </c>
      <c r="DJ601" t="s">
        <v>2037</v>
      </c>
    </row>
    <row r="602" spans="1:114" ht="15" customHeight="1" x14ac:dyDescent="0.35">
      <c r="A602" t="s">
        <v>6807</v>
      </c>
      <c r="B602" t="s">
        <v>144</v>
      </c>
      <c r="C602" s="1">
        <v>45538</v>
      </c>
      <c r="D602" s="1">
        <v>45601</v>
      </c>
      <c r="E602" t="s">
        <v>211</v>
      </c>
      <c r="G602" t="s">
        <v>117</v>
      </c>
      <c r="H602" t="s">
        <v>117</v>
      </c>
      <c r="I602" t="s">
        <v>117</v>
      </c>
      <c r="J602" t="s">
        <v>4074</v>
      </c>
      <c r="L602" t="s">
        <v>4079</v>
      </c>
      <c r="M602" t="s">
        <v>1150</v>
      </c>
      <c r="N602" t="s">
        <v>1143</v>
      </c>
      <c r="O602" t="s">
        <v>121</v>
      </c>
      <c r="P602" s="6">
        <v>96952</v>
      </c>
      <c r="Q602" t="s">
        <v>122</v>
      </c>
      <c r="R602" t="s">
        <v>382</v>
      </c>
      <c r="S602" s="8">
        <v>16704330105</v>
      </c>
      <c r="U602" t="s">
        <v>4076</v>
      </c>
      <c r="V602">
        <v>72251</v>
      </c>
      <c r="W602" t="s">
        <v>124</v>
      </c>
      <c r="Y602" t="s">
        <v>4077</v>
      </c>
      <c r="Z602" t="s">
        <v>4078</v>
      </c>
      <c r="AB602" t="s">
        <v>154</v>
      </c>
      <c r="AC602" t="s">
        <v>4079</v>
      </c>
      <c r="AD602" t="s">
        <v>1150</v>
      </c>
      <c r="AE602" t="s">
        <v>1143</v>
      </c>
      <c r="AF602" t="s">
        <v>121</v>
      </c>
      <c r="AG602" s="6">
        <v>96952</v>
      </c>
      <c r="AH602" t="s">
        <v>122</v>
      </c>
      <c r="AI602" t="s">
        <v>382</v>
      </c>
      <c r="AJ602" s="8">
        <v>16704330105</v>
      </c>
      <c r="AL602" t="s">
        <v>4080</v>
      </c>
      <c r="BE602" t="str">
        <f>"35-2014.00"</f>
        <v>35-2014.00</v>
      </c>
      <c r="BF602" t="s">
        <v>191</v>
      </c>
      <c r="BG602" t="s">
        <v>6808</v>
      </c>
      <c r="BH602" t="s">
        <v>193</v>
      </c>
      <c r="BI602">
        <v>2</v>
      </c>
      <c r="BJ602">
        <v>2</v>
      </c>
      <c r="BK602" s="1">
        <v>45658</v>
      </c>
      <c r="BL602" s="1">
        <v>46022</v>
      </c>
      <c r="BM602" s="1">
        <v>45658</v>
      </c>
      <c r="BN602" s="1">
        <v>46022</v>
      </c>
      <c r="BO602">
        <v>35</v>
      </c>
      <c r="BP602">
        <v>0</v>
      </c>
      <c r="BQ602">
        <v>7</v>
      </c>
      <c r="BR602">
        <v>7</v>
      </c>
      <c r="BS602">
        <v>7</v>
      </c>
      <c r="BT602">
        <v>7</v>
      </c>
      <c r="BU602">
        <v>7</v>
      </c>
      <c r="BV602">
        <v>0</v>
      </c>
      <c r="BW602" t="str">
        <f>"4:00 AM"</f>
        <v>4:00 AM</v>
      </c>
      <c r="BX602" t="str">
        <f>"12:00 PM"</f>
        <v>12:00 PM</v>
      </c>
      <c r="BY602" t="s">
        <v>133</v>
      </c>
      <c r="BZ602">
        <v>0</v>
      </c>
      <c r="CA602">
        <v>12</v>
      </c>
      <c r="CB602" t="s">
        <v>117</v>
      </c>
      <c r="CD602" t="s">
        <v>393</v>
      </c>
      <c r="CE602" t="s">
        <v>4921</v>
      </c>
      <c r="CF602" t="s">
        <v>1150</v>
      </c>
      <c r="CG602" t="s">
        <v>1143</v>
      </c>
      <c r="CH602" t="s">
        <v>121</v>
      </c>
      <c r="CI602" s="6">
        <v>96952</v>
      </c>
      <c r="CJ602" s="10">
        <v>8.83</v>
      </c>
      <c r="CK602" s="10">
        <v>8.83</v>
      </c>
      <c r="CL602" s="10">
        <v>13.25</v>
      </c>
      <c r="CM602" s="10">
        <v>13.25</v>
      </c>
      <c r="CN602" t="s">
        <v>137</v>
      </c>
      <c r="CO602" t="s">
        <v>393</v>
      </c>
      <c r="CP602" t="s">
        <v>138</v>
      </c>
      <c r="CR602" t="s">
        <v>117</v>
      </c>
      <c r="CS602" t="s">
        <v>139</v>
      </c>
      <c r="CT602" t="s">
        <v>140</v>
      </c>
      <c r="CU602" t="s">
        <v>139</v>
      </c>
      <c r="CV602" t="s">
        <v>140</v>
      </c>
      <c r="CW602" t="s">
        <v>139</v>
      </c>
      <c r="CX602" t="s">
        <v>140</v>
      </c>
      <c r="CY602" t="s">
        <v>394</v>
      </c>
      <c r="CZ602" s="8">
        <v>16704330105</v>
      </c>
      <c r="DA602" t="s">
        <v>4080</v>
      </c>
      <c r="DB602" t="s">
        <v>1095</v>
      </c>
      <c r="DC602" t="s">
        <v>139</v>
      </c>
      <c r="DD602" t="s">
        <v>117</v>
      </c>
    </row>
    <row r="603" spans="1:114" ht="15" customHeight="1" x14ac:dyDescent="0.35">
      <c r="A603" t="s">
        <v>15870</v>
      </c>
      <c r="B603" t="s">
        <v>294</v>
      </c>
      <c r="C603" s="1">
        <v>45539</v>
      </c>
      <c r="D603" s="1">
        <v>45601</v>
      </c>
      <c r="E603" t="s">
        <v>116</v>
      </c>
      <c r="F603" s="1">
        <v>45625</v>
      </c>
      <c r="G603" t="s">
        <v>117</v>
      </c>
      <c r="H603" t="s">
        <v>117</v>
      </c>
      <c r="I603" t="s">
        <v>117</v>
      </c>
      <c r="J603" t="s">
        <v>1556</v>
      </c>
      <c r="K603" t="s">
        <v>1557</v>
      </c>
      <c r="L603" t="s">
        <v>1558</v>
      </c>
      <c r="M603" t="s">
        <v>1559</v>
      </c>
      <c r="N603" t="s">
        <v>120</v>
      </c>
      <c r="O603" t="s">
        <v>121</v>
      </c>
      <c r="P603" s="6">
        <v>96950</v>
      </c>
      <c r="Q603" t="s">
        <v>122</v>
      </c>
      <c r="S603" s="8">
        <v>16703223311</v>
      </c>
      <c r="T603">
        <v>4504</v>
      </c>
      <c r="U603" t="s">
        <v>1560</v>
      </c>
      <c r="V603">
        <v>72111</v>
      </c>
      <c r="W603" t="s">
        <v>124</v>
      </c>
      <c r="Y603" t="s">
        <v>1561</v>
      </c>
      <c r="Z603" t="s">
        <v>1562</v>
      </c>
      <c r="AB603" t="s">
        <v>1563</v>
      </c>
      <c r="AC603" t="s">
        <v>1558</v>
      </c>
      <c r="AD603" t="s">
        <v>1559</v>
      </c>
      <c r="AE603" t="s">
        <v>120</v>
      </c>
      <c r="AF603" t="s">
        <v>121</v>
      </c>
      <c r="AG603" s="6">
        <v>96950</v>
      </c>
      <c r="AH603" t="s">
        <v>122</v>
      </c>
      <c r="AJ603" s="8">
        <v>16703223311</v>
      </c>
      <c r="AK603">
        <v>4506</v>
      </c>
      <c r="AL603" t="s">
        <v>1564</v>
      </c>
      <c r="BE603" t="str">
        <f>"37-2012.00"</f>
        <v>37-2012.00</v>
      </c>
      <c r="BF603" t="s">
        <v>130</v>
      </c>
      <c r="BG603" t="s">
        <v>12125</v>
      </c>
      <c r="BH603" t="s">
        <v>8901</v>
      </c>
      <c r="BI603">
        <v>8</v>
      </c>
      <c r="BJ603">
        <v>7</v>
      </c>
      <c r="BK603" s="1">
        <v>45627</v>
      </c>
      <c r="BL603" s="1">
        <v>45991</v>
      </c>
      <c r="BM603" s="1">
        <v>45627</v>
      </c>
      <c r="BN603" s="1">
        <v>45991</v>
      </c>
      <c r="BO603">
        <v>35</v>
      </c>
      <c r="BP603">
        <v>0</v>
      </c>
      <c r="BQ603">
        <v>7</v>
      </c>
      <c r="BR603">
        <v>7</v>
      </c>
      <c r="BS603">
        <v>7</v>
      </c>
      <c r="BT603">
        <v>7</v>
      </c>
      <c r="BU603">
        <v>7</v>
      </c>
      <c r="BV603">
        <v>0</v>
      </c>
      <c r="BW603" t="str">
        <f>"8:00 AM"</f>
        <v>8:00 AM</v>
      </c>
      <c r="BX603" t="str">
        <f>"5:00 PM"</f>
        <v>5:00 PM</v>
      </c>
      <c r="BY603" t="s">
        <v>133</v>
      </c>
      <c r="BZ603">
        <v>0</v>
      </c>
      <c r="CA603">
        <v>3</v>
      </c>
      <c r="CB603" t="s">
        <v>117</v>
      </c>
      <c r="CD603" s="2" t="s">
        <v>12126</v>
      </c>
      <c r="CE603" t="s">
        <v>1558</v>
      </c>
      <c r="CF603" t="s">
        <v>1559</v>
      </c>
      <c r="CG603" t="s">
        <v>120</v>
      </c>
      <c r="CH603" t="s">
        <v>121</v>
      </c>
      <c r="CI603" s="6">
        <v>96950</v>
      </c>
      <c r="CJ603" s="10">
        <v>7.77</v>
      </c>
      <c r="CK603" s="10">
        <v>9.56</v>
      </c>
      <c r="CL603" s="10">
        <v>11.66</v>
      </c>
      <c r="CM603" s="10">
        <v>14.34</v>
      </c>
      <c r="CN603" t="s">
        <v>137</v>
      </c>
      <c r="CO603" t="s">
        <v>1569</v>
      </c>
      <c r="CP603" t="s">
        <v>138</v>
      </c>
      <c r="CR603" t="s">
        <v>117</v>
      </c>
      <c r="CS603" t="s">
        <v>139</v>
      </c>
      <c r="CT603" t="s">
        <v>140</v>
      </c>
      <c r="CU603" t="s">
        <v>139</v>
      </c>
      <c r="CV603" t="s">
        <v>140</v>
      </c>
      <c r="CW603" t="s">
        <v>139</v>
      </c>
      <c r="CX603" t="s">
        <v>139</v>
      </c>
      <c r="CY603" s="2" t="s">
        <v>8870</v>
      </c>
      <c r="CZ603" s="8">
        <v>16703223311</v>
      </c>
      <c r="DA603" t="s">
        <v>1571</v>
      </c>
      <c r="DB603" t="s">
        <v>1572</v>
      </c>
      <c r="DC603" t="s">
        <v>139</v>
      </c>
      <c r="DD603" t="s">
        <v>117</v>
      </c>
      <c r="DE603" t="s">
        <v>1573</v>
      </c>
      <c r="DF603" t="s">
        <v>1574</v>
      </c>
      <c r="DG603" t="s">
        <v>1108</v>
      </c>
      <c r="DH603" t="s">
        <v>1560</v>
      </c>
      <c r="DI603" t="s">
        <v>1575</v>
      </c>
      <c r="DJ603" t="s">
        <v>1576</v>
      </c>
    </row>
    <row r="604" spans="1:114" ht="15" customHeight="1" x14ac:dyDescent="0.35">
      <c r="A604" t="s">
        <v>8936</v>
      </c>
      <c r="B604" t="s">
        <v>144</v>
      </c>
      <c r="C604" s="1">
        <v>45539</v>
      </c>
      <c r="D604" s="1">
        <v>45601</v>
      </c>
      <c r="E604" t="s">
        <v>116</v>
      </c>
      <c r="F604" s="1">
        <v>45656</v>
      </c>
      <c r="G604" t="s">
        <v>117</v>
      </c>
      <c r="H604" t="s">
        <v>117</v>
      </c>
      <c r="I604" t="s">
        <v>117</v>
      </c>
      <c r="J604" t="s">
        <v>1556</v>
      </c>
      <c r="K604" t="s">
        <v>1557</v>
      </c>
      <c r="L604" t="s">
        <v>1558</v>
      </c>
      <c r="M604" t="s">
        <v>1559</v>
      </c>
      <c r="N604" t="s">
        <v>120</v>
      </c>
      <c r="O604" t="s">
        <v>121</v>
      </c>
      <c r="P604" s="6">
        <v>96950</v>
      </c>
      <c r="Q604" t="s">
        <v>122</v>
      </c>
      <c r="S604" s="8">
        <v>16703223311</v>
      </c>
      <c r="T604">
        <v>4504</v>
      </c>
      <c r="U604" t="s">
        <v>1560</v>
      </c>
      <c r="V604">
        <v>72111</v>
      </c>
      <c r="W604" t="s">
        <v>124</v>
      </c>
      <c r="Y604" t="s">
        <v>1561</v>
      </c>
      <c r="Z604" t="s">
        <v>1562</v>
      </c>
      <c r="AB604" t="s">
        <v>1563</v>
      </c>
      <c r="AC604" t="s">
        <v>1558</v>
      </c>
      <c r="AD604" t="s">
        <v>1559</v>
      </c>
      <c r="AE604" t="s">
        <v>120</v>
      </c>
      <c r="AF604" t="s">
        <v>121</v>
      </c>
      <c r="AG604" s="6">
        <v>96950</v>
      </c>
      <c r="AH604" t="s">
        <v>122</v>
      </c>
      <c r="AJ604" s="8">
        <v>16703223311</v>
      </c>
      <c r="AK604">
        <v>4506</v>
      </c>
      <c r="AL604" t="s">
        <v>1564</v>
      </c>
      <c r="BE604" t="str">
        <f>"49-9071.00"</f>
        <v>49-9071.00</v>
      </c>
      <c r="BF604" t="s">
        <v>156</v>
      </c>
      <c r="BG604" t="s">
        <v>8937</v>
      </c>
      <c r="BH604" t="s">
        <v>3221</v>
      </c>
      <c r="BI604">
        <v>15</v>
      </c>
      <c r="BJ604">
        <v>15</v>
      </c>
      <c r="BK604" s="1">
        <v>45658</v>
      </c>
      <c r="BL604" s="1">
        <v>46022</v>
      </c>
      <c r="BM604" s="1">
        <v>45658</v>
      </c>
      <c r="BN604" s="1">
        <v>46022</v>
      </c>
      <c r="BO604">
        <v>35</v>
      </c>
      <c r="BP604">
        <v>0</v>
      </c>
      <c r="BQ604">
        <v>7</v>
      </c>
      <c r="BR604">
        <v>7</v>
      </c>
      <c r="BS604">
        <v>7</v>
      </c>
      <c r="BT604">
        <v>7</v>
      </c>
      <c r="BU604">
        <v>7</v>
      </c>
      <c r="BV604">
        <v>0</v>
      </c>
      <c r="BW604" t="str">
        <f>"8:00 AM"</f>
        <v>8:00 AM</v>
      </c>
      <c r="BX604" t="str">
        <f>"5:00 PM"</f>
        <v>5:00 PM</v>
      </c>
      <c r="BY604" t="s">
        <v>159</v>
      </c>
      <c r="BZ604">
        <v>0</v>
      </c>
      <c r="CA604">
        <v>24</v>
      </c>
      <c r="CB604" t="s">
        <v>139</v>
      </c>
      <c r="CC604">
        <v>4</v>
      </c>
      <c r="CD604" s="2" t="s">
        <v>8938</v>
      </c>
      <c r="CE604" t="s">
        <v>1558</v>
      </c>
      <c r="CF604" t="s">
        <v>1559</v>
      </c>
      <c r="CG604" t="s">
        <v>120</v>
      </c>
      <c r="CH604" t="s">
        <v>121</v>
      </c>
      <c r="CI604" s="6">
        <v>96950</v>
      </c>
      <c r="CJ604" s="10">
        <v>9.75</v>
      </c>
      <c r="CK604" s="10">
        <v>20</v>
      </c>
      <c r="CL604" s="10">
        <v>14.62</v>
      </c>
      <c r="CM604" s="10">
        <v>30</v>
      </c>
      <c r="CN604" t="s">
        <v>137</v>
      </c>
      <c r="CO604" t="s">
        <v>1569</v>
      </c>
      <c r="CP604" t="s">
        <v>138</v>
      </c>
      <c r="CR604" t="s">
        <v>117</v>
      </c>
      <c r="CS604" t="s">
        <v>139</v>
      </c>
      <c r="CT604" t="s">
        <v>140</v>
      </c>
      <c r="CU604" t="s">
        <v>139</v>
      </c>
      <c r="CV604" t="s">
        <v>140</v>
      </c>
      <c r="CW604" t="s">
        <v>139</v>
      </c>
      <c r="CX604" t="s">
        <v>139</v>
      </c>
      <c r="CY604" t="s">
        <v>1587</v>
      </c>
      <c r="CZ604" s="8">
        <v>16703223311</v>
      </c>
      <c r="DA604" t="s">
        <v>1571</v>
      </c>
      <c r="DB604" t="s">
        <v>1572</v>
      </c>
      <c r="DC604" t="s">
        <v>139</v>
      </c>
      <c r="DD604" t="s">
        <v>117</v>
      </c>
      <c r="DE604" t="s">
        <v>1573</v>
      </c>
      <c r="DF604" t="s">
        <v>1574</v>
      </c>
      <c r="DG604" t="s">
        <v>1108</v>
      </c>
      <c r="DH604" t="s">
        <v>1560</v>
      </c>
      <c r="DI604" t="s">
        <v>1575</v>
      </c>
      <c r="DJ604" t="s">
        <v>1576</v>
      </c>
    </row>
    <row r="605" spans="1:114" ht="15" customHeight="1" x14ac:dyDescent="0.35">
      <c r="A605" t="s">
        <v>14304</v>
      </c>
      <c r="B605" t="s">
        <v>144</v>
      </c>
      <c r="C605" s="1">
        <v>45539</v>
      </c>
      <c r="D605" s="1">
        <v>45601</v>
      </c>
      <c r="E605" t="s">
        <v>116</v>
      </c>
      <c r="F605" s="1">
        <v>45626</v>
      </c>
      <c r="G605" t="s">
        <v>117</v>
      </c>
      <c r="H605" t="s">
        <v>117</v>
      </c>
      <c r="I605" t="s">
        <v>117</v>
      </c>
      <c r="J605" t="s">
        <v>8564</v>
      </c>
      <c r="L605" t="s">
        <v>8565</v>
      </c>
      <c r="N605" t="s">
        <v>136</v>
      </c>
      <c r="O605" t="s">
        <v>121</v>
      </c>
      <c r="P605" s="6">
        <v>96950</v>
      </c>
      <c r="Q605" t="s">
        <v>122</v>
      </c>
      <c r="S605" s="8">
        <v>16702342362</v>
      </c>
      <c r="U605" t="s">
        <v>8566</v>
      </c>
      <c r="V605">
        <v>541330</v>
      </c>
      <c r="W605" t="s">
        <v>124</v>
      </c>
      <c r="Y605" t="s">
        <v>8567</v>
      </c>
      <c r="Z605" t="s">
        <v>8568</v>
      </c>
      <c r="AA605" t="s">
        <v>1914</v>
      </c>
      <c r="AB605" t="s">
        <v>205</v>
      </c>
      <c r="AC605" t="s">
        <v>8565</v>
      </c>
      <c r="AE605" t="s">
        <v>136</v>
      </c>
      <c r="AF605" t="s">
        <v>121</v>
      </c>
      <c r="AG605" s="6">
        <v>96950</v>
      </c>
      <c r="AH605" t="s">
        <v>122</v>
      </c>
      <c r="AJ605" s="8">
        <v>16702342362</v>
      </c>
      <c r="AL605" t="s">
        <v>8569</v>
      </c>
      <c r="AM605" t="s">
        <v>717</v>
      </c>
      <c r="AN605" t="s">
        <v>8570</v>
      </c>
      <c r="AO605" t="s">
        <v>8571</v>
      </c>
      <c r="AP605" t="s">
        <v>4637</v>
      </c>
      <c r="AQ605" t="s">
        <v>8572</v>
      </c>
      <c r="AR605" t="s">
        <v>8573</v>
      </c>
      <c r="AS605" t="s">
        <v>8574</v>
      </c>
      <c r="AT605" t="s">
        <v>578</v>
      </c>
      <c r="AU605" s="6">
        <v>96910</v>
      </c>
      <c r="AV605" t="s">
        <v>122</v>
      </c>
      <c r="AX605" s="8">
        <v>16714779084</v>
      </c>
      <c r="AZ605" t="s">
        <v>8575</v>
      </c>
      <c r="BA605" t="s">
        <v>8576</v>
      </c>
      <c r="BB605" t="s">
        <v>8577</v>
      </c>
      <c r="BC605" t="s">
        <v>578</v>
      </c>
      <c r="BD605" t="s">
        <v>8578</v>
      </c>
      <c r="BE605" t="str">
        <f>"17-3022.00"</f>
        <v>17-3022.00</v>
      </c>
      <c r="BF605" t="s">
        <v>456</v>
      </c>
      <c r="BG605" t="s">
        <v>8579</v>
      </c>
      <c r="BH605" t="s">
        <v>734</v>
      </c>
      <c r="BI605">
        <v>1</v>
      </c>
      <c r="BJ605">
        <v>1</v>
      </c>
      <c r="BK605" s="1">
        <v>45627</v>
      </c>
      <c r="BL605" s="1">
        <v>45991</v>
      </c>
      <c r="BM605" s="1">
        <v>45627</v>
      </c>
      <c r="BN605" s="1">
        <v>45991</v>
      </c>
      <c r="BO605">
        <v>40</v>
      </c>
      <c r="BP605">
        <v>0</v>
      </c>
      <c r="BQ605">
        <v>8</v>
      </c>
      <c r="BR605">
        <v>8</v>
      </c>
      <c r="BS605">
        <v>8</v>
      </c>
      <c r="BT605">
        <v>8</v>
      </c>
      <c r="BU605">
        <v>8</v>
      </c>
      <c r="BV605">
        <v>0</v>
      </c>
      <c r="BW605" t="str">
        <f>"8:00 AM"</f>
        <v>8:00 AM</v>
      </c>
      <c r="BX605" t="str">
        <f>"5:00 PM"</f>
        <v>5:00 PM</v>
      </c>
      <c r="BY605" t="s">
        <v>459</v>
      </c>
      <c r="BZ605">
        <v>0</v>
      </c>
      <c r="CA605">
        <v>24</v>
      </c>
      <c r="CB605" t="s">
        <v>117</v>
      </c>
      <c r="CD605" s="2" t="s">
        <v>8580</v>
      </c>
      <c r="CE605" t="s">
        <v>8581</v>
      </c>
      <c r="CF605" t="s">
        <v>3160</v>
      </c>
      <c r="CG605" t="s">
        <v>136</v>
      </c>
      <c r="CH605" t="s">
        <v>121</v>
      </c>
      <c r="CI605" s="6">
        <v>96950</v>
      </c>
      <c r="CJ605" s="10">
        <v>15.75</v>
      </c>
      <c r="CK605" s="10">
        <v>31</v>
      </c>
      <c r="CL605" s="10">
        <v>23.63</v>
      </c>
      <c r="CM605" s="10">
        <v>46.5</v>
      </c>
      <c r="CN605" t="s">
        <v>137</v>
      </c>
      <c r="CO605" t="s">
        <v>140</v>
      </c>
      <c r="CP605" t="s">
        <v>138</v>
      </c>
      <c r="CR605" t="s">
        <v>117</v>
      </c>
      <c r="CS605" t="s">
        <v>139</v>
      </c>
      <c r="CT605" t="s">
        <v>140</v>
      </c>
      <c r="CU605" t="s">
        <v>139</v>
      </c>
      <c r="CV605" t="s">
        <v>140</v>
      </c>
      <c r="CW605" t="s">
        <v>139</v>
      </c>
      <c r="CX605" t="s">
        <v>140</v>
      </c>
      <c r="CY605" t="s">
        <v>8582</v>
      </c>
      <c r="CZ605" s="8">
        <v>16702342362</v>
      </c>
      <c r="DA605" t="s">
        <v>8569</v>
      </c>
      <c r="DB605" t="s">
        <v>8583</v>
      </c>
      <c r="DC605" t="s">
        <v>139</v>
      </c>
      <c r="DD605" t="s">
        <v>117</v>
      </c>
      <c r="DE605" t="s">
        <v>1679</v>
      </c>
      <c r="DF605" t="s">
        <v>8571</v>
      </c>
      <c r="DG605" t="s">
        <v>4637</v>
      </c>
      <c r="DH605" t="s">
        <v>8577</v>
      </c>
      <c r="DI605" t="s">
        <v>8576</v>
      </c>
      <c r="DJ605" t="s">
        <v>10858</v>
      </c>
    </row>
    <row r="606" spans="1:114" ht="15" customHeight="1" x14ac:dyDescent="0.35">
      <c r="A606" t="s">
        <v>11094</v>
      </c>
      <c r="B606" t="s">
        <v>144</v>
      </c>
      <c r="C606" s="1">
        <v>45539</v>
      </c>
      <c r="D606" s="1">
        <v>45601</v>
      </c>
      <c r="E606" t="s">
        <v>116</v>
      </c>
      <c r="F606" s="1">
        <v>45579</v>
      </c>
      <c r="G606" t="s">
        <v>117</v>
      </c>
      <c r="H606" t="s">
        <v>117</v>
      </c>
      <c r="I606" t="s">
        <v>117</v>
      </c>
      <c r="J606" t="s">
        <v>6313</v>
      </c>
      <c r="K606" t="s">
        <v>140</v>
      </c>
      <c r="L606" t="s">
        <v>6314</v>
      </c>
      <c r="M606" t="s">
        <v>6315</v>
      </c>
      <c r="N606" t="s">
        <v>136</v>
      </c>
      <c r="O606" t="s">
        <v>121</v>
      </c>
      <c r="P606" s="6">
        <v>96950</v>
      </c>
      <c r="Q606" t="s">
        <v>122</v>
      </c>
      <c r="S606" s="8">
        <v>16702345050</v>
      </c>
      <c r="U606" t="s">
        <v>6316</v>
      </c>
      <c r="V606">
        <v>56132</v>
      </c>
      <c r="W606" t="s">
        <v>124</v>
      </c>
      <c r="Y606" t="s">
        <v>6317</v>
      </c>
      <c r="Z606" t="s">
        <v>6318</v>
      </c>
      <c r="AA606" t="s">
        <v>6319</v>
      </c>
      <c r="AB606" t="s">
        <v>6320</v>
      </c>
      <c r="AC606" t="s">
        <v>6314</v>
      </c>
      <c r="AD606" t="s">
        <v>6315</v>
      </c>
      <c r="AE606" t="s">
        <v>136</v>
      </c>
      <c r="AF606" t="s">
        <v>121</v>
      </c>
      <c r="AG606" s="6">
        <v>96950</v>
      </c>
      <c r="AH606" t="s">
        <v>122</v>
      </c>
      <c r="AJ606" s="8">
        <v>16702345050</v>
      </c>
      <c r="AL606" t="s">
        <v>6321</v>
      </c>
      <c r="BE606" t="str">
        <f>"37-2011.00"</f>
        <v>37-2011.00</v>
      </c>
      <c r="BF606" t="s">
        <v>701</v>
      </c>
      <c r="BG606" t="s">
        <v>11095</v>
      </c>
      <c r="BH606" t="s">
        <v>703</v>
      </c>
      <c r="BI606">
        <v>2</v>
      </c>
      <c r="BJ606">
        <v>2</v>
      </c>
      <c r="BK606" s="1">
        <v>45581</v>
      </c>
      <c r="BL606" s="1">
        <v>45945</v>
      </c>
      <c r="BM606" s="1">
        <v>45601</v>
      </c>
      <c r="BN606" s="1">
        <v>45945</v>
      </c>
      <c r="BO606">
        <v>35</v>
      </c>
      <c r="BP606">
        <v>0</v>
      </c>
      <c r="BQ606">
        <v>7</v>
      </c>
      <c r="BR606">
        <v>7</v>
      </c>
      <c r="BS606">
        <v>7</v>
      </c>
      <c r="BT606">
        <v>7</v>
      </c>
      <c r="BU606">
        <v>7</v>
      </c>
      <c r="BV606">
        <v>0</v>
      </c>
      <c r="BW606" t="str">
        <f>"7:00 AM"</f>
        <v>7:00 AM</v>
      </c>
      <c r="BX606" t="str">
        <f>"3:00 PM"</f>
        <v>3:00 PM</v>
      </c>
      <c r="BY606" t="s">
        <v>133</v>
      </c>
      <c r="BZ606">
        <v>0</v>
      </c>
      <c r="CA606">
        <v>12</v>
      </c>
      <c r="CB606" t="s">
        <v>117</v>
      </c>
      <c r="CD606" t="s">
        <v>11096</v>
      </c>
      <c r="CE606" t="s">
        <v>6314</v>
      </c>
      <c r="CF606" t="s">
        <v>6315</v>
      </c>
      <c r="CG606" t="s">
        <v>136</v>
      </c>
      <c r="CH606" t="s">
        <v>121</v>
      </c>
      <c r="CI606" s="6">
        <v>96950</v>
      </c>
      <c r="CJ606" s="10">
        <v>8.2899999999999991</v>
      </c>
      <c r="CK606" s="10">
        <v>8.2899999999999991</v>
      </c>
      <c r="CL606" s="10">
        <v>12.44</v>
      </c>
      <c r="CM606" s="10">
        <v>12.44</v>
      </c>
      <c r="CN606" t="s">
        <v>137</v>
      </c>
      <c r="CO606" t="s">
        <v>164</v>
      </c>
      <c r="CP606" t="s">
        <v>138</v>
      </c>
      <c r="CR606" t="s">
        <v>117</v>
      </c>
      <c r="CS606" t="s">
        <v>139</v>
      </c>
      <c r="CT606" t="s">
        <v>140</v>
      </c>
      <c r="CU606" t="s">
        <v>139</v>
      </c>
      <c r="CV606" t="s">
        <v>140</v>
      </c>
      <c r="CW606" t="s">
        <v>139</v>
      </c>
      <c r="CX606" t="s">
        <v>140</v>
      </c>
      <c r="CY606" t="s">
        <v>164</v>
      </c>
      <c r="CZ606" s="8">
        <v>16702345050</v>
      </c>
      <c r="DA606" t="s">
        <v>6321</v>
      </c>
      <c r="DB606" t="s">
        <v>164</v>
      </c>
      <c r="DC606" t="s">
        <v>139</v>
      </c>
      <c r="DD606" t="s">
        <v>117</v>
      </c>
    </row>
    <row r="607" spans="1:114" ht="15" customHeight="1" x14ac:dyDescent="0.35">
      <c r="A607" t="s">
        <v>8959</v>
      </c>
      <c r="B607" t="s">
        <v>166</v>
      </c>
      <c r="C607" s="1">
        <v>45552</v>
      </c>
      <c r="D607" s="1">
        <v>45601</v>
      </c>
      <c r="E607" t="s">
        <v>211</v>
      </c>
      <c r="G607" t="s">
        <v>117</v>
      </c>
      <c r="H607" t="s">
        <v>117</v>
      </c>
      <c r="I607" t="s">
        <v>117</v>
      </c>
      <c r="J607" t="s">
        <v>118</v>
      </c>
      <c r="L607" t="s">
        <v>1106</v>
      </c>
      <c r="M607" t="s">
        <v>1725</v>
      </c>
      <c r="N607" t="s">
        <v>120</v>
      </c>
      <c r="O607" t="s">
        <v>121</v>
      </c>
      <c r="P607" s="6">
        <v>96950</v>
      </c>
      <c r="Q607" t="s">
        <v>122</v>
      </c>
      <c r="R607" t="s">
        <v>140</v>
      </c>
      <c r="S607" s="8">
        <v>16707852508</v>
      </c>
      <c r="U607" t="s">
        <v>123</v>
      </c>
      <c r="V607">
        <v>56132</v>
      </c>
      <c r="W607" t="s">
        <v>124</v>
      </c>
      <c r="Y607" t="s">
        <v>6710</v>
      </c>
      <c r="Z607" t="s">
        <v>6711</v>
      </c>
      <c r="AA607" t="s">
        <v>125</v>
      </c>
      <c r="AB607" t="s">
        <v>270</v>
      </c>
      <c r="AC607" t="s">
        <v>1106</v>
      </c>
      <c r="AD607" t="s">
        <v>1725</v>
      </c>
      <c r="AE607" t="s">
        <v>120</v>
      </c>
      <c r="AF607" t="s">
        <v>121</v>
      </c>
      <c r="AG607" s="6">
        <v>96950</v>
      </c>
      <c r="AH607" t="s">
        <v>122</v>
      </c>
      <c r="AJ607" s="8">
        <v>16707852508</v>
      </c>
      <c r="AL607" t="s">
        <v>129</v>
      </c>
      <c r="BE607" t="str">
        <f>"43-4181.00"</f>
        <v>43-4181.00</v>
      </c>
      <c r="BF607" t="s">
        <v>2826</v>
      </c>
      <c r="BG607" t="s">
        <v>8960</v>
      </c>
      <c r="BH607" t="s">
        <v>8961</v>
      </c>
      <c r="BI607">
        <v>10</v>
      </c>
      <c r="BK607" s="1">
        <v>45566</v>
      </c>
      <c r="BL607" s="1">
        <v>45930</v>
      </c>
      <c r="BO607">
        <v>35</v>
      </c>
      <c r="BP607">
        <v>0</v>
      </c>
      <c r="BQ607">
        <v>7</v>
      </c>
      <c r="BR607">
        <v>7</v>
      </c>
      <c r="BS607">
        <v>7</v>
      </c>
      <c r="BT607">
        <v>7</v>
      </c>
      <c r="BU607">
        <v>7</v>
      </c>
      <c r="BV607">
        <v>0</v>
      </c>
      <c r="BW607" t="str">
        <f>"9:00 AM"</f>
        <v>9:00 AM</v>
      </c>
      <c r="BX607" t="str">
        <f>"5:00 PM"</f>
        <v>5:00 PM</v>
      </c>
      <c r="BY607" t="s">
        <v>159</v>
      </c>
      <c r="BZ607">
        <v>0</v>
      </c>
      <c r="CA607">
        <v>12</v>
      </c>
      <c r="CB607" t="s">
        <v>117</v>
      </c>
      <c r="CD607" t="s">
        <v>8962</v>
      </c>
      <c r="CE607" t="s">
        <v>1106</v>
      </c>
      <c r="CF607" t="s">
        <v>1725</v>
      </c>
      <c r="CG607" t="s">
        <v>120</v>
      </c>
      <c r="CH607" t="s">
        <v>121</v>
      </c>
      <c r="CI607" s="6">
        <v>96950</v>
      </c>
      <c r="CJ607" s="10">
        <v>8.77</v>
      </c>
      <c r="CL607" s="10">
        <v>13.16</v>
      </c>
      <c r="CN607" t="s">
        <v>137</v>
      </c>
      <c r="CP607" t="s">
        <v>138</v>
      </c>
      <c r="CR607" t="s">
        <v>117</v>
      </c>
      <c r="CS607" t="s">
        <v>139</v>
      </c>
      <c r="CT607" t="s">
        <v>140</v>
      </c>
      <c r="CU607" t="s">
        <v>139</v>
      </c>
      <c r="CV607" t="s">
        <v>140</v>
      </c>
      <c r="CW607" t="s">
        <v>139</v>
      </c>
      <c r="CX607" t="s">
        <v>140</v>
      </c>
      <c r="CY607" s="2" t="s">
        <v>8963</v>
      </c>
      <c r="CZ607" s="8">
        <v>16708385436</v>
      </c>
      <c r="DA607" t="s">
        <v>129</v>
      </c>
      <c r="DB607" t="s">
        <v>5427</v>
      </c>
      <c r="DC607" t="s">
        <v>139</v>
      </c>
      <c r="DD607" t="s">
        <v>117</v>
      </c>
    </row>
    <row r="608" spans="1:114" ht="15" customHeight="1" x14ac:dyDescent="0.35">
      <c r="A608" t="s">
        <v>9114</v>
      </c>
      <c r="B608" t="s">
        <v>144</v>
      </c>
      <c r="C608" s="1">
        <v>45453</v>
      </c>
      <c r="D608" s="1">
        <v>45602</v>
      </c>
      <c r="E608" t="s">
        <v>116</v>
      </c>
      <c r="F608" s="1">
        <v>45564</v>
      </c>
      <c r="G608" t="s">
        <v>139</v>
      </c>
      <c r="H608" t="s">
        <v>117</v>
      </c>
      <c r="I608" t="s">
        <v>117</v>
      </c>
      <c r="J608" t="s">
        <v>3880</v>
      </c>
      <c r="L608" t="s">
        <v>7179</v>
      </c>
      <c r="M608" t="s">
        <v>9115</v>
      </c>
      <c r="N608" t="s">
        <v>136</v>
      </c>
      <c r="O608" t="s">
        <v>121</v>
      </c>
      <c r="P608" s="6">
        <v>96950</v>
      </c>
      <c r="Q608" t="s">
        <v>122</v>
      </c>
      <c r="S608" s="8">
        <v>16702350173</v>
      </c>
      <c r="U608" t="s">
        <v>3883</v>
      </c>
      <c r="V608">
        <v>711211</v>
      </c>
      <c r="W608" t="s">
        <v>124</v>
      </c>
      <c r="Y608" t="s">
        <v>3884</v>
      </c>
      <c r="Z608" t="s">
        <v>3885</v>
      </c>
      <c r="AB608" t="s">
        <v>128</v>
      </c>
      <c r="AC608" t="s">
        <v>7179</v>
      </c>
      <c r="AD608" t="s">
        <v>7180</v>
      </c>
      <c r="AE608" t="s">
        <v>136</v>
      </c>
      <c r="AF608" t="s">
        <v>121</v>
      </c>
      <c r="AG608" s="6">
        <v>96950</v>
      </c>
      <c r="AH608" t="s">
        <v>122</v>
      </c>
      <c r="AJ608" s="8">
        <v>16702350173</v>
      </c>
      <c r="AL608" t="s">
        <v>3887</v>
      </c>
      <c r="BE608" t="str">
        <f>"39-9032.00"</f>
        <v>39-9032.00</v>
      </c>
      <c r="BF608" t="s">
        <v>670</v>
      </c>
      <c r="BG608" t="s">
        <v>9116</v>
      </c>
      <c r="BH608" t="s">
        <v>7182</v>
      </c>
      <c r="BI608">
        <v>1</v>
      </c>
      <c r="BJ608">
        <v>1</v>
      </c>
      <c r="BK608" s="1">
        <v>45566</v>
      </c>
      <c r="BL608" s="1">
        <v>46660</v>
      </c>
      <c r="BM608" s="1">
        <v>45602</v>
      </c>
      <c r="BN608" s="1">
        <v>46660</v>
      </c>
      <c r="BO608">
        <v>40</v>
      </c>
      <c r="BP608">
        <v>0</v>
      </c>
      <c r="BQ608">
        <v>8</v>
      </c>
      <c r="BR608">
        <v>8</v>
      </c>
      <c r="BS608">
        <v>8</v>
      </c>
      <c r="BT608">
        <v>8</v>
      </c>
      <c r="BU608">
        <v>8</v>
      </c>
      <c r="BV608">
        <v>0</v>
      </c>
      <c r="BW608" t="str">
        <f>"9:00 AM"</f>
        <v>9:00 AM</v>
      </c>
      <c r="BX608" t="str">
        <f>"6:00 PM"</f>
        <v>6:00 PM</v>
      </c>
      <c r="BY608" t="s">
        <v>159</v>
      </c>
      <c r="BZ608">
        <v>0</v>
      </c>
      <c r="CA608">
        <v>24</v>
      </c>
      <c r="CB608" t="s">
        <v>117</v>
      </c>
      <c r="CD608" t="s">
        <v>9117</v>
      </c>
      <c r="CE608" t="s">
        <v>9118</v>
      </c>
      <c r="CF608" t="s">
        <v>7180</v>
      </c>
      <c r="CG608" t="s">
        <v>136</v>
      </c>
      <c r="CH608" t="s">
        <v>121</v>
      </c>
      <c r="CI608" s="6">
        <v>96950</v>
      </c>
      <c r="CJ608" s="10">
        <v>9.3000000000000007</v>
      </c>
      <c r="CK608" s="10">
        <v>16.5</v>
      </c>
      <c r="CL608" s="10">
        <v>13.95</v>
      </c>
      <c r="CM608" s="10">
        <v>24.75</v>
      </c>
      <c r="CN608" t="s">
        <v>137</v>
      </c>
      <c r="CO608" t="s">
        <v>140</v>
      </c>
      <c r="CP608" t="s">
        <v>138</v>
      </c>
      <c r="CR608" t="s">
        <v>117</v>
      </c>
      <c r="CS608" t="s">
        <v>139</v>
      </c>
      <c r="CT608" t="s">
        <v>139</v>
      </c>
      <c r="CU608" t="s">
        <v>139</v>
      </c>
      <c r="CV608" t="s">
        <v>139</v>
      </c>
      <c r="CW608" t="s">
        <v>139</v>
      </c>
      <c r="CX608" t="s">
        <v>139</v>
      </c>
      <c r="CY608" t="s">
        <v>194</v>
      </c>
      <c r="CZ608" s="8">
        <v>16702350173</v>
      </c>
      <c r="DA608" t="s">
        <v>3887</v>
      </c>
      <c r="DB608" t="s">
        <v>1257</v>
      </c>
      <c r="DC608" t="s">
        <v>139</v>
      </c>
      <c r="DD608" t="s">
        <v>117</v>
      </c>
    </row>
    <row r="609" spans="1:114" ht="15" customHeight="1" x14ac:dyDescent="0.35">
      <c r="A609" t="s">
        <v>16014</v>
      </c>
      <c r="B609" t="s">
        <v>166</v>
      </c>
      <c r="C609" s="1">
        <v>45488</v>
      </c>
      <c r="D609" s="1">
        <v>45602</v>
      </c>
      <c r="E609" t="s">
        <v>211</v>
      </c>
      <c r="G609" t="s">
        <v>117</v>
      </c>
      <c r="H609" t="s">
        <v>117</v>
      </c>
      <c r="I609" t="s">
        <v>117</v>
      </c>
      <c r="J609" t="s">
        <v>4960</v>
      </c>
      <c r="K609" t="s">
        <v>4961</v>
      </c>
      <c r="L609" t="s">
        <v>4962</v>
      </c>
      <c r="N609" t="s">
        <v>136</v>
      </c>
      <c r="O609" t="s">
        <v>121</v>
      </c>
      <c r="P609" s="6">
        <v>96950</v>
      </c>
      <c r="Q609" t="s">
        <v>122</v>
      </c>
      <c r="S609" s="8">
        <v>16702870701</v>
      </c>
      <c r="U609" t="s">
        <v>4851</v>
      </c>
      <c r="V609">
        <v>62441</v>
      </c>
      <c r="W609" t="s">
        <v>124</v>
      </c>
      <c r="Y609" t="s">
        <v>1632</v>
      </c>
      <c r="Z609" t="s">
        <v>4963</v>
      </c>
      <c r="AA609" t="s">
        <v>4964</v>
      </c>
      <c r="AB609" t="s">
        <v>4965</v>
      </c>
      <c r="AC609" t="s">
        <v>4962</v>
      </c>
      <c r="AE609" t="s">
        <v>136</v>
      </c>
      <c r="AF609" t="s">
        <v>121</v>
      </c>
      <c r="AG609" s="6">
        <v>96950</v>
      </c>
      <c r="AH609" t="s">
        <v>122</v>
      </c>
      <c r="AJ609" s="8">
        <v>16702870701</v>
      </c>
      <c r="AL609" t="s">
        <v>4861</v>
      </c>
      <c r="BE609" t="str">
        <f>"35-2021.00"</f>
        <v>35-2021.00</v>
      </c>
      <c r="BF609" t="s">
        <v>438</v>
      </c>
      <c r="BG609" t="s">
        <v>5057</v>
      </c>
      <c r="BH609" t="s">
        <v>438</v>
      </c>
      <c r="BI609">
        <v>6</v>
      </c>
      <c r="BK609" s="1">
        <v>45566</v>
      </c>
      <c r="BL609" s="1">
        <v>45930</v>
      </c>
      <c r="BO609">
        <v>35</v>
      </c>
      <c r="BP609">
        <v>0</v>
      </c>
      <c r="BQ609">
        <v>7</v>
      </c>
      <c r="BR609">
        <v>7</v>
      </c>
      <c r="BS609">
        <v>7</v>
      </c>
      <c r="BT609">
        <v>7</v>
      </c>
      <c r="BU609">
        <v>7</v>
      </c>
      <c r="BV609">
        <v>0</v>
      </c>
      <c r="BW609" t="str">
        <f>"8:00 AM"</f>
        <v>8:00 AM</v>
      </c>
      <c r="BX609" t="str">
        <f>"4:00 PM"</f>
        <v>4:00 PM</v>
      </c>
      <c r="BY609" t="s">
        <v>133</v>
      </c>
      <c r="BZ609">
        <v>0</v>
      </c>
      <c r="CA609">
        <v>3</v>
      </c>
      <c r="CB609" t="s">
        <v>117</v>
      </c>
      <c r="CD609" s="2" t="s">
        <v>5058</v>
      </c>
      <c r="CE609" t="s">
        <v>4968</v>
      </c>
      <c r="CF609" t="s">
        <v>1353</v>
      </c>
      <c r="CG609" t="s">
        <v>136</v>
      </c>
      <c r="CH609" t="s">
        <v>121</v>
      </c>
      <c r="CI609" s="6">
        <v>96950</v>
      </c>
      <c r="CJ609" s="10">
        <v>7.84</v>
      </c>
      <c r="CK609" s="10">
        <v>7.84</v>
      </c>
      <c r="CL609" s="10">
        <v>11.76</v>
      </c>
      <c r="CM609" s="10">
        <v>11.76</v>
      </c>
      <c r="CN609" t="s">
        <v>137</v>
      </c>
      <c r="CP609" t="s">
        <v>138</v>
      </c>
      <c r="CR609" t="s">
        <v>117</v>
      </c>
      <c r="CS609" t="s">
        <v>139</v>
      </c>
      <c r="CT609" t="s">
        <v>140</v>
      </c>
      <c r="CU609" t="s">
        <v>139</v>
      </c>
      <c r="CV609" t="s">
        <v>140</v>
      </c>
      <c r="CW609" t="s">
        <v>139</v>
      </c>
      <c r="CX609" t="s">
        <v>140</v>
      </c>
      <c r="CY609" t="s">
        <v>308</v>
      </c>
      <c r="CZ609" s="8">
        <v>16702870701</v>
      </c>
      <c r="DA609" t="s">
        <v>4861</v>
      </c>
      <c r="DB609" t="s">
        <v>309</v>
      </c>
      <c r="DC609" t="s">
        <v>139</v>
      </c>
      <c r="DD609" t="s">
        <v>117</v>
      </c>
    </row>
    <row r="610" spans="1:114" ht="15" customHeight="1" x14ac:dyDescent="0.35">
      <c r="A610" t="s">
        <v>15965</v>
      </c>
      <c r="B610" t="s">
        <v>144</v>
      </c>
      <c r="C610" s="1">
        <v>45497</v>
      </c>
      <c r="D610" s="1">
        <v>45602</v>
      </c>
      <c r="E610" t="s">
        <v>116</v>
      </c>
      <c r="F610" s="1">
        <v>45564</v>
      </c>
      <c r="G610" t="s">
        <v>139</v>
      </c>
      <c r="H610" t="s">
        <v>117</v>
      </c>
      <c r="I610" t="s">
        <v>117</v>
      </c>
      <c r="J610" t="s">
        <v>14373</v>
      </c>
      <c r="L610" t="s">
        <v>14374</v>
      </c>
      <c r="N610" t="s">
        <v>136</v>
      </c>
      <c r="O610" t="s">
        <v>121</v>
      </c>
      <c r="P610" s="6">
        <v>96950</v>
      </c>
      <c r="Q610" t="s">
        <v>122</v>
      </c>
      <c r="S610" s="8">
        <v>16703225874</v>
      </c>
      <c r="U610" t="s">
        <v>14375</v>
      </c>
      <c r="V610">
        <v>531110</v>
      </c>
      <c r="W610" t="s">
        <v>124</v>
      </c>
      <c r="Y610" t="s">
        <v>14376</v>
      </c>
      <c r="Z610" t="s">
        <v>13135</v>
      </c>
      <c r="AA610" t="s">
        <v>3406</v>
      </c>
      <c r="AB610" t="s">
        <v>598</v>
      </c>
      <c r="AC610" t="s">
        <v>14374</v>
      </c>
      <c r="AE610" t="s">
        <v>136</v>
      </c>
      <c r="AF610" t="s">
        <v>121</v>
      </c>
      <c r="AG610" s="6">
        <v>96950</v>
      </c>
      <c r="AH610" t="s">
        <v>122</v>
      </c>
      <c r="AJ610" s="8">
        <v>16703225874</v>
      </c>
      <c r="AL610" t="s">
        <v>6877</v>
      </c>
      <c r="BE610" t="str">
        <f>"49-9071.00"</f>
        <v>49-9071.00</v>
      </c>
      <c r="BF610" t="s">
        <v>156</v>
      </c>
      <c r="BG610" t="s">
        <v>14377</v>
      </c>
      <c r="BH610" t="s">
        <v>3221</v>
      </c>
      <c r="BI610">
        <v>1</v>
      </c>
      <c r="BJ610">
        <v>1</v>
      </c>
      <c r="BK610" s="1">
        <v>45566</v>
      </c>
      <c r="BL610" s="1">
        <v>46660</v>
      </c>
      <c r="BM610" s="1">
        <v>45602</v>
      </c>
      <c r="BN610" s="1">
        <v>46660</v>
      </c>
      <c r="BO610">
        <v>35</v>
      </c>
      <c r="BP610">
        <v>0</v>
      </c>
      <c r="BQ610">
        <v>7</v>
      </c>
      <c r="BR610">
        <v>7</v>
      </c>
      <c r="BS610">
        <v>7</v>
      </c>
      <c r="BT610">
        <v>7</v>
      </c>
      <c r="BU610">
        <v>7</v>
      </c>
      <c r="BV610">
        <v>0</v>
      </c>
      <c r="BW610" t="str">
        <f>"9:00 AM"</f>
        <v>9:00 AM</v>
      </c>
      <c r="BX610" t="str">
        <f>"5:00 PM"</f>
        <v>5:00 PM</v>
      </c>
      <c r="BY610" t="s">
        <v>159</v>
      </c>
      <c r="BZ610">
        <v>0</v>
      </c>
      <c r="CA610">
        <v>24</v>
      </c>
      <c r="CB610" t="s">
        <v>117</v>
      </c>
      <c r="CD610" t="s">
        <v>14378</v>
      </c>
      <c r="CE610" t="s">
        <v>14379</v>
      </c>
      <c r="CG610" t="s">
        <v>136</v>
      </c>
      <c r="CH610" t="s">
        <v>121</v>
      </c>
      <c r="CI610" s="6">
        <v>96950</v>
      </c>
      <c r="CJ610" s="10">
        <v>9.75</v>
      </c>
      <c r="CK610" s="10">
        <v>9.75</v>
      </c>
      <c r="CL610" s="10">
        <v>14.63</v>
      </c>
      <c r="CM610" s="10">
        <v>14.63</v>
      </c>
      <c r="CN610" t="s">
        <v>137</v>
      </c>
      <c r="CO610" t="s">
        <v>133</v>
      </c>
      <c r="CP610" t="s">
        <v>138</v>
      </c>
      <c r="CR610" t="s">
        <v>117</v>
      </c>
      <c r="CS610" t="s">
        <v>139</v>
      </c>
      <c r="CT610" t="s">
        <v>140</v>
      </c>
      <c r="CU610" t="s">
        <v>139</v>
      </c>
      <c r="CV610" t="s">
        <v>140</v>
      </c>
      <c r="CW610" t="s">
        <v>139</v>
      </c>
      <c r="CX610" t="s">
        <v>140</v>
      </c>
      <c r="CY610" t="s">
        <v>3512</v>
      </c>
      <c r="CZ610" s="8">
        <v>16703225874</v>
      </c>
      <c r="DA610" t="s">
        <v>6877</v>
      </c>
      <c r="DB610" t="s">
        <v>140</v>
      </c>
      <c r="DC610" t="s">
        <v>139</v>
      </c>
      <c r="DD610" t="s">
        <v>117</v>
      </c>
    </row>
    <row r="611" spans="1:114" ht="15" customHeight="1" x14ac:dyDescent="0.35">
      <c r="A611" t="s">
        <v>3457</v>
      </c>
      <c r="B611" t="s">
        <v>144</v>
      </c>
      <c r="C611" s="1">
        <v>45501</v>
      </c>
      <c r="D611" s="1">
        <v>45602</v>
      </c>
      <c r="E611" t="s">
        <v>116</v>
      </c>
      <c r="F611" s="1">
        <v>45564</v>
      </c>
      <c r="G611" t="s">
        <v>117</v>
      </c>
      <c r="H611" t="s">
        <v>117</v>
      </c>
      <c r="I611" t="s">
        <v>117</v>
      </c>
      <c r="J611" t="s">
        <v>2063</v>
      </c>
      <c r="K611" t="s">
        <v>2063</v>
      </c>
      <c r="L611" t="s">
        <v>2064</v>
      </c>
      <c r="N611" t="s">
        <v>120</v>
      </c>
      <c r="O611" t="s">
        <v>121</v>
      </c>
      <c r="P611" s="6">
        <v>96950</v>
      </c>
      <c r="Q611" t="s">
        <v>122</v>
      </c>
      <c r="S611" s="8">
        <v>16709898603</v>
      </c>
      <c r="U611" t="s">
        <v>2065</v>
      </c>
      <c r="V611">
        <v>2383</v>
      </c>
      <c r="W611" t="s">
        <v>124</v>
      </c>
      <c r="Y611" t="s">
        <v>3458</v>
      </c>
      <c r="Z611" t="s">
        <v>3459</v>
      </c>
      <c r="AB611" t="s">
        <v>205</v>
      </c>
      <c r="AC611" t="s">
        <v>3460</v>
      </c>
      <c r="AE611" t="s">
        <v>136</v>
      </c>
      <c r="AF611" t="s">
        <v>121</v>
      </c>
      <c r="AG611" s="6">
        <v>96950</v>
      </c>
      <c r="AH611" t="s">
        <v>122</v>
      </c>
      <c r="AJ611" s="8">
        <v>16707897385</v>
      </c>
      <c r="AL611" t="s">
        <v>2072</v>
      </c>
      <c r="BE611" t="str">
        <f>"49-9071.00"</f>
        <v>49-9071.00</v>
      </c>
      <c r="BF611" t="s">
        <v>156</v>
      </c>
      <c r="BG611" t="s">
        <v>3461</v>
      </c>
      <c r="BH611" t="s">
        <v>423</v>
      </c>
      <c r="BI611">
        <v>1</v>
      </c>
      <c r="BJ611">
        <v>1</v>
      </c>
      <c r="BK611" s="1">
        <v>45566</v>
      </c>
      <c r="BL611" s="1">
        <v>45930</v>
      </c>
      <c r="BM611" s="1">
        <v>45602</v>
      </c>
      <c r="BN611" s="1">
        <v>45930</v>
      </c>
      <c r="BO611">
        <v>36</v>
      </c>
      <c r="BP611">
        <v>6</v>
      </c>
      <c r="BQ611">
        <v>6</v>
      </c>
      <c r="BR611">
        <v>6</v>
      </c>
      <c r="BS611">
        <v>6</v>
      </c>
      <c r="BT611">
        <v>6</v>
      </c>
      <c r="BU611">
        <v>6</v>
      </c>
      <c r="BV611">
        <v>0</v>
      </c>
      <c r="BW611" t="str">
        <f>"8:00 AM"</f>
        <v>8:00 AM</v>
      </c>
      <c r="BX611" t="str">
        <f>"3:00 PM"</f>
        <v>3:00 PM</v>
      </c>
      <c r="BY611" t="s">
        <v>133</v>
      </c>
      <c r="BZ611">
        <v>0</v>
      </c>
      <c r="CA611">
        <v>12</v>
      </c>
      <c r="CB611" t="s">
        <v>117</v>
      </c>
      <c r="CD611" t="s">
        <v>3462</v>
      </c>
      <c r="CE611" t="s">
        <v>2067</v>
      </c>
      <c r="CG611" t="s">
        <v>120</v>
      </c>
      <c r="CH611" t="s">
        <v>121</v>
      </c>
      <c r="CI611" s="6">
        <v>96950</v>
      </c>
      <c r="CJ611" s="10">
        <v>9.75</v>
      </c>
      <c r="CK611" s="10">
        <v>10</v>
      </c>
      <c r="CL611" s="10">
        <v>14.63</v>
      </c>
      <c r="CM611" s="10">
        <v>15</v>
      </c>
      <c r="CN611" t="s">
        <v>137</v>
      </c>
      <c r="CP611" t="s">
        <v>138</v>
      </c>
      <c r="CR611" t="s">
        <v>117</v>
      </c>
      <c r="CS611" t="s">
        <v>139</v>
      </c>
      <c r="CT611" t="s">
        <v>140</v>
      </c>
      <c r="CU611" t="s">
        <v>139</v>
      </c>
      <c r="CV611" t="s">
        <v>140</v>
      </c>
      <c r="CW611" t="s">
        <v>139</v>
      </c>
      <c r="CX611" t="s">
        <v>140</v>
      </c>
      <c r="CY611" t="s">
        <v>3463</v>
      </c>
      <c r="CZ611" s="8">
        <v>16707897385</v>
      </c>
      <c r="DA611" t="s">
        <v>2072</v>
      </c>
      <c r="DB611" t="s">
        <v>140</v>
      </c>
      <c r="DC611" t="s">
        <v>139</v>
      </c>
      <c r="DD611" t="s">
        <v>117</v>
      </c>
    </row>
    <row r="612" spans="1:114" ht="15" customHeight="1" x14ac:dyDescent="0.35">
      <c r="A612" t="s">
        <v>9246</v>
      </c>
      <c r="B612" t="s">
        <v>144</v>
      </c>
      <c r="C612" s="1">
        <v>45502</v>
      </c>
      <c r="D612" s="1">
        <v>45602</v>
      </c>
      <c r="E612" t="s">
        <v>211</v>
      </c>
      <c r="G612" t="s">
        <v>139</v>
      </c>
      <c r="H612" t="s">
        <v>117</v>
      </c>
      <c r="I612" t="s">
        <v>117</v>
      </c>
      <c r="J612" t="s">
        <v>9247</v>
      </c>
      <c r="L612" t="s">
        <v>9248</v>
      </c>
      <c r="N612" t="s">
        <v>136</v>
      </c>
      <c r="O612" t="s">
        <v>121</v>
      </c>
      <c r="P612" s="6">
        <v>96950</v>
      </c>
      <c r="Q612" t="s">
        <v>122</v>
      </c>
      <c r="S612" s="8">
        <v>16707833803</v>
      </c>
      <c r="U612" t="s">
        <v>9249</v>
      </c>
      <c r="V612">
        <v>531110</v>
      </c>
      <c r="W612" t="s">
        <v>124</v>
      </c>
      <c r="Y612" t="s">
        <v>1855</v>
      </c>
      <c r="Z612" t="s">
        <v>9250</v>
      </c>
      <c r="AB612" t="s">
        <v>205</v>
      </c>
      <c r="AC612" t="s">
        <v>9248</v>
      </c>
      <c r="AE612" t="s">
        <v>136</v>
      </c>
      <c r="AF612" t="s">
        <v>121</v>
      </c>
      <c r="AG612" s="6">
        <v>96950</v>
      </c>
      <c r="AH612" t="s">
        <v>122</v>
      </c>
      <c r="AJ612" s="8">
        <v>16707833803</v>
      </c>
      <c r="AL612" t="s">
        <v>9251</v>
      </c>
      <c r="AM612" t="s">
        <v>600</v>
      </c>
      <c r="AN612" t="s">
        <v>601</v>
      </c>
      <c r="AO612" t="s">
        <v>602</v>
      </c>
      <c r="AQ612" t="s">
        <v>603</v>
      </c>
      <c r="AS612" t="s">
        <v>136</v>
      </c>
      <c r="AT612" t="s">
        <v>121</v>
      </c>
      <c r="AU612" s="6">
        <v>96950</v>
      </c>
      <c r="AV612" t="s">
        <v>122</v>
      </c>
      <c r="AX612" s="8">
        <v>16702353403</v>
      </c>
      <c r="AZ612" t="s">
        <v>3346</v>
      </c>
      <c r="BA612" t="s">
        <v>605</v>
      </c>
      <c r="BB612" t="s">
        <v>606</v>
      </c>
      <c r="BE612" t="str">
        <f>"43-3031.00"</f>
        <v>43-3031.00</v>
      </c>
      <c r="BF612" t="s">
        <v>357</v>
      </c>
      <c r="BG612" t="s">
        <v>9252</v>
      </c>
      <c r="BH612" t="s">
        <v>608</v>
      </c>
      <c r="BI612">
        <v>2</v>
      </c>
      <c r="BJ612">
        <v>2</v>
      </c>
      <c r="BK612" s="1">
        <v>45566</v>
      </c>
      <c r="BL612" s="1">
        <v>46660</v>
      </c>
      <c r="BM612" s="1">
        <v>45602</v>
      </c>
      <c r="BN612" s="1">
        <v>46660</v>
      </c>
      <c r="BO612">
        <v>35</v>
      </c>
      <c r="BP612">
        <v>0</v>
      </c>
      <c r="BQ612">
        <v>7</v>
      </c>
      <c r="BR612">
        <v>7</v>
      </c>
      <c r="BS612">
        <v>7</v>
      </c>
      <c r="BT612">
        <v>7</v>
      </c>
      <c r="BU612">
        <v>7</v>
      </c>
      <c r="BV612">
        <v>0</v>
      </c>
      <c r="BW612" t="str">
        <f>"9:00 AM"</f>
        <v>9:00 AM</v>
      </c>
      <c r="BX612" t="str">
        <f>"5:00 PM"</f>
        <v>5:00 PM</v>
      </c>
      <c r="BY612" t="s">
        <v>159</v>
      </c>
      <c r="BZ612">
        <v>0</v>
      </c>
      <c r="CA612">
        <v>12</v>
      </c>
      <c r="CB612" t="s">
        <v>117</v>
      </c>
      <c r="CD612" t="s">
        <v>9253</v>
      </c>
      <c r="CE612" t="s">
        <v>7367</v>
      </c>
      <c r="CG612" t="s">
        <v>136</v>
      </c>
      <c r="CH612" t="s">
        <v>121</v>
      </c>
      <c r="CI612" s="6">
        <v>96950</v>
      </c>
      <c r="CJ612" s="10">
        <v>12.28</v>
      </c>
      <c r="CK612" s="10">
        <v>12.28</v>
      </c>
      <c r="CL612" s="10">
        <v>0</v>
      </c>
      <c r="CM612" s="10">
        <v>0</v>
      </c>
      <c r="CN612" t="s">
        <v>137</v>
      </c>
      <c r="CO612" t="s">
        <v>133</v>
      </c>
      <c r="CP612" t="s">
        <v>138</v>
      </c>
      <c r="CR612" t="s">
        <v>117</v>
      </c>
      <c r="CS612" t="s">
        <v>139</v>
      </c>
      <c r="CT612" t="s">
        <v>140</v>
      </c>
      <c r="CU612" t="s">
        <v>140</v>
      </c>
      <c r="CV612" t="s">
        <v>140</v>
      </c>
      <c r="CW612" t="s">
        <v>139</v>
      </c>
      <c r="CX612" t="s">
        <v>140</v>
      </c>
      <c r="CY612" t="s">
        <v>3512</v>
      </c>
      <c r="CZ612" s="8">
        <v>16707833803</v>
      </c>
      <c r="DA612" t="s">
        <v>604</v>
      </c>
      <c r="DB612" t="s">
        <v>140</v>
      </c>
      <c r="DC612" t="s">
        <v>139</v>
      </c>
      <c r="DD612" t="s">
        <v>117</v>
      </c>
    </row>
    <row r="613" spans="1:114" ht="15" customHeight="1" x14ac:dyDescent="0.35">
      <c r="A613" t="s">
        <v>12922</v>
      </c>
      <c r="B613" t="s">
        <v>144</v>
      </c>
      <c r="C613" s="1">
        <v>45509</v>
      </c>
      <c r="D613" s="1">
        <v>45602</v>
      </c>
      <c r="E613" t="s">
        <v>211</v>
      </c>
      <c r="G613" t="s">
        <v>139</v>
      </c>
      <c r="H613" t="s">
        <v>117</v>
      </c>
      <c r="I613" t="s">
        <v>117</v>
      </c>
      <c r="J613" t="s">
        <v>12923</v>
      </c>
      <c r="K613" t="s">
        <v>12924</v>
      </c>
      <c r="L613" t="s">
        <v>12925</v>
      </c>
      <c r="N613" t="s">
        <v>136</v>
      </c>
      <c r="O613" t="s">
        <v>121</v>
      </c>
      <c r="P613" s="6">
        <v>96950</v>
      </c>
      <c r="Q613" t="s">
        <v>122</v>
      </c>
      <c r="S613" s="8">
        <v>16702351470</v>
      </c>
      <c r="U613" t="s">
        <v>12926</v>
      </c>
      <c r="V613">
        <v>42362</v>
      </c>
      <c r="W613" t="s">
        <v>124</v>
      </c>
      <c r="Y613" t="s">
        <v>849</v>
      </c>
      <c r="Z613" t="s">
        <v>12927</v>
      </c>
      <c r="AB613" t="s">
        <v>205</v>
      </c>
      <c r="AC613" t="s">
        <v>12925</v>
      </c>
      <c r="AE613" t="s">
        <v>136</v>
      </c>
      <c r="AF613" t="s">
        <v>121</v>
      </c>
      <c r="AG613" s="6">
        <v>96950</v>
      </c>
      <c r="AH613" t="s">
        <v>122</v>
      </c>
      <c r="AJ613" s="8">
        <v>16702351470</v>
      </c>
      <c r="AL613" t="s">
        <v>604</v>
      </c>
      <c r="AM613" t="s">
        <v>600</v>
      </c>
      <c r="AN613" t="s">
        <v>601</v>
      </c>
      <c r="AO613" t="s">
        <v>602</v>
      </c>
      <c r="AQ613" t="s">
        <v>12928</v>
      </c>
      <c r="AS613" t="s">
        <v>136</v>
      </c>
      <c r="AT613" t="s">
        <v>121</v>
      </c>
      <c r="AU613" s="6">
        <v>96950</v>
      </c>
      <c r="AV613" t="s">
        <v>122</v>
      </c>
      <c r="AX613" s="8">
        <v>16702353403</v>
      </c>
      <c r="AZ613" t="s">
        <v>3346</v>
      </c>
      <c r="BA613" t="s">
        <v>605</v>
      </c>
      <c r="BB613" t="s">
        <v>606</v>
      </c>
      <c r="BE613" t="str">
        <f>"49-2097.00"</f>
        <v>49-2097.00</v>
      </c>
      <c r="BF613" t="s">
        <v>12929</v>
      </c>
      <c r="BG613" t="s">
        <v>12930</v>
      </c>
      <c r="BH613" t="s">
        <v>12931</v>
      </c>
      <c r="BI613">
        <v>1</v>
      </c>
      <c r="BJ613">
        <v>1</v>
      </c>
      <c r="BK613" s="1">
        <v>45567</v>
      </c>
      <c r="BL613" s="1">
        <v>46661</v>
      </c>
      <c r="BM613" s="1">
        <v>45602</v>
      </c>
      <c r="BN613" s="1">
        <v>46661</v>
      </c>
      <c r="BO613">
        <v>35</v>
      </c>
      <c r="BP613">
        <v>0</v>
      </c>
      <c r="BQ613">
        <v>7</v>
      </c>
      <c r="BR613">
        <v>7</v>
      </c>
      <c r="BS613">
        <v>7</v>
      </c>
      <c r="BT613">
        <v>7</v>
      </c>
      <c r="BU613">
        <v>7</v>
      </c>
      <c r="BV613">
        <v>0</v>
      </c>
      <c r="BW613" t="str">
        <f>"9:00 AM"</f>
        <v>9:00 AM</v>
      </c>
      <c r="BX613" t="str">
        <f>"5:00 PM"</f>
        <v>5:00 PM</v>
      </c>
      <c r="BY613" t="s">
        <v>159</v>
      </c>
      <c r="BZ613">
        <v>0</v>
      </c>
      <c r="CA613">
        <v>24</v>
      </c>
      <c r="CB613" t="s">
        <v>117</v>
      </c>
      <c r="CD613" s="2" t="s">
        <v>12932</v>
      </c>
      <c r="CE613" t="s">
        <v>1637</v>
      </c>
      <c r="CG613" t="s">
        <v>136</v>
      </c>
      <c r="CH613" t="s">
        <v>121</v>
      </c>
      <c r="CI613" s="6">
        <v>96950</v>
      </c>
      <c r="CJ613" s="10">
        <v>16.78</v>
      </c>
      <c r="CK613" s="10">
        <v>16.78</v>
      </c>
      <c r="CL613" s="10">
        <v>0</v>
      </c>
      <c r="CM613" s="10">
        <v>0</v>
      </c>
      <c r="CN613" t="s">
        <v>137</v>
      </c>
      <c r="CO613" t="s">
        <v>194</v>
      </c>
      <c r="CP613" t="s">
        <v>138</v>
      </c>
      <c r="CR613" t="s">
        <v>117</v>
      </c>
      <c r="CS613" t="s">
        <v>139</v>
      </c>
      <c r="CT613" t="s">
        <v>140</v>
      </c>
      <c r="CU613" t="s">
        <v>140</v>
      </c>
      <c r="CV613" t="s">
        <v>140</v>
      </c>
      <c r="CW613" t="s">
        <v>139</v>
      </c>
      <c r="CX613" t="s">
        <v>140</v>
      </c>
      <c r="CY613" t="s">
        <v>3512</v>
      </c>
      <c r="CZ613" s="8">
        <v>16702351470</v>
      </c>
      <c r="DA613" t="s">
        <v>604</v>
      </c>
      <c r="DB613" t="s">
        <v>140</v>
      </c>
      <c r="DC613" t="s">
        <v>139</v>
      </c>
      <c r="DD613" t="s">
        <v>117</v>
      </c>
    </row>
    <row r="614" spans="1:114" ht="15" customHeight="1" x14ac:dyDescent="0.35">
      <c r="A614" t="s">
        <v>13199</v>
      </c>
      <c r="B614" t="s">
        <v>144</v>
      </c>
      <c r="C614" s="1">
        <v>45519</v>
      </c>
      <c r="D614" s="1">
        <v>45602</v>
      </c>
      <c r="E614" t="s">
        <v>116</v>
      </c>
      <c r="F614" s="1">
        <v>45599</v>
      </c>
      <c r="G614" t="s">
        <v>117</v>
      </c>
      <c r="H614" t="s">
        <v>117</v>
      </c>
      <c r="I614" t="s">
        <v>117</v>
      </c>
      <c r="J614" t="s">
        <v>2924</v>
      </c>
      <c r="L614" t="s">
        <v>2925</v>
      </c>
      <c r="M614" t="s">
        <v>2926</v>
      </c>
      <c r="N614" t="s">
        <v>136</v>
      </c>
      <c r="O614" t="s">
        <v>121</v>
      </c>
      <c r="P614" s="6">
        <v>96950</v>
      </c>
      <c r="Q614" t="s">
        <v>122</v>
      </c>
      <c r="S614" s="8">
        <v>16702341795</v>
      </c>
      <c r="U614" t="s">
        <v>2927</v>
      </c>
      <c r="V614">
        <v>56179</v>
      </c>
      <c r="W614" t="s">
        <v>124</v>
      </c>
      <c r="Y614" t="s">
        <v>2928</v>
      </c>
      <c r="Z614" t="s">
        <v>251</v>
      </c>
      <c r="AA614" t="s">
        <v>2929</v>
      </c>
      <c r="AB614" t="s">
        <v>1563</v>
      </c>
      <c r="AC614" t="s">
        <v>2925</v>
      </c>
      <c r="AD614" t="s">
        <v>2926</v>
      </c>
      <c r="AE614" t="s">
        <v>120</v>
      </c>
      <c r="AF614" t="s">
        <v>121</v>
      </c>
      <c r="AG614" s="6">
        <v>96950</v>
      </c>
      <c r="AH614" t="s">
        <v>122</v>
      </c>
      <c r="AJ614" s="8">
        <v>16702341795</v>
      </c>
      <c r="AL614" t="s">
        <v>2930</v>
      </c>
      <c r="BE614" t="str">
        <f>"49-9071.00"</f>
        <v>49-9071.00</v>
      </c>
      <c r="BF614" t="s">
        <v>156</v>
      </c>
      <c r="BG614" t="s">
        <v>4103</v>
      </c>
      <c r="BH614" t="s">
        <v>964</v>
      </c>
      <c r="BI614">
        <v>15</v>
      </c>
      <c r="BJ614">
        <v>15</v>
      </c>
      <c r="BK614" s="1">
        <v>45601</v>
      </c>
      <c r="BL614" s="1">
        <v>45965</v>
      </c>
      <c r="BM614" s="1">
        <v>45602</v>
      </c>
      <c r="BN614" s="1">
        <v>45965</v>
      </c>
      <c r="BO614">
        <v>40</v>
      </c>
      <c r="BP614">
        <v>0</v>
      </c>
      <c r="BQ614">
        <v>8</v>
      </c>
      <c r="BR614">
        <v>8</v>
      </c>
      <c r="BS614">
        <v>8</v>
      </c>
      <c r="BT614">
        <v>8</v>
      </c>
      <c r="BU614">
        <v>8</v>
      </c>
      <c r="BV614">
        <v>0</v>
      </c>
      <c r="BW614" t="str">
        <f>"8:00 AM"</f>
        <v>8:00 AM</v>
      </c>
      <c r="BX614" t="str">
        <f>"5:00 PM"</f>
        <v>5:00 PM</v>
      </c>
      <c r="BY614" t="s">
        <v>159</v>
      </c>
      <c r="BZ614">
        <v>0</v>
      </c>
      <c r="CA614">
        <v>12</v>
      </c>
      <c r="CB614" t="s">
        <v>117</v>
      </c>
      <c r="CD614" t="s">
        <v>4107</v>
      </c>
      <c r="CE614" t="s">
        <v>2925</v>
      </c>
      <c r="CF614" t="s">
        <v>2926</v>
      </c>
      <c r="CG614" t="s">
        <v>136</v>
      </c>
      <c r="CH614" t="s">
        <v>121</v>
      </c>
      <c r="CI614" s="6">
        <v>96950</v>
      </c>
      <c r="CJ614" s="10">
        <v>9.75</v>
      </c>
      <c r="CK614" s="10">
        <v>13</v>
      </c>
      <c r="CL614" s="10">
        <v>14.63</v>
      </c>
      <c r="CM614" s="10">
        <v>19.5</v>
      </c>
      <c r="CN614" t="s">
        <v>137</v>
      </c>
      <c r="CO614" t="s">
        <v>133</v>
      </c>
      <c r="CP614" t="s">
        <v>138</v>
      </c>
      <c r="CR614" t="s">
        <v>139</v>
      </c>
      <c r="CS614" t="s">
        <v>139</v>
      </c>
      <c r="CT614" t="s">
        <v>139</v>
      </c>
      <c r="CU614" t="s">
        <v>139</v>
      </c>
      <c r="CV614" t="s">
        <v>140</v>
      </c>
      <c r="CW614" t="s">
        <v>139</v>
      </c>
      <c r="CX614" t="s">
        <v>139</v>
      </c>
      <c r="CY614" t="s">
        <v>2943</v>
      </c>
      <c r="CZ614" s="8">
        <v>16702341795</v>
      </c>
      <c r="DA614" t="s">
        <v>2930</v>
      </c>
      <c r="DB614" t="s">
        <v>2937</v>
      </c>
      <c r="DC614" t="s">
        <v>139</v>
      </c>
      <c r="DD614" t="s">
        <v>117</v>
      </c>
    </row>
    <row r="615" spans="1:114" ht="15" customHeight="1" x14ac:dyDescent="0.35">
      <c r="A615" t="s">
        <v>15747</v>
      </c>
      <c r="B615" t="s">
        <v>144</v>
      </c>
      <c r="C615" s="1">
        <v>45525</v>
      </c>
      <c r="D615" s="1">
        <v>45602</v>
      </c>
      <c r="E615" t="s">
        <v>211</v>
      </c>
      <c r="G615" t="s">
        <v>139</v>
      </c>
      <c r="H615" t="s">
        <v>117</v>
      </c>
      <c r="I615" t="s">
        <v>117</v>
      </c>
      <c r="J615" t="s">
        <v>347</v>
      </c>
      <c r="K615" t="s">
        <v>348</v>
      </c>
      <c r="L615" t="s">
        <v>349</v>
      </c>
      <c r="M615" t="s">
        <v>350</v>
      </c>
      <c r="N615" t="s">
        <v>136</v>
      </c>
      <c r="O615" t="s">
        <v>121</v>
      </c>
      <c r="P615" s="6">
        <v>96950</v>
      </c>
      <c r="Q615" t="s">
        <v>122</v>
      </c>
      <c r="S615" s="8">
        <v>16702346412</v>
      </c>
      <c r="T615">
        <v>1510</v>
      </c>
      <c r="U615" t="s">
        <v>351</v>
      </c>
      <c r="V615">
        <v>72111</v>
      </c>
      <c r="W615" t="s">
        <v>124</v>
      </c>
      <c r="Y615" t="s">
        <v>352</v>
      </c>
      <c r="Z615" t="s">
        <v>353</v>
      </c>
      <c r="AB615" t="s">
        <v>354</v>
      </c>
      <c r="AC615" t="s">
        <v>349</v>
      </c>
      <c r="AD615" t="s">
        <v>350</v>
      </c>
      <c r="AE615" t="s">
        <v>136</v>
      </c>
      <c r="AF615" t="s">
        <v>121</v>
      </c>
      <c r="AG615" s="6">
        <v>96950</v>
      </c>
      <c r="AH615" t="s">
        <v>122</v>
      </c>
      <c r="AJ615" s="8">
        <v>16702852190</v>
      </c>
      <c r="AL615" t="s">
        <v>356</v>
      </c>
      <c r="BE615" t="str">
        <f>"53-7065.00"</f>
        <v>53-7065.00</v>
      </c>
      <c r="BF615" t="s">
        <v>255</v>
      </c>
      <c r="BG615" t="s">
        <v>7558</v>
      </c>
      <c r="BH615" t="s">
        <v>6893</v>
      </c>
      <c r="BI615">
        <v>2</v>
      </c>
      <c r="BJ615">
        <v>2</v>
      </c>
      <c r="BK615" s="1">
        <v>45566</v>
      </c>
      <c r="BL615" s="1">
        <v>46660</v>
      </c>
      <c r="BM615" s="1">
        <v>45602</v>
      </c>
      <c r="BN615" s="1">
        <v>46660</v>
      </c>
      <c r="BO615">
        <v>35</v>
      </c>
      <c r="BP615">
        <v>0</v>
      </c>
      <c r="BQ615">
        <v>7</v>
      </c>
      <c r="BR615">
        <v>7</v>
      </c>
      <c r="BS615">
        <v>7</v>
      </c>
      <c r="BT615">
        <v>7</v>
      </c>
      <c r="BU615">
        <v>7</v>
      </c>
      <c r="BV615">
        <v>0</v>
      </c>
      <c r="BW615" t="str">
        <f>"8:00 AM"</f>
        <v>8:00 AM</v>
      </c>
      <c r="BX615" t="str">
        <f>"4:00 PM"</f>
        <v>4:00 PM</v>
      </c>
      <c r="BY615" t="s">
        <v>159</v>
      </c>
      <c r="BZ615">
        <v>0</v>
      </c>
      <c r="CA615">
        <v>12</v>
      </c>
      <c r="CB615" t="s">
        <v>117</v>
      </c>
      <c r="CD615" t="s">
        <v>7559</v>
      </c>
      <c r="CE615" t="s">
        <v>7560</v>
      </c>
      <c r="CF615" t="s">
        <v>350</v>
      </c>
      <c r="CG615" t="s">
        <v>136</v>
      </c>
      <c r="CH615" t="s">
        <v>121</v>
      </c>
      <c r="CI615" s="6">
        <v>96950</v>
      </c>
      <c r="CJ615" s="10">
        <v>8.86</v>
      </c>
      <c r="CK615" s="10">
        <v>10</v>
      </c>
      <c r="CL615" s="10">
        <v>13.29</v>
      </c>
      <c r="CM615" s="10">
        <v>15</v>
      </c>
      <c r="CN615" t="s">
        <v>137</v>
      </c>
      <c r="CO615" t="s">
        <v>4295</v>
      </c>
      <c r="CP615" t="s">
        <v>138</v>
      </c>
      <c r="CR615" t="s">
        <v>117</v>
      </c>
      <c r="CS615" t="s">
        <v>139</v>
      </c>
      <c r="CT615" t="s">
        <v>140</v>
      </c>
      <c r="CU615" t="s">
        <v>139</v>
      </c>
      <c r="CV615" t="s">
        <v>139</v>
      </c>
      <c r="CW615" t="s">
        <v>139</v>
      </c>
      <c r="CX615" t="s">
        <v>140</v>
      </c>
      <c r="CY615" t="s">
        <v>362</v>
      </c>
      <c r="CZ615" s="8">
        <v>16702346412</v>
      </c>
      <c r="DA615" t="s">
        <v>363</v>
      </c>
      <c r="DB615" t="s">
        <v>292</v>
      </c>
      <c r="DC615" t="s">
        <v>139</v>
      </c>
      <c r="DD615" t="s">
        <v>117</v>
      </c>
      <c r="DE615" t="s">
        <v>352</v>
      </c>
      <c r="DF615" t="s">
        <v>353</v>
      </c>
      <c r="DH615" t="s">
        <v>351</v>
      </c>
      <c r="DI615" t="s">
        <v>4296</v>
      </c>
      <c r="DJ615" t="s">
        <v>356</v>
      </c>
    </row>
    <row r="616" spans="1:114" ht="15" customHeight="1" x14ac:dyDescent="0.35">
      <c r="A616" t="s">
        <v>3469</v>
      </c>
      <c r="B616" t="s">
        <v>115</v>
      </c>
      <c r="C616" s="1">
        <v>45527</v>
      </c>
      <c r="D616" s="1">
        <v>45602</v>
      </c>
      <c r="E616" t="s">
        <v>116</v>
      </c>
      <c r="F616" s="1">
        <v>45597</v>
      </c>
      <c r="G616" t="s">
        <v>117</v>
      </c>
      <c r="H616" t="s">
        <v>117</v>
      </c>
      <c r="I616" t="s">
        <v>117</v>
      </c>
      <c r="J616" t="s">
        <v>3470</v>
      </c>
      <c r="L616" t="s">
        <v>3471</v>
      </c>
      <c r="N616" t="s">
        <v>120</v>
      </c>
      <c r="O616" t="s">
        <v>121</v>
      </c>
      <c r="P616" s="6">
        <v>96950</v>
      </c>
      <c r="Q616" t="s">
        <v>122</v>
      </c>
      <c r="S616" s="8">
        <v>16702886108</v>
      </c>
      <c r="U616" t="s">
        <v>3472</v>
      </c>
      <c r="V616">
        <v>23622</v>
      </c>
      <c r="W616" t="s">
        <v>124</v>
      </c>
      <c r="Y616" t="s">
        <v>1426</v>
      </c>
      <c r="Z616" t="s">
        <v>3473</v>
      </c>
      <c r="AB616" t="s">
        <v>128</v>
      </c>
      <c r="AC616" t="s">
        <v>3474</v>
      </c>
      <c r="AE616" t="s">
        <v>120</v>
      </c>
      <c r="AF616" t="s">
        <v>121</v>
      </c>
      <c r="AG616" s="6">
        <v>96950</v>
      </c>
      <c r="AH616" t="s">
        <v>122</v>
      </c>
      <c r="AJ616" s="8">
        <v>16702886108</v>
      </c>
      <c r="AL616" t="s">
        <v>3475</v>
      </c>
      <c r="BE616" t="str">
        <f>"49-9071.00"</f>
        <v>49-9071.00</v>
      </c>
      <c r="BF616" t="s">
        <v>156</v>
      </c>
      <c r="BG616" t="s">
        <v>3476</v>
      </c>
      <c r="BH616" t="s">
        <v>3477</v>
      </c>
      <c r="BI616">
        <v>10</v>
      </c>
      <c r="BK616" s="1">
        <v>45599</v>
      </c>
      <c r="BL616" s="1">
        <v>45963</v>
      </c>
      <c r="BO616">
        <v>40</v>
      </c>
      <c r="BP616">
        <v>0</v>
      </c>
      <c r="BQ616">
        <v>8</v>
      </c>
      <c r="BR616">
        <v>8</v>
      </c>
      <c r="BS616">
        <v>8</v>
      </c>
      <c r="BT616">
        <v>8</v>
      </c>
      <c r="BU616">
        <v>8</v>
      </c>
      <c r="BV616">
        <v>0</v>
      </c>
      <c r="BW616" t="str">
        <f>"8:00 AM"</f>
        <v>8:00 AM</v>
      </c>
      <c r="BX616" t="str">
        <f>"5:00 PM"</f>
        <v>5:00 PM</v>
      </c>
      <c r="BY616" t="s">
        <v>159</v>
      </c>
      <c r="BZ616">
        <v>0</v>
      </c>
      <c r="CA616">
        <v>12</v>
      </c>
      <c r="CB616" t="s">
        <v>117</v>
      </c>
      <c r="CD616" t="s">
        <v>3478</v>
      </c>
      <c r="CE616" t="s">
        <v>3479</v>
      </c>
      <c r="CG616" t="s">
        <v>120</v>
      </c>
      <c r="CH616" t="s">
        <v>121</v>
      </c>
      <c r="CI616" s="6">
        <v>96950</v>
      </c>
      <c r="CJ616" s="10">
        <v>9.75</v>
      </c>
      <c r="CK616" s="10">
        <v>9.75</v>
      </c>
      <c r="CL616" s="10">
        <v>14.63</v>
      </c>
      <c r="CM616" s="10">
        <v>14.63</v>
      </c>
      <c r="CN616" t="s">
        <v>137</v>
      </c>
      <c r="CO616" t="s">
        <v>162</v>
      </c>
      <c r="CP616" t="s">
        <v>209</v>
      </c>
      <c r="CR616" t="s">
        <v>117</v>
      </c>
      <c r="CS616" t="s">
        <v>139</v>
      </c>
      <c r="CT616" t="s">
        <v>139</v>
      </c>
      <c r="CU616" t="s">
        <v>139</v>
      </c>
      <c r="CV616" t="s">
        <v>140</v>
      </c>
      <c r="CW616" t="s">
        <v>139</v>
      </c>
      <c r="CX616" t="s">
        <v>139</v>
      </c>
      <c r="CY616" s="2" t="s">
        <v>3480</v>
      </c>
      <c r="CZ616" s="8">
        <v>16702886108</v>
      </c>
      <c r="DA616" t="s">
        <v>3475</v>
      </c>
      <c r="DB616" t="s">
        <v>164</v>
      </c>
      <c r="DC616" t="s">
        <v>139</v>
      </c>
      <c r="DD616" t="s">
        <v>117</v>
      </c>
      <c r="DE616" t="s">
        <v>1426</v>
      </c>
      <c r="DF616" t="s">
        <v>3481</v>
      </c>
      <c r="DH616" t="s">
        <v>3472</v>
      </c>
      <c r="DI616" t="s">
        <v>3482</v>
      </c>
      <c r="DJ616" t="s">
        <v>3475</v>
      </c>
    </row>
    <row r="617" spans="1:114" ht="15" customHeight="1" x14ac:dyDescent="0.35">
      <c r="A617" t="s">
        <v>12988</v>
      </c>
      <c r="B617" t="s">
        <v>144</v>
      </c>
      <c r="C617" s="1">
        <v>45536</v>
      </c>
      <c r="D617" s="1">
        <v>45602</v>
      </c>
      <c r="E617" t="s">
        <v>116</v>
      </c>
      <c r="F617" s="1">
        <v>45564</v>
      </c>
      <c r="G617" t="s">
        <v>117</v>
      </c>
      <c r="H617" t="s">
        <v>117</v>
      </c>
      <c r="I617" t="s">
        <v>117</v>
      </c>
      <c r="J617" t="s">
        <v>11689</v>
      </c>
      <c r="K617" t="s">
        <v>12989</v>
      </c>
      <c r="L617" t="s">
        <v>11691</v>
      </c>
      <c r="M617" t="s">
        <v>11692</v>
      </c>
      <c r="N617" t="s">
        <v>120</v>
      </c>
      <c r="O617" t="s">
        <v>121</v>
      </c>
      <c r="P617" s="6">
        <v>96950</v>
      </c>
      <c r="Q617" t="s">
        <v>122</v>
      </c>
      <c r="R617" t="s">
        <v>140</v>
      </c>
      <c r="S617" s="8">
        <v>16702872348</v>
      </c>
      <c r="U617" t="s">
        <v>11693</v>
      </c>
      <c r="V617">
        <v>561612</v>
      </c>
      <c r="W617" t="s">
        <v>124</v>
      </c>
      <c r="Y617" t="s">
        <v>2079</v>
      </c>
      <c r="Z617" t="s">
        <v>11694</v>
      </c>
      <c r="AA617" t="s">
        <v>11695</v>
      </c>
      <c r="AB617" t="s">
        <v>3594</v>
      </c>
      <c r="AC617" t="s">
        <v>11691</v>
      </c>
      <c r="AD617" t="s">
        <v>11692</v>
      </c>
      <c r="AE617" t="s">
        <v>120</v>
      </c>
      <c r="AF617" t="s">
        <v>121</v>
      </c>
      <c r="AG617" s="6">
        <v>96950</v>
      </c>
      <c r="AH617" t="s">
        <v>122</v>
      </c>
      <c r="AJ617" s="8">
        <v>16702872348</v>
      </c>
      <c r="AL617" t="s">
        <v>11696</v>
      </c>
      <c r="BE617" t="str">
        <f>"33-9032.00"</f>
        <v>33-9032.00</v>
      </c>
      <c r="BF617" t="s">
        <v>1777</v>
      </c>
      <c r="BG617" t="s">
        <v>12990</v>
      </c>
      <c r="BH617" t="s">
        <v>7902</v>
      </c>
      <c r="BI617">
        <v>3</v>
      </c>
      <c r="BJ617">
        <v>3</v>
      </c>
      <c r="BK617" s="1">
        <v>45566</v>
      </c>
      <c r="BL617" s="1">
        <v>45930</v>
      </c>
      <c r="BM617" s="1">
        <v>45602</v>
      </c>
      <c r="BN617" s="1">
        <v>45930</v>
      </c>
      <c r="BO617">
        <v>40</v>
      </c>
      <c r="BP617">
        <v>0</v>
      </c>
      <c r="BQ617">
        <v>8</v>
      </c>
      <c r="BR617">
        <v>8</v>
      </c>
      <c r="BS617">
        <v>8</v>
      </c>
      <c r="BT617">
        <v>8</v>
      </c>
      <c r="BU617">
        <v>8</v>
      </c>
      <c r="BV617">
        <v>0</v>
      </c>
      <c r="BW617" t="str">
        <f>"8:00 AM"</f>
        <v>8:00 AM</v>
      </c>
      <c r="BX617" t="str">
        <f>"5:00 PM"</f>
        <v>5:00 PM</v>
      </c>
      <c r="BY617" t="s">
        <v>159</v>
      </c>
      <c r="BZ617">
        <v>0</v>
      </c>
      <c r="CA617">
        <v>6</v>
      </c>
      <c r="CB617" t="s">
        <v>117</v>
      </c>
      <c r="CD617" t="s">
        <v>12991</v>
      </c>
      <c r="CE617" t="s">
        <v>11692</v>
      </c>
      <c r="CF617" t="s">
        <v>11691</v>
      </c>
      <c r="CG617" t="s">
        <v>120</v>
      </c>
      <c r="CH617" t="s">
        <v>121</v>
      </c>
      <c r="CI617" s="6">
        <v>96950</v>
      </c>
      <c r="CJ617" s="10">
        <v>8.15</v>
      </c>
      <c r="CK617" s="10">
        <v>8.15</v>
      </c>
      <c r="CL617" s="10">
        <v>12.22</v>
      </c>
      <c r="CM617" s="10">
        <v>12.22</v>
      </c>
      <c r="CN617" t="s">
        <v>137</v>
      </c>
      <c r="CO617" t="s">
        <v>133</v>
      </c>
      <c r="CP617" t="s">
        <v>138</v>
      </c>
      <c r="CR617" t="s">
        <v>117</v>
      </c>
      <c r="CS617" t="s">
        <v>139</v>
      </c>
      <c r="CT617" t="s">
        <v>140</v>
      </c>
      <c r="CU617" t="s">
        <v>139</v>
      </c>
      <c r="CV617" t="s">
        <v>140</v>
      </c>
      <c r="CW617" t="s">
        <v>139</v>
      </c>
      <c r="CX617" t="s">
        <v>140</v>
      </c>
      <c r="CY617" t="s">
        <v>12992</v>
      </c>
      <c r="CZ617" s="8">
        <v>16702872348</v>
      </c>
      <c r="DA617" t="s">
        <v>11696</v>
      </c>
      <c r="DB617" t="s">
        <v>309</v>
      </c>
      <c r="DC617" t="s">
        <v>139</v>
      </c>
      <c r="DD617" t="s">
        <v>117</v>
      </c>
    </row>
    <row r="618" spans="1:114" ht="15" customHeight="1" x14ac:dyDescent="0.35">
      <c r="A618" t="s">
        <v>17003</v>
      </c>
      <c r="B618" t="s">
        <v>144</v>
      </c>
      <c r="C618" s="1">
        <v>45538</v>
      </c>
      <c r="D618" s="1">
        <v>45602</v>
      </c>
      <c r="E618" t="s">
        <v>116</v>
      </c>
      <c r="F618" s="1">
        <v>45564</v>
      </c>
      <c r="G618" t="s">
        <v>117</v>
      </c>
      <c r="H618" t="s">
        <v>117</v>
      </c>
      <c r="I618" t="s">
        <v>117</v>
      </c>
      <c r="J618" t="s">
        <v>11689</v>
      </c>
      <c r="K618" t="s">
        <v>11690</v>
      </c>
      <c r="L618" t="s">
        <v>11691</v>
      </c>
      <c r="M618" t="s">
        <v>11692</v>
      </c>
      <c r="N618" t="s">
        <v>120</v>
      </c>
      <c r="O618" t="s">
        <v>121</v>
      </c>
      <c r="P618" s="6">
        <v>96950</v>
      </c>
      <c r="Q618" t="s">
        <v>122</v>
      </c>
      <c r="R618" t="s">
        <v>140</v>
      </c>
      <c r="S618" s="8">
        <v>16702872378</v>
      </c>
      <c r="U618" t="s">
        <v>11693</v>
      </c>
      <c r="V618">
        <v>561720</v>
      </c>
      <c r="W618" t="s">
        <v>124</v>
      </c>
      <c r="Y618" t="s">
        <v>2079</v>
      </c>
      <c r="Z618" t="s">
        <v>11694</v>
      </c>
      <c r="AA618" t="s">
        <v>11695</v>
      </c>
      <c r="AB618" t="s">
        <v>3594</v>
      </c>
      <c r="AC618" t="s">
        <v>11691</v>
      </c>
      <c r="AD618" t="s">
        <v>11692</v>
      </c>
      <c r="AE618" t="s">
        <v>120</v>
      </c>
      <c r="AF618" t="s">
        <v>121</v>
      </c>
      <c r="AG618" s="6">
        <v>96950</v>
      </c>
      <c r="AH618" t="s">
        <v>122</v>
      </c>
      <c r="AJ618" s="8">
        <v>16702872348</v>
      </c>
      <c r="AL618" t="s">
        <v>11696</v>
      </c>
      <c r="BE618" t="str">
        <f>"37-2011.00"</f>
        <v>37-2011.00</v>
      </c>
      <c r="BF618" t="s">
        <v>701</v>
      </c>
      <c r="BG618" t="s">
        <v>13919</v>
      </c>
      <c r="BH618" t="s">
        <v>1418</v>
      </c>
      <c r="BI618">
        <v>1</v>
      </c>
      <c r="BJ618">
        <v>1</v>
      </c>
      <c r="BK618" s="1">
        <v>45566</v>
      </c>
      <c r="BL618" s="1">
        <v>45930</v>
      </c>
      <c r="BM618" s="1">
        <v>45602</v>
      </c>
      <c r="BN618" s="1">
        <v>45930</v>
      </c>
      <c r="BO618">
        <v>40</v>
      </c>
      <c r="BP618">
        <v>0</v>
      </c>
      <c r="BQ618">
        <v>8</v>
      </c>
      <c r="BR618">
        <v>8</v>
      </c>
      <c r="BS618">
        <v>8</v>
      </c>
      <c r="BT618">
        <v>8</v>
      </c>
      <c r="BU618">
        <v>8</v>
      </c>
      <c r="BV618">
        <v>0</v>
      </c>
      <c r="BW618" t="str">
        <f>"8:00 AM"</f>
        <v>8:00 AM</v>
      </c>
      <c r="BX618" t="str">
        <f>"5:00 PM"</f>
        <v>5:00 PM</v>
      </c>
      <c r="BY618" t="s">
        <v>133</v>
      </c>
      <c r="BZ618">
        <v>0</v>
      </c>
      <c r="CA618">
        <v>3</v>
      </c>
      <c r="CB618" t="s">
        <v>117</v>
      </c>
      <c r="CD618" t="s">
        <v>13920</v>
      </c>
      <c r="CE618" t="s">
        <v>11691</v>
      </c>
      <c r="CF618" t="s">
        <v>11692</v>
      </c>
      <c r="CG618" t="s">
        <v>120</v>
      </c>
      <c r="CH618" t="s">
        <v>121</v>
      </c>
      <c r="CI618" s="6">
        <v>96950</v>
      </c>
      <c r="CJ618" s="10">
        <v>8.2899999999999991</v>
      </c>
      <c r="CK618" s="10">
        <v>8.2899999999999991</v>
      </c>
      <c r="CL618" s="10">
        <v>12.44</v>
      </c>
      <c r="CM618" s="10">
        <v>12.44</v>
      </c>
      <c r="CN618" t="s">
        <v>137</v>
      </c>
      <c r="CO618" t="s">
        <v>133</v>
      </c>
      <c r="CP618" t="s">
        <v>138</v>
      </c>
      <c r="CR618" t="s">
        <v>117</v>
      </c>
      <c r="CS618" t="s">
        <v>139</v>
      </c>
      <c r="CT618" t="s">
        <v>140</v>
      </c>
      <c r="CU618" t="s">
        <v>139</v>
      </c>
      <c r="CV618" t="s">
        <v>139</v>
      </c>
      <c r="CW618" t="s">
        <v>139</v>
      </c>
      <c r="CX618" t="s">
        <v>140</v>
      </c>
      <c r="CY618" t="s">
        <v>12992</v>
      </c>
      <c r="CZ618" s="8">
        <v>16702872348</v>
      </c>
      <c r="DA618" t="s">
        <v>11696</v>
      </c>
      <c r="DB618" t="s">
        <v>309</v>
      </c>
      <c r="DC618" t="s">
        <v>139</v>
      </c>
      <c r="DD618" t="s">
        <v>117</v>
      </c>
    </row>
    <row r="619" spans="1:114" ht="15" customHeight="1" x14ac:dyDescent="0.35">
      <c r="A619" t="s">
        <v>14344</v>
      </c>
      <c r="B619" t="s">
        <v>144</v>
      </c>
      <c r="C619" s="1">
        <v>45538</v>
      </c>
      <c r="D619" s="1">
        <v>45602</v>
      </c>
      <c r="E619" t="s">
        <v>211</v>
      </c>
      <c r="G619" t="s">
        <v>117</v>
      </c>
      <c r="H619" t="s">
        <v>117</v>
      </c>
      <c r="I619" t="s">
        <v>117</v>
      </c>
      <c r="J619" t="s">
        <v>4074</v>
      </c>
      <c r="L619" t="s">
        <v>4079</v>
      </c>
      <c r="M619" t="s">
        <v>1150</v>
      </c>
      <c r="N619" t="s">
        <v>1143</v>
      </c>
      <c r="O619" t="s">
        <v>121</v>
      </c>
      <c r="P619" s="6">
        <v>96952</v>
      </c>
      <c r="Q619" t="s">
        <v>122</v>
      </c>
      <c r="R619" t="s">
        <v>382</v>
      </c>
      <c r="S619" s="8">
        <v>16704330105</v>
      </c>
      <c r="U619" t="s">
        <v>4076</v>
      </c>
      <c r="V619">
        <v>11121</v>
      </c>
      <c r="W619" t="s">
        <v>124</v>
      </c>
      <c r="Y619" t="s">
        <v>4077</v>
      </c>
      <c r="Z619" t="s">
        <v>4078</v>
      </c>
      <c r="AB619" t="s">
        <v>154</v>
      </c>
      <c r="AC619" t="s">
        <v>4079</v>
      </c>
      <c r="AD619" t="s">
        <v>1150</v>
      </c>
      <c r="AE619" t="s">
        <v>1143</v>
      </c>
      <c r="AF619" t="s">
        <v>121</v>
      </c>
      <c r="AG619" s="6">
        <v>96952</v>
      </c>
      <c r="AH619" t="s">
        <v>122</v>
      </c>
      <c r="AI619" t="s">
        <v>382</v>
      </c>
      <c r="AJ619" s="8">
        <v>16704330105</v>
      </c>
      <c r="AL619" t="s">
        <v>4080</v>
      </c>
      <c r="BE619" t="str">
        <f>"45-2092.00"</f>
        <v>45-2092.00</v>
      </c>
      <c r="BF619" t="s">
        <v>1014</v>
      </c>
      <c r="BG619" t="s">
        <v>14345</v>
      </c>
      <c r="BH619" t="s">
        <v>1016</v>
      </c>
      <c r="BI619">
        <v>2</v>
      </c>
      <c r="BJ619">
        <v>2</v>
      </c>
      <c r="BK619" s="1">
        <v>45658</v>
      </c>
      <c r="BL619" s="1">
        <v>46022</v>
      </c>
      <c r="BM619" s="1">
        <v>45658</v>
      </c>
      <c r="BN619" s="1">
        <v>46022</v>
      </c>
      <c r="BO619">
        <v>35</v>
      </c>
      <c r="BP619">
        <v>0</v>
      </c>
      <c r="BQ619">
        <v>7</v>
      </c>
      <c r="BR619">
        <v>0</v>
      </c>
      <c r="BS619">
        <v>7</v>
      </c>
      <c r="BT619">
        <v>7</v>
      </c>
      <c r="BU619">
        <v>7</v>
      </c>
      <c r="BV619">
        <v>7</v>
      </c>
      <c r="BW619" t="str">
        <f>"7:00 AM"</f>
        <v>7:00 AM</v>
      </c>
      <c r="BX619" t="str">
        <f>"4:00 PM"</f>
        <v>4:00 PM</v>
      </c>
      <c r="BY619" t="s">
        <v>133</v>
      </c>
      <c r="BZ619">
        <v>0</v>
      </c>
      <c r="CA619">
        <v>3</v>
      </c>
      <c r="CB619" t="s">
        <v>117</v>
      </c>
      <c r="CD619" t="s">
        <v>393</v>
      </c>
      <c r="CE619" t="s">
        <v>4921</v>
      </c>
      <c r="CF619" t="s">
        <v>1150</v>
      </c>
      <c r="CG619" t="s">
        <v>1143</v>
      </c>
      <c r="CH619" t="s">
        <v>121</v>
      </c>
      <c r="CI619" s="6">
        <v>96952</v>
      </c>
      <c r="CJ619" s="10">
        <v>11.91</v>
      </c>
      <c r="CK619" s="10">
        <v>11.91</v>
      </c>
      <c r="CL619" s="10">
        <v>17.87</v>
      </c>
      <c r="CM619" s="10">
        <v>17.87</v>
      </c>
      <c r="CN619" t="s">
        <v>137</v>
      </c>
      <c r="CO619" t="s">
        <v>393</v>
      </c>
      <c r="CP619" t="s">
        <v>138</v>
      </c>
      <c r="CR619" t="s">
        <v>117</v>
      </c>
      <c r="CS619" t="s">
        <v>139</v>
      </c>
      <c r="CT619" t="s">
        <v>140</v>
      </c>
      <c r="CU619" t="s">
        <v>139</v>
      </c>
      <c r="CV619" t="s">
        <v>140</v>
      </c>
      <c r="CW619" t="s">
        <v>139</v>
      </c>
      <c r="CX619" t="s">
        <v>140</v>
      </c>
      <c r="CY619" t="s">
        <v>394</v>
      </c>
      <c r="CZ619" s="8">
        <v>16704330105</v>
      </c>
      <c r="DA619" t="s">
        <v>4080</v>
      </c>
      <c r="DB619" t="s">
        <v>1095</v>
      </c>
      <c r="DC619" t="s">
        <v>139</v>
      </c>
      <c r="DD619" t="s">
        <v>117</v>
      </c>
    </row>
    <row r="620" spans="1:114" ht="15" customHeight="1" x14ac:dyDescent="0.35">
      <c r="A620" t="s">
        <v>3317</v>
      </c>
      <c r="B620" t="s">
        <v>144</v>
      </c>
      <c r="C620" s="1">
        <v>45538</v>
      </c>
      <c r="D620" s="1">
        <v>45602</v>
      </c>
      <c r="E620" t="s">
        <v>116</v>
      </c>
      <c r="F620" s="1">
        <v>45672</v>
      </c>
      <c r="G620" t="s">
        <v>117</v>
      </c>
      <c r="H620" t="s">
        <v>117</v>
      </c>
      <c r="I620" t="s">
        <v>117</v>
      </c>
      <c r="J620" t="s">
        <v>3318</v>
      </c>
      <c r="K620" t="s">
        <v>3319</v>
      </c>
      <c r="L620" t="s">
        <v>3320</v>
      </c>
      <c r="N620" t="s">
        <v>136</v>
      </c>
      <c r="O620" t="s">
        <v>121</v>
      </c>
      <c r="P620" s="6">
        <v>96950</v>
      </c>
      <c r="Q620" t="s">
        <v>122</v>
      </c>
      <c r="S620" s="8">
        <v>16702340228</v>
      </c>
      <c r="U620" t="s">
        <v>3321</v>
      </c>
      <c r="V620">
        <v>72251</v>
      </c>
      <c r="W620" t="s">
        <v>124</v>
      </c>
      <c r="Y620" t="s">
        <v>3322</v>
      </c>
      <c r="Z620" t="s">
        <v>3323</v>
      </c>
      <c r="AB620" t="s">
        <v>205</v>
      </c>
      <c r="AC620" t="s">
        <v>3324</v>
      </c>
      <c r="AE620" t="s">
        <v>136</v>
      </c>
      <c r="AF620" t="s">
        <v>121</v>
      </c>
      <c r="AG620" s="6">
        <v>96950</v>
      </c>
      <c r="AH620" t="s">
        <v>122</v>
      </c>
      <c r="AJ620" s="8">
        <v>16702340228</v>
      </c>
      <c r="AL620" t="s">
        <v>3325</v>
      </c>
      <c r="BE620" t="str">
        <f>"35-3023.00"</f>
        <v>35-3023.00</v>
      </c>
      <c r="BF620" t="s">
        <v>509</v>
      </c>
      <c r="BG620" t="s">
        <v>3326</v>
      </c>
      <c r="BH620" t="s">
        <v>3327</v>
      </c>
      <c r="BI620">
        <v>2</v>
      </c>
      <c r="BJ620">
        <v>2</v>
      </c>
      <c r="BK620" s="1">
        <v>45674</v>
      </c>
      <c r="BL620" s="1">
        <v>46038</v>
      </c>
      <c r="BM620" s="1">
        <v>45674</v>
      </c>
      <c r="BN620" s="1">
        <v>46038</v>
      </c>
      <c r="BO620">
        <v>35</v>
      </c>
      <c r="BP620">
        <v>6</v>
      </c>
      <c r="BQ620">
        <v>6</v>
      </c>
      <c r="BR620">
        <v>0</v>
      </c>
      <c r="BS620">
        <v>5</v>
      </c>
      <c r="BT620">
        <v>6</v>
      </c>
      <c r="BU620">
        <v>6</v>
      </c>
      <c r="BV620">
        <v>6</v>
      </c>
      <c r="BW620" t="str">
        <f>"4:00 PM"</f>
        <v>4:00 PM</v>
      </c>
      <c r="BX620" t="str">
        <f>"10:00 PM"</f>
        <v>10:00 PM</v>
      </c>
      <c r="BY620" t="s">
        <v>133</v>
      </c>
      <c r="BZ620">
        <v>0</v>
      </c>
      <c r="CA620">
        <v>3</v>
      </c>
      <c r="CB620" t="s">
        <v>117</v>
      </c>
      <c r="CD620" s="2" t="s">
        <v>3328</v>
      </c>
      <c r="CE620" t="s">
        <v>3329</v>
      </c>
      <c r="CG620" t="s">
        <v>136</v>
      </c>
      <c r="CH620" t="s">
        <v>121</v>
      </c>
      <c r="CI620" s="6">
        <v>96950</v>
      </c>
      <c r="CJ620" s="10">
        <v>8.35</v>
      </c>
      <c r="CK620" s="10">
        <v>8.35</v>
      </c>
      <c r="CN620" t="s">
        <v>137</v>
      </c>
      <c r="CO620" t="s">
        <v>140</v>
      </c>
      <c r="CP620" t="s">
        <v>138</v>
      </c>
      <c r="CR620" t="s">
        <v>117</v>
      </c>
      <c r="CS620" t="s">
        <v>139</v>
      </c>
      <c r="CT620" t="s">
        <v>140</v>
      </c>
      <c r="CU620" t="s">
        <v>140</v>
      </c>
      <c r="CV620" t="s">
        <v>140</v>
      </c>
      <c r="CW620" t="s">
        <v>139</v>
      </c>
      <c r="CX620" t="s">
        <v>140</v>
      </c>
      <c r="CY620" t="s">
        <v>140</v>
      </c>
      <c r="CZ620" s="8">
        <v>16702340228</v>
      </c>
      <c r="DA620" t="s">
        <v>3325</v>
      </c>
      <c r="DB620" t="s">
        <v>140</v>
      </c>
      <c r="DC620" t="s">
        <v>139</v>
      </c>
      <c r="DD620" t="s">
        <v>117</v>
      </c>
    </row>
    <row r="621" spans="1:114" ht="15" customHeight="1" x14ac:dyDescent="0.35">
      <c r="A621" t="s">
        <v>13058</v>
      </c>
      <c r="B621" t="s">
        <v>294</v>
      </c>
      <c r="C621" s="1">
        <v>45539</v>
      </c>
      <c r="D621" s="1">
        <v>45602</v>
      </c>
      <c r="E621" t="s">
        <v>116</v>
      </c>
      <c r="F621" s="1">
        <v>45625</v>
      </c>
      <c r="G621" t="s">
        <v>117</v>
      </c>
      <c r="H621" t="s">
        <v>117</v>
      </c>
      <c r="I621" t="s">
        <v>117</v>
      </c>
      <c r="J621" t="s">
        <v>1556</v>
      </c>
      <c r="K621" t="s">
        <v>1557</v>
      </c>
      <c r="L621" t="s">
        <v>1558</v>
      </c>
      <c r="M621" t="s">
        <v>1559</v>
      </c>
      <c r="N621" t="s">
        <v>120</v>
      </c>
      <c r="O621" t="s">
        <v>121</v>
      </c>
      <c r="P621" s="6">
        <v>96950</v>
      </c>
      <c r="Q621" t="s">
        <v>122</v>
      </c>
      <c r="S621" s="8">
        <v>16703223311</v>
      </c>
      <c r="T621">
        <v>4504</v>
      </c>
      <c r="U621" t="s">
        <v>1560</v>
      </c>
      <c r="V621">
        <v>72111</v>
      </c>
      <c r="W621" t="s">
        <v>124</v>
      </c>
      <c r="Y621" t="s">
        <v>1561</v>
      </c>
      <c r="Z621" t="s">
        <v>1562</v>
      </c>
      <c r="AB621" t="s">
        <v>1563</v>
      </c>
      <c r="AC621" t="s">
        <v>1558</v>
      </c>
      <c r="AD621" t="s">
        <v>1559</v>
      </c>
      <c r="AE621" t="s">
        <v>120</v>
      </c>
      <c r="AF621" t="s">
        <v>121</v>
      </c>
      <c r="AG621" s="6">
        <v>96950</v>
      </c>
      <c r="AH621" t="s">
        <v>122</v>
      </c>
      <c r="AJ621" s="8">
        <v>16703223311</v>
      </c>
      <c r="AK621">
        <v>4506</v>
      </c>
      <c r="AL621" t="s">
        <v>1564</v>
      </c>
      <c r="BE621" t="str">
        <f>"35-3031.00"</f>
        <v>35-3031.00</v>
      </c>
      <c r="BF621" t="s">
        <v>788</v>
      </c>
      <c r="BG621" t="s">
        <v>1584</v>
      </c>
      <c r="BH621" t="s">
        <v>1585</v>
      </c>
      <c r="BI621">
        <v>11</v>
      </c>
      <c r="BJ621">
        <v>7</v>
      </c>
      <c r="BK621" s="1">
        <v>45627</v>
      </c>
      <c r="BL621" s="1">
        <v>45991</v>
      </c>
      <c r="BM621" s="1">
        <v>45627</v>
      </c>
      <c r="BN621" s="1">
        <v>45991</v>
      </c>
      <c r="BO621">
        <v>35</v>
      </c>
      <c r="BP621">
        <v>0</v>
      </c>
      <c r="BQ621">
        <v>7</v>
      </c>
      <c r="BR621">
        <v>7</v>
      </c>
      <c r="BS621">
        <v>7</v>
      </c>
      <c r="BT621">
        <v>7</v>
      </c>
      <c r="BU621">
        <v>7</v>
      </c>
      <c r="BV621">
        <v>0</v>
      </c>
      <c r="BW621" t="str">
        <f>"8:00 AM"</f>
        <v>8:00 AM</v>
      </c>
      <c r="BX621" t="str">
        <f>"5:00 PM"</f>
        <v>5:00 PM</v>
      </c>
      <c r="BY621" t="s">
        <v>133</v>
      </c>
      <c r="BZ621">
        <v>0</v>
      </c>
      <c r="CA621">
        <v>3</v>
      </c>
      <c r="CB621" t="s">
        <v>117</v>
      </c>
      <c r="CD621" s="2" t="s">
        <v>1586</v>
      </c>
      <c r="CE621" t="s">
        <v>1558</v>
      </c>
      <c r="CF621" t="s">
        <v>1559</v>
      </c>
      <c r="CG621" t="s">
        <v>120</v>
      </c>
      <c r="CH621" t="s">
        <v>121</v>
      </c>
      <c r="CI621" s="6">
        <v>96950</v>
      </c>
      <c r="CJ621" s="10">
        <v>8.0399999999999991</v>
      </c>
      <c r="CK621" s="10">
        <v>10.17</v>
      </c>
      <c r="CL621" s="10">
        <v>12.06</v>
      </c>
      <c r="CM621" s="10">
        <v>15.26</v>
      </c>
      <c r="CN621" t="s">
        <v>137</v>
      </c>
      <c r="CO621" t="s">
        <v>1569</v>
      </c>
      <c r="CP621" t="s">
        <v>138</v>
      </c>
      <c r="CR621" t="s">
        <v>117</v>
      </c>
      <c r="CS621" t="s">
        <v>139</v>
      </c>
      <c r="CT621" t="s">
        <v>140</v>
      </c>
      <c r="CU621" t="s">
        <v>139</v>
      </c>
      <c r="CV621" t="s">
        <v>140</v>
      </c>
      <c r="CW621" t="s">
        <v>139</v>
      </c>
      <c r="CX621" t="s">
        <v>139</v>
      </c>
      <c r="CY621" t="s">
        <v>1587</v>
      </c>
      <c r="CZ621" s="8">
        <v>16703223311</v>
      </c>
      <c r="DA621" t="s">
        <v>1571</v>
      </c>
      <c r="DB621" t="s">
        <v>1572</v>
      </c>
      <c r="DC621" t="s">
        <v>139</v>
      </c>
      <c r="DD621" t="s">
        <v>117</v>
      </c>
      <c r="DE621" t="s">
        <v>1573</v>
      </c>
      <c r="DF621" t="s">
        <v>1574</v>
      </c>
      <c r="DG621" t="s">
        <v>1108</v>
      </c>
      <c r="DH621" t="s">
        <v>1560</v>
      </c>
      <c r="DI621" t="s">
        <v>1575</v>
      </c>
      <c r="DJ621" t="s">
        <v>1576</v>
      </c>
    </row>
    <row r="622" spans="1:114" ht="15" customHeight="1" x14ac:dyDescent="0.35">
      <c r="A622" t="s">
        <v>17101</v>
      </c>
      <c r="B622" t="s">
        <v>144</v>
      </c>
      <c r="C622" s="1">
        <v>45539</v>
      </c>
      <c r="D622" s="1">
        <v>45602</v>
      </c>
      <c r="E622" t="s">
        <v>211</v>
      </c>
      <c r="G622" t="s">
        <v>117</v>
      </c>
      <c r="H622" t="s">
        <v>117</v>
      </c>
      <c r="I622" t="s">
        <v>117</v>
      </c>
      <c r="J622" t="s">
        <v>1556</v>
      </c>
      <c r="K622" t="s">
        <v>1557</v>
      </c>
      <c r="L622" t="s">
        <v>1558</v>
      </c>
      <c r="M622" t="s">
        <v>1559</v>
      </c>
      <c r="N622" t="s">
        <v>120</v>
      </c>
      <c r="O622" t="s">
        <v>121</v>
      </c>
      <c r="P622" s="6">
        <v>96950</v>
      </c>
      <c r="Q622" t="s">
        <v>122</v>
      </c>
      <c r="S622" s="8">
        <v>16703223311</v>
      </c>
      <c r="T622">
        <v>4504</v>
      </c>
      <c r="U622" t="s">
        <v>1560</v>
      </c>
      <c r="V622">
        <v>72111</v>
      </c>
      <c r="W622" t="s">
        <v>124</v>
      </c>
      <c r="Y622" t="s">
        <v>1561</v>
      </c>
      <c r="Z622" t="s">
        <v>1562</v>
      </c>
      <c r="AB622" t="s">
        <v>1563</v>
      </c>
      <c r="AC622" t="s">
        <v>1558</v>
      </c>
      <c r="AD622" t="s">
        <v>1559</v>
      </c>
      <c r="AE622" t="s">
        <v>120</v>
      </c>
      <c r="AF622" t="s">
        <v>121</v>
      </c>
      <c r="AG622" s="6">
        <v>96950</v>
      </c>
      <c r="AH622" t="s">
        <v>122</v>
      </c>
      <c r="AJ622" s="8">
        <v>16703223311</v>
      </c>
      <c r="AK622">
        <v>4506</v>
      </c>
      <c r="AL622" t="s">
        <v>1564</v>
      </c>
      <c r="BE622" t="str">
        <f>"11-3061.00"</f>
        <v>11-3061.00</v>
      </c>
      <c r="BF622" t="s">
        <v>17102</v>
      </c>
      <c r="BG622" t="s">
        <v>17103</v>
      </c>
      <c r="BH622" t="s">
        <v>17104</v>
      </c>
      <c r="BI622">
        <v>2</v>
      </c>
      <c r="BJ622">
        <v>2</v>
      </c>
      <c r="BK622" s="1">
        <v>45627</v>
      </c>
      <c r="BL622" s="1">
        <v>45991</v>
      </c>
      <c r="BM622" s="1">
        <v>45627</v>
      </c>
      <c r="BN622" s="1">
        <v>45991</v>
      </c>
      <c r="BO622">
        <v>35</v>
      </c>
      <c r="BP622">
        <v>0</v>
      </c>
      <c r="BQ622">
        <v>7</v>
      </c>
      <c r="BR622">
        <v>7</v>
      </c>
      <c r="BS622">
        <v>7</v>
      </c>
      <c r="BT622">
        <v>7</v>
      </c>
      <c r="BU622">
        <v>7</v>
      </c>
      <c r="BV622">
        <v>0</v>
      </c>
      <c r="BW622" t="str">
        <f>"8:00 AM"</f>
        <v>8:00 AM</v>
      </c>
      <c r="BX622" t="str">
        <f>"5:00 PM"</f>
        <v>5:00 PM</v>
      </c>
      <c r="BY622" t="s">
        <v>159</v>
      </c>
      <c r="BZ622">
        <v>0</v>
      </c>
      <c r="CA622">
        <v>48</v>
      </c>
      <c r="CB622" t="s">
        <v>139</v>
      </c>
      <c r="CC622">
        <v>10</v>
      </c>
      <c r="CD622" s="2" t="s">
        <v>17105</v>
      </c>
      <c r="CE622" t="s">
        <v>1558</v>
      </c>
      <c r="CF622" t="s">
        <v>1559</v>
      </c>
      <c r="CG622" t="s">
        <v>120</v>
      </c>
      <c r="CH622" t="s">
        <v>121</v>
      </c>
      <c r="CI622" s="6">
        <v>96950</v>
      </c>
      <c r="CJ622" s="10">
        <v>22.08</v>
      </c>
      <c r="CK622" s="10">
        <v>22.08</v>
      </c>
      <c r="CL622" s="10">
        <v>0</v>
      </c>
      <c r="CM622" s="10">
        <v>0</v>
      </c>
      <c r="CN622" t="s">
        <v>137</v>
      </c>
      <c r="CO622" t="s">
        <v>1569</v>
      </c>
      <c r="CP622" t="s">
        <v>138</v>
      </c>
      <c r="CR622" t="s">
        <v>117</v>
      </c>
      <c r="CS622" t="s">
        <v>139</v>
      </c>
      <c r="CT622" t="s">
        <v>140</v>
      </c>
      <c r="CU622" t="s">
        <v>140</v>
      </c>
      <c r="CV622" t="s">
        <v>140</v>
      </c>
      <c r="CW622" t="s">
        <v>139</v>
      </c>
      <c r="CX622" t="s">
        <v>139</v>
      </c>
      <c r="CY622" t="s">
        <v>1570</v>
      </c>
      <c r="CZ622" s="8">
        <v>16703223311</v>
      </c>
      <c r="DA622" t="s">
        <v>1571</v>
      </c>
      <c r="DB622" t="s">
        <v>1572</v>
      </c>
      <c r="DC622" t="s">
        <v>139</v>
      </c>
      <c r="DD622" t="s">
        <v>117</v>
      </c>
      <c r="DE622" t="s">
        <v>1573</v>
      </c>
      <c r="DF622" t="s">
        <v>1574</v>
      </c>
      <c r="DG622" t="s">
        <v>1108</v>
      </c>
      <c r="DH622" t="s">
        <v>1560</v>
      </c>
      <c r="DI622" t="s">
        <v>1575</v>
      </c>
      <c r="DJ622" t="s">
        <v>1576</v>
      </c>
    </row>
    <row r="623" spans="1:114" ht="15" customHeight="1" x14ac:dyDescent="0.35">
      <c r="A623" t="s">
        <v>15826</v>
      </c>
      <c r="B623" t="s">
        <v>144</v>
      </c>
      <c r="C623" s="1">
        <v>45539</v>
      </c>
      <c r="D623" s="1">
        <v>45602</v>
      </c>
      <c r="E623" t="s">
        <v>211</v>
      </c>
      <c r="G623" t="s">
        <v>117</v>
      </c>
      <c r="H623" t="s">
        <v>117</v>
      </c>
      <c r="I623" t="s">
        <v>117</v>
      </c>
      <c r="J623" t="s">
        <v>1081</v>
      </c>
      <c r="K623" t="s">
        <v>1081</v>
      </c>
      <c r="L623" t="s">
        <v>531</v>
      </c>
      <c r="M623" t="s">
        <v>2821</v>
      </c>
      <c r="N623" t="s">
        <v>120</v>
      </c>
      <c r="O623" t="s">
        <v>121</v>
      </c>
      <c r="P623" s="6">
        <v>96950</v>
      </c>
      <c r="Q623" t="s">
        <v>122</v>
      </c>
      <c r="R623" t="s">
        <v>1677</v>
      </c>
      <c r="S623" s="8">
        <v>16702870614</v>
      </c>
      <c r="U623" t="s">
        <v>1083</v>
      </c>
      <c r="V623">
        <v>561320</v>
      </c>
      <c r="W623" t="s">
        <v>124</v>
      </c>
      <c r="Y623" t="s">
        <v>1084</v>
      </c>
      <c r="Z623" t="s">
        <v>1085</v>
      </c>
      <c r="AA623" t="s">
        <v>1468</v>
      </c>
      <c r="AB623" t="s">
        <v>189</v>
      </c>
      <c r="AC623" t="s">
        <v>531</v>
      </c>
      <c r="AD623" t="s">
        <v>2821</v>
      </c>
      <c r="AE623" t="s">
        <v>120</v>
      </c>
      <c r="AF623" t="s">
        <v>121</v>
      </c>
      <c r="AG623" s="6">
        <v>96950</v>
      </c>
      <c r="AH623" t="s">
        <v>122</v>
      </c>
      <c r="AJ623" s="8">
        <v>16702870614</v>
      </c>
      <c r="AL623" t="s">
        <v>1088</v>
      </c>
      <c r="BE623" t="str">
        <f>"47-2051.00"</f>
        <v>47-2051.00</v>
      </c>
      <c r="BF623" t="s">
        <v>10264</v>
      </c>
      <c r="BG623" t="s">
        <v>10757</v>
      </c>
      <c r="BH623" t="s">
        <v>10264</v>
      </c>
      <c r="BI623">
        <v>10</v>
      </c>
      <c r="BJ623">
        <v>10</v>
      </c>
      <c r="BK623" s="1">
        <v>45597</v>
      </c>
      <c r="BL623" s="1">
        <v>45961</v>
      </c>
      <c r="BM623" s="1">
        <v>45602</v>
      </c>
      <c r="BN623" s="1">
        <v>45961</v>
      </c>
      <c r="BO623">
        <v>35</v>
      </c>
      <c r="BP623">
        <v>0</v>
      </c>
      <c r="BQ623">
        <v>7</v>
      </c>
      <c r="BR623">
        <v>7</v>
      </c>
      <c r="BS623">
        <v>7</v>
      </c>
      <c r="BT623">
        <v>7</v>
      </c>
      <c r="BU623">
        <v>7</v>
      </c>
      <c r="BV623">
        <v>0</v>
      </c>
      <c r="BW623" t="str">
        <f>"8:00 AM"</f>
        <v>8:00 AM</v>
      </c>
      <c r="BX623" t="str">
        <f>"4:00 PM"</f>
        <v>4:00 PM</v>
      </c>
      <c r="BY623" t="s">
        <v>133</v>
      </c>
      <c r="BZ623">
        <v>0</v>
      </c>
      <c r="CA623">
        <v>3</v>
      </c>
      <c r="CB623" t="s">
        <v>117</v>
      </c>
      <c r="CD623" t="s">
        <v>15827</v>
      </c>
      <c r="CE623" t="s">
        <v>531</v>
      </c>
      <c r="CF623" t="s">
        <v>2821</v>
      </c>
      <c r="CG623" t="s">
        <v>7412</v>
      </c>
      <c r="CH623" t="s">
        <v>121</v>
      </c>
      <c r="CI623" s="6">
        <v>96950</v>
      </c>
      <c r="CJ623" s="10">
        <v>9.7799999999999994</v>
      </c>
      <c r="CK623" s="10">
        <v>9.7799999999999994</v>
      </c>
      <c r="CL623" s="10">
        <v>14.67</v>
      </c>
      <c r="CM623" s="10">
        <v>14.67</v>
      </c>
      <c r="CN623" t="s">
        <v>137</v>
      </c>
      <c r="CO623" t="s">
        <v>1093</v>
      </c>
      <c r="CP623" t="s">
        <v>138</v>
      </c>
      <c r="CR623" t="s">
        <v>117</v>
      </c>
      <c r="CS623" t="s">
        <v>139</v>
      </c>
      <c r="CT623" t="s">
        <v>140</v>
      </c>
      <c r="CU623" t="s">
        <v>139</v>
      </c>
      <c r="CV623" t="s">
        <v>139</v>
      </c>
      <c r="CW623" t="s">
        <v>139</v>
      </c>
      <c r="CX623" t="s">
        <v>140</v>
      </c>
      <c r="CY623" t="s">
        <v>1471</v>
      </c>
      <c r="CZ623" s="8">
        <v>16702870614</v>
      </c>
      <c r="DA623" t="s">
        <v>1088</v>
      </c>
      <c r="DB623" t="s">
        <v>1095</v>
      </c>
      <c r="DC623" t="s">
        <v>139</v>
      </c>
      <c r="DD623" t="s">
        <v>117</v>
      </c>
    </row>
    <row r="624" spans="1:114" ht="15" customHeight="1" x14ac:dyDescent="0.35">
      <c r="A624" t="s">
        <v>12750</v>
      </c>
      <c r="B624" t="s">
        <v>144</v>
      </c>
      <c r="C624" s="1">
        <v>45539</v>
      </c>
      <c r="D624" s="1">
        <v>45602</v>
      </c>
      <c r="E624" t="s">
        <v>211</v>
      </c>
      <c r="G624" t="s">
        <v>139</v>
      </c>
      <c r="H624" t="s">
        <v>117</v>
      </c>
      <c r="I624" t="s">
        <v>117</v>
      </c>
      <c r="J624" t="s">
        <v>8564</v>
      </c>
      <c r="L624" t="s">
        <v>8565</v>
      </c>
      <c r="N624" t="s">
        <v>136</v>
      </c>
      <c r="O624" t="s">
        <v>121</v>
      </c>
      <c r="P624" s="6">
        <v>96950</v>
      </c>
      <c r="Q624" t="s">
        <v>122</v>
      </c>
      <c r="S624" s="8">
        <v>16702342362</v>
      </c>
      <c r="U624" t="s">
        <v>8566</v>
      </c>
      <c r="V624">
        <v>541330</v>
      </c>
      <c r="W624" t="s">
        <v>124</v>
      </c>
      <c r="Y624" t="s">
        <v>8567</v>
      </c>
      <c r="Z624" t="s">
        <v>8568</v>
      </c>
      <c r="AA624" t="s">
        <v>1914</v>
      </c>
      <c r="AB624" t="s">
        <v>205</v>
      </c>
      <c r="AC624" t="s">
        <v>8565</v>
      </c>
      <c r="AE624" t="s">
        <v>136</v>
      </c>
      <c r="AF624" t="s">
        <v>121</v>
      </c>
      <c r="AG624" s="6">
        <v>96950</v>
      </c>
      <c r="AH624" t="s">
        <v>122</v>
      </c>
      <c r="AJ624" s="8">
        <v>16702342362</v>
      </c>
      <c r="AL624" t="s">
        <v>8569</v>
      </c>
      <c r="AM624" t="s">
        <v>717</v>
      </c>
      <c r="AN624" t="s">
        <v>8570</v>
      </c>
      <c r="AO624" t="s">
        <v>8571</v>
      </c>
      <c r="AP624" t="s">
        <v>4637</v>
      </c>
      <c r="AQ624" t="s">
        <v>8572</v>
      </c>
      <c r="AR624" t="s">
        <v>8573</v>
      </c>
      <c r="AS624" t="s">
        <v>8574</v>
      </c>
      <c r="AT624" t="s">
        <v>578</v>
      </c>
      <c r="AU624" s="6">
        <v>96910</v>
      </c>
      <c r="AV624" t="s">
        <v>122</v>
      </c>
      <c r="AX624" s="8">
        <v>16714779084</v>
      </c>
      <c r="AZ624" t="s">
        <v>8575</v>
      </c>
      <c r="BA624" t="s">
        <v>8576</v>
      </c>
      <c r="BB624" t="s">
        <v>8577</v>
      </c>
      <c r="BC624" t="s">
        <v>578</v>
      </c>
      <c r="BD624" t="s">
        <v>8578</v>
      </c>
      <c r="BE624" t="str">
        <f>"43-6011.00"</f>
        <v>43-6011.00</v>
      </c>
      <c r="BF624" t="s">
        <v>12751</v>
      </c>
      <c r="BG624" t="s">
        <v>12752</v>
      </c>
      <c r="BH624" t="s">
        <v>12753</v>
      </c>
      <c r="BI624">
        <v>1</v>
      </c>
      <c r="BJ624">
        <v>1</v>
      </c>
      <c r="BK624" s="1">
        <v>45566</v>
      </c>
      <c r="BL624" s="1">
        <v>46660</v>
      </c>
      <c r="BM624" s="1">
        <v>45602</v>
      </c>
      <c r="BN624" s="1">
        <v>46660</v>
      </c>
      <c r="BO624">
        <v>40</v>
      </c>
      <c r="BP624">
        <v>0</v>
      </c>
      <c r="BQ624">
        <v>8</v>
      </c>
      <c r="BR624">
        <v>8</v>
      </c>
      <c r="BS624">
        <v>8</v>
      </c>
      <c r="BT624">
        <v>8</v>
      </c>
      <c r="BU624">
        <v>8</v>
      </c>
      <c r="BV624">
        <v>0</v>
      </c>
      <c r="BW624" t="str">
        <f>"8:00 AM"</f>
        <v>8:00 AM</v>
      </c>
      <c r="BX624" t="str">
        <f>"5:00 PM"</f>
        <v>5:00 PM</v>
      </c>
      <c r="BY624" t="s">
        <v>159</v>
      </c>
      <c r="BZ624">
        <v>0</v>
      </c>
      <c r="CA624">
        <v>12</v>
      </c>
      <c r="CB624" t="s">
        <v>117</v>
      </c>
      <c r="CD624" s="2" t="s">
        <v>12754</v>
      </c>
      <c r="CE624" t="s">
        <v>8581</v>
      </c>
      <c r="CF624" t="s">
        <v>3160</v>
      </c>
      <c r="CG624" t="s">
        <v>136</v>
      </c>
      <c r="CH624" t="s">
        <v>121</v>
      </c>
      <c r="CI624" s="6">
        <v>96950</v>
      </c>
      <c r="CJ624" s="10">
        <v>18.87</v>
      </c>
      <c r="CK624" s="10">
        <v>19.850000000000001</v>
      </c>
      <c r="CL624" s="10">
        <v>28.31</v>
      </c>
      <c r="CM624" s="10">
        <v>29.78</v>
      </c>
      <c r="CN624" t="s">
        <v>137</v>
      </c>
      <c r="CO624" t="s">
        <v>140</v>
      </c>
      <c r="CP624" t="s">
        <v>138</v>
      </c>
      <c r="CR624" t="s">
        <v>117</v>
      </c>
      <c r="CS624" t="s">
        <v>139</v>
      </c>
      <c r="CT624" t="s">
        <v>140</v>
      </c>
      <c r="CU624" t="s">
        <v>139</v>
      </c>
      <c r="CV624" t="s">
        <v>140</v>
      </c>
      <c r="CW624" t="s">
        <v>139</v>
      </c>
      <c r="CX624" t="s">
        <v>140</v>
      </c>
      <c r="CY624" t="s">
        <v>10857</v>
      </c>
      <c r="CZ624" s="8">
        <v>16702342362</v>
      </c>
      <c r="DA624" t="s">
        <v>8569</v>
      </c>
      <c r="DB624" t="s">
        <v>8583</v>
      </c>
      <c r="DC624" t="s">
        <v>139</v>
      </c>
      <c r="DD624" t="s">
        <v>117</v>
      </c>
      <c r="DE624" t="s">
        <v>1679</v>
      </c>
      <c r="DF624" t="s">
        <v>8571</v>
      </c>
      <c r="DG624" t="s">
        <v>4637</v>
      </c>
      <c r="DH624" t="s">
        <v>8577</v>
      </c>
      <c r="DI624" t="s">
        <v>8576</v>
      </c>
      <c r="DJ624" t="s">
        <v>10858</v>
      </c>
    </row>
    <row r="625" spans="1:114" ht="15" customHeight="1" x14ac:dyDescent="0.35">
      <c r="A625" t="s">
        <v>10853</v>
      </c>
      <c r="B625" t="s">
        <v>144</v>
      </c>
      <c r="C625" s="1">
        <v>45539</v>
      </c>
      <c r="D625" s="1">
        <v>45602</v>
      </c>
      <c r="E625" t="s">
        <v>211</v>
      </c>
      <c r="G625" t="s">
        <v>139</v>
      </c>
      <c r="H625" t="s">
        <v>117</v>
      </c>
      <c r="I625" t="s">
        <v>117</v>
      </c>
      <c r="J625" t="s">
        <v>8564</v>
      </c>
      <c r="L625" t="s">
        <v>8565</v>
      </c>
      <c r="N625" t="s">
        <v>136</v>
      </c>
      <c r="O625" t="s">
        <v>121</v>
      </c>
      <c r="P625" s="6">
        <v>96950</v>
      </c>
      <c r="Q625" t="s">
        <v>122</v>
      </c>
      <c r="S625" s="8">
        <v>16702342362</v>
      </c>
      <c r="U625" t="s">
        <v>8566</v>
      </c>
      <c r="V625">
        <v>541330</v>
      </c>
      <c r="W625" t="s">
        <v>124</v>
      </c>
      <c r="Y625" t="s">
        <v>8567</v>
      </c>
      <c r="Z625" t="s">
        <v>8568</v>
      </c>
      <c r="AA625" t="s">
        <v>1914</v>
      </c>
      <c r="AB625" t="s">
        <v>205</v>
      </c>
      <c r="AC625" t="s">
        <v>8565</v>
      </c>
      <c r="AE625" t="s">
        <v>136</v>
      </c>
      <c r="AF625" t="s">
        <v>121</v>
      </c>
      <c r="AG625" s="6">
        <v>96950</v>
      </c>
      <c r="AH625" t="s">
        <v>122</v>
      </c>
      <c r="AJ625" s="8">
        <v>16702342362</v>
      </c>
      <c r="AL625" t="s">
        <v>8569</v>
      </c>
      <c r="AM625" t="s">
        <v>717</v>
      </c>
      <c r="AN625" t="s">
        <v>8570</v>
      </c>
      <c r="AO625" t="s">
        <v>8571</v>
      </c>
      <c r="AP625" t="s">
        <v>4637</v>
      </c>
      <c r="AQ625" t="s">
        <v>8572</v>
      </c>
      <c r="AR625" t="s">
        <v>8573</v>
      </c>
      <c r="AS625" t="s">
        <v>8574</v>
      </c>
      <c r="AT625" t="s">
        <v>578</v>
      </c>
      <c r="AU625" s="6">
        <v>96910</v>
      </c>
      <c r="AV625" t="s">
        <v>122</v>
      </c>
      <c r="AX625" s="8">
        <v>16714779084</v>
      </c>
      <c r="AZ625" t="s">
        <v>8575</v>
      </c>
      <c r="BA625" t="s">
        <v>8576</v>
      </c>
      <c r="BB625" t="s">
        <v>8577</v>
      </c>
      <c r="BC625" t="s">
        <v>578</v>
      </c>
      <c r="BD625" t="s">
        <v>8578</v>
      </c>
      <c r="BE625" t="str">
        <f>"17-3011.00"</f>
        <v>17-3011.00</v>
      </c>
      <c r="BF625" t="s">
        <v>1589</v>
      </c>
      <c r="BG625" t="s">
        <v>10854</v>
      </c>
      <c r="BH625" t="s">
        <v>10855</v>
      </c>
      <c r="BI625">
        <v>1</v>
      </c>
      <c r="BJ625">
        <v>1</v>
      </c>
      <c r="BK625" s="1">
        <v>45566</v>
      </c>
      <c r="BL625" s="1">
        <v>46660</v>
      </c>
      <c r="BM625" s="1">
        <v>45602</v>
      </c>
      <c r="BN625" s="1">
        <v>46660</v>
      </c>
      <c r="BO625">
        <v>40</v>
      </c>
      <c r="BP625">
        <v>0</v>
      </c>
      <c r="BQ625">
        <v>8</v>
      </c>
      <c r="BR625">
        <v>8</v>
      </c>
      <c r="BS625">
        <v>8</v>
      </c>
      <c r="BT625">
        <v>8</v>
      </c>
      <c r="BU625">
        <v>8</v>
      </c>
      <c r="BV625">
        <v>0</v>
      </c>
      <c r="BW625" t="str">
        <f>"8:00 AM"</f>
        <v>8:00 AM</v>
      </c>
      <c r="BX625" t="str">
        <f>"5:00 PM"</f>
        <v>5:00 PM</v>
      </c>
      <c r="BY625" t="s">
        <v>159</v>
      </c>
      <c r="BZ625">
        <v>0</v>
      </c>
      <c r="CA625">
        <v>24</v>
      </c>
      <c r="CB625" t="s">
        <v>117</v>
      </c>
      <c r="CD625" s="2" t="s">
        <v>10856</v>
      </c>
      <c r="CE625" t="s">
        <v>8581</v>
      </c>
      <c r="CF625" t="s">
        <v>3160</v>
      </c>
      <c r="CG625" t="s">
        <v>136</v>
      </c>
      <c r="CH625" t="s">
        <v>121</v>
      </c>
      <c r="CI625" s="6">
        <v>96950</v>
      </c>
      <c r="CJ625" s="10">
        <v>16.18</v>
      </c>
      <c r="CK625" s="10">
        <v>18.5</v>
      </c>
      <c r="CL625" s="10">
        <v>24.27</v>
      </c>
      <c r="CM625" s="10">
        <v>27.75</v>
      </c>
      <c r="CN625" t="s">
        <v>137</v>
      </c>
      <c r="CO625" t="s">
        <v>140</v>
      </c>
      <c r="CP625" t="s">
        <v>138</v>
      </c>
      <c r="CR625" t="s">
        <v>117</v>
      </c>
      <c r="CS625" t="s">
        <v>139</v>
      </c>
      <c r="CT625" t="s">
        <v>140</v>
      </c>
      <c r="CU625" t="s">
        <v>139</v>
      </c>
      <c r="CV625" t="s">
        <v>140</v>
      </c>
      <c r="CW625" t="s">
        <v>139</v>
      </c>
      <c r="CX625" t="s">
        <v>140</v>
      </c>
      <c r="CY625" t="s">
        <v>10857</v>
      </c>
      <c r="CZ625" s="8">
        <v>16702342362</v>
      </c>
      <c r="DA625" t="s">
        <v>8569</v>
      </c>
      <c r="DB625" t="s">
        <v>8583</v>
      </c>
      <c r="DC625" t="s">
        <v>139</v>
      </c>
      <c r="DD625" t="s">
        <v>117</v>
      </c>
      <c r="DE625" t="s">
        <v>1679</v>
      </c>
      <c r="DF625" t="s">
        <v>8571</v>
      </c>
      <c r="DG625" t="s">
        <v>4637</v>
      </c>
      <c r="DH625" t="s">
        <v>8577</v>
      </c>
      <c r="DI625" t="s">
        <v>8576</v>
      </c>
      <c r="DJ625" t="s">
        <v>10858</v>
      </c>
    </row>
    <row r="626" spans="1:114" ht="15" customHeight="1" x14ac:dyDescent="0.35">
      <c r="A626" t="s">
        <v>13169</v>
      </c>
      <c r="B626" t="s">
        <v>144</v>
      </c>
      <c r="C626" s="1">
        <v>45539</v>
      </c>
      <c r="D626" s="1">
        <v>45602</v>
      </c>
      <c r="E626" t="s">
        <v>116</v>
      </c>
      <c r="F626" s="1">
        <v>45610</v>
      </c>
      <c r="G626" t="s">
        <v>117</v>
      </c>
      <c r="H626" t="s">
        <v>117</v>
      </c>
      <c r="I626" t="s">
        <v>117</v>
      </c>
      <c r="J626" t="s">
        <v>6313</v>
      </c>
      <c r="K626" t="s">
        <v>140</v>
      </c>
      <c r="L626" t="s">
        <v>6314</v>
      </c>
      <c r="M626" t="s">
        <v>6315</v>
      </c>
      <c r="N626" t="s">
        <v>136</v>
      </c>
      <c r="O626" t="s">
        <v>121</v>
      </c>
      <c r="P626" s="6">
        <v>96950</v>
      </c>
      <c r="Q626" t="s">
        <v>122</v>
      </c>
      <c r="S626" s="8">
        <v>16702345050</v>
      </c>
      <c r="U626" t="s">
        <v>13170</v>
      </c>
      <c r="V626">
        <v>56132</v>
      </c>
      <c r="W626" t="s">
        <v>124</v>
      </c>
      <c r="Y626" t="s">
        <v>6317</v>
      </c>
      <c r="Z626" t="s">
        <v>6318</v>
      </c>
      <c r="AA626" t="s">
        <v>6319</v>
      </c>
      <c r="AB626" t="s">
        <v>6320</v>
      </c>
      <c r="AC626" t="s">
        <v>6314</v>
      </c>
      <c r="AD626" t="s">
        <v>13171</v>
      </c>
      <c r="AE626" t="s">
        <v>136</v>
      </c>
      <c r="AF626" t="s">
        <v>121</v>
      </c>
      <c r="AG626" s="6">
        <v>96950</v>
      </c>
      <c r="AH626" t="s">
        <v>122</v>
      </c>
      <c r="AJ626" s="8">
        <v>16702345050</v>
      </c>
      <c r="AL626" t="s">
        <v>6321</v>
      </c>
      <c r="BE626" t="str">
        <f>"37-1011.00"</f>
        <v>37-1011.00</v>
      </c>
      <c r="BF626" t="s">
        <v>1565</v>
      </c>
      <c r="BG626" t="s">
        <v>13172</v>
      </c>
      <c r="BH626" t="s">
        <v>13173</v>
      </c>
      <c r="BI626">
        <v>1</v>
      </c>
      <c r="BJ626">
        <v>1</v>
      </c>
      <c r="BK626" s="1">
        <v>45612</v>
      </c>
      <c r="BL626" s="1">
        <v>45976</v>
      </c>
      <c r="BM626" s="1">
        <v>45612</v>
      </c>
      <c r="BN626" s="1">
        <v>45976</v>
      </c>
      <c r="BO626">
        <v>35</v>
      </c>
      <c r="BP626">
        <v>0</v>
      </c>
      <c r="BQ626">
        <v>7</v>
      </c>
      <c r="BR626">
        <v>7</v>
      </c>
      <c r="BS626">
        <v>7</v>
      </c>
      <c r="BT626">
        <v>7</v>
      </c>
      <c r="BU626">
        <v>7</v>
      </c>
      <c r="BV626">
        <v>0</v>
      </c>
      <c r="BW626" t="str">
        <f>"8:00 AM"</f>
        <v>8:00 AM</v>
      </c>
      <c r="BX626" t="str">
        <f>"4:00 PM"</f>
        <v>4:00 PM</v>
      </c>
      <c r="BY626" t="s">
        <v>133</v>
      </c>
      <c r="BZ626">
        <v>0</v>
      </c>
      <c r="CA626">
        <v>12</v>
      </c>
      <c r="CB626" t="s">
        <v>139</v>
      </c>
      <c r="CC626">
        <v>11</v>
      </c>
      <c r="CD626" t="s">
        <v>11096</v>
      </c>
      <c r="CE626" t="s">
        <v>6314</v>
      </c>
      <c r="CF626" t="s">
        <v>6315</v>
      </c>
      <c r="CG626" t="s">
        <v>136</v>
      </c>
      <c r="CH626" t="s">
        <v>121</v>
      </c>
      <c r="CI626" s="6">
        <v>96950</v>
      </c>
      <c r="CJ626" s="10">
        <v>9.9</v>
      </c>
      <c r="CK626" s="10">
        <v>9.9</v>
      </c>
      <c r="CL626" s="10">
        <v>14.85</v>
      </c>
      <c r="CM626" s="10">
        <v>14.85</v>
      </c>
      <c r="CN626" t="s">
        <v>137</v>
      </c>
      <c r="CO626" t="s">
        <v>164</v>
      </c>
      <c r="CP626" t="s">
        <v>138</v>
      </c>
      <c r="CR626" t="s">
        <v>117</v>
      </c>
      <c r="CS626" t="s">
        <v>139</v>
      </c>
      <c r="CT626" t="s">
        <v>140</v>
      </c>
      <c r="CU626" t="s">
        <v>139</v>
      </c>
      <c r="CV626" t="s">
        <v>140</v>
      </c>
      <c r="CW626" t="s">
        <v>139</v>
      </c>
      <c r="CX626" t="s">
        <v>140</v>
      </c>
      <c r="CY626" t="s">
        <v>164</v>
      </c>
      <c r="CZ626" s="8">
        <v>16702345050</v>
      </c>
      <c r="DA626" t="s">
        <v>6321</v>
      </c>
      <c r="DB626" t="s">
        <v>164</v>
      </c>
      <c r="DC626" t="s">
        <v>139</v>
      </c>
      <c r="DD626" t="s">
        <v>117</v>
      </c>
    </row>
    <row r="627" spans="1:114" ht="15" customHeight="1" x14ac:dyDescent="0.35">
      <c r="A627" t="s">
        <v>6568</v>
      </c>
      <c r="B627" t="s">
        <v>144</v>
      </c>
      <c r="C627" s="1">
        <v>45539</v>
      </c>
      <c r="D627" s="1">
        <v>45602</v>
      </c>
      <c r="E627" t="s">
        <v>211</v>
      </c>
      <c r="G627" t="s">
        <v>117</v>
      </c>
      <c r="H627" t="s">
        <v>117</v>
      </c>
      <c r="I627" t="s">
        <v>117</v>
      </c>
      <c r="J627" t="s">
        <v>625</v>
      </c>
      <c r="L627" t="s">
        <v>633</v>
      </c>
      <c r="M627" t="s">
        <v>634</v>
      </c>
      <c r="N627" t="s">
        <v>136</v>
      </c>
      <c r="O627" t="s">
        <v>121</v>
      </c>
      <c r="P627" s="6">
        <v>96950</v>
      </c>
      <c r="Q627" t="s">
        <v>122</v>
      </c>
      <c r="S627" s="8">
        <v>16702368202</v>
      </c>
      <c r="T627">
        <v>3554</v>
      </c>
      <c r="U627" t="s">
        <v>628</v>
      </c>
      <c r="V627">
        <v>62211</v>
      </c>
      <c r="W627" t="s">
        <v>124</v>
      </c>
      <c r="Y627" t="s">
        <v>629</v>
      </c>
      <c r="Z627" t="s">
        <v>630</v>
      </c>
      <c r="AA627" t="s">
        <v>631</v>
      </c>
      <c r="AB627" t="s">
        <v>632</v>
      </c>
      <c r="AC627" t="s">
        <v>633</v>
      </c>
      <c r="AD627" t="s">
        <v>634</v>
      </c>
      <c r="AE627" t="s">
        <v>136</v>
      </c>
      <c r="AF627" t="s">
        <v>121</v>
      </c>
      <c r="AG627" s="6">
        <v>96950</v>
      </c>
      <c r="AH627" t="s">
        <v>122</v>
      </c>
      <c r="AJ627" s="8">
        <v>16702368202</v>
      </c>
      <c r="AK627">
        <v>3554</v>
      </c>
      <c r="AL627" t="s">
        <v>635</v>
      </c>
      <c r="BE627" t="str">
        <f>"29-2031.00"</f>
        <v>29-2031.00</v>
      </c>
      <c r="BF627" t="s">
        <v>6569</v>
      </c>
      <c r="BG627" t="s">
        <v>6570</v>
      </c>
      <c r="BH627" t="s">
        <v>6571</v>
      </c>
      <c r="BI627">
        <v>1</v>
      </c>
      <c r="BJ627">
        <v>1</v>
      </c>
      <c r="BK627" s="1">
        <v>45658</v>
      </c>
      <c r="BL627" s="1">
        <v>46022</v>
      </c>
      <c r="BM627" s="1">
        <v>45658</v>
      </c>
      <c r="BN627" s="1">
        <v>46022</v>
      </c>
      <c r="BO627">
        <v>40</v>
      </c>
      <c r="BP627">
        <v>0</v>
      </c>
      <c r="BQ627">
        <v>8</v>
      </c>
      <c r="BR627">
        <v>8</v>
      </c>
      <c r="BS627">
        <v>8</v>
      </c>
      <c r="BT627">
        <v>8</v>
      </c>
      <c r="BU627">
        <v>8</v>
      </c>
      <c r="BV627">
        <v>0</v>
      </c>
      <c r="BW627" t="str">
        <f>"7:30 AM"</f>
        <v>7:30 AM</v>
      </c>
      <c r="BX627" t="str">
        <f>"4:30 PM"</f>
        <v>4:30 PM</v>
      </c>
      <c r="BY627" t="s">
        <v>459</v>
      </c>
      <c r="BZ627">
        <v>0</v>
      </c>
      <c r="CA627">
        <v>24</v>
      </c>
      <c r="CB627" t="s">
        <v>117</v>
      </c>
      <c r="CD627" s="2" t="s">
        <v>6572</v>
      </c>
      <c r="CE627" t="s">
        <v>633</v>
      </c>
      <c r="CF627" t="s">
        <v>634</v>
      </c>
      <c r="CG627" t="s">
        <v>136</v>
      </c>
      <c r="CH627" t="s">
        <v>121</v>
      </c>
      <c r="CI627" s="6">
        <v>96950</v>
      </c>
      <c r="CJ627" s="10">
        <v>15.02</v>
      </c>
      <c r="CL627" s="10">
        <v>22.53</v>
      </c>
      <c r="CN627" t="s">
        <v>137</v>
      </c>
      <c r="CO627" t="s">
        <v>3381</v>
      </c>
      <c r="CP627" t="s">
        <v>138</v>
      </c>
      <c r="CR627" t="s">
        <v>117</v>
      </c>
      <c r="CS627" t="s">
        <v>139</v>
      </c>
      <c r="CT627" t="s">
        <v>140</v>
      </c>
      <c r="CU627" t="s">
        <v>139</v>
      </c>
      <c r="CV627" t="s">
        <v>140</v>
      </c>
      <c r="CW627" t="s">
        <v>140</v>
      </c>
      <c r="CX627" t="s">
        <v>140</v>
      </c>
      <c r="CY627" t="s">
        <v>3382</v>
      </c>
      <c r="CZ627" s="8">
        <v>16702368202</v>
      </c>
      <c r="DA627" t="s">
        <v>642</v>
      </c>
      <c r="DB627" t="s">
        <v>3383</v>
      </c>
      <c r="DC627" t="s">
        <v>139</v>
      </c>
      <c r="DD627" t="s">
        <v>117</v>
      </c>
      <c r="DE627" t="s">
        <v>644</v>
      </c>
      <c r="DF627" t="s">
        <v>645</v>
      </c>
      <c r="DG627" t="s">
        <v>127</v>
      </c>
      <c r="DH627" t="s">
        <v>628</v>
      </c>
      <c r="DI627" t="s">
        <v>625</v>
      </c>
      <c r="DJ627" t="s">
        <v>646</v>
      </c>
    </row>
    <row r="628" spans="1:114" ht="15" customHeight="1" x14ac:dyDescent="0.35">
      <c r="A628" t="s">
        <v>13101</v>
      </c>
      <c r="B628" t="s">
        <v>144</v>
      </c>
      <c r="C628" s="1">
        <v>45539</v>
      </c>
      <c r="D628" s="1">
        <v>45602</v>
      </c>
      <c r="E628" t="s">
        <v>116</v>
      </c>
      <c r="F628" s="1">
        <v>45715</v>
      </c>
      <c r="G628" t="s">
        <v>117</v>
      </c>
      <c r="H628" t="s">
        <v>117</v>
      </c>
      <c r="I628" t="s">
        <v>117</v>
      </c>
      <c r="J628" t="s">
        <v>625</v>
      </c>
      <c r="L628" t="s">
        <v>633</v>
      </c>
      <c r="M628" t="s">
        <v>634</v>
      </c>
      <c r="N628" t="s">
        <v>136</v>
      </c>
      <c r="O628" t="s">
        <v>121</v>
      </c>
      <c r="P628" s="6">
        <v>96950</v>
      </c>
      <c r="Q628" t="s">
        <v>122</v>
      </c>
      <c r="S628" s="8">
        <v>16702368202</v>
      </c>
      <c r="T628">
        <v>3554</v>
      </c>
      <c r="U628" t="s">
        <v>628</v>
      </c>
      <c r="V628">
        <v>62211</v>
      </c>
      <c r="W628" t="s">
        <v>124</v>
      </c>
      <c r="Y628" t="s">
        <v>629</v>
      </c>
      <c r="Z628" t="s">
        <v>630</v>
      </c>
      <c r="AA628" t="s">
        <v>631</v>
      </c>
      <c r="AB628" t="s">
        <v>632</v>
      </c>
      <c r="AC628" t="s">
        <v>633</v>
      </c>
      <c r="AD628" t="s">
        <v>634</v>
      </c>
      <c r="AE628" t="s">
        <v>136</v>
      </c>
      <c r="AF628" t="s">
        <v>121</v>
      </c>
      <c r="AG628" s="6">
        <v>96950</v>
      </c>
      <c r="AH628" t="s">
        <v>122</v>
      </c>
      <c r="AJ628" s="8">
        <v>16702368202</v>
      </c>
      <c r="AK628">
        <v>3554</v>
      </c>
      <c r="AL628" t="s">
        <v>635</v>
      </c>
      <c r="BE628" t="str">
        <f>"29-2011.00"</f>
        <v>29-2011.00</v>
      </c>
      <c r="BF628" t="s">
        <v>5454</v>
      </c>
      <c r="BG628" t="s">
        <v>5455</v>
      </c>
      <c r="BH628" t="s">
        <v>5456</v>
      </c>
      <c r="BI628">
        <v>2</v>
      </c>
      <c r="BJ628">
        <v>2</v>
      </c>
      <c r="BK628" s="1">
        <v>45717</v>
      </c>
      <c r="BL628" s="1">
        <v>46081</v>
      </c>
      <c r="BM628" s="1">
        <v>45717</v>
      </c>
      <c r="BN628" s="1">
        <v>46081</v>
      </c>
      <c r="BO628">
        <v>40</v>
      </c>
      <c r="BP628">
        <v>0</v>
      </c>
      <c r="BQ628">
        <v>8</v>
      </c>
      <c r="BR628">
        <v>8</v>
      </c>
      <c r="BS628">
        <v>8</v>
      </c>
      <c r="BT628">
        <v>8</v>
      </c>
      <c r="BU628">
        <v>8</v>
      </c>
      <c r="BV628">
        <v>0</v>
      </c>
      <c r="BW628" t="str">
        <f>"7:00 AM"</f>
        <v>7:00 AM</v>
      </c>
      <c r="BX628" t="str">
        <f>"4:00 PM"</f>
        <v>4:00 PM</v>
      </c>
      <c r="BY628" t="s">
        <v>588</v>
      </c>
      <c r="BZ628">
        <v>0</v>
      </c>
      <c r="CA628">
        <v>24</v>
      </c>
      <c r="CB628" t="s">
        <v>117</v>
      </c>
      <c r="CD628" s="2" t="s">
        <v>5457</v>
      </c>
      <c r="CE628" t="s">
        <v>633</v>
      </c>
      <c r="CF628" t="s">
        <v>634</v>
      </c>
      <c r="CG628" t="s">
        <v>136</v>
      </c>
      <c r="CH628" t="s">
        <v>121</v>
      </c>
      <c r="CI628" s="6">
        <v>96950</v>
      </c>
      <c r="CJ628" s="10">
        <v>23.57</v>
      </c>
      <c r="CL628" s="10">
        <v>35.36</v>
      </c>
      <c r="CN628" t="s">
        <v>137</v>
      </c>
      <c r="CO628" t="s">
        <v>3381</v>
      </c>
      <c r="CP628" t="s">
        <v>138</v>
      </c>
      <c r="CR628" t="s">
        <v>117</v>
      </c>
      <c r="CS628" t="s">
        <v>139</v>
      </c>
      <c r="CT628" t="s">
        <v>140</v>
      </c>
      <c r="CU628" t="s">
        <v>139</v>
      </c>
      <c r="CV628" t="s">
        <v>140</v>
      </c>
      <c r="CW628" t="s">
        <v>139</v>
      </c>
      <c r="CX628" t="s">
        <v>140</v>
      </c>
      <c r="CY628" t="s">
        <v>3382</v>
      </c>
      <c r="CZ628" s="8">
        <v>16702368202</v>
      </c>
      <c r="DA628" t="s">
        <v>642</v>
      </c>
      <c r="DB628" t="s">
        <v>3383</v>
      </c>
      <c r="DC628" t="s">
        <v>139</v>
      </c>
      <c r="DD628" t="s">
        <v>117</v>
      </c>
      <c r="DE628" t="s">
        <v>644</v>
      </c>
      <c r="DF628" t="s">
        <v>645</v>
      </c>
      <c r="DG628" t="s">
        <v>127</v>
      </c>
      <c r="DH628" t="s">
        <v>628</v>
      </c>
      <c r="DI628" t="s">
        <v>625</v>
      </c>
      <c r="DJ628" t="s">
        <v>646</v>
      </c>
    </row>
    <row r="629" spans="1:114" ht="15" customHeight="1" x14ac:dyDescent="0.35">
      <c r="A629" t="s">
        <v>3738</v>
      </c>
      <c r="B629" t="s">
        <v>144</v>
      </c>
      <c r="C629" s="1">
        <v>45539</v>
      </c>
      <c r="D629" s="1">
        <v>45602</v>
      </c>
      <c r="E629" t="s">
        <v>211</v>
      </c>
      <c r="G629" t="s">
        <v>117</v>
      </c>
      <c r="H629" t="s">
        <v>117</v>
      </c>
      <c r="I629" t="s">
        <v>117</v>
      </c>
      <c r="J629" t="s">
        <v>625</v>
      </c>
      <c r="L629" t="s">
        <v>633</v>
      </c>
      <c r="M629" t="s">
        <v>634</v>
      </c>
      <c r="N629" t="s">
        <v>136</v>
      </c>
      <c r="O629" t="s">
        <v>121</v>
      </c>
      <c r="P629" s="6">
        <v>96950</v>
      </c>
      <c r="Q629" t="s">
        <v>122</v>
      </c>
      <c r="S629" s="8">
        <v>16702368202</v>
      </c>
      <c r="T629">
        <v>3554</v>
      </c>
      <c r="U629" t="s">
        <v>628</v>
      </c>
      <c r="V629">
        <v>62211</v>
      </c>
      <c r="W629" t="s">
        <v>124</v>
      </c>
      <c r="Y629" t="s">
        <v>629</v>
      </c>
      <c r="Z629" t="s">
        <v>630</v>
      </c>
      <c r="AA629" t="s">
        <v>631</v>
      </c>
      <c r="AB629" t="s">
        <v>632</v>
      </c>
      <c r="AC629" t="s">
        <v>633</v>
      </c>
      <c r="AD629" t="s">
        <v>634</v>
      </c>
      <c r="AE629" t="s">
        <v>136</v>
      </c>
      <c r="AF629" t="s">
        <v>121</v>
      </c>
      <c r="AG629" s="6">
        <v>96950</v>
      </c>
      <c r="AH629" t="s">
        <v>122</v>
      </c>
      <c r="AJ629" s="8">
        <v>16702368202</v>
      </c>
      <c r="AK629">
        <v>3554</v>
      </c>
      <c r="AL629" t="s">
        <v>635</v>
      </c>
      <c r="BE629" t="str">
        <f>"29-2034.00"</f>
        <v>29-2034.00</v>
      </c>
      <c r="BF629" t="s">
        <v>3739</v>
      </c>
      <c r="BG629" t="s">
        <v>3740</v>
      </c>
      <c r="BH629" t="s">
        <v>3741</v>
      </c>
      <c r="BI629">
        <v>1</v>
      </c>
      <c r="BJ629">
        <v>1</v>
      </c>
      <c r="BK629" s="1">
        <v>45658</v>
      </c>
      <c r="BL629" s="1">
        <v>46022</v>
      </c>
      <c r="BM629" s="1">
        <v>45658</v>
      </c>
      <c r="BN629" s="1">
        <v>46022</v>
      </c>
      <c r="BO629">
        <v>40</v>
      </c>
      <c r="BP629">
        <v>0</v>
      </c>
      <c r="BQ629">
        <v>8</v>
      </c>
      <c r="BR629">
        <v>8</v>
      </c>
      <c r="BS629">
        <v>8</v>
      </c>
      <c r="BT629">
        <v>8</v>
      </c>
      <c r="BU629">
        <v>8</v>
      </c>
      <c r="BV629">
        <v>0</v>
      </c>
      <c r="BW629" t="str">
        <f>"7:30 AM"</f>
        <v>7:30 AM</v>
      </c>
      <c r="BX629" t="str">
        <f>"4:30 PM"</f>
        <v>4:30 PM</v>
      </c>
      <c r="BY629" t="s">
        <v>459</v>
      </c>
      <c r="BZ629">
        <v>0</v>
      </c>
      <c r="CA629">
        <v>24</v>
      </c>
      <c r="CB629" t="s">
        <v>117</v>
      </c>
      <c r="CD629" s="2" t="s">
        <v>3742</v>
      </c>
      <c r="CE629" t="s">
        <v>633</v>
      </c>
      <c r="CF629" t="s">
        <v>634</v>
      </c>
      <c r="CG629" t="s">
        <v>136</v>
      </c>
      <c r="CH629" t="s">
        <v>121</v>
      </c>
      <c r="CI629" s="6">
        <v>96950</v>
      </c>
      <c r="CJ629" s="10">
        <v>14.62</v>
      </c>
      <c r="CK629" s="10">
        <v>23.55</v>
      </c>
      <c r="CL629" s="10">
        <v>21.93</v>
      </c>
      <c r="CM629" s="10">
        <v>35.33</v>
      </c>
      <c r="CN629" t="s">
        <v>137</v>
      </c>
      <c r="CO629" t="s">
        <v>3743</v>
      </c>
      <c r="CP629" t="s">
        <v>138</v>
      </c>
      <c r="CR629" t="s">
        <v>117</v>
      </c>
      <c r="CS629" t="s">
        <v>139</v>
      </c>
      <c r="CT629" t="s">
        <v>140</v>
      </c>
      <c r="CU629" t="s">
        <v>139</v>
      </c>
      <c r="CV629" t="s">
        <v>140</v>
      </c>
      <c r="CW629" t="s">
        <v>140</v>
      </c>
      <c r="CX629" t="s">
        <v>140</v>
      </c>
      <c r="CY629" t="s">
        <v>3382</v>
      </c>
      <c r="CZ629" s="8">
        <v>16702368202</v>
      </c>
      <c r="DA629" t="s">
        <v>642</v>
      </c>
      <c r="DB629" t="s">
        <v>3383</v>
      </c>
      <c r="DC629" t="s">
        <v>139</v>
      </c>
      <c r="DD629" t="s">
        <v>117</v>
      </c>
      <c r="DE629" t="s">
        <v>1540</v>
      </c>
      <c r="DF629" t="s">
        <v>1541</v>
      </c>
      <c r="DG629" t="s">
        <v>3744</v>
      </c>
      <c r="DH629" t="s">
        <v>628</v>
      </c>
      <c r="DI629" t="s">
        <v>625</v>
      </c>
      <c r="DJ629" t="s">
        <v>1542</v>
      </c>
    </row>
    <row r="630" spans="1:114" ht="15" customHeight="1" x14ac:dyDescent="0.35">
      <c r="A630" t="s">
        <v>9125</v>
      </c>
      <c r="B630" t="s">
        <v>144</v>
      </c>
      <c r="C630" s="1">
        <v>45541</v>
      </c>
      <c r="D630" s="1">
        <v>45602</v>
      </c>
      <c r="E630" t="s">
        <v>116</v>
      </c>
      <c r="F630" s="1">
        <v>45625</v>
      </c>
      <c r="G630" t="s">
        <v>117</v>
      </c>
      <c r="H630" t="s">
        <v>117</v>
      </c>
      <c r="I630" t="s">
        <v>117</v>
      </c>
      <c r="J630" t="s">
        <v>9126</v>
      </c>
      <c r="K630" t="s">
        <v>9127</v>
      </c>
      <c r="L630" t="s">
        <v>9128</v>
      </c>
      <c r="M630" t="s">
        <v>2008</v>
      </c>
      <c r="N630" t="s">
        <v>120</v>
      </c>
      <c r="O630" t="s">
        <v>121</v>
      </c>
      <c r="P630" s="6">
        <v>96950</v>
      </c>
      <c r="Q630" t="s">
        <v>122</v>
      </c>
      <c r="S630" s="8">
        <v>16703227251</v>
      </c>
      <c r="U630" t="s">
        <v>1113</v>
      </c>
      <c r="V630">
        <v>312112</v>
      </c>
      <c r="W630" t="s">
        <v>124</v>
      </c>
      <c r="Y630" t="s">
        <v>9129</v>
      </c>
      <c r="Z630" t="s">
        <v>9130</v>
      </c>
      <c r="AA630" t="s">
        <v>1116</v>
      </c>
      <c r="AB630" t="s">
        <v>4734</v>
      </c>
      <c r="AC630" t="s">
        <v>1112</v>
      </c>
      <c r="AE630" t="s">
        <v>120</v>
      </c>
      <c r="AF630" t="s">
        <v>121</v>
      </c>
      <c r="AG630" s="6">
        <v>96950</v>
      </c>
      <c r="AH630" t="s">
        <v>122</v>
      </c>
      <c r="AJ630" s="8">
        <v>16703227251</v>
      </c>
      <c r="AL630" t="s">
        <v>1118</v>
      </c>
      <c r="BE630" t="str">
        <f>"13-2011.00"</f>
        <v>13-2011.00</v>
      </c>
      <c r="BF630" t="s">
        <v>934</v>
      </c>
      <c r="BG630" t="s">
        <v>9131</v>
      </c>
      <c r="BH630" t="s">
        <v>2233</v>
      </c>
      <c r="BI630">
        <v>2</v>
      </c>
      <c r="BJ630">
        <v>2</v>
      </c>
      <c r="BK630" s="1">
        <v>45627</v>
      </c>
      <c r="BL630" s="1">
        <v>45991</v>
      </c>
      <c r="BM630" s="1">
        <v>45627</v>
      </c>
      <c r="BN630" s="1">
        <v>45991</v>
      </c>
      <c r="BO630">
        <v>35</v>
      </c>
      <c r="BP630">
        <v>0</v>
      </c>
      <c r="BQ630">
        <v>7</v>
      </c>
      <c r="BR630">
        <v>7</v>
      </c>
      <c r="BS630">
        <v>7</v>
      </c>
      <c r="BT630">
        <v>7</v>
      </c>
      <c r="BU630">
        <v>7</v>
      </c>
      <c r="BV630">
        <v>0</v>
      </c>
      <c r="BW630" t="str">
        <f>"8:00 AM"</f>
        <v>8:00 AM</v>
      </c>
      <c r="BX630" t="str">
        <f>"4:00 PM"</f>
        <v>4:00 PM</v>
      </c>
      <c r="BY630" t="s">
        <v>588</v>
      </c>
      <c r="BZ630">
        <v>0</v>
      </c>
      <c r="CA630">
        <v>36</v>
      </c>
      <c r="CB630" t="s">
        <v>117</v>
      </c>
      <c r="CD630" t="s">
        <v>9132</v>
      </c>
      <c r="CE630" t="s">
        <v>8920</v>
      </c>
      <c r="CG630" t="s">
        <v>136</v>
      </c>
      <c r="CH630" t="s">
        <v>121</v>
      </c>
      <c r="CI630" s="6">
        <v>96950</v>
      </c>
      <c r="CJ630" s="10">
        <v>17.48</v>
      </c>
      <c r="CK630" s="10">
        <v>17.48</v>
      </c>
      <c r="CL630" s="10">
        <v>0</v>
      </c>
      <c r="CM630" s="10">
        <v>0</v>
      </c>
      <c r="CN630" t="s">
        <v>137</v>
      </c>
      <c r="CO630" t="s">
        <v>393</v>
      </c>
      <c r="CP630" t="s">
        <v>138</v>
      </c>
      <c r="CR630" t="s">
        <v>117</v>
      </c>
      <c r="CS630" t="s">
        <v>139</v>
      </c>
      <c r="CT630" t="s">
        <v>140</v>
      </c>
      <c r="CU630" t="s">
        <v>140</v>
      </c>
      <c r="CV630" t="s">
        <v>140</v>
      </c>
      <c r="CW630" t="s">
        <v>139</v>
      </c>
      <c r="CX630" t="s">
        <v>140</v>
      </c>
      <c r="CY630" t="s">
        <v>8921</v>
      </c>
      <c r="CZ630" s="8">
        <v>16703227251</v>
      </c>
      <c r="DA630" t="s">
        <v>1118</v>
      </c>
      <c r="DB630" t="s">
        <v>140</v>
      </c>
      <c r="DC630" t="s">
        <v>139</v>
      </c>
      <c r="DD630" t="s">
        <v>117</v>
      </c>
    </row>
    <row r="631" spans="1:114" ht="15" customHeight="1" x14ac:dyDescent="0.35">
      <c r="A631" t="s">
        <v>9011</v>
      </c>
      <c r="B631" t="s">
        <v>166</v>
      </c>
      <c r="C631" s="1">
        <v>45552</v>
      </c>
      <c r="D631" s="1">
        <v>45602</v>
      </c>
      <c r="E631" t="s">
        <v>211</v>
      </c>
      <c r="G631" t="s">
        <v>117</v>
      </c>
      <c r="H631" t="s">
        <v>117</v>
      </c>
      <c r="I631" t="s">
        <v>117</v>
      </c>
      <c r="J631" t="s">
        <v>118</v>
      </c>
      <c r="L631" t="s">
        <v>1106</v>
      </c>
      <c r="M631" t="s">
        <v>1725</v>
      </c>
      <c r="N631" t="s">
        <v>120</v>
      </c>
      <c r="O631" t="s">
        <v>121</v>
      </c>
      <c r="P631" s="6">
        <v>96950</v>
      </c>
      <c r="Q631" t="s">
        <v>122</v>
      </c>
      <c r="R631" t="s">
        <v>140</v>
      </c>
      <c r="S631" s="8">
        <v>16707852508</v>
      </c>
      <c r="U631" t="s">
        <v>123</v>
      </c>
      <c r="V631">
        <v>56132</v>
      </c>
      <c r="W631" t="s">
        <v>124</v>
      </c>
      <c r="Y631" t="s">
        <v>6710</v>
      </c>
      <c r="Z631" t="s">
        <v>6711</v>
      </c>
      <c r="AA631" t="s">
        <v>125</v>
      </c>
      <c r="AB631" t="s">
        <v>270</v>
      </c>
      <c r="AC631" t="s">
        <v>1106</v>
      </c>
      <c r="AD631" t="s">
        <v>9012</v>
      </c>
      <c r="AE631" t="s">
        <v>120</v>
      </c>
      <c r="AF631" t="s">
        <v>121</v>
      </c>
      <c r="AG631" s="6">
        <v>96950</v>
      </c>
      <c r="AH631" t="s">
        <v>122</v>
      </c>
      <c r="AJ631" s="8">
        <v>16707852508</v>
      </c>
      <c r="AL631" t="s">
        <v>129</v>
      </c>
      <c r="BE631" t="str">
        <f>"35-2014.00"</f>
        <v>35-2014.00</v>
      </c>
      <c r="BF631" t="s">
        <v>191</v>
      </c>
      <c r="BG631" t="s">
        <v>9013</v>
      </c>
      <c r="BH631" t="s">
        <v>193</v>
      </c>
      <c r="BI631">
        <v>10</v>
      </c>
      <c r="BK631" s="1">
        <v>45566</v>
      </c>
      <c r="BL631" s="1">
        <v>45930</v>
      </c>
      <c r="BO631">
        <v>35</v>
      </c>
      <c r="BP631">
        <v>0</v>
      </c>
      <c r="BQ631">
        <v>7</v>
      </c>
      <c r="BR631">
        <v>7</v>
      </c>
      <c r="BS631">
        <v>7</v>
      </c>
      <c r="BT631">
        <v>7</v>
      </c>
      <c r="BU631">
        <v>7</v>
      </c>
      <c r="BV631">
        <v>0</v>
      </c>
      <c r="BW631" t="str">
        <f>"9:00 AM"</f>
        <v>9:00 AM</v>
      </c>
      <c r="BX631" t="str">
        <f>"5:00 PM"</f>
        <v>5:00 PM</v>
      </c>
      <c r="BY631" t="s">
        <v>133</v>
      </c>
      <c r="BZ631">
        <v>0</v>
      </c>
      <c r="CA631">
        <v>12</v>
      </c>
      <c r="CB631" t="s">
        <v>117</v>
      </c>
      <c r="CD631" t="s">
        <v>9014</v>
      </c>
      <c r="CE631" t="s">
        <v>1106</v>
      </c>
      <c r="CF631" t="s">
        <v>1725</v>
      </c>
      <c r="CG631" t="s">
        <v>120</v>
      </c>
      <c r="CH631" t="s">
        <v>121</v>
      </c>
      <c r="CI631" s="6">
        <v>96950</v>
      </c>
      <c r="CJ631" s="10">
        <v>8.83</v>
      </c>
      <c r="CL631" s="10">
        <v>13.25</v>
      </c>
      <c r="CN631" t="s">
        <v>137</v>
      </c>
      <c r="CO631" t="s">
        <v>133</v>
      </c>
      <c r="CP631" t="s">
        <v>138</v>
      </c>
      <c r="CR631" t="s">
        <v>117</v>
      </c>
      <c r="CS631" t="s">
        <v>139</v>
      </c>
      <c r="CT631" t="s">
        <v>140</v>
      </c>
      <c r="CU631" t="s">
        <v>139</v>
      </c>
      <c r="CV631" t="s">
        <v>140</v>
      </c>
      <c r="CW631" t="s">
        <v>139</v>
      </c>
      <c r="CX631" t="s">
        <v>140</v>
      </c>
      <c r="CY631" s="2" t="s">
        <v>8963</v>
      </c>
      <c r="CZ631" s="8">
        <v>16708385436</v>
      </c>
      <c r="DA631" t="s">
        <v>129</v>
      </c>
      <c r="DB631" t="s">
        <v>5427</v>
      </c>
      <c r="DC631" t="s">
        <v>139</v>
      </c>
      <c r="DD631" t="s">
        <v>117</v>
      </c>
    </row>
    <row r="632" spans="1:114" ht="15" customHeight="1" x14ac:dyDescent="0.35">
      <c r="A632" t="s">
        <v>3528</v>
      </c>
      <c r="B632" t="s">
        <v>278</v>
      </c>
      <c r="C632" s="1">
        <v>45562</v>
      </c>
      <c r="D632" s="1">
        <v>45602</v>
      </c>
      <c r="E632" t="s">
        <v>116</v>
      </c>
      <c r="F632" s="1">
        <v>45715</v>
      </c>
      <c r="G632" t="s">
        <v>117</v>
      </c>
      <c r="H632" t="s">
        <v>117</v>
      </c>
      <c r="I632" t="s">
        <v>117</v>
      </c>
      <c r="J632" t="s">
        <v>3529</v>
      </c>
      <c r="L632" t="s">
        <v>3442</v>
      </c>
      <c r="M632" t="s">
        <v>957</v>
      </c>
      <c r="N632" t="s">
        <v>120</v>
      </c>
      <c r="O632" t="s">
        <v>121</v>
      </c>
      <c r="P632" s="6">
        <v>96950</v>
      </c>
      <c r="Q632" t="s">
        <v>122</v>
      </c>
      <c r="S632" s="8">
        <v>16702336927</v>
      </c>
      <c r="U632" t="s">
        <v>3530</v>
      </c>
      <c r="V632">
        <v>23622</v>
      </c>
      <c r="W632" t="s">
        <v>124</v>
      </c>
      <c r="Y632" t="s">
        <v>959</v>
      </c>
      <c r="Z632" t="s">
        <v>960</v>
      </c>
      <c r="AA632" t="s">
        <v>961</v>
      </c>
      <c r="AB632" t="s">
        <v>3531</v>
      </c>
      <c r="AC632" t="s">
        <v>2436</v>
      </c>
      <c r="AD632" t="s">
        <v>957</v>
      </c>
      <c r="AE632" t="s">
        <v>120</v>
      </c>
      <c r="AF632" t="s">
        <v>121</v>
      </c>
      <c r="AG632" s="6">
        <v>96950</v>
      </c>
      <c r="AH632" t="s">
        <v>122</v>
      </c>
      <c r="AJ632" s="8">
        <v>16702336927</v>
      </c>
      <c r="AL632" t="s">
        <v>3532</v>
      </c>
      <c r="BE632" t="str">
        <f>"49-9071.00"</f>
        <v>49-9071.00</v>
      </c>
      <c r="BF632" t="s">
        <v>156</v>
      </c>
      <c r="BG632" t="s">
        <v>3533</v>
      </c>
      <c r="BH632" t="s">
        <v>3534</v>
      </c>
      <c r="BI632">
        <v>5</v>
      </c>
      <c r="BK632" s="1">
        <v>45717</v>
      </c>
      <c r="BL632" s="1">
        <v>46081</v>
      </c>
      <c r="BO632">
        <v>35</v>
      </c>
      <c r="BP632">
        <v>0</v>
      </c>
      <c r="BQ632">
        <v>7</v>
      </c>
      <c r="BR632">
        <v>7</v>
      </c>
      <c r="BS632">
        <v>7</v>
      </c>
      <c r="BT632">
        <v>7</v>
      </c>
      <c r="BU632">
        <v>7</v>
      </c>
      <c r="BV632">
        <v>0</v>
      </c>
      <c r="BW632" t="str">
        <f>"7:30 AM"</f>
        <v>7:30 AM</v>
      </c>
      <c r="BX632" t="str">
        <f>"3:30 PM"</f>
        <v>3:30 PM</v>
      </c>
      <c r="BY632" t="s">
        <v>159</v>
      </c>
      <c r="BZ632">
        <v>0</v>
      </c>
      <c r="CA632">
        <v>24</v>
      </c>
      <c r="CB632" t="s">
        <v>117</v>
      </c>
      <c r="CD632" s="2" t="s">
        <v>3535</v>
      </c>
      <c r="CE632" t="s">
        <v>3442</v>
      </c>
      <c r="CG632" t="s">
        <v>120</v>
      </c>
      <c r="CH632" t="s">
        <v>121</v>
      </c>
      <c r="CI632" s="6">
        <v>96950</v>
      </c>
      <c r="CJ632" s="10">
        <v>9.75</v>
      </c>
      <c r="CK632" s="10">
        <v>9.75</v>
      </c>
      <c r="CL632" s="10">
        <v>14.63</v>
      </c>
      <c r="CM632" s="10">
        <v>14.63</v>
      </c>
      <c r="CN632" t="s">
        <v>137</v>
      </c>
      <c r="CP632" t="s">
        <v>138</v>
      </c>
      <c r="CR632" t="s">
        <v>117</v>
      </c>
      <c r="CS632" t="s">
        <v>139</v>
      </c>
      <c r="CT632" t="s">
        <v>140</v>
      </c>
      <c r="CU632" t="s">
        <v>139</v>
      </c>
      <c r="CV632" t="s">
        <v>140</v>
      </c>
      <c r="CW632" t="s">
        <v>139</v>
      </c>
      <c r="CX632" t="s">
        <v>140</v>
      </c>
      <c r="CY632" t="s">
        <v>966</v>
      </c>
      <c r="CZ632" s="8">
        <v>16702336927</v>
      </c>
      <c r="DA632" t="s">
        <v>3532</v>
      </c>
      <c r="DB632" t="s">
        <v>140</v>
      </c>
      <c r="DC632" t="s">
        <v>139</v>
      </c>
      <c r="DD632" t="s">
        <v>117</v>
      </c>
    </row>
    <row r="633" spans="1:114" ht="15" customHeight="1" x14ac:dyDescent="0.35">
      <c r="A633" t="s">
        <v>16949</v>
      </c>
      <c r="B633" t="s">
        <v>166</v>
      </c>
      <c r="C633" s="1">
        <v>45570</v>
      </c>
      <c r="D633" s="1">
        <v>45602</v>
      </c>
      <c r="E633" t="s">
        <v>211</v>
      </c>
      <c r="G633" t="s">
        <v>117</v>
      </c>
      <c r="H633" t="s">
        <v>117</v>
      </c>
      <c r="I633" t="s">
        <v>117</v>
      </c>
      <c r="J633" t="s">
        <v>9188</v>
      </c>
      <c r="L633" t="s">
        <v>16950</v>
      </c>
      <c r="M633" t="s">
        <v>16951</v>
      </c>
      <c r="N633" t="s">
        <v>120</v>
      </c>
      <c r="O633" t="s">
        <v>121</v>
      </c>
      <c r="P633" s="6">
        <v>96950</v>
      </c>
      <c r="Q633" t="s">
        <v>122</v>
      </c>
      <c r="S633" s="8">
        <v>16702337732</v>
      </c>
      <c r="U633" t="s">
        <v>7360</v>
      </c>
      <c r="V633">
        <v>541330</v>
      </c>
      <c r="W633" t="s">
        <v>124</v>
      </c>
      <c r="Y633" t="s">
        <v>9191</v>
      </c>
      <c r="Z633" t="s">
        <v>9192</v>
      </c>
      <c r="AA633" t="s">
        <v>5567</v>
      </c>
      <c r="AB633" t="s">
        <v>128</v>
      </c>
      <c r="AC633" t="s">
        <v>16950</v>
      </c>
      <c r="AD633" t="s">
        <v>16952</v>
      </c>
      <c r="AE633" t="s">
        <v>120</v>
      </c>
      <c r="AF633" t="s">
        <v>121</v>
      </c>
      <c r="AG633" s="6">
        <v>96950</v>
      </c>
      <c r="AH633" t="s">
        <v>122</v>
      </c>
      <c r="AJ633" s="8">
        <v>16702337732</v>
      </c>
      <c r="AL633" t="s">
        <v>9193</v>
      </c>
      <c r="BE633" t="str">
        <f>"17-3011.00"</f>
        <v>17-3011.00</v>
      </c>
      <c r="BF633" t="s">
        <v>1589</v>
      </c>
      <c r="BG633" t="s">
        <v>16953</v>
      </c>
      <c r="BH633" t="s">
        <v>9195</v>
      </c>
      <c r="BI633">
        <v>5</v>
      </c>
      <c r="BK633" s="1">
        <v>45597</v>
      </c>
      <c r="BL633" s="1">
        <v>45961</v>
      </c>
      <c r="BO633">
        <v>35</v>
      </c>
      <c r="BP633">
        <v>0</v>
      </c>
      <c r="BQ633">
        <v>7</v>
      </c>
      <c r="BR633">
        <v>7</v>
      </c>
      <c r="BS633">
        <v>7</v>
      </c>
      <c r="BT633">
        <v>7</v>
      </c>
      <c r="BU633">
        <v>7</v>
      </c>
      <c r="BV633">
        <v>0</v>
      </c>
      <c r="BW633" t="str">
        <f>"9:00 AM"</f>
        <v>9:00 AM</v>
      </c>
      <c r="BX633" t="str">
        <f>"5:00 PM"</f>
        <v>5:00 PM</v>
      </c>
      <c r="BY633" t="s">
        <v>459</v>
      </c>
      <c r="BZ633">
        <v>0</v>
      </c>
      <c r="CA633">
        <v>6</v>
      </c>
      <c r="CB633" t="s">
        <v>117</v>
      </c>
      <c r="CD633" s="2" t="s">
        <v>16954</v>
      </c>
      <c r="CE633" t="s">
        <v>9197</v>
      </c>
      <c r="CF633" t="s">
        <v>16952</v>
      </c>
      <c r="CG633" t="s">
        <v>120</v>
      </c>
      <c r="CH633" t="s">
        <v>121</v>
      </c>
      <c r="CI633" s="6">
        <v>96950</v>
      </c>
      <c r="CJ633" s="10">
        <v>16.18</v>
      </c>
      <c r="CK633" s="10">
        <v>16.18</v>
      </c>
      <c r="CL633" s="10">
        <v>24.27</v>
      </c>
      <c r="CM633" s="10">
        <v>24.27</v>
      </c>
      <c r="CN633" t="s">
        <v>137</v>
      </c>
      <c r="CO633" t="s">
        <v>194</v>
      </c>
      <c r="CP633" t="s">
        <v>138</v>
      </c>
      <c r="CR633" t="s">
        <v>117</v>
      </c>
      <c r="CS633" t="s">
        <v>139</v>
      </c>
      <c r="CT633" t="s">
        <v>140</v>
      </c>
      <c r="CU633" t="s">
        <v>139</v>
      </c>
      <c r="CV633" t="s">
        <v>140</v>
      </c>
      <c r="CW633" t="s">
        <v>139</v>
      </c>
      <c r="CX633" t="s">
        <v>140</v>
      </c>
      <c r="CY633" s="2" t="s">
        <v>9198</v>
      </c>
      <c r="CZ633" s="8">
        <v>16702858730</v>
      </c>
      <c r="DA633" t="s">
        <v>1078</v>
      </c>
      <c r="DB633" t="s">
        <v>164</v>
      </c>
      <c r="DC633" t="s">
        <v>139</v>
      </c>
      <c r="DD633" t="s">
        <v>117</v>
      </c>
    </row>
    <row r="634" spans="1:114" ht="15" customHeight="1" x14ac:dyDescent="0.35">
      <c r="A634" t="s">
        <v>9090</v>
      </c>
      <c r="B634" t="s">
        <v>115</v>
      </c>
      <c r="C634" s="1">
        <v>45601</v>
      </c>
      <c r="D634" s="1">
        <v>45602</v>
      </c>
      <c r="E634" t="s">
        <v>211</v>
      </c>
      <c r="G634" t="s">
        <v>117</v>
      </c>
      <c r="H634" t="s">
        <v>117</v>
      </c>
      <c r="I634" t="s">
        <v>117</v>
      </c>
      <c r="J634" t="s">
        <v>145</v>
      </c>
      <c r="K634" t="s">
        <v>146</v>
      </c>
      <c r="L634" t="s">
        <v>147</v>
      </c>
      <c r="M634" t="s">
        <v>9091</v>
      </c>
      <c r="N634" t="s">
        <v>120</v>
      </c>
      <c r="O634" t="s">
        <v>121</v>
      </c>
      <c r="P634" s="6">
        <v>96950</v>
      </c>
      <c r="Q634" t="s">
        <v>122</v>
      </c>
      <c r="S634" s="8">
        <v>16702352883</v>
      </c>
      <c r="U634" t="s">
        <v>149</v>
      </c>
      <c r="V634">
        <v>56132</v>
      </c>
      <c r="W634" t="s">
        <v>124</v>
      </c>
      <c r="Y634" t="s">
        <v>151</v>
      </c>
      <c r="Z634" t="s">
        <v>152</v>
      </c>
      <c r="AA634" t="s">
        <v>153</v>
      </c>
      <c r="AB634" t="s">
        <v>154</v>
      </c>
      <c r="AC634" t="s">
        <v>147</v>
      </c>
      <c r="AD634" t="s">
        <v>148</v>
      </c>
      <c r="AE634" t="s">
        <v>120</v>
      </c>
      <c r="AF634" t="s">
        <v>121</v>
      </c>
      <c r="AG634" s="6">
        <v>96950</v>
      </c>
      <c r="AH634" t="s">
        <v>122</v>
      </c>
      <c r="AJ634" s="8">
        <v>16702352883</v>
      </c>
      <c r="AL634" t="s">
        <v>155</v>
      </c>
      <c r="BE634" t="str">
        <f>"39-9011.00"</f>
        <v>39-9011.00</v>
      </c>
      <c r="BF634" t="s">
        <v>614</v>
      </c>
      <c r="BG634" t="s">
        <v>9092</v>
      </c>
      <c r="BH634" t="s">
        <v>772</v>
      </c>
      <c r="BI634">
        <v>5</v>
      </c>
      <c r="BK634" s="1">
        <v>45658</v>
      </c>
      <c r="BL634" s="1">
        <v>46022</v>
      </c>
      <c r="BO634">
        <v>35</v>
      </c>
      <c r="BP634">
        <v>0</v>
      </c>
      <c r="BQ634">
        <v>7</v>
      </c>
      <c r="BR634">
        <v>7</v>
      </c>
      <c r="BS634">
        <v>7</v>
      </c>
      <c r="BT634">
        <v>7</v>
      </c>
      <c r="BU634">
        <v>7</v>
      </c>
      <c r="BV634">
        <v>0</v>
      </c>
      <c r="BW634" t="str">
        <f>"8:00 AM"</f>
        <v>8:00 AM</v>
      </c>
      <c r="BX634" t="str">
        <f>"4:00 PM"</f>
        <v>4:00 PM</v>
      </c>
      <c r="BY634" t="s">
        <v>159</v>
      </c>
      <c r="BZ634">
        <v>0</v>
      </c>
      <c r="CA634">
        <v>12</v>
      </c>
      <c r="CB634" t="s">
        <v>117</v>
      </c>
      <c r="CD634" s="2" t="s">
        <v>9093</v>
      </c>
      <c r="CE634" t="s">
        <v>147</v>
      </c>
      <c r="CF634" t="s">
        <v>161</v>
      </c>
      <c r="CG634" t="s">
        <v>120</v>
      </c>
      <c r="CH634" t="s">
        <v>121</v>
      </c>
      <c r="CI634" s="6">
        <v>96950</v>
      </c>
      <c r="CJ634" s="10">
        <v>7.81</v>
      </c>
      <c r="CK634" s="10">
        <v>7.81</v>
      </c>
      <c r="CL634" s="10">
        <v>11.72</v>
      </c>
      <c r="CM634" s="10">
        <v>11.72</v>
      </c>
      <c r="CN634" t="s">
        <v>137</v>
      </c>
      <c r="CO634" t="s">
        <v>162</v>
      </c>
      <c r="CP634" t="s">
        <v>138</v>
      </c>
      <c r="CR634" t="s">
        <v>117</v>
      </c>
      <c r="CS634" t="s">
        <v>139</v>
      </c>
      <c r="CT634" t="s">
        <v>140</v>
      </c>
      <c r="CU634" t="s">
        <v>139</v>
      </c>
      <c r="CV634" t="s">
        <v>140</v>
      </c>
      <c r="CW634" t="s">
        <v>139</v>
      </c>
      <c r="CX634" t="s">
        <v>140</v>
      </c>
      <c r="CY634" t="s">
        <v>163</v>
      </c>
      <c r="CZ634" s="8">
        <v>16702352883</v>
      </c>
      <c r="DA634" t="s">
        <v>155</v>
      </c>
      <c r="DB634" t="s">
        <v>164</v>
      </c>
      <c r="DC634" t="s">
        <v>139</v>
      </c>
      <c r="DD634" t="s">
        <v>117</v>
      </c>
    </row>
    <row r="635" spans="1:114" ht="15" customHeight="1" x14ac:dyDescent="0.35">
      <c r="A635" t="s">
        <v>15899</v>
      </c>
      <c r="B635" t="s">
        <v>115</v>
      </c>
      <c r="C635" s="1">
        <v>45602</v>
      </c>
      <c r="D635" s="1">
        <v>45602</v>
      </c>
      <c r="E635" t="s">
        <v>116</v>
      </c>
      <c r="F635" s="1">
        <v>45715</v>
      </c>
      <c r="G635" t="s">
        <v>139</v>
      </c>
      <c r="H635" t="s">
        <v>117</v>
      </c>
      <c r="I635" t="s">
        <v>117</v>
      </c>
      <c r="J635" t="s">
        <v>14834</v>
      </c>
      <c r="K635" t="s">
        <v>14834</v>
      </c>
      <c r="L635" t="s">
        <v>14835</v>
      </c>
      <c r="N635" t="s">
        <v>120</v>
      </c>
      <c r="O635" t="s">
        <v>121</v>
      </c>
      <c r="P635" s="6">
        <v>96950</v>
      </c>
      <c r="Q635" t="s">
        <v>122</v>
      </c>
      <c r="S635" s="8">
        <v>16704833846</v>
      </c>
      <c r="U635" t="s">
        <v>11426</v>
      </c>
      <c r="V635">
        <v>81111</v>
      </c>
      <c r="W635" t="s">
        <v>124</v>
      </c>
      <c r="Y635" t="s">
        <v>5051</v>
      </c>
      <c r="Z635" t="s">
        <v>14836</v>
      </c>
      <c r="AB635" t="s">
        <v>205</v>
      </c>
      <c r="AC635" t="s">
        <v>14837</v>
      </c>
      <c r="AE635" t="s">
        <v>120</v>
      </c>
      <c r="AF635" t="s">
        <v>121</v>
      </c>
      <c r="AG635" s="6">
        <v>96950</v>
      </c>
      <c r="AH635" t="s">
        <v>122</v>
      </c>
      <c r="AJ635" s="8">
        <v>16704833846</v>
      </c>
      <c r="AL635" t="s">
        <v>11430</v>
      </c>
      <c r="BE635" t="str">
        <f>"49-2092.00"</f>
        <v>49-2092.00</v>
      </c>
      <c r="BF635" t="s">
        <v>11431</v>
      </c>
      <c r="BG635" t="s">
        <v>11432</v>
      </c>
      <c r="BH635" t="s">
        <v>11433</v>
      </c>
      <c r="BI635">
        <v>1</v>
      </c>
      <c r="BK635" s="1">
        <v>45717</v>
      </c>
      <c r="BL635" s="1">
        <v>46081</v>
      </c>
      <c r="BO635">
        <v>40</v>
      </c>
      <c r="BP635">
        <v>0</v>
      </c>
      <c r="BQ635">
        <v>8</v>
      </c>
      <c r="BR635">
        <v>8</v>
      </c>
      <c r="BS635">
        <v>8</v>
      </c>
      <c r="BT635">
        <v>8</v>
      </c>
      <c r="BU635">
        <v>8</v>
      </c>
      <c r="BV635">
        <v>0</v>
      </c>
      <c r="BW635" t="str">
        <f>"8:00 AM"</f>
        <v>8:00 AM</v>
      </c>
      <c r="BX635" t="str">
        <f>"5:00 PM"</f>
        <v>5:00 PM</v>
      </c>
      <c r="BY635" t="s">
        <v>159</v>
      </c>
      <c r="BZ635">
        <v>0</v>
      </c>
      <c r="CA635">
        <v>24</v>
      </c>
      <c r="CB635" t="s">
        <v>117</v>
      </c>
      <c r="CD635" t="s">
        <v>15900</v>
      </c>
      <c r="CE635" t="s">
        <v>11435</v>
      </c>
      <c r="CG635" t="s">
        <v>120</v>
      </c>
      <c r="CH635" t="s">
        <v>121</v>
      </c>
      <c r="CI635" s="6">
        <v>96950</v>
      </c>
      <c r="CJ635" s="10">
        <v>16.170000000000002</v>
      </c>
      <c r="CK635" s="10">
        <v>16.170000000000002</v>
      </c>
      <c r="CL635" s="10">
        <v>24.26</v>
      </c>
      <c r="CM635" s="10">
        <v>24.26</v>
      </c>
      <c r="CN635" t="s">
        <v>137</v>
      </c>
      <c r="CP635" t="s">
        <v>138</v>
      </c>
      <c r="CR635" t="s">
        <v>117</v>
      </c>
      <c r="CS635" t="s">
        <v>139</v>
      </c>
      <c r="CT635" t="s">
        <v>139</v>
      </c>
      <c r="CU635" t="s">
        <v>139</v>
      </c>
      <c r="CV635" t="s">
        <v>139</v>
      </c>
      <c r="CW635" t="s">
        <v>139</v>
      </c>
      <c r="CX635" t="s">
        <v>139</v>
      </c>
      <c r="CY635" t="s">
        <v>15901</v>
      </c>
      <c r="CZ635" s="8">
        <v>16704833846</v>
      </c>
      <c r="DA635" t="s">
        <v>14838</v>
      </c>
      <c r="DB635" t="s">
        <v>140</v>
      </c>
      <c r="DC635" t="s">
        <v>139</v>
      </c>
      <c r="DD635" t="s">
        <v>117</v>
      </c>
      <c r="DE635" t="s">
        <v>5051</v>
      </c>
      <c r="DF635" t="s">
        <v>14836</v>
      </c>
      <c r="DH635" t="s">
        <v>11426</v>
      </c>
      <c r="DI635" t="s">
        <v>14834</v>
      </c>
      <c r="DJ635" t="s">
        <v>14838</v>
      </c>
    </row>
    <row r="636" spans="1:114" ht="15" customHeight="1" x14ac:dyDescent="0.35">
      <c r="A636" t="s">
        <v>8833</v>
      </c>
      <c r="B636" t="s">
        <v>144</v>
      </c>
      <c r="C636" s="1">
        <v>45469</v>
      </c>
      <c r="D636" s="1">
        <v>45603</v>
      </c>
      <c r="E636" t="s">
        <v>211</v>
      </c>
      <c r="G636" t="s">
        <v>117</v>
      </c>
      <c r="H636" t="s">
        <v>117</v>
      </c>
      <c r="I636" t="s">
        <v>117</v>
      </c>
      <c r="J636" t="s">
        <v>3570</v>
      </c>
      <c r="L636" t="s">
        <v>3573</v>
      </c>
      <c r="M636" t="s">
        <v>3572</v>
      </c>
      <c r="N636" t="s">
        <v>120</v>
      </c>
      <c r="O636" t="s">
        <v>121</v>
      </c>
      <c r="P636" s="6">
        <v>96950</v>
      </c>
      <c r="Q636" t="s">
        <v>122</v>
      </c>
      <c r="S636" s="8">
        <v>16702355009</v>
      </c>
      <c r="U636" t="s">
        <v>971</v>
      </c>
      <c r="V636">
        <v>561311</v>
      </c>
      <c r="W636" t="s">
        <v>124</v>
      </c>
      <c r="Y636" t="s">
        <v>972</v>
      </c>
      <c r="Z636" t="s">
        <v>973</v>
      </c>
      <c r="AA636" t="s">
        <v>974</v>
      </c>
      <c r="AB636" t="s">
        <v>975</v>
      </c>
      <c r="AC636" t="s">
        <v>8834</v>
      </c>
      <c r="AD636" t="s">
        <v>3572</v>
      </c>
      <c r="AE636" t="s">
        <v>120</v>
      </c>
      <c r="AF636" t="s">
        <v>121</v>
      </c>
      <c r="AG636" s="6">
        <v>96950</v>
      </c>
      <c r="AH636" t="s">
        <v>122</v>
      </c>
      <c r="AJ636" s="8">
        <v>16702355009</v>
      </c>
      <c r="AL636" t="s">
        <v>977</v>
      </c>
      <c r="BE636" t="str">
        <f>"37-2012.00"</f>
        <v>37-2012.00</v>
      </c>
      <c r="BF636" t="s">
        <v>130</v>
      </c>
      <c r="BG636" t="s">
        <v>8835</v>
      </c>
      <c r="BH636" t="s">
        <v>979</v>
      </c>
      <c r="BI636">
        <v>10</v>
      </c>
      <c r="BJ636">
        <v>10</v>
      </c>
      <c r="BK636" s="1">
        <v>45566</v>
      </c>
      <c r="BL636" s="1">
        <v>45930</v>
      </c>
      <c r="BM636" s="1">
        <v>45603</v>
      </c>
      <c r="BN636" s="1">
        <v>45930</v>
      </c>
      <c r="BO636">
        <v>35</v>
      </c>
      <c r="BP636">
        <v>0</v>
      </c>
      <c r="BQ636">
        <v>7</v>
      </c>
      <c r="BR636">
        <v>7</v>
      </c>
      <c r="BS636">
        <v>7</v>
      </c>
      <c r="BT636">
        <v>7</v>
      </c>
      <c r="BU636">
        <v>7</v>
      </c>
      <c r="BV636">
        <v>0</v>
      </c>
      <c r="BW636" t="str">
        <f>"8:00 AM"</f>
        <v>8:00 AM</v>
      </c>
      <c r="BX636" t="str">
        <f>"4:00 PM"</f>
        <v>4:00 PM</v>
      </c>
      <c r="BY636" t="s">
        <v>133</v>
      </c>
      <c r="BZ636">
        <v>0</v>
      </c>
      <c r="CA636">
        <v>3</v>
      </c>
      <c r="CB636" t="s">
        <v>117</v>
      </c>
      <c r="CD636" t="s">
        <v>8836</v>
      </c>
      <c r="CE636" t="s">
        <v>3573</v>
      </c>
      <c r="CF636" t="s">
        <v>3572</v>
      </c>
      <c r="CG636" t="s">
        <v>120</v>
      </c>
      <c r="CH636" t="s">
        <v>121</v>
      </c>
      <c r="CI636" s="6">
        <v>96950</v>
      </c>
      <c r="CJ636" s="10">
        <v>7.64</v>
      </c>
      <c r="CK636" s="10">
        <v>7.64</v>
      </c>
      <c r="CL636" s="10">
        <v>11.46</v>
      </c>
      <c r="CM636" s="10">
        <v>11.46</v>
      </c>
      <c r="CN636" t="s">
        <v>137</v>
      </c>
      <c r="CO636" t="s">
        <v>481</v>
      </c>
      <c r="CP636" t="s">
        <v>138</v>
      </c>
      <c r="CR636" t="s">
        <v>117</v>
      </c>
      <c r="CS636" t="s">
        <v>139</v>
      </c>
      <c r="CT636" t="s">
        <v>140</v>
      </c>
      <c r="CU636" t="s">
        <v>139</v>
      </c>
      <c r="CV636" t="s">
        <v>140</v>
      </c>
      <c r="CW636" t="s">
        <v>139</v>
      </c>
      <c r="CX636" t="s">
        <v>140</v>
      </c>
      <c r="CY636" t="s">
        <v>3720</v>
      </c>
      <c r="CZ636" s="8">
        <v>16702355009</v>
      </c>
      <c r="DA636" t="s">
        <v>977</v>
      </c>
      <c r="DB636" t="s">
        <v>140</v>
      </c>
      <c r="DC636" t="s">
        <v>139</v>
      </c>
      <c r="DD636" t="s">
        <v>117</v>
      </c>
    </row>
    <row r="637" spans="1:114" ht="15" customHeight="1" x14ac:dyDescent="0.35">
      <c r="A637" t="s">
        <v>6923</v>
      </c>
      <c r="B637" t="s">
        <v>166</v>
      </c>
      <c r="C637" s="1">
        <v>45502</v>
      </c>
      <c r="D637" s="1">
        <v>45603</v>
      </c>
      <c r="E637" t="s">
        <v>211</v>
      </c>
      <c r="G637" t="s">
        <v>117</v>
      </c>
      <c r="H637" t="s">
        <v>117</v>
      </c>
      <c r="I637" t="s">
        <v>117</v>
      </c>
      <c r="J637" t="s">
        <v>6924</v>
      </c>
      <c r="L637" t="s">
        <v>6925</v>
      </c>
      <c r="M637" t="s">
        <v>6926</v>
      </c>
      <c r="N637" t="s">
        <v>120</v>
      </c>
      <c r="O637" t="s">
        <v>121</v>
      </c>
      <c r="P637" s="6">
        <v>96950</v>
      </c>
      <c r="Q637" t="s">
        <v>122</v>
      </c>
      <c r="S637" s="8">
        <v>16704845868</v>
      </c>
      <c r="U637" t="s">
        <v>6927</v>
      </c>
      <c r="V637">
        <v>561510</v>
      </c>
      <c r="W637" t="s">
        <v>124</v>
      </c>
      <c r="Y637" t="s">
        <v>1679</v>
      </c>
      <c r="Z637" t="s">
        <v>5153</v>
      </c>
      <c r="AB637" t="s">
        <v>270</v>
      </c>
      <c r="AC637" t="s">
        <v>6925</v>
      </c>
      <c r="AD637" t="s">
        <v>6926</v>
      </c>
      <c r="AE637" t="s">
        <v>120</v>
      </c>
      <c r="AF637" t="s">
        <v>121</v>
      </c>
      <c r="AG637" s="6">
        <v>96950</v>
      </c>
      <c r="AH637" t="s">
        <v>122</v>
      </c>
      <c r="AJ637" s="8">
        <v>16704845868</v>
      </c>
      <c r="AL637" t="s">
        <v>6928</v>
      </c>
      <c r="BE637" t="str">
        <f>"39-7011.00"</f>
        <v>39-7011.00</v>
      </c>
      <c r="BF637" t="s">
        <v>1985</v>
      </c>
      <c r="BG637" t="s">
        <v>6929</v>
      </c>
      <c r="BH637" t="s">
        <v>1708</v>
      </c>
      <c r="BI637">
        <v>3</v>
      </c>
      <c r="BK637" s="1">
        <v>45566</v>
      </c>
      <c r="BL637" s="1">
        <v>45930</v>
      </c>
      <c r="BO637">
        <v>40</v>
      </c>
      <c r="BP637">
        <v>0</v>
      </c>
      <c r="BQ637">
        <v>8</v>
      </c>
      <c r="BR637">
        <v>8</v>
      </c>
      <c r="BS637">
        <v>8</v>
      </c>
      <c r="BT637">
        <v>8</v>
      </c>
      <c r="BU637">
        <v>8</v>
      </c>
      <c r="BV637">
        <v>0</v>
      </c>
      <c r="BW637" t="str">
        <f>"8:00 AM"</f>
        <v>8:00 AM</v>
      </c>
      <c r="BX637" t="str">
        <f>"5:00 PM"</f>
        <v>5:00 PM</v>
      </c>
      <c r="BY637" t="s">
        <v>159</v>
      </c>
      <c r="BZ637">
        <v>0</v>
      </c>
      <c r="CA637">
        <v>24</v>
      </c>
      <c r="CB637" t="s">
        <v>117</v>
      </c>
      <c r="CD637" t="s">
        <v>6930</v>
      </c>
      <c r="CE637" t="s">
        <v>6925</v>
      </c>
      <c r="CF637" t="s">
        <v>6926</v>
      </c>
      <c r="CG637" t="s">
        <v>120</v>
      </c>
      <c r="CH637" t="s">
        <v>121</v>
      </c>
      <c r="CI637" s="6">
        <v>96950</v>
      </c>
      <c r="CJ637" s="10">
        <v>10.43</v>
      </c>
      <c r="CK637" s="10">
        <v>10.43</v>
      </c>
      <c r="CL637" s="10">
        <v>15.65</v>
      </c>
      <c r="CM637" s="10">
        <v>15.65</v>
      </c>
      <c r="CN637" t="s">
        <v>137</v>
      </c>
      <c r="CO637" t="s">
        <v>140</v>
      </c>
      <c r="CP637" t="s">
        <v>138</v>
      </c>
      <c r="CR637" t="s">
        <v>117</v>
      </c>
      <c r="CS637" t="s">
        <v>139</v>
      </c>
      <c r="CT637" t="s">
        <v>140</v>
      </c>
      <c r="CU637" t="s">
        <v>139</v>
      </c>
      <c r="CV637" t="s">
        <v>140</v>
      </c>
      <c r="CW637" t="s">
        <v>139</v>
      </c>
      <c r="CX637" t="s">
        <v>140</v>
      </c>
      <c r="CY637" t="s">
        <v>276</v>
      </c>
      <c r="CZ637" s="8">
        <v>16704845868</v>
      </c>
      <c r="DA637" t="s">
        <v>6928</v>
      </c>
      <c r="DB637" t="s">
        <v>140</v>
      </c>
      <c r="DC637" t="s">
        <v>139</v>
      </c>
      <c r="DD637" t="s">
        <v>117</v>
      </c>
    </row>
    <row r="638" spans="1:114" ht="15" customHeight="1" x14ac:dyDescent="0.35">
      <c r="A638" t="s">
        <v>6824</v>
      </c>
      <c r="B638" t="s">
        <v>166</v>
      </c>
      <c r="C638" s="1">
        <v>45507</v>
      </c>
      <c r="D638" s="1">
        <v>45603</v>
      </c>
      <c r="E638" t="s">
        <v>211</v>
      </c>
      <c r="G638" t="s">
        <v>117</v>
      </c>
      <c r="H638" t="s">
        <v>117</v>
      </c>
      <c r="I638" t="s">
        <v>117</v>
      </c>
      <c r="J638" t="s">
        <v>6825</v>
      </c>
      <c r="K638" t="s">
        <v>6826</v>
      </c>
      <c r="L638" t="s">
        <v>6827</v>
      </c>
      <c r="N638" t="s">
        <v>120</v>
      </c>
      <c r="O638" t="s">
        <v>121</v>
      </c>
      <c r="P638" s="6">
        <v>96950</v>
      </c>
      <c r="Q638" t="s">
        <v>122</v>
      </c>
      <c r="S638" s="8">
        <v>16702331199</v>
      </c>
      <c r="U638" t="s">
        <v>6828</v>
      </c>
      <c r="V638">
        <v>5323</v>
      </c>
      <c r="W638" t="s">
        <v>124</v>
      </c>
      <c r="Y638" t="s">
        <v>6829</v>
      </c>
      <c r="Z638" t="s">
        <v>6830</v>
      </c>
      <c r="AA638" t="s">
        <v>6831</v>
      </c>
      <c r="AB638" t="s">
        <v>205</v>
      </c>
      <c r="AC638" t="s">
        <v>6827</v>
      </c>
      <c r="AE638" t="s">
        <v>136</v>
      </c>
      <c r="AF638" t="s">
        <v>121</v>
      </c>
      <c r="AG638" s="6">
        <v>96950</v>
      </c>
      <c r="AH638" t="s">
        <v>122</v>
      </c>
      <c r="AJ638" s="8">
        <v>16702331199</v>
      </c>
      <c r="AL638" t="s">
        <v>6832</v>
      </c>
      <c r="BE638" t="str">
        <f>"49-9071.00"</f>
        <v>49-9071.00</v>
      </c>
      <c r="BF638" t="s">
        <v>156</v>
      </c>
      <c r="BG638" t="s">
        <v>6833</v>
      </c>
      <c r="BH638" t="s">
        <v>156</v>
      </c>
      <c r="BI638">
        <v>3</v>
      </c>
      <c r="BK638" s="1">
        <v>45566</v>
      </c>
      <c r="BL638" s="1">
        <v>45930</v>
      </c>
      <c r="BO638">
        <v>35</v>
      </c>
      <c r="BP638">
        <v>0</v>
      </c>
      <c r="BQ638">
        <v>7</v>
      </c>
      <c r="BR638">
        <v>7</v>
      </c>
      <c r="BS638">
        <v>7</v>
      </c>
      <c r="BT638">
        <v>7</v>
      </c>
      <c r="BU638">
        <v>7</v>
      </c>
      <c r="BV638">
        <v>0</v>
      </c>
      <c r="BW638" t="str">
        <f>"9:00 AM"</f>
        <v>9:00 AM</v>
      </c>
      <c r="BX638" t="str">
        <f>"5:00 PM"</f>
        <v>5:00 PM</v>
      </c>
      <c r="BY638" t="s">
        <v>159</v>
      </c>
      <c r="BZ638">
        <v>0</v>
      </c>
      <c r="CA638">
        <v>12</v>
      </c>
      <c r="CB638" t="s">
        <v>117</v>
      </c>
      <c r="CD638" t="s">
        <v>6834</v>
      </c>
      <c r="CE638" t="s">
        <v>6835</v>
      </c>
      <c r="CG638" t="s">
        <v>136</v>
      </c>
      <c r="CH638" t="s">
        <v>121</v>
      </c>
      <c r="CI638" s="6">
        <v>96950</v>
      </c>
      <c r="CJ638" s="10">
        <v>9.75</v>
      </c>
      <c r="CK638" s="10">
        <v>9.75</v>
      </c>
      <c r="CL638" s="10">
        <v>14.63</v>
      </c>
      <c r="CM638" s="10">
        <v>14.63</v>
      </c>
      <c r="CN638" t="s">
        <v>137</v>
      </c>
      <c r="CO638" t="s">
        <v>6836</v>
      </c>
      <c r="CP638" t="s">
        <v>138</v>
      </c>
      <c r="CR638" t="s">
        <v>117</v>
      </c>
      <c r="CS638" t="s">
        <v>139</v>
      </c>
      <c r="CT638" t="s">
        <v>139</v>
      </c>
      <c r="CU638" t="s">
        <v>139</v>
      </c>
      <c r="CV638" t="s">
        <v>140</v>
      </c>
      <c r="CW638" t="s">
        <v>139</v>
      </c>
      <c r="CX638" t="s">
        <v>139</v>
      </c>
      <c r="CY638" t="s">
        <v>6837</v>
      </c>
      <c r="CZ638" s="8">
        <v>16702331199</v>
      </c>
      <c r="DA638" t="s">
        <v>6832</v>
      </c>
      <c r="DB638" t="s">
        <v>140</v>
      </c>
      <c r="DC638" t="s">
        <v>139</v>
      </c>
      <c r="DD638" t="s">
        <v>117</v>
      </c>
    </row>
    <row r="639" spans="1:114" ht="15" customHeight="1" x14ac:dyDescent="0.35">
      <c r="A639" t="s">
        <v>12995</v>
      </c>
      <c r="B639" t="s">
        <v>166</v>
      </c>
      <c r="C639" s="1">
        <v>45512</v>
      </c>
      <c r="D639" s="1">
        <v>45603</v>
      </c>
      <c r="E639" t="s">
        <v>211</v>
      </c>
      <c r="G639" t="s">
        <v>117</v>
      </c>
      <c r="H639" t="s">
        <v>117</v>
      </c>
      <c r="I639" t="s">
        <v>117</v>
      </c>
      <c r="J639" t="s">
        <v>12996</v>
      </c>
      <c r="K639" t="s">
        <v>12997</v>
      </c>
      <c r="L639" t="s">
        <v>6093</v>
      </c>
      <c r="N639" t="s">
        <v>120</v>
      </c>
      <c r="O639" t="s">
        <v>121</v>
      </c>
      <c r="P639" s="6">
        <v>96950</v>
      </c>
      <c r="Q639" t="s">
        <v>122</v>
      </c>
      <c r="S639" s="8">
        <v>16702338693</v>
      </c>
      <c r="U639" t="s">
        <v>12998</v>
      </c>
      <c r="V639">
        <v>621111</v>
      </c>
      <c r="W639" t="s">
        <v>124</v>
      </c>
      <c r="Y639" t="s">
        <v>337</v>
      </c>
      <c r="Z639" t="s">
        <v>12999</v>
      </c>
      <c r="AB639" t="s">
        <v>13000</v>
      </c>
      <c r="AC639" t="s">
        <v>13001</v>
      </c>
      <c r="AD639" t="s">
        <v>6093</v>
      </c>
      <c r="AE639" t="s">
        <v>120</v>
      </c>
      <c r="AF639" t="s">
        <v>121</v>
      </c>
      <c r="AG639" s="6">
        <v>96950</v>
      </c>
      <c r="AH639" t="s">
        <v>122</v>
      </c>
      <c r="AJ639" s="8">
        <v>16702338693</v>
      </c>
      <c r="AL639" t="s">
        <v>13002</v>
      </c>
      <c r="BE639" t="str">
        <f>"29-2011.01"</f>
        <v>29-2011.01</v>
      </c>
      <c r="BF639" t="s">
        <v>13003</v>
      </c>
      <c r="BG639" t="s">
        <v>13004</v>
      </c>
      <c r="BH639" t="s">
        <v>13005</v>
      </c>
      <c r="BI639">
        <v>3</v>
      </c>
      <c r="BK639" s="1">
        <v>45566</v>
      </c>
      <c r="BL639" s="1">
        <v>45930</v>
      </c>
      <c r="BO639">
        <v>40</v>
      </c>
      <c r="BP639">
        <v>0</v>
      </c>
      <c r="BQ639">
        <v>8</v>
      </c>
      <c r="BR639">
        <v>8</v>
      </c>
      <c r="BS639">
        <v>8</v>
      </c>
      <c r="BT639">
        <v>8</v>
      </c>
      <c r="BU639">
        <v>8</v>
      </c>
      <c r="BV639">
        <v>0</v>
      </c>
      <c r="BW639" t="str">
        <f>"8:00 AM"</f>
        <v>8:00 AM</v>
      </c>
      <c r="BX639" t="str">
        <f>"5:00 PM"</f>
        <v>5:00 PM</v>
      </c>
      <c r="BY639" t="s">
        <v>459</v>
      </c>
      <c r="BZ639">
        <v>0</v>
      </c>
      <c r="CA639">
        <v>24</v>
      </c>
      <c r="CB639" t="s">
        <v>117</v>
      </c>
      <c r="CD639" t="s">
        <v>13006</v>
      </c>
      <c r="CE639" t="s">
        <v>13001</v>
      </c>
      <c r="CF639" t="s">
        <v>6093</v>
      </c>
      <c r="CG639" t="s">
        <v>120</v>
      </c>
      <c r="CH639" t="s">
        <v>121</v>
      </c>
      <c r="CI639" s="6">
        <v>96950</v>
      </c>
      <c r="CJ639" s="10">
        <v>19.34</v>
      </c>
      <c r="CK639" s="10">
        <v>19.34</v>
      </c>
      <c r="CL639" s="10">
        <v>29.01</v>
      </c>
      <c r="CM639" s="10">
        <v>29.01</v>
      </c>
      <c r="CN639" t="s">
        <v>137</v>
      </c>
      <c r="CO639" t="s">
        <v>140</v>
      </c>
      <c r="CP639" t="s">
        <v>138</v>
      </c>
      <c r="CR639" t="s">
        <v>117</v>
      </c>
      <c r="CS639" t="s">
        <v>139</v>
      </c>
      <c r="CT639" t="s">
        <v>140</v>
      </c>
      <c r="CU639" t="s">
        <v>139</v>
      </c>
      <c r="CV639" t="s">
        <v>140</v>
      </c>
      <c r="CW639" t="s">
        <v>139</v>
      </c>
      <c r="CX639" t="s">
        <v>140</v>
      </c>
      <c r="CY639" t="s">
        <v>276</v>
      </c>
      <c r="CZ639" s="8">
        <v>16702874118</v>
      </c>
      <c r="DA639" t="s">
        <v>13002</v>
      </c>
      <c r="DB639" t="s">
        <v>140</v>
      </c>
      <c r="DC639" t="s">
        <v>139</v>
      </c>
      <c r="DD639" t="s">
        <v>117</v>
      </c>
    </row>
    <row r="640" spans="1:114" ht="15" customHeight="1" x14ac:dyDescent="0.35">
      <c r="A640" t="s">
        <v>14390</v>
      </c>
      <c r="B640" t="s">
        <v>166</v>
      </c>
      <c r="C640" s="1">
        <v>45518</v>
      </c>
      <c r="D640" s="1">
        <v>45603</v>
      </c>
      <c r="E640" t="s">
        <v>116</v>
      </c>
      <c r="F640" s="1">
        <v>45564</v>
      </c>
      <c r="G640" t="s">
        <v>117</v>
      </c>
      <c r="H640" t="s">
        <v>117</v>
      </c>
      <c r="I640" t="s">
        <v>117</v>
      </c>
      <c r="J640" t="s">
        <v>2562</v>
      </c>
      <c r="L640" t="s">
        <v>2563</v>
      </c>
      <c r="N640" t="s">
        <v>120</v>
      </c>
      <c r="O640" t="s">
        <v>121</v>
      </c>
      <c r="P640" s="6">
        <v>96950</v>
      </c>
      <c r="Q640" t="s">
        <v>122</v>
      </c>
      <c r="S640" s="8">
        <v>16709895870</v>
      </c>
      <c r="U640" t="s">
        <v>2564</v>
      </c>
      <c r="V640">
        <v>6111</v>
      </c>
      <c r="W640" t="s">
        <v>124</v>
      </c>
      <c r="Y640" t="s">
        <v>2565</v>
      </c>
      <c r="Z640" t="s">
        <v>2566</v>
      </c>
      <c r="AA640" t="s">
        <v>2567</v>
      </c>
      <c r="AB640" t="s">
        <v>769</v>
      </c>
      <c r="AC640" t="s">
        <v>2563</v>
      </c>
      <c r="AE640" t="s">
        <v>120</v>
      </c>
      <c r="AF640" t="s">
        <v>121</v>
      </c>
      <c r="AG640" s="6">
        <v>96950</v>
      </c>
      <c r="AH640" t="s">
        <v>122</v>
      </c>
      <c r="AJ640" s="8">
        <v>16709898570</v>
      </c>
      <c r="AL640" t="s">
        <v>2568</v>
      </c>
      <c r="BE640" t="str">
        <f>"25-2022.00"</f>
        <v>25-2022.00</v>
      </c>
      <c r="BF640" t="s">
        <v>2569</v>
      </c>
      <c r="BG640" t="s">
        <v>2570</v>
      </c>
      <c r="BH640" t="s">
        <v>2571</v>
      </c>
      <c r="BI640">
        <v>1</v>
      </c>
      <c r="BK640" s="1">
        <v>45566</v>
      </c>
      <c r="BL640" s="1">
        <v>45930</v>
      </c>
      <c r="BO640">
        <v>40</v>
      </c>
      <c r="BP640">
        <v>0</v>
      </c>
      <c r="BQ640">
        <v>8</v>
      </c>
      <c r="BR640">
        <v>8</v>
      </c>
      <c r="BS640">
        <v>8</v>
      </c>
      <c r="BT640">
        <v>8</v>
      </c>
      <c r="BU640">
        <v>8</v>
      </c>
      <c r="BV640">
        <v>0</v>
      </c>
      <c r="BW640" t="str">
        <f>"7:00 AM"</f>
        <v>7:00 AM</v>
      </c>
      <c r="BX640" t="str">
        <f>"4:00 PM"</f>
        <v>4:00 PM</v>
      </c>
      <c r="BY640" t="s">
        <v>588</v>
      </c>
      <c r="BZ640">
        <v>0</v>
      </c>
      <c r="CA640">
        <v>12</v>
      </c>
      <c r="CB640" t="s">
        <v>117</v>
      </c>
      <c r="CD640" s="2" t="s">
        <v>14391</v>
      </c>
      <c r="CE640" t="s">
        <v>2573</v>
      </c>
      <c r="CF640" t="s">
        <v>753</v>
      </c>
      <c r="CG640" t="s">
        <v>120</v>
      </c>
      <c r="CH640" t="s">
        <v>121</v>
      </c>
      <c r="CI640" s="6">
        <v>96950</v>
      </c>
      <c r="CJ640" s="10">
        <v>20.89</v>
      </c>
      <c r="CK640" s="10">
        <v>20.89</v>
      </c>
      <c r="CL640" s="10">
        <v>31.34</v>
      </c>
      <c r="CM640" s="10">
        <v>31.34</v>
      </c>
      <c r="CN640" t="s">
        <v>137</v>
      </c>
      <c r="CO640" t="s">
        <v>194</v>
      </c>
      <c r="CP640" t="s">
        <v>209</v>
      </c>
      <c r="CR640" t="s">
        <v>117</v>
      </c>
      <c r="CS640" t="s">
        <v>139</v>
      </c>
      <c r="CT640" t="s">
        <v>140</v>
      </c>
      <c r="CU640" t="s">
        <v>139</v>
      </c>
      <c r="CV640" t="s">
        <v>140</v>
      </c>
      <c r="CW640" t="s">
        <v>139</v>
      </c>
      <c r="CX640" t="s">
        <v>139</v>
      </c>
      <c r="CY640" t="s">
        <v>2574</v>
      </c>
      <c r="CZ640" s="8">
        <v>16702358540</v>
      </c>
      <c r="DA640" t="s">
        <v>2568</v>
      </c>
      <c r="DB640" t="s">
        <v>164</v>
      </c>
      <c r="DC640" t="s">
        <v>139</v>
      </c>
      <c r="DD640" t="s">
        <v>117</v>
      </c>
      <c r="DE640" t="s">
        <v>2565</v>
      </c>
      <c r="DF640" t="s">
        <v>2566</v>
      </c>
      <c r="DH640" t="s">
        <v>2564</v>
      </c>
      <c r="DI640" t="s">
        <v>2562</v>
      </c>
      <c r="DJ640" t="s">
        <v>2568</v>
      </c>
    </row>
    <row r="641" spans="1:114" ht="15" customHeight="1" x14ac:dyDescent="0.35">
      <c r="A641" t="s">
        <v>8820</v>
      </c>
      <c r="B641" t="s">
        <v>144</v>
      </c>
      <c r="C641" s="1">
        <v>45526</v>
      </c>
      <c r="D641" s="1">
        <v>45603</v>
      </c>
      <c r="E641" t="s">
        <v>211</v>
      </c>
      <c r="G641" t="s">
        <v>117</v>
      </c>
      <c r="H641" t="s">
        <v>117</v>
      </c>
      <c r="I641" t="s">
        <v>117</v>
      </c>
      <c r="J641" t="s">
        <v>1989</v>
      </c>
      <c r="L641" t="s">
        <v>1142</v>
      </c>
      <c r="N641" t="s">
        <v>1143</v>
      </c>
      <c r="O641" t="s">
        <v>121</v>
      </c>
      <c r="P641" s="6">
        <v>96952</v>
      </c>
      <c r="Q641" t="s">
        <v>122</v>
      </c>
      <c r="R641" t="s">
        <v>382</v>
      </c>
      <c r="S641" s="8">
        <v>16702870780</v>
      </c>
      <c r="U641" t="s">
        <v>1144</v>
      </c>
      <c r="V641">
        <v>72251</v>
      </c>
      <c r="W641" t="s">
        <v>124</v>
      </c>
      <c r="Y641" t="s">
        <v>1145</v>
      </c>
      <c r="Z641" t="s">
        <v>1146</v>
      </c>
      <c r="AB641" t="s">
        <v>189</v>
      </c>
      <c r="AC641" t="s">
        <v>1142</v>
      </c>
      <c r="AE641" t="s">
        <v>1143</v>
      </c>
      <c r="AF641" t="s">
        <v>121</v>
      </c>
      <c r="AG641" s="6">
        <v>96952</v>
      </c>
      <c r="AH641" t="s">
        <v>122</v>
      </c>
      <c r="AI641" t="s">
        <v>382</v>
      </c>
      <c r="AJ641" s="8">
        <v>16702870780</v>
      </c>
      <c r="AL641" t="s">
        <v>1147</v>
      </c>
      <c r="BE641" t="str">
        <f>"35-3023.00"</f>
        <v>35-3023.00</v>
      </c>
      <c r="BF641" t="s">
        <v>509</v>
      </c>
      <c r="BG641" t="s">
        <v>8821</v>
      </c>
      <c r="BH641" t="s">
        <v>8822</v>
      </c>
      <c r="BI641">
        <v>1</v>
      </c>
      <c r="BJ641">
        <v>1</v>
      </c>
      <c r="BK641" s="1">
        <v>45646</v>
      </c>
      <c r="BL641" s="1">
        <v>46010</v>
      </c>
      <c r="BM641" s="1">
        <v>45646</v>
      </c>
      <c r="BN641" s="1">
        <v>46010</v>
      </c>
      <c r="BO641">
        <v>36</v>
      </c>
      <c r="BP641">
        <v>0</v>
      </c>
      <c r="BQ641">
        <v>6</v>
      </c>
      <c r="BR641">
        <v>6</v>
      </c>
      <c r="BS641">
        <v>6</v>
      </c>
      <c r="BT641">
        <v>6</v>
      </c>
      <c r="BU641">
        <v>6</v>
      </c>
      <c r="BV641">
        <v>6</v>
      </c>
      <c r="BW641" t="str">
        <f>"2:00 PM"</f>
        <v>2:00 PM</v>
      </c>
      <c r="BX641" t="str">
        <f>"8:00 PM"</f>
        <v>8:00 PM</v>
      </c>
      <c r="BY641" t="s">
        <v>133</v>
      </c>
      <c r="BZ641">
        <v>0</v>
      </c>
      <c r="CA641">
        <v>3</v>
      </c>
      <c r="CB641" t="s">
        <v>117</v>
      </c>
      <c r="CD641" t="s">
        <v>393</v>
      </c>
      <c r="CE641" t="s">
        <v>1149</v>
      </c>
      <c r="CF641" t="s">
        <v>1150</v>
      </c>
      <c r="CG641" t="s">
        <v>1143</v>
      </c>
      <c r="CH641" t="s">
        <v>121</v>
      </c>
      <c r="CI641" s="6">
        <v>96952</v>
      </c>
      <c r="CJ641" s="10">
        <v>8.35</v>
      </c>
      <c r="CK641" s="10">
        <v>8.35</v>
      </c>
      <c r="CL641" s="10">
        <v>12.53</v>
      </c>
      <c r="CM641" s="10">
        <v>12.53</v>
      </c>
      <c r="CN641" t="s">
        <v>137</v>
      </c>
      <c r="CO641" t="s">
        <v>393</v>
      </c>
      <c r="CP641" t="s">
        <v>138</v>
      </c>
      <c r="CR641" t="s">
        <v>117</v>
      </c>
      <c r="CS641" t="s">
        <v>139</v>
      </c>
      <c r="CT641" t="s">
        <v>140</v>
      </c>
      <c r="CU641" t="s">
        <v>139</v>
      </c>
      <c r="CV641" t="s">
        <v>140</v>
      </c>
      <c r="CW641" t="s">
        <v>139</v>
      </c>
      <c r="CX641" t="s">
        <v>140</v>
      </c>
      <c r="CY641" t="s">
        <v>394</v>
      </c>
      <c r="CZ641" s="8">
        <v>16702870780</v>
      </c>
      <c r="DA641" t="s">
        <v>1147</v>
      </c>
      <c r="DB641" t="s">
        <v>1095</v>
      </c>
      <c r="DC641" t="s">
        <v>139</v>
      </c>
      <c r="DD641" t="s">
        <v>117</v>
      </c>
    </row>
    <row r="642" spans="1:114" ht="15" customHeight="1" x14ac:dyDescent="0.35">
      <c r="A642" t="s">
        <v>15960</v>
      </c>
      <c r="B642" t="s">
        <v>166</v>
      </c>
      <c r="C642" s="1">
        <v>45526</v>
      </c>
      <c r="D642" s="1">
        <v>45603</v>
      </c>
      <c r="E642" t="s">
        <v>116</v>
      </c>
      <c r="F642" s="1">
        <v>45564</v>
      </c>
      <c r="G642" t="s">
        <v>139</v>
      </c>
      <c r="H642" t="s">
        <v>117</v>
      </c>
      <c r="I642" t="s">
        <v>117</v>
      </c>
      <c r="J642" t="s">
        <v>2532</v>
      </c>
      <c r="K642" t="s">
        <v>2533</v>
      </c>
      <c r="L642" t="s">
        <v>15961</v>
      </c>
      <c r="M642" t="s">
        <v>13507</v>
      </c>
      <c r="N642" t="s">
        <v>136</v>
      </c>
      <c r="O642" t="s">
        <v>121</v>
      </c>
      <c r="P642" s="6">
        <v>96950</v>
      </c>
      <c r="Q642" t="s">
        <v>122</v>
      </c>
      <c r="S642" s="8">
        <v>16704839683</v>
      </c>
      <c r="U642" t="s">
        <v>2535</v>
      </c>
      <c r="V642">
        <v>812112</v>
      </c>
      <c r="W642" t="s">
        <v>124</v>
      </c>
      <c r="Y642" t="s">
        <v>2536</v>
      </c>
      <c r="Z642" t="s">
        <v>2537</v>
      </c>
      <c r="AA642" t="s">
        <v>2538</v>
      </c>
      <c r="AB642" t="s">
        <v>2539</v>
      </c>
      <c r="AC642" t="s">
        <v>9245</v>
      </c>
      <c r="AD642" t="s">
        <v>4531</v>
      </c>
      <c r="AE642" t="s">
        <v>136</v>
      </c>
      <c r="AF642" t="s">
        <v>121</v>
      </c>
      <c r="AG642" s="6">
        <v>96950</v>
      </c>
      <c r="AH642" t="s">
        <v>122</v>
      </c>
      <c r="AJ642" s="8">
        <v>16704839683</v>
      </c>
      <c r="AL642" t="s">
        <v>2542</v>
      </c>
      <c r="BE642" t="str">
        <f>"39-5012.00"</f>
        <v>39-5012.00</v>
      </c>
      <c r="BF642" t="s">
        <v>272</v>
      </c>
      <c r="BG642" t="s">
        <v>13508</v>
      </c>
      <c r="BH642" t="s">
        <v>13509</v>
      </c>
      <c r="BI642">
        <v>10</v>
      </c>
      <c r="BK642" s="1">
        <v>45566</v>
      </c>
      <c r="BL642" s="1">
        <v>46660</v>
      </c>
      <c r="BO642">
        <v>35</v>
      </c>
      <c r="BP642">
        <v>5</v>
      </c>
      <c r="BQ642">
        <v>0</v>
      </c>
      <c r="BR642">
        <v>6</v>
      </c>
      <c r="BS642">
        <v>6</v>
      </c>
      <c r="BT642">
        <v>6</v>
      </c>
      <c r="BU642">
        <v>6</v>
      </c>
      <c r="BV642">
        <v>6</v>
      </c>
      <c r="BW642" t="str">
        <f>"11:00 AM"</f>
        <v>11:00 AM</v>
      </c>
      <c r="BX642" t="str">
        <f>"6:00 PM"</f>
        <v>6:00 PM</v>
      </c>
      <c r="BY642" t="s">
        <v>133</v>
      </c>
      <c r="BZ642">
        <v>0</v>
      </c>
      <c r="CA642">
        <v>24</v>
      </c>
      <c r="CB642" t="s">
        <v>117</v>
      </c>
      <c r="CD642" s="2" t="s">
        <v>13510</v>
      </c>
      <c r="CE642" t="s">
        <v>9835</v>
      </c>
      <c r="CF642" t="s">
        <v>1980</v>
      </c>
      <c r="CG642" t="s">
        <v>136</v>
      </c>
      <c r="CH642" t="s">
        <v>121</v>
      </c>
      <c r="CI642" s="6">
        <v>96950</v>
      </c>
      <c r="CJ642" s="10">
        <v>7.98</v>
      </c>
      <c r="CK642" s="10">
        <v>7.98</v>
      </c>
      <c r="CL642" s="10">
        <v>11.97</v>
      </c>
      <c r="CM642" s="10">
        <v>11.97</v>
      </c>
      <c r="CN642" t="s">
        <v>137</v>
      </c>
      <c r="CO642" t="s">
        <v>133</v>
      </c>
      <c r="CP642" t="s">
        <v>138</v>
      </c>
      <c r="CR642" t="s">
        <v>117</v>
      </c>
      <c r="CS642" t="s">
        <v>139</v>
      </c>
      <c r="CT642" t="s">
        <v>140</v>
      </c>
      <c r="CU642" t="s">
        <v>139</v>
      </c>
      <c r="CV642" t="s">
        <v>140</v>
      </c>
      <c r="CW642" t="s">
        <v>139</v>
      </c>
      <c r="CX642" t="s">
        <v>140</v>
      </c>
      <c r="CY642" t="s">
        <v>133</v>
      </c>
      <c r="CZ642" s="8">
        <v>16704839683</v>
      </c>
      <c r="DA642" t="s">
        <v>2542</v>
      </c>
      <c r="DB642" t="s">
        <v>140</v>
      </c>
      <c r="DC642" t="s">
        <v>139</v>
      </c>
      <c r="DD642" t="s">
        <v>117</v>
      </c>
    </row>
    <row r="643" spans="1:114" ht="15" customHeight="1" x14ac:dyDescent="0.35">
      <c r="A643" t="s">
        <v>11106</v>
      </c>
      <c r="B643" t="s">
        <v>144</v>
      </c>
      <c r="C643" s="1">
        <v>45527</v>
      </c>
      <c r="D643" s="1">
        <v>45603</v>
      </c>
      <c r="E643" t="s">
        <v>211</v>
      </c>
      <c r="G643" t="s">
        <v>117</v>
      </c>
      <c r="H643" t="s">
        <v>117</v>
      </c>
      <c r="I643" t="s">
        <v>117</v>
      </c>
      <c r="J643" t="s">
        <v>2685</v>
      </c>
      <c r="L643" t="s">
        <v>2686</v>
      </c>
      <c r="M643" t="s">
        <v>3029</v>
      </c>
      <c r="N643" t="s">
        <v>120</v>
      </c>
      <c r="O643" t="s">
        <v>121</v>
      </c>
      <c r="P643" s="6">
        <v>96950</v>
      </c>
      <c r="Q643" t="s">
        <v>122</v>
      </c>
      <c r="S643" s="8">
        <v>16702341726</v>
      </c>
      <c r="U643" t="s">
        <v>2688</v>
      </c>
      <c r="V643">
        <v>311812</v>
      </c>
      <c r="W643" t="s">
        <v>124</v>
      </c>
      <c r="Y643" t="s">
        <v>2689</v>
      </c>
      <c r="Z643" t="s">
        <v>1865</v>
      </c>
      <c r="AA643" t="s">
        <v>3030</v>
      </c>
      <c r="AB643" t="s">
        <v>154</v>
      </c>
      <c r="AC643" t="s">
        <v>2686</v>
      </c>
      <c r="AD643" t="s">
        <v>2687</v>
      </c>
      <c r="AE643" t="s">
        <v>120</v>
      </c>
      <c r="AF643" t="s">
        <v>121</v>
      </c>
      <c r="AG643" s="6">
        <v>96950</v>
      </c>
      <c r="AH643" t="s">
        <v>122</v>
      </c>
      <c r="AJ643" s="8">
        <v>16702341726</v>
      </c>
      <c r="AL643" t="s">
        <v>3031</v>
      </c>
      <c r="BE643" t="str">
        <f>"51-3011.00"</f>
        <v>51-3011.00</v>
      </c>
      <c r="BF643" t="s">
        <v>217</v>
      </c>
      <c r="BG643" t="s">
        <v>3032</v>
      </c>
      <c r="BH643" t="s">
        <v>217</v>
      </c>
      <c r="BI643">
        <v>5</v>
      </c>
      <c r="BJ643">
        <v>5</v>
      </c>
      <c r="BK643" s="1">
        <v>45566</v>
      </c>
      <c r="BL643" s="1">
        <v>45930</v>
      </c>
      <c r="BM643" s="1">
        <v>45603</v>
      </c>
      <c r="BN643" s="1">
        <v>45930</v>
      </c>
      <c r="BO643">
        <v>40</v>
      </c>
      <c r="BP643">
        <v>5</v>
      </c>
      <c r="BQ643">
        <v>6</v>
      </c>
      <c r="BR643">
        <v>6</v>
      </c>
      <c r="BS643">
        <v>6</v>
      </c>
      <c r="BT643">
        <v>6</v>
      </c>
      <c r="BU643">
        <v>6</v>
      </c>
      <c r="BV643">
        <v>5</v>
      </c>
      <c r="BW643" t="str">
        <f>"5:00 AM"</f>
        <v>5:00 AM</v>
      </c>
      <c r="BX643" t="str">
        <f>"6:00 PM"</f>
        <v>6:00 PM</v>
      </c>
      <c r="BY643" t="s">
        <v>133</v>
      </c>
      <c r="BZ643">
        <v>6</v>
      </c>
      <c r="CA643">
        <v>12</v>
      </c>
      <c r="CB643" t="s">
        <v>117</v>
      </c>
      <c r="CD643" t="s">
        <v>3033</v>
      </c>
      <c r="CE643" t="s">
        <v>2686</v>
      </c>
      <c r="CF643" t="s">
        <v>2687</v>
      </c>
      <c r="CG643" t="s">
        <v>136</v>
      </c>
      <c r="CH643" t="s">
        <v>121</v>
      </c>
      <c r="CI643" s="6">
        <v>96950</v>
      </c>
      <c r="CJ643" s="10">
        <v>8.64</v>
      </c>
      <c r="CK643" s="10">
        <v>8.64</v>
      </c>
      <c r="CL643" s="10">
        <v>12.96</v>
      </c>
      <c r="CM643" s="10">
        <v>12.96</v>
      </c>
      <c r="CN643" t="s">
        <v>137</v>
      </c>
      <c r="CO643" t="s">
        <v>3034</v>
      </c>
      <c r="CP643" t="s">
        <v>138</v>
      </c>
      <c r="CR643" t="s">
        <v>117</v>
      </c>
      <c r="CS643" t="s">
        <v>139</v>
      </c>
      <c r="CT643" t="s">
        <v>140</v>
      </c>
      <c r="CU643" t="s">
        <v>139</v>
      </c>
      <c r="CV643" t="s">
        <v>140</v>
      </c>
      <c r="CW643" t="s">
        <v>139</v>
      </c>
      <c r="CX643" t="s">
        <v>140</v>
      </c>
      <c r="CY643" s="2" t="s">
        <v>3035</v>
      </c>
      <c r="CZ643" s="8">
        <v>16702341726</v>
      </c>
      <c r="DA643" t="s">
        <v>2697</v>
      </c>
      <c r="DB643" t="s">
        <v>140</v>
      </c>
      <c r="DC643" t="s">
        <v>139</v>
      </c>
      <c r="DD643" t="s">
        <v>117</v>
      </c>
    </row>
    <row r="644" spans="1:114" ht="15" customHeight="1" x14ac:dyDescent="0.35">
      <c r="A644" t="s">
        <v>10908</v>
      </c>
      <c r="B644" t="s">
        <v>144</v>
      </c>
      <c r="C644" s="1">
        <v>45533</v>
      </c>
      <c r="D644" s="1">
        <v>45603</v>
      </c>
      <c r="E644" t="s">
        <v>116</v>
      </c>
      <c r="F644" s="1">
        <v>45565</v>
      </c>
      <c r="G644" t="s">
        <v>139</v>
      </c>
      <c r="H644" t="s">
        <v>117</v>
      </c>
      <c r="I644" t="s">
        <v>117</v>
      </c>
      <c r="J644" t="s">
        <v>3503</v>
      </c>
      <c r="K644" t="s">
        <v>3504</v>
      </c>
      <c r="L644" t="s">
        <v>3505</v>
      </c>
      <c r="N644" t="s">
        <v>136</v>
      </c>
      <c r="O644" t="s">
        <v>121</v>
      </c>
      <c r="P644" s="6">
        <v>96950</v>
      </c>
      <c r="Q644" t="s">
        <v>122</v>
      </c>
      <c r="S644" s="8">
        <v>16702357717</v>
      </c>
      <c r="U644" t="s">
        <v>3506</v>
      </c>
      <c r="V644">
        <v>72251</v>
      </c>
      <c r="W644" t="s">
        <v>124</v>
      </c>
      <c r="Y644" t="s">
        <v>2517</v>
      </c>
      <c r="Z644" t="s">
        <v>3507</v>
      </c>
      <c r="AB644" t="s">
        <v>205</v>
      </c>
      <c r="AC644" t="s">
        <v>3505</v>
      </c>
      <c r="AE644" t="s">
        <v>136</v>
      </c>
      <c r="AF644" t="s">
        <v>121</v>
      </c>
      <c r="AG644" s="6">
        <v>96950</v>
      </c>
      <c r="AH644" t="s">
        <v>122</v>
      </c>
      <c r="AJ644" s="8">
        <v>16702357717</v>
      </c>
      <c r="AL644" t="s">
        <v>604</v>
      </c>
      <c r="AM644" t="s">
        <v>600</v>
      </c>
      <c r="AN644" t="s">
        <v>601</v>
      </c>
      <c r="AO644" t="s">
        <v>602</v>
      </c>
      <c r="AQ644" t="s">
        <v>603</v>
      </c>
      <c r="AS644" t="s">
        <v>136</v>
      </c>
      <c r="AT644" t="s">
        <v>121</v>
      </c>
      <c r="AU644" s="6">
        <v>96950</v>
      </c>
      <c r="AV644" t="s">
        <v>122</v>
      </c>
      <c r="AX644" s="8">
        <v>16702353403</v>
      </c>
      <c r="AZ644" t="s">
        <v>3346</v>
      </c>
      <c r="BA644" t="s">
        <v>605</v>
      </c>
      <c r="BB644" t="s">
        <v>606</v>
      </c>
      <c r="BE644" t="str">
        <f>"35-3031.00"</f>
        <v>35-3031.00</v>
      </c>
      <c r="BF644" t="s">
        <v>788</v>
      </c>
      <c r="BG644" t="s">
        <v>10909</v>
      </c>
      <c r="BH644" t="s">
        <v>10910</v>
      </c>
      <c r="BI644">
        <v>3</v>
      </c>
      <c r="BJ644">
        <v>3</v>
      </c>
      <c r="BK644" s="1">
        <v>45567</v>
      </c>
      <c r="BL644" s="1">
        <v>46661</v>
      </c>
      <c r="BM644" s="1">
        <v>45603</v>
      </c>
      <c r="BN644" s="1">
        <v>46661</v>
      </c>
      <c r="BO644">
        <v>35</v>
      </c>
      <c r="BP644">
        <v>0</v>
      </c>
      <c r="BQ644">
        <v>7</v>
      </c>
      <c r="BR644">
        <v>7</v>
      </c>
      <c r="BS644">
        <v>7</v>
      </c>
      <c r="BT644">
        <v>7</v>
      </c>
      <c r="BU644">
        <v>7</v>
      </c>
      <c r="BV644">
        <v>0</v>
      </c>
      <c r="BW644" t="str">
        <f>"9:00 AM"</f>
        <v>9:00 AM</v>
      </c>
      <c r="BX644" t="str">
        <f>"5:00 PM"</f>
        <v>5:00 PM</v>
      </c>
      <c r="BY644" t="s">
        <v>133</v>
      </c>
      <c r="BZ644">
        <v>0</v>
      </c>
      <c r="CA644">
        <v>12</v>
      </c>
      <c r="CB644" t="s">
        <v>117</v>
      </c>
      <c r="CD644" t="s">
        <v>10911</v>
      </c>
      <c r="CE644" t="s">
        <v>3511</v>
      </c>
      <c r="CG644" t="s">
        <v>136</v>
      </c>
      <c r="CH644" t="s">
        <v>121</v>
      </c>
      <c r="CI644" s="6">
        <v>96950</v>
      </c>
      <c r="CJ644" s="10">
        <v>8.0399999999999991</v>
      </c>
      <c r="CK644" s="10">
        <v>8.0399999999999991</v>
      </c>
      <c r="CL644" s="10">
        <v>0</v>
      </c>
      <c r="CM644" s="10">
        <v>0</v>
      </c>
      <c r="CN644" t="s">
        <v>137</v>
      </c>
      <c r="CO644" t="s">
        <v>133</v>
      </c>
      <c r="CP644" t="s">
        <v>138</v>
      </c>
      <c r="CR644" t="s">
        <v>117</v>
      </c>
      <c r="CS644" t="s">
        <v>139</v>
      </c>
      <c r="CT644" t="s">
        <v>140</v>
      </c>
      <c r="CU644" t="s">
        <v>140</v>
      </c>
      <c r="CV644" t="s">
        <v>140</v>
      </c>
      <c r="CW644" t="s">
        <v>139</v>
      </c>
      <c r="CX644" t="s">
        <v>140</v>
      </c>
      <c r="CY644" t="s">
        <v>3352</v>
      </c>
      <c r="CZ644" s="8">
        <v>16702357717</v>
      </c>
      <c r="DA644" t="s">
        <v>604</v>
      </c>
      <c r="DB644" t="s">
        <v>140</v>
      </c>
      <c r="DC644" t="s">
        <v>139</v>
      </c>
      <c r="DD644" t="s">
        <v>117</v>
      </c>
    </row>
    <row r="645" spans="1:114" ht="15" customHeight="1" x14ac:dyDescent="0.35">
      <c r="A645" t="s">
        <v>3340</v>
      </c>
      <c r="B645" t="s">
        <v>144</v>
      </c>
      <c r="C645" s="1">
        <v>45533</v>
      </c>
      <c r="D645" s="1">
        <v>45603</v>
      </c>
      <c r="E645" t="s">
        <v>211</v>
      </c>
      <c r="G645" t="s">
        <v>139</v>
      </c>
      <c r="H645" t="s">
        <v>117</v>
      </c>
      <c r="I645" t="s">
        <v>117</v>
      </c>
      <c r="J645" t="s">
        <v>3341</v>
      </c>
      <c r="K645" t="s">
        <v>3342</v>
      </c>
      <c r="L645" t="s">
        <v>3343</v>
      </c>
      <c r="N645" t="s">
        <v>136</v>
      </c>
      <c r="O645" t="s">
        <v>121</v>
      </c>
      <c r="P645" s="6">
        <v>96950</v>
      </c>
      <c r="Q645" t="s">
        <v>122</v>
      </c>
      <c r="S645" s="8">
        <v>16702357690</v>
      </c>
      <c r="U645" t="s">
        <v>3344</v>
      </c>
      <c r="V645">
        <v>56152</v>
      </c>
      <c r="W645" t="s">
        <v>124</v>
      </c>
      <c r="Y645" t="s">
        <v>2999</v>
      </c>
      <c r="Z645" t="s">
        <v>3345</v>
      </c>
      <c r="AB645" t="s">
        <v>205</v>
      </c>
      <c r="AC645" t="s">
        <v>3343</v>
      </c>
      <c r="AE645" t="s">
        <v>136</v>
      </c>
      <c r="AF645" t="s">
        <v>121</v>
      </c>
      <c r="AG645" s="6">
        <v>96950</v>
      </c>
      <c r="AH645" t="s">
        <v>122</v>
      </c>
      <c r="AJ645" s="8">
        <v>16702357690</v>
      </c>
      <c r="AL645" t="s">
        <v>604</v>
      </c>
      <c r="AM645" t="s">
        <v>600</v>
      </c>
      <c r="AN645" t="s">
        <v>601</v>
      </c>
      <c r="AO645" t="s">
        <v>602</v>
      </c>
      <c r="AQ645" t="s">
        <v>603</v>
      </c>
      <c r="AS645" t="s">
        <v>136</v>
      </c>
      <c r="AT645" t="s">
        <v>121</v>
      </c>
      <c r="AU645" s="6">
        <v>96950</v>
      </c>
      <c r="AV645" t="s">
        <v>122</v>
      </c>
      <c r="AX645" s="8">
        <v>16702353403</v>
      </c>
      <c r="AZ645" t="s">
        <v>3346</v>
      </c>
      <c r="BA645" t="s">
        <v>3347</v>
      </c>
      <c r="BB645" t="s">
        <v>606</v>
      </c>
      <c r="BE645" t="str">
        <f>"39-7011.00"</f>
        <v>39-7011.00</v>
      </c>
      <c r="BF645" t="s">
        <v>1985</v>
      </c>
      <c r="BG645" t="s">
        <v>3348</v>
      </c>
      <c r="BH645" t="s">
        <v>3349</v>
      </c>
      <c r="BI645">
        <v>2</v>
      </c>
      <c r="BJ645">
        <v>2</v>
      </c>
      <c r="BK645" s="1">
        <v>45598</v>
      </c>
      <c r="BL645" s="1">
        <v>46692</v>
      </c>
      <c r="BM645" s="1">
        <v>45603</v>
      </c>
      <c r="BN645" s="1">
        <v>46692</v>
      </c>
      <c r="BO645">
        <v>35</v>
      </c>
      <c r="BP645">
        <v>0</v>
      </c>
      <c r="BQ645">
        <v>7</v>
      </c>
      <c r="BR645">
        <v>7</v>
      </c>
      <c r="BS645">
        <v>7</v>
      </c>
      <c r="BT645">
        <v>7</v>
      </c>
      <c r="BU645">
        <v>7</v>
      </c>
      <c r="BV645">
        <v>0</v>
      </c>
      <c r="BW645" t="str">
        <f>"9:00 AM"</f>
        <v>9:00 AM</v>
      </c>
      <c r="BX645" t="str">
        <f>"5:00 PM"</f>
        <v>5:00 PM</v>
      </c>
      <c r="BY645" t="s">
        <v>159</v>
      </c>
      <c r="BZ645">
        <v>0</v>
      </c>
      <c r="CA645">
        <v>24</v>
      </c>
      <c r="CB645" t="s">
        <v>117</v>
      </c>
      <c r="CD645" t="s">
        <v>3350</v>
      </c>
      <c r="CE645" t="s">
        <v>3351</v>
      </c>
      <c r="CG645" t="s">
        <v>136</v>
      </c>
      <c r="CH645" t="s">
        <v>121</v>
      </c>
      <c r="CI645" s="6">
        <v>96950</v>
      </c>
      <c r="CJ645" s="10">
        <v>10.43</v>
      </c>
      <c r="CK645" s="10">
        <v>10.43</v>
      </c>
      <c r="CL645" s="10">
        <v>0</v>
      </c>
      <c r="CM645" s="10">
        <v>0</v>
      </c>
      <c r="CN645" t="s">
        <v>137</v>
      </c>
      <c r="CO645" t="s">
        <v>133</v>
      </c>
      <c r="CP645" t="s">
        <v>138</v>
      </c>
      <c r="CR645" t="s">
        <v>117</v>
      </c>
      <c r="CS645" t="s">
        <v>139</v>
      </c>
      <c r="CT645" t="s">
        <v>140</v>
      </c>
      <c r="CU645" t="s">
        <v>140</v>
      </c>
      <c r="CV645" t="s">
        <v>140</v>
      </c>
      <c r="CW645" t="s">
        <v>139</v>
      </c>
      <c r="CX645" t="s">
        <v>140</v>
      </c>
      <c r="CY645" t="s">
        <v>3352</v>
      </c>
      <c r="CZ645" s="8">
        <v>16702357690</v>
      </c>
      <c r="DA645" t="s">
        <v>604</v>
      </c>
      <c r="DB645" t="s">
        <v>140</v>
      </c>
      <c r="DC645" t="s">
        <v>139</v>
      </c>
      <c r="DD645" t="s">
        <v>117</v>
      </c>
    </row>
    <row r="646" spans="1:114" ht="15" customHeight="1" x14ac:dyDescent="0.35">
      <c r="A646" t="s">
        <v>11068</v>
      </c>
      <c r="B646" t="s">
        <v>144</v>
      </c>
      <c r="C646" s="1">
        <v>45539</v>
      </c>
      <c r="D646" s="1">
        <v>45603</v>
      </c>
      <c r="E646" t="s">
        <v>211</v>
      </c>
      <c r="G646" t="s">
        <v>117</v>
      </c>
      <c r="H646" t="s">
        <v>117</v>
      </c>
      <c r="I646" t="s">
        <v>117</v>
      </c>
      <c r="J646" t="s">
        <v>625</v>
      </c>
      <c r="L646" t="s">
        <v>633</v>
      </c>
      <c r="M646" t="s">
        <v>634</v>
      </c>
      <c r="N646" t="s">
        <v>136</v>
      </c>
      <c r="O646" t="s">
        <v>121</v>
      </c>
      <c r="P646" s="6">
        <v>96950</v>
      </c>
      <c r="Q646" t="s">
        <v>122</v>
      </c>
      <c r="S646" s="8">
        <v>16702368202</v>
      </c>
      <c r="T646">
        <v>3554</v>
      </c>
      <c r="U646" t="s">
        <v>628</v>
      </c>
      <c r="V646">
        <v>62211</v>
      </c>
      <c r="W646" t="s">
        <v>124</v>
      </c>
      <c r="Y646" t="s">
        <v>629</v>
      </c>
      <c r="Z646" t="s">
        <v>630</v>
      </c>
      <c r="AA646" t="s">
        <v>631</v>
      </c>
      <c r="AB646" t="s">
        <v>632</v>
      </c>
      <c r="AC646" t="s">
        <v>633</v>
      </c>
      <c r="AD646" t="s">
        <v>634</v>
      </c>
      <c r="AE646" t="s">
        <v>136</v>
      </c>
      <c r="AF646" t="s">
        <v>121</v>
      </c>
      <c r="AG646" s="6">
        <v>96950</v>
      </c>
      <c r="AH646" t="s">
        <v>122</v>
      </c>
      <c r="AJ646" s="8">
        <v>16702368202</v>
      </c>
      <c r="AK646">
        <v>3554</v>
      </c>
      <c r="AL646" t="s">
        <v>635</v>
      </c>
      <c r="BE646" t="str">
        <f>"29-2011.00"</f>
        <v>29-2011.00</v>
      </c>
      <c r="BF646" t="s">
        <v>5454</v>
      </c>
      <c r="BG646" t="s">
        <v>5455</v>
      </c>
      <c r="BH646" t="s">
        <v>5456</v>
      </c>
      <c r="BI646">
        <v>2</v>
      </c>
      <c r="BJ646">
        <v>2</v>
      </c>
      <c r="BK646" s="1">
        <v>45717</v>
      </c>
      <c r="BL646" s="1">
        <v>46081</v>
      </c>
      <c r="BM646" s="1">
        <v>45717</v>
      </c>
      <c r="BN646" s="1">
        <v>46081</v>
      </c>
      <c r="BO646">
        <v>40</v>
      </c>
      <c r="BP646">
        <v>0</v>
      </c>
      <c r="BQ646">
        <v>8</v>
      </c>
      <c r="BR646">
        <v>8</v>
      </c>
      <c r="BS646">
        <v>8</v>
      </c>
      <c r="BT646">
        <v>8</v>
      </c>
      <c r="BU646">
        <v>8</v>
      </c>
      <c r="BV646">
        <v>0</v>
      </c>
      <c r="BW646" t="str">
        <f>"7:00 AM"</f>
        <v>7:00 AM</v>
      </c>
      <c r="BX646" t="str">
        <f>"4:00 PM"</f>
        <v>4:00 PM</v>
      </c>
      <c r="BY646" t="s">
        <v>588</v>
      </c>
      <c r="BZ646">
        <v>0</v>
      </c>
      <c r="CA646">
        <v>24</v>
      </c>
      <c r="CB646" t="s">
        <v>117</v>
      </c>
      <c r="CD646" s="2" t="s">
        <v>5457</v>
      </c>
      <c r="CE646" t="s">
        <v>633</v>
      </c>
      <c r="CF646" t="s">
        <v>634</v>
      </c>
      <c r="CG646" t="s">
        <v>136</v>
      </c>
      <c r="CH646" t="s">
        <v>121</v>
      </c>
      <c r="CI646" s="6">
        <v>96950</v>
      </c>
      <c r="CJ646" s="10">
        <v>23.57</v>
      </c>
      <c r="CL646" s="10">
        <v>35.36</v>
      </c>
      <c r="CN646" t="s">
        <v>137</v>
      </c>
      <c r="CO646" t="s">
        <v>3381</v>
      </c>
      <c r="CP646" t="s">
        <v>138</v>
      </c>
      <c r="CR646" t="s">
        <v>117</v>
      </c>
      <c r="CS646" t="s">
        <v>139</v>
      </c>
      <c r="CT646" t="s">
        <v>140</v>
      </c>
      <c r="CU646" t="s">
        <v>139</v>
      </c>
      <c r="CV646" t="s">
        <v>140</v>
      </c>
      <c r="CW646" t="s">
        <v>139</v>
      </c>
      <c r="CX646" t="s">
        <v>140</v>
      </c>
      <c r="CY646" t="s">
        <v>3382</v>
      </c>
      <c r="CZ646" s="8">
        <v>16702368202</v>
      </c>
      <c r="DA646" t="s">
        <v>642</v>
      </c>
      <c r="DB646" t="s">
        <v>3383</v>
      </c>
      <c r="DC646" t="s">
        <v>139</v>
      </c>
      <c r="DD646" t="s">
        <v>117</v>
      </c>
      <c r="DE646" t="s">
        <v>644</v>
      </c>
      <c r="DF646" t="s">
        <v>645</v>
      </c>
      <c r="DG646" t="s">
        <v>127</v>
      </c>
      <c r="DH646" t="s">
        <v>628</v>
      </c>
      <c r="DI646" t="s">
        <v>625</v>
      </c>
      <c r="DJ646" t="s">
        <v>646</v>
      </c>
    </row>
    <row r="647" spans="1:114" ht="15" customHeight="1" x14ac:dyDescent="0.35">
      <c r="A647" t="s">
        <v>14513</v>
      </c>
      <c r="B647" t="s">
        <v>144</v>
      </c>
      <c r="C647" s="1">
        <v>45539</v>
      </c>
      <c r="D647" s="1">
        <v>45603</v>
      </c>
      <c r="E647" t="s">
        <v>211</v>
      </c>
      <c r="G647" t="s">
        <v>117</v>
      </c>
      <c r="H647" t="s">
        <v>117</v>
      </c>
      <c r="I647" t="s">
        <v>117</v>
      </c>
      <c r="J647" t="s">
        <v>625</v>
      </c>
      <c r="L647" t="s">
        <v>633</v>
      </c>
      <c r="M647" t="s">
        <v>634</v>
      </c>
      <c r="N647" t="s">
        <v>136</v>
      </c>
      <c r="O647" t="s">
        <v>121</v>
      </c>
      <c r="P647" s="6">
        <v>96950</v>
      </c>
      <c r="Q647" t="s">
        <v>122</v>
      </c>
      <c r="S647" s="8">
        <v>16702368202</v>
      </c>
      <c r="T647">
        <v>3554</v>
      </c>
      <c r="U647" t="s">
        <v>628</v>
      </c>
      <c r="V647">
        <v>62211</v>
      </c>
      <c r="W647" t="s">
        <v>124</v>
      </c>
      <c r="Y647" t="s">
        <v>629</v>
      </c>
      <c r="Z647" t="s">
        <v>630</v>
      </c>
      <c r="AA647" t="s">
        <v>631</v>
      </c>
      <c r="AB647" t="s">
        <v>632</v>
      </c>
      <c r="AC647" t="s">
        <v>633</v>
      </c>
      <c r="AD647" t="s">
        <v>634</v>
      </c>
      <c r="AE647" t="s">
        <v>136</v>
      </c>
      <c r="AF647" t="s">
        <v>121</v>
      </c>
      <c r="AG647" s="6">
        <v>96950</v>
      </c>
      <c r="AH647" t="s">
        <v>122</v>
      </c>
      <c r="AJ647" s="8">
        <v>16702368202</v>
      </c>
      <c r="AK647">
        <v>3554</v>
      </c>
      <c r="AL647" t="s">
        <v>635</v>
      </c>
      <c r="BE647" t="str">
        <f>"29-2011.00"</f>
        <v>29-2011.00</v>
      </c>
      <c r="BF647" t="s">
        <v>5454</v>
      </c>
      <c r="BG647" t="s">
        <v>5455</v>
      </c>
      <c r="BH647" t="s">
        <v>5456</v>
      </c>
      <c r="BI647">
        <v>6</v>
      </c>
      <c r="BJ647">
        <v>6</v>
      </c>
      <c r="BK647" s="1">
        <v>45647</v>
      </c>
      <c r="BL647" s="1">
        <v>46011</v>
      </c>
      <c r="BM647" s="1">
        <v>45647</v>
      </c>
      <c r="BN647" s="1">
        <v>46011</v>
      </c>
      <c r="BO647">
        <v>40</v>
      </c>
      <c r="BP647">
        <v>0</v>
      </c>
      <c r="BQ647">
        <v>8</v>
      </c>
      <c r="BR647">
        <v>8</v>
      </c>
      <c r="BS647">
        <v>8</v>
      </c>
      <c r="BT647">
        <v>8</v>
      </c>
      <c r="BU647">
        <v>8</v>
      </c>
      <c r="BV647">
        <v>0</v>
      </c>
      <c r="BW647" t="str">
        <f>"7:00 AM"</f>
        <v>7:00 AM</v>
      </c>
      <c r="BX647" t="str">
        <f>"4:00 PM"</f>
        <v>4:00 PM</v>
      </c>
      <c r="BY647" t="s">
        <v>588</v>
      </c>
      <c r="BZ647">
        <v>0</v>
      </c>
      <c r="CA647">
        <v>24</v>
      </c>
      <c r="CB647" t="s">
        <v>117</v>
      </c>
      <c r="CD647" s="2" t="s">
        <v>5457</v>
      </c>
      <c r="CE647" t="s">
        <v>633</v>
      </c>
      <c r="CF647" t="s">
        <v>634</v>
      </c>
      <c r="CG647" t="s">
        <v>136</v>
      </c>
      <c r="CH647" t="s">
        <v>121</v>
      </c>
      <c r="CI647" s="6">
        <v>96950</v>
      </c>
      <c r="CJ647" s="10">
        <v>23.57</v>
      </c>
      <c r="CL647" s="10">
        <v>35.36</v>
      </c>
      <c r="CN647" t="s">
        <v>137</v>
      </c>
      <c r="CO647" t="s">
        <v>3381</v>
      </c>
      <c r="CP647" t="s">
        <v>138</v>
      </c>
      <c r="CR647" t="s">
        <v>117</v>
      </c>
      <c r="CS647" t="s">
        <v>139</v>
      </c>
      <c r="CT647" t="s">
        <v>140</v>
      </c>
      <c r="CU647" t="s">
        <v>139</v>
      </c>
      <c r="CV647" t="s">
        <v>140</v>
      </c>
      <c r="CW647" t="s">
        <v>139</v>
      </c>
      <c r="CX647" t="s">
        <v>140</v>
      </c>
      <c r="CY647" t="s">
        <v>3382</v>
      </c>
      <c r="CZ647" s="8">
        <v>16702368202</v>
      </c>
      <c r="DA647" t="s">
        <v>642</v>
      </c>
      <c r="DB647" t="s">
        <v>3383</v>
      </c>
      <c r="DC647" t="s">
        <v>139</v>
      </c>
      <c r="DD647" t="s">
        <v>117</v>
      </c>
      <c r="DE647" t="s">
        <v>644</v>
      </c>
      <c r="DF647" t="s">
        <v>645</v>
      </c>
      <c r="DG647" t="s">
        <v>127</v>
      </c>
      <c r="DH647" t="s">
        <v>628</v>
      </c>
      <c r="DI647" t="s">
        <v>625</v>
      </c>
      <c r="DJ647" t="s">
        <v>646</v>
      </c>
    </row>
    <row r="648" spans="1:114" ht="15" customHeight="1" x14ac:dyDescent="0.35">
      <c r="A648" t="s">
        <v>16850</v>
      </c>
      <c r="B648" t="s">
        <v>144</v>
      </c>
      <c r="C648" s="1">
        <v>45539</v>
      </c>
      <c r="D648" s="1">
        <v>45603</v>
      </c>
      <c r="E648" t="s">
        <v>116</v>
      </c>
      <c r="F648" s="1">
        <v>45656</v>
      </c>
      <c r="G648" t="s">
        <v>117</v>
      </c>
      <c r="H648" t="s">
        <v>117</v>
      </c>
      <c r="I648" t="s">
        <v>117</v>
      </c>
      <c r="J648" t="s">
        <v>625</v>
      </c>
      <c r="L648" t="s">
        <v>633</v>
      </c>
      <c r="M648" t="s">
        <v>634</v>
      </c>
      <c r="N648" t="s">
        <v>136</v>
      </c>
      <c r="O648" t="s">
        <v>121</v>
      </c>
      <c r="P648" s="6">
        <v>96950</v>
      </c>
      <c r="Q648" t="s">
        <v>122</v>
      </c>
      <c r="S648" s="8">
        <v>16702368202</v>
      </c>
      <c r="T648">
        <v>3554</v>
      </c>
      <c r="U648" t="s">
        <v>628</v>
      </c>
      <c r="V648">
        <v>62211</v>
      </c>
      <c r="W648" t="s">
        <v>124</v>
      </c>
      <c r="Y648" t="s">
        <v>629</v>
      </c>
      <c r="Z648" t="s">
        <v>630</v>
      </c>
      <c r="AA648" t="s">
        <v>631</v>
      </c>
      <c r="AB648" t="s">
        <v>632</v>
      </c>
      <c r="AC648" t="s">
        <v>633</v>
      </c>
      <c r="AD648" t="s">
        <v>634</v>
      </c>
      <c r="AE648" t="s">
        <v>136</v>
      </c>
      <c r="AF648" t="s">
        <v>121</v>
      </c>
      <c r="AG648" s="6">
        <v>96950</v>
      </c>
      <c r="AH648" t="s">
        <v>122</v>
      </c>
      <c r="AJ648" s="8">
        <v>16702368202</v>
      </c>
      <c r="AK648">
        <v>3554</v>
      </c>
      <c r="AL648" t="s">
        <v>635</v>
      </c>
      <c r="BE648" t="str">
        <f>"29-2034.00"</f>
        <v>29-2034.00</v>
      </c>
      <c r="BF648" t="s">
        <v>3739</v>
      </c>
      <c r="BG648" t="s">
        <v>3740</v>
      </c>
      <c r="BH648" t="s">
        <v>3741</v>
      </c>
      <c r="BI648">
        <v>1</v>
      </c>
      <c r="BJ648">
        <v>1</v>
      </c>
      <c r="BK648" s="1">
        <v>45658</v>
      </c>
      <c r="BL648" s="1">
        <v>46022</v>
      </c>
      <c r="BM648" s="1">
        <v>45658</v>
      </c>
      <c r="BN648" s="1">
        <v>46022</v>
      </c>
      <c r="BO648">
        <v>40</v>
      </c>
      <c r="BP648">
        <v>0</v>
      </c>
      <c r="BQ648">
        <v>8</v>
      </c>
      <c r="BR648">
        <v>8</v>
      </c>
      <c r="BS648">
        <v>8</v>
      </c>
      <c r="BT648">
        <v>8</v>
      </c>
      <c r="BU648">
        <v>8</v>
      </c>
      <c r="BV648">
        <v>0</v>
      </c>
      <c r="BW648" t="str">
        <f>"7:30 AM"</f>
        <v>7:30 AM</v>
      </c>
      <c r="BX648" t="str">
        <f>"4:30 PM"</f>
        <v>4:30 PM</v>
      </c>
      <c r="BY648" t="s">
        <v>459</v>
      </c>
      <c r="BZ648">
        <v>0</v>
      </c>
      <c r="CA648">
        <v>24</v>
      </c>
      <c r="CB648" t="s">
        <v>117</v>
      </c>
      <c r="CD648" s="2" t="s">
        <v>6915</v>
      </c>
      <c r="CE648" t="s">
        <v>633</v>
      </c>
      <c r="CF648" t="s">
        <v>634</v>
      </c>
      <c r="CG648" t="s">
        <v>136</v>
      </c>
      <c r="CH648" t="s">
        <v>121</v>
      </c>
      <c r="CI648" s="6">
        <v>96950</v>
      </c>
      <c r="CJ648" s="10">
        <v>14.62</v>
      </c>
      <c r="CK648" s="10">
        <v>23.55</v>
      </c>
      <c r="CL648" s="10">
        <v>21.93</v>
      </c>
      <c r="CM648" s="10">
        <v>35.33</v>
      </c>
      <c r="CN648" t="s">
        <v>137</v>
      </c>
      <c r="CO648" t="s">
        <v>3381</v>
      </c>
      <c r="CP648" t="s">
        <v>138</v>
      </c>
      <c r="CR648" t="s">
        <v>117</v>
      </c>
      <c r="CS648" t="s">
        <v>139</v>
      </c>
      <c r="CT648" t="s">
        <v>140</v>
      </c>
      <c r="CU648" t="s">
        <v>139</v>
      </c>
      <c r="CV648" t="s">
        <v>140</v>
      </c>
      <c r="CW648" t="s">
        <v>139</v>
      </c>
      <c r="CX648" t="s">
        <v>140</v>
      </c>
      <c r="CY648" t="s">
        <v>3382</v>
      </c>
      <c r="CZ648" s="8">
        <v>16702368202</v>
      </c>
      <c r="DA648" t="s">
        <v>642</v>
      </c>
      <c r="DB648" t="s">
        <v>3383</v>
      </c>
      <c r="DC648" t="s">
        <v>139</v>
      </c>
      <c r="DD648" t="s">
        <v>117</v>
      </c>
      <c r="DE648" t="s">
        <v>644</v>
      </c>
      <c r="DF648" t="s">
        <v>645</v>
      </c>
      <c r="DG648" t="s">
        <v>1914</v>
      </c>
      <c r="DH648" t="s">
        <v>628</v>
      </c>
      <c r="DI648" t="s">
        <v>625</v>
      </c>
      <c r="DJ648" t="s">
        <v>646</v>
      </c>
    </row>
    <row r="649" spans="1:114" ht="15" customHeight="1" x14ac:dyDescent="0.35">
      <c r="A649" t="s">
        <v>16881</v>
      </c>
      <c r="B649" t="s">
        <v>144</v>
      </c>
      <c r="C649" s="1">
        <v>45540</v>
      </c>
      <c r="D649" s="1">
        <v>45603</v>
      </c>
      <c r="E649" t="s">
        <v>116</v>
      </c>
      <c r="F649" s="1">
        <v>45656</v>
      </c>
      <c r="G649" t="s">
        <v>117</v>
      </c>
      <c r="H649" t="s">
        <v>117</v>
      </c>
      <c r="I649" t="s">
        <v>117</v>
      </c>
      <c r="J649" t="s">
        <v>6452</v>
      </c>
      <c r="K649" t="s">
        <v>4310</v>
      </c>
      <c r="L649" t="s">
        <v>4311</v>
      </c>
      <c r="N649" t="s">
        <v>120</v>
      </c>
      <c r="O649" t="s">
        <v>121</v>
      </c>
      <c r="P649" s="6">
        <v>96950</v>
      </c>
      <c r="Q649" t="s">
        <v>122</v>
      </c>
      <c r="S649" s="8">
        <v>16702347898</v>
      </c>
      <c r="U649" t="s">
        <v>4054</v>
      </c>
      <c r="V649">
        <v>56132</v>
      </c>
      <c r="W649" t="s">
        <v>150</v>
      </c>
      <c r="X649" t="s">
        <v>139</v>
      </c>
      <c r="Y649" t="s">
        <v>4313</v>
      </c>
      <c r="Z649" t="s">
        <v>4314</v>
      </c>
      <c r="AA649" t="s">
        <v>4315</v>
      </c>
      <c r="AB649" t="s">
        <v>2233</v>
      </c>
      <c r="AC649" t="s">
        <v>4311</v>
      </c>
      <c r="AD649" t="s">
        <v>4312</v>
      </c>
      <c r="AE649" t="s">
        <v>120</v>
      </c>
      <c r="AF649" t="s">
        <v>121</v>
      </c>
      <c r="AG649" s="6">
        <v>96950</v>
      </c>
      <c r="AH649" t="s">
        <v>122</v>
      </c>
      <c r="AJ649" s="8">
        <v>16702347898</v>
      </c>
      <c r="AL649" t="s">
        <v>4055</v>
      </c>
      <c r="BE649" t="str">
        <f>"37-2012.00"</f>
        <v>37-2012.00</v>
      </c>
      <c r="BF649" t="s">
        <v>130</v>
      </c>
      <c r="BG649" t="s">
        <v>6453</v>
      </c>
      <c r="BH649" t="s">
        <v>833</v>
      </c>
      <c r="BI649">
        <v>2</v>
      </c>
      <c r="BJ649">
        <v>2</v>
      </c>
      <c r="BK649" s="1">
        <v>45658</v>
      </c>
      <c r="BL649" s="1">
        <v>46022</v>
      </c>
      <c r="BM649" s="1">
        <v>45658</v>
      </c>
      <c r="BN649" s="1">
        <v>46022</v>
      </c>
      <c r="BO649">
        <v>35</v>
      </c>
      <c r="BP649">
        <v>0</v>
      </c>
      <c r="BQ649">
        <v>7</v>
      </c>
      <c r="BR649">
        <v>7</v>
      </c>
      <c r="BS649">
        <v>7</v>
      </c>
      <c r="BT649">
        <v>7</v>
      </c>
      <c r="BU649">
        <v>7</v>
      </c>
      <c r="BV649">
        <v>0</v>
      </c>
      <c r="BW649" t="str">
        <f>"8:00 AM"</f>
        <v>8:00 AM</v>
      </c>
      <c r="BX649" t="str">
        <f>"4:00 PM"</f>
        <v>4:00 PM</v>
      </c>
      <c r="BY649" t="s">
        <v>133</v>
      </c>
      <c r="BZ649">
        <v>0</v>
      </c>
      <c r="CA649">
        <v>3</v>
      </c>
      <c r="CB649" t="s">
        <v>117</v>
      </c>
      <c r="CD649" s="2" t="s">
        <v>10937</v>
      </c>
      <c r="CE649" t="s">
        <v>10938</v>
      </c>
      <c r="CG649" t="s">
        <v>248</v>
      </c>
      <c r="CH649" t="s">
        <v>121</v>
      </c>
      <c r="CI649" s="6">
        <v>96951</v>
      </c>
      <c r="CJ649" s="10">
        <v>7.77</v>
      </c>
      <c r="CK649" s="10">
        <v>7.77</v>
      </c>
      <c r="CL649" s="10">
        <v>11.65</v>
      </c>
      <c r="CM649" s="10">
        <v>11.65</v>
      </c>
      <c r="CN649" t="s">
        <v>137</v>
      </c>
      <c r="CO649" t="s">
        <v>4059</v>
      </c>
      <c r="CP649" t="s">
        <v>138</v>
      </c>
      <c r="CR649" t="s">
        <v>117</v>
      </c>
      <c r="CS649" t="s">
        <v>139</v>
      </c>
      <c r="CT649" t="s">
        <v>140</v>
      </c>
      <c r="CU649" t="s">
        <v>139</v>
      </c>
      <c r="CV649" t="s">
        <v>140</v>
      </c>
      <c r="CW649" t="s">
        <v>139</v>
      </c>
      <c r="CX649" t="s">
        <v>140</v>
      </c>
      <c r="CY649" t="s">
        <v>10939</v>
      </c>
      <c r="CZ649" s="8">
        <v>16702347898</v>
      </c>
      <c r="DA649" t="s">
        <v>4055</v>
      </c>
      <c r="DB649" t="s">
        <v>164</v>
      </c>
      <c r="DC649" t="s">
        <v>139</v>
      </c>
      <c r="DD649" t="s">
        <v>139</v>
      </c>
    </row>
    <row r="650" spans="1:114" ht="15" customHeight="1" x14ac:dyDescent="0.35">
      <c r="A650" t="s">
        <v>17030</v>
      </c>
      <c r="B650" t="s">
        <v>144</v>
      </c>
      <c r="C650" s="1">
        <v>45542</v>
      </c>
      <c r="D650" s="1">
        <v>45603</v>
      </c>
      <c r="E650" t="s">
        <v>116</v>
      </c>
      <c r="F650" s="1">
        <v>45645</v>
      </c>
      <c r="G650" t="s">
        <v>117</v>
      </c>
      <c r="H650" t="s">
        <v>117</v>
      </c>
      <c r="I650" t="s">
        <v>117</v>
      </c>
      <c r="J650" t="s">
        <v>625</v>
      </c>
      <c r="L650" t="s">
        <v>633</v>
      </c>
      <c r="M650" t="s">
        <v>634</v>
      </c>
      <c r="N650" t="s">
        <v>136</v>
      </c>
      <c r="O650" t="s">
        <v>121</v>
      </c>
      <c r="P650" s="6">
        <v>96950</v>
      </c>
      <c r="Q650" t="s">
        <v>122</v>
      </c>
      <c r="S650" s="8">
        <v>16702368202</v>
      </c>
      <c r="T650">
        <v>3554</v>
      </c>
      <c r="U650" t="s">
        <v>628</v>
      </c>
      <c r="V650">
        <v>62211</v>
      </c>
      <c r="W650" t="s">
        <v>124</v>
      </c>
      <c r="Y650" t="s">
        <v>629</v>
      </c>
      <c r="Z650" t="s">
        <v>630</v>
      </c>
      <c r="AA650" t="s">
        <v>631</v>
      </c>
      <c r="AB650" t="s">
        <v>632</v>
      </c>
      <c r="AC650" t="s">
        <v>633</v>
      </c>
      <c r="AD650" t="s">
        <v>634</v>
      </c>
      <c r="AE650" t="s">
        <v>136</v>
      </c>
      <c r="AF650" t="s">
        <v>121</v>
      </c>
      <c r="AG650" s="6">
        <v>96950</v>
      </c>
      <c r="AH650" t="s">
        <v>122</v>
      </c>
      <c r="AJ650" s="8">
        <v>16702368202</v>
      </c>
      <c r="AK650">
        <v>3554</v>
      </c>
      <c r="AL650" t="s">
        <v>635</v>
      </c>
      <c r="BE650" t="str">
        <f>"29-2031.00"</f>
        <v>29-2031.00</v>
      </c>
      <c r="BF650" t="s">
        <v>6569</v>
      </c>
      <c r="BG650" t="s">
        <v>6570</v>
      </c>
      <c r="BH650" t="s">
        <v>6571</v>
      </c>
      <c r="BI650">
        <v>1</v>
      </c>
      <c r="BJ650">
        <v>1</v>
      </c>
      <c r="BK650" s="1">
        <v>45647</v>
      </c>
      <c r="BL650" s="1">
        <v>46011</v>
      </c>
      <c r="BM650" s="1">
        <v>45647</v>
      </c>
      <c r="BN650" s="1">
        <v>46011</v>
      </c>
      <c r="BO650">
        <v>40</v>
      </c>
      <c r="BP650">
        <v>0</v>
      </c>
      <c r="BQ650">
        <v>8</v>
      </c>
      <c r="BR650">
        <v>8</v>
      </c>
      <c r="BS650">
        <v>8</v>
      </c>
      <c r="BT650">
        <v>8</v>
      </c>
      <c r="BU650">
        <v>8</v>
      </c>
      <c r="BV650">
        <v>0</v>
      </c>
      <c r="BW650" t="str">
        <f>"7:30 AM"</f>
        <v>7:30 AM</v>
      </c>
      <c r="BX650" t="str">
        <f>"4:30 PM"</f>
        <v>4:30 PM</v>
      </c>
      <c r="BY650" t="s">
        <v>459</v>
      </c>
      <c r="BZ650">
        <v>0</v>
      </c>
      <c r="CA650">
        <v>24</v>
      </c>
      <c r="CB650" t="s">
        <v>117</v>
      </c>
      <c r="CD650" s="2" t="s">
        <v>6572</v>
      </c>
      <c r="CE650" t="s">
        <v>633</v>
      </c>
      <c r="CF650" t="s">
        <v>634</v>
      </c>
      <c r="CG650" t="s">
        <v>136</v>
      </c>
      <c r="CH650" t="s">
        <v>121</v>
      </c>
      <c r="CI650" s="6">
        <v>96950</v>
      </c>
      <c r="CJ650" s="10">
        <v>15.02</v>
      </c>
      <c r="CL650" s="10">
        <v>22.53</v>
      </c>
      <c r="CN650" t="s">
        <v>137</v>
      </c>
      <c r="CO650" t="s">
        <v>3381</v>
      </c>
      <c r="CP650" t="s">
        <v>138</v>
      </c>
      <c r="CR650" t="s">
        <v>117</v>
      </c>
      <c r="CS650" t="s">
        <v>139</v>
      </c>
      <c r="CT650" t="s">
        <v>140</v>
      </c>
      <c r="CU650" t="s">
        <v>139</v>
      </c>
      <c r="CV650" t="s">
        <v>140</v>
      </c>
      <c r="CW650" t="s">
        <v>140</v>
      </c>
      <c r="CX650" t="s">
        <v>140</v>
      </c>
      <c r="CY650" t="s">
        <v>17031</v>
      </c>
      <c r="CZ650" s="8">
        <v>16702368202</v>
      </c>
      <c r="DA650" t="s">
        <v>642</v>
      </c>
      <c r="DB650" t="s">
        <v>3383</v>
      </c>
      <c r="DC650" t="s">
        <v>139</v>
      </c>
      <c r="DD650" t="s">
        <v>117</v>
      </c>
      <c r="DE650" t="s">
        <v>644</v>
      </c>
      <c r="DF650" t="s">
        <v>645</v>
      </c>
      <c r="DG650" t="s">
        <v>127</v>
      </c>
      <c r="DH650" t="s">
        <v>628</v>
      </c>
      <c r="DI650" t="s">
        <v>625</v>
      </c>
      <c r="DJ650" t="s">
        <v>646</v>
      </c>
    </row>
    <row r="651" spans="1:114" ht="15" customHeight="1" x14ac:dyDescent="0.35">
      <c r="A651" t="s">
        <v>14405</v>
      </c>
      <c r="B651" t="s">
        <v>144</v>
      </c>
      <c r="C651" s="1">
        <v>45545</v>
      </c>
      <c r="D651" s="1">
        <v>45603</v>
      </c>
      <c r="E651" t="s">
        <v>211</v>
      </c>
      <c r="G651" t="s">
        <v>117</v>
      </c>
      <c r="H651" t="s">
        <v>117</v>
      </c>
      <c r="I651" t="s">
        <v>117</v>
      </c>
      <c r="J651" t="s">
        <v>1502</v>
      </c>
      <c r="K651" t="s">
        <v>6618</v>
      </c>
      <c r="L651" t="s">
        <v>550</v>
      </c>
      <c r="M651" t="s">
        <v>1504</v>
      </c>
      <c r="N651" t="s">
        <v>551</v>
      </c>
      <c r="O651" t="s">
        <v>121</v>
      </c>
      <c r="P651" s="6">
        <v>96952</v>
      </c>
      <c r="Q651" t="s">
        <v>122</v>
      </c>
      <c r="S651" s="8">
        <v>16704334428</v>
      </c>
      <c r="U651" t="s">
        <v>1505</v>
      </c>
      <c r="V651">
        <v>457110</v>
      </c>
      <c r="W651" t="s">
        <v>124</v>
      </c>
      <c r="Y651" t="s">
        <v>1506</v>
      </c>
      <c r="Z651" t="s">
        <v>1507</v>
      </c>
      <c r="AA651" t="s">
        <v>1508</v>
      </c>
      <c r="AB651" t="s">
        <v>632</v>
      </c>
      <c r="AC651" t="s">
        <v>550</v>
      </c>
      <c r="AD651" t="s">
        <v>1504</v>
      </c>
      <c r="AE651" t="s">
        <v>551</v>
      </c>
      <c r="AF651" t="s">
        <v>121</v>
      </c>
      <c r="AG651" s="6">
        <v>96952</v>
      </c>
      <c r="AH651" t="s">
        <v>122</v>
      </c>
      <c r="AJ651" s="8">
        <v>16709894711</v>
      </c>
      <c r="AL651" t="s">
        <v>1509</v>
      </c>
      <c r="BE651" t="str">
        <f>"43-3031.00"</f>
        <v>43-3031.00</v>
      </c>
      <c r="BF651" t="s">
        <v>357</v>
      </c>
      <c r="BG651" t="s">
        <v>14406</v>
      </c>
      <c r="BH651" t="s">
        <v>2279</v>
      </c>
      <c r="BI651">
        <v>2</v>
      </c>
      <c r="BJ651">
        <v>2</v>
      </c>
      <c r="BK651" s="1">
        <v>45658</v>
      </c>
      <c r="BL651" s="1">
        <v>46022</v>
      </c>
      <c r="BM651" s="1">
        <v>45658</v>
      </c>
      <c r="BN651" s="1">
        <v>46022</v>
      </c>
      <c r="BO651">
        <v>40</v>
      </c>
      <c r="BP651">
        <v>0</v>
      </c>
      <c r="BQ651">
        <v>8</v>
      </c>
      <c r="BR651">
        <v>8</v>
      </c>
      <c r="BS651">
        <v>8</v>
      </c>
      <c r="BT651">
        <v>8</v>
      </c>
      <c r="BU651">
        <v>8</v>
      </c>
      <c r="BV651">
        <v>0</v>
      </c>
      <c r="BW651" t="str">
        <f>"7:30 AM"</f>
        <v>7:30 AM</v>
      </c>
      <c r="BX651" t="str">
        <f>"4:30 PM"</f>
        <v>4:30 PM</v>
      </c>
      <c r="BY651" t="s">
        <v>159</v>
      </c>
      <c r="BZ651">
        <v>0</v>
      </c>
      <c r="CA651">
        <v>24</v>
      </c>
      <c r="CB651" t="s">
        <v>117</v>
      </c>
      <c r="CD651" t="s">
        <v>14407</v>
      </c>
      <c r="CE651" t="s">
        <v>14408</v>
      </c>
      <c r="CF651" t="s">
        <v>1504</v>
      </c>
      <c r="CG651" t="s">
        <v>551</v>
      </c>
      <c r="CH651" t="s">
        <v>121</v>
      </c>
      <c r="CI651" s="6">
        <v>96952</v>
      </c>
      <c r="CJ651" s="10">
        <v>12.28</v>
      </c>
      <c r="CK651" s="10">
        <v>12.28</v>
      </c>
      <c r="CL651" s="10">
        <v>18.420000000000002</v>
      </c>
      <c r="CM651" s="10">
        <v>18.420000000000002</v>
      </c>
      <c r="CN651" t="s">
        <v>137</v>
      </c>
      <c r="CP651" t="s">
        <v>138</v>
      </c>
      <c r="CR651" t="s">
        <v>117</v>
      </c>
      <c r="CS651" t="s">
        <v>139</v>
      </c>
      <c r="CT651" t="s">
        <v>140</v>
      </c>
      <c r="CU651" t="s">
        <v>139</v>
      </c>
      <c r="CV651" t="s">
        <v>140</v>
      </c>
      <c r="CW651" t="s">
        <v>139</v>
      </c>
      <c r="CX651" t="s">
        <v>140</v>
      </c>
      <c r="CY651" t="s">
        <v>8512</v>
      </c>
      <c r="CZ651" s="8">
        <v>16704334428</v>
      </c>
      <c r="DA651" t="s">
        <v>1509</v>
      </c>
      <c r="DB651" t="s">
        <v>140</v>
      </c>
      <c r="DC651" t="s">
        <v>139</v>
      </c>
      <c r="DD651" t="s">
        <v>117</v>
      </c>
    </row>
    <row r="652" spans="1:114" ht="15" customHeight="1" x14ac:dyDescent="0.35">
      <c r="A652" t="s">
        <v>6522</v>
      </c>
      <c r="B652" t="s">
        <v>144</v>
      </c>
      <c r="C652" s="1">
        <v>45469</v>
      </c>
      <c r="D652" s="1">
        <v>45604</v>
      </c>
      <c r="E652" t="s">
        <v>211</v>
      </c>
      <c r="G652" t="s">
        <v>117</v>
      </c>
      <c r="H652" t="s">
        <v>117</v>
      </c>
      <c r="I652" t="s">
        <v>117</v>
      </c>
      <c r="J652" t="s">
        <v>3570</v>
      </c>
      <c r="L652" t="s">
        <v>3571</v>
      </c>
      <c r="M652" t="s">
        <v>3572</v>
      </c>
      <c r="N652" t="s">
        <v>120</v>
      </c>
      <c r="O652" t="s">
        <v>121</v>
      </c>
      <c r="P652" s="6">
        <v>96950</v>
      </c>
      <c r="Q652" t="s">
        <v>122</v>
      </c>
      <c r="S652" s="8">
        <v>16702355009</v>
      </c>
      <c r="U652" t="s">
        <v>971</v>
      </c>
      <c r="V652">
        <v>561311</v>
      </c>
      <c r="W652" t="s">
        <v>150</v>
      </c>
      <c r="X652" t="s">
        <v>139</v>
      </c>
      <c r="Y652" t="s">
        <v>972</v>
      </c>
      <c r="Z652" t="s">
        <v>973</v>
      </c>
      <c r="AA652" t="s">
        <v>974</v>
      </c>
      <c r="AB652" t="s">
        <v>975</v>
      </c>
      <c r="AC652" t="s">
        <v>3573</v>
      </c>
      <c r="AD652" t="s">
        <v>3572</v>
      </c>
      <c r="AE652" t="s">
        <v>120</v>
      </c>
      <c r="AF652" t="s">
        <v>121</v>
      </c>
      <c r="AG652" s="6">
        <v>96950</v>
      </c>
      <c r="AH652" t="s">
        <v>122</v>
      </c>
      <c r="AJ652" s="8">
        <v>16702355009</v>
      </c>
      <c r="AL652" t="s">
        <v>977</v>
      </c>
      <c r="BE652" t="str">
        <f>"49-9071.00"</f>
        <v>49-9071.00</v>
      </c>
      <c r="BF652" t="s">
        <v>156</v>
      </c>
      <c r="BG652" t="s">
        <v>6523</v>
      </c>
      <c r="BH652" t="s">
        <v>6306</v>
      </c>
      <c r="BI652">
        <v>10</v>
      </c>
      <c r="BJ652">
        <v>10</v>
      </c>
      <c r="BK652" s="1">
        <v>45566</v>
      </c>
      <c r="BL652" s="1">
        <v>45930</v>
      </c>
      <c r="BM652" s="1">
        <v>45604</v>
      </c>
      <c r="BN652" s="1">
        <v>45930</v>
      </c>
      <c r="BO652">
        <v>35</v>
      </c>
      <c r="BP652">
        <v>0</v>
      </c>
      <c r="BQ652">
        <v>7</v>
      </c>
      <c r="BR652">
        <v>7</v>
      </c>
      <c r="BS652">
        <v>7</v>
      </c>
      <c r="BT652">
        <v>7</v>
      </c>
      <c r="BU652">
        <v>7</v>
      </c>
      <c r="BV652">
        <v>0</v>
      </c>
      <c r="BW652" t="str">
        <f>"9:00 AM"</f>
        <v>9:00 AM</v>
      </c>
      <c r="BX652" t="str">
        <f>"5:00 PM"</f>
        <v>5:00 PM</v>
      </c>
      <c r="BY652" t="s">
        <v>159</v>
      </c>
      <c r="BZ652">
        <v>0</v>
      </c>
      <c r="CA652">
        <v>24</v>
      </c>
      <c r="CB652" t="s">
        <v>117</v>
      </c>
      <c r="CD652" t="s">
        <v>6524</v>
      </c>
      <c r="CE652" t="s">
        <v>6525</v>
      </c>
      <c r="CF652" t="s">
        <v>3572</v>
      </c>
      <c r="CG652" t="s">
        <v>120</v>
      </c>
      <c r="CH652" t="s">
        <v>121</v>
      </c>
      <c r="CI652" s="6">
        <v>96950</v>
      </c>
      <c r="CJ652" s="10">
        <v>9.5399999999999991</v>
      </c>
      <c r="CK652" s="10">
        <v>9.5399999999999991</v>
      </c>
      <c r="CL652" s="10">
        <v>14.31</v>
      </c>
      <c r="CM652" s="10">
        <v>14.31</v>
      </c>
      <c r="CN652" t="s">
        <v>1375</v>
      </c>
      <c r="CO652" t="s">
        <v>2428</v>
      </c>
      <c r="CP652" t="s">
        <v>138</v>
      </c>
      <c r="CR652" t="s">
        <v>117</v>
      </c>
      <c r="CS652" t="s">
        <v>139</v>
      </c>
      <c r="CT652" t="s">
        <v>140</v>
      </c>
      <c r="CU652" t="s">
        <v>139</v>
      </c>
      <c r="CV652" t="s">
        <v>140</v>
      </c>
      <c r="CW652" t="s">
        <v>139</v>
      </c>
      <c r="CX652" t="s">
        <v>140</v>
      </c>
      <c r="CY652" t="s">
        <v>6311</v>
      </c>
      <c r="CZ652" s="8">
        <v>16702355009</v>
      </c>
      <c r="DA652" t="s">
        <v>977</v>
      </c>
      <c r="DB652" t="s">
        <v>140</v>
      </c>
      <c r="DC652" t="s">
        <v>139</v>
      </c>
      <c r="DD652" t="s">
        <v>139</v>
      </c>
    </row>
    <row r="653" spans="1:114" ht="15" customHeight="1" x14ac:dyDescent="0.35">
      <c r="A653" t="s">
        <v>14163</v>
      </c>
      <c r="B653" t="s">
        <v>144</v>
      </c>
      <c r="C653" s="1">
        <v>45497</v>
      </c>
      <c r="D653" s="1">
        <v>45604</v>
      </c>
      <c r="E653" t="s">
        <v>116</v>
      </c>
      <c r="F653" s="1">
        <v>45625</v>
      </c>
      <c r="G653" t="s">
        <v>117</v>
      </c>
      <c r="H653" t="s">
        <v>117</v>
      </c>
      <c r="I653" t="s">
        <v>117</v>
      </c>
      <c r="J653" t="s">
        <v>6792</v>
      </c>
      <c r="L653" t="s">
        <v>6793</v>
      </c>
      <c r="M653" t="s">
        <v>6794</v>
      </c>
      <c r="N653" t="s">
        <v>1143</v>
      </c>
      <c r="O653" t="s">
        <v>121</v>
      </c>
      <c r="P653" s="6">
        <v>96952</v>
      </c>
      <c r="Q653" t="s">
        <v>122</v>
      </c>
      <c r="S653" s="8">
        <v>16702850520</v>
      </c>
      <c r="U653" t="s">
        <v>6795</v>
      </c>
      <c r="V653">
        <v>334210</v>
      </c>
      <c r="W653" t="s">
        <v>124</v>
      </c>
      <c r="Y653" t="s">
        <v>6796</v>
      </c>
      <c r="Z653" t="s">
        <v>6797</v>
      </c>
      <c r="AA653" t="s">
        <v>6798</v>
      </c>
      <c r="AB653" t="s">
        <v>6799</v>
      </c>
      <c r="AC653" t="s">
        <v>6793</v>
      </c>
      <c r="AD653" t="s">
        <v>6794</v>
      </c>
      <c r="AE653" t="s">
        <v>1143</v>
      </c>
      <c r="AF653" t="s">
        <v>121</v>
      </c>
      <c r="AG653" s="6">
        <v>96952</v>
      </c>
      <c r="AH653" t="s">
        <v>122</v>
      </c>
      <c r="AJ653" s="8">
        <v>16702345080</v>
      </c>
      <c r="AL653" t="s">
        <v>6800</v>
      </c>
      <c r="AM653" t="s">
        <v>717</v>
      </c>
      <c r="AN653" t="s">
        <v>2207</v>
      </c>
      <c r="AO653" t="s">
        <v>2208</v>
      </c>
      <c r="AP653" t="s">
        <v>1561</v>
      </c>
      <c r="AQ653" t="s">
        <v>2209</v>
      </c>
      <c r="AR653" t="s">
        <v>6975</v>
      </c>
      <c r="AS653" t="s">
        <v>120</v>
      </c>
      <c r="AT653" t="s">
        <v>121</v>
      </c>
      <c r="AU653" s="6">
        <v>96950</v>
      </c>
      <c r="AV653" t="s">
        <v>122</v>
      </c>
      <c r="AX653" s="8">
        <v>16702330081</v>
      </c>
      <c r="AZ653" t="s">
        <v>2211</v>
      </c>
      <c r="BA653" t="s">
        <v>2212</v>
      </c>
      <c r="BB653" t="s">
        <v>2213</v>
      </c>
      <c r="BC653" t="s">
        <v>121</v>
      </c>
      <c r="BD653" t="s">
        <v>2214</v>
      </c>
      <c r="BE653" t="str">
        <f>"49-2021.00"</f>
        <v>49-2021.00</v>
      </c>
      <c r="BF653" t="s">
        <v>6802</v>
      </c>
      <c r="BG653" t="s">
        <v>6976</v>
      </c>
      <c r="BH653" t="s">
        <v>6804</v>
      </c>
      <c r="BI653">
        <v>1</v>
      </c>
      <c r="BJ653">
        <v>1</v>
      </c>
      <c r="BK653" s="1">
        <v>45627</v>
      </c>
      <c r="BL653" s="1">
        <v>45991</v>
      </c>
      <c r="BM653" s="1">
        <v>45627</v>
      </c>
      <c r="BN653" s="1">
        <v>45991</v>
      </c>
      <c r="BO653">
        <v>40</v>
      </c>
      <c r="BP653">
        <v>0</v>
      </c>
      <c r="BQ653">
        <v>8</v>
      </c>
      <c r="BR653">
        <v>8</v>
      </c>
      <c r="BS653">
        <v>8</v>
      </c>
      <c r="BT653">
        <v>8</v>
      </c>
      <c r="BU653">
        <v>8</v>
      </c>
      <c r="BV653">
        <v>0</v>
      </c>
      <c r="BW653" t="str">
        <f>"7:00 AM"</f>
        <v>7:00 AM</v>
      </c>
      <c r="BX653" t="str">
        <f>"4:00 PM"</f>
        <v>4:00 PM</v>
      </c>
      <c r="BY653" t="s">
        <v>459</v>
      </c>
      <c r="BZ653">
        <v>0</v>
      </c>
      <c r="CA653">
        <v>24</v>
      </c>
      <c r="CB653" t="s">
        <v>117</v>
      </c>
      <c r="CD653" t="s">
        <v>6805</v>
      </c>
      <c r="CE653" t="s">
        <v>6793</v>
      </c>
      <c r="CF653" t="s">
        <v>6794</v>
      </c>
      <c r="CG653" t="s">
        <v>1143</v>
      </c>
      <c r="CH653" t="s">
        <v>121</v>
      </c>
      <c r="CI653" s="6">
        <v>96952</v>
      </c>
      <c r="CJ653" s="10">
        <v>19.27</v>
      </c>
      <c r="CK653" s="10">
        <v>19.27</v>
      </c>
      <c r="CL653" s="10">
        <v>28.91</v>
      </c>
      <c r="CM653" s="10">
        <v>28.91</v>
      </c>
      <c r="CN653" t="s">
        <v>137</v>
      </c>
      <c r="CP653" t="s">
        <v>138</v>
      </c>
      <c r="CR653" t="s">
        <v>117</v>
      </c>
      <c r="CS653" t="s">
        <v>139</v>
      </c>
      <c r="CT653" t="s">
        <v>140</v>
      </c>
      <c r="CU653" t="s">
        <v>139</v>
      </c>
      <c r="CV653" t="s">
        <v>140</v>
      </c>
      <c r="CW653" t="s">
        <v>139</v>
      </c>
      <c r="CX653" t="s">
        <v>140</v>
      </c>
      <c r="CY653" t="s">
        <v>14164</v>
      </c>
      <c r="CZ653" s="8">
        <v>16702345080</v>
      </c>
      <c r="DA653" t="s">
        <v>6800</v>
      </c>
      <c r="DB653" t="s">
        <v>140</v>
      </c>
      <c r="DC653" t="s">
        <v>139</v>
      </c>
      <c r="DD653" t="s">
        <v>117</v>
      </c>
      <c r="DE653" t="s">
        <v>2207</v>
      </c>
      <c r="DF653" t="s">
        <v>2208</v>
      </c>
      <c r="DG653" t="s">
        <v>2718</v>
      </c>
      <c r="DH653" t="s">
        <v>2213</v>
      </c>
      <c r="DI653" t="s">
        <v>2212</v>
      </c>
      <c r="DJ653" t="s">
        <v>2211</v>
      </c>
    </row>
    <row r="654" spans="1:114" ht="15" customHeight="1" x14ac:dyDescent="0.35">
      <c r="A654" t="s">
        <v>3401</v>
      </c>
      <c r="B654" t="s">
        <v>166</v>
      </c>
      <c r="C654" s="1">
        <v>45497</v>
      </c>
      <c r="D654" s="1">
        <v>45604</v>
      </c>
      <c r="E654" t="s">
        <v>116</v>
      </c>
      <c r="F654" s="1">
        <v>45564</v>
      </c>
      <c r="G654" t="s">
        <v>139</v>
      </c>
      <c r="H654" t="s">
        <v>117</v>
      </c>
      <c r="I654" t="s">
        <v>117</v>
      </c>
      <c r="J654" t="s">
        <v>3402</v>
      </c>
      <c r="K654" t="s">
        <v>3403</v>
      </c>
      <c r="L654" t="s">
        <v>3404</v>
      </c>
      <c r="N654" t="s">
        <v>136</v>
      </c>
      <c r="O654" t="s">
        <v>121</v>
      </c>
      <c r="P654" s="6">
        <v>96950</v>
      </c>
      <c r="Q654" t="s">
        <v>122</v>
      </c>
      <c r="S654" s="8">
        <v>16702352276</v>
      </c>
      <c r="U654" t="s">
        <v>3405</v>
      </c>
      <c r="V654">
        <v>459310</v>
      </c>
      <c r="W654" t="s">
        <v>124</v>
      </c>
      <c r="Y654" t="s">
        <v>3406</v>
      </c>
      <c r="Z654" t="s">
        <v>3407</v>
      </c>
      <c r="AA654" t="s">
        <v>3408</v>
      </c>
      <c r="AB654" t="s">
        <v>2539</v>
      </c>
      <c r="AC654" t="s">
        <v>3409</v>
      </c>
      <c r="AE654" t="s">
        <v>136</v>
      </c>
      <c r="AF654" t="s">
        <v>121</v>
      </c>
      <c r="AG654" s="6">
        <v>96950</v>
      </c>
      <c r="AH654" t="s">
        <v>122</v>
      </c>
      <c r="AJ654" s="8">
        <v>16702352276</v>
      </c>
      <c r="AL654" t="s">
        <v>3410</v>
      </c>
      <c r="BE654" t="str">
        <f>"53-3031.00"</f>
        <v>53-3031.00</v>
      </c>
      <c r="BF654" t="s">
        <v>406</v>
      </c>
      <c r="BG654" t="s">
        <v>3411</v>
      </c>
      <c r="BH654" t="s">
        <v>408</v>
      </c>
      <c r="BI654">
        <v>1</v>
      </c>
      <c r="BK654" s="1">
        <v>45566</v>
      </c>
      <c r="BL654" s="1">
        <v>46660</v>
      </c>
      <c r="BO654">
        <v>35</v>
      </c>
      <c r="BP654">
        <v>0</v>
      </c>
      <c r="BQ654">
        <v>7</v>
      </c>
      <c r="BR654">
        <v>7</v>
      </c>
      <c r="BS654">
        <v>7</v>
      </c>
      <c r="BT654">
        <v>7</v>
      </c>
      <c r="BU654">
        <v>7</v>
      </c>
      <c r="BV654">
        <v>0</v>
      </c>
      <c r="BW654" t="str">
        <f>"9:00 AM"</f>
        <v>9:00 AM</v>
      </c>
      <c r="BX654" t="str">
        <f>"5:00 PM"</f>
        <v>5:00 PM</v>
      </c>
      <c r="BY654" t="s">
        <v>159</v>
      </c>
      <c r="BZ654">
        <v>0</v>
      </c>
      <c r="CA654">
        <v>12</v>
      </c>
      <c r="CB654" t="s">
        <v>117</v>
      </c>
      <c r="CD654" t="s">
        <v>3412</v>
      </c>
      <c r="CE654" t="s">
        <v>3404</v>
      </c>
      <c r="CG654" t="s">
        <v>136</v>
      </c>
      <c r="CH654" t="s">
        <v>121</v>
      </c>
      <c r="CI654" s="6">
        <v>96950</v>
      </c>
      <c r="CJ654" s="10">
        <v>8.34</v>
      </c>
      <c r="CK654" s="10">
        <v>8.34</v>
      </c>
      <c r="CL654" s="10">
        <v>12.51</v>
      </c>
      <c r="CM654" s="10">
        <v>12.51</v>
      </c>
      <c r="CN654" t="s">
        <v>137</v>
      </c>
      <c r="CO654" t="s">
        <v>164</v>
      </c>
      <c r="CP654" t="s">
        <v>138</v>
      </c>
      <c r="CR654" t="s">
        <v>117</v>
      </c>
      <c r="CS654" t="s">
        <v>139</v>
      </c>
      <c r="CT654" t="s">
        <v>140</v>
      </c>
      <c r="CU654" t="s">
        <v>139</v>
      </c>
      <c r="CV654" t="s">
        <v>140</v>
      </c>
      <c r="CW654" t="s">
        <v>139</v>
      </c>
      <c r="CX654" t="s">
        <v>140</v>
      </c>
      <c r="CY654" t="s">
        <v>3413</v>
      </c>
      <c r="CZ654" s="8">
        <v>16702352276</v>
      </c>
      <c r="DA654" t="s">
        <v>3410</v>
      </c>
      <c r="DB654" t="s">
        <v>140</v>
      </c>
      <c r="DC654" t="s">
        <v>139</v>
      </c>
      <c r="DD654" t="s">
        <v>117</v>
      </c>
    </row>
    <row r="655" spans="1:114" ht="15" customHeight="1" x14ac:dyDescent="0.35">
      <c r="A655" t="s">
        <v>14362</v>
      </c>
      <c r="B655" t="s">
        <v>166</v>
      </c>
      <c r="C655" s="1">
        <v>45505</v>
      </c>
      <c r="D655" s="1">
        <v>45604</v>
      </c>
      <c r="E655" t="s">
        <v>211</v>
      </c>
      <c r="G655" t="s">
        <v>117</v>
      </c>
      <c r="H655" t="s">
        <v>117</v>
      </c>
      <c r="I655" t="s">
        <v>117</v>
      </c>
      <c r="J655" t="s">
        <v>3930</v>
      </c>
      <c r="K655" t="s">
        <v>3931</v>
      </c>
      <c r="L655" t="s">
        <v>253</v>
      </c>
      <c r="N655" t="s">
        <v>248</v>
      </c>
      <c r="O655" t="s">
        <v>121</v>
      </c>
      <c r="P655" s="6">
        <v>96951</v>
      </c>
      <c r="Q655" t="s">
        <v>122</v>
      </c>
      <c r="S655" s="8">
        <v>16705320350</v>
      </c>
      <c r="U655" t="s">
        <v>3932</v>
      </c>
      <c r="V655">
        <v>445110</v>
      </c>
      <c r="W655" t="s">
        <v>124</v>
      </c>
      <c r="Y655" t="s">
        <v>250</v>
      </c>
      <c r="Z655" t="s">
        <v>251</v>
      </c>
      <c r="AA655" t="s">
        <v>252</v>
      </c>
      <c r="AB655" t="s">
        <v>524</v>
      </c>
      <c r="AC655" t="s">
        <v>253</v>
      </c>
      <c r="AE655" t="s">
        <v>248</v>
      </c>
      <c r="AF655" t="s">
        <v>121</v>
      </c>
      <c r="AG655" s="6">
        <v>96951</v>
      </c>
      <c r="AH655" t="s">
        <v>122</v>
      </c>
      <c r="AJ655" s="8">
        <v>16705320350</v>
      </c>
      <c r="AL655" t="s">
        <v>3933</v>
      </c>
      <c r="BE655" t="str">
        <f>"51-9198.00"</f>
        <v>51-9198.00</v>
      </c>
      <c r="BF655" t="s">
        <v>1393</v>
      </c>
      <c r="BG655" t="s">
        <v>14363</v>
      </c>
      <c r="BH655" t="s">
        <v>3935</v>
      </c>
      <c r="BI655">
        <v>3</v>
      </c>
      <c r="BK655" s="1">
        <v>45597</v>
      </c>
      <c r="BL655" s="1">
        <v>45961</v>
      </c>
      <c r="BO655">
        <v>40</v>
      </c>
      <c r="BP655">
        <v>0</v>
      </c>
      <c r="BQ655">
        <v>7</v>
      </c>
      <c r="BR655">
        <v>7</v>
      </c>
      <c r="BS655">
        <v>7</v>
      </c>
      <c r="BT655">
        <v>7</v>
      </c>
      <c r="BU655">
        <v>7</v>
      </c>
      <c r="BV655">
        <v>5</v>
      </c>
      <c r="BW655" t="str">
        <f>"8:00 AM"</f>
        <v>8:00 AM</v>
      </c>
      <c r="BX655" t="str">
        <f>"4:00 PM"</f>
        <v>4:00 PM</v>
      </c>
      <c r="BY655" t="s">
        <v>133</v>
      </c>
      <c r="BZ655">
        <v>0</v>
      </c>
      <c r="CA655">
        <v>3</v>
      </c>
      <c r="CB655" t="s">
        <v>117</v>
      </c>
      <c r="CD655" t="s">
        <v>14364</v>
      </c>
      <c r="CE655" t="s">
        <v>1321</v>
      </c>
      <c r="CG655" t="s">
        <v>248</v>
      </c>
      <c r="CH655" t="s">
        <v>121</v>
      </c>
      <c r="CI655" s="6">
        <v>96951</v>
      </c>
      <c r="CJ655" s="10">
        <v>7.95</v>
      </c>
      <c r="CK655" s="10">
        <v>7.95</v>
      </c>
      <c r="CL655" s="10">
        <v>11.93</v>
      </c>
      <c r="CM655" s="10">
        <v>11.93</v>
      </c>
      <c r="CN655" t="s">
        <v>137</v>
      </c>
      <c r="CO655" t="s">
        <v>140</v>
      </c>
      <c r="CP655" t="s">
        <v>138</v>
      </c>
      <c r="CR655" t="s">
        <v>117</v>
      </c>
      <c r="CS655" t="s">
        <v>139</v>
      </c>
      <c r="CT655" t="s">
        <v>140</v>
      </c>
      <c r="CU655" t="s">
        <v>139</v>
      </c>
      <c r="CV655" t="s">
        <v>140</v>
      </c>
      <c r="CW655" t="s">
        <v>139</v>
      </c>
      <c r="CX655" t="s">
        <v>140</v>
      </c>
      <c r="CY655" t="s">
        <v>539</v>
      </c>
      <c r="CZ655" s="8">
        <v>16705320350</v>
      </c>
      <c r="DA655" t="s">
        <v>3933</v>
      </c>
      <c r="DB655" t="s">
        <v>140</v>
      </c>
      <c r="DC655" t="s">
        <v>139</v>
      </c>
      <c r="DD655" t="s">
        <v>117</v>
      </c>
    </row>
    <row r="656" spans="1:114" ht="15" customHeight="1" x14ac:dyDescent="0.35">
      <c r="A656" t="s">
        <v>15795</v>
      </c>
      <c r="B656" t="s">
        <v>144</v>
      </c>
      <c r="C656" s="1">
        <v>45525</v>
      </c>
      <c r="D656" s="1">
        <v>45604</v>
      </c>
      <c r="E656" t="s">
        <v>116</v>
      </c>
      <c r="F656" s="1">
        <v>45655</v>
      </c>
      <c r="G656" t="s">
        <v>117</v>
      </c>
      <c r="H656" t="s">
        <v>117</v>
      </c>
      <c r="I656" t="s">
        <v>117</v>
      </c>
      <c r="J656" t="s">
        <v>954</v>
      </c>
      <c r="K656" t="s">
        <v>955</v>
      </c>
      <c r="L656" t="s">
        <v>3154</v>
      </c>
      <c r="M656" t="s">
        <v>957</v>
      </c>
      <c r="N656" t="s">
        <v>120</v>
      </c>
      <c r="O656" t="s">
        <v>121</v>
      </c>
      <c r="P656" s="6">
        <v>96950</v>
      </c>
      <c r="Q656" t="s">
        <v>122</v>
      </c>
      <c r="S656" s="8">
        <v>16702336927</v>
      </c>
      <c r="U656" t="s">
        <v>958</v>
      </c>
      <c r="V656">
        <v>23622</v>
      </c>
      <c r="W656" t="s">
        <v>124</v>
      </c>
      <c r="Y656" t="s">
        <v>959</v>
      </c>
      <c r="Z656" t="s">
        <v>960</v>
      </c>
      <c r="AA656" t="s">
        <v>961</v>
      </c>
      <c r="AB656" t="s">
        <v>128</v>
      </c>
      <c r="AC656" t="s">
        <v>3154</v>
      </c>
      <c r="AE656" t="s">
        <v>120</v>
      </c>
      <c r="AF656" t="s">
        <v>121</v>
      </c>
      <c r="AG656" s="6">
        <v>96950</v>
      </c>
      <c r="AH656" t="s">
        <v>122</v>
      </c>
      <c r="AJ656" s="8">
        <v>16702336927</v>
      </c>
      <c r="AL656" t="s">
        <v>967</v>
      </c>
      <c r="BE656" t="str">
        <f>"17-3011.00"</f>
        <v>17-3011.00</v>
      </c>
      <c r="BF656" t="s">
        <v>1589</v>
      </c>
      <c r="BG656" t="s">
        <v>3189</v>
      </c>
      <c r="BH656" t="s">
        <v>3152</v>
      </c>
      <c r="BI656">
        <v>5</v>
      </c>
      <c r="BJ656">
        <v>5</v>
      </c>
      <c r="BK656" s="1">
        <v>45657</v>
      </c>
      <c r="BL656" s="1">
        <v>46021</v>
      </c>
      <c r="BM656" s="1">
        <v>45657</v>
      </c>
      <c r="BN656" s="1">
        <v>46021</v>
      </c>
      <c r="BO656">
        <v>40</v>
      </c>
      <c r="BP656">
        <v>0</v>
      </c>
      <c r="BQ656">
        <v>8</v>
      </c>
      <c r="BR656">
        <v>8</v>
      </c>
      <c r="BS656">
        <v>8</v>
      </c>
      <c r="BT656">
        <v>8</v>
      </c>
      <c r="BU656">
        <v>8</v>
      </c>
      <c r="BV656">
        <v>0</v>
      </c>
      <c r="BW656" t="str">
        <f>"8:00 AM"</f>
        <v>8:00 AM</v>
      </c>
      <c r="BX656" t="str">
        <f>"5:00 PM"</f>
        <v>5:00 PM</v>
      </c>
      <c r="BY656" t="s">
        <v>459</v>
      </c>
      <c r="BZ656">
        <v>0</v>
      </c>
      <c r="CA656">
        <v>24</v>
      </c>
      <c r="CB656" t="s">
        <v>117</v>
      </c>
      <c r="CD656" s="2" t="s">
        <v>15796</v>
      </c>
      <c r="CE656" t="s">
        <v>3154</v>
      </c>
      <c r="CF656" t="s">
        <v>957</v>
      </c>
      <c r="CG656" t="s">
        <v>120</v>
      </c>
      <c r="CH656" t="s">
        <v>121</v>
      </c>
      <c r="CI656" s="6">
        <v>96950</v>
      </c>
      <c r="CJ656" s="10">
        <v>16.18</v>
      </c>
      <c r="CK656" s="10">
        <v>16.18</v>
      </c>
      <c r="CL656" s="10">
        <v>0</v>
      </c>
      <c r="CM656" s="10">
        <v>0</v>
      </c>
      <c r="CN656" t="s">
        <v>137</v>
      </c>
      <c r="CP656" t="s">
        <v>138</v>
      </c>
      <c r="CR656" t="s">
        <v>117</v>
      </c>
      <c r="CS656" t="s">
        <v>139</v>
      </c>
      <c r="CT656" t="s">
        <v>140</v>
      </c>
      <c r="CU656" t="s">
        <v>140</v>
      </c>
      <c r="CV656" t="s">
        <v>140</v>
      </c>
      <c r="CW656" t="s">
        <v>139</v>
      </c>
      <c r="CX656" t="s">
        <v>140</v>
      </c>
      <c r="CY656" t="s">
        <v>966</v>
      </c>
      <c r="CZ656" s="8">
        <v>16702336927</v>
      </c>
      <c r="DA656" t="s">
        <v>967</v>
      </c>
      <c r="DB656" t="s">
        <v>140</v>
      </c>
      <c r="DC656" t="s">
        <v>139</v>
      </c>
      <c r="DD656" t="s">
        <v>117</v>
      </c>
    </row>
    <row r="657" spans="1:114" ht="15" customHeight="1" x14ac:dyDescent="0.35">
      <c r="A657" t="s">
        <v>14461</v>
      </c>
      <c r="B657" t="s">
        <v>144</v>
      </c>
      <c r="C657" s="1">
        <v>45525</v>
      </c>
      <c r="D657" s="1">
        <v>45604</v>
      </c>
      <c r="E657" t="s">
        <v>116</v>
      </c>
      <c r="F657" s="1">
        <v>45701</v>
      </c>
      <c r="G657" t="s">
        <v>117</v>
      </c>
      <c r="H657" t="s">
        <v>117</v>
      </c>
      <c r="I657" t="s">
        <v>117</v>
      </c>
      <c r="J657" t="s">
        <v>295</v>
      </c>
      <c r="K657" t="s">
        <v>7307</v>
      </c>
      <c r="L657" t="s">
        <v>2834</v>
      </c>
      <c r="N657" t="s">
        <v>136</v>
      </c>
      <c r="O657" t="s">
        <v>121</v>
      </c>
      <c r="P657" s="6">
        <v>96950</v>
      </c>
      <c r="Q657" t="s">
        <v>122</v>
      </c>
      <c r="S657" s="8">
        <v>16702356129</v>
      </c>
      <c r="U657" t="s">
        <v>299</v>
      </c>
      <c r="V657">
        <v>56132</v>
      </c>
      <c r="W657" t="s">
        <v>124</v>
      </c>
      <c r="Y657" t="s">
        <v>300</v>
      </c>
      <c r="Z657" t="s">
        <v>301</v>
      </c>
      <c r="AA657" t="s">
        <v>2835</v>
      </c>
      <c r="AB657" t="s">
        <v>1198</v>
      </c>
      <c r="AC657" t="s">
        <v>2834</v>
      </c>
      <c r="AE657" t="s">
        <v>136</v>
      </c>
      <c r="AF657" t="s">
        <v>121</v>
      </c>
      <c r="AG657" s="6">
        <v>96950</v>
      </c>
      <c r="AH657" t="s">
        <v>122</v>
      </c>
      <c r="AJ657" s="8">
        <v>16702356129</v>
      </c>
      <c r="AL657" t="s">
        <v>303</v>
      </c>
      <c r="BE657" t="str">
        <f>"37-2012.00"</f>
        <v>37-2012.00</v>
      </c>
      <c r="BF657" t="s">
        <v>130</v>
      </c>
      <c r="BG657" t="s">
        <v>14462</v>
      </c>
      <c r="BH657" t="s">
        <v>5324</v>
      </c>
      <c r="BI657">
        <v>10</v>
      </c>
      <c r="BJ657">
        <v>10</v>
      </c>
      <c r="BK657" s="1">
        <v>45703</v>
      </c>
      <c r="BL657" s="1">
        <v>46067</v>
      </c>
      <c r="BM657" s="1">
        <v>45703</v>
      </c>
      <c r="BN657" s="1">
        <v>46067</v>
      </c>
      <c r="BO657">
        <v>35</v>
      </c>
      <c r="BP657">
        <v>0</v>
      </c>
      <c r="BQ657">
        <v>7</v>
      </c>
      <c r="BR657">
        <v>7</v>
      </c>
      <c r="BS657">
        <v>7</v>
      </c>
      <c r="BT657">
        <v>7</v>
      </c>
      <c r="BU657">
        <v>7</v>
      </c>
      <c r="BV657">
        <v>0</v>
      </c>
      <c r="BW657" t="str">
        <f>"8:00 AM"</f>
        <v>8:00 AM</v>
      </c>
      <c r="BX657" t="str">
        <f>"4:00 PM"</f>
        <v>4:00 PM</v>
      </c>
      <c r="BY657" t="s">
        <v>133</v>
      </c>
      <c r="BZ657">
        <v>0</v>
      </c>
      <c r="CA657">
        <v>3</v>
      </c>
      <c r="CB657" t="s">
        <v>117</v>
      </c>
      <c r="CD657" t="s">
        <v>14463</v>
      </c>
      <c r="CE657" t="s">
        <v>2839</v>
      </c>
      <c r="CF657" t="s">
        <v>2840</v>
      </c>
      <c r="CG657" t="s">
        <v>136</v>
      </c>
      <c r="CH657" t="s">
        <v>121</v>
      </c>
      <c r="CI657" s="6">
        <v>96950</v>
      </c>
      <c r="CJ657" s="10">
        <v>7.77</v>
      </c>
      <c r="CK657" s="10">
        <v>7.77</v>
      </c>
      <c r="CL657" s="10">
        <v>11.65</v>
      </c>
      <c r="CM657" s="10">
        <v>11.65</v>
      </c>
      <c r="CN657" t="s">
        <v>137</v>
      </c>
      <c r="CP657" t="s">
        <v>138</v>
      </c>
      <c r="CR657" t="s">
        <v>117</v>
      </c>
      <c r="CS657" t="s">
        <v>139</v>
      </c>
      <c r="CT657" t="s">
        <v>140</v>
      </c>
      <c r="CU657" t="s">
        <v>139</v>
      </c>
      <c r="CV657" t="s">
        <v>140</v>
      </c>
      <c r="CW657" t="s">
        <v>139</v>
      </c>
      <c r="CX657" t="s">
        <v>140</v>
      </c>
      <c r="CY657" t="s">
        <v>308</v>
      </c>
      <c r="CZ657" s="8">
        <v>16702356129</v>
      </c>
      <c r="DA657" t="s">
        <v>303</v>
      </c>
      <c r="DB657" t="s">
        <v>309</v>
      </c>
      <c r="DC657" t="s">
        <v>139</v>
      </c>
      <c r="DD657" t="s">
        <v>117</v>
      </c>
    </row>
    <row r="658" spans="1:114" ht="15" customHeight="1" x14ac:dyDescent="0.35">
      <c r="A658" t="s">
        <v>6324</v>
      </c>
      <c r="B658" t="s">
        <v>166</v>
      </c>
      <c r="C658" s="1">
        <v>45526</v>
      </c>
      <c r="D658" s="1">
        <v>45604</v>
      </c>
      <c r="E658" t="s">
        <v>211</v>
      </c>
      <c r="G658" t="s">
        <v>117</v>
      </c>
      <c r="H658" t="s">
        <v>117</v>
      </c>
      <c r="I658" t="s">
        <v>117</v>
      </c>
      <c r="J658" t="s">
        <v>6325</v>
      </c>
      <c r="K658" t="s">
        <v>6326</v>
      </c>
      <c r="L658" t="s">
        <v>3356</v>
      </c>
      <c r="M658" t="s">
        <v>3357</v>
      </c>
      <c r="N658" t="s">
        <v>136</v>
      </c>
      <c r="O658" t="s">
        <v>121</v>
      </c>
      <c r="P658" s="6">
        <v>96950</v>
      </c>
      <c r="Q658" t="s">
        <v>122</v>
      </c>
      <c r="S658" s="8">
        <v>16702358000</v>
      </c>
      <c r="U658" t="s">
        <v>3358</v>
      </c>
      <c r="V658">
        <v>561520</v>
      </c>
      <c r="W658" t="s">
        <v>124</v>
      </c>
      <c r="Y658" t="s">
        <v>2999</v>
      </c>
      <c r="Z658" t="s">
        <v>3359</v>
      </c>
      <c r="AB658" t="s">
        <v>1160</v>
      </c>
      <c r="AC658" t="s">
        <v>3356</v>
      </c>
      <c r="AD658" t="s">
        <v>3357</v>
      </c>
      <c r="AE658" t="s">
        <v>136</v>
      </c>
      <c r="AF658" t="s">
        <v>121</v>
      </c>
      <c r="AG658" s="6">
        <v>96950</v>
      </c>
      <c r="AH658" t="s">
        <v>122</v>
      </c>
      <c r="AJ658" s="8">
        <v>16702358000</v>
      </c>
      <c r="AL658" t="s">
        <v>3360</v>
      </c>
      <c r="BE658" t="str">
        <f>"39-7011.00"</f>
        <v>39-7011.00</v>
      </c>
      <c r="BF658" t="s">
        <v>1985</v>
      </c>
      <c r="BG658" t="s">
        <v>6327</v>
      </c>
      <c r="BH658" t="s">
        <v>3349</v>
      </c>
      <c r="BI658">
        <v>5</v>
      </c>
      <c r="BK658" s="1">
        <v>45566</v>
      </c>
      <c r="BL658" s="1">
        <v>45930</v>
      </c>
      <c r="BO658">
        <v>35</v>
      </c>
      <c r="BP658">
        <v>7</v>
      </c>
      <c r="BQ658">
        <v>0</v>
      </c>
      <c r="BR658">
        <v>0</v>
      </c>
      <c r="BS658">
        <v>7</v>
      </c>
      <c r="BT658">
        <v>7</v>
      </c>
      <c r="BU658">
        <v>7</v>
      </c>
      <c r="BV658">
        <v>7</v>
      </c>
      <c r="BW658" t="str">
        <f>"9:00 AM"</f>
        <v>9:00 AM</v>
      </c>
      <c r="BX658" t="str">
        <f>"5:00 PM"</f>
        <v>5:00 PM</v>
      </c>
      <c r="BY658" t="s">
        <v>159</v>
      </c>
      <c r="BZ658">
        <v>0</v>
      </c>
      <c r="CA658">
        <v>24</v>
      </c>
      <c r="CB658" t="s">
        <v>117</v>
      </c>
      <c r="CD658" s="2" t="s">
        <v>6328</v>
      </c>
      <c r="CE658" t="s">
        <v>3356</v>
      </c>
      <c r="CF658" t="s">
        <v>3357</v>
      </c>
      <c r="CG658" t="s">
        <v>136</v>
      </c>
      <c r="CH658" t="s">
        <v>121</v>
      </c>
      <c r="CI658" s="6">
        <v>96950</v>
      </c>
      <c r="CJ658" s="10">
        <v>10.43</v>
      </c>
      <c r="CK658" s="10">
        <v>10.43</v>
      </c>
      <c r="CL658" s="10">
        <v>15.64</v>
      </c>
      <c r="CM658" s="10">
        <v>15.64</v>
      </c>
      <c r="CN658" t="s">
        <v>137</v>
      </c>
      <c r="CO658" t="s">
        <v>162</v>
      </c>
      <c r="CP658" t="s">
        <v>138</v>
      </c>
      <c r="CR658" t="s">
        <v>117</v>
      </c>
      <c r="CS658" t="s">
        <v>139</v>
      </c>
      <c r="CT658" t="s">
        <v>140</v>
      </c>
      <c r="CU658" t="s">
        <v>139</v>
      </c>
      <c r="CV658" t="s">
        <v>140</v>
      </c>
      <c r="CW658" t="s">
        <v>139</v>
      </c>
      <c r="CX658" t="s">
        <v>140</v>
      </c>
      <c r="CY658" t="s">
        <v>3023</v>
      </c>
      <c r="CZ658" s="8">
        <v>16702358000</v>
      </c>
      <c r="DA658" t="s">
        <v>3360</v>
      </c>
      <c r="DB658" t="s">
        <v>140</v>
      </c>
      <c r="DC658" t="s">
        <v>139</v>
      </c>
      <c r="DD658" t="s">
        <v>117</v>
      </c>
    </row>
    <row r="659" spans="1:114" ht="15" customHeight="1" x14ac:dyDescent="0.35">
      <c r="A659" t="s">
        <v>6838</v>
      </c>
      <c r="B659" t="s">
        <v>144</v>
      </c>
      <c r="C659" s="1">
        <v>45537</v>
      </c>
      <c r="D659" s="1">
        <v>45604</v>
      </c>
      <c r="E659" t="s">
        <v>116</v>
      </c>
      <c r="F659" s="1">
        <v>45564</v>
      </c>
      <c r="G659" t="s">
        <v>117</v>
      </c>
      <c r="H659" t="s">
        <v>117</v>
      </c>
      <c r="I659" t="s">
        <v>117</v>
      </c>
      <c r="J659" t="s">
        <v>6839</v>
      </c>
      <c r="K659" t="s">
        <v>6839</v>
      </c>
      <c r="L659" t="s">
        <v>6840</v>
      </c>
      <c r="M659" t="s">
        <v>5832</v>
      </c>
      <c r="N659" t="s">
        <v>136</v>
      </c>
      <c r="O659" t="s">
        <v>121</v>
      </c>
      <c r="P659" s="6">
        <v>96950</v>
      </c>
      <c r="Q659" t="s">
        <v>122</v>
      </c>
      <c r="S659" s="8">
        <v>16702356622</v>
      </c>
      <c r="U659" t="s">
        <v>5826</v>
      </c>
      <c r="V659">
        <v>236115</v>
      </c>
      <c r="W659" t="s">
        <v>124</v>
      </c>
      <c r="Y659" t="s">
        <v>5827</v>
      </c>
      <c r="Z659" t="s">
        <v>5828</v>
      </c>
      <c r="AA659" t="s">
        <v>5829</v>
      </c>
      <c r="AB659" t="s">
        <v>6841</v>
      </c>
      <c r="AC659" t="s">
        <v>5831</v>
      </c>
      <c r="AD659" t="s">
        <v>5832</v>
      </c>
      <c r="AE659" t="s">
        <v>136</v>
      </c>
      <c r="AF659" t="s">
        <v>121</v>
      </c>
      <c r="AG659" s="6">
        <v>96950</v>
      </c>
      <c r="AH659" t="s">
        <v>122</v>
      </c>
      <c r="AJ659" s="8">
        <v>16702356622</v>
      </c>
      <c r="AL659" t="s">
        <v>5833</v>
      </c>
      <c r="BE659" t="str">
        <f>"13-2011.00"</f>
        <v>13-2011.00</v>
      </c>
      <c r="BF659" t="s">
        <v>934</v>
      </c>
      <c r="BG659" t="s">
        <v>6842</v>
      </c>
      <c r="BH659" t="s">
        <v>936</v>
      </c>
      <c r="BI659">
        <v>1</v>
      </c>
      <c r="BJ659">
        <v>1</v>
      </c>
      <c r="BK659" s="1">
        <v>45566</v>
      </c>
      <c r="BL659" s="1">
        <v>45930</v>
      </c>
      <c r="BM659" s="1">
        <v>45604</v>
      </c>
      <c r="BN659" s="1">
        <v>45930</v>
      </c>
      <c r="BO659">
        <v>40</v>
      </c>
      <c r="BP659">
        <v>0</v>
      </c>
      <c r="BQ659">
        <v>8</v>
      </c>
      <c r="BR659">
        <v>8</v>
      </c>
      <c r="BS659">
        <v>8</v>
      </c>
      <c r="BT659">
        <v>8</v>
      </c>
      <c r="BU659">
        <v>8</v>
      </c>
      <c r="BV659">
        <v>0</v>
      </c>
      <c r="BW659" t="str">
        <f>"8:00 AM"</f>
        <v>8:00 AM</v>
      </c>
      <c r="BX659" t="str">
        <f>"5:00 PM"</f>
        <v>5:00 PM</v>
      </c>
      <c r="BY659" t="s">
        <v>588</v>
      </c>
      <c r="BZ659">
        <v>0</v>
      </c>
      <c r="CA659">
        <v>6</v>
      </c>
      <c r="CB659" t="s">
        <v>117</v>
      </c>
      <c r="CD659" t="s">
        <v>6843</v>
      </c>
      <c r="CE659" t="s">
        <v>4877</v>
      </c>
      <c r="CG659" t="s">
        <v>136</v>
      </c>
      <c r="CH659" t="s">
        <v>121</v>
      </c>
      <c r="CI659" s="6">
        <v>96950</v>
      </c>
      <c r="CJ659" s="10">
        <v>17.48</v>
      </c>
      <c r="CK659" s="10">
        <v>17.48</v>
      </c>
      <c r="CL659" s="10">
        <v>26.22</v>
      </c>
      <c r="CM659" s="10">
        <v>26.22</v>
      </c>
      <c r="CN659" t="s">
        <v>137</v>
      </c>
      <c r="CO659" t="s">
        <v>133</v>
      </c>
      <c r="CP659" t="s">
        <v>209</v>
      </c>
      <c r="CR659" t="s">
        <v>117</v>
      </c>
      <c r="CS659" t="s">
        <v>139</v>
      </c>
      <c r="CT659" t="s">
        <v>139</v>
      </c>
      <c r="CU659" t="s">
        <v>139</v>
      </c>
      <c r="CV659" t="s">
        <v>140</v>
      </c>
      <c r="CW659" t="s">
        <v>139</v>
      </c>
      <c r="CX659" t="s">
        <v>139</v>
      </c>
      <c r="CY659" s="2" t="s">
        <v>6844</v>
      </c>
      <c r="CZ659" s="8">
        <v>16702356622</v>
      </c>
      <c r="DA659" t="s">
        <v>5833</v>
      </c>
      <c r="DB659" t="s">
        <v>140</v>
      </c>
      <c r="DC659" t="s">
        <v>139</v>
      </c>
      <c r="DD659" t="s">
        <v>117</v>
      </c>
    </row>
    <row r="660" spans="1:114" ht="15" customHeight="1" x14ac:dyDescent="0.35">
      <c r="A660" t="s">
        <v>3601</v>
      </c>
      <c r="B660" t="s">
        <v>144</v>
      </c>
      <c r="C660" s="1">
        <v>45537</v>
      </c>
      <c r="D660" s="1">
        <v>45604</v>
      </c>
      <c r="E660" t="s">
        <v>116</v>
      </c>
      <c r="F660" s="1">
        <v>45687</v>
      </c>
      <c r="G660" t="s">
        <v>117</v>
      </c>
      <c r="H660" t="s">
        <v>117</v>
      </c>
      <c r="I660" t="s">
        <v>117</v>
      </c>
      <c r="J660" t="s">
        <v>2589</v>
      </c>
      <c r="K660" t="s">
        <v>140</v>
      </c>
      <c r="L660" t="s">
        <v>2590</v>
      </c>
      <c r="M660" t="s">
        <v>2591</v>
      </c>
      <c r="N660" t="s">
        <v>551</v>
      </c>
      <c r="O660" t="s">
        <v>121</v>
      </c>
      <c r="P660" s="6">
        <v>96952</v>
      </c>
      <c r="Q660" t="s">
        <v>122</v>
      </c>
      <c r="R660" t="s">
        <v>140</v>
      </c>
      <c r="S660" s="8">
        <v>16704339989</v>
      </c>
      <c r="U660" t="s">
        <v>2592</v>
      </c>
      <c r="V660">
        <v>481111</v>
      </c>
      <c r="W660" t="s">
        <v>124</v>
      </c>
      <c r="Y660" t="s">
        <v>2593</v>
      </c>
      <c r="Z660" t="s">
        <v>2594</v>
      </c>
      <c r="AA660" t="s">
        <v>2595</v>
      </c>
      <c r="AB660" t="s">
        <v>205</v>
      </c>
      <c r="AC660" t="s">
        <v>2590</v>
      </c>
      <c r="AD660" t="s">
        <v>2591</v>
      </c>
      <c r="AE660" t="s">
        <v>551</v>
      </c>
      <c r="AF660" t="s">
        <v>121</v>
      </c>
      <c r="AG660" s="6">
        <v>96952</v>
      </c>
      <c r="AH660" t="s">
        <v>122</v>
      </c>
      <c r="AJ660" s="8">
        <v>16704339989</v>
      </c>
      <c r="AL660" t="s">
        <v>2596</v>
      </c>
      <c r="BE660" t="str">
        <f>"37-2011.00"</f>
        <v>37-2011.00</v>
      </c>
      <c r="BF660" t="s">
        <v>701</v>
      </c>
      <c r="BG660" t="s">
        <v>3602</v>
      </c>
      <c r="BH660" t="s">
        <v>3603</v>
      </c>
      <c r="BI660">
        <v>1</v>
      </c>
      <c r="BJ660">
        <v>1</v>
      </c>
      <c r="BK660" s="1">
        <v>45689</v>
      </c>
      <c r="BL660" s="1">
        <v>46053</v>
      </c>
      <c r="BM660" s="1">
        <v>45689</v>
      </c>
      <c r="BN660" s="1">
        <v>46053</v>
      </c>
      <c r="BO660">
        <v>40</v>
      </c>
      <c r="BP660">
        <v>0</v>
      </c>
      <c r="BQ660">
        <v>8</v>
      </c>
      <c r="BR660">
        <v>8</v>
      </c>
      <c r="BS660">
        <v>8</v>
      </c>
      <c r="BT660">
        <v>8</v>
      </c>
      <c r="BU660">
        <v>8</v>
      </c>
      <c r="BV660">
        <v>0</v>
      </c>
      <c r="BW660" t="str">
        <f>"8:00 AM"</f>
        <v>8:00 AM</v>
      </c>
      <c r="BX660" t="str">
        <f>"5:00 PM"</f>
        <v>5:00 PM</v>
      </c>
      <c r="BY660" t="s">
        <v>133</v>
      </c>
      <c r="BZ660">
        <v>0</v>
      </c>
      <c r="CA660">
        <v>12</v>
      </c>
      <c r="CB660" t="s">
        <v>117</v>
      </c>
      <c r="CD660" t="s">
        <v>3604</v>
      </c>
      <c r="CE660" t="s">
        <v>2590</v>
      </c>
      <c r="CF660" t="s">
        <v>2591</v>
      </c>
      <c r="CG660" t="s">
        <v>551</v>
      </c>
      <c r="CH660" t="s">
        <v>121</v>
      </c>
      <c r="CI660" s="6">
        <v>96952</v>
      </c>
      <c r="CJ660" s="10">
        <v>8.2899999999999991</v>
      </c>
      <c r="CK660" s="10">
        <v>8.3000000000000007</v>
      </c>
      <c r="CL660" s="10">
        <v>0</v>
      </c>
      <c r="CM660" s="10">
        <v>0</v>
      </c>
      <c r="CN660" t="s">
        <v>137</v>
      </c>
      <c r="CO660" t="s">
        <v>140</v>
      </c>
      <c r="CP660" t="s">
        <v>138</v>
      </c>
      <c r="CR660" t="s">
        <v>117</v>
      </c>
      <c r="CS660" t="s">
        <v>139</v>
      </c>
      <c r="CT660" t="s">
        <v>140</v>
      </c>
      <c r="CU660" t="s">
        <v>140</v>
      </c>
      <c r="CV660" t="s">
        <v>139</v>
      </c>
      <c r="CW660" t="s">
        <v>139</v>
      </c>
      <c r="CX660" t="s">
        <v>140</v>
      </c>
      <c r="CY660" t="s">
        <v>2601</v>
      </c>
      <c r="CZ660" s="8">
        <v>16704339989</v>
      </c>
      <c r="DA660" t="s">
        <v>2602</v>
      </c>
      <c r="DB660" t="s">
        <v>140</v>
      </c>
      <c r="DC660" t="s">
        <v>139</v>
      </c>
      <c r="DD660" t="s">
        <v>117</v>
      </c>
    </row>
    <row r="661" spans="1:114" ht="15" customHeight="1" x14ac:dyDescent="0.35">
      <c r="A661" t="s">
        <v>8869</v>
      </c>
      <c r="B661" t="s">
        <v>294</v>
      </c>
      <c r="C661" s="1">
        <v>45539</v>
      </c>
      <c r="D661" s="1">
        <v>45604</v>
      </c>
      <c r="E661" t="s">
        <v>116</v>
      </c>
      <c r="F661" s="1">
        <v>45650</v>
      </c>
      <c r="G661" t="s">
        <v>117</v>
      </c>
      <c r="H661" t="s">
        <v>117</v>
      </c>
      <c r="I661" t="s">
        <v>117</v>
      </c>
      <c r="J661" t="s">
        <v>1556</v>
      </c>
      <c r="K661" t="s">
        <v>1557</v>
      </c>
      <c r="L661" t="s">
        <v>1558</v>
      </c>
      <c r="M661" t="s">
        <v>1559</v>
      </c>
      <c r="N661" t="s">
        <v>120</v>
      </c>
      <c r="O661" t="s">
        <v>121</v>
      </c>
      <c r="P661" s="6">
        <v>96950</v>
      </c>
      <c r="Q661" t="s">
        <v>122</v>
      </c>
      <c r="S661" s="8">
        <v>16703223311</v>
      </c>
      <c r="T661">
        <v>4504</v>
      </c>
      <c r="U661" t="s">
        <v>1560</v>
      </c>
      <c r="V661">
        <v>72111</v>
      </c>
      <c r="W661" t="s">
        <v>124</v>
      </c>
      <c r="Y661" t="s">
        <v>1561</v>
      </c>
      <c r="Z661" t="s">
        <v>1562</v>
      </c>
      <c r="AB661" t="s">
        <v>1563</v>
      </c>
      <c r="AC661" t="s">
        <v>1558</v>
      </c>
      <c r="AD661" t="s">
        <v>1559</v>
      </c>
      <c r="AE661" t="s">
        <v>120</v>
      </c>
      <c r="AF661" t="s">
        <v>121</v>
      </c>
      <c r="AG661" s="6">
        <v>96950</v>
      </c>
      <c r="AH661" t="s">
        <v>122</v>
      </c>
      <c r="AJ661" s="8">
        <v>16703223311</v>
      </c>
      <c r="AK661">
        <v>4506</v>
      </c>
      <c r="AL661" t="s">
        <v>1564</v>
      </c>
      <c r="BE661" t="str">
        <f>"35-2014.00"</f>
        <v>35-2014.00</v>
      </c>
      <c r="BF661" t="s">
        <v>191</v>
      </c>
      <c r="BG661" t="s">
        <v>6991</v>
      </c>
      <c r="BH661" t="s">
        <v>313</v>
      </c>
      <c r="BI661">
        <v>18</v>
      </c>
      <c r="BJ661">
        <v>17</v>
      </c>
      <c r="BK661" s="1">
        <v>45652</v>
      </c>
      <c r="BL661" s="1">
        <v>46016</v>
      </c>
      <c r="BM661" s="1">
        <v>45652</v>
      </c>
      <c r="BN661" s="1">
        <v>46016</v>
      </c>
      <c r="BO661">
        <v>35</v>
      </c>
      <c r="BP661">
        <v>0</v>
      </c>
      <c r="BQ661">
        <v>7</v>
      </c>
      <c r="BR661">
        <v>7</v>
      </c>
      <c r="BS661">
        <v>7</v>
      </c>
      <c r="BT661">
        <v>7</v>
      </c>
      <c r="BU661">
        <v>7</v>
      </c>
      <c r="BV661">
        <v>0</v>
      </c>
      <c r="BW661" t="str">
        <f>"8:00 AM"</f>
        <v>8:00 AM</v>
      </c>
      <c r="BX661" t="str">
        <f>"5:00 PM"</f>
        <v>5:00 PM</v>
      </c>
      <c r="BY661" t="s">
        <v>133</v>
      </c>
      <c r="BZ661">
        <v>0</v>
      </c>
      <c r="CA661">
        <v>6</v>
      </c>
      <c r="CB661" t="s">
        <v>117</v>
      </c>
      <c r="CD661" s="2" t="s">
        <v>6992</v>
      </c>
      <c r="CE661" t="s">
        <v>1558</v>
      </c>
      <c r="CF661" t="s">
        <v>1559</v>
      </c>
      <c r="CG661" t="s">
        <v>120</v>
      </c>
      <c r="CH661" t="s">
        <v>121</v>
      </c>
      <c r="CI661" s="6">
        <v>96950</v>
      </c>
      <c r="CJ661" s="10">
        <v>8.83</v>
      </c>
      <c r="CK661" s="10">
        <v>11.59</v>
      </c>
      <c r="CL661" s="10">
        <v>13.25</v>
      </c>
      <c r="CM661" s="10">
        <v>17.39</v>
      </c>
      <c r="CN661" t="s">
        <v>137</v>
      </c>
      <c r="CO661" t="s">
        <v>1569</v>
      </c>
      <c r="CP661" t="s">
        <v>138</v>
      </c>
      <c r="CR661" t="s">
        <v>117</v>
      </c>
      <c r="CS661" t="s">
        <v>139</v>
      </c>
      <c r="CT661" t="s">
        <v>140</v>
      </c>
      <c r="CU661" t="s">
        <v>139</v>
      </c>
      <c r="CV661" t="s">
        <v>140</v>
      </c>
      <c r="CW661" t="s">
        <v>139</v>
      </c>
      <c r="CX661" t="s">
        <v>139</v>
      </c>
      <c r="CY661" s="2" t="s">
        <v>8870</v>
      </c>
      <c r="CZ661" s="8">
        <v>16703223311</v>
      </c>
      <c r="DA661" t="s">
        <v>1571</v>
      </c>
      <c r="DB661" t="s">
        <v>1572</v>
      </c>
      <c r="DC661" t="s">
        <v>139</v>
      </c>
      <c r="DD661" t="s">
        <v>117</v>
      </c>
      <c r="DE661" t="s">
        <v>1573</v>
      </c>
      <c r="DF661" t="s">
        <v>1574</v>
      </c>
      <c r="DG661" t="s">
        <v>1108</v>
      </c>
      <c r="DH661" t="s">
        <v>1560</v>
      </c>
      <c r="DI661" t="s">
        <v>1575</v>
      </c>
      <c r="DJ661" t="s">
        <v>1576</v>
      </c>
    </row>
    <row r="662" spans="1:114" ht="15" customHeight="1" x14ac:dyDescent="0.35">
      <c r="A662" t="s">
        <v>8832</v>
      </c>
      <c r="B662" t="s">
        <v>144</v>
      </c>
      <c r="C662" s="1">
        <v>45539</v>
      </c>
      <c r="D662" s="1">
        <v>45604</v>
      </c>
      <c r="E662" t="s">
        <v>116</v>
      </c>
      <c r="F662" s="1">
        <v>45656</v>
      </c>
      <c r="G662" t="s">
        <v>117</v>
      </c>
      <c r="H662" t="s">
        <v>117</v>
      </c>
      <c r="I662" t="s">
        <v>117</v>
      </c>
      <c r="J662" t="s">
        <v>625</v>
      </c>
      <c r="L662" t="s">
        <v>633</v>
      </c>
      <c r="M662" t="s">
        <v>634</v>
      </c>
      <c r="N662" t="s">
        <v>136</v>
      </c>
      <c r="O662" t="s">
        <v>121</v>
      </c>
      <c r="P662" s="6">
        <v>96950</v>
      </c>
      <c r="Q662" t="s">
        <v>122</v>
      </c>
      <c r="S662" s="8">
        <v>16702368202</v>
      </c>
      <c r="T662">
        <v>3554</v>
      </c>
      <c r="U662" t="s">
        <v>628</v>
      </c>
      <c r="V662">
        <v>62211</v>
      </c>
      <c r="W662" t="s">
        <v>124</v>
      </c>
      <c r="Y662" t="s">
        <v>629</v>
      </c>
      <c r="Z662" t="s">
        <v>630</v>
      </c>
      <c r="AA662" t="s">
        <v>631</v>
      </c>
      <c r="AB662" t="s">
        <v>632</v>
      </c>
      <c r="AC662" t="s">
        <v>633</v>
      </c>
      <c r="AD662" t="s">
        <v>634</v>
      </c>
      <c r="AE662" t="s">
        <v>136</v>
      </c>
      <c r="AF662" t="s">
        <v>121</v>
      </c>
      <c r="AG662" s="6">
        <v>96950</v>
      </c>
      <c r="AH662" t="s">
        <v>122</v>
      </c>
      <c r="AJ662" s="8">
        <v>16702368202</v>
      </c>
      <c r="AK662">
        <v>3554</v>
      </c>
      <c r="AL662" t="s">
        <v>635</v>
      </c>
      <c r="BE662" t="str">
        <f>"29-1141.00"</f>
        <v>29-1141.00</v>
      </c>
      <c r="BF662" t="s">
        <v>1534</v>
      </c>
      <c r="BG662" t="s">
        <v>1535</v>
      </c>
      <c r="BH662" t="s">
        <v>1534</v>
      </c>
      <c r="BI662">
        <v>2</v>
      </c>
      <c r="BJ662">
        <v>2</v>
      </c>
      <c r="BK662" s="1">
        <v>45658</v>
      </c>
      <c r="BL662" s="1">
        <v>46022</v>
      </c>
      <c r="BM662" s="1">
        <v>45658</v>
      </c>
      <c r="BN662" s="1">
        <v>46022</v>
      </c>
      <c r="BO662">
        <v>40</v>
      </c>
      <c r="BP662">
        <v>12</v>
      </c>
      <c r="BQ662">
        <v>12</v>
      </c>
      <c r="BR662">
        <v>12</v>
      </c>
      <c r="BS662">
        <v>4</v>
      </c>
      <c r="BT662">
        <v>0</v>
      </c>
      <c r="BU662">
        <v>0</v>
      </c>
      <c r="BV662">
        <v>0</v>
      </c>
      <c r="BW662" t="str">
        <f>"7:30 AM"</f>
        <v>7:30 AM</v>
      </c>
      <c r="BX662" t="str">
        <f>"7:30 PM"</f>
        <v>7:30 PM</v>
      </c>
      <c r="BY662" t="s">
        <v>459</v>
      </c>
      <c r="BZ662">
        <v>0</v>
      </c>
      <c r="CA662">
        <v>0</v>
      </c>
      <c r="CB662" t="s">
        <v>117</v>
      </c>
      <c r="CD662" s="2" t="s">
        <v>7191</v>
      </c>
      <c r="CE662" t="s">
        <v>633</v>
      </c>
      <c r="CF662" t="s">
        <v>634</v>
      </c>
      <c r="CG662" t="s">
        <v>136</v>
      </c>
      <c r="CH662" t="s">
        <v>121</v>
      </c>
      <c r="CI662" s="6">
        <v>96950</v>
      </c>
      <c r="CJ662" s="10">
        <v>22.22</v>
      </c>
      <c r="CK662" s="10">
        <v>32.9</v>
      </c>
      <c r="CN662" t="s">
        <v>137</v>
      </c>
      <c r="CO662" t="s">
        <v>3381</v>
      </c>
      <c r="CP662" t="s">
        <v>138</v>
      </c>
      <c r="CR662" t="s">
        <v>139</v>
      </c>
      <c r="CS662" t="s">
        <v>139</v>
      </c>
      <c r="CT662" t="s">
        <v>140</v>
      </c>
      <c r="CU662" t="s">
        <v>140</v>
      </c>
      <c r="CV662" t="s">
        <v>140</v>
      </c>
      <c r="CW662" t="s">
        <v>139</v>
      </c>
      <c r="CX662" t="s">
        <v>140</v>
      </c>
      <c r="CY662" t="s">
        <v>3382</v>
      </c>
      <c r="CZ662" s="8">
        <v>16702368202</v>
      </c>
      <c r="DA662" t="s">
        <v>642</v>
      </c>
      <c r="DB662" t="s">
        <v>3383</v>
      </c>
      <c r="DC662" t="s">
        <v>139</v>
      </c>
      <c r="DD662" t="s">
        <v>117</v>
      </c>
      <c r="DE662" t="s">
        <v>644</v>
      </c>
      <c r="DF662" t="s">
        <v>645</v>
      </c>
      <c r="DG662" t="s">
        <v>127</v>
      </c>
      <c r="DH662" t="s">
        <v>628</v>
      </c>
      <c r="DI662" t="s">
        <v>625</v>
      </c>
      <c r="DJ662" t="s">
        <v>646</v>
      </c>
    </row>
    <row r="663" spans="1:114" ht="15" customHeight="1" x14ac:dyDescent="0.35">
      <c r="A663" t="s">
        <v>8875</v>
      </c>
      <c r="B663" t="s">
        <v>144</v>
      </c>
      <c r="C663" s="1">
        <v>45539</v>
      </c>
      <c r="D663" s="1">
        <v>45604</v>
      </c>
      <c r="E663" t="s">
        <v>116</v>
      </c>
      <c r="F663" s="1">
        <v>45640</v>
      </c>
      <c r="G663" t="s">
        <v>117</v>
      </c>
      <c r="H663" t="s">
        <v>117</v>
      </c>
      <c r="I663" t="s">
        <v>117</v>
      </c>
      <c r="J663" t="s">
        <v>625</v>
      </c>
      <c r="L663" t="s">
        <v>633</v>
      </c>
      <c r="M663" t="s">
        <v>634</v>
      </c>
      <c r="N663" t="s">
        <v>136</v>
      </c>
      <c r="O663" t="s">
        <v>121</v>
      </c>
      <c r="P663" s="6">
        <v>96950</v>
      </c>
      <c r="Q663" t="s">
        <v>122</v>
      </c>
      <c r="S663" s="8">
        <v>16702368202</v>
      </c>
      <c r="T663">
        <v>3354</v>
      </c>
      <c r="U663" t="s">
        <v>628</v>
      </c>
      <c r="V663">
        <v>62211</v>
      </c>
      <c r="W663" t="s">
        <v>124</v>
      </c>
      <c r="Y663" t="s">
        <v>629</v>
      </c>
      <c r="Z663" t="s">
        <v>630</v>
      </c>
      <c r="AA663" t="s">
        <v>631</v>
      </c>
      <c r="AB663" t="s">
        <v>632</v>
      </c>
      <c r="AC663" t="s">
        <v>633</v>
      </c>
      <c r="AD663" t="s">
        <v>634</v>
      </c>
      <c r="AE663" t="s">
        <v>136</v>
      </c>
      <c r="AF663" t="s">
        <v>121</v>
      </c>
      <c r="AG663" s="6">
        <v>96950</v>
      </c>
      <c r="AH663" t="s">
        <v>122</v>
      </c>
      <c r="AJ663" s="8">
        <v>16702368202</v>
      </c>
      <c r="AK663">
        <v>3554</v>
      </c>
      <c r="AL663" t="s">
        <v>635</v>
      </c>
      <c r="BE663" t="str">
        <f>"29-1141.00"</f>
        <v>29-1141.00</v>
      </c>
      <c r="BF663" t="s">
        <v>1534</v>
      </c>
      <c r="BG663" t="s">
        <v>1535</v>
      </c>
      <c r="BH663" t="s">
        <v>1534</v>
      </c>
      <c r="BI663">
        <v>23</v>
      </c>
      <c r="BJ663">
        <v>23</v>
      </c>
      <c r="BK663" s="1">
        <v>45642</v>
      </c>
      <c r="BL663" s="1">
        <v>46006</v>
      </c>
      <c r="BM663" s="1">
        <v>45642</v>
      </c>
      <c r="BN663" s="1">
        <v>46006</v>
      </c>
      <c r="BO663">
        <v>40</v>
      </c>
      <c r="BP663">
        <v>12</v>
      </c>
      <c r="BQ663">
        <v>12</v>
      </c>
      <c r="BR663">
        <v>12</v>
      </c>
      <c r="BS663">
        <v>4</v>
      </c>
      <c r="BT663">
        <v>0</v>
      </c>
      <c r="BU663">
        <v>0</v>
      </c>
      <c r="BV663">
        <v>0</v>
      </c>
      <c r="BW663" t="str">
        <f>"7:30 AM"</f>
        <v>7:30 AM</v>
      </c>
      <c r="BX663" t="str">
        <f>"7:30 PM"</f>
        <v>7:30 PM</v>
      </c>
      <c r="BY663" t="s">
        <v>459</v>
      </c>
      <c r="BZ663">
        <v>0</v>
      </c>
      <c r="CA663">
        <v>0</v>
      </c>
      <c r="CB663" t="s">
        <v>117</v>
      </c>
      <c r="CD663" s="2" t="s">
        <v>7191</v>
      </c>
      <c r="CE663" t="s">
        <v>633</v>
      </c>
      <c r="CF663" t="s">
        <v>634</v>
      </c>
      <c r="CG663" t="s">
        <v>136</v>
      </c>
      <c r="CH663" t="s">
        <v>121</v>
      </c>
      <c r="CI663" s="6">
        <v>96950</v>
      </c>
      <c r="CJ663" s="10">
        <v>22.22</v>
      </c>
      <c r="CK663" s="10">
        <v>32.9</v>
      </c>
      <c r="CN663" t="s">
        <v>137</v>
      </c>
      <c r="CP663" t="s">
        <v>138</v>
      </c>
      <c r="CR663" t="s">
        <v>117</v>
      </c>
      <c r="CS663" t="s">
        <v>139</v>
      </c>
      <c r="CT663" t="s">
        <v>140</v>
      </c>
      <c r="CU663" t="s">
        <v>140</v>
      </c>
      <c r="CV663" t="s">
        <v>139</v>
      </c>
      <c r="CW663" t="s">
        <v>139</v>
      </c>
      <c r="CX663" t="s">
        <v>140</v>
      </c>
      <c r="CY663" s="2" t="s">
        <v>8876</v>
      </c>
      <c r="CZ663" s="8">
        <v>16702368202</v>
      </c>
      <c r="DA663" t="s">
        <v>642</v>
      </c>
      <c r="DB663" t="s">
        <v>3383</v>
      </c>
      <c r="DC663" t="s">
        <v>139</v>
      </c>
      <c r="DD663" t="s">
        <v>117</v>
      </c>
      <c r="DE663" t="s">
        <v>644</v>
      </c>
      <c r="DF663" t="s">
        <v>645</v>
      </c>
      <c r="DG663" t="s">
        <v>1914</v>
      </c>
      <c r="DH663" t="s">
        <v>628</v>
      </c>
      <c r="DI663" t="s">
        <v>625</v>
      </c>
      <c r="DJ663" t="s">
        <v>646</v>
      </c>
    </row>
    <row r="664" spans="1:114" ht="15" customHeight="1" x14ac:dyDescent="0.35">
      <c r="A664" t="s">
        <v>15921</v>
      </c>
      <c r="B664" t="s">
        <v>144</v>
      </c>
      <c r="C664" s="1">
        <v>45539</v>
      </c>
      <c r="D664" s="1">
        <v>45604</v>
      </c>
      <c r="E664" t="s">
        <v>116</v>
      </c>
      <c r="F664" s="1">
        <v>45635</v>
      </c>
      <c r="G664" t="s">
        <v>117</v>
      </c>
      <c r="H664" t="s">
        <v>117</v>
      </c>
      <c r="I664" t="s">
        <v>117</v>
      </c>
      <c r="J664" t="s">
        <v>625</v>
      </c>
      <c r="L664" t="s">
        <v>633</v>
      </c>
      <c r="M664" t="s">
        <v>634</v>
      </c>
      <c r="N664" t="s">
        <v>136</v>
      </c>
      <c r="O664" t="s">
        <v>121</v>
      </c>
      <c r="P664" s="6">
        <v>96950</v>
      </c>
      <c r="Q664" t="s">
        <v>122</v>
      </c>
      <c r="S664" s="8">
        <v>16702368202</v>
      </c>
      <c r="T664">
        <v>3554</v>
      </c>
      <c r="U664" t="s">
        <v>628</v>
      </c>
      <c r="V664">
        <v>62211</v>
      </c>
      <c r="W664" t="s">
        <v>124</v>
      </c>
      <c r="Y664" t="s">
        <v>629</v>
      </c>
      <c r="Z664" t="s">
        <v>630</v>
      </c>
      <c r="AA664" t="s">
        <v>631</v>
      </c>
      <c r="AB664" t="s">
        <v>632</v>
      </c>
      <c r="AC664" t="s">
        <v>633</v>
      </c>
      <c r="AD664" t="s">
        <v>634</v>
      </c>
      <c r="AE664" t="s">
        <v>136</v>
      </c>
      <c r="AF664" t="s">
        <v>121</v>
      </c>
      <c r="AG664" s="6">
        <v>96950</v>
      </c>
      <c r="AH664" t="s">
        <v>122</v>
      </c>
      <c r="AJ664" s="8">
        <v>16702368202</v>
      </c>
      <c r="AK664">
        <v>3554</v>
      </c>
      <c r="AL664" t="s">
        <v>635</v>
      </c>
      <c r="BE664" t="str">
        <f>"29-1141.00"</f>
        <v>29-1141.00</v>
      </c>
      <c r="BF664" t="s">
        <v>1534</v>
      </c>
      <c r="BG664" t="s">
        <v>1535</v>
      </c>
      <c r="BH664" t="s">
        <v>1534</v>
      </c>
      <c r="BI664">
        <v>16</v>
      </c>
      <c r="BJ664">
        <v>16</v>
      </c>
      <c r="BK664" s="1">
        <v>45637</v>
      </c>
      <c r="BL664" s="1">
        <v>46001</v>
      </c>
      <c r="BM664" s="1">
        <v>45637</v>
      </c>
      <c r="BN664" s="1">
        <v>46001</v>
      </c>
      <c r="BO664">
        <v>40</v>
      </c>
      <c r="BP664">
        <v>12</v>
      </c>
      <c r="BQ664">
        <v>12</v>
      </c>
      <c r="BR664">
        <v>12</v>
      </c>
      <c r="BS664">
        <v>4</v>
      </c>
      <c r="BT664">
        <v>0</v>
      </c>
      <c r="BU664">
        <v>0</v>
      </c>
      <c r="BV664">
        <v>0</v>
      </c>
      <c r="BW664" t="str">
        <f>"7:30 AM"</f>
        <v>7:30 AM</v>
      </c>
      <c r="BX664" t="str">
        <f>"7:30 PM"</f>
        <v>7:30 PM</v>
      </c>
      <c r="BY664" t="s">
        <v>459</v>
      </c>
      <c r="BZ664">
        <v>0</v>
      </c>
      <c r="CA664">
        <v>0</v>
      </c>
      <c r="CB664" t="s">
        <v>117</v>
      </c>
      <c r="CD664" s="2" t="s">
        <v>7191</v>
      </c>
      <c r="CE664" t="s">
        <v>633</v>
      </c>
      <c r="CF664" t="s">
        <v>634</v>
      </c>
      <c r="CG664" t="s">
        <v>136</v>
      </c>
      <c r="CH664" t="s">
        <v>121</v>
      </c>
      <c r="CI664" s="6">
        <v>96950</v>
      </c>
      <c r="CJ664" s="10">
        <v>22.22</v>
      </c>
      <c r="CK664" s="10">
        <v>32.9</v>
      </c>
      <c r="CN664" t="s">
        <v>137</v>
      </c>
      <c r="CO664" t="s">
        <v>3381</v>
      </c>
      <c r="CP664" t="s">
        <v>138</v>
      </c>
      <c r="CR664" t="s">
        <v>117</v>
      </c>
      <c r="CS664" t="s">
        <v>139</v>
      </c>
      <c r="CT664" t="s">
        <v>140</v>
      </c>
      <c r="CU664" t="s">
        <v>140</v>
      </c>
      <c r="CV664" t="s">
        <v>140</v>
      </c>
      <c r="CW664" t="s">
        <v>139</v>
      </c>
      <c r="CX664" t="s">
        <v>140</v>
      </c>
      <c r="CY664" t="s">
        <v>3382</v>
      </c>
      <c r="CZ664" s="8">
        <v>16702368202</v>
      </c>
      <c r="DA664" t="s">
        <v>642</v>
      </c>
      <c r="DB664" t="s">
        <v>3383</v>
      </c>
      <c r="DC664" t="s">
        <v>139</v>
      </c>
      <c r="DD664" t="s">
        <v>117</v>
      </c>
      <c r="DE664" t="s">
        <v>644</v>
      </c>
      <c r="DF664" t="s">
        <v>645</v>
      </c>
      <c r="DG664" t="s">
        <v>127</v>
      </c>
      <c r="DH664" t="s">
        <v>628</v>
      </c>
      <c r="DI664" t="s">
        <v>625</v>
      </c>
      <c r="DJ664" t="s">
        <v>646</v>
      </c>
    </row>
    <row r="665" spans="1:114" ht="15" customHeight="1" x14ac:dyDescent="0.35">
      <c r="A665" t="s">
        <v>6312</v>
      </c>
      <c r="B665" t="s">
        <v>144</v>
      </c>
      <c r="C665" s="1">
        <v>45542</v>
      </c>
      <c r="D665" s="1">
        <v>45604</v>
      </c>
      <c r="E665" t="s">
        <v>116</v>
      </c>
      <c r="F665" s="1">
        <v>45671</v>
      </c>
      <c r="G665" t="s">
        <v>117</v>
      </c>
      <c r="H665" t="s">
        <v>117</v>
      </c>
      <c r="I665" t="s">
        <v>117</v>
      </c>
      <c r="J665" t="s">
        <v>6313</v>
      </c>
      <c r="K665" t="s">
        <v>140</v>
      </c>
      <c r="L665" t="s">
        <v>6314</v>
      </c>
      <c r="M665" t="s">
        <v>6315</v>
      </c>
      <c r="N665" t="s">
        <v>136</v>
      </c>
      <c r="O665" t="s">
        <v>121</v>
      </c>
      <c r="P665" s="6">
        <v>96950</v>
      </c>
      <c r="Q665" t="s">
        <v>122</v>
      </c>
      <c r="S665" s="8">
        <v>16702345050</v>
      </c>
      <c r="U665" t="s">
        <v>6316</v>
      </c>
      <c r="V665">
        <v>56132</v>
      </c>
      <c r="W665" t="s">
        <v>124</v>
      </c>
      <c r="Y665" t="s">
        <v>6317</v>
      </c>
      <c r="Z665" t="s">
        <v>6318</v>
      </c>
      <c r="AA665" t="s">
        <v>6319</v>
      </c>
      <c r="AB665" t="s">
        <v>6320</v>
      </c>
      <c r="AC665" t="s">
        <v>6314</v>
      </c>
      <c r="AD665" t="s">
        <v>6315</v>
      </c>
      <c r="AE665" t="s">
        <v>136</v>
      </c>
      <c r="AF665" t="s">
        <v>121</v>
      </c>
      <c r="AG665" s="6">
        <v>96950</v>
      </c>
      <c r="AH665" t="s">
        <v>122</v>
      </c>
      <c r="AJ665" s="8">
        <v>16702345050</v>
      </c>
      <c r="AL665" t="s">
        <v>6321</v>
      </c>
      <c r="BE665" t="str">
        <f>"43-3031.00"</f>
        <v>43-3031.00</v>
      </c>
      <c r="BF665" t="s">
        <v>357</v>
      </c>
      <c r="BG665" t="s">
        <v>6322</v>
      </c>
      <c r="BH665" t="s">
        <v>1669</v>
      </c>
      <c r="BI665">
        <v>2</v>
      </c>
      <c r="BJ665">
        <v>2</v>
      </c>
      <c r="BK665" s="1">
        <v>45673</v>
      </c>
      <c r="BL665" s="1">
        <v>46037</v>
      </c>
      <c r="BM665" s="1">
        <v>45673</v>
      </c>
      <c r="BN665" s="1">
        <v>46037</v>
      </c>
      <c r="BO665">
        <v>35</v>
      </c>
      <c r="BP665">
        <v>0</v>
      </c>
      <c r="BQ665">
        <v>7</v>
      </c>
      <c r="BR665">
        <v>7</v>
      </c>
      <c r="BS665">
        <v>7</v>
      </c>
      <c r="BT665">
        <v>7</v>
      </c>
      <c r="BU665">
        <v>7</v>
      </c>
      <c r="BV665">
        <v>0</v>
      </c>
      <c r="BW665" t="str">
        <f>"9:00 AM"</f>
        <v>9:00 AM</v>
      </c>
      <c r="BX665" t="str">
        <f>"5:00 PM"</f>
        <v>5:00 PM</v>
      </c>
      <c r="BY665" t="s">
        <v>159</v>
      </c>
      <c r="BZ665">
        <v>0</v>
      </c>
      <c r="CA665">
        <v>24</v>
      </c>
      <c r="CB665" t="s">
        <v>117</v>
      </c>
      <c r="CD665" t="s">
        <v>6323</v>
      </c>
      <c r="CE665" t="s">
        <v>6314</v>
      </c>
      <c r="CF665" t="s">
        <v>6315</v>
      </c>
      <c r="CG665" t="s">
        <v>136</v>
      </c>
      <c r="CH665" t="s">
        <v>121</v>
      </c>
      <c r="CI665" s="6">
        <v>96950</v>
      </c>
      <c r="CJ665" s="10">
        <v>12.28</v>
      </c>
      <c r="CK665" s="10">
        <v>12.28</v>
      </c>
      <c r="CL665" s="10">
        <v>18.420000000000002</v>
      </c>
      <c r="CM665" s="10">
        <v>18.420000000000002</v>
      </c>
      <c r="CN665" t="s">
        <v>137</v>
      </c>
      <c r="CO665" t="s">
        <v>164</v>
      </c>
      <c r="CP665" t="s">
        <v>138</v>
      </c>
      <c r="CR665" t="s">
        <v>117</v>
      </c>
      <c r="CS665" t="s">
        <v>139</v>
      </c>
      <c r="CT665" t="s">
        <v>140</v>
      </c>
      <c r="CU665" t="s">
        <v>139</v>
      </c>
      <c r="CV665" t="s">
        <v>140</v>
      </c>
      <c r="CW665" t="s">
        <v>139</v>
      </c>
      <c r="CX665" t="s">
        <v>140</v>
      </c>
      <c r="CY665" t="s">
        <v>164</v>
      </c>
      <c r="CZ665" s="8">
        <v>16702345050</v>
      </c>
      <c r="DA665" t="s">
        <v>6321</v>
      </c>
      <c r="DB665" t="s">
        <v>164</v>
      </c>
      <c r="DC665" t="s">
        <v>139</v>
      </c>
      <c r="DD665" t="s">
        <v>117</v>
      </c>
    </row>
    <row r="666" spans="1:114" ht="15" customHeight="1" x14ac:dyDescent="0.35">
      <c r="A666" t="s">
        <v>17001</v>
      </c>
      <c r="B666" t="s">
        <v>166</v>
      </c>
      <c r="C666" s="1">
        <v>45548</v>
      </c>
      <c r="D666" s="1">
        <v>45604</v>
      </c>
      <c r="E666" t="s">
        <v>211</v>
      </c>
      <c r="G666" t="s">
        <v>117</v>
      </c>
      <c r="H666" t="s">
        <v>117</v>
      </c>
      <c r="I666" t="s">
        <v>117</v>
      </c>
      <c r="J666" t="s">
        <v>484</v>
      </c>
      <c r="K666" t="s">
        <v>485</v>
      </c>
      <c r="L666" t="s">
        <v>486</v>
      </c>
      <c r="M666" t="s">
        <v>487</v>
      </c>
      <c r="N666" t="s">
        <v>120</v>
      </c>
      <c r="O666" t="s">
        <v>121</v>
      </c>
      <c r="P666" s="6">
        <v>96950</v>
      </c>
      <c r="Q666" t="s">
        <v>122</v>
      </c>
      <c r="S666" s="8">
        <v>16702876661</v>
      </c>
      <c r="U666" t="s">
        <v>488</v>
      </c>
      <c r="V666">
        <v>812112</v>
      </c>
      <c r="W666" t="s">
        <v>124</v>
      </c>
      <c r="Y666" t="s">
        <v>489</v>
      </c>
      <c r="Z666" t="s">
        <v>490</v>
      </c>
      <c r="AB666" t="s">
        <v>491</v>
      </c>
      <c r="AC666" t="s">
        <v>486</v>
      </c>
      <c r="AD666" t="s">
        <v>14458</v>
      </c>
      <c r="AE666" t="s">
        <v>120</v>
      </c>
      <c r="AF666" t="s">
        <v>121</v>
      </c>
      <c r="AG666" s="6">
        <v>96950</v>
      </c>
      <c r="AH666" t="s">
        <v>122</v>
      </c>
      <c r="AJ666" s="8">
        <v>16702876661</v>
      </c>
      <c r="AL666" t="s">
        <v>492</v>
      </c>
      <c r="BE666" t="str">
        <f>"39-5092.00"</f>
        <v>39-5092.00</v>
      </c>
      <c r="BF666" t="s">
        <v>4754</v>
      </c>
      <c r="BG666" t="s">
        <v>14459</v>
      </c>
      <c r="BH666" t="s">
        <v>4756</v>
      </c>
      <c r="BI666">
        <v>4</v>
      </c>
      <c r="BK666" s="1">
        <v>45566</v>
      </c>
      <c r="BL666" s="1">
        <v>45930</v>
      </c>
      <c r="BO666">
        <v>35</v>
      </c>
      <c r="BP666">
        <v>7</v>
      </c>
      <c r="BQ666">
        <v>0</v>
      </c>
      <c r="BR666">
        <v>0</v>
      </c>
      <c r="BS666">
        <v>7</v>
      </c>
      <c r="BT666">
        <v>7</v>
      </c>
      <c r="BU666">
        <v>7</v>
      </c>
      <c r="BV666">
        <v>7</v>
      </c>
      <c r="BW666" t="str">
        <f>"2:00 PM"</f>
        <v>2:00 PM</v>
      </c>
      <c r="BX666" t="str">
        <f>"9:00 PM"</f>
        <v>9:00 PM</v>
      </c>
      <c r="BY666" t="s">
        <v>133</v>
      </c>
      <c r="BZ666">
        <v>0</v>
      </c>
      <c r="CA666">
        <v>12</v>
      </c>
      <c r="CB666" t="s">
        <v>117</v>
      </c>
      <c r="CD666" t="s">
        <v>14460</v>
      </c>
      <c r="CE666" t="s">
        <v>486</v>
      </c>
      <c r="CF666" t="s">
        <v>487</v>
      </c>
      <c r="CG666" t="s">
        <v>496</v>
      </c>
      <c r="CH666" t="s">
        <v>121</v>
      </c>
      <c r="CI666" s="6">
        <v>96950</v>
      </c>
      <c r="CJ666" s="10">
        <v>8.14</v>
      </c>
      <c r="CK666" s="10">
        <v>8.14</v>
      </c>
      <c r="CL666" s="10">
        <v>12.21</v>
      </c>
      <c r="CM666" s="10">
        <v>12.21</v>
      </c>
      <c r="CN666" t="s">
        <v>137</v>
      </c>
      <c r="CO666" t="s">
        <v>194</v>
      </c>
      <c r="CP666" t="s">
        <v>138</v>
      </c>
      <c r="CR666" t="s">
        <v>117</v>
      </c>
      <c r="CS666" t="s">
        <v>139</v>
      </c>
      <c r="CT666" t="s">
        <v>140</v>
      </c>
      <c r="CU666" t="s">
        <v>139</v>
      </c>
      <c r="CV666" t="s">
        <v>140</v>
      </c>
      <c r="CW666" t="s">
        <v>140</v>
      </c>
      <c r="CX666" t="s">
        <v>140</v>
      </c>
      <c r="CY666" t="s">
        <v>2770</v>
      </c>
      <c r="CZ666" s="8">
        <v>16702876661</v>
      </c>
      <c r="DA666" t="s">
        <v>492</v>
      </c>
      <c r="DB666" t="s">
        <v>140</v>
      </c>
      <c r="DC666" t="s">
        <v>139</v>
      </c>
      <c r="DD666" t="s">
        <v>117</v>
      </c>
    </row>
    <row r="667" spans="1:114" ht="15" customHeight="1" x14ac:dyDescent="0.35">
      <c r="A667" t="s">
        <v>13106</v>
      </c>
      <c r="B667" t="s">
        <v>144</v>
      </c>
      <c r="C667" s="1">
        <v>45548</v>
      </c>
      <c r="D667" s="1">
        <v>45604</v>
      </c>
      <c r="E667" t="s">
        <v>116</v>
      </c>
      <c r="F667" s="1">
        <v>45656</v>
      </c>
      <c r="G667" t="s">
        <v>117</v>
      </c>
      <c r="H667" t="s">
        <v>117</v>
      </c>
      <c r="I667" t="s">
        <v>117</v>
      </c>
      <c r="J667" t="s">
        <v>3192</v>
      </c>
      <c r="L667" t="s">
        <v>2916</v>
      </c>
      <c r="N667" t="s">
        <v>551</v>
      </c>
      <c r="O667" t="s">
        <v>121</v>
      </c>
      <c r="P667" s="6">
        <v>96952</v>
      </c>
      <c r="Q667" t="s">
        <v>122</v>
      </c>
      <c r="S667" s="8">
        <v>16704330422</v>
      </c>
      <c r="U667" t="s">
        <v>3194</v>
      </c>
      <c r="V667">
        <v>212312</v>
      </c>
      <c r="W667" t="s">
        <v>124</v>
      </c>
      <c r="Y667" t="s">
        <v>2913</v>
      </c>
      <c r="Z667" t="s">
        <v>2914</v>
      </c>
      <c r="AA667" t="s">
        <v>2915</v>
      </c>
      <c r="AB667" t="s">
        <v>1842</v>
      </c>
      <c r="AC667" t="s">
        <v>2916</v>
      </c>
      <c r="AE667" t="s">
        <v>551</v>
      </c>
      <c r="AF667" t="s">
        <v>121</v>
      </c>
      <c r="AG667" s="6">
        <v>96952</v>
      </c>
      <c r="AH667" t="s">
        <v>122</v>
      </c>
      <c r="AJ667" s="8">
        <v>16704330422</v>
      </c>
      <c r="AL667" t="s">
        <v>2917</v>
      </c>
      <c r="BE667" t="str">
        <f>"49-3042.00"</f>
        <v>49-3042.00</v>
      </c>
      <c r="BF667" t="s">
        <v>3611</v>
      </c>
      <c r="BG667" t="s">
        <v>3612</v>
      </c>
      <c r="BH667" t="s">
        <v>3613</v>
      </c>
      <c r="BI667">
        <v>3</v>
      </c>
      <c r="BJ667">
        <v>3</v>
      </c>
      <c r="BK667" s="1">
        <v>45658</v>
      </c>
      <c r="BL667" s="1">
        <v>46022</v>
      </c>
      <c r="BM667" s="1">
        <v>45658</v>
      </c>
      <c r="BN667" s="1">
        <v>46022</v>
      </c>
      <c r="BO667">
        <v>40</v>
      </c>
      <c r="BP667">
        <v>0</v>
      </c>
      <c r="BQ667">
        <v>8</v>
      </c>
      <c r="BR667">
        <v>8</v>
      </c>
      <c r="BS667">
        <v>8</v>
      </c>
      <c r="BT667">
        <v>8</v>
      </c>
      <c r="BU667">
        <v>8</v>
      </c>
      <c r="BV667">
        <v>0</v>
      </c>
      <c r="BW667" t="str">
        <f>"7:30 AM"</f>
        <v>7:30 AM</v>
      </c>
      <c r="BX667" t="str">
        <f>"4:30 PM"</f>
        <v>4:30 PM</v>
      </c>
      <c r="BY667" t="s">
        <v>133</v>
      </c>
      <c r="BZ667">
        <v>0</v>
      </c>
      <c r="CA667">
        <v>24</v>
      </c>
      <c r="CB667" t="s">
        <v>117</v>
      </c>
      <c r="CD667" t="s">
        <v>3614</v>
      </c>
      <c r="CE667" t="s">
        <v>2916</v>
      </c>
      <c r="CG667" t="s">
        <v>551</v>
      </c>
      <c r="CH667" t="s">
        <v>121</v>
      </c>
      <c r="CI667" s="6">
        <v>96952</v>
      </c>
      <c r="CJ667" s="10">
        <v>12.5</v>
      </c>
      <c r="CK667" s="10">
        <v>12.5</v>
      </c>
      <c r="CL667" s="10">
        <v>18.75</v>
      </c>
      <c r="CM667" s="10">
        <v>18.75</v>
      </c>
      <c r="CN667" t="s">
        <v>137</v>
      </c>
      <c r="CO667" t="s">
        <v>3615</v>
      </c>
      <c r="CP667" t="s">
        <v>209</v>
      </c>
      <c r="CR667" t="s">
        <v>117</v>
      </c>
      <c r="CS667" t="s">
        <v>139</v>
      </c>
      <c r="CT667" t="s">
        <v>139</v>
      </c>
      <c r="CU667" t="s">
        <v>139</v>
      </c>
      <c r="CV667" t="s">
        <v>140</v>
      </c>
      <c r="CW667" t="s">
        <v>139</v>
      </c>
      <c r="CX667" t="s">
        <v>139</v>
      </c>
      <c r="CY667" t="s">
        <v>3616</v>
      </c>
      <c r="CZ667" s="8">
        <v>16704330422</v>
      </c>
      <c r="DA667" t="s">
        <v>2917</v>
      </c>
      <c r="DB667" t="s">
        <v>140</v>
      </c>
      <c r="DC667" t="s">
        <v>139</v>
      </c>
      <c r="DD667" t="s">
        <v>117</v>
      </c>
    </row>
    <row r="668" spans="1:114" ht="15" customHeight="1" x14ac:dyDescent="0.35">
      <c r="A668" t="s">
        <v>3610</v>
      </c>
      <c r="B668" t="s">
        <v>144</v>
      </c>
      <c r="C668" s="1">
        <v>45548</v>
      </c>
      <c r="D668" s="1">
        <v>45604</v>
      </c>
      <c r="E668" t="s">
        <v>211</v>
      </c>
      <c r="G668" t="s">
        <v>117</v>
      </c>
      <c r="H668" t="s">
        <v>117</v>
      </c>
      <c r="I668" t="s">
        <v>117</v>
      </c>
      <c r="J668" t="s">
        <v>3192</v>
      </c>
      <c r="L668" t="s">
        <v>2916</v>
      </c>
      <c r="N668" t="s">
        <v>551</v>
      </c>
      <c r="O668" t="s">
        <v>121</v>
      </c>
      <c r="P668" s="6">
        <v>96952</v>
      </c>
      <c r="Q668" t="s">
        <v>122</v>
      </c>
      <c r="S668" s="8">
        <v>16704330422</v>
      </c>
      <c r="U668" t="s">
        <v>3194</v>
      </c>
      <c r="V668">
        <v>212312</v>
      </c>
      <c r="W668" t="s">
        <v>124</v>
      </c>
      <c r="Y668" t="s">
        <v>2913</v>
      </c>
      <c r="Z668" t="s">
        <v>2914</v>
      </c>
      <c r="AA668" t="s">
        <v>2915</v>
      </c>
      <c r="AB668" t="s">
        <v>1842</v>
      </c>
      <c r="AC668" t="s">
        <v>2916</v>
      </c>
      <c r="AE668" t="s">
        <v>551</v>
      </c>
      <c r="AF668" t="s">
        <v>121</v>
      </c>
      <c r="AG668" s="6">
        <v>96952</v>
      </c>
      <c r="AH668" t="s">
        <v>122</v>
      </c>
      <c r="AJ668" s="8">
        <v>16704330422</v>
      </c>
      <c r="AL668" t="s">
        <v>2917</v>
      </c>
      <c r="BE668" t="str">
        <f>"49-3042.00"</f>
        <v>49-3042.00</v>
      </c>
      <c r="BF668" t="s">
        <v>3611</v>
      </c>
      <c r="BG668" t="s">
        <v>3612</v>
      </c>
      <c r="BH668" t="s">
        <v>3613</v>
      </c>
      <c r="BI668">
        <v>4</v>
      </c>
      <c r="BJ668">
        <v>4</v>
      </c>
      <c r="BK668" s="1">
        <v>45658</v>
      </c>
      <c r="BL668" s="1">
        <v>46022</v>
      </c>
      <c r="BM668" s="1">
        <v>45658</v>
      </c>
      <c r="BN668" s="1">
        <v>46022</v>
      </c>
      <c r="BO668">
        <v>40</v>
      </c>
      <c r="BP668">
        <v>0</v>
      </c>
      <c r="BQ668">
        <v>8</v>
      </c>
      <c r="BR668">
        <v>8</v>
      </c>
      <c r="BS668">
        <v>8</v>
      </c>
      <c r="BT668">
        <v>8</v>
      </c>
      <c r="BU668">
        <v>8</v>
      </c>
      <c r="BV668">
        <v>0</v>
      </c>
      <c r="BW668" t="str">
        <f>"7:30 AM"</f>
        <v>7:30 AM</v>
      </c>
      <c r="BX668" t="str">
        <f>"4:30 PM"</f>
        <v>4:30 PM</v>
      </c>
      <c r="BY668" t="s">
        <v>133</v>
      </c>
      <c r="BZ668">
        <v>0</v>
      </c>
      <c r="CA668">
        <v>24</v>
      </c>
      <c r="CB668" t="s">
        <v>117</v>
      </c>
      <c r="CD668" t="s">
        <v>3614</v>
      </c>
      <c r="CE668" t="s">
        <v>2916</v>
      </c>
      <c r="CG668" t="s">
        <v>551</v>
      </c>
      <c r="CH668" t="s">
        <v>121</v>
      </c>
      <c r="CI668" s="6">
        <v>96952</v>
      </c>
      <c r="CJ668" s="10">
        <v>12.5</v>
      </c>
      <c r="CK668" s="10">
        <v>12.5</v>
      </c>
      <c r="CL668" s="10">
        <v>18.75</v>
      </c>
      <c r="CM668" s="10">
        <v>18.75</v>
      </c>
      <c r="CN668" t="s">
        <v>137</v>
      </c>
      <c r="CO668" t="s">
        <v>3615</v>
      </c>
      <c r="CP668" t="s">
        <v>209</v>
      </c>
      <c r="CR668" t="s">
        <v>117</v>
      </c>
      <c r="CS668" t="s">
        <v>139</v>
      </c>
      <c r="CT668" t="s">
        <v>139</v>
      </c>
      <c r="CU668" t="s">
        <v>139</v>
      </c>
      <c r="CV668" t="s">
        <v>140</v>
      </c>
      <c r="CW668" t="s">
        <v>139</v>
      </c>
      <c r="CX668" t="s">
        <v>139</v>
      </c>
      <c r="CY668" t="s">
        <v>3616</v>
      </c>
      <c r="CZ668" s="8">
        <v>16704330422</v>
      </c>
      <c r="DA668" t="s">
        <v>2917</v>
      </c>
      <c r="DB668" t="s">
        <v>140</v>
      </c>
      <c r="DC668" t="s">
        <v>139</v>
      </c>
      <c r="DD668" t="s">
        <v>117</v>
      </c>
    </row>
    <row r="669" spans="1:114" ht="15" customHeight="1" x14ac:dyDescent="0.35">
      <c r="A669" t="s">
        <v>17002</v>
      </c>
      <c r="B669" t="s">
        <v>144</v>
      </c>
      <c r="C669" s="1">
        <v>45548</v>
      </c>
      <c r="D669" s="1">
        <v>45604</v>
      </c>
      <c r="E669" t="s">
        <v>211</v>
      </c>
      <c r="G669" t="s">
        <v>117</v>
      </c>
      <c r="H669" t="s">
        <v>117</v>
      </c>
      <c r="I669" t="s">
        <v>117</v>
      </c>
      <c r="J669" t="s">
        <v>625</v>
      </c>
      <c r="L669" t="s">
        <v>633</v>
      </c>
      <c r="M669" t="s">
        <v>634</v>
      </c>
      <c r="N669" t="s">
        <v>136</v>
      </c>
      <c r="O669" t="s">
        <v>121</v>
      </c>
      <c r="P669" s="6">
        <v>96950</v>
      </c>
      <c r="Q669" t="s">
        <v>122</v>
      </c>
      <c r="S669" s="8">
        <v>16702368202</v>
      </c>
      <c r="T669">
        <v>3554</v>
      </c>
      <c r="U669" t="s">
        <v>628</v>
      </c>
      <c r="V669">
        <v>62211</v>
      </c>
      <c r="W669" t="s">
        <v>124</v>
      </c>
      <c r="Y669" t="s">
        <v>629</v>
      </c>
      <c r="Z669" t="s">
        <v>630</v>
      </c>
      <c r="AA669" t="s">
        <v>631</v>
      </c>
      <c r="AB669" t="s">
        <v>632</v>
      </c>
      <c r="AC669" t="s">
        <v>633</v>
      </c>
      <c r="AD669" t="s">
        <v>634</v>
      </c>
      <c r="AE669" t="s">
        <v>136</v>
      </c>
      <c r="AF669" t="s">
        <v>121</v>
      </c>
      <c r="AG669" s="6">
        <v>96950</v>
      </c>
      <c r="AH669" t="s">
        <v>122</v>
      </c>
      <c r="AJ669" s="8">
        <v>16702368202</v>
      </c>
      <c r="AK669">
        <v>3554</v>
      </c>
      <c r="AL669" t="s">
        <v>635</v>
      </c>
      <c r="BE669" t="str">
        <f>"29-1141.00"</f>
        <v>29-1141.00</v>
      </c>
      <c r="BF669" t="s">
        <v>1534</v>
      </c>
      <c r="BG669" t="s">
        <v>1535</v>
      </c>
      <c r="BH669" t="s">
        <v>1534</v>
      </c>
      <c r="BI669">
        <v>16</v>
      </c>
      <c r="BJ669">
        <v>16</v>
      </c>
      <c r="BK669" s="1">
        <v>45597</v>
      </c>
      <c r="BL669" s="1">
        <v>45961</v>
      </c>
      <c r="BM669" s="1">
        <v>45604</v>
      </c>
      <c r="BN669" s="1">
        <v>45961</v>
      </c>
      <c r="BO669">
        <v>40</v>
      </c>
      <c r="BP669">
        <v>12</v>
      </c>
      <c r="BQ669">
        <v>12</v>
      </c>
      <c r="BR669">
        <v>12</v>
      </c>
      <c r="BS669">
        <v>4</v>
      </c>
      <c r="BT669">
        <v>0</v>
      </c>
      <c r="BU669">
        <v>0</v>
      </c>
      <c r="BV669">
        <v>0</v>
      </c>
      <c r="BW669" t="str">
        <f>"7:30 AM"</f>
        <v>7:30 AM</v>
      </c>
      <c r="BX669" t="str">
        <f>"7:30 PM"</f>
        <v>7:30 PM</v>
      </c>
      <c r="BY669" t="s">
        <v>459</v>
      </c>
      <c r="BZ669">
        <v>0</v>
      </c>
      <c r="CA669">
        <v>0</v>
      </c>
      <c r="CB669" t="s">
        <v>117</v>
      </c>
      <c r="CD669" s="2" t="s">
        <v>7191</v>
      </c>
      <c r="CE669" t="s">
        <v>633</v>
      </c>
      <c r="CF669" t="s">
        <v>634</v>
      </c>
      <c r="CG669" t="s">
        <v>136</v>
      </c>
      <c r="CH669" t="s">
        <v>121</v>
      </c>
      <c r="CI669" s="6">
        <v>96950</v>
      </c>
      <c r="CJ669" s="10">
        <v>22.22</v>
      </c>
      <c r="CK669" s="10">
        <v>32.9</v>
      </c>
      <c r="CN669" t="s">
        <v>137</v>
      </c>
      <c r="CO669" t="s">
        <v>3381</v>
      </c>
      <c r="CP669" t="s">
        <v>138</v>
      </c>
      <c r="CR669" t="s">
        <v>117</v>
      </c>
      <c r="CS669" t="s">
        <v>139</v>
      </c>
      <c r="CT669" t="s">
        <v>140</v>
      </c>
      <c r="CU669" t="s">
        <v>140</v>
      </c>
      <c r="CV669" t="s">
        <v>140</v>
      </c>
      <c r="CW669" t="s">
        <v>139</v>
      </c>
      <c r="CX669" t="s">
        <v>140</v>
      </c>
      <c r="CY669" s="2" t="s">
        <v>9255</v>
      </c>
      <c r="CZ669" s="8">
        <v>16702368202</v>
      </c>
      <c r="DA669" t="s">
        <v>642</v>
      </c>
      <c r="DB669" t="s">
        <v>3383</v>
      </c>
      <c r="DC669" t="s">
        <v>139</v>
      </c>
      <c r="DD669" t="s">
        <v>117</v>
      </c>
      <c r="DE669" t="s">
        <v>644</v>
      </c>
      <c r="DF669" t="s">
        <v>645</v>
      </c>
      <c r="DG669" t="s">
        <v>127</v>
      </c>
      <c r="DH669" t="s">
        <v>628</v>
      </c>
      <c r="DI669" t="s">
        <v>625</v>
      </c>
      <c r="DJ669" t="s">
        <v>646</v>
      </c>
    </row>
    <row r="670" spans="1:114" ht="15" customHeight="1" x14ac:dyDescent="0.35">
      <c r="A670" t="s">
        <v>16982</v>
      </c>
      <c r="B670" t="s">
        <v>144</v>
      </c>
      <c r="C670" s="1">
        <v>45548</v>
      </c>
      <c r="D670" s="1">
        <v>45604</v>
      </c>
      <c r="E670" t="s">
        <v>116</v>
      </c>
      <c r="F670" s="1">
        <v>45688</v>
      </c>
      <c r="G670" t="s">
        <v>117</v>
      </c>
      <c r="H670" t="s">
        <v>117</v>
      </c>
      <c r="I670" t="s">
        <v>117</v>
      </c>
      <c r="J670" t="s">
        <v>11488</v>
      </c>
      <c r="L670" t="s">
        <v>2916</v>
      </c>
      <c r="N670" t="s">
        <v>551</v>
      </c>
      <c r="O670" t="s">
        <v>121</v>
      </c>
      <c r="P670" s="6">
        <v>96952</v>
      </c>
      <c r="Q670" t="s">
        <v>122</v>
      </c>
      <c r="S670" s="8">
        <v>16704330422</v>
      </c>
      <c r="U670" t="s">
        <v>4480</v>
      </c>
      <c r="V670">
        <v>236220</v>
      </c>
      <c r="W670" t="s">
        <v>124</v>
      </c>
      <c r="Y670" t="s">
        <v>2913</v>
      </c>
      <c r="Z670" t="s">
        <v>2914</v>
      </c>
      <c r="AA670" t="s">
        <v>2915</v>
      </c>
      <c r="AB670" t="s">
        <v>128</v>
      </c>
      <c r="AC670" t="s">
        <v>2916</v>
      </c>
      <c r="AE670" t="s">
        <v>551</v>
      </c>
      <c r="AF670" t="s">
        <v>121</v>
      </c>
      <c r="AG670" s="6">
        <v>96952</v>
      </c>
      <c r="AH670" t="s">
        <v>122</v>
      </c>
      <c r="AJ670" s="8">
        <v>16704330422</v>
      </c>
      <c r="AL670" t="s">
        <v>2917</v>
      </c>
      <c r="BE670" t="str">
        <f>"49-9071.00"</f>
        <v>49-9071.00</v>
      </c>
      <c r="BF670" t="s">
        <v>156</v>
      </c>
      <c r="BG670" t="s">
        <v>11489</v>
      </c>
      <c r="BH670" t="s">
        <v>156</v>
      </c>
      <c r="BI670">
        <v>8</v>
      </c>
      <c r="BJ670">
        <v>8</v>
      </c>
      <c r="BK670" s="1">
        <v>45689</v>
      </c>
      <c r="BL670" s="1">
        <v>46053</v>
      </c>
      <c r="BM670" s="1">
        <v>45689</v>
      </c>
      <c r="BN670" s="1">
        <v>46053</v>
      </c>
      <c r="BO670">
        <v>40</v>
      </c>
      <c r="BP670">
        <v>0</v>
      </c>
      <c r="BQ670">
        <v>8</v>
      </c>
      <c r="BR670">
        <v>8</v>
      </c>
      <c r="BS670">
        <v>8</v>
      </c>
      <c r="BT670">
        <v>8</v>
      </c>
      <c r="BU670">
        <v>8</v>
      </c>
      <c r="BV670">
        <v>0</v>
      </c>
      <c r="BW670" t="str">
        <f>"7:30 AM"</f>
        <v>7:30 AM</v>
      </c>
      <c r="BX670" t="str">
        <f>"4:30 PM"</f>
        <v>4:30 PM</v>
      </c>
      <c r="BY670" t="s">
        <v>133</v>
      </c>
      <c r="BZ670">
        <v>0</v>
      </c>
      <c r="CA670">
        <v>12</v>
      </c>
      <c r="CB670" t="s">
        <v>117</v>
      </c>
      <c r="CD670" t="s">
        <v>16983</v>
      </c>
      <c r="CE670" t="s">
        <v>2916</v>
      </c>
      <c r="CG670" t="s">
        <v>551</v>
      </c>
      <c r="CH670" t="s">
        <v>121</v>
      </c>
      <c r="CI670" s="6">
        <v>96952</v>
      </c>
      <c r="CJ670" s="10">
        <v>9.75</v>
      </c>
      <c r="CK670" s="10">
        <v>13</v>
      </c>
      <c r="CL670" s="10">
        <v>14.63</v>
      </c>
      <c r="CM670" s="10">
        <v>19.5</v>
      </c>
      <c r="CN670" t="s">
        <v>137</v>
      </c>
      <c r="CO670" t="s">
        <v>4486</v>
      </c>
      <c r="CP670" t="s">
        <v>138</v>
      </c>
      <c r="CR670" t="s">
        <v>117</v>
      </c>
      <c r="CS670" t="s">
        <v>139</v>
      </c>
      <c r="CT670" t="s">
        <v>139</v>
      </c>
      <c r="CU670" t="s">
        <v>139</v>
      </c>
      <c r="CV670" t="s">
        <v>140</v>
      </c>
      <c r="CW670" t="s">
        <v>139</v>
      </c>
      <c r="CX670" t="s">
        <v>139</v>
      </c>
      <c r="CY670" t="s">
        <v>3616</v>
      </c>
      <c r="CZ670" s="8">
        <v>16704330422</v>
      </c>
      <c r="DA670" t="s">
        <v>2917</v>
      </c>
      <c r="DB670" t="s">
        <v>140</v>
      </c>
      <c r="DC670" t="s">
        <v>139</v>
      </c>
      <c r="DD670" t="s">
        <v>117</v>
      </c>
    </row>
    <row r="671" spans="1:114" ht="15" customHeight="1" x14ac:dyDescent="0.35">
      <c r="A671" t="s">
        <v>17073</v>
      </c>
      <c r="B671" t="s">
        <v>166</v>
      </c>
      <c r="C671" s="1">
        <v>45578</v>
      </c>
      <c r="D671" s="1">
        <v>45604</v>
      </c>
      <c r="E671" t="s">
        <v>116</v>
      </c>
      <c r="F671" s="1">
        <v>45687</v>
      </c>
      <c r="G671" t="s">
        <v>117</v>
      </c>
      <c r="H671" t="s">
        <v>117</v>
      </c>
      <c r="I671" t="s">
        <v>117</v>
      </c>
      <c r="J671" t="s">
        <v>9513</v>
      </c>
      <c r="K671" t="s">
        <v>9514</v>
      </c>
      <c r="L671" t="s">
        <v>9515</v>
      </c>
      <c r="N671" t="s">
        <v>120</v>
      </c>
      <c r="O671" t="s">
        <v>121</v>
      </c>
      <c r="P671" s="6">
        <v>96950</v>
      </c>
      <c r="Q671" t="s">
        <v>122</v>
      </c>
      <c r="S671" s="8">
        <v>16702872387</v>
      </c>
      <c r="U671" t="s">
        <v>9516</v>
      </c>
      <c r="V671">
        <v>423730</v>
      </c>
      <c r="W671" t="s">
        <v>124</v>
      </c>
      <c r="Y671" t="s">
        <v>9517</v>
      </c>
      <c r="Z671" t="s">
        <v>9518</v>
      </c>
      <c r="AB671" t="s">
        <v>128</v>
      </c>
      <c r="AC671" t="s">
        <v>9515</v>
      </c>
      <c r="AE671" t="s">
        <v>120</v>
      </c>
      <c r="AF671" t="s">
        <v>121</v>
      </c>
      <c r="AG671" s="6">
        <v>96950</v>
      </c>
      <c r="AH671" t="s">
        <v>122</v>
      </c>
      <c r="AJ671" s="8">
        <v>16702872387</v>
      </c>
      <c r="AL671" t="s">
        <v>9519</v>
      </c>
      <c r="BE671" t="str">
        <f>"49-9021.00"</f>
        <v>49-9021.00</v>
      </c>
      <c r="BF671" t="s">
        <v>239</v>
      </c>
      <c r="BG671" t="s">
        <v>9520</v>
      </c>
      <c r="BH671" t="s">
        <v>9521</v>
      </c>
      <c r="BI671">
        <v>1</v>
      </c>
      <c r="BK671" s="1">
        <v>45689</v>
      </c>
      <c r="BL671" s="1">
        <v>45688</v>
      </c>
      <c r="BO671">
        <v>35</v>
      </c>
      <c r="BP671">
        <v>0</v>
      </c>
      <c r="BQ671">
        <v>7</v>
      </c>
      <c r="BR671">
        <v>7</v>
      </c>
      <c r="BS671">
        <v>7</v>
      </c>
      <c r="BT671">
        <v>7</v>
      </c>
      <c r="BU671">
        <v>7</v>
      </c>
      <c r="BV671">
        <v>0</v>
      </c>
      <c r="BW671" t="str">
        <f>"9:00 AM"</f>
        <v>9:00 AM</v>
      </c>
      <c r="BX671" t="str">
        <f>"5:00 PM"</f>
        <v>5:00 PM</v>
      </c>
      <c r="BY671" t="s">
        <v>159</v>
      </c>
      <c r="BZ671">
        <v>0</v>
      </c>
      <c r="CA671">
        <v>6</v>
      </c>
      <c r="CB671" t="s">
        <v>117</v>
      </c>
      <c r="CD671" t="s">
        <v>5055</v>
      </c>
      <c r="CE671" t="s">
        <v>9515</v>
      </c>
      <c r="CG671" t="s">
        <v>120</v>
      </c>
      <c r="CH671" t="s">
        <v>121</v>
      </c>
      <c r="CI671" s="6">
        <v>96950</v>
      </c>
      <c r="CJ671" s="10">
        <v>10.74</v>
      </c>
      <c r="CK671" s="10">
        <v>10.74</v>
      </c>
      <c r="CL671" s="10">
        <v>16.11</v>
      </c>
      <c r="CM671" s="10">
        <v>16.11</v>
      </c>
      <c r="CN671" t="s">
        <v>137</v>
      </c>
      <c r="CP671" t="s">
        <v>138</v>
      </c>
      <c r="CR671" t="s">
        <v>117</v>
      </c>
      <c r="CS671" t="s">
        <v>139</v>
      </c>
      <c r="CT671" t="s">
        <v>140</v>
      </c>
      <c r="CU671" t="s">
        <v>139</v>
      </c>
      <c r="CV671" t="s">
        <v>140</v>
      </c>
      <c r="CW671" t="s">
        <v>139</v>
      </c>
      <c r="CX671" t="s">
        <v>140</v>
      </c>
      <c r="CY671" t="s">
        <v>3661</v>
      </c>
      <c r="CZ671" s="8">
        <v>16702872387</v>
      </c>
      <c r="DA671" t="s">
        <v>9523</v>
      </c>
      <c r="DB671" t="s">
        <v>140</v>
      </c>
      <c r="DC671" t="s">
        <v>139</v>
      </c>
      <c r="DD671" t="s">
        <v>117</v>
      </c>
      <c r="DE671" t="s">
        <v>9517</v>
      </c>
      <c r="DF671" t="s">
        <v>9518</v>
      </c>
      <c r="DH671" t="s">
        <v>9516</v>
      </c>
      <c r="DI671" t="s">
        <v>9513</v>
      </c>
      <c r="DJ671" t="s">
        <v>9523</v>
      </c>
    </row>
    <row r="672" spans="1:114" ht="15" customHeight="1" x14ac:dyDescent="0.35">
      <c r="A672" t="s">
        <v>17052</v>
      </c>
      <c r="B672" t="s">
        <v>166</v>
      </c>
      <c r="C672" s="1">
        <v>45503</v>
      </c>
      <c r="D672" s="1">
        <v>45608</v>
      </c>
      <c r="E672" t="s">
        <v>211</v>
      </c>
      <c r="G672" t="s">
        <v>117</v>
      </c>
      <c r="H672" t="s">
        <v>117</v>
      </c>
      <c r="I672" t="s">
        <v>117</v>
      </c>
      <c r="J672" t="s">
        <v>2795</v>
      </c>
      <c r="K672" t="s">
        <v>2796</v>
      </c>
      <c r="L672" t="s">
        <v>2797</v>
      </c>
      <c r="M672" t="s">
        <v>2798</v>
      </c>
      <c r="N672" t="s">
        <v>120</v>
      </c>
      <c r="O672" t="s">
        <v>121</v>
      </c>
      <c r="P672" s="6">
        <v>96950</v>
      </c>
      <c r="Q672" t="s">
        <v>122</v>
      </c>
      <c r="S672" s="8">
        <v>16702851093</v>
      </c>
      <c r="U672" t="s">
        <v>2799</v>
      </c>
      <c r="V672">
        <v>561510</v>
      </c>
      <c r="W672" t="s">
        <v>124</v>
      </c>
      <c r="Y672" t="s">
        <v>2800</v>
      </c>
      <c r="Z672" t="s">
        <v>2801</v>
      </c>
      <c r="AB672" t="s">
        <v>270</v>
      </c>
      <c r="AC672" t="s">
        <v>2797</v>
      </c>
      <c r="AD672" t="s">
        <v>2798</v>
      </c>
      <c r="AE672" t="s">
        <v>120</v>
      </c>
      <c r="AF672" t="s">
        <v>121</v>
      </c>
      <c r="AG672" s="6">
        <v>96950</v>
      </c>
      <c r="AH672" t="s">
        <v>122</v>
      </c>
      <c r="AJ672" s="8">
        <v>16702851093</v>
      </c>
      <c r="AL672" t="s">
        <v>2802</v>
      </c>
      <c r="BE672" t="str">
        <f>"39-7011.00"</f>
        <v>39-7011.00</v>
      </c>
      <c r="BF672" t="s">
        <v>1985</v>
      </c>
      <c r="BG672" t="s">
        <v>2803</v>
      </c>
      <c r="BH672" t="s">
        <v>1708</v>
      </c>
      <c r="BI672">
        <v>3</v>
      </c>
      <c r="BK672" s="1">
        <v>45566</v>
      </c>
      <c r="BL672" s="1">
        <v>45930</v>
      </c>
      <c r="BO672">
        <v>40</v>
      </c>
      <c r="BP672">
        <v>0</v>
      </c>
      <c r="BQ672">
        <v>8</v>
      </c>
      <c r="BR672">
        <v>8</v>
      </c>
      <c r="BS672">
        <v>8</v>
      </c>
      <c r="BT672">
        <v>8</v>
      </c>
      <c r="BU672">
        <v>8</v>
      </c>
      <c r="BV672">
        <v>0</v>
      </c>
      <c r="BW672" t="str">
        <f>"8:00 AM"</f>
        <v>8:00 AM</v>
      </c>
      <c r="BX672" t="str">
        <f>"5:00 PM"</f>
        <v>5:00 PM</v>
      </c>
      <c r="BY672" t="s">
        <v>159</v>
      </c>
      <c r="BZ672">
        <v>0</v>
      </c>
      <c r="CA672">
        <v>24</v>
      </c>
      <c r="CB672" t="s">
        <v>117</v>
      </c>
      <c r="CD672" t="s">
        <v>2804</v>
      </c>
      <c r="CE672" t="s">
        <v>2797</v>
      </c>
      <c r="CF672" t="s">
        <v>2798</v>
      </c>
      <c r="CG672" t="s">
        <v>120</v>
      </c>
      <c r="CH672" t="s">
        <v>121</v>
      </c>
      <c r="CI672" s="6">
        <v>96950</v>
      </c>
      <c r="CJ672" s="10">
        <v>10.43</v>
      </c>
      <c r="CK672" s="10">
        <v>10.43</v>
      </c>
      <c r="CL672" s="10">
        <v>15.65</v>
      </c>
      <c r="CM672" s="10">
        <v>15.65</v>
      </c>
      <c r="CN672" t="s">
        <v>137</v>
      </c>
      <c r="CO672" t="s">
        <v>140</v>
      </c>
      <c r="CP672" t="s">
        <v>138</v>
      </c>
      <c r="CR672" t="s">
        <v>117</v>
      </c>
      <c r="CS672" t="s">
        <v>139</v>
      </c>
      <c r="CT672" t="s">
        <v>140</v>
      </c>
      <c r="CU672" t="s">
        <v>139</v>
      </c>
      <c r="CV672" t="s">
        <v>140</v>
      </c>
      <c r="CW672" t="s">
        <v>139</v>
      </c>
      <c r="CX672" t="s">
        <v>140</v>
      </c>
      <c r="CY672" t="s">
        <v>276</v>
      </c>
      <c r="CZ672" s="8">
        <v>16702851093</v>
      </c>
      <c r="DA672" t="s">
        <v>2802</v>
      </c>
      <c r="DB672" t="s">
        <v>140</v>
      </c>
      <c r="DC672" t="s">
        <v>139</v>
      </c>
      <c r="DD672" t="s">
        <v>117</v>
      </c>
    </row>
    <row r="673" spans="1:114" ht="15" customHeight="1" x14ac:dyDescent="0.35">
      <c r="A673" t="s">
        <v>12844</v>
      </c>
      <c r="B673" t="s">
        <v>166</v>
      </c>
      <c r="C673" s="1">
        <v>45503</v>
      </c>
      <c r="D673" s="1">
        <v>45608</v>
      </c>
      <c r="E673" t="s">
        <v>211</v>
      </c>
      <c r="G673" t="s">
        <v>117</v>
      </c>
      <c r="H673" t="s">
        <v>117</v>
      </c>
      <c r="I673" t="s">
        <v>117</v>
      </c>
      <c r="J673" t="s">
        <v>12845</v>
      </c>
      <c r="K673" t="s">
        <v>12846</v>
      </c>
      <c r="L673" t="s">
        <v>2797</v>
      </c>
      <c r="M673" t="s">
        <v>2798</v>
      </c>
      <c r="N673" t="s">
        <v>120</v>
      </c>
      <c r="O673" t="s">
        <v>121</v>
      </c>
      <c r="P673" s="6">
        <v>96950</v>
      </c>
      <c r="Q673" t="s">
        <v>122</v>
      </c>
      <c r="S673" s="8">
        <v>16702851093</v>
      </c>
      <c r="U673" t="s">
        <v>2799</v>
      </c>
      <c r="V673">
        <v>111211</v>
      </c>
      <c r="W673" t="s">
        <v>124</v>
      </c>
      <c r="Y673" t="s">
        <v>2800</v>
      </c>
      <c r="Z673" t="s">
        <v>2801</v>
      </c>
      <c r="AB673" t="s">
        <v>270</v>
      </c>
      <c r="AC673" t="s">
        <v>2797</v>
      </c>
      <c r="AD673" t="s">
        <v>2798</v>
      </c>
      <c r="AE673" t="s">
        <v>120</v>
      </c>
      <c r="AF673" t="s">
        <v>121</v>
      </c>
      <c r="AG673" s="6">
        <v>96950</v>
      </c>
      <c r="AH673" t="s">
        <v>122</v>
      </c>
      <c r="AJ673" s="8">
        <v>16702851093</v>
      </c>
      <c r="AL673" t="s">
        <v>2802</v>
      </c>
      <c r="BE673" t="str">
        <f>"45-2092.00"</f>
        <v>45-2092.00</v>
      </c>
      <c r="BF673" t="s">
        <v>1014</v>
      </c>
      <c r="BG673" t="s">
        <v>12847</v>
      </c>
      <c r="BH673" t="s">
        <v>1016</v>
      </c>
      <c r="BI673">
        <v>3</v>
      </c>
      <c r="BK673" s="1">
        <v>45566</v>
      </c>
      <c r="BL673" s="1">
        <v>45930</v>
      </c>
      <c r="BO673">
        <v>40</v>
      </c>
      <c r="BP673">
        <v>0</v>
      </c>
      <c r="BQ673">
        <v>8</v>
      </c>
      <c r="BR673">
        <v>8</v>
      </c>
      <c r="BS673">
        <v>8</v>
      </c>
      <c r="BT673">
        <v>8</v>
      </c>
      <c r="BU673">
        <v>8</v>
      </c>
      <c r="BV673">
        <v>0</v>
      </c>
      <c r="BW673" t="str">
        <f>"8:00 AM"</f>
        <v>8:00 AM</v>
      </c>
      <c r="BX673" t="str">
        <f>"5:00 PM"</f>
        <v>5:00 PM</v>
      </c>
      <c r="BY673" t="s">
        <v>133</v>
      </c>
      <c r="BZ673">
        <v>0</v>
      </c>
      <c r="CA673">
        <v>3</v>
      </c>
      <c r="CB673" t="s">
        <v>117</v>
      </c>
      <c r="CD673" t="s">
        <v>12848</v>
      </c>
      <c r="CE673" t="s">
        <v>2797</v>
      </c>
      <c r="CF673" t="s">
        <v>2798</v>
      </c>
      <c r="CG673" t="s">
        <v>120</v>
      </c>
      <c r="CH673" t="s">
        <v>121</v>
      </c>
      <c r="CI673" s="6">
        <v>96950</v>
      </c>
      <c r="CJ673" s="10">
        <v>11.91</v>
      </c>
      <c r="CK673" s="10">
        <v>11.91</v>
      </c>
      <c r="CL673" s="10">
        <v>17.87</v>
      </c>
      <c r="CM673" s="10">
        <v>17.87</v>
      </c>
      <c r="CN673" t="s">
        <v>137</v>
      </c>
      <c r="CO673" t="s">
        <v>140</v>
      </c>
      <c r="CP673" t="s">
        <v>138</v>
      </c>
      <c r="CR673" t="s">
        <v>117</v>
      </c>
      <c r="CS673" t="s">
        <v>139</v>
      </c>
      <c r="CT673" t="s">
        <v>140</v>
      </c>
      <c r="CU673" t="s">
        <v>139</v>
      </c>
      <c r="CV673" t="s">
        <v>140</v>
      </c>
      <c r="CW673" t="s">
        <v>139</v>
      </c>
      <c r="CX673" t="s">
        <v>140</v>
      </c>
      <c r="CY673" t="s">
        <v>276</v>
      </c>
      <c r="CZ673" s="8">
        <v>16702851093</v>
      </c>
      <c r="DA673" t="s">
        <v>2802</v>
      </c>
      <c r="DB673" t="s">
        <v>140</v>
      </c>
      <c r="DC673" t="s">
        <v>139</v>
      </c>
      <c r="DD673" t="s">
        <v>117</v>
      </c>
    </row>
    <row r="674" spans="1:114" ht="15" customHeight="1" x14ac:dyDescent="0.35">
      <c r="A674" t="s">
        <v>10859</v>
      </c>
      <c r="B674" t="s">
        <v>166</v>
      </c>
      <c r="C674" s="1">
        <v>45506</v>
      </c>
      <c r="D674" s="1">
        <v>45608</v>
      </c>
      <c r="E674" t="s">
        <v>116</v>
      </c>
      <c r="F674" s="1">
        <v>45564</v>
      </c>
      <c r="G674" t="s">
        <v>139</v>
      </c>
      <c r="H674" t="s">
        <v>117</v>
      </c>
      <c r="I674" t="s">
        <v>117</v>
      </c>
      <c r="J674" t="s">
        <v>3052</v>
      </c>
      <c r="K674" t="s">
        <v>3053</v>
      </c>
      <c r="L674" t="s">
        <v>3054</v>
      </c>
      <c r="M674" t="s">
        <v>3055</v>
      </c>
      <c r="N674" t="s">
        <v>120</v>
      </c>
      <c r="O674" t="s">
        <v>121</v>
      </c>
      <c r="P674" s="6">
        <v>96950</v>
      </c>
      <c r="Q674" t="s">
        <v>122</v>
      </c>
      <c r="S674" s="8">
        <v>16702872161</v>
      </c>
      <c r="U674" t="s">
        <v>3056</v>
      </c>
      <c r="V674">
        <v>561612</v>
      </c>
      <c r="W674" t="s">
        <v>124</v>
      </c>
      <c r="Y674" t="s">
        <v>3057</v>
      </c>
      <c r="Z674" t="s">
        <v>3058</v>
      </c>
      <c r="AB674" t="s">
        <v>270</v>
      </c>
      <c r="AC674" t="s">
        <v>3059</v>
      </c>
      <c r="AD674" t="s">
        <v>3060</v>
      </c>
      <c r="AE674" t="s">
        <v>120</v>
      </c>
      <c r="AF674" t="s">
        <v>121</v>
      </c>
      <c r="AG674" s="6">
        <v>96950</v>
      </c>
      <c r="AH674" t="s">
        <v>122</v>
      </c>
      <c r="AJ674" s="8">
        <v>16702872161</v>
      </c>
      <c r="AL674" t="s">
        <v>3061</v>
      </c>
      <c r="BE674" t="str">
        <f>"33-9032.00"</f>
        <v>33-9032.00</v>
      </c>
      <c r="BF674" t="s">
        <v>1777</v>
      </c>
      <c r="BG674" t="s">
        <v>3062</v>
      </c>
      <c r="BH674" t="s">
        <v>3063</v>
      </c>
      <c r="BI674">
        <v>6</v>
      </c>
      <c r="BK674" s="1">
        <v>45566</v>
      </c>
      <c r="BL674" s="1">
        <v>46660</v>
      </c>
      <c r="BO674">
        <v>35</v>
      </c>
      <c r="BP674">
        <v>0</v>
      </c>
      <c r="BQ674">
        <v>7</v>
      </c>
      <c r="BR674">
        <v>7</v>
      </c>
      <c r="BS674">
        <v>7</v>
      </c>
      <c r="BT674">
        <v>7</v>
      </c>
      <c r="BU674">
        <v>7</v>
      </c>
      <c r="BV674">
        <v>0</v>
      </c>
      <c r="BW674" t="str">
        <f>"1:00 AM"</f>
        <v>1:00 AM</v>
      </c>
      <c r="BX674" t="str">
        <f>"8:00 AM"</f>
        <v>8:00 AM</v>
      </c>
      <c r="BY674" t="s">
        <v>159</v>
      </c>
      <c r="BZ674">
        <v>0</v>
      </c>
      <c r="CA674">
        <v>12</v>
      </c>
      <c r="CB674" t="s">
        <v>117</v>
      </c>
      <c r="CD674" t="s">
        <v>3064</v>
      </c>
      <c r="CE674" t="s">
        <v>3054</v>
      </c>
      <c r="CF674" t="s">
        <v>3060</v>
      </c>
      <c r="CG674" t="s">
        <v>120</v>
      </c>
      <c r="CH674" t="s">
        <v>121</v>
      </c>
      <c r="CI674" s="6">
        <v>96950</v>
      </c>
      <c r="CJ674" s="10">
        <v>7.96</v>
      </c>
      <c r="CK674" s="10">
        <v>7.96</v>
      </c>
      <c r="CL674" s="10">
        <v>11.94</v>
      </c>
      <c r="CM674" s="10">
        <v>11.94</v>
      </c>
      <c r="CN674" t="s">
        <v>137</v>
      </c>
      <c r="CO674" t="s">
        <v>164</v>
      </c>
      <c r="CP674" t="s">
        <v>138</v>
      </c>
      <c r="CR674" t="s">
        <v>117</v>
      </c>
      <c r="CS674" t="s">
        <v>139</v>
      </c>
      <c r="CT674" t="s">
        <v>140</v>
      </c>
      <c r="CU674" t="s">
        <v>139</v>
      </c>
      <c r="CV674" t="s">
        <v>140</v>
      </c>
      <c r="CW674" t="s">
        <v>139</v>
      </c>
      <c r="CX674" t="s">
        <v>140</v>
      </c>
      <c r="CY674" t="s">
        <v>1107</v>
      </c>
      <c r="CZ674" s="8">
        <v>16702872161</v>
      </c>
      <c r="DA674" t="s">
        <v>3061</v>
      </c>
      <c r="DB674" t="s">
        <v>164</v>
      </c>
      <c r="DC674" t="s">
        <v>139</v>
      </c>
      <c r="DD674" t="s">
        <v>117</v>
      </c>
      <c r="DE674" t="s">
        <v>3057</v>
      </c>
      <c r="DF674" t="s">
        <v>3058</v>
      </c>
      <c r="DH674" t="s">
        <v>3056</v>
      </c>
      <c r="DI674" t="s">
        <v>3066</v>
      </c>
      <c r="DJ674" t="s">
        <v>3061</v>
      </c>
    </row>
    <row r="675" spans="1:114" ht="15" customHeight="1" x14ac:dyDescent="0.35">
      <c r="A675" t="s">
        <v>6719</v>
      </c>
      <c r="B675" t="s">
        <v>166</v>
      </c>
      <c r="C675" s="1">
        <v>45506</v>
      </c>
      <c r="D675" s="1">
        <v>45608</v>
      </c>
      <c r="E675" t="s">
        <v>211</v>
      </c>
      <c r="G675" t="s">
        <v>117</v>
      </c>
      <c r="H675" t="s">
        <v>117</v>
      </c>
      <c r="I675" t="s">
        <v>117</v>
      </c>
      <c r="J675" t="s">
        <v>3066</v>
      </c>
      <c r="L675" t="s">
        <v>3054</v>
      </c>
      <c r="M675" t="s">
        <v>3055</v>
      </c>
      <c r="N675" t="s">
        <v>120</v>
      </c>
      <c r="O675" t="s">
        <v>121</v>
      </c>
      <c r="P675" s="6">
        <v>96950</v>
      </c>
      <c r="Q675" t="s">
        <v>122</v>
      </c>
      <c r="S675" s="8">
        <v>16702872161</v>
      </c>
      <c r="U675" t="s">
        <v>3056</v>
      </c>
      <c r="V675">
        <v>2361</v>
      </c>
      <c r="W675" t="s">
        <v>124</v>
      </c>
      <c r="Y675" t="s">
        <v>3057</v>
      </c>
      <c r="Z675" t="s">
        <v>6720</v>
      </c>
      <c r="AB675" t="s">
        <v>270</v>
      </c>
      <c r="AC675" t="s">
        <v>3054</v>
      </c>
      <c r="AD675" t="s">
        <v>3060</v>
      </c>
      <c r="AE675" t="s">
        <v>120</v>
      </c>
      <c r="AF675" t="s">
        <v>121</v>
      </c>
      <c r="AG675" s="6">
        <v>96950</v>
      </c>
      <c r="AH675" t="s">
        <v>122</v>
      </c>
      <c r="AJ675" s="8">
        <v>16702872161</v>
      </c>
      <c r="AL675" t="s">
        <v>3061</v>
      </c>
      <c r="BE675" t="str">
        <f>"49-9071.00"</f>
        <v>49-9071.00</v>
      </c>
      <c r="BF675" t="s">
        <v>156</v>
      </c>
      <c r="BG675" t="s">
        <v>6721</v>
      </c>
      <c r="BH675" t="s">
        <v>2639</v>
      </c>
      <c r="BI675">
        <v>10</v>
      </c>
      <c r="BK675" s="1">
        <v>45566</v>
      </c>
      <c r="BL675" s="1">
        <v>45930</v>
      </c>
      <c r="BO675">
        <v>35</v>
      </c>
      <c r="BP675">
        <v>0</v>
      </c>
      <c r="BQ675">
        <v>7</v>
      </c>
      <c r="BR675">
        <v>7</v>
      </c>
      <c r="BS675">
        <v>7</v>
      </c>
      <c r="BT675">
        <v>7</v>
      </c>
      <c r="BU675">
        <v>7</v>
      </c>
      <c r="BV675">
        <v>0</v>
      </c>
      <c r="BW675" t="str">
        <f>"9:00 AM"</f>
        <v>9:00 AM</v>
      </c>
      <c r="BX675" t="str">
        <f>"5:00 PM"</f>
        <v>5:00 PM</v>
      </c>
      <c r="BY675" t="s">
        <v>159</v>
      </c>
      <c r="BZ675">
        <v>0</v>
      </c>
      <c r="CA675">
        <v>24</v>
      </c>
      <c r="CB675" t="s">
        <v>117</v>
      </c>
      <c r="CD675" s="2" t="s">
        <v>6722</v>
      </c>
      <c r="CE675" t="s">
        <v>3054</v>
      </c>
      <c r="CF675" t="s">
        <v>3060</v>
      </c>
      <c r="CG675" t="s">
        <v>120</v>
      </c>
      <c r="CH675" t="s">
        <v>121</v>
      </c>
      <c r="CI675" s="6">
        <v>96950</v>
      </c>
      <c r="CJ675" s="10">
        <v>9.5399999999999991</v>
      </c>
      <c r="CK675" s="10">
        <v>9.5399999999999991</v>
      </c>
      <c r="CL675" s="10">
        <v>14.31</v>
      </c>
      <c r="CM675" s="10">
        <v>14.31</v>
      </c>
      <c r="CN675" t="s">
        <v>137</v>
      </c>
      <c r="CO675" t="s">
        <v>140</v>
      </c>
      <c r="CP675" t="s">
        <v>138</v>
      </c>
      <c r="CR675" t="s">
        <v>117</v>
      </c>
      <c r="CS675" t="s">
        <v>139</v>
      </c>
      <c r="CT675" t="s">
        <v>140</v>
      </c>
      <c r="CU675" t="s">
        <v>139</v>
      </c>
      <c r="CV675" t="s">
        <v>140</v>
      </c>
      <c r="CW675" t="s">
        <v>139</v>
      </c>
      <c r="CX675" t="s">
        <v>140</v>
      </c>
      <c r="CY675" t="s">
        <v>1107</v>
      </c>
      <c r="CZ675" s="8">
        <v>16702872161</v>
      </c>
      <c r="DA675" t="s">
        <v>3061</v>
      </c>
      <c r="DB675" t="s">
        <v>140</v>
      </c>
      <c r="DC675" t="s">
        <v>139</v>
      </c>
      <c r="DD675" t="s">
        <v>117</v>
      </c>
      <c r="DE675" t="s">
        <v>3057</v>
      </c>
      <c r="DF675" t="s">
        <v>3058</v>
      </c>
      <c r="DH675" t="s">
        <v>3056</v>
      </c>
      <c r="DI675" t="s">
        <v>3066</v>
      </c>
      <c r="DJ675" t="s">
        <v>3061</v>
      </c>
    </row>
    <row r="676" spans="1:114" ht="15" customHeight="1" x14ac:dyDescent="0.35">
      <c r="A676" t="s">
        <v>12739</v>
      </c>
      <c r="B676" t="s">
        <v>144</v>
      </c>
      <c r="C676" s="1">
        <v>45509</v>
      </c>
      <c r="D676" s="1">
        <v>45608</v>
      </c>
      <c r="E676" t="s">
        <v>211</v>
      </c>
      <c r="G676" t="s">
        <v>117</v>
      </c>
      <c r="H676" t="s">
        <v>117</v>
      </c>
      <c r="I676" t="s">
        <v>117</v>
      </c>
      <c r="J676" t="s">
        <v>12740</v>
      </c>
      <c r="L676" t="s">
        <v>12741</v>
      </c>
      <c r="N676" t="s">
        <v>222</v>
      </c>
      <c r="O676" t="s">
        <v>121</v>
      </c>
      <c r="P676" s="6">
        <v>96951</v>
      </c>
      <c r="Q676" t="s">
        <v>122</v>
      </c>
      <c r="S676" s="8">
        <v>16705323483</v>
      </c>
      <c r="U676" t="s">
        <v>12742</v>
      </c>
      <c r="V676">
        <v>611620</v>
      </c>
      <c r="W676" t="s">
        <v>124</v>
      </c>
      <c r="Y676" t="s">
        <v>12743</v>
      </c>
      <c r="Z676" t="s">
        <v>12744</v>
      </c>
      <c r="AB676" t="s">
        <v>657</v>
      </c>
      <c r="AC676" t="s">
        <v>12745</v>
      </c>
      <c r="AE676" t="s">
        <v>248</v>
      </c>
      <c r="AF676" t="s">
        <v>121</v>
      </c>
      <c r="AG676" s="6">
        <v>96951</v>
      </c>
      <c r="AH676" t="s">
        <v>122</v>
      </c>
      <c r="AJ676" s="8">
        <v>16705323483</v>
      </c>
      <c r="AL676" t="s">
        <v>12746</v>
      </c>
      <c r="BE676" t="str">
        <f>"25-3021.00"</f>
        <v>25-3021.00</v>
      </c>
      <c r="BF676" t="s">
        <v>2507</v>
      </c>
      <c r="BG676" t="s">
        <v>12747</v>
      </c>
      <c r="BH676" t="s">
        <v>5397</v>
      </c>
      <c r="BI676">
        <v>2</v>
      </c>
      <c r="BJ676">
        <v>2</v>
      </c>
      <c r="BK676" s="1">
        <v>45566</v>
      </c>
      <c r="BL676" s="1">
        <v>45930</v>
      </c>
      <c r="BM676" s="1">
        <v>45608</v>
      </c>
      <c r="BN676" s="1">
        <v>45930</v>
      </c>
      <c r="BO676">
        <v>35</v>
      </c>
      <c r="BP676">
        <v>0</v>
      </c>
      <c r="BQ676">
        <v>7</v>
      </c>
      <c r="BR676">
        <v>7</v>
      </c>
      <c r="BS676">
        <v>7</v>
      </c>
      <c r="BT676">
        <v>7</v>
      </c>
      <c r="BU676">
        <v>7</v>
      </c>
      <c r="BV676">
        <v>0</v>
      </c>
      <c r="BW676" t="str">
        <f>"8:00 AM"</f>
        <v>8:00 AM</v>
      </c>
      <c r="BX676" t="str">
        <f>"4:00 PM"</f>
        <v>4:00 PM</v>
      </c>
      <c r="BY676" t="s">
        <v>133</v>
      </c>
      <c r="BZ676">
        <v>0</v>
      </c>
      <c r="CA676">
        <v>12</v>
      </c>
      <c r="CB676" t="s">
        <v>117</v>
      </c>
      <c r="CD676" s="2" t="s">
        <v>12748</v>
      </c>
      <c r="CE676" t="s">
        <v>12749</v>
      </c>
      <c r="CG676" t="s">
        <v>222</v>
      </c>
      <c r="CH676" t="s">
        <v>121</v>
      </c>
      <c r="CI676" s="6">
        <v>96951</v>
      </c>
      <c r="CJ676" s="10">
        <v>17.760000000000002</v>
      </c>
      <c r="CK676" s="10">
        <v>17.760000000000002</v>
      </c>
      <c r="CL676" s="10">
        <v>0</v>
      </c>
      <c r="CM676" s="10">
        <v>0</v>
      </c>
      <c r="CN676" t="s">
        <v>137</v>
      </c>
      <c r="CP676" t="s">
        <v>138</v>
      </c>
      <c r="CR676" t="s">
        <v>117</v>
      </c>
      <c r="CS676" t="s">
        <v>139</v>
      </c>
      <c r="CT676" t="s">
        <v>140</v>
      </c>
      <c r="CU676" t="s">
        <v>140</v>
      </c>
      <c r="CV676" t="s">
        <v>140</v>
      </c>
      <c r="CW676" t="s">
        <v>139</v>
      </c>
      <c r="CX676" t="s">
        <v>140</v>
      </c>
      <c r="CY676" t="s">
        <v>5747</v>
      </c>
      <c r="CZ676" s="8">
        <v>16705323483</v>
      </c>
      <c r="DA676" t="s">
        <v>12746</v>
      </c>
      <c r="DB676" t="s">
        <v>140</v>
      </c>
      <c r="DC676" t="s">
        <v>139</v>
      </c>
      <c r="DD676" t="s">
        <v>117</v>
      </c>
    </row>
    <row r="677" spans="1:114" ht="15" customHeight="1" x14ac:dyDescent="0.35">
      <c r="A677" t="s">
        <v>3022</v>
      </c>
      <c r="B677" t="s">
        <v>166</v>
      </c>
      <c r="C677" s="1">
        <v>45512</v>
      </c>
      <c r="D677" s="1">
        <v>45608</v>
      </c>
      <c r="E677" t="s">
        <v>116</v>
      </c>
      <c r="F677" s="1">
        <v>45564</v>
      </c>
      <c r="G677" t="s">
        <v>117</v>
      </c>
      <c r="H677" t="s">
        <v>117</v>
      </c>
      <c r="I677" t="s">
        <v>117</v>
      </c>
      <c r="J677" t="s">
        <v>1544</v>
      </c>
      <c r="L677" t="s">
        <v>1545</v>
      </c>
      <c r="M677" t="s">
        <v>1546</v>
      </c>
      <c r="N677" t="s">
        <v>1143</v>
      </c>
      <c r="O677" t="s">
        <v>121</v>
      </c>
      <c r="P677" s="6">
        <v>96952</v>
      </c>
      <c r="Q677" t="s">
        <v>122</v>
      </c>
      <c r="S677" s="8">
        <v>16707832999</v>
      </c>
      <c r="U677" t="s">
        <v>1547</v>
      </c>
      <c r="V677">
        <v>72251</v>
      </c>
      <c r="W677" t="s">
        <v>124</v>
      </c>
      <c r="Y677" t="s">
        <v>1548</v>
      </c>
      <c r="Z677" t="s">
        <v>1549</v>
      </c>
      <c r="AA677" t="s">
        <v>1550</v>
      </c>
      <c r="AB677" t="s">
        <v>128</v>
      </c>
      <c r="AC677" t="s">
        <v>1545</v>
      </c>
      <c r="AD677" t="s">
        <v>1546</v>
      </c>
      <c r="AE677" t="s">
        <v>1143</v>
      </c>
      <c r="AF677" t="s">
        <v>121</v>
      </c>
      <c r="AG677" s="6">
        <v>96952</v>
      </c>
      <c r="AH677" t="s">
        <v>122</v>
      </c>
      <c r="AJ677" s="8">
        <v>16707832999</v>
      </c>
      <c r="AL677" t="s">
        <v>1551</v>
      </c>
      <c r="BE677" t="str">
        <f>"35-2014.00"</f>
        <v>35-2014.00</v>
      </c>
      <c r="BF677" t="s">
        <v>191</v>
      </c>
      <c r="BG677" t="s">
        <v>1552</v>
      </c>
      <c r="BH677" t="s">
        <v>193</v>
      </c>
      <c r="BI677">
        <v>5</v>
      </c>
      <c r="BK677" s="1">
        <v>45566</v>
      </c>
      <c r="BL677" s="1">
        <v>45930</v>
      </c>
      <c r="BO677">
        <v>35</v>
      </c>
      <c r="BP677">
        <v>7</v>
      </c>
      <c r="BQ677">
        <v>0</v>
      </c>
      <c r="BR677">
        <v>0</v>
      </c>
      <c r="BS677">
        <v>7</v>
      </c>
      <c r="BT677">
        <v>7</v>
      </c>
      <c r="BU677">
        <v>7</v>
      </c>
      <c r="BV677">
        <v>7</v>
      </c>
      <c r="BW677" t="str">
        <f>"8:00 AM"</f>
        <v>8:00 AM</v>
      </c>
      <c r="BX677" t="str">
        <f>"5:00 PM"</f>
        <v>5:00 PM</v>
      </c>
      <c r="BY677" t="s">
        <v>133</v>
      </c>
      <c r="BZ677">
        <v>0</v>
      </c>
      <c r="CA677">
        <v>12</v>
      </c>
      <c r="CB677" t="s">
        <v>117</v>
      </c>
      <c r="CD677" s="2" t="s">
        <v>1553</v>
      </c>
      <c r="CE677" t="s">
        <v>1545</v>
      </c>
      <c r="CF677" t="s">
        <v>1546</v>
      </c>
      <c r="CG677" t="s">
        <v>1143</v>
      </c>
      <c r="CH677" t="s">
        <v>121</v>
      </c>
      <c r="CI677" s="6">
        <v>96952</v>
      </c>
      <c r="CJ677" s="10">
        <v>8.83</v>
      </c>
      <c r="CK677" s="10">
        <v>8.83</v>
      </c>
      <c r="CL677" s="10">
        <v>13.24</v>
      </c>
      <c r="CM677" s="10">
        <v>13.24</v>
      </c>
      <c r="CN677" t="s">
        <v>137</v>
      </c>
      <c r="CO677" t="s">
        <v>194</v>
      </c>
      <c r="CP677" t="s">
        <v>138</v>
      </c>
      <c r="CR677" t="s">
        <v>117</v>
      </c>
      <c r="CS677" t="s">
        <v>139</v>
      </c>
      <c r="CT677" t="s">
        <v>140</v>
      </c>
      <c r="CU677" t="s">
        <v>139</v>
      </c>
      <c r="CV677" t="s">
        <v>140</v>
      </c>
      <c r="CW677" t="s">
        <v>139</v>
      </c>
      <c r="CX677" t="s">
        <v>140</v>
      </c>
      <c r="CY677" t="s">
        <v>3023</v>
      </c>
      <c r="CZ677" s="8">
        <v>16707832999</v>
      </c>
      <c r="DA677" t="s">
        <v>1551</v>
      </c>
      <c r="DB677" t="s">
        <v>140</v>
      </c>
      <c r="DC677" t="s">
        <v>139</v>
      </c>
      <c r="DD677" t="s">
        <v>117</v>
      </c>
    </row>
    <row r="678" spans="1:114" ht="15" customHeight="1" x14ac:dyDescent="0.35">
      <c r="A678" t="s">
        <v>10961</v>
      </c>
      <c r="B678" t="s">
        <v>166</v>
      </c>
      <c r="C678" s="1">
        <v>45522</v>
      </c>
      <c r="D678" s="1">
        <v>45608</v>
      </c>
      <c r="E678" t="s">
        <v>211</v>
      </c>
      <c r="G678" t="s">
        <v>117</v>
      </c>
      <c r="H678" t="s">
        <v>117</v>
      </c>
      <c r="I678" t="s">
        <v>117</v>
      </c>
      <c r="J678" t="s">
        <v>3868</v>
      </c>
      <c r="K678" t="s">
        <v>3869</v>
      </c>
      <c r="L678" t="s">
        <v>3870</v>
      </c>
      <c r="M678" t="s">
        <v>140</v>
      </c>
      <c r="N678" t="s">
        <v>136</v>
      </c>
      <c r="O678" t="s">
        <v>121</v>
      </c>
      <c r="P678" s="6">
        <v>96950</v>
      </c>
      <c r="Q678" t="s">
        <v>122</v>
      </c>
      <c r="R678" t="s">
        <v>140</v>
      </c>
      <c r="S678" s="8">
        <v>16702858138</v>
      </c>
      <c r="U678" t="s">
        <v>3871</v>
      </c>
      <c r="V678">
        <v>8114</v>
      </c>
      <c r="W678" t="s">
        <v>124</v>
      </c>
      <c r="Y678" t="s">
        <v>3872</v>
      </c>
      <c r="Z678" t="s">
        <v>3873</v>
      </c>
      <c r="AA678" t="s">
        <v>3874</v>
      </c>
      <c r="AB678" t="s">
        <v>2539</v>
      </c>
      <c r="AC678" t="s">
        <v>3870</v>
      </c>
      <c r="AD678" t="s">
        <v>140</v>
      </c>
      <c r="AE678" t="s">
        <v>136</v>
      </c>
      <c r="AF678" t="s">
        <v>121</v>
      </c>
      <c r="AG678" s="6">
        <v>96950</v>
      </c>
      <c r="AH678" t="s">
        <v>122</v>
      </c>
      <c r="AI678" t="s">
        <v>469</v>
      </c>
      <c r="AJ678" s="8">
        <v>16702858138</v>
      </c>
      <c r="AL678" t="s">
        <v>3875</v>
      </c>
      <c r="BE678" t="str">
        <f>"49-9071.00"</f>
        <v>49-9071.00</v>
      </c>
      <c r="BF678" t="s">
        <v>156</v>
      </c>
      <c r="BG678" t="s">
        <v>10962</v>
      </c>
      <c r="BH678" t="s">
        <v>3221</v>
      </c>
      <c r="BI678">
        <v>10</v>
      </c>
      <c r="BK678" s="1">
        <v>45597</v>
      </c>
      <c r="BL678" s="1">
        <v>45961</v>
      </c>
      <c r="BO678">
        <v>35</v>
      </c>
      <c r="BP678">
        <v>0</v>
      </c>
      <c r="BQ678">
        <v>7</v>
      </c>
      <c r="BR678">
        <v>7</v>
      </c>
      <c r="BS678">
        <v>7</v>
      </c>
      <c r="BT678">
        <v>7</v>
      </c>
      <c r="BU678">
        <v>7</v>
      </c>
      <c r="BV678">
        <v>0</v>
      </c>
      <c r="BW678" t="str">
        <f>"9:00 AM"</f>
        <v>9:00 AM</v>
      </c>
      <c r="BX678" t="str">
        <f>"5:00 PM"</f>
        <v>5:00 PM</v>
      </c>
      <c r="BY678" t="s">
        <v>159</v>
      </c>
      <c r="BZ678">
        <v>0</v>
      </c>
      <c r="CA678">
        <v>3</v>
      </c>
      <c r="CB678" t="s">
        <v>117</v>
      </c>
      <c r="CD678" t="e">
        <f>- KNOWLEDGE IN repairing AND maintenance job OF building AND machine.
- KNOWLEDGE IN operating special tools</f>
        <v>#NAME?</v>
      </c>
      <c r="CE678" t="s">
        <v>1353</v>
      </c>
      <c r="CF678" t="s">
        <v>140</v>
      </c>
      <c r="CG678" t="s">
        <v>136</v>
      </c>
      <c r="CH678" t="s">
        <v>121</v>
      </c>
      <c r="CI678" s="6">
        <v>96950</v>
      </c>
      <c r="CJ678" s="10">
        <v>9.75</v>
      </c>
      <c r="CK678" s="10">
        <v>9.75</v>
      </c>
      <c r="CL678" s="10">
        <v>14.62</v>
      </c>
      <c r="CM678" s="10">
        <v>14.62</v>
      </c>
      <c r="CN678" t="s">
        <v>137</v>
      </c>
      <c r="CP678" t="s">
        <v>138</v>
      </c>
      <c r="CR678" t="s">
        <v>117</v>
      </c>
      <c r="CS678" t="s">
        <v>139</v>
      </c>
      <c r="CT678" t="s">
        <v>139</v>
      </c>
      <c r="CU678" t="s">
        <v>139</v>
      </c>
      <c r="CV678" t="s">
        <v>139</v>
      </c>
      <c r="CW678" t="s">
        <v>139</v>
      </c>
      <c r="CX678" t="s">
        <v>140</v>
      </c>
      <c r="CY678" s="2" t="s">
        <v>3878</v>
      </c>
      <c r="CZ678" s="8">
        <v>16702858138</v>
      </c>
      <c r="DA678" t="s">
        <v>3875</v>
      </c>
      <c r="DB678" t="s">
        <v>309</v>
      </c>
      <c r="DC678" t="s">
        <v>139</v>
      </c>
      <c r="DD678" t="s">
        <v>117</v>
      </c>
    </row>
    <row r="679" spans="1:114" ht="15" customHeight="1" x14ac:dyDescent="0.35">
      <c r="A679" t="s">
        <v>9121</v>
      </c>
      <c r="B679" t="s">
        <v>166</v>
      </c>
      <c r="C679" s="1">
        <v>45532</v>
      </c>
      <c r="D679" s="1">
        <v>45608</v>
      </c>
      <c r="E679" t="s">
        <v>211</v>
      </c>
      <c r="G679" t="s">
        <v>117</v>
      </c>
      <c r="H679" t="s">
        <v>117</v>
      </c>
      <c r="I679" t="s">
        <v>117</v>
      </c>
      <c r="J679" t="s">
        <v>8965</v>
      </c>
      <c r="L679" t="s">
        <v>8966</v>
      </c>
      <c r="M679" t="s">
        <v>8967</v>
      </c>
      <c r="N679" t="s">
        <v>120</v>
      </c>
      <c r="O679" t="s">
        <v>121</v>
      </c>
      <c r="P679" s="6">
        <v>96950</v>
      </c>
      <c r="Q679" t="s">
        <v>122</v>
      </c>
      <c r="S679" s="8">
        <v>16709890401</v>
      </c>
      <c r="U679" t="s">
        <v>8968</v>
      </c>
      <c r="V679">
        <v>44414</v>
      </c>
      <c r="W679" t="s">
        <v>124</v>
      </c>
      <c r="Y679" t="s">
        <v>8969</v>
      </c>
      <c r="Z679" t="s">
        <v>8970</v>
      </c>
      <c r="AB679" t="s">
        <v>128</v>
      </c>
      <c r="AC679" t="s">
        <v>8966</v>
      </c>
      <c r="AD679" t="s">
        <v>8967</v>
      </c>
      <c r="AE679" t="s">
        <v>120</v>
      </c>
      <c r="AF679" t="s">
        <v>121</v>
      </c>
      <c r="AG679" s="6">
        <v>96950</v>
      </c>
      <c r="AH679" t="s">
        <v>122</v>
      </c>
      <c r="AJ679" s="8">
        <v>16709890401</v>
      </c>
      <c r="AL679" t="s">
        <v>8971</v>
      </c>
      <c r="BE679" t="str">
        <f>"49-9071.00"</f>
        <v>49-9071.00</v>
      </c>
      <c r="BF679" t="s">
        <v>156</v>
      </c>
      <c r="BG679" t="s">
        <v>9122</v>
      </c>
      <c r="BH679" t="s">
        <v>9123</v>
      </c>
      <c r="BI679">
        <v>10</v>
      </c>
      <c r="BK679" s="1">
        <v>45566</v>
      </c>
      <c r="BL679" s="1">
        <v>45930</v>
      </c>
      <c r="BO679">
        <v>35</v>
      </c>
      <c r="BP679">
        <v>0</v>
      </c>
      <c r="BQ679">
        <v>7</v>
      </c>
      <c r="BR679">
        <v>7</v>
      </c>
      <c r="BS679">
        <v>7</v>
      </c>
      <c r="BT679">
        <v>7</v>
      </c>
      <c r="BU679">
        <v>7</v>
      </c>
      <c r="BV679">
        <v>0</v>
      </c>
      <c r="BW679" t="str">
        <f>"8:00 AM"</f>
        <v>8:00 AM</v>
      </c>
      <c r="BX679" t="str">
        <f>"4:00 PM"</f>
        <v>4:00 PM</v>
      </c>
      <c r="BY679" t="s">
        <v>159</v>
      </c>
      <c r="BZ679">
        <v>0</v>
      </c>
      <c r="CA679">
        <v>12</v>
      </c>
      <c r="CB679" t="s">
        <v>117</v>
      </c>
      <c r="CD679" t="s">
        <v>9124</v>
      </c>
      <c r="CE679" t="s">
        <v>8966</v>
      </c>
      <c r="CF679" t="s">
        <v>8967</v>
      </c>
      <c r="CG679" t="s">
        <v>120</v>
      </c>
      <c r="CH679" t="s">
        <v>121</v>
      </c>
      <c r="CI679" s="6">
        <v>96950</v>
      </c>
      <c r="CJ679" s="10">
        <v>9.75</v>
      </c>
      <c r="CK679" s="10">
        <v>9.75</v>
      </c>
      <c r="CL679" s="10">
        <v>14.63</v>
      </c>
      <c r="CM679" s="10">
        <v>14.63</v>
      </c>
      <c r="CN679" t="s">
        <v>137</v>
      </c>
      <c r="CO679" t="s">
        <v>164</v>
      </c>
      <c r="CP679" t="s">
        <v>138</v>
      </c>
      <c r="CR679" t="s">
        <v>117</v>
      </c>
      <c r="CS679" t="s">
        <v>139</v>
      </c>
      <c r="CT679" t="s">
        <v>140</v>
      </c>
      <c r="CU679" t="s">
        <v>139</v>
      </c>
      <c r="CV679" t="s">
        <v>140</v>
      </c>
      <c r="CW679" t="s">
        <v>139</v>
      </c>
      <c r="CX679" t="s">
        <v>140</v>
      </c>
      <c r="CY679" t="s">
        <v>1107</v>
      </c>
      <c r="CZ679" s="8">
        <v>16709890401</v>
      </c>
      <c r="DA679" t="s">
        <v>8971</v>
      </c>
      <c r="DB679" t="s">
        <v>164</v>
      </c>
      <c r="DC679" t="s">
        <v>139</v>
      </c>
      <c r="DD679" t="s">
        <v>117</v>
      </c>
      <c r="DE679" t="s">
        <v>8969</v>
      </c>
      <c r="DF679" t="s">
        <v>8970</v>
      </c>
      <c r="DH679" t="s">
        <v>8968</v>
      </c>
      <c r="DI679" t="s">
        <v>8965</v>
      </c>
      <c r="DJ679" t="s">
        <v>8971</v>
      </c>
    </row>
    <row r="680" spans="1:114" ht="15" customHeight="1" x14ac:dyDescent="0.35">
      <c r="A680" t="s">
        <v>11020</v>
      </c>
      <c r="B680" t="s">
        <v>144</v>
      </c>
      <c r="C680" s="1">
        <v>45535</v>
      </c>
      <c r="D680" s="1">
        <v>45608</v>
      </c>
      <c r="E680" t="s">
        <v>116</v>
      </c>
      <c r="F680" s="1">
        <v>45688</v>
      </c>
      <c r="G680" t="s">
        <v>117</v>
      </c>
      <c r="H680" t="s">
        <v>117</v>
      </c>
      <c r="I680" t="s">
        <v>117</v>
      </c>
      <c r="J680" t="s">
        <v>1081</v>
      </c>
      <c r="K680" t="s">
        <v>1081</v>
      </c>
      <c r="L680" t="s">
        <v>11021</v>
      </c>
      <c r="M680" t="s">
        <v>2821</v>
      </c>
      <c r="N680" t="s">
        <v>120</v>
      </c>
      <c r="O680" t="s">
        <v>121</v>
      </c>
      <c r="P680" s="6">
        <v>96950</v>
      </c>
      <c r="Q680" t="s">
        <v>122</v>
      </c>
      <c r="R680" t="s">
        <v>1677</v>
      </c>
      <c r="S680" s="8">
        <v>16702870614</v>
      </c>
      <c r="U680" t="s">
        <v>1083</v>
      </c>
      <c r="V680">
        <v>56132</v>
      </c>
      <c r="W680" t="s">
        <v>124</v>
      </c>
      <c r="Y680" t="s">
        <v>1084</v>
      </c>
      <c r="Z680" t="s">
        <v>1085</v>
      </c>
      <c r="AA680" t="s">
        <v>1086</v>
      </c>
      <c r="AB680" t="s">
        <v>189</v>
      </c>
      <c r="AC680" t="s">
        <v>531</v>
      </c>
      <c r="AD680" t="s">
        <v>2821</v>
      </c>
      <c r="AE680" t="s">
        <v>11022</v>
      </c>
      <c r="AF680" t="s">
        <v>121</v>
      </c>
      <c r="AG680" s="6">
        <v>96950</v>
      </c>
      <c r="AH680" t="s">
        <v>122</v>
      </c>
      <c r="AJ680" s="8">
        <v>16702870614</v>
      </c>
      <c r="AL680" t="s">
        <v>1088</v>
      </c>
      <c r="BE680" t="str">
        <f>"49-9071.00"</f>
        <v>49-9071.00</v>
      </c>
      <c r="BF680" t="s">
        <v>156</v>
      </c>
      <c r="BG680" t="s">
        <v>2822</v>
      </c>
      <c r="BH680" t="s">
        <v>1090</v>
      </c>
      <c r="BI680">
        <v>10</v>
      </c>
      <c r="BJ680">
        <v>10</v>
      </c>
      <c r="BK680" s="1">
        <v>45689</v>
      </c>
      <c r="BL680" s="1">
        <v>46053</v>
      </c>
      <c r="BM680" s="1">
        <v>45689</v>
      </c>
      <c r="BN680" s="1">
        <v>46053</v>
      </c>
      <c r="BO680">
        <v>35</v>
      </c>
      <c r="BP680">
        <v>0</v>
      </c>
      <c r="BQ680">
        <v>7</v>
      </c>
      <c r="BR680">
        <v>7</v>
      </c>
      <c r="BS680">
        <v>7</v>
      </c>
      <c r="BT680">
        <v>7</v>
      </c>
      <c r="BU680">
        <v>7</v>
      </c>
      <c r="BV680">
        <v>0</v>
      </c>
      <c r="BW680" t="str">
        <f>"8:00 AM"</f>
        <v>8:00 AM</v>
      </c>
      <c r="BX680" t="str">
        <f>"4:00 PM"</f>
        <v>4:00 PM</v>
      </c>
      <c r="BY680" t="s">
        <v>133</v>
      </c>
      <c r="BZ680">
        <v>0</v>
      </c>
      <c r="CA680">
        <v>6</v>
      </c>
      <c r="CB680" t="s">
        <v>117</v>
      </c>
      <c r="CD680" t="s">
        <v>5308</v>
      </c>
      <c r="CE680" t="s">
        <v>531</v>
      </c>
      <c r="CF680" t="s">
        <v>2821</v>
      </c>
      <c r="CG680" t="s">
        <v>7412</v>
      </c>
      <c r="CH680" t="s">
        <v>121</v>
      </c>
      <c r="CI680" s="6">
        <v>96950</v>
      </c>
      <c r="CJ680" s="10">
        <v>9.75</v>
      </c>
      <c r="CK680" s="10">
        <v>9.75</v>
      </c>
      <c r="CL680" s="10">
        <v>14.63</v>
      </c>
      <c r="CM680" s="10">
        <v>14.63</v>
      </c>
      <c r="CN680" t="s">
        <v>137</v>
      </c>
      <c r="CO680" t="s">
        <v>1093</v>
      </c>
      <c r="CP680" t="s">
        <v>138</v>
      </c>
      <c r="CR680" t="s">
        <v>117</v>
      </c>
      <c r="CS680" t="s">
        <v>139</v>
      </c>
      <c r="CT680" t="s">
        <v>140</v>
      </c>
      <c r="CU680" t="s">
        <v>139</v>
      </c>
      <c r="CV680" t="s">
        <v>139</v>
      </c>
      <c r="CW680" t="s">
        <v>139</v>
      </c>
      <c r="CX680" t="s">
        <v>140</v>
      </c>
      <c r="CY680" t="s">
        <v>1471</v>
      </c>
      <c r="CZ680" s="8">
        <v>16702870614</v>
      </c>
      <c r="DA680" t="s">
        <v>1088</v>
      </c>
      <c r="DB680" t="s">
        <v>1095</v>
      </c>
      <c r="DC680" t="s">
        <v>139</v>
      </c>
      <c r="DD680" t="s">
        <v>117</v>
      </c>
    </row>
    <row r="681" spans="1:114" ht="15" customHeight="1" x14ac:dyDescent="0.35">
      <c r="A681" t="s">
        <v>9015</v>
      </c>
      <c r="B681" t="s">
        <v>166</v>
      </c>
      <c r="C681" s="1">
        <v>45538</v>
      </c>
      <c r="D681" s="1">
        <v>45608</v>
      </c>
      <c r="E681" t="s">
        <v>211</v>
      </c>
      <c r="G681" t="s">
        <v>139</v>
      </c>
      <c r="H681" t="s">
        <v>139</v>
      </c>
      <c r="I681" t="s">
        <v>117</v>
      </c>
      <c r="J681" t="s">
        <v>3722</v>
      </c>
      <c r="K681" t="s">
        <v>3723</v>
      </c>
      <c r="L681" t="s">
        <v>3724</v>
      </c>
      <c r="M681" t="s">
        <v>3725</v>
      </c>
      <c r="N681" t="s">
        <v>120</v>
      </c>
      <c r="O681" t="s">
        <v>121</v>
      </c>
      <c r="P681" s="6">
        <v>96950</v>
      </c>
      <c r="Q681" t="s">
        <v>122</v>
      </c>
      <c r="S681" s="8">
        <v>16702850063</v>
      </c>
      <c r="U681" t="s">
        <v>3726</v>
      </c>
      <c r="V681">
        <v>56179</v>
      </c>
      <c r="W681" t="s">
        <v>124</v>
      </c>
      <c r="Y681" t="s">
        <v>3727</v>
      </c>
      <c r="Z681" t="s">
        <v>3728</v>
      </c>
      <c r="AA681" t="s">
        <v>3729</v>
      </c>
      <c r="AB681" t="s">
        <v>657</v>
      </c>
      <c r="AC681" t="s">
        <v>3724</v>
      </c>
      <c r="AD681" t="s">
        <v>3725</v>
      </c>
      <c r="AE681" t="s">
        <v>120</v>
      </c>
      <c r="AF681" t="s">
        <v>121</v>
      </c>
      <c r="AG681" s="6">
        <v>96950</v>
      </c>
      <c r="AH681" t="s">
        <v>122</v>
      </c>
      <c r="AJ681" s="8">
        <v>16702850063</v>
      </c>
      <c r="AL681" t="s">
        <v>3730</v>
      </c>
      <c r="BE681" t="str">
        <f>"49-9071.00"</f>
        <v>49-9071.00</v>
      </c>
      <c r="BF681" t="s">
        <v>156</v>
      </c>
      <c r="BG681" t="s">
        <v>3731</v>
      </c>
      <c r="BH681" t="s">
        <v>3102</v>
      </c>
      <c r="BI681">
        <v>25</v>
      </c>
      <c r="BK681" s="1">
        <v>45566</v>
      </c>
      <c r="BL681" s="1">
        <v>45930</v>
      </c>
      <c r="BO681">
        <v>40</v>
      </c>
      <c r="BP681">
        <v>0</v>
      </c>
      <c r="BQ681">
        <v>8</v>
      </c>
      <c r="BR681">
        <v>8</v>
      </c>
      <c r="BS681">
        <v>8</v>
      </c>
      <c r="BT681">
        <v>8</v>
      </c>
      <c r="BU681">
        <v>8</v>
      </c>
      <c r="BV681">
        <v>0</v>
      </c>
      <c r="BW681" t="str">
        <f>"8:08 AM"</f>
        <v>8:08 AM</v>
      </c>
      <c r="BX681" t="str">
        <f>"5:08 PM"</f>
        <v>5:08 PM</v>
      </c>
      <c r="BY681" t="s">
        <v>159</v>
      </c>
      <c r="BZ681">
        <v>0</v>
      </c>
      <c r="CA681">
        <v>24</v>
      </c>
      <c r="CB681" t="s">
        <v>117</v>
      </c>
      <c r="CD681" t="s">
        <v>3732</v>
      </c>
      <c r="CE681" t="s">
        <v>3724</v>
      </c>
      <c r="CF681" t="s">
        <v>531</v>
      </c>
      <c r="CG681" t="s">
        <v>120</v>
      </c>
      <c r="CH681" t="s">
        <v>121</v>
      </c>
      <c r="CI681" s="6">
        <v>96950</v>
      </c>
      <c r="CJ681" s="10">
        <v>9.75</v>
      </c>
      <c r="CK681" s="10">
        <v>9.75</v>
      </c>
      <c r="CL681" s="10">
        <v>14.63</v>
      </c>
      <c r="CM681" s="10">
        <v>14.63</v>
      </c>
      <c r="CN681" t="s">
        <v>137</v>
      </c>
      <c r="CO681" t="s">
        <v>7469</v>
      </c>
      <c r="CP681" t="s">
        <v>138</v>
      </c>
      <c r="CR681" t="s">
        <v>117</v>
      </c>
      <c r="CS681" t="s">
        <v>139</v>
      </c>
      <c r="CT681" t="s">
        <v>139</v>
      </c>
      <c r="CU681" t="s">
        <v>139</v>
      </c>
      <c r="CV681" t="s">
        <v>140</v>
      </c>
      <c r="CW681" t="s">
        <v>139</v>
      </c>
      <c r="CX681" t="s">
        <v>139</v>
      </c>
      <c r="CY681" s="2" t="s">
        <v>9016</v>
      </c>
      <c r="CZ681" s="8">
        <v>16702850063</v>
      </c>
      <c r="DA681" t="s">
        <v>3730</v>
      </c>
      <c r="DB681" t="s">
        <v>140</v>
      </c>
      <c r="DC681" t="s">
        <v>139</v>
      </c>
      <c r="DD681" t="s">
        <v>117</v>
      </c>
    </row>
    <row r="682" spans="1:114" ht="15" customHeight="1" x14ac:dyDescent="0.35">
      <c r="A682" t="s">
        <v>3377</v>
      </c>
      <c r="B682" t="s">
        <v>144</v>
      </c>
      <c r="C682" s="1">
        <v>45539</v>
      </c>
      <c r="D682" s="1">
        <v>45608</v>
      </c>
      <c r="E682" t="s">
        <v>211</v>
      </c>
      <c r="G682" t="s">
        <v>139</v>
      </c>
      <c r="H682" t="s">
        <v>117</v>
      </c>
      <c r="I682" t="s">
        <v>117</v>
      </c>
      <c r="J682" t="s">
        <v>625</v>
      </c>
      <c r="L682" t="s">
        <v>633</v>
      </c>
      <c r="M682" t="s">
        <v>634</v>
      </c>
      <c r="N682" t="s">
        <v>136</v>
      </c>
      <c r="O682" t="s">
        <v>121</v>
      </c>
      <c r="P682" s="6">
        <v>96950</v>
      </c>
      <c r="Q682" t="s">
        <v>122</v>
      </c>
      <c r="S682" s="8">
        <v>16702368202</v>
      </c>
      <c r="T682">
        <v>3554</v>
      </c>
      <c r="U682" t="s">
        <v>628</v>
      </c>
      <c r="V682">
        <v>62211</v>
      </c>
      <c r="W682" t="s">
        <v>124</v>
      </c>
      <c r="Y682" t="s">
        <v>629</v>
      </c>
      <c r="Z682" t="s">
        <v>630</v>
      </c>
      <c r="AA682" t="s">
        <v>631</v>
      </c>
      <c r="AB682" t="s">
        <v>632</v>
      </c>
      <c r="AC682" t="s">
        <v>633</v>
      </c>
      <c r="AD682" t="s">
        <v>634</v>
      </c>
      <c r="AE682" t="s">
        <v>136</v>
      </c>
      <c r="AF682" t="s">
        <v>121</v>
      </c>
      <c r="AG682" s="6">
        <v>96950</v>
      </c>
      <c r="AH682" t="s">
        <v>122</v>
      </c>
      <c r="AJ682" s="8">
        <v>16702368202</v>
      </c>
      <c r="AK682">
        <v>3554</v>
      </c>
      <c r="AL682" t="s">
        <v>635</v>
      </c>
      <c r="BE682" t="str">
        <f>"29-2052.00"</f>
        <v>29-2052.00</v>
      </c>
      <c r="BF682" t="s">
        <v>3378</v>
      </c>
      <c r="BG682" t="s">
        <v>3379</v>
      </c>
      <c r="BH682" t="s">
        <v>3378</v>
      </c>
      <c r="BI682">
        <v>2</v>
      </c>
      <c r="BJ682">
        <v>2</v>
      </c>
      <c r="BK682" s="1">
        <v>45616</v>
      </c>
      <c r="BL682" s="1">
        <v>46710</v>
      </c>
      <c r="BM682" s="1">
        <v>45616</v>
      </c>
      <c r="BN682" s="1">
        <v>46710</v>
      </c>
      <c r="BO682">
        <v>40</v>
      </c>
      <c r="BP682">
        <v>0</v>
      </c>
      <c r="BQ682">
        <v>8</v>
      </c>
      <c r="BR682">
        <v>8</v>
      </c>
      <c r="BS682">
        <v>8</v>
      </c>
      <c r="BT682">
        <v>8</v>
      </c>
      <c r="BU682">
        <v>8</v>
      </c>
      <c r="BV682">
        <v>0</v>
      </c>
      <c r="BW682" t="str">
        <f>"7:00 AM"</f>
        <v>7:00 AM</v>
      </c>
      <c r="BX682" t="str">
        <f>"4:00 PM"</f>
        <v>4:00 PM</v>
      </c>
      <c r="BY682" t="s">
        <v>159</v>
      </c>
      <c r="BZ682">
        <v>0</v>
      </c>
      <c r="CA682">
        <v>12</v>
      </c>
      <c r="CB682" t="s">
        <v>117</v>
      </c>
      <c r="CD682" s="2" t="s">
        <v>3380</v>
      </c>
      <c r="CE682" t="s">
        <v>633</v>
      </c>
      <c r="CF682" t="s">
        <v>634</v>
      </c>
      <c r="CG682" t="s">
        <v>136</v>
      </c>
      <c r="CH682" t="s">
        <v>121</v>
      </c>
      <c r="CI682" s="6">
        <v>96950</v>
      </c>
      <c r="CJ682" s="10">
        <v>15.39</v>
      </c>
      <c r="CK682" s="10">
        <v>23.38</v>
      </c>
      <c r="CL682" s="10">
        <v>23.09</v>
      </c>
      <c r="CM682" s="10">
        <v>35.07</v>
      </c>
      <c r="CN682" t="s">
        <v>137</v>
      </c>
      <c r="CO682" t="s">
        <v>3381</v>
      </c>
      <c r="CP682" t="s">
        <v>138</v>
      </c>
      <c r="CR682" t="s">
        <v>117</v>
      </c>
      <c r="CS682" t="s">
        <v>139</v>
      </c>
      <c r="CT682" t="s">
        <v>140</v>
      </c>
      <c r="CU682" t="s">
        <v>139</v>
      </c>
      <c r="CV682" t="s">
        <v>140</v>
      </c>
      <c r="CW682" t="s">
        <v>139</v>
      </c>
      <c r="CX682" t="s">
        <v>140</v>
      </c>
      <c r="CY682" t="s">
        <v>3382</v>
      </c>
      <c r="CZ682" s="8">
        <v>16702368202</v>
      </c>
      <c r="DA682" t="s">
        <v>642</v>
      </c>
      <c r="DB682" t="s">
        <v>3383</v>
      </c>
      <c r="DC682" t="s">
        <v>139</v>
      </c>
      <c r="DD682" t="s">
        <v>117</v>
      </c>
      <c r="DE682" t="s">
        <v>644</v>
      </c>
      <c r="DF682" t="s">
        <v>645</v>
      </c>
      <c r="DG682" t="s">
        <v>127</v>
      </c>
      <c r="DH682" t="s">
        <v>628</v>
      </c>
      <c r="DI682" t="s">
        <v>625</v>
      </c>
      <c r="DJ682" t="s">
        <v>646</v>
      </c>
    </row>
    <row r="683" spans="1:114" ht="15" customHeight="1" x14ac:dyDescent="0.35">
      <c r="A683" t="s">
        <v>6914</v>
      </c>
      <c r="B683" t="s">
        <v>144</v>
      </c>
      <c r="C683" s="1">
        <v>45539</v>
      </c>
      <c r="D683" s="1">
        <v>45608</v>
      </c>
      <c r="E683" t="s">
        <v>116</v>
      </c>
      <c r="F683" s="1">
        <v>45635</v>
      </c>
      <c r="G683" t="s">
        <v>117</v>
      </c>
      <c r="H683" t="s">
        <v>117</v>
      </c>
      <c r="I683" t="s">
        <v>117</v>
      </c>
      <c r="J683" t="s">
        <v>625</v>
      </c>
      <c r="L683" t="s">
        <v>633</v>
      </c>
      <c r="M683" t="s">
        <v>634</v>
      </c>
      <c r="N683" t="s">
        <v>136</v>
      </c>
      <c r="O683" t="s">
        <v>121</v>
      </c>
      <c r="P683" s="6">
        <v>96950</v>
      </c>
      <c r="Q683" t="s">
        <v>122</v>
      </c>
      <c r="S683" s="8">
        <v>16702368202</v>
      </c>
      <c r="U683" t="s">
        <v>628</v>
      </c>
      <c r="V683">
        <v>62211</v>
      </c>
      <c r="W683" t="s">
        <v>124</v>
      </c>
      <c r="Y683" t="s">
        <v>629</v>
      </c>
      <c r="Z683" t="s">
        <v>630</v>
      </c>
      <c r="AA683" t="s">
        <v>631</v>
      </c>
      <c r="AB683" t="s">
        <v>632</v>
      </c>
      <c r="AC683" t="s">
        <v>633</v>
      </c>
      <c r="AD683" t="s">
        <v>634</v>
      </c>
      <c r="AE683" t="s">
        <v>136</v>
      </c>
      <c r="AF683" t="s">
        <v>121</v>
      </c>
      <c r="AG683" s="6">
        <v>96950</v>
      </c>
      <c r="AH683" t="s">
        <v>122</v>
      </c>
      <c r="AJ683" s="8">
        <v>16702368202</v>
      </c>
      <c r="AK683">
        <v>3554</v>
      </c>
      <c r="AL683" t="s">
        <v>635</v>
      </c>
      <c r="BE683" t="str">
        <f>"29-2034.00"</f>
        <v>29-2034.00</v>
      </c>
      <c r="BF683" t="s">
        <v>3739</v>
      </c>
      <c r="BG683" t="s">
        <v>3740</v>
      </c>
      <c r="BH683" t="s">
        <v>3741</v>
      </c>
      <c r="BI683">
        <v>2</v>
      </c>
      <c r="BJ683">
        <v>2</v>
      </c>
      <c r="BK683" s="1">
        <v>45637</v>
      </c>
      <c r="BL683" s="1">
        <v>46001</v>
      </c>
      <c r="BM683" s="1">
        <v>45637</v>
      </c>
      <c r="BN683" s="1">
        <v>46001</v>
      </c>
      <c r="BO683">
        <v>40</v>
      </c>
      <c r="BP683">
        <v>0</v>
      </c>
      <c r="BQ683">
        <v>8</v>
      </c>
      <c r="BR683">
        <v>8</v>
      </c>
      <c r="BS683">
        <v>8</v>
      </c>
      <c r="BT683">
        <v>8</v>
      </c>
      <c r="BU683">
        <v>8</v>
      </c>
      <c r="BV683">
        <v>0</v>
      </c>
      <c r="BW683" t="str">
        <f>"7:30 AM"</f>
        <v>7:30 AM</v>
      </c>
      <c r="BX683" t="str">
        <f>"4:30 PM"</f>
        <v>4:30 PM</v>
      </c>
      <c r="BY683" t="s">
        <v>459</v>
      </c>
      <c r="BZ683">
        <v>0</v>
      </c>
      <c r="CA683">
        <v>24</v>
      </c>
      <c r="CB683" t="s">
        <v>117</v>
      </c>
      <c r="CD683" s="2" t="s">
        <v>6915</v>
      </c>
      <c r="CE683" t="s">
        <v>633</v>
      </c>
      <c r="CF683" t="s">
        <v>634</v>
      </c>
      <c r="CG683" t="s">
        <v>136</v>
      </c>
      <c r="CH683" t="s">
        <v>121</v>
      </c>
      <c r="CI683" s="6">
        <v>96950</v>
      </c>
      <c r="CJ683" s="10">
        <v>14.62</v>
      </c>
      <c r="CK683" s="10">
        <v>23.55</v>
      </c>
      <c r="CL683" s="10">
        <v>21.93</v>
      </c>
      <c r="CM683" s="10">
        <v>35.33</v>
      </c>
      <c r="CN683" t="s">
        <v>137</v>
      </c>
      <c r="CO683" t="s">
        <v>6916</v>
      </c>
      <c r="CP683" t="s">
        <v>138</v>
      </c>
      <c r="CR683" t="s">
        <v>139</v>
      </c>
      <c r="CS683" t="s">
        <v>139</v>
      </c>
      <c r="CT683" t="s">
        <v>140</v>
      </c>
      <c r="CU683" t="s">
        <v>139</v>
      </c>
      <c r="CV683" t="s">
        <v>140</v>
      </c>
      <c r="CW683" t="s">
        <v>139</v>
      </c>
      <c r="CX683" t="s">
        <v>140</v>
      </c>
      <c r="CY683" t="s">
        <v>3382</v>
      </c>
      <c r="CZ683" s="8">
        <v>16702368202</v>
      </c>
      <c r="DA683" t="s">
        <v>642</v>
      </c>
      <c r="DB683" t="s">
        <v>3383</v>
      </c>
      <c r="DC683" t="s">
        <v>139</v>
      </c>
      <c r="DD683" t="s">
        <v>117</v>
      </c>
      <c r="DE683" t="s">
        <v>644</v>
      </c>
      <c r="DF683" t="s">
        <v>645</v>
      </c>
      <c r="DG683" t="s">
        <v>1914</v>
      </c>
      <c r="DH683" t="s">
        <v>628</v>
      </c>
      <c r="DI683" t="s">
        <v>625</v>
      </c>
      <c r="DJ683" t="s">
        <v>646</v>
      </c>
    </row>
    <row r="684" spans="1:114" ht="15" customHeight="1" x14ac:dyDescent="0.35">
      <c r="A684" t="s">
        <v>14315</v>
      </c>
      <c r="B684" t="s">
        <v>294</v>
      </c>
      <c r="C684" s="1">
        <v>45541</v>
      </c>
      <c r="D684" s="1">
        <v>45608</v>
      </c>
      <c r="E684" t="s">
        <v>116</v>
      </c>
      <c r="F684" s="1">
        <v>45657</v>
      </c>
      <c r="G684" t="s">
        <v>117</v>
      </c>
      <c r="H684" t="s">
        <v>117</v>
      </c>
      <c r="I684" t="s">
        <v>117</v>
      </c>
      <c r="J684" t="s">
        <v>1247</v>
      </c>
      <c r="K684" t="s">
        <v>1248</v>
      </c>
      <c r="L684" t="s">
        <v>1249</v>
      </c>
      <c r="M684" t="s">
        <v>8613</v>
      </c>
      <c r="N684" t="s">
        <v>120</v>
      </c>
      <c r="O684" t="s">
        <v>121</v>
      </c>
      <c r="P684" s="6">
        <v>96950</v>
      </c>
      <c r="Q684" t="s">
        <v>122</v>
      </c>
      <c r="S684" s="8">
        <v>16702356238</v>
      </c>
      <c r="U684" t="s">
        <v>1251</v>
      </c>
      <c r="V684">
        <v>56132</v>
      </c>
      <c r="W684" t="s">
        <v>150</v>
      </c>
      <c r="X684" t="s">
        <v>139</v>
      </c>
      <c r="Y684" t="s">
        <v>4533</v>
      </c>
      <c r="Z684" t="s">
        <v>7137</v>
      </c>
      <c r="AA684" t="s">
        <v>7138</v>
      </c>
      <c r="AB684" t="s">
        <v>128</v>
      </c>
      <c r="AC684" t="s">
        <v>1249</v>
      </c>
      <c r="AD684" t="s">
        <v>1250</v>
      </c>
      <c r="AE684" t="s">
        <v>120</v>
      </c>
      <c r="AF684" t="s">
        <v>121</v>
      </c>
      <c r="AG684" s="6">
        <v>96950</v>
      </c>
      <c r="AH684" t="s">
        <v>122</v>
      </c>
      <c r="AJ684" s="8">
        <v>16702356238</v>
      </c>
      <c r="AL684" t="s">
        <v>1254</v>
      </c>
      <c r="BE684" t="str">
        <f>"37-2011.00"</f>
        <v>37-2011.00</v>
      </c>
      <c r="BF684" t="s">
        <v>701</v>
      </c>
      <c r="BG684" t="s">
        <v>8614</v>
      </c>
      <c r="BH684" t="s">
        <v>1961</v>
      </c>
      <c r="BI684">
        <v>3</v>
      </c>
      <c r="BJ684">
        <v>2</v>
      </c>
      <c r="BK684" s="1">
        <v>45659</v>
      </c>
      <c r="BL684" s="1">
        <v>46023</v>
      </c>
      <c r="BM684" s="1">
        <v>45659</v>
      </c>
      <c r="BN684" s="1">
        <v>46023</v>
      </c>
      <c r="BO684">
        <v>35</v>
      </c>
      <c r="BP684">
        <v>0</v>
      </c>
      <c r="BQ684">
        <v>7</v>
      </c>
      <c r="BR684">
        <v>7</v>
      </c>
      <c r="BS684">
        <v>7</v>
      </c>
      <c r="BT684">
        <v>7</v>
      </c>
      <c r="BU684">
        <v>7</v>
      </c>
      <c r="BV684">
        <v>0</v>
      </c>
      <c r="BW684" t="str">
        <f>"6:00 AM"</f>
        <v>6:00 AM</v>
      </c>
      <c r="BX684" t="str">
        <f>"2:00 PM"</f>
        <v>2:00 PM</v>
      </c>
      <c r="BY684" t="s">
        <v>133</v>
      </c>
      <c r="BZ684">
        <v>0</v>
      </c>
      <c r="CA684">
        <v>12</v>
      </c>
      <c r="CB684" t="s">
        <v>117</v>
      </c>
      <c r="CD684" t="s">
        <v>14316</v>
      </c>
      <c r="CE684" t="s">
        <v>8616</v>
      </c>
      <c r="CF684" t="s">
        <v>196</v>
      </c>
      <c r="CG684" t="s">
        <v>120</v>
      </c>
      <c r="CH684" t="s">
        <v>121</v>
      </c>
      <c r="CI684" s="6">
        <v>96950</v>
      </c>
      <c r="CJ684" s="10">
        <v>8.2899999999999991</v>
      </c>
      <c r="CK684" s="10">
        <v>8.2899999999999991</v>
      </c>
      <c r="CL684" s="10">
        <v>12.44</v>
      </c>
      <c r="CM684" s="10">
        <v>12.44</v>
      </c>
      <c r="CN684" t="s">
        <v>137</v>
      </c>
      <c r="CO684" t="s">
        <v>1256</v>
      </c>
      <c r="CP684" t="s">
        <v>138</v>
      </c>
      <c r="CR684" t="s">
        <v>139</v>
      </c>
      <c r="CS684" t="s">
        <v>139</v>
      </c>
      <c r="CT684" t="s">
        <v>140</v>
      </c>
      <c r="CU684" t="s">
        <v>139</v>
      </c>
      <c r="CV684" t="s">
        <v>139</v>
      </c>
      <c r="CW684" t="s">
        <v>139</v>
      </c>
      <c r="CX684" t="s">
        <v>140</v>
      </c>
      <c r="CY684" t="s">
        <v>14317</v>
      </c>
      <c r="CZ684" s="8">
        <v>16702356238</v>
      </c>
      <c r="DA684" t="s">
        <v>1254</v>
      </c>
      <c r="DB684" t="s">
        <v>364</v>
      </c>
      <c r="DC684" t="s">
        <v>139</v>
      </c>
      <c r="DD684" t="s">
        <v>139</v>
      </c>
    </row>
    <row r="685" spans="1:114" ht="15" customHeight="1" x14ac:dyDescent="0.35">
      <c r="A685" t="s">
        <v>15918</v>
      </c>
      <c r="B685" t="s">
        <v>144</v>
      </c>
      <c r="C685" s="1">
        <v>45547</v>
      </c>
      <c r="D685" s="1">
        <v>45608</v>
      </c>
      <c r="E685" t="s">
        <v>116</v>
      </c>
      <c r="F685" s="1">
        <v>45657</v>
      </c>
      <c r="G685" t="s">
        <v>117</v>
      </c>
      <c r="H685" t="s">
        <v>117</v>
      </c>
      <c r="I685" t="s">
        <v>117</v>
      </c>
      <c r="J685" t="s">
        <v>199</v>
      </c>
      <c r="L685" t="s">
        <v>200</v>
      </c>
      <c r="N685" t="s">
        <v>136</v>
      </c>
      <c r="O685" t="s">
        <v>121</v>
      </c>
      <c r="P685" s="6">
        <v>96950</v>
      </c>
      <c r="Q685" t="s">
        <v>122</v>
      </c>
      <c r="R685" t="s">
        <v>164</v>
      </c>
      <c r="S685" s="8">
        <v>16702358748</v>
      </c>
      <c r="U685" t="s">
        <v>201</v>
      </c>
      <c r="V685">
        <v>23622</v>
      </c>
      <c r="W685" t="s">
        <v>124</v>
      </c>
      <c r="Y685" t="s">
        <v>202</v>
      </c>
      <c r="Z685" t="s">
        <v>203</v>
      </c>
      <c r="AA685" t="s">
        <v>204</v>
      </c>
      <c r="AB685" t="s">
        <v>205</v>
      </c>
      <c r="AC685" t="s">
        <v>200</v>
      </c>
      <c r="AE685" t="s">
        <v>136</v>
      </c>
      <c r="AF685" t="s">
        <v>121</v>
      </c>
      <c r="AG685" s="6">
        <v>96950</v>
      </c>
      <c r="AH685" t="s">
        <v>122</v>
      </c>
      <c r="AJ685" s="8">
        <v>16702358748</v>
      </c>
      <c r="AL685" t="s">
        <v>206</v>
      </c>
      <c r="BE685" t="str">
        <f>"13-1051.00"</f>
        <v>13-1051.00</v>
      </c>
      <c r="BF685" t="s">
        <v>860</v>
      </c>
      <c r="BG685" t="s">
        <v>861</v>
      </c>
      <c r="BH685" t="s">
        <v>862</v>
      </c>
      <c r="BI685">
        <v>1</v>
      </c>
      <c r="BJ685">
        <v>1</v>
      </c>
      <c r="BK685" s="1">
        <v>45659</v>
      </c>
      <c r="BL685" s="1">
        <v>46023</v>
      </c>
      <c r="BM685" s="1">
        <v>45659</v>
      </c>
      <c r="BN685" s="1">
        <v>46023</v>
      </c>
      <c r="BO685">
        <v>35</v>
      </c>
      <c r="BP685">
        <v>0</v>
      </c>
      <c r="BQ685">
        <v>7</v>
      </c>
      <c r="BR685">
        <v>7</v>
      </c>
      <c r="BS685">
        <v>7</v>
      </c>
      <c r="BT685">
        <v>7</v>
      </c>
      <c r="BU685">
        <v>7</v>
      </c>
      <c r="BV685">
        <v>0</v>
      </c>
      <c r="BW685" t="str">
        <f>"8:00 AM"</f>
        <v>8:00 AM</v>
      </c>
      <c r="BX685" t="str">
        <f>"4:00 PM"</f>
        <v>4:00 PM</v>
      </c>
      <c r="BY685" t="s">
        <v>588</v>
      </c>
      <c r="BZ685">
        <v>0</v>
      </c>
      <c r="CA685">
        <v>24</v>
      </c>
      <c r="CB685" t="s">
        <v>117</v>
      </c>
      <c r="CD685" t="s">
        <v>863</v>
      </c>
      <c r="CE685" t="s">
        <v>200</v>
      </c>
      <c r="CG685" t="s">
        <v>136</v>
      </c>
      <c r="CH685" t="s">
        <v>121</v>
      </c>
      <c r="CI685" s="6">
        <v>96950</v>
      </c>
      <c r="CJ685" s="10">
        <v>17.25</v>
      </c>
      <c r="CK685" s="10">
        <v>17.5</v>
      </c>
      <c r="CL685" s="10">
        <v>25.87</v>
      </c>
      <c r="CM685" s="10">
        <v>26.25</v>
      </c>
      <c r="CN685" t="s">
        <v>137</v>
      </c>
      <c r="CO685" t="s">
        <v>164</v>
      </c>
      <c r="CP685" t="s">
        <v>209</v>
      </c>
      <c r="CR685" t="s">
        <v>117</v>
      </c>
      <c r="CS685" t="s">
        <v>139</v>
      </c>
      <c r="CT685" t="s">
        <v>140</v>
      </c>
      <c r="CU685" t="s">
        <v>139</v>
      </c>
      <c r="CV685" t="s">
        <v>140</v>
      </c>
      <c r="CW685" t="s">
        <v>139</v>
      </c>
      <c r="CX685" t="s">
        <v>140</v>
      </c>
      <c r="CY685" t="s">
        <v>17407</v>
      </c>
      <c r="CZ685" s="8">
        <v>16702358748</v>
      </c>
      <c r="DA685" t="s">
        <v>206</v>
      </c>
      <c r="DB685" t="s">
        <v>164</v>
      </c>
      <c r="DC685" t="s">
        <v>139</v>
      </c>
      <c r="DD685" t="s">
        <v>117</v>
      </c>
    </row>
    <row r="686" spans="1:114" ht="15" customHeight="1" x14ac:dyDescent="0.35">
      <c r="A686" t="s">
        <v>9332</v>
      </c>
      <c r="B686" t="s">
        <v>144</v>
      </c>
      <c r="C686" s="1">
        <v>45547</v>
      </c>
      <c r="D686" s="1">
        <v>45608</v>
      </c>
      <c r="E686" t="s">
        <v>116</v>
      </c>
      <c r="F686" s="1">
        <v>45564</v>
      </c>
      <c r="G686" t="s">
        <v>117</v>
      </c>
      <c r="H686" t="s">
        <v>117</v>
      </c>
      <c r="I686" t="s">
        <v>117</v>
      </c>
      <c r="J686" t="s">
        <v>9333</v>
      </c>
      <c r="K686" t="s">
        <v>9334</v>
      </c>
      <c r="L686" t="s">
        <v>9335</v>
      </c>
      <c r="N686" t="s">
        <v>222</v>
      </c>
      <c r="O686" t="s">
        <v>121</v>
      </c>
      <c r="P686" s="6">
        <v>96951</v>
      </c>
      <c r="Q686" t="s">
        <v>122</v>
      </c>
      <c r="S686" s="8">
        <v>16705320065</v>
      </c>
      <c r="U686" t="s">
        <v>9336</v>
      </c>
      <c r="V686">
        <v>81231</v>
      </c>
      <c r="W686" t="s">
        <v>124</v>
      </c>
      <c r="Y686" t="s">
        <v>2248</v>
      </c>
      <c r="Z686" t="s">
        <v>2249</v>
      </c>
      <c r="AB686" t="s">
        <v>1198</v>
      </c>
      <c r="AC686" t="s">
        <v>9337</v>
      </c>
      <c r="AE686" t="s">
        <v>222</v>
      </c>
      <c r="AF686" t="s">
        <v>121</v>
      </c>
      <c r="AG686" s="6">
        <v>96951</v>
      </c>
      <c r="AH686" t="s">
        <v>122</v>
      </c>
      <c r="AJ686" s="8">
        <v>16705320065</v>
      </c>
      <c r="AL686" t="s">
        <v>9338</v>
      </c>
      <c r="BE686" t="str">
        <f>"49-9071.00"</f>
        <v>49-9071.00</v>
      </c>
      <c r="BF686" t="s">
        <v>156</v>
      </c>
      <c r="BG686" t="s">
        <v>9339</v>
      </c>
      <c r="BH686" t="s">
        <v>8433</v>
      </c>
      <c r="BI686">
        <v>2</v>
      </c>
      <c r="BJ686">
        <v>2</v>
      </c>
      <c r="BK686" s="1">
        <v>45566</v>
      </c>
      <c r="BL686" s="1">
        <v>45930</v>
      </c>
      <c r="BM686" s="1">
        <v>45608</v>
      </c>
      <c r="BN686" s="1">
        <v>45930</v>
      </c>
      <c r="BO686">
        <v>35</v>
      </c>
      <c r="BP686">
        <v>0</v>
      </c>
      <c r="BQ686">
        <v>7</v>
      </c>
      <c r="BR686">
        <v>7</v>
      </c>
      <c r="BS686">
        <v>7</v>
      </c>
      <c r="BT686">
        <v>7</v>
      </c>
      <c r="BU686">
        <v>7</v>
      </c>
      <c r="BV686">
        <v>0</v>
      </c>
      <c r="BW686" t="str">
        <f>"8:00 AM"</f>
        <v>8:00 AM</v>
      </c>
      <c r="BX686" t="str">
        <f>"5:00 PM"</f>
        <v>5:00 PM</v>
      </c>
      <c r="BY686" t="s">
        <v>159</v>
      </c>
      <c r="BZ686">
        <v>0</v>
      </c>
      <c r="CA686">
        <v>12</v>
      </c>
      <c r="CB686" t="s">
        <v>117</v>
      </c>
      <c r="CD686" t="s">
        <v>9340</v>
      </c>
      <c r="CE686" t="s">
        <v>2256</v>
      </c>
      <c r="CG686" t="s">
        <v>5512</v>
      </c>
      <c r="CH686" t="s">
        <v>121</v>
      </c>
      <c r="CI686" s="6">
        <v>96951</v>
      </c>
      <c r="CJ686" s="10">
        <v>10.02</v>
      </c>
      <c r="CK686" s="10">
        <v>10.02</v>
      </c>
      <c r="CL686" s="10">
        <v>15.03</v>
      </c>
      <c r="CM686" s="10">
        <v>15.03</v>
      </c>
      <c r="CN686" t="s">
        <v>137</v>
      </c>
      <c r="CO686" t="s">
        <v>162</v>
      </c>
      <c r="CP686" t="s">
        <v>138</v>
      </c>
      <c r="CR686" t="s">
        <v>117</v>
      </c>
      <c r="CS686" t="s">
        <v>139</v>
      </c>
      <c r="CT686" t="s">
        <v>140</v>
      </c>
      <c r="CU686" t="s">
        <v>139</v>
      </c>
      <c r="CV686" t="s">
        <v>140</v>
      </c>
      <c r="CW686" t="s">
        <v>139</v>
      </c>
      <c r="CX686" t="s">
        <v>140</v>
      </c>
      <c r="CY686" t="s">
        <v>774</v>
      </c>
      <c r="CZ686" s="8">
        <v>16705320065</v>
      </c>
      <c r="DA686" t="s">
        <v>9338</v>
      </c>
      <c r="DB686" t="s">
        <v>140</v>
      </c>
      <c r="DC686" t="s">
        <v>139</v>
      </c>
      <c r="DD686" t="s">
        <v>117</v>
      </c>
      <c r="DE686" t="s">
        <v>2248</v>
      </c>
      <c r="DF686" t="s">
        <v>2249</v>
      </c>
      <c r="DH686" t="s">
        <v>9336</v>
      </c>
      <c r="DI686" t="s">
        <v>9341</v>
      </c>
      <c r="DJ686" t="s">
        <v>9338</v>
      </c>
    </row>
    <row r="687" spans="1:114" ht="15" customHeight="1" x14ac:dyDescent="0.35">
      <c r="A687" t="s">
        <v>3302</v>
      </c>
      <c r="B687" t="s">
        <v>144</v>
      </c>
      <c r="C687" s="1">
        <v>45547</v>
      </c>
      <c r="D687" s="1">
        <v>45608</v>
      </c>
      <c r="E687" t="s">
        <v>211</v>
      </c>
      <c r="G687" t="s">
        <v>117</v>
      </c>
      <c r="H687" t="s">
        <v>117</v>
      </c>
      <c r="I687" t="s">
        <v>117</v>
      </c>
      <c r="J687" t="s">
        <v>199</v>
      </c>
      <c r="L687" t="s">
        <v>200</v>
      </c>
      <c r="N687" t="s">
        <v>136</v>
      </c>
      <c r="O687" t="s">
        <v>121</v>
      </c>
      <c r="P687" s="6">
        <v>96950</v>
      </c>
      <c r="Q687" t="s">
        <v>122</v>
      </c>
      <c r="S687" s="8">
        <v>16702358748</v>
      </c>
      <c r="U687" t="s">
        <v>201</v>
      </c>
      <c r="V687">
        <v>23622</v>
      </c>
      <c r="W687" t="s">
        <v>124</v>
      </c>
      <c r="Y687" t="s">
        <v>202</v>
      </c>
      <c r="Z687" t="s">
        <v>203</v>
      </c>
      <c r="AA687" t="s">
        <v>204</v>
      </c>
      <c r="AB687" t="s">
        <v>205</v>
      </c>
      <c r="AC687" t="s">
        <v>200</v>
      </c>
      <c r="AE687" t="s">
        <v>136</v>
      </c>
      <c r="AF687" t="s">
        <v>121</v>
      </c>
      <c r="AG687" s="6">
        <v>96950</v>
      </c>
      <c r="AH687" t="s">
        <v>122</v>
      </c>
      <c r="AJ687" s="8">
        <v>16702358748</v>
      </c>
      <c r="AL687" t="s">
        <v>206</v>
      </c>
      <c r="BE687" t="str">
        <f>"17-3022.00"</f>
        <v>17-3022.00</v>
      </c>
      <c r="BF687" t="s">
        <v>456</v>
      </c>
      <c r="BG687" t="s">
        <v>733</v>
      </c>
      <c r="BH687" t="s">
        <v>734</v>
      </c>
      <c r="BI687">
        <v>3</v>
      </c>
      <c r="BJ687">
        <v>3</v>
      </c>
      <c r="BK687" s="1">
        <v>45611</v>
      </c>
      <c r="BL687" s="1">
        <v>45975</v>
      </c>
      <c r="BM687" s="1">
        <v>45611</v>
      </c>
      <c r="BN687" s="1">
        <v>45975</v>
      </c>
      <c r="BO687">
        <v>35</v>
      </c>
      <c r="BP687">
        <v>0</v>
      </c>
      <c r="BQ687">
        <v>7</v>
      </c>
      <c r="BR687">
        <v>7</v>
      </c>
      <c r="BS687">
        <v>7</v>
      </c>
      <c r="BT687">
        <v>7</v>
      </c>
      <c r="BU687">
        <v>7</v>
      </c>
      <c r="BV687">
        <v>0</v>
      </c>
      <c r="BW687" t="str">
        <f>"8:00 AM"</f>
        <v>8:00 AM</v>
      </c>
      <c r="BX687" t="str">
        <f>"4:00 PM"</f>
        <v>4:00 PM</v>
      </c>
      <c r="BY687" t="s">
        <v>459</v>
      </c>
      <c r="BZ687">
        <v>0</v>
      </c>
      <c r="CA687">
        <v>24</v>
      </c>
      <c r="CB687" t="s">
        <v>117</v>
      </c>
      <c r="CD687" t="s">
        <v>3303</v>
      </c>
      <c r="CE687" t="s">
        <v>200</v>
      </c>
      <c r="CG687" t="s">
        <v>136</v>
      </c>
      <c r="CH687" t="s">
        <v>121</v>
      </c>
      <c r="CI687" s="6">
        <v>96950</v>
      </c>
      <c r="CJ687" s="10">
        <v>15.75</v>
      </c>
      <c r="CK687" s="10">
        <v>15.75</v>
      </c>
      <c r="CL687" s="10">
        <v>23.62</v>
      </c>
      <c r="CM687" s="10">
        <v>23.62</v>
      </c>
      <c r="CN687" t="s">
        <v>137</v>
      </c>
      <c r="CO687" t="s">
        <v>164</v>
      </c>
      <c r="CP687" t="s">
        <v>209</v>
      </c>
      <c r="CR687" t="s">
        <v>117</v>
      </c>
      <c r="CS687" t="s">
        <v>139</v>
      </c>
      <c r="CT687" t="s">
        <v>140</v>
      </c>
      <c r="CU687" t="s">
        <v>139</v>
      </c>
      <c r="CV687" t="s">
        <v>140</v>
      </c>
      <c r="CW687" t="s">
        <v>139</v>
      </c>
      <c r="CX687" t="s">
        <v>140</v>
      </c>
      <c r="CY687" t="s">
        <v>17407</v>
      </c>
      <c r="CZ687" s="8">
        <v>16702358748</v>
      </c>
      <c r="DA687" t="s">
        <v>206</v>
      </c>
      <c r="DB687" t="s">
        <v>164</v>
      </c>
      <c r="DC687" t="s">
        <v>139</v>
      </c>
      <c r="DD687" t="s">
        <v>117</v>
      </c>
    </row>
    <row r="688" spans="1:114" ht="15" customHeight="1" x14ac:dyDescent="0.35">
      <c r="A688" t="s">
        <v>14392</v>
      </c>
      <c r="B688" t="s">
        <v>166</v>
      </c>
      <c r="C688" s="1">
        <v>45547</v>
      </c>
      <c r="D688" s="1">
        <v>45608</v>
      </c>
      <c r="E688" t="s">
        <v>116</v>
      </c>
      <c r="F688" s="1">
        <v>45635</v>
      </c>
      <c r="G688" t="s">
        <v>117</v>
      </c>
      <c r="H688" t="s">
        <v>117</v>
      </c>
      <c r="I688" t="s">
        <v>117</v>
      </c>
      <c r="J688" t="s">
        <v>11027</v>
      </c>
      <c r="L688" t="s">
        <v>5539</v>
      </c>
      <c r="N688" t="s">
        <v>136</v>
      </c>
      <c r="O688" t="s">
        <v>121</v>
      </c>
      <c r="P688" s="6">
        <v>96950</v>
      </c>
      <c r="Q688" t="s">
        <v>122</v>
      </c>
      <c r="S688" s="8">
        <v>16702358938</v>
      </c>
      <c r="U688" t="s">
        <v>11029</v>
      </c>
      <c r="V688">
        <v>441330</v>
      </c>
      <c r="W688" t="s">
        <v>124</v>
      </c>
      <c r="Y688" t="s">
        <v>11030</v>
      </c>
      <c r="Z688" t="s">
        <v>11031</v>
      </c>
      <c r="AB688" t="s">
        <v>1656</v>
      </c>
      <c r="AC688" t="s">
        <v>5539</v>
      </c>
      <c r="AE688" t="s">
        <v>136</v>
      </c>
      <c r="AF688" t="s">
        <v>121</v>
      </c>
      <c r="AG688" s="6">
        <v>96950</v>
      </c>
      <c r="AH688" t="s">
        <v>122</v>
      </c>
      <c r="AJ688" s="8">
        <v>16702875665</v>
      </c>
      <c r="AL688" t="s">
        <v>11032</v>
      </c>
      <c r="BE688" t="str">
        <f>"49-3022.00"</f>
        <v>49-3022.00</v>
      </c>
      <c r="BF688" t="s">
        <v>10639</v>
      </c>
      <c r="BG688" t="s">
        <v>13285</v>
      </c>
      <c r="BH688" t="s">
        <v>11960</v>
      </c>
      <c r="BI688">
        <v>1</v>
      </c>
      <c r="BK688" s="1">
        <v>45637</v>
      </c>
      <c r="BL688" s="1">
        <v>46001</v>
      </c>
      <c r="BO688">
        <v>35</v>
      </c>
      <c r="BP688">
        <v>0</v>
      </c>
      <c r="BQ688">
        <v>7</v>
      </c>
      <c r="BR688">
        <v>7</v>
      </c>
      <c r="BS688">
        <v>7</v>
      </c>
      <c r="BT688">
        <v>7</v>
      </c>
      <c r="BU688">
        <v>7</v>
      </c>
      <c r="BV688">
        <v>0</v>
      </c>
      <c r="BW688" t="str">
        <f>"9:00 AM"</f>
        <v>9:00 AM</v>
      </c>
      <c r="BX688" t="str">
        <f>"5:00 PM"</f>
        <v>5:00 PM</v>
      </c>
      <c r="BY688" t="s">
        <v>159</v>
      </c>
      <c r="BZ688">
        <v>0</v>
      </c>
      <c r="CA688">
        <v>12</v>
      </c>
      <c r="CB688" t="s">
        <v>117</v>
      </c>
      <c r="CD688" t="s">
        <v>13286</v>
      </c>
      <c r="CE688" t="s">
        <v>11028</v>
      </c>
      <c r="CG688" t="s">
        <v>136</v>
      </c>
      <c r="CH688" t="s">
        <v>121</v>
      </c>
      <c r="CI688" s="6">
        <v>96950</v>
      </c>
      <c r="CJ688" s="10">
        <v>11.18</v>
      </c>
      <c r="CK688" s="10">
        <v>14.14</v>
      </c>
      <c r="CL688" s="10">
        <v>16.77</v>
      </c>
      <c r="CM688" s="10">
        <v>21.21</v>
      </c>
      <c r="CN688" t="s">
        <v>137</v>
      </c>
      <c r="CP688" t="s">
        <v>138</v>
      </c>
      <c r="CR688" t="s">
        <v>117</v>
      </c>
      <c r="CS688" t="s">
        <v>139</v>
      </c>
      <c r="CT688" t="s">
        <v>140</v>
      </c>
      <c r="CU688" t="s">
        <v>139</v>
      </c>
      <c r="CV688" t="s">
        <v>140</v>
      </c>
      <c r="CW688" t="s">
        <v>139</v>
      </c>
      <c r="CX688" t="s">
        <v>140</v>
      </c>
      <c r="CY688" t="s">
        <v>5547</v>
      </c>
      <c r="CZ688" s="8">
        <v>16702358938</v>
      </c>
      <c r="DA688" t="s">
        <v>11032</v>
      </c>
      <c r="DB688" t="s">
        <v>514</v>
      </c>
      <c r="DC688" t="s">
        <v>139</v>
      </c>
      <c r="DD688" t="s">
        <v>117</v>
      </c>
    </row>
    <row r="689" spans="1:114" ht="15" customHeight="1" x14ac:dyDescent="0.35">
      <c r="A689" t="s">
        <v>12866</v>
      </c>
      <c r="B689" t="s">
        <v>166</v>
      </c>
      <c r="C689" s="1">
        <v>45548</v>
      </c>
      <c r="D689" s="1">
        <v>45608</v>
      </c>
      <c r="E689" t="s">
        <v>116</v>
      </c>
      <c r="F689" s="1">
        <v>45625</v>
      </c>
      <c r="G689" t="s">
        <v>117</v>
      </c>
      <c r="H689" t="s">
        <v>117</v>
      </c>
      <c r="I689" t="s">
        <v>117</v>
      </c>
      <c r="J689" t="s">
        <v>8197</v>
      </c>
      <c r="K689" t="s">
        <v>12867</v>
      </c>
      <c r="L689" t="s">
        <v>12868</v>
      </c>
      <c r="M689" t="s">
        <v>3015</v>
      </c>
      <c r="N689" t="s">
        <v>120</v>
      </c>
      <c r="O689" t="s">
        <v>121</v>
      </c>
      <c r="P689" s="6">
        <v>96950</v>
      </c>
      <c r="Q689" t="s">
        <v>122</v>
      </c>
      <c r="S689" s="8">
        <v>16704833702</v>
      </c>
      <c r="T689">
        <v>0</v>
      </c>
      <c r="U689" t="s">
        <v>8200</v>
      </c>
      <c r="V689">
        <v>56152</v>
      </c>
      <c r="W689" t="s">
        <v>124</v>
      </c>
      <c r="Y689" t="s">
        <v>5133</v>
      </c>
      <c r="Z689" t="s">
        <v>12869</v>
      </c>
      <c r="AB689" t="s">
        <v>657</v>
      </c>
      <c r="AC689" t="s">
        <v>12868</v>
      </c>
      <c r="AD689" t="s">
        <v>3015</v>
      </c>
      <c r="AE689" t="s">
        <v>120</v>
      </c>
      <c r="AF689" t="s">
        <v>121</v>
      </c>
      <c r="AG689" s="6">
        <v>96950</v>
      </c>
      <c r="AH689" t="s">
        <v>122</v>
      </c>
      <c r="AJ689" s="8">
        <v>16704833702</v>
      </c>
      <c r="AK689">
        <v>0</v>
      </c>
      <c r="AL689" t="s">
        <v>8203</v>
      </c>
      <c r="BE689" t="str">
        <f>"39-7011.00"</f>
        <v>39-7011.00</v>
      </c>
      <c r="BF689" t="s">
        <v>1985</v>
      </c>
      <c r="BG689" t="s">
        <v>12870</v>
      </c>
      <c r="BH689" t="s">
        <v>1708</v>
      </c>
      <c r="BI689">
        <v>2</v>
      </c>
      <c r="BK689" s="1">
        <v>45627</v>
      </c>
      <c r="BL689" s="1">
        <v>45991</v>
      </c>
      <c r="BO689">
        <v>40</v>
      </c>
      <c r="BP689">
        <v>0</v>
      </c>
      <c r="BQ689">
        <v>8</v>
      </c>
      <c r="BR689">
        <v>8</v>
      </c>
      <c r="BS689">
        <v>8</v>
      </c>
      <c r="BT689">
        <v>8</v>
      </c>
      <c r="BU689">
        <v>8</v>
      </c>
      <c r="BV689">
        <v>0</v>
      </c>
      <c r="BW689" t="str">
        <f>"8:00 AM"</f>
        <v>8:00 AM</v>
      </c>
      <c r="BX689" t="str">
        <f>"5:00 PM"</f>
        <v>5:00 PM</v>
      </c>
      <c r="BY689" t="s">
        <v>159</v>
      </c>
      <c r="BZ689">
        <v>0</v>
      </c>
      <c r="CA689">
        <v>24</v>
      </c>
      <c r="CB689" t="s">
        <v>117</v>
      </c>
      <c r="CD689" t="s">
        <v>12871</v>
      </c>
      <c r="CE689" t="s">
        <v>12868</v>
      </c>
      <c r="CF689" t="s">
        <v>3015</v>
      </c>
      <c r="CG689" t="s">
        <v>120</v>
      </c>
      <c r="CH689" t="s">
        <v>121</v>
      </c>
      <c r="CI689" s="6">
        <v>96950</v>
      </c>
      <c r="CJ689" s="10">
        <v>10.43</v>
      </c>
      <c r="CK689" s="10">
        <v>10.43</v>
      </c>
      <c r="CL689" s="10">
        <v>15.65</v>
      </c>
      <c r="CM689" s="10">
        <v>15.65</v>
      </c>
      <c r="CN689" t="s">
        <v>137</v>
      </c>
      <c r="CO689" t="s">
        <v>140</v>
      </c>
      <c r="CP689" t="s">
        <v>138</v>
      </c>
      <c r="CR689" t="s">
        <v>117</v>
      </c>
      <c r="CS689" t="s">
        <v>139</v>
      </c>
      <c r="CT689" t="s">
        <v>140</v>
      </c>
      <c r="CU689" t="s">
        <v>139</v>
      </c>
      <c r="CV689" t="s">
        <v>140</v>
      </c>
      <c r="CW689" t="s">
        <v>139</v>
      </c>
      <c r="CX689" t="s">
        <v>140</v>
      </c>
      <c r="CY689" t="s">
        <v>3020</v>
      </c>
      <c r="CZ689" s="8">
        <v>16702333702</v>
      </c>
      <c r="DA689" t="s">
        <v>8203</v>
      </c>
      <c r="DB689" t="s">
        <v>140</v>
      </c>
      <c r="DC689" t="s">
        <v>139</v>
      </c>
      <c r="DD689" t="s">
        <v>117</v>
      </c>
      <c r="DE689" t="s">
        <v>5133</v>
      </c>
      <c r="DF689" t="s">
        <v>12869</v>
      </c>
      <c r="DH689" t="s">
        <v>8200</v>
      </c>
      <c r="DI689" t="s">
        <v>8197</v>
      </c>
      <c r="DJ689" t="s">
        <v>8203</v>
      </c>
    </row>
    <row r="690" spans="1:114" ht="15" customHeight="1" x14ac:dyDescent="0.35">
      <c r="A690" t="s">
        <v>11051</v>
      </c>
      <c r="B690" t="s">
        <v>144</v>
      </c>
      <c r="C690" s="1">
        <v>45548</v>
      </c>
      <c r="D690" s="1">
        <v>45608</v>
      </c>
      <c r="E690" t="s">
        <v>116</v>
      </c>
      <c r="F690" s="1">
        <v>45656</v>
      </c>
      <c r="G690" t="s">
        <v>139</v>
      </c>
      <c r="H690" t="s">
        <v>117</v>
      </c>
      <c r="I690" t="s">
        <v>117</v>
      </c>
      <c r="J690" t="s">
        <v>3192</v>
      </c>
      <c r="L690" t="s">
        <v>2916</v>
      </c>
      <c r="N690" t="s">
        <v>551</v>
      </c>
      <c r="O690" t="s">
        <v>121</v>
      </c>
      <c r="P690" s="6">
        <v>96952</v>
      </c>
      <c r="Q690" t="s">
        <v>122</v>
      </c>
      <c r="S690" s="8">
        <v>16704330422</v>
      </c>
      <c r="U690" t="s">
        <v>3194</v>
      </c>
      <c r="V690">
        <v>212312</v>
      </c>
      <c r="W690" t="s">
        <v>124</v>
      </c>
      <c r="Y690" t="s">
        <v>2913</v>
      </c>
      <c r="Z690" t="s">
        <v>2914</v>
      </c>
      <c r="AA690" t="s">
        <v>2915</v>
      </c>
      <c r="AB690" t="s">
        <v>1842</v>
      </c>
      <c r="AC690" t="s">
        <v>2916</v>
      </c>
      <c r="AE690" t="s">
        <v>551</v>
      </c>
      <c r="AF690" t="s">
        <v>121</v>
      </c>
      <c r="AG690" s="6">
        <v>96952</v>
      </c>
      <c r="AH690" t="s">
        <v>122</v>
      </c>
      <c r="AJ690" s="8">
        <v>16704330422</v>
      </c>
      <c r="AL690" t="s">
        <v>2917</v>
      </c>
      <c r="BE690" t="str">
        <f>"49-3042.00"</f>
        <v>49-3042.00</v>
      </c>
      <c r="BF690" t="s">
        <v>3611</v>
      </c>
      <c r="BG690" t="s">
        <v>3612</v>
      </c>
      <c r="BH690" t="s">
        <v>3613</v>
      </c>
      <c r="BI690">
        <v>1</v>
      </c>
      <c r="BJ690">
        <v>1</v>
      </c>
      <c r="BK690" s="1">
        <v>45658</v>
      </c>
      <c r="BL690" s="1">
        <v>46752</v>
      </c>
      <c r="BM690" s="1">
        <v>45658</v>
      </c>
      <c r="BN690" s="1">
        <v>46752</v>
      </c>
      <c r="BO690">
        <v>40</v>
      </c>
      <c r="BP690">
        <v>0</v>
      </c>
      <c r="BQ690">
        <v>8</v>
      </c>
      <c r="BR690">
        <v>8</v>
      </c>
      <c r="BS690">
        <v>8</v>
      </c>
      <c r="BT690">
        <v>8</v>
      </c>
      <c r="BU690">
        <v>8</v>
      </c>
      <c r="BV690">
        <v>0</v>
      </c>
      <c r="BW690" t="str">
        <f>"7:30 AM"</f>
        <v>7:30 AM</v>
      </c>
      <c r="BX690" t="str">
        <f>"4:30 PM"</f>
        <v>4:30 PM</v>
      </c>
      <c r="BY690" t="s">
        <v>133</v>
      </c>
      <c r="BZ690">
        <v>0</v>
      </c>
      <c r="CA690">
        <v>24</v>
      </c>
      <c r="CB690" t="s">
        <v>117</v>
      </c>
      <c r="CD690" t="s">
        <v>11052</v>
      </c>
      <c r="CE690" t="s">
        <v>2916</v>
      </c>
      <c r="CG690" t="s">
        <v>551</v>
      </c>
      <c r="CH690" t="s">
        <v>121</v>
      </c>
      <c r="CI690" s="6">
        <v>96952</v>
      </c>
      <c r="CJ690" s="10">
        <v>12.5</v>
      </c>
      <c r="CK690" s="10">
        <v>12.5</v>
      </c>
      <c r="CL690" s="10">
        <v>18.75</v>
      </c>
      <c r="CM690" s="10">
        <v>18.75</v>
      </c>
      <c r="CN690" t="s">
        <v>137</v>
      </c>
      <c r="CO690" t="s">
        <v>3615</v>
      </c>
      <c r="CP690" t="s">
        <v>209</v>
      </c>
      <c r="CR690" t="s">
        <v>117</v>
      </c>
      <c r="CS690" t="s">
        <v>139</v>
      </c>
      <c r="CT690" t="s">
        <v>139</v>
      </c>
      <c r="CU690" t="s">
        <v>139</v>
      </c>
      <c r="CV690" t="s">
        <v>140</v>
      </c>
      <c r="CW690" t="s">
        <v>139</v>
      </c>
      <c r="CX690" t="s">
        <v>140</v>
      </c>
      <c r="CY690" t="s">
        <v>3616</v>
      </c>
      <c r="CZ690" s="8">
        <v>16704330422</v>
      </c>
      <c r="DA690" t="s">
        <v>2917</v>
      </c>
      <c r="DB690" t="s">
        <v>140</v>
      </c>
      <c r="DC690" t="s">
        <v>139</v>
      </c>
      <c r="DD690" t="s">
        <v>117</v>
      </c>
    </row>
    <row r="691" spans="1:114" ht="15" customHeight="1" x14ac:dyDescent="0.35">
      <c r="A691" t="s">
        <v>14272</v>
      </c>
      <c r="B691" t="s">
        <v>144</v>
      </c>
      <c r="C691" s="1">
        <v>45560</v>
      </c>
      <c r="D691" s="1">
        <v>45608</v>
      </c>
      <c r="E691" t="s">
        <v>116</v>
      </c>
      <c r="F691" s="1">
        <v>45656</v>
      </c>
      <c r="G691" t="s">
        <v>139</v>
      </c>
      <c r="H691" t="s">
        <v>117</v>
      </c>
      <c r="I691" t="s">
        <v>117</v>
      </c>
      <c r="J691" t="s">
        <v>14273</v>
      </c>
      <c r="K691" t="s">
        <v>14274</v>
      </c>
      <c r="L691" t="s">
        <v>14275</v>
      </c>
      <c r="N691" t="s">
        <v>248</v>
      </c>
      <c r="O691" t="s">
        <v>121</v>
      </c>
      <c r="P691" s="6">
        <v>96951</v>
      </c>
      <c r="Q691" t="s">
        <v>122</v>
      </c>
      <c r="S691" s="8">
        <v>16705323394</v>
      </c>
      <c r="U691" t="s">
        <v>8860</v>
      </c>
      <c r="V691">
        <v>45711</v>
      </c>
      <c r="W691" t="s">
        <v>124</v>
      </c>
      <c r="Y691" t="s">
        <v>12625</v>
      </c>
      <c r="Z691" t="s">
        <v>14276</v>
      </c>
      <c r="AA691" t="s">
        <v>250</v>
      </c>
      <c r="AB691" t="s">
        <v>189</v>
      </c>
      <c r="AC691" t="s">
        <v>14275</v>
      </c>
      <c r="AE691" t="s">
        <v>222</v>
      </c>
      <c r="AF691" t="s">
        <v>121</v>
      </c>
      <c r="AG691" s="6">
        <v>96951</v>
      </c>
      <c r="AH691" t="s">
        <v>122</v>
      </c>
      <c r="AJ691" s="8">
        <v>16705323394</v>
      </c>
      <c r="AL691" t="s">
        <v>14277</v>
      </c>
      <c r="BE691" t="str">
        <f>"49-9021.00"</f>
        <v>49-9021.00</v>
      </c>
      <c r="BF691" t="s">
        <v>239</v>
      </c>
      <c r="BG691" t="s">
        <v>14278</v>
      </c>
      <c r="BH691" t="s">
        <v>14279</v>
      </c>
      <c r="BI691">
        <v>1</v>
      </c>
      <c r="BJ691">
        <v>1</v>
      </c>
      <c r="BK691" s="1">
        <v>45658</v>
      </c>
      <c r="BL691" s="1">
        <v>46022</v>
      </c>
      <c r="BM691" s="1">
        <v>45658</v>
      </c>
      <c r="BN691" s="1">
        <v>46022</v>
      </c>
      <c r="BO691">
        <v>35</v>
      </c>
      <c r="BP691">
        <v>0</v>
      </c>
      <c r="BQ691">
        <v>7</v>
      </c>
      <c r="BR691">
        <v>7</v>
      </c>
      <c r="BS691">
        <v>7</v>
      </c>
      <c r="BT691">
        <v>7</v>
      </c>
      <c r="BU691">
        <v>7</v>
      </c>
      <c r="BV691">
        <v>0</v>
      </c>
      <c r="BW691" t="str">
        <f>"8:00 AM"</f>
        <v>8:00 AM</v>
      </c>
      <c r="BX691" t="str">
        <f>"5:00 PM"</f>
        <v>5:00 PM</v>
      </c>
      <c r="BY691" t="s">
        <v>159</v>
      </c>
      <c r="BZ691">
        <v>0</v>
      </c>
      <c r="CA691">
        <v>24</v>
      </c>
      <c r="CB691" t="s">
        <v>117</v>
      </c>
      <c r="CD691" s="2" t="s">
        <v>14280</v>
      </c>
      <c r="CE691" t="s">
        <v>14275</v>
      </c>
      <c r="CG691" t="s">
        <v>248</v>
      </c>
      <c r="CH691" t="s">
        <v>121</v>
      </c>
      <c r="CI691" s="6">
        <v>96951</v>
      </c>
      <c r="CJ691" s="10">
        <v>10.74</v>
      </c>
      <c r="CK691" s="10">
        <v>10.74</v>
      </c>
      <c r="CN691" t="s">
        <v>137</v>
      </c>
      <c r="CP691" t="s">
        <v>138</v>
      </c>
      <c r="CR691" t="s">
        <v>117</v>
      </c>
      <c r="CS691" t="s">
        <v>139</v>
      </c>
      <c r="CT691" t="s">
        <v>140</v>
      </c>
      <c r="CU691" t="s">
        <v>140</v>
      </c>
      <c r="CV691" t="s">
        <v>140</v>
      </c>
      <c r="CW691" t="s">
        <v>139</v>
      </c>
      <c r="CX691" t="s">
        <v>140</v>
      </c>
      <c r="CY691" t="s">
        <v>8867</v>
      </c>
      <c r="CZ691" s="8">
        <v>16705323394</v>
      </c>
      <c r="DA691" t="s">
        <v>8868</v>
      </c>
      <c r="DB691" t="s">
        <v>8868</v>
      </c>
      <c r="DC691" t="s">
        <v>139</v>
      </c>
      <c r="DD691" t="s">
        <v>117</v>
      </c>
    </row>
    <row r="692" spans="1:114" ht="15" customHeight="1" x14ac:dyDescent="0.35">
      <c r="A692" t="s">
        <v>10860</v>
      </c>
      <c r="B692" t="s">
        <v>278</v>
      </c>
      <c r="C692" s="1">
        <v>45602</v>
      </c>
      <c r="D692" s="1">
        <v>45608</v>
      </c>
      <c r="E692" t="s">
        <v>211</v>
      </c>
      <c r="G692" t="s">
        <v>117</v>
      </c>
      <c r="H692" t="s">
        <v>117</v>
      </c>
      <c r="I692" t="s">
        <v>117</v>
      </c>
      <c r="J692" t="s">
        <v>1517</v>
      </c>
      <c r="K692" t="s">
        <v>5729</v>
      </c>
      <c r="L692" t="s">
        <v>1519</v>
      </c>
      <c r="M692" t="s">
        <v>1525</v>
      </c>
      <c r="N692" t="s">
        <v>136</v>
      </c>
      <c r="O692" t="s">
        <v>121</v>
      </c>
      <c r="P692" s="6">
        <v>96950</v>
      </c>
      <c r="Q692" t="s">
        <v>122</v>
      </c>
      <c r="S692" s="8">
        <v>16702852752</v>
      </c>
      <c r="U692" t="s">
        <v>1521</v>
      </c>
      <c r="V692">
        <v>221330</v>
      </c>
      <c r="W692" t="s">
        <v>124</v>
      </c>
      <c r="Y692" t="s">
        <v>1522</v>
      </c>
      <c r="Z692" t="s">
        <v>1523</v>
      </c>
      <c r="AA692" t="s">
        <v>1252</v>
      </c>
      <c r="AB692" t="s">
        <v>1524</v>
      </c>
      <c r="AC692" t="s">
        <v>1519</v>
      </c>
      <c r="AD692" t="s">
        <v>1525</v>
      </c>
      <c r="AE692" t="s">
        <v>136</v>
      </c>
      <c r="AF692" t="s">
        <v>121</v>
      </c>
      <c r="AG692" s="6">
        <v>96950</v>
      </c>
      <c r="AH692" t="s">
        <v>122</v>
      </c>
      <c r="AJ692" s="8">
        <v>16702852752</v>
      </c>
      <c r="AL692" t="s">
        <v>1526</v>
      </c>
      <c r="BE692" t="str">
        <f>"49-9071.00"</f>
        <v>49-9071.00</v>
      </c>
      <c r="BF692" t="s">
        <v>156</v>
      </c>
      <c r="BG692" t="s">
        <v>5730</v>
      </c>
      <c r="BH692" t="s">
        <v>156</v>
      </c>
      <c r="BI692">
        <v>2</v>
      </c>
      <c r="BK692" s="1">
        <v>45748</v>
      </c>
      <c r="BL692" s="1">
        <v>46112</v>
      </c>
      <c r="BO692">
        <v>40</v>
      </c>
      <c r="BP692">
        <v>0</v>
      </c>
      <c r="BQ692">
        <v>8</v>
      </c>
      <c r="BR692">
        <v>8</v>
      </c>
      <c r="BS692">
        <v>8</v>
      </c>
      <c r="BT692">
        <v>8</v>
      </c>
      <c r="BU692">
        <v>8</v>
      </c>
      <c r="BV692">
        <v>0</v>
      </c>
      <c r="BW692" t="str">
        <f>"8:00 AM"</f>
        <v>8:00 AM</v>
      </c>
      <c r="BX692" t="str">
        <f>"5:00 PM"</f>
        <v>5:00 PM</v>
      </c>
      <c r="BY692" t="s">
        <v>159</v>
      </c>
      <c r="BZ692">
        <v>0</v>
      </c>
      <c r="CA692">
        <v>24</v>
      </c>
      <c r="CB692" t="s">
        <v>117</v>
      </c>
      <c r="CD692" t="s">
        <v>5731</v>
      </c>
      <c r="CE692" t="s">
        <v>1519</v>
      </c>
      <c r="CG692" t="s">
        <v>136</v>
      </c>
      <c r="CH692" t="s">
        <v>121</v>
      </c>
      <c r="CI692" s="6">
        <v>96950</v>
      </c>
      <c r="CJ692" s="10">
        <v>9.75</v>
      </c>
      <c r="CK692" s="10">
        <v>9.75</v>
      </c>
      <c r="CL692" s="10">
        <v>14.63</v>
      </c>
      <c r="CM692" s="10">
        <v>14.63</v>
      </c>
      <c r="CN692" t="s">
        <v>137</v>
      </c>
      <c r="CO692" t="s">
        <v>140</v>
      </c>
      <c r="CP692" t="s">
        <v>138</v>
      </c>
      <c r="CR692" t="s">
        <v>117</v>
      </c>
      <c r="CS692" t="s">
        <v>139</v>
      </c>
      <c r="CT692" t="s">
        <v>140</v>
      </c>
      <c r="CU692" t="s">
        <v>139</v>
      </c>
      <c r="CV692" t="s">
        <v>140</v>
      </c>
      <c r="CW692" t="s">
        <v>139</v>
      </c>
      <c r="CX692" t="s">
        <v>140</v>
      </c>
      <c r="CY692" t="s">
        <v>1167</v>
      </c>
      <c r="CZ692" s="8">
        <v>16702852752</v>
      </c>
      <c r="DA692" t="s">
        <v>1526</v>
      </c>
      <c r="DB692" t="s">
        <v>411</v>
      </c>
      <c r="DC692" t="s">
        <v>139</v>
      </c>
      <c r="DD692" t="s">
        <v>117</v>
      </c>
      <c r="DE692" t="s">
        <v>3794</v>
      </c>
      <c r="DF692" t="s">
        <v>4350</v>
      </c>
      <c r="DG692" t="s">
        <v>1532</v>
      </c>
      <c r="DH692" t="s">
        <v>1156</v>
      </c>
      <c r="DI692" t="s">
        <v>5733</v>
      </c>
      <c r="DJ692" t="s">
        <v>1162</v>
      </c>
    </row>
    <row r="693" spans="1:114" ht="15" customHeight="1" x14ac:dyDescent="0.35">
      <c r="A693" t="s">
        <v>3375</v>
      </c>
      <c r="B693" t="s">
        <v>278</v>
      </c>
      <c r="C693" s="1">
        <v>45603</v>
      </c>
      <c r="D693" s="1">
        <v>45608</v>
      </c>
      <c r="E693" t="s">
        <v>211</v>
      </c>
      <c r="G693" t="s">
        <v>139</v>
      </c>
      <c r="H693" t="s">
        <v>117</v>
      </c>
      <c r="I693" t="s">
        <v>117</v>
      </c>
      <c r="J693" t="s">
        <v>2442</v>
      </c>
      <c r="K693" t="s">
        <v>2442</v>
      </c>
      <c r="L693" t="s">
        <v>2443</v>
      </c>
      <c r="M693" t="s">
        <v>2444</v>
      </c>
      <c r="N693" t="s">
        <v>120</v>
      </c>
      <c r="O693" t="s">
        <v>121</v>
      </c>
      <c r="P693" s="6">
        <v>96950</v>
      </c>
      <c r="Q693" t="s">
        <v>122</v>
      </c>
      <c r="S693" s="8">
        <v>16702355912</v>
      </c>
      <c r="U693" t="s">
        <v>2445</v>
      </c>
      <c r="V693">
        <v>56132</v>
      </c>
      <c r="W693" t="s">
        <v>124</v>
      </c>
      <c r="Y693" t="s">
        <v>2446</v>
      </c>
      <c r="Z693" t="s">
        <v>2447</v>
      </c>
      <c r="AA693" t="s">
        <v>2448</v>
      </c>
      <c r="AB693" t="s">
        <v>1945</v>
      </c>
      <c r="AC693" t="s">
        <v>2449</v>
      </c>
      <c r="AE693" t="s">
        <v>120</v>
      </c>
      <c r="AF693" t="s">
        <v>121</v>
      </c>
      <c r="AG693" s="6">
        <v>96950</v>
      </c>
      <c r="AH693" t="s">
        <v>122</v>
      </c>
      <c r="AJ693" s="8">
        <v>16702355912</v>
      </c>
      <c r="AL693" t="s">
        <v>2450</v>
      </c>
      <c r="BE693" t="str">
        <f>"23-2011.00"</f>
        <v>23-2011.00</v>
      </c>
      <c r="BF693" t="s">
        <v>2451</v>
      </c>
      <c r="BG693" t="s">
        <v>2452</v>
      </c>
      <c r="BH693" t="s">
        <v>2453</v>
      </c>
      <c r="BI693">
        <v>3</v>
      </c>
      <c r="BK693" s="1">
        <v>45778</v>
      </c>
      <c r="BL693" s="1">
        <v>46873</v>
      </c>
      <c r="BO693">
        <v>35</v>
      </c>
      <c r="BP693">
        <v>0</v>
      </c>
      <c r="BQ693">
        <v>7</v>
      </c>
      <c r="BR693">
        <v>7</v>
      </c>
      <c r="BS693">
        <v>7</v>
      </c>
      <c r="BT693">
        <v>7</v>
      </c>
      <c r="BU693">
        <v>7</v>
      </c>
      <c r="BV693">
        <v>0</v>
      </c>
      <c r="BW693" t="str">
        <f>"9:00 AM"</f>
        <v>9:00 AM</v>
      </c>
      <c r="BX693" t="str">
        <f>"5:00 PM"</f>
        <v>5:00 PM</v>
      </c>
      <c r="BY693" t="s">
        <v>459</v>
      </c>
      <c r="BZ693">
        <v>0</v>
      </c>
      <c r="CA693">
        <v>12</v>
      </c>
      <c r="CB693" t="s">
        <v>117</v>
      </c>
      <c r="CD693" t="s">
        <v>2454</v>
      </c>
      <c r="CE693" t="s">
        <v>2443</v>
      </c>
      <c r="CF693" t="s">
        <v>2444</v>
      </c>
      <c r="CG693" t="s">
        <v>120</v>
      </c>
      <c r="CH693" t="s">
        <v>121</v>
      </c>
      <c r="CI693" s="6">
        <v>96950</v>
      </c>
      <c r="CJ693" s="10">
        <v>18.59</v>
      </c>
      <c r="CK693" s="10">
        <v>18.59</v>
      </c>
      <c r="CL693" s="10">
        <v>27.89</v>
      </c>
      <c r="CM693" s="10">
        <v>27.89</v>
      </c>
      <c r="CN693" t="s">
        <v>137</v>
      </c>
      <c r="CO693" t="s">
        <v>162</v>
      </c>
      <c r="CP693" t="s">
        <v>138</v>
      </c>
      <c r="CR693" t="s">
        <v>117</v>
      </c>
      <c r="CS693" t="s">
        <v>139</v>
      </c>
      <c r="CT693" t="s">
        <v>140</v>
      </c>
      <c r="CU693" t="s">
        <v>139</v>
      </c>
      <c r="CV693" t="s">
        <v>140</v>
      </c>
      <c r="CW693" t="s">
        <v>140</v>
      </c>
      <c r="CX693" t="s">
        <v>140</v>
      </c>
      <c r="CY693" t="s">
        <v>3376</v>
      </c>
      <c r="CZ693" s="8">
        <v>16702355912</v>
      </c>
      <c r="DA693" t="s">
        <v>2450</v>
      </c>
      <c r="DB693" t="s">
        <v>140</v>
      </c>
      <c r="DC693" t="s">
        <v>139</v>
      </c>
      <c r="DD693" t="s">
        <v>117</v>
      </c>
    </row>
    <row r="694" spans="1:114" ht="15" customHeight="1" x14ac:dyDescent="0.35">
      <c r="A694" t="s">
        <v>3569</v>
      </c>
      <c r="B694" t="s">
        <v>294</v>
      </c>
      <c r="C694" s="1">
        <v>45469</v>
      </c>
      <c r="D694" s="1">
        <v>45609</v>
      </c>
      <c r="E694" t="s">
        <v>211</v>
      </c>
      <c r="G694" t="s">
        <v>117</v>
      </c>
      <c r="H694" t="s">
        <v>117</v>
      </c>
      <c r="I694" t="s">
        <v>117</v>
      </c>
      <c r="J694" t="s">
        <v>3570</v>
      </c>
      <c r="K694" t="s">
        <v>17418</v>
      </c>
      <c r="L694" t="s">
        <v>3571</v>
      </c>
      <c r="M694" t="s">
        <v>3572</v>
      </c>
      <c r="N694" t="s">
        <v>120</v>
      </c>
      <c r="O694" t="s">
        <v>121</v>
      </c>
      <c r="P694" s="6">
        <v>96950</v>
      </c>
      <c r="Q694" t="s">
        <v>122</v>
      </c>
      <c r="S694" s="8">
        <v>16702355009</v>
      </c>
      <c r="U694" t="s">
        <v>971</v>
      </c>
      <c r="V694">
        <v>722515</v>
      </c>
      <c r="W694" t="s">
        <v>124</v>
      </c>
      <c r="Y694" t="s">
        <v>972</v>
      </c>
      <c r="Z694" t="s">
        <v>973</v>
      </c>
      <c r="AA694" t="s">
        <v>974</v>
      </c>
      <c r="AB694" t="s">
        <v>975</v>
      </c>
      <c r="AC694" t="s">
        <v>3573</v>
      </c>
      <c r="AD694" t="s">
        <v>3572</v>
      </c>
      <c r="AE694" t="s">
        <v>120</v>
      </c>
      <c r="AF694" t="s">
        <v>121</v>
      </c>
      <c r="AG694" s="6">
        <v>96950</v>
      </c>
      <c r="AH694" t="s">
        <v>122</v>
      </c>
      <c r="AJ694" s="8">
        <v>16702355009</v>
      </c>
      <c r="AL694" t="s">
        <v>977</v>
      </c>
      <c r="BE694" t="str">
        <f>"35-2021.00"</f>
        <v>35-2021.00</v>
      </c>
      <c r="BF694" t="s">
        <v>438</v>
      </c>
      <c r="BG694" t="s">
        <v>3574</v>
      </c>
      <c r="BH694" t="s">
        <v>3575</v>
      </c>
      <c r="BI694">
        <v>10</v>
      </c>
      <c r="BJ694">
        <v>6</v>
      </c>
      <c r="BK694" s="1">
        <v>45566</v>
      </c>
      <c r="BL694" s="1">
        <v>45930</v>
      </c>
      <c r="BM694" s="1">
        <v>45609</v>
      </c>
      <c r="BN694" s="1">
        <v>45930</v>
      </c>
      <c r="BO694">
        <v>35</v>
      </c>
      <c r="BP694">
        <v>0</v>
      </c>
      <c r="BQ694">
        <v>7</v>
      </c>
      <c r="BR694">
        <v>7</v>
      </c>
      <c r="BS694">
        <v>7</v>
      </c>
      <c r="BT694">
        <v>7</v>
      </c>
      <c r="BU694">
        <v>7</v>
      </c>
      <c r="BV694">
        <v>0</v>
      </c>
      <c r="BW694" t="str">
        <f>"8:00 AM"</f>
        <v>8:00 AM</v>
      </c>
      <c r="BX694" t="str">
        <f>"4:00 PM"</f>
        <v>4:00 PM</v>
      </c>
      <c r="BY694" t="s">
        <v>133</v>
      </c>
      <c r="BZ694">
        <v>0</v>
      </c>
      <c r="CA694">
        <v>3</v>
      </c>
      <c r="CB694" t="s">
        <v>117</v>
      </c>
      <c r="CD694" t="s">
        <v>3576</v>
      </c>
      <c r="CE694" t="s">
        <v>1353</v>
      </c>
      <c r="CF694" t="s">
        <v>3572</v>
      </c>
      <c r="CG694" t="s">
        <v>120</v>
      </c>
      <c r="CH694" t="s">
        <v>121</v>
      </c>
      <c r="CI694" s="6">
        <v>96950</v>
      </c>
      <c r="CJ694" s="10">
        <v>7.95</v>
      </c>
      <c r="CK694" s="10">
        <v>7.95</v>
      </c>
      <c r="CL694" s="10">
        <v>11.93</v>
      </c>
      <c r="CM694" s="10">
        <v>11.93</v>
      </c>
      <c r="CN694" t="s">
        <v>137</v>
      </c>
      <c r="CO694" t="s">
        <v>3577</v>
      </c>
      <c r="CP694" t="s">
        <v>138</v>
      </c>
      <c r="CR694" t="s">
        <v>117</v>
      </c>
      <c r="CS694" t="s">
        <v>139</v>
      </c>
      <c r="CT694" t="s">
        <v>140</v>
      </c>
      <c r="CU694" t="s">
        <v>139</v>
      </c>
      <c r="CV694" t="s">
        <v>140</v>
      </c>
      <c r="CW694" t="s">
        <v>139</v>
      </c>
      <c r="CX694" t="s">
        <v>140</v>
      </c>
      <c r="CY694" s="2" t="s">
        <v>3578</v>
      </c>
      <c r="CZ694" s="8">
        <v>16702355009</v>
      </c>
      <c r="DA694" t="s">
        <v>977</v>
      </c>
      <c r="DB694" t="s">
        <v>140</v>
      </c>
      <c r="DC694" t="s">
        <v>139</v>
      </c>
      <c r="DD694" t="s">
        <v>117</v>
      </c>
    </row>
    <row r="695" spans="1:114" ht="15" customHeight="1" x14ac:dyDescent="0.35">
      <c r="A695" t="s">
        <v>12826</v>
      </c>
      <c r="B695" t="s">
        <v>166</v>
      </c>
      <c r="C695" s="1">
        <v>45512</v>
      </c>
      <c r="D695" s="1">
        <v>45609</v>
      </c>
      <c r="E695" t="s">
        <v>116</v>
      </c>
      <c r="F695" s="1">
        <v>45656</v>
      </c>
      <c r="G695" t="s">
        <v>139</v>
      </c>
      <c r="H695" t="s">
        <v>117</v>
      </c>
      <c r="I695" t="s">
        <v>117</v>
      </c>
      <c r="J695" t="s">
        <v>1611</v>
      </c>
      <c r="K695" t="s">
        <v>1612</v>
      </c>
      <c r="L695" t="s">
        <v>1616</v>
      </c>
      <c r="M695" t="s">
        <v>11076</v>
      </c>
      <c r="N695" t="s">
        <v>120</v>
      </c>
      <c r="O695" t="s">
        <v>121</v>
      </c>
      <c r="P695" s="6">
        <v>96950</v>
      </c>
      <c r="Q695" t="s">
        <v>122</v>
      </c>
      <c r="S695" s="8">
        <v>16702357354</v>
      </c>
      <c r="U695" t="s">
        <v>1615</v>
      </c>
      <c r="V695">
        <v>81231</v>
      </c>
      <c r="W695" t="s">
        <v>124</v>
      </c>
      <c r="Y695" t="s">
        <v>1426</v>
      </c>
      <c r="Z695" t="s">
        <v>1427</v>
      </c>
      <c r="AB695" t="s">
        <v>128</v>
      </c>
      <c r="AC695" t="s">
        <v>1616</v>
      </c>
      <c r="AD695" t="s">
        <v>11076</v>
      </c>
      <c r="AE695" t="s">
        <v>120</v>
      </c>
      <c r="AF695" t="s">
        <v>121</v>
      </c>
      <c r="AG695" s="6">
        <v>96950</v>
      </c>
      <c r="AH695" t="s">
        <v>122</v>
      </c>
      <c r="AJ695" s="8">
        <v>16702357354</v>
      </c>
      <c r="AL695" t="s">
        <v>1617</v>
      </c>
      <c r="BE695" t="str">
        <f>"53-7065.00"</f>
        <v>53-7065.00</v>
      </c>
      <c r="BF695" t="s">
        <v>255</v>
      </c>
      <c r="BG695" t="s">
        <v>12827</v>
      </c>
      <c r="BH695" t="s">
        <v>12828</v>
      </c>
      <c r="BI695">
        <v>3</v>
      </c>
      <c r="BK695" s="1">
        <v>45658</v>
      </c>
      <c r="BL695" s="1">
        <v>46752</v>
      </c>
      <c r="BO695">
        <v>36</v>
      </c>
      <c r="BP695">
        <v>0</v>
      </c>
      <c r="BQ695">
        <v>6</v>
      </c>
      <c r="BR695">
        <v>6</v>
      </c>
      <c r="BS695">
        <v>6</v>
      </c>
      <c r="BT695">
        <v>6</v>
      </c>
      <c r="BU695">
        <v>6</v>
      </c>
      <c r="BV695">
        <v>6</v>
      </c>
      <c r="BW695" t="str">
        <f>"9:00 AM"</f>
        <v>9:00 AM</v>
      </c>
      <c r="BX695" t="str">
        <f>"4:00 PM"</f>
        <v>4:00 PM</v>
      </c>
      <c r="BY695" t="s">
        <v>159</v>
      </c>
      <c r="BZ695">
        <v>0</v>
      </c>
      <c r="CA695">
        <v>12</v>
      </c>
      <c r="CB695" t="s">
        <v>117</v>
      </c>
      <c r="CD695" s="2" t="s">
        <v>12829</v>
      </c>
      <c r="CE695" t="s">
        <v>1616</v>
      </c>
      <c r="CF695" t="s">
        <v>11076</v>
      </c>
      <c r="CG695" t="s">
        <v>120</v>
      </c>
      <c r="CH695" t="s">
        <v>121</v>
      </c>
      <c r="CI695" s="6">
        <v>96950</v>
      </c>
      <c r="CJ695" s="10">
        <v>8.86</v>
      </c>
      <c r="CK695" s="10">
        <v>8.86</v>
      </c>
      <c r="CL695" s="10">
        <v>0</v>
      </c>
      <c r="CM695" s="10">
        <v>0</v>
      </c>
      <c r="CN695" t="s">
        <v>137</v>
      </c>
      <c r="CO695" t="s">
        <v>140</v>
      </c>
      <c r="CP695" t="s">
        <v>138</v>
      </c>
      <c r="CR695" t="s">
        <v>117</v>
      </c>
      <c r="CS695" t="s">
        <v>139</v>
      </c>
      <c r="CT695" t="s">
        <v>140</v>
      </c>
      <c r="CU695" t="s">
        <v>140</v>
      </c>
      <c r="CV695" t="s">
        <v>140</v>
      </c>
      <c r="CW695" t="s">
        <v>139</v>
      </c>
      <c r="CX695" t="s">
        <v>140</v>
      </c>
      <c r="CY695" t="s">
        <v>140</v>
      </c>
      <c r="CZ695" s="8">
        <v>16702357354</v>
      </c>
      <c r="DA695" t="s">
        <v>1617</v>
      </c>
      <c r="DB695" t="s">
        <v>140</v>
      </c>
      <c r="DC695" t="s">
        <v>139</v>
      </c>
      <c r="DD695" t="s">
        <v>117</v>
      </c>
      <c r="DE695" t="s">
        <v>1622</v>
      </c>
      <c r="DF695" t="s">
        <v>1623</v>
      </c>
      <c r="DG695" t="s">
        <v>535</v>
      </c>
      <c r="DH695" t="s">
        <v>1615</v>
      </c>
      <c r="DI695" t="s">
        <v>1611</v>
      </c>
      <c r="DJ695" t="s">
        <v>1617</v>
      </c>
    </row>
    <row r="696" spans="1:114" ht="15" customHeight="1" x14ac:dyDescent="0.35">
      <c r="A696" t="s">
        <v>14238</v>
      </c>
      <c r="B696" t="s">
        <v>166</v>
      </c>
      <c r="C696" s="1">
        <v>45516</v>
      </c>
      <c r="D696" s="1">
        <v>45609</v>
      </c>
      <c r="E696" t="s">
        <v>211</v>
      </c>
      <c r="G696" t="s">
        <v>117</v>
      </c>
      <c r="H696" t="s">
        <v>117</v>
      </c>
      <c r="I696" t="s">
        <v>117</v>
      </c>
      <c r="J696" t="s">
        <v>1544</v>
      </c>
      <c r="L696" t="s">
        <v>1545</v>
      </c>
      <c r="M696" t="s">
        <v>1546</v>
      </c>
      <c r="N696" t="s">
        <v>1143</v>
      </c>
      <c r="O696" t="s">
        <v>121</v>
      </c>
      <c r="P696" s="6">
        <v>96952</v>
      </c>
      <c r="Q696" t="s">
        <v>122</v>
      </c>
      <c r="S696" s="8">
        <v>16707832999</v>
      </c>
      <c r="U696" t="s">
        <v>1547</v>
      </c>
      <c r="V696">
        <v>72251</v>
      </c>
      <c r="W696" t="s">
        <v>124</v>
      </c>
      <c r="Y696" t="s">
        <v>1548</v>
      </c>
      <c r="Z696" t="s">
        <v>1549</v>
      </c>
      <c r="AA696" t="s">
        <v>1550</v>
      </c>
      <c r="AB696" t="s">
        <v>128</v>
      </c>
      <c r="AC696" t="s">
        <v>1545</v>
      </c>
      <c r="AD696" t="s">
        <v>1546</v>
      </c>
      <c r="AE696" t="s">
        <v>1143</v>
      </c>
      <c r="AF696" t="s">
        <v>121</v>
      </c>
      <c r="AG696" s="6">
        <v>96952</v>
      </c>
      <c r="AH696" t="s">
        <v>122</v>
      </c>
      <c r="AJ696" s="8">
        <v>16707832999</v>
      </c>
      <c r="AL696" t="s">
        <v>1551</v>
      </c>
      <c r="BE696" t="str">
        <f>"35-2014.00"</f>
        <v>35-2014.00</v>
      </c>
      <c r="BF696" t="s">
        <v>191</v>
      </c>
      <c r="BG696" t="s">
        <v>1552</v>
      </c>
      <c r="BH696" t="s">
        <v>193</v>
      </c>
      <c r="BI696">
        <v>3</v>
      </c>
      <c r="BK696" s="1">
        <v>45566</v>
      </c>
      <c r="BL696" s="1">
        <v>45930</v>
      </c>
      <c r="BO696">
        <v>35</v>
      </c>
      <c r="BP696">
        <v>7</v>
      </c>
      <c r="BQ696">
        <v>0</v>
      </c>
      <c r="BR696">
        <v>0</v>
      </c>
      <c r="BS696">
        <v>7</v>
      </c>
      <c r="BT696">
        <v>7</v>
      </c>
      <c r="BU696">
        <v>7</v>
      </c>
      <c r="BV696">
        <v>7</v>
      </c>
      <c r="BW696" t="str">
        <f>"8:00 AM"</f>
        <v>8:00 AM</v>
      </c>
      <c r="BX696" t="str">
        <f>"5:00 PM"</f>
        <v>5:00 PM</v>
      </c>
      <c r="BY696" t="s">
        <v>133</v>
      </c>
      <c r="BZ696">
        <v>0</v>
      </c>
      <c r="CA696">
        <v>12</v>
      </c>
      <c r="CB696" t="s">
        <v>117</v>
      </c>
      <c r="CD696" s="2" t="s">
        <v>1553</v>
      </c>
      <c r="CE696" t="s">
        <v>1545</v>
      </c>
      <c r="CF696" t="s">
        <v>1546</v>
      </c>
      <c r="CG696" t="s">
        <v>1143</v>
      </c>
      <c r="CH696" t="s">
        <v>121</v>
      </c>
      <c r="CI696" s="6">
        <v>96952</v>
      </c>
      <c r="CJ696" s="10">
        <v>8.83</v>
      </c>
      <c r="CK696" s="10">
        <v>8.83</v>
      </c>
      <c r="CL696" s="10">
        <v>13.24</v>
      </c>
      <c r="CM696" s="10">
        <v>13.24</v>
      </c>
      <c r="CN696" t="s">
        <v>137</v>
      </c>
      <c r="CP696" t="s">
        <v>138</v>
      </c>
      <c r="CR696" t="s">
        <v>117</v>
      </c>
      <c r="CS696" t="s">
        <v>139</v>
      </c>
      <c r="CT696" t="s">
        <v>140</v>
      </c>
      <c r="CU696" t="s">
        <v>139</v>
      </c>
      <c r="CV696" t="s">
        <v>140</v>
      </c>
      <c r="CW696" t="s">
        <v>139</v>
      </c>
      <c r="CX696" t="s">
        <v>140</v>
      </c>
      <c r="CY696" t="s">
        <v>3023</v>
      </c>
      <c r="CZ696" s="8">
        <v>16707832999</v>
      </c>
      <c r="DA696" t="s">
        <v>1551</v>
      </c>
      <c r="DB696" t="s">
        <v>140</v>
      </c>
      <c r="DC696" t="s">
        <v>139</v>
      </c>
      <c r="DD696" t="s">
        <v>117</v>
      </c>
    </row>
    <row r="697" spans="1:114" ht="15" customHeight="1" x14ac:dyDescent="0.35">
      <c r="A697" t="s">
        <v>6329</v>
      </c>
      <c r="B697" t="s">
        <v>166</v>
      </c>
      <c r="C697" s="1">
        <v>45526</v>
      </c>
      <c r="D697" s="1">
        <v>45609</v>
      </c>
      <c r="E697" t="s">
        <v>211</v>
      </c>
      <c r="G697" t="s">
        <v>117</v>
      </c>
      <c r="H697" t="s">
        <v>117</v>
      </c>
      <c r="I697" t="s">
        <v>117</v>
      </c>
      <c r="J697" t="s">
        <v>3354</v>
      </c>
      <c r="K697" t="s">
        <v>3355</v>
      </c>
      <c r="L697" t="s">
        <v>3356</v>
      </c>
      <c r="M697" t="s">
        <v>3357</v>
      </c>
      <c r="N697" t="s">
        <v>136</v>
      </c>
      <c r="O697" t="s">
        <v>121</v>
      </c>
      <c r="P697" s="6">
        <v>96950</v>
      </c>
      <c r="Q697" t="s">
        <v>122</v>
      </c>
      <c r="S697" s="8">
        <v>16702358000</v>
      </c>
      <c r="U697" t="s">
        <v>3358</v>
      </c>
      <c r="V697">
        <v>812199</v>
      </c>
      <c r="W697" t="s">
        <v>124</v>
      </c>
      <c r="Y697" t="s">
        <v>2999</v>
      </c>
      <c r="Z697" t="s">
        <v>3359</v>
      </c>
      <c r="AB697" t="s">
        <v>1160</v>
      </c>
      <c r="AC697" t="s">
        <v>3356</v>
      </c>
      <c r="AD697" t="s">
        <v>3357</v>
      </c>
      <c r="AE697" t="s">
        <v>136</v>
      </c>
      <c r="AF697" t="s">
        <v>121</v>
      </c>
      <c r="AG697" s="6">
        <v>96950</v>
      </c>
      <c r="AH697" t="s">
        <v>122</v>
      </c>
      <c r="AJ697" s="8">
        <v>16702358000</v>
      </c>
      <c r="AL697" t="s">
        <v>3360</v>
      </c>
      <c r="BE697" t="str">
        <f>"31-9011.00"</f>
        <v>31-9011.00</v>
      </c>
      <c r="BF697" t="s">
        <v>225</v>
      </c>
      <c r="BG697" t="s">
        <v>3361</v>
      </c>
      <c r="BH697" t="s">
        <v>3362</v>
      </c>
      <c r="BI697">
        <v>5</v>
      </c>
      <c r="BK697" s="1">
        <v>45566</v>
      </c>
      <c r="BL697" s="1">
        <v>45930</v>
      </c>
      <c r="BO697">
        <v>35</v>
      </c>
      <c r="BP697">
        <v>7</v>
      </c>
      <c r="BQ697">
        <v>0</v>
      </c>
      <c r="BR697">
        <v>0</v>
      </c>
      <c r="BS697">
        <v>7</v>
      </c>
      <c r="BT697">
        <v>7</v>
      </c>
      <c r="BU697">
        <v>7</v>
      </c>
      <c r="BV697">
        <v>7</v>
      </c>
      <c r="BW697" t="str">
        <f>"11:00 AM"</f>
        <v>11:00 AM</v>
      </c>
      <c r="BX697" t="str">
        <f>"6:00 PM"</f>
        <v>6:00 PM</v>
      </c>
      <c r="BY697" t="s">
        <v>159</v>
      </c>
      <c r="BZ697">
        <v>0</v>
      </c>
      <c r="CA697">
        <v>24</v>
      </c>
      <c r="CB697" t="s">
        <v>117</v>
      </c>
      <c r="CD697" s="2" t="s">
        <v>3363</v>
      </c>
      <c r="CE697" t="s">
        <v>3356</v>
      </c>
      <c r="CF697" t="s">
        <v>3357</v>
      </c>
      <c r="CG697" t="s">
        <v>136</v>
      </c>
      <c r="CH697" t="s">
        <v>121</v>
      </c>
      <c r="CI697" s="6">
        <v>96950</v>
      </c>
      <c r="CJ697" s="10">
        <v>12.37</v>
      </c>
      <c r="CK697" s="10">
        <v>12.37</v>
      </c>
      <c r="CL697" s="10">
        <v>18.559999999999999</v>
      </c>
      <c r="CM697" s="10">
        <v>18.559999999999999</v>
      </c>
      <c r="CN697" t="s">
        <v>137</v>
      </c>
      <c r="CO697" t="s">
        <v>162</v>
      </c>
      <c r="CP697" t="s">
        <v>138</v>
      </c>
      <c r="CR697" t="s">
        <v>117</v>
      </c>
      <c r="CS697" t="s">
        <v>139</v>
      </c>
      <c r="CT697" t="s">
        <v>140</v>
      </c>
      <c r="CU697" t="s">
        <v>139</v>
      </c>
      <c r="CV697" t="s">
        <v>140</v>
      </c>
      <c r="CW697" t="s">
        <v>139</v>
      </c>
      <c r="CX697" t="s">
        <v>140</v>
      </c>
      <c r="CY697" t="s">
        <v>3023</v>
      </c>
      <c r="CZ697" s="8">
        <v>16702358000</v>
      </c>
      <c r="DA697" t="s">
        <v>3360</v>
      </c>
      <c r="DB697" t="s">
        <v>140</v>
      </c>
      <c r="DC697" t="s">
        <v>139</v>
      </c>
      <c r="DD697" t="s">
        <v>117</v>
      </c>
    </row>
    <row r="698" spans="1:114" ht="15" customHeight="1" x14ac:dyDescent="0.35">
      <c r="A698" t="s">
        <v>6881</v>
      </c>
      <c r="B698" t="s">
        <v>144</v>
      </c>
      <c r="C698" s="1">
        <v>45541</v>
      </c>
      <c r="D698" s="1">
        <v>45609</v>
      </c>
      <c r="E698" t="s">
        <v>211</v>
      </c>
      <c r="G698" t="s">
        <v>117</v>
      </c>
      <c r="H698" t="s">
        <v>117</v>
      </c>
      <c r="I698" t="s">
        <v>117</v>
      </c>
      <c r="J698" t="s">
        <v>6882</v>
      </c>
      <c r="L698" t="s">
        <v>6883</v>
      </c>
      <c r="M698" t="s">
        <v>6884</v>
      </c>
      <c r="N698" t="s">
        <v>3437</v>
      </c>
      <c r="O698" t="s">
        <v>121</v>
      </c>
      <c r="P698" s="6">
        <v>96950</v>
      </c>
      <c r="Q698" t="s">
        <v>122</v>
      </c>
      <c r="S698" s="8">
        <v>16703226031</v>
      </c>
      <c r="U698" t="s">
        <v>6885</v>
      </c>
      <c r="V698">
        <v>424410</v>
      </c>
      <c r="W698" t="s">
        <v>124</v>
      </c>
      <c r="Y698" t="s">
        <v>6886</v>
      </c>
      <c r="Z698" t="s">
        <v>6887</v>
      </c>
      <c r="AA698" t="s">
        <v>6888</v>
      </c>
      <c r="AB698" t="s">
        <v>6889</v>
      </c>
      <c r="AC698" t="s">
        <v>6883</v>
      </c>
      <c r="AD698" t="s">
        <v>6884</v>
      </c>
      <c r="AE698" t="s">
        <v>6890</v>
      </c>
      <c r="AF698" t="s">
        <v>121</v>
      </c>
      <c r="AG698" s="6">
        <v>96950</v>
      </c>
      <c r="AH698" t="s">
        <v>122</v>
      </c>
      <c r="AJ698" s="8">
        <v>16714826466</v>
      </c>
      <c r="AL698" t="s">
        <v>6891</v>
      </c>
      <c r="AM698" t="s">
        <v>717</v>
      </c>
      <c r="AN698" t="s">
        <v>718</v>
      </c>
      <c r="AO698" t="s">
        <v>719</v>
      </c>
      <c r="AP698" t="s">
        <v>720</v>
      </c>
      <c r="AQ698" t="s">
        <v>721</v>
      </c>
      <c r="AR698" t="s">
        <v>722</v>
      </c>
      <c r="AS698" t="s">
        <v>577</v>
      </c>
      <c r="AT698" t="s">
        <v>578</v>
      </c>
      <c r="AU698" s="6">
        <v>96913</v>
      </c>
      <c r="AV698" t="s">
        <v>122</v>
      </c>
      <c r="AX698" s="8">
        <v>16716461222</v>
      </c>
      <c r="AY698">
        <v>111</v>
      </c>
      <c r="AZ698" t="s">
        <v>723</v>
      </c>
      <c r="BA698" t="s">
        <v>724</v>
      </c>
      <c r="BB698" t="s">
        <v>725</v>
      </c>
      <c r="BC698" t="s">
        <v>578</v>
      </c>
      <c r="BD698" t="s">
        <v>726</v>
      </c>
      <c r="BE698" t="str">
        <f>"53-3031.00"</f>
        <v>53-3031.00</v>
      </c>
      <c r="BF698" t="s">
        <v>406</v>
      </c>
      <c r="BG698" t="s">
        <v>6892</v>
      </c>
      <c r="BH698" t="s">
        <v>6893</v>
      </c>
      <c r="BI698">
        <v>2</v>
      </c>
      <c r="BJ698">
        <v>2</v>
      </c>
      <c r="BK698" s="1">
        <v>45660</v>
      </c>
      <c r="BL698" s="1">
        <v>45930</v>
      </c>
      <c r="BM698" s="1">
        <v>45660</v>
      </c>
      <c r="BN698" s="1">
        <v>45930</v>
      </c>
      <c r="BO698">
        <v>40</v>
      </c>
      <c r="BP698">
        <v>0</v>
      </c>
      <c r="BQ698">
        <v>8</v>
      </c>
      <c r="BR698">
        <v>8</v>
      </c>
      <c r="BS698">
        <v>8</v>
      </c>
      <c r="BT698">
        <v>8</v>
      </c>
      <c r="BU698">
        <v>8</v>
      </c>
      <c r="BV698">
        <v>0</v>
      </c>
      <c r="BW698" t="str">
        <f>"8:00 AM"</f>
        <v>8:00 AM</v>
      </c>
      <c r="BX698" t="str">
        <f>"5:00 PM"</f>
        <v>5:00 PM</v>
      </c>
      <c r="BY698" t="s">
        <v>159</v>
      </c>
      <c r="BZ698">
        <v>0</v>
      </c>
      <c r="CA698">
        <v>12</v>
      </c>
      <c r="CB698" t="s">
        <v>117</v>
      </c>
      <c r="CD698" s="2" t="s">
        <v>6894</v>
      </c>
      <c r="CE698" t="s">
        <v>6883</v>
      </c>
      <c r="CF698" t="s">
        <v>6884</v>
      </c>
      <c r="CG698" t="s">
        <v>3437</v>
      </c>
      <c r="CH698" t="s">
        <v>121</v>
      </c>
      <c r="CI698" s="6">
        <v>96950</v>
      </c>
      <c r="CJ698" s="10">
        <v>8.34</v>
      </c>
      <c r="CK698" s="10">
        <v>8.34</v>
      </c>
      <c r="CL698" s="10">
        <v>12.51</v>
      </c>
      <c r="CM698" s="10">
        <v>12.51</v>
      </c>
      <c r="CN698" t="s">
        <v>137</v>
      </c>
      <c r="CO698" t="s">
        <v>6895</v>
      </c>
      <c r="CP698" t="s">
        <v>138</v>
      </c>
      <c r="CR698" t="s">
        <v>139</v>
      </c>
      <c r="CS698" t="s">
        <v>139</v>
      </c>
      <c r="CT698" t="s">
        <v>139</v>
      </c>
      <c r="CU698" t="s">
        <v>139</v>
      </c>
      <c r="CV698" t="s">
        <v>140</v>
      </c>
      <c r="CW698" t="s">
        <v>139</v>
      </c>
      <c r="CX698" t="s">
        <v>139</v>
      </c>
      <c r="CY698" t="s">
        <v>6896</v>
      </c>
      <c r="CZ698" s="8">
        <v>16703226031</v>
      </c>
      <c r="DA698" t="s">
        <v>6897</v>
      </c>
      <c r="DB698" t="s">
        <v>140</v>
      </c>
      <c r="DC698" t="s">
        <v>139</v>
      </c>
      <c r="DD698" t="s">
        <v>117</v>
      </c>
    </row>
    <row r="699" spans="1:114" ht="15" customHeight="1" x14ac:dyDescent="0.35">
      <c r="A699" t="s">
        <v>17020</v>
      </c>
      <c r="B699" t="s">
        <v>144</v>
      </c>
      <c r="C699" s="1">
        <v>45547</v>
      </c>
      <c r="D699" s="1">
        <v>45609</v>
      </c>
      <c r="E699" t="s">
        <v>116</v>
      </c>
      <c r="F699" s="1">
        <v>45625</v>
      </c>
      <c r="G699" t="s">
        <v>117</v>
      </c>
      <c r="H699" t="s">
        <v>117</v>
      </c>
      <c r="I699" t="s">
        <v>117</v>
      </c>
      <c r="J699" t="s">
        <v>7796</v>
      </c>
      <c r="K699" t="s">
        <v>140</v>
      </c>
      <c r="L699" t="s">
        <v>7801</v>
      </c>
      <c r="M699" t="s">
        <v>7798</v>
      </c>
      <c r="N699" t="s">
        <v>136</v>
      </c>
      <c r="O699" t="s">
        <v>121</v>
      </c>
      <c r="P699" s="6">
        <v>96950</v>
      </c>
      <c r="Q699" t="s">
        <v>122</v>
      </c>
      <c r="R699" t="s">
        <v>140</v>
      </c>
      <c r="S699" s="8">
        <v>16702330349</v>
      </c>
      <c r="U699" t="s">
        <v>5926</v>
      </c>
      <c r="V699">
        <v>56132</v>
      </c>
      <c r="W699" t="s">
        <v>150</v>
      </c>
      <c r="X699" t="s">
        <v>139</v>
      </c>
      <c r="Y699" t="s">
        <v>7799</v>
      </c>
      <c r="Z699" t="s">
        <v>7800</v>
      </c>
      <c r="AA699" t="s">
        <v>827</v>
      </c>
      <c r="AB699" t="s">
        <v>1198</v>
      </c>
      <c r="AC699" t="s">
        <v>7801</v>
      </c>
      <c r="AD699" t="s">
        <v>5925</v>
      </c>
      <c r="AE699" t="s">
        <v>136</v>
      </c>
      <c r="AF699" t="s">
        <v>121</v>
      </c>
      <c r="AG699" s="6">
        <v>96950</v>
      </c>
      <c r="AH699" t="s">
        <v>122</v>
      </c>
      <c r="AJ699" s="8">
        <v>16702330349</v>
      </c>
      <c r="AL699" t="s">
        <v>7802</v>
      </c>
      <c r="BE699" t="str">
        <f>"37-2012.00"</f>
        <v>37-2012.00</v>
      </c>
      <c r="BF699" t="s">
        <v>130</v>
      </c>
      <c r="BG699" t="s">
        <v>7803</v>
      </c>
      <c r="BH699" t="s">
        <v>7804</v>
      </c>
      <c r="BI699">
        <v>1</v>
      </c>
      <c r="BJ699">
        <v>1</v>
      </c>
      <c r="BK699" s="1">
        <v>45627</v>
      </c>
      <c r="BL699" s="1">
        <v>45991</v>
      </c>
      <c r="BM699" s="1">
        <v>45627</v>
      </c>
      <c r="BN699" s="1">
        <v>45991</v>
      </c>
      <c r="BO699">
        <v>35</v>
      </c>
      <c r="BP699">
        <v>0</v>
      </c>
      <c r="BQ699">
        <v>7</v>
      </c>
      <c r="BR699">
        <v>7</v>
      </c>
      <c r="BS699">
        <v>7</v>
      </c>
      <c r="BT699">
        <v>7</v>
      </c>
      <c r="BU699">
        <v>7</v>
      </c>
      <c r="BV699">
        <v>0</v>
      </c>
      <c r="BW699" t="str">
        <f>"9:00 AM"</f>
        <v>9:00 AM</v>
      </c>
      <c r="BX699" t="str">
        <f>"5:00 PM"</f>
        <v>5:00 PM</v>
      </c>
      <c r="BY699" t="s">
        <v>133</v>
      </c>
      <c r="BZ699">
        <v>0</v>
      </c>
      <c r="CA699">
        <v>3</v>
      </c>
      <c r="CB699" t="s">
        <v>117</v>
      </c>
      <c r="CD699" t="s">
        <v>17021</v>
      </c>
      <c r="CE699" t="s">
        <v>17022</v>
      </c>
      <c r="CG699" t="s">
        <v>136</v>
      </c>
      <c r="CH699" t="s">
        <v>121</v>
      </c>
      <c r="CI699" s="6">
        <v>96950</v>
      </c>
      <c r="CJ699" s="10">
        <v>7.77</v>
      </c>
      <c r="CK699" s="10">
        <v>7.77</v>
      </c>
      <c r="CL699" s="10">
        <v>0</v>
      </c>
      <c r="CM699" s="10">
        <v>0</v>
      </c>
      <c r="CN699" t="s">
        <v>137</v>
      </c>
      <c r="CO699" t="s">
        <v>140</v>
      </c>
      <c r="CP699" t="s">
        <v>138</v>
      </c>
      <c r="CR699" t="s">
        <v>117</v>
      </c>
      <c r="CS699" t="s">
        <v>139</v>
      </c>
      <c r="CT699" t="s">
        <v>140</v>
      </c>
      <c r="CU699" t="s">
        <v>140</v>
      </c>
      <c r="CV699" t="s">
        <v>140</v>
      </c>
      <c r="CW699" t="s">
        <v>139</v>
      </c>
      <c r="CX699" t="s">
        <v>140</v>
      </c>
      <c r="CY699" t="s">
        <v>133</v>
      </c>
      <c r="CZ699" s="8">
        <v>16702330349</v>
      </c>
      <c r="DA699" t="s">
        <v>5929</v>
      </c>
      <c r="DB699" t="s">
        <v>140</v>
      </c>
      <c r="DC699" t="s">
        <v>139</v>
      </c>
      <c r="DD699" t="s">
        <v>139</v>
      </c>
    </row>
    <row r="700" spans="1:114" ht="15" customHeight="1" x14ac:dyDescent="0.35">
      <c r="A700" t="s">
        <v>3585</v>
      </c>
      <c r="B700" t="s">
        <v>144</v>
      </c>
      <c r="C700" s="1">
        <v>45563</v>
      </c>
      <c r="D700" s="1">
        <v>45609</v>
      </c>
      <c r="E700" t="s">
        <v>116</v>
      </c>
      <c r="F700" s="1">
        <v>45625</v>
      </c>
      <c r="G700" t="s">
        <v>117</v>
      </c>
      <c r="H700" t="s">
        <v>117</v>
      </c>
      <c r="I700" t="s">
        <v>117</v>
      </c>
      <c r="J700" t="s">
        <v>3586</v>
      </c>
      <c r="K700" t="s">
        <v>3587</v>
      </c>
      <c r="L700" t="s">
        <v>3588</v>
      </c>
      <c r="M700" t="s">
        <v>3589</v>
      </c>
      <c r="N700" t="s">
        <v>120</v>
      </c>
      <c r="O700" t="s">
        <v>121</v>
      </c>
      <c r="P700" s="6">
        <v>96950</v>
      </c>
      <c r="Q700" t="s">
        <v>122</v>
      </c>
      <c r="R700" t="s">
        <v>1677</v>
      </c>
      <c r="S700" s="8">
        <v>16702353481</v>
      </c>
      <c r="U700" t="s">
        <v>3590</v>
      </c>
      <c r="V700">
        <v>811111</v>
      </c>
      <c r="W700" t="s">
        <v>124</v>
      </c>
      <c r="Y700" t="s">
        <v>3591</v>
      </c>
      <c r="Z700" t="s">
        <v>3592</v>
      </c>
      <c r="AA700" t="s">
        <v>3593</v>
      </c>
      <c r="AB700" t="s">
        <v>3594</v>
      </c>
      <c r="AC700" t="s">
        <v>3588</v>
      </c>
      <c r="AD700" t="s">
        <v>3589</v>
      </c>
      <c r="AE700" t="s">
        <v>120</v>
      </c>
      <c r="AF700" t="s">
        <v>121</v>
      </c>
      <c r="AG700" s="6">
        <v>96950</v>
      </c>
      <c r="AH700" t="s">
        <v>122</v>
      </c>
      <c r="AI700" t="s">
        <v>120</v>
      </c>
      <c r="AJ700" s="8">
        <v>16702353481</v>
      </c>
      <c r="AL700" t="s">
        <v>3595</v>
      </c>
      <c r="BE700" t="str">
        <f>"49-9071.00"</f>
        <v>49-9071.00</v>
      </c>
      <c r="BF700" t="s">
        <v>156</v>
      </c>
      <c r="BG700" t="s">
        <v>3596</v>
      </c>
      <c r="BH700" t="s">
        <v>3019</v>
      </c>
      <c r="BI700">
        <v>2</v>
      </c>
      <c r="BJ700">
        <v>2</v>
      </c>
      <c r="BK700" s="1">
        <v>45627</v>
      </c>
      <c r="BL700" s="1">
        <v>45991</v>
      </c>
      <c r="BM700" s="1">
        <v>45627</v>
      </c>
      <c r="BN700" s="1">
        <v>45991</v>
      </c>
      <c r="BO700">
        <v>35</v>
      </c>
      <c r="BP700">
        <v>0</v>
      </c>
      <c r="BQ700">
        <v>7</v>
      </c>
      <c r="BR700">
        <v>7</v>
      </c>
      <c r="BS700">
        <v>7</v>
      </c>
      <c r="BT700">
        <v>7</v>
      </c>
      <c r="BU700">
        <v>7</v>
      </c>
      <c r="BV700">
        <v>0</v>
      </c>
      <c r="BW700" t="str">
        <f>"8:00 AM"</f>
        <v>8:00 AM</v>
      </c>
      <c r="BX700" t="str">
        <f>"4:00 PM"</f>
        <v>4:00 PM</v>
      </c>
      <c r="BY700" t="s">
        <v>133</v>
      </c>
      <c r="BZ700">
        <v>0</v>
      </c>
      <c r="CA700">
        <v>12</v>
      </c>
      <c r="CB700" t="s">
        <v>117</v>
      </c>
      <c r="CD700" t="s">
        <v>3597</v>
      </c>
      <c r="CE700" t="s">
        <v>3588</v>
      </c>
      <c r="CF700" t="s">
        <v>3589</v>
      </c>
      <c r="CG700" t="s">
        <v>120</v>
      </c>
      <c r="CH700" t="s">
        <v>121</v>
      </c>
      <c r="CI700" s="6">
        <v>96950</v>
      </c>
      <c r="CJ700" s="10">
        <v>9.75</v>
      </c>
      <c r="CK700" s="10">
        <v>9.75</v>
      </c>
      <c r="CL700" s="10">
        <v>14.63</v>
      </c>
      <c r="CM700" s="10">
        <v>14.63</v>
      </c>
      <c r="CN700" t="s">
        <v>137</v>
      </c>
      <c r="CO700" t="s">
        <v>140</v>
      </c>
      <c r="CP700" t="s">
        <v>138</v>
      </c>
      <c r="CR700" t="s">
        <v>117</v>
      </c>
      <c r="CS700" t="s">
        <v>139</v>
      </c>
      <c r="CT700" t="s">
        <v>140</v>
      </c>
      <c r="CU700" t="s">
        <v>139</v>
      </c>
      <c r="CV700" t="s">
        <v>140</v>
      </c>
      <c r="CW700" t="s">
        <v>139</v>
      </c>
      <c r="CX700" t="s">
        <v>139</v>
      </c>
      <c r="CY700" t="s">
        <v>3598</v>
      </c>
      <c r="CZ700" s="8">
        <v>16702353481</v>
      </c>
      <c r="DA700" t="s">
        <v>3595</v>
      </c>
      <c r="DB700" t="s">
        <v>140</v>
      </c>
      <c r="DC700" t="s">
        <v>139</v>
      </c>
      <c r="DD700" t="s">
        <v>117</v>
      </c>
      <c r="DE700" t="s">
        <v>2079</v>
      </c>
      <c r="DF700" t="s">
        <v>3599</v>
      </c>
      <c r="DG700" t="s">
        <v>452</v>
      </c>
      <c r="DH700" t="s">
        <v>3590</v>
      </c>
      <c r="DI700" t="s">
        <v>3600</v>
      </c>
      <c r="DJ700" t="s">
        <v>3595</v>
      </c>
    </row>
    <row r="701" spans="1:114" ht="15" customHeight="1" x14ac:dyDescent="0.35">
      <c r="A701" t="s">
        <v>9079</v>
      </c>
      <c r="B701" t="s">
        <v>144</v>
      </c>
      <c r="C701" s="1">
        <v>45566</v>
      </c>
      <c r="D701" s="1">
        <v>45609</v>
      </c>
      <c r="E701" t="s">
        <v>211</v>
      </c>
      <c r="G701" t="s">
        <v>117</v>
      </c>
      <c r="H701" t="s">
        <v>117</v>
      </c>
      <c r="I701" t="s">
        <v>117</v>
      </c>
      <c r="J701" t="s">
        <v>954</v>
      </c>
      <c r="K701" t="s">
        <v>955</v>
      </c>
      <c r="L701" t="s">
        <v>3442</v>
      </c>
      <c r="M701" t="s">
        <v>957</v>
      </c>
      <c r="N701" t="s">
        <v>120</v>
      </c>
      <c r="O701" t="s">
        <v>121</v>
      </c>
      <c r="P701" s="6">
        <v>96950</v>
      </c>
      <c r="Q701" t="s">
        <v>122</v>
      </c>
      <c r="S701" s="8">
        <v>16702336927</v>
      </c>
      <c r="U701" t="s">
        <v>958</v>
      </c>
      <c r="V701">
        <v>23622</v>
      </c>
      <c r="W701" t="s">
        <v>124</v>
      </c>
      <c r="Y701" t="s">
        <v>959</v>
      </c>
      <c r="Z701" t="s">
        <v>960</v>
      </c>
      <c r="AA701" t="s">
        <v>961</v>
      </c>
      <c r="AB701" t="s">
        <v>128</v>
      </c>
      <c r="AC701" t="s">
        <v>2436</v>
      </c>
      <c r="AD701" t="s">
        <v>957</v>
      </c>
      <c r="AE701" t="s">
        <v>120</v>
      </c>
      <c r="AF701" t="s">
        <v>121</v>
      </c>
      <c r="AG701" s="6">
        <v>96950</v>
      </c>
      <c r="AH701" t="s">
        <v>122</v>
      </c>
      <c r="AJ701" s="8">
        <v>16702336927</v>
      </c>
      <c r="AL701" t="s">
        <v>967</v>
      </c>
      <c r="BE701" t="str">
        <f>"49-9071.00"</f>
        <v>49-9071.00</v>
      </c>
      <c r="BF701" t="s">
        <v>156</v>
      </c>
      <c r="BG701" t="s">
        <v>3533</v>
      </c>
      <c r="BH701" t="s">
        <v>3534</v>
      </c>
      <c r="BI701">
        <v>12</v>
      </c>
      <c r="BJ701">
        <v>12</v>
      </c>
      <c r="BK701" s="1">
        <v>45657</v>
      </c>
      <c r="BL701" s="1">
        <v>46021</v>
      </c>
      <c r="BM701" s="1">
        <v>45657</v>
      </c>
      <c r="BN701" s="1">
        <v>46021</v>
      </c>
      <c r="BO701">
        <v>35</v>
      </c>
      <c r="BP701">
        <v>0</v>
      </c>
      <c r="BQ701">
        <v>7</v>
      </c>
      <c r="BR701">
        <v>7</v>
      </c>
      <c r="BS701">
        <v>7</v>
      </c>
      <c r="BT701">
        <v>7</v>
      </c>
      <c r="BU701">
        <v>7</v>
      </c>
      <c r="BV701">
        <v>0</v>
      </c>
      <c r="BW701" t="str">
        <f>"7:30 AM"</f>
        <v>7:30 AM</v>
      </c>
      <c r="BX701" t="str">
        <f>"3:30 PM"</f>
        <v>3:30 PM</v>
      </c>
      <c r="BY701" t="s">
        <v>159</v>
      </c>
      <c r="BZ701">
        <v>0</v>
      </c>
      <c r="CA701">
        <v>24</v>
      </c>
      <c r="CB701" t="s">
        <v>117</v>
      </c>
      <c r="CD701" s="2" t="s">
        <v>9080</v>
      </c>
      <c r="CE701" t="s">
        <v>3442</v>
      </c>
      <c r="CG701" t="s">
        <v>120</v>
      </c>
      <c r="CH701" t="s">
        <v>121</v>
      </c>
      <c r="CI701" s="6">
        <v>96950</v>
      </c>
      <c r="CJ701" s="10">
        <v>9.75</v>
      </c>
      <c r="CK701" s="10">
        <v>9.75</v>
      </c>
      <c r="CL701" s="10">
        <v>14.63</v>
      </c>
      <c r="CM701" s="10">
        <v>14.63</v>
      </c>
      <c r="CN701" t="s">
        <v>137</v>
      </c>
      <c r="CP701" t="s">
        <v>138</v>
      </c>
      <c r="CR701" t="s">
        <v>117</v>
      </c>
      <c r="CS701" t="s">
        <v>139</v>
      </c>
      <c r="CT701" t="s">
        <v>140</v>
      </c>
      <c r="CU701" t="s">
        <v>139</v>
      </c>
      <c r="CV701" t="s">
        <v>140</v>
      </c>
      <c r="CW701" t="s">
        <v>139</v>
      </c>
      <c r="CX701" t="s">
        <v>140</v>
      </c>
      <c r="CY701" t="s">
        <v>966</v>
      </c>
      <c r="CZ701" s="8">
        <v>16702336927</v>
      </c>
      <c r="DA701" t="s">
        <v>967</v>
      </c>
      <c r="DB701" t="s">
        <v>140</v>
      </c>
      <c r="DC701" t="s">
        <v>139</v>
      </c>
      <c r="DD701" t="s">
        <v>117</v>
      </c>
    </row>
    <row r="702" spans="1:114" ht="15" customHeight="1" x14ac:dyDescent="0.35">
      <c r="A702" t="s">
        <v>14361</v>
      </c>
      <c r="B702" t="s">
        <v>144</v>
      </c>
      <c r="C702" s="1">
        <v>45566</v>
      </c>
      <c r="D702" s="1">
        <v>45609</v>
      </c>
      <c r="E702" t="s">
        <v>116</v>
      </c>
      <c r="F702" s="1">
        <v>45687</v>
      </c>
      <c r="G702" t="s">
        <v>117</v>
      </c>
      <c r="H702" t="s">
        <v>117</v>
      </c>
      <c r="I702" t="s">
        <v>117</v>
      </c>
      <c r="J702" t="s">
        <v>954</v>
      </c>
      <c r="K702" t="s">
        <v>955</v>
      </c>
      <c r="L702" t="s">
        <v>3442</v>
      </c>
      <c r="M702" t="s">
        <v>957</v>
      </c>
      <c r="N702" t="s">
        <v>120</v>
      </c>
      <c r="O702" t="s">
        <v>121</v>
      </c>
      <c r="P702" s="6">
        <v>96950</v>
      </c>
      <c r="Q702" t="s">
        <v>122</v>
      </c>
      <c r="S702" s="8">
        <v>16702336927</v>
      </c>
      <c r="U702" t="s">
        <v>958</v>
      </c>
      <c r="V702">
        <v>23622</v>
      </c>
      <c r="W702" t="s">
        <v>124</v>
      </c>
      <c r="Y702" t="s">
        <v>959</v>
      </c>
      <c r="Z702" t="s">
        <v>960</v>
      </c>
      <c r="AA702" t="s">
        <v>961</v>
      </c>
      <c r="AB702" t="s">
        <v>128</v>
      </c>
      <c r="AC702" t="s">
        <v>2436</v>
      </c>
      <c r="AD702" t="s">
        <v>957</v>
      </c>
      <c r="AE702" t="s">
        <v>120</v>
      </c>
      <c r="AF702" t="s">
        <v>121</v>
      </c>
      <c r="AG702" s="6">
        <v>96950</v>
      </c>
      <c r="AH702" t="s">
        <v>122</v>
      </c>
      <c r="AJ702" s="8">
        <v>16702336927</v>
      </c>
      <c r="AL702" t="s">
        <v>967</v>
      </c>
      <c r="BE702" t="str">
        <f>"49-9071.00"</f>
        <v>49-9071.00</v>
      </c>
      <c r="BF702" t="s">
        <v>156</v>
      </c>
      <c r="BG702" t="s">
        <v>3533</v>
      </c>
      <c r="BH702" t="s">
        <v>3534</v>
      </c>
      <c r="BI702">
        <v>6</v>
      </c>
      <c r="BJ702">
        <v>6</v>
      </c>
      <c r="BK702" s="1">
        <v>45689</v>
      </c>
      <c r="BL702" s="1">
        <v>46053</v>
      </c>
      <c r="BM702" s="1">
        <v>45689</v>
      </c>
      <c r="BN702" s="1">
        <v>46053</v>
      </c>
      <c r="BO702">
        <v>35</v>
      </c>
      <c r="BP702">
        <v>0</v>
      </c>
      <c r="BQ702">
        <v>7</v>
      </c>
      <c r="BR702">
        <v>7</v>
      </c>
      <c r="BS702">
        <v>7</v>
      </c>
      <c r="BT702">
        <v>7</v>
      </c>
      <c r="BU702">
        <v>7</v>
      </c>
      <c r="BV702">
        <v>0</v>
      </c>
      <c r="BW702" t="str">
        <f>"7:30 AM"</f>
        <v>7:30 AM</v>
      </c>
      <c r="BX702" t="str">
        <f>"3:30 PM"</f>
        <v>3:30 PM</v>
      </c>
      <c r="BY702" t="s">
        <v>159</v>
      </c>
      <c r="BZ702">
        <v>0</v>
      </c>
      <c r="CA702">
        <v>24</v>
      </c>
      <c r="CB702" t="s">
        <v>117</v>
      </c>
      <c r="CD702" s="2" t="s">
        <v>4013</v>
      </c>
      <c r="CE702" t="s">
        <v>3442</v>
      </c>
      <c r="CG702" t="s">
        <v>120</v>
      </c>
      <c r="CH702" t="s">
        <v>121</v>
      </c>
      <c r="CI702" s="6">
        <v>96950</v>
      </c>
      <c r="CJ702" s="10">
        <v>9.75</v>
      </c>
      <c r="CK702" s="10">
        <v>9.75</v>
      </c>
      <c r="CL702" s="10">
        <v>14.63</v>
      </c>
      <c r="CM702" s="10">
        <v>14.63</v>
      </c>
      <c r="CN702" t="s">
        <v>137</v>
      </c>
      <c r="CP702" t="s">
        <v>138</v>
      </c>
      <c r="CR702" t="s">
        <v>117</v>
      </c>
      <c r="CS702" t="s">
        <v>139</v>
      </c>
      <c r="CT702" t="s">
        <v>140</v>
      </c>
      <c r="CU702" t="s">
        <v>139</v>
      </c>
      <c r="CV702" t="s">
        <v>140</v>
      </c>
      <c r="CW702" t="s">
        <v>139</v>
      </c>
      <c r="CX702" t="s">
        <v>140</v>
      </c>
      <c r="CY702" t="s">
        <v>966</v>
      </c>
      <c r="CZ702" s="8">
        <v>16702336927</v>
      </c>
      <c r="DA702" t="s">
        <v>967</v>
      </c>
      <c r="DB702" t="s">
        <v>140</v>
      </c>
      <c r="DC702" t="s">
        <v>139</v>
      </c>
      <c r="DD702" t="s">
        <v>117</v>
      </c>
    </row>
    <row r="703" spans="1:114" ht="15" customHeight="1" x14ac:dyDescent="0.35">
      <c r="A703" t="s">
        <v>9107</v>
      </c>
      <c r="B703" t="s">
        <v>278</v>
      </c>
      <c r="C703" s="1">
        <v>45602</v>
      </c>
      <c r="D703" s="1">
        <v>45609</v>
      </c>
      <c r="E703" t="s">
        <v>211</v>
      </c>
      <c r="G703" t="s">
        <v>117</v>
      </c>
      <c r="H703" t="s">
        <v>117</v>
      </c>
      <c r="I703" t="s">
        <v>117</v>
      </c>
      <c r="J703" t="s">
        <v>1517</v>
      </c>
      <c r="K703" t="s">
        <v>5729</v>
      </c>
      <c r="L703" t="s">
        <v>1519</v>
      </c>
      <c r="M703" t="s">
        <v>1525</v>
      </c>
      <c r="N703" t="s">
        <v>136</v>
      </c>
      <c r="O703" t="s">
        <v>121</v>
      </c>
      <c r="P703" s="6">
        <v>96950</v>
      </c>
      <c r="Q703" t="s">
        <v>122</v>
      </c>
      <c r="S703" s="8">
        <v>16702852752</v>
      </c>
      <c r="U703" t="s">
        <v>1521</v>
      </c>
      <c r="V703">
        <v>221330</v>
      </c>
      <c r="W703" t="s">
        <v>124</v>
      </c>
      <c r="Y703" t="s">
        <v>1522</v>
      </c>
      <c r="Z703" t="s">
        <v>1523</v>
      </c>
      <c r="AA703" t="s">
        <v>1252</v>
      </c>
      <c r="AB703" t="s">
        <v>1524</v>
      </c>
      <c r="AC703" t="s">
        <v>1519</v>
      </c>
      <c r="AD703" t="s">
        <v>1525</v>
      </c>
      <c r="AE703" t="s">
        <v>136</v>
      </c>
      <c r="AF703" t="s">
        <v>121</v>
      </c>
      <c r="AG703" s="6">
        <v>96950</v>
      </c>
      <c r="AH703" t="s">
        <v>122</v>
      </c>
      <c r="AJ703" s="8">
        <v>16702852752</v>
      </c>
      <c r="AL703" t="s">
        <v>1526</v>
      </c>
      <c r="BE703" t="str">
        <f>"49-9021.00"</f>
        <v>49-9021.00</v>
      </c>
      <c r="BF703" t="s">
        <v>239</v>
      </c>
      <c r="BG703" t="s">
        <v>9108</v>
      </c>
      <c r="BH703" t="s">
        <v>9109</v>
      </c>
      <c r="BI703">
        <v>3</v>
      </c>
      <c r="BK703" s="1">
        <v>45748</v>
      </c>
      <c r="BL703" s="1">
        <v>46112</v>
      </c>
      <c r="BO703">
        <v>40</v>
      </c>
      <c r="BP703">
        <v>0</v>
      </c>
      <c r="BQ703">
        <v>8</v>
      </c>
      <c r="BR703">
        <v>8</v>
      </c>
      <c r="BS703">
        <v>8</v>
      </c>
      <c r="BT703">
        <v>8</v>
      </c>
      <c r="BU703">
        <v>8</v>
      </c>
      <c r="BV703">
        <v>0</v>
      </c>
      <c r="BW703" t="str">
        <f>"8:00 AM"</f>
        <v>8:00 AM</v>
      </c>
      <c r="BX703" t="str">
        <f>"5:00 PM"</f>
        <v>5:00 PM</v>
      </c>
      <c r="BY703" t="s">
        <v>159</v>
      </c>
      <c r="BZ703">
        <v>0</v>
      </c>
      <c r="CA703">
        <v>24</v>
      </c>
      <c r="CB703" t="s">
        <v>117</v>
      </c>
      <c r="CD703" t="s">
        <v>9110</v>
      </c>
      <c r="CE703" t="s">
        <v>1519</v>
      </c>
      <c r="CG703" t="s">
        <v>136</v>
      </c>
      <c r="CH703" t="s">
        <v>121</v>
      </c>
      <c r="CI703" s="6">
        <v>96950</v>
      </c>
      <c r="CJ703" s="10">
        <v>10.74</v>
      </c>
      <c r="CK703" s="10">
        <v>10.74</v>
      </c>
      <c r="CL703" s="10">
        <v>16.11</v>
      </c>
      <c r="CM703" s="10">
        <v>16.11</v>
      </c>
      <c r="CN703" t="s">
        <v>137</v>
      </c>
      <c r="CO703" t="s">
        <v>140</v>
      </c>
      <c r="CP703" t="s">
        <v>138</v>
      </c>
      <c r="CR703" t="s">
        <v>117</v>
      </c>
      <c r="CS703" t="s">
        <v>139</v>
      </c>
      <c r="CT703" t="s">
        <v>140</v>
      </c>
      <c r="CU703" t="s">
        <v>139</v>
      </c>
      <c r="CV703" t="s">
        <v>140</v>
      </c>
      <c r="CW703" t="s">
        <v>139</v>
      </c>
      <c r="CX703" t="s">
        <v>140</v>
      </c>
      <c r="CY703" t="s">
        <v>1167</v>
      </c>
      <c r="CZ703" s="8">
        <v>16702852752</v>
      </c>
      <c r="DA703" t="s">
        <v>1526</v>
      </c>
      <c r="DB703" t="s">
        <v>411</v>
      </c>
      <c r="DC703" t="s">
        <v>139</v>
      </c>
      <c r="DD703" t="s">
        <v>117</v>
      </c>
      <c r="DE703" t="s">
        <v>3794</v>
      </c>
      <c r="DF703" t="s">
        <v>4350</v>
      </c>
      <c r="DG703" t="s">
        <v>1532</v>
      </c>
      <c r="DH703" t="s">
        <v>1156</v>
      </c>
      <c r="DI703" t="s">
        <v>5733</v>
      </c>
      <c r="DJ703" t="s">
        <v>1162</v>
      </c>
    </row>
    <row r="704" spans="1:114" ht="15" customHeight="1" x14ac:dyDescent="0.35">
      <c r="A704" t="s">
        <v>14177</v>
      </c>
      <c r="B704" t="s">
        <v>144</v>
      </c>
      <c r="C704" s="1">
        <v>45460</v>
      </c>
      <c r="D704" s="1">
        <v>45610</v>
      </c>
      <c r="E704" t="s">
        <v>211</v>
      </c>
      <c r="G704" t="s">
        <v>117</v>
      </c>
      <c r="H704" t="s">
        <v>117</v>
      </c>
      <c r="I704" t="s">
        <v>117</v>
      </c>
      <c r="J704" t="s">
        <v>14178</v>
      </c>
      <c r="K704" t="s">
        <v>14179</v>
      </c>
      <c r="L704" t="s">
        <v>14180</v>
      </c>
      <c r="M704" t="s">
        <v>14181</v>
      </c>
      <c r="N704" t="s">
        <v>136</v>
      </c>
      <c r="O704" t="s">
        <v>121</v>
      </c>
      <c r="P704" s="6">
        <v>96950</v>
      </c>
      <c r="Q704" t="s">
        <v>122</v>
      </c>
      <c r="S704" s="8">
        <v>16702336927</v>
      </c>
      <c r="U704" t="s">
        <v>14182</v>
      </c>
      <c r="V704">
        <v>236220</v>
      </c>
      <c r="W704" t="s">
        <v>124</v>
      </c>
      <c r="Y704" t="s">
        <v>14183</v>
      </c>
      <c r="Z704" t="s">
        <v>14184</v>
      </c>
      <c r="AA704" t="s">
        <v>14185</v>
      </c>
      <c r="AB704" t="s">
        <v>205</v>
      </c>
      <c r="AC704" t="s">
        <v>8106</v>
      </c>
      <c r="AE704" t="s">
        <v>136</v>
      </c>
      <c r="AF704" t="s">
        <v>121</v>
      </c>
      <c r="AG704" s="6">
        <v>96950</v>
      </c>
      <c r="AH704" t="s">
        <v>122</v>
      </c>
      <c r="AJ704" s="8">
        <v>16702336927</v>
      </c>
      <c r="AL704" t="s">
        <v>8020</v>
      </c>
      <c r="BE704" t="str">
        <f>"17-3011.00"</f>
        <v>17-3011.00</v>
      </c>
      <c r="BF704" t="s">
        <v>1589</v>
      </c>
      <c r="BG704" t="s">
        <v>14186</v>
      </c>
      <c r="BH704" t="s">
        <v>3152</v>
      </c>
      <c r="BI704">
        <v>3</v>
      </c>
      <c r="BJ704">
        <v>3</v>
      </c>
      <c r="BK704" s="1">
        <v>45566</v>
      </c>
      <c r="BL704" s="1">
        <v>45930</v>
      </c>
      <c r="BM704" s="1">
        <v>45610</v>
      </c>
      <c r="BN704" s="1">
        <v>45930</v>
      </c>
      <c r="BO704">
        <v>40</v>
      </c>
      <c r="BP704">
        <v>0</v>
      </c>
      <c r="BQ704">
        <v>8</v>
      </c>
      <c r="BR704">
        <v>8</v>
      </c>
      <c r="BS704">
        <v>8</v>
      </c>
      <c r="BT704">
        <v>8</v>
      </c>
      <c r="BU704">
        <v>8</v>
      </c>
      <c r="BV704">
        <v>0</v>
      </c>
      <c r="BW704" t="str">
        <f>"8:00 AM"</f>
        <v>8:00 AM</v>
      </c>
      <c r="BX704" t="str">
        <f>"5:00 PM"</f>
        <v>5:00 PM</v>
      </c>
      <c r="BY704" t="s">
        <v>459</v>
      </c>
      <c r="BZ704">
        <v>0</v>
      </c>
      <c r="CA704">
        <v>24</v>
      </c>
      <c r="CB704" t="s">
        <v>117</v>
      </c>
      <c r="CD704" t="s">
        <v>14187</v>
      </c>
      <c r="CE704" t="s">
        <v>8106</v>
      </c>
      <c r="CF704" t="s">
        <v>957</v>
      </c>
      <c r="CG704" t="s">
        <v>136</v>
      </c>
      <c r="CH704" t="s">
        <v>121</v>
      </c>
      <c r="CI704" s="6">
        <v>96950</v>
      </c>
      <c r="CJ704" s="10">
        <v>16.93</v>
      </c>
      <c r="CK704" s="10">
        <v>16.93</v>
      </c>
      <c r="CN704" t="s">
        <v>137</v>
      </c>
      <c r="CP704" t="s">
        <v>138</v>
      </c>
      <c r="CR704" t="s">
        <v>117</v>
      </c>
      <c r="CS704" t="s">
        <v>139</v>
      </c>
      <c r="CT704" t="s">
        <v>140</v>
      </c>
      <c r="CU704" t="s">
        <v>140</v>
      </c>
      <c r="CV704" t="s">
        <v>140</v>
      </c>
      <c r="CW704" t="s">
        <v>139</v>
      </c>
      <c r="CX704" t="s">
        <v>140</v>
      </c>
      <c r="CY704" t="s">
        <v>966</v>
      </c>
      <c r="CZ704" s="8">
        <v>16702336927</v>
      </c>
      <c r="DA704" t="s">
        <v>8020</v>
      </c>
      <c r="DB704" t="s">
        <v>140</v>
      </c>
      <c r="DC704" t="s">
        <v>139</v>
      </c>
      <c r="DD704" t="s">
        <v>117</v>
      </c>
    </row>
    <row r="705" spans="1:114" ht="15" customHeight="1" x14ac:dyDescent="0.35">
      <c r="A705" t="s">
        <v>14505</v>
      </c>
      <c r="B705" t="s">
        <v>166</v>
      </c>
      <c r="C705" s="1">
        <v>45463</v>
      </c>
      <c r="D705" s="1">
        <v>45610</v>
      </c>
      <c r="E705" t="s">
        <v>211</v>
      </c>
      <c r="G705" t="s">
        <v>117</v>
      </c>
      <c r="H705" t="s">
        <v>117</v>
      </c>
      <c r="I705" t="s">
        <v>117</v>
      </c>
      <c r="J705" t="s">
        <v>6685</v>
      </c>
      <c r="K705" t="s">
        <v>13117</v>
      </c>
      <c r="L705" t="s">
        <v>11482</v>
      </c>
      <c r="N705" t="s">
        <v>120</v>
      </c>
      <c r="O705" t="s">
        <v>121</v>
      </c>
      <c r="P705" s="6">
        <v>96950</v>
      </c>
      <c r="Q705" t="s">
        <v>122</v>
      </c>
      <c r="S705" s="8">
        <v>16707833052</v>
      </c>
      <c r="U705" t="s">
        <v>6688</v>
      </c>
      <c r="V705">
        <v>561311</v>
      </c>
      <c r="W705" t="s">
        <v>124</v>
      </c>
      <c r="Y705" t="s">
        <v>6689</v>
      </c>
      <c r="Z705" t="s">
        <v>6690</v>
      </c>
      <c r="AB705" t="s">
        <v>1428</v>
      </c>
      <c r="AC705" t="s">
        <v>11482</v>
      </c>
      <c r="AE705" t="s">
        <v>120</v>
      </c>
      <c r="AF705" t="s">
        <v>121</v>
      </c>
      <c r="AG705" s="6">
        <v>96950</v>
      </c>
      <c r="AH705" t="s">
        <v>122</v>
      </c>
      <c r="AJ705" s="8">
        <v>16707833052</v>
      </c>
      <c r="AL705" t="s">
        <v>6696</v>
      </c>
      <c r="BE705" t="str">
        <f>"37-2011.00"</f>
        <v>37-2011.00</v>
      </c>
      <c r="BF705" t="s">
        <v>701</v>
      </c>
      <c r="BG705" t="s">
        <v>14506</v>
      </c>
      <c r="BH705" t="s">
        <v>1477</v>
      </c>
      <c r="BI705">
        <v>15</v>
      </c>
      <c r="BK705" s="1">
        <v>45566</v>
      </c>
      <c r="BL705" s="1">
        <v>45930</v>
      </c>
      <c r="BO705">
        <v>35</v>
      </c>
      <c r="BP705">
        <v>0</v>
      </c>
      <c r="BQ705">
        <v>7</v>
      </c>
      <c r="BR705">
        <v>7</v>
      </c>
      <c r="BS705">
        <v>7</v>
      </c>
      <c r="BT705">
        <v>7</v>
      </c>
      <c r="BU705">
        <v>7</v>
      </c>
      <c r="BV705">
        <v>0</v>
      </c>
      <c r="BW705" t="str">
        <f>"8:00 AM"</f>
        <v>8:00 AM</v>
      </c>
      <c r="BX705" t="str">
        <f>"3:00 PM"</f>
        <v>3:00 PM</v>
      </c>
      <c r="BY705" t="s">
        <v>133</v>
      </c>
      <c r="BZ705">
        <v>0</v>
      </c>
      <c r="CA705">
        <v>3</v>
      </c>
      <c r="CB705" t="s">
        <v>117</v>
      </c>
      <c r="CD705" t="s">
        <v>14507</v>
      </c>
      <c r="CE705" t="s">
        <v>11485</v>
      </c>
      <c r="CG705" t="s">
        <v>120</v>
      </c>
      <c r="CH705" t="s">
        <v>121</v>
      </c>
      <c r="CI705" s="6">
        <v>96950</v>
      </c>
      <c r="CJ705" s="10">
        <v>8.15</v>
      </c>
      <c r="CK705" s="10">
        <v>8.15</v>
      </c>
      <c r="CL705" s="10">
        <v>12.23</v>
      </c>
      <c r="CM705" s="10">
        <v>12.23</v>
      </c>
      <c r="CN705" t="s">
        <v>137</v>
      </c>
      <c r="CO705" t="s">
        <v>194</v>
      </c>
      <c r="CP705" t="s">
        <v>138</v>
      </c>
      <c r="CR705" t="s">
        <v>117</v>
      </c>
      <c r="CS705" t="s">
        <v>139</v>
      </c>
      <c r="CT705" t="s">
        <v>140</v>
      </c>
      <c r="CU705" t="s">
        <v>139</v>
      </c>
      <c r="CV705" t="s">
        <v>140</v>
      </c>
      <c r="CW705" t="s">
        <v>139</v>
      </c>
      <c r="CX705" t="s">
        <v>140</v>
      </c>
      <c r="CY705" t="s">
        <v>14508</v>
      </c>
      <c r="CZ705" s="8">
        <v>16702353052</v>
      </c>
      <c r="DA705" t="s">
        <v>6692</v>
      </c>
      <c r="DB705" t="s">
        <v>140</v>
      </c>
      <c r="DC705" t="s">
        <v>139</v>
      </c>
      <c r="DD705" t="s">
        <v>117</v>
      </c>
    </row>
    <row r="706" spans="1:114" ht="15" customHeight="1" x14ac:dyDescent="0.35">
      <c r="A706" t="s">
        <v>6600</v>
      </c>
      <c r="B706" t="s">
        <v>144</v>
      </c>
      <c r="C706" s="1">
        <v>45516</v>
      </c>
      <c r="D706" s="1">
        <v>45610</v>
      </c>
      <c r="E706" t="s">
        <v>211</v>
      </c>
      <c r="G706" t="s">
        <v>139</v>
      </c>
      <c r="H706" t="s">
        <v>117</v>
      </c>
      <c r="I706" t="s">
        <v>117</v>
      </c>
      <c r="J706" t="s">
        <v>1965</v>
      </c>
      <c r="K706" t="s">
        <v>1966</v>
      </c>
      <c r="L706" t="s">
        <v>1967</v>
      </c>
      <c r="N706" t="s">
        <v>120</v>
      </c>
      <c r="O706" t="s">
        <v>121</v>
      </c>
      <c r="P706" s="6">
        <v>96950</v>
      </c>
      <c r="Q706" t="s">
        <v>122</v>
      </c>
      <c r="S706" s="8">
        <v>16702375051</v>
      </c>
      <c r="U706" t="s">
        <v>1968</v>
      </c>
      <c r="V706">
        <v>721110</v>
      </c>
      <c r="W706" t="s">
        <v>124</v>
      </c>
      <c r="Y706" t="s">
        <v>1969</v>
      </c>
      <c r="Z706" t="s">
        <v>1970</v>
      </c>
      <c r="AB706" t="s">
        <v>154</v>
      </c>
      <c r="AC706" t="s">
        <v>1967</v>
      </c>
      <c r="AE706" t="s">
        <v>120</v>
      </c>
      <c r="AF706" t="s">
        <v>121</v>
      </c>
      <c r="AG706" s="6">
        <v>96950</v>
      </c>
      <c r="AH706" t="s">
        <v>122</v>
      </c>
      <c r="AJ706" s="8">
        <v>16702375051</v>
      </c>
      <c r="AL706" t="s">
        <v>1971</v>
      </c>
      <c r="BE706" t="str">
        <f>"13-2011.00"</f>
        <v>13-2011.00</v>
      </c>
      <c r="BF706" t="s">
        <v>934</v>
      </c>
      <c r="BG706" t="s">
        <v>6601</v>
      </c>
      <c r="BH706" t="s">
        <v>6602</v>
      </c>
      <c r="BI706">
        <v>1</v>
      </c>
      <c r="BJ706">
        <v>1</v>
      </c>
      <c r="BK706" s="1">
        <v>45628</v>
      </c>
      <c r="BL706" s="1">
        <v>46722</v>
      </c>
      <c r="BM706" s="1">
        <v>45628</v>
      </c>
      <c r="BN706" s="1">
        <v>46722</v>
      </c>
      <c r="BO706">
        <v>35</v>
      </c>
      <c r="BP706">
        <v>0</v>
      </c>
      <c r="BQ706">
        <v>7</v>
      </c>
      <c r="BR706">
        <v>7</v>
      </c>
      <c r="BS706">
        <v>7</v>
      </c>
      <c r="BT706">
        <v>7</v>
      </c>
      <c r="BU706">
        <v>7</v>
      </c>
      <c r="BV706">
        <v>0</v>
      </c>
      <c r="BW706" t="str">
        <f>"8:00 AM"</f>
        <v>8:00 AM</v>
      </c>
      <c r="BX706" t="str">
        <f>"4:00 PM"</f>
        <v>4:00 PM</v>
      </c>
      <c r="BY706" t="s">
        <v>459</v>
      </c>
      <c r="BZ706">
        <v>0</v>
      </c>
      <c r="CA706">
        <v>24</v>
      </c>
      <c r="CB706" t="s">
        <v>139</v>
      </c>
      <c r="CC706">
        <v>2</v>
      </c>
      <c r="CD706" s="2" t="s">
        <v>6603</v>
      </c>
      <c r="CE706" t="s">
        <v>6604</v>
      </c>
      <c r="CF706" t="s">
        <v>1967</v>
      </c>
      <c r="CG706" t="s">
        <v>120</v>
      </c>
      <c r="CH706" t="s">
        <v>121</v>
      </c>
      <c r="CI706" s="6">
        <v>96950</v>
      </c>
      <c r="CJ706" s="10">
        <v>17.48</v>
      </c>
      <c r="CK706" s="10">
        <v>17.48</v>
      </c>
      <c r="CL706" s="10">
        <v>0</v>
      </c>
      <c r="CM706" s="10">
        <v>0</v>
      </c>
      <c r="CN706" t="s">
        <v>137</v>
      </c>
      <c r="CP706" t="s">
        <v>138</v>
      </c>
      <c r="CR706" t="s">
        <v>117</v>
      </c>
      <c r="CS706" t="s">
        <v>139</v>
      </c>
      <c r="CT706" t="s">
        <v>140</v>
      </c>
      <c r="CU706" t="s">
        <v>140</v>
      </c>
      <c r="CV706" t="s">
        <v>140</v>
      </c>
      <c r="CW706" t="s">
        <v>139</v>
      </c>
      <c r="CX706" t="s">
        <v>140</v>
      </c>
      <c r="CY706" t="s">
        <v>6605</v>
      </c>
      <c r="CZ706" s="8">
        <v>16702375051</v>
      </c>
      <c r="DA706" t="s">
        <v>1971</v>
      </c>
      <c r="DB706" t="s">
        <v>140</v>
      </c>
      <c r="DC706" t="s">
        <v>139</v>
      </c>
      <c r="DD706" t="s">
        <v>117</v>
      </c>
    </row>
    <row r="707" spans="1:114" ht="15" customHeight="1" x14ac:dyDescent="0.35">
      <c r="A707" t="s">
        <v>9241</v>
      </c>
      <c r="B707" t="s">
        <v>144</v>
      </c>
      <c r="C707" s="1">
        <v>45536</v>
      </c>
      <c r="D707" s="1">
        <v>45610</v>
      </c>
      <c r="E707" t="s">
        <v>211</v>
      </c>
      <c r="G707" t="s">
        <v>117</v>
      </c>
      <c r="H707" t="s">
        <v>117</v>
      </c>
      <c r="I707" t="s">
        <v>117</v>
      </c>
      <c r="J707" t="s">
        <v>2477</v>
      </c>
      <c r="K707" t="s">
        <v>2478</v>
      </c>
      <c r="L707" t="s">
        <v>2479</v>
      </c>
      <c r="M707" t="s">
        <v>2480</v>
      </c>
      <c r="N707" t="s">
        <v>120</v>
      </c>
      <c r="O707" t="s">
        <v>121</v>
      </c>
      <c r="P707" s="6">
        <v>96950</v>
      </c>
      <c r="Q707" t="s">
        <v>122</v>
      </c>
      <c r="R707" t="s">
        <v>140</v>
      </c>
      <c r="S707" s="8">
        <v>16702349889</v>
      </c>
      <c r="U707" t="s">
        <v>2481</v>
      </c>
      <c r="V707">
        <v>236116</v>
      </c>
      <c r="W707" t="s">
        <v>124</v>
      </c>
      <c r="Y707" t="s">
        <v>2482</v>
      </c>
      <c r="Z707" t="s">
        <v>2483</v>
      </c>
      <c r="AA707" t="s">
        <v>2484</v>
      </c>
      <c r="AB707" t="s">
        <v>2015</v>
      </c>
      <c r="AC707" t="s">
        <v>2489</v>
      </c>
      <c r="AD707" t="s">
        <v>2479</v>
      </c>
      <c r="AE707" t="s">
        <v>120</v>
      </c>
      <c r="AF707" t="s">
        <v>121</v>
      </c>
      <c r="AG707" s="6">
        <v>96950</v>
      </c>
      <c r="AH707" t="s">
        <v>122</v>
      </c>
      <c r="AJ707" s="8">
        <v>16702349889</v>
      </c>
      <c r="AL707" t="s">
        <v>2485</v>
      </c>
      <c r="BE707" t="str">
        <f>"49-3042.00"</f>
        <v>49-3042.00</v>
      </c>
      <c r="BF707" t="s">
        <v>3611</v>
      </c>
      <c r="BG707" t="s">
        <v>9242</v>
      </c>
      <c r="BH707" t="s">
        <v>5771</v>
      </c>
      <c r="BI707">
        <v>5</v>
      </c>
      <c r="BJ707">
        <v>5</v>
      </c>
      <c r="BK707" s="1">
        <v>45597</v>
      </c>
      <c r="BL707" s="1">
        <v>45961</v>
      </c>
      <c r="BM707" s="1">
        <v>45610</v>
      </c>
      <c r="BN707" s="1">
        <v>45961</v>
      </c>
      <c r="BO707">
        <v>40</v>
      </c>
      <c r="BP707">
        <v>0</v>
      </c>
      <c r="BQ707">
        <v>8</v>
      </c>
      <c r="BR707">
        <v>8</v>
      </c>
      <c r="BS707">
        <v>8</v>
      </c>
      <c r="BT707">
        <v>8</v>
      </c>
      <c r="BU707">
        <v>8</v>
      </c>
      <c r="BV707">
        <v>0</v>
      </c>
      <c r="BW707" t="str">
        <f>"7:30 AM"</f>
        <v>7:30 AM</v>
      </c>
      <c r="BX707" t="str">
        <f>"4:30 PM"</f>
        <v>4:30 PM</v>
      </c>
      <c r="BY707" t="s">
        <v>159</v>
      </c>
      <c r="BZ707">
        <v>0</v>
      </c>
      <c r="CA707">
        <v>24</v>
      </c>
      <c r="CB707" t="s">
        <v>117</v>
      </c>
      <c r="CD707" t="s">
        <v>9243</v>
      </c>
      <c r="CE707" t="s">
        <v>2489</v>
      </c>
      <c r="CF707" t="s">
        <v>2479</v>
      </c>
      <c r="CG707" t="s">
        <v>120</v>
      </c>
      <c r="CH707" t="s">
        <v>121</v>
      </c>
      <c r="CI707" s="6">
        <v>96950</v>
      </c>
      <c r="CJ707" s="10">
        <v>12.48</v>
      </c>
      <c r="CK707" s="10">
        <v>12.48</v>
      </c>
      <c r="CL707" s="10">
        <v>18.72</v>
      </c>
      <c r="CM707" s="10">
        <v>18.72</v>
      </c>
      <c r="CN707" t="s">
        <v>137</v>
      </c>
      <c r="CO707" t="s">
        <v>2490</v>
      </c>
      <c r="CP707" t="s">
        <v>138</v>
      </c>
      <c r="CR707" t="s">
        <v>117</v>
      </c>
      <c r="CS707" t="s">
        <v>139</v>
      </c>
      <c r="CT707" t="s">
        <v>140</v>
      </c>
      <c r="CU707" t="s">
        <v>139</v>
      </c>
      <c r="CV707" t="s">
        <v>140</v>
      </c>
      <c r="CW707" t="s">
        <v>139</v>
      </c>
      <c r="CX707" t="s">
        <v>140</v>
      </c>
      <c r="CY707" t="s">
        <v>2491</v>
      </c>
      <c r="CZ707" s="8">
        <v>16702349889</v>
      </c>
      <c r="DA707" t="s">
        <v>2485</v>
      </c>
      <c r="DB707" t="s">
        <v>140</v>
      </c>
      <c r="DC707" t="s">
        <v>139</v>
      </c>
      <c r="DD707" t="s">
        <v>117</v>
      </c>
      <c r="DE707" t="s">
        <v>2482</v>
      </c>
      <c r="DF707" t="s">
        <v>2483</v>
      </c>
      <c r="DG707" t="s">
        <v>535</v>
      </c>
      <c r="DH707" t="s">
        <v>2481</v>
      </c>
      <c r="DI707" t="s">
        <v>2492</v>
      </c>
      <c r="DJ707" t="s">
        <v>2485</v>
      </c>
    </row>
    <row r="708" spans="1:114" ht="15" customHeight="1" x14ac:dyDescent="0.35">
      <c r="A708" t="s">
        <v>3036</v>
      </c>
      <c r="B708" t="s">
        <v>166</v>
      </c>
      <c r="C708" s="1">
        <v>45539</v>
      </c>
      <c r="D708" s="1">
        <v>45610</v>
      </c>
      <c r="E708" t="s">
        <v>211</v>
      </c>
      <c r="G708" t="s">
        <v>117</v>
      </c>
      <c r="H708" t="s">
        <v>117</v>
      </c>
      <c r="I708" t="s">
        <v>117</v>
      </c>
      <c r="J708" t="s">
        <v>3037</v>
      </c>
      <c r="K708" t="s">
        <v>3038</v>
      </c>
      <c r="L708" t="s">
        <v>3039</v>
      </c>
      <c r="M708" t="s">
        <v>3040</v>
      </c>
      <c r="N708" t="s">
        <v>1143</v>
      </c>
      <c r="O708" t="s">
        <v>121</v>
      </c>
      <c r="P708" s="6">
        <v>96952</v>
      </c>
      <c r="Q708" t="s">
        <v>122</v>
      </c>
      <c r="S708" s="8">
        <v>16704335682</v>
      </c>
      <c r="U708" t="s">
        <v>3041</v>
      </c>
      <c r="V708">
        <v>722511</v>
      </c>
      <c r="W708" t="s">
        <v>124</v>
      </c>
      <c r="Y708" t="s">
        <v>3042</v>
      </c>
      <c r="Z708" t="s">
        <v>3043</v>
      </c>
      <c r="AA708" t="s">
        <v>1331</v>
      </c>
      <c r="AB708" t="s">
        <v>1406</v>
      </c>
      <c r="AC708" t="s">
        <v>3044</v>
      </c>
      <c r="AE708" t="s">
        <v>3045</v>
      </c>
      <c r="AF708" t="s">
        <v>3046</v>
      </c>
      <c r="AG708" s="6">
        <v>33315</v>
      </c>
      <c r="AH708" t="s">
        <v>122</v>
      </c>
      <c r="AJ708" s="8">
        <v>13057107039</v>
      </c>
      <c r="AL708" t="s">
        <v>3047</v>
      </c>
      <c r="BE708" t="str">
        <f>"35-3031.00"</f>
        <v>35-3031.00</v>
      </c>
      <c r="BF708" t="s">
        <v>788</v>
      </c>
      <c r="BG708" t="s">
        <v>3048</v>
      </c>
      <c r="BH708" t="s">
        <v>3049</v>
      </c>
      <c r="BI708">
        <v>1</v>
      </c>
      <c r="BK708" s="1">
        <v>45627</v>
      </c>
      <c r="BL708" s="1">
        <v>45991</v>
      </c>
      <c r="BO708">
        <v>40</v>
      </c>
      <c r="BP708">
        <v>0</v>
      </c>
      <c r="BQ708">
        <v>8</v>
      </c>
      <c r="BR708">
        <v>8</v>
      </c>
      <c r="BS708">
        <v>8</v>
      </c>
      <c r="BT708">
        <v>8</v>
      </c>
      <c r="BU708">
        <v>8</v>
      </c>
      <c r="BV708">
        <v>0</v>
      </c>
      <c r="BW708" t="str">
        <f>"6:00 AM"</f>
        <v>6:00 AM</v>
      </c>
      <c r="BX708" t="str">
        <f>"10:00 PM"</f>
        <v>10:00 PM</v>
      </c>
      <c r="BY708" t="s">
        <v>133</v>
      </c>
      <c r="BZ708">
        <v>0</v>
      </c>
      <c r="CA708">
        <v>0</v>
      </c>
      <c r="CB708" t="s">
        <v>117</v>
      </c>
      <c r="CD708" t="s">
        <v>194</v>
      </c>
      <c r="CE708" t="s">
        <v>3039</v>
      </c>
      <c r="CG708" t="s">
        <v>1143</v>
      </c>
      <c r="CH708" t="s">
        <v>121</v>
      </c>
      <c r="CI708" s="6">
        <v>96952</v>
      </c>
      <c r="CJ708" s="10">
        <v>8.0399999999999991</v>
      </c>
      <c r="CK708" s="10">
        <v>8.0399999999999991</v>
      </c>
      <c r="CL708" s="10">
        <v>12.06</v>
      </c>
      <c r="CM708" s="10">
        <v>12.06</v>
      </c>
      <c r="CN708" t="s">
        <v>137</v>
      </c>
      <c r="CO708" t="s">
        <v>140</v>
      </c>
      <c r="CP708" t="s">
        <v>138</v>
      </c>
      <c r="CR708" t="s">
        <v>117</v>
      </c>
      <c r="CS708" t="s">
        <v>139</v>
      </c>
      <c r="CT708" t="s">
        <v>140</v>
      </c>
      <c r="CU708" t="s">
        <v>139</v>
      </c>
      <c r="CV708" t="s">
        <v>140</v>
      </c>
      <c r="CW708" t="s">
        <v>139</v>
      </c>
      <c r="CX708" t="s">
        <v>140</v>
      </c>
      <c r="CY708" t="s">
        <v>3050</v>
      </c>
      <c r="CZ708" s="8">
        <v>16702853413</v>
      </c>
      <c r="DA708" t="s">
        <v>3047</v>
      </c>
      <c r="DB708" t="s">
        <v>140</v>
      </c>
      <c r="DC708" t="s">
        <v>139</v>
      </c>
      <c r="DD708" t="s">
        <v>117</v>
      </c>
    </row>
    <row r="709" spans="1:114" ht="15" customHeight="1" x14ac:dyDescent="0.35">
      <c r="A709" t="s">
        <v>13107</v>
      </c>
      <c r="B709" t="s">
        <v>115</v>
      </c>
      <c r="C709" s="1">
        <v>45540</v>
      </c>
      <c r="D709" s="1">
        <v>45610</v>
      </c>
      <c r="E709" t="s">
        <v>116</v>
      </c>
      <c r="F709" s="1">
        <v>45656</v>
      </c>
      <c r="G709" t="s">
        <v>117</v>
      </c>
      <c r="H709" t="s">
        <v>117</v>
      </c>
      <c r="I709" t="s">
        <v>117</v>
      </c>
      <c r="J709" t="s">
        <v>6452</v>
      </c>
      <c r="K709" t="s">
        <v>4310</v>
      </c>
      <c r="L709" t="s">
        <v>4311</v>
      </c>
      <c r="N709" t="s">
        <v>120</v>
      </c>
      <c r="O709" t="s">
        <v>121</v>
      </c>
      <c r="P709" s="6">
        <v>96950</v>
      </c>
      <c r="Q709" t="s">
        <v>122</v>
      </c>
      <c r="S709" s="8">
        <v>16702347898</v>
      </c>
      <c r="U709" t="s">
        <v>4054</v>
      </c>
      <c r="V709">
        <v>56132</v>
      </c>
      <c r="W709" t="s">
        <v>124</v>
      </c>
      <c r="Y709" t="s">
        <v>4313</v>
      </c>
      <c r="Z709" t="s">
        <v>4314</v>
      </c>
      <c r="AA709" t="s">
        <v>4315</v>
      </c>
      <c r="AB709" t="s">
        <v>2233</v>
      </c>
      <c r="AC709" t="s">
        <v>4311</v>
      </c>
      <c r="AD709" t="s">
        <v>4312</v>
      </c>
      <c r="AE709" t="s">
        <v>120</v>
      </c>
      <c r="AF709" t="s">
        <v>121</v>
      </c>
      <c r="AG709" s="6">
        <v>96950</v>
      </c>
      <c r="AH709" t="s">
        <v>122</v>
      </c>
      <c r="AJ709" s="8">
        <v>16702347898</v>
      </c>
      <c r="AL709" t="s">
        <v>4055</v>
      </c>
      <c r="BE709" t="str">
        <f>"37-2012.00"</f>
        <v>37-2012.00</v>
      </c>
      <c r="BF709" t="s">
        <v>130</v>
      </c>
      <c r="BG709" t="s">
        <v>6453</v>
      </c>
      <c r="BH709" t="s">
        <v>833</v>
      </c>
      <c r="BI709">
        <v>2</v>
      </c>
      <c r="BK709" s="1">
        <v>45658</v>
      </c>
      <c r="BL709" s="1">
        <v>46022</v>
      </c>
      <c r="BO709">
        <v>35</v>
      </c>
      <c r="BP709">
        <v>0</v>
      </c>
      <c r="BQ709">
        <v>7</v>
      </c>
      <c r="BR709">
        <v>7</v>
      </c>
      <c r="BS709">
        <v>7</v>
      </c>
      <c r="BT709">
        <v>7</v>
      </c>
      <c r="BU709">
        <v>7</v>
      </c>
      <c r="BV709">
        <v>0</v>
      </c>
      <c r="BW709" t="str">
        <f>"8:00 AM"</f>
        <v>8:00 AM</v>
      </c>
      <c r="BX709" t="str">
        <f>"4:00 PM"</f>
        <v>4:00 PM</v>
      </c>
      <c r="BY709" t="s">
        <v>159</v>
      </c>
      <c r="BZ709">
        <v>0</v>
      </c>
      <c r="CA709">
        <v>3</v>
      </c>
      <c r="CB709" t="s">
        <v>117</v>
      </c>
      <c r="CD709" s="2" t="s">
        <v>13108</v>
      </c>
      <c r="CE709" t="s">
        <v>10938</v>
      </c>
      <c r="CG709" t="s">
        <v>248</v>
      </c>
      <c r="CH709" t="s">
        <v>121</v>
      </c>
      <c r="CI709" s="6">
        <v>96951</v>
      </c>
      <c r="CJ709" s="10">
        <v>7.77</v>
      </c>
      <c r="CK709" s="10">
        <v>7.77</v>
      </c>
      <c r="CL709" s="10">
        <v>11.65</v>
      </c>
      <c r="CM709" s="10">
        <v>11.65</v>
      </c>
      <c r="CN709" t="s">
        <v>137</v>
      </c>
      <c r="CO709" t="s">
        <v>140</v>
      </c>
      <c r="CP709" t="s">
        <v>138</v>
      </c>
      <c r="CR709" t="s">
        <v>117</v>
      </c>
      <c r="CS709" t="s">
        <v>139</v>
      </c>
      <c r="CT709" t="s">
        <v>140</v>
      </c>
      <c r="CU709" t="s">
        <v>139</v>
      </c>
      <c r="CV709" t="s">
        <v>140</v>
      </c>
      <c r="CW709" t="s">
        <v>139</v>
      </c>
      <c r="CX709" t="s">
        <v>140</v>
      </c>
      <c r="CY709" t="s">
        <v>13109</v>
      </c>
      <c r="CZ709" s="8">
        <v>16702347898</v>
      </c>
      <c r="DA709" t="s">
        <v>4055</v>
      </c>
      <c r="DB709" t="s">
        <v>164</v>
      </c>
      <c r="DC709" t="s">
        <v>139</v>
      </c>
      <c r="DD709" t="s">
        <v>117</v>
      </c>
    </row>
    <row r="710" spans="1:114" ht="15" customHeight="1" x14ac:dyDescent="0.35">
      <c r="A710" t="s">
        <v>11087</v>
      </c>
      <c r="B710" t="s">
        <v>144</v>
      </c>
      <c r="C710" s="1">
        <v>45548</v>
      </c>
      <c r="D710" s="1">
        <v>45610</v>
      </c>
      <c r="E710" t="s">
        <v>116</v>
      </c>
      <c r="F710" s="1">
        <v>45656</v>
      </c>
      <c r="G710" t="s">
        <v>117</v>
      </c>
      <c r="H710" t="s">
        <v>117</v>
      </c>
      <c r="I710" t="s">
        <v>117</v>
      </c>
      <c r="J710" t="s">
        <v>3192</v>
      </c>
      <c r="L710" t="s">
        <v>2916</v>
      </c>
      <c r="N710" t="s">
        <v>551</v>
      </c>
      <c r="O710" t="s">
        <v>121</v>
      </c>
      <c r="P710" s="6">
        <v>96952</v>
      </c>
      <c r="Q710" t="s">
        <v>122</v>
      </c>
      <c r="S710" s="8">
        <v>16704330422</v>
      </c>
      <c r="U710" t="s">
        <v>3194</v>
      </c>
      <c r="V710">
        <v>212312</v>
      </c>
      <c r="W710" t="s">
        <v>124</v>
      </c>
      <c r="Y710" t="s">
        <v>2913</v>
      </c>
      <c r="Z710" t="s">
        <v>2914</v>
      </c>
      <c r="AA710" t="s">
        <v>2915</v>
      </c>
      <c r="AB710" t="s">
        <v>1842</v>
      </c>
      <c r="AC710" t="s">
        <v>2916</v>
      </c>
      <c r="AE710" t="s">
        <v>551</v>
      </c>
      <c r="AF710" t="s">
        <v>121</v>
      </c>
      <c r="AG710" s="6">
        <v>96952</v>
      </c>
      <c r="AH710" t="s">
        <v>122</v>
      </c>
      <c r="AJ710" s="8">
        <v>16704330422</v>
      </c>
      <c r="AL710" t="s">
        <v>2917</v>
      </c>
      <c r="BE710" t="str">
        <f>"47-2073.00"</f>
        <v>47-2073.00</v>
      </c>
      <c r="BF710" t="s">
        <v>5241</v>
      </c>
      <c r="BG710" t="s">
        <v>7152</v>
      </c>
      <c r="BH710" t="s">
        <v>7153</v>
      </c>
      <c r="BI710">
        <v>6</v>
      </c>
      <c r="BJ710">
        <v>6</v>
      </c>
      <c r="BK710" s="1">
        <v>45658</v>
      </c>
      <c r="BL710" s="1">
        <v>46022</v>
      </c>
      <c r="BM710" s="1">
        <v>45658</v>
      </c>
      <c r="BN710" s="1">
        <v>46022</v>
      </c>
      <c r="BO710">
        <v>40</v>
      </c>
      <c r="BP710">
        <v>0</v>
      </c>
      <c r="BQ710">
        <v>8</v>
      </c>
      <c r="BR710">
        <v>8</v>
      </c>
      <c r="BS710">
        <v>8</v>
      </c>
      <c r="BT710">
        <v>8</v>
      </c>
      <c r="BU710">
        <v>8</v>
      </c>
      <c r="BV710">
        <v>0</v>
      </c>
      <c r="BW710" t="str">
        <f>"7:30 AM"</f>
        <v>7:30 AM</v>
      </c>
      <c r="BX710" t="str">
        <f>"4:30 PM"</f>
        <v>4:30 PM</v>
      </c>
      <c r="BY710" t="s">
        <v>133</v>
      </c>
      <c r="BZ710">
        <v>0</v>
      </c>
      <c r="CA710">
        <v>12</v>
      </c>
      <c r="CB710" t="s">
        <v>117</v>
      </c>
      <c r="CD710" t="s">
        <v>7154</v>
      </c>
      <c r="CE710" t="s">
        <v>2916</v>
      </c>
      <c r="CG710" t="s">
        <v>551</v>
      </c>
      <c r="CH710" t="s">
        <v>121</v>
      </c>
      <c r="CI710" s="6">
        <v>96952</v>
      </c>
      <c r="CJ710" s="10">
        <v>12</v>
      </c>
      <c r="CK710" s="10">
        <v>13</v>
      </c>
      <c r="CL710" s="10">
        <v>18</v>
      </c>
      <c r="CM710" s="10">
        <v>19.5</v>
      </c>
      <c r="CN710" t="s">
        <v>137</v>
      </c>
      <c r="CO710" t="s">
        <v>3615</v>
      </c>
      <c r="CP710" t="s">
        <v>209</v>
      </c>
      <c r="CR710" t="s">
        <v>117</v>
      </c>
      <c r="CS710" t="s">
        <v>139</v>
      </c>
      <c r="CT710" t="s">
        <v>139</v>
      </c>
      <c r="CU710" t="s">
        <v>139</v>
      </c>
      <c r="CV710" t="s">
        <v>140</v>
      </c>
      <c r="CW710" t="s">
        <v>139</v>
      </c>
      <c r="CX710" t="s">
        <v>139</v>
      </c>
      <c r="CY710" t="s">
        <v>3616</v>
      </c>
      <c r="CZ710" s="8">
        <v>16704330422</v>
      </c>
      <c r="DA710" t="s">
        <v>2917</v>
      </c>
      <c r="DB710" t="s">
        <v>140</v>
      </c>
      <c r="DC710" t="s">
        <v>139</v>
      </c>
      <c r="DD710" t="s">
        <v>117</v>
      </c>
    </row>
    <row r="711" spans="1:114" ht="15" customHeight="1" x14ac:dyDescent="0.35">
      <c r="A711" t="s">
        <v>15875</v>
      </c>
      <c r="B711" t="s">
        <v>144</v>
      </c>
      <c r="C711" s="1">
        <v>45551</v>
      </c>
      <c r="D711" s="1">
        <v>45610</v>
      </c>
      <c r="E711" t="s">
        <v>116</v>
      </c>
      <c r="F711" s="1">
        <v>45656</v>
      </c>
      <c r="G711" t="s">
        <v>117</v>
      </c>
      <c r="H711" t="s">
        <v>117</v>
      </c>
      <c r="I711" t="s">
        <v>117</v>
      </c>
      <c r="J711" t="s">
        <v>9584</v>
      </c>
      <c r="K711" t="s">
        <v>1285</v>
      </c>
      <c r="L711" t="s">
        <v>1286</v>
      </c>
      <c r="M711" t="s">
        <v>1287</v>
      </c>
      <c r="N711" t="s">
        <v>120</v>
      </c>
      <c r="O711" t="s">
        <v>121</v>
      </c>
      <c r="P711" s="6">
        <v>96950</v>
      </c>
      <c r="Q711" t="s">
        <v>122</v>
      </c>
      <c r="R711" t="s">
        <v>120</v>
      </c>
      <c r="S711" s="8">
        <v>16702882288</v>
      </c>
      <c r="T711">
        <v>106</v>
      </c>
      <c r="U711" t="s">
        <v>1288</v>
      </c>
      <c r="V711">
        <v>44414</v>
      </c>
      <c r="W711" t="s">
        <v>124</v>
      </c>
      <c r="Y711" t="s">
        <v>5796</v>
      </c>
      <c r="Z711" t="s">
        <v>15662</v>
      </c>
      <c r="AA711" t="s">
        <v>140</v>
      </c>
      <c r="AB711" t="s">
        <v>1291</v>
      </c>
      <c r="AC711" t="s">
        <v>1286</v>
      </c>
      <c r="AD711" t="s">
        <v>1287</v>
      </c>
      <c r="AE711" t="s">
        <v>120</v>
      </c>
      <c r="AF711" t="s">
        <v>121</v>
      </c>
      <c r="AG711" s="6">
        <v>96950</v>
      </c>
      <c r="AH711" t="s">
        <v>122</v>
      </c>
      <c r="AI711" t="s">
        <v>120</v>
      </c>
      <c r="AJ711" s="8">
        <v>16702882288</v>
      </c>
      <c r="AK711">
        <v>106</v>
      </c>
      <c r="AL711" t="s">
        <v>1299</v>
      </c>
      <c r="BE711" t="str">
        <f>"53-7065.00"</f>
        <v>53-7065.00</v>
      </c>
      <c r="BF711" t="s">
        <v>255</v>
      </c>
      <c r="BG711" t="s">
        <v>11465</v>
      </c>
      <c r="BH711" t="s">
        <v>1294</v>
      </c>
      <c r="BI711">
        <v>1</v>
      </c>
      <c r="BJ711">
        <v>1</v>
      </c>
      <c r="BK711" s="1">
        <v>45658</v>
      </c>
      <c r="BL711" s="1">
        <v>46022</v>
      </c>
      <c r="BM711" s="1">
        <v>45658</v>
      </c>
      <c r="BN711" s="1">
        <v>46022</v>
      </c>
      <c r="BO711">
        <v>40</v>
      </c>
      <c r="BP711">
        <v>0</v>
      </c>
      <c r="BQ711">
        <v>7</v>
      </c>
      <c r="BR711">
        <v>6.5</v>
      </c>
      <c r="BS711">
        <v>6.5</v>
      </c>
      <c r="BT711">
        <v>6.5</v>
      </c>
      <c r="BU711">
        <v>6.5</v>
      </c>
      <c r="BV711">
        <v>7</v>
      </c>
      <c r="BW711" t="str">
        <f>"9:00 AM"</f>
        <v>9:00 AM</v>
      </c>
      <c r="BX711" t="str">
        <f>"5:00 PM"</f>
        <v>5:00 PM</v>
      </c>
      <c r="BY711" t="s">
        <v>159</v>
      </c>
      <c r="BZ711">
        <v>0</v>
      </c>
      <c r="CA711">
        <v>12</v>
      </c>
      <c r="CB711" t="s">
        <v>117</v>
      </c>
      <c r="CD711" s="2" t="s">
        <v>15876</v>
      </c>
      <c r="CE711" t="s">
        <v>1286</v>
      </c>
      <c r="CF711" t="s">
        <v>1287</v>
      </c>
      <c r="CG711" t="s">
        <v>120</v>
      </c>
      <c r="CH711" t="s">
        <v>121</v>
      </c>
      <c r="CI711" s="6">
        <v>96950</v>
      </c>
      <c r="CJ711" s="10">
        <v>8.86</v>
      </c>
      <c r="CK711" s="10">
        <v>9.3000000000000007</v>
      </c>
      <c r="CL711" s="10">
        <v>13.29</v>
      </c>
      <c r="CM711" s="10">
        <v>13.95</v>
      </c>
      <c r="CN711" t="s">
        <v>137</v>
      </c>
      <c r="CO711" t="s">
        <v>140</v>
      </c>
      <c r="CP711" t="s">
        <v>138</v>
      </c>
      <c r="CR711" t="s">
        <v>117</v>
      </c>
      <c r="CS711" t="s">
        <v>139</v>
      </c>
      <c r="CT711" t="s">
        <v>140</v>
      </c>
      <c r="CU711" t="s">
        <v>139</v>
      </c>
      <c r="CV711" t="s">
        <v>140</v>
      </c>
      <c r="CW711" t="s">
        <v>139</v>
      </c>
      <c r="CX711" t="s">
        <v>139</v>
      </c>
      <c r="CY711" t="s">
        <v>1298</v>
      </c>
      <c r="CZ711" s="8">
        <v>16702882888</v>
      </c>
      <c r="DA711" t="s">
        <v>1299</v>
      </c>
      <c r="DB711" t="s">
        <v>140</v>
      </c>
      <c r="DC711" t="s">
        <v>139</v>
      </c>
      <c r="DD711" t="s">
        <v>117</v>
      </c>
    </row>
    <row r="712" spans="1:114" ht="15" customHeight="1" x14ac:dyDescent="0.35">
      <c r="A712" t="s">
        <v>15661</v>
      </c>
      <c r="B712" t="s">
        <v>144</v>
      </c>
      <c r="C712" s="1">
        <v>45551</v>
      </c>
      <c r="D712" s="1">
        <v>45610</v>
      </c>
      <c r="E712" t="s">
        <v>116</v>
      </c>
      <c r="F712" s="1">
        <v>45656</v>
      </c>
      <c r="G712" t="s">
        <v>117</v>
      </c>
      <c r="H712" t="s">
        <v>117</v>
      </c>
      <c r="I712" t="s">
        <v>117</v>
      </c>
      <c r="J712" t="s">
        <v>9584</v>
      </c>
      <c r="K712" t="s">
        <v>1285</v>
      </c>
      <c r="L712" t="s">
        <v>1286</v>
      </c>
      <c r="M712" t="s">
        <v>1287</v>
      </c>
      <c r="N712" t="s">
        <v>120</v>
      </c>
      <c r="O712" t="s">
        <v>121</v>
      </c>
      <c r="P712" s="6">
        <v>96950</v>
      </c>
      <c r="Q712" t="s">
        <v>122</v>
      </c>
      <c r="R712" t="s">
        <v>120</v>
      </c>
      <c r="S712" s="8">
        <v>16702882288</v>
      </c>
      <c r="T712">
        <v>106</v>
      </c>
      <c r="U712" t="s">
        <v>1288</v>
      </c>
      <c r="V712">
        <v>44414</v>
      </c>
      <c r="W712" t="s">
        <v>124</v>
      </c>
      <c r="Y712" t="s">
        <v>5796</v>
      </c>
      <c r="Z712" t="s">
        <v>15662</v>
      </c>
      <c r="AA712" t="s">
        <v>140</v>
      </c>
      <c r="AB712" t="s">
        <v>1291</v>
      </c>
      <c r="AC712" t="s">
        <v>1286</v>
      </c>
      <c r="AD712" t="s">
        <v>1287</v>
      </c>
      <c r="AE712" t="s">
        <v>120</v>
      </c>
      <c r="AF712" t="s">
        <v>121</v>
      </c>
      <c r="AG712" s="6">
        <v>96950</v>
      </c>
      <c r="AH712" t="s">
        <v>122</v>
      </c>
      <c r="AI712" t="s">
        <v>120</v>
      </c>
      <c r="AJ712" s="8">
        <v>16702882288</v>
      </c>
      <c r="AK712">
        <v>106</v>
      </c>
      <c r="AL712" t="s">
        <v>1299</v>
      </c>
      <c r="BE712" t="str">
        <f>"53-7065.00"</f>
        <v>53-7065.00</v>
      </c>
      <c r="BF712" t="s">
        <v>255</v>
      </c>
      <c r="BG712" t="s">
        <v>11465</v>
      </c>
      <c r="BH712" t="s">
        <v>1294</v>
      </c>
      <c r="BI712">
        <v>1</v>
      </c>
      <c r="BJ712">
        <v>1</v>
      </c>
      <c r="BK712" s="1">
        <v>45658</v>
      </c>
      <c r="BL712" s="1">
        <v>46022</v>
      </c>
      <c r="BM712" s="1">
        <v>45658</v>
      </c>
      <c r="BN712" s="1">
        <v>46022</v>
      </c>
      <c r="BO712">
        <v>40</v>
      </c>
      <c r="BP712">
        <v>0</v>
      </c>
      <c r="BQ712">
        <v>7</v>
      </c>
      <c r="BR712">
        <v>6.5</v>
      </c>
      <c r="BS712">
        <v>6.5</v>
      </c>
      <c r="BT712">
        <v>6.5</v>
      </c>
      <c r="BU712">
        <v>6.5</v>
      </c>
      <c r="BV712">
        <v>7</v>
      </c>
      <c r="BW712" t="str">
        <f>"8:00 AM"</f>
        <v>8:00 AM</v>
      </c>
      <c r="BX712" t="str">
        <f>"5:00 PM"</f>
        <v>5:00 PM</v>
      </c>
      <c r="BY712" t="s">
        <v>159</v>
      </c>
      <c r="BZ712">
        <v>0</v>
      </c>
      <c r="CA712">
        <v>12</v>
      </c>
      <c r="CB712" t="s">
        <v>117</v>
      </c>
      <c r="CD712" s="2" t="s">
        <v>15663</v>
      </c>
      <c r="CE712" t="s">
        <v>1286</v>
      </c>
      <c r="CF712" t="s">
        <v>1287</v>
      </c>
      <c r="CG712" t="s">
        <v>120</v>
      </c>
      <c r="CH712" t="s">
        <v>121</v>
      </c>
      <c r="CI712" s="6">
        <v>96950</v>
      </c>
      <c r="CJ712" s="10">
        <v>8.86</v>
      </c>
      <c r="CK712" s="10">
        <v>9</v>
      </c>
      <c r="CL712" s="10">
        <v>13.29</v>
      </c>
      <c r="CM712" s="10">
        <v>13.5</v>
      </c>
      <c r="CN712" t="s">
        <v>137</v>
      </c>
      <c r="CO712" t="s">
        <v>140</v>
      </c>
      <c r="CP712" t="s">
        <v>138</v>
      </c>
      <c r="CR712" t="s">
        <v>117</v>
      </c>
      <c r="CS712" t="s">
        <v>139</v>
      </c>
      <c r="CT712" t="s">
        <v>140</v>
      </c>
      <c r="CU712" t="s">
        <v>139</v>
      </c>
      <c r="CV712" t="s">
        <v>140</v>
      </c>
      <c r="CW712" t="s">
        <v>139</v>
      </c>
      <c r="CX712" t="s">
        <v>139</v>
      </c>
      <c r="CY712" t="s">
        <v>1298</v>
      </c>
      <c r="CZ712" s="8">
        <v>16702882888</v>
      </c>
      <c r="DA712" t="s">
        <v>1299</v>
      </c>
      <c r="DB712" t="s">
        <v>140</v>
      </c>
      <c r="DC712" t="s">
        <v>139</v>
      </c>
      <c r="DD712" t="s">
        <v>117</v>
      </c>
    </row>
    <row r="713" spans="1:114" ht="15" customHeight="1" x14ac:dyDescent="0.35">
      <c r="A713" t="s">
        <v>12773</v>
      </c>
      <c r="B713" t="s">
        <v>294</v>
      </c>
      <c r="C713" s="1">
        <v>45552</v>
      </c>
      <c r="D713" s="1">
        <v>45610</v>
      </c>
      <c r="E713" t="s">
        <v>211</v>
      </c>
      <c r="G713" t="s">
        <v>117</v>
      </c>
      <c r="H713" t="s">
        <v>117</v>
      </c>
      <c r="I713" t="s">
        <v>117</v>
      </c>
      <c r="J713" t="s">
        <v>1556</v>
      </c>
      <c r="K713" t="s">
        <v>1557</v>
      </c>
      <c r="L713" t="s">
        <v>1558</v>
      </c>
      <c r="M713" t="s">
        <v>1559</v>
      </c>
      <c r="N713" t="s">
        <v>120</v>
      </c>
      <c r="O713" t="s">
        <v>121</v>
      </c>
      <c r="P713" s="6">
        <v>96950</v>
      </c>
      <c r="Q713" t="s">
        <v>122</v>
      </c>
      <c r="S713" s="8">
        <v>16703223311</v>
      </c>
      <c r="T713">
        <v>4504</v>
      </c>
      <c r="U713" t="s">
        <v>1560</v>
      </c>
      <c r="V713">
        <v>72111</v>
      </c>
      <c r="W713" t="s">
        <v>124</v>
      </c>
      <c r="Y713" t="s">
        <v>1561</v>
      </c>
      <c r="Z713" t="s">
        <v>1562</v>
      </c>
      <c r="AB713" t="s">
        <v>1563</v>
      </c>
      <c r="AC713" t="s">
        <v>1558</v>
      </c>
      <c r="AD713" t="s">
        <v>1559</v>
      </c>
      <c r="AE713" t="s">
        <v>120</v>
      </c>
      <c r="AF713" t="s">
        <v>121</v>
      </c>
      <c r="AG713" s="6">
        <v>96950</v>
      </c>
      <c r="AH713" t="s">
        <v>122</v>
      </c>
      <c r="AJ713" s="8">
        <v>16703223311</v>
      </c>
      <c r="AK713">
        <v>4506</v>
      </c>
      <c r="AL713" t="s">
        <v>1564</v>
      </c>
      <c r="BE713" t="str">
        <f>"35-1011.00"</f>
        <v>35-1011.00</v>
      </c>
      <c r="BF713" t="s">
        <v>12774</v>
      </c>
      <c r="BG713" t="s">
        <v>12775</v>
      </c>
      <c r="BH713" t="s">
        <v>12776</v>
      </c>
      <c r="BI713">
        <v>10</v>
      </c>
      <c r="BJ713">
        <v>9</v>
      </c>
      <c r="BK713" s="1">
        <v>45641</v>
      </c>
      <c r="BL713" s="1">
        <v>46005</v>
      </c>
      <c r="BM713" s="1">
        <v>45641</v>
      </c>
      <c r="BN713" s="1">
        <v>46005</v>
      </c>
      <c r="BO713">
        <v>35</v>
      </c>
      <c r="BP713">
        <v>0</v>
      </c>
      <c r="BQ713">
        <v>7</v>
      </c>
      <c r="BR713">
        <v>7</v>
      </c>
      <c r="BS713">
        <v>7</v>
      </c>
      <c r="BT713">
        <v>7</v>
      </c>
      <c r="BU713">
        <v>7</v>
      </c>
      <c r="BV713">
        <v>0</v>
      </c>
      <c r="BW713" t="str">
        <f>"8:00 AM"</f>
        <v>8:00 AM</v>
      </c>
      <c r="BX713" t="str">
        <f>"4:00 PM"</f>
        <v>4:00 PM</v>
      </c>
      <c r="BY713" t="s">
        <v>159</v>
      </c>
      <c r="BZ713">
        <v>0</v>
      </c>
      <c r="CA713">
        <v>12</v>
      </c>
      <c r="CB713" t="s">
        <v>139</v>
      </c>
      <c r="CC713">
        <v>12</v>
      </c>
      <c r="CD713" s="2" t="s">
        <v>12777</v>
      </c>
      <c r="CE713" t="s">
        <v>1558</v>
      </c>
      <c r="CF713" t="s">
        <v>1559</v>
      </c>
      <c r="CG713" t="s">
        <v>120</v>
      </c>
      <c r="CH713" t="s">
        <v>121</v>
      </c>
      <c r="CI713" s="6">
        <v>96950</v>
      </c>
      <c r="CJ713" s="10">
        <v>15.13</v>
      </c>
      <c r="CK713" s="10">
        <v>15.13</v>
      </c>
      <c r="CL713" s="10">
        <v>22.7</v>
      </c>
      <c r="CM713" s="10">
        <v>22.7</v>
      </c>
      <c r="CN713" t="s">
        <v>137</v>
      </c>
      <c r="CO713" t="s">
        <v>1569</v>
      </c>
      <c r="CP713" t="s">
        <v>138</v>
      </c>
      <c r="CR713" t="s">
        <v>117</v>
      </c>
      <c r="CS713" t="s">
        <v>139</v>
      </c>
      <c r="CT713" t="s">
        <v>140</v>
      </c>
      <c r="CU713" t="s">
        <v>139</v>
      </c>
      <c r="CV713" t="s">
        <v>140</v>
      </c>
      <c r="CW713" t="s">
        <v>139</v>
      </c>
      <c r="CX713" t="s">
        <v>139</v>
      </c>
      <c r="CY713" s="2" t="s">
        <v>9004</v>
      </c>
      <c r="CZ713" s="8">
        <v>16703223311</v>
      </c>
      <c r="DA713" t="s">
        <v>1571</v>
      </c>
      <c r="DB713" t="s">
        <v>1572</v>
      </c>
      <c r="DC713" t="s">
        <v>139</v>
      </c>
      <c r="DD713" t="s">
        <v>117</v>
      </c>
      <c r="DE713" t="s">
        <v>1574</v>
      </c>
      <c r="DF713" t="s">
        <v>1573</v>
      </c>
      <c r="DG713" t="s">
        <v>1108</v>
      </c>
      <c r="DH713" t="s">
        <v>1560</v>
      </c>
      <c r="DI713" t="s">
        <v>1575</v>
      </c>
      <c r="DJ713" t="s">
        <v>1576</v>
      </c>
    </row>
    <row r="714" spans="1:114" ht="15" customHeight="1" x14ac:dyDescent="0.35">
      <c r="A714" t="s">
        <v>6855</v>
      </c>
      <c r="B714" t="s">
        <v>294</v>
      </c>
      <c r="C714" s="1">
        <v>45552</v>
      </c>
      <c r="D714" s="1">
        <v>45610</v>
      </c>
      <c r="E714" t="s">
        <v>116</v>
      </c>
      <c r="F714" s="1">
        <v>45625</v>
      </c>
      <c r="G714" t="s">
        <v>117</v>
      </c>
      <c r="H714" t="s">
        <v>117</v>
      </c>
      <c r="I714" t="s">
        <v>117</v>
      </c>
      <c r="J714" t="s">
        <v>6856</v>
      </c>
      <c r="K714" t="s">
        <v>6857</v>
      </c>
      <c r="L714" t="s">
        <v>6858</v>
      </c>
      <c r="N714" t="s">
        <v>120</v>
      </c>
      <c r="O714" t="s">
        <v>121</v>
      </c>
      <c r="P714" s="6">
        <v>96950</v>
      </c>
      <c r="Q714" t="s">
        <v>122</v>
      </c>
      <c r="S714" s="8">
        <v>16702358641</v>
      </c>
      <c r="U714" t="s">
        <v>3449</v>
      </c>
      <c r="V714">
        <v>72251</v>
      </c>
      <c r="W714" t="s">
        <v>124</v>
      </c>
      <c r="Y714" t="s">
        <v>2750</v>
      </c>
      <c r="Z714" t="s">
        <v>6859</v>
      </c>
      <c r="AA714" t="s">
        <v>4326</v>
      </c>
      <c r="AB714" t="s">
        <v>128</v>
      </c>
      <c r="AC714" t="s">
        <v>6860</v>
      </c>
      <c r="AE714" t="s">
        <v>120</v>
      </c>
      <c r="AF714" t="s">
        <v>121</v>
      </c>
      <c r="AG714" s="6">
        <v>96950</v>
      </c>
      <c r="AH714" t="s">
        <v>122</v>
      </c>
      <c r="AJ714" s="8">
        <v>16702358641</v>
      </c>
      <c r="AL714" t="s">
        <v>3452</v>
      </c>
      <c r="BE714" t="str">
        <f>"35-2014.00"</f>
        <v>35-2014.00</v>
      </c>
      <c r="BF714" t="s">
        <v>191</v>
      </c>
      <c r="BG714" t="s">
        <v>3453</v>
      </c>
      <c r="BH714" t="s">
        <v>313</v>
      </c>
      <c r="BI714">
        <v>8</v>
      </c>
      <c r="BJ714">
        <v>6</v>
      </c>
      <c r="BK714" s="1">
        <v>45627</v>
      </c>
      <c r="BL714" s="1">
        <v>45991</v>
      </c>
      <c r="BM714" s="1">
        <v>45627</v>
      </c>
      <c r="BN714" s="1">
        <v>45991</v>
      </c>
      <c r="BO714">
        <v>35</v>
      </c>
      <c r="BP714">
        <v>7</v>
      </c>
      <c r="BQ714">
        <v>7</v>
      </c>
      <c r="BR714">
        <v>0</v>
      </c>
      <c r="BS714">
        <v>7</v>
      </c>
      <c r="BT714">
        <v>0</v>
      </c>
      <c r="BU714">
        <v>7</v>
      </c>
      <c r="BV714">
        <v>7</v>
      </c>
      <c r="BW714" t="str">
        <f>"6:00 AM"</f>
        <v>6:00 AM</v>
      </c>
      <c r="BX714" t="str">
        <f>"1:00 PM"</f>
        <v>1:00 PM</v>
      </c>
      <c r="BY714" t="s">
        <v>133</v>
      </c>
      <c r="BZ714">
        <v>0</v>
      </c>
      <c r="CA714">
        <v>12</v>
      </c>
      <c r="CB714" t="s">
        <v>117</v>
      </c>
      <c r="CD714" t="s">
        <v>6861</v>
      </c>
      <c r="CE714" t="s">
        <v>6860</v>
      </c>
      <c r="CF714" t="s">
        <v>6862</v>
      </c>
      <c r="CG714" t="s">
        <v>120</v>
      </c>
      <c r="CH714" t="s">
        <v>121</v>
      </c>
      <c r="CI714" s="6">
        <v>96950</v>
      </c>
      <c r="CJ714" s="10">
        <v>8.83</v>
      </c>
      <c r="CK714" s="10">
        <v>9.1</v>
      </c>
      <c r="CL714" s="10">
        <v>13.25</v>
      </c>
      <c r="CM714" s="10">
        <v>13.65</v>
      </c>
      <c r="CN714" t="s">
        <v>137</v>
      </c>
      <c r="CP714" t="s">
        <v>138</v>
      </c>
      <c r="CR714" t="s">
        <v>117</v>
      </c>
      <c r="CS714" t="s">
        <v>139</v>
      </c>
      <c r="CT714" t="s">
        <v>140</v>
      </c>
      <c r="CU714" t="s">
        <v>139</v>
      </c>
      <c r="CV714" t="s">
        <v>140</v>
      </c>
      <c r="CW714" t="s">
        <v>139</v>
      </c>
      <c r="CX714" t="s">
        <v>140</v>
      </c>
      <c r="CY714" t="s">
        <v>6863</v>
      </c>
      <c r="CZ714" s="8">
        <v>16702358641</v>
      </c>
      <c r="DA714" t="s">
        <v>3452</v>
      </c>
      <c r="DB714" t="s">
        <v>140</v>
      </c>
      <c r="DC714" t="s">
        <v>139</v>
      </c>
      <c r="DD714" t="s">
        <v>117</v>
      </c>
    </row>
    <row r="715" spans="1:114" ht="15" customHeight="1" x14ac:dyDescent="0.35">
      <c r="A715" t="s">
        <v>17024</v>
      </c>
      <c r="B715" t="s">
        <v>144</v>
      </c>
      <c r="C715" s="1">
        <v>45559</v>
      </c>
      <c r="D715" s="1">
        <v>45610</v>
      </c>
      <c r="E715" t="s">
        <v>211</v>
      </c>
      <c r="G715" t="s">
        <v>117</v>
      </c>
      <c r="H715" t="s">
        <v>117</v>
      </c>
      <c r="I715" t="s">
        <v>117</v>
      </c>
      <c r="J715" t="s">
        <v>1502</v>
      </c>
      <c r="K715" t="s">
        <v>6618</v>
      </c>
      <c r="L715" t="s">
        <v>550</v>
      </c>
      <c r="M715" t="s">
        <v>1504</v>
      </c>
      <c r="N715" t="s">
        <v>551</v>
      </c>
      <c r="O715" t="s">
        <v>121</v>
      </c>
      <c r="P715" s="6">
        <v>96952</v>
      </c>
      <c r="Q715" t="s">
        <v>122</v>
      </c>
      <c r="S715" s="8">
        <v>16704334428</v>
      </c>
      <c r="U715" t="s">
        <v>1505</v>
      </c>
      <c r="V715">
        <v>457110</v>
      </c>
      <c r="W715" t="s">
        <v>124</v>
      </c>
      <c r="Y715" t="s">
        <v>1506</v>
      </c>
      <c r="Z715" t="s">
        <v>1507</v>
      </c>
      <c r="AA715" t="s">
        <v>1508</v>
      </c>
      <c r="AB715" t="s">
        <v>632</v>
      </c>
      <c r="AC715" t="s">
        <v>550</v>
      </c>
      <c r="AD715" t="s">
        <v>1504</v>
      </c>
      <c r="AE715" t="s">
        <v>551</v>
      </c>
      <c r="AF715" t="s">
        <v>121</v>
      </c>
      <c r="AG715" s="6">
        <v>96952</v>
      </c>
      <c r="AH715" t="s">
        <v>122</v>
      </c>
      <c r="AJ715" s="8">
        <v>16709894711</v>
      </c>
      <c r="AL715" t="s">
        <v>1509</v>
      </c>
      <c r="BE715" t="str">
        <f>"49-9071.00"</f>
        <v>49-9071.00</v>
      </c>
      <c r="BF715" t="s">
        <v>156</v>
      </c>
      <c r="BG715" t="s">
        <v>6619</v>
      </c>
      <c r="BH715" t="s">
        <v>3901</v>
      </c>
      <c r="BI715">
        <v>6</v>
      </c>
      <c r="BJ715">
        <v>6</v>
      </c>
      <c r="BK715" s="1">
        <v>45658</v>
      </c>
      <c r="BL715" s="1">
        <v>46022</v>
      </c>
      <c r="BM715" s="1">
        <v>45658</v>
      </c>
      <c r="BN715" s="1">
        <v>46022</v>
      </c>
      <c r="BO715">
        <v>40</v>
      </c>
      <c r="BP715">
        <v>0</v>
      </c>
      <c r="BQ715">
        <v>8</v>
      </c>
      <c r="BR715">
        <v>8</v>
      </c>
      <c r="BS715">
        <v>8</v>
      </c>
      <c r="BT715">
        <v>8</v>
      </c>
      <c r="BU715">
        <v>8</v>
      </c>
      <c r="BV715">
        <v>0</v>
      </c>
      <c r="BW715" t="str">
        <f>"7:30 AM"</f>
        <v>7:30 AM</v>
      </c>
      <c r="BX715" t="str">
        <f>"4:30 PM"</f>
        <v>4:30 PM</v>
      </c>
      <c r="BY715" t="s">
        <v>159</v>
      </c>
      <c r="BZ715">
        <v>0</v>
      </c>
      <c r="CA715">
        <v>12</v>
      </c>
      <c r="CB715" t="s">
        <v>117</v>
      </c>
      <c r="CD715" t="s">
        <v>6620</v>
      </c>
      <c r="CE715" t="s">
        <v>1513</v>
      </c>
      <c r="CF715" t="s">
        <v>1504</v>
      </c>
      <c r="CG715" t="s">
        <v>551</v>
      </c>
      <c r="CH715" t="s">
        <v>121</v>
      </c>
      <c r="CI715" s="6">
        <v>96952</v>
      </c>
      <c r="CJ715" s="10">
        <v>9.75</v>
      </c>
      <c r="CK715" s="10">
        <v>9.75</v>
      </c>
      <c r="CL715" s="10">
        <v>14.63</v>
      </c>
      <c r="CM715" s="10">
        <v>14.63</v>
      </c>
      <c r="CN715" t="s">
        <v>137</v>
      </c>
      <c r="CP715" t="s">
        <v>138</v>
      </c>
      <c r="CR715" t="s">
        <v>117</v>
      </c>
      <c r="CS715" t="s">
        <v>139</v>
      </c>
      <c r="CT715" t="s">
        <v>140</v>
      </c>
      <c r="CU715" t="s">
        <v>139</v>
      </c>
      <c r="CV715" t="s">
        <v>140</v>
      </c>
      <c r="CW715" t="s">
        <v>139</v>
      </c>
      <c r="CX715" t="s">
        <v>140</v>
      </c>
      <c r="CY715" s="2" t="s">
        <v>13277</v>
      </c>
      <c r="CZ715" s="8">
        <v>16704334428</v>
      </c>
      <c r="DA715" t="s">
        <v>1509</v>
      </c>
      <c r="DB715" t="s">
        <v>140</v>
      </c>
      <c r="DC715" t="s">
        <v>139</v>
      </c>
      <c r="DD715" t="s">
        <v>117</v>
      </c>
    </row>
    <row r="716" spans="1:114" ht="15" customHeight="1" x14ac:dyDescent="0.35">
      <c r="A716" t="s">
        <v>12952</v>
      </c>
      <c r="B716" t="s">
        <v>144</v>
      </c>
      <c r="C716" s="1">
        <v>45561</v>
      </c>
      <c r="D716" s="1">
        <v>45610</v>
      </c>
      <c r="E716" t="s">
        <v>211</v>
      </c>
      <c r="G716" t="s">
        <v>117</v>
      </c>
      <c r="H716" t="s">
        <v>117</v>
      </c>
      <c r="I716" t="s">
        <v>117</v>
      </c>
      <c r="J716" t="s">
        <v>5577</v>
      </c>
      <c r="K716" t="s">
        <v>140</v>
      </c>
      <c r="L716" t="s">
        <v>5578</v>
      </c>
      <c r="M716" t="s">
        <v>5579</v>
      </c>
      <c r="N716" t="s">
        <v>136</v>
      </c>
      <c r="O716" t="s">
        <v>121</v>
      </c>
      <c r="P716" s="6">
        <v>96950</v>
      </c>
      <c r="Q716" t="s">
        <v>122</v>
      </c>
      <c r="R716" t="s">
        <v>469</v>
      </c>
      <c r="S716" s="8">
        <v>16702338600</v>
      </c>
      <c r="T716">
        <v>0</v>
      </c>
      <c r="U716" t="s">
        <v>5580</v>
      </c>
      <c r="V716">
        <v>56172</v>
      </c>
      <c r="W716" t="s">
        <v>124</v>
      </c>
      <c r="Y716" t="s">
        <v>5581</v>
      </c>
      <c r="Z716" t="s">
        <v>5582</v>
      </c>
      <c r="AA716" t="s">
        <v>5583</v>
      </c>
      <c r="AB716" t="s">
        <v>5584</v>
      </c>
      <c r="AC716" t="s">
        <v>5578</v>
      </c>
      <c r="AD716" t="s">
        <v>5579</v>
      </c>
      <c r="AE716" t="s">
        <v>136</v>
      </c>
      <c r="AF716" t="s">
        <v>121</v>
      </c>
      <c r="AG716" s="6">
        <v>96950</v>
      </c>
      <c r="AH716" t="s">
        <v>122</v>
      </c>
      <c r="AI716" t="s">
        <v>469</v>
      </c>
      <c r="AJ716" s="8">
        <v>16702338600</v>
      </c>
      <c r="AK716">
        <v>0</v>
      </c>
      <c r="AL716" t="s">
        <v>5585</v>
      </c>
      <c r="BE716" t="str">
        <f>"49-9071.00"</f>
        <v>49-9071.00</v>
      </c>
      <c r="BF716" t="s">
        <v>156</v>
      </c>
      <c r="BG716" t="s">
        <v>12953</v>
      </c>
      <c r="BH716" t="s">
        <v>12954</v>
      </c>
      <c r="BI716">
        <v>1</v>
      </c>
      <c r="BJ716">
        <v>1</v>
      </c>
      <c r="BK716" s="1">
        <v>45659</v>
      </c>
      <c r="BL716" s="1">
        <v>46023</v>
      </c>
      <c r="BM716" s="1">
        <v>45659</v>
      </c>
      <c r="BN716" s="1">
        <v>46023</v>
      </c>
      <c r="BO716">
        <v>40</v>
      </c>
      <c r="BP716">
        <v>0</v>
      </c>
      <c r="BQ716">
        <v>8</v>
      </c>
      <c r="BR716">
        <v>8</v>
      </c>
      <c r="BS716">
        <v>8</v>
      </c>
      <c r="BT716">
        <v>8</v>
      </c>
      <c r="BU716">
        <v>8</v>
      </c>
      <c r="BV716">
        <v>0</v>
      </c>
      <c r="BW716" t="str">
        <f>"8:00 AM"</f>
        <v>8:00 AM</v>
      </c>
      <c r="BX716" t="str">
        <f>"5:00 PM"</f>
        <v>5:00 PM</v>
      </c>
      <c r="BY716" t="s">
        <v>133</v>
      </c>
      <c r="BZ716">
        <v>0</v>
      </c>
      <c r="CA716">
        <v>24</v>
      </c>
      <c r="CB716" t="s">
        <v>117</v>
      </c>
      <c r="CD716" s="2" t="s">
        <v>12955</v>
      </c>
      <c r="CE716" t="s">
        <v>5578</v>
      </c>
      <c r="CF716" t="s">
        <v>5579</v>
      </c>
      <c r="CG716" t="s">
        <v>136</v>
      </c>
      <c r="CH716" t="s">
        <v>121</v>
      </c>
      <c r="CI716" s="6">
        <v>96950</v>
      </c>
      <c r="CJ716" s="10">
        <v>9.75</v>
      </c>
      <c r="CK716" s="10">
        <v>10</v>
      </c>
      <c r="CL716" s="10">
        <v>14.63</v>
      </c>
      <c r="CM716" s="10">
        <v>15</v>
      </c>
      <c r="CN716" t="s">
        <v>137</v>
      </c>
      <c r="CO716" t="s">
        <v>11262</v>
      </c>
      <c r="CP716" t="s">
        <v>138</v>
      </c>
      <c r="CR716" t="s">
        <v>139</v>
      </c>
      <c r="CS716" t="s">
        <v>139</v>
      </c>
      <c r="CT716" t="s">
        <v>140</v>
      </c>
      <c r="CU716" t="s">
        <v>139</v>
      </c>
      <c r="CV716" t="s">
        <v>140</v>
      </c>
      <c r="CW716" t="s">
        <v>139</v>
      </c>
      <c r="CX716" t="s">
        <v>140</v>
      </c>
      <c r="CY716" t="s">
        <v>1187</v>
      </c>
      <c r="CZ716" s="8">
        <v>16702338600</v>
      </c>
      <c r="DA716" t="s">
        <v>5585</v>
      </c>
      <c r="DB716" t="s">
        <v>140</v>
      </c>
      <c r="DC716" t="s">
        <v>139</v>
      </c>
      <c r="DD716" t="s">
        <v>117</v>
      </c>
    </row>
    <row r="717" spans="1:114" ht="15" customHeight="1" x14ac:dyDescent="0.35">
      <c r="A717" t="s">
        <v>14305</v>
      </c>
      <c r="B717" t="s">
        <v>144</v>
      </c>
      <c r="C717" s="1">
        <v>45565</v>
      </c>
      <c r="D717" s="1">
        <v>45610</v>
      </c>
      <c r="E717" t="s">
        <v>211</v>
      </c>
      <c r="G717" t="s">
        <v>117</v>
      </c>
      <c r="H717" t="s">
        <v>117</v>
      </c>
      <c r="I717" t="s">
        <v>117</v>
      </c>
      <c r="J717" t="s">
        <v>1938</v>
      </c>
      <c r="K717" t="s">
        <v>1939</v>
      </c>
      <c r="L717" t="s">
        <v>1940</v>
      </c>
      <c r="M717" t="s">
        <v>1941</v>
      </c>
      <c r="N717" t="s">
        <v>120</v>
      </c>
      <c r="O717" t="s">
        <v>121</v>
      </c>
      <c r="P717" s="6">
        <v>96950</v>
      </c>
      <c r="Q717" t="s">
        <v>122</v>
      </c>
      <c r="S717" s="8">
        <v>16702858609</v>
      </c>
      <c r="U717" t="s">
        <v>1942</v>
      </c>
      <c r="V717">
        <v>812112</v>
      </c>
      <c r="W717" t="s">
        <v>124</v>
      </c>
      <c r="Y717" t="s">
        <v>1943</v>
      </c>
      <c r="Z717" t="s">
        <v>1944</v>
      </c>
      <c r="AB717" t="s">
        <v>1945</v>
      </c>
      <c r="AC717" t="s">
        <v>1940</v>
      </c>
      <c r="AD717" t="s">
        <v>1941</v>
      </c>
      <c r="AE717" t="s">
        <v>120</v>
      </c>
      <c r="AF717" t="s">
        <v>121</v>
      </c>
      <c r="AG717" s="6">
        <v>96950</v>
      </c>
      <c r="AH717" t="s">
        <v>122</v>
      </c>
      <c r="AJ717" s="8">
        <v>16702853699</v>
      </c>
      <c r="AL717" t="s">
        <v>1946</v>
      </c>
      <c r="BE717" t="str">
        <f>"39-5012.00"</f>
        <v>39-5012.00</v>
      </c>
      <c r="BF717" t="s">
        <v>272</v>
      </c>
      <c r="BG717" t="s">
        <v>1947</v>
      </c>
      <c r="BH717" t="s">
        <v>1948</v>
      </c>
      <c r="BI717">
        <v>3</v>
      </c>
      <c r="BJ717">
        <v>3</v>
      </c>
      <c r="BK717" s="1">
        <v>45597</v>
      </c>
      <c r="BL717" s="1">
        <v>45930</v>
      </c>
      <c r="BM717" s="1">
        <v>45610</v>
      </c>
      <c r="BN717" s="1">
        <v>45930</v>
      </c>
      <c r="BO717">
        <v>35</v>
      </c>
      <c r="BP717">
        <v>5</v>
      </c>
      <c r="BQ717">
        <v>5</v>
      </c>
      <c r="BR717">
        <v>5</v>
      </c>
      <c r="BS717">
        <v>5</v>
      </c>
      <c r="BT717">
        <v>5</v>
      </c>
      <c r="BU717">
        <v>5</v>
      </c>
      <c r="BV717">
        <v>5</v>
      </c>
      <c r="BW717" t="str">
        <f>"12:00 PM"</f>
        <v>12:00 PM</v>
      </c>
      <c r="BX717" t="str">
        <f>"6:00 PM"</f>
        <v>6:00 PM</v>
      </c>
      <c r="BY717" t="s">
        <v>159</v>
      </c>
      <c r="BZ717">
        <v>0</v>
      </c>
      <c r="CA717">
        <v>12</v>
      </c>
      <c r="CB717" t="s">
        <v>117</v>
      </c>
      <c r="CD717" s="2" t="s">
        <v>14306</v>
      </c>
      <c r="CE717" t="s">
        <v>1941</v>
      </c>
      <c r="CG717" t="s">
        <v>120</v>
      </c>
      <c r="CH717" t="s">
        <v>121</v>
      </c>
      <c r="CI717" s="6">
        <v>96950</v>
      </c>
      <c r="CJ717" s="10">
        <v>7.98</v>
      </c>
      <c r="CK717" s="10">
        <v>7.98</v>
      </c>
      <c r="CL717" s="10">
        <v>11.97</v>
      </c>
      <c r="CM717" s="10">
        <v>11.97</v>
      </c>
      <c r="CN717" t="s">
        <v>137</v>
      </c>
      <c r="CO717" t="s">
        <v>194</v>
      </c>
      <c r="CP717" t="s">
        <v>138</v>
      </c>
      <c r="CR717" t="s">
        <v>117</v>
      </c>
      <c r="CS717" t="s">
        <v>139</v>
      </c>
      <c r="CT717" t="s">
        <v>140</v>
      </c>
      <c r="CU717" t="s">
        <v>139</v>
      </c>
      <c r="CV717" t="s">
        <v>140</v>
      </c>
      <c r="CW717" t="s">
        <v>139</v>
      </c>
      <c r="CX717" t="s">
        <v>140</v>
      </c>
      <c r="CY717" t="s">
        <v>7873</v>
      </c>
      <c r="CZ717" s="8">
        <v>16702858609</v>
      </c>
      <c r="DA717" t="s">
        <v>1946</v>
      </c>
      <c r="DB717" t="s">
        <v>164</v>
      </c>
      <c r="DC717" t="s">
        <v>139</v>
      </c>
      <c r="DD717" t="s">
        <v>117</v>
      </c>
    </row>
    <row r="718" spans="1:114" ht="15" customHeight="1" x14ac:dyDescent="0.35">
      <c r="A718" t="s">
        <v>6451</v>
      </c>
      <c r="B718" t="s">
        <v>115</v>
      </c>
      <c r="C718" s="1">
        <v>45593</v>
      </c>
      <c r="D718" s="1">
        <v>45610</v>
      </c>
      <c r="E718" t="s">
        <v>116</v>
      </c>
      <c r="F718" s="1">
        <v>45715</v>
      </c>
      <c r="G718" t="s">
        <v>139</v>
      </c>
      <c r="H718" t="s">
        <v>117</v>
      </c>
      <c r="I718" t="s">
        <v>117</v>
      </c>
      <c r="J718" t="s">
        <v>6452</v>
      </c>
      <c r="K718" t="s">
        <v>4310</v>
      </c>
      <c r="L718" t="s">
        <v>4311</v>
      </c>
      <c r="N718" t="s">
        <v>120</v>
      </c>
      <c r="O718" t="s">
        <v>121</v>
      </c>
      <c r="P718" s="6">
        <v>96950</v>
      </c>
      <c r="Q718" t="s">
        <v>122</v>
      </c>
      <c r="S718" s="8">
        <v>16702347898</v>
      </c>
      <c r="U718" t="s">
        <v>4054</v>
      </c>
      <c r="V718">
        <v>56132</v>
      </c>
      <c r="W718" t="s">
        <v>124</v>
      </c>
      <c r="Y718" t="s">
        <v>4313</v>
      </c>
      <c r="Z718" t="s">
        <v>4314</v>
      </c>
      <c r="AA718" t="s">
        <v>4315</v>
      </c>
      <c r="AB718" t="s">
        <v>2233</v>
      </c>
      <c r="AC718" t="s">
        <v>4311</v>
      </c>
      <c r="AD718" t="s">
        <v>4312</v>
      </c>
      <c r="AE718" t="s">
        <v>120</v>
      </c>
      <c r="AF718" t="s">
        <v>121</v>
      </c>
      <c r="AG718" s="6">
        <v>96950</v>
      </c>
      <c r="AH718" t="s">
        <v>122</v>
      </c>
      <c r="AJ718" s="8">
        <v>16702347898</v>
      </c>
      <c r="AL718" t="s">
        <v>4055</v>
      </c>
      <c r="BE718" t="str">
        <f>"37-2012.00"</f>
        <v>37-2012.00</v>
      </c>
      <c r="BF718" t="s">
        <v>130</v>
      </c>
      <c r="BG718" t="s">
        <v>6453</v>
      </c>
      <c r="BH718" t="s">
        <v>833</v>
      </c>
      <c r="BI718">
        <v>3</v>
      </c>
      <c r="BK718" s="1">
        <v>45717</v>
      </c>
      <c r="BL718" s="1">
        <v>46811</v>
      </c>
      <c r="BO718">
        <v>35</v>
      </c>
      <c r="BP718">
        <v>0</v>
      </c>
      <c r="BQ718">
        <v>7</v>
      </c>
      <c r="BR718">
        <v>7</v>
      </c>
      <c r="BS718">
        <v>7</v>
      </c>
      <c r="BT718">
        <v>7</v>
      </c>
      <c r="BU718">
        <v>7</v>
      </c>
      <c r="BV718">
        <v>0</v>
      </c>
      <c r="BW718" t="str">
        <f>"8:00 AM"</f>
        <v>8:00 AM</v>
      </c>
      <c r="BX718" t="str">
        <f>"4:00 PM"</f>
        <v>4:00 PM</v>
      </c>
      <c r="BY718" t="s">
        <v>133</v>
      </c>
      <c r="BZ718">
        <v>0</v>
      </c>
      <c r="CA718">
        <v>3</v>
      </c>
      <c r="CB718" t="s">
        <v>117</v>
      </c>
      <c r="CD718" t="s">
        <v>6454</v>
      </c>
      <c r="CE718" t="s">
        <v>3117</v>
      </c>
      <c r="CF718" t="s">
        <v>6455</v>
      </c>
      <c r="CG718" t="s">
        <v>120</v>
      </c>
      <c r="CH718" t="s">
        <v>121</v>
      </c>
      <c r="CI718" s="6">
        <v>96950</v>
      </c>
      <c r="CJ718" s="10">
        <v>7.77</v>
      </c>
      <c r="CK718" s="10">
        <v>7.77</v>
      </c>
      <c r="CL718" s="10">
        <v>11.65</v>
      </c>
      <c r="CM718" s="10">
        <v>11.65</v>
      </c>
      <c r="CN718" t="s">
        <v>137</v>
      </c>
      <c r="CO718" t="s">
        <v>4059</v>
      </c>
      <c r="CP718" t="s">
        <v>138</v>
      </c>
      <c r="CR718" t="s">
        <v>139</v>
      </c>
      <c r="CS718" t="s">
        <v>139</v>
      </c>
      <c r="CT718" t="s">
        <v>140</v>
      </c>
      <c r="CU718" t="s">
        <v>139</v>
      </c>
      <c r="CV718" t="s">
        <v>140</v>
      </c>
      <c r="CW718" t="s">
        <v>139</v>
      </c>
      <c r="CX718" t="s">
        <v>140</v>
      </c>
      <c r="CY718" t="s">
        <v>6456</v>
      </c>
      <c r="CZ718" s="8">
        <v>16702347898</v>
      </c>
      <c r="DA718" t="s">
        <v>6457</v>
      </c>
      <c r="DB718" t="s">
        <v>164</v>
      </c>
      <c r="DC718" t="s">
        <v>139</v>
      </c>
      <c r="DD718" t="s">
        <v>117</v>
      </c>
    </row>
    <row r="719" spans="1:114" ht="15" customHeight="1" x14ac:dyDescent="0.35">
      <c r="A719" t="s">
        <v>3067</v>
      </c>
      <c r="B719" t="s">
        <v>115</v>
      </c>
      <c r="C719" s="1">
        <v>45610</v>
      </c>
      <c r="D719" s="1">
        <v>45610</v>
      </c>
      <c r="E719" t="s">
        <v>211</v>
      </c>
      <c r="G719" t="s">
        <v>117</v>
      </c>
      <c r="H719" t="s">
        <v>117</v>
      </c>
      <c r="I719" t="s">
        <v>117</v>
      </c>
      <c r="J719" t="s">
        <v>3068</v>
      </c>
      <c r="K719" t="s">
        <v>3069</v>
      </c>
      <c r="L719" t="s">
        <v>3070</v>
      </c>
      <c r="M719" t="s">
        <v>3071</v>
      </c>
      <c r="N719" t="s">
        <v>551</v>
      </c>
      <c r="O719" t="s">
        <v>121</v>
      </c>
      <c r="P719" s="6">
        <v>96952</v>
      </c>
      <c r="Q719" t="s">
        <v>122</v>
      </c>
      <c r="S719" s="8">
        <v>16716473668</v>
      </c>
      <c r="U719" t="s">
        <v>3072</v>
      </c>
      <c r="V719">
        <v>236220</v>
      </c>
      <c r="W719" t="s">
        <v>124</v>
      </c>
      <c r="Y719" t="s">
        <v>3073</v>
      </c>
      <c r="Z719" t="s">
        <v>3074</v>
      </c>
      <c r="AB719" t="s">
        <v>237</v>
      </c>
      <c r="AC719" t="s">
        <v>3075</v>
      </c>
      <c r="AD719" t="s">
        <v>3076</v>
      </c>
      <c r="AE719" t="s">
        <v>577</v>
      </c>
      <c r="AF719" t="s">
        <v>578</v>
      </c>
      <c r="AG719" s="6">
        <v>96913</v>
      </c>
      <c r="AH719" t="s">
        <v>122</v>
      </c>
      <c r="AJ719" s="8">
        <v>16716473668</v>
      </c>
      <c r="AL719" t="s">
        <v>3077</v>
      </c>
      <c r="AM719" t="s">
        <v>717</v>
      </c>
      <c r="AN719" t="s">
        <v>3078</v>
      </c>
      <c r="AO719" t="s">
        <v>3079</v>
      </c>
      <c r="AP719" t="s">
        <v>1855</v>
      </c>
      <c r="AQ719" t="s">
        <v>3080</v>
      </c>
      <c r="AR719" t="s">
        <v>3081</v>
      </c>
      <c r="AS719" t="s">
        <v>136</v>
      </c>
      <c r="AT719" t="s">
        <v>121</v>
      </c>
      <c r="AU719" s="6">
        <v>96950</v>
      </c>
      <c r="AV719" t="s">
        <v>122</v>
      </c>
      <c r="AX719" s="8">
        <v>16702330081</v>
      </c>
      <c r="AZ719" t="s">
        <v>2211</v>
      </c>
      <c r="BA719" t="s">
        <v>3082</v>
      </c>
      <c r="BB719" t="s">
        <v>2213</v>
      </c>
      <c r="BC719" t="s">
        <v>121</v>
      </c>
      <c r="BD719" t="s">
        <v>2214</v>
      </c>
      <c r="BE719" t="str">
        <f>"53-7021.00"</f>
        <v>53-7021.00</v>
      </c>
      <c r="BF719" t="s">
        <v>3083</v>
      </c>
      <c r="BG719" t="s">
        <v>3084</v>
      </c>
      <c r="BH719" t="s">
        <v>3085</v>
      </c>
      <c r="BI719">
        <v>2</v>
      </c>
      <c r="BK719" s="1">
        <v>45301</v>
      </c>
      <c r="BL719" s="1">
        <v>45666</v>
      </c>
      <c r="BO719">
        <v>40</v>
      </c>
      <c r="BP719">
        <v>0</v>
      </c>
      <c r="BQ719">
        <v>8</v>
      </c>
      <c r="BR719">
        <v>8</v>
      </c>
      <c r="BS719">
        <v>8</v>
      </c>
      <c r="BT719">
        <v>8</v>
      </c>
      <c r="BU719">
        <v>8</v>
      </c>
      <c r="BV719">
        <v>0</v>
      </c>
      <c r="BW719" t="str">
        <f>"8:00 AM"</f>
        <v>8:00 AM</v>
      </c>
      <c r="BX719" t="str">
        <f>"5:00 PM"</f>
        <v>5:00 PM</v>
      </c>
      <c r="BY719" t="s">
        <v>159</v>
      </c>
      <c r="BZ719">
        <v>0</v>
      </c>
      <c r="CA719">
        <v>12</v>
      </c>
      <c r="CB719" t="s">
        <v>117</v>
      </c>
      <c r="CD719" t="s">
        <v>3086</v>
      </c>
      <c r="CE719" t="s">
        <v>3087</v>
      </c>
      <c r="CG719" t="s">
        <v>551</v>
      </c>
      <c r="CH719" t="s">
        <v>121</v>
      </c>
      <c r="CI719" s="6">
        <v>96952</v>
      </c>
      <c r="CJ719" s="10">
        <v>8.91</v>
      </c>
      <c r="CL719" s="10">
        <v>13.37</v>
      </c>
      <c r="CN719" t="s">
        <v>137</v>
      </c>
      <c r="CO719" t="s">
        <v>3088</v>
      </c>
      <c r="CP719" t="s">
        <v>138</v>
      </c>
      <c r="CR719" t="s">
        <v>117</v>
      </c>
      <c r="CS719" t="s">
        <v>139</v>
      </c>
      <c r="CT719" t="s">
        <v>139</v>
      </c>
      <c r="CU719" t="s">
        <v>139</v>
      </c>
      <c r="CV719" t="s">
        <v>140</v>
      </c>
      <c r="CW719" t="s">
        <v>139</v>
      </c>
      <c r="CX719" t="s">
        <v>139</v>
      </c>
      <c r="CY719" t="s">
        <v>3089</v>
      </c>
      <c r="CZ719" s="8">
        <v>16716473668</v>
      </c>
      <c r="DA719" t="s">
        <v>3077</v>
      </c>
      <c r="DB719" t="s">
        <v>140</v>
      </c>
      <c r="DC719" t="s">
        <v>139</v>
      </c>
      <c r="DD719" t="s">
        <v>117</v>
      </c>
    </row>
    <row r="720" spans="1:114" ht="15" customHeight="1" x14ac:dyDescent="0.35">
      <c r="A720" t="s">
        <v>13102</v>
      </c>
      <c r="B720" t="s">
        <v>115</v>
      </c>
      <c r="C720" s="1">
        <v>45610</v>
      </c>
      <c r="D720" s="1">
        <v>45610</v>
      </c>
      <c r="E720" t="s">
        <v>211</v>
      </c>
      <c r="G720" t="s">
        <v>117</v>
      </c>
      <c r="H720" t="s">
        <v>117</v>
      </c>
      <c r="I720" t="s">
        <v>117</v>
      </c>
      <c r="J720" t="s">
        <v>3068</v>
      </c>
      <c r="K720" t="s">
        <v>3069</v>
      </c>
      <c r="L720" t="s">
        <v>3070</v>
      </c>
      <c r="M720" t="s">
        <v>3071</v>
      </c>
      <c r="N720" t="s">
        <v>551</v>
      </c>
      <c r="O720" t="s">
        <v>121</v>
      </c>
      <c r="P720" s="6">
        <v>96952</v>
      </c>
      <c r="Q720" t="s">
        <v>122</v>
      </c>
      <c r="S720" s="8">
        <v>16716473668</v>
      </c>
      <c r="U720" t="s">
        <v>3072</v>
      </c>
      <c r="V720">
        <v>236220</v>
      </c>
      <c r="W720" t="s">
        <v>124</v>
      </c>
      <c r="Y720" t="s">
        <v>3073</v>
      </c>
      <c r="Z720" t="s">
        <v>3074</v>
      </c>
      <c r="AB720" t="s">
        <v>237</v>
      </c>
      <c r="AC720" t="s">
        <v>3075</v>
      </c>
      <c r="AD720" t="s">
        <v>3076</v>
      </c>
      <c r="AE720" t="s">
        <v>577</v>
      </c>
      <c r="AF720" t="s">
        <v>578</v>
      </c>
      <c r="AG720" s="6">
        <v>96913</v>
      </c>
      <c r="AH720" t="s">
        <v>122</v>
      </c>
      <c r="AJ720" s="8">
        <v>16716473668</v>
      </c>
      <c r="AL720" t="s">
        <v>3077</v>
      </c>
      <c r="AM720" t="s">
        <v>717</v>
      </c>
      <c r="AN720" t="s">
        <v>3078</v>
      </c>
      <c r="AO720" t="s">
        <v>3079</v>
      </c>
      <c r="AP720" t="s">
        <v>1855</v>
      </c>
      <c r="AQ720" t="s">
        <v>3080</v>
      </c>
      <c r="AR720" t="s">
        <v>3081</v>
      </c>
      <c r="AS720" t="s">
        <v>136</v>
      </c>
      <c r="AT720" t="s">
        <v>121</v>
      </c>
      <c r="AU720" s="6">
        <v>96950</v>
      </c>
      <c r="AV720" t="s">
        <v>122</v>
      </c>
      <c r="AX720" s="8">
        <v>16702330081</v>
      </c>
      <c r="AZ720" t="s">
        <v>2211</v>
      </c>
      <c r="BA720" t="s">
        <v>3082</v>
      </c>
      <c r="BB720" t="s">
        <v>2213</v>
      </c>
      <c r="BC720" t="s">
        <v>121</v>
      </c>
      <c r="BD720" t="s">
        <v>2214</v>
      </c>
      <c r="BE720" t="str">
        <f>"49-3042.00"</f>
        <v>49-3042.00</v>
      </c>
      <c r="BF720" t="s">
        <v>3611</v>
      </c>
      <c r="BG720" t="s">
        <v>8895</v>
      </c>
      <c r="BH720" t="s">
        <v>5281</v>
      </c>
      <c r="BI720">
        <v>14</v>
      </c>
      <c r="BK720" s="1">
        <v>45301</v>
      </c>
      <c r="BL720" s="1">
        <v>45666</v>
      </c>
      <c r="BO720">
        <v>40</v>
      </c>
      <c r="BP720">
        <v>0</v>
      </c>
      <c r="BQ720">
        <v>8</v>
      </c>
      <c r="BR720">
        <v>8</v>
      </c>
      <c r="BS720">
        <v>8</v>
      </c>
      <c r="BT720">
        <v>8</v>
      </c>
      <c r="BU720">
        <v>8</v>
      </c>
      <c r="BV720">
        <v>0</v>
      </c>
      <c r="BW720" t="str">
        <f>"8:00 AM"</f>
        <v>8:00 AM</v>
      </c>
      <c r="BX720" t="str">
        <f>"5:00 PM"</f>
        <v>5:00 PM</v>
      </c>
      <c r="BY720" t="s">
        <v>159</v>
      </c>
      <c r="BZ720">
        <v>0</v>
      </c>
      <c r="CA720">
        <v>12</v>
      </c>
      <c r="CB720" t="s">
        <v>117</v>
      </c>
      <c r="CD720" t="s">
        <v>13103</v>
      </c>
      <c r="CE720" t="s">
        <v>3087</v>
      </c>
      <c r="CG720" t="s">
        <v>551</v>
      </c>
      <c r="CH720" t="s">
        <v>121</v>
      </c>
      <c r="CI720" s="6">
        <v>96952</v>
      </c>
      <c r="CJ720" s="10">
        <v>12.48</v>
      </c>
      <c r="CL720" s="10">
        <v>18.72</v>
      </c>
      <c r="CN720" t="s">
        <v>137</v>
      </c>
      <c r="CO720" t="s">
        <v>13104</v>
      </c>
      <c r="CP720" t="s">
        <v>138</v>
      </c>
      <c r="CR720" t="s">
        <v>117</v>
      </c>
      <c r="CS720" t="s">
        <v>139</v>
      </c>
      <c r="CT720" t="s">
        <v>139</v>
      </c>
      <c r="CU720" t="s">
        <v>139</v>
      </c>
      <c r="CV720" t="s">
        <v>140</v>
      </c>
      <c r="CW720" t="s">
        <v>139</v>
      </c>
      <c r="CX720" t="s">
        <v>139</v>
      </c>
      <c r="CY720" t="s">
        <v>13105</v>
      </c>
      <c r="CZ720" s="8">
        <v>16716473668</v>
      </c>
      <c r="DA720" t="s">
        <v>3077</v>
      </c>
      <c r="DB720" t="s">
        <v>140</v>
      </c>
      <c r="DC720" t="s">
        <v>139</v>
      </c>
      <c r="DD720" t="s">
        <v>117</v>
      </c>
    </row>
    <row r="721" spans="1:114" ht="15" customHeight="1" x14ac:dyDescent="0.35">
      <c r="A721" t="s">
        <v>14409</v>
      </c>
      <c r="B721" t="s">
        <v>166</v>
      </c>
      <c r="C721" s="1">
        <v>45497</v>
      </c>
      <c r="D721" s="1">
        <v>45611</v>
      </c>
      <c r="E721" t="s">
        <v>116</v>
      </c>
      <c r="F721" s="1">
        <v>45656</v>
      </c>
      <c r="G721" t="s">
        <v>117</v>
      </c>
      <c r="H721" t="s">
        <v>117</v>
      </c>
      <c r="I721" t="s">
        <v>117</v>
      </c>
      <c r="J721" t="s">
        <v>2606</v>
      </c>
      <c r="K721" t="s">
        <v>2607</v>
      </c>
      <c r="L721" t="s">
        <v>3899</v>
      </c>
      <c r="N721" t="s">
        <v>136</v>
      </c>
      <c r="O721" t="s">
        <v>121</v>
      </c>
      <c r="P721" s="6">
        <v>96950</v>
      </c>
      <c r="Q721" t="s">
        <v>122</v>
      </c>
      <c r="S721" s="8">
        <v>16703221234</v>
      </c>
      <c r="T721">
        <v>781</v>
      </c>
      <c r="U721" t="s">
        <v>2609</v>
      </c>
      <c r="V721">
        <v>721110</v>
      </c>
      <c r="W721" t="s">
        <v>124</v>
      </c>
      <c r="Y721" t="s">
        <v>2610</v>
      </c>
      <c r="Z721" t="s">
        <v>2611</v>
      </c>
      <c r="AA721" t="s">
        <v>2612</v>
      </c>
      <c r="AB721" t="s">
        <v>2613</v>
      </c>
      <c r="AC721" t="s">
        <v>3899</v>
      </c>
      <c r="AE721" t="s">
        <v>136</v>
      </c>
      <c r="AF721" t="s">
        <v>121</v>
      </c>
      <c r="AG721" s="6">
        <v>96950</v>
      </c>
      <c r="AH721" t="s">
        <v>122</v>
      </c>
      <c r="AJ721" s="8">
        <v>16703221234</v>
      </c>
      <c r="AK721">
        <v>781</v>
      </c>
      <c r="AL721" t="s">
        <v>2614</v>
      </c>
      <c r="BE721" t="str">
        <f>"35-3011.00"</f>
        <v>35-3011.00</v>
      </c>
      <c r="BF721" t="s">
        <v>3842</v>
      </c>
      <c r="BG721" t="s">
        <v>14410</v>
      </c>
      <c r="BH721" t="s">
        <v>4447</v>
      </c>
      <c r="BI721">
        <v>1</v>
      </c>
      <c r="BK721" s="1">
        <v>45658</v>
      </c>
      <c r="BL721" s="1">
        <v>46022</v>
      </c>
      <c r="BO721">
        <v>40</v>
      </c>
      <c r="BP721">
        <v>8</v>
      </c>
      <c r="BQ721">
        <v>8</v>
      </c>
      <c r="BR721">
        <v>0</v>
      </c>
      <c r="BS721">
        <v>8</v>
      </c>
      <c r="BT721">
        <v>0</v>
      </c>
      <c r="BU721">
        <v>8</v>
      </c>
      <c r="BV721">
        <v>8</v>
      </c>
      <c r="BW721" t="str">
        <f>"11:00 AM"</f>
        <v>11:00 AM</v>
      </c>
      <c r="BX721" t="str">
        <f>"7:00 PM"</f>
        <v>7:00 PM</v>
      </c>
      <c r="BY721" t="s">
        <v>133</v>
      </c>
      <c r="BZ721">
        <v>0</v>
      </c>
      <c r="CA721">
        <v>12</v>
      </c>
      <c r="CB721" t="s">
        <v>117</v>
      </c>
      <c r="CD721" t="s">
        <v>14411</v>
      </c>
      <c r="CE721" t="s">
        <v>3899</v>
      </c>
      <c r="CG721" t="s">
        <v>136</v>
      </c>
      <c r="CH721" t="s">
        <v>121</v>
      </c>
      <c r="CI721" s="6">
        <v>96950</v>
      </c>
      <c r="CJ721" s="10">
        <v>8.15</v>
      </c>
      <c r="CK721" s="10">
        <v>8.15</v>
      </c>
      <c r="CL721" s="10">
        <v>12.23</v>
      </c>
      <c r="CM721" s="10">
        <v>12.23</v>
      </c>
      <c r="CN721" t="s">
        <v>137</v>
      </c>
      <c r="CO721" t="s">
        <v>6534</v>
      </c>
      <c r="CP721" t="s">
        <v>138</v>
      </c>
      <c r="CR721" t="s">
        <v>117</v>
      </c>
      <c r="CS721" t="s">
        <v>139</v>
      </c>
      <c r="CT721" t="s">
        <v>140</v>
      </c>
      <c r="CU721" t="s">
        <v>139</v>
      </c>
      <c r="CV721" t="s">
        <v>140</v>
      </c>
      <c r="CW721" t="s">
        <v>139</v>
      </c>
      <c r="CX721" t="s">
        <v>140</v>
      </c>
      <c r="CY721" t="s">
        <v>6535</v>
      </c>
      <c r="CZ721" s="8">
        <v>16703221234</v>
      </c>
      <c r="DA721" t="s">
        <v>2614</v>
      </c>
      <c r="DB721" t="s">
        <v>140</v>
      </c>
      <c r="DC721" t="s">
        <v>139</v>
      </c>
      <c r="DD721" t="s">
        <v>117</v>
      </c>
    </row>
    <row r="722" spans="1:114" ht="15" customHeight="1" x14ac:dyDescent="0.35">
      <c r="A722" t="s">
        <v>3051</v>
      </c>
      <c r="B722" t="s">
        <v>166</v>
      </c>
      <c r="C722" s="1">
        <v>45506</v>
      </c>
      <c r="D722" s="1">
        <v>45611</v>
      </c>
      <c r="E722" t="s">
        <v>211</v>
      </c>
      <c r="G722" t="s">
        <v>117</v>
      </c>
      <c r="H722" t="s">
        <v>117</v>
      </c>
      <c r="I722" t="s">
        <v>117</v>
      </c>
      <c r="J722" t="s">
        <v>3052</v>
      </c>
      <c r="K722" t="s">
        <v>3053</v>
      </c>
      <c r="L722" t="s">
        <v>3054</v>
      </c>
      <c r="M722" t="s">
        <v>3055</v>
      </c>
      <c r="N722" t="s">
        <v>120</v>
      </c>
      <c r="O722" t="s">
        <v>121</v>
      </c>
      <c r="P722" s="6">
        <v>96950</v>
      </c>
      <c r="Q722" t="s">
        <v>122</v>
      </c>
      <c r="S722" s="8">
        <v>16702872161</v>
      </c>
      <c r="U722" t="s">
        <v>3056</v>
      </c>
      <c r="V722">
        <v>561612</v>
      </c>
      <c r="W722" t="s">
        <v>124</v>
      </c>
      <c r="Y722" t="s">
        <v>3057</v>
      </c>
      <c r="Z722" t="s">
        <v>3058</v>
      </c>
      <c r="AB722" t="s">
        <v>270</v>
      </c>
      <c r="AC722" t="s">
        <v>3059</v>
      </c>
      <c r="AD722" t="s">
        <v>3060</v>
      </c>
      <c r="AE722" t="s">
        <v>120</v>
      </c>
      <c r="AF722" t="s">
        <v>121</v>
      </c>
      <c r="AG722" s="6">
        <v>96950</v>
      </c>
      <c r="AH722" t="s">
        <v>122</v>
      </c>
      <c r="AJ722" s="8">
        <v>16702872161</v>
      </c>
      <c r="AL722" t="s">
        <v>3061</v>
      </c>
      <c r="BE722" t="str">
        <f>"33-9032.00"</f>
        <v>33-9032.00</v>
      </c>
      <c r="BF722" t="s">
        <v>1777</v>
      </c>
      <c r="BG722" t="s">
        <v>3062</v>
      </c>
      <c r="BH722" t="s">
        <v>3063</v>
      </c>
      <c r="BI722">
        <v>10</v>
      </c>
      <c r="BK722" s="1">
        <v>45566</v>
      </c>
      <c r="BL722" s="1">
        <v>45930</v>
      </c>
      <c r="BO722">
        <v>35</v>
      </c>
      <c r="BP722">
        <v>0</v>
      </c>
      <c r="BQ722">
        <v>7</v>
      </c>
      <c r="BR722">
        <v>7</v>
      </c>
      <c r="BS722">
        <v>7</v>
      </c>
      <c r="BT722">
        <v>7</v>
      </c>
      <c r="BU722">
        <v>7</v>
      </c>
      <c r="BV722">
        <v>0</v>
      </c>
      <c r="BW722" t="str">
        <f>"6:00 PM"</f>
        <v>6:00 PM</v>
      </c>
      <c r="BX722" t="str">
        <f>"1:00 AM"</f>
        <v>1:00 AM</v>
      </c>
      <c r="BY722" t="s">
        <v>159</v>
      </c>
      <c r="BZ722">
        <v>0</v>
      </c>
      <c r="CA722">
        <v>12</v>
      </c>
      <c r="CB722" t="s">
        <v>117</v>
      </c>
      <c r="CD722" t="s">
        <v>3064</v>
      </c>
      <c r="CE722" t="s">
        <v>3054</v>
      </c>
      <c r="CF722" t="s">
        <v>3060</v>
      </c>
      <c r="CG722" t="s">
        <v>120</v>
      </c>
      <c r="CH722" t="s">
        <v>121</v>
      </c>
      <c r="CI722" s="6">
        <v>96950</v>
      </c>
      <c r="CJ722" s="10">
        <v>7.96</v>
      </c>
      <c r="CK722" s="10">
        <v>7.96</v>
      </c>
      <c r="CL722" s="10">
        <v>11.94</v>
      </c>
      <c r="CM722" s="10">
        <v>11.94</v>
      </c>
      <c r="CN722" t="s">
        <v>137</v>
      </c>
      <c r="CO722" t="s">
        <v>164</v>
      </c>
      <c r="CP722" t="s">
        <v>138</v>
      </c>
      <c r="CR722" t="s">
        <v>117</v>
      </c>
      <c r="CS722" t="s">
        <v>139</v>
      </c>
      <c r="CT722" t="s">
        <v>140</v>
      </c>
      <c r="CU722" t="s">
        <v>139</v>
      </c>
      <c r="CV722" t="s">
        <v>140</v>
      </c>
      <c r="CW722" t="s">
        <v>139</v>
      </c>
      <c r="CX722" t="s">
        <v>140</v>
      </c>
      <c r="CY722" t="s">
        <v>1107</v>
      </c>
      <c r="CZ722" s="8">
        <v>16702872161</v>
      </c>
      <c r="DA722" t="s">
        <v>3061</v>
      </c>
      <c r="DB722" t="s">
        <v>164</v>
      </c>
      <c r="DC722" t="s">
        <v>139</v>
      </c>
      <c r="DD722" t="s">
        <v>117</v>
      </c>
      <c r="DE722" t="s">
        <v>3065</v>
      </c>
      <c r="DF722" t="s">
        <v>3058</v>
      </c>
      <c r="DH722" t="s">
        <v>3056</v>
      </c>
      <c r="DI722" t="s">
        <v>3066</v>
      </c>
      <c r="DJ722" t="s">
        <v>3061</v>
      </c>
    </row>
    <row r="723" spans="1:114" ht="15" customHeight="1" x14ac:dyDescent="0.35">
      <c r="A723" t="s">
        <v>3090</v>
      </c>
      <c r="B723" t="s">
        <v>166</v>
      </c>
      <c r="C723" s="1">
        <v>45506</v>
      </c>
      <c r="D723" s="1">
        <v>45611</v>
      </c>
      <c r="E723" t="s">
        <v>211</v>
      </c>
      <c r="G723" t="s">
        <v>117</v>
      </c>
      <c r="H723" t="s">
        <v>117</v>
      </c>
      <c r="I723" t="s">
        <v>117</v>
      </c>
      <c r="J723" t="s">
        <v>3052</v>
      </c>
      <c r="K723" t="s">
        <v>3053</v>
      </c>
      <c r="L723" t="s">
        <v>3054</v>
      </c>
      <c r="M723" t="s">
        <v>3055</v>
      </c>
      <c r="N723" t="s">
        <v>120</v>
      </c>
      <c r="O723" t="s">
        <v>121</v>
      </c>
      <c r="P723" s="6">
        <v>96950</v>
      </c>
      <c r="Q723" t="s">
        <v>122</v>
      </c>
      <c r="S723" s="8">
        <v>16702872161</v>
      </c>
      <c r="U723" t="s">
        <v>3056</v>
      </c>
      <c r="V723">
        <v>561612</v>
      </c>
      <c r="W723" t="s">
        <v>124</v>
      </c>
      <c r="Y723" t="s">
        <v>3057</v>
      </c>
      <c r="Z723" t="s">
        <v>3058</v>
      </c>
      <c r="AB723" t="s">
        <v>270</v>
      </c>
      <c r="AC723" t="s">
        <v>3059</v>
      </c>
      <c r="AD723" t="s">
        <v>3060</v>
      </c>
      <c r="AE723" t="s">
        <v>120</v>
      </c>
      <c r="AF723" t="s">
        <v>121</v>
      </c>
      <c r="AG723" s="6">
        <v>96950</v>
      </c>
      <c r="AH723" t="s">
        <v>122</v>
      </c>
      <c r="AJ723" s="8">
        <v>16702872161</v>
      </c>
      <c r="AL723" t="s">
        <v>3061</v>
      </c>
      <c r="BE723" t="str">
        <f>"33-9032.00"</f>
        <v>33-9032.00</v>
      </c>
      <c r="BF723" t="s">
        <v>1777</v>
      </c>
      <c r="BG723" t="s">
        <v>3062</v>
      </c>
      <c r="BH723" t="s">
        <v>3063</v>
      </c>
      <c r="BI723">
        <v>5</v>
      </c>
      <c r="BK723" s="1">
        <v>45566</v>
      </c>
      <c r="BL723" s="1">
        <v>45930</v>
      </c>
      <c r="BO723">
        <v>35</v>
      </c>
      <c r="BP723">
        <v>0</v>
      </c>
      <c r="BQ723">
        <v>7</v>
      </c>
      <c r="BR723">
        <v>7</v>
      </c>
      <c r="BS723">
        <v>7</v>
      </c>
      <c r="BT723">
        <v>7</v>
      </c>
      <c r="BU723">
        <v>7</v>
      </c>
      <c r="BV723">
        <v>0</v>
      </c>
      <c r="BW723" t="str">
        <f>"6:00 PM"</f>
        <v>6:00 PM</v>
      </c>
      <c r="BX723" t="str">
        <f>"1:00 AM"</f>
        <v>1:00 AM</v>
      </c>
      <c r="BY723" t="s">
        <v>159</v>
      </c>
      <c r="BZ723">
        <v>0</v>
      </c>
      <c r="CA723">
        <v>12</v>
      </c>
      <c r="CB723" t="s">
        <v>117</v>
      </c>
      <c r="CD723" t="s">
        <v>3064</v>
      </c>
      <c r="CE723" t="s">
        <v>3054</v>
      </c>
      <c r="CF723" t="s">
        <v>3060</v>
      </c>
      <c r="CG723" t="s">
        <v>120</v>
      </c>
      <c r="CH723" t="s">
        <v>121</v>
      </c>
      <c r="CI723" s="6">
        <v>96950</v>
      </c>
      <c r="CJ723" s="10">
        <v>7.96</v>
      </c>
      <c r="CK723" s="10">
        <v>7.96</v>
      </c>
      <c r="CL723" s="10">
        <v>11.94</v>
      </c>
      <c r="CM723" s="10">
        <v>11.94</v>
      </c>
      <c r="CN723" t="s">
        <v>137</v>
      </c>
      <c r="CO723">
        <v>0</v>
      </c>
      <c r="CP723" t="s">
        <v>138</v>
      </c>
      <c r="CR723" t="s">
        <v>117</v>
      </c>
      <c r="CS723" t="s">
        <v>139</v>
      </c>
      <c r="CT723" t="s">
        <v>140</v>
      </c>
      <c r="CU723" t="s">
        <v>139</v>
      </c>
      <c r="CV723" t="s">
        <v>140</v>
      </c>
      <c r="CW723" t="s">
        <v>139</v>
      </c>
      <c r="CX723" t="s">
        <v>140</v>
      </c>
      <c r="CY723" t="s">
        <v>1107</v>
      </c>
      <c r="CZ723" s="8">
        <v>16702872161</v>
      </c>
      <c r="DA723" t="s">
        <v>3061</v>
      </c>
      <c r="DB723" t="s">
        <v>140</v>
      </c>
      <c r="DC723" t="s">
        <v>139</v>
      </c>
      <c r="DD723" t="s">
        <v>117</v>
      </c>
      <c r="DE723" t="s">
        <v>3057</v>
      </c>
      <c r="DF723" t="s">
        <v>3058</v>
      </c>
      <c r="DH723" t="s">
        <v>3056</v>
      </c>
      <c r="DI723" t="s">
        <v>3066</v>
      </c>
      <c r="DJ723" t="s">
        <v>3061</v>
      </c>
    </row>
    <row r="724" spans="1:114" ht="15" customHeight="1" x14ac:dyDescent="0.35">
      <c r="A724" t="s">
        <v>8823</v>
      </c>
      <c r="B724" t="s">
        <v>166</v>
      </c>
      <c r="C724" s="1">
        <v>45506</v>
      </c>
      <c r="D724" s="1">
        <v>45611</v>
      </c>
      <c r="E724" t="s">
        <v>211</v>
      </c>
      <c r="G724" t="s">
        <v>117</v>
      </c>
      <c r="H724" t="s">
        <v>117</v>
      </c>
      <c r="I724" t="s">
        <v>117</v>
      </c>
      <c r="J724" t="s">
        <v>8824</v>
      </c>
      <c r="K724" t="s">
        <v>8825</v>
      </c>
      <c r="L724" t="s">
        <v>5631</v>
      </c>
      <c r="M724" t="s">
        <v>8826</v>
      </c>
      <c r="N724" t="s">
        <v>120</v>
      </c>
      <c r="O724" t="s">
        <v>121</v>
      </c>
      <c r="P724" s="6">
        <v>96950</v>
      </c>
      <c r="Q724" t="s">
        <v>122</v>
      </c>
      <c r="S724" s="8">
        <v>16702882902</v>
      </c>
      <c r="U724" t="s">
        <v>5915</v>
      </c>
      <c r="V724">
        <v>72232</v>
      </c>
      <c r="W724" t="s">
        <v>124</v>
      </c>
      <c r="Y724" t="s">
        <v>5916</v>
      </c>
      <c r="Z724" t="s">
        <v>2582</v>
      </c>
      <c r="AA724" t="s">
        <v>8827</v>
      </c>
      <c r="AB724" t="s">
        <v>128</v>
      </c>
      <c r="AC724" t="s">
        <v>5631</v>
      </c>
      <c r="AD724" t="s">
        <v>8826</v>
      </c>
      <c r="AE724" t="s">
        <v>136</v>
      </c>
      <c r="AF724" t="s">
        <v>121</v>
      </c>
      <c r="AG724" s="6">
        <v>96950</v>
      </c>
      <c r="AH724" t="s">
        <v>122</v>
      </c>
      <c r="AJ724" s="8">
        <v>16702850138</v>
      </c>
      <c r="AL724" t="s">
        <v>5917</v>
      </c>
      <c r="BE724" t="str">
        <f>"37-2011.00"</f>
        <v>37-2011.00</v>
      </c>
      <c r="BF724" t="s">
        <v>701</v>
      </c>
      <c r="BG724" t="s">
        <v>8828</v>
      </c>
      <c r="BH724" t="s">
        <v>2114</v>
      </c>
      <c r="BI724">
        <v>5</v>
      </c>
      <c r="BK724" s="1">
        <v>45566</v>
      </c>
      <c r="BL724" s="1">
        <v>45930</v>
      </c>
      <c r="BO724">
        <v>35</v>
      </c>
      <c r="BP724">
        <v>0</v>
      </c>
      <c r="BQ724">
        <v>7</v>
      </c>
      <c r="BR724">
        <v>7</v>
      </c>
      <c r="BS724">
        <v>7</v>
      </c>
      <c r="BT724">
        <v>7</v>
      </c>
      <c r="BU724">
        <v>7</v>
      </c>
      <c r="BV724">
        <v>0</v>
      </c>
      <c r="BW724" t="str">
        <f>"7:00 AM"</f>
        <v>7:00 AM</v>
      </c>
      <c r="BX724" t="str">
        <f>"3:00 PM"</f>
        <v>3:00 PM</v>
      </c>
      <c r="BY724" t="s">
        <v>133</v>
      </c>
      <c r="BZ724">
        <v>0</v>
      </c>
      <c r="CA724">
        <v>6</v>
      </c>
      <c r="CB724" t="s">
        <v>117</v>
      </c>
      <c r="CD724" s="2" t="s">
        <v>8829</v>
      </c>
      <c r="CE724" t="s">
        <v>5631</v>
      </c>
      <c r="CF724" t="s">
        <v>8830</v>
      </c>
      <c r="CG724" t="s">
        <v>136</v>
      </c>
      <c r="CH724" t="s">
        <v>121</v>
      </c>
      <c r="CI724" s="6">
        <v>96950</v>
      </c>
      <c r="CJ724" s="10">
        <v>8.2899999999999991</v>
      </c>
      <c r="CK724" s="10">
        <v>8.2899999999999991</v>
      </c>
      <c r="CL724" s="10">
        <v>12.44</v>
      </c>
      <c r="CM724" s="10">
        <v>12.44</v>
      </c>
      <c r="CN724" t="s">
        <v>137</v>
      </c>
      <c r="CP724" t="s">
        <v>138</v>
      </c>
      <c r="CR724" t="s">
        <v>117</v>
      </c>
      <c r="CS724" t="s">
        <v>139</v>
      </c>
      <c r="CT724" t="s">
        <v>140</v>
      </c>
      <c r="CU724" t="s">
        <v>139</v>
      </c>
      <c r="CV724" t="s">
        <v>140</v>
      </c>
      <c r="CW724" t="s">
        <v>139</v>
      </c>
      <c r="CX724" t="s">
        <v>140</v>
      </c>
      <c r="CY724" t="s">
        <v>8831</v>
      </c>
      <c r="CZ724" s="8">
        <v>16702850138</v>
      </c>
      <c r="DA724" t="s">
        <v>5917</v>
      </c>
      <c r="DB724" t="s">
        <v>140</v>
      </c>
      <c r="DC724" t="s">
        <v>139</v>
      </c>
      <c r="DD724" t="s">
        <v>117</v>
      </c>
    </row>
    <row r="725" spans="1:114" ht="15" customHeight="1" x14ac:dyDescent="0.35">
      <c r="A725" t="s">
        <v>15803</v>
      </c>
      <c r="B725" t="s">
        <v>166</v>
      </c>
      <c r="C725" s="1">
        <v>45522</v>
      </c>
      <c r="D725" s="1">
        <v>45611</v>
      </c>
      <c r="E725" t="s">
        <v>116</v>
      </c>
      <c r="F725" s="1">
        <v>45656</v>
      </c>
      <c r="G725" t="s">
        <v>139</v>
      </c>
      <c r="H725" t="s">
        <v>117</v>
      </c>
      <c r="I725" t="s">
        <v>117</v>
      </c>
      <c r="J725" t="s">
        <v>1611</v>
      </c>
      <c r="K725" t="s">
        <v>1612</v>
      </c>
      <c r="L725" t="s">
        <v>1616</v>
      </c>
      <c r="M725" t="s">
        <v>11076</v>
      </c>
      <c r="N725" t="s">
        <v>120</v>
      </c>
      <c r="O725" t="s">
        <v>121</v>
      </c>
      <c r="P725" s="6">
        <v>96950</v>
      </c>
      <c r="Q725" t="s">
        <v>122</v>
      </c>
      <c r="S725" s="8">
        <v>16702357354</v>
      </c>
      <c r="U725" t="s">
        <v>1615</v>
      </c>
      <c r="V725">
        <v>81231</v>
      </c>
      <c r="W725" t="s">
        <v>124</v>
      </c>
      <c r="Y725" t="s">
        <v>1426</v>
      </c>
      <c r="Z725" t="s">
        <v>1427</v>
      </c>
      <c r="AB725" t="s">
        <v>128</v>
      </c>
      <c r="AC725" t="s">
        <v>1616</v>
      </c>
      <c r="AD725" t="s">
        <v>11076</v>
      </c>
      <c r="AE725" t="s">
        <v>120</v>
      </c>
      <c r="AF725" t="s">
        <v>121</v>
      </c>
      <c r="AG725" s="6">
        <v>96950</v>
      </c>
      <c r="AH725" t="s">
        <v>122</v>
      </c>
      <c r="AJ725" s="8">
        <v>16702357354</v>
      </c>
      <c r="AL725" t="s">
        <v>1617</v>
      </c>
      <c r="BE725" t="str">
        <f>"53-3033.00"</f>
        <v>53-3033.00</v>
      </c>
      <c r="BF725" t="s">
        <v>387</v>
      </c>
      <c r="BG725" t="s">
        <v>15804</v>
      </c>
      <c r="BH725" t="s">
        <v>15805</v>
      </c>
      <c r="BI725">
        <v>4</v>
      </c>
      <c r="BK725" s="1">
        <v>45658</v>
      </c>
      <c r="BL725" s="1">
        <v>46752</v>
      </c>
      <c r="BO725">
        <v>36</v>
      </c>
      <c r="BP725">
        <v>0</v>
      </c>
      <c r="BQ725">
        <v>6</v>
      </c>
      <c r="BR725">
        <v>6</v>
      </c>
      <c r="BS725">
        <v>6</v>
      </c>
      <c r="BT725">
        <v>6</v>
      </c>
      <c r="BU725">
        <v>6</v>
      </c>
      <c r="BV725">
        <v>6</v>
      </c>
      <c r="BW725" t="str">
        <f>"9:00 AM"</f>
        <v>9:00 AM</v>
      </c>
      <c r="BX725" t="str">
        <f>"4:00 PM"</f>
        <v>4:00 PM</v>
      </c>
      <c r="BY725" t="s">
        <v>159</v>
      </c>
      <c r="BZ725">
        <v>0</v>
      </c>
      <c r="CA725">
        <v>12</v>
      </c>
      <c r="CB725" t="s">
        <v>117</v>
      </c>
      <c r="CD725" t="s">
        <v>15806</v>
      </c>
      <c r="CE725" t="s">
        <v>1616</v>
      </c>
      <c r="CF725" t="s">
        <v>11076</v>
      </c>
      <c r="CG725" t="s">
        <v>120</v>
      </c>
      <c r="CH725" t="s">
        <v>121</v>
      </c>
      <c r="CI725" s="6">
        <v>96950</v>
      </c>
      <c r="CJ725" s="10">
        <v>8.15</v>
      </c>
      <c r="CK725" s="10">
        <v>8.15</v>
      </c>
      <c r="CL725" s="10">
        <v>0</v>
      </c>
      <c r="CM725" s="10">
        <v>0</v>
      </c>
      <c r="CN725" t="s">
        <v>137</v>
      </c>
      <c r="CO725" t="s">
        <v>140</v>
      </c>
      <c r="CP725" t="s">
        <v>138</v>
      </c>
      <c r="CR725" t="s">
        <v>117</v>
      </c>
      <c r="CS725" t="s">
        <v>139</v>
      </c>
      <c r="CT725" t="s">
        <v>140</v>
      </c>
      <c r="CU725" t="s">
        <v>140</v>
      </c>
      <c r="CV725" t="s">
        <v>140</v>
      </c>
      <c r="CW725" t="s">
        <v>139</v>
      </c>
      <c r="CX725" t="s">
        <v>140</v>
      </c>
      <c r="CY725" t="s">
        <v>140</v>
      </c>
      <c r="CZ725" s="8">
        <v>16702357354</v>
      </c>
      <c r="DA725" t="s">
        <v>1617</v>
      </c>
      <c r="DB725" t="s">
        <v>140</v>
      </c>
      <c r="DC725" t="s">
        <v>139</v>
      </c>
      <c r="DD725" t="s">
        <v>117</v>
      </c>
      <c r="DE725" t="s">
        <v>1622</v>
      </c>
      <c r="DF725" t="s">
        <v>1623</v>
      </c>
      <c r="DG725" t="s">
        <v>535</v>
      </c>
      <c r="DH725" t="s">
        <v>1615</v>
      </c>
      <c r="DI725" t="s">
        <v>1611</v>
      </c>
      <c r="DJ725" t="s">
        <v>1617</v>
      </c>
    </row>
    <row r="726" spans="1:114" ht="15" customHeight="1" x14ac:dyDescent="0.35">
      <c r="A726" t="s">
        <v>3745</v>
      </c>
      <c r="B726" t="s">
        <v>166</v>
      </c>
      <c r="C726" s="1">
        <v>45525</v>
      </c>
      <c r="D726" s="1">
        <v>45611</v>
      </c>
      <c r="E726" t="s">
        <v>116</v>
      </c>
      <c r="F726" s="1">
        <v>45595</v>
      </c>
      <c r="G726" t="s">
        <v>117</v>
      </c>
      <c r="H726" t="s">
        <v>117</v>
      </c>
      <c r="I726" t="s">
        <v>117</v>
      </c>
      <c r="J726" t="s">
        <v>1180</v>
      </c>
      <c r="K726" t="s">
        <v>3746</v>
      </c>
      <c r="L726" t="s">
        <v>1182</v>
      </c>
      <c r="M726" t="s">
        <v>1183</v>
      </c>
      <c r="N726" t="s">
        <v>136</v>
      </c>
      <c r="O726" t="s">
        <v>121</v>
      </c>
      <c r="P726" s="6">
        <v>96950</v>
      </c>
      <c r="Q726" t="s">
        <v>122</v>
      </c>
      <c r="R726" t="s">
        <v>1187</v>
      </c>
      <c r="S726" s="8">
        <v>16702352020</v>
      </c>
      <c r="U726" t="s">
        <v>1184</v>
      </c>
      <c r="V726">
        <v>312112</v>
      </c>
      <c r="W726" t="s">
        <v>124</v>
      </c>
      <c r="Y726" t="s">
        <v>1185</v>
      </c>
      <c r="Z726" t="s">
        <v>1186</v>
      </c>
      <c r="AB726" t="s">
        <v>205</v>
      </c>
      <c r="AC726" t="s">
        <v>3747</v>
      </c>
      <c r="AD726" t="s">
        <v>1183</v>
      </c>
      <c r="AE726" t="s">
        <v>136</v>
      </c>
      <c r="AF726" t="s">
        <v>121</v>
      </c>
      <c r="AG726" s="6">
        <v>96950</v>
      </c>
      <c r="AH726" t="s">
        <v>122</v>
      </c>
      <c r="AI726" t="s">
        <v>1187</v>
      </c>
      <c r="AJ726" s="8">
        <v>16702352020</v>
      </c>
      <c r="AL726" t="s">
        <v>2882</v>
      </c>
      <c r="BE726" t="str">
        <f>"41-1011.00"</f>
        <v>41-1011.00</v>
      </c>
      <c r="BF726" t="s">
        <v>1340</v>
      </c>
      <c r="BG726" t="s">
        <v>3748</v>
      </c>
      <c r="BH726" t="s">
        <v>3749</v>
      </c>
      <c r="BI726">
        <v>1</v>
      </c>
      <c r="BK726" s="1">
        <v>45597</v>
      </c>
      <c r="BL726" s="1">
        <v>45961</v>
      </c>
      <c r="BO726">
        <v>35</v>
      </c>
      <c r="BP726">
        <v>0</v>
      </c>
      <c r="BQ726">
        <v>6</v>
      </c>
      <c r="BR726">
        <v>6</v>
      </c>
      <c r="BS726">
        <v>6</v>
      </c>
      <c r="BT726">
        <v>5</v>
      </c>
      <c r="BU726">
        <v>6</v>
      </c>
      <c r="BV726">
        <v>6</v>
      </c>
      <c r="BW726" t="str">
        <f>"8:00 AM"</f>
        <v>8:00 AM</v>
      </c>
      <c r="BX726" t="str">
        <f>"4:00 PM"</f>
        <v>4:00 PM</v>
      </c>
      <c r="BY726" t="s">
        <v>133</v>
      </c>
      <c r="BZ726">
        <v>0</v>
      </c>
      <c r="CA726">
        <v>12</v>
      </c>
      <c r="CB726" t="s">
        <v>139</v>
      </c>
      <c r="CC726">
        <v>15</v>
      </c>
      <c r="CD726" t="s">
        <v>3750</v>
      </c>
      <c r="CE726" t="s">
        <v>1182</v>
      </c>
      <c r="CF726" t="s">
        <v>1183</v>
      </c>
      <c r="CG726" t="s">
        <v>136</v>
      </c>
      <c r="CH726" t="s">
        <v>121</v>
      </c>
      <c r="CI726" s="6">
        <v>96950</v>
      </c>
      <c r="CJ726" s="10">
        <v>11.35</v>
      </c>
      <c r="CK726" s="10">
        <v>11.35</v>
      </c>
      <c r="CL726" s="10">
        <v>17.03</v>
      </c>
      <c r="CM726" s="10">
        <v>17.03</v>
      </c>
      <c r="CN726" t="s">
        <v>137</v>
      </c>
      <c r="CO726" t="s">
        <v>1187</v>
      </c>
      <c r="CP726" t="s">
        <v>138</v>
      </c>
      <c r="CR726" t="s">
        <v>117</v>
      </c>
      <c r="CS726" t="s">
        <v>139</v>
      </c>
      <c r="CT726" t="s">
        <v>140</v>
      </c>
      <c r="CU726" t="s">
        <v>139</v>
      </c>
      <c r="CV726" t="s">
        <v>140</v>
      </c>
      <c r="CW726" t="s">
        <v>139</v>
      </c>
      <c r="CX726" t="s">
        <v>140</v>
      </c>
      <c r="CY726" t="s">
        <v>3751</v>
      </c>
      <c r="CZ726" s="8">
        <v>16702352020</v>
      </c>
      <c r="DA726" t="s">
        <v>2882</v>
      </c>
      <c r="DB726" t="s">
        <v>140</v>
      </c>
      <c r="DC726" t="s">
        <v>139</v>
      </c>
      <c r="DD726" t="s">
        <v>117</v>
      </c>
    </row>
    <row r="727" spans="1:114" ht="15" customHeight="1" x14ac:dyDescent="0.35">
      <c r="A727" t="s">
        <v>3353</v>
      </c>
      <c r="B727" t="s">
        <v>166</v>
      </c>
      <c r="C727" s="1">
        <v>45526</v>
      </c>
      <c r="D727" s="1">
        <v>45611</v>
      </c>
      <c r="E727" t="s">
        <v>116</v>
      </c>
      <c r="F727" s="1">
        <v>45564</v>
      </c>
      <c r="G727" t="s">
        <v>117</v>
      </c>
      <c r="H727" t="s">
        <v>117</v>
      </c>
      <c r="I727" t="s">
        <v>117</v>
      </c>
      <c r="J727" t="s">
        <v>3354</v>
      </c>
      <c r="K727" t="s">
        <v>3355</v>
      </c>
      <c r="L727" t="s">
        <v>3356</v>
      </c>
      <c r="M727" t="s">
        <v>3357</v>
      </c>
      <c r="N727" t="s">
        <v>136</v>
      </c>
      <c r="O727" t="s">
        <v>121</v>
      </c>
      <c r="P727" s="6">
        <v>96950</v>
      </c>
      <c r="Q727" t="s">
        <v>122</v>
      </c>
      <c r="S727" s="8">
        <v>16702358000</v>
      </c>
      <c r="U727" t="s">
        <v>3358</v>
      </c>
      <c r="V727">
        <v>812199</v>
      </c>
      <c r="W727" t="s">
        <v>124</v>
      </c>
      <c r="Y727" t="s">
        <v>2999</v>
      </c>
      <c r="Z727" t="s">
        <v>3359</v>
      </c>
      <c r="AB727" t="s">
        <v>1160</v>
      </c>
      <c r="AC727" t="s">
        <v>3356</v>
      </c>
      <c r="AD727" t="s">
        <v>3357</v>
      </c>
      <c r="AE727" t="s">
        <v>136</v>
      </c>
      <c r="AF727" t="s">
        <v>121</v>
      </c>
      <c r="AG727" s="6">
        <v>96950</v>
      </c>
      <c r="AH727" t="s">
        <v>122</v>
      </c>
      <c r="AJ727" s="8">
        <v>16702358000</v>
      </c>
      <c r="AL727" t="s">
        <v>3360</v>
      </c>
      <c r="BE727" t="str">
        <f>"31-9011.00"</f>
        <v>31-9011.00</v>
      </c>
      <c r="BF727" t="s">
        <v>225</v>
      </c>
      <c r="BG727" t="s">
        <v>3361</v>
      </c>
      <c r="BH727" t="s">
        <v>3362</v>
      </c>
      <c r="BI727">
        <v>5</v>
      </c>
      <c r="BK727" s="1">
        <v>45566</v>
      </c>
      <c r="BL727" s="1">
        <v>45930</v>
      </c>
      <c r="BO727">
        <v>35</v>
      </c>
      <c r="BP727">
        <v>7</v>
      </c>
      <c r="BQ727">
        <v>0</v>
      </c>
      <c r="BR727">
        <v>0</v>
      </c>
      <c r="BS727">
        <v>7</v>
      </c>
      <c r="BT727">
        <v>7</v>
      </c>
      <c r="BU727">
        <v>7</v>
      </c>
      <c r="BV727">
        <v>7</v>
      </c>
      <c r="BW727" t="str">
        <f>"11:00 AM"</f>
        <v>11:00 AM</v>
      </c>
      <c r="BX727" t="str">
        <f>"6:00 PM"</f>
        <v>6:00 PM</v>
      </c>
      <c r="BY727" t="s">
        <v>159</v>
      </c>
      <c r="BZ727">
        <v>0</v>
      </c>
      <c r="CA727">
        <v>24</v>
      </c>
      <c r="CB727" t="s">
        <v>117</v>
      </c>
      <c r="CD727" s="2" t="s">
        <v>3363</v>
      </c>
      <c r="CE727" t="s">
        <v>3356</v>
      </c>
      <c r="CF727" t="s">
        <v>3357</v>
      </c>
      <c r="CG727" t="s">
        <v>136</v>
      </c>
      <c r="CH727" t="s">
        <v>121</v>
      </c>
      <c r="CI727" s="6">
        <v>96950</v>
      </c>
      <c r="CJ727" s="10">
        <v>12.37</v>
      </c>
      <c r="CK727" s="10">
        <v>12.37</v>
      </c>
      <c r="CL727" s="10">
        <v>18.559999999999999</v>
      </c>
      <c r="CM727" s="10">
        <v>18.559999999999999</v>
      </c>
      <c r="CN727" t="s">
        <v>137</v>
      </c>
      <c r="CO727" t="s">
        <v>194</v>
      </c>
      <c r="CP727" t="s">
        <v>138</v>
      </c>
      <c r="CR727" t="s">
        <v>117</v>
      </c>
      <c r="CS727" t="s">
        <v>139</v>
      </c>
      <c r="CT727" t="s">
        <v>140</v>
      </c>
      <c r="CU727" t="s">
        <v>139</v>
      </c>
      <c r="CV727" t="s">
        <v>140</v>
      </c>
      <c r="CW727" t="s">
        <v>139</v>
      </c>
      <c r="CX727" t="s">
        <v>140</v>
      </c>
      <c r="CY727" t="s">
        <v>3023</v>
      </c>
      <c r="CZ727" s="8">
        <v>16702358000</v>
      </c>
      <c r="DA727" t="s">
        <v>3360</v>
      </c>
      <c r="DB727" t="s">
        <v>140</v>
      </c>
      <c r="DC727" t="s">
        <v>139</v>
      </c>
      <c r="DD727" t="s">
        <v>117</v>
      </c>
    </row>
    <row r="728" spans="1:114" ht="15" customHeight="1" x14ac:dyDescent="0.35">
      <c r="A728" t="s">
        <v>14388</v>
      </c>
      <c r="B728" t="s">
        <v>166</v>
      </c>
      <c r="C728" s="1">
        <v>45526</v>
      </c>
      <c r="D728" s="1">
        <v>45611</v>
      </c>
      <c r="E728" t="s">
        <v>116</v>
      </c>
      <c r="F728" s="1">
        <v>45564</v>
      </c>
      <c r="G728" t="s">
        <v>139</v>
      </c>
      <c r="H728" t="s">
        <v>117</v>
      </c>
      <c r="I728" t="s">
        <v>117</v>
      </c>
      <c r="J728" t="s">
        <v>6325</v>
      </c>
      <c r="K728" t="s">
        <v>6326</v>
      </c>
      <c r="L728" t="s">
        <v>3356</v>
      </c>
      <c r="M728" t="s">
        <v>3357</v>
      </c>
      <c r="N728" t="s">
        <v>136</v>
      </c>
      <c r="O728" t="s">
        <v>121</v>
      </c>
      <c r="P728" s="6">
        <v>96950</v>
      </c>
      <c r="Q728" t="s">
        <v>122</v>
      </c>
      <c r="S728" s="8">
        <v>16702358000</v>
      </c>
      <c r="U728" t="s">
        <v>3358</v>
      </c>
      <c r="V728">
        <v>561520</v>
      </c>
      <c r="W728" t="s">
        <v>124</v>
      </c>
      <c r="Y728" t="s">
        <v>2999</v>
      </c>
      <c r="Z728" t="s">
        <v>3359</v>
      </c>
      <c r="AB728" t="s">
        <v>1160</v>
      </c>
      <c r="AC728" t="s">
        <v>3356</v>
      </c>
      <c r="AD728" t="s">
        <v>3357</v>
      </c>
      <c r="AE728" t="s">
        <v>136</v>
      </c>
      <c r="AF728" t="s">
        <v>121</v>
      </c>
      <c r="AG728" s="6">
        <v>96950</v>
      </c>
      <c r="AH728" t="s">
        <v>122</v>
      </c>
      <c r="AJ728" s="8">
        <v>16702358000</v>
      </c>
      <c r="AL728" t="s">
        <v>3360</v>
      </c>
      <c r="BE728" t="str">
        <f>"39-7011.00"</f>
        <v>39-7011.00</v>
      </c>
      <c r="BF728" t="s">
        <v>1985</v>
      </c>
      <c r="BG728" t="s">
        <v>6327</v>
      </c>
      <c r="BH728" t="s">
        <v>3349</v>
      </c>
      <c r="BI728">
        <v>5</v>
      </c>
      <c r="BK728" s="1">
        <v>45566</v>
      </c>
      <c r="BL728" s="1">
        <v>46660</v>
      </c>
      <c r="BO728">
        <v>35</v>
      </c>
      <c r="BP728">
        <v>7</v>
      </c>
      <c r="BQ728">
        <v>0</v>
      </c>
      <c r="BR728">
        <v>0</v>
      </c>
      <c r="BS728">
        <v>7</v>
      </c>
      <c r="BT728">
        <v>7</v>
      </c>
      <c r="BU728">
        <v>7</v>
      </c>
      <c r="BV728">
        <v>7</v>
      </c>
      <c r="BW728" t="str">
        <f>"9:00 AM"</f>
        <v>9:00 AM</v>
      </c>
      <c r="BX728" t="str">
        <f>"5:00 PM"</f>
        <v>5:00 PM</v>
      </c>
      <c r="BY728" t="s">
        <v>159</v>
      </c>
      <c r="BZ728">
        <v>0</v>
      </c>
      <c r="CA728">
        <v>24</v>
      </c>
      <c r="CB728" t="s">
        <v>117</v>
      </c>
      <c r="CD728" s="2" t="s">
        <v>6328</v>
      </c>
      <c r="CE728" t="s">
        <v>3356</v>
      </c>
      <c r="CF728" t="s">
        <v>3357</v>
      </c>
      <c r="CG728" t="s">
        <v>136</v>
      </c>
      <c r="CH728" t="s">
        <v>121</v>
      </c>
      <c r="CI728" s="6">
        <v>96950</v>
      </c>
      <c r="CJ728" s="10">
        <v>10.43</v>
      </c>
      <c r="CK728" s="10">
        <v>10.43</v>
      </c>
      <c r="CL728" s="10">
        <v>15.64</v>
      </c>
      <c r="CM728" s="10">
        <v>15.64</v>
      </c>
      <c r="CN728" t="s">
        <v>137</v>
      </c>
      <c r="CP728" t="s">
        <v>138</v>
      </c>
      <c r="CR728" t="s">
        <v>117</v>
      </c>
      <c r="CS728" t="s">
        <v>139</v>
      </c>
      <c r="CT728" t="s">
        <v>140</v>
      </c>
      <c r="CU728" t="s">
        <v>139</v>
      </c>
      <c r="CV728" t="s">
        <v>140</v>
      </c>
      <c r="CW728" t="s">
        <v>139</v>
      </c>
      <c r="CX728" t="s">
        <v>140</v>
      </c>
      <c r="CY728" t="s">
        <v>3023</v>
      </c>
      <c r="CZ728" s="8">
        <v>16702358000</v>
      </c>
      <c r="DA728" t="s">
        <v>3360</v>
      </c>
      <c r="DB728" t="s">
        <v>140</v>
      </c>
      <c r="DC728" t="s">
        <v>139</v>
      </c>
      <c r="DD728" t="s">
        <v>117</v>
      </c>
    </row>
    <row r="729" spans="1:114" ht="15" customHeight="1" x14ac:dyDescent="0.35">
      <c r="A729" t="s">
        <v>9152</v>
      </c>
      <c r="B729" t="s">
        <v>166</v>
      </c>
      <c r="C729" s="1">
        <v>45526</v>
      </c>
      <c r="D729" s="1">
        <v>45611</v>
      </c>
      <c r="E729" t="s">
        <v>211</v>
      </c>
      <c r="G729" t="s">
        <v>117</v>
      </c>
      <c r="H729" t="s">
        <v>117</v>
      </c>
      <c r="I729" t="s">
        <v>117</v>
      </c>
      <c r="J729" t="s">
        <v>6325</v>
      </c>
      <c r="K729" t="s">
        <v>6326</v>
      </c>
      <c r="L729" t="s">
        <v>3356</v>
      </c>
      <c r="M729" t="s">
        <v>3357</v>
      </c>
      <c r="N729" t="s">
        <v>136</v>
      </c>
      <c r="O729" t="s">
        <v>121</v>
      </c>
      <c r="P729" s="6">
        <v>96950</v>
      </c>
      <c r="Q729" t="s">
        <v>122</v>
      </c>
      <c r="S729" s="8">
        <v>16702358000</v>
      </c>
      <c r="U729" t="s">
        <v>3358</v>
      </c>
      <c r="V729">
        <v>561520</v>
      </c>
      <c r="W729" t="s">
        <v>124</v>
      </c>
      <c r="Y729" t="s">
        <v>2999</v>
      </c>
      <c r="Z729" t="s">
        <v>3359</v>
      </c>
      <c r="AB729" t="s">
        <v>1160</v>
      </c>
      <c r="AC729" t="s">
        <v>3356</v>
      </c>
      <c r="AD729" t="s">
        <v>3357</v>
      </c>
      <c r="AE729" t="s">
        <v>136</v>
      </c>
      <c r="AF729" t="s">
        <v>121</v>
      </c>
      <c r="AG729" s="6">
        <v>96950</v>
      </c>
      <c r="AH729" t="s">
        <v>122</v>
      </c>
      <c r="AJ729" s="8">
        <v>16702358000</v>
      </c>
      <c r="AL729" t="s">
        <v>3360</v>
      </c>
      <c r="BE729" t="str">
        <f>"41-3041.00"</f>
        <v>41-3041.00</v>
      </c>
      <c r="BF729" t="s">
        <v>9153</v>
      </c>
      <c r="BG729" t="s">
        <v>9154</v>
      </c>
      <c r="BH729" t="s">
        <v>9155</v>
      </c>
      <c r="BI729">
        <v>3</v>
      </c>
      <c r="BK729" s="1">
        <v>45566</v>
      </c>
      <c r="BL729" s="1">
        <v>45930</v>
      </c>
      <c r="BO729">
        <v>35</v>
      </c>
      <c r="BP729">
        <v>7</v>
      </c>
      <c r="BQ729">
        <v>0</v>
      </c>
      <c r="BR729">
        <v>0</v>
      </c>
      <c r="BS729">
        <v>7</v>
      </c>
      <c r="BT729">
        <v>7</v>
      </c>
      <c r="BU729">
        <v>7</v>
      </c>
      <c r="BV729">
        <v>7</v>
      </c>
      <c r="BW729" t="str">
        <f>"12:00 AM"</f>
        <v>12:00 AM</v>
      </c>
      <c r="BX729" t="str">
        <f>"5:00 PM"</f>
        <v>5:00 PM</v>
      </c>
      <c r="BY729" t="s">
        <v>159</v>
      </c>
      <c r="BZ729">
        <v>0</v>
      </c>
      <c r="CA729">
        <v>24</v>
      </c>
      <c r="CB729" t="s">
        <v>117</v>
      </c>
      <c r="CD729" s="2" t="s">
        <v>9156</v>
      </c>
      <c r="CE729" t="s">
        <v>3356</v>
      </c>
      <c r="CF729" t="s">
        <v>3357</v>
      </c>
      <c r="CG729" t="s">
        <v>136</v>
      </c>
      <c r="CH729" t="s">
        <v>121</v>
      </c>
      <c r="CI729" s="6">
        <v>96950</v>
      </c>
      <c r="CJ729" s="10">
        <v>14.66</v>
      </c>
      <c r="CK729" s="10">
        <v>14.66</v>
      </c>
      <c r="CL729" s="10">
        <v>21.99</v>
      </c>
      <c r="CM729" s="10">
        <v>21.99</v>
      </c>
      <c r="CN729" t="s">
        <v>137</v>
      </c>
      <c r="CO729" t="s">
        <v>162</v>
      </c>
      <c r="CP729" t="s">
        <v>138</v>
      </c>
      <c r="CR729" t="s">
        <v>117</v>
      </c>
      <c r="CS729" t="s">
        <v>139</v>
      </c>
      <c r="CT729" t="s">
        <v>140</v>
      </c>
      <c r="CU729" t="s">
        <v>139</v>
      </c>
      <c r="CV729" t="s">
        <v>140</v>
      </c>
      <c r="CW729" t="s">
        <v>139</v>
      </c>
      <c r="CX729" t="s">
        <v>140</v>
      </c>
      <c r="CY729" t="s">
        <v>3023</v>
      </c>
      <c r="CZ729" s="8">
        <v>16702358000</v>
      </c>
      <c r="DA729" t="s">
        <v>3360</v>
      </c>
      <c r="DB729" t="s">
        <v>140</v>
      </c>
      <c r="DC729" t="s">
        <v>139</v>
      </c>
      <c r="DD729" t="s">
        <v>117</v>
      </c>
    </row>
    <row r="730" spans="1:114" ht="15" customHeight="1" x14ac:dyDescent="0.35">
      <c r="A730" t="s">
        <v>12911</v>
      </c>
      <c r="B730" t="s">
        <v>166</v>
      </c>
      <c r="C730" s="1">
        <v>45530</v>
      </c>
      <c r="D730" s="1">
        <v>45611</v>
      </c>
      <c r="E730" t="s">
        <v>116</v>
      </c>
      <c r="F730" s="1">
        <v>45657</v>
      </c>
      <c r="G730" t="s">
        <v>117</v>
      </c>
      <c r="H730" t="s">
        <v>117</v>
      </c>
      <c r="I730" t="s">
        <v>117</v>
      </c>
      <c r="J730" t="s">
        <v>8805</v>
      </c>
      <c r="K730" t="s">
        <v>8805</v>
      </c>
      <c r="L730" t="s">
        <v>8806</v>
      </c>
      <c r="N730" t="s">
        <v>136</v>
      </c>
      <c r="O730" t="s">
        <v>121</v>
      </c>
      <c r="P730" s="6">
        <v>96950</v>
      </c>
      <c r="Q730" t="s">
        <v>122</v>
      </c>
      <c r="S730" s="8">
        <v>16703221558</v>
      </c>
      <c r="U730" t="s">
        <v>8807</v>
      </c>
      <c r="V730">
        <v>21231</v>
      </c>
      <c r="W730" t="s">
        <v>124</v>
      </c>
      <c r="Y730" t="s">
        <v>9391</v>
      </c>
      <c r="Z730" t="s">
        <v>9392</v>
      </c>
      <c r="AB730" t="s">
        <v>205</v>
      </c>
      <c r="AC730" t="s">
        <v>8806</v>
      </c>
      <c r="AE730" t="s">
        <v>136</v>
      </c>
      <c r="AF730" t="s">
        <v>121</v>
      </c>
      <c r="AG730" s="6">
        <v>96950</v>
      </c>
      <c r="AH730" t="s">
        <v>122</v>
      </c>
      <c r="AJ730" s="8">
        <v>16703221558</v>
      </c>
      <c r="AL730" t="s">
        <v>8810</v>
      </c>
      <c r="BE730" t="str">
        <f>"53-3032.00"</f>
        <v>53-3032.00</v>
      </c>
      <c r="BF730" t="s">
        <v>4159</v>
      </c>
      <c r="BG730" t="s">
        <v>12912</v>
      </c>
      <c r="BH730" t="s">
        <v>4161</v>
      </c>
      <c r="BI730">
        <v>7</v>
      </c>
      <c r="BK730" s="1">
        <v>45659</v>
      </c>
      <c r="BL730" s="1">
        <v>46023</v>
      </c>
      <c r="BO730">
        <v>40</v>
      </c>
      <c r="BP730">
        <v>0</v>
      </c>
      <c r="BQ730">
        <v>8</v>
      </c>
      <c r="BR730">
        <v>8</v>
      </c>
      <c r="BS730">
        <v>8</v>
      </c>
      <c r="BT730">
        <v>8</v>
      </c>
      <c r="BU730">
        <v>8</v>
      </c>
      <c r="BV730">
        <v>0</v>
      </c>
      <c r="BW730" t="str">
        <f>"8:00 AM"</f>
        <v>8:00 AM</v>
      </c>
      <c r="BX730" t="str">
        <f>"5:00 PM"</f>
        <v>5:00 PM</v>
      </c>
      <c r="BY730" t="s">
        <v>133</v>
      </c>
      <c r="BZ730">
        <v>0</v>
      </c>
      <c r="CA730">
        <v>12</v>
      </c>
      <c r="CB730" t="s">
        <v>117</v>
      </c>
      <c r="CD730" s="2" t="s">
        <v>12913</v>
      </c>
      <c r="CE730" t="s">
        <v>12025</v>
      </c>
      <c r="CF730" t="s">
        <v>12914</v>
      </c>
      <c r="CG730" t="s">
        <v>136</v>
      </c>
      <c r="CH730" t="s">
        <v>121</v>
      </c>
      <c r="CI730" s="6">
        <v>96950</v>
      </c>
      <c r="CJ730" s="10">
        <v>10.47</v>
      </c>
      <c r="CK730" s="10">
        <v>10.47</v>
      </c>
      <c r="CL730" s="10">
        <v>15.7</v>
      </c>
      <c r="CM730" s="10">
        <v>15.7</v>
      </c>
      <c r="CN730" t="s">
        <v>137</v>
      </c>
      <c r="CO730" t="s">
        <v>140</v>
      </c>
      <c r="CP730" t="s">
        <v>138</v>
      </c>
      <c r="CR730" t="s">
        <v>117</v>
      </c>
      <c r="CS730" t="s">
        <v>139</v>
      </c>
      <c r="CT730" t="s">
        <v>140</v>
      </c>
      <c r="CU730" t="s">
        <v>139</v>
      </c>
      <c r="CV730" t="s">
        <v>140</v>
      </c>
      <c r="CW730" t="s">
        <v>139</v>
      </c>
      <c r="CX730" t="s">
        <v>140</v>
      </c>
      <c r="CY730" s="2" t="s">
        <v>12915</v>
      </c>
      <c r="CZ730" s="8">
        <v>16703221558</v>
      </c>
      <c r="DA730" t="s">
        <v>8810</v>
      </c>
      <c r="DB730" t="s">
        <v>140</v>
      </c>
      <c r="DC730" t="s">
        <v>139</v>
      </c>
      <c r="DD730" t="s">
        <v>117</v>
      </c>
    </row>
    <row r="731" spans="1:114" ht="15" customHeight="1" x14ac:dyDescent="0.35">
      <c r="A731" t="s">
        <v>6556</v>
      </c>
      <c r="B731" t="s">
        <v>166</v>
      </c>
      <c r="C731" s="1">
        <v>45539</v>
      </c>
      <c r="D731" s="1">
        <v>45611</v>
      </c>
      <c r="E731" t="s">
        <v>211</v>
      </c>
      <c r="G731" t="s">
        <v>117</v>
      </c>
      <c r="H731" t="s">
        <v>117</v>
      </c>
      <c r="I731" t="s">
        <v>117</v>
      </c>
      <c r="J731" t="s">
        <v>3037</v>
      </c>
      <c r="K731" t="s">
        <v>3038</v>
      </c>
      <c r="L731" t="s">
        <v>3039</v>
      </c>
      <c r="N731" t="s">
        <v>1143</v>
      </c>
      <c r="O731" t="s">
        <v>121</v>
      </c>
      <c r="P731" s="6">
        <v>96952</v>
      </c>
      <c r="Q731" t="s">
        <v>122</v>
      </c>
      <c r="S731" s="8">
        <v>16704335682</v>
      </c>
      <c r="U731" t="s">
        <v>3041</v>
      </c>
      <c r="V731">
        <v>722511</v>
      </c>
      <c r="W731" t="s">
        <v>124</v>
      </c>
      <c r="Y731" t="s">
        <v>3042</v>
      </c>
      <c r="Z731" t="s">
        <v>3043</v>
      </c>
      <c r="AA731" t="s">
        <v>1331</v>
      </c>
      <c r="AB731" t="s">
        <v>1057</v>
      </c>
      <c r="AC731" t="s">
        <v>3044</v>
      </c>
      <c r="AE731" t="s">
        <v>3045</v>
      </c>
      <c r="AF731" t="s">
        <v>3046</v>
      </c>
      <c r="AG731" s="6">
        <v>33315</v>
      </c>
      <c r="AH731" t="s">
        <v>122</v>
      </c>
      <c r="AJ731" s="8">
        <v>13057107039</v>
      </c>
      <c r="AL731" t="s">
        <v>3047</v>
      </c>
      <c r="BE731" t="str">
        <f>"35-2014.00"</f>
        <v>35-2014.00</v>
      </c>
      <c r="BF731" t="s">
        <v>191</v>
      </c>
      <c r="BG731" t="s">
        <v>6557</v>
      </c>
      <c r="BH731" t="s">
        <v>193</v>
      </c>
      <c r="BI731">
        <v>3</v>
      </c>
      <c r="BK731" s="1">
        <v>45627</v>
      </c>
      <c r="BL731" s="1">
        <v>45991</v>
      </c>
      <c r="BO731">
        <v>40</v>
      </c>
      <c r="BP731">
        <v>0</v>
      </c>
      <c r="BQ731">
        <v>8</v>
      </c>
      <c r="BR731">
        <v>8</v>
      </c>
      <c r="BS731">
        <v>8</v>
      </c>
      <c r="BT731">
        <v>8</v>
      </c>
      <c r="BU731">
        <v>8</v>
      </c>
      <c r="BV731">
        <v>0</v>
      </c>
      <c r="BW731" t="str">
        <f>"6:00 AM"</f>
        <v>6:00 AM</v>
      </c>
      <c r="BX731" t="str">
        <f>"10:00 PM"</f>
        <v>10:00 PM</v>
      </c>
      <c r="BY731" t="s">
        <v>133</v>
      </c>
      <c r="BZ731">
        <v>0</v>
      </c>
      <c r="CA731">
        <v>12</v>
      </c>
      <c r="CB731" t="s">
        <v>117</v>
      </c>
      <c r="CD731" t="s">
        <v>194</v>
      </c>
      <c r="CE731" t="s">
        <v>3039</v>
      </c>
      <c r="CG731" t="s">
        <v>1143</v>
      </c>
      <c r="CH731" t="s">
        <v>121</v>
      </c>
      <c r="CI731" s="6">
        <v>96952</v>
      </c>
      <c r="CJ731" s="10">
        <v>8.83</v>
      </c>
      <c r="CK731" s="10">
        <v>8.83</v>
      </c>
      <c r="CL731" s="10">
        <v>13.25</v>
      </c>
      <c r="CM731" s="10">
        <v>13.25</v>
      </c>
      <c r="CN731" t="s">
        <v>137</v>
      </c>
      <c r="CO731" t="s">
        <v>140</v>
      </c>
      <c r="CP731" t="s">
        <v>138</v>
      </c>
      <c r="CR731" t="s">
        <v>117</v>
      </c>
      <c r="CS731" t="s">
        <v>139</v>
      </c>
      <c r="CT731" t="s">
        <v>140</v>
      </c>
      <c r="CU731" t="s">
        <v>139</v>
      </c>
      <c r="CV731" t="s">
        <v>140</v>
      </c>
      <c r="CW731" t="s">
        <v>139</v>
      </c>
      <c r="CX731" t="s">
        <v>140</v>
      </c>
      <c r="CY731" t="s">
        <v>3050</v>
      </c>
      <c r="CZ731" s="8">
        <v>16702853413</v>
      </c>
      <c r="DA731" t="s">
        <v>3047</v>
      </c>
      <c r="DB731" t="s">
        <v>140</v>
      </c>
      <c r="DC731" t="s">
        <v>139</v>
      </c>
      <c r="DD731" t="s">
        <v>117</v>
      </c>
    </row>
    <row r="732" spans="1:114" ht="15" customHeight="1" x14ac:dyDescent="0.35">
      <c r="A732" t="s">
        <v>11297</v>
      </c>
      <c r="B732" t="s">
        <v>166</v>
      </c>
      <c r="C732" s="1">
        <v>45539</v>
      </c>
      <c r="D732" s="1">
        <v>45611</v>
      </c>
      <c r="E732" t="s">
        <v>116</v>
      </c>
      <c r="F732" s="1">
        <v>45715</v>
      </c>
      <c r="G732" t="s">
        <v>117</v>
      </c>
      <c r="H732" t="s">
        <v>117</v>
      </c>
      <c r="I732" t="s">
        <v>117</v>
      </c>
      <c r="J732" t="s">
        <v>3037</v>
      </c>
      <c r="K732" t="s">
        <v>3038</v>
      </c>
      <c r="L732" t="s">
        <v>3039</v>
      </c>
      <c r="N732" t="s">
        <v>1143</v>
      </c>
      <c r="O732" t="s">
        <v>121</v>
      </c>
      <c r="P732" s="6">
        <v>96952</v>
      </c>
      <c r="Q732" t="s">
        <v>122</v>
      </c>
      <c r="S732" s="8">
        <v>16704335682</v>
      </c>
      <c r="U732" t="s">
        <v>3041</v>
      </c>
      <c r="V732">
        <v>722511</v>
      </c>
      <c r="W732" t="s">
        <v>124</v>
      </c>
      <c r="Y732" t="s">
        <v>3042</v>
      </c>
      <c r="Z732" t="s">
        <v>3043</v>
      </c>
      <c r="AA732" t="s">
        <v>1331</v>
      </c>
      <c r="AB732" t="s">
        <v>1057</v>
      </c>
      <c r="AC732" t="s">
        <v>3044</v>
      </c>
      <c r="AE732" t="s">
        <v>3045</v>
      </c>
      <c r="AF732" t="s">
        <v>3046</v>
      </c>
      <c r="AG732" s="6">
        <v>33315</v>
      </c>
      <c r="AH732" t="s">
        <v>122</v>
      </c>
      <c r="AJ732" s="8">
        <v>13057107039</v>
      </c>
      <c r="AL732" t="s">
        <v>3047</v>
      </c>
      <c r="BE732" t="str">
        <f>"35-2014.00"</f>
        <v>35-2014.00</v>
      </c>
      <c r="BF732" t="s">
        <v>191</v>
      </c>
      <c r="BG732" t="s">
        <v>6557</v>
      </c>
      <c r="BH732" t="s">
        <v>193</v>
      </c>
      <c r="BI732">
        <v>2</v>
      </c>
      <c r="BK732" s="1">
        <v>45717</v>
      </c>
      <c r="BL732" s="1">
        <v>46081</v>
      </c>
      <c r="BO732">
        <v>40</v>
      </c>
      <c r="BP732">
        <v>0</v>
      </c>
      <c r="BQ732">
        <v>8</v>
      </c>
      <c r="BR732">
        <v>8</v>
      </c>
      <c r="BS732">
        <v>8</v>
      </c>
      <c r="BT732">
        <v>8</v>
      </c>
      <c r="BU732">
        <v>8</v>
      </c>
      <c r="BV732">
        <v>0</v>
      </c>
      <c r="BW732" t="str">
        <f>"6:00 AM"</f>
        <v>6:00 AM</v>
      </c>
      <c r="BX732" t="str">
        <f>"10:00 PM"</f>
        <v>10:00 PM</v>
      </c>
      <c r="BY732" t="s">
        <v>133</v>
      </c>
      <c r="BZ732">
        <v>0</v>
      </c>
      <c r="CA732">
        <v>12</v>
      </c>
      <c r="CB732" t="s">
        <v>117</v>
      </c>
      <c r="CD732" t="s">
        <v>194</v>
      </c>
      <c r="CE732" t="s">
        <v>3039</v>
      </c>
      <c r="CG732" t="s">
        <v>1143</v>
      </c>
      <c r="CH732" t="s">
        <v>121</v>
      </c>
      <c r="CI732" s="6">
        <v>96952</v>
      </c>
      <c r="CJ732" s="10">
        <v>8.83</v>
      </c>
      <c r="CK732" s="10">
        <v>8.83</v>
      </c>
      <c r="CL732" s="10">
        <v>13.25</v>
      </c>
      <c r="CM732" s="10">
        <v>13.25</v>
      </c>
      <c r="CN732" t="s">
        <v>137</v>
      </c>
      <c r="CO732" t="s">
        <v>140</v>
      </c>
      <c r="CP732" t="s">
        <v>138</v>
      </c>
      <c r="CR732" t="s">
        <v>117</v>
      </c>
      <c r="CS732" t="s">
        <v>139</v>
      </c>
      <c r="CT732" t="s">
        <v>140</v>
      </c>
      <c r="CU732" t="s">
        <v>139</v>
      </c>
      <c r="CV732" t="s">
        <v>140</v>
      </c>
      <c r="CW732" t="s">
        <v>139</v>
      </c>
      <c r="CX732" t="s">
        <v>140</v>
      </c>
      <c r="CY732" t="s">
        <v>3050</v>
      </c>
      <c r="CZ732" s="8">
        <v>16702853413</v>
      </c>
      <c r="DA732" t="s">
        <v>3047</v>
      </c>
      <c r="DB732" t="s">
        <v>140</v>
      </c>
      <c r="DC732" t="s">
        <v>139</v>
      </c>
      <c r="DD732" t="s">
        <v>117</v>
      </c>
    </row>
    <row r="733" spans="1:114" ht="15" customHeight="1" x14ac:dyDescent="0.35">
      <c r="A733" t="s">
        <v>11107</v>
      </c>
      <c r="B733" t="s">
        <v>166</v>
      </c>
      <c r="C733" s="1">
        <v>45539</v>
      </c>
      <c r="D733" s="1">
        <v>45611</v>
      </c>
      <c r="E733" t="s">
        <v>116</v>
      </c>
      <c r="F733" s="1">
        <v>45715</v>
      </c>
      <c r="G733" t="s">
        <v>117</v>
      </c>
      <c r="H733" t="s">
        <v>117</v>
      </c>
      <c r="I733" t="s">
        <v>117</v>
      </c>
      <c r="J733" t="s">
        <v>3037</v>
      </c>
      <c r="K733" t="s">
        <v>3038</v>
      </c>
      <c r="L733" t="s">
        <v>3039</v>
      </c>
      <c r="M733" t="s">
        <v>3040</v>
      </c>
      <c r="N733" t="s">
        <v>1143</v>
      </c>
      <c r="O733" t="s">
        <v>121</v>
      </c>
      <c r="P733" s="6">
        <v>96952</v>
      </c>
      <c r="Q733" t="s">
        <v>122</v>
      </c>
      <c r="S733" s="8">
        <v>16704335682</v>
      </c>
      <c r="U733" t="s">
        <v>3041</v>
      </c>
      <c r="V733">
        <v>722511</v>
      </c>
      <c r="W733" t="s">
        <v>124</v>
      </c>
      <c r="Y733" t="s">
        <v>3042</v>
      </c>
      <c r="Z733" t="s">
        <v>3043</v>
      </c>
      <c r="AA733" t="s">
        <v>1331</v>
      </c>
      <c r="AB733" t="s">
        <v>1406</v>
      </c>
      <c r="AC733" t="s">
        <v>3044</v>
      </c>
      <c r="AE733" t="s">
        <v>3045</v>
      </c>
      <c r="AF733" t="s">
        <v>3046</v>
      </c>
      <c r="AG733" s="6">
        <v>33315</v>
      </c>
      <c r="AH733" t="s">
        <v>122</v>
      </c>
      <c r="AJ733" s="8">
        <v>13057107039</v>
      </c>
      <c r="AL733" t="s">
        <v>3047</v>
      </c>
      <c r="BE733" t="str">
        <f>"35-3031.00"</f>
        <v>35-3031.00</v>
      </c>
      <c r="BF733" t="s">
        <v>788</v>
      </c>
      <c r="BG733" t="s">
        <v>3048</v>
      </c>
      <c r="BH733" t="s">
        <v>3049</v>
      </c>
      <c r="BI733">
        <v>4</v>
      </c>
      <c r="BK733" s="1">
        <v>45717</v>
      </c>
      <c r="BL733" s="1">
        <v>46081</v>
      </c>
      <c r="BO733">
        <v>40</v>
      </c>
      <c r="BP733">
        <v>0</v>
      </c>
      <c r="BQ733">
        <v>8</v>
      </c>
      <c r="BR733">
        <v>8</v>
      </c>
      <c r="BS733">
        <v>8</v>
      </c>
      <c r="BT733">
        <v>8</v>
      </c>
      <c r="BU733">
        <v>8</v>
      </c>
      <c r="BV733">
        <v>0</v>
      </c>
      <c r="BW733" t="str">
        <f>"6:00 AM"</f>
        <v>6:00 AM</v>
      </c>
      <c r="BX733" t="str">
        <f>"10:00 PM"</f>
        <v>10:00 PM</v>
      </c>
      <c r="BY733" t="s">
        <v>133</v>
      </c>
      <c r="BZ733">
        <v>0</v>
      </c>
      <c r="CA733">
        <v>0</v>
      </c>
      <c r="CB733" t="s">
        <v>117</v>
      </c>
      <c r="CD733" t="s">
        <v>194</v>
      </c>
      <c r="CE733" t="s">
        <v>3039</v>
      </c>
      <c r="CG733" t="s">
        <v>1143</v>
      </c>
      <c r="CH733" t="s">
        <v>121</v>
      </c>
      <c r="CI733" s="6">
        <v>96952</v>
      </c>
      <c r="CJ733" s="10">
        <v>8.0399999999999991</v>
      </c>
      <c r="CK733" s="10">
        <v>8.0399999999999991</v>
      </c>
      <c r="CL733" s="10">
        <v>12.06</v>
      </c>
      <c r="CM733" s="10">
        <v>12.06</v>
      </c>
      <c r="CN733" t="s">
        <v>137</v>
      </c>
      <c r="CO733" t="s">
        <v>140</v>
      </c>
      <c r="CP733" t="s">
        <v>138</v>
      </c>
      <c r="CR733" t="s">
        <v>117</v>
      </c>
      <c r="CS733" t="s">
        <v>139</v>
      </c>
      <c r="CT733" t="s">
        <v>140</v>
      </c>
      <c r="CU733" t="s">
        <v>139</v>
      </c>
      <c r="CV733" t="s">
        <v>140</v>
      </c>
      <c r="CW733" t="s">
        <v>139</v>
      </c>
      <c r="CX733" t="s">
        <v>140</v>
      </c>
      <c r="CY733" t="s">
        <v>3050</v>
      </c>
      <c r="CZ733" s="8">
        <v>16702853413</v>
      </c>
      <c r="DA733" t="s">
        <v>3047</v>
      </c>
      <c r="DB733" t="s">
        <v>140</v>
      </c>
      <c r="DC733" t="s">
        <v>139</v>
      </c>
      <c r="DD733" t="s">
        <v>117</v>
      </c>
    </row>
    <row r="734" spans="1:114" ht="15" customHeight="1" x14ac:dyDescent="0.35">
      <c r="A734" t="s">
        <v>11234</v>
      </c>
      <c r="B734" t="s">
        <v>144</v>
      </c>
      <c r="C734" s="1">
        <v>45547</v>
      </c>
      <c r="D734" s="1">
        <v>45611</v>
      </c>
      <c r="E734" t="s">
        <v>116</v>
      </c>
      <c r="F734" s="1">
        <v>45564</v>
      </c>
      <c r="G734" t="s">
        <v>117</v>
      </c>
      <c r="H734" t="s">
        <v>117</v>
      </c>
      <c r="I734" t="s">
        <v>117</v>
      </c>
      <c r="J734" t="s">
        <v>7796</v>
      </c>
      <c r="K734" t="s">
        <v>140</v>
      </c>
      <c r="L734" t="s">
        <v>7797</v>
      </c>
      <c r="M734" t="s">
        <v>7798</v>
      </c>
      <c r="N734" t="s">
        <v>136</v>
      </c>
      <c r="O734" t="s">
        <v>121</v>
      </c>
      <c r="P734" s="6">
        <v>96950</v>
      </c>
      <c r="Q734" t="s">
        <v>122</v>
      </c>
      <c r="R734" t="s">
        <v>140</v>
      </c>
      <c r="S734" s="8">
        <v>16702330349</v>
      </c>
      <c r="U734" t="s">
        <v>5926</v>
      </c>
      <c r="V734">
        <v>56132</v>
      </c>
      <c r="W734" t="s">
        <v>124</v>
      </c>
      <c r="Y734" t="s">
        <v>7799</v>
      </c>
      <c r="Z734" t="s">
        <v>7800</v>
      </c>
      <c r="AA734" t="s">
        <v>827</v>
      </c>
      <c r="AB734" t="s">
        <v>1198</v>
      </c>
      <c r="AC734" t="s">
        <v>7801</v>
      </c>
      <c r="AD734" t="s">
        <v>5925</v>
      </c>
      <c r="AE734" t="s">
        <v>136</v>
      </c>
      <c r="AF734" t="s">
        <v>121</v>
      </c>
      <c r="AG734" s="6">
        <v>96950</v>
      </c>
      <c r="AH734" t="s">
        <v>122</v>
      </c>
      <c r="AJ734" s="8">
        <v>16702330349</v>
      </c>
      <c r="AL734" t="s">
        <v>7802</v>
      </c>
      <c r="BE734" t="str">
        <f>"37-2012.00"</f>
        <v>37-2012.00</v>
      </c>
      <c r="BF734" t="s">
        <v>130</v>
      </c>
      <c r="BG734" t="s">
        <v>7803</v>
      </c>
      <c r="BH734" t="s">
        <v>7804</v>
      </c>
      <c r="BI734">
        <v>1</v>
      </c>
      <c r="BJ734">
        <v>1</v>
      </c>
      <c r="BK734" s="1">
        <v>45566</v>
      </c>
      <c r="BL734" s="1">
        <v>45930</v>
      </c>
      <c r="BM734" s="1">
        <v>45611</v>
      </c>
      <c r="BN734" s="1">
        <v>45930</v>
      </c>
      <c r="BO734">
        <v>35</v>
      </c>
      <c r="BP734">
        <v>0</v>
      </c>
      <c r="BQ734">
        <v>7</v>
      </c>
      <c r="BR734">
        <v>7</v>
      </c>
      <c r="BS734">
        <v>7</v>
      </c>
      <c r="BT734">
        <v>7</v>
      </c>
      <c r="BU734">
        <v>7</v>
      </c>
      <c r="BV734">
        <v>0</v>
      </c>
      <c r="BW734" t="str">
        <f>"9:00 AM"</f>
        <v>9:00 AM</v>
      </c>
      <c r="BX734" t="str">
        <f>"5:00 PM"</f>
        <v>5:00 PM</v>
      </c>
      <c r="BY734" t="s">
        <v>133</v>
      </c>
      <c r="BZ734">
        <v>0</v>
      </c>
      <c r="CA734">
        <v>3</v>
      </c>
      <c r="CB734" t="s">
        <v>117</v>
      </c>
      <c r="CD734" s="2" t="s">
        <v>11235</v>
      </c>
      <c r="CE734" t="s">
        <v>5924</v>
      </c>
      <c r="CG734" t="s">
        <v>136</v>
      </c>
      <c r="CH734" t="s">
        <v>121</v>
      </c>
      <c r="CI734" s="6">
        <v>96950</v>
      </c>
      <c r="CJ734" s="10">
        <v>7.77</v>
      </c>
      <c r="CK734" s="10">
        <v>7.77</v>
      </c>
      <c r="CL734" s="10">
        <v>0</v>
      </c>
      <c r="CM734" s="10">
        <v>0</v>
      </c>
      <c r="CN734" t="s">
        <v>137</v>
      </c>
      <c r="CO734" t="s">
        <v>140</v>
      </c>
      <c r="CP734" t="s">
        <v>138</v>
      </c>
      <c r="CR734" t="s">
        <v>117</v>
      </c>
      <c r="CS734" t="s">
        <v>139</v>
      </c>
      <c r="CT734" t="s">
        <v>140</v>
      </c>
      <c r="CU734" t="s">
        <v>140</v>
      </c>
      <c r="CV734" t="s">
        <v>140</v>
      </c>
      <c r="CW734" t="s">
        <v>139</v>
      </c>
      <c r="CX734" t="s">
        <v>140</v>
      </c>
      <c r="CY734" t="s">
        <v>133</v>
      </c>
      <c r="CZ734" s="8">
        <v>16702330349</v>
      </c>
      <c r="DA734" t="s">
        <v>5929</v>
      </c>
      <c r="DB734" t="s">
        <v>140</v>
      </c>
      <c r="DC734" t="s">
        <v>139</v>
      </c>
      <c r="DD734" t="s">
        <v>117</v>
      </c>
    </row>
    <row r="735" spans="1:114" ht="15" customHeight="1" x14ac:dyDescent="0.35">
      <c r="A735" t="s">
        <v>14442</v>
      </c>
      <c r="B735" t="s">
        <v>144</v>
      </c>
      <c r="C735" s="1">
        <v>45555</v>
      </c>
      <c r="D735" s="1">
        <v>45611</v>
      </c>
      <c r="E735" t="s">
        <v>211</v>
      </c>
      <c r="G735" t="s">
        <v>117</v>
      </c>
      <c r="H735" t="s">
        <v>117</v>
      </c>
      <c r="I735" t="s">
        <v>117</v>
      </c>
      <c r="J735" t="s">
        <v>2672</v>
      </c>
      <c r="L735" t="s">
        <v>2673</v>
      </c>
      <c r="M735" t="s">
        <v>2674</v>
      </c>
      <c r="N735" t="s">
        <v>120</v>
      </c>
      <c r="O735" t="s">
        <v>121</v>
      </c>
      <c r="P735" s="6">
        <v>96950</v>
      </c>
      <c r="Q735" t="s">
        <v>122</v>
      </c>
      <c r="S735" s="8">
        <v>16702873612</v>
      </c>
      <c r="U735" t="s">
        <v>2675</v>
      </c>
      <c r="V735">
        <v>23622</v>
      </c>
      <c r="W735" t="s">
        <v>124</v>
      </c>
      <c r="Y735" t="s">
        <v>3278</v>
      </c>
      <c r="Z735" t="s">
        <v>3279</v>
      </c>
      <c r="AB735" t="s">
        <v>657</v>
      </c>
      <c r="AC735" t="s">
        <v>2673</v>
      </c>
      <c r="AD735" t="s">
        <v>2674</v>
      </c>
      <c r="AE735" t="s">
        <v>120</v>
      </c>
      <c r="AF735" t="s">
        <v>121</v>
      </c>
      <c r="AG735" s="6">
        <v>96950</v>
      </c>
      <c r="AH735" t="s">
        <v>122</v>
      </c>
      <c r="AJ735" s="8">
        <v>16702348106</v>
      </c>
      <c r="AL735" t="s">
        <v>2679</v>
      </c>
      <c r="BE735" t="str">
        <f>"49-3042.00"</f>
        <v>49-3042.00</v>
      </c>
      <c r="BF735" t="s">
        <v>3611</v>
      </c>
      <c r="BG735" t="s">
        <v>14443</v>
      </c>
      <c r="BH735" t="s">
        <v>10197</v>
      </c>
      <c r="BI735">
        <v>2</v>
      </c>
      <c r="BJ735">
        <v>2</v>
      </c>
      <c r="BK735" s="1">
        <v>45658</v>
      </c>
      <c r="BL735" s="1">
        <v>46022</v>
      </c>
      <c r="BM735" s="1">
        <v>45658</v>
      </c>
      <c r="BN735" s="1">
        <v>46022</v>
      </c>
      <c r="BO735">
        <v>35</v>
      </c>
      <c r="BP735">
        <v>0</v>
      </c>
      <c r="BQ735">
        <v>7</v>
      </c>
      <c r="BR735">
        <v>7</v>
      </c>
      <c r="BS735">
        <v>7</v>
      </c>
      <c r="BT735">
        <v>7</v>
      </c>
      <c r="BU735">
        <v>7</v>
      </c>
      <c r="BV735">
        <v>0</v>
      </c>
      <c r="BW735" t="str">
        <f>"8:00 AM"</f>
        <v>8:00 AM</v>
      </c>
      <c r="BX735" t="str">
        <f>"5:00 PM"</f>
        <v>5:00 PM</v>
      </c>
      <c r="BY735" t="s">
        <v>133</v>
      </c>
      <c r="BZ735">
        <v>0</v>
      </c>
      <c r="CA735">
        <v>24</v>
      </c>
      <c r="CB735" t="s">
        <v>117</v>
      </c>
      <c r="CD735" t="s">
        <v>14444</v>
      </c>
      <c r="CE735" t="s">
        <v>2673</v>
      </c>
      <c r="CF735" t="s">
        <v>2674</v>
      </c>
      <c r="CG735" t="s">
        <v>136</v>
      </c>
      <c r="CH735" t="s">
        <v>121</v>
      </c>
      <c r="CI735" s="6">
        <v>96950</v>
      </c>
      <c r="CJ735" s="10">
        <v>12.48</v>
      </c>
      <c r="CK735" s="10">
        <v>12.48</v>
      </c>
      <c r="CL735" s="10">
        <v>18.72</v>
      </c>
      <c r="CM735" s="10">
        <v>18.72</v>
      </c>
      <c r="CN735" t="s">
        <v>137</v>
      </c>
      <c r="CP735" t="s">
        <v>138</v>
      </c>
      <c r="CR735" t="s">
        <v>117</v>
      </c>
      <c r="CS735" t="s">
        <v>139</v>
      </c>
      <c r="CT735" t="s">
        <v>139</v>
      </c>
      <c r="CU735" t="s">
        <v>139</v>
      </c>
      <c r="CV735" t="s">
        <v>140</v>
      </c>
      <c r="CW735" t="s">
        <v>139</v>
      </c>
      <c r="CX735" t="s">
        <v>140</v>
      </c>
      <c r="CY735" t="s">
        <v>2683</v>
      </c>
      <c r="CZ735" s="8">
        <v>16702348106</v>
      </c>
      <c r="DA735" t="s">
        <v>2679</v>
      </c>
      <c r="DB735" t="s">
        <v>140</v>
      </c>
      <c r="DC735" t="s">
        <v>139</v>
      </c>
      <c r="DD735" t="s">
        <v>117</v>
      </c>
    </row>
    <row r="736" spans="1:114" ht="15" customHeight="1" x14ac:dyDescent="0.35">
      <c r="A736" t="s">
        <v>3336</v>
      </c>
      <c r="B736" t="s">
        <v>144</v>
      </c>
      <c r="C736" s="1">
        <v>45555</v>
      </c>
      <c r="D736" s="1">
        <v>45611</v>
      </c>
      <c r="E736" t="s">
        <v>211</v>
      </c>
      <c r="G736" t="s">
        <v>117</v>
      </c>
      <c r="H736" t="s">
        <v>117</v>
      </c>
      <c r="I736" t="s">
        <v>117</v>
      </c>
      <c r="J736" t="s">
        <v>2672</v>
      </c>
      <c r="L736" t="s">
        <v>2673</v>
      </c>
      <c r="M736" t="s">
        <v>2674</v>
      </c>
      <c r="N736" t="s">
        <v>120</v>
      </c>
      <c r="O736" t="s">
        <v>121</v>
      </c>
      <c r="P736" s="6">
        <v>96950</v>
      </c>
      <c r="Q736" t="s">
        <v>122</v>
      </c>
      <c r="S736" s="8">
        <v>16702348106</v>
      </c>
      <c r="U736" t="s">
        <v>2675</v>
      </c>
      <c r="V736">
        <v>23622</v>
      </c>
      <c r="W736" t="s">
        <v>124</v>
      </c>
      <c r="Y736" t="s">
        <v>3278</v>
      </c>
      <c r="Z736" t="s">
        <v>3279</v>
      </c>
      <c r="AB736" t="s">
        <v>657</v>
      </c>
      <c r="AC736" t="s">
        <v>2673</v>
      </c>
      <c r="AD736" t="s">
        <v>2674</v>
      </c>
      <c r="AE736" t="s">
        <v>120</v>
      </c>
      <c r="AF736" t="s">
        <v>121</v>
      </c>
      <c r="AG736" s="6">
        <v>96950</v>
      </c>
      <c r="AH736" t="s">
        <v>122</v>
      </c>
      <c r="AJ736" s="8">
        <v>16702348106</v>
      </c>
      <c r="AL736" t="s">
        <v>2679</v>
      </c>
      <c r="BE736" t="str">
        <f>"17-3022.00"</f>
        <v>17-3022.00</v>
      </c>
      <c r="BF736" t="s">
        <v>456</v>
      </c>
      <c r="BG736" t="s">
        <v>3337</v>
      </c>
      <c r="BH736" t="s">
        <v>3338</v>
      </c>
      <c r="BI736">
        <v>2</v>
      </c>
      <c r="BJ736">
        <v>2</v>
      </c>
      <c r="BK736" s="1">
        <v>45658</v>
      </c>
      <c r="BL736" s="1">
        <v>46022</v>
      </c>
      <c r="BM736" s="1">
        <v>45658</v>
      </c>
      <c r="BN736" s="1">
        <v>46022</v>
      </c>
      <c r="BO736">
        <v>40</v>
      </c>
      <c r="BP736">
        <v>0</v>
      </c>
      <c r="BQ736">
        <v>8</v>
      </c>
      <c r="BR736">
        <v>8</v>
      </c>
      <c r="BS736">
        <v>8</v>
      </c>
      <c r="BT736">
        <v>8</v>
      </c>
      <c r="BU736">
        <v>8</v>
      </c>
      <c r="BV736">
        <v>0</v>
      </c>
      <c r="BW736" t="str">
        <f>"8:00 AM"</f>
        <v>8:00 AM</v>
      </c>
      <c r="BX736" t="str">
        <f>"5:00 PM"</f>
        <v>5:00 PM</v>
      </c>
      <c r="BY736" t="s">
        <v>459</v>
      </c>
      <c r="BZ736">
        <v>0</v>
      </c>
      <c r="CA736">
        <v>24</v>
      </c>
      <c r="CB736" t="s">
        <v>117</v>
      </c>
      <c r="CD736" t="s">
        <v>3339</v>
      </c>
      <c r="CE736" t="s">
        <v>2673</v>
      </c>
      <c r="CF736" t="s">
        <v>2674</v>
      </c>
      <c r="CG736" t="s">
        <v>136</v>
      </c>
      <c r="CH736" t="s">
        <v>121</v>
      </c>
      <c r="CI736" s="6">
        <v>96950</v>
      </c>
      <c r="CJ736" s="10">
        <v>15.75</v>
      </c>
      <c r="CK736" s="10">
        <v>15.75</v>
      </c>
      <c r="CL736" s="10">
        <v>23.63</v>
      </c>
      <c r="CM736" s="10">
        <v>23.63</v>
      </c>
      <c r="CN736" t="s">
        <v>137</v>
      </c>
      <c r="CP736" t="s">
        <v>138</v>
      </c>
      <c r="CR736" t="s">
        <v>117</v>
      </c>
      <c r="CS736" t="s">
        <v>139</v>
      </c>
      <c r="CT736" t="s">
        <v>139</v>
      </c>
      <c r="CU736" t="s">
        <v>139</v>
      </c>
      <c r="CV736" t="s">
        <v>140</v>
      </c>
      <c r="CW736" t="s">
        <v>139</v>
      </c>
      <c r="CX736" t="s">
        <v>140</v>
      </c>
      <c r="CY736" t="s">
        <v>2683</v>
      </c>
      <c r="CZ736" s="8">
        <v>16702348106</v>
      </c>
      <c r="DA736" t="s">
        <v>2679</v>
      </c>
      <c r="DB736" t="s">
        <v>140</v>
      </c>
      <c r="DC736" t="s">
        <v>139</v>
      </c>
      <c r="DD736" t="s">
        <v>117</v>
      </c>
    </row>
    <row r="737" spans="1:114" ht="15" customHeight="1" x14ac:dyDescent="0.35">
      <c r="A737" t="s">
        <v>13189</v>
      </c>
      <c r="B737" t="s">
        <v>144</v>
      </c>
      <c r="C737" s="1">
        <v>45560</v>
      </c>
      <c r="D737" s="1">
        <v>45611</v>
      </c>
      <c r="E737" t="s">
        <v>116</v>
      </c>
      <c r="F737" s="1">
        <v>45583</v>
      </c>
      <c r="G737" t="s">
        <v>117</v>
      </c>
      <c r="H737" t="s">
        <v>117</v>
      </c>
      <c r="I737" t="s">
        <v>117</v>
      </c>
      <c r="J737" t="s">
        <v>2924</v>
      </c>
      <c r="L737" t="s">
        <v>2925</v>
      </c>
      <c r="M737" t="s">
        <v>2926</v>
      </c>
      <c r="N737" t="s">
        <v>136</v>
      </c>
      <c r="O737" t="s">
        <v>121</v>
      </c>
      <c r="P737" s="6">
        <v>96950</v>
      </c>
      <c r="Q737" t="s">
        <v>122</v>
      </c>
      <c r="S737" s="8">
        <v>16702341795</v>
      </c>
      <c r="U737" t="s">
        <v>2927</v>
      </c>
      <c r="V737">
        <v>45999</v>
      </c>
      <c r="W737" t="s">
        <v>124</v>
      </c>
      <c r="Y737" t="s">
        <v>2928</v>
      </c>
      <c r="Z737" t="s">
        <v>251</v>
      </c>
      <c r="AA737" t="s">
        <v>2929</v>
      </c>
      <c r="AB737" t="s">
        <v>1563</v>
      </c>
      <c r="AC737" t="s">
        <v>3938</v>
      </c>
      <c r="AD737" t="s">
        <v>3939</v>
      </c>
      <c r="AE737" t="s">
        <v>120</v>
      </c>
      <c r="AF737" t="s">
        <v>121</v>
      </c>
      <c r="AG737" s="6">
        <v>96950</v>
      </c>
      <c r="AH737" t="s">
        <v>122</v>
      </c>
      <c r="AJ737" s="8">
        <v>16702341795</v>
      </c>
      <c r="AL737" t="s">
        <v>2930</v>
      </c>
      <c r="BE737" t="str">
        <f>"41-1011.00"</f>
        <v>41-1011.00</v>
      </c>
      <c r="BF737" t="s">
        <v>1340</v>
      </c>
      <c r="BG737" t="s">
        <v>3940</v>
      </c>
      <c r="BH737" t="s">
        <v>3941</v>
      </c>
      <c r="BI737">
        <v>1</v>
      </c>
      <c r="BJ737">
        <v>1</v>
      </c>
      <c r="BK737" s="1">
        <v>45585</v>
      </c>
      <c r="BL737" s="1">
        <v>45949</v>
      </c>
      <c r="BM737" s="1">
        <v>45611</v>
      </c>
      <c r="BN737" s="1">
        <v>45949</v>
      </c>
      <c r="BO737">
        <v>35</v>
      </c>
      <c r="BP737">
        <v>0</v>
      </c>
      <c r="BQ737">
        <v>7</v>
      </c>
      <c r="BR737">
        <v>7</v>
      </c>
      <c r="BS737">
        <v>7</v>
      </c>
      <c r="BT737">
        <v>0</v>
      </c>
      <c r="BU737">
        <v>7</v>
      </c>
      <c r="BV737">
        <v>7</v>
      </c>
      <c r="BW737" t="str">
        <f>"9:00 AM"</f>
        <v>9:00 AM</v>
      </c>
      <c r="BX737" t="str">
        <f>"5:00 PM"</f>
        <v>5:00 PM</v>
      </c>
      <c r="BY737" t="s">
        <v>159</v>
      </c>
      <c r="BZ737">
        <v>0</v>
      </c>
      <c r="CA737">
        <v>12</v>
      </c>
      <c r="CB737" t="s">
        <v>139</v>
      </c>
      <c r="CC737">
        <v>10</v>
      </c>
      <c r="CD737" t="s">
        <v>3942</v>
      </c>
      <c r="CE737" t="s">
        <v>13190</v>
      </c>
      <c r="CF737" t="s">
        <v>3944</v>
      </c>
      <c r="CG737" t="s">
        <v>1143</v>
      </c>
      <c r="CH737" t="s">
        <v>121</v>
      </c>
      <c r="CI737" s="6">
        <v>96952</v>
      </c>
      <c r="CJ737" s="10">
        <v>11.35</v>
      </c>
      <c r="CK737" s="10">
        <v>15</v>
      </c>
      <c r="CN737" t="s">
        <v>137</v>
      </c>
      <c r="CO737" t="s">
        <v>133</v>
      </c>
      <c r="CP737" t="s">
        <v>138</v>
      </c>
      <c r="CR737" t="s">
        <v>117</v>
      </c>
      <c r="CS737" t="s">
        <v>139</v>
      </c>
      <c r="CT737" t="s">
        <v>139</v>
      </c>
      <c r="CU737" t="s">
        <v>140</v>
      </c>
      <c r="CV737" t="s">
        <v>140</v>
      </c>
      <c r="CW737" t="s">
        <v>139</v>
      </c>
      <c r="CX737" t="s">
        <v>139</v>
      </c>
      <c r="CY737" t="s">
        <v>2943</v>
      </c>
      <c r="CZ737" s="8">
        <v>16702341795</v>
      </c>
      <c r="DA737" t="s">
        <v>2930</v>
      </c>
      <c r="DB737" t="s">
        <v>2937</v>
      </c>
      <c r="DC737" t="s">
        <v>139</v>
      </c>
      <c r="DD737" t="s">
        <v>117</v>
      </c>
    </row>
    <row r="738" spans="1:114" ht="15" customHeight="1" x14ac:dyDescent="0.35">
      <c r="A738" t="s">
        <v>9094</v>
      </c>
      <c r="B738" t="s">
        <v>278</v>
      </c>
      <c r="C738" s="1">
        <v>45608</v>
      </c>
      <c r="D738" s="1">
        <v>45611</v>
      </c>
      <c r="E738" t="s">
        <v>116</v>
      </c>
      <c r="F738" s="1">
        <v>45929</v>
      </c>
      <c r="G738" t="s">
        <v>117</v>
      </c>
      <c r="H738" t="s">
        <v>117</v>
      </c>
      <c r="I738" t="s">
        <v>117</v>
      </c>
      <c r="J738" t="s">
        <v>8284</v>
      </c>
      <c r="K738" t="s">
        <v>8285</v>
      </c>
      <c r="L738" t="s">
        <v>9095</v>
      </c>
      <c r="N738" t="s">
        <v>136</v>
      </c>
      <c r="O738" t="s">
        <v>121</v>
      </c>
      <c r="P738" s="6">
        <v>96950</v>
      </c>
      <c r="Q738" t="s">
        <v>122</v>
      </c>
      <c r="S738" s="8">
        <v>16702858808</v>
      </c>
      <c r="U738" t="s">
        <v>8288</v>
      </c>
      <c r="V738">
        <v>812112</v>
      </c>
      <c r="W738" t="s">
        <v>124</v>
      </c>
      <c r="Y738" t="s">
        <v>8289</v>
      </c>
      <c r="Z738" t="s">
        <v>8290</v>
      </c>
      <c r="AA738" t="s">
        <v>4483</v>
      </c>
      <c r="AB738" t="s">
        <v>2539</v>
      </c>
      <c r="AC738" t="s">
        <v>9096</v>
      </c>
      <c r="AE738" t="s">
        <v>136</v>
      </c>
      <c r="AF738" t="s">
        <v>121</v>
      </c>
      <c r="AG738" s="6">
        <v>96950</v>
      </c>
      <c r="AH738" t="s">
        <v>122</v>
      </c>
      <c r="AJ738" s="8">
        <v>18057574509</v>
      </c>
      <c r="AL738" t="s">
        <v>8291</v>
      </c>
      <c r="BE738" t="str">
        <f>"39-5012.00"</f>
        <v>39-5012.00</v>
      </c>
      <c r="BF738" t="s">
        <v>272</v>
      </c>
      <c r="BG738" t="s">
        <v>9097</v>
      </c>
      <c r="BH738" t="s">
        <v>9098</v>
      </c>
      <c r="BI738">
        <v>10</v>
      </c>
      <c r="BK738" s="1">
        <v>45931</v>
      </c>
      <c r="BL738" s="1">
        <v>46295</v>
      </c>
      <c r="BO738">
        <v>35</v>
      </c>
      <c r="BP738">
        <v>6</v>
      </c>
      <c r="BQ738">
        <v>6</v>
      </c>
      <c r="BR738">
        <v>6</v>
      </c>
      <c r="BS738">
        <v>0</v>
      </c>
      <c r="BT738">
        <v>5</v>
      </c>
      <c r="BU738">
        <v>6</v>
      </c>
      <c r="BV738">
        <v>6</v>
      </c>
      <c r="BW738" t="str">
        <f>"10:00 AM"</f>
        <v>10:00 AM</v>
      </c>
      <c r="BX738" t="str">
        <f>"5:00 PM"</f>
        <v>5:00 PM</v>
      </c>
      <c r="BY738" t="s">
        <v>159</v>
      </c>
      <c r="BZ738">
        <v>12</v>
      </c>
      <c r="CA738">
        <v>12</v>
      </c>
      <c r="CB738" t="s">
        <v>117</v>
      </c>
      <c r="CD738" t="e">
        <f>- Haircutting AND customer service</f>
        <v>#NAME?</v>
      </c>
      <c r="CE738" t="s">
        <v>8287</v>
      </c>
      <c r="CG738" t="s">
        <v>136</v>
      </c>
      <c r="CH738" t="s">
        <v>121</v>
      </c>
      <c r="CI738" s="6">
        <v>96950</v>
      </c>
      <c r="CJ738" s="10">
        <v>9.77</v>
      </c>
      <c r="CK738" s="10">
        <v>9.77</v>
      </c>
      <c r="CL738" s="10">
        <v>14.66</v>
      </c>
      <c r="CM738" s="10">
        <v>14.66</v>
      </c>
      <c r="CN738" t="s">
        <v>137</v>
      </c>
      <c r="CP738" t="s">
        <v>138</v>
      </c>
      <c r="CR738" t="s">
        <v>117</v>
      </c>
      <c r="CS738" t="s">
        <v>139</v>
      </c>
      <c r="CT738" t="s">
        <v>140</v>
      </c>
      <c r="CU738" t="s">
        <v>139</v>
      </c>
      <c r="CV738" t="s">
        <v>139</v>
      </c>
      <c r="CW738" t="s">
        <v>140</v>
      </c>
      <c r="CX738" t="s">
        <v>139</v>
      </c>
      <c r="CY738" t="s">
        <v>9099</v>
      </c>
      <c r="CZ738" s="8">
        <v>16704888668</v>
      </c>
      <c r="DA738" t="s">
        <v>8291</v>
      </c>
      <c r="DB738" t="s">
        <v>140</v>
      </c>
      <c r="DC738" t="s">
        <v>139</v>
      </c>
      <c r="DD738" t="s">
        <v>117</v>
      </c>
      <c r="DE738" t="s">
        <v>8289</v>
      </c>
      <c r="DF738" t="s">
        <v>8290</v>
      </c>
      <c r="DG738" t="s">
        <v>4637</v>
      </c>
      <c r="DH738" t="s">
        <v>8288</v>
      </c>
      <c r="DI738" t="s">
        <v>8284</v>
      </c>
      <c r="DJ738" t="s">
        <v>8291</v>
      </c>
    </row>
    <row r="739" spans="1:114" ht="15" customHeight="1" x14ac:dyDescent="0.35">
      <c r="A739" t="s">
        <v>13113</v>
      </c>
      <c r="B739" t="s">
        <v>115</v>
      </c>
      <c r="C739" s="1">
        <v>45587</v>
      </c>
      <c r="D739" s="1">
        <v>45613</v>
      </c>
      <c r="E739" t="s">
        <v>211</v>
      </c>
      <c r="G739" t="s">
        <v>117</v>
      </c>
      <c r="H739" t="s">
        <v>117</v>
      </c>
      <c r="I739" t="s">
        <v>117</v>
      </c>
      <c r="J739" t="s">
        <v>5676</v>
      </c>
      <c r="K739" t="s">
        <v>5677</v>
      </c>
      <c r="L739" t="s">
        <v>5678</v>
      </c>
      <c r="M739" t="s">
        <v>982</v>
      </c>
      <c r="N739" t="s">
        <v>120</v>
      </c>
      <c r="O739" t="s">
        <v>121</v>
      </c>
      <c r="P739" s="6">
        <v>96950</v>
      </c>
      <c r="Q739" t="s">
        <v>122</v>
      </c>
      <c r="R739" t="s">
        <v>652</v>
      </c>
      <c r="S739" s="8">
        <v>16702873600</v>
      </c>
      <c r="U739" t="s">
        <v>5679</v>
      </c>
      <c r="V739">
        <v>561612</v>
      </c>
      <c r="W739" t="s">
        <v>124</v>
      </c>
      <c r="Y739" t="s">
        <v>5680</v>
      </c>
      <c r="Z739" t="s">
        <v>5681</v>
      </c>
      <c r="AA739" t="s">
        <v>140</v>
      </c>
      <c r="AB739" t="s">
        <v>1406</v>
      </c>
      <c r="AC739" t="s">
        <v>5678</v>
      </c>
      <c r="AD739" t="s">
        <v>982</v>
      </c>
      <c r="AE739" t="s">
        <v>120</v>
      </c>
      <c r="AF739" t="s">
        <v>121</v>
      </c>
      <c r="AG739" s="6">
        <v>96950</v>
      </c>
      <c r="AH739" t="s">
        <v>122</v>
      </c>
      <c r="AI739" t="s">
        <v>652</v>
      </c>
      <c r="AJ739" s="8">
        <v>16702873600</v>
      </c>
      <c r="AL739" t="s">
        <v>5682</v>
      </c>
      <c r="BE739" t="str">
        <f>"33-9032.00"</f>
        <v>33-9032.00</v>
      </c>
      <c r="BF739" t="s">
        <v>1777</v>
      </c>
      <c r="BG739" t="s">
        <v>10582</v>
      </c>
      <c r="BH739" t="s">
        <v>7902</v>
      </c>
      <c r="BI739">
        <v>8</v>
      </c>
      <c r="BK739" s="1">
        <v>45587</v>
      </c>
      <c r="BL739" s="1">
        <v>45930</v>
      </c>
      <c r="BO739">
        <v>40</v>
      </c>
      <c r="BP739">
        <v>0</v>
      </c>
      <c r="BQ739">
        <v>8</v>
      </c>
      <c r="BR739">
        <v>8</v>
      </c>
      <c r="BS739">
        <v>8</v>
      </c>
      <c r="BT739">
        <v>8</v>
      </c>
      <c r="BU739">
        <v>8</v>
      </c>
      <c r="BV739">
        <v>0</v>
      </c>
      <c r="BW739" t="str">
        <f>"8:00 AM"</f>
        <v>8:00 AM</v>
      </c>
      <c r="BX739" t="str">
        <f>"5:00 PM"</f>
        <v>5:00 PM</v>
      </c>
      <c r="BY739" t="s">
        <v>133</v>
      </c>
      <c r="BZ739">
        <v>0</v>
      </c>
      <c r="CA739">
        <v>6</v>
      </c>
      <c r="CB739" t="s">
        <v>117</v>
      </c>
      <c r="CD739" t="s">
        <v>10583</v>
      </c>
      <c r="CE739" t="s">
        <v>5685</v>
      </c>
      <c r="CF739" t="s">
        <v>982</v>
      </c>
      <c r="CG739" t="s">
        <v>120</v>
      </c>
      <c r="CH739" t="s">
        <v>121</v>
      </c>
      <c r="CI739" s="6">
        <v>96950</v>
      </c>
      <c r="CJ739" s="10">
        <v>8.15</v>
      </c>
      <c r="CK739" s="10">
        <v>8.3000000000000007</v>
      </c>
      <c r="CL739" s="10">
        <v>12.22</v>
      </c>
      <c r="CM739" s="10">
        <v>12.45</v>
      </c>
      <c r="CN739" t="s">
        <v>137</v>
      </c>
      <c r="CO739" t="s">
        <v>140</v>
      </c>
      <c r="CP739" t="s">
        <v>138</v>
      </c>
      <c r="CR739" t="s">
        <v>117</v>
      </c>
      <c r="CS739" t="s">
        <v>139</v>
      </c>
      <c r="CT739" t="s">
        <v>139</v>
      </c>
      <c r="CU739" t="s">
        <v>139</v>
      </c>
      <c r="CV739" t="s">
        <v>140</v>
      </c>
      <c r="CW739" t="s">
        <v>139</v>
      </c>
      <c r="CX739" t="s">
        <v>140</v>
      </c>
      <c r="CY739" t="s">
        <v>13114</v>
      </c>
      <c r="CZ739" s="8">
        <v>16702873600</v>
      </c>
      <c r="DA739" t="s">
        <v>5682</v>
      </c>
      <c r="DB739" t="s">
        <v>140</v>
      </c>
      <c r="DC739" t="s">
        <v>139</v>
      </c>
      <c r="DD739" t="s">
        <v>117</v>
      </c>
    </row>
    <row r="740" spans="1:114" ht="15" customHeight="1" x14ac:dyDescent="0.35">
      <c r="A740" t="s">
        <v>6644</v>
      </c>
      <c r="B740" t="s">
        <v>166</v>
      </c>
      <c r="C740" s="1">
        <v>45488</v>
      </c>
      <c r="D740" s="1">
        <v>45614</v>
      </c>
      <c r="E740" t="s">
        <v>211</v>
      </c>
      <c r="G740" t="s">
        <v>117</v>
      </c>
      <c r="H740" t="s">
        <v>117</v>
      </c>
      <c r="I740" t="s">
        <v>117</v>
      </c>
      <c r="J740" t="s">
        <v>4960</v>
      </c>
      <c r="K740" t="s">
        <v>4961</v>
      </c>
      <c r="L740" t="s">
        <v>4962</v>
      </c>
      <c r="N740" t="s">
        <v>136</v>
      </c>
      <c r="O740" t="s">
        <v>121</v>
      </c>
      <c r="P740" s="6">
        <v>96950</v>
      </c>
      <c r="Q740" t="s">
        <v>122</v>
      </c>
      <c r="S740" s="8">
        <v>16702870701</v>
      </c>
      <c r="U740" t="s">
        <v>4851</v>
      </c>
      <c r="V740">
        <v>62441</v>
      </c>
      <c r="W740" t="s">
        <v>124</v>
      </c>
      <c r="Y740" t="s">
        <v>1632</v>
      </c>
      <c r="Z740" t="s">
        <v>4963</v>
      </c>
      <c r="AA740" t="s">
        <v>4964</v>
      </c>
      <c r="AB740" t="s">
        <v>4965</v>
      </c>
      <c r="AC740" t="s">
        <v>4962</v>
      </c>
      <c r="AE740" t="s">
        <v>136</v>
      </c>
      <c r="AF740" t="s">
        <v>121</v>
      </c>
      <c r="AG740" s="6">
        <v>96950</v>
      </c>
      <c r="AH740" t="s">
        <v>122</v>
      </c>
      <c r="AJ740" s="8">
        <v>16702870701</v>
      </c>
      <c r="AL740" t="s">
        <v>4861</v>
      </c>
      <c r="BE740" t="str">
        <f>"37-2011.00"</f>
        <v>37-2011.00</v>
      </c>
      <c r="BF740" t="s">
        <v>701</v>
      </c>
      <c r="BG740" t="s">
        <v>6645</v>
      </c>
      <c r="BH740" t="s">
        <v>6646</v>
      </c>
      <c r="BI740">
        <v>6</v>
      </c>
      <c r="BK740" s="1">
        <v>45566</v>
      </c>
      <c r="BL740" s="1">
        <v>45930</v>
      </c>
      <c r="BO740">
        <v>35</v>
      </c>
      <c r="BP740">
        <v>0</v>
      </c>
      <c r="BQ740">
        <v>7</v>
      </c>
      <c r="BR740">
        <v>7</v>
      </c>
      <c r="BS740">
        <v>7</v>
      </c>
      <c r="BT740">
        <v>7</v>
      </c>
      <c r="BU740">
        <v>7</v>
      </c>
      <c r="BV740">
        <v>0</v>
      </c>
      <c r="BW740" t="str">
        <f>"8:00 AM"</f>
        <v>8:00 AM</v>
      </c>
      <c r="BX740" t="str">
        <f>"4:00 PM"</f>
        <v>4:00 PM</v>
      </c>
      <c r="BY740" t="s">
        <v>133</v>
      </c>
      <c r="BZ740">
        <v>0</v>
      </c>
      <c r="CA740">
        <v>3</v>
      </c>
      <c r="CB740" t="s">
        <v>117</v>
      </c>
      <c r="CD740" t="s">
        <v>6647</v>
      </c>
      <c r="CE740" t="s">
        <v>4968</v>
      </c>
      <c r="CF740" t="s">
        <v>1353</v>
      </c>
      <c r="CG740" t="s">
        <v>136</v>
      </c>
      <c r="CH740" t="s">
        <v>121</v>
      </c>
      <c r="CI740" s="6">
        <v>96950</v>
      </c>
      <c r="CJ740" s="10">
        <v>8.2899999999999991</v>
      </c>
      <c r="CK740" s="10">
        <v>8.2899999999999991</v>
      </c>
      <c r="CL740" s="10">
        <v>12.44</v>
      </c>
      <c r="CM740" s="10">
        <v>12.44</v>
      </c>
      <c r="CN740" t="s">
        <v>137</v>
      </c>
      <c r="CP740" t="s">
        <v>138</v>
      </c>
      <c r="CR740" t="s">
        <v>117</v>
      </c>
      <c r="CS740" t="s">
        <v>139</v>
      </c>
      <c r="CT740" t="s">
        <v>140</v>
      </c>
      <c r="CU740" t="s">
        <v>139</v>
      </c>
      <c r="CV740" t="s">
        <v>140</v>
      </c>
      <c r="CW740" t="s">
        <v>139</v>
      </c>
      <c r="CX740" t="s">
        <v>140</v>
      </c>
      <c r="CY740" t="s">
        <v>308</v>
      </c>
      <c r="CZ740" s="8">
        <v>16702870701</v>
      </c>
      <c r="DA740" t="s">
        <v>4861</v>
      </c>
      <c r="DB740" t="s">
        <v>309</v>
      </c>
      <c r="DC740" t="s">
        <v>139</v>
      </c>
      <c r="DD740" t="s">
        <v>117</v>
      </c>
    </row>
    <row r="741" spans="1:114" ht="15" customHeight="1" x14ac:dyDescent="0.35">
      <c r="A741" t="s">
        <v>15671</v>
      </c>
      <c r="B741" t="s">
        <v>115</v>
      </c>
      <c r="C741" s="1">
        <v>45506</v>
      </c>
      <c r="D741" s="1">
        <v>45614</v>
      </c>
      <c r="E741" t="s">
        <v>116</v>
      </c>
      <c r="F741" s="1">
        <v>45564</v>
      </c>
      <c r="G741" t="s">
        <v>117</v>
      </c>
      <c r="H741" t="s">
        <v>117</v>
      </c>
      <c r="I741" t="s">
        <v>117</v>
      </c>
      <c r="J741" t="s">
        <v>12037</v>
      </c>
      <c r="K741" t="s">
        <v>12038</v>
      </c>
      <c r="L741" t="s">
        <v>6587</v>
      </c>
      <c r="M741" t="s">
        <v>15672</v>
      </c>
      <c r="N741" t="s">
        <v>120</v>
      </c>
      <c r="O741" t="s">
        <v>121</v>
      </c>
      <c r="P741" s="6">
        <v>96950</v>
      </c>
      <c r="Q741" t="s">
        <v>122</v>
      </c>
      <c r="S741" s="8">
        <v>16702332288</v>
      </c>
      <c r="U741" t="s">
        <v>12040</v>
      </c>
      <c r="V741">
        <v>722511</v>
      </c>
      <c r="W741" t="s">
        <v>124</v>
      </c>
      <c r="Y741" t="s">
        <v>6589</v>
      </c>
      <c r="Z741" t="s">
        <v>6590</v>
      </c>
      <c r="AA741" t="s">
        <v>6591</v>
      </c>
      <c r="AB741" t="s">
        <v>189</v>
      </c>
      <c r="AC741" t="s">
        <v>6592</v>
      </c>
      <c r="AD741" t="s">
        <v>6587</v>
      </c>
      <c r="AE741" t="s">
        <v>120</v>
      </c>
      <c r="AF741" t="s">
        <v>121</v>
      </c>
      <c r="AG741" s="6">
        <v>96950</v>
      </c>
      <c r="AH741" t="s">
        <v>122</v>
      </c>
      <c r="AJ741" s="8">
        <v>16702332288</v>
      </c>
      <c r="AL741" t="s">
        <v>6593</v>
      </c>
      <c r="BE741" t="str">
        <f>"35-2014.00"</f>
        <v>35-2014.00</v>
      </c>
      <c r="BF741" t="s">
        <v>191</v>
      </c>
      <c r="BG741" t="s">
        <v>13268</v>
      </c>
      <c r="BH741" t="s">
        <v>193</v>
      </c>
      <c r="BI741">
        <v>3</v>
      </c>
      <c r="BK741" s="1">
        <v>45566</v>
      </c>
      <c r="BL741" s="1">
        <v>45930</v>
      </c>
      <c r="BO741">
        <v>35</v>
      </c>
      <c r="BP741">
        <v>0</v>
      </c>
      <c r="BQ741">
        <v>7</v>
      </c>
      <c r="BR741">
        <v>7</v>
      </c>
      <c r="BS741">
        <v>7</v>
      </c>
      <c r="BT741">
        <v>7</v>
      </c>
      <c r="BU741">
        <v>7</v>
      </c>
      <c r="BV741">
        <v>0</v>
      </c>
      <c r="BW741" t="str">
        <f>"11:00 AM"</f>
        <v>11:00 AM</v>
      </c>
      <c r="BX741" t="str">
        <f>"9:00 PM"</f>
        <v>9:00 PM</v>
      </c>
      <c r="BY741" t="s">
        <v>133</v>
      </c>
      <c r="BZ741">
        <v>0</v>
      </c>
      <c r="CA741">
        <v>12</v>
      </c>
      <c r="CB741" t="s">
        <v>117</v>
      </c>
      <c r="CD741" t="s">
        <v>194</v>
      </c>
      <c r="CE741" t="s">
        <v>15673</v>
      </c>
      <c r="CF741" t="s">
        <v>6587</v>
      </c>
      <c r="CG741" t="s">
        <v>120</v>
      </c>
      <c r="CH741" t="s">
        <v>121</v>
      </c>
      <c r="CI741" s="6">
        <v>96950</v>
      </c>
      <c r="CJ741" s="10">
        <v>8.83</v>
      </c>
      <c r="CK741" s="10">
        <v>8.83</v>
      </c>
      <c r="CL741" s="10">
        <v>13.25</v>
      </c>
      <c r="CM741" s="10">
        <v>13.25</v>
      </c>
      <c r="CN741" t="s">
        <v>137</v>
      </c>
      <c r="CO741" t="s">
        <v>194</v>
      </c>
      <c r="CP741" t="s">
        <v>138</v>
      </c>
      <c r="CR741" t="s">
        <v>117</v>
      </c>
      <c r="CS741" t="s">
        <v>139</v>
      </c>
      <c r="CT741" t="s">
        <v>140</v>
      </c>
      <c r="CU741" t="s">
        <v>139</v>
      </c>
      <c r="CV741" t="s">
        <v>140</v>
      </c>
      <c r="CW741" t="s">
        <v>139</v>
      </c>
      <c r="CX741" t="s">
        <v>140</v>
      </c>
      <c r="CY741" t="s">
        <v>4354</v>
      </c>
      <c r="CZ741" s="8">
        <v>16702332288</v>
      </c>
      <c r="DA741" t="s">
        <v>6593</v>
      </c>
      <c r="DB741" t="s">
        <v>140</v>
      </c>
      <c r="DC741" t="s">
        <v>139</v>
      </c>
      <c r="DD741" t="s">
        <v>117</v>
      </c>
    </row>
    <row r="742" spans="1:114" ht="15" customHeight="1" x14ac:dyDescent="0.35">
      <c r="A742" t="s">
        <v>16955</v>
      </c>
      <c r="B742" t="s">
        <v>166</v>
      </c>
      <c r="C742" s="1">
        <v>45508</v>
      </c>
      <c r="D742" s="1">
        <v>45614</v>
      </c>
      <c r="E742" t="s">
        <v>211</v>
      </c>
      <c r="G742" t="s">
        <v>117</v>
      </c>
      <c r="H742" t="s">
        <v>117</v>
      </c>
      <c r="I742" t="s">
        <v>117</v>
      </c>
      <c r="J742" t="s">
        <v>6779</v>
      </c>
      <c r="K742" t="s">
        <v>140</v>
      </c>
      <c r="L742" t="s">
        <v>6780</v>
      </c>
      <c r="N742" t="s">
        <v>136</v>
      </c>
      <c r="O742" t="s">
        <v>121</v>
      </c>
      <c r="P742" s="6">
        <v>96950</v>
      </c>
      <c r="Q742" t="s">
        <v>122</v>
      </c>
      <c r="R742" t="s">
        <v>6781</v>
      </c>
      <c r="S742" s="8">
        <v>16702345860</v>
      </c>
      <c r="U742" t="s">
        <v>6782</v>
      </c>
      <c r="V742">
        <v>5241</v>
      </c>
      <c r="W742" t="s">
        <v>124</v>
      </c>
      <c r="Y742" t="s">
        <v>1632</v>
      </c>
      <c r="Z742" t="s">
        <v>4590</v>
      </c>
      <c r="AA742" t="s">
        <v>6783</v>
      </c>
      <c r="AB742" t="s">
        <v>205</v>
      </c>
      <c r="AC742" t="s">
        <v>6780</v>
      </c>
      <c r="AE742" t="s">
        <v>136</v>
      </c>
      <c r="AF742" t="s">
        <v>121</v>
      </c>
      <c r="AG742" s="6">
        <v>96950</v>
      </c>
      <c r="AH742" t="s">
        <v>122</v>
      </c>
      <c r="AI742" t="s">
        <v>6781</v>
      </c>
      <c r="AJ742" s="8">
        <v>16702345860</v>
      </c>
      <c r="AL742" t="s">
        <v>6784</v>
      </c>
      <c r="BE742" t="str">
        <f>"43-3031.00"</f>
        <v>43-3031.00</v>
      </c>
      <c r="BF742" t="s">
        <v>357</v>
      </c>
      <c r="BG742" t="s">
        <v>16956</v>
      </c>
      <c r="BH742" t="s">
        <v>1669</v>
      </c>
      <c r="BI742">
        <v>1</v>
      </c>
      <c r="BK742" s="1">
        <v>45627</v>
      </c>
      <c r="BL742" s="1">
        <v>45991</v>
      </c>
      <c r="BO742">
        <v>35</v>
      </c>
      <c r="BP742">
        <v>0</v>
      </c>
      <c r="BQ742">
        <v>7</v>
      </c>
      <c r="BR742">
        <v>7</v>
      </c>
      <c r="BS742">
        <v>7</v>
      </c>
      <c r="BT742">
        <v>7</v>
      </c>
      <c r="BU742">
        <v>7</v>
      </c>
      <c r="BV742">
        <v>0</v>
      </c>
      <c r="BW742" t="str">
        <f>"9:00 AM"</f>
        <v>9:00 AM</v>
      </c>
      <c r="BX742" t="str">
        <f>"5:00 PM"</f>
        <v>5:00 PM</v>
      </c>
      <c r="BY742" t="s">
        <v>159</v>
      </c>
      <c r="BZ742">
        <v>0</v>
      </c>
      <c r="CA742">
        <v>12</v>
      </c>
      <c r="CB742" t="s">
        <v>117</v>
      </c>
      <c r="CD742" t="s">
        <v>16957</v>
      </c>
      <c r="CE742" t="s">
        <v>6788</v>
      </c>
      <c r="CF742" t="s">
        <v>6789</v>
      </c>
      <c r="CG742" t="s">
        <v>136</v>
      </c>
      <c r="CH742" t="s">
        <v>121</v>
      </c>
      <c r="CI742" s="6">
        <v>96950</v>
      </c>
      <c r="CJ742" s="10">
        <v>12.28</v>
      </c>
      <c r="CK742" s="10">
        <v>12.28</v>
      </c>
      <c r="CL742" s="10">
        <v>18.420000000000002</v>
      </c>
      <c r="CM742" s="10">
        <v>18.420000000000002</v>
      </c>
      <c r="CN742" t="s">
        <v>137</v>
      </c>
      <c r="CO742" t="s">
        <v>133</v>
      </c>
      <c r="CP742" t="s">
        <v>138</v>
      </c>
      <c r="CR742" t="s">
        <v>117</v>
      </c>
      <c r="CS742" t="s">
        <v>139</v>
      </c>
      <c r="CT742" t="s">
        <v>140</v>
      </c>
      <c r="CU742" t="s">
        <v>139</v>
      </c>
      <c r="CV742" t="s">
        <v>139</v>
      </c>
      <c r="CW742" t="s">
        <v>139</v>
      </c>
      <c r="CX742" t="s">
        <v>140</v>
      </c>
      <c r="CY742" t="s">
        <v>140</v>
      </c>
      <c r="CZ742" s="8">
        <v>16702345860</v>
      </c>
      <c r="DA742" t="s">
        <v>6784</v>
      </c>
      <c r="DB742" t="s">
        <v>6790</v>
      </c>
      <c r="DC742" t="s">
        <v>139</v>
      </c>
      <c r="DD742" t="s">
        <v>117</v>
      </c>
    </row>
    <row r="743" spans="1:114" ht="15" customHeight="1" x14ac:dyDescent="0.35">
      <c r="A743" t="s">
        <v>6769</v>
      </c>
      <c r="B743" t="s">
        <v>166</v>
      </c>
      <c r="C743" s="1">
        <v>45531</v>
      </c>
      <c r="D743" s="1">
        <v>45614</v>
      </c>
      <c r="E743" t="s">
        <v>211</v>
      </c>
      <c r="G743" t="s">
        <v>117</v>
      </c>
      <c r="H743" t="s">
        <v>117</v>
      </c>
      <c r="I743" t="s">
        <v>117</v>
      </c>
      <c r="J743" t="s">
        <v>4265</v>
      </c>
      <c r="L743" t="s">
        <v>4266</v>
      </c>
      <c r="M743" t="s">
        <v>4267</v>
      </c>
      <c r="N743" t="s">
        <v>120</v>
      </c>
      <c r="O743" t="s">
        <v>121</v>
      </c>
      <c r="P743" s="6">
        <v>96950</v>
      </c>
      <c r="Q743" t="s">
        <v>122</v>
      </c>
      <c r="S743" s="8">
        <v>16702330744</v>
      </c>
      <c r="U743" t="s">
        <v>4268</v>
      </c>
      <c r="V743">
        <v>488320</v>
      </c>
      <c r="W743" t="s">
        <v>124</v>
      </c>
      <c r="Y743" t="s">
        <v>4269</v>
      </c>
      <c r="Z743" t="s">
        <v>4270</v>
      </c>
      <c r="AA743" t="s">
        <v>4271</v>
      </c>
      <c r="AB743" t="s">
        <v>154</v>
      </c>
      <c r="AC743" t="s">
        <v>4266</v>
      </c>
      <c r="AD743" t="s">
        <v>4272</v>
      </c>
      <c r="AE743" t="s">
        <v>120</v>
      </c>
      <c r="AF743" t="s">
        <v>121</v>
      </c>
      <c r="AG743" s="6">
        <v>96950</v>
      </c>
      <c r="AH743" t="s">
        <v>122</v>
      </c>
      <c r="AJ743" s="8">
        <v>16702330744</v>
      </c>
      <c r="AL743" t="s">
        <v>4273</v>
      </c>
      <c r="BE743" t="str">
        <f>"51-4121.00"</f>
        <v>51-4121.00</v>
      </c>
      <c r="BF743" t="s">
        <v>2038</v>
      </c>
      <c r="BG743" t="s">
        <v>4274</v>
      </c>
      <c r="BH743" t="s">
        <v>4275</v>
      </c>
      <c r="BI743">
        <v>1</v>
      </c>
      <c r="BK743" s="1">
        <v>45646</v>
      </c>
      <c r="BL743" s="1">
        <v>46010</v>
      </c>
      <c r="BO743">
        <v>40</v>
      </c>
      <c r="BP743">
        <v>0</v>
      </c>
      <c r="BQ743">
        <v>8</v>
      </c>
      <c r="BR743">
        <v>8</v>
      </c>
      <c r="BS743">
        <v>8</v>
      </c>
      <c r="BT743">
        <v>8</v>
      </c>
      <c r="BU743">
        <v>8</v>
      </c>
      <c r="BV743">
        <v>0</v>
      </c>
      <c r="BW743" t="str">
        <f>"8:00 AM"</f>
        <v>8:00 AM</v>
      </c>
      <c r="BX743" t="str">
        <f>"5:00 PM"</f>
        <v>5:00 PM</v>
      </c>
      <c r="BY743" t="s">
        <v>159</v>
      </c>
      <c r="BZ743">
        <v>0</v>
      </c>
      <c r="CA743">
        <v>12</v>
      </c>
      <c r="CB743" t="s">
        <v>117</v>
      </c>
      <c r="CD743" s="2" t="s">
        <v>4276</v>
      </c>
      <c r="CE743" t="s">
        <v>4267</v>
      </c>
      <c r="CG743" t="s">
        <v>120</v>
      </c>
      <c r="CH743" t="s">
        <v>121</v>
      </c>
      <c r="CI743" s="6">
        <v>96950</v>
      </c>
      <c r="CJ743" s="10">
        <v>16.25</v>
      </c>
      <c r="CK743" s="10">
        <v>16.25</v>
      </c>
      <c r="CL743" s="10">
        <v>24.38</v>
      </c>
      <c r="CM743" s="10">
        <v>24.38</v>
      </c>
      <c r="CN743" t="s">
        <v>137</v>
      </c>
      <c r="CO743" t="s">
        <v>140</v>
      </c>
      <c r="CP743" t="s">
        <v>138</v>
      </c>
      <c r="CR743" t="s">
        <v>117</v>
      </c>
      <c r="CS743" t="s">
        <v>139</v>
      </c>
      <c r="CT743" t="s">
        <v>140</v>
      </c>
      <c r="CU743" t="s">
        <v>139</v>
      </c>
      <c r="CV743" t="s">
        <v>140</v>
      </c>
      <c r="CW743" t="s">
        <v>139</v>
      </c>
      <c r="CX743" t="s">
        <v>140</v>
      </c>
      <c r="CY743" t="s">
        <v>140</v>
      </c>
      <c r="CZ743" s="8">
        <v>16702330744</v>
      </c>
      <c r="DA743" t="s">
        <v>4277</v>
      </c>
      <c r="DB743" t="s">
        <v>140</v>
      </c>
      <c r="DC743" t="s">
        <v>139</v>
      </c>
      <c r="DD743" t="s">
        <v>117</v>
      </c>
    </row>
    <row r="744" spans="1:114" ht="15" customHeight="1" x14ac:dyDescent="0.35">
      <c r="A744" t="s">
        <v>11152</v>
      </c>
      <c r="B744" t="s">
        <v>115</v>
      </c>
      <c r="C744" s="1">
        <v>45535</v>
      </c>
      <c r="D744" s="1">
        <v>45614</v>
      </c>
      <c r="E744" t="s">
        <v>116</v>
      </c>
      <c r="F744" s="1">
        <v>45687</v>
      </c>
      <c r="G744" t="s">
        <v>117</v>
      </c>
      <c r="H744" t="s">
        <v>117</v>
      </c>
      <c r="I744" t="s">
        <v>117</v>
      </c>
      <c r="J744" t="s">
        <v>5193</v>
      </c>
      <c r="L744" t="s">
        <v>11153</v>
      </c>
      <c r="N744" t="s">
        <v>120</v>
      </c>
      <c r="O744" t="s">
        <v>121</v>
      </c>
      <c r="P744" s="6">
        <v>96950</v>
      </c>
      <c r="Q744" t="s">
        <v>122</v>
      </c>
      <c r="S744" s="8">
        <v>16705881110</v>
      </c>
      <c r="U744" t="s">
        <v>5195</v>
      </c>
      <c r="V744">
        <v>56132</v>
      </c>
      <c r="W744" t="s">
        <v>124</v>
      </c>
      <c r="Y744" t="s">
        <v>5196</v>
      </c>
      <c r="Z744" t="s">
        <v>5197</v>
      </c>
      <c r="AA744" t="s">
        <v>11154</v>
      </c>
      <c r="AB744" t="s">
        <v>128</v>
      </c>
      <c r="AC744" t="s">
        <v>11153</v>
      </c>
      <c r="AE744" t="s">
        <v>120</v>
      </c>
      <c r="AF744" t="s">
        <v>121</v>
      </c>
      <c r="AG744" s="6">
        <v>96950</v>
      </c>
      <c r="AH744" t="s">
        <v>122</v>
      </c>
      <c r="AJ744" s="8">
        <v>16705881110</v>
      </c>
      <c r="AL744" t="s">
        <v>5198</v>
      </c>
      <c r="BE744" t="str">
        <f>"37-2012.00"</f>
        <v>37-2012.00</v>
      </c>
      <c r="BF744" t="s">
        <v>130</v>
      </c>
      <c r="BG744" t="s">
        <v>11155</v>
      </c>
      <c r="BH744" t="s">
        <v>8901</v>
      </c>
      <c r="BI744">
        <v>20</v>
      </c>
      <c r="BK744" s="1">
        <v>45689</v>
      </c>
      <c r="BL744" s="1">
        <v>46053</v>
      </c>
      <c r="BO744">
        <v>35</v>
      </c>
      <c r="BP744">
        <v>0</v>
      </c>
      <c r="BQ744">
        <v>7</v>
      </c>
      <c r="BR744">
        <v>7</v>
      </c>
      <c r="BS744">
        <v>7</v>
      </c>
      <c r="BT744">
        <v>7</v>
      </c>
      <c r="BU744">
        <v>7</v>
      </c>
      <c r="BV744">
        <v>0</v>
      </c>
      <c r="BW744" t="str">
        <f>"8:00 AM"</f>
        <v>8:00 AM</v>
      </c>
      <c r="BX744" t="str">
        <f>"5:00 PM"</f>
        <v>5:00 PM</v>
      </c>
      <c r="BY744" t="s">
        <v>133</v>
      </c>
      <c r="BZ744">
        <v>0</v>
      </c>
      <c r="CA744">
        <v>3</v>
      </c>
      <c r="CB744" t="s">
        <v>117</v>
      </c>
      <c r="CD744" s="2" t="s">
        <v>11156</v>
      </c>
      <c r="CE744" t="s">
        <v>5201</v>
      </c>
      <c r="CG744" t="s">
        <v>120</v>
      </c>
      <c r="CH744" t="s">
        <v>121</v>
      </c>
      <c r="CI744" s="6">
        <v>96950</v>
      </c>
      <c r="CJ744" s="10">
        <v>7.77</v>
      </c>
      <c r="CK744" s="10">
        <v>7.77</v>
      </c>
      <c r="CL744" s="10">
        <v>11.66</v>
      </c>
      <c r="CM744" s="10">
        <v>11.66</v>
      </c>
      <c r="CN744" t="s">
        <v>137</v>
      </c>
      <c r="CO744" t="s">
        <v>164</v>
      </c>
      <c r="CP744" t="s">
        <v>138</v>
      </c>
      <c r="CR744" t="s">
        <v>139</v>
      </c>
      <c r="CS744" t="s">
        <v>139</v>
      </c>
      <c r="CT744" t="s">
        <v>140</v>
      </c>
      <c r="CU744" t="s">
        <v>139</v>
      </c>
      <c r="CV744" t="s">
        <v>140</v>
      </c>
      <c r="CW744" t="s">
        <v>139</v>
      </c>
      <c r="CX744" t="s">
        <v>140</v>
      </c>
      <c r="CY744" t="s">
        <v>1002</v>
      </c>
      <c r="CZ744" s="8">
        <v>16705887701</v>
      </c>
      <c r="DA744" t="s">
        <v>5198</v>
      </c>
      <c r="DB744" t="s">
        <v>164</v>
      </c>
      <c r="DC744" t="s">
        <v>139</v>
      </c>
      <c r="DD744" t="s">
        <v>117</v>
      </c>
    </row>
    <row r="745" spans="1:114" ht="15" customHeight="1" x14ac:dyDescent="0.35">
      <c r="A745" t="s">
        <v>3691</v>
      </c>
      <c r="B745" t="s">
        <v>144</v>
      </c>
      <c r="C745" s="1">
        <v>45540</v>
      </c>
      <c r="D745" s="1">
        <v>45614</v>
      </c>
      <c r="E745" t="s">
        <v>116</v>
      </c>
      <c r="F745" s="1">
        <v>45595</v>
      </c>
      <c r="G745" t="s">
        <v>117</v>
      </c>
      <c r="H745" t="s">
        <v>117</v>
      </c>
      <c r="I745" t="s">
        <v>117</v>
      </c>
      <c r="J745" t="s">
        <v>1712</v>
      </c>
      <c r="L745" t="s">
        <v>3692</v>
      </c>
      <c r="M745" t="s">
        <v>3693</v>
      </c>
      <c r="N745" t="s">
        <v>120</v>
      </c>
      <c r="O745" t="s">
        <v>121</v>
      </c>
      <c r="P745" s="6">
        <v>96950</v>
      </c>
      <c r="Q745" t="s">
        <v>122</v>
      </c>
      <c r="S745" s="8">
        <v>16702858730</v>
      </c>
      <c r="U745" t="s">
        <v>1073</v>
      </c>
      <c r="V745">
        <v>561320</v>
      </c>
      <c r="W745" t="s">
        <v>124</v>
      </c>
      <c r="Y745" t="s">
        <v>1074</v>
      </c>
      <c r="Z745" t="s">
        <v>1075</v>
      </c>
      <c r="AA745" t="s">
        <v>1076</v>
      </c>
      <c r="AB745" t="s">
        <v>189</v>
      </c>
      <c r="AC745" t="s">
        <v>1713</v>
      </c>
      <c r="AD745" t="s">
        <v>1714</v>
      </c>
      <c r="AE745" t="s">
        <v>120</v>
      </c>
      <c r="AF745" t="s">
        <v>121</v>
      </c>
      <c r="AG745" s="6">
        <v>96950</v>
      </c>
      <c r="AH745" t="s">
        <v>122</v>
      </c>
      <c r="AJ745" s="8">
        <v>16702858730</v>
      </c>
      <c r="AL745" t="s">
        <v>1078</v>
      </c>
      <c r="BE745" t="str">
        <f>"49-9071.00"</f>
        <v>49-9071.00</v>
      </c>
      <c r="BF745" t="s">
        <v>156</v>
      </c>
      <c r="BG745" t="s">
        <v>3694</v>
      </c>
      <c r="BH745" t="s">
        <v>341</v>
      </c>
      <c r="BI745">
        <v>15</v>
      </c>
      <c r="BJ745">
        <v>15</v>
      </c>
      <c r="BK745" s="1">
        <v>45597</v>
      </c>
      <c r="BL745" s="1">
        <v>45961</v>
      </c>
      <c r="BM745" s="1">
        <v>45614</v>
      </c>
      <c r="BN745" s="1">
        <v>45961</v>
      </c>
      <c r="BO745">
        <v>35</v>
      </c>
      <c r="BP745">
        <v>0</v>
      </c>
      <c r="BQ745">
        <v>7</v>
      </c>
      <c r="BR745">
        <v>7</v>
      </c>
      <c r="BS745">
        <v>7</v>
      </c>
      <c r="BT745">
        <v>7</v>
      </c>
      <c r="BU745">
        <v>7</v>
      </c>
      <c r="BV745">
        <v>0</v>
      </c>
      <c r="BW745" t="str">
        <f>"9:00 AM"</f>
        <v>9:00 AM</v>
      </c>
      <c r="BX745" t="str">
        <f>"5:00 PM"</f>
        <v>5:00 PM</v>
      </c>
      <c r="BY745" t="s">
        <v>133</v>
      </c>
      <c r="BZ745">
        <v>0</v>
      </c>
      <c r="CA745">
        <v>12</v>
      </c>
      <c r="CB745" t="s">
        <v>117</v>
      </c>
      <c r="CD745" s="2" t="s">
        <v>3695</v>
      </c>
      <c r="CE745" t="s">
        <v>3696</v>
      </c>
      <c r="CF745" t="s">
        <v>982</v>
      </c>
      <c r="CG745" t="s">
        <v>120</v>
      </c>
      <c r="CH745" t="s">
        <v>121</v>
      </c>
      <c r="CI745" s="6">
        <v>96950</v>
      </c>
      <c r="CJ745" s="10">
        <v>9.75</v>
      </c>
      <c r="CK745" s="10">
        <v>9.75</v>
      </c>
      <c r="CL745" s="10">
        <v>14.63</v>
      </c>
      <c r="CM745" s="10">
        <v>14.63</v>
      </c>
      <c r="CN745" t="s">
        <v>137</v>
      </c>
      <c r="CO745" t="s">
        <v>194</v>
      </c>
      <c r="CP745" t="s">
        <v>138</v>
      </c>
      <c r="CR745" t="s">
        <v>117</v>
      </c>
      <c r="CS745" t="s">
        <v>139</v>
      </c>
      <c r="CT745" t="s">
        <v>140</v>
      </c>
      <c r="CU745" t="s">
        <v>139</v>
      </c>
      <c r="CV745" t="s">
        <v>140</v>
      </c>
      <c r="CW745" t="s">
        <v>139</v>
      </c>
      <c r="CX745" t="s">
        <v>140</v>
      </c>
      <c r="CY745" s="2" t="s">
        <v>3697</v>
      </c>
      <c r="CZ745" s="8">
        <v>16702858730</v>
      </c>
      <c r="DA745" t="s">
        <v>1078</v>
      </c>
      <c r="DB745" t="s">
        <v>164</v>
      </c>
      <c r="DC745" t="s">
        <v>139</v>
      </c>
      <c r="DD745" t="s">
        <v>117</v>
      </c>
    </row>
    <row r="746" spans="1:114" ht="15" customHeight="1" x14ac:dyDescent="0.35">
      <c r="A746" t="s">
        <v>3025</v>
      </c>
      <c r="B746" t="s">
        <v>166</v>
      </c>
      <c r="C746" s="1">
        <v>45541</v>
      </c>
      <c r="D746" s="1">
        <v>45614</v>
      </c>
      <c r="E746" t="s">
        <v>211</v>
      </c>
      <c r="G746" t="s">
        <v>117</v>
      </c>
      <c r="H746" t="s">
        <v>117</v>
      </c>
      <c r="I746" t="s">
        <v>117</v>
      </c>
      <c r="J746" t="s">
        <v>230</v>
      </c>
      <c r="K746" t="s">
        <v>231</v>
      </c>
      <c r="L746" t="s">
        <v>232</v>
      </c>
      <c r="M746" t="s">
        <v>136</v>
      </c>
      <c r="N746" t="s">
        <v>233</v>
      </c>
      <c r="O746" t="s">
        <v>121</v>
      </c>
      <c r="P746" s="6">
        <v>96950</v>
      </c>
      <c r="Q746" t="s">
        <v>122</v>
      </c>
      <c r="S746" s="8">
        <v>16702331530</v>
      </c>
      <c r="U746" t="s">
        <v>234</v>
      </c>
      <c r="V746">
        <v>311812</v>
      </c>
      <c r="W746" t="s">
        <v>124</v>
      </c>
      <c r="Y746" t="s">
        <v>235</v>
      </c>
      <c r="Z746" t="s">
        <v>236</v>
      </c>
      <c r="AB746" t="s">
        <v>237</v>
      </c>
      <c r="AC746" t="s">
        <v>232</v>
      </c>
      <c r="AD746" t="s">
        <v>136</v>
      </c>
      <c r="AE746" t="s">
        <v>233</v>
      </c>
      <c r="AF746" t="s">
        <v>121</v>
      </c>
      <c r="AG746" s="6">
        <v>96950</v>
      </c>
      <c r="AH746" t="s">
        <v>122</v>
      </c>
      <c r="AJ746" s="8">
        <v>16702331530</v>
      </c>
      <c r="AL746" t="s">
        <v>238</v>
      </c>
      <c r="BE746" t="str">
        <f>"51-3011.00"</f>
        <v>51-3011.00</v>
      </c>
      <c r="BF746" t="s">
        <v>217</v>
      </c>
      <c r="BG746" t="s">
        <v>3026</v>
      </c>
      <c r="BH746" t="s">
        <v>219</v>
      </c>
      <c r="BI746">
        <v>6</v>
      </c>
      <c r="BK746" s="1">
        <v>45566</v>
      </c>
      <c r="BL746" s="1">
        <v>45930</v>
      </c>
      <c r="BO746">
        <v>35</v>
      </c>
      <c r="BP746">
        <v>0</v>
      </c>
      <c r="BQ746">
        <v>5</v>
      </c>
      <c r="BR746">
        <v>6</v>
      </c>
      <c r="BS746">
        <v>6</v>
      </c>
      <c r="BT746">
        <v>6</v>
      </c>
      <c r="BU746">
        <v>6</v>
      </c>
      <c r="BV746">
        <v>6</v>
      </c>
      <c r="BW746" t="str">
        <f>"5:30 AM"</f>
        <v>5:30 AM</v>
      </c>
      <c r="BX746" t="str">
        <f>"12:30 PM"</f>
        <v>12:30 PM</v>
      </c>
      <c r="BY746" t="s">
        <v>133</v>
      </c>
      <c r="BZ746">
        <v>0</v>
      </c>
      <c r="CA746">
        <v>12</v>
      </c>
      <c r="CB746" t="s">
        <v>117</v>
      </c>
      <c r="CD746" t="s">
        <v>3027</v>
      </c>
      <c r="CE746" t="s">
        <v>232</v>
      </c>
      <c r="CF746" t="s">
        <v>136</v>
      </c>
      <c r="CG746" t="s">
        <v>233</v>
      </c>
      <c r="CH746" t="s">
        <v>121</v>
      </c>
      <c r="CI746" s="6">
        <v>96950</v>
      </c>
      <c r="CJ746" s="10">
        <v>8.64</v>
      </c>
      <c r="CK746" s="10">
        <v>9.25</v>
      </c>
      <c r="CL746" s="10">
        <v>12.96</v>
      </c>
      <c r="CM746" s="10">
        <v>13.88</v>
      </c>
      <c r="CN746" t="s">
        <v>137</v>
      </c>
      <c r="CO746" t="s">
        <v>164</v>
      </c>
      <c r="CP746" t="s">
        <v>138</v>
      </c>
      <c r="CR746" t="s">
        <v>117</v>
      </c>
      <c r="CS746" t="s">
        <v>139</v>
      </c>
      <c r="CT746" t="s">
        <v>140</v>
      </c>
      <c r="CU746" t="s">
        <v>139</v>
      </c>
      <c r="CV746" t="s">
        <v>140</v>
      </c>
      <c r="CW746" t="s">
        <v>139</v>
      </c>
      <c r="CX746" t="s">
        <v>140</v>
      </c>
      <c r="CY746" t="s">
        <v>623</v>
      </c>
      <c r="CZ746" s="8">
        <v>16702331530</v>
      </c>
      <c r="DA746" t="s">
        <v>238</v>
      </c>
      <c r="DB746" t="s">
        <v>244</v>
      </c>
      <c r="DC746" t="s">
        <v>139</v>
      </c>
      <c r="DD746" t="s">
        <v>117</v>
      </c>
      <c r="DE746" t="s">
        <v>235</v>
      </c>
      <c r="DF746" t="s">
        <v>236</v>
      </c>
      <c r="DH746" t="s">
        <v>234</v>
      </c>
      <c r="DI746" t="s">
        <v>230</v>
      </c>
      <c r="DJ746" t="s">
        <v>238</v>
      </c>
    </row>
    <row r="747" spans="1:114" ht="15" customHeight="1" x14ac:dyDescent="0.35">
      <c r="A747" t="s">
        <v>14384</v>
      </c>
      <c r="B747" t="s">
        <v>144</v>
      </c>
      <c r="C747" s="1">
        <v>45546</v>
      </c>
      <c r="D747" s="1">
        <v>45614</v>
      </c>
      <c r="E747" t="s">
        <v>211</v>
      </c>
      <c r="G747" t="s">
        <v>117</v>
      </c>
      <c r="H747" t="s">
        <v>117</v>
      </c>
      <c r="I747" t="s">
        <v>117</v>
      </c>
      <c r="J747" t="s">
        <v>1965</v>
      </c>
      <c r="K747" t="s">
        <v>1966</v>
      </c>
      <c r="L747" t="s">
        <v>1967</v>
      </c>
      <c r="N747" t="s">
        <v>120</v>
      </c>
      <c r="O747" t="s">
        <v>121</v>
      </c>
      <c r="P747" s="6">
        <v>96950</v>
      </c>
      <c r="Q747" t="s">
        <v>122</v>
      </c>
      <c r="S747" s="8">
        <v>16702375051</v>
      </c>
      <c r="U747" t="s">
        <v>1968</v>
      </c>
      <c r="V747">
        <v>721110</v>
      </c>
      <c r="W747" t="s">
        <v>124</v>
      </c>
      <c r="Y747" t="s">
        <v>1969</v>
      </c>
      <c r="Z747" t="s">
        <v>1970</v>
      </c>
      <c r="AB747" t="s">
        <v>154</v>
      </c>
      <c r="AC747" t="s">
        <v>1967</v>
      </c>
      <c r="AE747" t="s">
        <v>120</v>
      </c>
      <c r="AF747" t="s">
        <v>121</v>
      </c>
      <c r="AG747" s="6">
        <v>96950</v>
      </c>
      <c r="AH747" t="s">
        <v>122</v>
      </c>
      <c r="AJ747" s="8">
        <v>16702375051</v>
      </c>
      <c r="AL747" t="s">
        <v>1971</v>
      </c>
      <c r="BE747" t="str">
        <f>"35-2014.00"</f>
        <v>35-2014.00</v>
      </c>
      <c r="BF747" t="s">
        <v>191</v>
      </c>
      <c r="BG747" t="s">
        <v>14385</v>
      </c>
      <c r="BH747" t="s">
        <v>193</v>
      </c>
      <c r="BI747">
        <v>3</v>
      </c>
      <c r="BJ747">
        <v>3</v>
      </c>
      <c r="BK747" s="1">
        <v>45657</v>
      </c>
      <c r="BL747" s="1">
        <v>46021</v>
      </c>
      <c r="BM747" s="1">
        <v>45657</v>
      </c>
      <c r="BN747" s="1">
        <v>46021</v>
      </c>
      <c r="BO747">
        <v>35</v>
      </c>
      <c r="BP747">
        <v>7</v>
      </c>
      <c r="BQ747">
        <v>0</v>
      </c>
      <c r="BR747">
        <v>0</v>
      </c>
      <c r="BS747">
        <v>7</v>
      </c>
      <c r="BT747">
        <v>7</v>
      </c>
      <c r="BU747">
        <v>7</v>
      </c>
      <c r="BV747">
        <v>7</v>
      </c>
      <c r="BW747" t="str">
        <f>"4:00 AM"</f>
        <v>4:00 AM</v>
      </c>
      <c r="BX747" t="str">
        <f>"11:00 AM"</f>
        <v>11:00 AM</v>
      </c>
      <c r="BY747" t="s">
        <v>133</v>
      </c>
      <c r="BZ747">
        <v>0</v>
      </c>
      <c r="CA747">
        <v>12</v>
      </c>
      <c r="CB747" t="s">
        <v>117</v>
      </c>
      <c r="CD747" s="2" t="s">
        <v>14386</v>
      </c>
      <c r="CE747" t="s">
        <v>1975</v>
      </c>
      <c r="CF747" t="s">
        <v>1967</v>
      </c>
      <c r="CG747" t="s">
        <v>120</v>
      </c>
      <c r="CH747" t="s">
        <v>121</v>
      </c>
      <c r="CI747" s="6">
        <v>96950</v>
      </c>
      <c r="CJ747" s="10">
        <v>8.83</v>
      </c>
      <c r="CK747" s="10">
        <v>8.83</v>
      </c>
      <c r="CL747" s="10">
        <v>13.25</v>
      </c>
      <c r="CM747" s="10">
        <v>13.25</v>
      </c>
      <c r="CN747" t="s">
        <v>137</v>
      </c>
      <c r="CP747" t="s">
        <v>138</v>
      </c>
      <c r="CR747" t="s">
        <v>117</v>
      </c>
      <c r="CS747" t="s">
        <v>139</v>
      </c>
      <c r="CT747" t="s">
        <v>140</v>
      </c>
      <c r="CU747" t="s">
        <v>139</v>
      </c>
      <c r="CV747" t="s">
        <v>140</v>
      </c>
      <c r="CW747" t="s">
        <v>139</v>
      </c>
      <c r="CX747" t="s">
        <v>140</v>
      </c>
      <c r="CY747" t="s">
        <v>14387</v>
      </c>
      <c r="CZ747" s="8">
        <v>16702375051</v>
      </c>
      <c r="DA747" t="s">
        <v>1971</v>
      </c>
      <c r="DB747" t="s">
        <v>140</v>
      </c>
      <c r="DC747" t="s">
        <v>139</v>
      </c>
      <c r="DD747" t="s">
        <v>117</v>
      </c>
    </row>
    <row r="748" spans="1:114" ht="15" customHeight="1" x14ac:dyDescent="0.35">
      <c r="A748" t="s">
        <v>6674</v>
      </c>
      <c r="B748" t="s">
        <v>144</v>
      </c>
      <c r="C748" s="1">
        <v>45547</v>
      </c>
      <c r="D748" s="1">
        <v>45614</v>
      </c>
      <c r="E748" t="s">
        <v>211</v>
      </c>
      <c r="G748" t="s">
        <v>139</v>
      </c>
      <c r="H748" t="s">
        <v>117</v>
      </c>
      <c r="I748" t="s">
        <v>117</v>
      </c>
      <c r="J748" t="s">
        <v>6675</v>
      </c>
      <c r="L748" t="s">
        <v>6676</v>
      </c>
      <c r="N748" t="s">
        <v>136</v>
      </c>
      <c r="O748" t="s">
        <v>121</v>
      </c>
      <c r="P748" s="6">
        <v>96950</v>
      </c>
      <c r="Q748" t="s">
        <v>122</v>
      </c>
      <c r="S748" s="8">
        <v>16702872020</v>
      </c>
      <c r="U748" t="s">
        <v>6677</v>
      </c>
      <c r="V748">
        <v>236115</v>
      </c>
      <c r="W748" t="s">
        <v>124</v>
      </c>
      <c r="Y748" t="s">
        <v>849</v>
      </c>
      <c r="Z748" t="s">
        <v>6678</v>
      </c>
      <c r="AB748" t="s">
        <v>205</v>
      </c>
      <c r="AC748" t="s">
        <v>6676</v>
      </c>
      <c r="AE748" t="s">
        <v>136</v>
      </c>
      <c r="AF748" t="s">
        <v>121</v>
      </c>
      <c r="AG748" s="6">
        <v>96950</v>
      </c>
      <c r="AH748" t="s">
        <v>122</v>
      </c>
      <c r="AJ748" s="8">
        <v>16702872020</v>
      </c>
      <c r="AL748" t="s">
        <v>604</v>
      </c>
      <c r="AM748" t="s">
        <v>600</v>
      </c>
      <c r="AN748" t="s">
        <v>601</v>
      </c>
      <c r="AO748" t="s">
        <v>602</v>
      </c>
      <c r="AQ748" t="s">
        <v>603</v>
      </c>
      <c r="AS748" t="s">
        <v>136</v>
      </c>
      <c r="AT748" t="s">
        <v>121</v>
      </c>
      <c r="AU748" s="6">
        <v>96950</v>
      </c>
      <c r="AV748" t="s">
        <v>122</v>
      </c>
      <c r="AX748" s="8">
        <v>16702353403</v>
      </c>
      <c r="AZ748" t="s">
        <v>3346</v>
      </c>
      <c r="BA748" t="s">
        <v>605</v>
      </c>
      <c r="BB748" t="s">
        <v>606</v>
      </c>
      <c r="BE748" t="str">
        <f>"47-1011.00"</f>
        <v>47-1011.00</v>
      </c>
      <c r="BF748" t="s">
        <v>6679</v>
      </c>
      <c r="BG748" t="s">
        <v>6680</v>
      </c>
      <c r="BH748" t="s">
        <v>6681</v>
      </c>
      <c r="BI748">
        <v>1</v>
      </c>
      <c r="BJ748">
        <v>1</v>
      </c>
      <c r="BK748" s="1">
        <v>45598</v>
      </c>
      <c r="BL748" s="1">
        <v>46692</v>
      </c>
      <c r="BM748" s="1">
        <v>45614</v>
      </c>
      <c r="BN748" s="1">
        <v>46692</v>
      </c>
      <c r="BO748">
        <v>35</v>
      </c>
      <c r="BP748">
        <v>0</v>
      </c>
      <c r="BQ748">
        <v>7</v>
      </c>
      <c r="BR748">
        <v>7</v>
      </c>
      <c r="BS748">
        <v>7</v>
      </c>
      <c r="BT748">
        <v>7</v>
      </c>
      <c r="BU748">
        <v>7</v>
      </c>
      <c r="BV748">
        <v>0</v>
      </c>
      <c r="BW748" t="str">
        <f>"9:00 AM"</f>
        <v>9:00 AM</v>
      </c>
      <c r="BX748" t="str">
        <f>"5:00 PM"</f>
        <v>5:00 PM</v>
      </c>
      <c r="BY748" t="s">
        <v>159</v>
      </c>
      <c r="BZ748">
        <v>0</v>
      </c>
      <c r="CA748">
        <v>24</v>
      </c>
      <c r="CB748" t="s">
        <v>139</v>
      </c>
      <c r="CC748">
        <v>3</v>
      </c>
      <c r="CD748" t="s">
        <v>6682</v>
      </c>
      <c r="CE748" t="s">
        <v>6683</v>
      </c>
      <c r="CG748" t="s">
        <v>136</v>
      </c>
      <c r="CH748" t="s">
        <v>121</v>
      </c>
      <c r="CI748" s="6">
        <v>96950</v>
      </c>
      <c r="CJ748" s="10">
        <v>26.08</v>
      </c>
      <c r="CK748" s="10">
        <v>26.08</v>
      </c>
      <c r="CL748" s="10">
        <v>0</v>
      </c>
      <c r="CM748" s="10">
        <v>0</v>
      </c>
      <c r="CN748" t="s">
        <v>137</v>
      </c>
      <c r="CO748" t="s">
        <v>133</v>
      </c>
      <c r="CP748" t="s">
        <v>138</v>
      </c>
      <c r="CR748" t="s">
        <v>117</v>
      </c>
      <c r="CS748" t="s">
        <v>139</v>
      </c>
      <c r="CT748" t="s">
        <v>140</v>
      </c>
      <c r="CU748" t="s">
        <v>140</v>
      </c>
      <c r="CV748" t="s">
        <v>140</v>
      </c>
      <c r="CW748" t="s">
        <v>139</v>
      </c>
      <c r="CX748" t="s">
        <v>140</v>
      </c>
      <c r="CY748" t="s">
        <v>3512</v>
      </c>
      <c r="CZ748" s="8">
        <v>16702872020</v>
      </c>
      <c r="DA748" t="s">
        <v>604</v>
      </c>
      <c r="DB748" t="s">
        <v>140</v>
      </c>
      <c r="DC748" t="s">
        <v>139</v>
      </c>
      <c r="DD748" t="s">
        <v>117</v>
      </c>
    </row>
    <row r="749" spans="1:114" ht="15" customHeight="1" x14ac:dyDescent="0.35">
      <c r="A749" t="s">
        <v>15981</v>
      </c>
      <c r="B749" t="s">
        <v>144</v>
      </c>
      <c r="C749" s="1">
        <v>45547</v>
      </c>
      <c r="D749" s="1">
        <v>45614</v>
      </c>
      <c r="E749" t="s">
        <v>211</v>
      </c>
      <c r="G749" t="s">
        <v>139</v>
      </c>
      <c r="H749" t="s">
        <v>117</v>
      </c>
      <c r="I749" t="s">
        <v>117</v>
      </c>
      <c r="J749" t="s">
        <v>6675</v>
      </c>
      <c r="L749" t="s">
        <v>6676</v>
      </c>
      <c r="N749" t="s">
        <v>136</v>
      </c>
      <c r="O749" t="s">
        <v>121</v>
      </c>
      <c r="P749" s="6">
        <v>96950</v>
      </c>
      <c r="Q749" t="s">
        <v>122</v>
      </c>
      <c r="S749" s="8">
        <v>16702872020</v>
      </c>
      <c r="U749" t="s">
        <v>6677</v>
      </c>
      <c r="V749">
        <v>236115</v>
      </c>
      <c r="W749" t="s">
        <v>124</v>
      </c>
      <c r="Y749" t="s">
        <v>849</v>
      </c>
      <c r="Z749" t="s">
        <v>6678</v>
      </c>
      <c r="AB749" t="s">
        <v>997</v>
      </c>
      <c r="AC749" t="s">
        <v>6676</v>
      </c>
      <c r="AE749" t="s">
        <v>136</v>
      </c>
      <c r="AF749" t="s">
        <v>121</v>
      </c>
      <c r="AG749" s="6">
        <v>96950</v>
      </c>
      <c r="AH749" t="s">
        <v>122</v>
      </c>
      <c r="AJ749" s="8">
        <v>16702872020</v>
      </c>
      <c r="AL749" t="s">
        <v>604</v>
      </c>
      <c r="AM749" t="s">
        <v>600</v>
      </c>
      <c r="AN749" t="s">
        <v>601</v>
      </c>
      <c r="AO749" t="s">
        <v>602</v>
      </c>
      <c r="AQ749" t="s">
        <v>603</v>
      </c>
      <c r="AS749" t="s">
        <v>136</v>
      </c>
      <c r="AT749" t="s">
        <v>121</v>
      </c>
      <c r="AU749" s="6">
        <v>96950</v>
      </c>
      <c r="AV749" t="s">
        <v>122</v>
      </c>
      <c r="AX749" s="8">
        <v>16702353403</v>
      </c>
      <c r="AZ749" t="s">
        <v>3346</v>
      </c>
      <c r="BA749" t="s">
        <v>605</v>
      </c>
      <c r="BB749" t="s">
        <v>606</v>
      </c>
      <c r="BE749" t="str">
        <f>"11-9021.00"</f>
        <v>11-9021.00</v>
      </c>
      <c r="BF749" t="s">
        <v>15982</v>
      </c>
      <c r="BG749" t="s">
        <v>15983</v>
      </c>
      <c r="BH749" t="s">
        <v>1656</v>
      </c>
      <c r="BI749">
        <v>1</v>
      </c>
      <c r="BJ749">
        <v>1</v>
      </c>
      <c r="BK749" s="1">
        <v>45598</v>
      </c>
      <c r="BL749" s="1">
        <v>46692</v>
      </c>
      <c r="BM749" s="1">
        <v>45614</v>
      </c>
      <c r="BN749" s="1">
        <v>46692</v>
      </c>
      <c r="BO749">
        <v>35</v>
      </c>
      <c r="BP749">
        <v>0</v>
      </c>
      <c r="BQ749">
        <v>7</v>
      </c>
      <c r="BR749">
        <v>7</v>
      </c>
      <c r="BS749">
        <v>7</v>
      </c>
      <c r="BT749">
        <v>7</v>
      </c>
      <c r="BU749">
        <v>7</v>
      </c>
      <c r="BV749">
        <v>0</v>
      </c>
      <c r="BW749" t="str">
        <f>"9:00 AM"</f>
        <v>9:00 AM</v>
      </c>
      <c r="BX749" t="str">
        <f>"5:00 PM"</f>
        <v>5:00 PM</v>
      </c>
      <c r="BY749" t="s">
        <v>159</v>
      </c>
      <c r="BZ749">
        <v>0</v>
      </c>
      <c r="CA749">
        <v>24</v>
      </c>
      <c r="CB749" t="s">
        <v>117</v>
      </c>
      <c r="CD749" t="s">
        <v>15984</v>
      </c>
      <c r="CE749" t="s">
        <v>6683</v>
      </c>
      <c r="CG749" t="s">
        <v>136</v>
      </c>
      <c r="CH749" t="s">
        <v>121</v>
      </c>
      <c r="CI749" s="6">
        <v>96950</v>
      </c>
      <c r="CJ749" s="10">
        <v>23.95</v>
      </c>
      <c r="CK749" s="10">
        <v>23.95</v>
      </c>
      <c r="CL749" s="10">
        <v>0</v>
      </c>
      <c r="CM749" s="10">
        <v>0</v>
      </c>
      <c r="CN749" t="s">
        <v>137</v>
      </c>
      <c r="CO749" t="s">
        <v>162</v>
      </c>
      <c r="CP749" t="s">
        <v>138</v>
      </c>
      <c r="CR749" t="s">
        <v>117</v>
      </c>
      <c r="CS749" t="s">
        <v>139</v>
      </c>
      <c r="CT749" t="s">
        <v>140</v>
      </c>
      <c r="CU749" t="s">
        <v>140</v>
      </c>
      <c r="CV749" t="s">
        <v>140</v>
      </c>
      <c r="CW749" t="s">
        <v>139</v>
      </c>
      <c r="CX749" t="s">
        <v>140</v>
      </c>
      <c r="CY749" t="s">
        <v>11688</v>
      </c>
      <c r="CZ749" s="8">
        <v>16702872020</v>
      </c>
      <c r="DA749" t="s">
        <v>604</v>
      </c>
      <c r="DB749" t="s">
        <v>140</v>
      </c>
      <c r="DC749" t="s">
        <v>139</v>
      </c>
      <c r="DD749" t="s">
        <v>117</v>
      </c>
    </row>
    <row r="750" spans="1:114" ht="15" customHeight="1" x14ac:dyDescent="0.35">
      <c r="A750" t="s">
        <v>14454</v>
      </c>
      <c r="B750" t="s">
        <v>144</v>
      </c>
      <c r="C750" s="1">
        <v>45551</v>
      </c>
      <c r="D750" s="1">
        <v>45614</v>
      </c>
      <c r="E750" t="s">
        <v>211</v>
      </c>
      <c r="G750" t="s">
        <v>117</v>
      </c>
      <c r="H750" t="s">
        <v>117</v>
      </c>
      <c r="I750" t="s">
        <v>117</v>
      </c>
      <c r="J750" t="s">
        <v>5660</v>
      </c>
      <c r="K750" t="s">
        <v>5661</v>
      </c>
      <c r="L750" t="s">
        <v>5662</v>
      </c>
      <c r="M750" t="s">
        <v>5663</v>
      </c>
      <c r="N750" t="s">
        <v>136</v>
      </c>
      <c r="O750" t="s">
        <v>121</v>
      </c>
      <c r="P750" s="6">
        <v>96950</v>
      </c>
      <c r="Q750" t="s">
        <v>122</v>
      </c>
      <c r="S750" s="8">
        <v>16702349226</v>
      </c>
      <c r="U750" t="s">
        <v>5664</v>
      </c>
      <c r="V750">
        <v>722511</v>
      </c>
      <c r="W750" t="s">
        <v>124</v>
      </c>
      <c r="Y750" t="s">
        <v>1630</v>
      </c>
      <c r="Z750" t="s">
        <v>5665</v>
      </c>
      <c r="AA750" t="s">
        <v>1654</v>
      </c>
      <c r="AB750" t="s">
        <v>474</v>
      </c>
      <c r="AC750" t="s">
        <v>5662</v>
      </c>
      <c r="AD750" t="s">
        <v>5663</v>
      </c>
      <c r="AE750" t="s">
        <v>136</v>
      </c>
      <c r="AF750" t="s">
        <v>121</v>
      </c>
      <c r="AG750" s="6">
        <v>96950</v>
      </c>
      <c r="AH750" t="s">
        <v>122</v>
      </c>
      <c r="AJ750" s="8">
        <v>16702349226</v>
      </c>
      <c r="AL750" t="s">
        <v>5666</v>
      </c>
      <c r="BE750" t="str">
        <f>"35-2014.00"</f>
        <v>35-2014.00</v>
      </c>
      <c r="BF750" t="s">
        <v>191</v>
      </c>
      <c r="BG750" t="s">
        <v>5667</v>
      </c>
      <c r="BH750" t="s">
        <v>313</v>
      </c>
      <c r="BI750">
        <v>3</v>
      </c>
      <c r="BJ750">
        <v>3</v>
      </c>
      <c r="BK750" s="1">
        <v>45658</v>
      </c>
      <c r="BL750" s="1">
        <v>46022</v>
      </c>
      <c r="BM750" s="1">
        <v>45658</v>
      </c>
      <c r="BN750" s="1">
        <v>46022</v>
      </c>
      <c r="BO750">
        <v>36</v>
      </c>
      <c r="BP750">
        <v>6</v>
      </c>
      <c r="BQ750">
        <v>0</v>
      </c>
      <c r="BR750">
        <v>6</v>
      </c>
      <c r="BS750">
        <v>6</v>
      </c>
      <c r="BT750">
        <v>6</v>
      </c>
      <c r="BU750">
        <v>6</v>
      </c>
      <c r="BV750">
        <v>6</v>
      </c>
      <c r="BW750" t="str">
        <f>"8:00 AM"</f>
        <v>8:00 AM</v>
      </c>
      <c r="BX750" t="str">
        <f>"2:00 PM"</f>
        <v>2:00 PM</v>
      </c>
      <c r="BY750" t="s">
        <v>133</v>
      </c>
      <c r="BZ750">
        <v>0</v>
      </c>
      <c r="CA750">
        <v>12</v>
      </c>
      <c r="CB750" t="s">
        <v>117</v>
      </c>
      <c r="CD750" t="s">
        <v>14455</v>
      </c>
      <c r="CE750" t="s">
        <v>5662</v>
      </c>
      <c r="CF750" t="s">
        <v>5663</v>
      </c>
      <c r="CG750" t="s">
        <v>136</v>
      </c>
      <c r="CH750" t="s">
        <v>121</v>
      </c>
      <c r="CI750" s="6">
        <v>96950</v>
      </c>
      <c r="CJ750" s="10">
        <v>8.83</v>
      </c>
      <c r="CK750" s="10">
        <v>8.83</v>
      </c>
      <c r="CL750" s="10">
        <v>13.25</v>
      </c>
      <c r="CM750" s="10">
        <v>13.25</v>
      </c>
      <c r="CN750" t="s">
        <v>137</v>
      </c>
      <c r="CO750" t="s">
        <v>140</v>
      </c>
      <c r="CP750" t="s">
        <v>138</v>
      </c>
      <c r="CR750" t="s">
        <v>117</v>
      </c>
      <c r="CS750" t="s">
        <v>139</v>
      </c>
      <c r="CT750" t="s">
        <v>140</v>
      </c>
      <c r="CU750" t="s">
        <v>139</v>
      </c>
      <c r="CV750" t="s">
        <v>140</v>
      </c>
      <c r="CW750" t="s">
        <v>139</v>
      </c>
      <c r="CX750" t="s">
        <v>140</v>
      </c>
      <c r="CY750" t="s">
        <v>5669</v>
      </c>
      <c r="CZ750" s="8">
        <v>16702349226</v>
      </c>
      <c r="DA750" t="s">
        <v>5666</v>
      </c>
      <c r="DB750" t="s">
        <v>411</v>
      </c>
      <c r="DC750" t="s">
        <v>139</v>
      </c>
      <c r="DD750" t="s">
        <v>117</v>
      </c>
    </row>
    <row r="751" spans="1:114" ht="15" customHeight="1" x14ac:dyDescent="0.35">
      <c r="A751" t="s">
        <v>6330</v>
      </c>
      <c r="B751" t="s">
        <v>144</v>
      </c>
      <c r="C751" s="1">
        <v>45553</v>
      </c>
      <c r="D751" s="1">
        <v>45614</v>
      </c>
      <c r="E751" t="s">
        <v>116</v>
      </c>
      <c r="F751" s="1">
        <v>45599</v>
      </c>
      <c r="G751" t="s">
        <v>117</v>
      </c>
      <c r="H751" t="s">
        <v>117</v>
      </c>
      <c r="I751" t="s">
        <v>117</v>
      </c>
      <c r="J751" t="s">
        <v>2924</v>
      </c>
      <c r="L751" t="s">
        <v>2925</v>
      </c>
      <c r="M751" t="s">
        <v>2926</v>
      </c>
      <c r="N751" t="s">
        <v>136</v>
      </c>
      <c r="O751" t="s">
        <v>121</v>
      </c>
      <c r="P751" s="6">
        <v>96950</v>
      </c>
      <c r="Q751" t="s">
        <v>122</v>
      </c>
      <c r="S751" s="8">
        <v>16702341795</v>
      </c>
      <c r="U751" t="s">
        <v>2927</v>
      </c>
      <c r="V751">
        <v>722511</v>
      </c>
      <c r="W751" t="s">
        <v>124</v>
      </c>
      <c r="Y751" t="s">
        <v>4415</v>
      </c>
      <c r="Z751" t="s">
        <v>251</v>
      </c>
      <c r="AA751" t="s">
        <v>2929</v>
      </c>
      <c r="AB751" t="s">
        <v>1563</v>
      </c>
      <c r="AC751" t="s">
        <v>2939</v>
      </c>
      <c r="AD751" t="s">
        <v>2926</v>
      </c>
      <c r="AE751" t="s">
        <v>136</v>
      </c>
      <c r="AF751" t="s">
        <v>121</v>
      </c>
      <c r="AG751" s="6">
        <v>96950</v>
      </c>
      <c r="AH751" t="s">
        <v>122</v>
      </c>
      <c r="AJ751" s="8">
        <v>16702341795</v>
      </c>
      <c r="AL751" t="s">
        <v>2930</v>
      </c>
      <c r="BE751" t="str">
        <f>"35-2014.00"</f>
        <v>35-2014.00</v>
      </c>
      <c r="BF751" t="s">
        <v>191</v>
      </c>
      <c r="BG751" t="s">
        <v>4924</v>
      </c>
      <c r="BH751" t="s">
        <v>193</v>
      </c>
      <c r="BI751">
        <v>2</v>
      </c>
      <c r="BJ751">
        <v>2</v>
      </c>
      <c r="BK751" s="1">
        <v>45601</v>
      </c>
      <c r="BL751" s="1">
        <v>45965</v>
      </c>
      <c r="BM751" s="1">
        <v>45614</v>
      </c>
      <c r="BN751" s="1">
        <v>45965</v>
      </c>
      <c r="BO751">
        <v>35</v>
      </c>
      <c r="BP751">
        <v>5</v>
      </c>
      <c r="BQ751">
        <v>0</v>
      </c>
      <c r="BR751">
        <v>6</v>
      </c>
      <c r="BS751">
        <v>6</v>
      </c>
      <c r="BT751">
        <v>6</v>
      </c>
      <c r="BU751">
        <v>6</v>
      </c>
      <c r="BV751">
        <v>6</v>
      </c>
      <c r="BW751" t="str">
        <f>"7:00 AM"</f>
        <v>7:00 AM</v>
      </c>
      <c r="BX751" t="str">
        <f>"2:00 PM"</f>
        <v>2:00 PM</v>
      </c>
      <c r="BY751" t="s">
        <v>133</v>
      </c>
      <c r="BZ751">
        <v>0</v>
      </c>
      <c r="CA751">
        <v>12</v>
      </c>
      <c r="CB751" t="s">
        <v>117</v>
      </c>
      <c r="CD751" t="s">
        <v>4925</v>
      </c>
      <c r="CE751" t="s">
        <v>2925</v>
      </c>
      <c r="CF751" t="s">
        <v>2926</v>
      </c>
      <c r="CG751" t="s">
        <v>136</v>
      </c>
      <c r="CH751" t="s">
        <v>121</v>
      </c>
      <c r="CI751" s="6">
        <v>96950</v>
      </c>
      <c r="CJ751" s="10">
        <v>8.83</v>
      </c>
      <c r="CK751" s="10">
        <v>9.25</v>
      </c>
      <c r="CL751" s="10">
        <v>13.25</v>
      </c>
      <c r="CM751" s="10">
        <v>13.88</v>
      </c>
      <c r="CN751" t="s">
        <v>137</v>
      </c>
      <c r="CO751" t="s">
        <v>133</v>
      </c>
      <c r="CP751" t="s">
        <v>138</v>
      </c>
      <c r="CR751" t="s">
        <v>117</v>
      </c>
      <c r="CS751" t="s">
        <v>139</v>
      </c>
      <c r="CT751" t="s">
        <v>139</v>
      </c>
      <c r="CU751" t="s">
        <v>139</v>
      </c>
      <c r="CV751" t="s">
        <v>140</v>
      </c>
      <c r="CW751" t="s">
        <v>139</v>
      </c>
      <c r="CX751" t="s">
        <v>139</v>
      </c>
      <c r="CY751" t="s">
        <v>2943</v>
      </c>
      <c r="CZ751" s="8">
        <v>16702341795</v>
      </c>
      <c r="DA751" t="s">
        <v>2930</v>
      </c>
      <c r="DB751" t="s">
        <v>2937</v>
      </c>
      <c r="DC751" t="s">
        <v>139</v>
      </c>
      <c r="DD751" t="s">
        <v>117</v>
      </c>
    </row>
    <row r="752" spans="1:114" ht="15" customHeight="1" x14ac:dyDescent="0.35">
      <c r="A752" t="s">
        <v>6331</v>
      </c>
      <c r="B752" t="s">
        <v>144</v>
      </c>
      <c r="C752" s="1">
        <v>45555</v>
      </c>
      <c r="D752" s="1">
        <v>45614</v>
      </c>
      <c r="E752" t="s">
        <v>116</v>
      </c>
      <c r="F752" s="1">
        <v>45717</v>
      </c>
      <c r="G752" t="s">
        <v>117</v>
      </c>
      <c r="H752" t="s">
        <v>117</v>
      </c>
      <c r="I752" t="s">
        <v>117</v>
      </c>
      <c r="J752" t="s">
        <v>2589</v>
      </c>
      <c r="K752" t="s">
        <v>140</v>
      </c>
      <c r="L752" t="s">
        <v>2590</v>
      </c>
      <c r="M752" t="s">
        <v>2591</v>
      </c>
      <c r="N752" t="s">
        <v>551</v>
      </c>
      <c r="O752" t="s">
        <v>121</v>
      </c>
      <c r="P752" s="6">
        <v>96952</v>
      </c>
      <c r="Q752" t="s">
        <v>122</v>
      </c>
      <c r="R752" t="s">
        <v>140</v>
      </c>
      <c r="S752" s="8">
        <v>16704339989</v>
      </c>
      <c r="U752" t="s">
        <v>2592</v>
      </c>
      <c r="V752">
        <v>481111</v>
      </c>
      <c r="W752" t="s">
        <v>124</v>
      </c>
      <c r="Y752" t="s">
        <v>2593</v>
      </c>
      <c r="Z752" t="s">
        <v>2594</v>
      </c>
      <c r="AA752" t="s">
        <v>2595</v>
      </c>
      <c r="AB752" t="s">
        <v>205</v>
      </c>
      <c r="AC752" t="s">
        <v>2590</v>
      </c>
      <c r="AD752" t="s">
        <v>2591</v>
      </c>
      <c r="AE752" t="s">
        <v>551</v>
      </c>
      <c r="AF752" t="s">
        <v>121</v>
      </c>
      <c r="AG752" s="6">
        <v>96952</v>
      </c>
      <c r="AH752" t="s">
        <v>122</v>
      </c>
      <c r="AJ752" s="8">
        <v>16704339989</v>
      </c>
      <c r="AL752" t="s">
        <v>2596</v>
      </c>
      <c r="BE752" t="str">
        <f>"53-7065.00"</f>
        <v>53-7065.00</v>
      </c>
      <c r="BF752" t="s">
        <v>255</v>
      </c>
      <c r="BG752" t="s">
        <v>6332</v>
      </c>
      <c r="BH752" t="s">
        <v>6333</v>
      </c>
      <c r="BI752">
        <v>1</v>
      </c>
      <c r="BJ752">
        <v>1</v>
      </c>
      <c r="BK752" s="1">
        <v>45719</v>
      </c>
      <c r="BL752" s="1">
        <v>46083</v>
      </c>
      <c r="BM752" s="1">
        <v>45719</v>
      </c>
      <c r="BN752" s="1">
        <v>46083</v>
      </c>
      <c r="BO752">
        <v>40</v>
      </c>
      <c r="BP752">
        <v>0</v>
      </c>
      <c r="BQ752">
        <v>8</v>
      </c>
      <c r="BR752">
        <v>8</v>
      </c>
      <c r="BS752">
        <v>8</v>
      </c>
      <c r="BT752">
        <v>8</v>
      </c>
      <c r="BU752">
        <v>8</v>
      </c>
      <c r="BV752">
        <v>0</v>
      </c>
      <c r="BW752" t="str">
        <f>"8:00 AM"</f>
        <v>8:00 AM</v>
      </c>
      <c r="BX752" t="str">
        <f>"5:00 PM"</f>
        <v>5:00 PM</v>
      </c>
      <c r="BY752" t="s">
        <v>159</v>
      </c>
      <c r="BZ752">
        <v>0</v>
      </c>
      <c r="CA752">
        <v>12</v>
      </c>
      <c r="CB752" t="s">
        <v>117</v>
      </c>
      <c r="CD752" t="s">
        <v>6334</v>
      </c>
      <c r="CE752" t="s">
        <v>2590</v>
      </c>
      <c r="CF752" t="s">
        <v>2591</v>
      </c>
      <c r="CG752" t="s">
        <v>551</v>
      </c>
      <c r="CH752" t="s">
        <v>121</v>
      </c>
      <c r="CI752" s="6">
        <v>96952</v>
      </c>
      <c r="CJ752" s="10">
        <v>8.86</v>
      </c>
      <c r="CK752" s="10">
        <v>10</v>
      </c>
      <c r="CL752" s="10">
        <v>0</v>
      </c>
      <c r="CM752" s="10">
        <v>0</v>
      </c>
      <c r="CN752" t="s">
        <v>137</v>
      </c>
      <c r="CO752" t="s">
        <v>140</v>
      </c>
      <c r="CP752" t="s">
        <v>138</v>
      </c>
      <c r="CR752" t="s">
        <v>117</v>
      </c>
      <c r="CS752" t="s">
        <v>139</v>
      </c>
      <c r="CT752" t="s">
        <v>140</v>
      </c>
      <c r="CU752" t="s">
        <v>140</v>
      </c>
      <c r="CV752" t="s">
        <v>139</v>
      </c>
      <c r="CW752" t="s">
        <v>139</v>
      </c>
      <c r="CX752" t="s">
        <v>140</v>
      </c>
      <c r="CY752" t="s">
        <v>2601</v>
      </c>
      <c r="CZ752" s="8">
        <v>16704339989</v>
      </c>
      <c r="DA752" t="s">
        <v>2602</v>
      </c>
      <c r="DB752" t="s">
        <v>140</v>
      </c>
      <c r="DC752" t="s">
        <v>139</v>
      </c>
      <c r="DD752" t="s">
        <v>117</v>
      </c>
    </row>
    <row r="753" spans="1:114" ht="15" customHeight="1" x14ac:dyDescent="0.35">
      <c r="A753" t="s">
        <v>17081</v>
      </c>
      <c r="B753" t="s">
        <v>144</v>
      </c>
      <c r="C753" s="1">
        <v>45555</v>
      </c>
      <c r="D753" s="1">
        <v>45614</v>
      </c>
      <c r="E753" t="s">
        <v>211</v>
      </c>
      <c r="G753" t="s">
        <v>117</v>
      </c>
      <c r="H753" t="s">
        <v>117</v>
      </c>
      <c r="I753" t="s">
        <v>117</v>
      </c>
      <c r="J753" t="s">
        <v>2672</v>
      </c>
      <c r="L753" t="s">
        <v>2673</v>
      </c>
      <c r="M753" t="s">
        <v>2674</v>
      </c>
      <c r="N753" t="s">
        <v>136</v>
      </c>
      <c r="O753" t="s">
        <v>121</v>
      </c>
      <c r="P753" s="6">
        <v>96950</v>
      </c>
      <c r="Q753" t="s">
        <v>122</v>
      </c>
      <c r="S753" s="8">
        <v>16702348106</v>
      </c>
      <c r="U753" t="s">
        <v>2675</v>
      </c>
      <c r="V753">
        <v>23622</v>
      </c>
      <c r="W753" t="s">
        <v>124</v>
      </c>
      <c r="Y753" t="s">
        <v>3278</v>
      </c>
      <c r="Z753" t="s">
        <v>3279</v>
      </c>
      <c r="AB753" t="s">
        <v>657</v>
      </c>
      <c r="AC753" t="s">
        <v>2673</v>
      </c>
      <c r="AD753" t="s">
        <v>2674</v>
      </c>
      <c r="AE753" t="s">
        <v>120</v>
      </c>
      <c r="AF753" t="s">
        <v>121</v>
      </c>
      <c r="AG753" s="6">
        <v>96950</v>
      </c>
      <c r="AH753" t="s">
        <v>122</v>
      </c>
      <c r="AJ753" s="8">
        <v>16702348106</v>
      </c>
      <c r="AL753" t="s">
        <v>2679</v>
      </c>
      <c r="BE753" t="str">
        <f>"49-9071.00"</f>
        <v>49-9071.00</v>
      </c>
      <c r="BF753" t="s">
        <v>156</v>
      </c>
      <c r="BG753" t="s">
        <v>2680</v>
      </c>
      <c r="BH753" t="s">
        <v>2681</v>
      </c>
      <c r="BI753">
        <v>3</v>
      </c>
      <c r="BJ753">
        <v>3</v>
      </c>
      <c r="BK753" s="1">
        <v>45658</v>
      </c>
      <c r="BL753" s="1">
        <v>46022</v>
      </c>
      <c r="BM753" s="1">
        <v>45658</v>
      </c>
      <c r="BN753" s="1">
        <v>46022</v>
      </c>
      <c r="BO753">
        <v>40</v>
      </c>
      <c r="BP753">
        <v>0</v>
      </c>
      <c r="BQ753">
        <v>8</v>
      </c>
      <c r="BR753">
        <v>8</v>
      </c>
      <c r="BS753">
        <v>8</v>
      </c>
      <c r="BT753">
        <v>8</v>
      </c>
      <c r="BU753">
        <v>8</v>
      </c>
      <c r="BV753">
        <v>0</v>
      </c>
      <c r="BW753" t="str">
        <f>"8:00 AM"</f>
        <v>8:00 AM</v>
      </c>
      <c r="BX753" t="str">
        <f>"5:00 PM"</f>
        <v>5:00 PM</v>
      </c>
      <c r="BY753" t="s">
        <v>133</v>
      </c>
      <c r="BZ753">
        <v>0</v>
      </c>
      <c r="CA753">
        <v>24</v>
      </c>
      <c r="CB753" t="s">
        <v>117</v>
      </c>
      <c r="CD753" t="s">
        <v>16271</v>
      </c>
      <c r="CE753" t="s">
        <v>2673</v>
      </c>
      <c r="CF753" t="s">
        <v>2674</v>
      </c>
      <c r="CG753" t="s">
        <v>136</v>
      </c>
      <c r="CH753" t="s">
        <v>121</v>
      </c>
      <c r="CI753" s="6">
        <v>96950</v>
      </c>
      <c r="CJ753" s="10">
        <v>9.75</v>
      </c>
      <c r="CK753" s="10">
        <v>9.75</v>
      </c>
      <c r="CL753" s="10">
        <v>14.63</v>
      </c>
      <c r="CM753" s="10">
        <v>14.63</v>
      </c>
      <c r="CN753" t="s">
        <v>137</v>
      </c>
      <c r="CP753" t="s">
        <v>138</v>
      </c>
      <c r="CR753" t="s">
        <v>117</v>
      </c>
      <c r="CS753" t="s">
        <v>139</v>
      </c>
      <c r="CT753" t="s">
        <v>139</v>
      </c>
      <c r="CU753" t="s">
        <v>139</v>
      </c>
      <c r="CV753" t="s">
        <v>140</v>
      </c>
      <c r="CW753" t="s">
        <v>139</v>
      </c>
      <c r="CX753" t="s">
        <v>140</v>
      </c>
      <c r="CY753" t="s">
        <v>2683</v>
      </c>
      <c r="CZ753" s="8">
        <v>16702348106</v>
      </c>
      <c r="DA753" t="s">
        <v>2679</v>
      </c>
      <c r="DB753" t="s">
        <v>140</v>
      </c>
      <c r="DC753" t="s">
        <v>139</v>
      </c>
      <c r="DD753" t="s">
        <v>117</v>
      </c>
    </row>
    <row r="754" spans="1:114" ht="15" customHeight="1" x14ac:dyDescent="0.35">
      <c r="A754" t="s">
        <v>3024</v>
      </c>
      <c r="B754" t="s">
        <v>144</v>
      </c>
      <c r="C754" s="1">
        <v>45559</v>
      </c>
      <c r="D754" s="1">
        <v>45614</v>
      </c>
      <c r="E754" t="s">
        <v>116</v>
      </c>
      <c r="F754" s="1">
        <v>45715</v>
      </c>
      <c r="G754" t="s">
        <v>117</v>
      </c>
      <c r="H754" t="s">
        <v>117</v>
      </c>
      <c r="I754" t="s">
        <v>117</v>
      </c>
      <c r="J754" t="s">
        <v>1502</v>
      </c>
      <c r="K754" t="s">
        <v>1503</v>
      </c>
      <c r="L754" t="s">
        <v>550</v>
      </c>
      <c r="M754" t="s">
        <v>1504</v>
      </c>
      <c r="N754" t="s">
        <v>551</v>
      </c>
      <c r="O754" t="s">
        <v>121</v>
      </c>
      <c r="P754" s="6">
        <v>96952</v>
      </c>
      <c r="Q754" t="s">
        <v>122</v>
      </c>
      <c r="R754" t="s">
        <v>140</v>
      </c>
      <c r="S754" s="8">
        <v>16704334428</v>
      </c>
      <c r="U754" t="s">
        <v>1505</v>
      </c>
      <c r="V754">
        <v>561720</v>
      </c>
      <c r="W754" t="s">
        <v>124</v>
      </c>
      <c r="Y754" t="s">
        <v>1506</v>
      </c>
      <c r="Z754" t="s">
        <v>1507</v>
      </c>
      <c r="AA754" t="s">
        <v>1508</v>
      </c>
      <c r="AB754" t="s">
        <v>632</v>
      </c>
      <c r="AC754" t="s">
        <v>550</v>
      </c>
      <c r="AD754" t="s">
        <v>1504</v>
      </c>
      <c r="AE754" t="s">
        <v>551</v>
      </c>
      <c r="AF754" t="s">
        <v>121</v>
      </c>
      <c r="AG754" s="6">
        <v>96952</v>
      </c>
      <c r="AH754" t="s">
        <v>122</v>
      </c>
      <c r="AJ754" s="8">
        <v>16709894711</v>
      </c>
      <c r="AL754" t="s">
        <v>1509</v>
      </c>
      <c r="BE754" t="str">
        <f>"37-2011.00"</f>
        <v>37-2011.00</v>
      </c>
      <c r="BF754" t="s">
        <v>701</v>
      </c>
      <c r="BG754" t="s">
        <v>1510</v>
      </c>
      <c r="BH754" t="s">
        <v>1511</v>
      </c>
      <c r="BI754">
        <v>1</v>
      </c>
      <c r="BJ754">
        <v>1</v>
      </c>
      <c r="BK754" s="1">
        <v>45717</v>
      </c>
      <c r="BL754" s="1">
        <v>46081</v>
      </c>
      <c r="BM754" s="1">
        <v>45717</v>
      </c>
      <c r="BN754" s="1">
        <v>46081</v>
      </c>
      <c r="BO754">
        <v>40</v>
      </c>
      <c r="BP754">
        <v>0</v>
      </c>
      <c r="BQ754">
        <v>8</v>
      </c>
      <c r="BR754">
        <v>8</v>
      </c>
      <c r="BS754">
        <v>8</v>
      </c>
      <c r="BT754">
        <v>8</v>
      </c>
      <c r="BU754">
        <v>8</v>
      </c>
      <c r="BV754">
        <v>0</v>
      </c>
      <c r="BW754" t="str">
        <f>"7:30 AM"</f>
        <v>7:30 AM</v>
      </c>
      <c r="BX754" t="str">
        <f>"4:30 PM"</f>
        <v>4:30 PM</v>
      </c>
      <c r="BY754" t="s">
        <v>133</v>
      </c>
      <c r="BZ754">
        <v>0</v>
      </c>
      <c r="CA754">
        <v>12</v>
      </c>
      <c r="CB754" t="s">
        <v>117</v>
      </c>
      <c r="CD754" t="s">
        <v>1512</v>
      </c>
      <c r="CE754" t="s">
        <v>1513</v>
      </c>
      <c r="CF754" t="s">
        <v>1514</v>
      </c>
      <c r="CG754" t="s">
        <v>551</v>
      </c>
      <c r="CH754" t="s">
        <v>121</v>
      </c>
      <c r="CI754" s="6">
        <v>96952</v>
      </c>
      <c r="CJ754" s="10">
        <v>8.2899999999999991</v>
      </c>
      <c r="CK754" s="10">
        <v>8.2899999999999991</v>
      </c>
      <c r="CL754" s="10">
        <v>12.44</v>
      </c>
      <c r="CM754" s="10">
        <v>12.44</v>
      </c>
      <c r="CN754" t="s">
        <v>137</v>
      </c>
      <c r="CP754" t="s">
        <v>138</v>
      </c>
      <c r="CR754" t="s">
        <v>117</v>
      </c>
      <c r="CS754" t="s">
        <v>139</v>
      </c>
      <c r="CT754" t="s">
        <v>140</v>
      </c>
      <c r="CU754" t="s">
        <v>139</v>
      </c>
      <c r="CV754" t="s">
        <v>140</v>
      </c>
      <c r="CW754" t="s">
        <v>139</v>
      </c>
      <c r="CX754" t="s">
        <v>140</v>
      </c>
      <c r="CY754" t="s">
        <v>1515</v>
      </c>
      <c r="CZ754" s="8">
        <v>16704334428</v>
      </c>
      <c r="DA754" t="s">
        <v>1509</v>
      </c>
      <c r="DB754" t="s">
        <v>140</v>
      </c>
      <c r="DC754" t="s">
        <v>139</v>
      </c>
      <c r="DD754" t="s">
        <v>117</v>
      </c>
    </row>
    <row r="755" spans="1:114" ht="15" customHeight="1" x14ac:dyDescent="0.35">
      <c r="A755" t="s">
        <v>3678</v>
      </c>
      <c r="B755" t="s">
        <v>166</v>
      </c>
      <c r="C755" s="1">
        <v>45567</v>
      </c>
      <c r="D755" s="1">
        <v>45614</v>
      </c>
      <c r="E755" t="s">
        <v>116</v>
      </c>
      <c r="F755" s="1">
        <v>45715</v>
      </c>
      <c r="G755" t="s">
        <v>117</v>
      </c>
      <c r="H755" t="s">
        <v>117</v>
      </c>
      <c r="I755" t="s">
        <v>117</v>
      </c>
      <c r="J755" t="s">
        <v>3679</v>
      </c>
      <c r="K755" t="s">
        <v>3680</v>
      </c>
      <c r="L755" t="s">
        <v>3681</v>
      </c>
      <c r="N755" t="s">
        <v>496</v>
      </c>
      <c r="O755" t="s">
        <v>121</v>
      </c>
      <c r="P755" s="6">
        <v>96950</v>
      </c>
      <c r="Q755" t="s">
        <v>122</v>
      </c>
      <c r="S755" s="8">
        <v>16702343977</v>
      </c>
      <c r="U755" t="s">
        <v>3682</v>
      </c>
      <c r="V755">
        <v>81111</v>
      </c>
      <c r="W755" t="s">
        <v>124</v>
      </c>
      <c r="Y755" t="s">
        <v>3683</v>
      </c>
      <c r="Z755" t="s">
        <v>3684</v>
      </c>
      <c r="AB755" t="s">
        <v>3620</v>
      </c>
      <c r="AC755" t="s">
        <v>3685</v>
      </c>
      <c r="AE755" t="s">
        <v>496</v>
      </c>
      <c r="AF755" t="s">
        <v>121</v>
      </c>
      <c r="AG755" s="6">
        <v>96950</v>
      </c>
      <c r="AH755" t="s">
        <v>122</v>
      </c>
      <c r="AJ755" s="8">
        <v>16702343977</v>
      </c>
      <c r="AL755" t="s">
        <v>3686</v>
      </c>
      <c r="BE755" t="str">
        <f>"49-3023.00"</f>
        <v>49-3023.00</v>
      </c>
      <c r="BF755" t="s">
        <v>1119</v>
      </c>
      <c r="BG755" t="s">
        <v>3687</v>
      </c>
      <c r="BH755" t="s">
        <v>1119</v>
      </c>
      <c r="BI755">
        <v>2</v>
      </c>
      <c r="BK755" s="1">
        <v>45717</v>
      </c>
      <c r="BL755" s="1">
        <v>46081</v>
      </c>
      <c r="BO755">
        <v>35</v>
      </c>
      <c r="BP755">
        <v>0</v>
      </c>
      <c r="BQ755">
        <v>7</v>
      </c>
      <c r="BR755">
        <v>7</v>
      </c>
      <c r="BS755">
        <v>7</v>
      </c>
      <c r="BT755">
        <v>7</v>
      </c>
      <c r="BU755">
        <v>7</v>
      </c>
      <c r="BV755">
        <v>0</v>
      </c>
      <c r="BW755" t="str">
        <f>"8:00 AM"</f>
        <v>8:00 AM</v>
      </c>
      <c r="BX755" t="str">
        <f>"5:00 PM"</f>
        <v>5:00 PM</v>
      </c>
      <c r="BY755" t="s">
        <v>159</v>
      </c>
      <c r="BZ755">
        <v>0</v>
      </c>
      <c r="CA755">
        <v>12</v>
      </c>
      <c r="CB755" t="s">
        <v>117</v>
      </c>
      <c r="CD755" t="s">
        <v>3688</v>
      </c>
      <c r="CE755" t="s">
        <v>3689</v>
      </c>
      <c r="CG755" t="s">
        <v>496</v>
      </c>
      <c r="CH755" t="s">
        <v>121</v>
      </c>
      <c r="CI755" s="6">
        <v>96950</v>
      </c>
      <c r="CJ755" s="10">
        <v>11.01</v>
      </c>
      <c r="CK755" s="10">
        <v>11.01</v>
      </c>
      <c r="CL755" s="10">
        <v>16.510000000000002</v>
      </c>
      <c r="CM755" s="10">
        <v>16.510000000000002</v>
      </c>
      <c r="CN755" t="s">
        <v>137</v>
      </c>
      <c r="CO755" t="s">
        <v>162</v>
      </c>
      <c r="CP755" t="s">
        <v>138</v>
      </c>
      <c r="CR755" t="s">
        <v>117</v>
      </c>
      <c r="CS755" t="s">
        <v>139</v>
      </c>
      <c r="CT755" t="s">
        <v>140</v>
      </c>
      <c r="CU755" t="s">
        <v>139</v>
      </c>
      <c r="CV755" t="s">
        <v>140</v>
      </c>
      <c r="CW755" t="s">
        <v>139</v>
      </c>
      <c r="CX755" t="s">
        <v>140</v>
      </c>
      <c r="CY755" t="s">
        <v>774</v>
      </c>
      <c r="CZ755" s="8">
        <v>16702343977</v>
      </c>
      <c r="DA755" t="s">
        <v>3686</v>
      </c>
      <c r="DB755" t="s">
        <v>140</v>
      </c>
      <c r="DC755" t="s">
        <v>139</v>
      </c>
      <c r="DD755" t="s">
        <v>117</v>
      </c>
      <c r="DE755" t="s">
        <v>1855</v>
      </c>
      <c r="DF755" t="s">
        <v>3684</v>
      </c>
      <c r="DH755" t="s">
        <v>3682</v>
      </c>
      <c r="DI755" t="s">
        <v>3690</v>
      </c>
      <c r="DJ755" t="s">
        <v>3686</v>
      </c>
    </row>
    <row r="756" spans="1:114" ht="15" customHeight="1" x14ac:dyDescent="0.35">
      <c r="A756" t="s">
        <v>11284</v>
      </c>
      <c r="B756" t="s">
        <v>144</v>
      </c>
      <c r="C756" s="1">
        <v>45567</v>
      </c>
      <c r="D756" s="1">
        <v>45614</v>
      </c>
      <c r="E756" t="s">
        <v>116</v>
      </c>
      <c r="F756" s="1">
        <v>45715</v>
      </c>
      <c r="G756" t="s">
        <v>117</v>
      </c>
      <c r="H756" t="s">
        <v>117</v>
      </c>
      <c r="I756" t="s">
        <v>117</v>
      </c>
      <c r="J756" t="s">
        <v>3679</v>
      </c>
      <c r="K756" t="s">
        <v>3680</v>
      </c>
      <c r="L756" t="s">
        <v>3685</v>
      </c>
      <c r="N756" t="s">
        <v>496</v>
      </c>
      <c r="O756" t="s">
        <v>121</v>
      </c>
      <c r="P756" s="6">
        <v>96950</v>
      </c>
      <c r="Q756" t="s">
        <v>122</v>
      </c>
      <c r="S756" s="8">
        <v>16702343977</v>
      </c>
      <c r="U756" t="s">
        <v>3682</v>
      </c>
      <c r="V756">
        <v>81112</v>
      </c>
      <c r="W756" t="s">
        <v>124</v>
      </c>
      <c r="Y756" t="s">
        <v>3683</v>
      </c>
      <c r="Z756" t="s">
        <v>3684</v>
      </c>
      <c r="AB756" t="s">
        <v>3620</v>
      </c>
      <c r="AC756" t="s">
        <v>3685</v>
      </c>
      <c r="AE756" t="s">
        <v>496</v>
      </c>
      <c r="AF756" t="s">
        <v>121</v>
      </c>
      <c r="AG756" s="6">
        <v>96950</v>
      </c>
      <c r="AH756" t="s">
        <v>122</v>
      </c>
      <c r="AJ756" s="8">
        <v>16702343977</v>
      </c>
      <c r="AL756" t="s">
        <v>3686</v>
      </c>
      <c r="BE756" t="str">
        <f>"49-3021.00"</f>
        <v>49-3021.00</v>
      </c>
      <c r="BF756" t="s">
        <v>3171</v>
      </c>
      <c r="BG756" t="s">
        <v>11285</v>
      </c>
      <c r="BH756" t="s">
        <v>3171</v>
      </c>
      <c r="BI756">
        <v>2</v>
      </c>
      <c r="BJ756">
        <v>2</v>
      </c>
      <c r="BK756" s="1">
        <v>45717</v>
      </c>
      <c r="BL756" s="1">
        <v>46081</v>
      </c>
      <c r="BM756" s="1">
        <v>45717</v>
      </c>
      <c r="BN756" s="1">
        <v>46081</v>
      </c>
      <c r="BO756">
        <v>35</v>
      </c>
      <c r="BP756">
        <v>0</v>
      </c>
      <c r="BQ756">
        <v>7</v>
      </c>
      <c r="BR756">
        <v>7</v>
      </c>
      <c r="BS756">
        <v>7</v>
      </c>
      <c r="BT756">
        <v>7</v>
      </c>
      <c r="BU756">
        <v>7</v>
      </c>
      <c r="BV756">
        <v>0</v>
      </c>
      <c r="BW756" t="str">
        <f>"8:00 AM"</f>
        <v>8:00 AM</v>
      </c>
      <c r="BX756" t="str">
        <f>"5:00 PM"</f>
        <v>5:00 PM</v>
      </c>
      <c r="BY756" t="s">
        <v>159</v>
      </c>
      <c r="BZ756">
        <v>0</v>
      </c>
      <c r="CA756">
        <v>12</v>
      </c>
      <c r="CB756" t="s">
        <v>117</v>
      </c>
      <c r="CD756" s="2" t="s">
        <v>11286</v>
      </c>
      <c r="CE756" t="s">
        <v>3689</v>
      </c>
      <c r="CG756" t="s">
        <v>496</v>
      </c>
      <c r="CH756" t="s">
        <v>121</v>
      </c>
      <c r="CI756" s="6">
        <v>96950</v>
      </c>
      <c r="CJ756" s="10">
        <v>11.18</v>
      </c>
      <c r="CK756" s="10">
        <v>11.18</v>
      </c>
      <c r="CL756" s="10">
        <v>16.77</v>
      </c>
      <c r="CM756" s="10">
        <v>16.77</v>
      </c>
      <c r="CN756" t="s">
        <v>137</v>
      </c>
      <c r="CO756" t="s">
        <v>162</v>
      </c>
      <c r="CP756" t="s">
        <v>138</v>
      </c>
      <c r="CR756" t="s">
        <v>117</v>
      </c>
      <c r="CS756" t="s">
        <v>139</v>
      </c>
      <c r="CT756" t="s">
        <v>140</v>
      </c>
      <c r="CU756" t="s">
        <v>139</v>
      </c>
      <c r="CV756" t="s">
        <v>140</v>
      </c>
      <c r="CW756" t="s">
        <v>139</v>
      </c>
      <c r="CX756" t="s">
        <v>140</v>
      </c>
      <c r="CY756" t="s">
        <v>774</v>
      </c>
      <c r="CZ756" s="8">
        <v>16702343977</v>
      </c>
      <c r="DA756" t="s">
        <v>3686</v>
      </c>
      <c r="DB756" t="s">
        <v>140</v>
      </c>
      <c r="DC756" t="s">
        <v>139</v>
      </c>
      <c r="DD756" t="s">
        <v>117</v>
      </c>
      <c r="DE756" t="s">
        <v>1855</v>
      </c>
      <c r="DF756" t="s">
        <v>11287</v>
      </c>
      <c r="DH756" t="s">
        <v>3682</v>
      </c>
      <c r="DI756" t="s">
        <v>3690</v>
      </c>
      <c r="DJ756" t="s">
        <v>3686</v>
      </c>
    </row>
    <row r="757" spans="1:114" ht="15" customHeight="1" x14ac:dyDescent="0.35">
      <c r="A757" t="s">
        <v>9199</v>
      </c>
      <c r="B757" t="s">
        <v>144</v>
      </c>
      <c r="C757" s="1">
        <v>45577</v>
      </c>
      <c r="D757" s="1">
        <v>45614</v>
      </c>
      <c r="E757" t="s">
        <v>116</v>
      </c>
      <c r="F757" s="1">
        <v>45625</v>
      </c>
      <c r="G757" t="s">
        <v>117</v>
      </c>
      <c r="H757" t="s">
        <v>117</v>
      </c>
      <c r="I757" t="s">
        <v>117</v>
      </c>
      <c r="J757" t="s">
        <v>9018</v>
      </c>
      <c r="K757" t="s">
        <v>9018</v>
      </c>
      <c r="L757" t="s">
        <v>2406</v>
      </c>
      <c r="M757" t="s">
        <v>2407</v>
      </c>
      <c r="N757" t="s">
        <v>136</v>
      </c>
      <c r="O757" t="s">
        <v>121</v>
      </c>
      <c r="P757" s="6">
        <v>96950</v>
      </c>
      <c r="Q757" t="s">
        <v>122</v>
      </c>
      <c r="R757" t="s">
        <v>140</v>
      </c>
      <c r="S757" s="8">
        <v>16702357642</v>
      </c>
      <c r="U757" t="s">
        <v>9019</v>
      </c>
      <c r="V757">
        <v>53111</v>
      </c>
      <c r="W757" t="s">
        <v>124</v>
      </c>
      <c r="Y757" t="s">
        <v>2409</v>
      </c>
      <c r="Z757" t="s">
        <v>2410</v>
      </c>
      <c r="AA757" t="s">
        <v>2411</v>
      </c>
      <c r="AB757" t="s">
        <v>2412</v>
      </c>
      <c r="AC757" t="s">
        <v>2406</v>
      </c>
      <c r="AD757" t="s">
        <v>2407</v>
      </c>
      <c r="AE757" t="s">
        <v>136</v>
      </c>
      <c r="AF757" t="s">
        <v>121</v>
      </c>
      <c r="AG757" s="6">
        <v>96950</v>
      </c>
      <c r="AH757" t="s">
        <v>122</v>
      </c>
      <c r="AI757" t="s">
        <v>1187</v>
      </c>
      <c r="AJ757" s="8">
        <v>16702357642</v>
      </c>
      <c r="AL757" t="s">
        <v>9200</v>
      </c>
      <c r="BE757" t="str">
        <f>"49-9071.00"</f>
        <v>49-9071.00</v>
      </c>
      <c r="BF757" t="s">
        <v>156</v>
      </c>
      <c r="BG757" t="s">
        <v>9201</v>
      </c>
      <c r="BH757" t="s">
        <v>4614</v>
      </c>
      <c r="BI757">
        <v>6</v>
      </c>
      <c r="BJ757">
        <v>6</v>
      </c>
      <c r="BK757" s="1">
        <v>45627</v>
      </c>
      <c r="BL757" s="1">
        <v>45991</v>
      </c>
      <c r="BM757" s="1">
        <v>45627</v>
      </c>
      <c r="BN757" s="1">
        <v>45991</v>
      </c>
      <c r="BO757">
        <v>40</v>
      </c>
      <c r="BP757">
        <v>0</v>
      </c>
      <c r="BQ757">
        <v>8</v>
      </c>
      <c r="BR757">
        <v>8</v>
      </c>
      <c r="BS757">
        <v>8</v>
      </c>
      <c r="BT757">
        <v>8</v>
      </c>
      <c r="BU757">
        <v>8</v>
      </c>
      <c r="BV757">
        <v>0</v>
      </c>
      <c r="BW757" t="str">
        <f>"8:00 AM"</f>
        <v>8:00 AM</v>
      </c>
      <c r="BX757" t="str">
        <f>"5:00 PM"</f>
        <v>5:00 PM</v>
      </c>
      <c r="BY757" t="s">
        <v>159</v>
      </c>
      <c r="BZ757">
        <v>0</v>
      </c>
      <c r="CA757">
        <v>12</v>
      </c>
      <c r="CB757" t="s">
        <v>117</v>
      </c>
      <c r="CD757" s="2" t="s">
        <v>9202</v>
      </c>
      <c r="CE757" t="s">
        <v>9203</v>
      </c>
      <c r="CF757" t="s">
        <v>3437</v>
      </c>
      <c r="CG757" t="s">
        <v>136</v>
      </c>
      <c r="CH757" t="s">
        <v>121</v>
      </c>
      <c r="CI757" s="6">
        <v>96950</v>
      </c>
      <c r="CJ757" s="10">
        <v>9.75</v>
      </c>
      <c r="CK757" s="10">
        <v>9.75</v>
      </c>
      <c r="CL757" s="10">
        <v>14.62</v>
      </c>
      <c r="CM757" s="10">
        <v>14.62</v>
      </c>
      <c r="CN757" t="s">
        <v>137</v>
      </c>
      <c r="CO757" t="s">
        <v>140</v>
      </c>
      <c r="CP757" t="s">
        <v>138</v>
      </c>
      <c r="CR757" t="s">
        <v>117</v>
      </c>
      <c r="CS757" t="s">
        <v>139</v>
      </c>
      <c r="CT757" t="s">
        <v>139</v>
      </c>
      <c r="CU757" t="s">
        <v>139</v>
      </c>
      <c r="CV757" t="s">
        <v>140</v>
      </c>
      <c r="CW757" t="s">
        <v>139</v>
      </c>
      <c r="CX757" t="s">
        <v>140</v>
      </c>
      <c r="CY757" t="s">
        <v>140</v>
      </c>
      <c r="CZ757" s="8">
        <v>16702357642</v>
      </c>
      <c r="DA757" t="s">
        <v>9200</v>
      </c>
      <c r="DB757" t="s">
        <v>140</v>
      </c>
      <c r="DC757" t="s">
        <v>139</v>
      </c>
      <c r="DD757" t="s">
        <v>117</v>
      </c>
    </row>
    <row r="758" spans="1:114" ht="15" customHeight="1" x14ac:dyDescent="0.35">
      <c r="A758" t="s">
        <v>11196</v>
      </c>
      <c r="B758" t="s">
        <v>166</v>
      </c>
      <c r="C758" s="1">
        <v>45582</v>
      </c>
      <c r="D758" s="1">
        <v>45614</v>
      </c>
      <c r="E758" t="s">
        <v>211</v>
      </c>
      <c r="G758" t="s">
        <v>117</v>
      </c>
      <c r="H758" t="s">
        <v>117</v>
      </c>
      <c r="I758" t="s">
        <v>117</v>
      </c>
      <c r="J758" t="s">
        <v>11197</v>
      </c>
      <c r="K758" t="s">
        <v>11198</v>
      </c>
      <c r="L758" t="s">
        <v>11199</v>
      </c>
      <c r="M758" t="s">
        <v>11200</v>
      </c>
      <c r="N758" t="s">
        <v>120</v>
      </c>
      <c r="O758" t="s">
        <v>121</v>
      </c>
      <c r="P758" s="6">
        <v>96950</v>
      </c>
      <c r="Q758" t="s">
        <v>122</v>
      </c>
      <c r="S758" s="8">
        <v>16709899368</v>
      </c>
      <c r="U758" t="s">
        <v>11201</v>
      </c>
      <c r="V758">
        <v>722511</v>
      </c>
      <c r="W758" t="s">
        <v>124</v>
      </c>
      <c r="Y758" t="s">
        <v>7599</v>
      </c>
      <c r="Z758" t="s">
        <v>11202</v>
      </c>
      <c r="AA758" t="s">
        <v>140</v>
      </c>
      <c r="AB758" t="s">
        <v>270</v>
      </c>
      <c r="AC758" t="s">
        <v>11199</v>
      </c>
      <c r="AD758" t="s">
        <v>11200</v>
      </c>
      <c r="AE758" t="s">
        <v>120</v>
      </c>
      <c r="AF758" t="s">
        <v>121</v>
      </c>
      <c r="AG758" s="6">
        <v>96950</v>
      </c>
      <c r="AH758" t="s">
        <v>122</v>
      </c>
      <c r="AJ758" s="8">
        <v>16709899368</v>
      </c>
      <c r="AL758" t="s">
        <v>11203</v>
      </c>
      <c r="BE758" t="str">
        <f>"35-2014.00"</f>
        <v>35-2014.00</v>
      </c>
      <c r="BF758" t="s">
        <v>191</v>
      </c>
      <c r="BG758" t="s">
        <v>11204</v>
      </c>
      <c r="BH758" t="s">
        <v>9087</v>
      </c>
      <c r="BI758">
        <v>5</v>
      </c>
      <c r="BK758" s="1">
        <v>45566</v>
      </c>
      <c r="BL758" s="1">
        <v>45930</v>
      </c>
      <c r="BO758">
        <v>40</v>
      </c>
      <c r="BP758">
        <v>0</v>
      </c>
      <c r="BQ758">
        <v>8</v>
      </c>
      <c r="BR758">
        <v>8</v>
      </c>
      <c r="BS758">
        <v>8</v>
      </c>
      <c r="BT758">
        <v>8</v>
      </c>
      <c r="BU758">
        <v>8</v>
      </c>
      <c r="BV758">
        <v>0</v>
      </c>
      <c r="BW758" t="str">
        <f>"8:00 AM"</f>
        <v>8:00 AM</v>
      </c>
      <c r="BX758" t="str">
        <f>"5:00 PM"</f>
        <v>5:00 PM</v>
      </c>
      <c r="BY758" t="s">
        <v>133</v>
      </c>
      <c r="BZ758">
        <v>0</v>
      </c>
      <c r="CA758">
        <v>12</v>
      </c>
      <c r="CB758" t="s">
        <v>117</v>
      </c>
      <c r="CD758" t="s">
        <v>11205</v>
      </c>
      <c r="CE758" t="s">
        <v>11206</v>
      </c>
      <c r="CF758" t="s">
        <v>11200</v>
      </c>
      <c r="CG758" t="s">
        <v>120</v>
      </c>
      <c r="CH758" t="s">
        <v>121</v>
      </c>
      <c r="CI758" s="6">
        <v>96950</v>
      </c>
      <c r="CJ758" s="10">
        <v>8.83</v>
      </c>
      <c r="CK758" s="10">
        <v>8.83</v>
      </c>
      <c r="CL758" s="10">
        <v>13.25</v>
      </c>
      <c r="CM758" s="10">
        <v>13.25</v>
      </c>
      <c r="CN758" t="s">
        <v>137</v>
      </c>
      <c r="CO758" t="s">
        <v>140</v>
      </c>
      <c r="CP758" t="s">
        <v>138</v>
      </c>
      <c r="CR758" t="s">
        <v>117</v>
      </c>
      <c r="CS758" t="s">
        <v>139</v>
      </c>
      <c r="CT758" t="s">
        <v>140</v>
      </c>
      <c r="CU758" t="s">
        <v>139</v>
      </c>
      <c r="CV758" t="s">
        <v>140</v>
      </c>
      <c r="CW758" t="s">
        <v>139</v>
      </c>
      <c r="CX758" t="s">
        <v>140</v>
      </c>
      <c r="CY758" t="s">
        <v>276</v>
      </c>
      <c r="CZ758" s="8">
        <v>16709899368</v>
      </c>
      <c r="DA758" t="s">
        <v>11203</v>
      </c>
      <c r="DB758" t="s">
        <v>140</v>
      </c>
      <c r="DC758" t="s">
        <v>139</v>
      </c>
      <c r="DD758" t="s">
        <v>117</v>
      </c>
    </row>
    <row r="759" spans="1:114" ht="15" customHeight="1" x14ac:dyDescent="0.35">
      <c r="A759" t="s">
        <v>11170</v>
      </c>
      <c r="B759" t="s">
        <v>166</v>
      </c>
      <c r="C759" s="1">
        <v>45589</v>
      </c>
      <c r="D759" s="1">
        <v>45614</v>
      </c>
      <c r="E759" t="s">
        <v>211</v>
      </c>
      <c r="G759" t="s">
        <v>117</v>
      </c>
      <c r="H759" t="s">
        <v>117</v>
      </c>
      <c r="I759" t="s">
        <v>117</v>
      </c>
      <c r="J759" t="s">
        <v>3930</v>
      </c>
      <c r="K759" t="s">
        <v>3931</v>
      </c>
      <c r="L759" t="s">
        <v>253</v>
      </c>
      <c r="N759" t="s">
        <v>248</v>
      </c>
      <c r="O759" t="s">
        <v>121</v>
      </c>
      <c r="P759" s="6">
        <v>96951</v>
      </c>
      <c r="Q759" t="s">
        <v>122</v>
      </c>
      <c r="S759" s="8">
        <v>16705320350</v>
      </c>
      <c r="U759" t="s">
        <v>3932</v>
      </c>
      <c r="V759">
        <v>445110</v>
      </c>
      <c r="W759" t="s">
        <v>124</v>
      </c>
      <c r="Y759" t="s">
        <v>250</v>
      </c>
      <c r="Z759" t="s">
        <v>251</v>
      </c>
      <c r="AA759" t="s">
        <v>535</v>
      </c>
      <c r="AB759" t="s">
        <v>524</v>
      </c>
      <c r="AC759" t="s">
        <v>253</v>
      </c>
      <c r="AE759" t="s">
        <v>248</v>
      </c>
      <c r="AF759" t="s">
        <v>121</v>
      </c>
      <c r="AG759" s="6">
        <v>96951</v>
      </c>
      <c r="AH759" t="s">
        <v>122</v>
      </c>
      <c r="AJ759" s="8">
        <v>16705320350</v>
      </c>
      <c r="AL759" t="s">
        <v>3933</v>
      </c>
      <c r="BE759" t="str">
        <f>"51-9198.00"</f>
        <v>51-9198.00</v>
      </c>
      <c r="BF759" t="s">
        <v>1393</v>
      </c>
      <c r="BG759" t="s">
        <v>3934</v>
      </c>
      <c r="BH759" t="s">
        <v>3935</v>
      </c>
      <c r="BI759">
        <v>3</v>
      </c>
      <c r="BK759" s="1">
        <v>45658</v>
      </c>
      <c r="BL759" s="1">
        <v>46022</v>
      </c>
      <c r="BO759">
        <v>40</v>
      </c>
      <c r="BP759">
        <v>0</v>
      </c>
      <c r="BQ759">
        <v>7</v>
      </c>
      <c r="BR759">
        <v>7</v>
      </c>
      <c r="BS759">
        <v>7</v>
      </c>
      <c r="BT759">
        <v>7</v>
      </c>
      <c r="BU759">
        <v>7</v>
      </c>
      <c r="BV759">
        <v>5</v>
      </c>
      <c r="BW759" t="str">
        <f>"8:00 AM"</f>
        <v>8:00 AM</v>
      </c>
      <c r="BX759" t="str">
        <f>"4:00 PM"</f>
        <v>4:00 PM</v>
      </c>
      <c r="BY759" t="s">
        <v>133</v>
      </c>
      <c r="BZ759">
        <v>0</v>
      </c>
      <c r="CA759">
        <v>12</v>
      </c>
      <c r="CB759" t="s">
        <v>117</v>
      </c>
      <c r="CD759" t="s">
        <v>3936</v>
      </c>
      <c r="CE759" t="s">
        <v>1321</v>
      </c>
      <c r="CG759" t="s">
        <v>248</v>
      </c>
      <c r="CH759" t="s">
        <v>121</v>
      </c>
      <c r="CI759" s="6">
        <v>96951</v>
      </c>
      <c r="CJ759" s="10">
        <v>8.23</v>
      </c>
      <c r="CK759" s="10">
        <v>8.23</v>
      </c>
      <c r="CL759" s="10">
        <v>12.35</v>
      </c>
      <c r="CM759" s="10">
        <v>12.35</v>
      </c>
      <c r="CN759" t="s">
        <v>1375</v>
      </c>
      <c r="CO759" t="s">
        <v>140</v>
      </c>
      <c r="CP759" t="s">
        <v>138</v>
      </c>
      <c r="CR759" t="s">
        <v>117</v>
      </c>
      <c r="CS759" t="s">
        <v>139</v>
      </c>
      <c r="CT759" t="s">
        <v>139</v>
      </c>
      <c r="CU759" t="s">
        <v>140</v>
      </c>
      <c r="CV759" t="s">
        <v>140</v>
      </c>
      <c r="CW759" t="s">
        <v>139</v>
      </c>
      <c r="CX759" t="s">
        <v>140</v>
      </c>
      <c r="CY759" t="s">
        <v>260</v>
      </c>
      <c r="CZ759" s="8">
        <v>16705320350</v>
      </c>
      <c r="DA759" t="s">
        <v>3933</v>
      </c>
      <c r="DB759" t="s">
        <v>140</v>
      </c>
      <c r="DC759" t="s">
        <v>139</v>
      </c>
      <c r="DD759" t="s">
        <v>117</v>
      </c>
    </row>
    <row r="760" spans="1:114" ht="15" customHeight="1" x14ac:dyDescent="0.35">
      <c r="A760" t="s">
        <v>17051</v>
      </c>
      <c r="B760" t="s">
        <v>166</v>
      </c>
      <c r="C760" s="1">
        <v>45595</v>
      </c>
      <c r="D760" s="1">
        <v>45614</v>
      </c>
      <c r="E760" t="s">
        <v>211</v>
      </c>
      <c r="G760" t="s">
        <v>117</v>
      </c>
      <c r="H760" t="s">
        <v>117</v>
      </c>
      <c r="I760" t="s">
        <v>117</v>
      </c>
      <c r="J760" t="s">
        <v>484</v>
      </c>
      <c r="K760" t="s">
        <v>5113</v>
      </c>
      <c r="L760" t="s">
        <v>486</v>
      </c>
      <c r="M760" t="s">
        <v>487</v>
      </c>
      <c r="N760" t="s">
        <v>120</v>
      </c>
      <c r="O760" t="s">
        <v>121</v>
      </c>
      <c r="P760" s="6">
        <v>96950</v>
      </c>
      <c r="Q760" t="s">
        <v>122</v>
      </c>
      <c r="S760" s="8">
        <v>106702876661</v>
      </c>
      <c r="U760" t="s">
        <v>488</v>
      </c>
      <c r="V760">
        <v>561520</v>
      </c>
      <c r="W760" t="s">
        <v>124</v>
      </c>
      <c r="Y760" t="s">
        <v>489</v>
      </c>
      <c r="Z760" t="s">
        <v>490</v>
      </c>
      <c r="AB760" t="s">
        <v>491</v>
      </c>
      <c r="AC760" t="s">
        <v>486</v>
      </c>
      <c r="AD760" t="s">
        <v>487</v>
      </c>
      <c r="AE760" t="s">
        <v>120</v>
      </c>
      <c r="AF760" t="s">
        <v>121</v>
      </c>
      <c r="AG760" s="6">
        <v>96950</v>
      </c>
      <c r="AH760" t="s">
        <v>122</v>
      </c>
      <c r="AJ760" s="8">
        <v>16702876661</v>
      </c>
      <c r="AL760" t="s">
        <v>492</v>
      </c>
      <c r="BE760" t="str">
        <f>"39-7012.00"</f>
        <v>39-7012.00</v>
      </c>
      <c r="BF760" t="s">
        <v>1706</v>
      </c>
      <c r="BG760" t="s">
        <v>11580</v>
      </c>
      <c r="BH760" t="s">
        <v>5115</v>
      </c>
      <c r="BI760">
        <v>6</v>
      </c>
      <c r="BK760" s="1">
        <v>45627</v>
      </c>
      <c r="BL760" s="1">
        <v>45930</v>
      </c>
      <c r="BO760">
        <v>35</v>
      </c>
      <c r="BP760">
        <v>7</v>
      </c>
      <c r="BQ760">
        <v>0</v>
      </c>
      <c r="BR760">
        <v>0</v>
      </c>
      <c r="BS760">
        <v>7</v>
      </c>
      <c r="BT760">
        <v>7</v>
      </c>
      <c r="BU760">
        <v>7</v>
      </c>
      <c r="BV760">
        <v>7</v>
      </c>
      <c r="BW760" t="str">
        <f>"12:00 AM"</f>
        <v>12:00 AM</v>
      </c>
      <c r="BX760" t="str">
        <f>"7:00 AM"</f>
        <v>7:00 AM</v>
      </c>
      <c r="BY760" t="s">
        <v>133</v>
      </c>
      <c r="BZ760">
        <v>0</v>
      </c>
      <c r="CA760">
        <v>12</v>
      </c>
      <c r="CB760" t="s">
        <v>117</v>
      </c>
      <c r="CD760" t="s">
        <v>11581</v>
      </c>
      <c r="CE760" t="s">
        <v>486</v>
      </c>
      <c r="CF760" t="s">
        <v>487</v>
      </c>
      <c r="CG760" t="s">
        <v>496</v>
      </c>
      <c r="CH760" t="s">
        <v>121</v>
      </c>
      <c r="CI760" s="6">
        <v>96950</v>
      </c>
      <c r="CJ760" s="10">
        <v>10.43</v>
      </c>
      <c r="CK760" s="10">
        <v>10.43</v>
      </c>
      <c r="CL760" s="10">
        <v>15.65</v>
      </c>
      <c r="CM760" s="10">
        <v>15.65</v>
      </c>
      <c r="CN760" t="s">
        <v>137</v>
      </c>
      <c r="CO760" t="s">
        <v>140</v>
      </c>
      <c r="CP760" t="s">
        <v>138</v>
      </c>
      <c r="CR760" t="s">
        <v>117</v>
      </c>
      <c r="CS760" t="s">
        <v>139</v>
      </c>
      <c r="CT760" t="s">
        <v>140</v>
      </c>
      <c r="CU760" t="s">
        <v>139</v>
      </c>
      <c r="CV760" t="s">
        <v>139</v>
      </c>
      <c r="CW760" t="s">
        <v>139</v>
      </c>
      <c r="CX760" t="s">
        <v>140</v>
      </c>
      <c r="CY760" t="s">
        <v>2770</v>
      </c>
      <c r="CZ760" s="8">
        <v>16702876661</v>
      </c>
      <c r="DA760" t="s">
        <v>492</v>
      </c>
      <c r="DB760" t="s">
        <v>140</v>
      </c>
      <c r="DC760" t="s">
        <v>139</v>
      </c>
      <c r="DD760" t="s">
        <v>117</v>
      </c>
    </row>
    <row r="761" spans="1:114" ht="15" customHeight="1" x14ac:dyDescent="0.35">
      <c r="A761" t="s">
        <v>16847</v>
      </c>
      <c r="B761" t="s">
        <v>166</v>
      </c>
      <c r="C761" s="1">
        <v>45530</v>
      </c>
      <c r="D761" s="1">
        <v>45615</v>
      </c>
      <c r="E761" t="s">
        <v>211</v>
      </c>
      <c r="G761" t="s">
        <v>117</v>
      </c>
      <c r="H761" t="s">
        <v>117</v>
      </c>
      <c r="I761" t="s">
        <v>117</v>
      </c>
      <c r="J761" t="s">
        <v>8805</v>
      </c>
      <c r="K761" t="s">
        <v>8805</v>
      </c>
      <c r="L761" t="s">
        <v>8806</v>
      </c>
      <c r="N761" t="s">
        <v>136</v>
      </c>
      <c r="O761" t="s">
        <v>121</v>
      </c>
      <c r="P761" s="6">
        <v>96950</v>
      </c>
      <c r="Q761" t="s">
        <v>122</v>
      </c>
      <c r="S761" s="8">
        <v>16703221558</v>
      </c>
      <c r="U761" t="s">
        <v>8807</v>
      </c>
      <c r="V761">
        <v>21231</v>
      </c>
      <c r="W761" t="s">
        <v>124</v>
      </c>
      <c r="Y761" t="s">
        <v>9391</v>
      </c>
      <c r="Z761" t="s">
        <v>9392</v>
      </c>
      <c r="AB761" t="s">
        <v>205</v>
      </c>
      <c r="AC761" t="s">
        <v>8806</v>
      </c>
      <c r="AE761" t="s">
        <v>136</v>
      </c>
      <c r="AF761" t="s">
        <v>121</v>
      </c>
      <c r="AG761" s="6">
        <v>96950</v>
      </c>
      <c r="AH761" t="s">
        <v>122</v>
      </c>
      <c r="AJ761" s="8">
        <v>16703221558</v>
      </c>
      <c r="AL761" t="s">
        <v>8810</v>
      </c>
      <c r="BE761" t="str">
        <f>"53-3032.00"</f>
        <v>53-3032.00</v>
      </c>
      <c r="BF761" t="s">
        <v>4159</v>
      </c>
      <c r="BG761" t="s">
        <v>12912</v>
      </c>
      <c r="BH761" t="s">
        <v>4161</v>
      </c>
      <c r="BI761">
        <v>4</v>
      </c>
      <c r="BK761" s="1">
        <v>45597</v>
      </c>
      <c r="BL761" s="1">
        <v>45960</v>
      </c>
      <c r="BO761">
        <v>40</v>
      </c>
      <c r="BP761">
        <v>0</v>
      </c>
      <c r="BQ761">
        <v>8</v>
      </c>
      <c r="BR761">
        <v>8</v>
      </c>
      <c r="BS761">
        <v>8</v>
      </c>
      <c r="BT761">
        <v>8</v>
      </c>
      <c r="BU761">
        <v>8</v>
      </c>
      <c r="BV761">
        <v>0</v>
      </c>
      <c r="BW761" t="str">
        <f>"8:00 PM"</f>
        <v>8:00 PM</v>
      </c>
      <c r="BX761" t="str">
        <f>"5:00 PM"</f>
        <v>5:00 PM</v>
      </c>
      <c r="BY761" t="s">
        <v>133</v>
      </c>
      <c r="BZ761">
        <v>0</v>
      </c>
      <c r="CA761">
        <v>12</v>
      </c>
      <c r="CB761" t="s">
        <v>117</v>
      </c>
      <c r="CD761" t="s">
        <v>16848</v>
      </c>
      <c r="CE761" t="s">
        <v>12025</v>
      </c>
      <c r="CF761" t="s">
        <v>12914</v>
      </c>
      <c r="CG761" t="s">
        <v>136</v>
      </c>
      <c r="CH761" t="s">
        <v>121</v>
      </c>
      <c r="CI761" s="6">
        <v>96950</v>
      </c>
      <c r="CJ761" s="10">
        <v>10.47</v>
      </c>
      <c r="CK761" s="10">
        <v>10.47</v>
      </c>
      <c r="CL761" s="10">
        <v>15.7</v>
      </c>
      <c r="CM761" s="10">
        <v>15.7</v>
      </c>
      <c r="CN761" t="s">
        <v>137</v>
      </c>
      <c r="CO761" t="s">
        <v>133</v>
      </c>
      <c r="CP761" t="s">
        <v>138</v>
      </c>
      <c r="CR761" t="s">
        <v>117</v>
      </c>
      <c r="CS761" t="s">
        <v>139</v>
      </c>
      <c r="CT761" t="s">
        <v>140</v>
      </c>
      <c r="CU761" t="s">
        <v>139</v>
      </c>
      <c r="CV761" t="s">
        <v>140</v>
      </c>
      <c r="CW761" t="s">
        <v>139</v>
      </c>
      <c r="CX761" t="s">
        <v>140</v>
      </c>
      <c r="CY761" s="2" t="s">
        <v>16849</v>
      </c>
      <c r="CZ761" s="8">
        <v>16703221558</v>
      </c>
      <c r="DA761" t="s">
        <v>8810</v>
      </c>
      <c r="DB761" t="s">
        <v>140</v>
      </c>
      <c r="DC761" t="s">
        <v>139</v>
      </c>
      <c r="DD761" t="s">
        <v>117</v>
      </c>
    </row>
    <row r="762" spans="1:114" ht="15" customHeight="1" x14ac:dyDescent="0.35">
      <c r="A762" t="s">
        <v>8877</v>
      </c>
      <c r="B762" t="s">
        <v>144</v>
      </c>
      <c r="C762" s="1">
        <v>45541</v>
      </c>
      <c r="D762" s="1">
        <v>45615</v>
      </c>
      <c r="E762" t="s">
        <v>211</v>
      </c>
      <c r="G762" t="s">
        <v>117</v>
      </c>
      <c r="H762" t="s">
        <v>117</v>
      </c>
      <c r="I762" t="s">
        <v>117</v>
      </c>
      <c r="J762" t="s">
        <v>4000</v>
      </c>
      <c r="K762" t="s">
        <v>4001</v>
      </c>
      <c r="L762" t="s">
        <v>4002</v>
      </c>
      <c r="M762" t="s">
        <v>4003</v>
      </c>
      <c r="N762" t="s">
        <v>120</v>
      </c>
      <c r="O762" t="s">
        <v>121</v>
      </c>
      <c r="P762" s="6">
        <v>96950</v>
      </c>
      <c r="Q762" t="s">
        <v>122</v>
      </c>
      <c r="R762" t="s">
        <v>140</v>
      </c>
      <c r="S762" s="8">
        <v>16702355009</v>
      </c>
      <c r="U762" t="s">
        <v>4004</v>
      </c>
      <c r="V762">
        <v>561320</v>
      </c>
      <c r="W762" t="s">
        <v>150</v>
      </c>
      <c r="X762" t="s">
        <v>139</v>
      </c>
      <c r="Y762" t="s">
        <v>972</v>
      </c>
      <c r="Z762" t="s">
        <v>3716</v>
      </c>
      <c r="AA762" t="s">
        <v>974</v>
      </c>
      <c r="AB762" t="s">
        <v>420</v>
      </c>
      <c r="AC762" t="s">
        <v>4002</v>
      </c>
      <c r="AD762" t="s">
        <v>4003</v>
      </c>
      <c r="AE762" t="s">
        <v>120</v>
      </c>
      <c r="AF762" t="s">
        <v>121</v>
      </c>
      <c r="AG762" s="6">
        <v>96950</v>
      </c>
      <c r="AH762" t="s">
        <v>122</v>
      </c>
      <c r="AJ762" s="8">
        <v>16702355009</v>
      </c>
      <c r="AL762" t="s">
        <v>4005</v>
      </c>
      <c r="BE762" t="str">
        <f>"37-2011.00"</f>
        <v>37-2011.00</v>
      </c>
      <c r="BF762" t="s">
        <v>701</v>
      </c>
      <c r="BG762" t="s">
        <v>4304</v>
      </c>
      <c r="BH762" t="s">
        <v>817</v>
      </c>
      <c r="BI762">
        <v>10</v>
      </c>
      <c r="BJ762">
        <v>10</v>
      </c>
      <c r="BK762" s="1">
        <v>45566</v>
      </c>
      <c r="BL762" s="1">
        <v>45930</v>
      </c>
      <c r="BM762" s="1">
        <v>45615</v>
      </c>
      <c r="BN762" s="1">
        <v>45930</v>
      </c>
      <c r="BO762">
        <v>35</v>
      </c>
      <c r="BP762">
        <v>0</v>
      </c>
      <c r="BQ762">
        <v>7</v>
      </c>
      <c r="BR762">
        <v>7</v>
      </c>
      <c r="BS762">
        <v>7</v>
      </c>
      <c r="BT762">
        <v>7</v>
      </c>
      <c r="BU762">
        <v>7</v>
      </c>
      <c r="BV762">
        <v>0</v>
      </c>
      <c r="BW762" t="str">
        <f>"7:00 AM"</f>
        <v>7:00 AM</v>
      </c>
      <c r="BX762" t="str">
        <f>"3:00 PM"</f>
        <v>3:00 PM</v>
      </c>
      <c r="BY762" t="s">
        <v>133</v>
      </c>
      <c r="BZ762">
        <v>0</v>
      </c>
      <c r="CA762">
        <v>12</v>
      </c>
      <c r="CB762" t="s">
        <v>117</v>
      </c>
      <c r="CD762" s="2" t="s">
        <v>818</v>
      </c>
      <c r="CE762" t="s">
        <v>4002</v>
      </c>
      <c r="CF762" t="s">
        <v>4003</v>
      </c>
      <c r="CG762" t="s">
        <v>120</v>
      </c>
      <c r="CH762" t="s">
        <v>121</v>
      </c>
      <c r="CI762" s="6">
        <v>96950</v>
      </c>
      <c r="CJ762" s="10">
        <v>8.2899999999999991</v>
      </c>
      <c r="CK762" s="10">
        <v>8.2899999999999991</v>
      </c>
      <c r="CL762" s="10">
        <v>12.44</v>
      </c>
      <c r="CM762" s="10">
        <v>12.44</v>
      </c>
      <c r="CN762" t="s">
        <v>137</v>
      </c>
      <c r="CO762" t="s">
        <v>821</v>
      </c>
      <c r="CP762" t="s">
        <v>138</v>
      </c>
      <c r="CR762" t="s">
        <v>117</v>
      </c>
      <c r="CS762" t="s">
        <v>139</v>
      </c>
      <c r="CT762" t="s">
        <v>140</v>
      </c>
      <c r="CU762" t="s">
        <v>139</v>
      </c>
      <c r="CV762" t="s">
        <v>140</v>
      </c>
      <c r="CW762" t="s">
        <v>139</v>
      </c>
      <c r="CX762" t="s">
        <v>140</v>
      </c>
      <c r="CY762" t="s">
        <v>7994</v>
      </c>
      <c r="CZ762" s="8">
        <v>16702355009</v>
      </c>
      <c r="DA762" t="s">
        <v>4005</v>
      </c>
      <c r="DB762" t="s">
        <v>140</v>
      </c>
      <c r="DC762" t="s">
        <v>139</v>
      </c>
      <c r="DD762" t="s">
        <v>139</v>
      </c>
    </row>
    <row r="763" spans="1:114" ht="15" customHeight="1" x14ac:dyDescent="0.35">
      <c r="A763" t="s">
        <v>15664</v>
      </c>
      <c r="B763" t="s">
        <v>294</v>
      </c>
      <c r="C763" s="1">
        <v>45550</v>
      </c>
      <c r="D763" s="1">
        <v>45615</v>
      </c>
      <c r="E763" t="s">
        <v>211</v>
      </c>
      <c r="G763" t="s">
        <v>117</v>
      </c>
      <c r="H763" t="s">
        <v>117</v>
      </c>
      <c r="I763" t="s">
        <v>117</v>
      </c>
      <c r="J763" t="s">
        <v>1889</v>
      </c>
      <c r="K763" t="s">
        <v>1901</v>
      </c>
      <c r="L763" t="s">
        <v>1891</v>
      </c>
      <c r="N763" t="s">
        <v>120</v>
      </c>
      <c r="O763" t="s">
        <v>121</v>
      </c>
      <c r="P763" s="6">
        <v>96950</v>
      </c>
      <c r="Q763" t="s">
        <v>122</v>
      </c>
      <c r="S763" s="8">
        <v>16702339032</v>
      </c>
      <c r="U763" t="s">
        <v>1892</v>
      </c>
      <c r="V763">
        <v>53111</v>
      </c>
      <c r="W763" t="s">
        <v>124</v>
      </c>
      <c r="Y763" t="s">
        <v>1893</v>
      </c>
      <c r="Z763" t="s">
        <v>1894</v>
      </c>
      <c r="AA763" t="s">
        <v>1468</v>
      </c>
      <c r="AB763" t="s">
        <v>1406</v>
      </c>
      <c r="AC763" t="s">
        <v>1891</v>
      </c>
      <c r="AE763" t="s">
        <v>120</v>
      </c>
      <c r="AF763" t="s">
        <v>121</v>
      </c>
      <c r="AG763" s="6">
        <v>96950</v>
      </c>
      <c r="AH763" t="s">
        <v>122</v>
      </c>
      <c r="AJ763" s="8">
        <v>16702339032</v>
      </c>
      <c r="AL763" t="s">
        <v>1895</v>
      </c>
      <c r="BE763" t="str">
        <f>"49-9071.00"</f>
        <v>49-9071.00</v>
      </c>
      <c r="BF763" t="s">
        <v>156</v>
      </c>
      <c r="BG763" t="s">
        <v>3385</v>
      </c>
      <c r="BH763" t="s">
        <v>3221</v>
      </c>
      <c r="BI763">
        <v>3</v>
      </c>
      <c r="BJ763">
        <v>2</v>
      </c>
      <c r="BK763" s="1">
        <v>45566</v>
      </c>
      <c r="BL763" s="1">
        <v>45930</v>
      </c>
      <c r="BM763" s="1">
        <v>45615</v>
      </c>
      <c r="BN763" s="1">
        <v>45930</v>
      </c>
      <c r="BO763">
        <v>40</v>
      </c>
      <c r="BP763">
        <v>0</v>
      </c>
      <c r="BQ763">
        <v>8</v>
      </c>
      <c r="BR763">
        <v>8</v>
      </c>
      <c r="BS763">
        <v>8</v>
      </c>
      <c r="BT763">
        <v>8</v>
      </c>
      <c r="BU763">
        <v>8</v>
      </c>
      <c r="BV763">
        <v>0</v>
      </c>
      <c r="BW763" t="str">
        <f>"8:00 AM"</f>
        <v>8:00 AM</v>
      </c>
      <c r="BX763" t="str">
        <f>"5:00 PM"</f>
        <v>5:00 PM</v>
      </c>
      <c r="BY763" t="s">
        <v>159</v>
      </c>
      <c r="BZ763">
        <v>0</v>
      </c>
      <c r="CA763">
        <v>6</v>
      </c>
      <c r="CB763" t="s">
        <v>117</v>
      </c>
      <c r="CD763" t="s">
        <v>1897</v>
      </c>
      <c r="CE763" t="s">
        <v>3386</v>
      </c>
      <c r="CG763" t="s">
        <v>120</v>
      </c>
      <c r="CH763" t="s">
        <v>121</v>
      </c>
      <c r="CI763" s="6">
        <v>96950</v>
      </c>
      <c r="CJ763" s="10">
        <v>9.75</v>
      </c>
      <c r="CK763" s="10">
        <v>9.75</v>
      </c>
      <c r="CL763" s="10">
        <v>0</v>
      </c>
      <c r="CM763" s="10">
        <v>0</v>
      </c>
      <c r="CN763" t="s">
        <v>137</v>
      </c>
      <c r="CO763" t="s">
        <v>162</v>
      </c>
      <c r="CP763" t="s">
        <v>138</v>
      </c>
      <c r="CR763" t="s">
        <v>117</v>
      </c>
      <c r="CS763" t="s">
        <v>139</v>
      </c>
      <c r="CT763" t="s">
        <v>140</v>
      </c>
      <c r="CU763" t="s">
        <v>140</v>
      </c>
      <c r="CV763" t="s">
        <v>140</v>
      </c>
      <c r="CW763" t="s">
        <v>139</v>
      </c>
      <c r="CX763" t="s">
        <v>140</v>
      </c>
      <c r="CY763" t="s">
        <v>15665</v>
      </c>
      <c r="CZ763" s="8">
        <v>16702339032</v>
      </c>
      <c r="DA763" t="s">
        <v>1895</v>
      </c>
      <c r="DB763" t="s">
        <v>164</v>
      </c>
      <c r="DC763" t="s">
        <v>139</v>
      </c>
      <c r="DD763" t="s">
        <v>117</v>
      </c>
      <c r="DE763" t="s">
        <v>1893</v>
      </c>
      <c r="DF763" t="s">
        <v>1894</v>
      </c>
      <c r="DG763" t="s">
        <v>1468</v>
      </c>
      <c r="DH763" t="s">
        <v>1892</v>
      </c>
      <c r="DI763" t="s">
        <v>15666</v>
      </c>
      <c r="DJ763" t="s">
        <v>1895</v>
      </c>
    </row>
    <row r="764" spans="1:114" ht="15" customHeight="1" x14ac:dyDescent="0.35">
      <c r="A764" t="s">
        <v>12795</v>
      </c>
      <c r="B764" t="s">
        <v>144</v>
      </c>
      <c r="C764" s="1">
        <v>45551</v>
      </c>
      <c r="D764" s="1">
        <v>45615</v>
      </c>
      <c r="E764" t="s">
        <v>211</v>
      </c>
      <c r="G764" t="s">
        <v>117</v>
      </c>
      <c r="H764" t="s">
        <v>117</v>
      </c>
      <c r="I764" t="s">
        <v>117</v>
      </c>
      <c r="J764" t="s">
        <v>2924</v>
      </c>
      <c r="K764" t="s">
        <v>12796</v>
      </c>
      <c r="L764" t="s">
        <v>2925</v>
      </c>
      <c r="M764" t="s">
        <v>2926</v>
      </c>
      <c r="N764" t="s">
        <v>136</v>
      </c>
      <c r="O764" t="s">
        <v>121</v>
      </c>
      <c r="P764" s="6">
        <v>96950</v>
      </c>
      <c r="Q764" t="s">
        <v>122</v>
      </c>
      <c r="S764" s="8">
        <v>16702341795</v>
      </c>
      <c r="U764" t="s">
        <v>2927</v>
      </c>
      <c r="V764">
        <v>45999</v>
      </c>
      <c r="W764" t="s">
        <v>124</v>
      </c>
      <c r="Y764" t="s">
        <v>4415</v>
      </c>
      <c r="Z764" t="s">
        <v>251</v>
      </c>
      <c r="AA764" t="s">
        <v>2929</v>
      </c>
      <c r="AB764" t="s">
        <v>1563</v>
      </c>
      <c r="AC764" t="s">
        <v>3938</v>
      </c>
      <c r="AD764" t="s">
        <v>3939</v>
      </c>
      <c r="AE764" t="s">
        <v>120</v>
      </c>
      <c r="AF764" t="s">
        <v>121</v>
      </c>
      <c r="AG764" s="6">
        <v>96950</v>
      </c>
      <c r="AH764" t="s">
        <v>122</v>
      </c>
      <c r="AJ764" s="8">
        <v>16702341795</v>
      </c>
      <c r="AL764" t="s">
        <v>2930</v>
      </c>
      <c r="BE764" t="str">
        <f>"41-1011.00"</f>
        <v>41-1011.00</v>
      </c>
      <c r="BF764" t="s">
        <v>1340</v>
      </c>
      <c r="BG764" t="s">
        <v>3940</v>
      </c>
      <c r="BH764" t="s">
        <v>3941</v>
      </c>
      <c r="BI764">
        <v>1</v>
      </c>
      <c r="BJ764">
        <v>1</v>
      </c>
      <c r="BK764" s="1">
        <v>45597</v>
      </c>
      <c r="BL764" s="1">
        <v>45961</v>
      </c>
      <c r="BM764" s="1">
        <v>45615</v>
      </c>
      <c r="BN764" s="1">
        <v>45961</v>
      </c>
      <c r="BO764">
        <v>40</v>
      </c>
      <c r="BP764">
        <v>0</v>
      </c>
      <c r="BQ764">
        <v>8</v>
      </c>
      <c r="BR764">
        <v>8</v>
      </c>
      <c r="BS764">
        <v>8</v>
      </c>
      <c r="BT764">
        <v>8</v>
      </c>
      <c r="BU764">
        <v>8</v>
      </c>
      <c r="BV764">
        <v>0</v>
      </c>
      <c r="BW764" t="str">
        <f>"9:00 AM"</f>
        <v>9:00 AM</v>
      </c>
      <c r="BX764" t="str">
        <f>"6:00 PM"</f>
        <v>6:00 PM</v>
      </c>
      <c r="BY764" t="s">
        <v>159</v>
      </c>
      <c r="BZ764">
        <v>0</v>
      </c>
      <c r="CA764">
        <v>12</v>
      </c>
      <c r="CB764" t="s">
        <v>139</v>
      </c>
      <c r="CC764">
        <v>10</v>
      </c>
      <c r="CD764" t="s">
        <v>3942</v>
      </c>
      <c r="CE764" t="s">
        <v>3943</v>
      </c>
      <c r="CF764" t="s">
        <v>3944</v>
      </c>
      <c r="CG764" t="s">
        <v>120</v>
      </c>
      <c r="CH764" t="s">
        <v>121</v>
      </c>
      <c r="CI764" s="6">
        <v>96950</v>
      </c>
      <c r="CJ764" s="10">
        <v>11.35</v>
      </c>
      <c r="CK764" s="10">
        <v>15</v>
      </c>
      <c r="CN764" t="s">
        <v>137</v>
      </c>
      <c r="CO764" t="s">
        <v>133</v>
      </c>
      <c r="CP764" t="s">
        <v>138</v>
      </c>
      <c r="CR764" t="s">
        <v>117</v>
      </c>
      <c r="CS764" t="s">
        <v>139</v>
      </c>
      <c r="CT764" t="s">
        <v>139</v>
      </c>
      <c r="CU764" t="s">
        <v>140</v>
      </c>
      <c r="CV764" t="s">
        <v>140</v>
      </c>
      <c r="CW764" t="s">
        <v>139</v>
      </c>
      <c r="CX764" t="s">
        <v>139</v>
      </c>
      <c r="CY764" t="s">
        <v>5489</v>
      </c>
      <c r="CZ764" s="8">
        <v>16702341795</v>
      </c>
      <c r="DA764" t="s">
        <v>2930</v>
      </c>
      <c r="DB764" t="s">
        <v>2937</v>
      </c>
      <c r="DC764" t="s">
        <v>139</v>
      </c>
      <c r="DD764" t="s">
        <v>117</v>
      </c>
    </row>
    <row r="765" spans="1:114" ht="15" customHeight="1" x14ac:dyDescent="0.35">
      <c r="A765" t="s">
        <v>17049</v>
      </c>
      <c r="B765" t="s">
        <v>166</v>
      </c>
      <c r="C765" s="1">
        <v>45552</v>
      </c>
      <c r="D765" s="1">
        <v>45615</v>
      </c>
      <c r="E765" t="s">
        <v>116</v>
      </c>
      <c r="F765" s="1">
        <v>45563</v>
      </c>
      <c r="G765" t="s">
        <v>139</v>
      </c>
      <c r="H765" t="s">
        <v>117</v>
      </c>
      <c r="I765" t="s">
        <v>117</v>
      </c>
      <c r="J765" t="s">
        <v>3544</v>
      </c>
      <c r="L765" t="s">
        <v>3545</v>
      </c>
      <c r="M765" t="s">
        <v>3546</v>
      </c>
      <c r="N765" t="s">
        <v>120</v>
      </c>
      <c r="O765" t="s">
        <v>121</v>
      </c>
      <c r="P765" s="6">
        <v>96950</v>
      </c>
      <c r="Q765" t="s">
        <v>122</v>
      </c>
      <c r="S765" s="8">
        <v>16702347243</v>
      </c>
      <c r="U765" t="s">
        <v>3547</v>
      </c>
      <c r="V765">
        <v>424410</v>
      </c>
      <c r="W765" t="s">
        <v>124</v>
      </c>
      <c r="Y765" t="s">
        <v>3548</v>
      </c>
      <c r="Z765" t="s">
        <v>3549</v>
      </c>
      <c r="AB765" t="s">
        <v>154</v>
      </c>
      <c r="AC765" t="s">
        <v>3545</v>
      </c>
      <c r="AD765" t="s">
        <v>3546</v>
      </c>
      <c r="AE765" t="s">
        <v>120</v>
      </c>
      <c r="AF765" t="s">
        <v>121</v>
      </c>
      <c r="AG765" s="6">
        <v>96950</v>
      </c>
      <c r="AH765" t="s">
        <v>122</v>
      </c>
      <c r="AJ765" s="8">
        <v>16702347243</v>
      </c>
      <c r="AL765" t="s">
        <v>3550</v>
      </c>
      <c r="BE765" t="str">
        <f>"53-3031.00"</f>
        <v>53-3031.00</v>
      </c>
      <c r="BF765" t="s">
        <v>406</v>
      </c>
      <c r="BG765" t="s">
        <v>17050</v>
      </c>
      <c r="BH765" t="s">
        <v>15100</v>
      </c>
      <c r="BI765">
        <v>2</v>
      </c>
      <c r="BK765" s="1">
        <v>45565</v>
      </c>
      <c r="BL765" s="1">
        <v>45929</v>
      </c>
      <c r="BO765">
        <v>36</v>
      </c>
      <c r="BP765">
        <v>0</v>
      </c>
      <c r="BQ765">
        <v>6</v>
      </c>
      <c r="BR765">
        <v>6</v>
      </c>
      <c r="BS765">
        <v>6</v>
      </c>
      <c r="BT765">
        <v>6</v>
      </c>
      <c r="BU765">
        <v>6</v>
      </c>
      <c r="BV765">
        <v>6</v>
      </c>
      <c r="BW765" t="str">
        <f>"8:00 AM"</f>
        <v>8:00 AM</v>
      </c>
      <c r="BX765" t="str">
        <f>"3:00 PM"</f>
        <v>3:00 PM</v>
      </c>
      <c r="BY765" t="s">
        <v>159</v>
      </c>
      <c r="BZ765">
        <v>0</v>
      </c>
      <c r="CA765">
        <v>12</v>
      </c>
      <c r="CB765" t="s">
        <v>117</v>
      </c>
      <c r="CD765" s="2" t="s">
        <v>15101</v>
      </c>
      <c r="CE765" t="s">
        <v>3545</v>
      </c>
      <c r="CF765" t="s">
        <v>3546</v>
      </c>
      <c r="CG765" t="s">
        <v>120</v>
      </c>
      <c r="CH765" t="s">
        <v>121</v>
      </c>
      <c r="CI765" s="6">
        <v>96950</v>
      </c>
      <c r="CJ765" s="10">
        <v>8.34</v>
      </c>
      <c r="CK765" s="10">
        <v>8.4</v>
      </c>
      <c r="CL765" s="10">
        <v>12.51</v>
      </c>
      <c r="CM765" s="10">
        <v>12.6</v>
      </c>
      <c r="CN765" t="s">
        <v>137</v>
      </c>
      <c r="CO765" t="s">
        <v>140</v>
      </c>
      <c r="CP765" t="s">
        <v>138</v>
      </c>
      <c r="CR765" t="s">
        <v>117</v>
      </c>
      <c r="CS765" t="s">
        <v>139</v>
      </c>
      <c r="CT765" t="s">
        <v>140</v>
      </c>
      <c r="CU765" t="s">
        <v>139</v>
      </c>
      <c r="CV765" t="s">
        <v>140</v>
      </c>
      <c r="CW765" t="s">
        <v>139</v>
      </c>
      <c r="CX765" t="s">
        <v>140</v>
      </c>
      <c r="CY765" t="s">
        <v>1638</v>
      </c>
      <c r="CZ765" s="8">
        <v>16702347243</v>
      </c>
      <c r="DA765" t="s">
        <v>3550</v>
      </c>
      <c r="DB765" t="s">
        <v>140</v>
      </c>
      <c r="DC765" t="s">
        <v>139</v>
      </c>
      <c r="DD765" t="s">
        <v>117</v>
      </c>
    </row>
    <row r="766" spans="1:114" ht="15" customHeight="1" x14ac:dyDescent="0.35">
      <c r="A766" t="s">
        <v>14545</v>
      </c>
      <c r="B766" t="s">
        <v>294</v>
      </c>
      <c r="C766" s="1">
        <v>45554</v>
      </c>
      <c r="D766" s="1">
        <v>45615</v>
      </c>
      <c r="E766" t="s">
        <v>116</v>
      </c>
      <c r="F766" s="1">
        <v>45639</v>
      </c>
      <c r="G766" t="s">
        <v>117</v>
      </c>
      <c r="H766" t="s">
        <v>117</v>
      </c>
      <c r="I766" t="s">
        <v>117</v>
      </c>
      <c r="J766" t="s">
        <v>9575</v>
      </c>
      <c r="L766" t="s">
        <v>1953</v>
      </c>
      <c r="N766" t="s">
        <v>120</v>
      </c>
      <c r="O766" t="s">
        <v>121</v>
      </c>
      <c r="P766" s="6">
        <v>96950</v>
      </c>
      <c r="Q766" t="s">
        <v>122</v>
      </c>
      <c r="S766" s="8">
        <v>16702343423</v>
      </c>
      <c r="U766" t="s">
        <v>1388</v>
      </c>
      <c r="V766">
        <v>332321</v>
      </c>
      <c r="W766" t="s">
        <v>124</v>
      </c>
      <c r="Y766" t="s">
        <v>1389</v>
      </c>
      <c r="Z766" t="s">
        <v>1390</v>
      </c>
      <c r="AB766" t="s">
        <v>1391</v>
      </c>
      <c r="AC766" t="s">
        <v>14546</v>
      </c>
      <c r="AE766" t="s">
        <v>120</v>
      </c>
      <c r="AF766" t="s">
        <v>121</v>
      </c>
      <c r="AG766" s="6">
        <v>96950</v>
      </c>
      <c r="AH766" t="s">
        <v>122</v>
      </c>
      <c r="AI766" t="s">
        <v>1187</v>
      </c>
      <c r="AJ766" s="8">
        <v>16702343423</v>
      </c>
      <c r="AL766" t="s">
        <v>9578</v>
      </c>
      <c r="BE766" t="str">
        <f>"51-9198.00"</f>
        <v>51-9198.00</v>
      </c>
      <c r="BF766" t="s">
        <v>1393</v>
      </c>
      <c r="BG766" t="s">
        <v>9579</v>
      </c>
      <c r="BH766" t="s">
        <v>9580</v>
      </c>
      <c r="BI766">
        <v>3</v>
      </c>
      <c r="BJ766">
        <v>2</v>
      </c>
      <c r="BK766" s="1">
        <v>45641</v>
      </c>
      <c r="BL766" s="1">
        <v>46005</v>
      </c>
      <c r="BM766" s="1">
        <v>45641</v>
      </c>
      <c r="BN766" s="1">
        <v>46005</v>
      </c>
      <c r="BO766">
        <v>40</v>
      </c>
      <c r="BP766">
        <v>0</v>
      </c>
      <c r="BQ766">
        <v>8</v>
      </c>
      <c r="BR766">
        <v>8</v>
      </c>
      <c r="BS766">
        <v>8</v>
      </c>
      <c r="BT766">
        <v>8</v>
      </c>
      <c r="BU766">
        <v>8</v>
      </c>
      <c r="BV766">
        <v>0</v>
      </c>
      <c r="BW766" t="str">
        <f>"8:00 AM"</f>
        <v>8:00 AM</v>
      </c>
      <c r="BX766" t="str">
        <f>"5:00 PM"</f>
        <v>5:00 PM</v>
      </c>
      <c r="BY766" t="s">
        <v>159</v>
      </c>
      <c r="BZ766">
        <v>0</v>
      </c>
      <c r="CA766">
        <v>12</v>
      </c>
      <c r="CB766" t="s">
        <v>117</v>
      </c>
      <c r="CD766" s="2" t="s">
        <v>9581</v>
      </c>
      <c r="CE766" t="s">
        <v>14547</v>
      </c>
      <c r="CG766" t="s">
        <v>136</v>
      </c>
      <c r="CH766" t="s">
        <v>121</v>
      </c>
      <c r="CI766" s="6">
        <v>96950</v>
      </c>
      <c r="CJ766" s="10">
        <v>8.23</v>
      </c>
      <c r="CK766" s="10">
        <v>8.7100000000000009</v>
      </c>
      <c r="CL766" s="10">
        <v>12.35</v>
      </c>
      <c r="CM766" s="10">
        <v>13.07</v>
      </c>
      <c r="CN766" t="s">
        <v>137</v>
      </c>
      <c r="CP766" t="s">
        <v>138</v>
      </c>
      <c r="CR766" t="s">
        <v>117</v>
      </c>
      <c r="CS766" t="s">
        <v>139</v>
      </c>
      <c r="CT766" t="s">
        <v>139</v>
      </c>
      <c r="CU766" t="s">
        <v>139</v>
      </c>
      <c r="CV766" t="s">
        <v>140</v>
      </c>
      <c r="CW766" t="s">
        <v>139</v>
      </c>
      <c r="CX766" t="s">
        <v>140</v>
      </c>
      <c r="CY766" t="s">
        <v>14548</v>
      </c>
      <c r="CZ766" s="8">
        <v>16702343423</v>
      </c>
      <c r="DA766" t="s">
        <v>1398</v>
      </c>
      <c r="DB766" t="s">
        <v>140</v>
      </c>
      <c r="DC766" t="s">
        <v>139</v>
      </c>
      <c r="DD766" t="s">
        <v>117</v>
      </c>
    </row>
    <row r="767" spans="1:114" ht="15" customHeight="1" x14ac:dyDescent="0.35">
      <c r="A767" t="s">
        <v>15931</v>
      </c>
      <c r="B767" t="s">
        <v>144</v>
      </c>
      <c r="C767" s="1">
        <v>45555</v>
      </c>
      <c r="D767" s="1">
        <v>45615</v>
      </c>
      <c r="E767" t="s">
        <v>116</v>
      </c>
      <c r="F767" s="1">
        <v>45717</v>
      </c>
      <c r="G767" t="s">
        <v>117</v>
      </c>
      <c r="H767" t="s">
        <v>117</v>
      </c>
      <c r="I767" t="s">
        <v>117</v>
      </c>
      <c r="J767" t="s">
        <v>2589</v>
      </c>
      <c r="K767" t="s">
        <v>140</v>
      </c>
      <c r="L767" t="s">
        <v>2590</v>
      </c>
      <c r="M767" t="s">
        <v>2591</v>
      </c>
      <c r="N767" t="s">
        <v>551</v>
      </c>
      <c r="O767" t="s">
        <v>121</v>
      </c>
      <c r="P767" s="6">
        <v>96952</v>
      </c>
      <c r="Q767" t="s">
        <v>122</v>
      </c>
      <c r="R767" t="s">
        <v>140</v>
      </c>
      <c r="S767" s="8">
        <v>16704339989</v>
      </c>
      <c r="U767" t="s">
        <v>2592</v>
      </c>
      <c r="V767">
        <v>481111</v>
      </c>
      <c r="W767" t="s">
        <v>124</v>
      </c>
      <c r="Y767" t="s">
        <v>2593</v>
      </c>
      <c r="Z767" t="s">
        <v>2594</v>
      </c>
      <c r="AA767" t="s">
        <v>2595</v>
      </c>
      <c r="AB767" t="s">
        <v>205</v>
      </c>
      <c r="AC767" t="s">
        <v>2590</v>
      </c>
      <c r="AD767" t="s">
        <v>2591</v>
      </c>
      <c r="AE767" t="s">
        <v>551</v>
      </c>
      <c r="AF767" t="s">
        <v>121</v>
      </c>
      <c r="AG767" s="6">
        <v>96952</v>
      </c>
      <c r="AH767" t="s">
        <v>122</v>
      </c>
      <c r="AJ767" s="8">
        <v>16704339989</v>
      </c>
      <c r="AL767" t="s">
        <v>2596</v>
      </c>
      <c r="BE767" t="str">
        <f>"43-3031.00"</f>
        <v>43-3031.00</v>
      </c>
      <c r="BF767" t="s">
        <v>357</v>
      </c>
      <c r="BG767" t="s">
        <v>10761</v>
      </c>
      <c r="BH767" t="s">
        <v>1356</v>
      </c>
      <c r="BI767">
        <v>3</v>
      </c>
      <c r="BJ767">
        <v>3</v>
      </c>
      <c r="BK767" s="1">
        <v>45719</v>
      </c>
      <c r="BL767" s="1">
        <v>46083</v>
      </c>
      <c r="BM767" s="1">
        <v>45719</v>
      </c>
      <c r="BN767" s="1">
        <v>46083</v>
      </c>
      <c r="BO767">
        <v>40</v>
      </c>
      <c r="BP767">
        <v>0</v>
      </c>
      <c r="BQ767">
        <v>8</v>
      </c>
      <c r="BR767">
        <v>8</v>
      </c>
      <c r="BS767">
        <v>8</v>
      </c>
      <c r="BT767">
        <v>8</v>
      </c>
      <c r="BU767">
        <v>8</v>
      </c>
      <c r="BV767">
        <v>0</v>
      </c>
      <c r="BW767" t="str">
        <f>"8:00 AM"</f>
        <v>8:00 AM</v>
      </c>
      <c r="BX767" t="str">
        <f>"5:00 PM"</f>
        <v>5:00 PM</v>
      </c>
      <c r="BY767" t="s">
        <v>159</v>
      </c>
      <c r="BZ767">
        <v>0</v>
      </c>
      <c r="CA767">
        <v>24</v>
      </c>
      <c r="CB767" t="s">
        <v>117</v>
      </c>
      <c r="CD767" t="s">
        <v>6334</v>
      </c>
      <c r="CE767" t="s">
        <v>10052</v>
      </c>
      <c r="CF767" t="s">
        <v>2591</v>
      </c>
      <c r="CG767" t="s">
        <v>551</v>
      </c>
      <c r="CH767" t="s">
        <v>121</v>
      </c>
      <c r="CI767" s="6">
        <v>96952</v>
      </c>
      <c r="CJ767" s="10">
        <v>12.28</v>
      </c>
      <c r="CK767" s="10">
        <v>12.3</v>
      </c>
      <c r="CL767" s="10">
        <v>0</v>
      </c>
      <c r="CM767" s="10">
        <v>0</v>
      </c>
      <c r="CN767" t="s">
        <v>137</v>
      </c>
      <c r="CO767" t="s">
        <v>140</v>
      </c>
      <c r="CP767" t="s">
        <v>138</v>
      </c>
      <c r="CR767" t="s">
        <v>117</v>
      </c>
      <c r="CS767" t="s">
        <v>139</v>
      </c>
      <c r="CT767" t="s">
        <v>140</v>
      </c>
      <c r="CU767" t="s">
        <v>140</v>
      </c>
      <c r="CV767" t="s">
        <v>139</v>
      </c>
      <c r="CW767" t="s">
        <v>139</v>
      </c>
      <c r="CX767" t="s">
        <v>140</v>
      </c>
      <c r="CY767" t="s">
        <v>2601</v>
      </c>
      <c r="CZ767" s="8">
        <v>16704339989</v>
      </c>
      <c r="DA767" t="s">
        <v>2602</v>
      </c>
      <c r="DB767" t="s">
        <v>140</v>
      </c>
      <c r="DC767" t="s">
        <v>139</v>
      </c>
      <c r="DD767" t="s">
        <v>117</v>
      </c>
    </row>
    <row r="768" spans="1:114" ht="15" customHeight="1" x14ac:dyDescent="0.35">
      <c r="A768" t="s">
        <v>9219</v>
      </c>
      <c r="B768" t="s">
        <v>294</v>
      </c>
      <c r="C768" s="1">
        <v>45559</v>
      </c>
      <c r="D768" s="1">
        <v>45615</v>
      </c>
      <c r="E768" t="s">
        <v>116</v>
      </c>
      <c r="F768" s="1">
        <v>45656</v>
      </c>
      <c r="G768" t="s">
        <v>117</v>
      </c>
      <c r="H768" t="s">
        <v>117</v>
      </c>
      <c r="I768" t="s">
        <v>117</v>
      </c>
      <c r="J768" t="s">
        <v>4370</v>
      </c>
      <c r="K768" t="s">
        <v>4371</v>
      </c>
      <c r="L768" t="s">
        <v>4372</v>
      </c>
      <c r="M768" t="s">
        <v>1260</v>
      </c>
      <c r="N768" t="s">
        <v>120</v>
      </c>
      <c r="O768" t="s">
        <v>121</v>
      </c>
      <c r="P768" s="6">
        <v>96950</v>
      </c>
      <c r="Q768" t="s">
        <v>122</v>
      </c>
      <c r="S768" s="8">
        <v>16702881463</v>
      </c>
      <c r="U768" t="s">
        <v>3128</v>
      </c>
      <c r="V768">
        <v>561320</v>
      </c>
      <c r="W768" t="s">
        <v>150</v>
      </c>
      <c r="X768" t="s">
        <v>139</v>
      </c>
      <c r="Y768" t="s">
        <v>827</v>
      </c>
      <c r="Z768" t="s">
        <v>3407</v>
      </c>
      <c r="AA768" t="s">
        <v>4373</v>
      </c>
      <c r="AB768" t="s">
        <v>474</v>
      </c>
      <c r="AC768" t="s">
        <v>1260</v>
      </c>
      <c r="AD768" t="s">
        <v>4372</v>
      </c>
      <c r="AE768" t="s">
        <v>136</v>
      </c>
      <c r="AF768" t="s">
        <v>121</v>
      </c>
      <c r="AG768" s="6">
        <v>96950</v>
      </c>
      <c r="AH768" t="s">
        <v>122</v>
      </c>
      <c r="AJ768" s="8">
        <v>16702881463</v>
      </c>
      <c r="AL768" t="s">
        <v>3130</v>
      </c>
      <c r="BE768" t="str">
        <f>"43-3031.00"</f>
        <v>43-3031.00</v>
      </c>
      <c r="BF768" t="s">
        <v>357</v>
      </c>
      <c r="BG768" t="s">
        <v>9073</v>
      </c>
      <c r="BH768" t="s">
        <v>5452</v>
      </c>
      <c r="BI768">
        <v>7</v>
      </c>
      <c r="BJ768">
        <v>6</v>
      </c>
      <c r="BK768" s="1">
        <v>45658</v>
      </c>
      <c r="BL768" s="1">
        <v>46022</v>
      </c>
      <c r="BM768" s="1">
        <v>45658</v>
      </c>
      <c r="BN768" s="1">
        <v>46022</v>
      </c>
      <c r="BO768">
        <v>35</v>
      </c>
      <c r="BP768">
        <v>0</v>
      </c>
      <c r="BQ768">
        <v>7</v>
      </c>
      <c r="BR768">
        <v>7</v>
      </c>
      <c r="BS768">
        <v>7</v>
      </c>
      <c r="BT768">
        <v>7</v>
      </c>
      <c r="BU768">
        <v>7</v>
      </c>
      <c r="BV768">
        <v>0</v>
      </c>
      <c r="BW768" t="str">
        <f>"8:30 AM"</f>
        <v>8:30 AM</v>
      </c>
      <c r="BX768" t="str">
        <f>"4:30 PM"</f>
        <v>4:30 PM</v>
      </c>
      <c r="BY768" t="s">
        <v>159</v>
      </c>
      <c r="BZ768">
        <v>0</v>
      </c>
      <c r="CA768">
        <v>6</v>
      </c>
      <c r="CB768" t="s">
        <v>117</v>
      </c>
      <c r="CD768" s="2" t="s">
        <v>9220</v>
      </c>
      <c r="CE768" t="s">
        <v>4372</v>
      </c>
      <c r="CG768" t="s">
        <v>136</v>
      </c>
      <c r="CH768" t="s">
        <v>121</v>
      </c>
      <c r="CI768" s="6">
        <v>96950</v>
      </c>
      <c r="CJ768" s="10">
        <v>12.28</v>
      </c>
      <c r="CK768" s="10">
        <v>12.28</v>
      </c>
      <c r="CL768" s="10">
        <v>18.420000000000002</v>
      </c>
      <c r="CM768" s="10">
        <v>18.420000000000002</v>
      </c>
      <c r="CN768" t="s">
        <v>137</v>
      </c>
      <c r="CO768" t="s">
        <v>194</v>
      </c>
      <c r="CP768" t="s">
        <v>138</v>
      </c>
      <c r="CR768" t="s">
        <v>139</v>
      </c>
      <c r="CS768" t="s">
        <v>139</v>
      </c>
      <c r="CT768" t="s">
        <v>140</v>
      </c>
      <c r="CU768" t="s">
        <v>139</v>
      </c>
      <c r="CV768" t="s">
        <v>140</v>
      </c>
      <c r="CW768" t="s">
        <v>139</v>
      </c>
      <c r="CX768" t="s">
        <v>140</v>
      </c>
      <c r="CY768" s="2" t="s">
        <v>4376</v>
      </c>
      <c r="CZ768" s="8">
        <v>16702881463</v>
      </c>
      <c r="DA768" t="s">
        <v>3135</v>
      </c>
      <c r="DB768" t="s">
        <v>5427</v>
      </c>
      <c r="DC768" t="s">
        <v>139</v>
      </c>
      <c r="DD768" t="s">
        <v>139</v>
      </c>
    </row>
    <row r="769" spans="1:114" ht="15" customHeight="1" x14ac:dyDescent="0.35">
      <c r="A769" t="s">
        <v>14424</v>
      </c>
      <c r="B769" t="s">
        <v>144</v>
      </c>
      <c r="C769" s="1">
        <v>45561</v>
      </c>
      <c r="D769" s="1">
        <v>45615</v>
      </c>
      <c r="E769" t="s">
        <v>211</v>
      </c>
      <c r="G769" t="s">
        <v>117</v>
      </c>
      <c r="H769" t="s">
        <v>117</v>
      </c>
      <c r="I769" t="s">
        <v>117</v>
      </c>
      <c r="J769" t="s">
        <v>7456</v>
      </c>
      <c r="L769" t="s">
        <v>10088</v>
      </c>
      <c r="N769" t="s">
        <v>120</v>
      </c>
      <c r="O769" t="s">
        <v>121</v>
      </c>
      <c r="P769" s="6">
        <v>96950</v>
      </c>
      <c r="Q769" t="s">
        <v>122</v>
      </c>
      <c r="S769" s="8">
        <v>16702331818</v>
      </c>
      <c r="U769" t="s">
        <v>7123</v>
      </c>
      <c r="V769">
        <v>812199</v>
      </c>
      <c r="W769" t="s">
        <v>124</v>
      </c>
      <c r="Y769" t="s">
        <v>1999</v>
      </c>
      <c r="Z769" t="s">
        <v>7124</v>
      </c>
      <c r="AB769" t="s">
        <v>128</v>
      </c>
      <c r="AC769" t="s">
        <v>7122</v>
      </c>
      <c r="AE769" t="s">
        <v>120</v>
      </c>
      <c r="AF769" t="s">
        <v>121</v>
      </c>
      <c r="AG769" s="6">
        <v>96950</v>
      </c>
      <c r="AH769" t="s">
        <v>122</v>
      </c>
      <c r="AJ769" s="8">
        <v>16702331818</v>
      </c>
      <c r="AL769" t="s">
        <v>7459</v>
      </c>
      <c r="BE769" t="str">
        <f>"31-9011.00"</f>
        <v>31-9011.00</v>
      </c>
      <c r="BF769" t="s">
        <v>225</v>
      </c>
      <c r="BG769" t="s">
        <v>14425</v>
      </c>
      <c r="BH769" t="s">
        <v>14426</v>
      </c>
      <c r="BI769">
        <v>6</v>
      </c>
      <c r="BJ769">
        <v>6</v>
      </c>
      <c r="BK769" s="1">
        <v>45597</v>
      </c>
      <c r="BL769" s="1">
        <v>45961</v>
      </c>
      <c r="BM769" s="1">
        <v>45615</v>
      </c>
      <c r="BN769" s="1">
        <v>45961</v>
      </c>
      <c r="BO769">
        <v>40</v>
      </c>
      <c r="BP769">
        <v>6</v>
      </c>
      <c r="BQ769">
        <v>7</v>
      </c>
      <c r="BR769">
        <v>0</v>
      </c>
      <c r="BS769">
        <v>7</v>
      </c>
      <c r="BT769">
        <v>7</v>
      </c>
      <c r="BU769">
        <v>7</v>
      </c>
      <c r="BV769">
        <v>6</v>
      </c>
      <c r="BW769" t="str">
        <f>"11:00 AM"</f>
        <v>11:00 AM</v>
      </c>
      <c r="BX769" t="str">
        <f>"7:00 PM"</f>
        <v>7:00 PM</v>
      </c>
      <c r="BY769" t="s">
        <v>133</v>
      </c>
      <c r="BZ769">
        <v>12</v>
      </c>
      <c r="CA769">
        <v>12</v>
      </c>
      <c r="CB769" t="s">
        <v>117</v>
      </c>
      <c r="CD769" s="2" t="s">
        <v>14427</v>
      </c>
      <c r="CE769" t="s">
        <v>7463</v>
      </c>
      <c r="CG769" t="s">
        <v>136</v>
      </c>
      <c r="CH769" t="s">
        <v>121</v>
      </c>
      <c r="CI769" s="6">
        <v>96950</v>
      </c>
      <c r="CJ769" s="10">
        <v>12.37</v>
      </c>
      <c r="CK769" s="10">
        <v>12.5</v>
      </c>
      <c r="CL769" s="10">
        <v>18.55</v>
      </c>
      <c r="CM769" s="10">
        <v>18.75</v>
      </c>
      <c r="CN769" t="s">
        <v>137</v>
      </c>
      <c r="CP769" t="s">
        <v>138</v>
      </c>
      <c r="CR769" t="s">
        <v>117</v>
      </c>
      <c r="CS769" t="s">
        <v>139</v>
      </c>
      <c r="CT769" t="s">
        <v>140</v>
      </c>
      <c r="CU769" t="s">
        <v>139</v>
      </c>
      <c r="CV769" t="s">
        <v>139</v>
      </c>
      <c r="CW769" t="s">
        <v>139</v>
      </c>
      <c r="CX769" t="s">
        <v>139</v>
      </c>
      <c r="CY769" t="s">
        <v>7128</v>
      </c>
      <c r="CZ769" s="8">
        <v>16702331818</v>
      </c>
      <c r="DA769" t="s">
        <v>7459</v>
      </c>
      <c r="DB769" t="s">
        <v>140</v>
      </c>
      <c r="DC769" t="s">
        <v>139</v>
      </c>
      <c r="DD769" t="s">
        <v>117</v>
      </c>
    </row>
    <row r="770" spans="1:114" ht="15" customHeight="1" x14ac:dyDescent="0.35">
      <c r="A770" t="s">
        <v>6709</v>
      </c>
      <c r="B770" t="s">
        <v>166</v>
      </c>
      <c r="C770" s="1">
        <v>45562</v>
      </c>
      <c r="D770" s="1">
        <v>45615</v>
      </c>
      <c r="E770" t="s">
        <v>116</v>
      </c>
      <c r="F770" s="1">
        <v>45687</v>
      </c>
      <c r="G770" t="s">
        <v>117</v>
      </c>
      <c r="H770" t="s">
        <v>117</v>
      </c>
      <c r="I770" t="s">
        <v>117</v>
      </c>
      <c r="J770" t="s">
        <v>118</v>
      </c>
      <c r="L770" t="s">
        <v>1106</v>
      </c>
      <c r="M770" t="s">
        <v>1725</v>
      </c>
      <c r="N770" t="s">
        <v>120</v>
      </c>
      <c r="O770" t="s">
        <v>121</v>
      </c>
      <c r="P770" s="6">
        <v>96950</v>
      </c>
      <c r="Q770" t="s">
        <v>122</v>
      </c>
      <c r="R770" t="s">
        <v>140</v>
      </c>
      <c r="S770" s="8">
        <v>16707852508</v>
      </c>
      <c r="U770" t="s">
        <v>123</v>
      </c>
      <c r="V770">
        <v>54121</v>
      </c>
      <c r="W770" t="s">
        <v>124</v>
      </c>
      <c r="Y770" t="s">
        <v>6710</v>
      </c>
      <c r="Z770" t="s">
        <v>6711</v>
      </c>
      <c r="AA770" t="s">
        <v>125</v>
      </c>
      <c r="AB770" t="s">
        <v>270</v>
      </c>
      <c r="AC770" t="s">
        <v>1106</v>
      </c>
      <c r="AD770" t="s">
        <v>1725</v>
      </c>
      <c r="AE770" t="s">
        <v>120</v>
      </c>
      <c r="AF770" t="s">
        <v>121</v>
      </c>
      <c r="AG770" s="6">
        <v>96950</v>
      </c>
      <c r="AH770" t="s">
        <v>122</v>
      </c>
      <c r="AJ770" s="8">
        <v>16707852508</v>
      </c>
      <c r="AL770" t="s">
        <v>129</v>
      </c>
      <c r="BE770" t="str">
        <f>"43-3031.00"</f>
        <v>43-3031.00</v>
      </c>
      <c r="BF770" t="s">
        <v>357</v>
      </c>
      <c r="BG770" t="s">
        <v>6712</v>
      </c>
      <c r="BH770" t="s">
        <v>2969</v>
      </c>
      <c r="BI770">
        <v>5</v>
      </c>
      <c r="BK770" s="1">
        <v>45689</v>
      </c>
      <c r="BL770" s="1">
        <v>46053</v>
      </c>
      <c r="BO770">
        <v>35</v>
      </c>
      <c r="BP770">
        <v>0</v>
      </c>
      <c r="BQ770">
        <v>7</v>
      </c>
      <c r="BR770">
        <v>7</v>
      </c>
      <c r="BS770">
        <v>7</v>
      </c>
      <c r="BT770">
        <v>7</v>
      </c>
      <c r="BU770">
        <v>7</v>
      </c>
      <c r="BV770">
        <v>0</v>
      </c>
      <c r="BW770" t="str">
        <f>"9:00 AM"</f>
        <v>9:00 AM</v>
      </c>
      <c r="BX770" t="str">
        <f>"5:00 PM"</f>
        <v>5:00 PM</v>
      </c>
      <c r="BY770" t="s">
        <v>133</v>
      </c>
      <c r="BZ770">
        <v>0</v>
      </c>
      <c r="CA770">
        <v>24</v>
      </c>
      <c r="CB770" t="s">
        <v>117</v>
      </c>
      <c r="CD770" t="s">
        <v>6713</v>
      </c>
      <c r="CE770" t="s">
        <v>1106</v>
      </c>
      <c r="CF770" t="s">
        <v>140</v>
      </c>
      <c r="CG770" t="s">
        <v>120</v>
      </c>
      <c r="CH770" t="s">
        <v>121</v>
      </c>
      <c r="CI770" s="6">
        <v>96950</v>
      </c>
      <c r="CJ770" s="10">
        <v>12.28</v>
      </c>
      <c r="CL770" s="10">
        <v>18.420000000000002</v>
      </c>
      <c r="CN770" t="s">
        <v>137</v>
      </c>
      <c r="CP770" t="s">
        <v>138</v>
      </c>
      <c r="CR770" t="s">
        <v>117</v>
      </c>
      <c r="CS770" t="s">
        <v>139</v>
      </c>
      <c r="CT770" t="s">
        <v>140</v>
      </c>
      <c r="CU770" t="s">
        <v>139</v>
      </c>
      <c r="CV770" t="s">
        <v>140</v>
      </c>
      <c r="CW770" t="s">
        <v>139</v>
      </c>
      <c r="CX770" t="s">
        <v>139</v>
      </c>
      <c r="CY770" s="2" t="s">
        <v>6714</v>
      </c>
      <c r="CZ770" s="8">
        <v>16707852508</v>
      </c>
      <c r="DA770" t="s">
        <v>129</v>
      </c>
      <c r="DB770" t="s">
        <v>292</v>
      </c>
      <c r="DC770" t="s">
        <v>139</v>
      </c>
      <c r="DD770" t="s">
        <v>117</v>
      </c>
    </row>
    <row r="771" spans="1:114" ht="15" customHeight="1" x14ac:dyDescent="0.35">
      <c r="A771" t="s">
        <v>6767</v>
      </c>
      <c r="B771" t="s">
        <v>144</v>
      </c>
      <c r="C771" s="1">
        <v>45562</v>
      </c>
      <c r="D771" s="1">
        <v>45615</v>
      </c>
      <c r="E771" t="s">
        <v>211</v>
      </c>
      <c r="G771" t="s">
        <v>117</v>
      </c>
      <c r="H771" t="s">
        <v>117</v>
      </c>
      <c r="I771" t="s">
        <v>117</v>
      </c>
      <c r="J771" t="s">
        <v>2958</v>
      </c>
      <c r="L771" t="s">
        <v>2959</v>
      </c>
      <c r="M771" t="s">
        <v>2687</v>
      </c>
      <c r="N771" t="s">
        <v>120</v>
      </c>
      <c r="O771" t="s">
        <v>121</v>
      </c>
      <c r="P771" s="6">
        <v>96950</v>
      </c>
      <c r="Q771" t="s">
        <v>122</v>
      </c>
      <c r="S771" s="8">
        <v>16702341726</v>
      </c>
      <c r="U771" t="s">
        <v>2688</v>
      </c>
      <c r="V771">
        <v>311811</v>
      </c>
      <c r="W771" t="s">
        <v>124</v>
      </c>
      <c r="Y771" t="s">
        <v>2689</v>
      </c>
      <c r="Z771" t="s">
        <v>1865</v>
      </c>
      <c r="AA771" t="s">
        <v>3030</v>
      </c>
      <c r="AB771" t="s">
        <v>154</v>
      </c>
      <c r="AC771" t="s">
        <v>2686</v>
      </c>
      <c r="AD771" t="s">
        <v>2687</v>
      </c>
      <c r="AE771" t="s">
        <v>120</v>
      </c>
      <c r="AF771" t="s">
        <v>121</v>
      </c>
      <c r="AG771" s="6">
        <v>96950</v>
      </c>
      <c r="AH771" t="s">
        <v>122</v>
      </c>
      <c r="AJ771" s="8">
        <v>16702341726</v>
      </c>
      <c r="AL771" t="s">
        <v>3031</v>
      </c>
      <c r="BE771" t="str">
        <f>"49-9041.00"</f>
        <v>49-9041.00</v>
      </c>
      <c r="BF771" t="s">
        <v>2960</v>
      </c>
      <c r="BG771" t="s">
        <v>2961</v>
      </c>
      <c r="BH771" t="s">
        <v>2960</v>
      </c>
      <c r="BI771">
        <v>2</v>
      </c>
      <c r="BJ771">
        <v>2</v>
      </c>
      <c r="BK771" s="1">
        <v>45566</v>
      </c>
      <c r="BL771" s="1">
        <v>45930</v>
      </c>
      <c r="BM771" s="1">
        <v>45615</v>
      </c>
      <c r="BN771" s="1">
        <v>45930</v>
      </c>
      <c r="BO771">
        <v>40</v>
      </c>
      <c r="BP771">
        <v>0</v>
      </c>
      <c r="BQ771">
        <v>7</v>
      </c>
      <c r="BR771">
        <v>7</v>
      </c>
      <c r="BS771">
        <v>7</v>
      </c>
      <c r="BT771">
        <v>7</v>
      </c>
      <c r="BU771">
        <v>7</v>
      </c>
      <c r="BV771">
        <v>5</v>
      </c>
      <c r="BW771" t="str">
        <f>"8:00 AM"</f>
        <v>8:00 AM</v>
      </c>
      <c r="BX771" t="str">
        <f>"4:00 PM"</f>
        <v>4:00 PM</v>
      </c>
      <c r="BY771" t="s">
        <v>159</v>
      </c>
      <c r="BZ771">
        <v>3</v>
      </c>
      <c r="CA771">
        <v>12</v>
      </c>
      <c r="CB771" t="s">
        <v>117</v>
      </c>
      <c r="CD771" t="s">
        <v>2962</v>
      </c>
      <c r="CE771" t="s">
        <v>2686</v>
      </c>
      <c r="CF771" t="s">
        <v>2687</v>
      </c>
      <c r="CG771" t="s">
        <v>120</v>
      </c>
      <c r="CH771" t="s">
        <v>121</v>
      </c>
      <c r="CI771" s="6">
        <v>96950</v>
      </c>
      <c r="CJ771" s="10">
        <v>10.029999999999999</v>
      </c>
      <c r="CK771" s="10">
        <v>10.029999999999999</v>
      </c>
      <c r="CL771" s="10">
        <v>15.05</v>
      </c>
      <c r="CM771" s="10">
        <v>15.05</v>
      </c>
      <c r="CN771" t="s">
        <v>137</v>
      </c>
      <c r="CP771" t="s">
        <v>138</v>
      </c>
      <c r="CR771" t="s">
        <v>117</v>
      </c>
      <c r="CS771" t="s">
        <v>139</v>
      </c>
      <c r="CT771" t="s">
        <v>140</v>
      </c>
      <c r="CU771" t="s">
        <v>139</v>
      </c>
      <c r="CV771" t="s">
        <v>140</v>
      </c>
      <c r="CW771" t="s">
        <v>139</v>
      </c>
      <c r="CX771" t="s">
        <v>140</v>
      </c>
      <c r="CY771" s="2" t="s">
        <v>6768</v>
      </c>
      <c r="CZ771" s="8">
        <v>16702341726</v>
      </c>
      <c r="DA771" t="s">
        <v>2697</v>
      </c>
      <c r="DB771" t="s">
        <v>140</v>
      </c>
      <c r="DC771" t="s">
        <v>139</v>
      </c>
      <c r="DD771" t="s">
        <v>117</v>
      </c>
    </row>
    <row r="772" spans="1:114" ht="15" customHeight="1" x14ac:dyDescent="0.35">
      <c r="A772" t="s">
        <v>14456</v>
      </c>
      <c r="B772" t="s">
        <v>144</v>
      </c>
      <c r="C772" s="1">
        <v>45562</v>
      </c>
      <c r="D772" s="1">
        <v>45615</v>
      </c>
      <c r="E772" t="s">
        <v>116</v>
      </c>
      <c r="F772" s="1">
        <v>45564</v>
      </c>
      <c r="G772" t="s">
        <v>139</v>
      </c>
      <c r="H772" t="s">
        <v>117</v>
      </c>
      <c r="I772" t="s">
        <v>117</v>
      </c>
      <c r="J772" t="s">
        <v>2958</v>
      </c>
      <c r="L772" t="s">
        <v>2959</v>
      </c>
      <c r="M772" t="s">
        <v>2687</v>
      </c>
      <c r="N772" t="s">
        <v>120</v>
      </c>
      <c r="O772" t="s">
        <v>121</v>
      </c>
      <c r="P772" s="6">
        <v>96950</v>
      </c>
      <c r="Q772" t="s">
        <v>122</v>
      </c>
      <c r="S772" s="8">
        <v>16702341726</v>
      </c>
      <c r="U772" t="s">
        <v>2688</v>
      </c>
      <c r="V772">
        <v>311811</v>
      </c>
      <c r="W772" t="s">
        <v>124</v>
      </c>
      <c r="Y772" t="s">
        <v>2689</v>
      </c>
      <c r="Z772" t="s">
        <v>1865</v>
      </c>
      <c r="AA772" t="s">
        <v>3030</v>
      </c>
      <c r="AB772" t="s">
        <v>154</v>
      </c>
      <c r="AC772" t="s">
        <v>2686</v>
      </c>
      <c r="AD772" t="s">
        <v>2687</v>
      </c>
      <c r="AE772" t="s">
        <v>120</v>
      </c>
      <c r="AF772" t="s">
        <v>121</v>
      </c>
      <c r="AG772" s="6">
        <v>96950</v>
      </c>
      <c r="AH772" t="s">
        <v>122</v>
      </c>
      <c r="AJ772" s="8">
        <v>16702341726</v>
      </c>
      <c r="AL772" t="s">
        <v>3031</v>
      </c>
      <c r="BE772" t="str">
        <f>"49-9041.00"</f>
        <v>49-9041.00</v>
      </c>
      <c r="BF772" t="s">
        <v>2960</v>
      </c>
      <c r="BG772" t="s">
        <v>2961</v>
      </c>
      <c r="BH772" t="s">
        <v>2960</v>
      </c>
      <c r="BI772">
        <v>3</v>
      </c>
      <c r="BJ772">
        <v>3</v>
      </c>
      <c r="BK772" s="1">
        <v>45566</v>
      </c>
      <c r="BL772" s="1">
        <v>46660</v>
      </c>
      <c r="BM772" s="1">
        <v>45615</v>
      </c>
      <c r="BN772" s="1">
        <v>46660</v>
      </c>
      <c r="BO772">
        <v>40</v>
      </c>
      <c r="BP772">
        <v>0</v>
      </c>
      <c r="BQ772">
        <v>7</v>
      </c>
      <c r="BR772">
        <v>7</v>
      </c>
      <c r="BS772">
        <v>7</v>
      </c>
      <c r="BT772">
        <v>7</v>
      </c>
      <c r="BU772">
        <v>7</v>
      </c>
      <c r="BV772">
        <v>5</v>
      </c>
      <c r="BW772" t="str">
        <f>"8:00 AM"</f>
        <v>8:00 AM</v>
      </c>
      <c r="BX772" t="str">
        <f>"4:00 PM"</f>
        <v>4:00 PM</v>
      </c>
      <c r="BY772" t="s">
        <v>159</v>
      </c>
      <c r="BZ772">
        <v>3</v>
      </c>
      <c r="CA772">
        <v>12</v>
      </c>
      <c r="CB772" t="s">
        <v>117</v>
      </c>
      <c r="CD772" t="s">
        <v>2962</v>
      </c>
      <c r="CE772" t="s">
        <v>2686</v>
      </c>
      <c r="CF772" t="s">
        <v>2687</v>
      </c>
      <c r="CG772" t="s">
        <v>120</v>
      </c>
      <c r="CH772" t="s">
        <v>121</v>
      </c>
      <c r="CI772" s="6">
        <v>96950</v>
      </c>
      <c r="CJ772" s="10">
        <v>10.029999999999999</v>
      </c>
      <c r="CK772" s="10">
        <v>10.029999999999999</v>
      </c>
      <c r="CL772" s="10">
        <v>15.05</v>
      </c>
      <c r="CM772" s="10">
        <v>15.05</v>
      </c>
      <c r="CN772" t="s">
        <v>137</v>
      </c>
      <c r="CP772" t="s">
        <v>138</v>
      </c>
      <c r="CR772" t="s">
        <v>117</v>
      </c>
      <c r="CS772" t="s">
        <v>139</v>
      </c>
      <c r="CT772" t="s">
        <v>140</v>
      </c>
      <c r="CU772" t="s">
        <v>139</v>
      </c>
      <c r="CV772" t="s">
        <v>140</v>
      </c>
      <c r="CW772" t="s">
        <v>139</v>
      </c>
      <c r="CX772" t="s">
        <v>140</v>
      </c>
      <c r="CY772" s="2" t="s">
        <v>6768</v>
      </c>
      <c r="CZ772" s="8">
        <v>16702341726</v>
      </c>
      <c r="DA772" t="s">
        <v>2697</v>
      </c>
      <c r="DB772" t="s">
        <v>140</v>
      </c>
      <c r="DC772" t="s">
        <v>139</v>
      </c>
      <c r="DD772" t="s">
        <v>117</v>
      </c>
    </row>
    <row r="773" spans="1:114" ht="15" customHeight="1" x14ac:dyDescent="0.35">
      <c r="A773" t="s">
        <v>13017</v>
      </c>
      <c r="B773" t="s">
        <v>144</v>
      </c>
      <c r="C773" s="1">
        <v>45563</v>
      </c>
      <c r="D773" s="1">
        <v>45615</v>
      </c>
      <c r="E773" t="s">
        <v>211</v>
      </c>
      <c r="G773" t="s">
        <v>117</v>
      </c>
      <c r="H773" t="s">
        <v>117</v>
      </c>
      <c r="I773" t="s">
        <v>117</v>
      </c>
      <c r="J773" t="s">
        <v>1595</v>
      </c>
      <c r="K773" t="s">
        <v>17413</v>
      </c>
      <c r="L773" t="s">
        <v>1596</v>
      </c>
      <c r="N773" t="s">
        <v>136</v>
      </c>
      <c r="O773" t="s">
        <v>121</v>
      </c>
      <c r="P773" s="6">
        <v>96950</v>
      </c>
      <c r="Q773" t="s">
        <v>122</v>
      </c>
      <c r="R773" t="s">
        <v>1603</v>
      </c>
      <c r="S773" s="8">
        <v>16709899218</v>
      </c>
      <c r="U773" t="s">
        <v>1597</v>
      </c>
      <c r="V773">
        <v>812199</v>
      </c>
      <c r="W773" t="s">
        <v>124</v>
      </c>
      <c r="Y773" t="s">
        <v>1598</v>
      </c>
      <c r="Z773" t="s">
        <v>1599</v>
      </c>
      <c r="AA773" t="s">
        <v>1600</v>
      </c>
      <c r="AB773" t="s">
        <v>1601</v>
      </c>
      <c r="AC773" t="s">
        <v>1596</v>
      </c>
      <c r="AE773" t="s">
        <v>136</v>
      </c>
      <c r="AF773" t="s">
        <v>121</v>
      </c>
      <c r="AG773" s="6">
        <v>96950</v>
      </c>
      <c r="AH773" t="s">
        <v>122</v>
      </c>
      <c r="AI773" t="s">
        <v>1603</v>
      </c>
      <c r="AJ773" s="8">
        <v>16709899218</v>
      </c>
      <c r="AL773" t="s">
        <v>1604</v>
      </c>
      <c r="BE773" t="str">
        <f>"31-9011.00"</f>
        <v>31-9011.00</v>
      </c>
      <c r="BF773" t="s">
        <v>225</v>
      </c>
      <c r="BG773" t="s">
        <v>9625</v>
      </c>
      <c r="BH773" t="s">
        <v>3362</v>
      </c>
      <c r="BI773">
        <v>8</v>
      </c>
      <c r="BJ773">
        <v>8</v>
      </c>
      <c r="BK773" s="1">
        <v>45658</v>
      </c>
      <c r="BL773" s="1">
        <v>46022</v>
      </c>
      <c r="BM773" s="1">
        <v>45658</v>
      </c>
      <c r="BN773" s="1">
        <v>46022</v>
      </c>
      <c r="BO773">
        <v>35</v>
      </c>
      <c r="BP773">
        <v>0</v>
      </c>
      <c r="BQ773">
        <v>7</v>
      </c>
      <c r="BR773">
        <v>7</v>
      </c>
      <c r="BS773">
        <v>7</v>
      </c>
      <c r="BT773">
        <v>7</v>
      </c>
      <c r="BU773">
        <v>7</v>
      </c>
      <c r="BV773">
        <v>0</v>
      </c>
      <c r="BW773" t="str">
        <f>"8:00 AM"</f>
        <v>8:00 AM</v>
      </c>
      <c r="BX773" t="str">
        <f>"4:00 PM"</f>
        <v>4:00 PM</v>
      </c>
      <c r="BY773" t="s">
        <v>159</v>
      </c>
      <c r="BZ773">
        <v>0</v>
      </c>
      <c r="CA773">
        <v>12</v>
      </c>
      <c r="CB773" t="s">
        <v>117</v>
      </c>
      <c r="CD773" t="s">
        <v>9626</v>
      </c>
      <c r="CE773" t="s">
        <v>7102</v>
      </c>
      <c r="CG773" t="s">
        <v>136</v>
      </c>
      <c r="CH773" t="s">
        <v>121</v>
      </c>
      <c r="CI773" s="6">
        <v>96950</v>
      </c>
      <c r="CJ773" s="10">
        <v>12.37</v>
      </c>
      <c r="CK773" s="10">
        <v>12.37</v>
      </c>
      <c r="CL773" s="10">
        <v>18.55</v>
      </c>
      <c r="CM773" s="10">
        <v>18.55</v>
      </c>
      <c r="CN773" t="s">
        <v>137</v>
      </c>
      <c r="CO773" t="s">
        <v>393</v>
      </c>
      <c r="CP773" t="s">
        <v>138</v>
      </c>
      <c r="CR773" t="s">
        <v>117</v>
      </c>
      <c r="CS773" t="s">
        <v>139</v>
      </c>
      <c r="CT773" t="s">
        <v>139</v>
      </c>
      <c r="CU773" t="s">
        <v>139</v>
      </c>
      <c r="CV773" t="s">
        <v>140</v>
      </c>
      <c r="CW773" t="s">
        <v>139</v>
      </c>
      <c r="CX773" t="s">
        <v>139</v>
      </c>
      <c r="CY773" t="s">
        <v>1609</v>
      </c>
      <c r="CZ773" s="8">
        <v>16709899218</v>
      </c>
      <c r="DA773" t="s">
        <v>1604</v>
      </c>
      <c r="DB773" t="s">
        <v>140</v>
      </c>
      <c r="DC773" t="s">
        <v>139</v>
      </c>
      <c r="DD773" t="s">
        <v>117</v>
      </c>
      <c r="DE773" t="s">
        <v>1598</v>
      </c>
      <c r="DF773" t="s">
        <v>1599</v>
      </c>
      <c r="DG773" t="s">
        <v>535</v>
      </c>
      <c r="DH773" t="s">
        <v>1597</v>
      </c>
      <c r="DI773" t="s">
        <v>17413</v>
      </c>
      <c r="DJ773" t="s">
        <v>1604</v>
      </c>
    </row>
    <row r="774" spans="1:114" ht="15" customHeight="1" x14ac:dyDescent="0.35">
      <c r="A774" t="s">
        <v>17039</v>
      </c>
      <c r="B774" t="s">
        <v>166</v>
      </c>
      <c r="C774" s="1">
        <v>45565</v>
      </c>
      <c r="D774" s="1">
        <v>45615</v>
      </c>
      <c r="E774" t="s">
        <v>211</v>
      </c>
      <c r="G774" t="s">
        <v>117</v>
      </c>
      <c r="H774" t="s">
        <v>117</v>
      </c>
      <c r="I774" t="s">
        <v>117</v>
      </c>
      <c r="J774" t="s">
        <v>1625</v>
      </c>
      <c r="K774" t="s">
        <v>1626</v>
      </c>
      <c r="L774" t="s">
        <v>1637</v>
      </c>
      <c r="M774" t="s">
        <v>1627</v>
      </c>
      <c r="N774" t="s">
        <v>136</v>
      </c>
      <c r="O774" t="s">
        <v>121</v>
      </c>
      <c r="P774" s="6">
        <v>96950</v>
      </c>
      <c r="Q774" t="s">
        <v>122</v>
      </c>
      <c r="S774" s="8">
        <v>16702332677</v>
      </c>
      <c r="U774" t="s">
        <v>1629</v>
      </c>
      <c r="V774">
        <v>4581</v>
      </c>
      <c r="W774" t="s">
        <v>124</v>
      </c>
      <c r="Y774" t="s">
        <v>1630</v>
      </c>
      <c r="Z774" t="s">
        <v>1631</v>
      </c>
      <c r="AA774" t="s">
        <v>1632</v>
      </c>
      <c r="AB774" t="s">
        <v>474</v>
      </c>
      <c r="AC774" t="s">
        <v>1637</v>
      </c>
      <c r="AD774" t="s">
        <v>9525</v>
      </c>
      <c r="AE774" t="s">
        <v>136</v>
      </c>
      <c r="AF774" t="s">
        <v>121</v>
      </c>
      <c r="AG774" s="6">
        <v>96950</v>
      </c>
      <c r="AH774" t="s">
        <v>122</v>
      </c>
      <c r="AJ774" s="8">
        <v>16702332677</v>
      </c>
      <c r="AL774" t="s">
        <v>1633</v>
      </c>
      <c r="BE774" t="str">
        <f>"43-3031.00"</f>
        <v>43-3031.00</v>
      </c>
      <c r="BF774" t="s">
        <v>357</v>
      </c>
      <c r="BG774" t="s">
        <v>17040</v>
      </c>
      <c r="BH774" t="s">
        <v>17041</v>
      </c>
      <c r="BI774">
        <v>1</v>
      </c>
      <c r="BK774" s="1">
        <v>45626</v>
      </c>
      <c r="BL774" s="1">
        <v>45990</v>
      </c>
      <c r="BO774">
        <v>36</v>
      </c>
      <c r="BP774">
        <v>0</v>
      </c>
      <c r="BQ774">
        <v>6</v>
      </c>
      <c r="BR774">
        <v>6</v>
      </c>
      <c r="BS774">
        <v>6</v>
      </c>
      <c r="BT774">
        <v>6</v>
      </c>
      <c r="BU774">
        <v>6</v>
      </c>
      <c r="BV774">
        <v>6</v>
      </c>
      <c r="BW774" t="str">
        <f>"10:00 AM"</f>
        <v>10:00 AM</v>
      </c>
      <c r="BX774" t="str">
        <f>"4:00 PM"</f>
        <v>4:00 PM</v>
      </c>
      <c r="BY774" t="s">
        <v>459</v>
      </c>
      <c r="BZ774">
        <v>0</v>
      </c>
      <c r="CA774">
        <v>12</v>
      </c>
      <c r="CB774" t="s">
        <v>117</v>
      </c>
      <c r="CD774" s="2" t="s">
        <v>17042</v>
      </c>
      <c r="CE774" t="s">
        <v>1637</v>
      </c>
      <c r="CF774" t="s">
        <v>1627</v>
      </c>
      <c r="CG774" t="s">
        <v>136</v>
      </c>
      <c r="CH774" t="s">
        <v>121</v>
      </c>
      <c r="CI774" s="6">
        <v>96950</v>
      </c>
      <c r="CJ774" s="10">
        <v>12.28</v>
      </c>
      <c r="CK774" s="10">
        <v>12.4</v>
      </c>
      <c r="CL774" s="10">
        <v>18.420000000000002</v>
      </c>
      <c r="CM774" s="10">
        <v>18.600000000000001</v>
      </c>
      <c r="CN774" t="s">
        <v>137</v>
      </c>
      <c r="CO774" t="s">
        <v>140</v>
      </c>
      <c r="CP774" t="s">
        <v>209</v>
      </c>
      <c r="CR774" t="s">
        <v>117</v>
      </c>
      <c r="CS774" t="s">
        <v>139</v>
      </c>
      <c r="CT774" t="s">
        <v>140</v>
      </c>
      <c r="CU774" t="s">
        <v>139</v>
      </c>
      <c r="CV774" t="s">
        <v>140</v>
      </c>
      <c r="CW774" t="s">
        <v>139</v>
      </c>
      <c r="CX774" t="s">
        <v>140</v>
      </c>
      <c r="CY774" t="s">
        <v>1638</v>
      </c>
      <c r="CZ774" s="8">
        <v>16702332677</v>
      </c>
      <c r="DA774" t="s">
        <v>1633</v>
      </c>
      <c r="DB774" t="s">
        <v>140</v>
      </c>
      <c r="DC774" t="s">
        <v>139</v>
      </c>
      <c r="DD774" t="s">
        <v>117</v>
      </c>
    </row>
    <row r="775" spans="1:114" ht="15" customHeight="1" x14ac:dyDescent="0.35">
      <c r="A775" t="s">
        <v>10852</v>
      </c>
      <c r="B775" t="s">
        <v>144</v>
      </c>
      <c r="C775" s="1">
        <v>45569</v>
      </c>
      <c r="D775" s="1">
        <v>45615</v>
      </c>
      <c r="E775" t="s">
        <v>116</v>
      </c>
      <c r="F775" s="1">
        <v>45687</v>
      </c>
      <c r="G775" t="s">
        <v>117</v>
      </c>
      <c r="H775" t="s">
        <v>117</v>
      </c>
      <c r="I775" t="s">
        <v>117</v>
      </c>
      <c r="J775" t="s">
        <v>2924</v>
      </c>
      <c r="L775" t="s">
        <v>2925</v>
      </c>
      <c r="M775" t="s">
        <v>2926</v>
      </c>
      <c r="N775" t="s">
        <v>136</v>
      </c>
      <c r="O775" t="s">
        <v>121</v>
      </c>
      <c r="P775" s="6">
        <v>96950</v>
      </c>
      <c r="Q775" t="s">
        <v>122</v>
      </c>
      <c r="S775" s="8">
        <v>16702341795</v>
      </c>
      <c r="U775" t="s">
        <v>2927</v>
      </c>
      <c r="V775">
        <v>721110</v>
      </c>
      <c r="W775" t="s">
        <v>124</v>
      </c>
      <c r="Y775" t="s">
        <v>2928</v>
      </c>
      <c r="Z775" t="s">
        <v>251</v>
      </c>
      <c r="AA775" t="s">
        <v>2929</v>
      </c>
      <c r="AB775" t="s">
        <v>1563</v>
      </c>
      <c r="AC775" t="s">
        <v>3938</v>
      </c>
      <c r="AD775" t="s">
        <v>3939</v>
      </c>
      <c r="AE775" t="s">
        <v>120</v>
      </c>
      <c r="AF775" t="s">
        <v>121</v>
      </c>
      <c r="AG775" s="6">
        <v>96950</v>
      </c>
      <c r="AH775" t="s">
        <v>122</v>
      </c>
      <c r="AJ775" s="8">
        <v>16702341795</v>
      </c>
      <c r="AL775" t="s">
        <v>2930</v>
      </c>
      <c r="BE775" t="str">
        <f>"37-2012.00"</f>
        <v>37-2012.00</v>
      </c>
      <c r="BF775" t="s">
        <v>130</v>
      </c>
      <c r="BG775" t="s">
        <v>6152</v>
      </c>
      <c r="BH775" t="s">
        <v>4545</v>
      </c>
      <c r="BI775">
        <v>2</v>
      </c>
      <c r="BJ775">
        <v>2</v>
      </c>
      <c r="BK775" s="1">
        <v>45689</v>
      </c>
      <c r="BL775" s="1">
        <v>46053</v>
      </c>
      <c r="BM775" s="1">
        <v>45689</v>
      </c>
      <c r="BN775" s="1">
        <v>46053</v>
      </c>
      <c r="BO775">
        <v>35</v>
      </c>
      <c r="BP775">
        <v>5</v>
      </c>
      <c r="BQ775">
        <v>0</v>
      </c>
      <c r="BR775">
        <v>6</v>
      </c>
      <c r="BS775">
        <v>6</v>
      </c>
      <c r="BT775">
        <v>6</v>
      </c>
      <c r="BU775">
        <v>6</v>
      </c>
      <c r="BV775">
        <v>6</v>
      </c>
      <c r="BW775" t="str">
        <f>"8:00 AM"</f>
        <v>8:00 AM</v>
      </c>
      <c r="BX775" t="str">
        <f>"3:00 PM"</f>
        <v>3:00 PM</v>
      </c>
      <c r="BY775" t="s">
        <v>133</v>
      </c>
      <c r="BZ775">
        <v>0</v>
      </c>
      <c r="CA775">
        <v>3</v>
      </c>
      <c r="CB775" t="s">
        <v>117</v>
      </c>
      <c r="CD775" t="s">
        <v>6153</v>
      </c>
      <c r="CE775" t="s">
        <v>4105</v>
      </c>
      <c r="CF775" t="s">
        <v>1150</v>
      </c>
      <c r="CG775" t="s">
        <v>1143</v>
      </c>
      <c r="CH775" t="s">
        <v>121</v>
      </c>
      <c r="CI775" s="6">
        <v>96952</v>
      </c>
      <c r="CJ775" s="10">
        <v>7.77</v>
      </c>
      <c r="CK775" s="10">
        <v>8.5</v>
      </c>
      <c r="CL775" s="10">
        <v>11.65</v>
      </c>
      <c r="CM775" s="10">
        <v>12.75</v>
      </c>
      <c r="CN775" t="s">
        <v>137</v>
      </c>
      <c r="CO775" t="s">
        <v>133</v>
      </c>
      <c r="CP775" t="s">
        <v>138</v>
      </c>
      <c r="CR775" t="s">
        <v>117</v>
      </c>
      <c r="CS775" t="s">
        <v>139</v>
      </c>
      <c r="CT775" t="s">
        <v>139</v>
      </c>
      <c r="CU775" t="s">
        <v>139</v>
      </c>
      <c r="CV775" t="s">
        <v>140</v>
      </c>
      <c r="CW775" t="s">
        <v>139</v>
      </c>
      <c r="CX775" t="s">
        <v>139</v>
      </c>
      <c r="CY775" t="s">
        <v>5489</v>
      </c>
      <c r="CZ775" s="8">
        <v>16702341795</v>
      </c>
      <c r="DA775" t="s">
        <v>2930</v>
      </c>
      <c r="DB775" t="s">
        <v>2937</v>
      </c>
      <c r="DC775" t="s">
        <v>139</v>
      </c>
      <c r="DD775" t="s">
        <v>117</v>
      </c>
    </row>
    <row r="776" spans="1:114" ht="15" customHeight="1" x14ac:dyDescent="0.35">
      <c r="A776" t="s">
        <v>3713</v>
      </c>
      <c r="B776" t="s">
        <v>144</v>
      </c>
      <c r="C776" s="1">
        <v>45573</v>
      </c>
      <c r="D776" s="1">
        <v>45615</v>
      </c>
      <c r="E776" t="s">
        <v>116</v>
      </c>
      <c r="F776" s="1">
        <v>45656</v>
      </c>
      <c r="G776" t="s">
        <v>117</v>
      </c>
      <c r="H776" t="s">
        <v>117</v>
      </c>
      <c r="I776" t="s">
        <v>117</v>
      </c>
      <c r="J776" t="s">
        <v>3570</v>
      </c>
      <c r="L776" t="s">
        <v>3714</v>
      </c>
      <c r="M776" t="s">
        <v>3572</v>
      </c>
      <c r="N776" t="s">
        <v>3715</v>
      </c>
      <c r="O776" t="s">
        <v>121</v>
      </c>
      <c r="P776" s="6">
        <v>96950</v>
      </c>
      <c r="Q776" t="s">
        <v>122</v>
      </c>
      <c r="S776" s="8">
        <v>16702355009</v>
      </c>
      <c r="U776" t="s">
        <v>971</v>
      </c>
      <c r="V776">
        <v>561311</v>
      </c>
      <c r="W776" t="s">
        <v>150</v>
      </c>
      <c r="X776" t="s">
        <v>139</v>
      </c>
      <c r="Y776" t="s">
        <v>972</v>
      </c>
      <c r="Z776" t="s">
        <v>3716</v>
      </c>
      <c r="AA776" t="s">
        <v>974</v>
      </c>
      <c r="AB776" t="s">
        <v>128</v>
      </c>
      <c r="AC776" t="s">
        <v>3714</v>
      </c>
      <c r="AD776" t="s">
        <v>3572</v>
      </c>
      <c r="AE776" t="s">
        <v>120</v>
      </c>
      <c r="AF776" t="s">
        <v>121</v>
      </c>
      <c r="AG776" s="6">
        <v>96950</v>
      </c>
      <c r="AH776" t="s">
        <v>122</v>
      </c>
      <c r="AJ776" s="8">
        <v>16702355009</v>
      </c>
      <c r="AL776" t="s">
        <v>977</v>
      </c>
      <c r="BE776" t="str">
        <f>"35-2014.00"</f>
        <v>35-2014.00</v>
      </c>
      <c r="BF776" t="s">
        <v>191</v>
      </c>
      <c r="BG776" t="s">
        <v>3717</v>
      </c>
      <c r="BH776" t="s">
        <v>3718</v>
      </c>
      <c r="BI776">
        <v>10</v>
      </c>
      <c r="BJ776">
        <v>10</v>
      </c>
      <c r="BK776" s="1">
        <v>45658</v>
      </c>
      <c r="BL776" s="1">
        <v>46022</v>
      </c>
      <c r="BM776" s="1">
        <v>45658</v>
      </c>
      <c r="BN776" s="1">
        <v>46022</v>
      </c>
      <c r="BO776">
        <v>35</v>
      </c>
      <c r="BP776">
        <v>0</v>
      </c>
      <c r="BQ776">
        <v>7</v>
      </c>
      <c r="BR776">
        <v>7</v>
      </c>
      <c r="BS776">
        <v>7</v>
      </c>
      <c r="BT776">
        <v>7</v>
      </c>
      <c r="BU776">
        <v>7</v>
      </c>
      <c r="BV776">
        <v>0</v>
      </c>
      <c r="BW776" t="str">
        <f>"8:00 AM"</f>
        <v>8:00 AM</v>
      </c>
      <c r="BX776" t="str">
        <f>"4:00 PM"</f>
        <v>4:00 PM</v>
      </c>
      <c r="BY776" t="s">
        <v>133</v>
      </c>
      <c r="BZ776">
        <v>0</v>
      </c>
      <c r="CA776">
        <v>12</v>
      </c>
      <c r="CB776" t="s">
        <v>117</v>
      </c>
      <c r="CD776" s="2" t="s">
        <v>3719</v>
      </c>
      <c r="CE776" t="s">
        <v>2426</v>
      </c>
      <c r="CG776" t="s">
        <v>120</v>
      </c>
      <c r="CH776" t="s">
        <v>121</v>
      </c>
      <c r="CI776" s="6">
        <v>96950</v>
      </c>
      <c r="CJ776" s="10">
        <v>8.83</v>
      </c>
      <c r="CK776" s="10">
        <v>8.83</v>
      </c>
      <c r="CL776" s="10">
        <v>13.25</v>
      </c>
      <c r="CM776" s="10">
        <v>13.25</v>
      </c>
      <c r="CN776" t="s">
        <v>137</v>
      </c>
      <c r="CO776" t="s">
        <v>2428</v>
      </c>
      <c r="CP776" t="s">
        <v>138</v>
      </c>
      <c r="CR776" t="s">
        <v>117</v>
      </c>
      <c r="CS776" t="s">
        <v>139</v>
      </c>
      <c r="CT776" t="s">
        <v>140</v>
      </c>
      <c r="CU776" t="s">
        <v>139</v>
      </c>
      <c r="CV776" t="s">
        <v>140</v>
      </c>
      <c r="CW776" t="s">
        <v>139</v>
      </c>
      <c r="CX776" t="s">
        <v>140</v>
      </c>
      <c r="CY776" t="s">
        <v>3720</v>
      </c>
      <c r="CZ776" s="8">
        <v>16702355009</v>
      </c>
      <c r="DA776" t="s">
        <v>977</v>
      </c>
      <c r="DB776" t="s">
        <v>140</v>
      </c>
      <c r="DC776" t="s">
        <v>139</v>
      </c>
      <c r="DD776" t="s">
        <v>139</v>
      </c>
    </row>
    <row r="777" spans="1:114" ht="15" customHeight="1" x14ac:dyDescent="0.35">
      <c r="A777" t="s">
        <v>3617</v>
      </c>
      <c r="B777" t="s">
        <v>144</v>
      </c>
      <c r="C777" s="1">
        <v>45578</v>
      </c>
      <c r="D777" s="1">
        <v>45615</v>
      </c>
      <c r="E777" t="s">
        <v>116</v>
      </c>
      <c r="F777" s="1">
        <v>45746</v>
      </c>
      <c r="G777" t="s">
        <v>139</v>
      </c>
      <c r="H777" t="s">
        <v>117</v>
      </c>
      <c r="I777" t="s">
        <v>117</v>
      </c>
      <c r="J777" t="s">
        <v>2044</v>
      </c>
      <c r="L777" t="s">
        <v>3618</v>
      </c>
      <c r="N777" t="s">
        <v>496</v>
      </c>
      <c r="O777" t="s">
        <v>121</v>
      </c>
      <c r="P777" s="6">
        <v>96950</v>
      </c>
      <c r="Q777" t="s">
        <v>122</v>
      </c>
      <c r="S777" s="8">
        <v>16702359369</v>
      </c>
      <c r="U777" t="s">
        <v>2035</v>
      </c>
      <c r="V777">
        <v>44133</v>
      </c>
      <c r="W777" t="s">
        <v>124</v>
      </c>
      <c r="Y777" t="s">
        <v>2042</v>
      </c>
      <c r="Z777" t="s">
        <v>3619</v>
      </c>
      <c r="AB777" t="s">
        <v>3620</v>
      </c>
      <c r="AC777" t="s">
        <v>2034</v>
      </c>
      <c r="AE777" t="s">
        <v>496</v>
      </c>
      <c r="AF777" t="s">
        <v>121</v>
      </c>
      <c r="AG777" s="6">
        <v>96950</v>
      </c>
      <c r="AH777" t="s">
        <v>122</v>
      </c>
      <c r="AJ777" s="8">
        <v>16702359369</v>
      </c>
      <c r="AL777" t="s">
        <v>2037</v>
      </c>
      <c r="BE777" t="str">
        <f>"49-9071.00"</f>
        <v>49-9071.00</v>
      </c>
      <c r="BF777" t="s">
        <v>156</v>
      </c>
      <c r="BG777" t="s">
        <v>3621</v>
      </c>
      <c r="BH777" t="s">
        <v>156</v>
      </c>
      <c r="BI777">
        <v>2</v>
      </c>
      <c r="BJ777">
        <v>2</v>
      </c>
      <c r="BK777" s="1">
        <v>45748</v>
      </c>
      <c r="BL777" s="1">
        <v>46843</v>
      </c>
      <c r="BM777" s="1">
        <v>45748</v>
      </c>
      <c r="BN777" s="1">
        <v>46843</v>
      </c>
      <c r="BO777">
        <v>35</v>
      </c>
      <c r="BP777">
        <v>0</v>
      </c>
      <c r="BQ777">
        <v>7</v>
      </c>
      <c r="BR777">
        <v>7</v>
      </c>
      <c r="BS777">
        <v>7</v>
      </c>
      <c r="BT777">
        <v>7</v>
      </c>
      <c r="BU777">
        <v>7</v>
      </c>
      <c r="BV777">
        <v>0</v>
      </c>
      <c r="BW777" t="str">
        <f>"8:00 AM"</f>
        <v>8:00 AM</v>
      </c>
      <c r="BX777" t="str">
        <f>"5:00 PM"</f>
        <v>5:00 PM</v>
      </c>
      <c r="BY777" t="s">
        <v>159</v>
      </c>
      <c r="BZ777">
        <v>0</v>
      </c>
      <c r="CA777">
        <v>12</v>
      </c>
      <c r="CB777" t="s">
        <v>117</v>
      </c>
      <c r="CD777" s="2" t="s">
        <v>3622</v>
      </c>
      <c r="CE777" t="s">
        <v>3623</v>
      </c>
      <c r="CG777" t="s">
        <v>136</v>
      </c>
      <c r="CH777" t="s">
        <v>121</v>
      </c>
      <c r="CI777" s="6">
        <v>96950</v>
      </c>
      <c r="CJ777" s="10">
        <v>9.75</v>
      </c>
      <c r="CK777" s="10">
        <v>9.75</v>
      </c>
      <c r="CL777" s="10">
        <v>14.62</v>
      </c>
      <c r="CM777" s="10">
        <v>14.62</v>
      </c>
      <c r="CN777" t="s">
        <v>137</v>
      </c>
      <c r="CO777" t="s">
        <v>162</v>
      </c>
      <c r="CP777" t="s">
        <v>138</v>
      </c>
      <c r="CR777" t="s">
        <v>117</v>
      </c>
      <c r="CS777" t="s">
        <v>139</v>
      </c>
      <c r="CT777" t="s">
        <v>140</v>
      </c>
      <c r="CU777" t="s">
        <v>139</v>
      </c>
      <c r="CV777" t="s">
        <v>140</v>
      </c>
      <c r="CW777" t="s">
        <v>139</v>
      </c>
      <c r="CX777" t="s">
        <v>140</v>
      </c>
      <c r="CY777" t="s">
        <v>774</v>
      </c>
      <c r="CZ777" s="8">
        <v>16702359369</v>
      </c>
      <c r="DA777" t="s">
        <v>2045</v>
      </c>
      <c r="DB777" t="s">
        <v>140</v>
      </c>
      <c r="DC777" t="s">
        <v>139</v>
      </c>
      <c r="DD777" t="s">
        <v>117</v>
      </c>
      <c r="DE777" t="s">
        <v>849</v>
      </c>
      <c r="DF777" t="s">
        <v>2036</v>
      </c>
      <c r="DH777" t="s">
        <v>2035</v>
      </c>
      <c r="DI777" t="s">
        <v>2044</v>
      </c>
      <c r="DJ777" t="s">
        <v>2037</v>
      </c>
    </row>
    <row r="778" spans="1:114" ht="15" customHeight="1" x14ac:dyDescent="0.35">
      <c r="A778" t="s">
        <v>14198</v>
      </c>
      <c r="B778" t="s">
        <v>144</v>
      </c>
      <c r="C778" s="1">
        <v>45582</v>
      </c>
      <c r="D778" s="1">
        <v>45615</v>
      </c>
      <c r="E778" t="s">
        <v>116</v>
      </c>
      <c r="F778" s="1">
        <v>45656</v>
      </c>
      <c r="G778" t="s">
        <v>117</v>
      </c>
      <c r="H778" t="s">
        <v>117</v>
      </c>
      <c r="I778" t="s">
        <v>117</v>
      </c>
      <c r="J778" t="s">
        <v>3570</v>
      </c>
      <c r="L778" t="s">
        <v>3714</v>
      </c>
      <c r="M778" t="s">
        <v>3572</v>
      </c>
      <c r="N778" t="s">
        <v>120</v>
      </c>
      <c r="O778" t="s">
        <v>121</v>
      </c>
      <c r="P778" s="6">
        <v>96950</v>
      </c>
      <c r="Q778" t="s">
        <v>122</v>
      </c>
      <c r="S778" s="8">
        <v>16702355009</v>
      </c>
      <c r="U778" t="s">
        <v>971</v>
      </c>
      <c r="V778">
        <v>561311</v>
      </c>
      <c r="W778" t="s">
        <v>150</v>
      </c>
      <c r="X778" t="s">
        <v>139</v>
      </c>
      <c r="Y778" t="s">
        <v>972</v>
      </c>
      <c r="Z778" t="s">
        <v>3716</v>
      </c>
      <c r="AA778" t="s">
        <v>974</v>
      </c>
      <c r="AB778" t="s">
        <v>128</v>
      </c>
      <c r="AC778" t="s">
        <v>14199</v>
      </c>
      <c r="AD778" t="s">
        <v>3572</v>
      </c>
      <c r="AE778" t="s">
        <v>120</v>
      </c>
      <c r="AF778" t="s">
        <v>121</v>
      </c>
      <c r="AG778" s="6">
        <v>96950</v>
      </c>
      <c r="AH778" t="s">
        <v>122</v>
      </c>
      <c r="AJ778" s="8">
        <v>16702355009</v>
      </c>
      <c r="AL778" t="s">
        <v>977</v>
      </c>
      <c r="BE778" t="str">
        <f>"49-9071.00"</f>
        <v>49-9071.00</v>
      </c>
      <c r="BF778" t="s">
        <v>156</v>
      </c>
      <c r="BG778" t="s">
        <v>7321</v>
      </c>
      <c r="BH778" t="s">
        <v>6306</v>
      </c>
      <c r="BI778">
        <v>10</v>
      </c>
      <c r="BJ778">
        <v>10</v>
      </c>
      <c r="BK778" s="1">
        <v>45658</v>
      </c>
      <c r="BL778" s="1">
        <v>46022</v>
      </c>
      <c r="BM778" s="1">
        <v>45658</v>
      </c>
      <c r="BN778" s="1">
        <v>46022</v>
      </c>
      <c r="BO778">
        <v>35</v>
      </c>
      <c r="BP778">
        <v>0</v>
      </c>
      <c r="BQ778">
        <v>7</v>
      </c>
      <c r="BR778">
        <v>7</v>
      </c>
      <c r="BS778">
        <v>7</v>
      </c>
      <c r="BT778">
        <v>7</v>
      </c>
      <c r="BU778">
        <v>7</v>
      </c>
      <c r="BV778">
        <v>0</v>
      </c>
      <c r="BW778" t="str">
        <f>"8:00 AM"</f>
        <v>8:00 AM</v>
      </c>
      <c r="BX778" t="str">
        <f>"4:00 PM"</f>
        <v>4:00 PM</v>
      </c>
      <c r="BY778" t="s">
        <v>159</v>
      </c>
      <c r="BZ778">
        <v>0</v>
      </c>
      <c r="CA778">
        <v>24</v>
      </c>
      <c r="CB778" t="s">
        <v>117</v>
      </c>
      <c r="CD778" t="s">
        <v>6524</v>
      </c>
      <c r="CE778" t="s">
        <v>1460</v>
      </c>
      <c r="CG778" t="s">
        <v>120</v>
      </c>
      <c r="CH778" t="s">
        <v>121</v>
      </c>
      <c r="CI778" s="6">
        <v>96950</v>
      </c>
      <c r="CJ778" s="10">
        <v>9.75</v>
      </c>
      <c r="CK778" s="10">
        <v>9.75</v>
      </c>
      <c r="CL778" s="10">
        <v>14.63</v>
      </c>
      <c r="CM778" s="10">
        <v>14.63</v>
      </c>
      <c r="CN778" t="s">
        <v>137</v>
      </c>
      <c r="CO778" t="s">
        <v>2428</v>
      </c>
      <c r="CP778" t="s">
        <v>138</v>
      </c>
      <c r="CR778" t="s">
        <v>117</v>
      </c>
      <c r="CS778" t="s">
        <v>139</v>
      </c>
      <c r="CT778" t="s">
        <v>140</v>
      </c>
      <c r="CU778" t="s">
        <v>139</v>
      </c>
      <c r="CV778" t="s">
        <v>140</v>
      </c>
      <c r="CW778" t="s">
        <v>139</v>
      </c>
      <c r="CX778" t="s">
        <v>140</v>
      </c>
      <c r="CY778" t="s">
        <v>6311</v>
      </c>
      <c r="CZ778" s="8">
        <v>16702355009</v>
      </c>
      <c r="DA778" t="s">
        <v>977</v>
      </c>
      <c r="DB778" t="s">
        <v>140</v>
      </c>
      <c r="DC778" t="s">
        <v>139</v>
      </c>
      <c r="DD778" t="s">
        <v>139</v>
      </c>
    </row>
    <row r="779" spans="1:114" ht="15" customHeight="1" x14ac:dyDescent="0.35">
      <c r="A779" t="s">
        <v>14815</v>
      </c>
      <c r="B779" t="s">
        <v>144</v>
      </c>
      <c r="C779" s="1">
        <v>45508</v>
      </c>
      <c r="D779" s="1">
        <v>45616</v>
      </c>
      <c r="E779" t="s">
        <v>211</v>
      </c>
      <c r="G779" t="s">
        <v>117</v>
      </c>
      <c r="H779" t="s">
        <v>117</v>
      </c>
      <c r="I779" t="s">
        <v>117</v>
      </c>
      <c r="J779" t="s">
        <v>14816</v>
      </c>
      <c r="L779" t="s">
        <v>9737</v>
      </c>
      <c r="N779" t="s">
        <v>136</v>
      </c>
      <c r="O779" t="s">
        <v>121</v>
      </c>
      <c r="P779" s="6">
        <v>96950</v>
      </c>
      <c r="Q779" t="s">
        <v>122</v>
      </c>
      <c r="S779" s="8">
        <v>16707896632</v>
      </c>
      <c r="U779" t="s">
        <v>9738</v>
      </c>
      <c r="V779">
        <v>236220</v>
      </c>
      <c r="W779" t="s">
        <v>124</v>
      </c>
      <c r="Y779" t="s">
        <v>9739</v>
      </c>
      <c r="Z779" t="s">
        <v>1523</v>
      </c>
      <c r="AB779" t="s">
        <v>205</v>
      </c>
      <c r="AC779" t="s">
        <v>9737</v>
      </c>
      <c r="AE779" t="s">
        <v>136</v>
      </c>
      <c r="AF779" t="s">
        <v>121</v>
      </c>
      <c r="AG779" s="6">
        <v>96950</v>
      </c>
      <c r="AH779" t="s">
        <v>122</v>
      </c>
      <c r="AJ779" s="8">
        <v>16717773710</v>
      </c>
      <c r="AL779" t="s">
        <v>9740</v>
      </c>
      <c r="BE779" t="str">
        <f>"49-9071.00"</f>
        <v>49-9071.00</v>
      </c>
      <c r="BF779" t="s">
        <v>156</v>
      </c>
      <c r="BG779" t="s">
        <v>14817</v>
      </c>
      <c r="BH779" t="s">
        <v>3221</v>
      </c>
      <c r="BI779">
        <v>8</v>
      </c>
      <c r="BJ779">
        <v>8</v>
      </c>
      <c r="BK779" s="1">
        <v>45566</v>
      </c>
      <c r="BL779" s="1">
        <v>45930</v>
      </c>
      <c r="BM779" s="1">
        <v>45616</v>
      </c>
      <c r="BN779" s="1">
        <v>45930</v>
      </c>
      <c r="BO779">
        <v>40</v>
      </c>
      <c r="BP779">
        <v>0</v>
      </c>
      <c r="BQ779">
        <v>8</v>
      </c>
      <c r="BR779">
        <v>8</v>
      </c>
      <c r="BS779">
        <v>8</v>
      </c>
      <c r="BT779">
        <v>8</v>
      </c>
      <c r="BU779">
        <v>8</v>
      </c>
      <c r="BV779">
        <v>0</v>
      </c>
      <c r="BW779" t="str">
        <f>"8:00 AM"</f>
        <v>8:00 AM</v>
      </c>
      <c r="BX779" t="str">
        <f>"5:00 PM"</f>
        <v>5:00 PM</v>
      </c>
      <c r="BY779" t="s">
        <v>159</v>
      </c>
      <c r="BZ779">
        <v>0</v>
      </c>
      <c r="CA779">
        <v>24</v>
      </c>
      <c r="CB779" t="s">
        <v>117</v>
      </c>
      <c r="CD779" s="2" t="s">
        <v>14818</v>
      </c>
      <c r="CE779" t="s">
        <v>9743</v>
      </c>
      <c r="CF779" t="s">
        <v>9744</v>
      </c>
      <c r="CG779" t="s">
        <v>136</v>
      </c>
      <c r="CH779" t="s">
        <v>121</v>
      </c>
      <c r="CI779" s="6">
        <v>96950</v>
      </c>
      <c r="CJ779" s="10">
        <v>9.75</v>
      </c>
      <c r="CK779" s="10">
        <v>10.5</v>
      </c>
      <c r="CL779" s="10">
        <v>14.63</v>
      </c>
      <c r="CM779" s="10">
        <v>15.75</v>
      </c>
      <c r="CN779" t="s">
        <v>137</v>
      </c>
      <c r="CO779" t="s">
        <v>140</v>
      </c>
      <c r="CP779" t="s">
        <v>138</v>
      </c>
      <c r="CR779" t="s">
        <v>117</v>
      </c>
      <c r="CS779" t="s">
        <v>139</v>
      </c>
      <c r="CT779" t="s">
        <v>140</v>
      </c>
      <c r="CU779" t="s">
        <v>139</v>
      </c>
      <c r="CV779" t="s">
        <v>140</v>
      </c>
      <c r="CW779" t="s">
        <v>139</v>
      </c>
      <c r="CX779" t="s">
        <v>140</v>
      </c>
      <c r="CY779" t="s">
        <v>9745</v>
      </c>
      <c r="CZ779" s="8">
        <v>16707896632</v>
      </c>
      <c r="DA779" t="s">
        <v>9746</v>
      </c>
      <c r="DB779" t="s">
        <v>140</v>
      </c>
      <c r="DC779" t="s">
        <v>139</v>
      </c>
      <c r="DD779" t="s">
        <v>117</v>
      </c>
    </row>
    <row r="780" spans="1:114" ht="15" customHeight="1" x14ac:dyDescent="0.35">
      <c r="A780" t="s">
        <v>7119</v>
      </c>
      <c r="B780" t="s">
        <v>144</v>
      </c>
      <c r="C780" s="1">
        <v>45524</v>
      </c>
      <c r="D780" s="1">
        <v>45616</v>
      </c>
      <c r="E780" t="s">
        <v>211</v>
      </c>
      <c r="G780" t="s">
        <v>117</v>
      </c>
      <c r="H780" t="s">
        <v>117</v>
      </c>
      <c r="I780" t="s">
        <v>117</v>
      </c>
      <c r="J780" t="s">
        <v>7120</v>
      </c>
      <c r="K780" t="s">
        <v>7121</v>
      </c>
      <c r="L780" t="s">
        <v>7122</v>
      </c>
      <c r="N780" t="s">
        <v>120</v>
      </c>
      <c r="O780" t="s">
        <v>121</v>
      </c>
      <c r="P780" s="6">
        <v>96950</v>
      </c>
      <c r="Q780" t="s">
        <v>122</v>
      </c>
      <c r="S780" s="8">
        <v>16702331818</v>
      </c>
      <c r="U780" t="s">
        <v>7123</v>
      </c>
      <c r="V780">
        <v>811210</v>
      </c>
      <c r="W780" t="s">
        <v>124</v>
      </c>
      <c r="Y780" t="s">
        <v>1999</v>
      </c>
      <c r="Z780" t="s">
        <v>7124</v>
      </c>
      <c r="AB780" t="s">
        <v>128</v>
      </c>
      <c r="AC780" t="s">
        <v>7122</v>
      </c>
      <c r="AE780" t="s">
        <v>120</v>
      </c>
      <c r="AF780" t="s">
        <v>121</v>
      </c>
      <c r="AG780" s="6">
        <v>96950</v>
      </c>
      <c r="AH780" t="s">
        <v>122</v>
      </c>
      <c r="AJ780" s="8">
        <v>16702331818</v>
      </c>
      <c r="AL780" t="s">
        <v>7125</v>
      </c>
      <c r="BE780" t="str">
        <f>"49-9071.00"</f>
        <v>49-9071.00</v>
      </c>
      <c r="BF780" t="s">
        <v>156</v>
      </c>
      <c r="BG780" t="s">
        <v>7126</v>
      </c>
      <c r="BH780" t="s">
        <v>423</v>
      </c>
      <c r="BI780">
        <v>3</v>
      </c>
      <c r="BJ780">
        <v>3</v>
      </c>
      <c r="BK780" s="1">
        <v>45566</v>
      </c>
      <c r="BL780" s="1">
        <v>45930</v>
      </c>
      <c r="BM780" s="1">
        <v>45616</v>
      </c>
      <c r="BN780" s="1">
        <v>45930</v>
      </c>
      <c r="BO780">
        <v>40</v>
      </c>
      <c r="BP780">
        <v>0</v>
      </c>
      <c r="BQ780">
        <v>7</v>
      </c>
      <c r="BR780">
        <v>7</v>
      </c>
      <c r="BS780">
        <v>7</v>
      </c>
      <c r="BT780">
        <v>6</v>
      </c>
      <c r="BU780">
        <v>7</v>
      </c>
      <c r="BV780">
        <v>6</v>
      </c>
      <c r="BW780" t="str">
        <f>"8:00 AM"</f>
        <v>8:00 AM</v>
      </c>
      <c r="BX780" t="str">
        <f>"5:00 PM"</f>
        <v>5:00 PM</v>
      </c>
      <c r="BY780" t="s">
        <v>133</v>
      </c>
      <c r="BZ780">
        <v>0</v>
      </c>
      <c r="CA780">
        <v>12</v>
      </c>
      <c r="CB780" t="s">
        <v>117</v>
      </c>
      <c r="CD780" s="2" t="s">
        <v>7127</v>
      </c>
      <c r="CE780" t="s">
        <v>7122</v>
      </c>
      <c r="CG780" t="s">
        <v>120</v>
      </c>
      <c r="CH780" t="s">
        <v>121</v>
      </c>
      <c r="CI780" s="6">
        <v>96950</v>
      </c>
      <c r="CJ780" s="10">
        <v>9.75</v>
      </c>
      <c r="CK780" s="10">
        <v>10</v>
      </c>
      <c r="CL780" s="10">
        <v>14.63</v>
      </c>
      <c r="CM780" s="10">
        <v>15</v>
      </c>
      <c r="CN780" t="s">
        <v>137</v>
      </c>
      <c r="CP780" t="s">
        <v>138</v>
      </c>
      <c r="CR780" t="s">
        <v>117</v>
      </c>
      <c r="CS780" t="s">
        <v>139</v>
      </c>
      <c r="CT780" t="s">
        <v>139</v>
      </c>
      <c r="CU780" t="s">
        <v>139</v>
      </c>
      <c r="CV780" t="s">
        <v>140</v>
      </c>
      <c r="CW780" t="s">
        <v>139</v>
      </c>
      <c r="CX780" t="s">
        <v>139</v>
      </c>
      <c r="CY780" t="s">
        <v>7128</v>
      </c>
      <c r="CZ780" s="8">
        <v>16702331818</v>
      </c>
      <c r="DA780" t="s">
        <v>7125</v>
      </c>
      <c r="DB780" t="s">
        <v>140</v>
      </c>
      <c r="DC780" t="s">
        <v>139</v>
      </c>
      <c r="DD780" t="s">
        <v>117</v>
      </c>
    </row>
    <row r="781" spans="1:114" ht="15" customHeight="1" x14ac:dyDescent="0.35">
      <c r="A781" t="s">
        <v>14613</v>
      </c>
      <c r="B781" t="s">
        <v>144</v>
      </c>
      <c r="C781" s="1">
        <v>45536</v>
      </c>
      <c r="D781" s="1">
        <v>45616</v>
      </c>
      <c r="E781" t="s">
        <v>116</v>
      </c>
      <c r="F781" s="1">
        <v>45687</v>
      </c>
      <c r="G781" t="s">
        <v>139</v>
      </c>
      <c r="H781" t="s">
        <v>117</v>
      </c>
      <c r="I781" t="s">
        <v>117</v>
      </c>
      <c r="J781" t="s">
        <v>14614</v>
      </c>
      <c r="K781" t="s">
        <v>14615</v>
      </c>
      <c r="L781" t="s">
        <v>9515</v>
      </c>
      <c r="N781" t="s">
        <v>120</v>
      </c>
      <c r="O781" t="s">
        <v>121</v>
      </c>
      <c r="P781" s="6">
        <v>96950</v>
      </c>
      <c r="Q781" t="s">
        <v>122</v>
      </c>
      <c r="S781" s="8">
        <v>16707851509</v>
      </c>
      <c r="U781" t="s">
        <v>14616</v>
      </c>
      <c r="V781">
        <v>31521</v>
      </c>
      <c r="W781" t="s">
        <v>124</v>
      </c>
      <c r="Y781" t="s">
        <v>2716</v>
      </c>
      <c r="Z781" t="s">
        <v>14617</v>
      </c>
      <c r="AB781" t="s">
        <v>128</v>
      </c>
      <c r="AC781" t="s">
        <v>9515</v>
      </c>
      <c r="AE781" t="s">
        <v>120</v>
      </c>
      <c r="AF781" t="s">
        <v>121</v>
      </c>
      <c r="AG781" s="6">
        <v>96950</v>
      </c>
      <c r="AH781" t="s">
        <v>122</v>
      </c>
      <c r="AJ781" s="8">
        <v>16707851509</v>
      </c>
      <c r="AL781" t="s">
        <v>14618</v>
      </c>
      <c r="BE781" t="str">
        <f>"51-6052.00"</f>
        <v>51-6052.00</v>
      </c>
      <c r="BF781" t="s">
        <v>3989</v>
      </c>
      <c r="BG781" t="s">
        <v>14619</v>
      </c>
      <c r="BH781" t="s">
        <v>14620</v>
      </c>
      <c r="BI781">
        <v>1</v>
      </c>
      <c r="BJ781">
        <v>1</v>
      </c>
      <c r="BK781" s="1">
        <v>45689</v>
      </c>
      <c r="BL781" s="1">
        <v>46053</v>
      </c>
      <c r="BM781" s="1">
        <v>45689</v>
      </c>
      <c r="BN781" s="1">
        <v>46053</v>
      </c>
      <c r="BO781">
        <v>35</v>
      </c>
      <c r="BP781">
        <v>0</v>
      </c>
      <c r="BQ781">
        <v>7</v>
      </c>
      <c r="BR781">
        <v>7</v>
      </c>
      <c r="BS781">
        <v>7</v>
      </c>
      <c r="BT781">
        <v>7</v>
      </c>
      <c r="BU781">
        <v>7</v>
      </c>
      <c r="BV781">
        <v>0</v>
      </c>
      <c r="BW781" t="str">
        <f>"9:00 AM"</f>
        <v>9:00 AM</v>
      </c>
      <c r="BX781" t="str">
        <f>"5:00 PM"</f>
        <v>5:00 PM</v>
      </c>
      <c r="BY781" t="s">
        <v>133</v>
      </c>
      <c r="BZ781">
        <v>0</v>
      </c>
      <c r="CA781">
        <v>3</v>
      </c>
      <c r="CB781" t="s">
        <v>117</v>
      </c>
      <c r="CD781" t="s">
        <v>3660</v>
      </c>
      <c r="CE781" t="s">
        <v>9515</v>
      </c>
      <c r="CG781" t="s">
        <v>120</v>
      </c>
      <c r="CH781" t="s">
        <v>121</v>
      </c>
      <c r="CI781" s="6">
        <v>96950</v>
      </c>
      <c r="CJ781" s="10">
        <v>8.08</v>
      </c>
      <c r="CK781" s="10">
        <v>8.08</v>
      </c>
      <c r="CL781" s="10">
        <v>12.12</v>
      </c>
      <c r="CM781" s="10">
        <v>12.12</v>
      </c>
      <c r="CN781" t="s">
        <v>137</v>
      </c>
      <c r="CP781" t="s">
        <v>138</v>
      </c>
      <c r="CR781" t="s">
        <v>117</v>
      </c>
      <c r="CS781" t="s">
        <v>139</v>
      </c>
      <c r="CT781" t="s">
        <v>140</v>
      </c>
      <c r="CU781" t="s">
        <v>139</v>
      </c>
      <c r="CV781" t="s">
        <v>140</v>
      </c>
      <c r="CW781" t="s">
        <v>139</v>
      </c>
      <c r="CX781" t="s">
        <v>140</v>
      </c>
      <c r="CY781" t="s">
        <v>3661</v>
      </c>
      <c r="CZ781" s="8">
        <v>16707851059</v>
      </c>
      <c r="DA781" t="s">
        <v>14618</v>
      </c>
      <c r="DB781" t="s">
        <v>140</v>
      </c>
      <c r="DC781" t="s">
        <v>139</v>
      </c>
      <c r="DD781" t="s">
        <v>117</v>
      </c>
      <c r="DE781" t="s">
        <v>2716</v>
      </c>
      <c r="DF781" t="s">
        <v>14617</v>
      </c>
      <c r="DH781" t="s">
        <v>14616</v>
      </c>
      <c r="DI781" t="s">
        <v>14614</v>
      </c>
      <c r="DJ781" t="s">
        <v>14618</v>
      </c>
    </row>
    <row r="782" spans="1:114" ht="15" customHeight="1" x14ac:dyDescent="0.35">
      <c r="A782" t="s">
        <v>7049</v>
      </c>
      <c r="B782" t="s">
        <v>144</v>
      </c>
      <c r="C782" s="1">
        <v>45541</v>
      </c>
      <c r="D782" s="1">
        <v>45616</v>
      </c>
      <c r="E782" t="s">
        <v>211</v>
      </c>
      <c r="G782" t="s">
        <v>117</v>
      </c>
      <c r="H782" t="s">
        <v>117</v>
      </c>
      <c r="I782" t="s">
        <v>117</v>
      </c>
      <c r="J782" t="s">
        <v>230</v>
      </c>
      <c r="K782" t="s">
        <v>231</v>
      </c>
      <c r="L782" t="s">
        <v>232</v>
      </c>
      <c r="M782" t="s">
        <v>136</v>
      </c>
      <c r="N782" t="s">
        <v>233</v>
      </c>
      <c r="O782" t="s">
        <v>121</v>
      </c>
      <c r="P782" s="6">
        <v>96950</v>
      </c>
      <c r="Q782" t="s">
        <v>122</v>
      </c>
      <c r="S782" s="8">
        <v>16702331530</v>
      </c>
      <c r="U782" t="s">
        <v>234</v>
      </c>
      <c r="V782">
        <v>311812</v>
      </c>
      <c r="W782" t="s">
        <v>124</v>
      </c>
      <c r="Y782" t="s">
        <v>235</v>
      </c>
      <c r="Z782" t="s">
        <v>236</v>
      </c>
      <c r="AB782" t="s">
        <v>237</v>
      </c>
      <c r="AC782" t="s">
        <v>232</v>
      </c>
      <c r="AD782" t="s">
        <v>136</v>
      </c>
      <c r="AE782" t="s">
        <v>233</v>
      </c>
      <c r="AF782" t="s">
        <v>121</v>
      </c>
      <c r="AG782" s="6">
        <v>96950</v>
      </c>
      <c r="AH782" t="s">
        <v>122</v>
      </c>
      <c r="AJ782" s="8">
        <v>16702331530</v>
      </c>
      <c r="AL782" t="s">
        <v>238</v>
      </c>
      <c r="BE782" t="str">
        <f>"35-2014.00"</f>
        <v>35-2014.00</v>
      </c>
      <c r="BF782" t="s">
        <v>191</v>
      </c>
      <c r="BG782" t="s">
        <v>7050</v>
      </c>
      <c r="BH782" t="s">
        <v>313</v>
      </c>
      <c r="BI782">
        <v>6</v>
      </c>
      <c r="BJ782">
        <v>6</v>
      </c>
      <c r="BK782" s="1">
        <v>45566</v>
      </c>
      <c r="BL782" s="1">
        <v>45930</v>
      </c>
      <c r="BM782" s="1">
        <v>45616</v>
      </c>
      <c r="BN782" s="1">
        <v>45930</v>
      </c>
      <c r="BO782">
        <v>36</v>
      </c>
      <c r="BP782">
        <v>8</v>
      </c>
      <c r="BQ782">
        <v>0</v>
      </c>
      <c r="BR782">
        <v>0</v>
      </c>
      <c r="BS782">
        <v>7</v>
      </c>
      <c r="BT782">
        <v>7</v>
      </c>
      <c r="BU782">
        <v>7</v>
      </c>
      <c r="BV782">
        <v>7</v>
      </c>
      <c r="BW782" t="str">
        <f>"5:30 AM"</f>
        <v>5:30 AM</v>
      </c>
      <c r="BX782" t="str">
        <f>"1:30 PM"</f>
        <v>1:30 PM</v>
      </c>
      <c r="BY782" t="s">
        <v>133</v>
      </c>
      <c r="BZ782">
        <v>0</v>
      </c>
      <c r="CA782">
        <v>12</v>
      </c>
      <c r="CB782" t="s">
        <v>117</v>
      </c>
      <c r="CD782" t="s">
        <v>7051</v>
      </c>
      <c r="CE782" t="s">
        <v>232</v>
      </c>
      <c r="CF782" t="s">
        <v>136</v>
      </c>
      <c r="CG782" t="s">
        <v>233</v>
      </c>
      <c r="CH782" t="s">
        <v>121</v>
      </c>
      <c r="CI782" s="6">
        <v>96950</v>
      </c>
      <c r="CJ782" s="10">
        <v>8.83</v>
      </c>
      <c r="CK782" s="10">
        <v>9.18</v>
      </c>
      <c r="CL782" s="10">
        <v>13.25</v>
      </c>
      <c r="CM782" s="10">
        <v>13.77</v>
      </c>
      <c r="CN782" t="s">
        <v>137</v>
      </c>
      <c r="CO782" t="s">
        <v>164</v>
      </c>
      <c r="CP782" t="s">
        <v>138</v>
      </c>
      <c r="CR782" t="s">
        <v>117</v>
      </c>
      <c r="CS782" t="s">
        <v>139</v>
      </c>
      <c r="CT782" t="s">
        <v>140</v>
      </c>
      <c r="CU782" t="s">
        <v>139</v>
      </c>
      <c r="CV782" t="s">
        <v>140</v>
      </c>
      <c r="CW782" t="s">
        <v>139</v>
      </c>
      <c r="CX782" t="s">
        <v>140</v>
      </c>
      <c r="CY782" t="s">
        <v>623</v>
      </c>
      <c r="CZ782" s="8">
        <v>16702331530</v>
      </c>
      <c r="DA782" t="s">
        <v>238</v>
      </c>
      <c r="DB782" t="s">
        <v>244</v>
      </c>
      <c r="DC782" t="s">
        <v>139</v>
      </c>
      <c r="DD782" t="s">
        <v>117</v>
      </c>
      <c r="DE782" t="s">
        <v>235</v>
      </c>
      <c r="DF782" t="s">
        <v>236</v>
      </c>
      <c r="DH782" t="s">
        <v>234</v>
      </c>
      <c r="DI782" t="s">
        <v>230</v>
      </c>
      <c r="DJ782" t="s">
        <v>238</v>
      </c>
    </row>
    <row r="783" spans="1:114" ht="15" customHeight="1" x14ac:dyDescent="0.35">
      <c r="A783" t="s">
        <v>11371</v>
      </c>
      <c r="B783" t="s">
        <v>294</v>
      </c>
      <c r="C783" s="1">
        <v>45543</v>
      </c>
      <c r="D783" s="1">
        <v>45616</v>
      </c>
      <c r="E783" t="s">
        <v>211</v>
      </c>
      <c r="G783" t="s">
        <v>117</v>
      </c>
      <c r="H783" t="s">
        <v>117</v>
      </c>
      <c r="I783" t="s">
        <v>117</v>
      </c>
      <c r="J783" t="s">
        <v>11372</v>
      </c>
      <c r="K783" t="s">
        <v>11373</v>
      </c>
      <c r="L783" t="s">
        <v>11374</v>
      </c>
      <c r="M783" t="s">
        <v>11375</v>
      </c>
      <c r="N783" t="s">
        <v>136</v>
      </c>
      <c r="O783" t="s">
        <v>121</v>
      </c>
      <c r="P783" s="6">
        <v>96950</v>
      </c>
      <c r="Q783" t="s">
        <v>122</v>
      </c>
      <c r="S783" s="8">
        <v>16702339531</v>
      </c>
      <c r="U783" t="s">
        <v>11376</v>
      </c>
      <c r="V783">
        <v>4413</v>
      </c>
      <c r="W783" t="s">
        <v>124</v>
      </c>
      <c r="Y783" t="s">
        <v>6074</v>
      </c>
      <c r="Z783" t="s">
        <v>11377</v>
      </c>
      <c r="AA783" t="s">
        <v>11378</v>
      </c>
      <c r="AB783" t="s">
        <v>205</v>
      </c>
      <c r="AC783" t="s">
        <v>11374</v>
      </c>
      <c r="AD783" t="s">
        <v>11375</v>
      </c>
      <c r="AE783" t="s">
        <v>136</v>
      </c>
      <c r="AF783" t="s">
        <v>121</v>
      </c>
      <c r="AG783" s="6">
        <v>96950</v>
      </c>
      <c r="AH783" t="s">
        <v>122</v>
      </c>
      <c r="AJ783" s="8">
        <v>16702339531</v>
      </c>
      <c r="AL783" t="s">
        <v>11379</v>
      </c>
      <c r="BE783" t="str">
        <f>"43-3031.00"</f>
        <v>43-3031.00</v>
      </c>
      <c r="BF783" t="s">
        <v>357</v>
      </c>
      <c r="BG783" t="s">
        <v>11380</v>
      </c>
      <c r="BH783" t="s">
        <v>2279</v>
      </c>
      <c r="BI783">
        <v>2</v>
      </c>
      <c r="BJ783">
        <v>1</v>
      </c>
      <c r="BK783" s="1">
        <v>45663</v>
      </c>
      <c r="BL783" s="1">
        <v>46027</v>
      </c>
      <c r="BM783" s="1">
        <v>45663</v>
      </c>
      <c r="BN783" s="1">
        <v>46027</v>
      </c>
      <c r="BO783">
        <v>35</v>
      </c>
      <c r="BP783">
        <v>0</v>
      </c>
      <c r="BQ783">
        <v>6</v>
      </c>
      <c r="BR783">
        <v>6</v>
      </c>
      <c r="BS783">
        <v>6</v>
      </c>
      <c r="BT783">
        <v>6</v>
      </c>
      <c r="BU783">
        <v>6</v>
      </c>
      <c r="BV783">
        <v>5</v>
      </c>
      <c r="BW783" t="str">
        <f>"8:00 AM"</f>
        <v>8:00 AM</v>
      </c>
      <c r="BX783" t="str">
        <f>"3:00 PM"</f>
        <v>3:00 PM</v>
      </c>
      <c r="BY783" t="s">
        <v>159</v>
      </c>
      <c r="BZ783">
        <v>0</v>
      </c>
      <c r="CA783">
        <v>12</v>
      </c>
      <c r="CB783" t="s">
        <v>117</v>
      </c>
      <c r="CD783" t="s">
        <v>11381</v>
      </c>
      <c r="CE783" t="s">
        <v>11375</v>
      </c>
      <c r="CG783" t="s">
        <v>136</v>
      </c>
      <c r="CH783" t="s">
        <v>121</v>
      </c>
      <c r="CI783" s="6">
        <v>96950</v>
      </c>
      <c r="CJ783" s="10">
        <v>12.28</v>
      </c>
      <c r="CK783" s="10">
        <v>12.28</v>
      </c>
      <c r="CL783" s="10">
        <v>18.420000000000002</v>
      </c>
      <c r="CM783" s="10">
        <v>18.420000000000002</v>
      </c>
      <c r="CN783" t="s">
        <v>137</v>
      </c>
      <c r="CO783" t="s">
        <v>7507</v>
      </c>
      <c r="CP783" t="s">
        <v>138</v>
      </c>
      <c r="CR783" t="s">
        <v>117</v>
      </c>
      <c r="CS783" t="s">
        <v>139</v>
      </c>
      <c r="CT783" t="s">
        <v>140</v>
      </c>
      <c r="CU783" t="s">
        <v>139</v>
      </c>
      <c r="CV783" t="s">
        <v>140</v>
      </c>
      <c r="CW783" t="s">
        <v>139</v>
      </c>
      <c r="CX783" t="s">
        <v>140</v>
      </c>
      <c r="CY783" t="s">
        <v>11382</v>
      </c>
      <c r="CZ783" s="8">
        <v>16702339531</v>
      </c>
      <c r="DA783" t="s">
        <v>11383</v>
      </c>
      <c r="DB783" t="s">
        <v>142</v>
      </c>
      <c r="DC783" t="s">
        <v>139</v>
      </c>
      <c r="DD783" t="s">
        <v>117</v>
      </c>
    </row>
    <row r="784" spans="1:114" ht="15" customHeight="1" x14ac:dyDescent="0.35">
      <c r="A784" t="s">
        <v>14715</v>
      </c>
      <c r="B784" t="s">
        <v>166</v>
      </c>
      <c r="C784" s="1">
        <v>45545</v>
      </c>
      <c r="D784" s="1">
        <v>45616</v>
      </c>
      <c r="E784" t="s">
        <v>211</v>
      </c>
      <c r="G784" t="s">
        <v>117</v>
      </c>
      <c r="H784" t="s">
        <v>117</v>
      </c>
      <c r="I784" t="s">
        <v>117</v>
      </c>
      <c r="J784" t="s">
        <v>7456</v>
      </c>
      <c r="K784" t="s">
        <v>7456</v>
      </c>
      <c r="L784" t="s">
        <v>10088</v>
      </c>
      <c r="N784" t="s">
        <v>136</v>
      </c>
      <c r="O784" t="s">
        <v>121</v>
      </c>
      <c r="P784" s="6">
        <v>96950</v>
      </c>
      <c r="Q784" t="s">
        <v>122</v>
      </c>
      <c r="S784" s="8">
        <v>16702331818</v>
      </c>
      <c r="U784" t="s">
        <v>7123</v>
      </c>
      <c r="V784">
        <v>812199</v>
      </c>
      <c r="W784" t="s">
        <v>124</v>
      </c>
      <c r="Y784" t="s">
        <v>1999</v>
      </c>
      <c r="Z784" t="s">
        <v>7124</v>
      </c>
      <c r="AB784" t="s">
        <v>205</v>
      </c>
      <c r="AC784" t="s">
        <v>14716</v>
      </c>
      <c r="AE784" t="s">
        <v>136</v>
      </c>
      <c r="AF784" t="s">
        <v>121</v>
      </c>
      <c r="AG784" s="6">
        <v>96950</v>
      </c>
      <c r="AH784" t="s">
        <v>122</v>
      </c>
      <c r="AJ784" s="8">
        <v>16702331818</v>
      </c>
      <c r="AL784" t="s">
        <v>7459</v>
      </c>
      <c r="BE784" t="str">
        <f>"39-5092.00"</f>
        <v>39-5092.00</v>
      </c>
      <c r="BF784" t="s">
        <v>4754</v>
      </c>
      <c r="BG784" t="s">
        <v>14717</v>
      </c>
      <c r="BH784" t="s">
        <v>10294</v>
      </c>
      <c r="BI784">
        <v>3</v>
      </c>
      <c r="BK784" s="1">
        <v>45597</v>
      </c>
      <c r="BL784" s="1">
        <v>45961</v>
      </c>
      <c r="BO784">
        <v>40</v>
      </c>
      <c r="BP784">
        <v>6</v>
      </c>
      <c r="BQ784">
        <v>0</v>
      </c>
      <c r="BR784">
        <v>7</v>
      </c>
      <c r="BS784">
        <v>7</v>
      </c>
      <c r="BT784">
        <v>7</v>
      </c>
      <c r="BU784">
        <v>7</v>
      </c>
      <c r="BV784">
        <v>6</v>
      </c>
      <c r="BW784" t="str">
        <f>"12:00 PM"</f>
        <v>12:00 PM</v>
      </c>
      <c r="BX784" t="str">
        <f>"7:00 PM"</f>
        <v>7:00 PM</v>
      </c>
      <c r="BY784" t="s">
        <v>133</v>
      </c>
      <c r="BZ784">
        <v>12</v>
      </c>
      <c r="CA784">
        <v>12</v>
      </c>
      <c r="CB784" t="s">
        <v>117</v>
      </c>
      <c r="CD784" t="s">
        <v>14718</v>
      </c>
      <c r="CE784" t="s">
        <v>7463</v>
      </c>
      <c r="CG784" t="s">
        <v>136</v>
      </c>
      <c r="CH784" t="s">
        <v>121</v>
      </c>
      <c r="CI784" s="6">
        <v>96950</v>
      </c>
      <c r="CJ784" s="10">
        <v>8.14</v>
      </c>
      <c r="CK784" s="10">
        <v>8.5</v>
      </c>
      <c r="CL784" s="10">
        <v>12.21</v>
      </c>
      <c r="CM784" s="10">
        <v>12.75</v>
      </c>
      <c r="CN784" t="s">
        <v>137</v>
      </c>
      <c r="CP784" t="s">
        <v>138</v>
      </c>
      <c r="CR784" t="s">
        <v>117</v>
      </c>
      <c r="CS784" t="s">
        <v>139</v>
      </c>
      <c r="CT784" t="s">
        <v>140</v>
      </c>
      <c r="CU784" t="s">
        <v>139</v>
      </c>
      <c r="CV784" t="s">
        <v>139</v>
      </c>
      <c r="CW784" t="s">
        <v>139</v>
      </c>
      <c r="CX784" t="s">
        <v>139</v>
      </c>
      <c r="CY784" t="s">
        <v>14719</v>
      </c>
      <c r="CZ784" s="8">
        <v>16702331818</v>
      </c>
      <c r="DA784" t="s">
        <v>7459</v>
      </c>
      <c r="DB784" t="s">
        <v>140</v>
      </c>
      <c r="DC784" t="s">
        <v>139</v>
      </c>
      <c r="DD784" t="s">
        <v>117</v>
      </c>
    </row>
    <row r="785" spans="1:114" ht="15" customHeight="1" x14ac:dyDescent="0.35">
      <c r="A785" t="s">
        <v>14790</v>
      </c>
      <c r="B785" t="s">
        <v>144</v>
      </c>
      <c r="C785" s="1">
        <v>45550</v>
      </c>
      <c r="D785" s="1">
        <v>45616</v>
      </c>
      <c r="E785" t="s">
        <v>211</v>
      </c>
      <c r="G785" t="s">
        <v>117</v>
      </c>
      <c r="H785" t="s">
        <v>117</v>
      </c>
      <c r="I785" t="s">
        <v>117</v>
      </c>
      <c r="J785" t="s">
        <v>14347</v>
      </c>
      <c r="L785" t="s">
        <v>13396</v>
      </c>
      <c r="M785" t="s">
        <v>14348</v>
      </c>
      <c r="N785" t="s">
        <v>136</v>
      </c>
      <c r="O785" t="s">
        <v>121</v>
      </c>
      <c r="P785" s="6">
        <v>96950</v>
      </c>
      <c r="Q785" t="s">
        <v>122</v>
      </c>
      <c r="S785" s="8">
        <v>16702341629</v>
      </c>
      <c r="U785" t="s">
        <v>14349</v>
      </c>
      <c r="V785">
        <v>53111</v>
      </c>
      <c r="W785" t="s">
        <v>124</v>
      </c>
      <c r="Y785" t="s">
        <v>6074</v>
      </c>
      <c r="Z785" t="s">
        <v>6075</v>
      </c>
      <c r="AA785" t="s">
        <v>6076</v>
      </c>
      <c r="AB785" t="s">
        <v>997</v>
      </c>
      <c r="AC785" t="s">
        <v>14350</v>
      </c>
      <c r="AD785" t="s">
        <v>6072</v>
      </c>
      <c r="AE785" t="s">
        <v>136</v>
      </c>
      <c r="AF785" t="s">
        <v>121</v>
      </c>
      <c r="AG785" s="6">
        <v>96950</v>
      </c>
      <c r="AH785" t="s">
        <v>122</v>
      </c>
      <c r="AJ785" s="8">
        <v>16702341629</v>
      </c>
      <c r="AL785" t="s">
        <v>14351</v>
      </c>
      <c r="BE785" t="str">
        <f>"37-2011.00"</f>
        <v>37-2011.00</v>
      </c>
      <c r="BF785" t="s">
        <v>701</v>
      </c>
      <c r="BG785" t="s">
        <v>14791</v>
      </c>
      <c r="BH785" t="s">
        <v>14792</v>
      </c>
      <c r="BI785">
        <v>2</v>
      </c>
      <c r="BJ785">
        <v>2</v>
      </c>
      <c r="BK785" s="1">
        <v>45658</v>
      </c>
      <c r="BL785" s="1">
        <v>46022</v>
      </c>
      <c r="BM785" s="1">
        <v>45658</v>
      </c>
      <c r="BN785" s="1">
        <v>46022</v>
      </c>
      <c r="BO785">
        <v>35</v>
      </c>
      <c r="BP785">
        <v>0</v>
      </c>
      <c r="BQ785">
        <v>7</v>
      </c>
      <c r="BR785">
        <v>7</v>
      </c>
      <c r="BS785">
        <v>7</v>
      </c>
      <c r="BT785">
        <v>7</v>
      </c>
      <c r="BU785">
        <v>7</v>
      </c>
      <c r="BV785">
        <v>0</v>
      </c>
      <c r="BW785" t="str">
        <f>"8:00 AM"</f>
        <v>8:00 AM</v>
      </c>
      <c r="BX785" t="str">
        <f>"5:00 PM"</f>
        <v>5:00 PM</v>
      </c>
      <c r="BY785" t="s">
        <v>133</v>
      </c>
      <c r="BZ785">
        <v>0</v>
      </c>
      <c r="CA785">
        <v>12</v>
      </c>
      <c r="CB785" t="s">
        <v>117</v>
      </c>
      <c r="CD785" s="2" t="s">
        <v>14793</v>
      </c>
      <c r="CE785" t="s">
        <v>14348</v>
      </c>
      <c r="CF785" t="s">
        <v>14348</v>
      </c>
      <c r="CG785" t="s">
        <v>136</v>
      </c>
      <c r="CH785" t="s">
        <v>121</v>
      </c>
      <c r="CI785" s="6">
        <v>96950</v>
      </c>
      <c r="CJ785" s="10">
        <v>8.2899999999999991</v>
      </c>
      <c r="CK785" s="10">
        <v>8.2899999999999991</v>
      </c>
      <c r="CL785" s="10">
        <v>12.44</v>
      </c>
      <c r="CM785" s="10">
        <v>12.44</v>
      </c>
      <c r="CN785" t="s">
        <v>137</v>
      </c>
      <c r="CO785" t="s">
        <v>133</v>
      </c>
      <c r="CP785" t="s">
        <v>138</v>
      </c>
      <c r="CR785" t="s">
        <v>117</v>
      </c>
      <c r="CS785" t="s">
        <v>139</v>
      </c>
      <c r="CT785" t="s">
        <v>140</v>
      </c>
      <c r="CU785" t="s">
        <v>139</v>
      </c>
      <c r="CV785" t="s">
        <v>140</v>
      </c>
      <c r="CW785" t="s">
        <v>139</v>
      </c>
      <c r="CX785" t="s">
        <v>140</v>
      </c>
      <c r="CY785" t="s">
        <v>14794</v>
      </c>
      <c r="CZ785" s="8">
        <v>16702341629</v>
      </c>
      <c r="DA785" t="s">
        <v>14351</v>
      </c>
      <c r="DB785" t="s">
        <v>140</v>
      </c>
      <c r="DC785" t="s">
        <v>139</v>
      </c>
      <c r="DD785" t="s">
        <v>117</v>
      </c>
      <c r="DE785" t="s">
        <v>6074</v>
      </c>
      <c r="DF785" t="s">
        <v>6075</v>
      </c>
      <c r="DG785" t="s">
        <v>6083</v>
      </c>
      <c r="DH785" t="s">
        <v>14349</v>
      </c>
      <c r="DI785" t="s">
        <v>14347</v>
      </c>
      <c r="DJ785" t="s">
        <v>14351</v>
      </c>
    </row>
    <row r="786" spans="1:114" ht="15" customHeight="1" x14ac:dyDescent="0.35">
      <c r="A786" t="s">
        <v>9474</v>
      </c>
      <c r="B786" t="s">
        <v>144</v>
      </c>
      <c r="C786" s="1">
        <v>45550</v>
      </c>
      <c r="D786" s="1">
        <v>45616</v>
      </c>
      <c r="E786" t="s">
        <v>116</v>
      </c>
      <c r="F786" s="1">
        <v>45625</v>
      </c>
      <c r="G786" t="s">
        <v>117</v>
      </c>
      <c r="H786" t="s">
        <v>117</v>
      </c>
      <c r="I786" t="s">
        <v>117</v>
      </c>
      <c r="J786" t="s">
        <v>6899</v>
      </c>
      <c r="L786" t="s">
        <v>6900</v>
      </c>
      <c r="M786" t="s">
        <v>6901</v>
      </c>
      <c r="N786" t="s">
        <v>120</v>
      </c>
      <c r="O786" t="s">
        <v>121</v>
      </c>
      <c r="P786" s="6">
        <v>96950</v>
      </c>
      <c r="Q786" t="s">
        <v>122</v>
      </c>
      <c r="S786" s="8">
        <v>16703232428</v>
      </c>
      <c r="U786" t="s">
        <v>6121</v>
      </c>
      <c r="V786">
        <v>23711</v>
      </c>
      <c r="W786" t="s">
        <v>124</v>
      </c>
      <c r="Y786" t="s">
        <v>6122</v>
      </c>
      <c r="Z786" t="s">
        <v>6123</v>
      </c>
      <c r="AA786" t="s">
        <v>6124</v>
      </c>
      <c r="AB786" t="s">
        <v>3594</v>
      </c>
      <c r="AC786" t="s">
        <v>6902</v>
      </c>
      <c r="AD786" t="s">
        <v>6903</v>
      </c>
      <c r="AE786" t="s">
        <v>120</v>
      </c>
      <c r="AF786" t="s">
        <v>121</v>
      </c>
      <c r="AG786" s="6">
        <v>96950</v>
      </c>
      <c r="AH786" t="s">
        <v>122</v>
      </c>
      <c r="AJ786" s="8">
        <v>16703232428</v>
      </c>
      <c r="AL786" t="s">
        <v>6127</v>
      </c>
      <c r="BE786" t="str">
        <f>"17-3022.00"</f>
        <v>17-3022.00</v>
      </c>
      <c r="BF786" t="s">
        <v>456</v>
      </c>
      <c r="BG786" t="s">
        <v>6904</v>
      </c>
      <c r="BH786" t="s">
        <v>6905</v>
      </c>
      <c r="BI786">
        <v>3</v>
      </c>
      <c r="BJ786">
        <v>3</v>
      </c>
      <c r="BK786" s="1">
        <v>45627</v>
      </c>
      <c r="BL786" s="1">
        <v>45991</v>
      </c>
      <c r="BM786" s="1">
        <v>45627</v>
      </c>
      <c r="BN786" s="1">
        <v>45991</v>
      </c>
      <c r="BO786">
        <v>40</v>
      </c>
      <c r="BP786">
        <v>0</v>
      </c>
      <c r="BQ786">
        <v>8</v>
      </c>
      <c r="BR786">
        <v>8</v>
      </c>
      <c r="BS786">
        <v>8</v>
      </c>
      <c r="BT786">
        <v>8</v>
      </c>
      <c r="BU786">
        <v>8</v>
      </c>
      <c r="BV786">
        <v>0</v>
      </c>
      <c r="BW786" t="str">
        <f>"7:00 AM"</f>
        <v>7:00 AM</v>
      </c>
      <c r="BX786" t="str">
        <f>"5:00 PM"</f>
        <v>5:00 PM</v>
      </c>
      <c r="BY786" t="s">
        <v>459</v>
      </c>
      <c r="BZ786">
        <v>12</v>
      </c>
      <c r="CA786">
        <v>24</v>
      </c>
      <c r="CB786" t="s">
        <v>117</v>
      </c>
      <c r="CD786" t="s">
        <v>9475</v>
      </c>
      <c r="CE786" t="s">
        <v>6900</v>
      </c>
      <c r="CF786" t="s">
        <v>6903</v>
      </c>
      <c r="CG786" t="s">
        <v>120</v>
      </c>
      <c r="CH786" t="s">
        <v>121</v>
      </c>
      <c r="CI786" s="6">
        <v>96950</v>
      </c>
      <c r="CJ786" s="10">
        <v>15.75</v>
      </c>
      <c r="CK786" s="10">
        <v>15.75</v>
      </c>
      <c r="CL786" s="10">
        <v>23.63</v>
      </c>
      <c r="CM786" s="10">
        <v>23.63</v>
      </c>
      <c r="CN786" t="s">
        <v>137</v>
      </c>
      <c r="CO786" t="s">
        <v>6132</v>
      </c>
      <c r="CP786" t="s">
        <v>138</v>
      </c>
      <c r="CR786" t="s">
        <v>117</v>
      </c>
      <c r="CS786" t="s">
        <v>139</v>
      </c>
      <c r="CT786" t="s">
        <v>140</v>
      </c>
      <c r="CU786" t="s">
        <v>139</v>
      </c>
      <c r="CV786" t="s">
        <v>140</v>
      </c>
      <c r="CW786" t="s">
        <v>139</v>
      </c>
      <c r="CX786" t="s">
        <v>140</v>
      </c>
      <c r="CY786" t="s">
        <v>6907</v>
      </c>
      <c r="CZ786" s="8">
        <v>16703232428</v>
      </c>
      <c r="DA786" t="s">
        <v>6127</v>
      </c>
      <c r="DB786" t="s">
        <v>140</v>
      </c>
      <c r="DC786" t="s">
        <v>139</v>
      </c>
      <c r="DD786" t="s">
        <v>117</v>
      </c>
    </row>
    <row r="787" spans="1:114" ht="15" customHeight="1" x14ac:dyDescent="0.35">
      <c r="A787" t="s">
        <v>7078</v>
      </c>
      <c r="B787" t="s">
        <v>144</v>
      </c>
      <c r="C787" s="1">
        <v>45551</v>
      </c>
      <c r="D787" s="1">
        <v>45616</v>
      </c>
      <c r="E787" t="s">
        <v>211</v>
      </c>
      <c r="G787" t="s">
        <v>117</v>
      </c>
      <c r="H787" t="s">
        <v>117</v>
      </c>
      <c r="I787" t="s">
        <v>117</v>
      </c>
      <c r="J787" t="s">
        <v>7079</v>
      </c>
      <c r="L787" t="s">
        <v>7080</v>
      </c>
      <c r="N787" t="s">
        <v>1143</v>
      </c>
      <c r="O787" t="s">
        <v>121</v>
      </c>
      <c r="P787" s="6">
        <v>96952</v>
      </c>
      <c r="Q787" t="s">
        <v>122</v>
      </c>
      <c r="S787" s="8">
        <v>16704330422</v>
      </c>
      <c r="U787" t="s">
        <v>3194</v>
      </c>
      <c r="V787">
        <v>212312</v>
      </c>
      <c r="W787" t="s">
        <v>124</v>
      </c>
      <c r="Y787" t="s">
        <v>2913</v>
      </c>
      <c r="Z787" t="s">
        <v>2914</v>
      </c>
      <c r="AA787" t="s">
        <v>2915</v>
      </c>
      <c r="AB787" t="s">
        <v>1842</v>
      </c>
      <c r="AC787" t="s">
        <v>7080</v>
      </c>
      <c r="AE787" t="s">
        <v>1143</v>
      </c>
      <c r="AF787" t="s">
        <v>121</v>
      </c>
      <c r="AG787" s="6">
        <v>96952</v>
      </c>
      <c r="AH787" t="s">
        <v>122</v>
      </c>
      <c r="AJ787" s="8">
        <v>16704330422</v>
      </c>
      <c r="AL787" t="s">
        <v>7081</v>
      </c>
      <c r="BE787" t="str">
        <f>"47-1011.00"</f>
        <v>47-1011.00</v>
      </c>
      <c r="BF787" t="s">
        <v>6679</v>
      </c>
      <c r="BG787" t="s">
        <v>7082</v>
      </c>
      <c r="BH787" t="s">
        <v>7083</v>
      </c>
      <c r="BI787">
        <v>1</v>
      </c>
      <c r="BJ787">
        <v>1</v>
      </c>
      <c r="BK787" s="1">
        <v>45658</v>
      </c>
      <c r="BL787" s="1">
        <v>46022</v>
      </c>
      <c r="BM787" s="1">
        <v>45658</v>
      </c>
      <c r="BN787" s="1">
        <v>46022</v>
      </c>
      <c r="BO787">
        <v>40</v>
      </c>
      <c r="BP787">
        <v>0</v>
      </c>
      <c r="BQ787">
        <v>8</v>
      </c>
      <c r="BR787">
        <v>8</v>
      </c>
      <c r="BS787">
        <v>8</v>
      </c>
      <c r="BT787">
        <v>8</v>
      </c>
      <c r="BU787">
        <v>8</v>
      </c>
      <c r="BV787">
        <v>0</v>
      </c>
      <c r="BW787" t="str">
        <f>"7:30 AM"</f>
        <v>7:30 AM</v>
      </c>
      <c r="BX787" t="str">
        <f>"4:30 PM"</f>
        <v>4:30 PM</v>
      </c>
      <c r="BY787" t="s">
        <v>159</v>
      </c>
      <c r="BZ787">
        <v>0</v>
      </c>
      <c r="CA787">
        <v>24</v>
      </c>
      <c r="CB787" t="s">
        <v>139</v>
      </c>
      <c r="CC787">
        <v>10</v>
      </c>
      <c r="CD787" t="s">
        <v>7084</v>
      </c>
      <c r="CE787" t="s">
        <v>4485</v>
      </c>
      <c r="CG787" t="s">
        <v>551</v>
      </c>
      <c r="CH787" t="s">
        <v>121</v>
      </c>
      <c r="CI787" s="6">
        <v>96952</v>
      </c>
      <c r="CJ787" s="10">
        <v>26.08</v>
      </c>
      <c r="CK787" s="10">
        <v>26.08</v>
      </c>
      <c r="CL787" s="10">
        <v>39.119999999999997</v>
      </c>
      <c r="CM787" s="10">
        <v>39.119999999999997</v>
      </c>
      <c r="CN787" t="s">
        <v>137</v>
      </c>
      <c r="CO787" t="s">
        <v>4486</v>
      </c>
      <c r="CP787" t="s">
        <v>138</v>
      </c>
      <c r="CR787" t="s">
        <v>117</v>
      </c>
      <c r="CS787" t="s">
        <v>139</v>
      </c>
      <c r="CT787" t="s">
        <v>139</v>
      </c>
      <c r="CU787" t="s">
        <v>140</v>
      </c>
      <c r="CV787" t="s">
        <v>140</v>
      </c>
      <c r="CW787" t="s">
        <v>139</v>
      </c>
      <c r="CX787" t="s">
        <v>139</v>
      </c>
      <c r="CY787" t="s">
        <v>3616</v>
      </c>
      <c r="CZ787" s="8">
        <v>16704330422</v>
      </c>
      <c r="DA787" t="s">
        <v>2917</v>
      </c>
      <c r="DB787" t="s">
        <v>140</v>
      </c>
      <c r="DC787" t="s">
        <v>139</v>
      </c>
      <c r="DD787" t="s">
        <v>117</v>
      </c>
    </row>
    <row r="788" spans="1:114" ht="15" customHeight="1" x14ac:dyDescent="0.35">
      <c r="A788" t="s">
        <v>9574</v>
      </c>
      <c r="B788" t="s">
        <v>144</v>
      </c>
      <c r="C788" s="1">
        <v>45554</v>
      </c>
      <c r="D788" s="1">
        <v>45616</v>
      </c>
      <c r="E788" t="s">
        <v>116</v>
      </c>
      <c r="F788" s="1">
        <v>45639</v>
      </c>
      <c r="G788" t="s">
        <v>117</v>
      </c>
      <c r="H788" t="s">
        <v>117</v>
      </c>
      <c r="I788" t="s">
        <v>117</v>
      </c>
      <c r="J788" t="s">
        <v>9575</v>
      </c>
      <c r="L788" t="s">
        <v>9576</v>
      </c>
      <c r="N788" t="s">
        <v>120</v>
      </c>
      <c r="O788" t="s">
        <v>121</v>
      </c>
      <c r="P788" s="6">
        <v>96950</v>
      </c>
      <c r="Q788" t="s">
        <v>122</v>
      </c>
      <c r="S788" s="8">
        <v>16702343423</v>
      </c>
      <c r="U788" t="s">
        <v>1388</v>
      </c>
      <c r="V788">
        <v>332321</v>
      </c>
      <c r="W788" t="s">
        <v>124</v>
      </c>
      <c r="Y788" t="s">
        <v>1389</v>
      </c>
      <c r="Z788" t="s">
        <v>1390</v>
      </c>
      <c r="AB788" t="s">
        <v>1391</v>
      </c>
      <c r="AC788" t="s">
        <v>9577</v>
      </c>
      <c r="AE788" t="s">
        <v>120</v>
      </c>
      <c r="AF788" t="s">
        <v>121</v>
      </c>
      <c r="AG788" s="6">
        <v>96950</v>
      </c>
      <c r="AH788" t="s">
        <v>122</v>
      </c>
      <c r="AI788" t="s">
        <v>1187</v>
      </c>
      <c r="AJ788" s="8">
        <v>16702343423</v>
      </c>
      <c r="AL788" t="s">
        <v>9578</v>
      </c>
      <c r="BE788" t="str">
        <f>"51-9198.00"</f>
        <v>51-9198.00</v>
      </c>
      <c r="BF788" t="s">
        <v>1393</v>
      </c>
      <c r="BG788" t="s">
        <v>9579</v>
      </c>
      <c r="BH788" t="s">
        <v>9580</v>
      </c>
      <c r="BI788">
        <v>2</v>
      </c>
      <c r="BJ788">
        <v>2</v>
      </c>
      <c r="BK788" s="1">
        <v>45641</v>
      </c>
      <c r="BL788" s="1">
        <v>46005</v>
      </c>
      <c r="BM788" s="1">
        <v>45641</v>
      </c>
      <c r="BN788" s="1">
        <v>46005</v>
      </c>
      <c r="BO788">
        <v>40</v>
      </c>
      <c r="BP788">
        <v>0</v>
      </c>
      <c r="BQ788">
        <v>8</v>
      </c>
      <c r="BR788">
        <v>8</v>
      </c>
      <c r="BS788">
        <v>8</v>
      </c>
      <c r="BT788">
        <v>8</v>
      </c>
      <c r="BU788">
        <v>8</v>
      </c>
      <c r="BV788">
        <v>0</v>
      </c>
      <c r="BW788" t="str">
        <f>"8:00 AM"</f>
        <v>8:00 AM</v>
      </c>
      <c r="BX788" t="str">
        <f>"5:00 PM"</f>
        <v>5:00 PM</v>
      </c>
      <c r="BY788" t="s">
        <v>159</v>
      </c>
      <c r="BZ788">
        <v>0</v>
      </c>
      <c r="CA788">
        <v>12</v>
      </c>
      <c r="CB788" t="s">
        <v>117</v>
      </c>
      <c r="CD788" s="2" t="s">
        <v>9581</v>
      </c>
      <c r="CE788" t="s">
        <v>1957</v>
      </c>
      <c r="CG788" t="s">
        <v>136</v>
      </c>
      <c r="CH788" t="s">
        <v>121</v>
      </c>
      <c r="CI788" s="6">
        <v>96950</v>
      </c>
      <c r="CJ788" s="10">
        <v>8.23</v>
      </c>
      <c r="CK788" s="10">
        <v>8.23</v>
      </c>
      <c r="CL788" s="10">
        <v>12.35</v>
      </c>
      <c r="CM788" s="10">
        <v>12.35</v>
      </c>
      <c r="CN788" t="s">
        <v>137</v>
      </c>
      <c r="CP788" t="s">
        <v>138</v>
      </c>
      <c r="CR788" t="s">
        <v>117</v>
      </c>
      <c r="CS788" t="s">
        <v>139</v>
      </c>
      <c r="CT788" t="s">
        <v>139</v>
      </c>
      <c r="CU788" t="s">
        <v>139</v>
      </c>
      <c r="CV788" t="s">
        <v>140</v>
      </c>
      <c r="CW788" t="s">
        <v>139</v>
      </c>
      <c r="CX788" t="s">
        <v>140</v>
      </c>
      <c r="CY788" t="s">
        <v>9582</v>
      </c>
      <c r="CZ788" s="8">
        <v>16702343423</v>
      </c>
      <c r="DA788" t="s">
        <v>1398</v>
      </c>
      <c r="DB788" t="s">
        <v>140</v>
      </c>
      <c r="DC788" t="s">
        <v>139</v>
      </c>
      <c r="DD788" t="s">
        <v>117</v>
      </c>
    </row>
    <row r="789" spans="1:114" ht="15" customHeight="1" x14ac:dyDescent="0.35">
      <c r="A789" t="s">
        <v>13250</v>
      </c>
      <c r="B789" t="s">
        <v>144</v>
      </c>
      <c r="C789" s="1">
        <v>45554</v>
      </c>
      <c r="D789" s="1">
        <v>45616</v>
      </c>
      <c r="E789" t="s">
        <v>211</v>
      </c>
      <c r="G789" t="s">
        <v>117</v>
      </c>
      <c r="H789" t="s">
        <v>117</v>
      </c>
      <c r="I789" t="s">
        <v>117</v>
      </c>
      <c r="J789" t="s">
        <v>5273</v>
      </c>
      <c r="L789" t="s">
        <v>5274</v>
      </c>
      <c r="M789" t="s">
        <v>5275</v>
      </c>
      <c r="N789" t="s">
        <v>136</v>
      </c>
      <c r="O789" t="s">
        <v>121</v>
      </c>
      <c r="P789" s="6">
        <v>96950</v>
      </c>
      <c r="Q789" t="s">
        <v>122</v>
      </c>
      <c r="S789" s="8">
        <v>16702887999</v>
      </c>
      <c r="U789" t="s">
        <v>5276</v>
      </c>
      <c r="V789">
        <v>56173</v>
      </c>
      <c r="W789" t="s">
        <v>124</v>
      </c>
      <c r="Y789" t="s">
        <v>5277</v>
      </c>
      <c r="Z789" t="s">
        <v>5278</v>
      </c>
      <c r="AA789" t="s">
        <v>3874</v>
      </c>
      <c r="AB789" t="s">
        <v>205</v>
      </c>
      <c r="AC789" t="s">
        <v>5274</v>
      </c>
      <c r="AD789" t="s">
        <v>5275</v>
      </c>
      <c r="AE789" t="s">
        <v>136</v>
      </c>
      <c r="AF789" t="s">
        <v>121</v>
      </c>
      <c r="AG789" s="6">
        <v>96950</v>
      </c>
      <c r="AH789" t="s">
        <v>122</v>
      </c>
      <c r="AJ789" s="8">
        <v>16702887999</v>
      </c>
      <c r="AL789" t="s">
        <v>5279</v>
      </c>
      <c r="BE789" t="str">
        <f>"49-3042.00"</f>
        <v>49-3042.00</v>
      </c>
      <c r="BF789" t="s">
        <v>3611</v>
      </c>
      <c r="BG789" t="s">
        <v>13251</v>
      </c>
      <c r="BH789" t="s">
        <v>5281</v>
      </c>
      <c r="BI789">
        <v>1</v>
      </c>
      <c r="BJ789">
        <v>1</v>
      </c>
      <c r="BK789" s="1">
        <v>45672</v>
      </c>
      <c r="BL789" s="1">
        <v>46036</v>
      </c>
      <c r="BM789" s="1">
        <v>45672</v>
      </c>
      <c r="BN789" s="1">
        <v>46036</v>
      </c>
      <c r="BO789">
        <v>40</v>
      </c>
      <c r="BP789">
        <v>0</v>
      </c>
      <c r="BQ789">
        <v>8</v>
      </c>
      <c r="BR789">
        <v>8</v>
      </c>
      <c r="BS789">
        <v>8</v>
      </c>
      <c r="BT789">
        <v>8</v>
      </c>
      <c r="BU789">
        <v>8</v>
      </c>
      <c r="BV789">
        <v>0</v>
      </c>
      <c r="BW789" t="str">
        <f>"8:00 AM"</f>
        <v>8:00 AM</v>
      </c>
      <c r="BX789" t="str">
        <f>"5:00 PM"</f>
        <v>5:00 PM</v>
      </c>
      <c r="BY789" t="s">
        <v>159</v>
      </c>
      <c r="BZ789">
        <v>0</v>
      </c>
      <c r="CA789">
        <v>24</v>
      </c>
      <c r="CB789" t="s">
        <v>117</v>
      </c>
      <c r="CD789" t="s">
        <v>133</v>
      </c>
      <c r="CE789" t="s">
        <v>5274</v>
      </c>
      <c r="CF789" t="s">
        <v>5275</v>
      </c>
      <c r="CG789" t="s">
        <v>136</v>
      </c>
      <c r="CH789" t="s">
        <v>121</v>
      </c>
      <c r="CI789" s="6">
        <v>96950</v>
      </c>
      <c r="CJ789" s="10">
        <v>12.48</v>
      </c>
      <c r="CK789" s="10">
        <v>12.48</v>
      </c>
      <c r="CL789" s="10">
        <v>0</v>
      </c>
      <c r="CM789" s="10">
        <v>0</v>
      </c>
      <c r="CN789" t="s">
        <v>137</v>
      </c>
      <c r="CO789" t="s">
        <v>133</v>
      </c>
      <c r="CP789" t="s">
        <v>138</v>
      </c>
      <c r="CR789" t="s">
        <v>117</v>
      </c>
      <c r="CS789" t="s">
        <v>139</v>
      </c>
      <c r="CT789" t="s">
        <v>140</v>
      </c>
      <c r="CU789" t="s">
        <v>140</v>
      </c>
      <c r="CV789" t="s">
        <v>140</v>
      </c>
      <c r="CW789" t="s">
        <v>139</v>
      </c>
      <c r="CX789" t="s">
        <v>140</v>
      </c>
      <c r="CY789" t="s">
        <v>13252</v>
      </c>
      <c r="CZ789" s="8">
        <v>16702887999</v>
      </c>
      <c r="DA789" t="s">
        <v>5279</v>
      </c>
      <c r="DB789" t="s">
        <v>140</v>
      </c>
      <c r="DC789" t="s">
        <v>139</v>
      </c>
      <c r="DD789" t="s">
        <v>117</v>
      </c>
    </row>
    <row r="790" spans="1:114" ht="15" customHeight="1" x14ac:dyDescent="0.35">
      <c r="A790" t="s">
        <v>13225</v>
      </c>
      <c r="B790" t="s">
        <v>144</v>
      </c>
      <c r="C790" s="1">
        <v>45558</v>
      </c>
      <c r="D790" s="1">
        <v>45616</v>
      </c>
      <c r="E790" t="s">
        <v>116</v>
      </c>
      <c r="F790" s="1">
        <v>45656</v>
      </c>
      <c r="G790" t="s">
        <v>117</v>
      </c>
      <c r="H790" t="s">
        <v>117</v>
      </c>
      <c r="I790" t="s">
        <v>117</v>
      </c>
      <c r="J790" t="s">
        <v>11640</v>
      </c>
      <c r="L790" t="s">
        <v>13226</v>
      </c>
      <c r="M790" t="s">
        <v>11328</v>
      </c>
      <c r="N790" t="s">
        <v>136</v>
      </c>
      <c r="O790" t="s">
        <v>121</v>
      </c>
      <c r="P790" s="6">
        <v>96950</v>
      </c>
      <c r="Q790" t="s">
        <v>122</v>
      </c>
      <c r="S790" s="8">
        <v>16702346552</v>
      </c>
      <c r="U790" t="s">
        <v>11641</v>
      </c>
      <c r="V790">
        <v>54137</v>
      </c>
      <c r="W790" t="s">
        <v>124</v>
      </c>
      <c r="Y790" t="s">
        <v>4406</v>
      </c>
      <c r="Z790" t="s">
        <v>5288</v>
      </c>
      <c r="AA790" t="s">
        <v>4408</v>
      </c>
      <c r="AB790" t="s">
        <v>1117</v>
      </c>
      <c r="AC790" t="s">
        <v>13226</v>
      </c>
      <c r="AD790" t="s">
        <v>11328</v>
      </c>
      <c r="AE790" t="s">
        <v>136</v>
      </c>
      <c r="AF790" t="s">
        <v>121</v>
      </c>
      <c r="AG790" s="6">
        <v>96950</v>
      </c>
      <c r="AH790" t="s">
        <v>122</v>
      </c>
      <c r="AJ790" s="8">
        <v>16702346552</v>
      </c>
      <c r="AL790" t="s">
        <v>11642</v>
      </c>
      <c r="BE790" t="str">
        <f>"17-3031.00"</f>
        <v>17-3031.00</v>
      </c>
      <c r="BF790" t="s">
        <v>11643</v>
      </c>
      <c r="BG790" t="s">
        <v>13227</v>
      </c>
      <c r="BH790" t="s">
        <v>13228</v>
      </c>
      <c r="BI790">
        <v>2</v>
      </c>
      <c r="BJ790">
        <v>2</v>
      </c>
      <c r="BK790" s="1">
        <v>45658</v>
      </c>
      <c r="BL790" s="1">
        <v>46022</v>
      </c>
      <c r="BM790" s="1">
        <v>45658</v>
      </c>
      <c r="BN790" s="1">
        <v>46022</v>
      </c>
      <c r="BO790">
        <v>40</v>
      </c>
      <c r="BP790">
        <v>0</v>
      </c>
      <c r="BQ790">
        <v>8</v>
      </c>
      <c r="BR790">
        <v>8</v>
      </c>
      <c r="BS790">
        <v>8</v>
      </c>
      <c r="BT790">
        <v>8</v>
      </c>
      <c r="BU790">
        <v>8</v>
      </c>
      <c r="BV790">
        <v>0</v>
      </c>
      <c r="BW790" t="str">
        <f>"8:00 AM"</f>
        <v>8:00 AM</v>
      </c>
      <c r="BX790" t="str">
        <f>"5:00 PM"</f>
        <v>5:00 PM</v>
      </c>
      <c r="BY790" t="s">
        <v>159</v>
      </c>
      <c r="BZ790">
        <v>0</v>
      </c>
      <c r="CA790">
        <v>24</v>
      </c>
      <c r="CB790" t="s">
        <v>117</v>
      </c>
      <c r="CD790" s="2" t="s">
        <v>13229</v>
      </c>
      <c r="CE790" t="s">
        <v>11336</v>
      </c>
      <c r="CF790" t="s">
        <v>11328</v>
      </c>
      <c r="CG790" t="s">
        <v>136</v>
      </c>
      <c r="CH790" t="s">
        <v>121</v>
      </c>
      <c r="CI790" s="6">
        <v>96950</v>
      </c>
      <c r="CJ790" s="10">
        <v>16.18</v>
      </c>
      <c r="CK790" s="10">
        <v>17.149999999999999</v>
      </c>
      <c r="CL790" s="10">
        <v>0</v>
      </c>
      <c r="CM790" s="10">
        <v>0</v>
      </c>
      <c r="CN790" t="s">
        <v>137</v>
      </c>
      <c r="CO790" t="s">
        <v>11644</v>
      </c>
      <c r="CP790" t="s">
        <v>138</v>
      </c>
      <c r="CR790" t="s">
        <v>117</v>
      </c>
      <c r="CS790" t="s">
        <v>139</v>
      </c>
      <c r="CT790" t="s">
        <v>140</v>
      </c>
      <c r="CU790" t="s">
        <v>140</v>
      </c>
      <c r="CV790" t="s">
        <v>140</v>
      </c>
      <c r="CW790" t="s">
        <v>139</v>
      </c>
      <c r="CX790" t="s">
        <v>140</v>
      </c>
      <c r="CY790" t="s">
        <v>13230</v>
      </c>
      <c r="CZ790" s="8">
        <v>16702346552</v>
      </c>
      <c r="DA790" t="s">
        <v>11642</v>
      </c>
      <c r="DB790" t="s">
        <v>140</v>
      </c>
      <c r="DC790" t="s">
        <v>139</v>
      </c>
      <c r="DD790" t="s">
        <v>117</v>
      </c>
    </row>
    <row r="791" spans="1:114" ht="15" customHeight="1" x14ac:dyDescent="0.35">
      <c r="A791" t="s">
        <v>10940</v>
      </c>
      <c r="B791" t="s">
        <v>144</v>
      </c>
      <c r="C791" s="1">
        <v>45559</v>
      </c>
      <c r="D791" s="1">
        <v>45616</v>
      </c>
      <c r="E791" t="s">
        <v>211</v>
      </c>
      <c r="G791" t="s">
        <v>117</v>
      </c>
      <c r="H791" t="s">
        <v>117</v>
      </c>
      <c r="I791" t="s">
        <v>117</v>
      </c>
      <c r="J791" t="s">
        <v>2760</v>
      </c>
      <c r="K791" t="s">
        <v>2761</v>
      </c>
      <c r="L791" t="s">
        <v>4250</v>
      </c>
      <c r="M791" t="s">
        <v>4251</v>
      </c>
      <c r="N791" t="s">
        <v>120</v>
      </c>
      <c r="O791" t="s">
        <v>121</v>
      </c>
      <c r="P791" s="6">
        <v>96950</v>
      </c>
      <c r="Q791" t="s">
        <v>122</v>
      </c>
      <c r="S791" s="8">
        <v>16702876661</v>
      </c>
      <c r="U791" t="s">
        <v>2764</v>
      </c>
      <c r="V791">
        <v>81211</v>
      </c>
      <c r="W791" t="s">
        <v>124</v>
      </c>
      <c r="Y791" t="s">
        <v>489</v>
      </c>
      <c r="Z791" t="s">
        <v>490</v>
      </c>
      <c r="AB791" t="s">
        <v>2453</v>
      </c>
      <c r="AC791" t="s">
        <v>4250</v>
      </c>
      <c r="AD791" t="s">
        <v>4251</v>
      </c>
      <c r="AE791" t="s">
        <v>120</v>
      </c>
      <c r="AF791" t="s">
        <v>121</v>
      </c>
      <c r="AG791" s="6">
        <v>96950</v>
      </c>
      <c r="AH791" t="s">
        <v>122</v>
      </c>
      <c r="AJ791" s="8">
        <v>16702876661</v>
      </c>
      <c r="AL791" t="s">
        <v>2765</v>
      </c>
      <c r="BE791" t="str">
        <f>"39-5012.00"</f>
        <v>39-5012.00</v>
      </c>
      <c r="BF791" t="s">
        <v>272</v>
      </c>
      <c r="BG791" t="s">
        <v>4252</v>
      </c>
      <c r="BH791" t="s">
        <v>4253</v>
      </c>
      <c r="BI791">
        <v>3</v>
      </c>
      <c r="BJ791">
        <v>3</v>
      </c>
      <c r="BK791" s="1">
        <v>45597</v>
      </c>
      <c r="BL791" s="1">
        <v>45930</v>
      </c>
      <c r="BM791" s="1">
        <v>45616</v>
      </c>
      <c r="BN791" s="1">
        <v>45930</v>
      </c>
      <c r="BO791">
        <v>35</v>
      </c>
      <c r="BP791">
        <v>7</v>
      </c>
      <c r="BQ791">
        <v>0</v>
      </c>
      <c r="BR791">
        <v>0</v>
      </c>
      <c r="BS791">
        <v>7</v>
      </c>
      <c r="BT791">
        <v>7</v>
      </c>
      <c r="BU791">
        <v>7</v>
      </c>
      <c r="BV791">
        <v>7</v>
      </c>
      <c r="BW791" t="str">
        <f>"11:00 AM"</f>
        <v>11:00 AM</v>
      </c>
      <c r="BX791" t="str">
        <f>"6:00 PM"</f>
        <v>6:00 PM</v>
      </c>
      <c r="BY791" t="s">
        <v>133</v>
      </c>
      <c r="BZ791">
        <v>0</v>
      </c>
      <c r="CA791">
        <v>12</v>
      </c>
      <c r="CB791" t="s">
        <v>117</v>
      </c>
      <c r="CD791" t="s">
        <v>10941</v>
      </c>
      <c r="CE791" t="s">
        <v>4250</v>
      </c>
      <c r="CF791" t="s">
        <v>4251</v>
      </c>
      <c r="CG791" t="s">
        <v>120</v>
      </c>
      <c r="CH791" t="s">
        <v>121</v>
      </c>
      <c r="CI791" s="6">
        <v>96950</v>
      </c>
      <c r="CJ791" s="10">
        <v>7.98</v>
      </c>
      <c r="CK791" s="10">
        <v>7.98</v>
      </c>
      <c r="CL791" s="10">
        <v>11.97</v>
      </c>
      <c r="CM791" s="10">
        <v>11.97</v>
      </c>
      <c r="CN791" t="s">
        <v>137</v>
      </c>
      <c r="CO791" t="s">
        <v>194</v>
      </c>
      <c r="CP791" t="s">
        <v>138</v>
      </c>
      <c r="CR791" t="s">
        <v>117</v>
      </c>
      <c r="CS791" t="s">
        <v>139</v>
      </c>
      <c r="CT791" t="s">
        <v>140</v>
      </c>
      <c r="CU791" t="s">
        <v>139</v>
      </c>
      <c r="CV791" t="s">
        <v>140</v>
      </c>
      <c r="CW791" t="s">
        <v>139</v>
      </c>
      <c r="CX791" t="s">
        <v>140</v>
      </c>
      <c r="CY791" t="s">
        <v>2770</v>
      </c>
      <c r="CZ791" s="8">
        <v>16702876661</v>
      </c>
      <c r="DA791" t="s">
        <v>2765</v>
      </c>
      <c r="DB791" t="s">
        <v>140</v>
      </c>
      <c r="DC791" t="s">
        <v>139</v>
      </c>
      <c r="DD791" t="s">
        <v>117</v>
      </c>
    </row>
    <row r="792" spans="1:114" ht="15" customHeight="1" x14ac:dyDescent="0.35">
      <c r="A792" t="s">
        <v>6778</v>
      </c>
      <c r="B792" t="s">
        <v>115</v>
      </c>
      <c r="C792" s="1">
        <v>45562</v>
      </c>
      <c r="D792" s="1">
        <v>45616</v>
      </c>
      <c r="E792" t="s">
        <v>211</v>
      </c>
      <c r="G792" t="s">
        <v>117</v>
      </c>
      <c r="H792" t="s">
        <v>117</v>
      </c>
      <c r="I792" t="s">
        <v>117</v>
      </c>
      <c r="J792" t="s">
        <v>6779</v>
      </c>
      <c r="K792" t="s">
        <v>140</v>
      </c>
      <c r="L792" t="s">
        <v>6780</v>
      </c>
      <c r="N792" t="s">
        <v>136</v>
      </c>
      <c r="O792" t="s">
        <v>121</v>
      </c>
      <c r="P792" s="6">
        <v>96950</v>
      </c>
      <c r="Q792" t="s">
        <v>122</v>
      </c>
      <c r="R792" t="s">
        <v>6781</v>
      </c>
      <c r="S792" s="8">
        <v>16702345860</v>
      </c>
      <c r="U792" t="s">
        <v>6782</v>
      </c>
      <c r="V792">
        <v>5241</v>
      </c>
      <c r="W792" t="s">
        <v>124</v>
      </c>
      <c r="Y792" t="s">
        <v>1632</v>
      </c>
      <c r="Z792" t="s">
        <v>4590</v>
      </c>
      <c r="AA792" t="s">
        <v>6783</v>
      </c>
      <c r="AB792" t="s">
        <v>205</v>
      </c>
      <c r="AC792" t="s">
        <v>6780</v>
      </c>
      <c r="AE792" t="s">
        <v>136</v>
      </c>
      <c r="AF792" t="s">
        <v>121</v>
      </c>
      <c r="AG792" s="6">
        <v>96950</v>
      </c>
      <c r="AH792" t="s">
        <v>122</v>
      </c>
      <c r="AI792" t="s">
        <v>6781</v>
      </c>
      <c r="AJ792" s="8">
        <v>16702345860</v>
      </c>
      <c r="AL792" t="s">
        <v>6784</v>
      </c>
      <c r="BE792" t="str">
        <f>"17-3022.00"</f>
        <v>17-3022.00</v>
      </c>
      <c r="BF792" t="s">
        <v>456</v>
      </c>
      <c r="BG792" t="s">
        <v>6785</v>
      </c>
      <c r="BH792" t="s">
        <v>6786</v>
      </c>
      <c r="BI792">
        <v>1</v>
      </c>
      <c r="BK792" s="1">
        <v>45672</v>
      </c>
      <c r="BL792" s="1">
        <v>46036</v>
      </c>
      <c r="BO792">
        <v>35</v>
      </c>
      <c r="BP792">
        <v>0</v>
      </c>
      <c r="BQ792">
        <v>7</v>
      </c>
      <c r="BR792">
        <v>7</v>
      </c>
      <c r="BS792">
        <v>7</v>
      </c>
      <c r="BT792">
        <v>7</v>
      </c>
      <c r="BU792">
        <v>7</v>
      </c>
      <c r="BV792">
        <v>0</v>
      </c>
      <c r="BW792" t="str">
        <f>"9:00 AM"</f>
        <v>9:00 AM</v>
      </c>
      <c r="BX792" t="str">
        <f>"5:00 PM"</f>
        <v>5:00 PM</v>
      </c>
      <c r="BY792" t="s">
        <v>459</v>
      </c>
      <c r="BZ792">
        <v>0</v>
      </c>
      <c r="CA792">
        <v>24</v>
      </c>
      <c r="CB792" t="s">
        <v>117</v>
      </c>
      <c r="CD792" s="2" t="s">
        <v>6787</v>
      </c>
      <c r="CE792" t="s">
        <v>6788</v>
      </c>
      <c r="CF792" t="s">
        <v>6789</v>
      </c>
      <c r="CG792" t="s">
        <v>136</v>
      </c>
      <c r="CH792" t="s">
        <v>121</v>
      </c>
      <c r="CI792" s="6">
        <v>96950</v>
      </c>
      <c r="CJ792" s="10">
        <v>15.75</v>
      </c>
      <c r="CK792" s="10">
        <v>15.75</v>
      </c>
      <c r="CL792" s="10">
        <v>23.63</v>
      </c>
      <c r="CM792" s="10">
        <v>23.63</v>
      </c>
      <c r="CN792" t="s">
        <v>137</v>
      </c>
      <c r="CO792" t="s">
        <v>140</v>
      </c>
      <c r="CP792" t="s">
        <v>138</v>
      </c>
      <c r="CR792" t="s">
        <v>139</v>
      </c>
      <c r="CS792" t="s">
        <v>139</v>
      </c>
      <c r="CT792" t="s">
        <v>139</v>
      </c>
      <c r="CU792" t="s">
        <v>139</v>
      </c>
      <c r="CV792" t="s">
        <v>139</v>
      </c>
      <c r="CW792" t="s">
        <v>139</v>
      </c>
      <c r="CX792" t="s">
        <v>140</v>
      </c>
      <c r="CY792" t="s">
        <v>140</v>
      </c>
      <c r="CZ792" s="8">
        <v>16702345860</v>
      </c>
      <c r="DA792" t="s">
        <v>6784</v>
      </c>
      <c r="DB792" t="s">
        <v>6790</v>
      </c>
      <c r="DC792" t="s">
        <v>139</v>
      </c>
      <c r="DD792" t="s">
        <v>117</v>
      </c>
    </row>
    <row r="793" spans="1:114" ht="15" customHeight="1" x14ac:dyDescent="0.35">
      <c r="A793" t="s">
        <v>7386</v>
      </c>
      <c r="B793" t="s">
        <v>144</v>
      </c>
      <c r="C793" s="1">
        <v>45566</v>
      </c>
      <c r="D793" s="1">
        <v>45616</v>
      </c>
      <c r="E793" t="s">
        <v>116</v>
      </c>
      <c r="F793" s="1">
        <v>45656</v>
      </c>
      <c r="G793" t="s">
        <v>139</v>
      </c>
      <c r="H793" t="s">
        <v>117</v>
      </c>
      <c r="I793" t="s">
        <v>117</v>
      </c>
      <c r="J793" t="s">
        <v>295</v>
      </c>
      <c r="K793" t="s">
        <v>7387</v>
      </c>
      <c r="L793" t="s">
        <v>2834</v>
      </c>
      <c r="N793" t="s">
        <v>136</v>
      </c>
      <c r="O793" t="s">
        <v>121</v>
      </c>
      <c r="P793" s="6">
        <v>96950</v>
      </c>
      <c r="Q793" t="s">
        <v>122</v>
      </c>
      <c r="S793" s="8">
        <v>16702356129</v>
      </c>
      <c r="U793" t="s">
        <v>299</v>
      </c>
      <c r="V793">
        <v>56132</v>
      </c>
      <c r="W793" t="s">
        <v>124</v>
      </c>
      <c r="Y793" t="s">
        <v>300</v>
      </c>
      <c r="Z793" t="s">
        <v>301</v>
      </c>
      <c r="AA793" t="s">
        <v>2835</v>
      </c>
      <c r="AB793" t="s">
        <v>237</v>
      </c>
      <c r="AC793" t="s">
        <v>2834</v>
      </c>
      <c r="AE793" t="s">
        <v>136</v>
      </c>
      <c r="AF793" t="s">
        <v>121</v>
      </c>
      <c r="AG793" s="6">
        <v>96950</v>
      </c>
      <c r="AH793" t="s">
        <v>122</v>
      </c>
      <c r="AJ793" s="8">
        <v>16702356129</v>
      </c>
      <c r="AL793" t="s">
        <v>6970</v>
      </c>
      <c r="BE793" t="str">
        <f>"49-9071.00"</f>
        <v>49-9071.00</v>
      </c>
      <c r="BF793" t="s">
        <v>156</v>
      </c>
      <c r="BG793" t="s">
        <v>2836</v>
      </c>
      <c r="BH793" t="s">
        <v>2837</v>
      </c>
      <c r="BI793">
        <v>5</v>
      </c>
      <c r="BJ793">
        <v>5</v>
      </c>
      <c r="BK793" s="1">
        <v>45658</v>
      </c>
      <c r="BL793" s="1">
        <v>46752</v>
      </c>
      <c r="BM793" s="1">
        <v>45658</v>
      </c>
      <c r="BN793" s="1">
        <v>46752</v>
      </c>
      <c r="BO793">
        <v>35</v>
      </c>
      <c r="BP793">
        <v>0</v>
      </c>
      <c r="BQ793">
        <v>7</v>
      </c>
      <c r="BR793">
        <v>7</v>
      </c>
      <c r="BS793">
        <v>7</v>
      </c>
      <c r="BT793">
        <v>7</v>
      </c>
      <c r="BU793">
        <v>7</v>
      </c>
      <c r="BV793">
        <v>0</v>
      </c>
      <c r="BW793" t="str">
        <f>"8:00 AM"</f>
        <v>8:00 AM</v>
      </c>
      <c r="BX793" t="str">
        <f>"4:00 PM"</f>
        <v>4:00 PM</v>
      </c>
      <c r="BY793" t="s">
        <v>159</v>
      </c>
      <c r="BZ793">
        <v>0</v>
      </c>
      <c r="CA793">
        <v>12</v>
      </c>
      <c r="CB793" t="s">
        <v>117</v>
      </c>
      <c r="CD793" t="s">
        <v>2838</v>
      </c>
      <c r="CE793" t="s">
        <v>2839</v>
      </c>
      <c r="CF793" t="s">
        <v>2840</v>
      </c>
      <c r="CG793" t="s">
        <v>136</v>
      </c>
      <c r="CH793" t="s">
        <v>121</v>
      </c>
      <c r="CI793" s="6">
        <v>96950</v>
      </c>
      <c r="CJ793" s="10">
        <v>9.75</v>
      </c>
      <c r="CK793" s="10">
        <v>9.75</v>
      </c>
      <c r="CL793" s="10">
        <v>14.63</v>
      </c>
      <c r="CM793" s="10">
        <v>14.63</v>
      </c>
      <c r="CN793" t="s">
        <v>137</v>
      </c>
      <c r="CP793" t="s">
        <v>138</v>
      </c>
      <c r="CR793" t="s">
        <v>117</v>
      </c>
      <c r="CS793" t="s">
        <v>139</v>
      </c>
      <c r="CT793" t="s">
        <v>140</v>
      </c>
      <c r="CU793" t="s">
        <v>139</v>
      </c>
      <c r="CV793" t="s">
        <v>140</v>
      </c>
      <c r="CW793" t="s">
        <v>139</v>
      </c>
      <c r="CX793" t="s">
        <v>140</v>
      </c>
      <c r="CY793" t="s">
        <v>2696</v>
      </c>
      <c r="CZ793" s="8">
        <v>16702356129</v>
      </c>
      <c r="DA793" t="s">
        <v>303</v>
      </c>
      <c r="DB793" t="s">
        <v>309</v>
      </c>
      <c r="DC793" t="s">
        <v>139</v>
      </c>
      <c r="DD793" t="s">
        <v>117</v>
      </c>
    </row>
    <row r="794" spans="1:114" ht="15" customHeight="1" x14ac:dyDescent="0.35">
      <c r="A794" t="s">
        <v>15690</v>
      </c>
      <c r="B794" t="s">
        <v>144</v>
      </c>
      <c r="C794" s="1">
        <v>45573</v>
      </c>
      <c r="D794" s="1">
        <v>45616</v>
      </c>
      <c r="E794" t="s">
        <v>211</v>
      </c>
      <c r="G794" t="s">
        <v>117</v>
      </c>
      <c r="H794" t="s">
        <v>117</v>
      </c>
      <c r="I794" t="s">
        <v>117</v>
      </c>
      <c r="J794" t="s">
        <v>11689</v>
      </c>
      <c r="K794" t="s">
        <v>12989</v>
      </c>
      <c r="L794" t="s">
        <v>11691</v>
      </c>
      <c r="M794" t="s">
        <v>15691</v>
      </c>
      <c r="N794" t="s">
        <v>120</v>
      </c>
      <c r="O794" t="s">
        <v>121</v>
      </c>
      <c r="P794" s="6">
        <v>96950</v>
      </c>
      <c r="Q794" t="s">
        <v>122</v>
      </c>
      <c r="R794" t="s">
        <v>140</v>
      </c>
      <c r="S794" s="8">
        <v>16702872348</v>
      </c>
      <c r="U794" t="s">
        <v>11693</v>
      </c>
      <c r="V794">
        <v>561612</v>
      </c>
      <c r="W794" t="s">
        <v>124</v>
      </c>
      <c r="Y794" t="s">
        <v>2079</v>
      </c>
      <c r="Z794" t="s">
        <v>11694</v>
      </c>
      <c r="AA794" t="s">
        <v>11695</v>
      </c>
      <c r="AB794" t="s">
        <v>3594</v>
      </c>
      <c r="AC794" t="s">
        <v>11691</v>
      </c>
      <c r="AD794" t="s">
        <v>15691</v>
      </c>
      <c r="AE794" t="s">
        <v>120</v>
      </c>
      <c r="AF794" t="s">
        <v>121</v>
      </c>
      <c r="AG794" s="6">
        <v>96950</v>
      </c>
      <c r="AH794" t="s">
        <v>122</v>
      </c>
      <c r="AJ794" s="8">
        <v>16702872348</v>
      </c>
      <c r="AL794" t="s">
        <v>11696</v>
      </c>
      <c r="BE794" t="str">
        <f>"33-9032.00"</f>
        <v>33-9032.00</v>
      </c>
      <c r="BF794" t="s">
        <v>1777</v>
      </c>
      <c r="BG794" t="s">
        <v>12990</v>
      </c>
      <c r="BH794" t="s">
        <v>7902</v>
      </c>
      <c r="BI794">
        <v>3</v>
      </c>
      <c r="BJ794">
        <v>3</v>
      </c>
      <c r="BK794" s="1">
        <v>45689</v>
      </c>
      <c r="BL794" s="1">
        <v>46053</v>
      </c>
      <c r="BM794" s="1">
        <v>45689</v>
      </c>
      <c r="BN794" s="1">
        <v>46053</v>
      </c>
      <c r="BO794">
        <v>40</v>
      </c>
      <c r="BP794">
        <v>0</v>
      </c>
      <c r="BQ794">
        <v>8</v>
      </c>
      <c r="BR794">
        <v>8</v>
      </c>
      <c r="BS794">
        <v>8</v>
      </c>
      <c r="BT794">
        <v>8</v>
      </c>
      <c r="BU794">
        <v>8</v>
      </c>
      <c r="BV794">
        <v>0</v>
      </c>
      <c r="BW794" t="str">
        <f>"8:00 AM"</f>
        <v>8:00 AM</v>
      </c>
      <c r="BX794" t="str">
        <f>"5:00 PM"</f>
        <v>5:00 PM</v>
      </c>
      <c r="BY794" t="s">
        <v>159</v>
      </c>
      <c r="BZ794">
        <v>0</v>
      </c>
      <c r="CA794">
        <v>6</v>
      </c>
      <c r="CB794" t="s">
        <v>117</v>
      </c>
      <c r="CD794" t="s">
        <v>15692</v>
      </c>
      <c r="CE794" t="s">
        <v>11692</v>
      </c>
      <c r="CF794" t="s">
        <v>11691</v>
      </c>
      <c r="CG794" t="s">
        <v>120</v>
      </c>
      <c r="CH794" t="s">
        <v>121</v>
      </c>
      <c r="CI794" s="6">
        <v>96950</v>
      </c>
      <c r="CJ794" s="10">
        <v>8.15</v>
      </c>
      <c r="CK794" s="10">
        <v>8.15</v>
      </c>
      <c r="CL794" s="10">
        <v>12.22</v>
      </c>
      <c r="CM794" s="10">
        <v>12.22</v>
      </c>
      <c r="CN794" t="s">
        <v>137</v>
      </c>
      <c r="CO794" t="s">
        <v>162</v>
      </c>
      <c r="CP794" t="s">
        <v>138</v>
      </c>
      <c r="CR794" t="s">
        <v>117</v>
      </c>
      <c r="CS794" t="s">
        <v>139</v>
      </c>
      <c r="CT794" t="s">
        <v>140</v>
      </c>
      <c r="CU794" t="s">
        <v>139</v>
      </c>
      <c r="CV794" t="s">
        <v>140</v>
      </c>
      <c r="CW794" t="s">
        <v>139</v>
      </c>
      <c r="CX794" t="s">
        <v>140</v>
      </c>
      <c r="CY794" t="s">
        <v>12992</v>
      </c>
      <c r="CZ794" s="8">
        <v>16702872348</v>
      </c>
      <c r="DA794" t="s">
        <v>11696</v>
      </c>
      <c r="DB794" t="s">
        <v>309</v>
      </c>
      <c r="DC794" t="s">
        <v>139</v>
      </c>
      <c r="DD794" t="s">
        <v>117</v>
      </c>
    </row>
    <row r="795" spans="1:114" ht="15" customHeight="1" x14ac:dyDescent="0.35">
      <c r="A795" t="s">
        <v>7281</v>
      </c>
      <c r="B795" t="s">
        <v>144</v>
      </c>
      <c r="C795" s="1">
        <v>45574</v>
      </c>
      <c r="D795" s="1">
        <v>45616</v>
      </c>
      <c r="E795" t="s">
        <v>211</v>
      </c>
      <c r="G795" t="s">
        <v>117</v>
      </c>
      <c r="H795" t="s">
        <v>117</v>
      </c>
      <c r="I795" t="s">
        <v>117</v>
      </c>
      <c r="J795" t="s">
        <v>625</v>
      </c>
      <c r="L795" t="s">
        <v>633</v>
      </c>
      <c r="M795" t="s">
        <v>634</v>
      </c>
      <c r="N795" t="s">
        <v>136</v>
      </c>
      <c r="O795" t="s">
        <v>121</v>
      </c>
      <c r="P795" s="6">
        <v>96950</v>
      </c>
      <c r="Q795" t="s">
        <v>122</v>
      </c>
      <c r="S795" s="8">
        <v>16702368202</v>
      </c>
      <c r="T795">
        <v>3554</v>
      </c>
      <c r="U795" t="s">
        <v>628</v>
      </c>
      <c r="V795">
        <v>62211</v>
      </c>
      <c r="W795" t="s">
        <v>124</v>
      </c>
      <c r="Y795" t="s">
        <v>629</v>
      </c>
      <c r="Z795" t="s">
        <v>630</v>
      </c>
      <c r="AA795" t="s">
        <v>631</v>
      </c>
      <c r="AB795" t="s">
        <v>632</v>
      </c>
      <c r="AC795" t="s">
        <v>633</v>
      </c>
      <c r="AD795" t="s">
        <v>634</v>
      </c>
      <c r="AE795" t="s">
        <v>136</v>
      </c>
      <c r="AF795" t="s">
        <v>121</v>
      </c>
      <c r="AG795" s="6">
        <v>96950</v>
      </c>
      <c r="AH795" t="s">
        <v>122</v>
      </c>
      <c r="AJ795" s="8">
        <v>16702368202</v>
      </c>
      <c r="AK795">
        <v>3554</v>
      </c>
      <c r="AL795" t="s">
        <v>635</v>
      </c>
      <c r="BE795" t="str">
        <f>"29-1141.00"</f>
        <v>29-1141.00</v>
      </c>
      <c r="BF795" t="s">
        <v>1534</v>
      </c>
      <c r="BG795" t="s">
        <v>1535</v>
      </c>
      <c r="BH795" t="s">
        <v>1534</v>
      </c>
      <c r="BI795">
        <v>40</v>
      </c>
      <c r="BJ795">
        <v>40</v>
      </c>
      <c r="BK795" s="1">
        <v>45689</v>
      </c>
      <c r="BL795" s="1">
        <v>46053</v>
      </c>
      <c r="BM795" s="1">
        <v>45689</v>
      </c>
      <c r="BN795" s="1">
        <v>46053</v>
      </c>
      <c r="BO795">
        <v>40</v>
      </c>
      <c r="BP795">
        <v>12</v>
      </c>
      <c r="BQ795">
        <v>12</v>
      </c>
      <c r="BR795">
        <v>12</v>
      </c>
      <c r="BS795">
        <v>4</v>
      </c>
      <c r="BT795">
        <v>0</v>
      </c>
      <c r="BU795">
        <v>0</v>
      </c>
      <c r="BV795">
        <v>0</v>
      </c>
      <c r="BW795" t="str">
        <f>"7:30 AM"</f>
        <v>7:30 AM</v>
      </c>
      <c r="BX795" t="str">
        <f>"7:30 PM"</f>
        <v>7:30 PM</v>
      </c>
      <c r="BY795" t="s">
        <v>459</v>
      </c>
      <c r="BZ795">
        <v>0</v>
      </c>
      <c r="CA795">
        <v>0</v>
      </c>
      <c r="CB795" t="s">
        <v>117</v>
      </c>
      <c r="CD795" s="2" t="s">
        <v>7191</v>
      </c>
      <c r="CE795" t="s">
        <v>633</v>
      </c>
      <c r="CF795" t="s">
        <v>634</v>
      </c>
      <c r="CG795" t="s">
        <v>136</v>
      </c>
      <c r="CH795" t="s">
        <v>121</v>
      </c>
      <c r="CI795" s="6">
        <v>96950</v>
      </c>
      <c r="CJ795" s="10">
        <v>22.22</v>
      </c>
      <c r="CK795" s="10">
        <v>32.9</v>
      </c>
      <c r="CN795" t="s">
        <v>137</v>
      </c>
      <c r="CO795" t="s">
        <v>4088</v>
      </c>
      <c r="CP795" t="s">
        <v>138</v>
      </c>
      <c r="CR795" t="s">
        <v>139</v>
      </c>
      <c r="CS795" t="s">
        <v>139</v>
      </c>
      <c r="CT795" t="s">
        <v>140</v>
      </c>
      <c r="CU795" t="s">
        <v>140</v>
      </c>
      <c r="CV795" t="s">
        <v>140</v>
      </c>
      <c r="CW795" t="s">
        <v>139</v>
      </c>
      <c r="CX795" t="s">
        <v>140</v>
      </c>
      <c r="CY795" t="s">
        <v>4089</v>
      </c>
      <c r="CZ795" s="8">
        <v>16702368202</v>
      </c>
      <c r="DA795" t="s">
        <v>642</v>
      </c>
      <c r="DB795" t="s">
        <v>3383</v>
      </c>
      <c r="DC795" t="s">
        <v>139</v>
      </c>
      <c r="DD795" t="s">
        <v>117</v>
      </c>
      <c r="DE795" t="s">
        <v>1540</v>
      </c>
      <c r="DF795" t="s">
        <v>1541</v>
      </c>
      <c r="DG795" t="s">
        <v>3744</v>
      </c>
      <c r="DH795" t="s">
        <v>628</v>
      </c>
      <c r="DI795" t="s">
        <v>625</v>
      </c>
      <c r="DJ795" t="s">
        <v>1542</v>
      </c>
    </row>
    <row r="796" spans="1:114" ht="15" customHeight="1" x14ac:dyDescent="0.35">
      <c r="A796" t="s">
        <v>11487</v>
      </c>
      <c r="B796" t="s">
        <v>166</v>
      </c>
      <c r="C796" s="1">
        <v>45575</v>
      </c>
      <c r="D796" s="1">
        <v>45616</v>
      </c>
      <c r="E796" t="s">
        <v>211</v>
      </c>
      <c r="G796" t="s">
        <v>139</v>
      </c>
      <c r="H796" t="s">
        <v>117</v>
      </c>
      <c r="I796" t="s">
        <v>117</v>
      </c>
      <c r="J796" t="s">
        <v>11488</v>
      </c>
      <c r="L796" t="s">
        <v>2916</v>
      </c>
      <c r="N796" t="s">
        <v>551</v>
      </c>
      <c r="O796" t="s">
        <v>121</v>
      </c>
      <c r="P796" s="6">
        <v>96952</v>
      </c>
      <c r="Q796" t="s">
        <v>122</v>
      </c>
      <c r="S796" s="8">
        <v>16704330422</v>
      </c>
      <c r="U796" t="s">
        <v>4480</v>
      </c>
      <c r="V796">
        <v>236220</v>
      </c>
      <c r="W796" t="s">
        <v>124</v>
      </c>
      <c r="Y796" t="s">
        <v>2913</v>
      </c>
      <c r="Z796" t="s">
        <v>2914</v>
      </c>
      <c r="AA796" t="s">
        <v>2915</v>
      </c>
      <c r="AB796" t="s">
        <v>128</v>
      </c>
      <c r="AC796" t="s">
        <v>2916</v>
      </c>
      <c r="AE796" t="s">
        <v>551</v>
      </c>
      <c r="AF796" t="s">
        <v>121</v>
      </c>
      <c r="AG796" s="6">
        <v>96952</v>
      </c>
      <c r="AH796" t="s">
        <v>122</v>
      </c>
      <c r="AJ796" s="8">
        <v>16704330422</v>
      </c>
      <c r="AL796" t="s">
        <v>2917</v>
      </c>
      <c r="BE796" t="str">
        <f>"49-9071.00"</f>
        <v>49-9071.00</v>
      </c>
      <c r="BF796" t="s">
        <v>156</v>
      </c>
      <c r="BG796" t="s">
        <v>11489</v>
      </c>
      <c r="BH796" t="s">
        <v>156</v>
      </c>
      <c r="BI796">
        <v>2</v>
      </c>
      <c r="BK796" s="1">
        <v>45689</v>
      </c>
      <c r="BL796" s="1">
        <v>46783</v>
      </c>
      <c r="BO796">
        <v>40</v>
      </c>
      <c r="BP796">
        <v>0</v>
      </c>
      <c r="BQ796">
        <v>8</v>
      </c>
      <c r="BR796">
        <v>8</v>
      </c>
      <c r="BS796">
        <v>8</v>
      </c>
      <c r="BT796">
        <v>8</v>
      </c>
      <c r="BU796">
        <v>8</v>
      </c>
      <c r="BV796">
        <v>0</v>
      </c>
      <c r="BW796" t="str">
        <f>"7:30 AM"</f>
        <v>7:30 AM</v>
      </c>
      <c r="BX796" t="str">
        <f>"4:30 PM"</f>
        <v>4:30 PM</v>
      </c>
      <c r="BY796" t="s">
        <v>133</v>
      </c>
      <c r="BZ796">
        <v>0</v>
      </c>
      <c r="CA796">
        <v>12</v>
      </c>
      <c r="CB796" t="s">
        <v>117</v>
      </c>
      <c r="CD796" t="s">
        <v>11490</v>
      </c>
      <c r="CE796" t="s">
        <v>2916</v>
      </c>
      <c r="CG796" t="s">
        <v>551</v>
      </c>
      <c r="CH796" t="s">
        <v>121</v>
      </c>
      <c r="CI796" s="6">
        <v>96952</v>
      </c>
      <c r="CJ796" s="10">
        <v>10</v>
      </c>
      <c r="CK796" s="10">
        <v>13</v>
      </c>
      <c r="CL796" s="10">
        <v>15</v>
      </c>
      <c r="CM796" s="10">
        <v>19.5</v>
      </c>
      <c r="CN796" t="s">
        <v>137</v>
      </c>
      <c r="CO796" t="s">
        <v>3197</v>
      </c>
      <c r="CP796" t="s">
        <v>138</v>
      </c>
      <c r="CR796" t="s">
        <v>117</v>
      </c>
      <c r="CS796" t="s">
        <v>139</v>
      </c>
      <c r="CT796" t="s">
        <v>139</v>
      </c>
      <c r="CU796" t="s">
        <v>139</v>
      </c>
      <c r="CV796" t="s">
        <v>140</v>
      </c>
      <c r="CW796" t="s">
        <v>139</v>
      </c>
      <c r="CX796" t="s">
        <v>139</v>
      </c>
      <c r="CY796" t="s">
        <v>3616</v>
      </c>
      <c r="CZ796" s="8">
        <v>16704330422</v>
      </c>
      <c r="DA796" t="s">
        <v>2917</v>
      </c>
      <c r="DB796" t="s">
        <v>140</v>
      </c>
      <c r="DC796" t="s">
        <v>139</v>
      </c>
      <c r="DD796" t="s">
        <v>117</v>
      </c>
    </row>
    <row r="797" spans="1:114" ht="15" customHeight="1" x14ac:dyDescent="0.35">
      <c r="A797" t="s">
        <v>9397</v>
      </c>
      <c r="B797" t="s">
        <v>166</v>
      </c>
      <c r="C797" s="1">
        <v>45588</v>
      </c>
      <c r="D797" s="1">
        <v>45616</v>
      </c>
      <c r="E797" t="s">
        <v>211</v>
      </c>
      <c r="G797" t="s">
        <v>117</v>
      </c>
      <c r="H797" t="s">
        <v>117</v>
      </c>
      <c r="I797" t="s">
        <v>117</v>
      </c>
      <c r="J797" t="s">
        <v>3930</v>
      </c>
      <c r="K797" t="s">
        <v>3931</v>
      </c>
      <c r="L797" t="s">
        <v>253</v>
      </c>
      <c r="N797" t="s">
        <v>248</v>
      </c>
      <c r="O797" t="s">
        <v>121</v>
      </c>
      <c r="P797" s="6">
        <v>96951</v>
      </c>
      <c r="Q797" t="s">
        <v>122</v>
      </c>
      <c r="S797" s="8">
        <v>16705320350</v>
      </c>
      <c r="U797" t="s">
        <v>3932</v>
      </c>
      <c r="V797">
        <v>487210</v>
      </c>
      <c r="W797" t="s">
        <v>124</v>
      </c>
      <c r="Y797" t="s">
        <v>250</v>
      </c>
      <c r="Z797" t="s">
        <v>251</v>
      </c>
      <c r="AA797" t="s">
        <v>252</v>
      </c>
      <c r="AB797" t="s">
        <v>524</v>
      </c>
      <c r="AC797" t="s">
        <v>253</v>
      </c>
      <c r="AE797" t="s">
        <v>222</v>
      </c>
      <c r="AF797" t="s">
        <v>121</v>
      </c>
      <c r="AG797" s="6">
        <v>96951</v>
      </c>
      <c r="AH797" t="s">
        <v>122</v>
      </c>
      <c r="AJ797" s="8">
        <v>16705320350</v>
      </c>
      <c r="AL797" t="s">
        <v>3933</v>
      </c>
      <c r="BE797" t="str">
        <f>"49-3031.00"</f>
        <v>49-3031.00</v>
      </c>
      <c r="BF797" t="s">
        <v>2414</v>
      </c>
      <c r="BG797" t="s">
        <v>9398</v>
      </c>
      <c r="BH797" t="s">
        <v>9399</v>
      </c>
      <c r="BI797">
        <v>1</v>
      </c>
      <c r="BK797" s="1">
        <v>45658</v>
      </c>
      <c r="BL797" s="1">
        <v>46022</v>
      </c>
      <c r="BO797">
        <v>40</v>
      </c>
      <c r="BP797">
        <v>0</v>
      </c>
      <c r="BQ797">
        <v>7</v>
      </c>
      <c r="BR797">
        <v>7</v>
      </c>
      <c r="BS797">
        <v>7</v>
      </c>
      <c r="BT797">
        <v>7</v>
      </c>
      <c r="BU797">
        <v>7</v>
      </c>
      <c r="BV797">
        <v>5</v>
      </c>
      <c r="BW797" t="str">
        <f>"8:00 AM"</f>
        <v>8:00 AM</v>
      </c>
      <c r="BX797" t="str">
        <f>"4:00 PM"</f>
        <v>4:00 PM</v>
      </c>
      <c r="BY797" t="s">
        <v>588</v>
      </c>
      <c r="BZ797">
        <v>0</v>
      </c>
      <c r="CA797">
        <v>12</v>
      </c>
      <c r="CB797" t="s">
        <v>117</v>
      </c>
      <c r="CD797" t="s">
        <v>9400</v>
      </c>
      <c r="CE797" t="s">
        <v>5619</v>
      </c>
      <c r="CG797" t="s">
        <v>248</v>
      </c>
      <c r="CH797" t="s">
        <v>121</v>
      </c>
      <c r="CI797" s="6">
        <v>96951</v>
      </c>
      <c r="CJ797" s="10">
        <v>11.85</v>
      </c>
      <c r="CK797" s="10">
        <v>11.85</v>
      </c>
      <c r="CL797" s="10">
        <v>17.78</v>
      </c>
      <c r="CM797" s="10">
        <v>17.78</v>
      </c>
      <c r="CN797" t="s">
        <v>137</v>
      </c>
      <c r="CO797" t="s">
        <v>140</v>
      </c>
      <c r="CP797" t="s">
        <v>138</v>
      </c>
      <c r="CR797" t="s">
        <v>117</v>
      </c>
      <c r="CS797" t="s">
        <v>139</v>
      </c>
      <c r="CT797" t="s">
        <v>139</v>
      </c>
      <c r="CU797" t="s">
        <v>139</v>
      </c>
      <c r="CV797" t="s">
        <v>140</v>
      </c>
      <c r="CW797" t="s">
        <v>139</v>
      </c>
      <c r="CX797" t="s">
        <v>140</v>
      </c>
      <c r="CY797" t="s">
        <v>539</v>
      </c>
      <c r="CZ797" s="8">
        <v>16705320350</v>
      </c>
      <c r="DA797" t="s">
        <v>3933</v>
      </c>
      <c r="DB797" t="s">
        <v>140</v>
      </c>
      <c r="DC797" t="s">
        <v>139</v>
      </c>
      <c r="DD797" t="s">
        <v>117</v>
      </c>
    </row>
    <row r="798" spans="1:114" ht="15" customHeight="1" x14ac:dyDescent="0.35">
      <c r="A798" t="s">
        <v>9532</v>
      </c>
      <c r="B798" t="s">
        <v>166</v>
      </c>
      <c r="C798" s="1">
        <v>45599</v>
      </c>
      <c r="D798" s="1">
        <v>45616</v>
      </c>
      <c r="E798" t="s">
        <v>211</v>
      </c>
      <c r="G798" t="s">
        <v>117</v>
      </c>
      <c r="H798" t="s">
        <v>117</v>
      </c>
      <c r="I798" t="s">
        <v>117</v>
      </c>
      <c r="J798" t="s">
        <v>3537</v>
      </c>
      <c r="L798" t="s">
        <v>825</v>
      </c>
      <c r="N798" t="s">
        <v>136</v>
      </c>
      <c r="O798" t="s">
        <v>121</v>
      </c>
      <c r="P798" s="6">
        <v>96950</v>
      </c>
      <c r="Q798" t="s">
        <v>122</v>
      </c>
      <c r="S798" s="8">
        <v>16702335504</v>
      </c>
      <c r="T798">
        <v>0</v>
      </c>
      <c r="U798" t="s">
        <v>826</v>
      </c>
      <c r="V798">
        <v>561320</v>
      </c>
      <c r="W798" t="s">
        <v>124</v>
      </c>
      <c r="Y798" t="s">
        <v>827</v>
      </c>
      <c r="Z798" t="s">
        <v>828</v>
      </c>
      <c r="AA798" t="s">
        <v>829</v>
      </c>
      <c r="AB798" t="s">
        <v>205</v>
      </c>
      <c r="AC798" t="s">
        <v>825</v>
      </c>
      <c r="AE798" t="s">
        <v>136</v>
      </c>
      <c r="AF798" t="s">
        <v>121</v>
      </c>
      <c r="AG798" s="6">
        <v>96950</v>
      </c>
      <c r="AH798" t="s">
        <v>122</v>
      </c>
      <c r="AJ798" s="8">
        <v>16702335504</v>
      </c>
      <c r="AK798">
        <v>0</v>
      </c>
      <c r="AL798" t="s">
        <v>831</v>
      </c>
      <c r="BE798" t="str">
        <f>"45-2092.00"</f>
        <v>45-2092.00</v>
      </c>
      <c r="BF798" t="s">
        <v>1014</v>
      </c>
      <c r="BG798" t="s">
        <v>3538</v>
      </c>
      <c r="BH798" t="s">
        <v>3539</v>
      </c>
      <c r="BI798">
        <v>2</v>
      </c>
      <c r="BK798" s="1">
        <v>45689</v>
      </c>
      <c r="BL798" s="1">
        <v>46053</v>
      </c>
      <c r="BO798">
        <v>35</v>
      </c>
      <c r="BP798">
        <v>0</v>
      </c>
      <c r="BQ798">
        <v>7</v>
      </c>
      <c r="BR798">
        <v>7</v>
      </c>
      <c r="BS798">
        <v>7</v>
      </c>
      <c r="BT798">
        <v>7</v>
      </c>
      <c r="BU798">
        <v>7</v>
      </c>
      <c r="BV798">
        <v>0</v>
      </c>
      <c r="BW798" t="str">
        <f>"7:00 AM"</f>
        <v>7:00 AM</v>
      </c>
      <c r="BX798" t="str">
        <f>"3:00 PM"</f>
        <v>3:00 PM</v>
      </c>
      <c r="BY798" t="s">
        <v>159</v>
      </c>
      <c r="BZ798">
        <v>0</v>
      </c>
      <c r="CA798">
        <v>6</v>
      </c>
      <c r="CB798" t="s">
        <v>117</v>
      </c>
      <c r="CD798" t="s">
        <v>9533</v>
      </c>
      <c r="CE798" t="s">
        <v>3541</v>
      </c>
      <c r="CF798" t="s">
        <v>1980</v>
      </c>
      <c r="CG798" t="s">
        <v>136</v>
      </c>
      <c r="CH798" t="s">
        <v>121</v>
      </c>
      <c r="CI798" s="6">
        <v>96950</v>
      </c>
      <c r="CJ798" s="10">
        <v>11.91</v>
      </c>
      <c r="CK798" s="10">
        <v>11.91</v>
      </c>
      <c r="CL798" s="10">
        <v>23.82</v>
      </c>
      <c r="CM798" s="10">
        <v>23.82</v>
      </c>
      <c r="CN798" t="s">
        <v>137</v>
      </c>
      <c r="CO798" t="s">
        <v>133</v>
      </c>
      <c r="CP798" t="s">
        <v>138</v>
      </c>
      <c r="CR798" t="s">
        <v>117</v>
      </c>
      <c r="CS798" t="s">
        <v>139</v>
      </c>
      <c r="CT798" t="s">
        <v>140</v>
      </c>
      <c r="CU798" t="s">
        <v>139</v>
      </c>
      <c r="CV798" t="s">
        <v>140</v>
      </c>
      <c r="CW798" t="s">
        <v>139</v>
      </c>
      <c r="CX798" t="s">
        <v>140</v>
      </c>
      <c r="CY798" s="2" t="s">
        <v>9534</v>
      </c>
      <c r="CZ798" s="8">
        <v>16702335504</v>
      </c>
      <c r="DA798" t="s">
        <v>831</v>
      </c>
      <c r="DB798" t="s">
        <v>514</v>
      </c>
      <c r="DC798" t="s">
        <v>139</v>
      </c>
      <c r="DD798" t="s">
        <v>117</v>
      </c>
    </row>
    <row r="799" spans="1:114" ht="15" customHeight="1" x14ac:dyDescent="0.35">
      <c r="A799" t="s">
        <v>14668</v>
      </c>
      <c r="B799" t="s">
        <v>166</v>
      </c>
      <c r="C799" s="1">
        <v>45535</v>
      </c>
      <c r="D799" s="1">
        <v>45617</v>
      </c>
      <c r="E799" t="s">
        <v>116</v>
      </c>
      <c r="F799" s="1">
        <v>45595</v>
      </c>
      <c r="G799" t="s">
        <v>117</v>
      </c>
      <c r="H799" t="s">
        <v>117</v>
      </c>
      <c r="I799" t="s">
        <v>117</v>
      </c>
      <c r="J799" t="s">
        <v>14669</v>
      </c>
      <c r="K799" t="s">
        <v>14670</v>
      </c>
      <c r="L799" t="s">
        <v>14671</v>
      </c>
      <c r="N799" t="s">
        <v>136</v>
      </c>
      <c r="O799" t="s">
        <v>121</v>
      </c>
      <c r="P799" s="6">
        <v>96950</v>
      </c>
      <c r="Q799" t="s">
        <v>122</v>
      </c>
      <c r="S799" s="8">
        <v>16702338066</v>
      </c>
      <c r="U799" t="s">
        <v>14672</v>
      </c>
      <c r="V799">
        <v>531110</v>
      </c>
      <c r="W799" t="s">
        <v>124</v>
      </c>
      <c r="Y799" t="s">
        <v>14673</v>
      </c>
      <c r="Z799" t="s">
        <v>14674</v>
      </c>
      <c r="AA799" t="s">
        <v>12429</v>
      </c>
      <c r="AB799" t="s">
        <v>1160</v>
      </c>
      <c r="AC799" t="s">
        <v>14675</v>
      </c>
      <c r="AE799" t="s">
        <v>136</v>
      </c>
      <c r="AF799" t="s">
        <v>121</v>
      </c>
      <c r="AG799" s="6">
        <v>96950</v>
      </c>
      <c r="AH799" t="s">
        <v>122</v>
      </c>
      <c r="AJ799" s="8">
        <v>16702338066</v>
      </c>
      <c r="AL799" t="s">
        <v>14676</v>
      </c>
      <c r="AM799" t="s">
        <v>600</v>
      </c>
      <c r="AN799" t="s">
        <v>3002</v>
      </c>
      <c r="AO799" t="s">
        <v>3003</v>
      </c>
      <c r="AQ799" t="s">
        <v>3004</v>
      </c>
      <c r="AS799" t="s">
        <v>136</v>
      </c>
      <c r="AT799" t="s">
        <v>121</v>
      </c>
      <c r="AU799" s="6">
        <v>96950</v>
      </c>
      <c r="AV799" t="s">
        <v>122</v>
      </c>
      <c r="AX799" s="8">
        <v>16702875139</v>
      </c>
      <c r="AZ799" t="s">
        <v>3005</v>
      </c>
      <c r="BA799" t="s">
        <v>3006</v>
      </c>
      <c r="BB799" t="s">
        <v>3007</v>
      </c>
      <c r="BE799" t="str">
        <f>"11-9141.00"</f>
        <v>11-9141.00</v>
      </c>
      <c r="BF799" t="s">
        <v>14677</v>
      </c>
      <c r="BG799" t="s">
        <v>14678</v>
      </c>
      <c r="BH799" t="s">
        <v>1656</v>
      </c>
      <c r="BI799">
        <v>1</v>
      </c>
      <c r="BK799" s="1">
        <v>45597</v>
      </c>
      <c r="BL799" s="1">
        <v>45961</v>
      </c>
      <c r="BO799">
        <v>35</v>
      </c>
      <c r="BP799">
        <v>5</v>
      </c>
      <c r="BQ799">
        <v>5</v>
      </c>
      <c r="BR799">
        <v>5</v>
      </c>
      <c r="BS799">
        <v>5</v>
      </c>
      <c r="BT799">
        <v>5</v>
      </c>
      <c r="BU799">
        <v>5</v>
      </c>
      <c r="BV799">
        <v>5</v>
      </c>
      <c r="BW799" t="str">
        <f>"8:00 AM"</f>
        <v>8:00 AM</v>
      </c>
      <c r="BX799" t="str">
        <f>"1:00 PM"</f>
        <v>1:00 PM</v>
      </c>
      <c r="BY799" t="s">
        <v>159</v>
      </c>
      <c r="BZ799">
        <v>0</v>
      </c>
      <c r="CA799">
        <v>24</v>
      </c>
      <c r="CB799" t="s">
        <v>117</v>
      </c>
      <c r="CD799" t="s">
        <v>14679</v>
      </c>
      <c r="CE799" t="s">
        <v>14680</v>
      </c>
      <c r="CG799" t="s">
        <v>136</v>
      </c>
      <c r="CH799" t="s">
        <v>121</v>
      </c>
      <c r="CI799" s="6">
        <v>96950</v>
      </c>
      <c r="CJ799" s="10">
        <v>23.95</v>
      </c>
      <c r="CK799" s="10">
        <v>23.95</v>
      </c>
      <c r="CL799" s="10">
        <v>35.93</v>
      </c>
      <c r="CM799" s="10">
        <v>35.93</v>
      </c>
      <c r="CN799" t="s">
        <v>137</v>
      </c>
      <c r="CO799" t="s">
        <v>140</v>
      </c>
      <c r="CP799" t="s">
        <v>138</v>
      </c>
      <c r="CR799" t="s">
        <v>117</v>
      </c>
      <c r="CS799" t="s">
        <v>139</v>
      </c>
      <c r="CT799" t="s">
        <v>140</v>
      </c>
      <c r="CU799" t="s">
        <v>139</v>
      </c>
      <c r="CV799" t="s">
        <v>140</v>
      </c>
      <c r="CW799" t="s">
        <v>139</v>
      </c>
      <c r="CX799" t="s">
        <v>140</v>
      </c>
      <c r="CY799" t="s">
        <v>3011</v>
      </c>
      <c r="CZ799" s="8">
        <v>16702338066</v>
      </c>
      <c r="DA799" t="s">
        <v>14676</v>
      </c>
      <c r="DB799" t="s">
        <v>140</v>
      </c>
      <c r="DC799" t="s">
        <v>139</v>
      </c>
      <c r="DD799" t="s">
        <v>117</v>
      </c>
      <c r="DE799" t="s">
        <v>3002</v>
      </c>
      <c r="DF799" t="s">
        <v>3003</v>
      </c>
      <c r="DH799" t="s">
        <v>3007</v>
      </c>
      <c r="DI799" t="s">
        <v>3006</v>
      </c>
      <c r="DJ799" t="s">
        <v>3005</v>
      </c>
    </row>
    <row r="800" spans="1:114" ht="15" customHeight="1" x14ac:dyDescent="0.35">
      <c r="A800" t="s">
        <v>14798</v>
      </c>
      <c r="B800" t="s">
        <v>144</v>
      </c>
      <c r="C800" s="1">
        <v>45538</v>
      </c>
      <c r="D800" s="1">
        <v>45617</v>
      </c>
      <c r="E800" t="s">
        <v>211</v>
      </c>
      <c r="G800" t="s">
        <v>117</v>
      </c>
      <c r="H800" t="s">
        <v>117</v>
      </c>
      <c r="I800" t="s">
        <v>117</v>
      </c>
      <c r="J800" t="s">
        <v>3006</v>
      </c>
      <c r="K800" t="s">
        <v>14799</v>
      </c>
      <c r="L800" t="s">
        <v>3004</v>
      </c>
      <c r="N800" t="s">
        <v>136</v>
      </c>
      <c r="O800" t="s">
        <v>121</v>
      </c>
      <c r="P800" s="6">
        <v>96950</v>
      </c>
      <c r="Q800" t="s">
        <v>122</v>
      </c>
      <c r="S800" s="8">
        <v>16702875139</v>
      </c>
      <c r="U800" t="s">
        <v>3007</v>
      </c>
      <c r="V800">
        <v>812112</v>
      </c>
      <c r="W800" t="s">
        <v>124</v>
      </c>
      <c r="Y800" t="s">
        <v>3002</v>
      </c>
      <c r="Z800" t="s">
        <v>3003</v>
      </c>
      <c r="AB800" t="s">
        <v>205</v>
      </c>
      <c r="AC800" t="s">
        <v>3004</v>
      </c>
      <c r="AE800" t="s">
        <v>136</v>
      </c>
      <c r="AF800" t="s">
        <v>121</v>
      </c>
      <c r="AG800" s="6">
        <v>96950</v>
      </c>
      <c r="AH800" t="s">
        <v>122</v>
      </c>
      <c r="AJ800" s="8">
        <v>16702875139</v>
      </c>
      <c r="AL800" t="s">
        <v>3005</v>
      </c>
      <c r="BE800" t="str">
        <f>"39-5012.00"</f>
        <v>39-5012.00</v>
      </c>
      <c r="BF800" t="s">
        <v>272</v>
      </c>
      <c r="BG800" t="s">
        <v>14800</v>
      </c>
      <c r="BH800" t="s">
        <v>14801</v>
      </c>
      <c r="BI800">
        <v>3</v>
      </c>
      <c r="BJ800">
        <v>3</v>
      </c>
      <c r="BK800" s="1">
        <v>45627</v>
      </c>
      <c r="BL800" s="1">
        <v>45991</v>
      </c>
      <c r="BM800" s="1">
        <v>45627</v>
      </c>
      <c r="BN800" s="1">
        <v>45991</v>
      </c>
      <c r="BO800">
        <v>35</v>
      </c>
      <c r="BP800">
        <v>5</v>
      </c>
      <c r="BQ800">
        <v>5</v>
      </c>
      <c r="BR800">
        <v>5</v>
      </c>
      <c r="BS800">
        <v>5</v>
      </c>
      <c r="BT800">
        <v>5</v>
      </c>
      <c r="BU800">
        <v>5</v>
      </c>
      <c r="BV800">
        <v>5</v>
      </c>
      <c r="BW800" t="str">
        <f>"11:00 AM"</f>
        <v>11:00 AM</v>
      </c>
      <c r="BX800" t="str">
        <f>"4:00 PM"</f>
        <v>4:00 PM</v>
      </c>
      <c r="BY800" t="s">
        <v>133</v>
      </c>
      <c r="BZ800">
        <v>0</v>
      </c>
      <c r="CA800">
        <v>6</v>
      </c>
      <c r="CB800" t="s">
        <v>117</v>
      </c>
      <c r="CD800" t="s">
        <v>14802</v>
      </c>
      <c r="CE800" t="s">
        <v>4813</v>
      </c>
      <c r="CG800" t="s">
        <v>136</v>
      </c>
      <c r="CH800" t="s">
        <v>121</v>
      </c>
      <c r="CI800" s="6">
        <v>96950</v>
      </c>
      <c r="CJ800" s="10">
        <v>7.98</v>
      </c>
      <c r="CK800" s="10">
        <v>7.98</v>
      </c>
      <c r="CL800" s="10">
        <v>11.97</v>
      </c>
      <c r="CM800" s="10">
        <v>11.97</v>
      </c>
      <c r="CN800" t="s">
        <v>137</v>
      </c>
      <c r="CO800" t="s">
        <v>140</v>
      </c>
      <c r="CP800" t="s">
        <v>138</v>
      </c>
      <c r="CR800" t="s">
        <v>117</v>
      </c>
      <c r="CS800" t="s">
        <v>139</v>
      </c>
      <c r="CT800" t="s">
        <v>140</v>
      </c>
      <c r="CU800" t="s">
        <v>139</v>
      </c>
      <c r="CV800" t="s">
        <v>140</v>
      </c>
      <c r="CW800" t="s">
        <v>139</v>
      </c>
      <c r="CX800" t="s">
        <v>140</v>
      </c>
      <c r="CY800" t="s">
        <v>14803</v>
      </c>
      <c r="CZ800" s="8">
        <v>16702875139</v>
      </c>
      <c r="DA800" t="s">
        <v>3005</v>
      </c>
      <c r="DB800" t="s">
        <v>140</v>
      </c>
      <c r="DC800" t="s">
        <v>139</v>
      </c>
      <c r="DD800" t="s">
        <v>117</v>
      </c>
      <c r="DE800" t="s">
        <v>3002</v>
      </c>
      <c r="DF800" t="s">
        <v>3003</v>
      </c>
      <c r="DH800" t="s">
        <v>3007</v>
      </c>
      <c r="DI800" t="s">
        <v>3006</v>
      </c>
      <c r="DJ800" t="s">
        <v>3005</v>
      </c>
    </row>
    <row r="801" spans="1:114" ht="15" customHeight="1" x14ac:dyDescent="0.35">
      <c r="A801" t="s">
        <v>8899</v>
      </c>
      <c r="B801" t="s">
        <v>166</v>
      </c>
      <c r="C801" s="1">
        <v>45539</v>
      </c>
      <c r="D801" s="1">
        <v>45617</v>
      </c>
      <c r="E801" t="s">
        <v>211</v>
      </c>
      <c r="G801" t="s">
        <v>117</v>
      </c>
      <c r="H801" t="s">
        <v>117</v>
      </c>
      <c r="I801" t="s">
        <v>117</v>
      </c>
      <c r="J801" t="s">
        <v>1081</v>
      </c>
      <c r="K801" t="s">
        <v>1081</v>
      </c>
      <c r="L801" t="s">
        <v>531</v>
      </c>
      <c r="M801" t="s">
        <v>2821</v>
      </c>
      <c r="N801" t="s">
        <v>7412</v>
      </c>
      <c r="O801" t="s">
        <v>121</v>
      </c>
      <c r="P801" s="6">
        <v>96950</v>
      </c>
      <c r="Q801" t="s">
        <v>122</v>
      </c>
      <c r="R801" t="s">
        <v>1677</v>
      </c>
      <c r="S801" s="8">
        <v>16702870614</v>
      </c>
      <c r="U801" t="s">
        <v>1083</v>
      </c>
      <c r="V801">
        <v>561320</v>
      </c>
      <c r="W801" t="s">
        <v>124</v>
      </c>
      <c r="Y801" t="s">
        <v>1084</v>
      </c>
      <c r="Z801" t="s">
        <v>1085</v>
      </c>
      <c r="AA801" t="s">
        <v>1468</v>
      </c>
      <c r="AB801" t="s">
        <v>189</v>
      </c>
      <c r="AC801" t="s">
        <v>531</v>
      </c>
      <c r="AD801" t="s">
        <v>2821</v>
      </c>
      <c r="AE801" t="s">
        <v>120</v>
      </c>
      <c r="AF801" t="s">
        <v>121</v>
      </c>
      <c r="AG801" s="6">
        <v>96950</v>
      </c>
      <c r="AH801" t="s">
        <v>122</v>
      </c>
      <c r="AJ801" s="8">
        <v>16702870614</v>
      </c>
      <c r="AL801" t="s">
        <v>1088</v>
      </c>
      <c r="BE801" t="str">
        <f>"37-2012.00"</f>
        <v>37-2012.00</v>
      </c>
      <c r="BF801" t="s">
        <v>130</v>
      </c>
      <c r="BG801" t="s">
        <v>8900</v>
      </c>
      <c r="BH801" t="s">
        <v>8901</v>
      </c>
      <c r="BI801">
        <v>10</v>
      </c>
      <c r="BK801" s="1">
        <v>45597</v>
      </c>
      <c r="BL801" s="1">
        <v>45961</v>
      </c>
      <c r="BO801">
        <v>35</v>
      </c>
      <c r="BP801">
        <v>0</v>
      </c>
      <c r="BQ801">
        <v>7</v>
      </c>
      <c r="BR801">
        <v>7</v>
      </c>
      <c r="BS801">
        <v>7</v>
      </c>
      <c r="BT801">
        <v>7</v>
      </c>
      <c r="BU801">
        <v>7</v>
      </c>
      <c r="BV801">
        <v>0</v>
      </c>
      <c r="BW801" t="str">
        <f>"8:00 AM"</f>
        <v>8:00 AM</v>
      </c>
      <c r="BX801" t="str">
        <f>"4:00 PM"</f>
        <v>4:00 PM</v>
      </c>
      <c r="BY801" t="s">
        <v>133</v>
      </c>
      <c r="BZ801">
        <v>0</v>
      </c>
      <c r="CA801">
        <v>3</v>
      </c>
      <c r="CB801" t="s">
        <v>117</v>
      </c>
      <c r="CD801" t="s">
        <v>8902</v>
      </c>
      <c r="CE801" t="s">
        <v>531</v>
      </c>
      <c r="CF801" t="s">
        <v>2821</v>
      </c>
      <c r="CG801" t="s">
        <v>7412</v>
      </c>
      <c r="CH801" t="s">
        <v>121</v>
      </c>
      <c r="CI801" s="6">
        <v>96950</v>
      </c>
      <c r="CJ801" s="10">
        <v>7.77</v>
      </c>
      <c r="CK801" s="10">
        <v>7.77</v>
      </c>
      <c r="CL801" s="10">
        <v>11.66</v>
      </c>
      <c r="CM801" s="10">
        <v>11.66</v>
      </c>
      <c r="CN801" t="s">
        <v>137</v>
      </c>
      <c r="CO801" t="s">
        <v>1093</v>
      </c>
      <c r="CP801" t="s">
        <v>138</v>
      </c>
      <c r="CR801" t="s">
        <v>117</v>
      </c>
      <c r="CS801" t="s">
        <v>139</v>
      </c>
      <c r="CT801" t="s">
        <v>140</v>
      </c>
      <c r="CU801" t="s">
        <v>139</v>
      </c>
      <c r="CV801" t="s">
        <v>139</v>
      </c>
      <c r="CW801" t="s">
        <v>139</v>
      </c>
      <c r="CX801" t="s">
        <v>140</v>
      </c>
      <c r="CY801" t="s">
        <v>1471</v>
      </c>
      <c r="CZ801" s="8">
        <v>16702870614</v>
      </c>
      <c r="DA801" t="s">
        <v>1088</v>
      </c>
      <c r="DB801" t="s">
        <v>1095</v>
      </c>
      <c r="DC801" t="s">
        <v>139</v>
      </c>
      <c r="DD801" t="s">
        <v>117</v>
      </c>
    </row>
    <row r="802" spans="1:114" ht="15" customHeight="1" x14ac:dyDescent="0.35">
      <c r="A802" t="s">
        <v>17199</v>
      </c>
      <c r="B802" t="s">
        <v>166</v>
      </c>
      <c r="C802" s="1">
        <v>45539</v>
      </c>
      <c r="D802" s="1">
        <v>45617</v>
      </c>
      <c r="E802" t="s">
        <v>211</v>
      </c>
      <c r="G802" t="s">
        <v>117</v>
      </c>
      <c r="H802" t="s">
        <v>117</v>
      </c>
      <c r="I802" t="s">
        <v>117</v>
      </c>
      <c r="J802" t="s">
        <v>16698</v>
      </c>
      <c r="K802" t="s">
        <v>16699</v>
      </c>
      <c r="L802" t="s">
        <v>16700</v>
      </c>
      <c r="M802" t="s">
        <v>16701</v>
      </c>
      <c r="N802" t="s">
        <v>120</v>
      </c>
      <c r="O802" t="s">
        <v>121</v>
      </c>
      <c r="P802" s="6">
        <v>96950</v>
      </c>
      <c r="Q802" t="s">
        <v>122</v>
      </c>
      <c r="S802" s="8">
        <v>16702340680</v>
      </c>
      <c r="U802" t="s">
        <v>16702</v>
      </c>
      <c r="V802">
        <v>449210</v>
      </c>
      <c r="W802" t="s">
        <v>124</v>
      </c>
      <c r="Y802" t="s">
        <v>8501</v>
      </c>
      <c r="Z802" t="s">
        <v>16703</v>
      </c>
      <c r="AB802" t="s">
        <v>657</v>
      </c>
      <c r="AC802" t="s">
        <v>16700</v>
      </c>
      <c r="AD802" t="s">
        <v>16701</v>
      </c>
      <c r="AE802" t="s">
        <v>120</v>
      </c>
      <c r="AF802" t="s">
        <v>121</v>
      </c>
      <c r="AG802" s="6">
        <v>96950</v>
      </c>
      <c r="AH802" t="s">
        <v>122</v>
      </c>
      <c r="AJ802" s="8">
        <v>16702340680</v>
      </c>
      <c r="AL802" t="s">
        <v>16704</v>
      </c>
      <c r="BE802" t="str">
        <f>"41-2031.00"</f>
        <v>41-2031.00</v>
      </c>
      <c r="BF802" t="s">
        <v>1189</v>
      </c>
      <c r="BG802" t="s">
        <v>17200</v>
      </c>
      <c r="BH802" t="s">
        <v>1191</v>
      </c>
      <c r="BI802">
        <v>3</v>
      </c>
      <c r="BK802" s="1">
        <v>45566</v>
      </c>
      <c r="BL802" s="1">
        <v>45930</v>
      </c>
      <c r="BO802">
        <v>40</v>
      </c>
      <c r="BP802">
        <v>0</v>
      </c>
      <c r="BQ802">
        <v>8</v>
      </c>
      <c r="BR802">
        <v>8</v>
      </c>
      <c r="BS802">
        <v>8</v>
      </c>
      <c r="BT802">
        <v>8</v>
      </c>
      <c r="BU802">
        <v>8</v>
      </c>
      <c r="BV802">
        <v>0</v>
      </c>
      <c r="BW802" t="str">
        <f>"8:00 AM"</f>
        <v>8:00 AM</v>
      </c>
      <c r="BX802" t="str">
        <f>"5:00 PM"</f>
        <v>5:00 PM</v>
      </c>
      <c r="BY802" t="s">
        <v>133</v>
      </c>
      <c r="BZ802">
        <v>0</v>
      </c>
      <c r="CA802">
        <v>6</v>
      </c>
      <c r="CB802" t="s">
        <v>117</v>
      </c>
      <c r="CD802" t="s">
        <v>17201</v>
      </c>
      <c r="CE802" t="s">
        <v>17202</v>
      </c>
      <c r="CF802" t="s">
        <v>531</v>
      </c>
      <c r="CG802" t="s">
        <v>120</v>
      </c>
      <c r="CH802" t="s">
        <v>121</v>
      </c>
      <c r="CI802" s="6">
        <v>96950</v>
      </c>
      <c r="CJ802" s="10">
        <v>9.9</v>
      </c>
      <c r="CK802" s="10">
        <v>9.9</v>
      </c>
      <c r="CL802" s="10">
        <v>14.85</v>
      </c>
      <c r="CM802" s="10">
        <v>14.85</v>
      </c>
      <c r="CN802" t="s">
        <v>137</v>
      </c>
      <c r="CO802" t="s">
        <v>140</v>
      </c>
      <c r="CP802" t="s">
        <v>138</v>
      </c>
      <c r="CR802" t="s">
        <v>117</v>
      </c>
      <c r="CS802" t="s">
        <v>139</v>
      </c>
      <c r="CT802" t="s">
        <v>140</v>
      </c>
      <c r="CU802" t="s">
        <v>139</v>
      </c>
      <c r="CV802" t="s">
        <v>140</v>
      </c>
      <c r="CW802" t="s">
        <v>139</v>
      </c>
      <c r="CX802" t="s">
        <v>140</v>
      </c>
      <c r="CY802" t="s">
        <v>276</v>
      </c>
      <c r="CZ802" s="8">
        <v>16702340608</v>
      </c>
      <c r="DA802" t="s">
        <v>16704</v>
      </c>
      <c r="DB802" t="s">
        <v>140</v>
      </c>
      <c r="DC802" t="s">
        <v>139</v>
      </c>
      <c r="DD802" t="s">
        <v>117</v>
      </c>
    </row>
    <row r="803" spans="1:114" ht="15" customHeight="1" x14ac:dyDescent="0.35">
      <c r="A803" t="s">
        <v>13256</v>
      </c>
      <c r="B803" t="s">
        <v>294</v>
      </c>
      <c r="C803" s="1">
        <v>45540</v>
      </c>
      <c r="D803" s="1">
        <v>45617</v>
      </c>
      <c r="E803" t="s">
        <v>116</v>
      </c>
      <c r="F803" s="1">
        <v>45595</v>
      </c>
      <c r="G803" t="s">
        <v>117</v>
      </c>
      <c r="H803" t="s">
        <v>117</v>
      </c>
      <c r="I803" t="s">
        <v>117</v>
      </c>
      <c r="J803" t="s">
        <v>1712</v>
      </c>
      <c r="L803" t="s">
        <v>1713</v>
      </c>
      <c r="M803" t="s">
        <v>1714</v>
      </c>
      <c r="N803" t="s">
        <v>120</v>
      </c>
      <c r="O803" t="s">
        <v>121</v>
      </c>
      <c r="P803" s="6">
        <v>96950</v>
      </c>
      <c r="Q803" t="s">
        <v>122</v>
      </c>
      <c r="S803" s="8">
        <v>16702858730</v>
      </c>
      <c r="U803" t="s">
        <v>1073</v>
      </c>
      <c r="V803">
        <v>561320</v>
      </c>
      <c r="W803" t="s">
        <v>124</v>
      </c>
      <c r="Y803" t="s">
        <v>1074</v>
      </c>
      <c r="Z803" t="s">
        <v>1075</v>
      </c>
      <c r="AA803" t="s">
        <v>1076</v>
      </c>
      <c r="AB803" t="s">
        <v>189</v>
      </c>
      <c r="AC803" t="s">
        <v>1713</v>
      </c>
      <c r="AD803" t="s">
        <v>1714</v>
      </c>
      <c r="AE803" t="s">
        <v>120</v>
      </c>
      <c r="AF803" t="s">
        <v>121</v>
      </c>
      <c r="AG803" s="6">
        <v>96950</v>
      </c>
      <c r="AH803" t="s">
        <v>122</v>
      </c>
      <c r="AJ803" s="8">
        <v>16702858730</v>
      </c>
      <c r="AL803" t="s">
        <v>1078</v>
      </c>
      <c r="BE803" t="str">
        <f>"37-2012.00"</f>
        <v>37-2012.00</v>
      </c>
      <c r="BF803" t="s">
        <v>130</v>
      </c>
      <c r="BG803" t="s">
        <v>4593</v>
      </c>
      <c r="BH803" t="s">
        <v>4545</v>
      </c>
      <c r="BI803">
        <v>13</v>
      </c>
      <c r="BJ803">
        <v>10</v>
      </c>
      <c r="BK803" s="1">
        <v>45597</v>
      </c>
      <c r="BL803" s="1">
        <v>45961</v>
      </c>
      <c r="BM803" s="1">
        <v>45617</v>
      </c>
      <c r="BN803" s="1">
        <v>45961</v>
      </c>
      <c r="BO803">
        <v>35</v>
      </c>
      <c r="BP803">
        <v>0</v>
      </c>
      <c r="BQ803">
        <v>7</v>
      </c>
      <c r="BR803">
        <v>7</v>
      </c>
      <c r="BS803">
        <v>7</v>
      </c>
      <c r="BT803">
        <v>7</v>
      </c>
      <c r="BU803">
        <v>7</v>
      </c>
      <c r="BV803">
        <v>0</v>
      </c>
      <c r="BW803" t="str">
        <f>"9:00 AM"</f>
        <v>9:00 AM</v>
      </c>
      <c r="BX803" t="str">
        <f>"5:00 PM"</f>
        <v>5:00 PM</v>
      </c>
      <c r="BY803" t="s">
        <v>133</v>
      </c>
      <c r="BZ803">
        <v>0</v>
      </c>
      <c r="CA803">
        <v>3</v>
      </c>
      <c r="CB803" t="s">
        <v>117</v>
      </c>
      <c r="CD803" s="2" t="s">
        <v>5862</v>
      </c>
      <c r="CE803" t="s">
        <v>13257</v>
      </c>
      <c r="CF803" t="s">
        <v>982</v>
      </c>
      <c r="CG803" t="s">
        <v>120</v>
      </c>
      <c r="CH803" t="s">
        <v>121</v>
      </c>
      <c r="CI803" s="6">
        <v>96950</v>
      </c>
      <c r="CJ803" s="10">
        <v>7.77</v>
      </c>
      <c r="CK803" s="10">
        <v>7.77</v>
      </c>
      <c r="CL803" s="10">
        <v>11.66</v>
      </c>
      <c r="CM803" s="10">
        <v>11.66</v>
      </c>
      <c r="CN803" t="s">
        <v>137</v>
      </c>
      <c r="CO803" t="s">
        <v>194</v>
      </c>
      <c r="CP803" t="s">
        <v>138</v>
      </c>
      <c r="CR803" t="s">
        <v>117</v>
      </c>
      <c r="CS803" t="s">
        <v>139</v>
      </c>
      <c r="CT803" t="s">
        <v>139</v>
      </c>
      <c r="CU803" t="s">
        <v>139</v>
      </c>
      <c r="CV803" t="s">
        <v>140</v>
      </c>
      <c r="CW803" t="s">
        <v>139</v>
      </c>
      <c r="CX803" t="s">
        <v>140</v>
      </c>
      <c r="CY803" s="2" t="s">
        <v>13258</v>
      </c>
      <c r="CZ803" s="8">
        <v>16702858730</v>
      </c>
      <c r="DA803" t="s">
        <v>1078</v>
      </c>
      <c r="DB803" t="s">
        <v>164</v>
      </c>
      <c r="DC803" t="s">
        <v>139</v>
      </c>
      <c r="DD803" t="s">
        <v>117</v>
      </c>
    </row>
    <row r="804" spans="1:114" ht="15" customHeight="1" x14ac:dyDescent="0.35">
      <c r="A804" t="s">
        <v>17246</v>
      </c>
      <c r="B804" t="s">
        <v>166</v>
      </c>
      <c r="C804" s="1">
        <v>45548</v>
      </c>
      <c r="D804" s="1">
        <v>45617</v>
      </c>
      <c r="E804" t="s">
        <v>211</v>
      </c>
      <c r="G804" t="s">
        <v>117</v>
      </c>
      <c r="H804" t="s">
        <v>117</v>
      </c>
      <c r="I804" t="s">
        <v>117</v>
      </c>
      <c r="J804" t="s">
        <v>10894</v>
      </c>
      <c r="L804" t="s">
        <v>10895</v>
      </c>
      <c r="N804" t="s">
        <v>120</v>
      </c>
      <c r="O804" t="s">
        <v>121</v>
      </c>
      <c r="P804" s="6">
        <v>96950</v>
      </c>
      <c r="Q804" t="s">
        <v>122</v>
      </c>
      <c r="S804" s="8">
        <v>16702351123</v>
      </c>
      <c r="U804" t="s">
        <v>10896</v>
      </c>
      <c r="V804">
        <v>71399</v>
      </c>
      <c r="W804" t="s">
        <v>124</v>
      </c>
      <c r="Y804" t="s">
        <v>1426</v>
      </c>
      <c r="Z804" t="s">
        <v>17247</v>
      </c>
      <c r="AB804" t="s">
        <v>1428</v>
      </c>
      <c r="AC804" t="s">
        <v>10898</v>
      </c>
      <c r="AD804" t="s">
        <v>10899</v>
      </c>
      <c r="AE804" t="s">
        <v>120</v>
      </c>
      <c r="AF804" t="s">
        <v>121</v>
      </c>
      <c r="AG804" s="6">
        <v>96950</v>
      </c>
      <c r="AH804" t="s">
        <v>122</v>
      </c>
      <c r="AJ804" s="8">
        <v>16702351123</v>
      </c>
      <c r="AL804" t="s">
        <v>10900</v>
      </c>
      <c r="BE804" t="str">
        <f>"49-9092.00"</f>
        <v>49-9092.00</v>
      </c>
      <c r="BF804" t="s">
        <v>7331</v>
      </c>
      <c r="BG804" t="s">
        <v>17248</v>
      </c>
      <c r="BH804" t="s">
        <v>17249</v>
      </c>
      <c r="BI804">
        <v>10</v>
      </c>
      <c r="BK804" s="1">
        <v>45627</v>
      </c>
      <c r="BL804" s="1">
        <v>45991</v>
      </c>
      <c r="BO804">
        <v>40</v>
      </c>
      <c r="BP804">
        <v>0</v>
      </c>
      <c r="BQ804">
        <v>8</v>
      </c>
      <c r="BR804">
        <v>8</v>
      </c>
      <c r="BS804">
        <v>8</v>
      </c>
      <c r="BT804">
        <v>8</v>
      </c>
      <c r="BU804">
        <v>8</v>
      </c>
      <c r="BV804">
        <v>0</v>
      </c>
      <c r="BW804" t="str">
        <f>"7:30 AM"</f>
        <v>7:30 AM</v>
      </c>
      <c r="BX804" t="str">
        <f>"4:30 PM"</f>
        <v>4:30 PM</v>
      </c>
      <c r="BY804" t="s">
        <v>159</v>
      </c>
      <c r="BZ804">
        <v>0</v>
      </c>
      <c r="CA804">
        <v>24</v>
      </c>
      <c r="CB804" t="s">
        <v>117</v>
      </c>
      <c r="CD804" t="s">
        <v>17250</v>
      </c>
      <c r="CE804" t="s">
        <v>10903</v>
      </c>
      <c r="CG804" t="s">
        <v>120</v>
      </c>
      <c r="CH804" t="s">
        <v>121</v>
      </c>
      <c r="CI804" s="6">
        <v>96950</v>
      </c>
      <c r="CJ804" s="10">
        <v>10.02</v>
      </c>
      <c r="CK804" s="10">
        <v>10.02</v>
      </c>
      <c r="CL804" s="10">
        <v>15.03</v>
      </c>
      <c r="CM804" s="10">
        <v>15.03</v>
      </c>
      <c r="CN804" t="s">
        <v>137</v>
      </c>
      <c r="CO804" t="s">
        <v>162</v>
      </c>
      <c r="CP804" t="s">
        <v>138</v>
      </c>
      <c r="CR804" t="s">
        <v>117</v>
      </c>
      <c r="CS804" t="s">
        <v>139</v>
      </c>
      <c r="CT804" t="s">
        <v>139</v>
      </c>
      <c r="CU804" t="s">
        <v>139</v>
      </c>
      <c r="CV804" t="s">
        <v>140</v>
      </c>
      <c r="CW804" t="s">
        <v>139</v>
      </c>
      <c r="CX804" t="s">
        <v>140</v>
      </c>
      <c r="CY804" t="s">
        <v>3376</v>
      </c>
      <c r="CZ804" s="8">
        <v>16702351123</v>
      </c>
      <c r="DA804" t="s">
        <v>10900</v>
      </c>
      <c r="DB804" t="s">
        <v>140</v>
      </c>
      <c r="DC804" t="s">
        <v>139</v>
      </c>
      <c r="DD804" t="s">
        <v>117</v>
      </c>
    </row>
    <row r="805" spans="1:114" ht="15" customHeight="1" x14ac:dyDescent="0.35">
      <c r="A805" t="s">
        <v>17254</v>
      </c>
      <c r="B805" t="s">
        <v>144</v>
      </c>
      <c r="C805" s="1">
        <v>45553</v>
      </c>
      <c r="D805" s="1">
        <v>45617</v>
      </c>
      <c r="E805" t="s">
        <v>211</v>
      </c>
      <c r="G805" t="s">
        <v>117</v>
      </c>
      <c r="H805" t="s">
        <v>139</v>
      </c>
      <c r="I805" t="s">
        <v>117</v>
      </c>
      <c r="J805" t="s">
        <v>484</v>
      </c>
      <c r="K805" t="s">
        <v>5113</v>
      </c>
      <c r="L805" t="s">
        <v>486</v>
      </c>
      <c r="M805" t="s">
        <v>487</v>
      </c>
      <c r="N805" t="s">
        <v>120</v>
      </c>
      <c r="O805" t="s">
        <v>121</v>
      </c>
      <c r="P805" s="6">
        <v>96950</v>
      </c>
      <c r="Q805" t="s">
        <v>122</v>
      </c>
      <c r="S805" s="8">
        <v>16702876661</v>
      </c>
      <c r="U805" t="s">
        <v>488</v>
      </c>
      <c r="V805">
        <v>561520</v>
      </c>
      <c r="W805" t="s">
        <v>124</v>
      </c>
      <c r="Y805" t="s">
        <v>489</v>
      </c>
      <c r="Z805" t="s">
        <v>490</v>
      </c>
      <c r="AB805" t="s">
        <v>491</v>
      </c>
      <c r="AC805" t="s">
        <v>486</v>
      </c>
      <c r="AD805" t="s">
        <v>14458</v>
      </c>
      <c r="AE805" t="s">
        <v>120</v>
      </c>
      <c r="AF805" t="s">
        <v>121</v>
      </c>
      <c r="AG805" s="6">
        <v>96950</v>
      </c>
      <c r="AH805" t="s">
        <v>122</v>
      </c>
      <c r="AJ805" s="8">
        <v>16702876661</v>
      </c>
      <c r="AL805" t="s">
        <v>492</v>
      </c>
      <c r="BE805" t="str">
        <f>"39-7011.00"</f>
        <v>39-7011.00</v>
      </c>
      <c r="BF805" t="s">
        <v>1985</v>
      </c>
      <c r="BG805" t="s">
        <v>14543</v>
      </c>
      <c r="BH805" t="s">
        <v>5115</v>
      </c>
      <c r="BI805">
        <v>6</v>
      </c>
      <c r="BJ805">
        <v>6</v>
      </c>
      <c r="BK805" s="1">
        <v>45597</v>
      </c>
      <c r="BL805" s="1">
        <v>45930</v>
      </c>
      <c r="BM805" s="1">
        <v>45617</v>
      </c>
      <c r="BN805" s="1">
        <v>45930</v>
      </c>
      <c r="BO805">
        <v>35</v>
      </c>
      <c r="BP805">
        <v>0</v>
      </c>
      <c r="BQ805">
        <v>7</v>
      </c>
      <c r="BR805">
        <v>7</v>
      </c>
      <c r="BS805">
        <v>7</v>
      </c>
      <c r="BT805">
        <v>7</v>
      </c>
      <c r="BU805">
        <v>7</v>
      </c>
      <c r="BV805">
        <v>0</v>
      </c>
      <c r="BW805" t="str">
        <f>"12:00 AM"</f>
        <v>12:00 AM</v>
      </c>
      <c r="BX805" t="str">
        <f>"7:00 AM"</f>
        <v>7:00 AM</v>
      </c>
      <c r="BY805" t="s">
        <v>133</v>
      </c>
      <c r="BZ805">
        <v>0</v>
      </c>
      <c r="CA805">
        <v>12</v>
      </c>
      <c r="CB805" t="s">
        <v>117</v>
      </c>
      <c r="CD805" t="s">
        <v>17255</v>
      </c>
      <c r="CE805" t="s">
        <v>486</v>
      </c>
      <c r="CF805" t="s">
        <v>487</v>
      </c>
      <c r="CG805" t="s">
        <v>496</v>
      </c>
      <c r="CH805" t="s">
        <v>121</v>
      </c>
      <c r="CI805" s="6">
        <v>96950</v>
      </c>
      <c r="CJ805" s="10">
        <v>10.43</v>
      </c>
      <c r="CK805" s="10">
        <v>10.43</v>
      </c>
      <c r="CL805" s="10">
        <v>15.65</v>
      </c>
      <c r="CM805" s="10">
        <v>15.65</v>
      </c>
      <c r="CN805" t="s">
        <v>137</v>
      </c>
      <c r="CO805" t="s">
        <v>194</v>
      </c>
      <c r="CP805" t="s">
        <v>138</v>
      </c>
      <c r="CR805" t="s">
        <v>117</v>
      </c>
      <c r="CS805" t="s">
        <v>139</v>
      </c>
      <c r="CT805" t="s">
        <v>140</v>
      </c>
      <c r="CU805" t="s">
        <v>139</v>
      </c>
      <c r="CV805" t="s">
        <v>140</v>
      </c>
      <c r="CW805" t="s">
        <v>139</v>
      </c>
      <c r="CX805" t="s">
        <v>140</v>
      </c>
      <c r="CY805" t="s">
        <v>2770</v>
      </c>
      <c r="CZ805" s="8">
        <v>16702876661</v>
      </c>
      <c r="DA805" t="s">
        <v>492</v>
      </c>
      <c r="DB805" t="s">
        <v>140</v>
      </c>
      <c r="DC805" t="s">
        <v>139</v>
      </c>
      <c r="DD805" t="s">
        <v>117</v>
      </c>
    </row>
    <row r="806" spans="1:114" ht="15" customHeight="1" x14ac:dyDescent="0.35">
      <c r="A806" t="s">
        <v>8889</v>
      </c>
      <c r="B806" t="s">
        <v>294</v>
      </c>
      <c r="C806" s="1">
        <v>45555</v>
      </c>
      <c r="D806" s="1">
        <v>45617</v>
      </c>
      <c r="E806" t="s">
        <v>211</v>
      </c>
      <c r="G806" t="s">
        <v>117</v>
      </c>
      <c r="H806" t="s">
        <v>117</v>
      </c>
      <c r="I806" t="s">
        <v>117</v>
      </c>
      <c r="J806" t="s">
        <v>541</v>
      </c>
      <c r="L806" t="s">
        <v>169</v>
      </c>
      <c r="M806" t="s">
        <v>542</v>
      </c>
      <c r="N806" t="s">
        <v>136</v>
      </c>
      <c r="O806" t="s">
        <v>121</v>
      </c>
      <c r="P806" s="6">
        <v>96950</v>
      </c>
      <c r="Q806" t="s">
        <v>122</v>
      </c>
      <c r="S806" s="8">
        <v>16702353027</v>
      </c>
      <c r="U806" t="s">
        <v>543</v>
      </c>
      <c r="V806">
        <v>561320</v>
      </c>
      <c r="W806" t="s">
        <v>150</v>
      </c>
      <c r="X806" t="s">
        <v>139</v>
      </c>
      <c r="Y806" t="s">
        <v>544</v>
      </c>
      <c r="Z806" t="s">
        <v>545</v>
      </c>
      <c r="AA806" t="s">
        <v>546</v>
      </c>
      <c r="AB806" t="s">
        <v>205</v>
      </c>
      <c r="AC806" t="s">
        <v>169</v>
      </c>
      <c r="AD806" t="s">
        <v>542</v>
      </c>
      <c r="AE806" t="s">
        <v>136</v>
      </c>
      <c r="AF806" t="s">
        <v>121</v>
      </c>
      <c r="AG806" s="6">
        <v>96950</v>
      </c>
      <c r="AH806" t="s">
        <v>122</v>
      </c>
      <c r="AJ806" s="8">
        <v>16702353027</v>
      </c>
      <c r="AL806" t="s">
        <v>547</v>
      </c>
      <c r="BE806" t="str">
        <f>"35-2012.00"</f>
        <v>35-2012.00</v>
      </c>
      <c r="BF806" t="s">
        <v>311</v>
      </c>
      <c r="BG806" t="s">
        <v>5070</v>
      </c>
      <c r="BH806" t="s">
        <v>313</v>
      </c>
      <c r="BI806">
        <v>6</v>
      </c>
      <c r="BJ806">
        <v>5</v>
      </c>
      <c r="BK806" s="1">
        <v>45597</v>
      </c>
      <c r="BL806" s="1">
        <v>45961</v>
      </c>
      <c r="BM806" s="1">
        <v>45617</v>
      </c>
      <c r="BN806" s="1">
        <v>45961</v>
      </c>
      <c r="BO806">
        <v>35</v>
      </c>
      <c r="BP806">
        <v>0</v>
      </c>
      <c r="BQ806">
        <v>7</v>
      </c>
      <c r="BR806">
        <v>7</v>
      </c>
      <c r="BS806">
        <v>7</v>
      </c>
      <c r="BT806">
        <v>7</v>
      </c>
      <c r="BU806">
        <v>7</v>
      </c>
      <c r="BV806">
        <v>0</v>
      </c>
      <c r="BW806" t="str">
        <f>"2:00 AM"</f>
        <v>2:00 AM</v>
      </c>
      <c r="BX806" t="str">
        <f>"9:00 AM"</f>
        <v>9:00 AM</v>
      </c>
      <c r="BY806" t="s">
        <v>133</v>
      </c>
      <c r="BZ806">
        <v>0</v>
      </c>
      <c r="CA806">
        <v>12</v>
      </c>
      <c r="CB806" t="s">
        <v>117</v>
      </c>
      <c r="CD806" t="s">
        <v>549</v>
      </c>
      <c r="CE806" t="s">
        <v>170</v>
      </c>
      <c r="CF806" t="s">
        <v>170</v>
      </c>
      <c r="CG806" t="s">
        <v>136</v>
      </c>
      <c r="CH806" t="s">
        <v>121</v>
      </c>
      <c r="CI806" s="6">
        <v>96950</v>
      </c>
      <c r="CJ806" s="10">
        <v>8.85</v>
      </c>
      <c r="CK806" s="10">
        <v>8.85</v>
      </c>
      <c r="CL806" s="10">
        <v>13.28</v>
      </c>
      <c r="CM806" s="10">
        <v>13.28</v>
      </c>
      <c r="CN806" t="s">
        <v>137</v>
      </c>
      <c r="CO806" t="s">
        <v>133</v>
      </c>
      <c r="CP806" t="s">
        <v>138</v>
      </c>
      <c r="CR806" t="s">
        <v>117</v>
      </c>
      <c r="CS806" t="s">
        <v>139</v>
      </c>
      <c r="CT806" t="s">
        <v>140</v>
      </c>
      <c r="CU806" t="s">
        <v>139</v>
      </c>
      <c r="CV806" t="s">
        <v>140</v>
      </c>
      <c r="CW806" t="s">
        <v>139</v>
      </c>
      <c r="CX806" t="s">
        <v>140</v>
      </c>
      <c r="CY806" t="s">
        <v>8890</v>
      </c>
      <c r="CZ806" s="8">
        <v>16702353027</v>
      </c>
      <c r="DA806" t="s">
        <v>547</v>
      </c>
      <c r="DB806" t="s">
        <v>140</v>
      </c>
      <c r="DC806" t="s">
        <v>139</v>
      </c>
      <c r="DD806" t="s">
        <v>139</v>
      </c>
    </row>
    <row r="807" spans="1:114" ht="15" customHeight="1" x14ac:dyDescent="0.35">
      <c r="A807" t="s">
        <v>16054</v>
      </c>
      <c r="B807" t="s">
        <v>144</v>
      </c>
      <c r="C807" s="1">
        <v>45555</v>
      </c>
      <c r="D807" s="1">
        <v>45617</v>
      </c>
      <c r="E807" t="s">
        <v>211</v>
      </c>
      <c r="G807" t="s">
        <v>117</v>
      </c>
      <c r="H807" t="s">
        <v>117</v>
      </c>
      <c r="I807" t="s">
        <v>117</v>
      </c>
      <c r="J807" t="s">
        <v>541</v>
      </c>
      <c r="L807" t="s">
        <v>169</v>
      </c>
      <c r="M807" t="s">
        <v>542</v>
      </c>
      <c r="N807" t="s">
        <v>136</v>
      </c>
      <c r="O807" t="s">
        <v>121</v>
      </c>
      <c r="P807" s="6">
        <v>96950</v>
      </c>
      <c r="Q807" t="s">
        <v>122</v>
      </c>
      <c r="S807" s="8">
        <v>16702353027</v>
      </c>
      <c r="U807" t="s">
        <v>543</v>
      </c>
      <c r="V807">
        <v>561320</v>
      </c>
      <c r="W807" t="s">
        <v>150</v>
      </c>
      <c r="X807" t="s">
        <v>139</v>
      </c>
      <c r="Y807" t="s">
        <v>544</v>
      </c>
      <c r="Z807" t="s">
        <v>545</v>
      </c>
      <c r="AA807" t="s">
        <v>546</v>
      </c>
      <c r="AB807" t="s">
        <v>205</v>
      </c>
      <c r="AC807" t="s">
        <v>169</v>
      </c>
      <c r="AD807" t="s">
        <v>542</v>
      </c>
      <c r="AE807" t="s">
        <v>136</v>
      </c>
      <c r="AF807" t="s">
        <v>121</v>
      </c>
      <c r="AG807" s="6">
        <v>96950</v>
      </c>
      <c r="AH807" t="s">
        <v>122</v>
      </c>
      <c r="AJ807" s="8">
        <v>16702353027</v>
      </c>
      <c r="AL807" t="s">
        <v>547</v>
      </c>
      <c r="BE807" t="str">
        <f>"35-2012.00"</f>
        <v>35-2012.00</v>
      </c>
      <c r="BF807" t="s">
        <v>311</v>
      </c>
      <c r="BG807" t="s">
        <v>5070</v>
      </c>
      <c r="BH807" t="s">
        <v>313</v>
      </c>
      <c r="BI807">
        <v>6</v>
      </c>
      <c r="BJ807">
        <v>6</v>
      </c>
      <c r="BK807" s="1">
        <v>45627</v>
      </c>
      <c r="BL807" s="1">
        <v>45991</v>
      </c>
      <c r="BM807" s="1">
        <v>45627</v>
      </c>
      <c r="BN807" s="1">
        <v>45991</v>
      </c>
      <c r="BO807">
        <v>35</v>
      </c>
      <c r="BP807">
        <v>0</v>
      </c>
      <c r="BQ807">
        <v>7</v>
      </c>
      <c r="BR807">
        <v>7</v>
      </c>
      <c r="BS807">
        <v>7</v>
      </c>
      <c r="BT807">
        <v>7</v>
      </c>
      <c r="BU807">
        <v>7</v>
      </c>
      <c r="BV807">
        <v>0</v>
      </c>
      <c r="BW807" t="str">
        <f>"2:00 AM"</f>
        <v>2:00 AM</v>
      </c>
      <c r="BX807" t="str">
        <f>"9:00 AM"</f>
        <v>9:00 AM</v>
      </c>
      <c r="BY807" t="s">
        <v>133</v>
      </c>
      <c r="BZ807">
        <v>0</v>
      </c>
      <c r="CA807">
        <v>12</v>
      </c>
      <c r="CB807" t="s">
        <v>117</v>
      </c>
      <c r="CD807" t="s">
        <v>549</v>
      </c>
      <c r="CE807" t="s">
        <v>170</v>
      </c>
      <c r="CF807" t="s">
        <v>170</v>
      </c>
      <c r="CG807" t="s">
        <v>136</v>
      </c>
      <c r="CH807" t="s">
        <v>121</v>
      </c>
      <c r="CI807" s="6">
        <v>96950</v>
      </c>
      <c r="CJ807" s="10">
        <v>8.85</v>
      </c>
      <c r="CK807" s="10">
        <v>8.85</v>
      </c>
      <c r="CL807" s="10">
        <v>13.28</v>
      </c>
      <c r="CM807" s="10">
        <v>13.28</v>
      </c>
      <c r="CN807" t="s">
        <v>137</v>
      </c>
      <c r="CO807" t="s">
        <v>133</v>
      </c>
      <c r="CP807" t="s">
        <v>138</v>
      </c>
      <c r="CR807" t="s">
        <v>117</v>
      </c>
      <c r="CS807" t="s">
        <v>139</v>
      </c>
      <c r="CT807" t="s">
        <v>140</v>
      </c>
      <c r="CU807" t="s">
        <v>139</v>
      </c>
      <c r="CV807" t="s">
        <v>140</v>
      </c>
      <c r="CW807" t="s">
        <v>139</v>
      </c>
      <c r="CX807" t="s">
        <v>140</v>
      </c>
      <c r="CY807" t="s">
        <v>11511</v>
      </c>
      <c r="CZ807" s="8">
        <v>16702353027</v>
      </c>
      <c r="DA807" t="s">
        <v>547</v>
      </c>
      <c r="DB807" t="s">
        <v>140</v>
      </c>
      <c r="DC807" t="s">
        <v>139</v>
      </c>
      <c r="DD807" t="s">
        <v>139</v>
      </c>
    </row>
    <row r="808" spans="1:114" ht="15" customHeight="1" x14ac:dyDescent="0.35">
      <c r="A808" t="s">
        <v>4014</v>
      </c>
      <c r="B808" t="s">
        <v>144</v>
      </c>
      <c r="C808" s="1">
        <v>45565</v>
      </c>
      <c r="D808" s="1">
        <v>45617</v>
      </c>
      <c r="E808" t="s">
        <v>116</v>
      </c>
      <c r="F808" s="1">
        <v>45716</v>
      </c>
      <c r="G808" t="s">
        <v>117</v>
      </c>
      <c r="H808" t="s">
        <v>117</v>
      </c>
      <c r="I808" t="s">
        <v>117</v>
      </c>
      <c r="J808" t="s">
        <v>4015</v>
      </c>
      <c r="K808" t="s">
        <v>140</v>
      </c>
      <c r="L808" t="s">
        <v>4016</v>
      </c>
      <c r="M808" t="s">
        <v>4017</v>
      </c>
      <c r="N808" t="s">
        <v>120</v>
      </c>
      <c r="O808" t="s">
        <v>121</v>
      </c>
      <c r="P808" s="6">
        <v>96950</v>
      </c>
      <c r="Q808" t="s">
        <v>122</v>
      </c>
      <c r="R808" t="s">
        <v>164</v>
      </c>
      <c r="S808" s="8">
        <v>16702355572</v>
      </c>
      <c r="U808" t="s">
        <v>4018</v>
      </c>
      <c r="V808">
        <v>23822</v>
      </c>
      <c r="W808" t="s">
        <v>124</v>
      </c>
      <c r="Y808" t="s">
        <v>4019</v>
      </c>
      <c r="Z808" t="s">
        <v>2553</v>
      </c>
      <c r="AA808" t="s">
        <v>4020</v>
      </c>
      <c r="AB808" t="s">
        <v>4021</v>
      </c>
      <c r="AC808" t="s">
        <v>4022</v>
      </c>
      <c r="AD808" t="s">
        <v>4017</v>
      </c>
      <c r="AE808" t="s">
        <v>120</v>
      </c>
      <c r="AF808" t="s">
        <v>121</v>
      </c>
      <c r="AG808" s="6">
        <v>96950</v>
      </c>
      <c r="AH808" t="s">
        <v>122</v>
      </c>
      <c r="AJ808" s="8">
        <v>16702355572</v>
      </c>
      <c r="AL808" t="s">
        <v>4023</v>
      </c>
      <c r="BE808" t="str">
        <f>"49-9021.00"</f>
        <v>49-9021.00</v>
      </c>
      <c r="BF808" t="s">
        <v>239</v>
      </c>
      <c r="BG808" t="s">
        <v>4024</v>
      </c>
      <c r="BH808" t="s">
        <v>908</v>
      </c>
      <c r="BI808">
        <v>3</v>
      </c>
      <c r="BJ808">
        <v>3</v>
      </c>
      <c r="BK808" s="1">
        <v>45718</v>
      </c>
      <c r="BL808" s="1">
        <v>46082</v>
      </c>
      <c r="BM808" s="1">
        <v>45718</v>
      </c>
      <c r="BN808" s="1">
        <v>46082</v>
      </c>
      <c r="BO808">
        <v>40</v>
      </c>
      <c r="BP808">
        <v>0</v>
      </c>
      <c r="BQ808">
        <v>8</v>
      </c>
      <c r="BR808">
        <v>8</v>
      </c>
      <c r="BS808">
        <v>8</v>
      </c>
      <c r="BT808">
        <v>8</v>
      </c>
      <c r="BU808">
        <v>8</v>
      </c>
      <c r="BV808">
        <v>0</v>
      </c>
      <c r="BW808" t="str">
        <f>"8:00 AM"</f>
        <v>8:00 AM</v>
      </c>
      <c r="BX808" t="str">
        <f>"5:00 PM"</f>
        <v>5:00 PM</v>
      </c>
      <c r="BY808" t="s">
        <v>159</v>
      </c>
      <c r="BZ808">
        <v>0</v>
      </c>
      <c r="CA808">
        <v>24</v>
      </c>
      <c r="CB808" t="s">
        <v>117</v>
      </c>
      <c r="CD808" t="s">
        <v>4025</v>
      </c>
      <c r="CE808" t="s">
        <v>4026</v>
      </c>
      <c r="CG808" t="s">
        <v>120</v>
      </c>
      <c r="CH808" t="s">
        <v>121</v>
      </c>
      <c r="CI808" s="6">
        <v>96950</v>
      </c>
      <c r="CJ808" s="10">
        <v>10.74</v>
      </c>
      <c r="CK808" s="10">
        <v>11</v>
      </c>
      <c r="CL808" s="10">
        <v>16.11</v>
      </c>
      <c r="CM808" s="10">
        <v>16.5</v>
      </c>
      <c r="CN808" t="s">
        <v>137</v>
      </c>
      <c r="CO808" t="s">
        <v>140</v>
      </c>
      <c r="CP808" t="s">
        <v>138</v>
      </c>
      <c r="CR808" t="s">
        <v>117</v>
      </c>
      <c r="CS808" t="s">
        <v>139</v>
      </c>
      <c r="CT808" t="s">
        <v>139</v>
      </c>
      <c r="CU808" t="s">
        <v>139</v>
      </c>
      <c r="CV808" t="s">
        <v>140</v>
      </c>
      <c r="CW808" t="s">
        <v>139</v>
      </c>
      <c r="CX808" t="s">
        <v>140</v>
      </c>
      <c r="CY808" t="s">
        <v>4027</v>
      </c>
      <c r="CZ808" s="8" t="s">
        <v>140</v>
      </c>
      <c r="DA808" t="s">
        <v>4023</v>
      </c>
      <c r="DB808" t="s">
        <v>309</v>
      </c>
      <c r="DC808" t="s">
        <v>139</v>
      </c>
      <c r="DD808" t="s">
        <v>117</v>
      </c>
    </row>
    <row r="809" spans="1:114" ht="15" customHeight="1" x14ac:dyDescent="0.35">
      <c r="A809" t="s">
        <v>3290</v>
      </c>
      <c r="B809" t="s">
        <v>144</v>
      </c>
      <c r="C809" s="1">
        <v>45565</v>
      </c>
      <c r="D809" s="1">
        <v>45617</v>
      </c>
      <c r="E809" t="s">
        <v>211</v>
      </c>
      <c r="G809" t="s">
        <v>117</v>
      </c>
      <c r="H809" t="s">
        <v>117</v>
      </c>
      <c r="I809" t="s">
        <v>117</v>
      </c>
      <c r="J809" t="s">
        <v>3291</v>
      </c>
      <c r="K809" t="s">
        <v>3292</v>
      </c>
      <c r="L809" t="s">
        <v>3293</v>
      </c>
      <c r="M809" t="s">
        <v>1304</v>
      </c>
      <c r="N809" t="s">
        <v>136</v>
      </c>
      <c r="O809" t="s">
        <v>121</v>
      </c>
      <c r="P809" s="6">
        <v>96950</v>
      </c>
      <c r="Q809" t="s">
        <v>122</v>
      </c>
      <c r="S809" s="8">
        <v>16703221690</v>
      </c>
      <c r="T809">
        <v>408</v>
      </c>
      <c r="U809" t="s">
        <v>3294</v>
      </c>
      <c r="V809">
        <v>488510</v>
      </c>
      <c r="W809" t="s">
        <v>124</v>
      </c>
      <c r="Y809" t="s">
        <v>1100</v>
      </c>
      <c r="Z809" t="s">
        <v>3295</v>
      </c>
      <c r="AA809" t="s">
        <v>3296</v>
      </c>
      <c r="AB809" t="s">
        <v>474</v>
      </c>
      <c r="AC809" t="s">
        <v>3293</v>
      </c>
      <c r="AD809" t="s">
        <v>1304</v>
      </c>
      <c r="AE809" t="s">
        <v>136</v>
      </c>
      <c r="AF809" t="s">
        <v>121</v>
      </c>
      <c r="AG809" s="6">
        <v>96950</v>
      </c>
      <c r="AH809" t="s">
        <v>122</v>
      </c>
      <c r="AJ809" s="8">
        <v>16703221690</v>
      </c>
      <c r="AK809">
        <v>408</v>
      </c>
      <c r="AL809" t="s">
        <v>3297</v>
      </c>
      <c r="BE809" t="str">
        <f>"43-5011.00"</f>
        <v>43-5011.00</v>
      </c>
      <c r="BF809" t="s">
        <v>3298</v>
      </c>
      <c r="BG809" t="s">
        <v>3299</v>
      </c>
      <c r="BH809" t="s">
        <v>3300</v>
      </c>
      <c r="BI809">
        <v>1</v>
      </c>
      <c r="BJ809">
        <v>1</v>
      </c>
      <c r="BK809" s="1">
        <v>45597</v>
      </c>
      <c r="BL809" s="1">
        <v>45961</v>
      </c>
      <c r="BM809" s="1">
        <v>45617</v>
      </c>
      <c r="BN809" s="1">
        <v>45961</v>
      </c>
      <c r="BO809">
        <v>35</v>
      </c>
      <c r="BP809">
        <v>0</v>
      </c>
      <c r="BQ809">
        <v>7</v>
      </c>
      <c r="BR809">
        <v>7</v>
      </c>
      <c r="BS809">
        <v>7</v>
      </c>
      <c r="BT809">
        <v>7</v>
      </c>
      <c r="BU809">
        <v>7</v>
      </c>
      <c r="BV809">
        <v>0</v>
      </c>
      <c r="BW809" t="str">
        <f>"8:00 AM"</f>
        <v>8:00 AM</v>
      </c>
      <c r="BX809" t="str">
        <f>"5:00 PM"</f>
        <v>5:00 PM</v>
      </c>
      <c r="BY809" t="s">
        <v>159</v>
      </c>
      <c r="BZ809">
        <v>0</v>
      </c>
      <c r="CA809">
        <v>12</v>
      </c>
      <c r="CB809" t="s">
        <v>117</v>
      </c>
      <c r="CD809" t="s">
        <v>3301</v>
      </c>
      <c r="CE809" t="s">
        <v>3293</v>
      </c>
      <c r="CF809" t="s">
        <v>1304</v>
      </c>
      <c r="CG809" t="s">
        <v>136</v>
      </c>
      <c r="CH809" t="s">
        <v>121</v>
      </c>
      <c r="CI809" s="6">
        <v>96950</v>
      </c>
      <c r="CJ809" s="10">
        <v>8.56</v>
      </c>
      <c r="CK809" s="10">
        <v>8.56</v>
      </c>
      <c r="CL809" s="10">
        <v>12.84</v>
      </c>
      <c r="CM809" s="10">
        <v>12.84</v>
      </c>
      <c r="CN809" t="s">
        <v>137</v>
      </c>
      <c r="CO809" t="s">
        <v>1446</v>
      </c>
      <c r="CP809" t="s">
        <v>138</v>
      </c>
      <c r="CR809" t="s">
        <v>117</v>
      </c>
      <c r="CS809" t="s">
        <v>139</v>
      </c>
      <c r="CT809" t="s">
        <v>140</v>
      </c>
      <c r="CU809" t="s">
        <v>139</v>
      </c>
      <c r="CV809" t="s">
        <v>139</v>
      </c>
      <c r="CW809" t="s">
        <v>139</v>
      </c>
      <c r="CX809" t="s">
        <v>140</v>
      </c>
      <c r="CY809" t="s">
        <v>1447</v>
      </c>
      <c r="CZ809" s="8">
        <v>16703221690</v>
      </c>
      <c r="DA809" t="s">
        <v>3297</v>
      </c>
      <c r="DB809" t="s">
        <v>292</v>
      </c>
      <c r="DC809" t="s">
        <v>139</v>
      </c>
      <c r="DD809" t="s">
        <v>117</v>
      </c>
    </row>
    <row r="810" spans="1:114" ht="15" customHeight="1" x14ac:dyDescent="0.35">
      <c r="A810" t="s">
        <v>14780</v>
      </c>
      <c r="B810" t="s">
        <v>144</v>
      </c>
      <c r="C810" s="1">
        <v>45568</v>
      </c>
      <c r="D810" s="1">
        <v>45617</v>
      </c>
      <c r="E810" t="s">
        <v>211</v>
      </c>
      <c r="G810" t="s">
        <v>117</v>
      </c>
      <c r="H810" t="s">
        <v>117</v>
      </c>
      <c r="I810" t="s">
        <v>117</v>
      </c>
      <c r="J810" t="s">
        <v>625</v>
      </c>
      <c r="L810" t="s">
        <v>633</v>
      </c>
      <c r="M810" t="s">
        <v>634</v>
      </c>
      <c r="N810" t="s">
        <v>136</v>
      </c>
      <c r="O810" t="s">
        <v>121</v>
      </c>
      <c r="P810" s="6">
        <v>96950</v>
      </c>
      <c r="Q810" t="s">
        <v>122</v>
      </c>
      <c r="S810" s="8">
        <v>16702368202</v>
      </c>
      <c r="T810">
        <v>3554</v>
      </c>
      <c r="U810" t="s">
        <v>628</v>
      </c>
      <c r="V810">
        <v>62211</v>
      </c>
      <c r="W810" t="s">
        <v>124</v>
      </c>
      <c r="Y810" t="s">
        <v>629</v>
      </c>
      <c r="Z810" t="s">
        <v>630</v>
      </c>
      <c r="AA810" t="s">
        <v>631</v>
      </c>
      <c r="AB810" t="s">
        <v>632</v>
      </c>
      <c r="AC810" t="s">
        <v>633</v>
      </c>
      <c r="AD810" t="s">
        <v>634</v>
      </c>
      <c r="AE810" t="s">
        <v>136</v>
      </c>
      <c r="AF810" t="s">
        <v>121</v>
      </c>
      <c r="AG810" s="6">
        <v>96950</v>
      </c>
      <c r="AH810" t="s">
        <v>122</v>
      </c>
      <c r="AJ810" s="8">
        <v>16702368202</v>
      </c>
      <c r="AK810">
        <v>3554</v>
      </c>
      <c r="AL810" t="s">
        <v>635</v>
      </c>
      <c r="BE810" t="str">
        <f>"29-2034.00"</f>
        <v>29-2034.00</v>
      </c>
      <c r="BF810" t="s">
        <v>3739</v>
      </c>
      <c r="BG810" t="s">
        <v>3740</v>
      </c>
      <c r="BH810" t="s">
        <v>3741</v>
      </c>
      <c r="BI810">
        <v>2</v>
      </c>
      <c r="BJ810">
        <v>2</v>
      </c>
      <c r="BK810" s="1">
        <v>45658</v>
      </c>
      <c r="BL810" s="1">
        <v>46022</v>
      </c>
      <c r="BM810" s="1">
        <v>45658</v>
      </c>
      <c r="BN810" s="1">
        <v>46022</v>
      </c>
      <c r="BO810">
        <v>40</v>
      </c>
      <c r="BP810">
        <v>0</v>
      </c>
      <c r="BQ810">
        <v>8</v>
      </c>
      <c r="BR810">
        <v>8</v>
      </c>
      <c r="BS810">
        <v>8</v>
      </c>
      <c r="BT810">
        <v>8</v>
      </c>
      <c r="BU810">
        <v>8</v>
      </c>
      <c r="BV810">
        <v>0</v>
      </c>
      <c r="BW810" t="str">
        <f>"7:30 AM"</f>
        <v>7:30 AM</v>
      </c>
      <c r="BX810" t="str">
        <f>"4:30 PM"</f>
        <v>4:30 PM</v>
      </c>
      <c r="BY810" t="s">
        <v>459</v>
      </c>
      <c r="BZ810">
        <v>0</v>
      </c>
      <c r="CA810">
        <v>24</v>
      </c>
      <c r="CB810" t="s">
        <v>117</v>
      </c>
      <c r="CD810" s="2" t="s">
        <v>3742</v>
      </c>
      <c r="CE810" t="s">
        <v>633</v>
      </c>
      <c r="CF810" t="s">
        <v>634</v>
      </c>
      <c r="CG810" t="s">
        <v>136</v>
      </c>
      <c r="CH810" t="s">
        <v>121</v>
      </c>
      <c r="CI810" s="6">
        <v>96950</v>
      </c>
      <c r="CJ810" s="10">
        <v>14.62</v>
      </c>
      <c r="CK810" s="10">
        <v>23.55</v>
      </c>
      <c r="CL810" s="10">
        <v>21.93</v>
      </c>
      <c r="CM810" s="10">
        <v>35.33</v>
      </c>
      <c r="CN810" t="s">
        <v>137</v>
      </c>
      <c r="CO810" t="s">
        <v>14781</v>
      </c>
      <c r="CP810" t="s">
        <v>138</v>
      </c>
      <c r="CR810" t="s">
        <v>139</v>
      </c>
      <c r="CS810" t="s">
        <v>139</v>
      </c>
      <c r="CT810" t="s">
        <v>140</v>
      </c>
      <c r="CU810" t="s">
        <v>139</v>
      </c>
      <c r="CV810" t="s">
        <v>140</v>
      </c>
      <c r="CW810" t="s">
        <v>139</v>
      </c>
      <c r="CX810" t="s">
        <v>140</v>
      </c>
      <c r="CY810" t="s">
        <v>4089</v>
      </c>
      <c r="CZ810" s="8">
        <v>16702368202</v>
      </c>
      <c r="DA810" t="s">
        <v>642</v>
      </c>
      <c r="DB810" t="s">
        <v>3383</v>
      </c>
      <c r="DC810" t="s">
        <v>139</v>
      </c>
      <c r="DD810" t="s">
        <v>117</v>
      </c>
      <c r="DE810" t="s">
        <v>1540</v>
      </c>
      <c r="DF810" t="s">
        <v>1541</v>
      </c>
      <c r="DG810" t="s">
        <v>3744</v>
      </c>
      <c r="DH810" t="s">
        <v>628</v>
      </c>
      <c r="DI810" t="s">
        <v>625</v>
      </c>
      <c r="DJ810" t="s">
        <v>1542</v>
      </c>
    </row>
    <row r="811" spans="1:114" ht="15" customHeight="1" x14ac:dyDescent="0.35">
      <c r="A811" t="s">
        <v>14804</v>
      </c>
      <c r="B811" t="s">
        <v>144</v>
      </c>
      <c r="C811" s="1">
        <v>45577</v>
      </c>
      <c r="D811" s="1">
        <v>45617</v>
      </c>
      <c r="E811" t="s">
        <v>116</v>
      </c>
      <c r="F811" s="1">
        <v>45746</v>
      </c>
      <c r="G811" t="s">
        <v>117</v>
      </c>
      <c r="H811" t="s">
        <v>117</v>
      </c>
      <c r="I811" t="s">
        <v>117</v>
      </c>
      <c r="J811" t="s">
        <v>1595</v>
      </c>
      <c r="K811" t="s">
        <v>17413</v>
      </c>
      <c r="L811" t="s">
        <v>13633</v>
      </c>
      <c r="N811" t="s">
        <v>136</v>
      </c>
      <c r="O811" t="s">
        <v>121</v>
      </c>
      <c r="P811" s="6">
        <v>96950</v>
      </c>
      <c r="Q811" t="s">
        <v>122</v>
      </c>
      <c r="R811" t="s">
        <v>9418</v>
      </c>
      <c r="S811" s="8">
        <v>16709899218</v>
      </c>
      <c r="U811" t="s">
        <v>1597</v>
      </c>
      <c r="V811">
        <v>56172</v>
      </c>
      <c r="W811" t="s">
        <v>124</v>
      </c>
      <c r="Y811" t="s">
        <v>1598</v>
      </c>
      <c r="Z811" t="s">
        <v>1599</v>
      </c>
      <c r="AA811" t="s">
        <v>1600</v>
      </c>
      <c r="AB811" t="s">
        <v>2539</v>
      </c>
      <c r="AC811" t="s">
        <v>13633</v>
      </c>
      <c r="AE811" t="s">
        <v>136</v>
      </c>
      <c r="AF811" t="s">
        <v>121</v>
      </c>
      <c r="AG811" s="6">
        <v>96950</v>
      </c>
      <c r="AH811" t="s">
        <v>122</v>
      </c>
      <c r="AI811" t="s">
        <v>9418</v>
      </c>
      <c r="AJ811" s="8">
        <v>16709899218</v>
      </c>
      <c r="AL811" t="s">
        <v>1604</v>
      </c>
      <c r="BE811" t="str">
        <f>"37-2011.00"</f>
        <v>37-2011.00</v>
      </c>
      <c r="BF811" t="s">
        <v>701</v>
      </c>
      <c r="BG811" t="s">
        <v>13634</v>
      </c>
      <c r="BH811" t="s">
        <v>703</v>
      </c>
      <c r="BI811">
        <v>4</v>
      </c>
      <c r="BJ811">
        <v>4</v>
      </c>
      <c r="BK811" s="1">
        <v>45748</v>
      </c>
      <c r="BL811" s="1">
        <v>46112</v>
      </c>
      <c r="BM811" s="1">
        <v>45748</v>
      </c>
      <c r="BN811" s="1">
        <v>46112</v>
      </c>
      <c r="BO811">
        <v>35</v>
      </c>
      <c r="BP811">
        <v>0</v>
      </c>
      <c r="BQ811">
        <v>7</v>
      </c>
      <c r="BR811">
        <v>7</v>
      </c>
      <c r="BS811">
        <v>7</v>
      </c>
      <c r="BT811">
        <v>7</v>
      </c>
      <c r="BU811">
        <v>7</v>
      </c>
      <c r="BV811">
        <v>0</v>
      </c>
      <c r="BW811" t="str">
        <f>"8:00 AM"</f>
        <v>8:00 AM</v>
      </c>
      <c r="BX811" t="str">
        <f>"4:00 PM"</f>
        <v>4:00 PM</v>
      </c>
      <c r="BY811" t="s">
        <v>133</v>
      </c>
      <c r="BZ811">
        <v>0</v>
      </c>
      <c r="CA811">
        <v>12</v>
      </c>
      <c r="CB811" t="s">
        <v>117</v>
      </c>
      <c r="CD811" t="s">
        <v>13635</v>
      </c>
      <c r="CE811" t="s">
        <v>13633</v>
      </c>
      <c r="CG811" t="s">
        <v>136</v>
      </c>
      <c r="CH811" t="s">
        <v>121</v>
      </c>
      <c r="CI811" s="6">
        <v>96950</v>
      </c>
      <c r="CJ811" s="10">
        <v>8.2899999999999991</v>
      </c>
      <c r="CK811" s="10">
        <v>8.2899999999999991</v>
      </c>
      <c r="CL811" s="10">
        <v>12.43</v>
      </c>
      <c r="CM811" s="10">
        <v>12.43</v>
      </c>
      <c r="CN811" t="s">
        <v>137</v>
      </c>
      <c r="CO811" t="s">
        <v>393</v>
      </c>
      <c r="CP811" t="s">
        <v>138</v>
      </c>
      <c r="CR811" t="s">
        <v>117</v>
      </c>
      <c r="CS811" t="s">
        <v>139</v>
      </c>
      <c r="CT811" t="s">
        <v>139</v>
      </c>
      <c r="CU811" t="s">
        <v>139</v>
      </c>
      <c r="CV811" t="s">
        <v>140</v>
      </c>
      <c r="CW811" t="s">
        <v>139</v>
      </c>
      <c r="CX811" t="s">
        <v>139</v>
      </c>
      <c r="CY811" t="s">
        <v>12113</v>
      </c>
      <c r="CZ811" s="8">
        <v>16709899218</v>
      </c>
      <c r="DA811" t="s">
        <v>1604</v>
      </c>
      <c r="DB811" t="s">
        <v>140</v>
      </c>
      <c r="DC811" t="s">
        <v>139</v>
      </c>
      <c r="DD811" t="s">
        <v>117</v>
      </c>
      <c r="DE811" t="s">
        <v>1598</v>
      </c>
      <c r="DF811" t="s">
        <v>1599</v>
      </c>
      <c r="DG811" t="s">
        <v>535</v>
      </c>
      <c r="DH811" t="s">
        <v>1597</v>
      </c>
      <c r="DI811" t="s">
        <v>17414</v>
      </c>
      <c r="DJ811" t="s">
        <v>1604</v>
      </c>
    </row>
    <row r="812" spans="1:114" ht="15" customHeight="1" x14ac:dyDescent="0.35">
      <c r="A812" t="s">
        <v>14429</v>
      </c>
      <c r="B812" t="s">
        <v>115</v>
      </c>
      <c r="C812" s="1">
        <v>45582</v>
      </c>
      <c r="D812" s="1">
        <v>45617</v>
      </c>
      <c r="E812" t="s">
        <v>211</v>
      </c>
      <c r="G812" t="s">
        <v>117</v>
      </c>
      <c r="H812" t="s">
        <v>117</v>
      </c>
      <c r="I812" t="s">
        <v>117</v>
      </c>
      <c r="J812" t="s">
        <v>3291</v>
      </c>
      <c r="K812" t="s">
        <v>3292</v>
      </c>
      <c r="L812" t="s">
        <v>3293</v>
      </c>
      <c r="M812" t="s">
        <v>1304</v>
      </c>
      <c r="N812" t="s">
        <v>136</v>
      </c>
      <c r="O812" t="s">
        <v>121</v>
      </c>
      <c r="P812" s="6">
        <v>96950</v>
      </c>
      <c r="Q812" t="s">
        <v>122</v>
      </c>
      <c r="S812" s="8">
        <v>16703221690</v>
      </c>
      <c r="T812">
        <v>408</v>
      </c>
      <c r="U812" t="s">
        <v>3294</v>
      </c>
      <c r="V812">
        <v>488510</v>
      </c>
      <c r="W812" t="s">
        <v>124</v>
      </c>
      <c r="Y812" t="s">
        <v>1100</v>
      </c>
      <c r="Z812" t="s">
        <v>3295</v>
      </c>
      <c r="AA812" t="s">
        <v>3296</v>
      </c>
      <c r="AB812" t="s">
        <v>474</v>
      </c>
      <c r="AC812" t="s">
        <v>3293</v>
      </c>
      <c r="AD812" t="s">
        <v>1304</v>
      </c>
      <c r="AE812" t="s">
        <v>136</v>
      </c>
      <c r="AF812" t="s">
        <v>121</v>
      </c>
      <c r="AG812" s="6">
        <v>96950</v>
      </c>
      <c r="AH812" t="s">
        <v>122</v>
      </c>
      <c r="AJ812" s="8">
        <v>16703221690</v>
      </c>
      <c r="AK812">
        <v>408</v>
      </c>
      <c r="AL812" t="s">
        <v>3297</v>
      </c>
      <c r="BE812" t="str">
        <f>"43-5011.00"</f>
        <v>43-5011.00</v>
      </c>
      <c r="BF812" t="s">
        <v>3298</v>
      </c>
      <c r="BG812" t="s">
        <v>3299</v>
      </c>
      <c r="BH812" t="s">
        <v>3300</v>
      </c>
      <c r="BI812">
        <v>2</v>
      </c>
      <c r="BK812" s="1">
        <v>45627</v>
      </c>
      <c r="BL812" s="1">
        <v>45991</v>
      </c>
      <c r="BO812">
        <v>35</v>
      </c>
      <c r="BP812">
        <v>0</v>
      </c>
      <c r="BQ812">
        <v>7</v>
      </c>
      <c r="BR812">
        <v>7</v>
      </c>
      <c r="BS812">
        <v>7</v>
      </c>
      <c r="BT812">
        <v>7</v>
      </c>
      <c r="BU812">
        <v>7</v>
      </c>
      <c r="BV812">
        <v>0</v>
      </c>
      <c r="BW812" t="str">
        <f>"8:00 AM"</f>
        <v>8:00 AM</v>
      </c>
      <c r="BX812" t="str">
        <f>"5:00 PM"</f>
        <v>5:00 PM</v>
      </c>
      <c r="BY812" t="s">
        <v>159</v>
      </c>
      <c r="BZ812">
        <v>0</v>
      </c>
      <c r="CA812">
        <v>12</v>
      </c>
      <c r="CB812" t="s">
        <v>117</v>
      </c>
      <c r="CD812" t="s">
        <v>14430</v>
      </c>
      <c r="CE812" t="s">
        <v>3293</v>
      </c>
      <c r="CF812" t="s">
        <v>1304</v>
      </c>
      <c r="CG812" t="s">
        <v>136</v>
      </c>
      <c r="CH812" t="s">
        <v>121</v>
      </c>
      <c r="CI812" s="6">
        <v>96950</v>
      </c>
      <c r="CJ812" s="10">
        <v>8.56</v>
      </c>
      <c r="CK812" s="10">
        <v>8.56</v>
      </c>
      <c r="CL812" s="10">
        <v>12.84</v>
      </c>
      <c r="CM812" s="10">
        <v>12.84</v>
      </c>
      <c r="CN812" t="s">
        <v>137</v>
      </c>
      <c r="CO812" t="s">
        <v>1446</v>
      </c>
      <c r="CP812" t="s">
        <v>138</v>
      </c>
      <c r="CR812" t="s">
        <v>117</v>
      </c>
      <c r="CS812" t="s">
        <v>139</v>
      </c>
      <c r="CT812" t="s">
        <v>140</v>
      </c>
      <c r="CU812" t="s">
        <v>139</v>
      </c>
      <c r="CV812" t="s">
        <v>139</v>
      </c>
      <c r="CW812" t="s">
        <v>139</v>
      </c>
      <c r="CX812" t="s">
        <v>140</v>
      </c>
      <c r="CY812" t="s">
        <v>1447</v>
      </c>
      <c r="CZ812" s="8">
        <v>16703221690</v>
      </c>
      <c r="DA812" t="s">
        <v>3297</v>
      </c>
      <c r="DB812" t="s">
        <v>142</v>
      </c>
      <c r="DC812" t="s">
        <v>139</v>
      </c>
      <c r="DD812" t="s">
        <v>117</v>
      </c>
    </row>
    <row r="813" spans="1:114" ht="15" customHeight="1" x14ac:dyDescent="0.35">
      <c r="A813" t="s">
        <v>3929</v>
      </c>
      <c r="B813" t="s">
        <v>166</v>
      </c>
      <c r="C813" s="1">
        <v>45593</v>
      </c>
      <c r="D813" s="1">
        <v>45617</v>
      </c>
      <c r="E813" t="s">
        <v>211</v>
      </c>
      <c r="G813" t="s">
        <v>117</v>
      </c>
      <c r="H813" t="s">
        <v>117</v>
      </c>
      <c r="I813" t="s">
        <v>117</v>
      </c>
      <c r="J813" t="s">
        <v>3930</v>
      </c>
      <c r="K813" t="s">
        <v>3931</v>
      </c>
      <c r="L813" t="s">
        <v>253</v>
      </c>
      <c r="N813" t="s">
        <v>248</v>
      </c>
      <c r="O813" t="s">
        <v>121</v>
      </c>
      <c r="P813" s="6">
        <v>96951</v>
      </c>
      <c r="Q813" t="s">
        <v>122</v>
      </c>
      <c r="S813" s="8">
        <v>16705320350</v>
      </c>
      <c r="U813" t="s">
        <v>3932</v>
      </c>
      <c r="V813">
        <v>445110</v>
      </c>
      <c r="W813" t="s">
        <v>124</v>
      </c>
      <c r="Y813" t="s">
        <v>250</v>
      </c>
      <c r="Z813" t="s">
        <v>251</v>
      </c>
      <c r="AA813" t="s">
        <v>535</v>
      </c>
      <c r="AB813" t="s">
        <v>524</v>
      </c>
      <c r="AC813" t="s">
        <v>253</v>
      </c>
      <c r="AE813" t="s">
        <v>248</v>
      </c>
      <c r="AF813" t="s">
        <v>121</v>
      </c>
      <c r="AG813" s="6">
        <v>96951</v>
      </c>
      <c r="AH813" t="s">
        <v>122</v>
      </c>
      <c r="AJ813" s="8">
        <v>16705320350</v>
      </c>
      <c r="AL813" t="s">
        <v>3933</v>
      </c>
      <c r="BE813" t="str">
        <f>"51-9198.00"</f>
        <v>51-9198.00</v>
      </c>
      <c r="BF813" t="s">
        <v>1393</v>
      </c>
      <c r="BG813" t="s">
        <v>3934</v>
      </c>
      <c r="BH813" t="s">
        <v>3935</v>
      </c>
      <c r="BI813">
        <v>3</v>
      </c>
      <c r="BK813" s="1">
        <v>45658</v>
      </c>
      <c r="BL813" s="1">
        <v>46022</v>
      </c>
      <c r="BO813">
        <v>40</v>
      </c>
      <c r="BP813">
        <v>0</v>
      </c>
      <c r="BQ813">
        <v>7</v>
      </c>
      <c r="BR813">
        <v>7</v>
      </c>
      <c r="BS813">
        <v>7</v>
      </c>
      <c r="BT813">
        <v>7</v>
      </c>
      <c r="BU813">
        <v>7</v>
      </c>
      <c r="BV813">
        <v>5</v>
      </c>
      <c r="BW813" t="str">
        <f>"8:00 AM"</f>
        <v>8:00 AM</v>
      </c>
      <c r="BX813" t="str">
        <f>"4:00 PM"</f>
        <v>4:00 PM</v>
      </c>
      <c r="BY813" t="s">
        <v>133</v>
      </c>
      <c r="BZ813">
        <v>0</v>
      </c>
      <c r="CA813">
        <v>0</v>
      </c>
      <c r="CB813" t="s">
        <v>117</v>
      </c>
      <c r="CD813" t="s">
        <v>3936</v>
      </c>
      <c r="CE813" t="s">
        <v>1321</v>
      </c>
      <c r="CG813" t="s">
        <v>248</v>
      </c>
      <c r="CH813" t="s">
        <v>121</v>
      </c>
      <c r="CI813" s="6">
        <v>96951</v>
      </c>
      <c r="CJ813" s="10">
        <v>8.23</v>
      </c>
      <c r="CK813" s="10">
        <v>8.23</v>
      </c>
      <c r="CL813" s="10">
        <v>12.35</v>
      </c>
      <c r="CM813" s="10">
        <v>12.35</v>
      </c>
      <c r="CN813" t="s">
        <v>137</v>
      </c>
      <c r="CO813" t="s">
        <v>140</v>
      </c>
      <c r="CP813" t="s">
        <v>138</v>
      </c>
      <c r="CR813" t="s">
        <v>117</v>
      </c>
      <c r="CS813" t="s">
        <v>139</v>
      </c>
      <c r="CT813" t="s">
        <v>139</v>
      </c>
      <c r="CU813" t="s">
        <v>139</v>
      </c>
      <c r="CV813" t="s">
        <v>140</v>
      </c>
      <c r="CW813" t="s">
        <v>139</v>
      </c>
      <c r="CX813" t="s">
        <v>140</v>
      </c>
      <c r="CY813" t="s">
        <v>260</v>
      </c>
      <c r="CZ813" s="8">
        <v>16705320350</v>
      </c>
      <c r="DA813" t="s">
        <v>3933</v>
      </c>
      <c r="DB813" t="s">
        <v>140</v>
      </c>
      <c r="DC813" t="s">
        <v>139</v>
      </c>
      <c r="DD813" t="s">
        <v>117</v>
      </c>
    </row>
    <row r="814" spans="1:114" ht="15" customHeight="1" x14ac:dyDescent="0.35">
      <c r="A814" t="s">
        <v>14810</v>
      </c>
      <c r="B814" t="s">
        <v>144</v>
      </c>
      <c r="C814" s="1">
        <v>45462</v>
      </c>
      <c r="D814" s="1">
        <v>45618</v>
      </c>
      <c r="E814" t="s">
        <v>116</v>
      </c>
      <c r="F814" s="1">
        <v>45590</v>
      </c>
      <c r="G814" t="s">
        <v>117</v>
      </c>
      <c r="H814" t="s">
        <v>117</v>
      </c>
      <c r="I814" t="s">
        <v>117</v>
      </c>
      <c r="J814" t="s">
        <v>3157</v>
      </c>
      <c r="L814" t="s">
        <v>3158</v>
      </c>
      <c r="M814" t="s">
        <v>3159</v>
      </c>
      <c r="N814" t="s">
        <v>3160</v>
      </c>
      <c r="O814" t="s">
        <v>121</v>
      </c>
      <c r="P814" s="6">
        <v>96950</v>
      </c>
      <c r="Q814" t="s">
        <v>122</v>
      </c>
      <c r="S814" s="8">
        <v>16702345828</v>
      </c>
      <c r="U814" t="s">
        <v>3161</v>
      </c>
      <c r="V814">
        <v>3273</v>
      </c>
      <c r="W814" t="s">
        <v>124</v>
      </c>
      <c r="Y814" t="s">
        <v>3162</v>
      </c>
      <c r="Z814" t="s">
        <v>3163</v>
      </c>
      <c r="AB814" t="s">
        <v>205</v>
      </c>
      <c r="AC814" t="s">
        <v>3158</v>
      </c>
      <c r="AD814" t="s">
        <v>3159</v>
      </c>
      <c r="AE814" t="s">
        <v>3160</v>
      </c>
      <c r="AF814" t="s">
        <v>121</v>
      </c>
      <c r="AG814" s="6">
        <v>96950</v>
      </c>
      <c r="AH814" t="s">
        <v>122</v>
      </c>
      <c r="AJ814" s="8">
        <v>16702345828</v>
      </c>
      <c r="AL814" t="s">
        <v>3164</v>
      </c>
      <c r="AM814" t="s">
        <v>600</v>
      </c>
      <c r="AN814" t="s">
        <v>631</v>
      </c>
      <c r="AO814" t="s">
        <v>3165</v>
      </c>
      <c r="AQ814" t="s">
        <v>3166</v>
      </c>
      <c r="AR814" t="s">
        <v>3167</v>
      </c>
      <c r="AS814" t="s">
        <v>136</v>
      </c>
      <c r="AT814" t="s">
        <v>121</v>
      </c>
      <c r="AU814" s="6">
        <v>96950</v>
      </c>
      <c r="AV814" t="s">
        <v>122</v>
      </c>
      <c r="AX814" s="8">
        <v>16702872946</v>
      </c>
      <c r="AZ814" t="s">
        <v>3168</v>
      </c>
      <c r="BA814" t="s">
        <v>3169</v>
      </c>
      <c r="BB814" t="s">
        <v>3170</v>
      </c>
      <c r="BE814" t="str">
        <f>"53-7011.00"</f>
        <v>53-7011.00</v>
      </c>
      <c r="BF814" t="s">
        <v>14811</v>
      </c>
      <c r="BG814" t="s">
        <v>14812</v>
      </c>
      <c r="BH814" t="s">
        <v>14813</v>
      </c>
      <c r="BI814">
        <v>1</v>
      </c>
      <c r="BJ814">
        <v>1</v>
      </c>
      <c r="BK814" s="1">
        <v>45592</v>
      </c>
      <c r="BL814" s="1">
        <v>45956</v>
      </c>
      <c r="BM814" s="1">
        <v>45618</v>
      </c>
      <c r="BN814" s="1">
        <v>45956</v>
      </c>
      <c r="BO814">
        <v>40</v>
      </c>
      <c r="BP814">
        <v>0</v>
      </c>
      <c r="BQ814">
        <v>8</v>
      </c>
      <c r="BR814">
        <v>8</v>
      </c>
      <c r="BS814">
        <v>8</v>
      </c>
      <c r="BT814">
        <v>8</v>
      </c>
      <c r="BU814">
        <v>8</v>
      </c>
      <c r="BV814">
        <v>0</v>
      </c>
      <c r="BW814" t="str">
        <f>"8:00 AM"</f>
        <v>8:00 AM</v>
      </c>
      <c r="BX814" t="str">
        <f>"5:00 PM"</f>
        <v>5:00 PM</v>
      </c>
      <c r="BY814" t="s">
        <v>133</v>
      </c>
      <c r="BZ814">
        <v>0</v>
      </c>
      <c r="CA814">
        <v>3</v>
      </c>
      <c r="CB814" t="s">
        <v>117</v>
      </c>
      <c r="CD814" t="s">
        <v>162</v>
      </c>
      <c r="CE814" t="s">
        <v>3158</v>
      </c>
      <c r="CF814" t="s">
        <v>3159</v>
      </c>
      <c r="CG814" t="s">
        <v>3160</v>
      </c>
      <c r="CH814" t="s">
        <v>121</v>
      </c>
      <c r="CI814" s="6">
        <v>96950</v>
      </c>
      <c r="CJ814" s="10">
        <v>9.01</v>
      </c>
      <c r="CK814" s="10">
        <v>9.01</v>
      </c>
      <c r="CL814" s="10">
        <v>13.52</v>
      </c>
      <c r="CM814" s="10">
        <v>13.52</v>
      </c>
      <c r="CN814" t="s">
        <v>137</v>
      </c>
      <c r="CO814" t="s">
        <v>162</v>
      </c>
      <c r="CP814" t="s">
        <v>138</v>
      </c>
      <c r="CR814" t="s">
        <v>117</v>
      </c>
      <c r="CS814" t="s">
        <v>139</v>
      </c>
      <c r="CT814" t="s">
        <v>140</v>
      </c>
      <c r="CU814" t="s">
        <v>139</v>
      </c>
      <c r="CV814" t="s">
        <v>140</v>
      </c>
      <c r="CW814" t="s">
        <v>139</v>
      </c>
      <c r="CX814" t="s">
        <v>140</v>
      </c>
      <c r="CY814" t="s">
        <v>14814</v>
      </c>
      <c r="CZ814" s="8">
        <v>16702345828</v>
      </c>
      <c r="DA814" t="s">
        <v>3164</v>
      </c>
      <c r="DB814" t="s">
        <v>140</v>
      </c>
      <c r="DC814" t="s">
        <v>139</v>
      </c>
      <c r="DD814" t="s">
        <v>117</v>
      </c>
      <c r="DE814" t="s">
        <v>631</v>
      </c>
      <c r="DF814" t="s">
        <v>3165</v>
      </c>
      <c r="DH814" t="s">
        <v>3170</v>
      </c>
      <c r="DI814" t="s">
        <v>3169</v>
      </c>
      <c r="DJ814" t="s">
        <v>3168</v>
      </c>
    </row>
    <row r="815" spans="1:114" ht="15" customHeight="1" x14ac:dyDescent="0.35">
      <c r="A815" t="s">
        <v>16072</v>
      </c>
      <c r="B815" t="s">
        <v>166</v>
      </c>
      <c r="C815" s="1">
        <v>45492</v>
      </c>
      <c r="D815" s="1">
        <v>45618</v>
      </c>
      <c r="E815" t="s">
        <v>211</v>
      </c>
      <c r="G815" t="s">
        <v>139</v>
      </c>
      <c r="H815" t="s">
        <v>117</v>
      </c>
      <c r="I815" t="s">
        <v>117</v>
      </c>
      <c r="J815" t="s">
        <v>3157</v>
      </c>
      <c r="L815" t="s">
        <v>3158</v>
      </c>
      <c r="M815" t="s">
        <v>4218</v>
      </c>
      <c r="N815" t="s">
        <v>136</v>
      </c>
      <c r="O815" t="s">
        <v>121</v>
      </c>
      <c r="P815" s="6">
        <v>96950</v>
      </c>
      <c r="Q815" t="s">
        <v>122</v>
      </c>
      <c r="S815" s="8">
        <v>16702345828</v>
      </c>
      <c r="U815" t="s">
        <v>3161</v>
      </c>
      <c r="V815">
        <v>2362</v>
      </c>
      <c r="W815" t="s">
        <v>124</v>
      </c>
      <c r="Y815" t="s">
        <v>3162</v>
      </c>
      <c r="Z815" t="s">
        <v>3163</v>
      </c>
      <c r="AB815" t="s">
        <v>205</v>
      </c>
      <c r="AC815" t="s">
        <v>3158</v>
      </c>
      <c r="AD815" t="s">
        <v>4218</v>
      </c>
      <c r="AE815" t="s">
        <v>136</v>
      </c>
      <c r="AF815" t="s">
        <v>121</v>
      </c>
      <c r="AG815" s="6">
        <v>96950</v>
      </c>
      <c r="AH815" t="s">
        <v>122</v>
      </c>
      <c r="AJ815" s="8">
        <v>16702345828</v>
      </c>
      <c r="AL815" t="s">
        <v>3164</v>
      </c>
      <c r="AM815" t="s">
        <v>600</v>
      </c>
      <c r="AN815" t="s">
        <v>631</v>
      </c>
      <c r="AO815" t="s">
        <v>3165</v>
      </c>
      <c r="AQ815" t="s">
        <v>3166</v>
      </c>
      <c r="AR815" t="s">
        <v>7224</v>
      </c>
      <c r="AS815" t="s">
        <v>136</v>
      </c>
      <c r="AT815" t="s">
        <v>121</v>
      </c>
      <c r="AU815" s="6">
        <v>96950</v>
      </c>
      <c r="AV815" t="s">
        <v>122</v>
      </c>
      <c r="AX815" s="8">
        <v>16702872946</v>
      </c>
      <c r="AZ815" t="s">
        <v>3168</v>
      </c>
      <c r="BA815" t="s">
        <v>3169</v>
      </c>
      <c r="BB815" t="s">
        <v>3170</v>
      </c>
      <c r="BE815" t="str">
        <f>"47-2031.00"</f>
        <v>47-2031.00</v>
      </c>
      <c r="BF815" t="s">
        <v>11736</v>
      </c>
      <c r="BG815" t="s">
        <v>11737</v>
      </c>
      <c r="BH815" t="s">
        <v>11738</v>
      </c>
      <c r="BI815">
        <v>1</v>
      </c>
      <c r="BK815" s="1">
        <v>45566</v>
      </c>
      <c r="BL815" s="1">
        <v>46660</v>
      </c>
      <c r="BO815">
        <v>40</v>
      </c>
      <c r="BP815">
        <v>0</v>
      </c>
      <c r="BQ815">
        <v>8</v>
      </c>
      <c r="BR815">
        <v>8</v>
      </c>
      <c r="BS815">
        <v>8</v>
      </c>
      <c r="BT815">
        <v>8</v>
      </c>
      <c r="BU815">
        <v>8</v>
      </c>
      <c r="BV815">
        <v>0</v>
      </c>
      <c r="BW815" t="str">
        <f>"8:00 AM"</f>
        <v>8:00 AM</v>
      </c>
      <c r="BX815" t="str">
        <f>"5:00 PM"</f>
        <v>5:00 PM</v>
      </c>
      <c r="BY815" t="s">
        <v>159</v>
      </c>
      <c r="BZ815">
        <v>0</v>
      </c>
      <c r="CA815">
        <v>12</v>
      </c>
      <c r="CB815" t="s">
        <v>117</v>
      </c>
      <c r="CD815" t="s">
        <v>162</v>
      </c>
      <c r="CE815" t="s">
        <v>3158</v>
      </c>
      <c r="CF815" t="s">
        <v>4218</v>
      </c>
      <c r="CG815" t="s">
        <v>136</v>
      </c>
      <c r="CH815" t="s">
        <v>121</v>
      </c>
      <c r="CI815" s="6">
        <v>96950</v>
      </c>
      <c r="CJ815" s="10">
        <v>12.62</v>
      </c>
      <c r="CK815" s="10">
        <v>12.62</v>
      </c>
      <c r="CL815" s="10">
        <v>18.93</v>
      </c>
      <c r="CM815" s="10">
        <v>18.93</v>
      </c>
      <c r="CN815" t="s">
        <v>137</v>
      </c>
      <c r="CO815" t="s">
        <v>162</v>
      </c>
      <c r="CP815" t="s">
        <v>138</v>
      </c>
      <c r="CR815" t="s">
        <v>117</v>
      </c>
      <c r="CS815" t="s">
        <v>139</v>
      </c>
      <c r="CT815" t="s">
        <v>140</v>
      </c>
      <c r="CU815" t="s">
        <v>139</v>
      </c>
      <c r="CV815" t="s">
        <v>140</v>
      </c>
      <c r="CW815" t="s">
        <v>139</v>
      </c>
      <c r="CX815" t="s">
        <v>140</v>
      </c>
      <c r="CY815" t="s">
        <v>6360</v>
      </c>
      <c r="CZ815" s="8">
        <v>16702345828</v>
      </c>
      <c r="DA815" t="s">
        <v>3164</v>
      </c>
      <c r="DB815" t="s">
        <v>140</v>
      </c>
      <c r="DC815" t="s">
        <v>139</v>
      </c>
      <c r="DD815" t="s">
        <v>117</v>
      </c>
      <c r="DE815" t="s">
        <v>631</v>
      </c>
      <c r="DF815" t="s">
        <v>3165</v>
      </c>
      <c r="DH815" t="s">
        <v>3170</v>
      </c>
      <c r="DI815" t="s">
        <v>3169</v>
      </c>
      <c r="DJ815" t="s">
        <v>3168</v>
      </c>
    </row>
    <row r="816" spans="1:114" ht="15" customHeight="1" x14ac:dyDescent="0.35">
      <c r="A816" t="s">
        <v>11388</v>
      </c>
      <c r="B816" t="s">
        <v>166</v>
      </c>
      <c r="C816" s="1">
        <v>45529</v>
      </c>
      <c r="D816" s="1">
        <v>45618</v>
      </c>
      <c r="E816" t="s">
        <v>116</v>
      </c>
      <c r="F816" s="1">
        <v>45564</v>
      </c>
      <c r="G816" t="s">
        <v>117</v>
      </c>
      <c r="H816" t="s">
        <v>117</v>
      </c>
      <c r="I816" t="s">
        <v>117</v>
      </c>
      <c r="J816" t="s">
        <v>6347</v>
      </c>
      <c r="L816" t="s">
        <v>6348</v>
      </c>
      <c r="N816" t="s">
        <v>120</v>
      </c>
      <c r="O816" t="s">
        <v>121</v>
      </c>
      <c r="P816" s="6">
        <v>96950</v>
      </c>
      <c r="Q816" t="s">
        <v>122</v>
      </c>
      <c r="S816" s="8">
        <v>16702850478</v>
      </c>
      <c r="U816" t="s">
        <v>6349</v>
      </c>
      <c r="V816">
        <v>5613</v>
      </c>
      <c r="W816" t="s">
        <v>124</v>
      </c>
      <c r="Y816" t="s">
        <v>6350</v>
      </c>
      <c r="Z816" t="s">
        <v>6351</v>
      </c>
      <c r="AA816" t="s">
        <v>1914</v>
      </c>
      <c r="AB816" t="s">
        <v>128</v>
      </c>
      <c r="AC816" t="s">
        <v>6348</v>
      </c>
      <c r="AE816" t="s">
        <v>120</v>
      </c>
      <c r="AF816" t="s">
        <v>121</v>
      </c>
      <c r="AG816" s="6">
        <v>96950</v>
      </c>
      <c r="AH816" t="s">
        <v>122</v>
      </c>
      <c r="AJ816" s="8">
        <v>16702850478</v>
      </c>
      <c r="AL816" t="s">
        <v>6352</v>
      </c>
      <c r="BE816" t="str">
        <f>"49-9071.00"</f>
        <v>49-9071.00</v>
      </c>
      <c r="BF816" t="s">
        <v>156</v>
      </c>
      <c r="BG816" t="s">
        <v>8892</v>
      </c>
      <c r="BH816" t="s">
        <v>423</v>
      </c>
      <c r="BI816">
        <v>7</v>
      </c>
      <c r="BK816" s="1">
        <v>45566</v>
      </c>
      <c r="BL816" s="1">
        <v>45930</v>
      </c>
      <c r="BO816">
        <v>40</v>
      </c>
      <c r="BP816">
        <v>0</v>
      </c>
      <c r="BQ816">
        <v>0</v>
      </c>
      <c r="BR816">
        <v>8</v>
      </c>
      <c r="BS816">
        <v>8</v>
      </c>
      <c r="BT816">
        <v>8</v>
      </c>
      <c r="BU816">
        <v>8</v>
      </c>
      <c r="BV816">
        <v>8</v>
      </c>
      <c r="BW816" t="str">
        <f>"8:00 AM"</f>
        <v>8:00 AM</v>
      </c>
      <c r="BX816" t="str">
        <f>"5:00 PM"</f>
        <v>5:00 PM</v>
      </c>
      <c r="BY816" t="s">
        <v>133</v>
      </c>
      <c r="BZ816">
        <v>0</v>
      </c>
      <c r="CA816">
        <v>12</v>
      </c>
      <c r="CB816" t="s">
        <v>117</v>
      </c>
      <c r="CD816" s="2" t="s">
        <v>6354</v>
      </c>
      <c r="CE816" t="s">
        <v>8893</v>
      </c>
      <c r="CG816" t="s">
        <v>120</v>
      </c>
      <c r="CH816" t="s">
        <v>121</v>
      </c>
      <c r="CI816" s="6">
        <v>96950</v>
      </c>
      <c r="CJ816" s="10">
        <v>9.75</v>
      </c>
      <c r="CK816" s="10">
        <v>9.75</v>
      </c>
      <c r="CL816" s="10">
        <v>0</v>
      </c>
      <c r="CM816" s="10">
        <v>0</v>
      </c>
      <c r="CN816" t="s">
        <v>137</v>
      </c>
      <c r="CO816" t="s">
        <v>133</v>
      </c>
      <c r="CP816" t="s">
        <v>138</v>
      </c>
      <c r="CR816" t="s">
        <v>117</v>
      </c>
      <c r="CS816" t="s">
        <v>139</v>
      </c>
      <c r="CT816" t="s">
        <v>140</v>
      </c>
      <c r="CU816" t="s">
        <v>140</v>
      </c>
      <c r="CV816" t="s">
        <v>140</v>
      </c>
      <c r="CW816" t="s">
        <v>139</v>
      </c>
      <c r="CX816" t="s">
        <v>140</v>
      </c>
      <c r="CY816" t="s">
        <v>2574</v>
      </c>
      <c r="CZ816" s="8">
        <v>16702850478</v>
      </c>
      <c r="DA816" t="s">
        <v>6352</v>
      </c>
      <c r="DB816" t="s">
        <v>140</v>
      </c>
      <c r="DC816" t="s">
        <v>139</v>
      </c>
      <c r="DD816" t="s">
        <v>117</v>
      </c>
      <c r="DE816" t="s">
        <v>6350</v>
      </c>
      <c r="DF816" t="s">
        <v>6351</v>
      </c>
      <c r="DG816" t="s">
        <v>1914</v>
      </c>
      <c r="DH816" t="s">
        <v>6349</v>
      </c>
      <c r="DI816" t="s">
        <v>6347</v>
      </c>
      <c r="DJ816" t="s">
        <v>6352</v>
      </c>
    </row>
    <row r="817" spans="1:114" ht="15" customHeight="1" x14ac:dyDescent="0.35">
      <c r="A817" t="s">
        <v>16061</v>
      </c>
      <c r="B817" t="s">
        <v>144</v>
      </c>
      <c r="C817" s="1">
        <v>45541</v>
      </c>
      <c r="D817" s="1">
        <v>45618</v>
      </c>
      <c r="E817" t="s">
        <v>211</v>
      </c>
      <c r="G817" t="s">
        <v>117</v>
      </c>
      <c r="H817" t="s">
        <v>117</v>
      </c>
      <c r="I817" t="s">
        <v>117</v>
      </c>
      <c r="J817" t="s">
        <v>1247</v>
      </c>
      <c r="K817" t="s">
        <v>1248</v>
      </c>
      <c r="L817" t="s">
        <v>1249</v>
      </c>
      <c r="M817" t="s">
        <v>8613</v>
      </c>
      <c r="N817" t="s">
        <v>120</v>
      </c>
      <c r="O817" t="s">
        <v>121</v>
      </c>
      <c r="P817" s="6">
        <v>96950</v>
      </c>
      <c r="Q817" t="s">
        <v>122</v>
      </c>
      <c r="S817" s="8">
        <v>16702356238</v>
      </c>
      <c r="U817" t="s">
        <v>1251</v>
      </c>
      <c r="V817">
        <v>56132</v>
      </c>
      <c r="W817" t="s">
        <v>150</v>
      </c>
      <c r="X817" t="s">
        <v>139</v>
      </c>
      <c r="Y817" t="s">
        <v>4533</v>
      </c>
      <c r="Z817" t="s">
        <v>7137</v>
      </c>
      <c r="AA817" t="s">
        <v>7138</v>
      </c>
      <c r="AB817" t="s">
        <v>128</v>
      </c>
      <c r="AC817" t="s">
        <v>1249</v>
      </c>
      <c r="AD817" t="s">
        <v>1250</v>
      </c>
      <c r="AE817" t="s">
        <v>120</v>
      </c>
      <c r="AF817" t="s">
        <v>121</v>
      </c>
      <c r="AG817" s="6">
        <v>96950</v>
      </c>
      <c r="AH817" t="s">
        <v>122</v>
      </c>
      <c r="AJ817" s="8">
        <v>16702356238</v>
      </c>
      <c r="AL817" t="s">
        <v>1254</v>
      </c>
      <c r="BE817" t="str">
        <f>"37-2011.00"</f>
        <v>37-2011.00</v>
      </c>
      <c r="BF817" t="s">
        <v>701</v>
      </c>
      <c r="BG817" t="s">
        <v>8614</v>
      </c>
      <c r="BH817" t="s">
        <v>1961</v>
      </c>
      <c r="BI817">
        <v>3</v>
      </c>
      <c r="BJ817">
        <v>3</v>
      </c>
      <c r="BK817" s="1">
        <v>45566</v>
      </c>
      <c r="BL817" s="1">
        <v>45930</v>
      </c>
      <c r="BM817" s="1">
        <v>45627</v>
      </c>
      <c r="BN817" s="1">
        <v>45930</v>
      </c>
      <c r="BO817">
        <v>35</v>
      </c>
      <c r="BP817">
        <v>0</v>
      </c>
      <c r="BQ817">
        <v>7</v>
      </c>
      <c r="BR817">
        <v>7</v>
      </c>
      <c r="BS817">
        <v>7</v>
      </c>
      <c r="BT817">
        <v>7</v>
      </c>
      <c r="BU817">
        <v>7</v>
      </c>
      <c r="BV817">
        <v>0</v>
      </c>
      <c r="BW817" t="str">
        <f>"6:00 AM"</f>
        <v>6:00 AM</v>
      </c>
      <c r="BX817" t="str">
        <f>"2:00 PM"</f>
        <v>2:00 PM</v>
      </c>
      <c r="BY817" t="s">
        <v>133</v>
      </c>
      <c r="BZ817">
        <v>0</v>
      </c>
      <c r="CA817">
        <v>12</v>
      </c>
      <c r="CB817" t="s">
        <v>117</v>
      </c>
      <c r="CD817" t="s">
        <v>8615</v>
      </c>
      <c r="CE817" t="s">
        <v>8616</v>
      </c>
      <c r="CF817" t="s">
        <v>196</v>
      </c>
      <c r="CG817" t="s">
        <v>120</v>
      </c>
      <c r="CH817" t="s">
        <v>121</v>
      </c>
      <c r="CI817" s="6">
        <v>96950</v>
      </c>
      <c r="CJ817" s="10">
        <v>8.2899999999999991</v>
      </c>
      <c r="CK817" s="10">
        <v>8.2899999999999991</v>
      </c>
      <c r="CL817" s="10">
        <v>12.44</v>
      </c>
      <c r="CM817" s="10">
        <v>12.44</v>
      </c>
      <c r="CN817" t="s">
        <v>137</v>
      </c>
      <c r="CO817" t="s">
        <v>1256</v>
      </c>
      <c r="CP817" t="s">
        <v>138</v>
      </c>
      <c r="CR817" t="s">
        <v>139</v>
      </c>
      <c r="CS817" t="s">
        <v>139</v>
      </c>
      <c r="CT817" t="s">
        <v>140</v>
      </c>
      <c r="CU817" t="s">
        <v>139</v>
      </c>
      <c r="CV817" t="s">
        <v>139</v>
      </c>
      <c r="CW817" t="s">
        <v>139</v>
      </c>
      <c r="CX817" t="s">
        <v>140</v>
      </c>
      <c r="CY817" t="s">
        <v>4903</v>
      </c>
      <c r="CZ817" s="8">
        <v>16702356238</v>
      </c>
      <c r="DA817" t="s">
        <v>1254</v>
      </c>
      <c r="DB817" t="s">
        <v>364</v>
      </c>
      <c r="DC817" t="s">
        <v>139</v>
      </c>
      <c r="DD817" t="s">
        <v>139</v>
      </c>
    </row>
    <row r="818" spans="1:114" ht="15" customHeight="1" x14ac:dyDescent="0.35">
      <c r="A818" t="s">
        <v>9508</v>
      </c>
      <c r="B818" t="s">
        <v>294</v>
      </c>
      <c r="C818" s="1">
        <v>45552</v>
      </c>
      <c r="D818" s="1">
        <v>45618</v>
      </c>
      <c r="E818" t="s">
        <v>116</v>
      </c>
      <c r="F818" s="1">
        <v>45563</v>
      </c>
      <c r="G818" t="s">
        <v>139</v>
      </c>
      <c r="H818" t="s">
        <v>117</v>
      </c>
      <c r="I818" t="s">
        <v>117</v>
      </c>
      <c r="J818" t="s">
        <v>3544</v>
      </c>
      <c r="L818" t="s">
        <v>3545</v>
      </c>
      <c r="M818" t="s">
        <v>3546</v>
      </c>
      <c r="N818" t="s">
        <v>120</v>
      </c>
      <c r="O818" t="s">
        <v>121</v>
      </c>
      <c r="P818" s="6">
        <v>96950</v>
      </c>
      <c r="Q818" t="s">
        <v>122</v>
      </c>
      <c r="S818" s="8">
        <v>16702437243</v>
      </c>
      <c r="U818" t="s">
        <v>3547</v>
      </c>
      <c r="V818">
        <v>424410</v>
      </c>
      <c r="W818" t="s">
        <v>124</v>
      </c>
      <c r="Y818" t="s">
        <v>3548</v>
      </c>
      <c r="Z818" t="s">
        <v>3549</v>
      </c>
      <c r="AB818" t="s">
        <v>154</v>
      </c>
      <c r="AC818" t="s">
        <v>3545</v>
      </c>
      <c r="AD818" t="s">
        <v>3546</v>
      </c>
      <c r="AE818" t="s">
        <v>120</v>
      </c>
      <c r="AF818" t="s">
        <v>121</v>
      </c>
      <c r="AG818" s="6">
        <v>96950</v>
      </c>
      <c r="AH818" t="s">
        <v>122</v>
      </c>
      <c r="AJ818" s="8">
        <v>16702347243</v>
      </c>
      <c r="AL818" t="s">
        <v>3550</v>
      </c>
      <c r="BE818" t="str">
        <f>"53-3033.00"</f>
        <v>53-3033.00</v>
      </c>
      <c r="BF818" t="s">
        <v>387</v>
      </c>
      <c r="BG818" t="s">
        <v>9509</v>
      </c>
      <c r="BH818" t="s">
        <v>9510</v>
      </c>
      <c r="BI818">
        <v>2</v>
      </c>
      <c r="BJ818">
        <v>1</v>
      </c>
      <c r="BK818" s="1">
        <v>45565</v>
      </c>
      <c r="BL818" s="1">
        <v>46659</v>
      </c>
      <c r="BM818" s="1">
        <v>45618</v>
      </c>
      <c r="BN818" s="1">
        <v>46659</v>
      </c>
      <c r="BO818">
        <v>36</v>
      </c>
      <c r="BP818">
        <v>0</v>
      </c>
      <c r="BQ818">
        <v>6</v>
      </c>
      <c r="BR818">
        <v>6</v>
      </c>
      <c r="BS818">
        <v>6</v>
      </c>
      <c r="BT818">
        <v>6</v>
      </c>
      <c r="BU818">
        <v>6</v>
      </c>
      <c r="BV818">
        <v>6</v>
      </c>
      <c r="BW818" t="str">
        <f>"8:00 AM"</f>
        <v>8:00 AM</v>
      </c>
      <c r="BX818" t="str">
        <f>"3:00 PM"</f>
        <v>3:00 PM</v>
      </c>
      <c r="BY818" t="s">
        <v>159</v>
      </c>
      <c r="BZ818">
        <v>0</v>
      </c>
      <c r="CA818">
        <v>12</v>
      </c>
      <c r="CB818" t="s">
        <v>117</v>
      </c>
      <c r="CD818" s="2" t="s">
        <v>9511</v>
      </c>
      <c r="CE818" t="s">
        <v>3545</v>
      </c>
      <c r="CF818" t="s">
        <v>3546</v>
      </c>
      <c r="CG818" t="s">
        <v>120</v>
      </c>
      <c r="CH818" t="s">
        <v>121</v>
      </c>
      <c r="CI818" s="6">
        <v>96950</v>
      </c>
      <c r="CJ818" s="10">
        <v>8.15</v>
      </c>
      <c r="CK818" s="10">
        <v>8.1999999999999993</v>
      </c>
      <c r="CL818" s="10">
        <v>12.23</v>
      </c>
      <c r="CM818" s="10">
        <v>12.3</v>
      </c>
      <c r="CN818" t="s">
        <v>137</v>
      </c>
      <c r="CP818" t="s">
        <v>138</v>
      </c>
      <c r="CR818" t="s">
        <v>117</v>
      </c>
      <c r="CS818" t="s">
        <v>139</v>
      </c>
      <c r="CT818" t="s">
        <v>140</v>
      </c>
      <c r="CU818" t="s">
        <v>139</v>
      </c>
      <c r="CV818" t="s">
        <v>140</v>
      </c>
      <c r="CW818" t="s">
        <v>139</v>
      </c>
      <c r="CX818" t="s">
        <v>140</v>
      </c>
      <c r="CY818" t="s">
        <v>1638</v>
      </c>
      <c r="CZ818" s="8">
        <v>16702347243</v>
      </c>
      <c r="DA818" t="s">
        <v>3550</v>
      </c>
      <c r="DB818" t="s">
        <v>140</v>
      </c>
      <c r="DC818" t="s">
        <v>139</v>
      </c>
      <c r="DD818" t="s">
        <v>117</v>
      </c>
    </row>
    <row r="819" spans="1:114" ht="15" customHeight="1" x14ac:dyDescent="0.35">
      <c r="A819" t="s">
        <v>14788</v>
      </c>
      <c r="B819" t="s">
        <v>294</v>
      </c>
      <c r="C819" s="1">
        <v>45554</v>
      </c>
      <c r="D819" s="1">
        <v>45618</v>
      </c>
      <c r="E819" t="s">
        <v>116</v>
      </c>
      <c r="F819" s="1">
        <v>45625</v>
      </c>
      <c r="G819" t="s">
        <v>117</v>
      </c>
      <c r="H819" t="s">
        <v>117</v>
      </c>
      <c r="I819" t="s">
        <v>117</v>
      </c>
      <c r="J819" t="s">
        <v>1951</v>
      </c>
      <c r="K819" t="s">
        <v>1952</v>
      </c>
      <c r="L819" t="s">
        <v>1953</v>
      </c>
      <c r="M819" t="s">
        <v>17405</v>
      </c>
      <c r="N819" t="s">
        <v>120</v>
      </c>
      <c r="O819" t="s">
        <v>121</v>
      </c>
      <c r="P819" s="6">
        <v>96950</v>
      </c>
      <c r="Q819" t="s">
        <v>122</v>
      </c>
      <c r="S819" s="8">
        <v>16702875905</v>
      </c>
      <c r="U819" t="s">
        <v>1954</v>
      </c>
      <c r="V819">
        <v>561720</v>
      </c>
      <c r="W819" t="s">
        <v>124</v>
      </c>
      <c r="Y819" t="s">
        <v>1955</v>
      </c>
      <c r="Z819" t="s">
        <v>1956</v>
      </c>
      <c r="AA819" t="s">
        <v>776</v>
      </c>
      <c r="AB819" t="s">
        <v>657</v>
      </c>
      <c r="AC819" t="s">
        <v>1957</v>
      </c>
      <c r="AD819" t="s">
        <v>1958</v>
      </c>
      <c r="AE819" t="s">
        <v>120</v>
      </c>
      <c r="AF819" t="s">
        <v>121</v>
      </c>
      <c r="AG819" s="6">
        <v>96950</v>
      </c>
      <c r="AH819" t="s">
        <v>122</v>
      </c>
      <c r="AJ819" s="8">
        <v>16702875905</v>
      </c>
      <c r="AL819" t="s">
        <v>1959</v>
      </c>
      <c r="BE819" t="str">
        <f>"37-2011.00"</f>
        <v>37-2011.00</v>
      </c>
      <c r="BF819" t="s">
        <v>701</v>
      </c>
      <c r="BG819" t="s">
        <v>1960</v>
      </c>
      <c r="BH819" t="s">
        <v>1961</v>
      </c>
      <c r="BI819">
        <v>2</v>
      </c>
      <c r="BJ819">
        <v>1</v>
      </c>
      <c r="BK819" s="1">
        <v>45627</v>
      </c>
      <c r="BL819" s="1">
        <v>45991</v>
      </c>
      <c r="BM819" s="1">
        <v>45627</v>
      </c>
      <c r="BN819" s="1">
        <v>45991</v>
      </c>
      <c r="BO819">
        <v>36</v>
      </c>
      <c r="BP819">
        <v>0</v>
      </c>
      <c r="BQ819">
        <v>6</v>
      </c>
      <c r="BR819">
        <v>6</v>
      </c>
      <c r="BS819">
        <v>8</v>
      </c>
      <c r="BT819">
        <v>4</v>
      </c>
      <c r="BU819">
        <v>8</v>
      </c>
      <c r="BV819">
        <v>4</v>
      </c>
      <c r="BW819" t="str">
        <f>"8:00 AM"</f>
        <v>8:00 AM</v>
      </c>
      <c r="BX819" t="str">
        <f>"6:00 PM"</f>
        <v>6:00 PM</v>
      </c>
      <c r="BY819" t="s">
        <v>133</v>
      </c>
      <c r="BZ819">
        <v>0</v>
      </c>
      <c r="CA819">
        <v>0</v>
      </c>
      <c r="CB819" t="s">
        <v>117</v>
      </c>
      <c r="CD819" t="s">
        <v>9377</v>
      </c>
      <c r="CE819" t="s">
        <v>14789</v>
      </c>
      <c r="CG819" t="s">
        <v>120</v>
      </c>
      <c r="CH819" t="s">
        <v>121</v>
      </c>
      <c r="CI819" s="6">
        <v>96950</v>
      </c>
      <c r="CJ819" s="10">
        <v>8.2899999999999991</v>
      </c>
      <c r="CK819" s="10">
        <v>8.2899999999999991</v>
      </c>
      <c r="CL819" s="10">
        <v>12.44</v>
      </c>
      <c r="CM819" s="10">
        <v>12.44</v>
      </c>
      <c r="CN819" t="s">
        <v>137</v>
      </c>
      <c r="CO819" t="s">
        <v>162</v>
      </c>
      <c r="CP819" t="s">
        <v>138</v>
      </c>
      <c r="CR819" t="s">
        <v>139</v>
      </c>
      <c r="CS819" t="s">
        <v>139</v>
      </c>
      <c r="CT819" t="s">
        <v>139</v>
      </c>
      <c r="CU819" t="s">
        <v>139</v>
      </c>
      <c r="CV819" t="s">
        <v>140</v>
      </c>
      <c r="CW819" t="s">
        <v>139</v>
      </c>
      <c r="CX819" t="s">
        <v>140</v>
      </c>
      <c r="CY819" t="s">
        <v>194</v>
      </c>
      <c r="CZ819" s="8">
        <v>16702875905</v>
      </c>
      <c r="DA819" t="s">
        <v>1959</v>
      </c>
      <c r="DB819" t="s">
        <v>140</v>
      </c>
      <c r="DC819" t="s">
        <v>139</v>
      </c>
      <c r="DD819" t="s">
        <v>117</v>
      </c>
    </row>
    <row r="820" spans="1:114" ht="15" customHeight="1" x14ac:dyDescent="0.35">
      <c r="A820" t="s">
        <v>17174</v>
      </c>
      <c r="B820" t="s">
        <v>144</v>
      </c>
      <c r="C820" s="1">
        <v>45559</v>
      </c>
      <c r="D820" s="1">
        <v>45618</v>
      </c>
      <c r="E820" t="s">
        <v>211</v>
      </c>
      <c r="G820" t="s">
        <v>117</v>
      </c>
      <c r="H820" t="s">
        <v>117</v>
      </c>
      <c r="I820" t="s">
        <v>117</v>
      </c>
      <c r="J820" t="s">
        <v>1556</v>
      </c>
      <c r="K820" t="s">
        <v>1557</v>
      </c>
      <c r="L820" t="s">
        <v>1558</v>
      </c>
      <c r="M820" t="s">
        <v>1559</v>
      </c>
      <c r="N820" t="s">
        <v>120</v>
      </c>
      <c r="O820" t="s">
        <v>121</v>
      </c>
      <c r="P820" s="6">
        <v>96950</v>
      </c>
      <c r="Q820" t="s">
        <v>122</v>
      </c>
      <c r="S820" s="8">
        <v>16703223311</v>
      </c>
      <c r="T820">
        <v>4504</v>
      </c>
      <c r="U820" t="s">
        <v>1560</v>
      </c>
      <c r="V820">
        <v>72111</v>
      </c>
      <c r="W820" t="s">
        <v>124</v>
      </c>
      <c r="Y820" t="s">
        <v>1561</v>
      </c>
      <c r="Z820" t="s">
        <v>1562</v>
      </c>
      <c r="AB820" t="s">
        <v>1563</v>
      </c>
      <c r="AC820" t="s">
        <v>1558</v>
      </c>
      <c r="AD820" t="s">
        <v>1559</v>
      </c>
      <c r="AE820" t="s">
        <v>120</v>
      </c>
      <c r="AF820" t="s">
        <v>121</v>
      </c>
      <c r="AG820" s="6">
        <v>96950</v>
      </c>
      <c r="AH820" t="s">
        <v>122</v>
      </c>
      <c r="AJ820" s="8">
        <v>16703223311</v>
      </c>
      <c r="AK820">
        <v>4506</v>
      </c>
      <c r="AL820" t="s">
        <v>1564</v>
      </c>
      <c r="BE820" t="str">
        <f>"35-2014.00"</f>
        <v>35-2014.00</v>
      </c>
      <c r="BF820" t="s">
        <v>191</v>
      </c>
      <c r="BG820" t="s">
        <v>6991</v>
      </c>
      <c r="BH820" t="s">
        <v>313</v>
      </c>
      <c r="BI820">
        <v>10</v>
      </c>
      <c r="BJ820">
        <v>10</v>
      </c>
      <c r="BK820" s="1">
        <v>45658</v>
      </c>
      <c r="BL820" s="1">
        <v>46022</v>
      </c>
      <c r="BM820" s="1">
        <v>45658</v>
      </c>
      <c r="BN820" s="1">
        <v>46022</v>
      </c>
      <c r="BO820">
        <v>35</v>
      </c>
      <c r="BP820">
        <v>0</v>
      </c>
      <c r="BQ820">
        <v>7</v>
      </c>
      <c r="BR820">
        <v>7</v>
      </c>
      <c r="BS820">
        <v>7</v>
      </c>
      <c r="BT820">
        <v>7</v>
      </c>
      <c r="BU820">
        <v>7</v>
      </c>
      <c r="BV820">
        <v>0</v>
      </c>
      <c r="BW820" t="str">
        <f>"8:00 AM"</f>
        <v>8:00 AM</v>
      </c>
      <c r="BX820" t="str">
        <f>"5:00 PM"</f>
        <v>5:00 PM</v>
      </c>
      <c r="BY820" t="s">
        <v>133</v>
      </c>
      <c r="BZ820">
        <v>0</v>
      </c>
      <c r="CA820">
        <v>6</v>
      </c>
      <c r="CB820" t="s">
        <v>117</v>
      </c>
      <c r="CD820" s="2" t="s">
        <v>6992</v>
      </c>
      <c r="CE820" t="s">
        <v>1558</v>
      </c>
      <c r="CF820" t="s">
        <v>1559</v>
      </c>
      <c r="CG820" t="s">
        <v>120</v>
      </c>
      <c r="CH820" t="s">
        <v>121</v>
      </c>
      <c r="CI820" s="6">
        <v>96950</v>
      </c>
      <c r="CJ820" s="10">
        <v>8.83</v>
      </c>
      <c r="CK820" s="10">
        <v>11.59</v>
      </c>
      <c r="CL820" s="10">
        <v>13.25</v>
      </c>
      <c r="CM820" s="10">
        <v>17.39</v>
      </c>
      <c r="CN820" t="s">
        <v>137</v>
      </c>
      <c r="CO820" t="s">
        <v>1569</v>
      </c>
      <c r="CP820" t="s">
        <v>138</v>
      </c>
      <c r="CR820" t="s">
        <v>117</v>
      </c>
      <c r="CS820" t="s">
        <v>139</v>
      </c>
      <c r="CT820" t="s">
        <v>140</v>
      </c>
      <c r="CU820" t="s">
        <v>139</v>
      </c>
      <c r="CV820" t="s">
        <v>140</v>
      </c>
      <c r="CW820" t="s">
        <v>139</v>
      </c>
      <c r="CX820" t="s">
        <v>139</v>
      </c>
      <c r="CY820" t="s">
        <v>1587</v>
      </c>
      <c r="CZ820" s="8">
        <v>16703223311</v>
      </c>
      <c r="DA820" t="s">
        <v>1571</v>
      </c>
      <c r="DB820" t="s">
        <v>1572</v>
      </c>
      <c r="DC820" t="s">
        <v>139</v>
      </c>
      <c r="DD820" t="s">
        <v>117</v>
      </c>
      <c r="DE820" t="s">
        <v>1573</v>
      </c>
      <c r="DF820" t="s">
        <v>1574</v>
      </c>
      <c r="DG820" t="s">
        <v>1108</v>
      </c>
      <c r="DH820" t="s">
        <v>1560</v>
      </c>
      <c r="DI820" t="s">
        <v>1575</v>
      </c>
      <c r="DJ820" t="s">
        <v>1576</v>
      </c>
    </row>
    <row r="821" spans="1:114" ht="15" customHeight="1" x14ac:dyDescent="0.35">
      <c r="A821" t="s">
        <v>14643</v>
      </c>
      <c r="B821" t="s">
        <v>144</v>
      </c>
      <c r="C821" s="1">
        <v>45565</v>
      </c>
      <c r="D821" s="1">
        <v>45618</v>
      </c>
      <c r="E821" t="s">
        <v>211</v>
      </c>
      <c r="G821" t="s">
        <v>117</v>
      </c>
      <c r="H821" t="s">
        <v>117</v>
      </c>
      <c r="I821" t="s">
        <v>117</v>
      </c>
      <c r="J821" t="s">
        <v>3653</v>
      </c>
      <c r="K821" t="s">
        <v>12756</v>
      </c>
      <c r="L821" t="s">
        <v>12757</v>
      </c>
      <c r="M821" t="s">
        <v>12758</v>
      </c>
      <c r="N821" t="s">
        <v>120</v>
      </c>
      <c r="O821" t="s">
        <v>121</v>
      </c>
      <c r="P821" s="6">
        <v>96950</v>
      </c>
      <c r="Q821" t="s">
        <v>122</v>
      </c>
      <c r="S821" s="8">
        <v>16702348286</v>
      </c>
      <c r="U821" t="s">
        <v>1053</v>
      </c>
      <c r="V821">
        <v>32311</v>
      </c>
      <c r="W821" t="s">
        <v>124</v>
      </c>
      <c r="Y821" t="s">
        <v>3655</v>
      </c>
      <c r="Z821" t="s">
        <v>3656</v>
      </c>
      <c r="AA821" t="s">
        <v>12759</v>
      </c>
      <c r="AB821" t="s">
        <v>1406</v>
      </c>
      <c r="AC821" t="s">
        <v>12757</v>
      </c>
      <c r="AD821" t="s">
        <v>12758</v>
      </c>
      <c r="AE821" t="s">
        <v>120</v>
      </c>
      <c r="AF821" t="s">
        <v>121</v>
      </c>
      <c r="AG821" s="6">
        <v>96950</v>
      </c>
      <c r="AH821" t="s">
        <v>122</v>
      </c>
      <c r="AJ821" s="8">
        <v>16702348286</v>
      </c>
      <c r="AL821" t="s">
        <v>1058</v>
      </c>
      <c r="BE821" t="str">
        <f>"27-1024.00"</f>
        <v>27-1024.00</v>
      </c>
      <c r="BF821" t="s">
        <v>1059</v>
      </c>
      <c r="BG821" t="s">
        <v>12850</v>
      </c>
      <c r="BH821" t="s">
        <v>3659</v>
      </c>
      <c r="BI821">
        <v>3</v>
      </c>
      <c r="BJ821">
        <v>3</v>
      </c>
      <c r="BK821" s="1">
        <v>45627</v>
      </c>
      <c r="BL821" s="1">
        <v>45991</v>
      </c>
      <c r="BM821" s="1">
        <v>45627</v>
      </c>
      <c r="BN821" s="1">
        <v>45991</v>
      </c>
      <c r="BO821">
        <v>35</v>
      </c>
      <c r="BP821">
        <v>0</v>
      </c>
      <c r="BQ821">
        <v>7</v>
      </c>
      <c r="BR821">
        <v>7</v>
      </c>
      <c r="BS821">
        <v>7</v>
      </c>
      <c r="BT821">
        <v>7</v>
      </c>
      <c r="BU821">
        <v>7</v>
      </c>
      <c r="BV821">
        <v>0</v>
      </c>
      <c r="BW821" t="str">
        <f>"9:00 AM"</f>
        <v>9:00 AM</v>
      </c>
      <c r="BX821" t="str">
        <f>"5:00 PM"</f>
        <v>5:00 PM</v>
      </c>
      <c r="BY821" t="s">
        <v>159</v>
      </c>
      <c r="BZ821">
        <v>0</v>
      </c>
      <c r="CA821">
        <v>12</v>
      </c>
      <c r="CB821" t="s">
        <v>117</v>
      </c>
      <c r="CD821" s="2" t="s">
        <v>14644</v>
      </c>
      <c r="CE821" t="s">
        <v>12758</v>
      </c>
      <c r="CG821" t="s">
        <v>120</v>
      </c>
      <c r="CH821" t="s">
        <v>121</v>
      </c>
      <c r="CI821" s="6">
        <v>96950</v>
      </c>
      <c r="CJ821" s="10">
        <v>10.130000000000001</v>
      </c>
      <c r="CK821" s="10">
        <v>10.130000000000001</v>
      </c>
      <c r="CL821" s="10">
        <v>15.2</v>
      </c>
      <c r="CM821" s="10">
        <v>15.2</v>
      </c>
      <c r="CN821" t="s">
        <v>137</v>
      </c>
      <c r="CO821" t="s">
        <v>11360</v>
      </c>
      <c r="CP821" t="s">
        <v>138</v>
      </c>
      <c r="CR821" t="s">
        <v>117</v>
      </c>
      <c r="CS821" t="s">
        <v>139</v>
      </c>
      <c r="CT821" t="s">
        <v>140</v>
      </c>
      <c r="CU821" t="s">
        <v>139</v>
      </c>
      <c r="CV821" t="s">
        <v>140</v>
      </c>
      <c r="CW821" t="s">
        <v>139</v>
      </c>
      <c r="CX821" t="s">
        <v>140</v>
      </c>
      <c r="CY821" t="s">
        <v>13033</v>
      </c>
      <c r="CZ821" s="8">
        <v>16702348286</v>
      </c>
      <c r="DA821" t="s">
        <v>1058</v>
      </c>
      <c r="DB821" t="s">
        <v>140</v>
      </c>
      <c r="DC821" t="s">
        <v>139</v>
      </c>
      <c r="DD821" t="s">
        <v>117</v>
      </c>
    </row>
    <row r="822" spans="1:114" ht="15" customHeight="1" x14ac:dyDescent="0.35">
      <c r="A822" t="s">
        <v>17196</v>
      </c>
      <c r="B822" t="s">
        <v>144</v>
      </c>
      <c r="C822" s="1">
        <v>45566</v>
      </c>
      <c r="D822" s="1">
        <v>45618</v>
      </c>
      <c r="E822" t="s">
        <v>211</v>
      </c>
      <c r="G822" t="s">
        <v>117</v>
      </c>
      <c r="H822" t="s">
        <v>117</v>
      </c>
      <c r="I822" t="s">
        <v>117</v>
      </c>
      <c r="J822" t="s">
        <v>11353</v>
      </c>
      <c r="K822" t="s">
        <v>15715</v>
      </c>
      <c r="L822" t="s">
        <v>11355</v>
      </c>
      <c r="M822" t="s">
        <v>11356</v>
      </c>
      <c r="N822" t="s">
        <v>120</v>
      </c>
      <c r="O822" t="s">
        <v>121</v>
      </c>
      <c r="P822" s="6">
        <v>96950</v>
      </c>
      <c r="Q822" t="s">
        <v>122</v>
      </c>
      <c r="S822" s="8">
        <v>16702332374</v>
      </c>
      <c r="U822" t="s">
        <v>6814</v>
      </c>
      <c r="V822">
        <v>54121</v>
      </c>
      <c r="W822" t="s">
        <v>124</v>
      </c>
      <c r="Y822" t="s">
        <v>6815</v>
      </c>
      <c r="Z822" t="s">
        <v>6816</v>
      </c>
      <c r="AA822" t="s">
        <v>6817</v>
      </c>
      <c r="AB822" t="s">
        <v>128</v>
      </c>
      <c r="AC822" t="s">
        <v>11355</v>
      </c>
      <c r="AD822" t="s">
        <v>11356</v>
      </c>
      <c r="AE822" t="s">
        <v>120</v>
      </c>
      <c r="AF822" t="s">
        <v>121</v>
      </c>
      <c r="AG822" s="6">
        <v>96950</v>
      </c>
      <c r="AH822" t="s">
        <v>122</v>
      </c>
      <c r="AJ822" s="8">
        <v>16702332374</v>
      </c>
      <c r="AL822" t="s">
        <v>6818</v>
      </c>
      <c r="BE822" t="str">
        <f>"13-2011.00"</f>
        <v>13-2011.00</v>
      </c>
      <c r="BF822" t="s">
        <v>934</v>
      </c>
      <c r="BG822" t="s">
        <v>15716</v>
      </c>
      <c r="BH822" t="s">
        <v>2233</v>
      </c>
      <c r="BI822">
        <v>1</v>
      </c>
      <c r="BJ822">
        <v>1</v>
      </c>
      <c r="BK822" s="1">
        <v>45627</v>
      </c>
      <c r="BL822" s="1">
        <v>45991</v>
      </c>
      <c r="BM822" s="1">
        <v>45627</v>
      </c>
      <c r="BN822" s="1">
        <v>45991</v>
      </c>
      <c r="BO822">
        <v>35</v>
      </c>
      <c r="BP822">
        <v>0</v>
      </c>
      <c r="BQ822">
        <v>7</v>
      </c>
      <c r="BR822">
        <v>7</v>
      </c>
      <c r="BS822">
        <v>7</v>
      </c>
      <c r="BT822">
        <v>7</v>
      </c>
      <c r="BU822">
        <v>7</v>
      </c>
      <c r="BV822">
        <v>0</v>
      </c>
      <c r="BW822" t="str">
        <f>"9:00 AM"</f>
        <v>9:00 AM</v>
      </c>
      <c r="BX822" t="str">
        <f>"5:00 PM"</f>
        <v>5:00 PM</v>
      </c>
      <c r="BY822" t="s">
        <v>588</v>
      </c>
      <c r="BZ822">
        <v>0</v>
      </c>
      <c r="CA822">
        <v>24</v>
      </c>
      <c r="CB822" t="s">
        <v>117</v>
      </c>
      <c r="CD822" t="s">
        <v>17197</v>
      </c>
      <c r="CE822" t="s">
        <v>11356</v>
      </c>
      <c r="CG822" t="s">
        <v>120</v>
      </c>
      <c r="CH822" t="s">
        <v>121</v>
      </c>
      <c r="CI822" s="6">
        <v>96950</v>
      </c>
      <c r="CJ822" s="10">
        <v>17.48</v>
      </c>
      <c r="CK822" s="10">
        <v>17.48</v>
      </c>
      <c r="CL822" s="10">
        <v>26.22</v>
      </c>
      <c r="CM822" s="10">
        <v>26.22</v>
      </c>
      <c r="CN822" t="s">
        <v>137</v>
      </c>
      <c r="CO822" t="s">
        <v>11360</v>
      </c>
      <c r="CP822" t="s">
        <v>138</v>
      </c>
      <c r="CR822" t="s">
        <v>117</v>
      </c>
      <c r="CS822" t="s">
        <v>139</v>
      </c>
      <c r="CT822" t="s">
        <v>140</v>
      </c>
      <c r="CU822" t="s">
        <v>139</v>
      </c>
      <c r="CV822" t="s">
        <v>140</v>
      </c>
      <c r="CW822" t="s">
        <v>139</v>
      </c>
      <c r="CX822" t="s">
        <v>140</v>
      </c>
      <c r="CY822" t="s">
        <v>1061</v>
      </c>
      <c r="CZ822" s="8">
        <v>16702332374</v>
      </c>
      <c r="DA822" t="s">
        <v>11362</v>
      </c>
      <c r="DB822" t="s">
        <v>140</v>
      </c>
      <c r="DC822" t="s">
        <v>139</v>
      </c>
      <c r="DD822" t="s">
        <v>117</v>
      </c>
    </row>
    <row r="823" spans="1:114" ht="15" customHeight="1" x14ac:dyDescent="0.35">
      <c r="A823" t="s">
        <v>9476</v>
      </c>
      <c r="B823" t="s">
        <v>166</v>
      </c>
      <c r="C823" s="1">
        <v>45566</v>
      </c>
      <c r="D823" s="1">
        <v>45618</v>
      </c>
      <c r="E823" t="s">
        <v>116</v>
      </c>
      <c r="F823" s="1">
        <v>45639</v>
      </c>
      <c r="G823" t="s">
        <v>117</v>
      </c>
      <c r="H823" t="s">
        <v>117</v>
      </c>
      <c r="I823" t="s">
        <v>117</v>
      </c>
      <c r="J823" t="s">
        <v>9477</v>
      </c>
      <c r="K823" t="s">
        <v>9478</v>
      </c>
      <c r="L823" t="s">
        <v>9479</v>
      </c>
      <c r="N823" t="s">
        <v>120</v>
      </c>
      <c r="O823" t="s">
        <v>121</v>
      </c>
      <c r="P823" s="6">
        <v>96950</v>
      </c>
      <c r="Q823" t="s">
        <v>122</v>
      </c>
      <c r="S823" s="8">
        <v>16702351337</v>
      </c>
      <c r="U823" t="s">
        <v>7944</v>
      </c>
      <c r="V823">
        <v>424410</v>
      </c>
      <c r="W823" t="s">
        <v>124</v>
      </c>
      <c r="Y823" t="s">
        <v>9480</v>
      </c>
      <c r="Z823" t="s">
        <v>9481</v>
      </c>
      <c r="AB823" t="s">
        <v>474</v>
      </c>
      <c r="AC823" t="s">
        <v>9482</v>
      </c>
      <c r="AE823" t="s">
        <v>120</v>
      </c>
      <c r="AF823" t="s">
        <v>121</v>
      </c>
      <c r="AG823" s="6">
        <v>96950</v>
      </c>
      <c r="AH823" t="s">
        <v>122</v>
      </c>
      <c r="AJ823" s="8">
        <v>16704832391</v>
      </c>
      <c r="AL823" t="s">
        <v>9483</v>
      </c>
      <c r="AM823" t="s">
        <v>717</v>
      </c>
      <c r="AN823" t="s">
        <v>2999</v>
      </c>
      <c r="AO823" t="s">
        <v>9484</v>
      </c>
      <c r="AP823" t="s">
        <v>9485</v>
      </c>
      <c r="AQ823" t="s">
        <v>9486</v>
      </c>
      <c r="AS823" t="s">
        <v>577</v>
      </c>
      <c r="AT823" t="s">
        <v>578</v>
      </c>
      <c r="AU823" s="6">
        <v>96931</v>
      </c>
      <c r="AV823" t="s">
        <v>122</v>
      </c>
      <c r="AX823" s="8">
        <v>16716471200</v>
      </c>
      <c r="AZ823" t="s">
        <v>9487</v>
      </c>
      <c r="BA823" t="s">
        <v>9488</v>
      </c>
      <c r="BB823" t="s">
        <v>9489</v>
      </c>
      <c r="BC823" t="s">
        <v>578</v>
      </c>
      <c r="BD823" t="s">
        <v>9490</v>
      </c>
      <c r="BE823" t="str">
        <f>"13-1161.00"</f>
        <v>13-1161.00</v>
      </c>
      <c r="BF823" t="s">
        <v>9491</v>
      </c>
      <c r="BG823" t="s">
        <v>9492</v>
      </c>
      <c r="BH823" t="s">
        <v>9491</v>
      </c>
      <c r="BI823">
        <v>2</v>
      </c>
      <c r="BK823" s="1">
        <v>45641</v>
      </c>
      <c r="BL823" s="1">
        <v>46005</v>
      </c>
      <c r="BO823">
        <v>40</v>
      </c>
      <c r="BP823">
        <v>0</v>
      </c>
      <c r="BQ823">
        <v>8</v>
      </c>
      <c r="BR823">
        <v>8</v>
      </c>
      <c r="BS823">
        <v>8</v>
      </c>
      <c r="BT823">
        <v>8</v>
      </c>
      <c r="BU823">
        <v>8</v>
      </c>
      <c r="BV823">
        <v>0</v>
      </c>
      <c r="BW823" t="str">
        <f>"8:00 AM"</f>
        <v>8:00 AM</v>
      </c>
      <c r="BX823" t="str">
        <f>"5:00 PM"</f>
        <v>5:00 PM</v>
      </c>
      <c r="BY823" t="s">
        <v>159</v>
      </c>
      <c r="BZ823">
        <v>0</v>
      </c>
      <c r="CA823">
        <v>24</v>
      </c>
      <c r="CB823" t="s">
        <v>117</v>
      </c>
      <c r="CD823" t="s">
        <v>9493</v>
      </c>
      <c r="CE823" t="s">
        <v>9482</v>
      </c>
      <c r="CF823" t="s">
        <v>9494</v>
      </c>
      <c r="CG823" t="s">
        <v>136</v>
      </c>
      <c r="CH823" t="s">
        <v>121</v>
      </c>
      <c r="CI823" s="6">
        <v>96950</v>
      </c>
      <c r="CJ823" s="10">
        <v>17.25</v>
      </c>
      <c r="CL823" s="10">
        <v>25.88</v>
      </c>
      <c r="CN823" t="s">
        <v>137</v>
      </c>
      <c r="CP823" t="s">
        <v>138</v>
      </c>
      <c r="CR823" t="s">
        <v>117</v>
      </c>
      <c r="CS823" t="s">
        <v>139</v>
      </c>
      <c r="CT823" t="s">
        <v>139</v>
      </c>
      <c r="CU823" t="s">
        <v>139</v>
      </c>
      <c r="CV823" t="s">
        <v>140</v>
      </c>
      <c r="CW823" t="s">
        <v>139</v>
      </c>
      <c r="CX823" t="s">
        <v>140</v>
      </c>
      <c r="CY823" t="s">
        <v>133</v>
      </c>
      <c r="CZ823" s="8">
        <v>16702351337</v>
      </c>
      <c r="DA823" t="s">
        <v>9495</v>
      </c>
      <c r="DB823" t="s">
        <v>140</v>
      </c>
      <c r="DC823" t="s">
        <v>139</v>
      </c>
      <c r="DD823" t="s">
        <v>117</v>
      </c>
      <c r="DE823" t="s">
        <v>2999</v>
      </c>
      <c r="DF823" t="s">
        <v>9484</v>
      </c>
      <c r="DG823" t="s">
        <v>1914</v>
      </c>
      <c r="DH823" t="s">
        <v>9489</v>
      </c>
      <c r="DI823" t="s">
        <v>9496</v>
      </c>
      <c r="DJ823" t="s">
        <v>9487</v>
      </c>
    </row>
    <row r="824" spans="1:114" ht="15" customHeight="1" x14ac:dyDescent="0.35">
      <c r="A824" t="s">
        <v>16062</v>
      </c>
      <c r="B824" t="s">
        <v>144</v>
      </c>
      <c r="C824" s="1">
        <v>45567</v>
      </c>
      <c r="D824" s="1">
        <v>45618</v>
      </c>
      <c r="E824" t="s">
        <v>116</v>
      </c>
      <c r="F824" s="1">
        <v>45625</v>
      </c>
      <c r="G824" t="s">
        <v>117</v>
      </c>
      <c r="H824" t="s">
        <v>117</v>
      </c>
      <c r="I824" t="s">
        <v>117</v>
      </c>
      <c r="J824" t="s">
        <v>2924</v>
      </c>
      <c r="K824" t="s">
        <v>2924</v>
      </c>
      <c r="L824" t="s">
        <v>2925</v>
      </c>
      <c r="M824" t="s">
        <v>2926</v>
      </c>
      <c r="N824" t="s">
        <v>136</v>
      </c>
      <c r="O824" t="s">
        <v>121</v>
      </c>
      <c r="P824" s="6">
        <v>96950</v>
      </c>
      <c r="Q824" t="s">
        <v>122</v>
      </c>
      <c r="S824" s="8">
        <v>16702341795</v>
      </c>
      <c r="U824" t="s">
        <v>2927</v>
      </c>
      <c r="V824">
        <v>56179</v>
      </c>
      <c r="W824" t="s">
        <v>124</v>
      </c>
      <c r="Y824" t="s">
        <v>2928</v>
      </c>
      <c r="Z824" t="s">
        <v>251</v>
      </c>
      <c r="AA824" t="s">
        <v>2929</v>
      </c>
      <c r="AB824" t="s">
        <v>1563</v>
      </c>
      <c r="AC824" t="s">
        <v>2925</v>
      </c>
      <c r="AD824" t="s">
        <v>2926</v>
      </c>
      <c r="AE824" t="s">
        <v>120</v>
      </c>
      <c r="AF824" t="s">
        <v>121</v>
      </c>
      <c r="AG824" s="6">
        <v>96950</v>
      </c>
      <c r="AH824" t="s">
        <v>122</v>
      </c>
      <c r="AJ824" s="8">
        <v>16702341795</v>
      </c>
      <c r="AL824" t="s">
        <v>2930</v>
      </c>
      <c r="BE824" t="str">
        <f>"49-9071.00"</f>
        <v>49-9071.00</v>
      </c>
      <c r="BF824" t="s">
        <v>156</v>
      </c>
      <c r="BG824" t="s">
        <v>4103</v>
      </c>
      <c r="BH824" t="s">
        <v>964</v>
      </c>
      <c r="BI824">
        <v>26</v>
      </c>
      <c r="BJ824">
        <v>26</v>
      </c>
      <c r="BK824" s="1">
        <v>45627</v>
      </c>
      <c r="BL824" s="1">
        <v>45991</v>
      </c>
      <c r="BM824" s="1">
        <v>45627</v>
      </c>
      <c r="BN824" s="1">
        <v>45991</v>
      </c>
      <c r="BO824">
        <v>40</v>
      </c>
      <c r="BP824">
        <v>0</v>
      </c>
      <c r="BQ824">
        <v>8</v>
      </c>
      <c r="BR824">
        <v>8</v>
      </c>
      <c r="BS824">
        <v>8</v>
      </c>
      <c r="BT824">
        <v>8</v>
      </c>
      <c r="BU824">
        <v>8</v>
      </c>
      <c r="BV824">
        <v>0</v>
      </c>
      <c r="BW824" t="str">
        <f>"8:00 AM"</f>
        <v>8:00 AM</v>
      </c>
      <c r="BX824" t="str">
        <f>"5:00 PM"</f>
        <v>5:00 PM</v>
      </c>
      <c r="BY824" t="s">
        <v>159</v>
      </c>
      <c r="BZ824">
        <v>0</v>
      </c>
      <c r="CA824">
        <v>12</v>
      </c>
      <c r="CB824" t="s">
        <v>117</v>
      </c>
      <c r="CD824" t="s">
        <v>4104</v>
      </c>
      <c r="CE824" t="s">
        <v>1150</v>
      </c>
      <c r="CF824" t="s">
        <v>4108</v>
      </c>
      <c r="CG824" t="s">
        <v>1143</v>
      </c>
      <c r="CH824" t="s">
        <v>121</v>
      </c>
      <c r="CI824" s="6">
        <v>96952</v>
      </c>
      <c r="CJ824" s="10">
        <v>9.75</v>
      </c>
      <c r="CK824" s="10">
        <v>10</v>
      </c>
      <c r="CL824" s="10">
        <v>14.63</v>
      </c>
      <c r="CM824" s="10">
        <v>15</v>
      </c>
      <c r="CN824" t="s">
        <v>137</v>
      </c>
      <c r="CO824" t="s">
        <v>133</v>
      </c>
      <c r="CP824" t="s">
        <v>138</v>
      </c>
      <c r="CR824" t="s">
        <v>117</v>
      </c>
      <c r="CS824" t="s">
        <v>139</v>
      </c>
      <c r="CT824" t="s">
        <v>139</v>
      </c>
      <c r="CU824" t="s">
        <v>139</v>
      </c>
      <c r="CV824" t="s">
        <v>140</v>
      </c>
      <c r="CW824" t="s">
        <v>139</v>
      </c>
      <c r="CX824" t="s">
        <v>139</v>
      </c>
      <c r="CY824" t="s">
        <v>5489</v>
      </c>
      <c r="CZ824" s="8">
        <v>16702341795</v>
      </c>
      <c r="DA824" t="s">
        <v>2930</v>
      </c>
      <c r="DB824" t="s">
        <v>2937</v>
      </c>
      <c r="DC824" t="s">
        <v>139</v>
      </c>
      <c r="DD824" t="s">
        <v>117</v>
      </c>
    </row>
    <row r="825" spans="1:114" ht="15" customHeight="1" x14ac:dyDescent="0.35">
      <c r="A825" t="s">
        <v>14696</v>
      </c>
      <c r="B825" t="s">
        <v>144</v>
      </c>
      <c r="C825" s="1">
        <v>45567</v>
      </c>
      <c r="D825" s="1">
        <v>45618</v>
      </c>
      <c r="E825" t="s">
        <v>211</v>
      </c>
      <c r="G825" t="s">
        <v>117</v>
      </c>
      <c r="H825" t="s">
        <v>117</v>
      </c>
      <c r="I825" t="s">
        <v>117</v>
      </c>
      <c r="J825" t="s">
        <v>4391</v>
      </c>
      <c r="L825" t="s">
        <v>4392</v>
      </c>
      <c r="N825" t="s">
        <v>120</v>
      </c>
      <c r="O825" t="s">
        <v>121</v>
      </c>
      <c r="P825" s="6">
        <v>96950</v>
      </c>
      <c r="Q825" t="s">
        <v>122</v>
      </c>
      <c r="S825" s="8">
        <v>16705323131</v>
      </c>
      <c r="U825" t="s">
        <v>4393</v>
      </c>
      <c r="V825">
        <v>4231</v>
      </c>
      <c r="W825" t="s">
        <v>124</v>
      </c>
      <c r="Y825" t="s">
        <v>4394</v>
      </c>
      <c r="Z825" t="s">
        <v>4395</v>
      </c>
      <c r="AB825" t="s">
        <v>154</v>
      </c>
      <c r="AC825" t="s">
        <v>4392</v>
      </c>
      <c r="AE825" t="s">
        <v>120</v>
      </c>
      <c r="AF825" t="s">
        <v>121</v>
      </c>
      <c r="AG825" s="6">
        <v>96950</v>
      </c>
      <c r="AH825" t="s">
        <v>122</v>
      </c>
      <c r="AJ825" s="8">
        <v>16705323131</v>
      </c>
      <c r="AL825" t="s">
        <v>4396</v>
      </c>
      <c r="BE825" t="str">
        <f>"49-9071.00"</f>
        <v>49-9071.00</v>
      </c>
      <c r="BF825" t="s">
        <v>156</v>
      </c>
      <c r="BG825" t="s">
        <v>4397</v>
      </c>
      <c r="BH825" t="s">
        <v>14697</v>
      </c>
      <c r="BI825">
        <v>1</v>
      </c>
      <c r="BJ825">
        <v>1</v>
      </c>
      <c r="BK825" s="1">
        <v>45597</v>
      </c>
      <c r="BL825" s="1">
        <v>45961</v>
      </c>
      <c r="BM825" s="1">
        <v>45618</v>
      </c>
      <c r="BN825" s="1">
        <v>45961</v>
      </c>
      <c r="BO825">
        <v>40</v>
      </c>
      <c r="BP825">
        <v>0</v>
      </c>
      <c r="BQ825">
        <v>8</v>
      </c>
      <c r="BR825">
        <v>8</v>
      </c>
      <c r="BS825">
        <v>8</v>
      </c>
      <c r="BT825">
        <v>8</v>
      </c>
      <c r="BU825">
        <v>8</v>
      </c>
      <c r="BV825">
        <v>0</v>
      </c>
      <c r="BW825" t="str">
        <f>"8:00 AM"</f>
        <v>8:00 AM</v>
      </c>
      <c r="BX825" t="str">
        <f>"5:00 PM"</f>
        <v>5:00 PM</v>
      </c>
      <c r="BY825" t="s">
        <v>133</v>
      </c>
      <c r="BZ825">
        <v>0</v>
      </c>
      <c r="CA825">
        <v>6</v>
      </c>
      <c r="CB825" t="s">
        <v>117</v>
      </c>
      <c r="CD825" s="2" t="s">
        <v>14698</v>
      </c>
      <c r="CE825" t="s">
        <v>4399</v>
      </c>
      <c r="CG825" t="s">
        <v>248</v>
      </c>
      <c r="CH825" t="s">
        <v>121</v>
      </c>
      <c r="CI825" s="6">
        <v>96951</v>
      </c>
      <c r="CJ825" s="10">
        <v>9.75</v>
      </c>
      <c r="CK825" s="10">
        <v>9.75</v>
      </c>
      <c r="CL825" s="10">
        <v>0</v>
      </c>
      <c r="CM825" s="10">
        <v>0</v>
      </c>
      <c r="CN825" t="s">
        <v>137</v>
      </c>
      <c r="CO825">
        <v>0</v>
      </c>
      <c r="CP825" t="s">
        <v>138</v>
      </c>
      <c r="CR825" t="s">
        <v>117</v>
      </c>
      <c r="CS825" t="s">
        <v>139</v>
      </c>
      <c r="CT825" t="s">
        <v>140</v>
      </c>
      <c r="CU825" t="s">
        <v>140</v>
      </c>
      <c r="CV825" t="s">
        <v>140</v>
      </c>
      <c r="CW825" t="s">
        <v>139</v>
      </c>
      <c r="CX825" t="s">
        <v>140</v>
      </c>
      <c r="CY825" t="s">
        <v>2793</v>
      </c>
      <c r="CZ825" s="8">
        <v>16705323131</v>
      </c>
      <c r="DA825" t="s">
        <v>4396</v>
      </c>
      <c r="DB825" t="s">
        <v>164</v>
      </c>
      <c r="DC825" t="s">
        <v>139</v>
      </c>
      <c r="DD825" t="s">
        <v>117</v>
      </c>
      <c r="DE825" t="s">
        <v>4394</v>
      </c>
      <c r="DF825" t="s">
        <v>4395</v>
      </c>
      <c r="DH825" t="s">
        <v>4393</v>
      </c>
      <c r="DI825" t="s">
        <v>6659</v>
      </c>
      <c r="DJ825" t="s">
        <v>4396</v>
      </c>
    </row>
    <row r="826" spans="1:114" ht="15" customHeight="1" x14ac:dyDescent="0.35">
      <c r="A826" t="s">
        <v>9454</v>
      </c>
      <c r="B826" t="s">
        <v>166</v>
      </c>
      <c r="C826" s="1">
        <v>45578</v>
      </c>
      <c r="D826" s="1">
        <v>45618</v>
      </c>
      <c r="E826" t="s">
        <v>211</v>
      </c>
      <c r="G826" t="s">
        <v>117</v>
      </c>
      <c r="H826" t="s">
        <v>117</v>
      </c>
      <c r="I826" t="s">
        <v>117</v>
      </c>
      <c r="J826" t="s">
        <v>5824</v>
      </c>
      <c r="L826" t="s">
        <v>5825</v>
      </c>
      <c r="N826" t="s">
        <v>136</v>
      </c>
      <c r="O826" t="s">
        <v>121</v>
      </c>
      <c r="P826" s="6">
        <v>96950</v>
      </c>
      <c r="Q826" t="s">
        <v>122</v>
      </c>
      <c r="S826" s="8">
        <v>16702356622</v>
      </c>
      <c r="U826" t="s">
        <v>5826</v>
      </c>
      <c r="V826">
        <v>531110</v>
      </c>
      <c r="W826" t="s">
        <v>124</v>
      </c>
      <c r="Y826" t="s">
        <v>5827</v>
      </c>
      <c r="Z826" t="s">
        <v>5828</v>
      </c>
      <c r="AA826" t="s">
        <v>5829</v>
      </c>
      <c r="AB826" t="s">
        <v>6841</v>
      </c>
      <c r="AC826" t="s">
        <v>5831</v>
      </c>
      <c r="AD826" t="s">
        <v>5832</v>
      </c>
      <c r="AE826" t="s">
        <v>136</v>
      </c>
      <c r="AF826" t="s">
        <v>121</v>
      </c>
      <c r="AG826" s="6">
        <v>96950</v>
      </c>
      <c r="AH826" t="s">
        <v>122</v>
      </c>
      <c r="AJ826" s="8">
        <v>16702356622</v>
      </c>
      <c r="AL826" t="s">
        <v>9455</v>
      </c>
      <c r="BE826" t="str">
        <f>"49-9071.00"</f>
        <v>49-9071.00</v>
      </c>
      <c r="BF826" t="s">
        <v>156</v>
      </c>
      <c r="BG826" t="s">
        <v>9456</v>
      </c>
      <c r="BH826" t="s">
        <v>9457</v>
      </c>
      <c r="BI826">
        <v>15</v>
      </c>
      <c r="BK826" s="1">
        <v>45641</v>
      </c>
      <c r="BL826" s="1">
        <v>45930</v>
      </c>
      <c r="BO826">
        <v>40</v>
      </c>
      <c r="BP826">
        <v>0</v>
      </c>
      <c r="BQ826">
        <v>8</v>
      </c>
      <c r="BR826">
        <v>8</v>
      </c>
      <c r="BS826">
        <v>8</v>
      </c>
      <c r="BT826">
        <v>8</v>
      </c>
      <c r="BU826">
        <v>8</v>
      </c>
      <c r="BV826">
        <v>0</v>
      </c>
      <c r="BW826" t="str">
        <f>"8:00 AM"</f>
        <v>8:00 AM</v>
      </c>
      <c r="BX826" t="str">
        <f>"5:00 PM"</f>
        <v>5:00 PM</v>
      </c>
      <c r="BY826" t="s">
        <v>159</v>
      </c>
      <c r="BZ826">
        <v>0</v>
      </c>
      <c r="CA826">
        <v>6</v>
      </c>
      <c r="CB826" t="s">
        <v>117</v>
      </c>
      <c r="CD826" t="s">
        <v>9458</v>
      </c>
      <c r="CE826" t="s">
        <v>5836</v>
      </c>
      <c r="CG826" t="s">
        <v>136</v>
      </c>
      <c r="CH826" t="s">
        <v>121</v>
      </c>
      <c r="CI826" s="6">
        <v>96950</v>
      </c>
      <c r="CJ826" s="10">
        <v>9.75</v>
      </c>
      <c r="CK826" s="10">
        <v>11</v>
      </c>
      <c r="CL826" s="10">
        <v>14.63</v>
      </c>
      <c r="CM826" s="10">
        <v>16.5</v>
      </c>
      <c r="CN826" t="s">
        <v>137</v>
      </c>
      <c r="CP826" t="s">
        <v>209</v>
      </c>
      <c r="CR826" t="s">
        <v>117</v>
      </c>
      <c r="CS826" t="s">
        <v>139</v>
      </c>
      <c r="CT826" t="s">
        <v>139</v>
      </c>
      <c r="CU826" t="s">
        <v>139</v>
      </c>
      <c r="CV826" t="s">
        <v>140</v>
      </c>
      <c r="CW826" t="s">
        <v>139</v>
      </c>
      <c r="CX826" t="s">
        <v>139</v>
      </c>
      <c r="CY826" t="s">
        <v>9459</v>
      </c>
      <c r="CZ826" s="8">
        <v>16702356622</v>
      </c>
      <c r="DA826" t="s">
        <v>5833</v>
      </c>
      <c r="DB826" t="s">
        <v>140</v>
      </c>
      <c r="DC826" t="s">
        <v>139</v>
      </c>
      <c r="DD826" t="s">
        <v>117</v>
      </c>
    </row>
    <row r="827" spans="1:114" ht="15" customHeight="1" x14ac:dyDescent="0.35">
      <c r="A827" t="s">
        <v>16059</v>
      </c>
      <c r="B827" t="s">
        <v>166</v>
      </c>
      <c r="C827" s="1">
        <v>45532</v>
      </c>
      <c r="D827" s="1">
        <v>45621</v>
      </c>
      <c r="E827" t="s">
        <v>211</v>
      </c>
      <c r="G827" t="s">
        <v>117</v>
      </c>
      <c r="H827" t="s">
        <v>117</v>
      </c>
      <c r="I827" t="s">
        <v>117</v>
      </c>
      <c r="J827" t="s">
        <v>8965</v>
      </c>
      <c r="L827" t="s">
        <v>8966</v>
      </c>
      <c r="M827" t="s">
        <v>8967</v>
      </c>
      <c r="N827" t="s">
        <v>120</v>
      </c>
      <c r="O827" t="s">
        <v>121</v>
      </c>
      <c r="P827" s="6">
        <v>96950</v>
      </c>
      <c r="Q827" t="s">
        <v>122</v>
      </c>
      <c r="S827" s="8">
        <v>16709890401</v>
      </c>
      <c r="U827" t="s">
        <v>8968</v>
      </c>
      <c r="V827">
        <v>44414</v>
      </c>
      <c r="W827" t="s">
        <v>124</v>
      </c>
      <c r="Y827" t="s">
        <v>8969</v>
      </c>
      <c r="Z827" t="s">
        <v>8970</v>
      </c>
      <c r="AB827" t="s">
        <v>128</v>
      </c>
      <c r="AC827" t="s">
        <v>8966</v>
      </c>
      <c r="AD827" t="s">
        <v>8967</v>
      </c>
      <c r="AE827" t="s">
        <v>120</v>
      </c>
      <c r="AF827" t="s">
        <v>121</v>
      </c>
      <c r="AG827" s="6">
        <v>96950</v>
      </c>
      <c r="AH827" t="s">
        <v>122</v>
      </c>
      <c r="AJ827" s="8">
        <v>16709890401</v>
      </c>
      <c r="AL827" t="s">
        <v>8971</v>
      </c>
      <c r="BE827" t="str">
        <f>"49-9071.00"</f>
        <v>49-9071.00</v>
      </c>
      <c r="BF827" t="s">
        <v>156</v>
      </c>
      <c r="BG827" t="s">
        <v>9122</v>
      </c>
      <c r="BH827" t="s">
        <v>9123</v>
      </c>
      <c r="BI827">
        <v>10</v>
      </c>
      <c r="BK827" s="1">
        <v>45566</v>
      </c>
      <c r="BL827" s="1">
        <v>45930</v>
      </c>
      <c r="BO827">
        <v>35</v>
      </c>
      <c r="BP827">
        <v>0</v>
      </c>
      <c r="BQ827">
        <v>7</v>
      </c>
      <c r="BR827">
        <v>7</v>
      </c>
      <c r="BS827">
        <v>7</v>
      </c>
      <c r="BT827">
        <v>7</v>
      </c>
      <c r="BU827">
        <v>7</v>
      </c>
      <c r="BV827">
        <v>0</v>
      </c>
      <c r="BW827" t="str">
        <f>"8:00 AM"</f>
        <v>8:00 AM</v>
      </c>
      <c r="BX827" t="str">
        <f>"4:00 PM"</f>
        <v>4:00 PM</v>
      </c>
      <c r="BY827" t="s">
        <v>159</v>
      </c>
      <c r="BZ827">
        <v>0</v>
      </c>
      <c r="CA827">
        <v>12</v>
      </c>
      <c r="CB827" t="s">
        <v>117</v>
      </c>
      <c r="CD827" t="s">
        <v>9124</v>
      </c>
      <c r="CE827" t="s">
        <v>8966</v>
      </c>
      <c r="CF827" t="s">
        <v>8967</v>
      </c>
      <c r="CG827" t="s">
        <v>120</v>
      </c>
      <c r="CH827" t="s">
        <v>121</v>
      </c>
      <c r="CI827" s="6">
        <v>96950</v>
      </c>
      <c r="CJ827" s="10">
        <v>9.75</v>
      </c>
      <c r="CK827" s="10">
        <v>9.75</v>
      </c>
      <c r="CL827" s="10">
        <v>14.63</v>
      </c>
      <c r="CM827" s="10">
        <v>14.63</v>
      </c>
      <c r="CN827" t="s">
        <v>137</v>
      </c>
      <c r="CP827" t="s">
        <v>138</v>
      </c>
      <c r="CR827" t="s">
        <v>117</v>
      </c>
      <c r="CS827" t="s">
        <v>139</v>
      </c>
      <c r="CT827" t="s">
        <v>140</v>
      </c>
      <c r="CU827" t="s">
        <v>139</v>
      </c>
      <c r="CV827" t="s">
        <v>140</v>
      </c>
      <c r="CW827" t="s">
        <v>139</v>
      </c>
      <c r="CX827" t="s">
        <v>140</v>
      </c>
      <c r="CY827" t="s">
        <v>16060</v>
      </c>
      <c r="CZ827" s="8">
        <v>16709890401</v>
      </c>
      <c r="DA827" t="s">
        <v>8971</v>
      </c>
      <c r="DB827" t="s">
        <v>164</v>
      </c>
      <c r="DC827" t="s">
        <v>139</v>
      </c>
      <c r="DD827" t="s">
        <v>117</v>
      </c>
      <c r="DE827" t="s">
        <v>8969</v>
      </c>
      <c r="DF827" t="s">
        <v>8970</v>
      </c>
      <c r="DH827" t="s">
        <v>8968</v>
      </c>
      <c r="DI827" t="s">
        <v>8965</v>
      </c>
      <c r="DJ827" t="s">
        <v>8971</v>
      </c>
    </row>
    <row r="828" spans="1:114" ht="15" customHeight="1" x14ac:dyDescent="0.35">
      <c r="A828" t="s">
        <v>6405</v>
      </c>
      <c r="B828" t="s">
        <v>166</v>
      </c>
      <c r="C828" s="1">
        <v>45540</v>
      </c>
      <c r="D828" s="1">
        <v>45621</v>
      </c>
      <c r="E828" t="s">
        <v>211</v>
      </c>
      <c r="G828" t="s">
        <v>117</v>
      </c>
      <c r="H828" t="s">
        <v>117</v>
      </c>
      <c r="I828" t="s">
        <v>117</v>
      </c>
      <c r="J828" t="s">
        <v>2442</v>
      </c>
      <c r="K828" t="s">
        <v>2442</v>
      </c>
      <c r="L828" t="s">
        <v>2443</v>
      </c>
      <c r="M828" t="s">
        <v>2444</v>
      </c>
      <c r="N828" t="s">
        <v>120</v>
      </c>
      <c r="O828" t="s">
        <v>121</v>
      </c>
      <c r="P828" s="6">
        <v>96950</v>
      </c>
      <c r="Q828" t="s">
        <v>122</v>
      </c>
      <c r="S828" s="8">
        <v>16702355912</v>
      </c>
      <c r="U828" t="s">
        <v>2445</v>
      </c>
      <c r="V828">
        <v>56132</v>
      </c>
      <c r="W828" t="s">
        <v>124</v>
      </c>
      <c r="Y828" t="s">
        <v>2446</v>
      </c>
      <c r="Z828" t="s">
        <v>2447</v>
      </c>
      <c r="AA828" t="s">
        <v>2448</v>
      </c>
      <c r="AB828" t="s">
        <v>1945</v>
      </c>
      <c r="AC828" t="s">
        <v>2449</v>
      </c>
      <c r="AE828" t="s">
        <v>120</v>
      </c>
      <c r="AF828" t="s">
        <v>121</v>
      </c>
      <c r="AG828" s="6">
        <v>96950</v>
      </c>
      <c r="AH828" t="s">
        <v>122</v>
      </c>
      <c r="AJ828" s="8">
        <v>16702355912</v>
      </c>
      <c r="AL828" t="s">
        <v>2450</v>
      </c>
      <c r="BE828" t="str">
        <f>"37-2012.00"</f>
        <v>37-2012.00</v>
      </c>
      <c r="BF828" t="s">
        <v>130</v>
      </c>
      <c r="BG828" t="s">
        <v>6406</v>
      </c>
      <c r="BH828" t="s">
        <v>1418</v>
      </c>
      <c r="BI828">
        <v>10</v>
      </c>
      <c r="BK828" s="1">
        <v>45627</v>
      </c>
      <c r="BL828" s="1">
        <v>45991</v>
      </c>
      <c r="BO828">
        <v>35</v>
      </c>
      <c r="BP828">
        <v>0</v>
      </c>
      <c r="BQ828">
        <v>7</v>
      </c>
      <c r="BR828">
        <v>7</v>
      </c>
      <c r="BS828">
        <v>7</v>
      </c>
      <c r="BT828">
        <v>7</v>
      </c>
      <c r="BU828">
        <v>7</v>
      </c>
      <c r="BV828">
        <v>0</v>
      </c>
      <c r="BW828" t="str">
        <f>"9:00 AM"</f>
        <v>9:00 AM</v>
      </c>
      <c r="BX828" t="str">
        <f>"5:00 PM"</f>
        <v>5:00 PM</v>
      </c>
      <c r="BY828" t="s">
        <v>133</v>
      </c>
      <c r="BZ828">
        <v>0</v>
      </c>
      <c r="CA828">
        <v>3</v>
      </c>
      <c r="CB828" t="s">
        <v>117</v>
      </c>
      <c r="CD828" t="s">
        <v>6407</v>
      </c>
      <c r="CE828" t="s">
        <v>2443</v>
      </c>
      <c r="CF828" t="s">
        <v>2444</v>
      </c>
      <c r="CG828" t="s">
        <v>120</v>
      </c>
      <c r="CH828" t="s">
        <v>121</v>
      </c>
      <c r="CI828" s="6">
        <v>96950</v>
      </c>
      <c r="CJ828" s="10">
        <v>7.77</v>
      </c>
      <c r="CK828" s="10">
        <v>7.77</v>
      </c>
      <c r="CL828" s="10">
        <v>11.66</v>
      </c>
      <c r="CM828" s="10">
        <v>11.66</v>
      </c>
      <c r="CN828" t="s">
        <v>137</v>
      </c>
      <c r="CO828" t="s">
        <v>162</v>
      </c>
      <c r="CP828" t="s">
        <v>138</v>
      </c>
      <c r="CR828" t="s">
        <v>117</v>
      </c>
      <c r="CS828" t="s">
        <v>139</v>
      </c>
      <c r="CT828" t="s">
        <v>140</v>
      </c>
      <c r="CU828" t="s">
        <v>139</v>
      </c>
      <c r="CV828" t="s">
        <v>140</v>
      </c>
      <c r="CW828" t="s">
        <v>139</v>
      </c>
      <c r="CX828" t="s">
        <v>140</v>
      </c>
      <c r="CY828" t="s">
        <v>6408</v>
      </c>
      <c r="CZ828" s="8">
        <v>16702355912</v>
      </c>
      <c r="DA828" t="s">
        <v>2450</v>
      </c>
      <c r="DB828" t="s">
        <v>140</v>
      </c>
      <c r="DC828" t="s">
        <v>139</v>
      </c>
      <c r="DD828" t="s">
        <v>117</v>
      </c>
    </row>
    <row r="829" spans="1:114" ht="15" customHeight="1" x14ac:dyDescent="0.35">
      <c r="A829" t="s">
        <v>9450</v>
      </c>
      <c r="B829" t="s">
        <v>144</v>
      </c>
      <c r="C829" s="1">
        <v>45547</v>
      </c>
      <c r="D829" s="1">
        <v>45621</v>
      </c>
      <c r="E829" t="s">
        <v>211</v>
      </c>
      <c r="G829" t="s">
        <v>139</v>
      </c>
      <c r="H829" t="s">
        <v>117</v>
      </c>
      <c r="I829" t="s">
        <v>117</v>
      </c>
      <c r="J829" t="s">
        <v>6675</v>
      </c>
      <c r="L829" t="s">
        <v>9451</v>
      </c>
      <c r="N829" t="s">
        <v>136</v>
      </c>
      <c r="O829" t="s">
        <v>121</v>
      </c>
      <c r="P829" s="6">
        <v>96950</v>
      </c>
      <c r="Q829" t="s">
        <v>122</v>
      </c>
      <c r="S829" s="8">
        <v>16702872020</v>
      </c>
      <c r="U829" t="s">
        <v>6677</v>
      </c>
      <c r="V829">
        <v>236115</v>
      </c>
      <c r="W829" t="s">
        <v>124</v>
      </c>
      <c r="Y829" t="s">
        <v>849</v>
      </c>
      <c r="Z829" t="s">
        <v>6678</v>
      </c>
      <c r="AB829" t="s">
        <v>205</v>
      </c>
      <c r="AC829" t="s">
        <v>6676</v>
      </c>
      <c r="AE829" t="s">
        <v>136</v>
      </c>
      <c r="AF829" t="s">
        <v>121</v>
      </c>
      <c r="AG829" s="6">
        <v>96950</v>
      </c>
      <c r="AH829" t="s">
        <v>122</v>
      </c>
      <c r="AJ829" s="8">
        <v>16702872020</v>
      </c>
      <c r="AL829" t="s">
        <v>604</v>
      </c>
      <c r="AM829" t="s">
        <v>600</v>
      </c>
      <c r="AN829" t="s">
        <v>601</v>
      </c>
      <c r="AO829" t="s">
        <v>602</v>
      </c>
      <c r="AQ829" t="s">
        <v>603</v>
      </c>
      <c r="AS829" t="s">
        <v>136</v>
      </c>
      <c r="AT829" t="s">
        <v>121</v>
      </c>
      <c r="AU829" s="6">
        <v>96950</v>
      </c>
      <c r="AV829" t="s">
        <v>122</v>
      </c>
      <c r="AX829" s="8">
        <v>16702353403</v>
      </c>
      <c r="AZ829" t="s">
        <v>3346</v>
      </c>
      <c r="BA829" t="s">
        <v>605</v>
      </c>
      <c r="BB829" t="s">
        <v>606</v>
      </c>
      <c r="BE829" t="str">
        <f>"43-3031.00"</f>
        <v>43-3031.00</v>
      </c>
      <c r="BF829" t="s">
        <v>357</v>
      </c>
      <c r="BG829" t="s">
        <v>9452</v>
      </c>
      <c r="BH829" t="s">
        <v>608</v>
      </c>
      <c r="BI829">
        <v>1</v>
      </c>
      <c r="BJ829">
        <v>1</v>
      </c>
      <c r="BK829" s="1">
        <v>45567</v>
      </c>
      <c r="BL829" s="1">
        <v>46661</v>
      </c>
      <c r="BM829" s="1">
        <v>45621</v>
      </c>
      <c r="BN829" s="1">
        <v>46661</v>
      </c>
      <c r="BO829">
        <v>35</v>
      </c>
      <c r="BP829">
        <v>0</v>
      </c>
      <c r="BQ829">
        <v>7</v>
      </c>
      <c r="BR829">
        <v>7</v>
      </c>
      <c r="BS829">
        <v>7</v>
      </c>
      <c r="BT829">
        <v>7</v>
      </c>
      <c r="BU829">
        <v>7</v>
      </c>
      <c r="BV829">
        <v>0</v>
      </c>
      <c r="BW829" t="str">
        <f>"9:00 AM"</f>
        <v>9:00 AM</v>
      </c>
      <c r="BX829" t="str">
        <f>"5:00 PM"</f>
        <v>5:00 PM</v>
      </c>
      <c r="BY829" t="s">
        <v>159</v>
      </c>
      <c r="BZ829">
        <v>0</v>
      </c>
      <c r="CA829">
        <v>12</v>
      </c>
      <c r="CB829" t="s">
        <v>117</v>
      </c>
      <c r="CD829" t="s">
        <v>9453</v>
      </c>
      <c r="CE829" t="s">
        <v>6683</v>
      </c>
      <c r="CG829" t="s">
        <v>136</v>
      </c>
      <c r="CH829" t="s">
        <v>121</v>
      </c>
      <c r="CI829" s="6">
        <v>96950</v>
      </c>
      <c r="CJ829" s="10">
        <v>12.28</v>
      </c>
      <c r="CK829" s="10">
        <v>12.28</v>
      </c>
      <c r="CL829" s="10">
        <v>0</v>
      </c>
      <c r="CM829" s="10">
        <v>0</v>
      </c>
      <c r="CN829" t="s">
        <v>137</v>
      </c>
      <c r="CO829" t="s">
        <v>133</v>
      </c>
      <c r="CP829" t="s">
        <v>138</v>
      </c>
      <c r="CR829" t="s">
        <v>117</v>
      </c>
      <c r="CS829" t="s">
        <v>139</v>
      </c>
      <c r="CT829" t="s">
        <v>140</v>
      </c>
      <c r="CU829" t="s">
        <v>140</v>
      </c>
      <c r="CV829" t="s">
        <v>140</v>
      </c>
      <c r="CW829" t="s">
        <v>139</v>
      </c>
      <c r="CX829" t="s">
        <v>140</v>
      </c>
      <c r="CY829" t="s">
        <v>3512</v>
      </c>
      <c r="CZ829" s="8">
        <v>16702872020</v>
      </c>
      <c r="DA829" t="s">
        <v>604</v>
      </c>
      <c r="DB829" t="s">
        <v>140</v>
      </c>
      <c r="DC829" t="s">
        <v>139</v>
      </c>
      <c r="DD829" t="s">
        <v>117</v>
      </c>
    </row>
    <row r="830" spans="1:114" ht="15" customHeight="1" x14ac:dyDescent="0.35">
      <c r="A830" t="s">
        <v>9448</v>
      </c>
      <c r="B830" t="s">
        <v>144</v>
      </c>
      <c r="C830" s="1">
        <v>45552</v>
      </c>
      <c r="D830" s="1">
        <v>45621</v>
      </c>
      <c r="E830" t="s">
        <v>211</v>
      </c>
      <c r="G830" t="s">
        <v>117</v>
      </c>
      <c r="H830" t="s">
        <v>117</v>
      </c>
      <c r="I830" t="s">
        <v>117</v>
      </c>
      <c r="J830" t="s">
        <v>2924</v>
      </c>
      <c r="L830" t="s">
        <v>2925</v>
      </c>
      <c r="M830" t="s">
        <v>2926</v>
      </c>
      <c r="N830" t="s">
        <v>136</v>
      </c>
      <c r="O830" t="s">
        <v>121</v>
      </c>
      <c r="P830" s="6">
        <v>96950</v>
      </c>
      <c r="Q830" t="s">
        <v>122</v>
      </c>
      <c r="S830" s="8">
        <v>16702341795</v>
      </c>
      <c r="U830" t="s">
        <v>2927</v>
      </c>
      <c r="V830">
        <v>722511</v>
      </c>
      <c r="W830" t="s">
        <v>124</v>
      </c>
      <c r="Y830" t="s">
        <v>4415</v>
      </c>
      <c r="Z830" t="s">
        <v>251</v>
      </c>
      <c r="AA830" t="s">
        <v>2929</v>
      </c>
      <c r="AB830" t="s">
        <v>1563</v>
      </c>
      <c r="AC830" t="s">
        <v>3938</v>
      </c>
      <c r="AD830" t="s">
        <v>3939</v>
      </c>
      <c r="AE830" t="s">
        <v>120</v>
      </c>
      <c r="AF830" t="s">
        <v>121</v>
      </c>
      <c r="AG830" s="6">
        <v>96950</v>
      </c>
      <c r="AH830" t="s">
        <v>122</v>
      </c>
      <c r="AJ830" s="8">
        <v>16702341795</v>
      </c>
      <c r="AL830" t="s">
        <v>2930</v>
      </c>
      <c r="BE830" t="str">
        <f>"35-1012.00"</f>
        <v>35-1012.00</v>
      </c>
      <c r="BF830" t="s">
        <v>2494</v>
      </c>
      <c r="BG830" t="s">
        <v>4979</v>
      </c>
      <c r="BH830" t="s">
        <v>4980</v>
      </c>
      <c r="BI830">
        <v>2</v>
      </c>
      <c r="BJ830">
        <v>2</v>
      </c>
      <c r="BK830" s="1">
        <v>45597</v>
      </c>
      <c r="BL830" s="1">
        <v>45961</v>
      </c>
      <c r="BM830" s="1">
        <v>45621</v>
      </c>
      <c r="BN830" s="1">
        <v>45961</v>
      </c>
      <c r="BO830">
        <v>35</v>
      </c>
      <c r="BP830">
        <v>5</v>
      </c>
      <c r="BQ830">
        <v>6</v>
      </c>
      <c r="BR830">
        <v>0</v>
      </c>
      <c r="BS830">
        <v>6</v>
      </c>
      <c r="BT830">
        <v>6</v>
      </c>
      <c r="BU830">
        <v>6</v>
      </c>
      <c r="BV830">
        <v>6</v>
      </c>
      <c r="BW830" t="str">
        <f>"10:00 AM"</f>
        <v>10:00 AM</v>
      </c>
      <c r="BX830" t="str">
        <f>"5:00 PM"</f>
        <v>5:00 PM</v>
      </c>
      <c r="BY830" t="s">
        <v>159</v>
      </c>
      <c r="BZ830">
        <v>0</v>
      </c>
      <c r="CA830">
        <v>12</v>
      </c>
      <c r="CB830" t="s">
        <v>139</v>
      </c>
      <c r="CC830">
        <v>10</v>
      </c>
      <c r="CD830" t="s">
        <v>4981</v>
      </c>
      <c r="CE830" t="s">
        <v>9449</v>
      </c>
      <c r="CF830" t="s">
        <v>2925</v>
      </c>
      <c r="CG830" t="s">
        <v>136</v>
      </c>
      <c r="CH830" t="s">
        <v>121</v>
      </c>
      <c r="CI830" s="6">
        <v>96950</v>
      </c>
      <c r="CJ830" s="10">
        <v>10.6</v>
      </c>
      <c r="CK830" s="10">
        <v>11</v>
      </c>
      <c r="CL830" s="10">
        <v>15.9</v>
      </c>
      <c r="CM830" s="10">
        <v>16.5</v>
      </c>
      <c r="CN830" t="s">
        <v>137</v>
      </c>
      <c r="CO830" t="s">
        <v>133</v>
      </c>
      <c r="CP830" t="s">
        <v>138</v>
      </c>
      <c r="CR830" t="s">
        <v>117</v>
      </c>
      <c r="CS830" t="s">
        <v>139</v>
      </c>
      <c r="CT830" t="s">
        <v>139</v>
      </c>
      <c r="CU830" t="s">
        <v>139</v>
      </c>
      <c r="CV830" t="s">
        <v>140</v>
      </c>
      <c r="CW830" t="s">
        <v>139</v>
      </c>
      <c r="CX830" t="s">
        <v>139</v>
      </c>
      <c r="CY830" t="s">
        <v>2943</v>
      </c>
      <c r="CZ830" s="8">
        <v>16702341795</v>
      </c>
      <c r="DA830" t="s">
        <v>2930</v>
      </c>
      <c r="DB830" t="s">
        <v>2937</v>
      </c>
      <c r="DC830" t="s">
        <v>139</v>
      </c>
      <c r="DD830" t="s">
        <v>117</v>
      </c>
    </row>
    <row r="831" spans="1:114" ht="15" customHeight="1" x14ac:dyDescent="0.35">
      <c r="A831" t="s">
        <v>14694</v>
      </c>
      <c r="B831" t="s">
        <v>144</v>
      </c>
      <c r="C831" s="1">
        <v>45554</v>
      </c>
      <c r="D831" s="1">
        <v>45621</v>
      </c>
      <c r="E831" t="s">
        <v>116</v>
      </c>
      <c r="F831" s="1">
        <v>45686</v>
      </c>
      <c r="G831" t="s">
        <v>117</v>
      </c>
      <c r="H831" t="s">
        <v>117</v>
      </c>
      <c r="I831" t="s">
        <v>117</v>
      </c>
      <c r="J831" t="s">
        <v>6210</v>
      </c>
      <c r="K831" t="s">
        <v>11047</v>
      </c>
      <c r="L831" t="s">
        <v>14695</v>
      </c>
      <c r="M831" t="s">
        <v>1980</v>
      </c>
      <c r="N831" t="s">
        <v>136</v>
      </c>
      <c r="O831" t="s">
        <v>121</v>
      </c>
      <c r="P831" s="6">
        <v>96950</v>
      </c>
      <c r="Q831" t="s">
        <v>122</v>
      </c>
      <c r="S831" s="8">
        <v>16702358778</v>
      </c>
      <c r="U831" t="s">
        <v>2527</v>
      </c>
      <c r="V831">
        <v>522390</v>
      </c>
      <c r="W831" t="s">
        <v>124</v>
      </c>
      <c r="Y831" t="s">
        <v>2286</v>
      </c>
      <c r="Z831" t="s">
        <v>2287</v>
      </c>
      <c r="AA831" t="s">
        <v>2288</v>
      </c>
      <c r="AB831" t="s">
        <v>474</v>
      </c>
      <c r="AC831" t="s">
        <v>2289</v>
      </c>
      <c r="AE831" t="s">
        <v>136</v>
      </c>
      <c r="AF831" t="s">
        <v>121</v>
      </c>
      <c r="AG831" s="6">
        <v>96950</v>
      </c>
      <c r="AH831" t="s">
        <v>122</v>
      </c>
      <c r="AJ831" s="8">
        <v>16702358778</v>
      </c>
      <c r="AL831" t="s">
        <v>2290</v>
      </c>
      <c r="BE831" t="str">
        <f>"41-2011.00"</f>
        <v>41-2011.00</v>
      </c>
      <c r="BF831" t="s">
        <v>918</v>
      </c>
      <c r="BG831" t="s">
        <v>11048</v>
      </c>
      <c r="BH831" t="s">
        <v>11049</v>
      </c>
      <c r="BI831">
        <v>1</v>
      </c>
      <c r="BJ831">
        <v>1</v>
      </c>
      <c r="BK831" s="1">
        <v>45688</v>
      </c>
      <c r="BL831" s="1">
        <v>46052</v>
      </c>
      <c r="BM831" s="1">
        <v>45688</v>
      </c>
      <c r="BN831" s="1">
        <v>46052</v>
      </c>
      <c r="BO831">
        <v>40</v>
      </c>
      <c r="BP831">
        <v>0</v>
      </c>
      <c r="BQ831">
        <v>8</v>
      </c>
      <c r="BR831">
        <v>8</v>
      </c>
      <c r="BS831">
        <v>8</v>
      </c>
      <c r="BT831">
        <v>8</v>
      </c>
      <c r="BU831">
        <v>8</v>
      </c>
      <c r="BV831">
        <v>0</v>
      </c>
      <c r="BW831" t="str">
        <f>"8:00 AM"</f>
        <v>8:00 AM</v>
      </c>
      <c r="BX831" t="str">
        <f>"5:00 PM"</f>
        <v>5:00 PM</v>
      </c>
      <c r="BY831" t="s">
        <v>133</v>
      </c>
      <c r="BZ831">
        <v>0</v>
      </c>
      <c r="CA831">
        <v>12</v>
      </c>
      <c r="CB831" t="s">
        <v>117</v>
      </c>
      <c r="CD831" t="s">
        <v>11050</v>
      </c>
      <c r="CE831" t="s">
        <v>2289</v>
      </c>
      <c r="CG831" t="s">
        <v>136</v>
      </c>
      <c r="CH831" t="s">
        <v>121</v>
      </c>
      <c r="CI831" s="6">
        <v>96950</v>
      </c>
      <c r="CJ831" s="10">
        <v>7.89</v>
      </c>
      <c r="CK831" s="10">
        <v>10</v>
      </c>
      <c r="CL831" s="10">
        <v>11.84</v>
      </c>
      <c r="CM831" s="10">
        <v>15</v>
      </c>
      <c r="CN831" t="s">
        <v>137</v>
      </c>
      <c r="CO831" t="s">
        <v>164</v>
      </c>
      <c r="CP831" t="s">
        <v>138</v>
      </c>
      <c r="CR831" t="s">
        <v>117</v>
      </c>
      <c r="CS831" t="s">
        <v>139</v>
      </c>
      <c r="CT831" t="s">
        <v>139</v>
      </c>
      <c r="CU831" t="s">
        <v>139</v>
      </c>
      <c r="CV831" t="s">
        <v>140</v>
      </c>
      <c r="CW831" t="s">
        <v>139</v>
      </c>
      <c r="CX831" t="s">
        <v>139</v>
      </c>
      <c r="CY831" t="s">
        <v>2293</v>
      </c>
      <c r="CZ831" s="8">
        <v>16702358778</v>
      </c>
      <c r="DA831" t="s">
        <v>2290</v>
      </c>
      <c r="DB831" t="s">
        <v>140</v>
      </c>
      <c r="DC831" t="s">
        <v>139</v>
      </c>
      <c r="DD831" t="s">
        <v>117</v>
      </c>
    </row>
    <row r="832" spans="1:114" ht="15" customHeight="1" x14ac:dyDescent="0.35">
      <c r="A832" t="s">
        <v>4179</v>
      </c>
      <c r="B832" t="s">
        <v>144</v>
      </c>
      <c r="C832" s="1">
        <v>45556</v>
      </c>
      <c r="D832" s="1">
        <v>45621</v>
      </c>
      <c r="E832" t="s">
        <v>211</v>
      </c>
      <c r="G832" t="s">
        <v>117</v>
      </c>
      <c r="H832" t="s">
        <v>117</v>
      </c>
      <c r="I832" t="s">
        <v>117</v>
      </c>
      <c r="J832" t="s">
        <v>541</v>
      </c>
      <c r="L832" t="s">
        <v>169</v>
      </c>
      <c r="M832" t="s">
        <v>542</v>
      </c>
      <c r="N832" t="s">
        <v>136</v>
      </c>
      <c r="O832" t="s">
        <v>121</v>
      </c>
      <c r="P832" s="6">
        <v>96950</v>
      </c>
      <c r="Q832" t="s">
        <v>122</v>
      </c>
      <c r="S832" s="8">
        <v>16702353027</v>
      </c>
      <c r="U832" t="s">
        <v>543</v>
      </c>
      <c r="V832">
        <v>561320</v>
      </c>
      <c r="W832" t="s">
        <v>150</v>
      </c>
      <c r="X832" t="s">
        <v>139</v>
      </c>
      <c r="Y832" t="s">
        <v>544</v>
      </c>
      <c r="Z832" t="s">
        <v>545</v>
      </c>
      <c r="AA832" t="s">
        <v>546</v>
      </c>
      <c r="AB832" t="s">
        <v>205</v>
      </c>
      <c r="AC832" t="s">
        <v>169</v>
      </c>
      <c r="AD832" t="s">
        <v>542</v>
      </c>
      <c r="AE832" t="s">
        <v>136</v>
      </c>
      <c r="AF832" t="s">
        <v>121</v>
      </c>
      <c r="AG832" s="6">
        <v>96950</v>
      </c>
      <c r="AH832" t="s">
        <v>122</v>
      </c>
      <c r="AJ832" s="8">
        <v>16702353027</v>
      </c>
      <c r="AL832" t="s">
        <v>547</v>
      </c>
      <c r="BE832" t="str">
        <f>"35-2012.00"</f>
        <v>35-2012.00</v>
      </c>
      <c r="BF832" t="s">
        <v>311</v>
      </c>
      <c r="BG832" t="s">
        <v>548</v>
      </c>
      <c r="BH832" t="s">
        <v>313</v>
      </c>
      <c r="BI832">
        <v>6</v>
      </c>
      <c r="BJ832">
        <v>6</v>
      </c>
      <c r="BK832" s="1">
        <v>45627</v>
      </c>
      <c r="BL832" s="1">
        <v>45991</v>
      </c>
      <c r="BM832" s="1">
        <v>45627</v>
      </c>
      <c r="BN832" s="1">
        <v>45991</v>
      </c>
      <c r="BO832">
        <v>35</v>
      </c>
      <c r="BP832">
        <v>0</v>
      </c>
      <c r="BQ832">
        <v>7</v>
      </c>
      <c r="BR832">
        <v>7</v>
      </c>
      <c r="BS832">
        <v>7</v>
      </c>
      <c r="BT832">
        <v>7</v>
      </c>
      <c r="BU832">
        <v>7</v>
      </c>
      <c r="BV832">
        <v>0</v>
      </c>
      <c r="BW832" t="str">
        <f>"2:00 AM"</f>
        <v>2:00 AM</v>
      </c>
      <c r="BX832" t="str">
        <f>"9:00 AM"</f>
        <v>9:00 AM</v>
      </c>
      <c r="BY832" t="s">
        <v>133</v>
      </c>
      <c r="BZ832">
        <v>0</v>
      </c>
      <c r="CA832">
        <v>12</v>
      </c>
      <c r="CB832" t="s">
        <v>117</v>
      </c>
      <c r="CD832" t="s">
        <v>549</v>
      </c>
      <c r="CE832" t="s">
        <v>550</v>
      </c>
      <c r="CF832" t="s">
        <v>550</v>
      </c>
      <c r="CG832" t="s">
        <v>551</v>
      </c>
      <c r="CH832" t="s">
        <v>121</v>
      </c>
      <c r="CI832" s="6">
        <v>96952</v>
      </c>
      <c r="CJ832" s="10">
        <v>8.85</v>
      </c>
      <c r="CK832" s="10">
        <v>8.85</v>
      </c>
      <c r="CL832" s="10">
        <v>13.28</v>
      </c>
      <c r="CM832" s="10">
        <v>13.28</v>
      </c>
      <c r="CN832" t="s">
        <v>137</v>
      </c>
      <c r="CO832" t="s">
        <v>133</v>
      </c>
      <c r="CP832" t="s">
        <v>138</v>
      </c>
      <c r="CR832" t="s">
        <v>117</v>
      </c>
      <c r="CS832" t="s">
        <v>139</v>
      </c>
      <c r="CT832" t="s">
        <v>140</v>
      </c>
      <c r="CU832" t="s">
        <v>139</v>
      </c>
      <c r="CV832" t="s">
        <v>140</v>
      </c>
      <c r="CW832" t="s">
        <v>139</v>
      </c>
      <c r="CX832" t="s">
        <v>140</v>
      </c>
      <c r="CY832" t="s">
        <v>4180</v>
      </c>
      <c r="CZ832" s="8">
        <v>16702353027</v>
      </c>
      <c r="DA832" t="s">
        <v>547</v>
      </c>
      <c r="DB832" t="s">
        <v>140</v>
      </c>
      <c r="DC832" t="s">
        <v>139</v>
      </c>
      <c r="DD832" t="s">
        <v>139</v>
      </c>
    </row>
    <row r="833" spans="1:114" ht="15" customHeight="1" x14ac:dyDescent="0.35">
      <c r="A833" t="s">
        <v>7185</v>
      </c>
      <c r="B833" t="s">
        <v>144</v>
      </c>
      <c r="C833" s="1">
        <v>45556</v>
      </c>
      <c r="D833" s="1">
        <v>45621</v>
      </c>
      <c r="E833" t="s">
        <v>116</v>
      </c>
      <c r="F833" s="1">
        <v>45656</v>
      </c>
      <c r="G833" t="s">
        <v>117</v>
      </c>
      <c r="H833" t="s">
        <v>117</v>
      </c>
      <c r="I833" t="s">
        <v>117</v>
      </c>
      <c r="J833" t="s">
        <v>541</v>
      </c>
      <c r="L833" t="s">
        <v>169</v>
      </c>
      <c r="M833" t="s">
        <v>542</v>
      </c>
      <c r="N833" t="s">
        <v>136</v>
      </c>
      <c r="O833" t="s">
        <v>121</v>
      </c>
      <c r="P833" s="6">
        <v>96950</v>
      </c>
      <c r="Q833" t="s">
        <v>122</v>
      </c>
      <c r="S833" s="8">
        <v>16702353027</v>
      </c>
      <c r="U833" t="s">
        <v>543</v>
      </c>
      <c r="V833">
        <v>561320</v>
      </c>
      <c r="W833" t="s">
        <v>150</v>
      </c>
      <c r="X833" t="s">
        <v>139</v>
      </c>
      <c r="Y833" t="s">
        <v>544</v>
      </c>
      <c r="Z833" t="s">
        <v>545</v>
      </c>
      <c r="AA833" t="s">
        <v>546</v>
      </c>
      <c r="AB833" t="s">
        <v>205</v>
      </c>
      <c r="AC833" t="s">
        <v>169</v>
      </c>
      <c r="AD833" t="s">
        <v>542</v>
      </c>
      <c r="AE833" t="s">
        <v>136</v>
      </c>
      <c r="AF833" t="s">
        <v>121</v>
      </c>
      <c r="AG833" s="6">
        <v>96950</v>
      </c>
      <c r="AH833" t="s">
        <v>122</v>
      </c>
      <c r="AJ833" s="8">
        <v>16702353027</v>
      </c>
      <c r="AL833" t="s">
        <v>547</v>
      </c>
      <c r="BE833" t="str">
        <f>"37-2011.00"</f>
        <v>37-2011.00</v>
      </c>
      <c r="BF833" t="s">
        <v>701</v>
      </c>
      <c r="BG833" t="s">
        <v>7186</v>
      </c>
      <c r="BH833" t="s">
        <v>7187</v>
      </c>
      <c r="BI833">
        <v>7</v>
      </c>
      <c r="BJ833">
        <v>7</v>
      </c>
      <c r="BK833" s="1">
        <v>45658</v>
      </c>
      <c r="BL833" s="1">
        <v>46022</v>
      </c>
      <c r="BM833" s="1">
        <v>45658</v>
      </c>
      <c r="BN833" s="1">
        <v>46022</v>
      </c>
      <c r="BO833">
        <v>35</v>
      </c>
      <c r="BP833">
        <v>0</v>
      </c>
      <c r="BQ833">
        <v>7</v>
      </c>
      <c r="BR833">
        <v>7</v>
      </c>
      <c r="BS833">
        <v>7</v>
      </c>
      <c r="BT833">
        <v>7</v>
      </c>
      <c r="BU833">
        <v>7</v>
      </c>
      <c r="BV833">
        <v>0</v>
      </c>
      <c r="BW833" t="str">
        <f>"7:00 AM"</f>
        <v>7:00 AM</v>
      </c>
      <c r="BX833" t="str">
        <f>"2:00 PM"</f>
        <v>2:00 PM</v>
      </c>
      <c r="BY833" t="s">
        <v>133</v>
      </c>
      <c r="BZ833">
        <v>0</v>
      </c>
      <c r="CA833">
        <v>3</v>
      </c>
      <c r="CB833" t="s">
        <v>117</v>
      </c>
      <c r="CD833" s="2" t="s">
        <v>7188</v>
      </c>
      <c r="CE833" t="s">
        <v>7189</v>
      </c>
      <c r="CF833" t="s">
        <v>5179</v>
      </c>
      <c r="CG833" t="s">
        <v>136</v>
      </c>
      <c r="CH833" t="s">
        <v>121</v>
      </c>
      <c r="CI833" s="6">
        <v>96950</v>
      </c>
      <c r="CJ833" s="10">
        <v>8.2899999999999991</v>
      </c>
      <c r="CK833" s="10">
        <v>8.2899999999999991</v>
      </c>
      <c r="CL833" s="10">
        <v>12.44</v>
      </c>
      <c r="CM833" s="10">
        <v>12.44</v>
      </c>
      <c r="CN833" t="s">
        <v>137</v>
      </c>
      <c r="CO833" t="s">
        <v>133</v>
      </c>
      <c r="CP833" t="s">
        <v>138</v>
      </c>
      <c r="CR833" t="s">
        <v>117</v>
      </c>
      <c r="CS833" t="s">
        <v>139</v>
      </c>
      <c r="CT833" t="s">
        <v>140</v>
      </c>
      <c r="CU833" t="s">
        <v>139</v>
      </c>
      <c r="CV833" t="s">
        <v>140</v>
      </c>
      <c r="CW833" t="s">
        <v>139</v>
      </c>
      <c r="CX833" t="s">
        <v>140</v>
      </c>
      <c r="CY833" t="s">
        <v>3968</v>
      </c>
      <c r="CZ833" s="8">
        <v>16702353027</v>
      </c>
      <c r="DA833" t="s">
        <v>547</v>
      </c>
      <c r="DB833" t="s">
        <v>140</v>
      </c>
      <c r="DC833" t="s">
        <v>139</v>
      </c>
      <c r="DD833" t="s">
        <v>139</v>
      </c>
    </row>
    <row r="834" spans="1:114" ht="15" customHeight="1" x14ac:dyDescent="0.35">
      <c r="A834" t="s">
        <v>11526</v>
      </c>
      <c r="B834" t="s">
        <v>166</v>
      </c>
      <c r="C834" s="1">
        <v>45557</v>
      </c>
      <c r="D834" s="1">
        <v>45621</v>
      </c>
      <c r="E834" t="s">
        <v>211</v>
      </c>
      <c r="G834" t="s">
        <v>117</v>
      </c>
      <c r="H834" t="s">
        <v>117</v>
      </c>
      <c r="I834" t="s">
        <v>117</v>
      </c>
      <c r="J834" t="s">
        <v>4906</v>
      </c>
      <c r="K834" t="s">
        <v>4907</v>
      </c>
      <c r="L834" t="s">
        <v>4908</v>
      </c>
      <c r="M834" t="s">
        <v>4909</v>
      </c>
      <c r="N834" t="s">
        <v>120</v>
      </c>
      <c r="O834" t="s">
        <v>121</v>
      </c>
      <c r="P834" s="6">
        <v>96950</v>
      </c>
      <c r="Q834" t="s">
        <v>122</v>
      </c>
      <c r="R834" t="s">
        <v>140</v>
      </c>
      <c r="S834" s="8">
        <v>16704839942</v>
      </c>
      <c r="U834" t="s">
        <v>4910</v>
      </c>
      <c r="V834">
        <v>236115</v>
      </c>
      <c r="W834" t="s">
        <v>124</v>
      </c>
      <c r="Y834" t="s">
        <v>1840</v>
      </c>
      <c r="Z834" t="s">
        <v>4911</v>
      </c>
      <c r="AA834" t="s">
        <v>1108</v>
      </c>
      <c r="AB834" t="s">
        <v>128</v>
      </c>
      <c r="AC834" t="s">
        <v>4908</v>
      </c>
      <c r="AD834" t="s">
        <v>4913</v>
      </c>
      <c r="AE834" t="s">
        <v>120</v>
      </c>
      <c r="AF834" t="s">
        <v>121</v>
      </c>
      <c r="AG834" s="6">
        <v>96950</v>
      </c>
      <c r="AH834" t="s">
        <v>122</v>
      </c>
      <c r="AJ834" s="8">
        <v>16704839942</v>
      </c>
      <c r="AL834" t="s">
        <v>4914</v>
      </c>
      <c r="BE834" t="str">
        <f>"49-9071.00"</f>
        <v>49-9071.00</v>
      </c>
      <c r="BF834" t="s">
        <v>156</v>
      </c>
      <c r="BG834" t="s">
        <v>11527</v>
      </c>
      <c r="BH834" t="s">
        <v>5416</v>
      </c>
      <c r="BI834">
        <v>6</v>
      </c>
      <c r="BK834" s="1">
        <v>45658</v>
      </c>
      <c r="BL834" s="1">
        <v>46022</v>
      </c>
      <c r="BO834">
        <v>35</v>
      </c>
      <c r="BP834">
        <v>0</v>
      </c>
      <c r="BQ834">
        <v>7</v>
      </c>
      <c r="BR834">
        <v>7</v>
      </c>
      <c r="BS834">
        <v>7</v>
      </c>
      <c r="BT834">
        <v>7</v>
      </c>
      <c r="BU834">
        <v>7</v>
      </c>
      <c r="BV834">
        <v>0</v>
      </c>
      <c r="BW834" t="str">
        <f>"7:30 AM"</f>
        <v>7:30 AM</v>
      </c>
      <c r="BX834" t="str">
        <f>"4:30 PM"</f>
        <v>4:30 PM</v>
      </c>
      <c r="BY834" t="s">
        <v>159</v>
      </c>
      <c r="BZ834">
        <v>0</v>
      </c>
      <c r="CA834">
        <v>24</v>
      </c>
      <c r="CB834" t="s">
        <v>117</v>
      </c>
      <c r="CD834" t="s">
        <v>194</v>
      </c>
      <c r="CE834" t="s">
        <v>4908</v>
      </c>
      <c r="CG834" t="s">
        <v>120</v>
      </c>
      <c r="CH834" t="s">
        <v>121</v>
      </c>
      <c r="CI834" s="6">
        <v>96950</v>
      </c>
      <c r="CJ834" s="10">
        <v>9.75</v>
      </c>
      <c r="CK834" s="10">
        <v>9.75</v>
      </c>
      <c r="CL834" s="10">
        <v>14.63</v>
      </c>
      <c r="CM834" s="10">
        <v>14.63</v>
      </c>
      <c r="CN834" t="s">
        <v>137</v>
      </c>
      <c r="CO834" t="s">
        <v>194</v>
      </c>
      <c r="CP834" t="s">
        <v>138</v>
      </c>
      <c r="CR834" t="s">
        <v>117</v>
      </c>
      <c r="CS834" t="s">
        <v>139</v>
      </c>
      <c r="CT834" t="s">
        <v>139</v>
      </c>
      <c r="CU834" t="s">
        <v>139</v>
      </c>
      <c r="CV834" t="s">
        <v>140</v>
      </c>
      <c r="CW834" t="s">
        <v>139</v>
      </c>
      <c r="CX834" t="s">
        <v>140</v>
      </c>
      <c r="CY834" t="s">
        <v>194</v>
      </c>
      <c r="CZ834" s="8">
        <v>16704849942</v>
      </c>
      <c r="DA834" t="s">
        <v>4914</v>
      </c>
      <c r="DB834" t="s">
        <v>140</v>
      </c>
      <c r="DC834" t="s">
        <v>139</v>
      </c>
      <c r="DD834" t="s">
        <v>117</v>
      </c>
    </row>
    <row r="835" spans="1:114" ht="15" customHeight="1" x14ac:dyDescent="0.35">
      <c r="A835" t="s">
        <v>3937</v>
      </c>
      <c r="B835" t="s">
        <v>144</v>
      </c>
      <c r="C835" s="1">
        <v>45566</v>
      </c>
      <c r="D835" s="1">
        <v>45621</v>
      </c>
      <c r="E835" t="s">
        <v>116</v>
      </c>
      <c r="F835" s="1">
        <v>45600</v>
      </c>
      <c r="G835" t="s">
        <v>117</v>
      </c>
      <c r="H835" t="s">
        <v>117</v>
      </c>
      <c r="I835" t="s">
        <v>117</v>
      </c>
      <c r="J835" t="s">
        <v>2924</v>
      </c>
      <c r="L835" t="s">
        <v>2925</v>
      </c>
      <c r="M835" t="s">
        <v>2926</v>
      </c>
      <c r="N835" t="s">
        <v>136</v>
      </c>
      <c r="O835" t="s">
        <v>121</v>
      </c>
      <c r="P835" s="6">
        <v>96950</v>
      </c>
      <c r="Q835" t="s">
        <v>122</v>
      </c>
      <c r="S835" s="8">
        <v>16702341795</v>
      </c>
      <c r="U835" t="s">
        <v>2927</v>
      </c>
      <c r="V835">
        <v>45999</v>
      </c>
      <c r="W835" t="s">
        <v>124</v>
      </c>
      <c r="Y835" t="s">
        <v>2928</v>
      </c>
      <c r="Z835" t="s">
        <v>251</v>
      </c>
      <c r="AA835" t="s">
        <v>2929</v>
      </c>
      <c r="AB835" t="s">
        <v>1563</v>
      </c>
      <c r="AC835" t="s">
        <v>3938</v>
      </c>
      <c r="AD835" t="s">
        <v>3939</v>
      </c>
      <c r="AE835" t="s">
        <v>120</v>
      </c>
      <c r="AF835" t="s">
        <v>121</v>
      </c>
      <c r="AG835" s="6">
        <v>96950</v>
      </c>
      <c r="AH835" t="s">
        <v>122</v>
      </c>
      <c r="AJ835" s="8">
        <v>16702341795</v>
      </c>
      <c r="AL835" t="s">
        <v>2930</v>
      </c>
      <c r="BE835" t="str">
        <f>"41-1011.00"</f>
        <v>41-1011.00</v>
      </c>
      <c r="BF835" t="s">
        <v>1340</v>
      </c>
      <c r="BG835" t="s">
        <v>3940</v>
      </c>
      <c r="BH835" t="s">
        <v>3941</v>
      </c>
      <c r="BI835">
        <v>1</v>
      </c>
      <c r="BJ835">
        <v>1</v>
      </c>
      <c r="BK835" s="1">
        <v>45602</v>
      </c>
      <c r="BL835" s="1">
        <v>45966</v>
      </c>
      <c r="BM835" s="1">
        <v>45621</v>
      </c>
      <c r="BN835" s="1">
        <v>45966</v>
      </c>
      <c r="BO835">
        <v>35</v>
      </c>
      <c r="BP835">
        <v>0</v>
      </c>
      <c r="BQ835">
        <v>6</v>
      </c>
      <c r="BR835">
        <v>6</v>
      </c>
      <c r="BS835">
        <v>6</v>
      </c>
      <c r="BT835">
        <v>6</v>
      </c>
      <c r="BU835">
        <v>6</v>
      </c>
      <c r="BV835">
        <v>5</v>
      </c>
      <c r="BW835" t="str">
        <f>"9:00 AM"</f>
        <v>9:00 AM</v>
      </c>
      <c r="BX835" t="str">
        <f>"4:00 PM"</f>
        <v>4:00 PM</v>
      </c>
      <c r="BY835" t="s">
        <v>159</v>
      </c>
      <c r="BZ835">
        <v>0</v>
      </c>
      <c r="CA835">
        <v>12</v>
      </c>
      <c r="CB835" t="s">
        <v>139</v>
      </c>
      <c r="CC835">
        <v>10</v>
      </c>
      <c r="CD835" t="s">
        <v>3942</v>
      </c>
      <c r="CE835" t="s">
        <v>3943</v>
      </c>
      <c r="CF835" t="s">
        <v>3944</v>
      </c>
      <c r="CG835" t="s">
        <v>120</v>
      </c>
      <c r="CH835" t="s">
        <v>121</v>
      </c>
      <c r="CI835" s="6">
        <v>96950</v>
      </c>
      <c r="CJ835" s="10">
        <v>11.35</v>
      </c>
      <c r="CK835" s="10">
        <v>12</v>
      </c>
      <c r="CL835" s="10">
        <v>17.02</v>
      </c>
      <c r="CM835" s="10">
        <v>18</v>
      </c>
      <c r="CN835" t="s">
        <v>137</v>
      </c>
      <c r="CO835" t="s">
        <v>133</v>
      </c>
      <c r="CP835" t="s">
        <v>138</v>
      </c>
      <c r="CR835" t="s">
        <v>117</v>
      </c>
      <c r="CS835" t="s">
        <v>139</v>
      </c>
      <c r="CT835" t="s">
        <v>139</v>
      </c>
      <c r="CU835" t="s">
        <v>139</v>
      </c>
      <c r="CV835" t="s">
        <v>140</v>
      </c>
      <c r="CW835" t="s">
        <v>139</v>
      </c>
      <c r="CX835" t="s">
        <v>139</v>
      </c>
      <c r="CY835" t="s">
        <v>2943</v>
      </c>
      <c r="CZ835" s="8">
        <v>16702341795</v>
      </c>
      <c r="DA835" t="s">
        <v>2930</v>
      </c>
      <c r="DB835" t="s">
        <v>2937</v>
      </c>
      <c r="DC835" t="s">
        <v>139</v>
      </c>
      <c r="DD835" t="s">
        <v>117</v>
      </c>
    </row>
    <row r="836" spans="1:114" ht="15" customHeight="1" x14ac:dyDescent="0.35">
      <c r="A836" t="s">
        <v>4106</v>
      </c>
      <c r="B836" t="s">
        <v>144</v>
      </c>
      <c r="C836" s="1">
        <v>45566</v>
      </c>
      <c r="D836" s="1">
        <v>45621</v>
      </c>
      <c r="E836" t="s">
        <v>116</v>
      </c>
      <c r="F836" s="1">
        <v>45625</v>
      </c>
      <c r="G836" t="s">
        <v>139</v>
      </c>
      <c r="H836" t="s">
        <v>117</v>
      </c>
      <c r="I836" t="s">
        <v>117</v>
      </c>
      <c r="J836" t="s">
        <v>2924</v>
      </c>
      <c r="K836" t="s">
        <v>2924</v>
      </c>
      <c r="L836" t="s">
        <v>2925</v>
      </c>
      <c r="M836" t="s">
        <v>2926</v>
      </c>
      <c r="N836" t="s">
        <v>136</v>
      </c>
      <c r="O836" t="s">
        <v>121</v>
      </c>
      <c r="P836" s="6">
        <v>96950</v>
      </c>
      <c r="Q836" t="s">
        <v>122</v>
      </c>
      <c r="S836" s="8">
        <v>16702341795</v>
      </c>
      <c r="U836" t="s">
        <v>2927</v>
      </c>
      <c r="V836">
        <v>56179</v>
      </c>
      <c r="W836" t="s">
        <v>124</v>
      </c>
      <c r="Y836" t="s">
        <v>2928</v>
      </c>
      <c r="Z836" t="s">
        <v>251</v>
      </c>
      <c r="AA836" t="s">
        <v>2929</v>
      </c>
      <c r="AB836" t="s">
        <v>1563</v>
      </c>
      <c r="AC836" t="s">
        <v>2925</v>
      </c>
      <c r="AD836" t="s">
        <v>2926</v>
      </c>
      <c r="AE836" t="s">
        <v>120</v>
      </c>
      <c r="AF836" t="s">
        <v>121</v>
      </c>
      <c r="AG836" s="6">
        <v>96950</v>
      </c>
      <c r="AH836" t="s">
        <v>122</v>
      </c>
      <c r="AJ836" s="8">
        <v>16702341795</v>
      </c>
      <c r="AL836" t="s">
        <v>2930</v>
      </c>
      <c r="BE836" t="str">
        <f>"49-9071.00"</f>
        <v>49-9071.00</v>
      </c>
      <c r="BF836" t="s">
        <v>156</v>
      </c>
      <c r="BG836" t="s">
        <v>4103</v>
      </c>
      <c r="BH836" t="s">
        <v>964</v>
      </c>
      <c r="BI836">
        <v>1</v>
      </c>
      <c r="BJ836">
        <v>1</v>
      </c>
      <c r="BK836" s="1">
        <v>45627</v>
      </c>
      <c r="BL836" s="1">
        <v>45991</v>
      </c>
      <c r="BM836" s="1">
        <v>45627</v>
      </c>
      <c r="BN836" s="1">
        <v>45991</v>
      </c>
      <c r="BO836">
        <v>40</v>
      </c>
      <c r="BP836">
        <v>0</v>
      </c>
      <c r="BQ836">
        <v>8</v>
      </c>
      <c r="BR836">
        <v>8</v>
      </c>
      <c r="BS836">
        <v>8</v>
      </c>
      <c r="BT836">
        <v>8</v>
      </c>
      <c r="BU836">
        <v>8</v>
      </c>
      <c r="BV836">
        <v>0</v>
      </c>
      <c r="BW836" t="str">
        <f>"8:00 AM"</f>
        <v>8:00 AM</v>
      </c>
      <c r="BX836" t="str">
        <f>"5:00 PM"</f>
        <v>5:00 PM</v>
      </c>
      <c r="BY836" t="s">
        <v>159</v>
      </c>
      <c r="BZ836">
        <v>0</v>
      </c>
      <c r="CA836">
        <v>12</v>
      </c>
      <c r="CB836" t="s">
        <v>117</v>
      </c>
      <c r="CD836" t="s">
        <v>4107</v>
      </c>
      <c r="CE836" t="s">
        <v>1150</v>
      </c>
      <c r="CF836" t="s">
        <v>4108</v>
      </c>
      <c r="CG836" t="s">
        <v>1143</v>
      </c>
      <c r="CH836" t="s">
        <v>121</v>
      </c>
      <c r="CI836" s="6">
        <v>96952</v>
      </c>
      <c r="CJ836" s="10">
        <v>9.75</v>
      </c>
      <c r="CK836" s="10">
        <v>10.5</v>
      </c>
      <c r="CL836" s="10">
        <v>14.63</v>
      </c>
      <c r="CM836" s="10">
        <v>15.75</v>
      </c>
      <c r="CN836" t="s">
        <v>137</v>
      </c>
      <c r="CO836" t="s">
        <v>133</v>
      </c>
      <c r="CP836" t="s">
        <v>138</v>
      </c>
      <c r="CR836" t="s">
        <v>117</v>
      </c>
      <c r="CS836" t="s">
        <v>139</v>
      </c>
      <c r="CT836" t="s">
        <v>139</v>
      </c>
      <c r="CU836" t="s">
        <v>139</v>
      </c>
      <c r="CV836" t="s">
        <v>140</v>
      </c>
      <c r="CW836" t="s">
        <v>139</v>
      </c>
      <c r="CX836" t="s">
        <v>139</v>
      </c>
      <c r="CY836" t="s">
        <v>2943</v>
      </c>
      <c r="CZ836" s="8">
        <v>16702341795</v>
      </c>
      <c r="DA836" t="s">
        <v>2930</v>
      </c>
      <c r="DB836" t="s">
        <v>2937</v>
      </c>
      <c r="DC836" t="s">
        <v>139</v>
      </c>
      <c r="DD836" t="s">
        <v>117</v>
      </c>
    </row>
    <row r="837" spans="1:114" ht="15" customHeight="1" x14ac:dyDescent="0.35">
      <c r="A837" t="s">
        <v>11385</v>
      </c>
      <c r="B837" t="s">
        <v>144</v>
      </c>
      <c r="C837" s="1">
        <v>45567</v>
      </c>
      <c r="D837" s="1">
        <v>45621</v>
      </c>
      <c r="E837" t="s">
        <v>211</v>
      </c>
      <c r="G837" t="s">
        <v>117</v>
      </c>
      <c r="H837" t="s">
        <v>117</v>
      </c>
      <c r="I837" t="s">
        <v>117</v>
      </c>
      <c r="J837" t="s">
        <v>6659</v>
      </c>
      <c r="L837" t="s">
        <v>4392</v>
      </c>
      <c r="M837" t="s">
        <v>4399</v>
      </c>
      <c r="N837" t="s">
        <v>248</v>
      </c>
      <c r="O837" t="s">
        <v>121</v>
      </c>
      <c r="P837" s="6">
        <v>96950</v>
      </c>
      <c r="Q837" t="s">
        <v>122</v>
      </c>
      <c r="S837" s="8">
        <v>16705323131</v>
      </c>
      <c r="U837" t="s">
        <v>4393</v>
      </c>
      <c r="V837">
        <v>423120</v>
      </c>
      <c r="W837" t="s">
        <v>124</v>
      </c>
      <c r="Y837" t="s">
        <v>4394</v>
      </c>
      <c r="Z837" t="s">
        <v>4395</v>
      </c>
      <c r="AB837" t="s">
        <v>474</v>
      </c>
      <c r="AC837" t="s">
        <v>6660</v>
      </c>
      <c r="AE837" t="s">
        <v>136</v>
      </c>
      <c r="AF837" t="s">
        <v>121</v>
      </c>
      <c r="AG837" s="6">
        <v>96950</v>
      </c>
      <c r="AH837" t="s">
        <v>122</v>
      </c>
      <c r="AJ837" s="8">
        <v>16705323131</v>
      </c>
      <c r="AL837" t="s">
        <v>4396</v>
      </c>
      <c r="BE837" t="str">
        <f>"41-2011.00"</f>
        <v>41-2011.00</v>
      </c>
      <c r="BF837" t="s">
        <v>918</v>
      </c>
      <c r="BG837" t="s">
        <v>6661</v>
      </c>
      <c r="BH837" t="s">
        <v>920</v>
      </c>
      <c r="BI837">
        <v>1</v>
      </c>
      <c r="BJ837">
        <v>1</v>
      </c>
      <c r="BK837" s="1">
        <v>45597</v>
      </c>
      <c r="BL837" s="1">
        <v>45961</v>
      </c>
      <c r="BM837" s="1">
        <v>45621</v>
      </c>
      <c r="BN837" s="1">
        <v>45961</v>
      </c>
      <c r="BO837">
        <v>40</v>
      </c>
      <c r="BP837">
        <v>0</v>
      </c>
      <c r="BQ837">
        <v>0</v>
      </c>
      <c r="BR837">
        <v>8</v>
      </c>
      <c r="BS837">
        <v>8</v>
      </c>
      <c r="BT837">
        <v>8</v>
      </c>
      <c r="BU837">
        <v>8</v>
      </c>
      <c r="BV837">
        <v>8</v>
      </c>
      <c r="BW837" t="str">
        <f>"8:00 AM"</f>
        <v>8:00 AM</v>
      </c>
      <c r="BX837" t="str">
        <f>"5:49 PM"</f>
        <v>5:49 PM</v>
      </c>
      <c r="BY837" t="s">
        <v>133</v>
      </c>
      <c r="BZ837">
        <v>0</v>
      </c>
      <c r="CA837">
        <v>3</v>
      </c>
      <c r="CB837" t="s">
        <v>117</v>
      </c>
      <c r="CD837" t="s">
        <v>11386</v>
      </c>
      <c r="CE837" t="s">
        <v>4399</v>
      </c>
      <c r="CG837" t="s">
        <v>248</v>
      </c>
      <c r="CH837" t="s">
        <v>121</v>
      </c>
      <c r="CI837" s="6">
        <v>96951</v>
      </c>
      <c r="CJ837" s="10">
        <v>7.89</v>
      </c>
      <c r="CK837" s="10">
        <v>7.89</v>
      </c>
      <c r="CL837" s="10">
        <v>0</v>
      </c>
      <c r="CM837" s="10">
        <v>0</v>
      </c>
      <c r="CN837" t="s">
        <v>137</v>
      </c>
      <c r="CO837">
        <v>0</v>
      </c>
      <c r="CP837" t="s">
        <v>138</v>
      </c>
      <c r="CR837" t="s">
        <v>117</v>
      </c>
      <c r="CS837" t="s">
        <v>139</v>
      </c>
      <c r="CT837" t="s">
        <v>140</v>
      </c>
      <c r="CU837" t="s">
        <v>140</v>
      </c>
      <c r="CV837" t="s">
        <v>140</v>
      </c>
      <c r="CW837" t="s">
        <v>139</v>
      </c>
      <c r="CX837" t="s">
        <v>140</v>
      </c>
      <c r="CY837" t="s">
        <v>2574</v>
      </c>
      <c r="CZ837" s="8">
        <v>16705323131</v>
      </c>
      <c r="DA837" t="s">
        <v>4396</v>
      </c>
      <c r="DB837" t="s">
        <v>164</v>
      </c>
      <c r="DC837" t="s">
        <v>139</v>
      </c>
      <c r="DD837" t="s">
        <v>117</v>
      </c>
      <c r="DE837" t="s">
        <v>4394</v>
      </c>
      <c r="DF837" t="s">
        <v>4395</v>
      </c>
      <c r="DH837" t="s">
        <v>4393</v>
      </c>
      <c r="DI837" t="s">
        <v>6659</v>
      </c>
      <c r="DJ837" t="s">
        <v>4396</v>
      </c>
    </row>
    <row r="838" spans="1:114" ht="15" customHeight="1" x14ac:dyDescent="0.35">
      <c r="A838" t="s">
        <v>17198</v>
      </c>
      <c r="B838" t="s">
        <v>294</v>
      </c>
      <c r="C838" s="1">
        <v>45573</v>
      </c>
      <c r="D838" s="1">
        <v>45621</v>
      </c>
      <c r="E838" t="s">
        <v>116</v>
      </c>
      <c r="F838" s="1">
        <v>45656</v>
      </c>
      <c r="G838" t="s">
        <v>117</v>
      </c>
      <c r="H838" t="s">
        <v>117</v>
      </c>
      <c r="I838" t="s">
        <v>117</v>
      </c>
      <c r="J838" t="s">
        <v>3570</v>
      </c>
      <c r="L838" t="s">
        <v>3714</v>
      </c>
      <c r="M838" t="s">
        <v>3572</v>
      </c>
      <c r="N838" t="s">
        <v>120</v>
      </c>
      <c r="O838" t="s">
        <v>121</v>
      </c>
      <c r="P838" s="6">
        <v>96950</v>
      </c>
      <c r="Q838" t="s">
        <v>122</v>
      </c>
      <c r="S838" s="8">
        <v>16702355009</v>
      </c>
      <c r="U838" t="s">
        <v>971</v>
      </c>
      <c r="V838">
        <v>561311</v>
      </c>
      <c r="W838" t="s">
        <v>150</v>
      </c>
      <c r="X838" t="s">
        <v>139</v>
      </c>
      <c r="Y838" t="s">
        <v>972</v>
      </c>
      <c r="Z838" t="s">
        <v>3716</v>
      </c>
      <c r="AA838" t="s">
        <v>974</v>
      </c>
      <c r="AB838" t="s">
        <v>128</v>
      </c>
      <c r="AC838" t="s">
        <v>3714</v>
      </c>
      <c r="AD838" t="s">
        <v>3572</v>
      </c>
      <c r="AE838" t="s">
        <v>120</v>
      </c>
      <c r="AF838" t="s">
        <v>121</v>
      </c>
      <c r="AG838" s="6">
        <v>96950</v>
      </c>
      <c r="AH838" t="s">
        <v>122</v>
      </c>
      <c r="AJ838" s="8">
        <v>16702355009</v>
      </c>
      <c r="AL838" t="s">
        <v>977</v>
      </c>
      <c r="BE838" t="str">
        <f>"35-2021.00"</f>
        <v>35-2021.00</v>
      </c>
      <c r="BF838" t="s">
        <v>438</v>
      </c>
      <c r="BG838" t="s">
        <v>16920</v>
      </c>
      <c r="BH838" t="s">
        <v>3575</v>
      </c>
      <c r="BI838">
        <v>10</v>
      </c>
      <c r="BJ838">
        <v>5</v>
      </c>
      <c r="BK838" s="1">
        <v>45658</v>
      </c>
      <c r="BL838" s="1">
        <v>46022</v>
      </c>
      <c r="BM838" s="1">
        <v>45658</v>
      </c>
      <c r="BN838" s="1">
        <v>46022</v>
      </c>
      <c r="BO838">
        <v>35</v>
      </c>
      <c r="BP838">
        <v>0</v>
      </c>
      <c r="BQ838">
        <v>7</v>
      </c>
      <c r="BR838">
        <v>7</v>
      </c>
      <c r="BS838">
        <v>7</v>
      </c>
      <c r="BT838">
        <v>7</v>
      </c>
      <c r="BU838">
        <v>7</v>
      </c>
      <c r="BV838">
        <v>0</v>
      </c>
      <c r="BW838" t="str">
        <f>"8:00 AM"</f>
        <v>8:00 AM</v>
      </c>
      <c r="BX838" t="str">
        <f>"4:00 PM"</f>
        <v>4:00 PM</v>
      </c>
      <c r="BY838" t="s">
        <v>133</v>
      </c>
      <c r="BZ838">
        <v>0</v>
      </c>
      <c r="CA838">
        <v>3</v>
      </c>
      <c r="CB838" t="s">
        <v>117</v>
      </c>
      <c r="CD838" t="s">
        <v>3576</v>
      </c>
      <c r="CE838" t="s">
        <v>2426</v>
      </c>
      <c r="CF838" t="s">
        <v>16922</v>
      </c>
      <c r="CG838" t="s">
        <v>120</v>
      </c>
      <c r="CH838" t="s">
        <v>121</v>
      </c>
      <c r="CI838" s="6">
        <v>96950</v>
      </c>
      <c r="CJ838" s="10">
        <v>7.84</v>
      </c>
      <c r="CK838" s="10">
        <v>7.84</v>
      </c>
      <c r="CL838" s="10">
        <v>11.76</v>
      </c>
      <c r="CM838" s="10">
        <v>11.76</v>
      </c>
      <c r="CN838" t="s">
        <v>137</v>
      </c>
      <c r="CO838" t="s">
        <v>2428</v>
      </c>
      <c r="CP838" t="s">
        <v>138</v>
      </c>
      <c r="CR838" t="s">
        <v>117</v>
      </c>
      <c r="CS838" t="s">
        <v>139</v>
      </c>
      <c r="CT838" t="s">
        <v>140</v>
      </c>
      <c r="CU838" t="s">
        <v>139</v>
      </c>
      <c r="CV838" t="s">
        <v>140</v>
      </c>
      <c r="CW838" t="s">
        <v>139</v>
      </c>
      <c r="CX838" t="s">
        <v>140</v>
      </c>
      <c r="CY838" t="s">
        <v>3720</v>
      </c>
      <c r="CZ838" s="8">
        <v>16702355009</v>
      </c>
      <c r="DA838" t="s">
        <v>977</v>
      </c>
      <c r="DB838" t="s">
        <v>140</v>
      </c>
      <c r="DC838" t="s">
        <v>139</v>
      </c>
      <c r="DD838" t="s">
        <v>139</v>
      </c>
    </row>
    <row r="839" spans="1:114" ht="15" customHeight="1" x14ac:dyDescent="0.35">
      <c r="A839" t="s">
        <v>13349</v>
      </c>
      <c r="B839" t="s">
        <v>294</v>
      </c>
      <c r="C839" s="1">
        <v>45573</v>
      </c>
      <c r="D839" s="1">
        <v>45621</v>
      </c>
      <c r="E839" t="s">
        <v>116</v>
      </c>
      <c r="F839" s="1">
        <v>45656</v>
      </c>
      <c r="G839" t="s">
        <v>117</v>
      </c>
      <c r="H839" t="s">
        <v>117</v>
      </c>
      <c r="I839" t="s">
        <v>117</v>
      </c>
      <c r="J839" t="s">
        <v>3570</v>
      </c>
      <c r="L839" t="s">
        <v>3714</v>
      </c>
      <c r="M839" t="s">
        <v>3572</v>
      </c>
      <c r="N839" t="s">
        <v>120</v>
      </c>
      <c r="O839" t="s">
        <v>121</v>
      </c>
      <c r="P839" s="6">
        <v>96950</v>
      </c>
      <c r="Q839" t="s">
        <v>122</v>
      </c>
      <c r="S839" s="8">
        <v>16702355009</v>
      </c>
      <c r="U839" t="s">
        <v>971</v>
      </c>
      <c r="V839">
        <v>561311</v>
      </c>
      <c r="W839" t="s">
        <v>150</v>
      </c>
      <c r="X839" t="s">
        <v>139</v>
      </c>
      <c r="Y839" t="s">
        <v>972</v>
      </c>
      <c r="Z839" t="s">
        <v>3716</v>
      </c>
      <c r="AA839" t="s">
        <v>974</v>
      </c>
      <c r="AB839" t="s">
        <v>128</v>
      </c>
      <c r="AC839" t="s">
        <v>4306</v>
      </c>
      <c r="AD839" t="s">
        <v>3572</v>
      </c>
      <c r="AE839" t="s">
        <v>120</v>
      </c>
      <c r="AF839" t="s">
        <v>121</v>
      </c>
      <c r="AG839" s="6">
        <v>96950</v>
      </c>
      <c r="AH839" t="s">
        <v>122</v>
      </c>
      <c r="AJ839" s="8">
        <v>16702355009</v>
      </c>
      <c r="AL839" t="s">
        <v>977</v>
      </c>
      <c r="BE839" t="str">
        <f>"37-2012.00"</f>
        <v>37-2012.00</v>
      </c>
      <c r="BF839" t="s">
        <v>130</v>
      </c>
      <c r="BG839" t="s">
        <v>13350</v>
      </c>
      <c r="BH839" t="s">
        <v>979</v>
      </c>
      <c r="BI839">
        <v>15</v>
      </c>
      <c r="BJ839">
        <v>13</v>
      </c>
      <c r="BK839" s="1">
        <v>45658</v>
      </c>
      <c r="BL839" s="1">
        <v>46022</v>
      </c>
      <c r="BM839" s="1">
        <v>45658</v>
      </c>
      <c r="BN839" s="1">
        <v>46022</v>
      </c>
      <c r="BO839">
        <v>35</v>
      </c>
      <c r="BP839">
        <v>0</v>
      </c>
      <c r="BQ839">
        <v>7</v>
      </c>
      <c r="BR839">
        <v>7</v>
      </c>
      <c r="BS839">
        <v>7</v>
      </c>
      <c r="BT839">
        <v>7</v>
      </c>
      <c r="BU839">
        <v>7</v>
      </c>
      <c r="BV839">
        <v>0</v>
      </c>
      <c r="BW839" t="str">
        <f>"8:00 AM"</f>
        <v>8:00 AM</v>
      </c>
      <c r="BX839" t="str">
        <f>"4:00 PM"</f>
        <v>4:00 PM</v>
      </c>
      <c r="BY839" t="s">
        <v>133</v>
      </c>
      <c r="BZ839">
        <v>0</v>
      </c>
      <c r="CA839">
        <v>3</v>
      </c>
      <c r="CB839" t="s">
        <v>117</v>
      </c>
      <c r="CD839" t="s">
        <v>8836</v>
      </c>
      <c r="CE839" t="s">
        <v>753</v>
      </c>
      <c r="CF839" t="s">
        <v>6018</v>
      </c>
      <c r="CG839" t="s">
        <v>120</v>
      </c>
      <c r="CH839" t="s">
        <v>121</v>
      </c>
      <c r="CI839" s="6">
        <v>96950</v>
      </c>
      <c r="CJ839" s="10">
        <v>7.77</v>
      </c>
      <c r="CK839" s="10">
        <v>7.77</v>
      </c>
      <c r="CL839" s="10">
        <v>11.66</v>
      </c>
      <c r="CM839" s="10">
        <v>11.66</v>
      </c>
      <c r="CN839" t="s">
        <v>137</v>
      </c>
      <c r="CO839" t="s">
        <v>2428</v>
      </c>
      <c r="CP839" t="s">
        <v>138</v>
      </c>
      <c r="CR839" t="s">
        <v>117</v>
      </c>
      <c r="CS839" t="s">
        <v>139</v>
      </c>
      <c r="CT839" t="s">
        <v>140</v>
      </c>
      <c r="CU839" t="s">
        <v>139</v>
      </c>
      <c r="CV839" t="s">
        <v>140</v>
      </c>
      <c r="CW839" t="s">
        <v>139</v>
      </c>
      <c r="CX839" t="s">
        <v>140</v>
      </c>
      <c r="CY839" t="s">
        <v>3720</v>
      </c>
      <c r="CZ839" s="8">
        <v>16702355009</v>
      </c>
      <c r="DA839" t="s">
        <v>977</v>
      </c>
      <c r="DB839" t="s">
        <v>140</v>
      </c>
      <c r="DC839" t="s">
        <v>139</v>
      </c>
      <c r="DD839" t="s">
        <v>139</v>
      </c>
    </row>
    <row r="840" spans="1:114" ht="15" customHeight="1" x14ac:dyDescent="0.35">
      <c r="A840" t="s">
        <v>4084</v>
      </c>
      <c r="B840" t="s">
        <v>144</v>
      </c>
      <c r="C840" s="1">
        <v>45574</v>
      </c>
      <c r="D840" s="1">
        <v>45621</v>
      </c>
      <c r="E840" t="s">
        <v>211</v>
      </c>
      <c r="G840" t="s">
        <v>117</v>
      </c>
      <c r="H840" t="s">
        <v>117</v>
      </c>
      <c r="I840" t="s">
        <v>117</v>
      </c>
      <c r="J840" t="s">
        <v>625</v>
      </c>
      <c r="L840" t="s">
        <v>633</v>
      </c>
      <c r="M840" t="s">
        <v>634</v>
      </c>
      <c r="N840" t="s">
        <v>136</v>
      </c>
      <c r="O840" t="s">
        <v>121</v>
      </c>
      <c r="P840" s="6">
        <v>96950</v>
      </c>
      <c r="Q840" t="s">
        <v>122</v>
      </c>
      <c r="S840" s="8">
        <v>16702368202</v>
      </c>
      <c r="T840">
        <v>3554</v>
      </c>
      <c r="U840" t="s">
        <v>628</v>
      </c>
      <c r="V840">
        <v>62211</v>
      </c>
      <c r="W840" t="s">
        <v>124</v>
      </c>
      <c r="Y840" t="s">
        <v>629</v>
      </c>
      <c r="Z840" t="s">
        <v>630</v>
      </c>
      <c r="AA840" t="s">
        <v>631</v>
      </c>
      <c r="AB840" t="s">
        <v>632</v>
      </c>
      <c r="AC840" t="s">
        <v>633</v>
      </c>
      <c r="AD840" t="s">
        <v>634</v>
      </c>
      <c r="AE840" t="s">
        <v>136</v>
      </c>
      <c r="AF840" t="s">
        <v>121</v>
      </c>
      <c r="AG840" s="6">
        <v>96950</v>
      </c>
      <c r="AH840" t="s">
        <v>122</v>
      </c>
      <c r="AJ840" s="8">
        <v>16702368202</v>
      </c>
      <c r="AK840">
        <v>3554</v>
      </c>
      <c r="AL840" t="s">
        <v>635</v>
      </c>
      <c r="BE840" t="str">
        <f>"29-1141.00"</f>
        <v>29-1141.00</v>
      </c>
      <c r="BF840" t="s">
        <v>1534</v>
      </c>
      <c r="BG840" t="s">
        <v>4085</v>
      </c>
      <c r="BH840" t="s">
        <v>4086</v>
      </c>
      <c r="BI840">
        <v>1</v>
      </c>
      <c r="BJ840">
        <v>1</v>
      </c>
      <c r="BK840" s="1">
        <v>45689</v>
      </c>
      <c r="BL840" s="1">
        <v>46053</v>
      </c>
      <c r="BM840" s="1">
        <v>45689</v>
      </c>
      <c r="BN840" s="1">
        <v>46053</v>
      </c>
      <c r="BO840">
        <v>40</v>
      </c>
      <c r="BP840">
        <v>0</v>
      </c>
      <c r="BQ840">
        <v>8</v>
      </c>
      <c r="BR840">
        <v>8</v>
      </c>
      <c r="BS840">
        <v>8</v>
      </c>
      <c r="BT840">
        <v>8</v>
      </c>
      <c r="BU840">
        <v>8</v>
      </c>
      <c r="BV840">
        <v>0</v>
      </c>
      <c r="BW840" t="str">
        <f>"7:30 AM"</f>
        <v>7:30 AM</v>
      </c>
      <c r="BX840" t="str">
        <f>"4:30 PM"</f>
        <v>4:30 PM</v>
      </c>
      <c r="BY840" t="s">
        <v>459</v>
      </c>
      <c r="BZ840">
        <v>0</v>
      </c>
      <c r="CA840">
        <v>36</v>
      </c>
      <c r="CB840" t="s">
        <v>117</v>
      </c>
      <c r="CD840" s="2" t="s">
        <v>4087</v>
      </c>
      <c r="CE840" t="s">
        <v>633</v>
      </c>
      <c r="CF840" t="s">
        <v>634</v>
      </c>
      <c r="CG840" t="s">
        <v>136</v>
      </c>
      <c r="CH840" t="s">
        <v>121</v>
      </c>
      <c r="CI840" s="6">
        <v>96950</v>
      </c>
      <c r="CJ840" s="10">
        <v>22.22</v>
      </c>
      <c r="CK840" s="10">
        <v>22.22</v>
      </c>
      <c r="CN840" t="s">
        <v>137</v>
      </c>
      <c r="CO840" t="s">
        <v>4088</v>
      </c>
      <c r="CP840" t="s">
        <v>138</v>
      </c>
      <c r="CR840" t="s">
        <v>117</v>
      </c>
      <c r="CS840" t="s">
        <v>139</v>
      </c>
      <c r="CT840" t="s">
        <v>140</v>
      </c>
      <c r="CU840" t="s">
        <v>140</v>
      </c>
      <c r="CV840" t="s">
        <v>140</v>
      </c>
      <c r="CW840" t="s">
        <v>139</v>
      </c>
      <c r="CX840" t="s">
        <v>140</v>
      </c>
      <c r="CY840" t="s">
        <v>4089</v>
      </c>
      <c r="CZ840" s="8">
        <v>16702368202</v>
      </c>
      <c r="DA840" t="s">
        <v>642</v>
      </c>
      <c r="DB840" t="s">
        <v>3383</v>
      </c>
      <c r="DC840" t="s">
        <v>139</v>
      </c>
      <c r="DD840" t="s">
        <v>117</v>
      </c>
      <c r="DE840" t="s">
        <v>1540</v>
      </c>
      <c r="DF840" t="s">
        <v>1541</v>
      </c>
      <c r="DG840" t="s">
        <v>3744</v>
      </c>
      <c r="DH840" t="s">
        <v>628</v>
      </c>
      <c r="DI840" t="s">
        <v>625</v>
      </c>
      <c r="DJ840" t="s">
        <v>1542</v>
      </c>
    </row>
    <row r="841" spans="1:114" ht="15" customHeight="1" x14ac:dyDescent="0.35">
      <c r="A841" t="s">
        <v>11410</v>
      </c>
      <c r="B841" t="s">
        <v>166</v>
      </c>
      <c r="C841" s="1">
        <v>45600</v>
      </c>
      <c r="D841" s="1">
        <v>45621</v>
      </c>
      <c r="E841" t="s">
        <v>211</v>
      </c>
      <c r="G841" t="s">
        <v>117</v>
      </c>
      <c r="H841" t="s">
        <v>117</v>
      </c>
      <c r="I841" t="s">
        <v>117</v>
      </c>
      <c r="J841" t="s">
        <v>11411</v>
      </c>
      <c r="K841" t="s">
        <v>11412</v>
      </c>
      <c r="L841" t="s">
        <v>11341</v>
      </c>
      <c r="M841" t="s">
        <v>1150</v>
      </c>
      <c r="N841" t="s">
        <v>120</v>
      </c>
      <c r="O841" t="s">
        <v>121</v>
      </c>
      <c r="P841" s="6">
        <v>96950</v>
      </c>
      <c r="Q841" t="s">
        <v>122</v>
      </c>
      <c r="S841" s="8">
        <v>16709893291</v>
      </c>
      <c r="U841" t="s">
        <v>11342</v>
      </c>
      <c r="V841">
        <v>56179</v>
      </c>
      <c r="W841" t="s">
        <v>124</v>
      </c>
      <c r="Y841" t="s">
        <v>11343</v>
      </c>
      <c r="Z841" t="s">
        <v>11344</v>
      </c>
      <c r="AA841" t="s">
        <v>1329</v>
      </c>
      <c r="AB841" t="s">
        <v>2678</v>
      </c>
      <c r="AC841" t="s">
        <v>11345</v>
      </c>
      <c r="AD841" t="s">
        <v>1150</v>
      </c>
      <c r="AE841" t="s">
        <v>120</v>
      </c>
      <c r="AF841" t="s">
        <v>121</v>
      </c>
      <c r="AG841" s="6">
        <v>96950</v>
      </c>
      <c r="AH841" t="s">
        <v>122</v>
      </c>
      <c r="AJ841" s="8">
        <v>16709893291</v>
      </c>
      <c r="AL841" t="s">
        <v>11346</v>
      </c>
      <c r="BE841" t="str">
        <f>"49-9071.00"</f>
        <v>49-9071.00</v>
      </c>
      <c r="BF841" t="s">
        <v>156</v>
      </c>
      <c r="BG841" t="s">
        <v>11413</v>
      </c>
      <c r="BH841" t="s">
        <v>8493</v>
      </c>
      <c r="BI841">
        <v>10</v>
      </c>
      <c r="BK841" s="1">
        <v>45627</v>
      </c>
      <c r="BL841" s="1">
        <v>45991</v>
      </c>
      <c r="BO841">
        <v>40</v>
      </c>
      <c r="BP841">
        <v>0</v>
      </c>
      <c r="BQ841">
        <v>8</v>
      </c>
      <c r="BR841">
        <v>8</v>
      </c>
      <c r="BS841">
        <v>8</v>
      </c>
      <c r="BT841">
        <v>8</v>
      </c>
      <c r="BU841">
        <v>8</v>
      </c>
      <c r="BV841">
        <v>0</v>
      </c>
      <c r="BW841" t="str">
        <f>"8:00 AM"</f>
        <v>8:00 AM</v>
      </c>
      <c r="BX841" t="str">
        <f>"5:00 PM"</f>
        <v>5:00 PM</v>
      </c>
      <c r="BY841" t="s">
        <v>159</v>
      </c>
      <c r="BZ841">
        <v>0</v>
      </c>
      <c r="CA841">
        <v>12</v>
      </c>
      <c r="CB841" t="s">
        <v>117</v>
      </c>
      <c r="CD841" t="s">
        <v>11414</v>
      </c>
      <c r="CE841" t="s">
        <v>11415</v>
      </c>
      <c r="CF841" t="s">
        <v>1150</v>
      </c>
      <c r="CG841" t="s">
        <v>120</v>
      </c>
      <c r="CH841" t="s">
        <v>121</v>
      </c>
      <c r="CI841" s="6">
        <v>96950</v>
      </c>
      <c r="CJ841" s="10">
        <v>9.75</v>
      </c>
      <c r="CK841" s="10">
        <v>9.8000000000000007</v>
      </c>
      <c r="CL841" s="10">
        <v>14.63</v>
      </c>
      <c r="CM841" s="10">
        <v>14.7</v>
      </c>
      <c r="CN841" t="s">
        <v>137</v>
      </c>
      <c r="CO841" t="s">
        <v>140</v>
      </c>
      <c r="CP841" t="s">
        <v>138</v>
      </c>
      <c r="CR841" t="s">
        <v>117</v>
      </c>
      <c r="CS841" t="s">
        <v>139</v>
      </c>
      <c r="CT841" t="s">
        <v>139</v>
      </c>
      <c r="CU841" t="s">
        <v>139</v>
      </c>
      <c r="CV841" t="s">
        <v>140</v>
      </c>
      <c r="CW841" t="s">
        <v>139</v>
      </c>
      <c r="CX841" t="s">
        <v>139</v>
      </c>
      <c r="CY841" s="2" t="s">
        <v>11350</v>
      </c>
      <c r="CZ841" s="8">
        <v>16709893291</v>
      </c>
      <c r="DA841" t="s">
        <v>11346</v>
      </c>
      <c r="DB841" t="s">
        <v>140</v>
      </c>
      <c r="DC841" t="s">
        <v>139</v>
      </c>
      <c r="DD841" t="s">
        <v>117</v>
      </c>
    </row>
    <row r="842" spans="1:114" ht="15" customHeight="1" x14ac:dyDescent="0.35">
      <c r="A842" t="s">
        <v>11579</v>
      </c>
      <c r="B842" t="s">
        <v>278</v>
      </c>
      <c r="C842" s="1">
        <v>45617</v>
      </c>
      <c r="D842" s="1">
        <v>45621</v>
      </c>
      <c r="E842" t="s">
        <v>211</v>
      </c>
      <c r="G842" t="s">
        <v>117</v>
      </c>
      <c r="H842" t="s">
        <v>117</v>
      </c>
      <c r="I842" t="s">
        <v>117</v>
      </c>
      <c r="J842" t="s">
        <v>484</v>
      </c>
      <c r="K842" t="s">
        <v>5113</v>
      </c>
      <c r="L842" t="s">
        <v>486</v>
      </c>
      <c r="M842" t="s">
        <v>487</v>
      </c>
      <c r="N842" t="s">
        <v>120</v>
      </c>
      <c r="O842" t="s">
        <v>121</v>
      </c>
      <c r="P842" s="6">
        <v>96950</v>
      </c>
      <c r="Q842" t="s">
        <v>122</v>
      </c>
      <c r="S842" s="8">
        <v>16702876661</v>
      </c>
      <c r="U842" t="s">
        <v>488</v>
      </c>
      <c r="V842">
        <v>561520</v>
      </c>
      <c r="W842" t="s">
        <v>124</v>
      </c>
      <c r="Y842" t="s">
        <v>489</v>
      </c>
      <c r="Z842" t="s">
        <v>490</v>
      </c>
      <c r="AB842" t="s">
        <v>491</v>
      </c>
      <c r="AC842" t="s">
        <v>486</v>
      </c>
      <c r="AD842" t="s">
        <v>487</v>
      </c>
      <c r="AE842" t="s">
        <v>120</v>
      </c>
      <c r="AF842" t="s">
        <v>121</v>
      </c>
      <c r="AG842" s="6">
        <v>96950</v>
      </c>
      <c r="AH842" t="s">
        <v>122</v>
      </c>
      <c r="AJ842" s="8">
        <v>16702876661</v>
      </c>
      <c r="AL842" t="s">
        <v>492</v>
      </c>
      <c r="BE842" t="str">
        <f>"39-7011.00"</f>
        <v>39-7011.00</v>
      </c>
      <c r="BF842" t="s">
        <v>1985</v>
      </c>
      <c r="BG842" t="s">
        <v>11580</v>
      </c>
      <c r="BH842" t="s">
        <v>5115</v>
      </c>
      <c r="BI842">
        <v>6</v>
      </c>
      <c r="BK842" s="1">
        <v>45992</v>
      </c>
      <c r="BL842" s="1">
        <v>45930</v>
      </c>
      <c r="BO842">
        <v>35</v>
      </c>
      <c r="BP842">
        <v>7</v>
      </c>
      <c r="BQ842">
        <v>0</v>
      </c>
      <c r="BR842">
        <v>0</v>
      </c>
      <c r="BS842">
        <v>7</v>
      </c>
      <c r="BT842">
        <v>7</v>
      </c>
      <c r="BU842">
        <v>7</v>
      </c>
      <c r="BV842">
        <v>7</v>
      </c>
      <c r="BW842" t="str">
        <f>"12:00 AM"</f>
        <v>12:00 AM</v>
      </c>
      <c r="BX842" t="str">
        <f>"7:00 AM"</f>
        <v>7:00 AM</v>
      </c>
      <c r="BY842" t="s">
        <v>133</v>
      </c>
      <c r="BZ842">
        <v>0</v>
      </c>
      <c r="CA842">
        <v>12</v>
      </c>
      <c r="CB842" t="s">
        <v>117</v>
      </c>
      <c r="CD842" t="s">
        <v>11581</v>
      </c>
      <c r="CE842" t="s">
        <v>486</v>
      </c>
      <c r="CF842" t="s">
        <v>487</v>
      </c>
      <c r="CG842" t="s">
        <v>496</v>
      </c>
      <c r="CH842" t="s">
        <v>121</v>
      </c>
      <c r="CI842" s="6">
        <v>96950</v>
      </c>
      <c r="CJ842" s="10">
        <v>10.43</v>
      </c>
      <c r="CK842" s="10">
        <v>10.43</v>
      </c>
      <c r="CL842" s="10">
        <v>15.65</v>
      </c>
      <c r="CM842" s="10">
        <v>15.65</v>
      </c>
      <c r="CN842" t="s">
        <v>137</v>
      </c>
      <c r="CO842" t="s">
        <v>140</v>
      </c>
      <c r="CP842" t="s">
        <v>138</v>
      </c>
      <c r="CR842" t="s">
        <v>117</v>
      </c>
      <c r="CS842" t="s">
        <v>139</v>
      </c>
      <c r="CT842" t="s">
        <v>140</v>
      </c>
      <c r="CU842" t="s">
        <v>139</v>
      </c>
      <c r="CV842" t="s">
        <v>140</v>
      </c>
      <c r="CW842" t="s">
        <v>139</v>
      </c>
      <c r="CX842" t="s">
        <v>140</v>
      </c>
      <c r="CY842" t="s">
        <v>2770</v>
      </c>
      <c r="CZ842" s="8">
        <v>16702876661</v>
      </c>
      <c r="DA842" t="s">
        <v>492</v>
      </c>
      <c r="DB842" t="s">
        <v>140</v>
      </c>
      <c r="DC842" t="s">
        <v>139</v>
      </c>
      <c r="DD842" t="s">
        <v>117</v>
      </c>
    </row>
    <row r="843" spans="1:114" ht="15" customHeight="1" x14ac:dyDescent="0.35">
      <c r="A843" t="s">
        <v>14783</v>
      </c>
      <c r="B843" t="s">
        <v>294</v>
      </c>
      <c r="C843" s="1">
        <v>45552</v>
      </c>
      <c r="D843" s="1">
        <v>45622</v>
      </c>
      <c r="E843" t="s">
        <v>211</v>
      </c>
      <c r="G843" t="s">
        <v>117</v>
      </c>
      <c r="H843" t="s">
        <v>117</v>
      </c>
      <c r="I843" t="s">
        <v>117</v>
      </c>
      <c r="J843" t="s">
        <v>118</v>
      </c>
      <c r="L843" t="s">
        <v>1106</v>
      </c>
      <c r="M843" t="s">
        <v>1725</v>
      </c>
      <c r="N843" t="s">
        <v>120</v>
      </c>
      <c r="O843" t="s">
        <v>121</v>
      </c>
      <c r="P843" s="6">
        <v>96950</v>
      </c>
      <c r="Q843" t="s">
        <v>122</v>
      </c>
      <c r="R843" t="s">
        <v>140</v>
      </c>
      <c r="S843" s="8">
        <v>16707852508</v>
      </c>
      <c r="U843" t="s">
        <v>123</v>
      </c>
      <c r="V843">
        <v>561720</v>
      </c>
      <c r="W843" t="s">
        <v>124</v>
      </c>
      <c r="Y843" t="s">
        <v>125</v>
      </c>
      <c r="Z843" t="s">
        <v>126</v>
      </c>
      <c r="AA843" t="s">
        <v>1723</v>
      </c>
      <c r="AB843" t="s">
        <v>128</v>
      </c>
      <c r="AC843" t="s">
        <v>1106</v>
      </c>
      <c r="AD843" t="s">
        <v>1725</v>
      </c>
      <c r="AE843" t="s">
        <v>120</v>
      </c>
      <c r="AF843" t="s">
        <v>121</v>
      </c>
      <c r="AG843" s="6">
        <v>96950</v>
      </c>
      <c r="AH843" t="s">
        <v>122</v>
      </c>
      <c r="AJ843" s="8">
        <v>16707852508</v>
      </c>
      <c r="AL843" t="s">
        <v>129</v>
      </c>
      <c r="BE843" t="str">
        <f>"37-2012.00"</f>
        <v>37-2012.00</v>
      </c>
      <c r="BF843" t="s">
        <v>130</v>
      </c>
      <c r="BG843" t="s">
        <v>14784</v>
      </c>
      <c r="BH843" t="s">
        <v>132</v>
      </c>
      <c r="BI843">
        <v>10</v>
      </c>
      <c r="BJ843">
        <v>9</v>
      </c>
      <c r="BK843" s="1">
        <v>45566</v>
      </c>
      <c r="BL843" s="1">
        <v>45930</v>
      </c>
      <c r="BM843" s="1">
        <v>45622</v>
      </c>
      <c r="BN843" s="1">
        <v>45930</v>
      </c>
      <c r="BO843">
        <v>35</v>
      </c>
      <c r="BP843">
        <v>0</v>
      </c>
      <c r="BQ843">
        <v>7</v>
      </c>
      <c r="BR843">
        <v>7</v>
      </c>
      <c r="BS843">
        <v>7</v>
      </c>
      <c r="BT843">
        <v>7</v>
      </c>
      <c r="BU843">
        <v>7</v>
      </c>
      <c r="BV843">
        <v>0</v>
      </c>
      <c r="BW843" t="str">
        <f>"9:00 AM"</f>
        <v>9:00 AM</v>
      </c>
      <c r="BX843" t="str">
        <f>"5:00 PM"</f>
        <v>5:00 PM</v>
      </c>
      <c r="BY843" t="s">
        <v>133</v>
      </c>
      <c r="BZ843">
        <v>0</v>
      </c>
      <c r="CA843">
        <v>3</v>
      </c>
      <c r="CB843" t="s">
        <v>117</v>
      </c>
      <c r="CD843" t="s">
        <v>14785</v>
      </c>
      <c r="CE843" t="s">
        <v>1106</v>
      </c>
      <c r="CF843" t="s">
        <v>1725</v>
      </c>
      <c r="CG843" t="s">
        <v>120</v>
      </c>
      <c r="CH843" t="s">
        <v>121</v>
      </c>
      <c r="CI843" s="6">
        <v>96950</v>
      </c>
      <c r="CJ843" s="10">
        <v>7.77</v>
      </c>
      <c r="CL843" s="10">
        <v>11.66</v>
      </c>
      <c r="CN843" t="s">
        <v>137</v>
      </c>
      <c r="CO843" t="s">
        <v>194</v>
      </c>
      <c r="CP843" t="s">
        <v>138</v>
      </c>
      <c r="CR843" t="s">
        <v>117</v>
      </c>
      <c r="CS843" t="s">
        <v>139</v>
      </c>
      <c r="CT843" t="s">
        <v>140</v>
      </c>
      <c r="CU843" t="s">
        <v>139</v>
      </c>
      <c r="CV843" t="s">
        <v>140</v>
      </c>
      <c r="CW843" t="s">
        <v>139</v>
      </c>
      <c r="CX843" t="s">
        <v>140</v>
      </c>
      <c r="CY843" t="s">
        <v>14786</v>
      </c>
      <c r="CZ843" s="8">
        <v>16708385436</v>
      </c>
      <c r="DA843" t="s">
        <v>129</v>
      </c>
      <c r="DB843" t="s">
        <v>5427</v>
      </c>
      <c r="DC843" t="s">
        <v>139</v>
      </c>
      <c r="DD843" t="s">
        <v>117</v>
      </c>
    </row>
    <row r="844" spans="1:114" ht="15" customHeight="1" x14ac:dyDescent="0.35">
      <c r="A844" t="s">
        <v>14645</v>
      </c>
      <c r="B844" t="s">
        <v>294</v>
      </c>
      <c r="C844" s="1">
        <v>45554</v>
      </c>
      <c r="D844" s="1">
        <v>45622</v>
      </c>
      <c r="E844" t="s">
        <v>211</v>
      </c>
      <c r="G844" t="s">
        <v>117</v>
      </c>
      <c r="H844" t="s">
        <v>117</v>
      </c>
      <c r="I844" t="s">
        <v>117</v>
      </c>
      <c r="J844" t="s">
        <v>1951</v>
      </c>
      <c r="K844" t="s">
        <v>1952</v>
      </c>
      <c r="L844" t="s">
        <v>1953</v>
      </c>
      <c r="M844" t="s">
        <v>17405</v>
      </c>
      <c r="N844" t="s">
        <v>120</v>
      </c>
      <c r="O844" t="s">
        <v>121</v>
      </c>
      <c r="P844" s="6">
        <v>96950</v>
      </c>
      <c r="Q844" t="s">
        <v>122</v>
      </c>
      <c r="S844" s="8">
        <v>16702875905</v>
      </c>
      <c r="U844" t="s">
        <v>1954</v>
      </c>
      <c r="V844">
        <v>561720</v>
      </c>
      <c r="W844" t="s">
        <v>124</v>
      </c>
      <c r="Y844" t="s">
        <v>1955</v>
      </c>
      <c r="Z844" t="s">
        <v>1956</v>
      </c>
      <c r="AA844" t="s">
        <v>776</v>
      </c>
      <c r="AB844" t="s">
        <v>657</v>
      </c>
      <c r="AC844" t="s">
        <v>1957</v>
      </c>
      <c r="AD844" t="s">
        <v>1958</v>
      </c>
      <c r="AE844" t="s">
        <v>120</v>
      </c>
      <c r="AF844" t="s">
        <v>121</v>
      </c>
      <c r="AG844" s="6">
        <v>96950</v>
      </c>
      <c r="AH844" t="s">
        <v>122</v>
      </c>
      <c r="AJ844" s="8">
        <v>16702875905</v>
      </c>
      <c r="AL844" t="s">
        <v>1959</v>
      </c>
      <c r="BE844" t="str">
        <f>"37-2011.00"</f>
        <v>37-2011.00</v>
      </c>
      <c r="BF844" t="s">
        <v>701</v>
      </c>
      <c r="BG844" t="s">
        <v>1960</v>
      </c>
      <c r="BH844" t="s">
        <v>1961</v>
      </c>
      <c r="BI844">
        <v>4</v>
      </c>
      <c r="BJ844">
        <v>2</v>
      </c>
      <c r="BK844" s="1">
        <v>45627</v>
      </c>
      <c r="BL844" s="1">
        <v>45991</v>
      </c>
      <c r="BM844" s="1">
        <v>45627</v>
      </c>
      <c r="BN844" s="1">
        <v>45991</v>
      </c>
      <c r="BO844">
        <v>36</v>
      </c>
      <c r="BP844">
        <v>0</v>
      </c>
      <c r="BQ844">
        <v>6</v>
      </c>
      <c r="BR844">
        <v>6</v>
      </c>
      <c r="BS844">
        <v>8</v>
      </c>
      <c r="BT844">
        <v>4</v>
      </c>
      <c r="BU844">
        <v>8</v>
      </c>
      <c r="BV844">
        <v>4</v>
      </c>
      <c r="BW844" t="str">
        <f>"8:00 AM"</f>
        <v>8:00 AM</v>
      </c>
      <c r="BX844" t="str">
        <f>"6:00 PM"</f>
        <v>6:00 PM</v>
      </c>
      <c r="BY844" t="s">
        <v>133</v>
      </c>
      <c r="BZ844">
        <v>0</v>
      </c>
      <c r="CA844">
        <v>0</v>
      </c>
      <c r="CB844" t="s">
        <v>117</v>
      </c>
      <c r="CD844" t="s">
        <v>9377</v>
      </c>
      <c r="CE844" t="s">
        <v>1437</v>
      </c>
      <c r="CG844" t="s">
        <v>120</v>
      </c>
      <c r="CH844" t="s">
        <v>121</v>
      </c>
      <c r="CI844" s="6">
        <v>96950</v>
      </c>
      <c r="CJ844" s="10">
        <v>8.2899999999999991</v>
      </c>
      <c r="CK844" s="10">
        <v>8.2899999999999991</v>
      </c>
      <c r="CL844" s="10">
        <v>12.44</v>
      </c>
      <c r="CM844" s="10">
        <v>12.44</v>
      </c>
      <c r="CN844" t="s">
        <v>137</v>
      </c>
      <c r="CO844" t="s">
        <v>194</v>
      </c>
      <c r="CP844" t="s">
        <v>138</v>
      </c>
      <c r="CR844" t="s">
        <v>139</v>
      </c>
      <c r="CS844" t="s">
        <v>139</v>
      </c>
      <c r="CT844" t="s">
        <v>139</v>
      </c>
      <c r="CU844" t="s">
        <v>139</v>
      </c>
      <c r="CV844" t="s">
        <v>140</v>
      </c>
      <c r="CW844" t="s">
        <v>139</v>
      </c>
      <c r="CX844" t="s">
        <v>140</v>
      </c>
      <c r="CY844" t="s">
        <v>194</v>
      </c>
      <c r="CZ844" s="8">
        <v>16702875905</v>
      </c>
      <c r="DA844" t="s">
        <v>1959</v>
      </c>
      <c r="DB844" t="s">
        <v>140</v>
      </c>
      <c r="DC844" t="s">
        <v>139</v>
      </c>
      <c r="DD844" t="s">
        <v>117</v>
      </c>
    </row>
    <row r="845" spans="1:114" ht="15" customHeight="1" x14ac:dyDescent="0.35">
      <c r="A845" t="s">
        <v>12821</v>
      </c>
      <c r="B845" t="s">
        <v>166</v>
      </c>
      <c r="C845" s="1">
        <v>45556</v>
      </c>
      <c r="D845" s="1">
        <v>45622</v>
      </c>
      <c r="E845" t="s">
        <v>211</v>
      </c>
      <c r="G845" t="s">
        <v>117</v>
      </c>
      <c r="H845" t="s">
        <v>117</v>
      </c>
      <c r="I845" t="s">
        <v>117</v>
      </c>
      <c r="J845" t="s">
        <v>541</v>
      </c>
      <c r="L845" t="s">
        <v>169</v>
      </c>
      <c r="M845" t="s">
        <v>542</v>
      </c>
      <c r="N845" t="s">
        <v>136</v>
      </c>
      <c r="O845" t="s">
        <v>121</v>
      </c>
      <c r="P845" s="6">
        <v>96950</v>
      </c>
      <c r="Q845" t="s">
        <v>122</v>
      </c>
      <c r="S845" s="8">
        <v>16702353027</v>
      </c>
      <c r="U845" t="s">
        <v>543</v>
      </c>
      <c r="V845">
        <v>561320</v>
      </c>
      <c r="W845" t="s">
        <v>150</v>
      </c>
      <c r="X845" t="s">
        <v>139</v>
      </c>
      <c r="Y845" t="s">
        <v>544</v>
      </c>
      <c r="Z845" t="s">
        <v>545</v>
      </c>
      <c r="AA845" t="s">
        <v>546</v>
      </c>
      <c r="AB845" t="s">
        <v>205</v>
      </c>
      <c r="AC845" t="s">
        <v>169</v>
      </c>
      <c r="AD845" t="s">
        <v>542</v>
      </c>
      <c r="AE845" t="s">
        <v>136</v>
      </c>
      <c r="AF845" t="s">
        <v>121</v>
      </c>
      <c r="AG845" s="6">
        <v>96950</v>
      </c>
      <c r="AH845" t="s">
        <v>122</v>
      </c>
      <c r="AJ845" s="8">
        <v>16702353027</v>
      </c>
      <c r="AL845" t="s">
        <v>547</v>
      </c>
      <c r="BE845" t="str">
        <f>"37-3011.00"</f>
        <v>37-3011.00</v>
      </c>
      <c r="BF845" t="s">
        <v>177</v>
      </c>
      <c r="BG845" t="s">
        <v>12822</v>
      </c>
      <c r="BH845" t="s">
        <v>9171</v>
      </c>
      <c r="BI845">
        <v>8</v>
      </c>
      <c r="BK845" s="1">
        <v>45627</v>
      </c>
      <c r="BL845" s="1">
        <v>45991</v>
      </c>
      <c r="BO845">
        <v>35</v>
      </c>
      <c r="BP845">
        <v>0</v>
      </c>
      <c r="BQ845">
        <v>7</v>
      </c>
      <c r="BR845">
        <v>7</v>
      </c>
      <c r="BS845">
        <v>7</v>
      </c>
      <c r="BT845">
        <v>7</v>
      </c>
      <c r="BU845">
        <v>7</v>
      </c>
      <c r="BV845">
        <v>0</v>
      </c>
      <c r="BW845" t="str">
        <f>"7:00 AM"</f>
        <v>7:00 AM</v>
      </c>
      <c r="BX845" t="str">
        <f>"2:00 PM"</f>
        <v>2:00 PM</v>
      </c>
      <c r="BY845" t="s">
        <v>133</v>
      </c>
      <c r="BZ845">
        <v>0</v>
      </c>
      <c r="CA845">
        <v>3</v>
      </c>
      <c r="CB845" t="s">
        <v>117</v>
      </c>
      <c r="CD845" t="s">
        <v>12823</v>
      </c>
      <c r="CE845" t="s">
        <v>170</v>
      </c>
      <c r="CF845" t="s">
        <v>9173</v>
      </c>
      <c r="CG845" t="s">
        <v>136</v>
      </c>
      <c r="CH845" t="s">
        <v>121</v>
      </c>
      <c r="CI845" s="6">
        <v>96950</v>
      </c>
      <c r="CJ845" s="10">
        <v>8.57</v>
      </c>
      <c r="CK845" s="10">
        <v>8.57</v>
      </c>
      <c r="CL845" s="10">
        <v>12.86</v>
      </c>
      <c r="CM845" s="10">
        <v>12.86</v>
      </c>
      <c r="CN845" t="s">
        <v>137</v>
      </c>
      <c r="CO845" t="s">
        <v>133</v>
      </c>
      <c r="CP845" t="s">
        <v>138</v>
      </c>
      <c r="CR845" t="s">
        <v>117</v>
      </c>
      <c r="CS845" t="s">
        <v>139</v>
      </c>
      <c r="CT845" t="s">
        <v>140</v>
      </c>
      <c r="CU845" t="s">
        <v>139</v>
      </c>
      <c r="CV845" t="s">
        <v>140</v>
      </c>
      <c r="CW845" t="s">
        <v>139</v>
      </c>
      <c r="CX845" t="s">
        <v>140</v>
      </c>
      <c r="CY845" t="s">
        <v>12824</v>
      </c>
      <c r="CZ845" s="8">
        <v>16702353027</v>
      </c>
      <c r="DA845" t="s">
        <v>547</v>
      </c>
      <c r="DB845" t="s">
        <v>140</v>
      </c>
      <c r="DC845" t="s">
        <v>139</v>
      </c>
      <c r="DD845" t="s">
        <v>139</v>
      </c>
    </row>
    <row r="846" spans="1:114" ht="15" customHeight="1" x14ac:dyDescent="0.35">
      <c r="A846" t="s">
        <v>11352</v>
      </c>
      <c r="B846" t="s">
        <v>144</v>
      </c>
      <c r="C846" s="1">
        <v>45566</v>
      </c>
      <c r="D846" s="1">
        <v>45622</v>
      </c>
      <c r="E846" t="s">
        <v>211</v>
      </c>
      <c r="G846" t="s">
        <v>117</v>
      </c>
      <c r="H846" t="s">
        <v>117</v>
      </c>
      <c r="I846" t="s">
        <v>117</v>
      </c>
      <c r="J846" t="s">
        <v>11353</v>
      </c>
      <c r="K846" t="s">
        <v>11354</v>
      </c>
      <c r="L846" t="s">
        <v>11355</v>
      </c>
      <c r="M846" t="s">
        <v>11356</v>
      </c>
      <c r="N846" t="s">
        <v>120</v>
      </c>
      <c r="O846" t="s">
        <v>121</v>
      </c>
      <c r="P846" s="6">
        <v>96950</v>
      </c>
      <c r="Q846" t="s">
        <v>122</v>
      </c>
      <c r="S846" s="8">
        <v>16702332374</v>
      </c>
      <c r="U846" t="s">
        <v>6814</v>
      </c>
      <c r="V846">
        <v>531110</v>
      </c>
      <c r="W846" t="s">
        <v>124</v>
      </c>
      <c r="Y846" t="s">
        <v>6815</v>
      </c>
      <c r="Z846" t="s">
        <v>6816</v>
      </c>
      <c r="AA846" t="s">
        <v>6817</v>
      </c>
      <c r="AB846" t="s">
        <v>128</v>
      </c>
      <c r="AC846" t="s">
        <v>11355</v>
      </c>
      <c r="AD846" t="s">
        <v>11356</v>
      </c>
      <c r="AE846" t="s">
        <v>120</v>
      </c>
      <c r="AF846" t="s">
        <v>121</v>
      </c>
      <c r="AG846" s="6">
        <v>96950</v>
      </c>
      <c r="AH846" t="s">
        <v>122</v>
      </c>
      <c r="AJ846" s="8">
        <v>16702332374</v>
      </c>
      <c r="AL846" t="s">
        <v>6818</v>
      </c>
      <c r="BE846" t="str">
        <f>"49-9071.00"</f>
        <v>49-9071.00</v>
      </c>
      <c r="BF846" t="s">
        <v>156</v>
      </c>
      <c r="BG846" t="s">
        <v>11357</v>
      </c>
      <c r="BH846" t="s">
        <v>3477</v>
      </c>
      <c r="BI846">
        <v>2</v>
      </c>
      <c r="BJ846">
        <v>2</v>
      </c>
      <c r="BK846" s="1">
        <v>45627</v>
      </c>
      <c r="BL846" s="1">
        <v>45991</v>
      </c>
      <c r="BM846" s="1">
        <v>45627</v>
      </c>
      <c r="BN846" s="1">
        <v>45991</v>
      </c>
      <c r="BO846">
        <v>35</v>
      </c>
      <c r="BP846">
        <v>0</v>
      </c>
      <c r="BQ846">
        <v>7</v>
      </c>
      <c r="BR846">
        <v>7</v>
      </c>
      <c r="BS846">
        <v>7</v>
      </c>
      <c r="BT846">
        <v>7</v>
      </c>
      <c r="BU846">
        <v>7</v>
      </c>
      <c r="BV846">
        <v>0</v>
      </c>
      <c r="BW846" t="str">
        <f>"9:00 AM"</f>
        <v>9:00 AM</v>
      </c>
      <c r="BX846" t="str">
        <f>"5:00 PM"</f>
        <v>5:00 PM</v>
      </c>
      <c r="BY846" t="s">
        <v>159</v>
      </c>
      <c r="BZ846">
        <v>0</v>
      </c>
      <c r="CA846">
        <v>12</v>
      </c>
      <c r="CB846" t="s">
        <v>117</v>
      </c>
      <c r="CD846" s="2" t="s">
        <v>11358</v>
      </c>
      <c r="CE846" t="s">
        <v>11359</v>
      </c>
      <c r="CG846" t="s">
        <v>120</v>
      </c>
      <c r="CH846" t="s">
        <v>121</v>
      </c>
      <c r="CI846" s="6">
        <v>96950</v>
      </c>
      <c r="CJ846" s="10">
        <v>9.75</v>
      </c>
      <c r="CK846" s="10">
        <v>9.75</v>
      </c>
      <c r="CL846" s="10">
        <v>14.62</v>
      </c>
      <c r="CM846" s="10">
        <v>14.62</v>
      </c>
      <c r="CN846" t="s">
        <v>137</v>
      </c>
      <c r="CO846" t="s">
        <v>11360</v>
      </c>
      <c r="CP846" t="s">
        <v>138</v>
      </c>
      <c r="CR846" t="s">
        <v>117</v>
      </c>
      <c r="CS846" t="s">
        <v>139</v>
      </c>
      <c r="CT846" t="s">
        <v>140</v>
      </c>
      <c r="CU846" t="s">
        <v>139</v>
      </c>
      <c r="CV846" t="s">
        <v>140</v>
      </c>
      <c r="CW846" t="s">
        <v>139</v>
      </c>
      <c r="CX846" t="s">
        <v>140</v>
      </c>
      <c r="CY846" s="2" t="s">
        <v>11361</v>
      </c>
      <c r="CZ846" s="8">
        <v>16702332374</v>
      </c>
      <c r="DA846" t="s">
        <v>11362</v>
      </c>
      <c r="DB846" t="s">
        <v>140</v>
      </c>
      <c r="DC846" t="s">
        <v>139</v>
      </c>
      <c r="DD846" t="s">
        <v>117</v>
      </c>
    </row>
    <row r="847" spans="1:114" ht="15" customHeight="1" x14ac:dyDescent="0.35">
      <c r="A847" t="s">
        <v>11321</v>
      </c>
      <c r="B847" t="s">
        <v>144</v>
      </c>
      <c r="C847" s="1">
        <v>45566</v>
      </c>
      <c r="D847" s="1">
        <v>45622</v>
      </c>
      <c r="E847" t="s">
        <v>116</v>
      </c>
      <c r="F847" s="1">
        <v>45625</v>
      </c>
      <c r="G847" t="s">
        <v>139</v>
      </c>
      <c r="H847" t="s">
        <v>117</v>
      </c>
      <c r="I847" t="s">
        <v>117</v>
      </c>
      <c r="J847" t="s">
        <v>2924</v>
      </c>
      <c r="K847" t="s">
        <v>2924</v>
      </c>
      <c r="L847" t="s">
        <v>2925</v>
      </c>
      <c r="M847" t="s">
        <v>2926</v>
      </c>
      <c r="N847" t="s">
        <v>136</v>
      </c>
      <c r="O847" t="s">
        <v>121</v>
      </c>
      <c r="P847" s="6">
        <v>96950</v>
      </c>
      <c r="Q847" t="s">
        <v>122</v>
      </c>
      <c r="S847" s="8">
        <v>16702341795</v>
      </c>
      <c r="U847" t="s">
        <v>2927</v>
      </c>
      <c r="V847">
        <v>722511</v>
      </c>
      <c r="W847" t="s">
        <v>124</v>
      </c>
      <c r="Y847" t="s">
        <v>2928</v>
      </c>
      <c r="Z847" t="s">
        <v>251</v>
      </c>
      <c r="AA847" t="s">
        <v>2929</v>
      </c>
      <c r="AB847" t="s">
        <v>1563</v>
      </c>
      <c r="AC847" t="s">
        <v>2939</v>
      </c>
      <c r="AD847" t="s">
        <v>2926</v>
      </c>
      <c r="AE847" t="s">
        <v>136</v>
      </c>
      <c r="AF847" t="s">
        <v>121</v>
      </c>
      <c r="AG847" s="6">
        <v>96950</v>
      </c>
      <c r="AH847" t="s">
        <v>122</v>
      </c>
      <c r="AJ847" s="8">
        <v>16702341795</v>
      </c>
      <c r="AL847" t="s">
        <v>2930</v>
      </c>
      <c r="BE847" t="str">
        <f>"35-2014.00"</f>
        <v>35-2014.00</v>
      </c>
      <c r="BF847" t="s">
        <v>191</v>
      </c>
      <c r="BG847" t="s">
        <v>4924</v>
      </c>
      <c r="BH847" t="s">
        <v>193</v>
      </c>
      <c r="BI847">
        <v>1</v>
      </c>
      <c r="BJ847">
        <v>1</v>
      </c>
      <c r="BK847" s="1">
        <v>45627</v>
      </c>
      <c r="BL847" s="1">
        <v>45991</v>
      </c>
      <c r="BM847" s="1">
        <v>45627</v>
      </c>
      <c r="BN847" s="1">
        <v>45991</v>
      </c>
      <c r="BO847">
        <v>35</v>
      </c>
      <c r="BP847">
        <v>0</v>
      </c>
      <c r="BQ847">
        <v>7</v>
      </c>
      <c r="BR847">
        <v>7</v>
      </c>
      <c r="BS847">
        <v>7</v>
      </c>
      <c r="BT847">
        <v>7</v>
      </c>
      <c r="BU847">
        <v>7</v>
      </c>
      <c r="BV847">
        <v>0</v>
      </c>
      <c r="BW847" t="str">
        <f>"4:00 AM"</f>
        <v>4:00 AM</v>
      </c>
      <c r="BX847" t="str">
        <f>"12:00 PM"</f>
        <v>12:00 PM</v>
      </c>
      <c r="BY847" t="s">
        <v>133</v>
      </c>
      <c r="BZ847">
        <v>0</v>
      </c>
      <c r="CA847">
        <v>12</v>
      </c>
      <c r="CB847" t="s">
        <v>117</v>
      </c>
      <c r="CD847" t="s">
        <v>4925</v>
      </c>
      <c r="CE847" t="s">
        <v>2925</v>
      </c>
      <c r="CF847" t="s">
        <v>2926</v>
      </c>
      <c r="CG847" t="s">
        <v>136</v>
      </c>
      <c r="CH847" t="s">
        <v>121</v>
      </c>
      <c r="CI847" s="6">
        <v>96950</v>
      </c>
      <c r="CJ847" s="10">
        <v>8.83</v>
      </c>
      <c r="CK847" s="10">
        <v>10</v>
      </c>
      <c r="CL847" s="10">
        <v>13.25</v>
      </c>
      <c r="CM847" s="10">
        <v>15</v>
      </c>
      <c r="CN847" t="s">
        <v>137</v>
      </c>
      <c r="CO847" t="s">
        <v>133</v>
      </c>
      <c r="CP847" t="s">
        <v>138</v>
      </c>
      <c r="CR847" t="s">
        <v>117</v>
      </c>
      <c r="CS847" t="s">
        <v>139</v>
      </c>
      <c r="CT847" t="s">
        <v>139</v>
      </c>
      <c r="CU847" t="s">
        <v>139</v>
      </c>
      <c r="CV847" t="s">
        <v>140</v>
      </c>
      <c r="CW847" t="s">
        <v>139</v>
      </c>
      <c r="CX847" t="s">
        <v>140</v>
      </c>
      <c r="CY847" t="s">
        <v>2936</v>
      </c>
      <c r="CZ847" s="8">
        <v>16702341795</v>
      </c>
      <c r="DA847" t="s">
        <v>2930</v>
      </c>
      <c r="DB847" t="s">
        <v>2937</v>
      </c>
      <c r="DC847" t="s">
        <v>139</v>
      </c>
      <c r="DD847" t="s">
        <v>117</v>
      </c>
    </row>
    <row r="848" spans="1:114" ht="15" customHeight="1" x14ac:dyDescent="0.35">
      <c r="A848" t="s">
        <v>11460</v>
      </c>
      <c r="B848" t="s">
        <v>144</v>
      </c>
      <c r="C848" s="1">
        <v>45566</v>
      </c>
      <c r="D848" s="1">
        <v>45622</v>
      </c>
      <c r="E848" t="s">
        <v>211</v>
      </c>
      <c r="G848" t="s">
        <v>139</v>
      </c>
      <c r="H848" t="s">
        <v>139</v>
      </c>
      <c r="I848" t="s">
        <v>117</v>
      </c>
      <c r="J848" t="s">
        <v>9464</v>
      </c>
      <c r="L848" t="s">
        <v>9465</v>
      </c>
      <c r="N848" t="s">
        <v>136</v>
      </c>
      <c r="O848" t="s">
        <v>121</v>
      </c>
      <c r="P848" s="6">
        <v>96950</v>
      </c>
      <c r="Q848" t="s">
        <v>122</v>
      </c>
      <c r="S848" s="8">
        <v>16702850063</v>
      </c>
      <c r="U848" t="s">
        <v>3726</v>
      </c>
      <c r="V848">
        <v>722310</v>
      </c>
      <c r="W848" t="s">
        <v>124</v>
      </c>
      <c r="Y848" t="s">
        <v>3727</v>
      </c>
      <c r="Z848" t="s">
        <v>3728</v>
      </c>
      <c r="AA848" t="s">
        <v>3729</v>
      </c>
      <c r="AB848" t="s">
        <v>474</v>
      </c>
      <c r="AC848" t="s">
        <v>9465</v>
      </c>
      <c r="AE848" t="s">
        <v>136</v>
      </c>
      <c r="AF848" t="s">
        <v>121</v>
      </c>
      <c r="AG848" s="6">
        <v>96950</v>
      </c>
      <c r="AH848" t="s">
        <v>122</v>
      </c>
      <c r="AJ848" s="8">
        <v>16702850063</v>
      </c>
      <c r="AL848" t="s">
        <v>3730</v>
      </c>
      <c r="BE848" t="str">
        <f>"35-2014.00"</f>
        <v>35-2014.00</v>
      </c>
      <c r="BF848" t="s">
        <v>191</v>
      </c>
      <c r="BG848" t="s">
        <v>11461</v>
      </c>
      <c r="BH848" t="s">
        <v>313</v>
      </c>
      <c r="BI848">
        <v>5</v>
      </c>
      <c r="BJ848">
        <v>5</v>
      </c>
      <c r="BK848" s="1">
        <v>45581</v>
      </c>
      <c r="BL848" s="1">
        <v>45930</v>
      </c>
      <c r="BM848" s="1">
        <v>45622</v>
      </c>
      <c r="BN848" s="1">
        <v>45930</v>
      </c>
      <c r="BO848">
        <v>40</v>
      </c>
      <c r="BP848">
        <v>0</v>
      </c>
      <c r="BQ848">
        <v>8</v>
      </c>
      <c r="BR848">
        <v>8</v>
      </c>
      <c r="BS848">
        <v>8</v>
      </c>
      <c r="BT848">
        <v>8</v>
      </c>
      <c r="BU848">
        <v>8</v>
      </c>
      <c r="BV848">
        <v>0</v>
      </c>
      <c r="BW848" t="str">
        <f>"8:55 AM"</f>
        <v>8:55 AM</v>
      </c>
      <c r="BX848" t="str">
        <f>"5:55 PM"</f>
        <v>5:55 PM</v>
      </c>
      <c r="BY848" t="s">
        <v>133</v>
      </c>
      <c r="BZ848">
        <v>0</v>
      </c>
      <c r="CA848">
        <v>6</v>
      </c>
      <c r="CB848" t="s">
        <v>117</v>
      </c>
      <c r="CD848" t="s">
        <v>11462</v>
      </c>
      <c r="CE848" t="s">
        <v>3437</v>
      </c>
      <c r="CF848" t="s">
        <v>9465</v>
      </c>
      <c r="CG848" t="s">
        <v>136</v>
      </c>
      <c r="CH848" t="s">
        <v>121</v>
      </c>
      <c r="CI848" s="6">
        <v>96950</v>
      </c>
      <c r="CJ848" s="10">
        <v>8.83</v>
      </c>
      <c r="CK848" s="10">
        <v>8.83</v>
      </c>
      <c r="CL848" s="10">
        <v>13.25</v>
      </c>
      <c r="CM848" s="10">
        <v>13.25</v>
      </c>
      <c r="CN848" t="s">
        <v>137</v>
      </c>
      <c r="CO848" t="s">
        <v>9468</v>
      </c>
      <c r="CP848" t="s">
        <v>138</v>
      </c>
      <c r="CR848" t="s">
        <v>117</v>
      </c>
      <c r="CS848" t="s">
        <v>139</v>
      </c>
      <c r="CT848" t="s">
        <v>139</v>
      </c>
      <c r="CU848" t="s">
        <v>139</v>
      </c>
      <c r="CV848" t="s">
        <v>140</v>
      </c>
      <c r="CW848" t="s">
        <v>139</v>
      </c>
      <c r="CX848" t="s">
        <v>139</v>
      </c>
      <c r="CY848" s="2" t="s">
        <v>11463</v>
      </c>
      <c r="CZ848" s="8">
        <v>16702850063</v>
      </c>
      <c r="DA848" t="s">
        <v>3730</v>
      </c>
      <c r="DB848" t="s">
        <v>140</v>
      </c>
      <c r="DC848" t="s">
        <v>139</v>
      </c>
      <c r="DD848" t="s">
        <v>117</v>
      </c>
    </row>
    <row r="849" spans="1:114" ht="15" customHeight="1" x14ac:dyDescent="0.35">
      <c r="A849" t="s">
        <v>9463</v>
      </c>
      <c r="B849" t="s">
        <v>144</v>
      </c>
      <c r="C849" s="1">
        <v>45566</v>
      </c>
      <c r="D849" s="1">
        <v>45622</v>
      </c>
      <c r="E849" t="s">
        <v>211</v>
      </c>
      <c r="G849" t="s">
        <v>139</v>
      </c>
      <c r="H849" t="s">
        <v>139</v>
      </c>
      <c r="I849" t="s">
        <v>117</v>
      </c>
      <c r="J849" t="s">
        <v>9464</v>
      </c>
      <c r="L849" t="s">
        <v>4237</v>
      </c>
      <c r="N849" t="s">
        <v>136</v>
      </c>
      <c r="O849" t="s">
        <v>121</v>
      </c>
      <c r="P849" s="6">
        <v>96950</v>
      </c>
      <c r="Q849" t="s">
        <v>122</v>
      </c>
      <c r="S849" s="8">
        <v>16702850063</v>
      </c>
      <c r="U849" t="s">
        <v>3726</v>
      </c>
      <c r="V849">
        <v>812111</v>
      </c>
      <c r="W849" t="s">
        <v>124</v>
      </c>
      <c r="Y849" t="s">
        <v>3727</v>
      </c>
      <c r="Z849" t="s">
        <v>3728</v>
      </c>
      <c r="AA849" t="s">
        <v>3729</v>
      </c>
      <c r="AB849" t="s">
        <v>154</v>
      </c>
      <c r="AC849" t="s">
        <v>9465</v>
      </c>
      <c r="AE849" t="s">
        <v>136</v>
      </c>
      <c r="AF849" t="s">
        <v>121</v>
      </c>
      <c r="AG849" s="6">
        <v>96950</v>
      </c>
      <c r="AH849" t="s">
        <v>122</v>
      </c>
      <c r="AJ849" s="8">
        <v>16702850063</v>
      </c>
      <c r="AL849" t="s">
        <v>3730</v>
      </c>
      <c r="BE849" t="str">
        <f>"39-5011.00"</f>
        <v>39-5011.00</v>
      </c>
      <c r="BF849" t="s">
        <v>3144</v>
      </c>
      <c r="BG849" t="s">
        <v>9466</v>
      </c>
      <c r="BH849" t="s">
        <v>274</v>
      </c>
      <c r="BI849">
        <v>5</v>
      </c>
      <c r="BJ849">
        <v>5</v>
      </c>
      <c r="BK849" s="1">
        <v>45581</v>
      </c>
      <c r="BL849" s="1">
        <v>45930</v>
      </c>
      <c r="BM849" s="1">
        <v>45622</v>
      </c>
      <c r="BN849" s="1">
        <v>45930</v>
      </c>
      <c r="BO849">
        <v>40</v>
      </c>
      <c r="BP849">
        <v>0</v>
      </c>
      <c r="BQ849">
        <v>8</v>
      </c>
      <c r="BR849">
        <v>8</v>
      </c>
      <c r="BS849">
        <v>8</v>
      </c>
      <c r="BT849">
        <v>8</v>
      </c>
      <c r="BU849">
        <v>8</v>
      </c>
      <c r="BV849">
        <v>0</v>
      </c>
      <c r="BW849" t="str">
        <f>"8:55 AM"</f>
        <v>8:55 AM</v>
      </c>
      <c r="BX849" t="str">
        <f>"5:55 PM"</f>
        <v>5:55 PM</v>
      </c>
      <c r="BY849" t="s">
        <v>159</v>
      </c>
      <c r="BZ849">
        <v>0</v>
      </c>
      <c r="CA849">
        <v>3</v>
      </c>
      <c r="CB849" t="s">
        <v>117</v>
      </c>
      <c r="CD849" t="s">
        <v>9467</v>
      </c>
      <c r="CE849" t="s">
        <v>3437</v>
      </c>
      <c r="CF849" t="s">
        <v>4237</v>
      </c>
      <c r="CG849" t="s">
        <v>136</v>
      </c>
      <c r="CH849" t="s">
        <v>121</v>
      </c>
      <c r="CI849" s="6">
        <v>96950</v>
      </c>
      <c r="CJ849" s="10">
        <v>8.14</v>
      </c>
      <c r="CK849" s="10">
        <v>8.14</v>
      </c>
      <c r="CL849" s="10">
        <v>12.21</v>
      </c>
      <c r="CM849" s="10">
        <v>12.21</v>
      </c>
      <c r="CN849" t="s">
        <v>137</v>
      </c>
      <c r="CO849" t="s">
        <v>9468</v>
      </c>
      <c r="CP849" t="s">
        <v>138</v>
      </c>
      <c r="CR849" t="s">
        <v>117</v>
      </c>
      <c r="CS849" t="s">
        <v>139</v>
      </c>
      <c r="CT849" t="s">
        <v>139</v>
      </c>
      <c r="CU849" t="s">
        <v>139</v>
      </c>
      <c r="CV849" t="s">
        <v>140</v>
      </c>
      <c r="CW849" t="s">
        <v>139</v>
      </c>
      <c r="CX849" t="s">
        <v>139</v>
      </c>
      <c r="CY849" s="2" t="s">
        <v>9469</v>
      </c>
      <c r="CZ849" s="8">
        <v>16702850063</v>
      </c>
      <c r="DA849" t="s">
        <v>3730</v>
      </c>
      <c r="DB849" t="s">
        <v>140</v>
      </c>
      <c r="DC849" t="s">
        <v>139</v>
      </c>
      <c r="DD849" t="s">
        <v>117</v>
      </c>
    </row>
    <row r="850" spans="1:114" ht="15" customHeight="1" x14ac:dyDescent="0.35">
      <c r="A850" t="s">
        <v>16126</v>
      </c>
      <c r="B850" t="s">
        <v>144</v>
      </c>
      <c r="C850" s="1">
        <v>45572</v>
      </c>
      <c r="D850" s="1">
        <v>45622</v>
      </c>
      <c r="E850" t="s">
        <v>116</v>
      </c>
      <c r="F850" s="1">
        <v>45656</v>
      </c>
      <c r="G850" t="s">
        <v>117</v>
      </c>
      <c r="H850" t="s">
        <v>117</v>
      </c>
      <c r="I850" t="s">
        <v>117</v>
      </c>
      <c r="J850" t="s">
        <v>5286</v>
      </c>
      <c r="L850" t="s">
        <v>16127</v>
      </c>
      <c r="M850" t="s">
        <v>11328</v>
      </c>
      <c r="N850" t="s">
        <v>136</v>
      </c>
      <c r="O850" t="s">
        <v>121</v>
      </c>
      <c r="P850" s="6">
        <v>96950</v>
      </c>
      <c r="Q850" t="s">
        <v>122</v>
      </c>
      <c r="S850" s="8">
        <v>16702346552</v>
      </c>
      <c r="U850" t="s">
        <v>5287</v>
      </c>
      <c r="V850">
        <v>532420</v>
      </c>
      <c r="W850" t="s">
        <v>124</v>
      </c>
      <c r="Y850" t="s">
        <v>4406</v>
      </c>
      <c r="Z850" t="s">
        <v>5288</v>
      </c>
      <c r="AA850" t="s">
        <v>4408</v>
      </c>
      <c r="AB850" t="s">
        <v>1117</v>
      </c>
      <c r="AC850" t="s">
        <v>16127</v>
      </c>
      <c r="AD850" t="s">
        <v>11328</v>
      </c>
      <c r="AE850" t="s">
        <v>136</v>
      </c>
      <c r="AF850" t="s">
        <v>121</v>
      </c>
      <c r="AG850" s="6">
        <v>96950</v>
      </c>
      <c r="AH850" t="s">
        <v>122</v>
      </c>
      <c r="AJ850" s="8">
        <v>16702346552</v>
      </c>
      <c r="AL850" t="s">
        <v>5289</v>
      </c>
      <c r="BE850" t="str">
        <f>"49-9071.00"</f>
        <v>49-9071.00</v>
      </c>
      <c r="BF850" t="s">
        <v>156</v>
      </c>
      <c r="BG850" t="s">
        <v>16128</v>
      </c>
      <c r="BH850" t="s">
        <v>4614</v>
      </c>
      <c r="BI850">
        <v>1</v>
      </c>
      <c r="BJ850">
        <v>1</v>
      </c>
      <c r="BK850" s="1">
        <v>45658</v>
      </c>
      <c r="BL850" s="1">
        <v>46022</v>
      </c>
      <c r="BM850" s="1">
        <v>45658</v>
      </c>
      <c r="BN850" s="1">
        <v>46022</v>
      </c>
      <c r="BO850">
        <v>40</v>
      </c>
      <c r="BP850">
        <v>0</v>
      </c>
      <c r="BQ850">
        <v>8</v>
      </c>
      <c r="BR850">
        <v>8</v>
      </c>
      <c r="BS850">
        <v>8</v>
      </c>
      <c r="BT850">
        <v>8</v>
      </c>
      <c r="BU850">
        <v>8</v>
      </c>
      <c r="BV850">
        <v>0</v>
      </c>
      <c r="BW850" t="str">
        <f>"8:00 AM"</f>
        <v>8:00 AM</v>
      </c>
      <c r="BX850" t="str">
        <f>"5:00 PM"</f>
        <v>5:00 PM</v>
      </c>
      <c r="BY850" t="s">
        <v>159</v>
      </c>
      <c r="BZ850">
        <v>0</v>
      </c>
      <c r="CA850">
        <v>24</v>
      </c>
      <c r="CB850" t="s">
        <v>117</v>
      </c>
      <c r="CD850" s="2" t="s">
        <v>16129</v>
      </c>
      <c r="CE850" t="s">
        <v>11336</v>
      </c>
      <c r="CF850" t="s">
        <v>11328</v>
      </c>
      <c r="CG850" t="s">
        <v>136</v>
      </c>
      <c r="CH850" t="s">
        <v>121</v>
      </c>
      <c r="CI850" s="6">
        <v>96950</v>
      </c>
      <c r="CJ850" s="10">
        <v>9.75</v>
      </c>
      <c r="CK850" s="10">
        <v>9.75</v>
      </c>
      <c r="CL850" s="10">
        <v>14.63</v>
      </c>
      <c r="CM850" s="10">
        <v>14.63</v>
      </c>
      <c r="CN850" t="s">
        <v>137</v>
      </c>
      <c r="CP850" t="s">
        <v>138</v>
      </c>
      <c r="CR850" t="s">
        <v>117</v>
      </c>
      <c r="CS850" t="s">
        <v>139</v>
      </c>
      <c r="CT850" t="s">
        <v>140</v>
      </c>
      <c r="CU850" t="s">
        <v>139</v>
      </c>
      <c r="CV850" t="s">
        <v>140</v>
      </c>
      <c r="CW850" t="s">
        <v>139</v>
      </c>
      <c r="CX850" t="s">
        <v>140</v>
      </c>
      <c r="CY850" t="s">
        <v>16130</v>
      </c>
      <c r="CZ850" s="8">
        <v>16702346552</v>
      </c>
      <c r="DA850" t="s">
        <v>5289</v>
      </c>
      <c r="DB850" t="s">
        <v>140</v>
      </c>
      <c r="DC850" t="s">
        <v>139</v>
      </c>
      <c r="DD850" t="s">
        <v>117</v>
      </c>
    </row>
    <row r="851" spans="1:114" ht="15" customHeight="1" x14ac:dyDescent="0.35">
      <c r="A851" t="s">
        <v>8912</v>
      </c>
      <c r="B851" t="s">
        <v>144</v>
      </c>
      <c r="C851" s="1">
        <v>45578</v>
      </c>
      <c r="D851" s="1">
        <v>45622</v>
      </c>
      <c r="E851" t="s">
        <v>116</v>
      </c>
      <c r="F851" s="1">
        <v>45645</v>
      </c>
      <c r="G851" t="s">
        <v>117</v>
      </c>
      <c r="H851" t="s">
        <v>117</v>
      </c>
      <c r="I851" t="s">
        <v>117</v>
      </c>
      <c r="J851" t="s">
        <v>8913</v>
      </c>
      <c r="K851" t="s">
        <v>140</v>
      </c>
      <c r="L851" t="s">
        <v>8914</v>
      </c>
      <c r="N851" t="s">
        <v>136</v>
      </c>
      <c r="O851" t="s">
        <v>121</v>
      </c>
      <c r="P851" s="6">
        <v>96950</v>
      </c>
      <c r="Q851" t="s">
        <v>122</v>
      </c>
      <c r="S851" s="8">
        <v>16702346089</v>
      </c>
      <c r="U851" t="s">
        <v>8817</v>
      </c>
      <c r="V851">
        <v>5613</v>
      </c>
      <c r="W851" t="s">
        <v>150</v>
      </c>
      <c r="X851" t="s">
        <v>139</v>
      </c>
      <c r="Y851" t="s">
        <v>1114</v>
      </c>
      <c r="Z851" t="s">
        <v>8818</v>
      </c>
      <c r="AA851" t="s">
        <v>419</v>
      </c>
      <c r="AB851" t="s">
        <v>8915</v>
      </c>
      <c r="AC851" t="s">
        <v>8914</v>
      </c>
      <c r="AD851" t="s">
        <v>8916</v>
      </c>
      <c r="AE851" t="s">
        <v>136</v>
      </c>
      <c r="AF851" t="s">
        <v>121</v>
      </c>
      <c r="AG851" s="6">
        <v>96950</v>
      </c>
      <c r="AH851" t="s">
        <v>122</v>
      </c>
      <c r="AJ851" s="8">
        <v>16702346089</v>
      </c>
      <c r="AL851" t="s">
        <v>8917</v>
      </c>
      <c r="BE851" t="str">
        <f>"49-9071.00"</f>
        <v>49-9071.00</v>
      </c>
      <c r="BF851" t="s">
        <v>156</v>
      </c>
      <c r="BG851" t="s">
        <v>8918</v>
      </c>
      <c r="BH851" t="s">
        <v>5231</v>
      </c>
      <c r="BI851">
        <v>4</v>
      </c>
      <c r="BJ851">
        <v>4</v>
      </c>
      <c r="BK851" s="1">
        <v>45647</v>
      </c>
      <c r="BL851" s="1">
        <v>46011</v>
      </c>
      <c r="BM851" s="1">
        <v>45647</v>
      </c>
      <c r="BN851" s="1">
        <v>46011</v>
      </c>
      <c r="BO851">
        <v>40</v>
      </c>
      <c r="BP851">
        <v>0</v>
      </c>
      <c r="BQ851">
        <v>7</v>
      </c>
      <c r="BR851">
        <v>7</v>
      </c>
      <c r="BS851">
        <v>7</v>
      </c>
      <c r="BT851">
        <v>7</v>
      </c>
      <c r="BU851">
        <v>7</v>
      </c>
      <c r="BV851">
        <v>5</v>
      </c>
      <c r="BW851" t="str">
        <f>"7:00 AM"</f>
        <v>7:00 AM</v>
      </c>
      <c r="BX851" t="str">
        <f>"3:00 PM"</f>
        <v>3:00 PM</v>
      </c>
      <c r="BY851" t="s">
        <v>159</v>
      </c>
      <c r="BZ851">
        <v>0</v>
      </c>
      <c r="CA851">
        <v>12</v>
      </c>
      <c r="CB851" t="s">
        <v>117</v>
      </c>
      <c r="CD851" t="s">
        <v>8919</v>
      </c>
      <c r="CE851" t="s">
        <v>8920</v>
      </c>
      <c r="CG851" t="s">
        <v>136</v>
      </c>
      <c r="CH851" t="s">
        <v>121</v>
      </c>
      <c r="CI851" s="6">
        <v>96950</v>
      </c>
      <c r="CJ851" s="10">
        <v>9.75</v>
      </c>
      <c r="CK851" s="10">
        <v>9.75</v>
      </c>
      <c r="CL851" s="10">
        <v>0</v>
      </c>
      <c r="CM851" s="10">
        <v>0</v>
      </c>
      <c r="CN851" t="s">
        <v>137</v>
      </c>
      <c r="CO851" t="s">
        <v>393</v>
      </c>
      <c r="CP851" t="s">
        <v>138</v>
      </c>
      <c r="CR851" t="s">
        <v>117</v>
      </c>
      <c r="CS851" t="s">
        <v>139</v>
      </c>
      <c r="CT851" t="s">
        <v>140</v>
      </c>
      <c r="CU851" t="s">
        <v>140</v>
      </c>
      <c r="CV851" t="s">
        <v>140</v>
      </c>
      <c r="CW851" t="s">
        <v>139</v>
      </c>
      <c r="CX851" t="s">
        <v>140</v>
      </c>
      <c r="CY851" t="s">
        <v>8921</v>
      </c>
      <c r="CZ851" s="8">
        <v>16702346089</v>
      </c>
      <c r="DA851" t="s">
        <v>8917</v>
      </c>
      <c r="DB851" t="s">
        <v>140</v>
      </c>
      <c r="DC851" t="s">
        <v>139</v>
      </c>
      <c r="DD851" t="s">
        <v>139</v>
      </c>
    </row>
    <row r="852" spans="1:114" ht="15" customHeight="1" x14ac:dyDescent="0.35">
      <c r="A852" t="s">
        <v>16089</v>
      </c>
      <c r="B852" t="s">
        <v>294</v>
      </c>
      <c r="C852" s="1">
        <v>45581</v>
      </c>
      <c r="D852" s="1">
        <v>45622</v>
      </c>
      <c r="E852" t="s">
        <v>116</v>
      </c>
      <c r="F852" s="1">
        <v>45564</v>
      </c>
      <c r="G852" t="s">
        <v>117</v>
      </c>
      <c r="H852" t="s">
        <v>117</v>
      </c>
      <c r="I852" t="s">
        <v>117</v>
      </c>
      <c r="J852" t="s">
        <v>1712</v>
      </c>
      <c r="L852" t="s">
        <v>1713</v>
      </c>
      <c r="M852" t="s">
        <v>1714</v>
      </c>
      <c r="N852" t="s">
        <v>120</v>
      </c>
      <c r="O852" t="s">
        <v>121</v>
      </c>
      <c r="P852" s="6">
        <v>96950</v>
      </c>
      <c r="Q852" t="s">
        <v>122</v>
      </c>
      <c r="S852" s="8">
        <v>16702858730</v>
      </c>
      <c r="U852" t="s">
        <v>1073</v>
      </c>
      <c r="V852">
        <v>561320</v>
      </c>
      <c r="W852" t="s">
        <v>124</v>
      </c>
      <c r="Y852" t="s">
        <v>1074</v>
      </c>
      <c r="Z852" t="s">
        <v>1075</v>
      </c>
      <c r="AA852" t="s">
        <v>1076</v>
      </c>
      <c r="AB852" t="s">
        <v>193</v>
      </c>
      <c r="AC852" t="s">
        <v>1713</v>
      </c>
      <c r="AD852" t="s">
        <v>1714</v>
      </c>
      <c r="AE852" t="s">
        <v>120</v>
      </c>
      <c r="AF852" t="s">
        <v>121</v>
      </c>
      <c r="AG852" s="6">
        <v>96950</v>
      </c>
      <c r="AH852" t="s">
        <v>122</v>
      </c>
      <c r="AJ852" s="8">
        <v>16702858730</v>
      </c>
      <c r="AL852" t="s">
        <v>1078</v>
      </c>
      <c r="BE852" t="str">
        <f>"35-2014.00"</f>
        <v>35-2014.00</v>
      </c>
      <c r="BF852" t="s">
        <v>191</v>
      </c>
      <c r="BG852" t="s">
        <v>12551</v>
      </c>
      <c r="BH852" t="s">
        <v>193</v>
      </c>
      <c r="BI852">
        <v>10</v>
      </c>
      <c r="BJ852">
        <v>9</v>
      </c>
      <c r="BK852" s="1">
        <v>45566</v>
      </c>
      <c r="BL852" s="1">
        <v>45930</v>
      </c>
      <c r="BM852" s="1">
        <v>45622</v>
      </c>
      <c r="BN852" s="1">
        <v>45930</v>
      </c>
      <c r="BO852">
        <v>35</v>
      </c>
      <c r="BP852">
        <v>0</v>
      </c>
      <c r="BQ852">
        <v>7</v>
      </c>
      <c r="BR852">
        <v>7</v>
      </c>
      <c r="BS852">
        <v>7</v>
      </c>
      <c r="BT852">
        <v>7</v>
      </c>
      <c r="BU852">
        <v>7</v>
      </c>
      <c r="BV852">
        <v>0</v>
      </c>
      <c r="BW852" t="str">
        <f>"7:00 AM"</f>
        <v>7:00 AM</v>
      </c>
      <c r="BX852" t="str">
        <f>"3:00 PM"</f>
        <v>3:00 PM</v>
      </c>
      <c r="BY852" t="s">
        <v>133</v>
      </c>
      <c r="BZ852">
        <v>0</v>
      </c>
      <c r="CA852">
        <v>12</v>
      </c>
      <c r="CB852" t="s">
        <v>117</v>
      </c>
      <c r="CD852" s="2" t="s">
        <v>16090</v>
      </c>
      <c r="CE852" t="s">
        <v>1718</v>
      </c>
      <c r="CF852" t="s">
        <v>982</v>
      </c>
      <c r="CG852" t="s">
        <v>120</v>
      </c>
      <c r="CH852" t="s">
        <v>121</v>
      </c>
      <c r="CI852" s="6">
        <v>96950</v>
      </c>
      <c r="CJ852" s="10">
        <v>8.83</v>
      </c>
      <c r="CK852" s="10">
        <v>8.83</v>
      </c>
      <c r="CL852" s="10">
        <v>13.25</v>
      </c>
      <c r="CM852" s="10">
        <v>13.25</v>
      </c>
      <c r="CN852" t="s">
        <v>137</v>
      </c>
      <c r="CO852" t="s">
        <v>162</v>
      </c>
      <c r="CP852" t="s">
        <v>138</v>
      </c>
      <c r="CR852" t="s">
        <v>117</v>
      </c>
      <c r="CS852" t="s">
        <v>139</v>
      </c>
      <c r="CT852" t="s">
        <v>140</v>
      </c>
      <c r="CU852" t="s">
        <v>139</v>
      </c>
      <c r="CV852" t="s">
        <v>140</v>
      </c>
      <c r="CW852" t="s">
        <v>139</v>
      </c>
      <c r="CX852" t="s">
        <v>140</v>
      </c>
      <c r="CY852" s="2" t="s">
        <v>1719</v>
      </c>
      <c r="CZ852" s="8">
        <v>16702858730</v>
      </c>
      <c r="DA852" t="s">
        <v>1078</v>
      </c>
      <c r="DB852" t="s">
        <v>164</v>
      </c>
      <c r="DC852" t="s">
        <v>139</v>
      </c>
      <c r="DD852" t="s">
        <v>117</v>
      </c>
    </row>
    <row r="853" spans="1:114" ht="15" customHeight="1" x14ac:dyDescent="0.35">
      <c r="A853" t="s">
        <v>16065</v>
      </c>
      <c r="B853" t="s">
        <v>278</v>
      </c>
      <c r="C853" s="1">
        <v>45620</v>
      </c>
      <c r="D853" s="1">
        <v>45622</v>
      </c>
      <c r="E853" t="s">
        <v>211</v>
      </c>
      <c r="G853" t="s">
        <v>117</v>
      </c>
      <c r="H853" t="s">
        <v>117</v>
      </c>
      <c r="I853" t="s">
        <v>117</v>
      </c>
      <c r="J853" t="s">
        <v>1274</v>
      </c>
      <c r="K853" t="s">
        <v>1275</v>
      </c>
      <c r="L853" t="s">
        <v>1276</v>
      </c>
      <c r="N853" t="s">
        <v>120</v>
      </c>
      <c r="O853" t="s">
        <v>121</v>
      </c>
      <c r="P853" s="6">
        <v>96950</v>
      </c>
      <c r="Q853" t="s">
        <v>122</v>
      </c>
      <c r="S853" s="8">
        <v>16702358778</v>
      </c>
      <c r="U853" t="s">
        <v>2527</v>
      </c>
      <c r="V853">
        <v>23622</v>
      </c>
      <c r="W853" t="s">
        <v>124</v>
      </c>
      <c r="Y853" t="s">
        <v>1278</v>
      </c>
      <c r="Z853" t="s">
        <v>1279</v>
      </c>
      <c r="AA853" t="s">
        <v>1280</v>
      </c>
      <c r="AB853" t="s">
        <v>154</v>
      </c>
      <c r="AC853" t="s">
        <v>1277</v>
      </c>
      <c r="AE853" t="s">
        <v>120</v>
      </c>
      <c r="AF853" t="s">
        <v>121</v>
      </c>
      <c r="AG853" s="6">
        <v>96950</v>
      </c>
      <c r="AH853" t="s">
        <v>122</v>
      </c>
      <c r="AJ853" s="8">
        <v>16702358778</v>
      </c>
      <c r="AL853" t="s">
        <v>1281</v>
      </c>
      <c r="BE853" t="str">
        <f>"53-7021.00"</f>
        <v>53-7021.00</v>
      </c>
      <c r="BF853" t="s">
        <v>3083</v>
      </c>
      <c r="BG853" t="s">
        <v>16066</v>
      </c>
      <c r="BH853" t="s">
        <v>16067</v>
      </c>
      <c r="BI853">
        <v>5</v>
      </c>
      <c r="BK853" s="1">
        <v>45658</v>
      </c>
      <c r="BL853" s="1">
        <v>46022</v>
      </c>
      <c r="BO853">
        <v>40</v>
      </c>
      <c r="BP853">
        <v>0</v>
      </c>
      <c r="BQ853">
        <v>8</v>
      </c>
      <c r="BR853">
        <v>8</v>
      </c>
      <c r="BS853">
        <v>8</v>
      </c>
      <c r="BT853">
        <v>8</v>
      </c>
      <c r="BU853">
        <v>8</v>
      </c>
      <c r="BV853">
        <v>0</v>
      </c>
      <c r="BW853" t="str">
        <f>"7:30 AM"</f>
        <v>7:30 AM</v>
      </c>
      <c r="BX853" t="str">
        <f>"4:30 PM"</f>
        <v>4:30 PM</v>
      </c>
      <c r="BY853" t="s">
        <v>159</v>
      </c>
      <c r="BZ853">
        <v>0</v>
      </c>
      <c r="CA853">
        <v>12</v>
      </c>
      <c r="CB853" t="s">
        <v>117</v>
      </c>
      <c r="CD853" t="s">
        <v>16068</v>
      </c>
      <c r="CE853" t="s">
        <v>1276</v>
      </c>
      <c r="CG853" t="s">
        <v>120</v>
      </c>
      <c r="CH853" t="s">
        <v>121</v>
      </c>
      <c r="CI853" s="6">
        <v>96950</v>
      </c>
      <c r="CJ853" s="10">
        <v>8.91</v>
      </c>
      <c r="CK853" s="10">
        <v>8.91</v>
      </c>
      <c r="CL853" s="10">
        <v>13.37</v>
      </c>
      <c r="CM853" s="10">
        <v>13.37</v>
      </c>
      <c r="CN853" t="s">
        <v>137</v>
      </c>
      <c r="CO853" t="s">
        <v>140</v>
      </c>
      <c r="CP853" t="s">
        <v>209</v>
      </c>
      <c r="CR853" t="s">
        <v>117</v>
      </c>
      <c r="CS853" t="s">
        <v>139</v>
      </c>
      <c r="CT853" t="s">
        <v>139</v>
      </c>
      <c r="CU853" t="s">
        <v>139</v>
      </c>
      <c r="CV853" t="s">
        <v>140</v>
      </c>
      <c r="CW853" t="s">
        <v>139</v>
      </c>
      <c r="CX853" t="s">
        <v>139</v>
      </c>
      <c r="CY853" t="s">
        <v>10919</v>
      </c>
      <c r="CZ853" s="8">
        <v>16702358778</v>
      </c>
      <c r="DA853" t="s">
        <v>1281</v>
      </c>
      <c r="DB853" t="s">
        <v>140</v>
      </c>
      <c r="DC853" t="s">
        <v>139</v>
      </c>
      <c r="DD853" t="s">
        <v>117</v>
      </c>
    </row>
    <row r="854" spans="1:114" ht="15" customHeight="1" x14ac:dyDescent="0.35">
      <c r="A854" t="s">
        <v>14825</v>
      </c>
      <c r="B854" t="s">
        <v>278</v>
      </c>
      <c r="C854" s="1">
        <v>45620</v>
      </c>
      <c r="D854" s="1">
        <v>45622</v>
      </c>
      <c r="E854" t="s">
        <v>211</v>
      </c>
      <c r="G854" t="s">
        <v>117</v>
      </c>
      <c r="H854" t="s">
        <v>117</v>
      </c>
      <c r="I854" t="s">
        <v>117</v>
      </c>
      <c r="J854" t="s">
        <v>1274</v>
      </c>
      <c r="K854" t="s">
        <v>1275</v>
      </c>
      <c r="L854" t="s">
        <v>1276</v>
      </c>
      <c r="N854" t="s">
        <v>120</v>
      </c>
      <c r="O854" t="s">
        <v>121</v>
      </c>
      <c r="P854" s="6">
        <v>96950</v>
      </c>
      <c r="Q854" t="s">
        <v>122</v>
      </c>
      <c r="S854" s="8">
        <v>16702358778</v>
      </c>
      <c r="U854" t="s">
        <v>2527</v>
      </c>
      <c r="V854">
        <v>23622</v>
      </c>
      <c r="W854" t="s">
        <v>124</v>
      </c>
      <c r="Y854" t="s">
        <v>1278</v>
      </c>
      <c r="Z854" t="s">
        <v>1279</v>
      </c>
      <c r="AA854" t="s">
        <v>1280</v>
      </c>
      <c r="AB854" t="s">
        <v>154</v>
      </c>
      <c r="AC854" t="s">
        <v>1276</v>
      </c>
      <c r="AE854" t="s">
        <v>120</v>
      </c>
      <c r="AF854" t="s">
        <v>121</v>
      </c>
      <c r="AG854" s="6">
        <v>96950</v>
      </c>
      <c r="AH854" t="s">
        <v>122</v>
      </c>
      <c r="AJ854" s="8">
        <v>16702358778</v>
      </c>
      <c r="AL854" t="s">
        <v>1281</v>
      </c>
      <c r="BE854" t="str">
        <f>"53-3032.00"</f>
        <v>53-3032.00</v>
      </c>
      <c r="BF854" t="s">
        <v>4159</v>
      </c>
      <c r="BG854" t="s">
        <v>14826</v>
      </c>
      <c r="BH854" t="s">
        <v>14827</v>
      </c>
      <c r="BI854">
        <v>5</v>
      </c>
      <c r="BK854" s="1">
        <v>45658</v>
      </c>
      <c r="BL854" s="1">
        <v>46022</v>
      </c>
      <c r="BO854">
        <v>40</v>
      </c>
      <c r="BP854">
        <v>0</v>
      </c>
      <c r="BQ854">
        <v>8</v>
      </c>
      <c r="BR854">
        <v>8</v>
      </c>
      <c r="BS854">
        <v>8</v>
      </c>
      <c r="BT854">
        <v>8</v>
      </c>
      <c r="BU854">
        <v>8</v>
      </c>
      <c r="BV854">
        <v>0</v>
      </c>
      <c r="BW854" t="str">
        <f>"7:30 AM"</f>
        <v>7:30 AM</v>
      </c>
      <c r="BX854" t="str">
        <f>"4:30 PM"</f>
        <v>4:30 PM</v>
      </c>
      <c r="BY854" t="s">
        <v>159</v>
      </c>
      <c r="BZ854">
        <v>0</v>
      </c>
      <c r="CA854">
        <v>6</v>
      </c>
      <c r="CB854" t="s">
        <v>117</v>
      </c>
      <c r="CD854" t="s">
        <v>14828</v>
      </c>
      <c r="CE854" t="s">
        <v>1276</v>
      </c>
      <c r="CG854" t="s">
        <v>120</v>
      </c>
      <c r="CH854" t="s">
        <v>121</v>
      </c>
      <c r="CI854" s="6">
        <v>96950</v>
      </c>
      <c r="CJ854" s="10">
        <v>11.31</v>
      </c>
      <c r="CK854" s="10">
        <v>11.31</v>
      </c>
      <c r="CL854" s="10">
        <v>16.97</v>
      </c>
      <c r="CM854" s="10">
        <v>16.97</v>
      </c>
      <c r="CN854" t="s">
        <v>137</v>
      </c>
      <c r="CO854" t="s">
        <v>140</v>
      </c>
      <c r="CP854" t="s">
        <v>209</v>
      </c>
      <c r="CR854" t="s">
        <v>117</v>
      </c>
      <c r="CS854" t="s">
        <v>139</v>
      </c>
      <c r="CT854" t="s">
        <v>139</v>
      </c>
      <c r="CU854" t="s">
        <v>139</v>
      </c>
      <c r="CV854" t="s">
        <v>140</v>
      </c>
      <c r="CW854" t="s">
        <v>139</v>
      </c>
      <c r="CX854" t="s">
        <v>139</v>
      </c>
      <c r="CY854" t="s">
        <v>10919</v>
      </c>
      <c r="CZ854" s="8">
        <v>16702358778</v>
      </c>
      <c r="DA854" t="s">
        <v>1281</v>
      </c>
      <c r="DB854" t="s">
        <v>140</v>
      </c>
      <c r="DC854" t="s">
        <v>139</v>
      </c>
      <c r="DD854" t="s">
        <v>117</v>
      </c>
    </row>
    <row r="855" spans="1:114" ht="15" customHeight="1" x14ac:dyDescent="0.35">
      <c r="A855" t="s">
        <v>4291</v>
      </c>
      <c r="B855" t="s">
        <v>144</v>
      </c>
      <c r="C855" s="1">
        <v>45525</v>
      </c>
      <c r="D855" s="1">
        <v>45623</v>
      </c>
      <c r="E855" t="s">
        <v>116</v>
      </c>
      <c r="F855" s="1">
        <v>45596</v>
      </c>
      <c r="G855" t="s">
        <v>117</v>
      </c>
      <c r="H855" t="s">
        <v>117</v>
      </c>
      <c r="I855" t="s">
        <v>117</v>
      </c>
      <c r="J855" t="s">
        <v>4292</v>
      </c>
      <c r="K855" t="s">
        <v>348</v>
      </c>
      <c r="L855" t="s">
        <v>349</v>
      </c>
      <c r="M855" t="s">
        <v>350</v>
      </c>
      <c r="N855" t="s">
        <v>136</v>
      </c>
      <c r="O855" t="s">
        <v>121</v>
      </c>
      <c r="P855" s="6">
        <v>96950</v>
      </c>
      <c r="Q855" t="s">
        <v>122</v>
      </c>
      <c r="S855" s="8">
        <v>16702346412</v>
      </c>
      <c r="T855">
        <v>1510</v>
      </c>
      <c r="U855" t="s">
        <v>351</v>
      </c>
      <c r="V855">
        <v>72111</v>
      </c>
      <c r="W855" t="s">
        <v>124</v>
      </c>
      <c r="Y855" t="s">
        <v>352</v>
      </c>
      <c r="Z855" t="s">
        <v>353</v>
      </c>
      <c r="AB855" t="s">
        <v>354</v>
      </c>
      <c r="AC855" t="s">
        <v>349</v>
      </c>
      <c r="AD855" t="s">
        <v>350</v>
      </c>
      <c r="AE855" t="s">
        <v>136</v>
      </c>
      <c r="AF855" t="s">
        <v>121</v>
      </c>
      <c r="AG855" s="6">
        <v>96950</v>
      </c>
      <c r="AH855" t="s">
        <v>122</v>
      </c>
      <c r="AJ855" s="8">
        <v>16702852190</v>
      </c>
      <c r="AL855" t="s">
        <v>356</v>
      </c>
      <c r="BE855" t="str">
        <f>"49-9071.00"</f>
        <v>49-9071.00</v>
      </c>
      <c r="BF855" t="s">
        <v>156</v>
      </c>
      <c r="BG855" t="s">
        <v>4293</v>
      </c>
      <c r="BH855" t="s">
        <v>1750</v>
      </c>
      <c r="BI855">
        <v>7</v>
      </c>
      <c r="BJ855">
        <v>7</v>
      </c>
      <c r="BK855" s="1">
        <v>45597</v>
      </c>
      <c r="BL855" s="1">
        <v>45930</v>
      </c>
      <c r="BM855" s="1">
        <v>45623</v>
      </c>
      <c r="BN855" s="1">
        <v>45930</v>
      </c>
      <c r="BO855">
        <v>35</v>
      </c>
      <c r="BP855">
        <v>0</v>
      </c>
      <c r="BQ855">
        <v>7</v>
      </c>
      <c r="BR855">
        <v>7</v>
      </c>
      <c r="BS855">
        <v>7</v>
      </c>
      <c r="BT855">
        <v>7</v>
      </c>
      <c r="BU855">
        <v>7</v>
      </c>
      <c r="BV855">
        <v>0</v>
      </c>
      <c r="BW855" t="str">
        <f>"8:00 AM"</f>
        <v>8:00 AM</v>
      </c>
      <c r="BX855" t="str">
        <f>"4:00 PM"</f>
        <v>4:00 PM</v>
      </c>
      <c r="BY855" t="s">
        <v>133</v>
      </c>
      <c r="BZ855">
        <v>0</v>
      </c>
      <c r="CA855">
        <v>12</v>
      </c>
      <c r="CB855" t="s">
        <v>117</v>
      </c>
      <c r="CD855" t="s">
        <v>4294</v>
      </c>
      <c r="CE855" t="s">
        <v>349</v>
      </c>
      <c r="CF855" t="s">
        <v>350</v>
      </c>
      <c r="CG855" t="s">
        <v>136</v>
      </c>
      <c r="CH855" t="s">
        <v>121</v>
      </c>
      <c r="CI855" s="6">
        <v>96950</v>
      </c>
      <c r="CJ855" s="10">
        <v>9.75</v>
      </c>
      <c r="CK855" s="10">
        <v>11</v>
      </c>
      <c r="CL855" s="10">
        <v>14.63</v>
      </c>
      <c r="CM855" s="10">
        <v>16.5</v>
      </c>
      <c r="CN855" t="s">
        <v>137</v>
      </c>
      <c r="CO855" t="s">
        <v>4295</v>
      </c>
      <c r="CP855" t="s">
        <v>138</v>
      </c>
      <c r="CR855" t="s">
        <v>117</v>
      </c>
      <c r="CS855" t="s">
        <v>139</v>
      </c>
      <c r="CT855" t="s">
        <v>140</v>
      </c>
      <c r="CU855" t="s">
        <v>139</v>
      </c>
      <c r="CV855" t="s">
        <v>139</v>
      </c>
      <c r="CW855" t="s">
        <v>139</v>
      </c>
      <c r="CX855" t="s">
        <v>140</v>
      </c>
      <c r="CY855" t="s">
        <v>362</v>
      </c>
      <c r="CZ855" s="8">
        <v>16702346412</v>
      </c>
      <c r="DA855" t="s">
        <v>363</v>
      </c>
      <c r="DB855" t="s">
        <v>292</v>
      </c>
      <c r="DC855" t="s">
        <v>139</v>
      </c>
      <c r="DD855" t="s">
        <v>117</v>
      </c>
      <c r="DE855" t="s">
        <v>352</v>
      </c>
      <c r="DF855" t="s">
        <v>353</v>
      </c>
      <c r="DH855" t="s">
        <v>351</v>
      </c>
      <c r="DI855" t="s">
        <v>4296</v>
      </c>
      <c r="DJ855" t="s">
        <v>356</v>
      </c>
    </row>
    <row r="856" spans="1:114" ht="15" customHeight="1" x14ac:dyDescent="0.35">
      <c r="A856" t="s">
        <v>12818</v>
      </c>
      <c r="B856" t="s">
        <v>166</v>
      </c>
      <c r="C856" s="1">
        <v>45529</v>
      </c>
      <c r="D856" s="1">
        <v>45623</v>
      </c>
      <c r="E856" t="s">
        <v>116</v>
      </c>
      <c r="F856" s="1">
        <v>45564</v>
      </c>
      <c r="G856" t="s">
        <v>117</v>
      </c>
      <c r="H856" t="s">
        <v>117</v>
      </c>
      <c r="I856" t="s">
        <v>117</v>
      </c>
      <c r="J856" t="s">
        <v>6347</v>
      </c>
      <c r="L856" t="s">
        <v>6348</v>
      </c>
      <c r="N856" t="s">
        <v>120</v>
      </c>
      <c r="O856" t="s">
        <v>121</v>
      </c>
      <c r="P856" s="6">
        <v>96950</v>
      </c>
      <c r="Q856" t="s">
        <v>122</v>
      </c>
      <c r="S856" s="8">
        <v>16702850478</v>
      </c>
      <c r="U856" t="s">
        <v>6349</v>
      </c>
      <c r="V856">
        <v>5613</v>
      </c>
      <c r="W856" t="s">
        <v>124</v>
      </c>
      <c r="Y856" t="s">
        <v>6350</v>
      </c>
      <c r="Z856" t="s">
        <v>6351</v>
      </c>
      <c r="AA856" t="s">
        <v>1914</v>
      </c>
      <c r="AB856" t="s">
        <v>128</v>
      </c>
      <c r="AC856" t="s">
        <v>6348</v>
      </c>
      <c r="AE856" t="s">
        <v>120</v>
      </c>
      <c r="AF856" t="s">
        <v>121</v>
      </c>
      <c r="AG856" s="6">
        <v>96950</v>
      </c>
      <c r="AH856" t="s">
        <v>122</v>
      </c>
      <c r="AJ856" s="8">
        <v>16702850478</v>
      </c>
      <c r="AL856" t="s">
        <v>6352</v>
      </c>
      <c r="BE856" t="str">
        <f>"49-9071.00"</f>
        <v>49-9071.00</v>
      </c>
      <c r="BF856" t="s">
        <v>156</v>
      </c>
      <c r="BG856" t="s">
        <v>8892</v>
      </c>
      <c r="BH856" t="s">
        <v>423</v>
      </c>
      <c r="BI856">
        <v>2</v>
      </c>
      <c r="BK856" s="1">
        <v>45566</v>
      </c>
      <c r="BL856" s="1">
        <v>45930</v>
      </c>
      <c r="BO856">
        <v>40</v>
      </c>
      <c r="BP856">
        <v>0</v>
      </c>
      <c r="BQ856">
        <v>8</v>
      </c>
      <c r="BR856">
        <v>8</v>
      </c>
      <c r="BS856">
        <v>8</v>
      </c>
      <c r="BT856">
        <v>8</v>
      </c>
      <c r="BU856">
        <v>8</v>
      </c>
      <c r="BV856">
        <v>0</v>
      </c>
      <c r="BW856" t="str">
        <f>"8:00 AM"</f>
        <v>8:00 AM</v>
      </c>
      <c r="BX856" t="str">
        <f>"5:00 PM"</f>
        <v>5:00 PM</v>
      </c>
      <c r="BY856" t="s">
        <v>159</v>
      </c>
      <c r="BZ856">
        <v>0</v>
      </c>
      <c r="CA856">
        <v>12</v>
      </c>
      <c r="CB856" t="s">
        <v>117</v>
      </c>
      <c r="CD856" s="2" t="s">
        <v>6354</v>
      </c>
      <c r="CE856" t="s">
        <v>8893</v>
      </c>
      <c r="CG856" t="s">
        <v>120</v>
      </c>
      <c r="CH856" t="s">
        <v>121</v>
      </c>
      <c r="CI856" s="6">
        <v>96950</v>
      </c>
      <c r="CJ856" s="10">
        <v>9.75</v>
      </c>
      <c r="CK856" s="10">
        <v>9.75</v>
      </c>
      <c r="CL856" s="10">
        <v>0</v>
      </c>
      <c r="CM856" s="10">
        <v>0</v>
      </c>
      <c r="CN856" t="s">
        <v>137</v>
      </c>
      <c r="CO856" t="s">
        <v>133</v>
      </c>
      <c r="CP856" t="s">
        <v>138</v>
      </c>
      <c r="CR856" t="s">
        <v>117</v>
      </c>
      <c r="CS856" t="s">
        <v>139</v>
      </c>
      <c r="CT856" t="s">
        <v>140</v>
      </c>
      <c r="CU856" t="s">
        <v>140</v>
      </c>
      <c r="CV856" t="s">
        <v>140</v>
      </c>
      <c r="CW856" t="s">
        <v>139</v>
      </c>
      <c r="CX856" t="s">
        <v>140</v>
      </c>
      <c r="CY856" t="s">
        <v>12819</v>
      </c>
      <c r="CZ856" s="8">
        <v>16702850478</v>
      </c>
      <c r="DA856" t="s">
        <v>6352</v>
      </c>
      <c r="DB856" t="s">
        <v>140</v>
      </c>
      <c r="DC856" t="s">
        <v>139</v>
      </c>
      <c r="DD856" t="s">
        <v>117</v>
      </c>
      <c r="DE856" t="s">
        <v>6350</v>
      </c>
      <c r="DF856" t="s">
        <v>6351</v>
      </c>
      <c r="DG856" t="s">
        <v>1914</v>
      </c>
      <c r="DH856" t="s">
        <v>6349</v>
      </c>
      <c r="DI856" t="s">
        <v>6347</v>
      </c>
      <c r="DJ856" t="s">
        <v>6352</v>
      </c>
    </row>
    <row r="857" spans="1:114" ht="15" customHeight="1" x14ac:dyDescent="0.35">
      <c r="A857" t="s">
        <v>7267</v>
      </c>
      <c r="B857" t="s">
        <v>166</v>
      </c>
      <c r="C857" s="1">
        <v>45536</v>
      </c>
      <c r="D857" s="1">
        <v>45623</v>
      </c>
      <c r="E857" t="s">
        <v>211</v>
      </c>
      <c r="G857" t="s">
        <v>117</v>
      </c>
      <c r="H857" t="s">
        <v>117</v>
      </c>
      <c r="I857" t="s">
        <v>117</v>
      </c>
      <c r="J857" t="s">
        <v>2477</v>
      </c>
      <c r="K857" t="s">
        <v>2478</v>
      </c>
      <c r="L857" t="s">
        <v>2479</v>
      </c>
      <c r="M857" t="s">
        <v>2480</v>
      </c>
      <c r="N857" t="s">
        <v>120</v>
      </c>
      <c r="O857" t="s">
        <v>121</v>
      </c>
      <c r="P857" s="6">
        <v>96950</v>
      </c>
      <c r="Q857" t="s">
        <v>122</v>
      </c>
      <c r="S857" s="8">
        <v>16702349889</v>
      </c>
      <c r="U857" t="s">
        <v>2481</v>
      </c>
      <c r="V857">
        <v>2361</v>
      </c>
      <c r="W857" t="s">
        <v>124</v>
      </c>
      <c r="Y857" t="s">
        <v>2482</v>
      </c>
      <c r="Z857" t="s">
        <v>2483</v>
      </c>
      <c r="AA857" t="s">
        <v>2484</v>
      </c>
      <c r="AB857" t="s">
        <v>2015</v>
      </c>
      <c r="AC857" t="s">
        <v>2479</v>
      </c>
      <c r="AD857" t="s">
        <v>2480</v>
      </c>
      <c r="AE857" t="s">
        <v>120</v>
      </c>
      <c r="AF857" t="s">
        <v>121</v>
      </c>
      <c r="AG857" s="6">
        <v>96950</v>
      </c>
      <c r="AH857" t="s">
        <v>122</v>
      </c>
      <c r="AJ857" s="8">
        <v>16702349889</v>
      </c>
      <c r="AL857" t="s">
        <v>2485</v>
      </c>
      <c r="BE857" t="str">
        <f>"49-9071.00"</f>
        <v>49-9071.00</v>
      </c>
      <c r="BF857" t="s">
        <v>156</v>
      </c>
      <c r="BG857" t="s">
        <v>7268</v>
      </c>
      <c r="BH857" t="s">
        <v>7269</v>
      </c>
      <c r="BI857">
        <v>3</v>
      </c>
      <c r="BK857" s="1">
        <v>45627</v>
      </c>
      <c r="BL857" s="1">
        <v>45962</v>
      </c>
      <c r="BO857">
        <v>40</v>
      </c>
      <c r="BP857">
        <v>0</v>
      </c>
      <c r="BQ857">
        <v>8</v>
      </c>
      <c r="BR857">
        <v>8</v>
      </c>
      <c r="BS857">
        <v>8</v>
      </c>
      <c r="BT857">
        <v>8</v>
      </c>
      <c r="BU857">
        <v>8</v>
      </c>
      <c r="BV857">
        <v>0</v>
      </c>
      <c r="BW857" t="str">
        <f>"8:00 AM"</f>
        <v>8:00 AM</v>
      </c>
      <c r="BX857" t="str">
        <f>"5:00 PM"</f>
        <v>5:00 PM</v>
      </c>
      <c r="BY857" t="s">
        <v>159</v>
      </c>
      <c r="BZ857">
        <v>0</v>
      </c>
      <c r="CA857">
        <v>24</v>
      </c>
      <c r="CB857" t="s">
        <v>117</v>
      </c>
      <c r="CD857" t="s">
        <v>5270</v>
      </c>
      <c r="CE857" t="s">
        <v>7270</v>
      </c>
      <c r="CF857" t="s">
        <v>164</v>
      </c>
      <c r="CG857" t="s">
        <v>120</v>
      </c>
      <c r="CH857" t="s">
        <v>121</v>
      </c>
      <c r="CI857" s="6">
        <v>96950</v>
      </c>
      <c r="CJ857" s="10">
        <v>9.75</v>
      </c>
      <c r="CK857" s="10">
        <v>9.75</v>
      </c>
      <c r="CL857" s="10">
        <v>14.63</v>
      </c>
      <c r="CM857" s="10">
        <v>14.63</v>
      </c>
      <c r="CN857" t="s">
        <v>137</v>
      </c>
      <c r="CO857" t="s">
        <v>2490</v>
      </c>
      <c r="CP857" t="s">
        <v>138</v>
      </c>
      <c r="CR857" t="s">
        <v>117</v>
      </c>
      <c r="CS857" t="s">
        <v>139</v>
      </c>
      <c r="CT857" t="s">
        <v>140</v>
      </c>
      <c r="CU857" t="s">
        <v>139</v>
      </c>
      <c r="CV857" t="s">
        <v>140</v>
      </c>
      <c r="CW857" t="s">
        <v>139</v>
      </c>
      <c r="CX857" t="s">
        <v>140</v>
      </c>
      <c r="CY857" t="s">
        <v>5271</v>
      </c>
      <c r="CZ857" s="8">
        <v>16702349889</v>
      </c>
      <c r="DA857" t="s">
        <v>2485</v>
      </c>
      <c r="DB857" t="s">
        <v>140</v>
      </c>
      <c r="DC857" t="s">
        <v>139</v>
      </c>
      <c r="DD857" t="s">
        <v>117</v>
      </c>
      <c r="DE857" t="s">
        <v>2482</v>
      </c>
      <c r="DF857" t="s">
        <v>2483</v>
      </c>
      <c r="DG857" t="s">
        <v>535</v>
      </c>
      <c r="DH857" t="s">
        <v>2481</v>
      </c>
      <c r="DI857" t="s">
        <v>2492</v>
      </c>
      <c r="DJ857" t="s">
        <v>2485</v>
      </c>
    </row>
    <row r="858" spans="1:114" ht="15" customHeight="1" x14ac:dyDescent="0.35">
      <c r="A858" t="s">
        <v>11556</v>
      </c>
      <c r="B858" t="s">
        <v>166</v>
      </c>
      <c r="C858" s="1">
        <v>45538</v>
      </c>
      <c r="D858" s="1">
        <v>45623</v>
      </c>
      <c r="E858" t="s">
        <v>211</v>
      </c>
      <c r="G858" t="s">
        <v>117</v>
      </c>
      <c r="H858" t="s">
        <v>117</v>
      </c>
      <c r="I858" t="s">
        <v>117</v>
      </c>
      <c r="J858" t="s">
        <v>11557</v>
      </c>
      <c r="L858" t="s">
        <v>11558</v>
      </c>
      <c r="N858" t="s">
        <v>136</v>
      </c>
      <c r="O858" t="s">
        <v>121</v>
      </c>
      <c r="P858" s="6">
        <v>96950</v>
      </c>
      <c r="Q858" t="s">
        <v>122</v>
      </c>
      <c r="S858" s="8">
        <v>16704832275</v>
      </c>
      <c r="U858" t="s">
        <v>11559</v>
      </c>
      <c r="V858">
        <v>5617</v>
      </c>
      <c r="W858" t="s">
        <v>124</v>
      </c>
      <c r="Y858" t="s">
        <v>11560</v>
      </c>
      <c r="Z858" t="s">
        <v>11561</v>
      </c>
      <c r="AB858" t="s">
        <v>932</v>
      </c>
      <c r="AC858" t="s">
        <v>11558</v>
      </c>
      <c r="AE858" t="s">
        <v>496</v>
      </c>
      <c r="AF858" t="s">
        <v>121</v>
      </c>
      <c r="AG858" s="6">
        <v>96950</v>
      </c>
      <c r="AH858" t="s">
        <v>122</v>
      </c>
      <c r="AJ858" s="8">
        <v>16704832275</v>
      </c>
      <c r="AL858" t="s">
        <v>11562</v>
      </c>
      <c r="BE858" t="str">
        <f>"49-9071.00"</f>
        <v>49-9071.00</v>
      </c>
      <c r="BF858" t="s">
        <v>156</v>
      </c>
      <c r="BG858" t="s">
        <v>11563</v>
      </c>
      <c r="BH858" t="s">
        <v>11564</v>
      </c>
      <c r="BI858">
        <v>15</v>
      </c>
      <c r="BK858" s="1">
        <v>45597</v>
      </c>
      <c r="BL858" s="1">
        <v>45961</v>
      </c>
      <c r="BO858">
        <v>35</v>
      </c>
      <c r="BP858">
        <v>0</v>
      </c>
      <c r="BQ858">
        <v>7</v>
      </c>
      <c r="BR858">
        <v>7</v>
      </c>
      <c r="BS858">
        <v>7</v>
      </c>
      <c r="BT858">
        <v>7</v>
      </c>
      <c r="BU858">
        <v>7</v>
      </c>
      <c r="BV858">
        <v>0</v>
      </c>
      <c r="BW858" t="str">
        <f>"8:00 AM"</f>
        <v>8:00 AM</v>
      </c>
      <c r="BX858" t="str">
        <f>"4:00 PM"</f>
        <v>4:00 PM</v>
      </c>
      <c r="BY858" t="s">
        <v>159</v>
      </c>
      <c r="BZ858">
        <v>0</v>
      </c>
      <c r="CA858">
        <v>12</v>
      </c>
      <c r="CB858" t="s">
        <v>117</v>
      </c>
      <c r="CD858" t="s">
        <v>11565</v>
      </c>
      <c r="CE858" t="s">
        <v>11566</v>
      </c>
      <c r="CG858" t="s">
        <v>136</v>
      </c>
      <c r="CH858" t="s">
        <v>121</v>
      </c>
      <c r="CI858" s="6">
        <v>96950</v>
      </c>
      <c r="CJ858" s="10">
        <v>9.75</v>
      </c>
      <c r="CK858" s="10">
        <v>9.75</v>
      </c>
      <c r="CL858" s="10">
        <v>14.63</v>
      </c>
      <c r="CM858" s="10">
        <v>14.63</v>
      </c>
      <c r="CN858" t="s">
        <v>137</v>
      </c>
      <c r="CO858" t="s">
        <v>133</v>
      </c>
      <c r="CP858" t="s">
        <v>138</v>
      </c>
      <c r="CR858" t="s">
        <v>117</v>
      </c>
      <c r="CS858" t="s">
        <v>139</v>
      </c>
      <c r="CT858" t="s">
        <v>140</v>
      </c>
      <c r="CU858" t="s">
        <v>139</v>
      </c>
      <c r="CV858" t="s">
        <v>140</v>
      </c>
      <c r="CW858" t="s">
        <v>139</v>
      </c>
      <c r="CX858" t="s">
        <v>140</v>
      </c>
      <c r="CY858" t="s">
        <v>7045</v>
      </c>
      <c r="CZ858" s="8">
        <v>16704832275</v>
      </c>
      <c r="DA858" t="s">
        <v>11562</v>
      </c>
      <c r="DB858" t="s">
        <v>140</v>
      </c>
      <c r="DC858" t="s">
        <v>139</v>
      </c>
      <c r="DD858" t="s">
        <v>117</v>
      </c>
    </row>
    <row r="859" spans="1:114" ht="15" customHeight="1" x14ac:dyDescent="0.35">
      <c r="A859" t="s">
        <v>17192</v>
      </c>
      <c r="B859" t="s">
        <v>166</v>
      </c>
      <c r="C859" s="1">
        <v>45559</v>
      </c>
      <c r="D859" s="1">
        <v>45623</v>
      </c>
      <c r="E859" t="s">
        <v>211</v>
      </c>
      <c r="G859" t="s">
        <v>139</v>
      </c>
      <c r="H859" t="s">
        <v>117</v>
      </c>
      <c r="I859" t="s">
        <v>117</v>
      </c>
      <c r="J859" t="s">
        <v>3263</v>
      </c>
      <c r="L859" t="s">
        <v>3264</v>
      </c>
      <c r="M859" t="s">
        <v>3265</v>
      </c>
      <c r="N859" t="s">
        <v>136</v>
      </c>
      <c r="O859" t="s">
        <v>121</v>
      </c>
      <c r="P859" s="6">
        <v>96950</v>
      </c>
      <c r="Q859" t="s">
        <v>122</v>
      </c>
      <c r="S859" s="8">
        <v>16703236652</v>
      </c>
      <c r="U859" t="s">
        <v>3266</v>
      </c>
      <c r="V859">
        <v>236220</v>
      </c>
      <c r="W859" t="s">
        <v>124</v>
      </c>
      <c r="Y859" t="s">
        <v>3267</v>
      </c>
      <c r="Z859" t="s">
        <v>3268</v>
      </c>
      <c r="AB859" t="s">
        <v>205</v>
      </c>
      <c r="AC859" t="s">
        <v>3265</v>
      </c>
      <c r="AE859" t="s">
        <v>136</v>
      </c>
      <c r="AF859" t="s">
        <v>121</v>
      </c>
      <c r="AG859" s="6">
        <v>96950</v>
      </c>
      <c r="AH859" t="s">
        <v>122</v>
      </c>
      <c r="AJ859" s="8">
        <v>16703236652</v>
      </c>
      <c r="AL859" t="s">
        <v>3270</v>
      </c>
      <c r="BE859" t="str">
        <f>"47-2111.00"</f>
        <v>47-2111.00</v>
      </c>
      <c r="BF859" t="s">
        <v>3271</v>
      </c>
      <c r="BG859" t="s">
        <v>3272</v>
      </c>
      <c r="BH859" t="s">
        <v>3273</v>
      </c>
      <c r="BI859">
        <v>1</v>
      </c>
      <c r="BK859" s="1">
        <v>45656</v>
      </c>
      <c r="BL859" s="1">
        <v>46750</v>
      </c>
      <c r="BO859">
        <v>40</v>
      </c>
      <c r="BP859">
        <v>0</v>
      </c>
      <c r="BQ859">
        <v>8</v>
      </c>
      <c r="BR859">
        <v>8</v>
      </c>
      <c r="BS859">
        <v>8</v>
      </c>
      <c r="BT859">
        <v>8</v>
      </c>
      <c r="BU859">
        <v>8</v>
      </c>
      <c r="BV859">
        <v>0</v>
      </c>
      <c r="BW859" t="str">
        <f>"8:00 AM"</f>
        <v>8:00 AM</v>
      </c>
      <c r="BX859" t="str">
        <f>"5:00 PM"</f>
        <v>5:00 PM</v>
      </c>
      <c r="BY859" t="s">
        <v>159</v>
      </c>
      <c r="BZ859">
        <v>0</v>
      </c>
      <c r="CA859">
        <v>24</v>
      </c>
      <c r="CB859" t="s">
        <v>117</v>
      </c>
      <c r="CD859" t="s">
        <v>3274</v>
      </c>
      <c r="CE859" t="s">
        <v>3275</v>
      </c>
      <c r="CG859" t="s">
        <v>120</v>
      </c>
      <c r="CH859" t="s">
        <v>121</v>
      </c>
      <c r="CI859" s="6">
        <v>96950</v>
      </c>
      <c r="CJ859" s="10">
        <v>12.64</v>
      </c>
      <c r="CK859" s="10">
        <v>12.64</v>
      </c>
      <c r="CL859" s="10">
        <v>18.96</v>
      </c>
      <c r="CM859" s="10">
        <v>18.96</v>
      </c>
      <c r="CN859" t="s">
        <v>137</v>
      </c>
      <c r="CO859" t="s">
        <v>140</v>
      </c>
      <c r="CP859" t="s">
        <v>138</v>
      </c>
      <c r="CR859" t="s">
        <v>139</v>
      </c>
      <c r="CS859" t="s">
        <v>139</v>
      </c>
      <c r="CT859" t="s">
        <v>139</v>
      </c>
      <c r="CU859" t="s">
        <v>139</v>
      </c>
      <c r="CV859" t="s">
        <v>140</v>
      </c>
      <c r="CW859" t="s">
        <v>139</v>
      </c>
      <c r="CX859" t="s">
        <v>140</v>
      </c>
      <c r="CY859" t="s">
        <v>17412</v>
      </c>
      <c r="CZ859" s="8">
        <v>16703236652</v>
      </c>
      <c r="DA859" t="s">
        <v>3276</v>
      </c>
      <c r="DB859" t="s">
        <v>140</v>
      </c>
      <c r="DC859" t="s">
        <v>139</v>
      </c>
      <c r="DD859" t="s">
        <v>117</v>
      </c>
    </row>
    <row r="860" spans="1:114" ht="15" customHeight="1" x14ac:dyDescent="0.35">
      <c r="A860" t="s">
        <v>16121</v>
      </c>
      <c r="B860" t="s">
        <v>144</v>
      </c>
      <c r="C860" s="1">
        <v>45559</v>
      </c>
      <c r="D860" s="1">
        <v>45623</v>
      </c>
      <c r="E860" t="s">
        <v>116</v>
      </c>
      <c r="F860" s="1">
        <v>45564</v>
      </c>
      <c r="G860" t="s">
        <v>139</v>
      </c>
      <c r="H860" t="s">
        <v>117</v>
      </c>
      <c r="I860" t="s">
        <v>117</v>
      </c>
      <c r="J860" t="s">
        <v>2924</v>
      </c>
      <c r="K860" t="s">
        <v>2924</v>
      </c>
      <c r="L860" t="s">
        <v>2925</v>
      </c>
      <c r="M860" t="s">
        <v>2926</v>
      </c>
      <c r="N860" t="s">
        <v>136</v>
      </c>
      <c r="O860" t="s">
        <v>121</v>
      </c>
      <c r="P860" s="6">
        <v>96950</v>
      </c>
      <c r="Q860" t="s">
        <v>122</v>
      </c>
      <c r="S860" s="8">
        <v>16702341795</v>
      </c>
      <c r="U860" t="s">
        <v>2927</v>
      </c>
      <c r="V860">
        <v>56179</v>
      </c>
      <c r="W860" t="s">
        <v>124</v>
      </c>
      <c r="Y860" t="s">
        <v>2928</v>
      </c>
      <c r="Z860" t="s">
        <v>251</v>
      </c>
      <c r="AA860" t="s">
        <v>2929</v>
      </c>
      <c r="AB860" t="s">
        <v>1563</v>
      </c>
      <c r="AC860" t="s">
        <v>2925</v>
      </c>
      <c r="AD860" t="s">
        <v>2926</v>
      </c>
      <c r="AE860" t="s">
        <v>120</v>
      </c>
      <c r="AF860" t="s">
        <v>121</v>
      </c>
      <c r="AG860" s="6">
        <v>96950</v>
      </c>
      <c r="AH860" t="s">
        <v>122</v>
      </c>
      <c r="AJ860" s="8">
        <v>16702341795</v>
      </c>
      <c r="AL860" t="s">
        <v>2930</v>
      </c>
      <c r="BE860" t="str">
        <f>"49-9071.00"</f>
        <v>49-9071.00</v>
      </c>
      <c r="BF860" t="s">
        <v>156</v>
      </c>
      <c r="BG860" t="s">
        <v>4103</v>
      </c>
      <c r="BH860" t="s">
        <v>964</v>
      </c>
      <c r="BI860">
        <v>2</v>
      </c>
      <c r="BJ860">
        <v>2</v>
      </c>
      <c r="BK860" s="1">
        <v>45566</v>
      </c>
      <c r="BL860" s="1">
        <v>46660</v>
      </c>
      <c r="BM860" s="1">
        <v>45623</v>
      </c>
      <c r="BN860" s="1">
        <v>46660</v>
      </c>
      <c r="BO860">
        <v>40</v>
      </c>
      <c r="BP860">
        <v>0</v>
      </c>
      <c r="BQ860">
        <v>8</v>
      </c>
      <c r="BR860">
        <v>8</v>
      </c>
      <c r="BS860">
        <v>8</v>
      </c>
      <c r="BT860">
        <v>8</v>
      </c>
      <c r="BU860">
        <v>8</v>
      </c>
      <c r="BV860">
        <v>0</v>
      </c>
      <c r="BW860" t="str">
        <f>"8:00 AM"</f>
        <v>8:00 AM</v>
      </c>
      <c r="BX860" t="str">
        <f>"5:00 PM"</f>
        <v>5:00 PM</v>
      </c>
      <c r="BY860" t="s">
        <v>159</v>
      </c>
      <c r="BZ860">
        <v>0</v>
      </c>
      <c r="CA860">
        <v>12</v>
      </c>
      <c r="CB860" t="s">
        <v>117</v>
      </c>
      <c r="CD860" t="s">
        <v>16122</v>
      </c>
      <c r="CE860" t="s">
        <v>550</v>
      </c>
      <c r="CF860" t="s">
        <v>16123</v>
      </c>
      <c r="CG860" t="s">
        <v>551</v>
      </c>
      <c r="CH860" t="s">
        <v>121</v>
      </c>
      <c r="CI860" s="6">
        <v>96952</v>
      </c>
      <c r="CJ860" s="10">
        <v>9.75</v>
      </c>
      <c r="CK860" s="10">
        <v>12</v>
      </c>
      <c r="CL860" s="10">
        <v>14.63</v>
      </c>
      <c r="CM860" s="10">
        <v>18</v>
      </c>
      <c r="CN860" t="s">
        <v>137</v>
      </c>
      <c r="CO860" t="s">
        <v>133</v>
      </c>
      <c r="CP860" t="s">
        <v>138</v>
      </c>
      <c r="CR860" t="s">
        <v>139</v>
      </c>
      <c r="CS860" t="s">
        <v>139</v>
      </c>
      <c r="CT860" t="s">
        <v>139</v>
      </c>
      <c r="CU860" t="s">
        <v>139</v>
      </c>
      <c r="CV860" t="s">
        <v>140</v>
      </c>
      <c r="CW860" t="s">
        <v>139</v>
      </c>
      <c r="CX860" t="s">
        <v>139</v>
      </c>
      <c r="CY860" t="s">
        <v>2943</v>
      </c>
      <c r="CZ860" s="8">
        <v>16702341795</v>
      </c>
      <c r="DA860" t="s">
        <v>2930</v>
      </c>
      <c r="DB860" t="s">
        <v>2937</v>
      </c>
      <c r="DC860" t="s">
        <v>139</v>
      </c>
      <c r="DD860" t="s">
        <v>117</v>
      </c>
    </row>
    <row r="861" spans="1:114" ht="15" customHeight="1" x14ac:dyDescent="0.35">
      <c r="A861" t="s">
        <v>6394</v>
      </c>
      <c r="B861" t="s">
        <v>166</v>
      </c>
      <c r="C861" s="1">
        <v>45561</v>
      </c>
      <c r="D861" s="1">
        <v>45623</v>
      </c>
      <c r="E861" t="s">
        <v>211</v>
      </c>
      <c r="G861" t="s">
        <v>117</v>
      </c>
      <c r="H861" t="s">
        <v>117</v>
      </c>
      <c r="I861" t="s">
        <v>117</v>
      </c>
      <c r="J861" t="s">
        <v>6395</v>
      </c>
      <c r="K861" t="s">
        <v>6395</v>
      </c>
      <c r="L861" t="s">
        <v>6396</v>
      </c>
      <c r="M861" t="s">
        <v>3486</v>
      </c>
      <c r="N861" t="s">
        <v>248</v>
      </c>
      <c r="O861" t="s">
        <v>121</v>
      </c>
      <c r="P861" s="6">
        <v>96951</v>
      </c>
      <c r="Q861" t="s">
        <v>122</v>
      </c>
      <c r="S861" s="8">
        <v>16707833119</v>
      </c>
      <c r="U861" t="s">
        <v>6397</v>
      </c>
      <c r="V861">
        <v>6244</v>
      </c>
      <c r="W861" t="s">
        <v>124</v>
      </c>
      <c r="Y861" t="s">
        <v>252</v>
      </c>
      <c r="Z861" t="s">
        <v>6398</v>
      </c>
      <c r="AA861" t="s">
        <v>6399</v>
      </c>
      <c r="AB861" t="s">
        <v>2015</v>
      </c>
      <c r="AC861" t="s">
        <v>6396</v>
      </c>
      <c r="AD861" t="s">
        <v>3486</v>
      </c>
      <c r="AE861" t="s">
        <v>248</v>
      </c>
      <c r="AF861" t="s">
        <v>121</v>
      </c>
      <c r="AG861" s="6">
        <v>96951</v>
      </c>
      <c r="AH861" t="s">
        <v>122</v>
      </c>
      <c r="AJ861" s="8">
        <v>16707833119</v>
      </c>
      <c r="AL861" t="s">
        <v>6400</v>
      </c>
      <c r="BE861" t="str">
        <f>"43-6014.00"</f>
        <v>43-6014.00</v>
      </c>
      <c r="BF861" t="s">
        <v>6401</v>
      </c>
      <c r="BG861" t="s">
        <v>6402</v>
      </c>
      <c r="BH861" t="s">
        <v>6403</v>
      </c>
      <c r="BI861">
        <v>3</v>
      </c>
      <c r="BK861" s="1">
        <v>45638</v>
      </c>
      <c r="BL861" s="1">
        <v>46002</v>
      </c>
      <c r="BO861">
        <v>36</v>
      </c>
      <c r="BP861">
        <v>0</v>
      </c>
      <c r="BQ861">
        <v>7</v>
      </c>
      <c r="BR861">
        <v>7</v>
      </c>
      <c r="BS861">
        <v>7</v>
      </c>
      <c r="BT861">
        <v>7</v>
      </c>
      <c r="BU861">
        <v>7</v>
      </c>
      <c r="BV861">
        <v>1</v>
      </c>
      <c r="BW861" t="str">
        <f>"8:00 AM"</f>
        <v>8:00 AM</v>
      </c>
      <c r="BX861" t="str">
        <f>"4:00 PM"</f>
        <v>4:00 PM</v>
      </c>
      <c r="BY861" t="s">
        <v>159</v>
      </c>
      <c r="BZ861">
        <v>0</v>
      </c>
      <c r="CA861">
        <v>6</v>
      </c>
      <c r="CB861" t="s">
        <v>117</v>
      </c>
      <c r="CD861" t="s">
        <v>6404</v>
      </c>
      <c r="CE861" t="s">
        <v>6396</v>
      </c>
      <c r="CF861" t="s">
        <v>3486</v>
      </c>
      <c r="CG861" t="s">
        <v>248</v>
      </c>
      <c r="CH861" t="s">
        <v>121</v>
      </c>
      <c r="CI861" s="6">
        <v>96951</v>
      </c>
      <c r="CJ861" s="10">
        <v>13.15</v>
      </c>
      <c r="CK861" s="10">
        <v>13.15</v>
      </c>
      <c r="CL861" s="10">
        <v>19.72</v>
      </c>
      <c r="CM861" s="10">
        <v>19.72</v>
      </c>
      <c r="CN861" t="s">
        <v>137</v>
      </c>
      <c r="CO861" t="s">
        <v>140</v>
      </c>
      <c r="CP861" t="s">
        <v>138</v>
      </c>
      <c r="CR861" t="s">
        <v>117</v>
      </c>
      <c r="CS861" t="s">
        <v>139</v>
      </c>
      <c r="CT861" t="s">
        <v>140</v>
      </c>
      <c r="CU861" t="s">
        <v>139</v>
      </c>
      <c r="CV861" t="s">
        <v>140</v>
      </c>
      <c r="CW861" t="s">
        <v>139</v>
      </c>
      <c r="CX861" t="s">
        <v>140</v>
      </c>
      <c r="CY861" t="s">
        <v>140</v>
      </c>
      <c r="CZ861" s="8">
        <v>16707833119</v>
      </c>
      <c r="DA861" t="s">
        <v>6400</v>
      </c>
      <c r="DB861" t="s">
        <v>140</v>
      </c>
      <c r="DC861" t="s">
        <v>139</v>
      </c>
      <c r="DD861" t="s">
        <v>117</v>
      </c>
    </row>
    <row r="862" spans="1:114" ht="15" customHeight="1" x14ac:dyDescent="0.35">
      <c r="A862" t="s">
        <v>8935</v>
      </c>
      <c r="B862" t="s">
        <v>166</v>
      </c>
      <c r="C862" s="1">
        <v>45561</v>
      </c>
      <c r="D862" s="1">
        <v>45623</v>
      </c>
      <c r="E862" t="s">
        <v>211</v>
      </c>
      <c r="G862" t="s">
        <v>117</v>
      </c>
      <c r="H862" t="s">
        <v>117</v>
      </c>
      <c r="I862" t="s">
        <v>117</v>
      </c>
      <c r="J862" t="s">
        <v>2499</v>
      </c>
      <c r="K862" t="s">
        <v>6385</v>
      </c>
      <c r="L862" t="s">
        <v>6386</v>
      </c>
      <c r="M862" t="s">
        <v>3015</v>
      </c>
      <c r="N862" t="s">
        <v>120</v>
      </c>
      <c r="O862" t="s">
        <v>121</v>
      </c>
      <c r="P862" s="6">
        <v>96950</v>
      </c>
      <c r="Q862" t="s">
        <v>122</v>
      </c>
      <c r="S862" s="8">
        <v>16709892136</v>
      </c>
      <c r="T862">
        <v>0</v>
      </c>
      <c r="U862" t="s">
        <v>2502</v>
      </c>
      <c r="V862">
        <v>61162</v>
      </c>
      <c r="W862" t="s">
        <v>124</v>
      </c>
      <c r="Y862" t="s">
        <v>6387</v>
      </c>
      <c r="Z862" t="s">
        <v>6388</v>
      </c>
      <c r="AB862" t="s">
        <v>128</v>
      </c>
      <c r="AC862" t="s">
        <v>6389</v>
      </c>
      <c r="AD862" t="s">
        <v>3015</v>
      </c>
      <c r="AE862" t="s">
        <v>120</v>
      </c>
      <c r="AF862" t="s">
        <v>121</v>
      </c>
      <c r="AG862" s="6">
        <v>96950</v>
      </c>
      <c r="AH862" t="s">
        <v>122</v>
      </c>
      <c r="AJ862" s="8">
        <v>16709892136</v>
      </c>
      <c r="AK862">
        <v>0</v>
      </c>
      <c r="AL862" t="s">
        <v>2506</v>
      </c>
      <c r="BE862" t="str">
        <f>"25-3021.00"</f>
        <v>25-3021.00</v>
      </c>
      <c r="BF862" t="s">
        <v>2507</v>
      </c>
      <c r="BG862" t="s">
        <v>2508</v>
      </c>
      <c r="BH862" t="s">
        <v>2509</v>
      </c>
      <c r="BI862">
        <v>1</v>
      </c>
      <c r="BK862" s="1">
        <v>45627</v>
      </c>
      <c r="BL862" s="1">
        <v>45991</v>
      </c>
      <c r="BO862">
        <v>40</v>
      </c>
      <c r="BP862">
        <v>0</v>
      </c>
      <c r="BQ862">
        <v>8</v>
      </c>
      <c r="BR862">
        <v>8</v>
      </c>
      <c r="BS862">
        <v>8</v>
      </c>
      <c r="BT862">
        <v>8</v>
      </c>
      <c r="BU862">
        <v>8</v>
      </c>
      <c r="BV862">
        <v>0</v>
      </c>
      <c r="BW862" t="str">
        <f>"8:00 AM"</f>
        <v>8:00 AM</v>
      </c>
      <c r="BX862" t="str">
        <f>"5:00 PM"</f>
        <v>5:00 PM</v>
      </c>
      <c r="BY862" t="s">
        <v>159</v>
      </c>
      <c r="BZ862">
        <v>0</v>
      </c>
      <c r="CA862">
        <v>24</v>
      </c>
      <c r="CB862" t="s">
        <v>117</v>
      </c>
      <c r="CD862" t="s">
        <v>6390</v>
      </c>
      <c r="CE862" t="s">
        <v>6386</v>
      </c>
      <c r="CF862" t="s">
        <v>3015</v>
      </c>
      <c r="CG862" t="s">
        <v>120</v>
      </c>
      <c r="CH862" t="s">
        <v>121</v>
      </c>
      <c r="CI862" s="6">
        <v>96950</v>
      </c>
      <c r="CJ862" s="10">
        <v>19.309999999999999</v>
      </c>
      <c r="CK862" s="10">
        <v>19.309999999999999</v>
      </c>
      <c r="CL862" s="10">
        <v>28.97</v>
      </c>
      <c r="CM862" s="10">
        <v>28.97</v>
      </c>
      <c r="CN862" t="s">
        <v>137</v>
      </c>
      <c r="CO862" t="s">
        <v>140</v>
      </c>
      <c r="CP862" t="s">
        <v>138</v>
      </c>
      <c r="CR862" t="s">
        <v>117</v>
      </c>
      <c r="CS862" t="s">
        <v>139</v>
      </c>
      <c r="CT862" t="s">
        <v>140</v>
      </c>
      <c r="CU862" t="s">
        <v>139</v>
      </c>
      <c r="CV862" t="s">
        <v>140</v>
      </c>
      <c r="CW862" t="s">
        <v>139</v>
      </c>
      <c r="CX862" t="s">
        <v>140</v>
      </c>
      <c r="CY862" t="s">
        <v>3020</v>
      </c>
      <c r="CZ862" s="8">
        <v>16709892136</v>
      </c>
      <c r="DA862" t="s">
        <v>2506</v>
      </c>
      <c r="DB862" t="s">
        <v>140</v>
      </c>
      <c r="DC862" t="s">
        <v>139</v>
      </c>
      <c r="DD862" t="s">
        <v>117</v>
      </c>
      <c r="DE862" t="s">
        <v>1561</v>
      </c>
      <c r="DF862" t="s">
        <v>3016</v>
      </c>
      <c r="DH862" t="s">
        <v>2502</v>
      </c>
      <c r="DI862" t="s">
        <v>2499</v>
      </c>
      <c r="DJ862" t="s">
        <v>2506</v>
      </c>
    </row>
    <row r="863" spans="1:114" ht="15" customHeight="1" x14ac:dyDescent="0.35">
      <c r="A863" t="s">
        <v>8923</v>
      </c>
      <c r="B863" t="s">
        <v>166</v>
      </c>
      <c r="C863" s="1">
        <v>45566</v>
      </c>
      <c r="D863" s="1">
        <v>45623</v>
      </c>
      <c r="E863" t="s">
        <v>211</v>
      </c>
      <c r="G863" t="s">
        <v>117</v>
      </c>
      <c r="H863" t="s">
        <v>117</v>
      </c>
      <c r="I863" t="s">
        <v>117</v>
      </c>
      <c r="J863" t="s">
        <v>466</v>
      </c>
      <c r="L863" t="s">
        <v>467</v>
      </c>
      <c r="M863" t="s">
        <v>468</v>
      </c>
      <c r="N863" t="s">
        <v>136</v>
      </c>
      <c r="O863" t="s">
        <v>121</v>
      </c>
      <c r="P863" s="6">
        <v>96950</v>
      </c>
      <c r="Q863" t="s">
        <v>122</v>
      </c>
      <c r="S863" s="8">
        <v>16707885235</v>
      </c>
      <c r="U863" t="s">
        <v>470</v>
      </c>
      <c r="V863">
        <v>236116</v>
      </c>
      <c r="W863" t="s">
        <v>124</v>
      </c>
      <c r="Y863" t="s">
        <v>471</v>
      </c>
      <c r="Z863" t="s">
        <v>472</v>
      </c>
      <c r="AA863" t="s">
        <v>473</v>
      </c>
      <c r="AB863" t="s">
        <v>474</v>
      </c>
      <c r="AC863" t="s">
        <v>475</v>
      </c>
      <c r="AD863" t="s">
        <v>476</v>
      </c>
      <c r="AE863" t="s">
        <v>136</v>
      </c>
      <c r="AF863" t="s">
        <v>121</v>
      </c>
      <c r="AG863" s="6">
        <v>96950</v>
      </c>
      <c r="AH863" t="s">
        <v>122</v>
      </c>
      <c r="AJ863" s="8">
        <v>16707885235</v>
      </c>
      <c r="AL863" t="s">
        <v>477</v>
      </c>
      <c r="BE863" t="str">
        <f>"49-9071.00"</f>
        <v>49-9071.00</v>
      </c>
      <c r="BF863" t="s">
        <v>156</v>
      </c>
      <c r="BG863" t="s">
        <v>478</v>
      </c>
      <c r="BH863" t="s">
        <v>479</v>
      </c>
      <c r="BI863">
        <v>2</v>
      </c>
      <c r="BK863" s="1">
        <v>45626</v>
      </c>
      <c r="BL863" s="1">
        <v>45930</v>
      </c>
      <c r="BO863">
        <v>35</v>
      </c>
      <c r="BP863">
        <v>0</v>
      </c>
      <c r="BQ863">
        <v>7</v>
      </c>
      <c r="BR863">
        <v>7</v>
      </c>
      <c r="BS863">
        <v>7</v>
      </c>
      <c r="BT863">
        <v>7</v>
      </c>
      <c r="BU863">
        <v>7</v>
      </c>
      <c r="BV863">
        <v>0</v>
      </c>
      <c r="BW863" t="str">
        <f>"8:00 AM"</f>
        <v>8:00 AM</v>
      </c>
      <c r="BX863" t="str">
        <f>"4:00 PM"</f>
        <v>4:00 PM</v>
      </c>
      <c r="BY863" t="s">
        <v>159</v>
      </c>
      <c r="BZ863">
        <v>0</v>
      </c>
      <c r="CA863">
        <v>24</v>
      </c>
      <c r="CB863" t="s">
        <v>117</v>
      </c>
      <c r="CD863" t="s">
        <v>480</v>
      </c>
      <c r="CE863" t="s">
        <v>475</v>
      </c>
      <c r="CF863" t="s">
        <v>476</v>
      </c>
      <c r="CG863" t="s">
        <v>136</v>
      </c>
      <c r="CH863" t="s">
        <v>121</v>
      </c>
      <c r="CI863" s="6">
        <v>96950</v>
      </c>
      <c r="CJ863" s="10">
        <v>9.75</v>
      </c>
      <c r="CK863" s="10">
        <v>9.75</v>
      </c>
      <c r="CL863" s="10">
        <v>14.63</v>
      </c>
      <c r="CM863" s="10">
        <v>14.63</v>
      </c>
      <c r="CN863" t="s">
        <v>137</v>
      </c>
      <c r="CO863" t="s">
        <v>2428</v>
      </c>
      <c r="CP863" t="s">
        <v>138</v>
      </c>
      <c r="CR863" t="s">
        <v>117</v>
      </c>
      <c r="CS863" t="s">
        <v>139</v>
      </c>
      <c r="CT863" t="s">
        <v>139</v>
      </c>
      <c r="CU863" t="s">
        <v>139</v>
      </c>
      <c r="CV863" t="s">
        <v>140</v>
      </c>
      <c r="CW863" t="s">
        <v>139</v>
      </c>
      <c r="CX863" t="s">
        <v>139</v>
      </c>
      <c r="CY863" t="s">
        <v>3389</v>
      </c>
      <c r="CZ863" s="8">
        <v>16707885235</v>
      </c>
      <c r="DA863" t="s">
        <v>477</v>
      </c>
      <c r="DB863" t="s">
        <v>140</v>
      </c>
      <c r="DC863" t="s">
        <v>139</v>
      </c>
      <c r="DD863" t="s">
        <v>117</v>
      </c>
    </row>
    <row r="864" spans="1:114" ht="15" customHeight="1" x14ac:dyDescent="0.35">
      <c r="A864" t="s">
        <v>7401</v>
      </c>
      <c r="B864" t="s">
        <v>144</v>
      </c>
      <c r="C864" s="1">
        <v>45566</v>
      </c>
      <c r="D864" s="1">
        <v>45623</v>
      </c>
      <c r="E864" t="s">
        <v>116</v>
      </c>
      <c r="F864" s="1">
        <v>45625</v>
      </c>
      <c r="G864" t="s">
        <v>139</v>
      </c>
      <c r="H864" t="s">
        <v>117</v>
      </c>
      <c r="I864" t="s">
        <v>117</v>
      </c>
      <c r="J864" t="s">
        <v>2924</v>
      </c>
      <c r="K864" t="s">
        <v>2924</v>
      </c>
      <c r="L864" t="s">
        <v>2925</v>
      </c>
      <c r="M864" t="s">
        <v>2926</v>
      </c>
      <c r="N864" t="s">
        <v>136</v>
      </c>
      <c r="O864" t="s">
        <v>121</v>
      </c>
      <c r="P864" s="6">
        <v>96950</v>
      </c>
      <c r="Q864" t="s">
        <v>122</v>
      </c>
      <c r="S864" s="8">
        <v>16702341795</v>
      </c>
      <c r="U864" t="s">
        <v>2927</v>
      </c>
      <c r="V864">
        <v>722511</v>
      </c>
      <c r="W864" t="s">
        <v>124</v>
      </c>
      <c r="Y864" t="s">
        <v>2928</v>
      </c>
      <c r="Z864" t="s">
        <v>251</v>
      </c>
      <c r="AA864" t="s">
        <v>2929</v>
      </c>
      <c r="AB864" t="s">
        <v>1563</v>
      </c>
      <c r="AC864" t="s">
        <v>2939</v>
      </c>
      <c r="AD864" t="s">
        <v>2926</v>
      </c>
      <c r="AE864" t="s">
        <v>136</v>
      </c>
      <c r="AF864" t="s">
        <v>121</v>
      </c>
      <c r="AG864" s="6">
        <v>96950</v>
      </c>
      <c r="AH864" t="s">
        <v>122</v>
      </c>
      <c r="AJ864" s="8">
        <v>16702341795</v>
      </c>
      <c r="AL864" t="s">
        <v>2930</v>
      </c>
      <c r="BE864" t="str">
        <f>"35-2014.00"</f>
        <v>35-2014.00</v>
      </c>
      <c r="BF864" t="s">
        <v>191</v>
      </c>
      <c r="BG864" t="s">
        <v>4924</v>
      </c>
      <c r="BH864" t="s">
        <v>193</v>
      </c>
      <c r="BI864">
        <v>2</v>
      </c>
      <c r="BJ864">
        <v>2</v>
      </c>
      <c r="BK864" s="1">
        <v>45627</v>
      </c>
      <c r="BL864" s="1">
        <v>45991</v>
      </c>
      <c r="BM864" s="1">
        <v>45627</v>
      </c>
      <c r="BN864" s="1">
        <v>45991</v>
      </c>
      <c r="BO864">
        <v>35</v>
      </c>
      <c r="BP864">
        <v>0</v>
      </c>
      <c r="BQ864">
        <v>6</v>
      </c>
      <c r="BR864">
        <v>6</v>
      </c>
      <c r="BS864">
        <v>6</v>
      </c>
      <c r="BT864">
        <v>6</v>
      </c>
      <c r="BU864">
        <v>6</v>
      </c>
      <c r="BV864">
        <v>5</v>
      </c>
      <c r="BW864" t="str">
        <f>"6:00 AM"</f>
        <v>6:00 AM</v>
      </c>
      <c r="BX864" t="str">
        <f>"1:00 PM"</f>
        <v>1:00 PM</v>
      </c>
      <c r="BY864" t="s">
        <v>133</v>
      </c>
      <c r="BZ864">
        <v>0</v>
      </c>
      <c r="CA864">
        <v>12</v>
      </c>
      <c r="CB864" t="s">
        <v>117</v>
      </c>
      <c r="CD864" t="s">
        <v>4925</v>
      </c>
      <c r="CE864" t="s">
        <v>7402</v>
      </c>
      <c r="CF864" t="s">
        <v>5229</v>
      </c>
      <c r="CG864" t="s">
        <v>551</v>
      </c>
      <c r="CH864" t="s">
        <v>121</v>
      </c>
      <c r="CI864" s="6">
        <v>96952</v>
      </c>
      <c r="CJ864" s="10">
        <v>8.83</v>
      </c>
      <c r="CK864" s="10">
        <v>10</v>
      </c>
      <c r="CL864" s="10">
        <v>13.25</v>
      </c>
      <c r="CM864" s="10">
        <v>15</v>
      </c>
      <c r="CN864" t="s">
        <v>137</v>
      </c>
      <c r="CO864" t="s">
        <v>133</v>
      </c>
      <c r="CP864" t="s">
        <v>138</v>
      </c>
      <c r="CR864" t="s">
        <v>117</v>
      </c>
      <c r="CS864" t="s">
        <v>139</v>
      </c>
      <c r="CT864" t="s">
        <v>139</v>
      </c>
      <c r="CU864" t="s">
        <v>139</v>
      </c>
      <c r="CV864" t="s">
        <v>140</v>
      </c>
      <c r="CW864" t="s">
        <v>139</v>
      </c>
      <c r="CX864" t="s">
        <v>139</v>
      </c>
      <c r="CY864" t="s">
        <v>5489</v>
      </c>
      <c r="CZ864" s="8">
        <v>16702341795</v>
      </c>
      <c r="DA864" t="s">
        <v>2930</v>
      </c>
      <c r="DB864" t="s">
        <v>2937</v>
      </c>
      <c r="DC864" t="s">
        <v>139</v>
      </c>
      <c r="DD864" t="s">
        <v>117</v>
      </c>
    </row>
    <row r="865" spans="1:114" ht="15" customHeight="1" x14ac:dyDescent="0.35">
      <c r="A865" t="s">
        <v>14229</v>
      </c>
      <c r="B865" t="s">
        <v>144</v>
      </c>
      <c r="C865" s="1">
        <v>45567</v>
      </c>
      <c r="D865" s="1">
        <v>45623</v>
      </c>
      <c r="E865" t="s">
        <v>116</v>
      </c>
      <c r="F865" s="1">
        <v>45625</v>
      </c>
      <c r="G865" t="s">
        <v>117</v>
      </c>
      <c r="H865" t="s">
        <v>117</v>
      </c>
      <c r="I865" t="s">
        <v>117</v>
      </c>
      <c r="J865" t="s">
        <v>2924</v>
      </c>
      <c r="K865" t="s">
        <v>2924</v>
      </c>
      <c r="L865" t="s">
        <v>2925</v>
      </c>
      <c r="M865" t="s">
        <v>2926</v>
      </c>
      <c r="N865" t="s">
        <v>136</v>
      </c>
      <c r="O865" t="s">
        <v>121</v>
      </c>
      <c r="P865" s="6">
        <v>96950</v>
      </c>
      <c r="Q865" t="s">
        <v>122</v>
      </c>
      <c r="S865" s="8">
        <v>16702341795</v>
      </c>
      <c r="U865" t="s">
        <v>2927</v>
      </c>
      <c r="V865">
        <v>811111</v>
      </c>
      <c r="W865" t="s">
        <v>124</v>
      </c>
      <c r="Y865" t="s">
        <v>2928</v>
      </c>
      <c r="Z865" t="s">
        <v>251</v>
      </c>
      <c r="AA865" t="s">
        <v>2929</v>
      </c>
      <c r="AB865" t="s">
        <v>1563</v>
      </c>
      <c r="AC865" t="s">
        <v>3938</v>
      </c>
      <c r="AD865" t="s">
        <v>3939</v>
      </c>
      <c r="AE865" t="s">
        <v>120</v>
      </c>
      <c r="AF865" t="s">
        <v>121</v>
      </c>
      <c r="AG865" s="6">
        <v>96950</v>
      </c>
      <c r="AH865" t="s">
        <v>122</v>
      </c>
      <c r="AJ865" s="8">
        <v>16702341795</v>
      </c>
      <c r="AL865" t="s">
        <v>2930</v>
      </c>
      <c r="BE865" t="str">
        <f>"49-3023.00"</f>
        <v>49-3023.00</v>
      </c>
      <c r="BF865" t="s">
        <v>1119</v>
      </c>
      <c r="BG865" t="s">
        <v>14130</v>
      </c>
      <c r="BH865" t="s">
        <v>8933</v>
      </c>
      <c r="BI865">
        <v>1</v>
      </c>
      <c r="BJ865">
        <v>1</v>
      </c>
      <c r="BK865" s="1">
        <v>45627</v>
      </c>
      <c r="BL865" s="1">
        <v>45991</v>
      </c>
      <c r="BM865" s="1">
        <v>45627</v>
      </c>
      <c r="BN865" s="1">
        <v>45991</v>
      </c>
      <c r="BO865">
        <v>40</v>
      </c>
      <c r="BP865">
        <v>0</v>
      </c>
      <c r="BQ865">
        <v>7</v>
      </c>
      <c r="BR865">
        <v>7</v>
      </c>
      <c r="BS865">
        <v>7</v>
      </c>
      <c r="BT865">
        <v>7</v>
      </c>
      <c r="BU865">
        <v>7</v>
      </c>
      <c r="BV865">
        <v>5</v>
      </c>
      <c r="BW865" t="str">
        <f>"9:00 AM"</f>
        <v>9:00 AM</v>
      </c>
      <c r="BX865" t="str">
        <f>"5:00 PM"</f>
        <v>5:00 PM</v>
      </c>
      <c r="BY865" t="s">
        <v>159</v>
      </c>
      <c r="BZ865">
        <v>0</v>
      </c>
      <c r="CA865">
        <v>24</v>
      </c>
      <c r="CB865" t="s">
        <v>117</v>
      </c>
      <c r="CD865" t="s">
        <v>14230</v>
      </c>
      <c r="CE865" t="s">
        <v>14132</v>
      </c>
      <c r="CF865" t="s">
        <v>381</v>
      </c>
      <c r="CG865" t="s">
        <v>136</v>
      </c>
      <c r="CH865" t="s">
        <v>121</v>
      </c>
      <c r="CI865" s="6">
        <v>96950</v>
      </c>
      <c r="CJ865" s="10">
        <v>11.01</v>
      </c>
      <c r="CK865" s="10">
        <v>12</v>
      </c>
      <c r="CL865" s="10">
        <v>16.52</v>
      </c>
      <c r="CM865" s="10">
        <v>18</v>
      </c>
      <c r="CN865" t="s">
        <v>137</v>
      </c>
      <c r="CO865" t="s">
        <v>133</v>
      </c>
      <c r="CP865" t="s">
        <v>138</v>
      </c>
      <c r="CR865" t="s">
        <v>117</v>
      </c>
      <c r="CS865" t="s">
        <v>139</v>
      </c>
      <c r="CT865" t="s">
        <v>139</v>
      </c>
      <c r="CU865" t="s">
        <v>139</v>
      </c>
      <c r="CV865" t="s">
        <v>140</v>
      </c>
      <c r="CW865" t="s">
        <v>139</v>
      </c>
      <c r="CX865" t="s">
        <v>139</v>
      </c>
      <c r="CY865" t="s">
        <v>5489</v>
      </c>
      <c r="CZ865" s="8">
        <v>16702341795</v>
      </c>
      <c r="DA865" t="s">
        <v>2930</v>
      </c>
      <c r="DB865" t="s">
        <v>2937</v>
      </c>
      <c r="DC865" t="s">
        <v>139</v>
      </c>
      <c r="DD865" t="s">
        <v>117</v>
      </c>
    </row>
    <row r="866" spans="1:114" ht="15" customHeight="1" x14ac:dyDescent="0.35">
      <c r="A866" t="s">
        <v>4278</v>
      </c>
      <c r="B866" t="s">
        <v>144</v>
      </c>
      <c r="C866" s="1">
        <v>45574</v>
      </c>
      <c r="D866" s="1">
        <v>45623</v>
      </c>
      <c r="E866" t="s">
        <v>211</v>
      </c>
      <c r="G866" t="s">
        <v>117</v>
      </c>
      <c r="H866" t="s">
        <v>117</v>
      </c>
      <c r="I866" t="s">
        <v>117</v>
      </c>
      <c r="J866" t="s">
        <v>4279</v>
      </c>
      <c r="K866" t="s">
        <v>4280</v>
      </c>
      <c r="L866" t="s">
        <v>398</v>
      </c>
      <c r="M866" t="s">
        <v>4123</v>
      </c>
      <c r="N866" t="s">
        <v>136</v>
      </c>
      <c r="O866" t="s">
        <v>121</v>
      </c>
      <c r="P866" s="6">
        <v>96950</v>
      </c>
      <c r="Q866" t="s">
        <v>122</v>
      </c>
      <c r="S866" s="8">
        <v>16702871116</v>
      </c>
      <c r="U866" t="s">
        <v>4124</v>
      </c>
      <c r="V866">
        <v>56179</v>
      </c>
      <c r="W866" t="s">
        <v>124</v>
      </c>
      <c r="Y866" t="s">
        <v>4125</v>
      </c>
      <c r="Z866" t="s">
        <v>4126</v>
      </c>
      <c r="AA866" t="s">
        <v>4127</v>
      </c>
      <c r="AB866" t="s">
        <v>2539</v>
      </c>
      <c r="AC866" t="s">
        <v>398</v>
      </c>
      <c r="AD866" t="s">
        <v>4123</v>
      </c>
      <c r="AE866" t="s">
        <v>136</v>
      </c>
      <c r="AF866" t="s">
        <v>121</v>
      </c>
      <c r="AG866" s="6">
        <v>96950</v>
      </c>
      <c r="AH866" t="s">
        <v>122</v>
      </c>
      <c r="AJ866" s="8">
        <v>16702871116</v>
      </c>
      <c r="AL866" t="s">
        <v>4129</v>
      </c>
      <c r="BE866" t="str">
        <f>"49-9071.00"</f>
        <v>49-9071.00</v>
      </c>
      <c r="BF866" t="s">
        <v>156</v>
      </c>
      <c r="BG866" t="s">
        <v>4281</v>
      </c>
      <c r="BH866" t="s">
        <v>156</v>
      </c>
      <c r="BI866">
        <v>10</v>
      </c>
      <c r="BJ866">
        <v>10</v>
      </c>
      <c r="BK866" s="1">
        <v>45685</v>
      </c>
      <c r="BL866" s="1">
        <v>46049</v>
      </c>
      <c r="BM866" s="1">
        <v>45685</v>
      </c>
      <c r="BN866" s="1">
        <v>46049</v>
      </c>
      <c r="BO866">
        <v>35</v>
      </c>
      <c r="BP866">
        <v>0</v>
      </c>
      <c r="BQ866">
        <v>7</v>
      </c>
      <c r="BR866">
        <v>7</v>
      </c>
      <c r="BS866">
        <v>7</v>
      </c>
      <c r="BT866">
        <v>7</v>
      </c>
      <c r="BU866">
        <v>7</v>
      </c>
      <c r="BV866">
        <v>0</v>
      </c>
      <c r="BW866" t="str">
        <f>"8:00 AM"</f>
        <v>8:00 AM</v>
      </c>
      <c r="BX866" t="str">
        <f>"4:00 PM"</f>
        <v>4:00 PM</v>
      </c>
      <c r="BY866" t="s">
        <v>133</v>
      </c>
      <c r="BZ866">
        <v>0</v>
      </c>
      <c r="CA866">
        <v>12</v>
      </c>
      <c r="CB866" t="s">
        <v>117</v>
      </c>
      <c r="CD866" t="s">
        <v>162</v>
      </c>
      <c r="CE866" t="s">
        <v>398</v>
      </c>
      <c r="CF866" t="s">
        <v>4123</v>
      </c>
      <c r="CG866" t="s">
        <v>136</v>
      </c>
      <c r="CH866" t="s">
        <v>121</v>
      </c>
      <c r="CI866" s="6">
        <v>96950</v>
      </c>
      <c r="CJ866" s="10">
        <v>9.75</v>
      </c>
      <c r="CK866" s="10">
        <v>9.75</v>
      </c>
      <c r="CL866" s="10">
        <v>14.62</v>
      </c>
      <c r="CM866" s="10">
        <v>14.62</v>
      </c>
      <c r="CN866" t="s">
        <v>137</v>
      </c>
      <c r="CP866" t="s">
        <v>138</v>
      </c>
      <c r="CR866" t="s">
        <v>117</v>
      </c>
      <c r="CS866" t="s">
        <v>139</v>
      </c>
      <c r="CT866" t="s">
        <v>140</v>
      </c>
      <c r="CU866" t="s">
        <v>139</v>
      </c>
      <c r="CV866" t="s">
        <v>140</v>
      </c>
      <c r="CW866" t="s">
        <v>139</v>
      </c>
      <c r="CX866" t="s">
        <v>140</v>
      </c>
      <c r="CY866" t="s">
        <v>4131</v>
      </c>
      <c r="CZ866" s="8">
        <v>16702871116</v>
      </c>
      <c r="DA866" t="s">
        <v>4129</v>
      </c>
      <c r="DB866" t="s">
        <v>140</v>
      </c>
      <c r="DC866" t="s">
        <v>139</v>
      </c>
      <c r="DD866" t="s">
        <v>117</v>
      </c>
    </row>
    <row r="867" spans="1:114" ht="15" customHeight="1" x14ac:dyDescent="0.35">
      <c r="A867" t="s">
        <v>17234</v>
      </c>
      <c r="B867" t="s">
        <v>166</v>
      </c>
      <c r="C867" s="1">
        <v>45600</v>
      </c>
      <c r="D867" s="1">
        <v>45623</v>
      </c>
      <c r="E867" t="s">
        <v>211</v>
      </c>
      <c r="G867" t="s">
        <v>117</v>
      </c>
      <c r="H867" t="s">
        <v>117</v>
      </c>
      <c r="I867" t="s">
        <v>117</v>
      </c>
      <c r="J867" t="s">
        <v>11411</v>
      </c>
      <c r="K867" t="s">
        <v>17235</v>
      </c>
      <c r="L867" t="s">
        <v>11341</v>
      </c>
      <c r="M867" t="s">
        <v>1150</v>
      </c>
      <c r="N867" t="s">
        <v>120</v>
      </c>
      <c r="O867" t="s">
        <v>121</v>
      </c>
      <c r="P867" s="6">
        <v>96950</v>
      </c>
      <c r="Q867" t="s">
        <v>122</v>
      </c>
      <c r="S867" s="8">
        <v>16709893291</v>
      </c>
      <c r="U867" t="s">
        <v>11342</v>
      </c>
      <c r="V867">
        <v>56179</v>
      </c>
      <c r="W867" t="s">
        <v>124</v>
      </c>
      <c r="Y867" t="s">
        <v>11343</v>
      </c>
      <c r="Z867" t="s">
        <v>11344</v>
      </c>
      <c r="AA867" t="s">
        <v>1329</v>
      </c>
      <c r="AB867" t="s">
        <v>2678</v>
      </c>
      <c r="AC867" t="s">
        <v>11345</v>
      </c>
      <c r="AD867" t="s">
        <v>1150</v>
      </c>
      <c r="AE867" t="s">
        <v>120</v>
      </c>
      <c r="AF867" t="s">
        <v>121</v>
      </c>
      <c r="AG867" s="6">
        <v>96950</v>
      </c>
      <c r="AH867" t="s">
        <v>122</v>
      </c>
      <c r="AJ867" s="8">
        <v>16709893291</v>
      </c>
      <c r="AL867" t="s">
        <v>11346</v>
      </c>
      <c r="BE867" t="str">
        <f>"11-1021.00"</f>
        <v>11-1021.00</v>
      </c>
      <c r="BF867" t="s">
        <v>586</v>
      </c>
      <c r="BG867" t="s">
        <v>17236</v>
      </c>
      <c r="BH867" t="s">
        <v>2678</v>
      </c>
      <c r="BI867">
        <v>3</v>
      </c>
      <c r="BK867" s="1">
        <v>45627</v>
      </c>
      <c r="BL867" s="1">
        <v>45991</v>
      </c>
      <c r="BO867">
        <v>40</v>
      </c>
      <c r="BP867">
        <v>0</v>
      </c>
      <c r="BQ867">
        <v>8</v>
      </c>
      <c r="BR867">
        <v>8</v>
      </c>
      <c r="BS867">
        <v>8</v>
      </c>
      <c r="BT867">
        <v>8</v>
      </c>
      <c r="BU867">
        <v>8</v>
      </c>
      <c r="BV867">
        <v>0</v>
      </c>
      <c r="BW867" t="str">
        <f>"8:00 AM"</f>
        <v>8:00 AM</v>
      </c>
      <c r="BX867" t="str">
        <f>"5:00 PM"</f>
        <v>5:00 PM</v>
      </c>
      <c r="BY867" t="s">
        <v>159</v>
      </c>
      <c r="BZ867">
        <v>0</v>
      </c>
      <c r="CA867">
        <v>36</v>
      </c>
      <c r="CB867" t="s">
        <v>139</v>
      </c>
      <c r="CC867">
        <v>35</v>
      </c>
      <c r="CD867" s="2" t="s">
        <v>17237</v>
      </c>
      <c r="CE867" t="s">
        <v>11341</v>
      </c>
      <c r="CF867" t="s">
        <v>1150</v>
      </c>
      <c r="CG867" t="s">
        <v>120</v>
      </c>
      <c r="CH867" t="s">
        <v>121</v>
      </c>
      <c r="CI867" s="6">
        <v>96950</v>
      </c>
      <c r="CJ867" s="10">
        <v>22.09</v>
      </c>
      <c r="CK867" s="10">
        <v>22.1</v>
      </c>
      <c r="CL867" s="10">
        <v>33.14</v>
      </c>
      <c r="CM867" s="10">
        <v>33.15</v>
      </c>
      <c r="CN867" t="s">
        <v>137</v>
      </c>
      <c r="CO867" t="s">
        <v>140</v>
      </c>
      <c r="CP867" t="s">
        <v>138</v>
      </c>
      <c r="CR867" t="s">
        <v>117</v>
      </c>
      <c r="CS867" t="s">
        <v>139</v>
      </c>
      <c r="CT867" t="s">
        <v>139</v>
      </c>
      <c r="CU867" t="s">
        <v>139</v>
      </c>
      <c r="CV867" t="s">
        <v>140</v>
      </c>
      <c r="CW867" t="s">
        <v>139</v>
      </c>
      <c r="CX867" t="s">
        <v>139</v>
      </c>
      <c r="CY867" s="2" t="s">
        <v>11350</v>
      </c>
      <c r="CZ867" s="8">
        <v>16709893291</v>
      </c>
      <c r="DA867" t="s">
        <v>17238</v>
      </c>
      <c r="DB867" t="s">
        <v>140</v>
      </c>
      <c r="DC867" t="s">
        <v>139</v>
      </c>
      <c r="DD867" t="s">
        <v>117</v>
      </c>
    </row>
    <row r="868" spans="1:114" ht="15" customHeight="1" x14ac:dyDescent="0.35">
      <c r="A868" t="s">
        <v>16022</v>
      </c>
      <c r="B868" t="s">
        <v>166</v>
      </c>
      <c r="C868" s="1">
        <v>45600</v>
      </c>
      <c r="D868" s="1">
        <v>45623</v>
      </c>
      <c r="E868" t="s">
        <v>211</v>
      </c>
      <c r="G868" t="s">
        <v>117</v>
      </c>
      <c r="H868" t="s">
        <v>117</v>
      </c>
      <c r="I868" t="s">
        <v>117</v>
      </c>
      <c r="J868" t="s">
        <v>11411</v>
      </c>
      <c r="K868" t="s">
        <v>11412</v>
      </c>
      <c r="L868" t="s">
        <v>11341</v>
      </c>
      <c r="N868" t="s">
        <v>120</v>
      </c>
      <c r="O868" t="s">
        <v>121</v>
      </c>
      <c r="P868" s="6">
        <v>96950</v>
      </c>
      <c r="Q868" t="s">
        <v>122</v>
      </c>
      <c r="S868" s="8">
        <v>16709893291</v>
      </c>
      <c r="U868" t="s">
        <v>11342</v>
      </c>
      <c r="V868">
        <v>56179</v>
      </c>
      <c r="W868" t="s">
        <v>124</v>
      </c>
      <c r="Y868" t="s">
        <v>11343</v>
      </c>
      <c r="Z868" t="s">
        <v>11344</v>
      </c>
      <c r="AA868" t="s">
        <v>1329</v>
      </c>
      <c r="AB868" t="s">
        <v>2678</v>
      </c>
      <c r="AC868" t="s">
        <v>11345</v>
      </c>
      <c r="AE868" t="s">
        <v>120</v>
      </c>
      <c r="AF868" t="s">
        <v>121</v>
      </c>
      <c r="AG868" s="6">
        <v>96950</v>
      </c>
      <c r="AH868" t="s">
        <v>122</v>
      </c>
      <c r="AJ868" s="8">
        <v>16709893291</v>
      </c>
      <c r="AL868" t="s">
        <v>11346</v>
      </c>
      <c r="BE868" t="str">
        <f>"13-2011.00"</f>
        <v>13-2011.00</v>
      </c>
      <c r="BF868" t="s">
        <v>934</v>
      </c>
      <c r="BG868" t="s">
        <v>16023</v>
      </c>
      <c r="BH868" t="s">
        <v>2233</v>
      </c>
      <c r="BI868">
        <v>3</v>
      </c>
      <c r="BK868" s="1">
        <v>45658</v>
      </c>
      <c r="BL868" s="1">
        <v>46022</v>
      </c>
      <c r="BO868">
        <v>40</v>
      </c>
      <c r="BP868">
        <v>0</v>
      </c>
      <c r="BQ868">
        <v>8</v>
      </c>
      <c r="BR868">
        <v>8</v>
      </c>
      <c r="BS868">
        <v>8</v>
      </c>
      <c r="BT868">
        <v>8</v>
      </c>
      <c r="BU868">
        <v>8</v>
      </c>
      <c r="BV868">
        <v>0</v>
      </c>
      <c r="BW868" t="str">
        <f>"8:00 AM"</f>
        <v>8:00 AM</v>
      </c>
      <c r="BX868" t="str">
        <f>"5:00 PM"</f>
        <v>5:00 PM</v>
      </c>
      <c r="BY868" t="s">
        <v>588</v>
      </c>
      <c r="BZ868">
        <v>0</v>
      </c>
      <c r="CA868">
        <v>48</v>
      </c>
      <c r="CB868" t="s">
        <v>139</v>
      </c>
      <c r="CC868">
        <v>5</v>
      </c>
      <c r="CD868" s="2" t="s">
        <v>16024</v>
      </c>
      <c r="CE868" t="s">
        <v>16025</v>
      </c>
      <c r="CG868" t="s">
        <v>120</v>
      </c>
      <c r="CH868" t="s">
        <v>121</v>
      </c>
      <c r="CI868" s="6">
        <v>96950</v>
      </c>
      <c r="CJ868" s="10">
        <v>17.48</v>
      </c>
      <c r="CK868" s="10">
        <v>17.5</v>
      </c>
      <c r="CL868" s="10">
        <v>26.22</v>
      </c>
      <c r="CM868" s="10">
        <v>26.25</v>
      </c>
      <c r="CN868" t="s">
        <v>137</v>
      </c>
      <c r="CO868" t="s">
        <v>140</v>
      </c>
      <c r="CP868" t="s">
        <v>138</v>
      </c>
      <c r="CR868" t="s">
        <v>117</v>
      </c>
      <c r="CS868" t="s">
        <v>139</v>
      </c>
      <c r="CT868" t="s">
        <v>139</v>
      </c>
      <c r="CU868" t="s">
        <v>139</v>
      </c>
      <c r="CV868" t="s">
        <v>140</v>
      </c>
      <c r="CW868" t="s">
        <v>139</v>
      </c>
      <c r="CX868" t="s">
        <v>139</v>
      </c>
      <c r="CY868" s="2" t="s">
        <v>11350</v>
      </c>
      <c r="CZ868" s="8">
        <v>16709893291</v>
      </c>
      <c r="DA868" t="s">
        <v>11346</v>
      </c>
      <c r="DB868" t="s">
        <v>140</v>
      </c>
      <c r="DC868" t="s">
        <v>139</v>
      </c>
      <c r="DD868" t="s">
        <v>117</v>
      </c>
    </row>
    <row r="869" spans="1:114" ht="15" customHeight="1" x14ac:dyDescent="0.35">
      <c r="A869" t="s">
        <v>14764</v>
      </c>
      <c r="B869" t="s">
        <v>278</v>
      </c>
      <c r="C869" s="1">
        <v>45621</v>
      </c>
      <c r="D869" s="1">
        <v>45623</v>
      </c>
      <c r="E869" t="s">
        <v>116</v>
      </c>
      <c r="F869" s="1">
        <v>45929</v>
      </c>
      <c r="G869" t="s">
        <v>117</v>
      </c>
      <c r="H869" t="s">
        <v>117</v>
      </c>
      <c r="I869" t="s">
        <v>117</v>
      </c>
      <c r="J869" t="s">
        <v>6735</v>
      </c>
      <c r="K869" t="s">
        <v>6736</v>
      </c>
      <c r="L869" t="s">
        <v>9983</v>
      </c>
      <c r="M869" t="s">
        <v>6738</v>
      </c>
      <c r="N869" t="s">
        <v>136</v>
      </c>
      <c r="O869" t="s">
        <v>121</v>
      </c>
      <c r="P869" s="6">
        <v>96950</v>
      </c>
      <c r="Q869" t="s">
        <v>122</v>
      </c>
      <c r="R869" t="s">
        <v>140</v>
      </c>
      <c r="S869" s="8">
        <v>16702352360</v>
      </c>
      <c r="U869" t="s">
        <v>6739</v>
      </c>
      <c r="V869">
        <v>23822</v>
      </c>
      <c r="W869" t="s">
        <v>124</v>
      </c>
      <c r="Y869" t="s">
        <v>6740</v>
      </c>
      <c r="Z869" t="s">
        <v>6741</v>
      </c>
      <c r="AA869" t="s">
        <v>6742</v>
      </c>
      <c r="AB869" t="s">
        <v>205</v>
      </c>
      <c r="AC869" t="s">
        <v>9983</v>
      </c>
      <c r="AD869" t="s">
        <v>6738</v>
      </c>
      <c r="AE869" t="s">
        <v>136</v>
      </c>
      <c r="AF869" t="s">
        <v>121</v>
      </c>
      <c r="AG869" s="6">
        <v>96950</v>
      </c>
      <c r="AH869" t="s">
        <v>122</v>
      </c>
      <c r="AJ869" s="8">
        <v>16702352360</v>
      </c>
      <c r="AL869" t="s">
        <v>6743</v>
      </c>
      <c r="BE869" t="str">
        <f>"49-9021.00"</f>
        <v>49-9021.00</v>
      </c>
      <c r="BF869" t="s">
        <v>239</v>
      </c>
      <c r="BG869" t="s">
        <v>13997</v>
      </c>
      <c r="BH869" t="s">
        <v>241</v>
      </c>
      <c r="BI869">
        <v>2</v>
      </c>
      <c r="BK869" s="1">
        <v>45931</v>
      </c>
      <c r="BL869" s="1">
        <v>46295</v>
      </c>
      <c r="BO869">
        <v>40</v>
      </c>
      <c r="BP869">
        <v>0</v>
      </c>
      <c r="BQ869">
        <v>8</v>
      </c>
      <c r="BR869">
        <v>8</v>
      </c>
      <c r="BS869">
        <v>8</v>
      </c>
      <c r="BT869">
        <v>8</v>
      </c>
      <c r="BU869">
        <v>8</v>
      </c>
      <c r="BV869">
        <v>0</v>
      </c>
      <c r="BW869" t="str">
        <f>"8:00 AM"</f>
        <v>8:00 AM</v>
      </c>
      <c r="BX869" t="str">
        <f>"5:00 PM"</f>
        <v>5:00 PM</v>
      </c>
      <c r="BY869" t="s">
        <v>159</v>
      </c>
      <c r="BZ869">
        <v>0</v>
      </c>
      <c r="CA869">
        <v>24</v>
      </c>
      <c r="CB869" t="s">
        <v>117</v>
      </c>
      <c r="CD869" s="2" t="s">
        <v>13998</v>
      </c>
      <c r="CE869" t="s">
        <v>6738</v>
      </c>
      <c r="CG869" t="s">
        <v>136</v>
      </c>
      <c r="CH869" t="s">
        <v>121</v>
      </c>
      <c r="CI869" s="6">
        <v>96950</v>
      </c>
      <c r="CJ869" s="10">
        <v>10.74</v>
      </c>
      <c r="CK869" s="10">
        <v>10.74</v>
      </c>
      <c r="CL869" s="10">
        <v>16.11</v>
      </c>
      <c r="CM869" s="10">
        <v>16.11</v>
      </c>
      <c r="CN869" t="s">
        <v>137</v>
      </c>
      <c r="CP869" t="s">
        <v>138</v>
      </c>
      <c r="CR869" t="s">
        <v>117</v>
      </c>
      <c r="CS869" t="s">
        <v>139</v>
      </c>
      <c r="CT869" t="s">
        <v>139</v>
      </c>
      <c r="CU869" t="s">
        <v>139</v>
      </c>
      <c r="CV869" t="s">
        <v>140</v>
      </c>
      <c r="CW869" t="s">
        <v>139</v>
      </c>
      <c r="CX869" t="s">
        <v>140</v>
      </c>
      <c r="CY869" t="s">
        <v>2601</v>
      </c>
      <c r="CZ869" s="8">
        <v>16702352360</v>
      </c>
      <c r="DA869" t="s">
        <v>6743</v>
      </c>
      <c r="DB869" t="s">
        <v>140</v>
      </c>
      <c r="DC869" t="s">
        <v>139</v>
      </c>
      <c r="DD869" t="s">
        <v>117</v>
      </c>
      <c r="DE869" t="s">
        <v>6740</v>
      </c>
      <c r="DF869" t="s">
        <v>6741</v>
      </c>
      <c r="DG869" t="s">
        <v>1468</v>
      </c>
      <c r="DH869" t="s">
        <v>6739</v>
      </c>
      <c r="DI869" t="s">
        <v>14765</v>
      </c>
      <c r="DJ869" t="s">
        <v>6743</v>
      </c>
    </row>
    <row r="870" spans="1:114" ht="15" customHeight="1" x14ac:dyDescent="0.35">
      <c r="A870" t="s">
        <v>9119</v>
      </c>
      <c r="B870" t="s">
        <v>115</v>
      </c>
      <c r="C870" s="1">
        <v>45592</v>
      </c>
      <c r="D870" s="1">
        <v>45626</v>
      </c>
      <c r="E870" t="s">
        <v>116</v>
      </c>
      <c r="F870" s="1">
        <v>45769</v>
      </c>
      <c r="G870" t="s">
        <v>117</v>
      </c>
      <c r="H870" t="s">
        <v>117</v>
      </c>
      <c r="I870" t="s">
        <v>117</v>
      </c>
      <c r="J870" t="s">
        <v>6607</v>
      </c>
      <c r="L870" t="s">
        <v>6608</v>
      </c>
      <c r="M870" t="s">
        <v>140</v>
      </c>
      <c r="N870" t="s">
        <v>120</v>
      </c>
      <c r="O870" t="s">
        <v>121</v>
      </c>
      <c r="P870" s="6">
        <v>96950</v>
      </c>
      <c r="Q870" t="s">
        <v>122</v>
      </c>
      <c r="R870" t="s">
        <v>140</v>
      </c>
      <c r="S870" s="8">
        <v>16702852137</v>
      </c>
      <c r="U870" t="s">
        <v>6609</v>
      </c>
      <c r="V870">
        <v>541219</v>
      </c>
      <c r="W870" t="s">
        <v>124</v>
      </c>
      <c r="Y870" t="s">
        <v>6610</v>
      </c>
      <c r="Z870" t="s">
        <v>6611</v>
      </c>
      <c r="AA870" t="s">
        <v>6612</v>
      </c>
      <c r="AB870" t="s">
        <v>270</v>
      </c>
      <c r="AC870" t="s">
        <v>6608</v>
      </c>
      <c r="AD870" t="s">
        <v>140</v>
      </c>
      <c r="AE870" t="s">
        <v>120</v>
      </c>
      <c r="AF870" t="s">
        <v>121</v>
      </c>
      <c r="AG870" s="6">
        <v>96950</v>
      </c>
      <c r="AH870" t="s">
        <v>122</v>
      </c>
      <c r="AJ870" s="8">
        <v>16702852137</v>
      </c>
      <c r="AL870" t="s">
        <v>6613</v>
      </c>
      <c r="BE870" t="str">
        <f>"43-3031.00"</f>
        <v>43-3031.00</v>
      </c>
      <c r="BF870" t="s">
        <v>357</v>
      </c>
      <c r="BG870" t="s">
        <v>9120</v>
      </c>
      <c r="BH870" t="s">
        <v>3208</v>
      </c>
      <c r="BI870">
        <v>2</v>
      </c>
      <c r="BK870" s="1">
        <v>45771</v>
      </c>
      <c r="BL870" s="1">
        <v>46135</v>
      </c>
      <c r="BO870">
        <v>35</v>
      </c>
      <c r="BP870">
        <v>0</v>
      </c>
      <c r="BQ870">
        <v>7</v>
      </c>
      <c r="BR870">
        <v>7</v>
      </c>
      <c r="BS870">
        <v>7</v>
      </c>
      <c r="BT870">
        <v>7</v>
      </c>
      <c r="BU870">
        <v>7</v>
      </c>
      <c r="BV870">
        <v>0</v>
      </c>
      <c r="BW870" t="str">
        <f>"9:00 AM"</f>
        <v>9:00 AM</v>
      </c>
      <c r="BX870" t="str">
        <f>"5:00 PM"</f>
        <v>5:00 PM</v>
      </c>
      <c r="BY870" t="s">
        <v>159</v>
      </c>
      <c r="BZ870">
        <v>0</v>
      </c>
      <c r="CA870">
        <v>12</v>
      </c>
      <c r="CB870" t="s">
        <v>117</v>
      </c>
      <c r="CD870" t="s">
        <v>194</v>
      </c>
      <c r="CE870" t="s">
        <v>1460</v>
      </c>
      <c r="CF870" t="s">
        <v>4429</v>
      </c>
      <c r="CG870" t="s">
        <v>120</v>
      </c>
      <c r="CH870" t="s">
        <v>121</v>
      </c>
      <c r="CI870" s="6">
        <v>96950</v>
      </c>
      <c r="CJ870" s="10">
        <v>12.28</v>
      </c>
      <c r="CK870" s="10">
        <v>12.28</v>
      </c>
      <c r="CL870" s="10">
        <v>18.420000000000002</v>
      </c>
      <c r="CM870" s="10">
        <v>18.420000000000002</v>
      </c>
      <c r="CN870" t="s">
        <v>137</v>
      </c>
      <c r="CO870" t="s">
        <v>140</v>
      </c>
      <c r="CP870" t="s">
        <v>138</v>
      </c>
      <c r="CR870" t="s">
        <v>117</v>
      </c>
      <c r="CS870" t="s">
        <v>139</v>
      </c>
      <c r="CT870" t="s">
        <v>140</v>
      </c>
      <c r="CU870" t="s">
        <v>139</v>
      </c>
      <c r="CV870" t="s">
        <v>140</v>
      </c>
      <c r="CW870" t="s">
        <v>139</v>
      </c>
      <c r="CX870" t="s">
        <v>140</v>
      </c>
      <c r="CY870" t="s">
        <v>6616</v>
      </c>
      <c r="CZ870" s="8">
        <v>16702852137</v>
      </c>
      <c r="DA870" t="s">
        <v>6613</v>
      </c>
      <c r="DB870" t="s">
        <v>140</v>
      </c>
      <c r="DC870" t="s">
        <v>139</v>
      </c>
      <c r="DD870" t="s">
        <v>117</v>
      </c>
    </row>
    <row r="871" spans="1:114" ht="15" customHeight="1" x14ac:dyDescent="0.35">
      <c r="A871" t="s">
        <v>16944</v>
      </c>
      <c r="B871" t="s">
        <v>115</v>
      </c>
      <c r="C871" s="1">
        <v>45592</v>
      </c>
      <c r="D871" s="1">
        <v>45626</v>
      </c>
      <c r="E871" t="s">
        <v>116</v>
      </c>
      <c r="F871" s="1">
        <v>45769</v>
      </c>
      <c r="G871" t="s">
        <v>117</v>
      </c>
      <c r="H871" t="s">
        <v>117</v>
      </c>
      <c r="I871" t="s">
        <v>117</v>
      </c>
      <c r="J871" t="s">
        <v>6607</v>
      </c>
      <c r="L871" t="s">
        <v>6608</v>
      </c>
      <c r="M871" t="s">
        <v>140</v>
      </c>
      <c r="N871" t="s">
        <v>120</v>
      </c>
      <c r="O871" t="s">
        <v>121</v>
      </c>
      <c r="P871" s="6">
        <v>96950</v>
      </c>
      <c r="Q871" t="s">
        <v>122</v>
      </c>
      <c r="R871" t="s">
        <v>140</v>
      </c>
      <c r="S871" s="8">
        <v>16702852137</v>
      </c>
      <c r="U871" t="s">
        <v>6609</v>
      </c>
      <c r="V871">
        <v>561320</v>
      </c>
      <c r="W871" t="s">
        <v>150</v>
      </c>
      <c r="X871" t="s">
        <v>139</v>
      </c>
      <c r="Y871" t="s">
        <v>6610</v>
      </c>
      <c r="Z871" t="s">
        <v>6611</v>
      </c>
      <c r="AA871" t="s">
        <v>6612</v>
      </c>
      <c r="AB871" t="s">
        <v>270</v>
      </c>
      <c r="AC871" t="s">
        <v>6608</v>
      </c>
      <c r="AD871" t="s">
        <v>140</v>
      </c>
      <c r="AE871" t="s">
        <v>120</v>
      </c>
      <c r="AF871" t="s">
        <v>121</v>
      </c>
      <c r="AG871" s="6">
        <v>96950</v>
      </c>
      <c r="AH871" t="s">
        <v>122</v>
      </c>
      <c r="AJ871" s="8">
        <v>16702852137</v>
      </c>
      <c r="AL871" t="s">
        <v>6613</v>
      </c>
      <c r="BE871" t="str">
        <f>"49-9071.00"</f>
        <v>49-9071.00</v>
      </c>
      <c r="BF871" t="s">
        <v>156</v>
      </c>
      <c r="BG871" t="s">
        <v>9287</v>
      </c>
      <c r="BH871" t="s">
        <v>2639</v>
      </c>
      <c r="BI871">
        <v>2</v>
      </c>
      <c r="BK871" s="1">
        <v>45771</v>
      </c>
      <c r="BL871" s="1">
        <v>46135</v>
      </c>
      <c r="BO871">
        <v>35</v>
      </c>
      <c r="BP871">
        <v>0</v>
      </c>
      <c r="BQ871">
        <v>7</v>
      </c>
      <c r="BR871">
        <v>7</v>
      </c>
      <c r="BS871">
        <v>7</v>
      </c>
      <c r="BT871">
        <v>7</v>
      </c>
      <c r="BU871">
        <v>7</v>
      </c>
      <c r="BV871">
        <v>0</v>
      </c>
      <c r="BW871" t="str">
        <f>"9:00 AM"</f>
        <v>9:00 AM</v>
      </c>
      <c r="BX871" t="str">
        <f>"5:00 PM"</f>
        <v>5:00 PM</v>
      </c>
      <c r="BY871" t="s">
        <v>159</v>
      </c>
      <c r="BZ871">
        <v>0</v>
      </c>
      <c r="CA871">
        <v>12</v>
      </c>
      <c r="CB871" t="s">
        <v>117</v>
      </c>
      <c r="CD871" t="s">
        <v>194</v>
      </c>
      <c r="CE871" t="s">
        <v>1460</v>
      </c>
      <c r="CF871" t="s">
        <v>4429</v>
      </c>
      <c r="CG871" t="s">
        <v>120</v>
      </c>
      <c r="CH871" t="s">
        <v>121</v>
      </c>
      <c r="CI871" s="6">
        <v>96950</v>
      </c>
      <c r="CJ871" s="10">
        <v>9.75</v>
      </c>
      <c r="CK871" s="10">
        <v>9.75</v>
      </c>
      <c r="CL871" s="10">
        <v>14.63</v>
      </c>
      <c r="CM871" s="10">
        <v>14.63</v>
      </c>
      <c r="CN871" t="s">
        <v>137</v>
      </c>
      <c r="CO871" t="s">
        <v>140</v>
      </c>
      <c r="CP871" t="s">
        <v>138</v>
      </c>
      <c r="CR871" t="s">
        <v>117</v>
      </c>
      <c r="CS871" t="s">
        <v>139</v>
      </c>
      <c r="CT871" t="s">
        <v>140</v>
      </c>
      <c r="CU871" t="s">
        <v>139</v>
      </c>
      <c r="CV871" t="s">
        <v>140</v>
      </c>
      <c r="CW871" t="s">
        <v>139</v>
      </c>
      <c r="CX871" t="s">
        <v>140</v>
      </c>
      <c r="CY871" t="s">
        <v>6616</v>
      </c>
      <c r="CZ871" s="8">
        <v>16702852137</v>
      </c>
      <c r="DA871" t="s">
        <v>6613</v>
      </c>
      <c r="DB871" t="s">
        <v>140</v>
      </c>
      <c r="DC871" t="s">
        <v>139</v>
      </c>
      <c r="DD871" t="s">
        <v>139</v>
      </c>
    </row>
    <row r="872" spans="1:114" ht="15" customHeight="1" x14ac:dyDescent="0.35">
      <c r="A872" t="s">
        <v>6948</v>
      </c>
      <c r="B872" t="s">
        <v>115</v>
      </c>
      <c r="C872" s="1">
        <v>45594</v>
      </c>
      <c r="D872" s="1">
        <v>45626</v>
      </c>
      <c r="E872" t="s">
        <v>116</v>
      </c>
      <c r="F872" s="1">
        <v>45769</v>
      </c>
      <c r="G872" t="s">
        <v>117</v>
      </c>
      <c r="H872" t="s">
        <v>117</v>
      </c>
      <c r="I872" t="s">
        <v>117</v>
      </c>
      <c r="J872" t="s">
        <v>6607</v>
      </c>
      <c r="L872" t="s">
        <v>6608</v>
      </c>
      <c r="M872" t="s">
        <v>140</v>
      </c>
      <c r="N872" t="s">
        <v>120</v>
      </c>
      <c r="O872" t="s">
        <v>121</v>
      </c>
      <c r="P872" s="6">
        <v>96950</v>
      </c>
      <c r="Q872" t="s">
        <v>122</v>
      </c>
      <c r="R872" t="s">
        <v>140</v>
      </c>
      <c r="S872" s="8">
        <v>16702852137</v>
      </c>
      <c r="U872" t="s">
        <v>6609</v>
      </c>
      <c r="V872">
        <v>561320</v>
      </c>
      <c r="W872" t="s">
        <v>150</v>
      </c>
      <c r="X872" t="s">
        <v>139</v>
      </c>
      <c r="Y872" t="s">
        <v>6610</v>
      </c>
      <c r="Z872" t="s">
        <v>6611</v>
      </c>
      <c r="AA872" t="s">
        <v>6612</v>
      </c>
      <c r="AB872" t="s">
        <v>270</v>
      </c>
      <c r="AC872" t="s">
        <v>6608</v>
      </c>
      <c r="AD872" t="s">
        <v>140</v>
      </c>
      <c r="AE872" t="s">
        <v>120</v>
      </c>
      <c r="AF872" t="s">
        <v>121</v>
      </c>
      <c r="AG872" s="6">
        <v>96950</v>
      </c>
      <c r="AH872" t="s">
        <v>122</v>
      </c>
      <c r="AJ872" s="8">
        <v>16702852137</v>
      </c>
      <c r="AL872" t="s">
        <v>6613</v>
      </c>
      <c r="BE872" t="str">
        <f>"41-2031.00"</f>
        <v>41-2031.00</v>
      </c>
      <c r="BF872" t="s">
        <v>1189</v>
      </c>
      <c r="BG872" t="s">
        <v>6614</v>
      </c>
      <c r="BH872" t="s">
        <v>6615</v>
      </c>
      <c r="BI872">
        <v>4</v>
      </c>
      <c r="BK872" s="1">
        <v>45771</v>
      </c>
      <c r="BL872" s="1">
        <v>46135</v>
      </c>
      <c r="BO872">
        <v>35</v>
      </c>
      <c r="BP872">
        <v>0</v>
      </c>
      <c r="BQ872">
        <v>6</v>
      </c>
      <c r="BR872">
        <v>6</v>
      </c>
      <c r="BS872">
        <v>6</v>
      </c>
      <c r="BT872">
        <v>6</v>
      </c>
      <c r="BU872">
        <v>6</v>
      </c>
      <c r="BV872">
        <v>5</v>
      </c>
      <c r="BW872" t="str">
        <f>"10:00 AM"</f>
        <v>10:00 AM</v>
      </c>
      <c r="BX872" t="str">
        <f>"5:00 PM"</f>
        <v>5:00 PM</v>
      </c>
      <c r="BY872" t="s">
        <v>133</v>
      </c>
      <c r="BZ872">
        <v>0</v>
      </c>
      <c r="CA872">
        <v>12</v>
      </c>
      <c r="CB872" t="s">
        <v>117</v>
      </c>
      <c r="CD872" t="s">
        <v>194</v>
      </c>
      <c r="CE872" t="s">
        <v>1460</v>
      </c>
      <c r="CF872" t="s">
        <v>4429</v>
      </c>
      <c r="CG872" t="s">
        <v>120</v>
      </c>
      <c r="CH872" t="s">
        <v>121</v>
      </c>
      <c r="CI872" s="6">
        <v>96950</v>
      </c>
      <c r="CJ872" s="10">
        <v>9.9</v>
      </c>
      <c r="CK872" s="10">
        <v>9.9</v>
      </c>
      <c r="CL872" s="10">
        <v>14.85</v>
      </c>
      <c r="CM872" s="10">
        <v>14.85</v>
      </c>
      <c r="CN872" t="s">
        <v>137</v>
      </c>
      <c r="CO872" t="s">
        <v>140</v>
      </c>
      <c r="CP872" t="s">
        <v>138</v>
      </c>
      <c r="CR872" t="s">
        <v>117</v>
      </c>
      <c r="CS872" t="s">
        <v>139</v>
      </c>
      <c r="CT872" t="s">
        <v>140</v>
      </c>
      <c r="CU872" t="s">
        <v>139</v>
      </c>
      <c r="CV872" t="s">
        <v>140</v>
      </c>
      <c r="CW872" t="s">
        <v>139</v>
      </c>
      <c r="CX872" t="s">
        <v>140</v>
      </c>
      <c r="CY872" t="s">
        <v>6616</v>
      </c>
      <c r="CZ872" s="8">
        <v>16702852137</v>
      </c>
      <c r="DA872" t="s">
        <v>6613</v>
      </c>
      <c r="DB872" t="s">
        <v>140</v>
      </c>
      <c r="DC872" t="s">
        <v>139</v>
      </c>
      <c r="DD872" t="s">
        <v>139</v>
      </c>
    </row>
    <row r="873" spans="1:114" ht="15" customHeight="1" x14ac:dyDescent="0.35">
      <c r="A873" t="s">
        <v>14484</v>
      </c>
      <c r="B873" t="s">
        <v>115</v>
      </c>
      <c r="C873" s="1">
        <v>45600</v>
      </c>
      <c r="D873" s="1">
        <v>45627</v>
      </c>
      <c r="E873" t="s">
        <v>211</v>
      </c>
      <c r="G873" t="s">
        <v>117</v>
      </c>
      <c r="H873" t="s">
        <v>117</v>
      </c>
      <c r="I873" t="s">
        <v>117</v>
      </c>
      <c r="J873" t="s">
        <v>14485</v>
      </c>
      <c r="K873" t="s">
        <v>14486</v>
      </c>
      <c r="L873" t="s">
        <v>14487</v>
      </c>
      <c r="M873" t="s">
        <v>982</v>
      </c>
      <c r="N873" t="s">
        <v>120</v>
      </c>
      <c r="O873" t="s">
        <v>121</v>
      </c>
      <c r="P873" s="6">
        <v>96950</v>
      </c>
      <c r="Q873" t="s">
        <v>122</v>
      </c>
      <c r="R873" t="s">
        <v>652</v>
      </c>
      <c r="S873" s="8">
        <v>16702876520</v>
      </c>
      <c r="U873" t="s">
        <v>14488</v>
      </c>
      <c r="V873">
        <v>485310</v>
      </c>
      <c r="W873" t="s">
        <v>124</v>
      </c>
      <c r="Y873" t="s">
        <v>14489</v>
      </c>
      <c r="Z873" t="s">
        <v>14490</v>
      </c>
      <c r="AA873" t="s">
        <v>14489</v>
      </c>
      <c r="AB873" t="s">
        <v>270</v>
      </c>
      <c r="AC873" t="s">
        <v>14487</v>
      </c>
      <c r="AD873" t="s">
        <v>982</v>
      </c>
      <c r="AE873" t="s">
        <v>120</v>
      </c>
      <c r="AF873" t="s">
        <v>121</v>
      </c>
      <c r="AG873" s="6">
        <v>96950</v>
      </c>
      <c r="AH873" t="s">
        <v>122</v>
      </c>
      <c r="AI873" t="s">
        <v>652</v>
      </c>
      <c r="AJ873" s="8">
        <v>16702876520</v>
      </c>
      <c r="AL873" t="s">
        <v>14491</v>
      </c>
      <c r="BE873" t="str">
        <f>"53-3053.00"</f>
        <v>53-3053.00</v>
      </c>
      <c r="BF873" t="s">
        <v>14492</v>
      </c>
      <c r="BG873" t="s">
        <v>14493</v>
      </c>
      <c r="BH873" t="s">
        <v>14494</v>
      </c>
      <c r="BI873">
        <v>2</v>
      </c>
      <c r="BK873" s="1">
        <v>45600</v>
      </c>
      <c r="BL873" s="1">
        <v>45930</v>
      </c>
      <c r="BO873">
        <v>35</v>
      </c>
      <c r="BP873">
        <v>0</v>
      </c>
      <c r="BQ873">
        <v>7</v>
      </c>
      <c r="BR873">
        <v>7</v>
      </c>
      <c r="BS873">
        <v>7</v>
      </c>
      <c r="BT873">
        <v>7</v>
      </c>
      <c r="BU873">
        <v>7</v>
      </c>
      <c r="BV873">
        <v>0</v>
      </c>
      <c r="BW873" t="str">
        <f>"8:00 AM"</f>
        <v>8:00 AM</v>
      </c>
      <c r="BX873" t="str">
        <f>"4:00 PM"</f>
        <v>4:00 PM</v>
      </c>
      <c r="BY873" t="s">
        <v>133</v>
      </c>
      <c r="BZ873">
        <v>0</v>
      </c>
      <c r="CA873">
        <v>6</v>
      </c>
      <c r="CB873" t="s">
        <v>117</v>
      </c>
      <c r="CD873" t="s">
        <v>14495</v>
      </c>
      <c r="CE873" t="s">
        <v>14496</v>
      </c>
      <c r="CF873" t="s">
        <v>982</v>
      </c>
      <c r="CG873" t="s">
        <v>120</v>
      </c>
      <c r="CH873" t="s">
        <v>121</v>
      </c>
      <c r="CI873" s="6">
        <v>96950</v>
      </c>
      <c r="CJ873" s="10">
        <v>9.41</v>
      </c>
      <c r="CK873" s="10">
        <v>10</v>
      </c>
      <c r="CL873" s="10">
        <v>14.11</v>
      </c>
      <c r="CM873" s="10">
        <v>15</v>
      </c>
      <c r="CN873" t="s">
        <v>137</v>
      </c>
      <c r="CO873" t="s">
        <v>140</v>
      </c>
      <c r="CP873" t="s">
        <v>138</v>
      </c>
      <c r="CR873" t="s">
        <v>117</v>
      </c>
      <c r="CS873" t="s">
        <v>139</v>
      </c>
      <c r="CT873" t="s">
        <v>139</v>
      </c>
      <c r="CU873" t="s">
        <v>139</v>
      </c>
      <c r="CV873" t="s">
        <v>140</v>
      </c>
      <c r="CW873" t="s">
        <v>139</v>
      </c>
      <c r="CX873" t="s">
        <v>140</v>
      </c>
      <c r="CY873" t="s">
        <v>664</v>
      </c>
      <c r="CZ873" s="8">
        <v>16702876520</v>
      </c>
      <c r="DA873" t="s">
        <v>14491</v>
      </c>
      <c r="DB873" t="s">
        <v>140</v>
      </c>
      <c r="DC873" t="s">
        <v>139</v>
      </c>
      <c r="DD873" t="s">
        <v>117</v>
      </c>
    </row>
    <row r="874" spans="1:114" ht="15" customHeight="1" x14ac:dyDescent="0.35">
      <c r="A874" t="s">
        <v>14787</v>
      </c>
      <c r="B874" t="s">
        <v>166</v>
      </c>
      <c r="C874" s="1">
        <v>45540</v>
      </c>
      <c r="D874" s="1">
        <v>45628</v>
      </c>
      <c r="E874" t="s">
        <v>116</v>
      </c>
      <c r="F874" s="1">
        <v>45635</v>
      </c>
      <c r="G874" t="s">
        <v>117</v>
      </c>
      <c r="H874" t="s">
        <v>117</v>
      </c>
      <c r="I874" t="s">
        <v>117</v>
      </c>
      <c r="J874" t="s">
        <v>11027</v>
      </c>
      <c r="L874" t="s">
        <v>5539</v>
      </c>
      <c r="N874" t="s">
        <v>136</v>
      </c>
      <c r="O874" t="s">
        <v>121</v>
      </c>
      <c r="P874" s="6">
        <v>96950</v>
      </c>
      <c r="Q874" t="s">
        <v>122</v>
      </c>
      <c r="S874" s="8">
        <v>16702358938</v>
      </c>
      <c r="U874" t="s">
        <v>11029</v>
      </c>
      <c r="V874">
        <v>441330</v>
      </c>
      <c r="W874" t="s">
        <v>124</v>
      </c>
      <c r="Y874" t="s">
        <v>11030</v>
      </c>
      <c r="Z874" t="s">
        <v>11031</v>
      </c>
      <c r="AB874" t="s">
        <v>1656</v>
      </c>
      <c r="AC874" t="s">
        <v>5539</v>
      </c>
      <c r="AE874" t="s">
        <v>136</v>
      </c>
      <c r="AF874" t="s">
        <v>121</v>
      </c>
      <c r="AG874" s="6">
        <v>96950</v>
      </c>
      <c r="AH874" t="s">
        <v>122</v>
      </c>
      <c r="AJ874" s="8">
        <v>16702875665</v>
      </c>
      <c r="AL874" t="s">
        <v>11032</v>
      </c>
      <c r="BE874" t="str">
        <f>"49-3022.00"</f>
        <v>49-3022.00</v>
      </c>
      <c r="BF874" t="s">
        <v>10639</v>
      </c>
      <c r="BG874" t="s">
        <v>13285</v>
      </c>
      <c r="BH874" t="s">
        <v>11960</v>
      </c>
      <c r="BI874">
        <v>1</v>
      </c>
      <c r="BK874" s="1">
        <v>45627</v>
      </c>
      <c r="BL874" s="1">
        <v>45991</v>
      </c>
      <c r="BO874">
        <v>35</v>
      </c>
      <c r="BP874">
        <v>0</v>
      </c>
      <c r="BQ874">
        <v>7</v>
      </c>
      <c r="BR874">
        <v>7</v>
      </c>
      <c r="BS874">
        <v>7</v>
      </c>
      <c r="BT874">
        <v>7</v>
      </c>
      <c r="BU874">
        <v>7</v>
      </c>
      <c r="BV874">
        <v>0</v>
      </c>
      <c r="BW874" t="str">
        <f>"9:00 AM"</f>
        <v>9:00 AM</v>
      </c>
      <c r="BX874" t="str">
        <f>"5:00 PM"</f>
        <v>5:00 PM</v>
      </c>
      <c r="BY874" t="s">
        <v>159</v>
      </c>
      <c r="BZ874">
        <v>0</v>
      </c>
      <c r="CA874">
        <v>12</v>
      </c>
      <c r="CB874" t="s">
        <v>117</v>
      </c>
      <c r="CD874" t="s">
        <v>13286</v>
      </c>
      <c r="CE874" t="s">
        <v>11028</v>
      </c>
      <c r="CG874" t="s">
        <v>136</v>
      </c>
      <c r="CH874" t="s">
        <v>121</v>
      </c>
      <c r="CI874" s="6">
        <v>96950</v>
      </c>
      <c r="CJ874" s="10">
        <v>11.18</v>
      </c>
      <c r="CK874" s="10">
        <v>11.5</v>
      </c>
      <c r="CL874" s="10">
        <v>16.77</v>
      </c>
      <c r="CM874" s="10">
        <v>17.25</v>
      </c>
      <c r="CN874" t="s">
        <v>137</v>
      </c>
      <c r="CP874" t="s">
        <v>138</v>
      </c>
      <c r="CR874" t="s">
        <v>117</v>
      </c>
      <c r="CS874" t="s">
        <v>139</v>
      </c>
      <c r="CT874" t="s">
        <v>140</v>
      </c>
      <c r="CU874" t="s">
        <v>139</v>
      </c>
      <c r="CV874" t="s">
        <v>140</v>
      </c>
      <c r="CW874" t="s">
        <v>139</v>
      </c>
      <c r="CX874" t="s">
        <v>140</v>
      </c>
      <c r="CY874" t="s">
        <v>5547</v>
      </c>
      <c r="CZ874" s="8">
        <v>16702358938</v>
      </c>
      <c r="DA874" t="s">
        <v>11032</v>
      </c>
      <c r="DB874" t="s">
        <v>514</v>
      </c>
      <c r="DC874" t="s">
        <v>139</v>
      </c>
      <c r="DD874" t="s">
        <v>117</v>
      </c>
    </row>
    <row r="875" spans="1:114" ht="15" customHeight="1" x14ac:dyDescent="0.35">
      <c r="A875" t="s">
        <v>7196</v>
      </c>
      <c r="B875" t="s">
        <v>166</v>
      </c>
      <c r="C875" s="1">
        <v>45550</v>
      </c>
      <c r="D875" s="1">
        <v>45628</v>
      </c>
      <c r="E875" t="s">
        <v>116</v>
      </c>
      <c r="F875" s="1">
        <v>45564</v>
      </c>
      <c r="G875" t="s">
        <v>139</v>
      </c>
      <c r="H875" t="s">
        <v>117</v>
      </c>
      <c r="I875" t="s">
        <v>117</v>
      </c>
      <c r="J875" t="s">
        <v>7197</v>
      </c>
      <c r="L875" t="s">
        <v>7198</v>
      </c>
      <c r="N875" t="s">
        <v>120</v>
      </c>
      <c r="O875" t="s">
        <v>121</v>
      </c>
      <c r="P875" s="6">
        <v>96950</v>
      </c>
      <c r="Q875" t="s">
        <v>122</v>
      </c>
      <c r="S875" s="8">
        <v>16707880047</v>
      </c>
      <c r="U875" t="s">
        <v>7199</v>
      </c>
      <c r="V875">
        <v>71132</v>
      </c>
      <c r="W875" t="s">
        <v>124</v>
      </c>
      <c r="Y875" t="s">
        <v>4853</v>
      </c>
      <c r="Z875" t="s">
        <v>7200</v>
      </c>
      <c r="AA875" t="s">
        <v>7201</v>
      </c>
      <c r="AB875" t="s">
        <v>7202</v>
      </c>
      <c r="AC875" t="s">
        <v>7203</v>
      </c>
      <c r="AE875" t="s">
        <v>120</v>
      </c>
      <c r="AF875" t="s">
        <v>121</v>
      </c>
      <c r="AG875" s="6">
        <v>96950</v>
      </c>
      <c r="AH875" t="s">
        <v>122</v>
      </c>
      <c r="AJ875" s="8">
        <v>16707880047</v>
      </c>
      <c r="AL875" t="s">
        <v>7204</v>
      </c>
      <c r="BE875" t="str">
        <f>"27-1027.00"</f>
        <v>27-1027.00</v>
      </c>
      <c r="BF875" t="s">
        <v>7205</v>
      </c>
      <c r="BG875" t="s">
        <v>7206</v>
      </c>
      <c r="BH875" t="s">
        <v>7207</v>
      </c>
      <c r="BI875">
        <v>2</v>
      </c>
      <c r="BK875" s="1">
        <v>45566</v>
      </c>
      <c r="BL875" s="1">
        <v>45930</v>
      </c>
      <c r="BO875">
        <v>40</v>
      </c>
      <c r="BP875">
        <v>0</v>
      </c>
      <c r="BQ875">
        <v>8</v>
      </c>
      <c r="BR875">
        <v>8</v>
      </c>
      <c r="BS875">
        <v>8</v>
      </c>
      <c r="BT875">
        <v>8</v>
      </c>
      <c r="BU875">
        <v>8</v>
      </c>
      <c r="BV875">
        <v>0</v>
      </c>
      <c r="BW875" t="str">
        <f>"7:00 AM"</f>
        <v>7:00 AM</v>
      </c>
      <c r="BX875" t="str">
        <f>"4:00 PM"</f>
        <v>4:00 PM</v>
      </c>
      <c r="BY875" t="s">
        <v>159</v>
      </c>
      <c r="BZ875">
        <v>0</v>
      </c>
      <c r="CA875">
        <v>6</v>
      </c>
      <c r="CB875" t="s">
        <v>117</v>
      </c>
      <c r="CD875" t="s">
        <v>7208</v>
      </c>
      <c r="CE875" t="s">
        <v>956</v>
      </c>
      <c r="CG875" t="s">
        <v>120</v>
      </c>
      <c r="CH875" t="s">
        <v>121</v>
      </c>
      <c r="CI875" s="6">
        <v>96950</v>
      </c>
      <c r="CJ875" s="10">
        <v>20.67</v>
      </c>
      <c r="CK875" s="10">
        <v>20.67</v>
      </c>
      <c r="CL875" s="10">
        <v>0</v>
      </c>
      <c r="CM875" s="10">
        <v>0</v>
      </c>
      <c r="CN875" t="s">
        <v>137</v>
      </c>
      <c r="CO875" t="s">
        <v>7209</v>
      </c>
      <c r="CP875" t="s">
        <v>138</v>
      </c>
      <c r="CR875" t="s">
        <v>117</v>
      </c>
      <c r="CS875" t="s">
        <v>139</v>
      </c>
      <c r="CT875" t="s">
        <v>140</v>
      </c>
      <c r="CU875" t="s">
        <v>140</v>
      </c>
      <c r="CV875" t="s">
        <v>140</v>
      </c>
      <c r="CW875" t="s">
        <v>139</v>
      </c>
      <c r="CX875" t="s">
        <v>140</v>
      </c>
      <c r="CY875" t="s">
        <v>7210</v>
      </c>
      <c r="CZ875" s="8">
        <v>16707880047</v>
      </c>
      <c r="DA875" t="s">
        <v>7204</v>
      </c>
      <c r="DB875" t="s">
        <v>164</v>
      </c>
      <c r="DC875" t="s">
        <v>139</v>
      </c>
      <c r="DD875" t="s">
        <v>117</v>
      </c>
      <c r="DE875" t="s">
        <v>4853</v>
      </c>
      <c r="DF875" t="s">
        <v>7200</v>
      </c>
      <c r="DG875" t="s">
        <v>1914</v>
      </c>
      <c r="DH875" t="s">
        <v>7199</v>
      </c>
      <c r="DI875" t="s">
        <v>7197</v>
      </c>
      <c r="DJ875" t="s">
        <v>7204</v>
      </c>
    </row>
    <row r="876" spans="1:114" ht="15" customHeight="1" x14ac:dyDescent="0.35">
      <c r="A876" t="s">
        <v>9498</v>
      </c>
      <c r="B876" t="s">
        <v>166</v>
      </c>
      <c r="C876" s="1">
        <v>45553</v>
      </c>
      <c r="D876" s="1">
        <v>45628</v>
      </c>
      <c r="E876" t="s">
        <v>211</v>
      </c>
      <c r="G876" t="s">
        <v>117</v>
      </c>
      <c r="H876" t="s">
        <v>117</v>
      </c>
      <c r="I876" t="s">
        <v>117</v>
      </c>
      <c r="J876" t="s">
        <v>4000</v>
      </c>
      <c r="K876" t="s">
        <v>4001</v>
      </c>
      <c r="L876" t="s">
        <v>9499</v>
      </c>
      <c r="M876" t="s">
        <v>4307</v>
      </c>
      <c r="N876" t="s">
        <v>120</v>
      </c>
      <c r="O876" t="s">
        <v>121</v>
      </c>
      <c r="P876" s="6">
        <v>96950</v>
      </c>
      <c r="Q876" t="s">
        <v>122</v>
      </c>
      <c r="R876" t="s">
        <v>140</v>
      </c>
      <c r="S876" s="8">
        <v>16702355009</v>
      </c>
      <c r="U876" t="s">
        <v>4004</v>
      </c>
      <c r="V876">
        <v>561320</v>
      </c>
      <c r="W876" t="s">
        <v>150</v>
      </c>
      <c r="X876" t="s">
        <v>139</v>
      </c>
      <c r="Y876" t="s">
        <v>972</v>
      </c>
      <c r="Z876" t="s">
        <v>3716</v>
      </c>
      <c r="AA876" t="s">
        <v>974</v>
      </c>
      <c r="AB876" t="s">
        <v>420</v>
      </c>
      <c r="AC876" t="s">
        <v>9500</v>
      </c>
      <c r="AD876" t="s">
        <v>4003</v>
      </c>
      <c r="AE876" t="s">
        <v>120</v>
      </c>
      <c r="AF876" t="s">
        <v>121</v>
      </c>
      <c r="AG876" s="6">
        <v>96950</v>
      </c>
      <c r="AH876" t="s">
        <v>122</v>
      </c>
      <c r="AJ876" s="8">
        <v>16702355009</v>
      </c>
      <c r="AL876" t="s">
        <v>4005</v>
      </c>
      <c r="BE876" t="str">
        <f>"35-3031.00"</f>
        <v>35-3031.00</v>
      </c>
      <c r="BF876" t="s">
        <v>788</v>
      </c>
      <c r="BG876" t="s">
        <v>9501</v>
      </c>
      <c r="BH876" t="s">
        <v>1458</v>
      </c>
      <c r="BI876">
        <v>10</v>
      </c>
      <c r="BK876" s="1">
        <v>45566</v>
      </c>
      <c r="BL876" s="1">
        <v>45930</v>
      </c>
      <c r="BO876">
        <v>35</v>
      </c>
      <c r="BP876">
        <v>0</v>
      </c>
      <c r="BQ876">
        <v>7</v>
      </c>
      <c r="BR876">
        <v>7</v>
      </c>
      <c r="BS876">
        <v>7</v>
      </c>
      <c r="BT876">
        <v>7</v>
      </c>
      <c r="BU876">
        <v>7</v>
      </c>
      <c r="BV876">
        <v>0</v>
      </c>
      <c r="BW876" t="str">
        <f>"7:00 AM"</f>
        <v>7:00 AM</v>
      </c>
      <c r="BX876" t="str">
        <f>"3:00 PM"</f>
        <v>3:00 PM</v>
      </c>
      <c r="BY876" t="s">
        <v>133</v>
      </c>
      <c r="BZ876">
        <v>1</v>
      </c>
      <c r="CA876">
        <v>3</v>
      </c>
      <c r="CB876" t="s">
        <v>117</v>
      </c>
      <c r="CD876" t="s">
        <v>9502</v>
      </c>
      <c r="CE876" t="s">
        <v>9500</v>
      </c>
      <c r="CF876" t="s">
        <v>9503</v>
      </c>
      <c r="CG876" t="s">
        <v>120</v>
      </c>
      <c r="CH876" t="s">
        <v>121</v>
      </c>
      <c r="CI876" s="6">
        <v>96950</v>
      </c>
      <c r="CJ876" s="10">
        <v>8.0399999999999991</v>
      </c>
      <c r="CK876" s="10">
        <v>8.0399999999999991</v>
      </c>
      <c r="CL876" s="10">
        <v>12.06</v>
      </c>
      <c r="CM876" s="10">
        <v>12.06</v>
      </c>
      <c r="CN876" t="s">
        <v>137</v>
      </c>
      <c r="CO876" t="s">
        <v>9504</v>
      </c>
      <c r="CP876" t="s">
        <v>138</v>
      </c>
      <c r="CR876" t="s">
        <v>117</v>
      </c>
      <c r="CS876" t="s">
        <v>139</v>
      </c>
      <c r="CT876" t="s">
        <v>140</v>
      </c>
      <c r="CU876" t="s">
        <v>139</v>
      </c>
      <c r="CV876" t="s">
        <v>140</v>
      </c>
      <c r="CW876" t="s">
        <v>139</v>
      </c>
      <c r="CX876" t="s">
        <v>140</v>
      </c>
      <c r="CY876" t="s">
        <v>9505</v>
      </c>
      <c r="CZ876" s="8">
        <v>16702355009</v>
      </c>
      <c r="DA876" t="s">
        <v>4005</v>
      </c>
      <c r="DB876" t="s">
        <v>140</v>
      </c>
      <c r="DC876" t="s">
        <v>139</v>
      </c>
      <c r="DD876" t="s">
        <v>139</v>
      </c>
    </row>
    <row r="877" spans="1:114" ht="15" customHeight="1" x14ac:dyDescent="0.35">
      <c r="A877" t="s">
        <v>3966</v>
      </c>
      <c r="B877" t="s">
        <v>166</v>
      </c>
      <c r="C877" s="1">
        <v>45556</v>
      </c>
      <c r="D877" s="1">
        <v>45628</v>
      </c>
      <c r="E877" t="s">
        <v>211</v>
      </c>
      <c r="G877" t="s">
        <v>117</v>
      </c>
      <c r="H877" t="s">
        <v>117</v>
      </c>
      <c r="I877" t="s">
        <v>117</v>
      </c>
      <c r="J877" t="s">
        <v>541</v>
      </c>
      <c r="L877" t="s">
        <v>169</v>
      </c>
      <c r="M877" t="s">
        <v>542</v>
      </c>
      <c r="N877" t="s">
        <v>136</v>
      </c>
      <c r="O877" t="s">
        <v>121</v>
      </c>
      <c r="P877" s="6">
        <v>96950</v>
      </c>
      <c r="Q877" t="s">
        <v>122</v>
      </c>
      <c r="S877" s="8">
        <v>16702353027</v>
      </c>
      <c r="U877" t="s">
        <v>543</v>
      </c>
      <c r="V877">
        <v>561320</v>
      </c>
      <c r="W877" t="s">
        <v>150</v>
      </c>
      <c r="X877" t="s">
        <v>139</v>
      </c>
      <c r="Y877" t="s">
        <v>544</v>
      </c>
      <c r="Z877" t="s">
        <v>545</v>
      </c>
      <c r="AA877" t="s">
        <v>546</v>
      </c>
      <c r="AB877" t="s">
        <v>205</v>
      </c>
      <c r="AC877" t="s">
        <v>169</v>
      </c>
      <c r="AD877" t="s">
        <v>170</v>
      </c>
      <c r="AE877" t="s">
        <v>136</v>
      </c>
      <c r="AF877" t="s">
        <v>121</v>
      </c>
      <c r="AG877" s="6">
        <v>96950</v>
      </c>
      <c r="AH877" t="s">
        <v>122</v>
      </c>
      <c r="AJ877" s="8">
        <v>16702353027</v>
      </c>
      <c r="AL877" t="s">
        <v>547</v>
      </c>
      <c r="BE877" t="str">
        <f>"35-2012.00"</f>
        <v>35-2012.00</v>
      </c>
      <c r="BF877" t="s">
        <v>311</v>
      </c>
      <c r="BG877" t="s">
        <v>3967</v>
      </c>
      <c r="BH877" t="s">
        <v>313</v>
      </c>
      <c r="BI877">
        <v>6</v>
      </c>
      <c r="BK877" s="1">
        <v>45627</v>
      </c>
      <c r="BL877" s="1">
        <v>45991</v>
      </c>
      <c r="BO877">
        <v>35</v>
      </c>
      <c r="BP877">
        <v>0</v>
      </c>
      <c r="BQ877">
        <v>7</v>
      </c>
      <c r="BR877">
        <v>7</v>
      </c>
      <c r="BS877">
        <v>7</v>
      </c>
      <c r="BT877">
        <v>7</v>
      </c>
      <c r="BU877">
        <v>7</v>
      </c>
      <c r="BV877">
        <v>0</v>
      </c>
      <c r="BW877" t="str">
        <f>"2:00 AM"</f>
        <v>2:00 AM</v>
      </c>
      <c r="BX877" t="str">
        <f>"9:00 AM"</f>
        <v>9:00 AM</v>
      </c>
      <c r="BY877" t="s">
        <v>133</v>
      </c>
      <c r="BZ877">
        <v>0</v>
      </c>
      <c r="CA877">
        <v>12</v>
      </c>
      <c r="CB877" t="s">
        <v>117</v>
      </c>
      <c r="CD877" t="s">
        <v>549</v>
      </c>
      <c r="CE877" t="s">
        <v>221</v>
      </c>
      <c r="CF877" t="s">
        <v>221</v>
      </c>
      <c r="CG877" t="s">
        <v>136</v>
      </c>
      <c r="CH877" t="s">
        <v>121</v>
      </c>
      <c r="CI877" s="6">
        <v>96951</v>
      </c>
      <c r="CJ877" s="10">
        <v>8.85</v>
      </c>
      <c r="CK877" s="10">
        <v>8.85</v>
      </c>
      <c r="CL877" s="10">
        <v>13.28</v>
      </c>
      <c r="CM877" s="10">
        <v>13.28</v>
      </c>
      <c r="CN877" t="s">
        <v>137</v>
      </c>
      <c r="CO877" t="s">
        <v>133</v>
      </c>
      <c r="CP877" t="s">
        <v>138</v>
      </c>
      <c r="CR877" t="s">
        <v>117</v>
      </c>
      <c r="CS877" t="s">
        <v>139</v>
      </c>
      <c r="CT877" t="s">
        <v>140</v>
      </c>
      <c r="CU877" t="s">
        <v>139</v>
      </c>
      <c r="CV877" t="s">
        <v>140</v>
      </c>
      <c r="CW877" t="s">
        <v>139</v>
      </c>
      <c r="CX877" t="s">
        <v>140</v>
      </c>
      <c r="CY877" t="s">
        <v>3968</v>
      </c>
      <c r="CZ877" s="8">
        <v>16702353027</v>
      </c>
      <c r="DA877" t="s">
        <v>547</v>
      </c>
      <c r="DB877" t="s">
        <v>140</v>
      </c>
      <c r="DC877" t="s">
        <v>139</v>
      </c>
      <c r="DD877" t="s">
        <v>139</v>
      </c>
    </row>
    <row r="878" spans="1:114" ht="15" customHeight="1" x14ac:dyDescent="0.35">
      <c r="A878" t="s">
        <v>14819</v>
      </c>
      <c r="B878" t="s">
        <v>144</v>
      </c>
      <c r="C878" s="1">
        <v>45561</v>
      </c>
      <c r="D878" s="1">
        <v>45628</v>
      </c>
      <c r="E878" t="s">
        <v>211</v>
      </c>
      <c r="G878" t="s">
        <v>139</v>
      </c>
      <c r="H878" t="s">
        <v>117</v>
      </c>
      <c r="I878" t="s">
        <v>117</v>
      </c>
      <c r="J878" t="s">
        <v>8141</v>
      </c>
      <c r="K878" t="s">
        <v>8141</v>
      </c>
      <c r="L878" t="s">
        <v>8142</v>
      </c>
      <c r="M878" t="s">
        <v>8143</v>
      </c>
      <c r="N878" t="s">
        <v>982</v>
      </c>
      <c r="O878" t="s">
        <v>121</v>
      </c>
      <c r="P878" s="6">
        <v>96950</v>
      </c>
      <c r="Q878" t="s">
        <v>122</v>
      </c>
      <c r="S878" s="8">
        <v>16702333304</v>
      </c>
      <c r="U878" t="s">
        <v>8144</v>
      </c>
      <c r="V878">
        <v>561990</v>
      </c>
      <c r="W878" t="s">
        <v>124</v>
      </c>
      <c r="Y878" t="s">
        <v>8145</v>
      </c>
      <c r="Z878" t="s">
        <v>8146</v>
      </c>
      <c r="AB878" t="s">
        <v>8147</v>
      </c>
      <c r="AC878" t="s">
        <v>8142</v>
      </c>
      <c r="AD878" t="s">
        <v>8143</v>
      </c>
      <c r="AE878" t="s">
        <v>982</v>
      </c>
      <c r="AF878" t="s">
        <v>121</v>
      </c>
      <c r="AG878" s="6">
        <v>96950</v>
      </c>
      <c r="AH878" t="s">
        <v>122</v>
      </c>
      <c r="AJ878" s="8">
        <v>16702333304</v>
      </c>
      <c r="AL878" t="s">
        <v>8148</v>
      </c>
      <c r="AM878" t="s">
        <v>600</v>
      </c>
      <c r="AN878" t="s">
        <v>8149</v>
      </c>
      <c r="AO878" t="s">
        <v>8150</v>
      </c>
      <c r="AQ878" t="s">
        <v>8151</v>
      </c>
      <c r="AR878" t="s">
        <v>8152</v>
      </c>
      <c r="AS878" t="s">
        <v>1172</v>
      </c>
      <c r="AT878" t="s">
        <v>121</v>
      </c>
      <c r="AU878" s="6">
        <v>96950</v>
      </c>
      <c r="AV878" t="s">
        <v>122</v>
      </c>
      <c r="AX878" s="8">
        <v>16702857505</v>
      </c>
      <c r="AZ878" t="s">
        <v>8153</v>
      </c>
      <c r="BA878" t="s">
        <v>8154</v>
      </c>
      <c r="BB878" t="s">
        <v>8155</v>
      </c>
      <c r="BE878" t="str">
        <f>"11-1021.00"</f>
        <v>11-1021.00</v>
      </c>
      <c r="BF878" t="s">
        <v>586</v>
      </c>
      <c r="BG878" t="s">
        <v>14820</v>
      </c>
      <c r="BH878" t="s">
        <v>154</v>
      </c>
      <c r="BI878">
        <v>1</v>
      </c>
      <c r="BJ878">
        <v>1</v>
      </c>
      <c r="BK878" s="1">
        <v>45566</v>
      </c>
      <c r="BL878" s="1">
        <v>46660</v>
      </c>
      <c r="BM878" s="1">
        <v>45628</v>
      </c>
      <c r="BN878" s="1">
        <v>46660</v>
      </c>
      <c r="BO878">
        <v>40</v>
      </c>
      <c r="BP878">
        <v>0</v>
      </c>
      <c r="BQ878">
        <v>8</v>
      </c>
      <c r="BR878">
        <v>8</v>
      </c>
      <c r="BS878">
        <v>8</v>
      </c>
      <c r="BT878">
        <v>8</v>
      </c>
      <c r="BU878">
        <v>8</v>
      </c>
      <c r="BV878">
        <v>0</v>
      </c>
      <c r="BW878" t="str">
        <f>"9:00 AM"</f>
        <v>9:00 AM</v>
      </c>
      <c r="BX878" t="str">
        <f>"5:00 PM"</f>
        <v>5:00 PM</v>
      </c>
      <c r="BY878" t="s">
        <v>159</v>
      </c>
      <c r="BZ878">
        <v>0</v>
      </c>
      <c r="CA878">
        <v>24</v>
      </c>
      <c r="CB878" t="s">
        <v>139</v>
      </c>
      <c r="CC878">
        <v>2</v>
      </c>
      <c r="CD878" s="2" t="s">
        <v>14821</v>
      </c>
      <c r="CE878" t="s">
        <v>14822</v>
      </c>
      <c r="CF878" t="s">
        <v>14823</v>
      </c>
      <c r="CG878" t="s">
        <v>233</v>
      </c>
      <c r="CH878" t="s">
        <v>121</v>
      </c>
      <c r="CI878" s="6">
        <v>96950</v>
      </c>
      <c r="CJ878" s="10">
        <v>22.09</v>
      </c>
      <c r="CK878" s="10">
        <v>22.09</v>
      </c>
      <c r="CL878" s="10">
        <v>33.14</v>
      </c>
      <c r="CM878" s="10">
        <v>33.14</v>
      </c>
      <c r="CN878" t="s">
        <v>137</v>
      </c>
      <c r="CO878" t="s">
        <v>14824</v>
      </c>
      <c r="CP878" t="s">
        <v>138</v>
      </c>
      <c r="CR878" t="s">
        <v>117</v>
      </c>
      <c r="CS878" t="s">
        <v>139</v>
      </c>
      <c r="CT878" t="s">
        <v>140</v>
      </c>
      <c r="CU878" t="s">
        <v>139</v>
      </c>
      <c r="CV878" t="s">
        <v>140</v>
      </c>
      <c r="CW878" t="s">
        <v>139</v>
      </c>
      <c r="CX878" t="s">
        <v>140</v>
      </c>
      <c r="CY878" t="s">
        <v>8162</v>
      </c>
      <c r="CZ878" s="8" t="s">
        <v>140</v>
      </c>
      <c r="DA878" t="s">
        <v>8148</v>
      </c>
      <c r="DB878" t="s">
        <v>142</v>
      </c>
      <c r="DC878" t="s">
        <v>139</v>
      </c>
      <c r="DD878" t="s">
        <v>117</v>
      </c>
    </row>
    <row r="879" spans="1:114" ht="15" customHeight="1" x14ac:dyDescent="0.35">
      <c r="A879" t="s">
        <v>6411</v>
      </c>
      <c r="B879" t="s">
        <v>115</v>
      </c>
      <c r="C879" s="1">
        <v>45564</v>
      </c>
      <c r="D879" s="1">
        <v>45628</v>
      </c>
      <c r="E879" t="s">
        <v>211</v>
      </c>
      <c r="G879" t="s">
        <v>117</v>
      </c>
      <c r="H879" t="s">
        <v>117</v>
      </c>
      <c r="I879" t="s">
        <v>117</v>
      </c>
      <c r="J879" t="s">
        <v>4015</v>
      </c>
      <c r="K879" t="s">
        <v>140</v>
      </c>
      <c r="L879" t="s">
        <v>4016</v>
      </c>
      <c r="M879" t="s">
        <v>4017</v>
      </c>
      <c r="N879" t="s">
        <v>120</v>
      </c>
      <c r="O879" t="s">
        <v>121</v>
      </c>
      <c r="P879" s="6">
        <v>96950</v>
      </c>
      <c r="Q879" t="s">
        <v>122</v>
      </c>
      <c r="R879" t="s">
        <v>164</v>
      </c>
      <c r="S879" s="8">
        <v>16702355572</v>
      </c>
      <c r="U879" t="s">
        <v>4018</v>
      </c>
      <c r="V879">
        <v>23822</v>
      </c>
      <c r="W879" t="s">
        <v>124</v>
      </c>
      <c r="Y879" t="s">
        <v>4019</v>
      </c>
      <c r="Z879" t="s">
        <v>2553</v>
      </c>
      <c r="AA879" t="s">
        <v>4020</v>
      </c>
      <c r="AB879" t="s">
        <v>4021</v>
      </c>
      <c r="AC879" t="s">
        <v>4022</v>
      </c>
      <c r="AD879" t="s">
        <v>4017</v>
      </c>
      <c r="AE879" t="s">
        <v>120</v>
      </c>
      <c r="AF879" t="s">
        <v>121</v>
      </c>
      <c r="AG879" s="6">
        <v>96950</v>
      </c>
      <c r="AH879" t="s">
        <v>122</v>
      </c>
      <c r="AJ879" s="8">
        <v>16702355572</v>
      </c>
      <c r="AL879" t="s">
        <v>4023</v>
      </c>
      <c r="BE879" t="str">
        <f>"49-9021.00"</f>
        <v>49-9021.00</v>
      </c>
      <c r="BF879" t="s">
        <v>239</v>
      </c>
      <c r="BG879" t="s">
        <v>4024</v>
      </c>
      <c r="BH879" t="s">
        <v>908</v>
      </c>
      <c r="BI879">
        <v>2</v>
      </c>
      <c r="BK879" s="1">
        <v>45627</v>
      </c>
      <c r="BL879" s="1">
        <v>45991</v>
      </c>
      <c r="BO879">
        <v>40</v>
      </c>
      <c r="BP879">
        <v>0</v>
      </c>
      <c r="BQ879">
        <v>8</v>
      </c>
      <c r="BR879">
        <v>8</v>
      </c>
      <c r="BS879">
        <v>8</v>
      </c>
      <c r="BT879">
        <v>8</v>
      </c>
      <c r="BU879">
        <v>8</v>
      </c>
      <c r="BV879">
        <v>0</v>
      </c>
      <c r="BW879" t="str">
        <f>"8:00 AM"</f>
        <v>8:00 AM</v>
      </c>
      <c r="BX879" t="str">
        <f>"5:00 PM"</f>
        <v>5:00 PM</v>
      </c>
      <c r="BY879" t="s">
        <v>159</v>
      </c>
      <c r="BZ879">
        <v>0</v>
      </c>
      <c r="CA879">
        <v>24</v>
      </c>
      <c r="CB879" t="s">
        <v>117</v>
      </c>
      <c r="CD879" t="s">
        <v>4025</v>
      </c>
      <c r="CE879" t="s">
        <v>4026</v>
      </c>
      <c r="CG879" t="s">
        <v>120</v>
      </c>
      <c r="CH879" t="s">
        <v>121</v>
      </c>
      <c r="CI879" s="6">
        <v>96950</v>
      </c>
      <c r="CJ879" s="10">
        <v>10.74</v>
      </c>
      <c r="CK879" s="10">
        <v>11</v>
      </c>
      <c r="CL879" s="10">
        <v>16.11</v>
      </c>
      <c r="CM879" s="10">
        <v>16.5</v>
      </c>
      <c r="CN879" t="s">
        <v>137</v>
      </c>
      <c r="CO879" t="s">
        <v>140</v>
      </c>
      <c r="CP879" t="s">
        <v>138</v>
      </c>
      <c r="CR879" t="s">
        <v>117</v>
      </c>
      <c r="CS879" t="s">
        <v>139</v>
      </c>
      <c r="CT879" t="s">
        <v>139</v>
      </c>
      <c r="CU879" t="s">
        <v>139</v>
      </c>
      <c r="CV879" t="s">
        <v>140</v>
      </c>
      <c r="CW879" t="s">
        <v>139</v>
      </c>
      <c r="CX879" t="s">
        <v>140</v>
      </c>
      <c r="CY879" t="s">
        <v>6412</v>
      </c>
      <c r="CZ879" s="8" t="s">
        <v>140</v>
      </c>
      <c r="DA879" t="s">
        <v>4023</v>
      </c>
      <c r="DB879" t="s">
        <v>309</v>
      </c>
      <c r="DC879" t="s">
        <v>139</v>
      </c>
      <c r="DD879" t="s">
        <v>117</v>
      </c>
    </row>
    <row r="880" spans="1:114" ht="15" customHeight="1" x14ac:dyDescent="0.35">
      <c r="A880" t="s">
        <v>16040</v>
      </c>
      <c r="B880" t="s">
        <v>115</v>
      </c>
      <c r="C880" s="1">
        <v>45566</v>
      </c>
      <c r="D880" s="1">
        <v>45628</v>
      </c>
      <c r="E880" t="s">
        <v>211</v>
      </c>
      <c r="G880" t="s">
        <v>139</v>
      </c>
      <c r="H880" t="s">
        <v>139</v>
      </c>
      <c r="I880" t="s">
        <v>117</v>
      </c>
      <c r="J880" t="s">
        <v>9464</v>
      </c>
      <c r="L880" t="s">
        <v>4237</v>
      </c>
      <c r="N880" t="s">
        <v>136</v>
      </c>
      <c r="O880" t="s">
        <v>121</v>
      </c>
      <c r="P880" s="6">
        <v>96950</v>
      </c>
      <c r="Q880" t="s">
        <v>122</v>
      </c>
      <c r="S880" s="8">
        <v>16702850063</v>
      </c>
      <c r="U880" t="s">
        <v>3726</v>
      </c>
      <c r="V880">
        <v>81111</v>
      </c>
      <c r="W880" t="s">
        <v>124</v>
      </c>
      <c r="Y880" t="s">
        <v>3727</v>
      </c>
      <c r="Z880" t="s">
        <v>3728</v>
      </c>
      <c r="AA880" t="s">
        <v>3729</v>
      </c>
      <c r="AB880" t="s">
        <v>154</v>
      </c>
      <c r="AC880" t="s">
        <v>9465</v>
      </c>
      <c r="AE880" t="s">
        <v>136</v>
      </c>
      <c r="AF880" t="s">
        <v>121</v>
      </c>
      <c r="AG880" s="6">
        <v>96950</v>
      </c>
      <c r="AH880" t="s">
        <v>122</v>
      </c>
      <c r="AJ880" s="8">
        <v>16702850063</v>
      </c>
      <c r="AL880" t="s">
        <v>3730</v>
      </c>
      <c r="BE880" t="str">
        <f>"49-3023.00"</f>
        <v>49-3023.00</v>
      </c>
      <c r="BF880" t="s">
        <v>1119</v>
      </c>
      <c r="BG880" t="s">
        <v>16041</v>
      </c>
      <c r="BH880" t="s">
        <v>4828</v>
      </c>
      <c r="BI880">
        <v>5</v>
      </c>
      <c r="BK880" s="1">
        <v>45581</v>
      </c>
      <c r="BL880" s="1">
        <v>45930</v>
      </c>
      <c r="BO880">
        <v>40</v>
      </c>
      <c r="BP880">
        <v>0</v>
      </c>
      <c r="BQ880">
        <v>8</v>
      </c>
      <c r="BR880">
        <v>8</v>
      </c>
      <c r="BS880">
        <v>8</v>
      </c>
      <c r="BT880">
        <v>8</v>
      </c>
      <c r="BU880">
        <v>8</v>
      </c>
      <c r="BV880">
        <v>0</v>
      </c>
      <c r="BW880" t="str">
        <f>"8:55 AM"</f>
        <v>8:55 AM</v>
      </c>
      <c r="BX880" t="str">
        <f>"5:55 PM"</f>
        <v>5:55 PM</v>
      </c>
      <c r="BY880" t="s">
        <v>159</v>
      </c>
      <c r="BZ880">
        <v>0</v>
      </c>
      <c r="CA880">
        <v>12</v>
      </c>
      <c r="CB880" t="s">
        <v>117</v>
      </c>
      <c r="CD880" t="s">
        <v>16042</v>
      </c>
      <c r="CE880" t="s">
        <v>3437</v>
      </c>
      <c r="CF880" t="s">
        <v>4237</v>
      </c>
      <c r="CG880" t="s">
        <v>136</v>
      </c>
      <c r="CH880" t="s">
        <v>121</v>
      </c>
      <c r="CI880" s="6">
        <v>96950</v>
      </c>
      <c r="CJ880" s="10">
        <v>11.01</v>
      </c>
      <c r="CK880" s="10">
        <v>11.01</v>
      </c>
      <c r="CL880" s="10">
        <v>16.52</v>
      </c>
      <c r="CM880" s="10">
        <v>16.52</v>
      </c>
      <c r="CN880" t="s">
        <v>137</v>
      </c>
      <c r="CO880" t="s">
        <v>9468</v>
      </c>
      <c r="CP880" t="s">
        <v>138</v>
      </c>
      <c r="CR880" t="s">
        <v>117</v>
      </c>
      <c r="CS880" t="s">
        <v>139</v>
      </c>
      <c r="CT880" t="s">
        <v>139</v>
      </c>
      <c r="CU880" t="s">
        <v>139</v>
      </c>
      <c r="CV880" t="s">
        <v>140</v>
      </c>
      <c r="CW880" t="s">
        <v>139</v>
      </c>
      <c r="CX880" t="s">
        <v>139</v>
      </c>
      <c r="CY880" s="2" t="s">
        <v>16043</v>
      </c>
      <c r="CZ880" s="8">
        <v>16702850063</v>
      </c>
      <c r="DA880" t="s">
        <v>3730</v>
      </c>
      <c r="DB880" t="s">
        <v>140</v>
      </c>
      <c r="DC880" t="s">
        <v>139</v>
      </c>
      <c r="DD880" t="s">
        <v>117</v>
      </c>
    </row>
    <row r="881" spans="1:114" ht="15" customHeight="1" x14ac:dyDescent="0.35">
      <c r="A881" t="s">
        <v>11587</v>
      </c>
      <c r="B881" t="s">
        <v>166</v>
      </c>
      <c r="C881" s="1">
        <v>45566</v>
      </c>
      <c r="D881" s="1">
        <v>45628</v>
      </c>
      <c r="E881" t="s">
        <v>211</v>
      </c>
      <c r="G881" t="s">
        <v>139</v>
      </c>
      <c r="H881" t="s">
        <v>139</v>
      </c>
      <c r="I881" t="s">
        <v>117</v>
      </c>
      <c r="J881" t="s">
        <v>9464</v>
      </c>
      <c r="L881" t="s">
        <v>4237</v>
      </c>
      <c r="N881" t="s">
        <v>136</v>
      </c>
      <c r="O881" t="s">
        <v>121</v>
      </c>
      <c r="P881" s="6">
        <v>96950</v>
      </c>
      <c r="Q881" t="s">
        <v>122</v>
      </c>
      <c r="S881" s="8">
        <v>16702850063</v>
      </c>
      <c r="U881" t="s">
        <v>3726</v>
      </c>
      <c r="V881">
        <v>812112</v>
      </c>
      <c r="W881" t="s">
        <v>124</v>
      </c>
      <c r="Y881" t="s">
        <v>3727</v>
      </c>
      <c r="Z881" t="s">
        <v>3728</v>
      </c>
      <c r="AA881" t="s">
        <v>3729</v>
      </c>
      <c r="AB881" t="s">
        <v>154</v>
      </c>
      <c r="AC881" t="s">
        <v>4237</v>
      </c>
      <c r="AE881" t="s">
        <v>136</v>
      </c>
      <c r="AF881" t="s">
        <v>121</v>
      </c>
      <c r="AG881" s="6">
        <v>96950</v>
      </c>
      <c r="AH881" t="s">
        <v>122</v>
      </c>
      <c r="AJ881" s="8">
        <v>16702850063</v>
      </c>
      <c r="AL881" t="s">
        <v>3730</v>
      </c>
      <c r="BE881" t="str">
        <f>"39-5012.00"</f>
        <v>39-5012.00</v>
      </c>
      <c r="BF881" t="s">
        <v>272</v>
      </c>
      <c r="BG881" t="s">
        <v>11588</v>
      </c>
      <c r="BH881" t="s">
        <v>11589</v>
      </c>
      <c r="BI881">
        <v>5</v>
      </c>
      <c r="BK881" s="1">
        <v>45581</v>
      </c>
      <c r="BL881" s="1">
        <v>45930</v>
      </c>
      <c r="BO881">
        <v>40</v>
      </c>
      <c r="BP881">
        <v>0</v>
      </c>
      <c r="BQ881">
        <v>8</v>
      </c>
      <c r="BR881">
        <v>8</v>
      </c>
      <c r="BS881">
        <v>8</v>
      </c>
      <c r="BT881">
        <v>8</v>
      </c>
      <c r="BU881">
        <v>8</v>
      </c>
      <c r="BV881">
        <v>0</v>
      </c>
      <c r="BW881" t="str">
        <f>"8:55 AM"</f>
        <v>8:55 AM</v>
      </c>
      <c r="BX881" t="str">
        <f>"5:55 PM"</f>
        <v>5:55 PM</v>
      </c>
      <c r="BY881" t="s">
        <v>159</v>
      </c>
      <c r="BZ881">
        <v>0</v>
      </c>
      <c r="CA881">
        <v>3</v>
      </c>
      <c r="CB881" t="s">
        <v>117</v>
      </c>
      <c r="CD881" t="s">
        <v>11590</v>
      </c>
      <c r="CE881" t="s">
        <v>3437</v>
      </c>
      <c r="CF881" t="s">
        <v>4237</v>
      </c>
      <c r="CG881" t="s">
        <v>136</v>
      </c>
      <c r="CH881" t="s">
        <v>121</v>
      </c>
      <c r="CI881" s="6">
        <v>96950</v>
      </c>
      <c r="CJ881" s="10">
        <v>7.98</v>
      </c>
      <c r="CK881" s="10">
        <v>7.98</v>
      </c>
      <c r="CL881" s="10">
        <v>11.97</v>
      </c>
      <c r="CM881" s="10">
        <v>11.97</v>
      </c>
      <c r="CN881" t="s">
        <v>137</v>
      </c>
      <c r="CO881" t="s">
        <v>9468</v>
      </c>
      <c r="CP881" t="s">
        <v>138</v>
      </c>
      <c r="CR881" t="s">
        <v>117</v>
      </c>
      <c r="CS881" t="s">
        <v>139</v>
      </c>
      <c r="CT881" t="s">
        <v>139</v>
      </c>
      <c r="CU881" t="s">
        <v>139</v>
      </c>
      <c r="CV881" t="s">
        <v>140</v>
      </c>
      <c r="CW881" t="s">
        <v>139</v>
      </c>
      <c r="CX881" t="s">
        <v>139</v>
      </c>
      <c r="CY881" s="2" t="s">
        <v>11591</v>
      </c>
      <c r="CZ881" s="8">
        <v>16702850063</v>
      </c>
      <c r="DA881" t="s">
        <v>3730</v>
      </c>
      <c r="DB881" t="s">
        <v>140</v>
      </c>
      <c r="DC881" t="s">
        <v>139</v>
      </c>
      <c r="DD881" t="s">
        <v>117</v>
      </c>
    </row>
    <row r="882" spans="1:114" ht="15" customHeight="1" x14ac:dyDescent="0.35">
      <c r="A882" t="s">
        <v>9445</v>
      </c>
      <c r="B882" t="s">
        <v>144</v>
      </c>
      <c r="C882" s="1">
        <v>45568</v>
      </c>
      <c r="D882" s="1">
        <v>45628</v>
      </c>
      <c r="E882" t="s">
        <v>116</v>
      </c>
      <c r="F882" s="1">
        <v>45725</v>
      </c>
      <c r="G882" t="s">
        <v>117</v>
      </c>
      <c r="H882" t="s">
        <v>117</v>
      </c>
      <c r="I882" t="s">
        <v>117</v>
      </c>
      <c r="J882" t="s">
        <v>625</v>
      </c>
      <c r="L882" t="s">
        <v>633</v>
      </c>
      <c r="M882" t="s">
        <v>634</v>
      </c>
      <c r="N882" t="s">
        <v>136</v>
      </c>
      <c r="O882" t="s">
        <v>121</v>
      </c>
      <c r="P882" s="6">
        <v>96950</v>
      </c>
      <c r="Q882" t="s">
        <v>122</v>
      </c>
      <c r="S882" s="8">
        <v>16702368202</v>
      </c>
      <c r="T882">
        <v>3554</v>
      </c>
      <c r="U882" t="s">
        <v>628</v>
      </c>
      <c r="V882">
        <v>62211</v>
      </c>
      <c r="W882" t="s">
        <v>124</v>
      </c>
      <c r="Y882" t="s">
        <v>629</v>
      </c>
      <c r="Z882" t="s">
        <v>630</v>
      </c>
      <c r="AA882" t="s">
        <v>631</v>
      </c>
      <c r="AB882" t="s">
        <v>632</v>
      </c>
      <c r="AC882" t="s">
        <v>633</v>
      </c>
      <c r="AD882" t="s">
        <v>634</v>
      </c>
      <c r="AE882" t="s">
        <v>136</v>
      </c>
      <c r="AF882" t="s">
        <v>121</v>
      </c>
      <c r="AG882" s="6">
        <v>96950</v>
      </c>
      <c r="AH882" t="s">
        <v>122</v>
      </c>
      <c r="AJ882" s="8">
        <v>16702368202</v>
      </c>
      <c r="AK882">
        <v>3554</v>
      </c>
      <c r="AL882" t="s">
        <v>635</v>
      </c>
      <c r="BE882" t="str">
        <f>"29-2011.00"</f>
        <v>29-2011.00</v>
      </c>
      <c r="BF882" t="s">
        <v>5454</v>
      </c>
      <c r="BG882" t="s">
        <v>5455</v>
      </c>
      <c r="BH882" t="s">
        <v>5456</v>
      </c>
      <c r="BI882">
        <v>1</v>
      </c>
      <c r="BJ882">
        <v>1</v>
      </c>
      <c r="BK882" s="1">
        <v>45727</v>
      </c>
      <c r="BL882" s="1">
        <v>46091</v>
      </c>
      <c r="BM882" s="1">
        <v>45727</v>
      </c>
      <c r="BN882" s="1">
        <v>46091</v>
      </c>
      <c r="BO882">
        <v>40</v>
      </c>
      <c r="BP882">
        <v>0</v>
      </c>
      <c r="BQ882">
        <v>8</v>
      </c>
      <c r="BR882">
        <v>8</v>
      </c>
      <c r="BS882">
        <v>8</v>
      </c>
      <c r="BT882">
        <v>8</v>
      </c>
      <c r="BU882">
        <v>8</v>
      </c>
      <c r="BV882">
        <v>0</v>
      </c>
      <c r="BW882" t="str">
        <f>"7:00 AM"</f>
        <v>7:00 AM</v>
      </c>
      <c r="BX882" t="str">
        <f>"4:00 PM"</f>
        <v>4:00 PM</v>
      </c>
      <c r="BY882" t="s">
        <v>588</v>
      </c>
      <c r="BZ882">
        <v>0</v>
      </c>
      <c r="CA882">
        <v>24</v>
      </c>
      <c r="CB882" t="s">
        <v>117</v>
      </c>
      <c r="CD882" s="2" t="s">
        <v>5457</v>
      </c>
      <c r="CE882" t="s">
        <v>633</v>
      </c>
      <c r="CF882" t="s">
        <v>634</v>
      </c>
      <c r="CG882" t="s">
        <v>136</v>
      </c>
      <c r="CH882" t="s">
        <v>121</v>
      </c>
      <c r="CI882" s="6">
        <v>96950</v>
      </c>
      <c r="CJ882" s="10">
        <v>23.57</v>
      </c>
      <c r="CK882" s="10">
        <v>23.57</v>
      </c>
      <c r="CL882" s="10">
        <v>35.36</v>
      </c>
      <c r="CM882" s="10">
        <v>35.36</v>
      </c>
      <c r="CN882" t="s">
        <v>137</v>
      </c>
      <c r="CO882" t="s">
        <v>9446</v>
      </c>
      <c r="CP882" t="s">
        <v>138</v>
      </c>
      <c r="CR882" t="s">
        <v>139</v>
      </c>
      <c r="CS882" t="s">
        <v>139</v>
      </c>
      <c r="CT882" t="s">
        <v>140</v>
      </c>
      <c r="CU882" t="s">
        <v>139</v>
      </c>
      <c r="CV882" t="s">
        <v>140</v>
      </c>
      <c r="CW882" t="s">
        <v>139</v>
      </c>
      <c r="CX882" t="s">
        <v>140</v>
      </c>
      <c r="CY882" t="s">
        <v>9447</v>
      </c>
      <c r="CZ882" s="8">
        <v>16702368202</v>
      </c>
      <c r="DA882" t="s">
        <v>642</v>
      </c>
      <c r="DB882" t="s">
        <v>3383</v>
      </c>
      <c r="DC882" t="s">
        <v>139</v>
      </c>
      <c r="DD882" t="s">
        <v>117</v>
      </c>
      <c r="DE882" t="s">
        <v>1540</v>
      </c>
      <c r="DF882" t="s">
        <v>1541</v>
      </c>
      <c r="DG882" t="s">
        <v>3744</v>
      </c>
      <c r="DH882" t="s">
        <v>628</v>
      </c>
      <c r="DI882" t="s">
        <v>625</v>
      </c>
      <c r="DJ882" t="s">
        <v>1542</v>
      </c>
    </row>
    <row r="883" spans="1:114" ht="15" customHeight="1" x14ac:dyDescent="0.35">
      <c r="A883" t="s">
        <v>16125</v>
      </c>
      <c r="B883" t="s">
        <v>166</v>
      </c>
      <c r="C883" s="1">
        <v>45574</v>
      </c>
      <c r="D883" s="1">
        <v>45628</v>
      </c>
      <c r="E883" t="s">
        <v>211</v>
      </c>
      <c r="G883" t="s">
        <v>117</v>
      </c>
      <c r="H883" t="s">
        <v>117</v>
      </c>
      <c r="I883" t="s">
        <v>117</v>
      </c>
      <c r="J883" t="s">
        <v>2499</v>
      </c>
      <c r="K883" t="s">
        <v>6385</v>
      </c>
      <c r="L883" t="s">
        <v>6386</v>
      </c>
      <c r="M883" t="s">
        <v>3015</v>
      </c>
      <c r="N883" t="s">
        <v>120</v>
      </c>
      <c r="O883" t="s">
        <v>121</v>
      </c>
      <c r="P883" s="6">
        <v>96950</v>
      </c>
      <c r="Q883" t="s">
        <v>122</v>
      </c>
      <c r="S883" s="8">
        <v>16709892136</v>
      </c>
      <c r="T883">
        <v>0</v>
      </c>
      <c r="U883" t="s">
        <v>2502</v>
      </c>
      <c r="V883">
        <v>61162</v>
      </c>
      <c r="W883" t="s">
        <v>124</v>
      </c>
      <c r="Y883" t="s">
        <v>6387</v>
      </c>
      <c r="Z883" t="s">
        <v>6388</v>
      </c>
      <c r="AB883" t="s">
        <v>128</v>
      </c>
      <c r="AC883" t="s">
        <v>6389</v>
      </c>
      <c r="AD883" t="s">
        <v>3015</v>
      </c>
      <c r="AE883" t="s">
        <v>120</v>
      </c>
      <c r="AF883" t="s">
        <v>121</v>
      </c>
      <c r="AG883" s="6">
        <v>96950</v>
      </c>
      <c r="AH883" t="s">
        <v>122</v>
      </c>
      <c r="AJ883" s="8">
        <v>16709892136</v>
      </c>
      <c r="AK883">
        <v>0</v>
      </c>
      <c r="AL883" t="s">
        <v>2506</v>
      </c>
      <c r="BE883" t="str">
        <f>"25-3021.00"</f>
        <v>25-3021.00</v>
      </c>
      <c r="BF883" t="s">
        <v>2507</v>
      </c>
      <c r="BG883" t="s">
        <v>2508</v>
      </c>
      <c r="BH883" t="s">
        <v>2509</v>
      </c>
      <c r="BI883">
        <v>1</v>
      </c>
      <c r="BK883" s="1">
        <v>45658</v>
      </c>
      <c r="BL883" s="1">
        <v>46022</v>
      </c>
      <c r="BO883">
        <v>40</v>
      </c>
      <c r="BP883">
        <v>0</v>
      </c>
      <c r="BQ883">
        <v>8</v>
      </c>
      <c r="BR883">
        <v>8</v>
      </c>
      <c r="BS883">
        <v>8</v>
      </c>
      <c r="BT883">
        <v>8</v>
      </c>
      <c r="BU883">
        <v>8</v>
      </c>
      <c r="BV883">
        <v>0</v>
      </c>
      <c r="BW883" t="str">
        <f>"8:00 AM"</f>
        <v>8:00 AM</v>
      </c>
      <c r="BX883" t="str">
        <f>"5:00 PM"</f>
        <v>5:00 PM</v>
      </c>
      <c r="BY883" t="s">
        <v>159</v>
      </c>
      <c r="BZ883">
        <v>0</v>
      </c>
      <c r="CA883">
        <v>24</v>
      </c>
      <c r="CB883" t="s">
        <v>117</v>
      </c>
      <c r="CD883" t="s">
        <v>6390</v>
      </c>
      <c r="CE883" t="s">
        <v>6386</v>
      </c>
      <c r="CF883" t="s">
        <v>3015</v>
      </c>
      <c r="CG883" t="s">
        <v>120</v>
      </c>
      <c r="CH883" t="s">
        <v>121</v>
      </c>
      <c r="CI883" s="6">
        <v>96950</v>
      </c>
      <c r="CJ883" s="10">
        <v>17.760000000000002</v>
      </c>
      <c r="CK883" s="10">
        <v>17.760000000000002</v>
      </c>
      <c r="CL883" s="10">
        <v>26.64</v>
      </c>
      <c r="CM883" s="10">
        <v>26.64</v>
      </c>
      <c r="CN883" t="s">
        <v>137</v>
      </c>
      <c r="CO883" t="s">
        <v>140</v>
      </c>
      <c r="CP883" t="s">
        <v>138</v>
      </c>
      <c r="CR883" t="s">
        <v>117</v>
      </c>
      <c r="CS883" t="s">
        <v>139</v>
      </c>
      <c r="CT883" t="s">
        <v>140</v>
      </c>
      <c r="CU883" t="s">
        <v>139</v>
      </c>
      <c r="CV883" t="s">
        <v>140</v>
      </c>
      <c r="CW883" t="s">
        <v>139</v>
      </c>
      <c r="CX883" t="s">
        <v>140</v>
      </c>
      <c r="CY883" t="s">
        <v>3020</v>
      </c>
      <c r="CZ883" s="8">
        <v>16709892136</v>
      </c>
      <c r="DA883" t="s">
        <v>2506</v>
      </c>
      <c r="DB883" t="s">
        <v>140</v>
      </c>
      <c r="DC883" t="s">
        <v>139</v>
      </c>
      <c r="DD883" t="s">
        <v>117</v>
      </c>
      <c r="DE883" t="s">
        <v>1561</v>
      </c>
      <c r="DF883" t="s">
        <v>3016</v>
      </c>
      <c r="DH883" t="s">
        <v>2502</v>
      </c>
      <c r="DI883" t="s">
        <v>2499</v>
      </c>
      <c r="DJ883" t="s">
        <v>2506</v>
      </c>
    </row>
    <row r="884" spans="1:114" ht="15" customHeight="1" x14ac:dyDescent="0.35">
      <c r="A884" t="s">
        <v>7234</v>
      </c>
      <c r="B884" t="s">
        <v>115</v>
      </c>
      <c r="C884" s="1">
        <v>45610</v>
      </c>
      <c r="D884" s="1">
        <v>45628</v>
      </c>
      <c r="E884" t="s">
        <v>211</v>
      </c>
      <c r="G884" t="s">
        <v>117</v>
      </c>
      <c r="H884" t="s">
        <v>117</v>
      </c>
      <c r="I884" t="s">
        <v>117</v>
      </c>
      <c r="J884" t="s">
        <v>4000</v>
      </c>
      <c r="K884" t="s">
        <v>4001</v>
      </c>
      <c r="L884" t="s">
        <v>7235</v>
      </c>
      <c r="N884" t="s">
        <v>120</v>
      </c>
      <c r="O884" t="s">
        <v>121</v>
      </c>
      <c r="P884" s="6">
        <v>96950</v>
      </c>
      <c r="Q884" t="s">
        <v>122</v>
      </c>
      <c r="S884" s="8">
        <v>16702355009</v>
      </c>
      <c r="U884" t="s">
        <v>4004</v>
      </c>
      <c r="V884">
        <v>56131</v>
      </c>
      <c r="W884" t="s">
        <v>124</v>
      </c>
      <c r="Y884" t="s">
        <v>972</v>
      </c>
      <c r="Z884" t="s">
        <v>3716</v>
      </c>
      <c r="AA884" t="s">
        <v>974</v>
      </c>
      <c r="AB884" t="s">
        <v>1406</v>
      </c>
      <c r="AC884" t="s">
        <v>7236</v>
      </c>
      <c r="AD884" t="s">
        <v>120</v>
      </c>
      <c r="AE884" t="s">
        <v>120</v>
      </c>
      <c r="AF884" t="s">
        <v>121</v>
      </c>
      <c r="AG884" s="6">
        <v>96950</v>
      </c>
      <c r="AH884" t="s">
        <v>122</v>
      </c>
      <c r="AJ884" s="8">
        <v>16702355009</v>
      </c>
      <c r="AL884" t="s">
        <v>4005</v>
      </c>
      <c r="BE884" t="str">
        <f>"43-3031.00"</f>
        <v>43-3031.00</v>
      </c>
      <c r="BF884" t="s">
        <v>357</v>
      </c>
      <c r="BG884" t="s">
        <v>7237</v>
      </c>
      <c r="BH884" t="s">
        <v>7238</v>
      </c>
      <c r="BI884">
        <v>8</v>
      </c>
      <c r="BK884" s="1">
        <v>45597</v>
      </c>
      <c r="BL884" s="1">
        <v>45961</v>
      </c>
      <c r="BO884">
        <v>35</v>
      </c>
      <c r="BP884">
        <v>0</v>
      </c>
      <c r="BQ884">
        <v>7</v>
      </c>
      <c r="BR884">
        <v>7</v>
      </c>
      <c r="BS884">
        <v>7</v>
      </c>
      <c r="BT884">
        <v>7</v>
      </c>
      <c r="BU884">
        <v>7</v>
      </c>
      <c r="BV884">
        <v>0</v>
      </c>
      <c r="BW884" t="str">
        <f>"8:00 AM"</f>
        <v>8:00 AM</v>
      </c>
      <c r="BX884" t="str">
        <f>"4:00 PM"</f>
        <v>4:00 PM</v>
      </c>
      <c r="BY884" t="s">
        <v>159</v>
      </c>
      <c r="BZ884">
        <v>0</v>
      </c>
      <c r="CA884">
        <v>24</v>
      </c>
      <c r="CB884" t="s">
        <v>117</v>
      </c>
      <c r="CD884" s="2" t="s">
        <v>7239</v>
      </c>
      <c r="CE884" t="s">
        <v>7236</v>
      </c>
      <c r="CF884" t="s">
        <v>7235</v>
      </c>
      <c r="CG884" t="s">
        <v>120</v>
      </c>
      <c r="CH884" t="s">
        <v>121</v>
      </c>
      <c r="CI884" s="6">
        <v>96950</v>
      </c>
      <c r="CJ884" s="10">
        <v>12.28</v>
      </c>
      <c r="CK884" s="10">
        <v>12.28</v>
      </c>
      <c r="CL884" s="10">
        <v>18.420000000000002</v>
      </c>
      <c r="CM884" s="10">
        <v>18.420000000000002</v>
      </c>
      <c r="CN884" t="s">
        <v>137</v>
      </c>
      <c r="CO884" t="s">
        <v>7240</v>
      </c>
      <c r="CP884" t="s">
        <v>138</v>
      </c>
      <c r="CR884" t="s">
        <v>117</v>
      </c>
      <c r="CS884" t="s">
        <v>139</v>
      </c>
      <c r="CT884" t="s">
        <v>140</v>
      </c>
      <c r="CU884" t="s">
        <v>139</v>
      </c>
      <c r="CV884" t="s">
        <v>140</v>
      </c>
      <c r="CW884" t="s">
        <v>139</v>
      </c>
      <c r="CX884" t="s">
        <v>140</v>
      </c>
      <c r="CY884" t="s">
        <v>7241</v>
      </c>
      <c r="CZ884" s="8">
        <v>16702355009</v>
      </c>
      <c r="DA884" t="s">
        <v>4005</v>
      </c>
      <c r="DB884" t="s">
        <v>140</v>
      </c>
      <c r="DC884" t="s">
        <v>139</v>
      </c>
      <c r="DD884" t="s">
        <v>117</v>
      </c>
    </row>
    <row r="885" spans="1:114" ht="15" customHeight="1" x14ac:dyDescent="0.35">
      <c r="A885" t="s">
        <v>14748</v>
      </c>
      <c r="B885" t="s">
        <v>166</v>
      </c>
      <c r="C885" s="1">
        <v>45507</v>
      </c>
      <c r="D885" s="1">
        <v>45629</v>
      </c>
      <c r="E885" t="s">
        <v>211</v>
      </c>
      <c r="G885" t="s">
        <v>117</v>
      </c>
      <c r="H885" t="s">
        <v>117</v>
      </c>
      <c r="I885" t="s">
        <v>117</v>
      </c>
      <c r="J885" t="s">
        <v>14749</v>
      </c>
      <c r="K885" t="s">
        <v>14750</v>
      </c>
      <c r="L885" t="s">
        <v>6827</v>
      </c>
      <c r="N885" t="s">
        <v>120</v>
      </c>
      <c r="O885" t="s">
        <v>121</v>
      </c>
      <c r="P885" s="6">
        <v>96950</v>
      </c>
      <c r="Q885" t="s">
        <v>122</v>
      </c>
      <c r="S885" s="8">
        <v>16702331199</v>
      </c>
      <c r="U885" t="s">
        <v>6828</v>
      </c>
      <c r="V885">
        <v>2361</v>
      </c>
      <c r="W885" t="s">
        <v>124</v>
      </c>
      <c r="Y885" t="s">
        <v>3591</v>
      </c>
      <c r="Z885" t="s">
        <v>3592</v>
      </c>
      <c r="AA885" t="s">
        <v>6831</v>
      </c>
      <c r="AB885" t="s">
        <v>128</v>
      </c>
      <c r="AC885" t="s">
        <v>6827</v>
      </c>
      <c r="AE885" t="s">
        <v>120</v>
      </c>
      <c r="AF885" t="s">
        <v>121</v>
      </c>
      <c r="AG885" s="6">
        <v>96950</v>
      </c>
      <c r="AH885" t="s">
        <v>122</v>
      </c>
      <c r="AJ885" s="8">
        <v>16702331199</v>
      </c>
      <c r="AL885" t="s">
        <v>6832</v>
      </c>
      <c r="BE885" t="str">
        <f>"49-9071.00"</f>
        <v>49-9071.00</v>
      </c>
      <c r="BF885" t="s">
        <v>156</v>
      </c>
      <c r="BG885" t="s">
        <v>14751</v>
      </c>
      <c r="BH885" t="s">
        <v>2639</v>
      </c>
      <c r="BI885">
        <v>3</v>
      </c>
      <c r="BK885" s="1">
        <v>45566</v>
      </c>
      <c r="BL885" s="1">
        <v>45930</v>
      </c>
      <c r="BO885">
        <v>35</v>
      </c>
      <c r="BP885">
        <v>0</v>
      </c>
      <c r="BQ885">
        <v>7</v>
      </c>
      <c r="BR885">
        <v>7</v>
      </c>
      <c r="BS885">
        <v>7</v>
      </c>
      <c r="BT885">
        <v>7</v>
      </c>
      <c r="BU885">
        <v>7</v>
      </c>
      <c r="BV885">
        <v>0</v>
      </c>
      <c r="BW885" t="str">
        <f>"9:00 AM"</f>
        <v>9:00 AM</v>
      </c>
      <c r="BX885" t="str">
        <f>"5:00 PM"</f>
        <v>5:00 PM</v>
      </c>
      <c r="BY885" t="s">
        <v>159</v>
      </c>
      <c r="BZ885">
        <v>0</v>
      </c>
      <c r="CA885">
        <v>12</v>
      </c>
      <c r="CB885" t="s">
        <v>117</v>
      </c>
      <c r="CD885" t="s">
        <v>14752</v>
      </c>
      <c r="CE885" t="s">
        <v>6835</v>
      </c>
      <c r="CG885" t="s">
        <v>136</v>
      </c>
      <c r="CH885" t="s">
        <v>121</v>
      </c>
      <c r="CI885" s="6">
        <v>96950</v>
      </c>
      <c r="CJ885" s="10">
        <v>9.75</v>
      </c>
      <c r="CK885" s="10">
        <v>9.75</v>
      </c>
      <c r="CL885" s="10">
        <v>14.63</v>
      </c>
      <c r="CM885" s="10">
        <v>14.63</v>
      </c>
      <c r="CN885" t="s">
        <v>137</v>
      </c>
      <c r="CO885" t="s">
        <v>6836</v>
      </c>
      <c r="CP885" t="s">
        <v>138</v>
      </c>
      <c r="CR885" t="s">
        <v>117</v>
      </c>
      <c r="CS885" t="s">
        <v>139</v>
      </c>
      <c r="CT885" t="s">
        <v>139</v>
      </c>
      <c r="CU885" t="s">
        <v>139</v>
      </c>
      <c r="CV885" t="s">
        <v>140</v>
      </c>
      <c r="CW885" t="s">
        <v>139</v>
      </c>
      <c r="CX885" t="s">
        <v>139</v>
      </c>
      <c r="CY885" t="s">
        <v>6837</v>
      </c>
      <c r="CZ885" s="8">
        <v>16702331199</v>
      </c>
      <c r="DA885" t="s">
        <v>6832</v>
      </c>
      <c r="DB885" t="s">
        <v>140</v>
      </c>
      <c r="DC885" t="s">
        <v>139</v>
      </c>
      <c r="DD885" t="s">
        <v>117</v>
      </c>
    </row>
    <row r="886" spans="1:114" ht="15" customHeight="1" x14ac:dyDescent="0.35">
      <c r="A886" t="s">
        <v>12820</v>
      </c>
      <c r="B886" t="s">
        <v>166</v>
      </c>
      <c r="C886" s="1">
        <v>45539</v>
      </c>
      <c r="D886" s="1">
        <v>45629</v>
      </c>
      <c r="E886" t="s">
        <v>211</v>
      </c>
      <c r="G886" t="s">
        <v>117</v>
      </c>
      <c r="H886" t="s">
        <v>117</v>
      </c>
      <c r="I886" t="s">
        <v>117</v>
      </c>
      <c r="J886" t="s">
        <v>3037</v>
      </c>
      <c r="K886" t="s">
        <v>3038</v>
      </c>
      <c r="L886" t="s">
        <v>3039</v>
      </c>
      <c r="N886" t="s">
        <v>1143</v>
      </c>
      <c r="O886" t="s">
        <v>121</v>
      </c>
      <c r="P886" s="6">
        <v>96952</v>
      </c>
      <c r="Q886" t="s">
        <v>122</v>
      </c>
      <c r="S886" s="8">
        <v>16704335682</v>
      </c>
      <c r="U886" t="s">
        <v>3041</v>
      </c>
      <c r="V886">
        <v>722511</v>
      </c>
      <c r="W886" t="s">
        <v>124</v>
      </c>
      <c r="Y886" t="s">
        <v>3042</v>
      </c>
      <c r="Z886" t="s">
        <v>3043</v>
      </c>
      <c r="AA886" t="s">
        <v>1331</v>
      </c>
      <c r="AB886" t="s">
        <v>1406</v>
      </c>
      <c r="AC886" t="s">
        <v>3044</v>
      </c>
      <c r="AE886" t="s">
        <v>3045</v>
      </c>
      <c r="AF886" t="s">
        <v>3046</v>
      </c>
      <c r="AG886" s="6">
        <v>33315</v>
      </c>
      <c r="AH886" t="s">
        <v>122</v>
      </c>
      <c r="AJ886" s="8">
        <v>13057107039</v>
      </c>
      <c r="AL886" t="s">
        <v>3047</v>
      </c>
      <c r="BE886" t="str">
        <f>"35-2021.00"</f>
        <v>35-2021.00</v>
      </c>
      <c r="BF886" t="s">
        <v>438</v>
      </c>
      <c r="BG886" t="s">
        <v>5463</v>
      </c>
      <c r="BH886" t="s">
        <v>692</v>
      </c>
      <c r="BI886">
        <v>2</v>
      </c>
      <c r="BK886" s="1">
        <v>45627</v>
      </c>
      <c r="BL886" s="1">
        <v>45991</v>
      </c>
      <c r="BO886">
        <v>40</v>
      </c>
      <c r="BP886">
        <v>0</v>
      </c>
      <c r="BQ886">
        <v>8</v>
      </c>
      <c r="BR886">
        <v>8</v>
      </c>
      <c r="BS886">
        <v>8</v>
      </c>
      <c r="BT886">
        <v>8</v>
      </c>
      <c r="BU886">
        <v>8</v>
      </c>
      <c r="BV886">
        <v>0</v>
      </c>
      <c r="BW886" t="str">
        <f>"6:00 AM"</f>
        <v>6:00 AM</v>
      </c>
      <c r="BX886" t="str">
        <f>"10:00 PM"</f>
        <v>10:00 PM</v>
      </c>
      <c r="BY886" t="s">
        <v>133</v>
      </c>
      <c r="BZ886">
        <v>0</v>
      </c>
      <c r="CA886">
        <v>0</v>
      </c>
      <c r="CB886" t="s">
        <v>117</v>
      </c>
      <c r="CD886" t="s">
        <v>194</v>
      </c>
      <c r="CE886" t="s">
        <v>3039</v>
      </c>
      <c r="CG886" t="s">
        <v>1143</v>
      </c>
      <c r="CH886" t="s">
        <v>121</v>
      </c>
      <c r="CI886" s="6">
        <v>96952</v>
      </c>
      <c r="CJ886" s="10">
        <v>7.84</v>
      </c>
      <c r="CK886" s="10">
        <v>7.84</v>
      </c>
      <c r="CL886" s="10">
        <v>11.76</v>
      </c>
      <c r="CM886" s="10">
        <v>11.76</v>
      </c>
      <c r="CN886" t="s">
        <v>137</v>
      </c>
      <c r="CO886" t="s">
        <v>140</v>
      </c>
      <c r="CP886" t="s">
        <v>138</v>
      </c>
      <c r="CR886" t="s">
        <v>117</v>
      </c>
      <c r="CS886" t="s">
        <v>139</v>
      </c>
      <c r="CT886" t="s">
        <v>140</v>
      </c>
      <c r="CU886" t="s">
        <v>139</v>
      </c>
      <c r="CV886" t="s">
        <v>140</v>
      </c>
      <c r="CW886" t="s">
        <v>139</v>
      </c>
      <c r="CX886" t="s">
        <v>140</v>
      </c>
      <c r="CY886" t="s">
        <v>3050</v>
      </c>
      <c r="CZ886" s="8">
        <v>16702853413</v>
      </c>
      <c r="DA886" t="s">
        <v>3047</v>
      </c>
      <c r="DB886" t="s">
        <v>140</v>
      </c>
      <c r="DC886" t="s">
        <v>139</v>
      </c>
      <c r="DD886" t="s">
        <v>117</v>
      </c>
    </row>
    <row r="887" spans="1:114" ht="15" customHeight="1" x14ac:dyDescent="0.35">
      <c r="A887" t="s">
        <v>11322</v>
      </c>
      <c r="B887" t="s">
        <v>166</v>
      </c>
      <c r="C887" s="1">
        <v>45548</v>
      </c>
      <c r="D887" s="1">
        <v>45629</v>
      </c>
      <c r="E887" t="s">
        <v>211</v>
      </c>
      <c r="G887" t="s">
        <v>117</v>
      </c>
      <c r="H887" t="s">
        <v>117</v>
      </c>
      <c r="I887" t="s">
        <v>117</v>
      </c>
      <c r="J887" t="s">
        <v>484</v>
      </c>
      <c r="K887" t="s">
        <v>485</v>
      </c>
      <c r="L887" t="s">
        <v>486</v>
      </c>
      <c r="M887" t="s">
        <v>487</v>
      </c>
      <c r="N887" t="s">
        <v>120</v>
      </c>
      <c r="O887" t="s">
        <v>121</v>
      </c>
      <c r="P887" s="6">
        <v>96950</v>
      </c>
      <c r="Q887" t="s">
        <v>122</v>
      </c>
      <c r="S887" s="8">
        <v>16702876661</v>
      </c>
      <c r="U887" t="s">
        <v>488</v>
      </c>
      <c r="V887">
        <v>812112</v>
      </c>
      <c r="W887" t="s">
        <v>124</v>
      </c>
      <c r="Y887" t="s">
        <v>489</v>
      </c>
      <c r="Z887" t="s">
        <v>490</v>
      </c>
      <c r="AB887" t="s">
        <v>491</v>
      </c>
      <c r="AC887" t="s">
        <v>486</v>
      </c>
      <c r="AD887" t="s">
        <v>11323</v>
      </c>
      <c r="AE887" t="s">
        <v>120</v>
      </c>
      <c r="AF887" t="s">
        <v>121</v>
      </c>
      <c r="AG887" s="6">
        <v>96950</v>
      </c>
      <c r="AH887" t="s">
        <v>122</v>
      </c>
      <c r="AJ887" s="8">
        <v>16702876661</v>
      </c>
      <c r="AL887" t="s">
        <v>492</v>
      </c>
      <c r="BE887" t="str">
        <f>"31-9011.00"</f>
        <v>31-9011.00</v>
      </c>
      <c r="BF887" t="s">
        <v>225</v>
      </c>
      <c r="BG887" t="s">
        <v>11324</v>
      </c>
      <c r="BH887" t="s">
        <v>494</v>
      </c>
      <c r="BI887">
        <v>4</v>
      </c>
      <c r="BK887" s="1">
        <v>45566</v>
      </c>
      <c r="BL887" s="1">
        <v>45930</v>
      </c>
      <c r="BO887">
        <v>35</v>
      </c>
      <c r="BP887">
        <v>7</v>
      </c>
      <c r="BQ887">
        <v>0</v>
      </c>
      <c r="BR887">
        <v>0</v>
      </c>
      <c r="BS887">
        <v>7</v>
      </c>
      <c r="BT887">
        <v>7</v>
      </c>
      <c r="BU887">
        <v>7</v>
      </c>
      <c r="BV887">
        <v>7</v>
      </c>
      <c r="BW887" t="str">
        <f>"2:00 PM"</f>
        <v>2:00 PM</v>
      </c>
      <c r="BX887" t="str">
        <f>"9:00 PM"</f>
        <v>9:00 PM</v>
      </c>
      <c r="BY887" t="s">
        <v>133</v>
      </c>
      <c r="BZ887">
        <v>0</v>
      </c>
      <c r="CA887">
        <v>12</v>
      </c>
      <c r="CB887" t="s">
        <v>117</v>
      </c>
      <c r="CD887" t="s">
        <v>495</v>
      </c>
      <c r="CE887" t="s">
        <v>486</v>
      </c>
      <c r="CF887" t="s">
        <v>487</v>
      </c>
      <c r="CG887" t="s">
        <v>496</v>
      </c>
      <c r="CH887" t="s">
        <v>121</v>
      </c>
      <c r="CI887" s="6">
        <v>96950</v>
      </c>
      <c r="CJ887" s="10">
        <v>12.37</v>
      </c>
      <c r="CK887" s="10">
        <v>12.37</v>
      </c>
      <c r="CL887" s="10">
        <v>18.559999999999999</v>
      </c>
      <c r="CM887" s="10">
        <v>18.559999999999999</v>
      </c>
      <c r="CN887" t="s">
        <v>137</v>
      </c>
      <c r="CO887" t="s">
        <v>194</v>
      </c>
      <c r="CP887" t="s">
        <v>138</v>
      </c>
      <c r="CR887" t="s">
        <v>117</v>
      </c>
      <c r="CS887" t="s">
        <v>139</v>
      </c>
      <c r="CT887" t="s">
        <v>140</v>
      </c>
      <c r="CU887" t="s">
        <v>139</v>
      </c>
      <c r="CV887" t="s">
        <v>140</v>
      </c>
      <c r="CW887" t="s">
        <v>139</v>
      </c>
      <c r="CX887" t="s">
        <v>140</v>
      </c>
      <c r="CY887" t="s">
        <v>2770</v>
      </c>
      <c r="CZ887" s="8">
        <v>16702876661</v>
      </c>
      <c r="DA887" t="s">
        <v>492</v>
      </c>
      <c r="DB887" t="s">
        <v>140</v>
      </c>
      <c r="DC887" t="s">
        <v>139</v>
      </c>
      <c r="DD887" t="s">
        <v>117</v>
      </c>
    </row>
    <row r="888" spans="1:114" ht="15" customHeight="1" x14ac:dyDescent="0.35">
      <c r="A888" t="s">
        <v>4369</v>
      </c>
      <c r="B888" t="s">
        <v>115</v>
      </c>
      <c r="C888" s="1">
        <v>45554</v>
      </c>
      <c r="D888" s="1">
        <v>45629</v>
      </c>
      <c r="E888" t="s">
        <v>116</v>
      </c>
      <c r="F888" s="1">
        <v>45656</v>
      </c>
      <c r="G888" t="s">
        <v>117</v>
      </c>
      <c r="H888" t="s">
        <v>117</v>
      </c>
      <c r="I888" t="s">
        <v>117</v>
      </c>
      <c r="J888" t="s">
        <v>4370</v>
      </c>
      <c r="K888" t="s">
        <v>4371</v>
      </c>
      <c r="L888" t="s">
        <v>4372</v>
      </c>
      <c r="N888" t="s">
        <v>136</v>
      </c>
      <c r="O888" t="s">
        <v>121</v>
      </c>
      <c r="P888" s="6">
        <v>96950</v>
      </c>
      <c r="Q888" t="s">
        <v>122</v>
      </c>
      <c r="S888" s="8">
        <v>16702881463</v>
      </c>
      <c r="U888" t="s">
        <v>3128</v>
      </c>
      <c r="V888">
        <v>561410</v>
      </c>
      <c r="W888" t="s">
        <v>124</v>
      </c>
      <c r="Y888" t="s">
        <v>827</v>
      </c>
      <c r="Z888" t="s">
        <v>3407</v>
      </c>
      <c r="AA888" t="s">
        <v>4373</v>
      </c>
      <c r="AB888" t="s">
        <v>474</v>
      </c>
      <c r="AC888" t="s">
        <v>4372</v>
      </c>
      <c r="AE888" t="s">
        <v>136</v>
      </c>
      <c r="AF888" t="s">
        <v>121</v>
      </c>
      <c r="AG888" s="6">
        <v>96950</v>
      </c>
      <c r="AH888" t="s">
        <v>122</v>
      </c>
      <c r="AJ888" s="8">
        <v>16702881463</v>
      </c>
      <c r="AL888" t="s">
        <v>3130</v>
      </c>
      <c r="BE888" t="str">
        <f>"43-9061.00"</f>
        <v>43-9061.00</v>
      </c>
      <c r="BF888" t="s">
        <v>4260</v>
      </c>
      <c r="BG888" t="s">
        <v>4374</v>
      </c>
      <c r="BH888" t="s">
        <v>4260</v>
      </c>
      <c r="BI888">
        <v>7</v>
      </c>
      <c r="BK888" s="1">
        <v>45658</v>
      </c>
      <c r="BL888" s="1">
        <v>46022</v>
      </c>
      <c r="BO888">
        <v>35</v>
      </c>
      <c r="BP888">
        <v>0</v>
      </c>
      <c r="BQ888">
        <v>7</v>
      </c>
      <c r="BR888">
        <v>7</v>
      </c>
      <c r="BS888">
        <v>7</v>
      </c>
      <c r="BT888">
        <v>7</v>
      </c>
      <c r="BU888">
        <v>7</v>
      </c>
      <c r="BV888">
        <v>0</v>
      </c>
      <c r="BW888" t="str">
        <f>"8:30 AM"</f>
        <v>8:30 AM</v>
      </c>
      <c r="BX888" t="str">
        <f>"4:30 PM"</f>
        <v>4:30 PM</v>
      </c>
      <c r="BY888" t="s">
        <v>159</v>
      </c>
      <c r="BZ888">
        <v>0</v>
      </c>
      <c r="CA888">
        <v>6</v>
      </c>
      <c r="CB888" t="s">
        <v>117</v>
      </c>
      <c r="CD888" s="2" t="s">
        <v>4375</v>
      </c>
      <c r="CE888" t="s">
        <v>4372</v>
      </c>
      <c r="CG888" t="s">
        <v>136</v>
      </c>
      <c r="CH888" t="s">
        <v>121</v>
      </c>
      <c r="CI888" s="6">
        <v>96950</v>
      </c>
      <c r="CJ888" s="10">
        <v>9.9499999999999993</v>
      </c>
      <c r="CK888" s="10">
        <v>9.9499999999999993</v>
      </c>
      <c r="CL888" s="10">
        <v>14.93</v>
      </c>
      <c r="CM888" s="10">
        <v>14.93</v>
      </c>
      <c r="CN888" t="s">
        <v>137</v>
      </c>
      <c r="CO888" t="s">
        <v>133</v>
      </c>
      <c r="CP888" t="s">
        <v>138</v>
      </c>
      <c r="CR888" t="s">
        <v>117</v>
      </c>
      <c r="CS888" t="s">
        <v>139</v>
      </c>
      <c r="CT888" t="s">
        <v>140</v>
      </c>
      <c r="CU888" t="s">
        <v>139</v>
      </c>
      <c r="CV888" t="s">
        <v>140</v>
      </c>
      <c r="CW888" t="s">
        <v>139</v>
      </c>
      <c r="CX888" t="s">
        <v>140</v>
      </c>
      <c r="CY888" s="2" t="s">
        <v>4376</v>
      </c>
      <c r="CZ888" s="8">
        <v>16702881463</v>
      </c>
      <c r="DA888" t="s">
        <v>3135</v>
      </c>
      <c r="DB888" t="s">
        <v>309</v>
      </c>
      <c r="DC888" t="s">
        <v>139</v>
      </c>
      <c r="DD888" t="s">
        <v>117</v>
      </c>
    </row>
    <row r="889" spans="1:114" ht="15" customHeight="1" x14ac:dyDescent="0.35">
      <c r="A889" t="s">
        <v>14723</v>
      </c>
      <c r="B889" t="s">
        <v>144</v>
      </c>
      <c r="C889" s="1">
        <v>45564</v>
      </c>
      <c r="D889" s="1">
        <v>45629</v>
      </c>
      <c r="E889" t="s">
        <v>116</v>
      </c>
      <c r="F889" s="1">
        <v>45728</v>
      </c>
      <c r="G889" t="s">
        <v>117</v>
      </c>
      <c r="H889" t="s">
        <v>117</v>
      </c>
      <c r="I889" t="s">
        <v>117</v>
      </c>
      <c r="J889" t="s">
        <v>14724</v>
      </c>
      <c r="L889" t="s">
        <v>14725</v>
      </c>
      <c r="N889" t="s">
        <v>120</v>
      </c>
      <c r="O889" t="s">
        <v>121</v>
      </c>
      <c r="P889" s="6">
        <v>96950</v>
      </c>
      <c r="Q889" t="s">
        <v>122</v>
      </c>
      <c r="R889" t="s">
        <v>382</v>
      </c>
      <c r="S889" s="8">
        <v>16702342440</v>
      </c>
      <c r="U889" t="s">
        <v>14726</v>
      </c>
      <c r="V889">
        <v>23622</v>
      </c>
      <c r="W889" t="s">
        <v>124</v>
      </c>
      <c r="Y889" t="s">
        <v>3831</v>
      </c>
      <c r="Z889" t="s">
        <v>1865</v>
      </c>
      <c r="AA889" t="s">
        <v>14727</v>
      </c>
      <c r="AB889" t="s">
        <v>1842</v>
      </c>
      <c r="AC889" t="s">
        <v>14725</v>
      </c>
      <c r="AE889" t="s">
        <v>120</v>
      </c>
      <c r="AF889" t="s">
        <v>121</v>
      </c>
      <c r="AG889" s="6">
        <v>96950</v>
      </c>
      <c r="AH889" t="s">
        <v>122</v>
      </c>
      <c r="AI889" t="s">
        <v>382</v>
      </c>
      <c r="AJ889" s="8">
        <v>16702342440</v>
      </c>
      <c r="AL889" t="s">
        <v>14728</v>
      </c>
      <c r="BE889" t="str">
        <f>"49-3042.00"</f>
        <v>49-3042.00</v>
      </c>
      <c r="BF889" t="s">
        <v>3611</v>
      </c>
      <c r="BG889" t="s">
        <v>14729</v>
      </c>
      <c r="BH889" t="s">
        <v>5771</v>
      </c>
      <c r="BI889">
        <v>1</v>
      </c>
      <c r="BJ889">
        <v>1</v>
      </c>
      <c r="BK889" s="1">
        <v>45730</v>
      </c>
      <c r="BL889" s="1">
        <v>46094</v>
      </c>
      <c r="BM889" s="1">
        <v>45730</v>
      </c>
      <c r="BN889" s="1">
        <v>46094</v>
      </c>
      <c r="BO889">
        <v>35</v>
      </c>
      <c r="BP889">
        <v>0</v>
      </c>
      <c r="BQ889">
        <v>7</v>
      </c>
      <c r="BR889">
        <v>7</v>
      </c>
      <c r="BS889">
        <v>7</v>
      </c>
      <c r="BT889">
        <v>7</v>
      </c>
      <c r="BU889">
        <v>7</v>
      </c>
      <c r="BV889">
        <v>0</v>
      </c>
      <c r="BW889" t="str">
        <f>"8:00 AM"</f>
        <v>8:00 AM</v>
      </c>
      <c r="BX889" t="str">
        <f>"5:00 PM"</f>
        <v>5:00 PM</v>
      </c>
      <c r="BY889" t="s">
        <v>159</v>
      </c>
      <c r="BZ889">
        <v>0</v>
      </c>
      <c r="CA889">
        <v>12</v>
      </c>
      <c r="CB889" t="s">
        <v>117</v>
      </c>
      <c r="CD889" t="s">
        <v>14730</v>
      </c>
      <c r="CE889" t="s">
        <v>14731</v>
      </c>
      <c r="CG889" t="s">
        <v>120</v>
      </c>
      <c r="CH889" t="s">
        <v>121</v>
      </c>
      <c r="CI889" s="6">
        <v>96950</v>
      </c>
      <c r="CJ889" s="10">
        <v>12.48</v>
      </c>
      <c r="CK889" s="10">
        <v>12.48</v>
      </c>
      <c r="CL889" s="10">
        <v>18.72</v>
      </c>
      <c r="CM889" s="10">
        <v>18.72</v>
      </c>
      <c r="CN889" t="s">
        <v>137</v>
      </c>
      <c r="CO889" t="s">
        <v>140</v>
      </c>
      <c r="CP889" t="s">
        <v>138</v>
      </c>
      <c r="CR889" t="s">
        <v>117</v>
      </c>
      <c r="CS889" t="s">
        <v>139</v>
      </c>
      <c r="CT889" t="s">
        <v>140</v>
      </c>
      <c r="CU889" t="s">
        <v>139</v>
      </c>
      <c r="CV889" t="s">
        <v>140</v>
      </c>
      <c r="CW889" t="s">
        <v>139</v>
      </c>
      <c r="CX889" t="s">
        <v>140</v>
      </c>
      <c r="CY889" t="s">
        <v>394</v>
      </c>
      <c r="CZ889" s="8">
        <v>16702342440</v>
      </c>
      <c r="DA889" t="s">
        <v>14728</v>
      </c>
      <c r="DB889" t="s">
        <v>1095</v>
      </c>
      <c r="DC889" t="s">
        <v>139</v>
      </c>
      <c r="DD889" t="s">
        <v>117</v>
      </c>
    </row>
    <row r="890" spans="1:114" ht="15" customHeight="1" x14ac:dyDescent="0.35">
      <c r="A890" t="s">
        <v>14744</v>
      </c>
      <c r="B890" t="s">
        <v>144</v>
      </c>
      <c r="C890" s="1">
        <v>45564</v>
      </c>
      <c r="D890" s="1">
        <v>45629</v>
      </c>
      <c r="E890" t="s">
        <v>116</v>
      </c>
      <c r="F890" s="1">
        <v>45728</v>
      </c>
      <c r="G890" t="s">
        <v>117</v>
      </c>
      <c r="H890" t="s">
        <v>117</v>
      </c>
      <c r="I890" t="s">
        <v>117</v>
      </c>
      <c r="J890" t="s">
        <v>14724</v>
      </c>
      <c r="L890" t="s">
        <v>14725</v>
      </c>
      <c r="N890" t="s">
        <v>120</v>
      </c>
      <c r="O890" t="s">
        <v>121</v>
      </c>
      <c r="P890" s="6">
        <v>96950</v>
      </c>
      <c r="Q890" t="s">
        <v>122</v>
      </c>
      <c r="R890" t="s">
        <v>382</v>
      </c>
      <c r="S890" s="8">
        <v>16702342440</v>
      </c>
      <c r="U890" t="s">
        <v>14726</v>
      </c>
      <c r="V890">
        <v>23622</v>
      </c>
      <c r="W890" t="s">
        <v>124</v>
      </c>
      <c r="Y890" t="s">
        <v>3831</v>
      </c>
      <c r="Z890" t="s">
        <v>1865</v>
      </c>
      <c r="AA890" t="s">
        <v>14727</v>
      </c>
      <c r="AB890" t="s">
        <v>1842</v>
      </c>
      <c r="AC890" t="s">
        <v>14725</v>
      </c>
      <c r="AE890" t="s">
        <v>120</v>
      </c>
      <c r="AF890" t="s">
        <v>121</v>
      </c>
      <c r="AG890" s="6">
        <v>96950</v>
      </c>
      <c r="AH890" t="s">
        <v>122</v>
      </c>
      <c r="AI890" t="s">
        <v>382</v>
      </c>
      <c r="AJ890" s="8">
        <v>16702342440</v>
      </c>
      <c r="AL890" t="s">
        <v>14728</v>
      </c>
      <c r="BE890" t="str">
        <f>"53-3032.00"</f>
        <v>53-3032.00</v>
      </c>
      <c r="BF890" t="s">
        <v>4159</v>
      </c>
      <c r="BG890" t="s">
        <v>14745</v>
      </c>
      <c r="BH890" t="s">
        <v>14746</v>
      </c>
      <c r="BI890">
        <v>2</v>
      </c>
      <c r="BJ890">
        <v>2</v>
      </c>
      <c r="BK890" s="1">
        <v>45730</v>
      </c>
      <c r="BL890" s="1">
        <v>46094</v>
      </c>
      <c r="BM890" s="1">
        <v>45730</v>
      </c>
      <c r="BN890" s="1">
        <v>46094</v>
      </c>
      <c r="BO890">
        <v>35</v>
      </c>
      <c r="BP890">
        <v>0</v>
      </c>
      <c r="BQ890">
        <v>7</v>
      </c>
      <c r="BR890">
        <v>7</v>
      </c>
      <c r="BS890">
        <v>7</v>
      </c>
      <c r="BT890">
        <v>7</v>
      </c>
      <c r="BU890">
        <v>7</v>
      </c>
      <c r="BV890">
        <v>0</v>
      </c>
      <c r="BW890" t="str">
        <f>"8:00 AM"</f>
        <v>8:00 AM</v>
      </c>
      <c r="BX890" t="str">
        <f>"5:00 PM"</f>
        <v>5:00 PM</v>
      </c>
      <c r="BY890" t="s">
        <v>159</v>
      </c>
      <c r="BZ890">
        <v>0</v>
      </c>
      <c r="CA890">
        <v>12</v>
      </c>
      <c r="CB890" t="s">
        <v>117</v>
      </c>
      <c r="CD890" t="s">
        <v>14747</v>
      </c>
      <c r="CE890" t="s">
        <v>14731</v>
      </c>
      <c r="CG890" t="s">
        <v>120</v>
      </c>
      <c r="CH890" t="s">
        <v>121</v>
      </c>
      <c r="CI890" s="6">
        <v>96950</v>
      </c>
      <c r="CJ890" s="10">
        <v>11.31</v>
      </c>
      <c r="CK890" s="10">
        <v>11.31</v>
      </c>
      <c r="CL890" s="10">
        <v>16.97</v>
      </c>
      <c r="CM890" s="10">
        <v>16.97</v>
      </c>
      <c r="CN890" t="s">
        <v>137</v>
      </c>
      <c r="CO890" t="s">
        <v>140</v>
      </c>
      <c r="CP890" t="s">
        <v>138</v>
      </c>
      <c r="CR890" t="s">
        <v>117</v>
      </c>
      <c r="CS890" t="s">
        <v>139</v>
      </c>
      <c r="CT890" t="s">
        <v>140</v>
      </c>
      <c r="CU890" t="s">
        <v>139</v>
      </c>
      <c r="CV890" t="s">
        <v>140</v>
      </c>
      <c r="CW890" t="s">
        <v>139</v>
      </c>
      <c r="CX890" t="s">
        <v>140</v>
      </c>
      <c r="CY890" t="s">
        <v>394</v>
      </c>
      <c r="CZ890" s="8">
        <v>16702342440</v>
      </c>
      <c r="DA890" t="s">
        <v>14728</v>
      </c>
      <c r="DB890" t="s">
        <v>1095</v>
      </c>
      <c r="DC890" t="s">
        <v>139</v>
      </c>
      <c r="DD890" t="s">
        <v>117</v>
      </c>
    </row>
    <row r="891" spans="1:114" ht="15" customHeight="1" x14ac:dyDescent="0.35">
      <c r="A891" t="s">
        <v>7178</v>
      </c>
      <c r="B891" t="s">
        <v>144</v>
      </c>
      <c r="C891" s="1">
        <v>45571</v>
      </c>
      <c r="D891" s="1">
        <v>45629</v>
      </c>
      <c r="E891" t="s">
        <v>211</v>
      </c>
      <c r="G891" t="s">
        <v>139</v>
      </c>
      <c r="H891" t="s">
        <v>117</v>
      </c>
      <c r="I891" t="s">
        <v>117</v>
      </c>
      <c r="J891" t="s">
        <v>3880</v>
      </c>
      <c r="L891" t="s">
        <v>7179</v>
      </c>
      <c r="M891" t="s">
        <v>7180</v>
      </c>
      <c r="N891" t="s">
        <v>136</v>
      </c>
      <c r="O891" t="s">
        <v>121</v>
      </c>
      <c r="P891" s="6">
        <v>96950</v>
      </c>
      <c r="Q891" t="s">
        <v>122</v>
      </c>
      <c r="S891" s="8">
        <v>16702350173</v>
      </c>
      <c r="U891" t="s">
        <v>3883</v>
      </c>
      <c r="V891">
        <v>711211</v>
      </c>
      <c r="W891" t="s">
        <v>124</v>
      </c>
      <c r="Y891" t="s">
        <v>3884</v>
      </c>
      <c r="Z891" t="s">
        <v>3885</v>
      </c>
      <c r="AB891" t="s">
        <v>128</v>
      </c>
      <c r="AC891" t="s">
        <v>7179</v>
      </c>
      <c r="AD891" t="s">
        <v>7180</v>
      </c>
      <c r="AE891" t="s">
        <v>136</v>
      </c>
      <c r="AF891" t="s">
        <v>121</v>
      </c>
      <c r="AG891" s="6">
        <v>96950</v>
      </c>
      <c r="AH891" t="s">
        <v>122</v>
      </c>
      <c r="AJ891" s="8">
        <v>16702350173</v>
      </c>
      <c r="AL891" t="s">
        <v>3887</v>
      </c>
      <c r="BE891" t="str">
        <f>"39-9032.00"</f>
        <v>39-9032.00</v>
      </c>
      <c r="BF891" t="s">
        <v>670</v>
      </c>
      <c r="BG891" t="s">
        <v>7181</v>
      </c>
      <c r="BH891" t="s">
        <v>7182</v>
      </c>
      <c r="BI891">
        <v>1</v>
      </c>
      <c r="BJ891">
        <v>1</v>
      </c>
      <c r="BK891" s="1">
        <v>45627</v>
      </c>
      <c r="BL891" s="1">
        <v>46721</v>
      </c>
      <c r="BM891" s="1">
        <v>45629</v>
      </c>
      <c r="BN891" s="1">
        <v>46721</v>
      </c>
      <c r="BO891">
        <v>40</v>
      </c>
      <c r="BP891">
        <v>0</v>
      </c>
      <c r="BQ891">
        <v>8</v>
      </c>
      <c r="BR891">
        <v>8</v>
      </c>
      <c r="BS891">
        <v>8</v>
      </c>
      <c r="BT891">
        <v>8</v>
      </c>
      <c r="BU891">
        <v>8</v>
      </c>
      <c r="BV891">
        <v>0</v>
      </c>
      <c r="BW891" t="str">
        <f>"9:00 AM"</f>
        <v>9:00 AM</v>
      </c>
      <c r="BX891" t="str">
        <f>"6:00 PM"</f>
        <v>6:00 PM</v>
      </c>
      <c r="BY891" t="s">
        <v>159</v>
      </c>
      <c r="BZ891">
        <v>0</v>
      </c>
      <c r="CA891">
        <v>24</v>
      </c>
      <c r="CB891" t="s">
        <v>117</v>
      </c>
      <c r="CD891" s="2" t="s">
        <v>7183</v>
      </c>
      <c r="CE891" t="s">
        <v>3892</v>
      </c>
      <c r="CF891" t="s">
        <v>7184</v>
      </c>
      <c r="CG891" t="s">
        <v>120</v>
      </c>
      <c r="CH891" t="s">
        <v>121</v>
      </c>
      <c r="CI891" s="6">
        <v>96950</v>
      </c>
      <c r="CJ891" s="10">
        <v>9</v>
      </c>
      <c r="CK891" s="10">
        <v>16.5</v>
      </c>
      <c r="CL891" s="10">
        <v>13.5</v>
      </c>
      <c r="CM891" s="10">
        <v>24.75</v>
      </c>
      <c r="CN891" t="s">
        <v>137</v>
      </c>
      <c r="CO891" t="s">
        <v>140</v>
      </c>
      <c r="CP891" t="s">
        <v>138</v>
      </c>
      <c r="CR891" t="s">
        <v>139</v>
      </c>
      <c r="CS891" t="s">
        <v>139</v>
      </c>
      <c r="CT891" t="s">
        <v>139</v>
      </c>
      <c r="CU891" t="s">
        <v>139</v>
      </c>
      <c r="CV891" t="s">
        <v>139</v>
      </c>
      <c r="CW891" t="s">
        <v>139</v>
      </c>
      <c r="CX891" t="s">
        <v>139</v>
      </c>
      <c r="CY891" t="s">
        <v>133</v>
      </c>
      <c r="CZ891" s="8">
        <v>16702350173</v>
      </c>
      <c r="DA891" t="s">
        <v>3887</v>
      </c>
      <c r="DB891" t="s">
        <v>1257</v>
      </c>
      <c r="DC891" t="s">
        <v>139</v>
      </c>
      <c r="DD891" t="s">
        <v>117</v>
      </c>
    </row>
    <row r="892" spans="1:114" ht="15" customHeight="1" x14ac:dyDescent="0.35">
      <c r="A892" t="s">
        <v>16086</v>
      </c>
      <c r="B892" t="s">
        <v>144</v>
      </c>
      <c r="C892" s="1">
        <v>45573</v>
      </c>
      <c r="D892" s="1">
        <v>45629</v>
      </c>
      <c r="E892" t="s">
        <v>211</v>
      </c>
      <c r="G892" t="s">
        <v>117</v>
      </c>
      <c r="H892" t="s">
        <v>117</v>
      </c>
      <c r="I892" t="s">
        <v>117</v>
      </c>
      <c r="J892" t="s">
        <v>2119</v>
      </c>
      <c r="K892" t="s">
        <v>10019</v>
      </c>
      <c r="L892" t="s">
        <v>10191</v>
      </c>
      <c r="M892" t="s">
        <v>2122</v>
      </c>
      <c r="N892" t="s">
        <v>248</v>
      </c>
      <c r="O892" t="s">
        <v>121</v>
      </c>
      <c r="P892" s="6">
        <v>96951</v>
      </c>
      <c r="Q892" t="s">
        <v>122</v>
      </c>
      <c r="R892" t="s">
        <v>140</v>
      </c>
      <c r="S892" s="8">
        <v>16705320363</v>
      </c>
      <c r="U892" t="s">
        <v>2123</v>
      </c>
      <c r="V892">
        <v>44511</v>
      </c>
      <c r="W892" t="s">
        <v>124</v>
      </c>
      <c r="Y892" t="s">
        <v>2124</v>
      </c>
      <c r="Z892" t="s">
        <v>2125</v>
      </c>
      <c r="AA892" t="s">
        <v>2126</v>
      </c>
      <c r="AB892" t="s">
        <v>1406</v>
      </c>
      <c r="AC892" t="s">
        <v>10191</v>
      </c>
      <c r="AD892" t="s">
        <v>2122</v>
      </c>
      <c r="AE892" t="s">
        <v>248</v>
      </c>
      <c r="AF892" t="s">
        <v>121</v>
      </c>
      <c r="AG892" s="6">
        <v>96951</v>
      </c>
      <c r="AH892" t="s">
        <v>122</v>
      </c>
      <c r="AI892" t="s">
        <v>382</v>
      </c>
      <c r="AJ892" s="8">
        <v>16705320363</v>
      </c>
      <c r="AL892" t="s">
        <v>2127</v>
      </c>
      <c r="BE892" t="str">
        <f>"41-1011.00"</f>
        <v>41-1011.00</v>
      </c>
      <c r="BF892" t="s">
        <v>1340</v>
      </c>
      <c r="BG892" t="s">
        <v>16087</v>
      </c>
      <c r="BH892" t="s">
        <v>2107</v>
      </c>
      <c r="BI892">
        <v>1</v>
      </c>
      <c r="BJ892">
        <v>1</v>
      </c>
      <c r="BK892" s="1">
        <v>45627</v>
      </c>
      <c r="BL892" s="1">
        <v>45991</v>
      </c>
      <c r="BM892" s="1">
        <v>45629</v>
      </c>
      <c r="BN892" s="1">
        <v>45991</v>
      </c>
      <c r="BO892">
        <v>35</v>
      </c>
      <c r="BP892">
        <v>0</v>
      </c>
      <c r="BQ892">
        <v>7</v>
      </c>
      <c r="BR892">
        <v>7</v>
      </c>
      <c r="BS892">
        <v>7</v>
      </c>
      <c r="BT892">
        <v>7</v>
      </c>
      <c r="BU892">
        <v>7</v>
      </c>
      <c r="BV892">
        <v>0</v>
      </c>
      <c r="BW892" t="str">
        <f>"8:00 AM"</f>
        <v>8:00 AM</v>
      </c>
      <c r="BX892" t="str">
        <f>"4:00 PM"</f>
        <v>4:00 PM</v>
      </c>
      <c r="BY892" t="s">
        <v>159</v>
      </c>
      <c r="BZ892">
        <v>0</v>
      </c>
      <c r="CA892">
        <v>12</v>
      </c>
      <c r="CB892" t="s">
        <v>139</v>
      </c>
      <c r="CC892">
        <v>9</v>
      </c>
      <c r="CD892" t="s">
        <v>16088</v>
      </c>
      <c r="CE892" t="s">
        <v>5616</v>
      </c>
      <c r="CF892" t="s">
        <v>2122</v>
      </c>
      <c r="CG892" t="s">
        <v>248</v>
      </c>
      <c r="CH892" t="s">
        <v>121</v>
      </c>
      <c r="CI892" s="6">
        <v>96951</v>
      </c>
      <c r="CJ892" s="10">
        <v>11.35</v>
      </c>
      <c r="CK892" s="10">
        <v>11.35</v>
      </c>
      <c r="CL892" s="10">
        <v>17.03</v>
      </c>
      <c r="CM892" s="10">
        <v>17.03</v>
      </c>
      <c r="CN892" t="s">
        <v>137</v>
      </c>
      <c r="CO892" t="s">
        <v>140</v>
      </c>
      <c r="CP892" t="s">
        <v>138</v>
      </c>
      <c r="CR892" t="s">
        <v>117</v>
      </c>
      <c r="CS892" t="s">
        <v>139</v>
      </c>
      <c r="CT892" t="s">
        <v>140</v>
      </c>
      <c r="CU892" t="s">
        <v>139</v>
      </c>
      <c r="CV892" t="s">
        <v>140</v>
      </c>
      <c r="CW892" t="s">
        <v>139</v>
      </c>
      <c r="CX892" t="s">
        <v>140</v>
      </c>
      <c r="CY892" t="s">
        <v>2131</v>
      </c>
      <c r="CZ892" s="8">
        <v>16705320363</v>
      </c>
      <c r="DA892" t="s">
        <v>2127</v>
      </c>
      <c r="DB892" t="s">
        <v>2132</v>
      </c>
      <c r="DC892" t="s">
        <v>139</v>
      </c>
      <c r="DD892" t="s">
        <v>117</v>
      </c>
    </row>
    <row r="893" spans="1:114" ht="15" customHeight="1" x14ac:dyDescent="0.35">
      <c r="A893" t="s">
        <v>14702</v>
      </c>
      <c r="B893" t="s">
        <v>144</v>
      </c>
      <c r="C893" s="1">
        <v>45573</v>
      </c>
      <c r="D893" s="1">
        <v>45629</v>
      </c>
      <c r="E893" t="s">
        <v>211</v>
      </c>
      <c r="G893" t="s">
        <v>117</v>
      </c>
      <c r="H893" t="s">
        <v>117</v>
      </c>
      <c r="I893" t="s">
        <v>117</v>
      </c>
      <c r="J893" t="s">
        <v>2119</v>
      </c>
      <c r="K893" t="s">
        <v>10019</v>
      </c>
      <c r="L893" t="s">
        <v>10191</v>
      </c>
      <c r="M893" t="s">
        <v>2122</v>
      </c>
      <c r="N893" t="s">
        <v>248</v>
      </c>
      <c r="O893" t="s">
        <v>121</v>
      </c>
      <c r="P893" s="6">
        <v>96951</v>
      </c>
      <c r="Q893" t="s">
        <v>122</v>
      </c>
      <c r="S893" s="8">
        <v>16705320363</v>
      </c>
      <c r="U893" t="s">
        <v>2123</v>
      </c>
      <c r="V893">
        <v>44511</v>
      </c>
      <c r="W893" t="s">
        <v>124</v>
      </c>
      <c r="Y893" t="s">
        <v>2124</v>
      </c>
      <c r="Z893" t="s">
        <v>2125</v>
      </c>
      <c r="AA893" t="s">
        <v>2126</v>
      </c>
      <c r="AB893" t="s">
        <v>1406</v>
      </c>
      <c r="AC893" t="s">
        <v>10191</v>
      </c>
      <c r="AD893" t="s">
        <v>2122</v>
      </c>
      <c r="AE893" t="s">
        <v>248</v>
      </c>
      <c r="AF893" t="s">
        <v>121</v>
      </c>
      <c r="AG893" s="6">
        <v>96951</v>
      </c>
      <c r="AH893" t="s">
        <v>122</v>
      </c>
      <c r="AI893" t="s">
        <v>382</v>
      </c>
      <c r="AJ893" s="8">
        <v>16705320363</v>
      </c>
      <c r="AL893" t="s">
        <v>2127</v>
      </c>
      <c r="BE893" t="str">
        <f>"49-9021.00"</f>
        <v>49-9021.00</v>
      </c>
      <c r="BF893" t="s">
        <v>239</v>
      </c>
      <c r="BG893" t="s">
        <v>14381</v>
      </c>
      <c r="BH893" t="s">
        <v>9521</v>
      </c>
      <c r="BI893">
        <v>1</v>
      </c>
      <c r="BJ893">
        <v>1</v>
      </c>
      <c r="BK893" s="1">
        <v>45658</v>
      </c>
      <c r="BL893" s="1">
        <v>46022</v>
      </c>
      <c r="BM893" s="1">
        <v>45658</v>
      </c>
      <c r="BN893" s="1">
        <v>46022</v>
      </c>
      <c r="BO893">
        <v>35</v>
      </c>
      <c r="BP893">
        <v>0</v>
      </c>
      <c r="BQ893">
        <v>7</v>
      </c>
      <c r="BR893">
        <v>7</v>
      </c>
      <c r="BS893">
        <v>7</v>
      </c>
      <c r="BT893">
        <v>7</v>
      </c>
      <c r="BU893">
        <v>7</v>
      </c>
      <c r="BV893">
        <v>0</v>
      </c>
      <c r="BW893" t="str">
        <f>"8:00 AM"</f>
        <v>8:00 AM</v>
      </c>
      <c r="BX893" t="str">
        <f>"4:00 PM"</f>
        <v>4:00 PM</v>
      </c>
      <c r="BY893" t="s">
        <v>159</v>
      </c>
      <c r="BZ893">
        <v>0</v>
      </c>
      <c r="CA893">
        <v>12</v>
      </c>
      <c r="CB893" t="s">
        <v>117</v>
      </c>
      <c r="CD893" t="s">
        <v>14382</v>
      </c>
      <c r="CE893" t="s">
        <v>1216</v>
      </c>
      <c r="CF893" t="s">
        <v>14383</v>
      </c>
      <c r="CG893" t="s">
        <v>222</v>
      </c>
      <c r="CH893" t="s">
        <v>121</v>
      </c>
      <c r="CI893" s="6">
        <v>96951</v>
      </c>
      <c r="CJ893" s="10">
        <v>10.74</v>
      </c>
      <c r="CK893" s="10">
        <v>10.74</v>
      </c>
      <c r="CL893" s="10">
        <v>16.11</v>
      </c>
      <c r="CM893" s="10">
        <v>16.11</v>
      </c>
      <c r="CN893" t="s">
        <v>137</v>
      </c>
      <c r="CO893" t="s">
        <v>140</v>
      </c>
      <c r="CP893" t="s">
        <v>138</v>
      </c>
      <c r="CR893" t="s">
        <v>117</v>
      </c>
      <c r="CS893" t="s">
        <v>139</v>
      </c>
      <c r="CT893" t="s">
        <v>140</v>
      </c>
      <c r="CU893" t="s">
        <v>139</v>
      </c>
      <c r="CV893" t="s">
        <v>140</v>
      </c>
      <c r="CW893" t="s">
        <v>139</v>
      </c>
      <c r="CX893" t="s">
        <v>140</v>
      </c>
      <c r="CY893" t="s">
        <v>2131</v>
      </c>
      <c r="CZ893" s="8">
        <v>16705320363</v>
      </c>
      <c r="DA893" t="s">
        <v>2127</v>
      </c>
      <c r="DB893" t="s">
        <v>2132</v>
      </c>
      <c r="DC893" t="s">
        <v>139</v>
      </c>
      <c r="DD893" t="s">
        <v>117</v>
      </c>
    </row>
    <row r="894" spans="1:114" ht="15" customHeight="1" x14ac:dyDescent="0.35">
      <c r="A894" t="s">
        <v>14646</v>
      </c>
      <c r="B894" t="s">
        <v>144</v>
      </c>
      <c r="C894" s="1">
        <v>45577</v>
      </c>
      <c r="D894" s="1">
        <v>45629</v>
      </c>
      <c r="E894" t="s">
        <v>116</v>
      </c>
      <c r="F894" s="1">
        <v>45746</v>
      </c>
      <c r="G894" t="s">
        <v>117</v>
      </c>
      <c r="H894" t="s">
        <v>117</v>
      </c>
      <c r="I894" t="s">
        <v>117</v>
      </c>
      <c r="J894" t="s">
        <v>9699</v>
      </c>
      <c r="K894" t="s">
        <v>9700</v>
      </c>
      <c r="L894" t="s">
        <v>9701</v>
      </c>
      <c r="N894" t="s">
        <v>120</v>
      </c>
      <c r="O894" t="s">
        <v>121</v>
      </c>
      <c r="P894" s="6">
        <v>96950</v>
      </c>
      <c r="Q894" t="s">
        <v>122</v>
      </c>
      <c r="R894" t="s">
        <v>1488</v>
      </c>
      <c r="S894" s="8">
        <v>16709899218</v>
      </c>
      <c r="U894" t="s">
        <v>1597</v>
      </c>
      <c r="V894">
        <v>561320</v>
      </c>
      <c r="W894" t="s">
        <v>150</v>
      </c>
      <c r="X894" t="s">
        <v>139</v>
      </c>
      <c r="Y894" t="s">
        <v>9702</v>
      </c>
      <c r="Z894" t="s">
        <v>9703</v>
      </c>
      <c r="AA894" t="s">
        <v>5315</v>
      </c>
      <c r="AB894" t="s">
        <v>7249</v>
      </c>
      <c r="AC894" t="s">
        <v>9701</v>
      </c>
      <c r="AE894" t="s">
        <v>120</v>
      </c>
      <c r="AF894" t="s">
        <v>121</v>
      </c>
      <c r="AG894" s="6">
        <v>96950</v>
      </c>
      <c r="AH894" t="s">
        <v>122</v>
      </c>
      <c r="AI894" t="s">
        <v>7246</v>
      </c>
      <c r="AJ894" s="8">
        <v>16709899218</v>
      </c>
      <c r="AL894" t="s">
        <v>1604</v>
      </c>
      <c r="BE894" t="str">
        <f>"49-9071.00"</f>
        <v>49-9071.00</v>
      </c>
      <c r="BF894" t="s">
        <v>156</v>
      </c>
      <c r="BG894" t="s">
        <v>11014</v>
      </c>
      <c r="BH894" t="s">
        <v>423</v>
      </c>
      <c r="BI894">
        <v>3</v>
      </c>
      <c r="BJ894">
        <v>3</v>
      </c>
      <c r="BK894" s="1">
        <v>45748</v>
      </c>
      <c r="BL894" s="1">
        <v>46112</v>
      </c>
      <c r="BM894" s="1">
        <v>45748</v>
      </c>
      <c r="BN894" s="1">
        <v>46112</v>
      </c>
      <c r="BO894">
        <v>35</v>
      </c>
      <c r="BP894">
        <v>0</v>
      </c>
      <c r="BQ894">
        <v>7</v>
      </c>
      <c r="BR894">
        <v>7</v>
      </c>
      <c r="BS894">
        <v>7</v>
      </c>
      <c r="BT894">
        <v>7</v>
      </c>
      <c r="BU894">
        <v>7</v>
      </c>
      <c r="BV894">
        <v>0</v>
      </c>
      <c r="BW894" t="str">
        <f>"8:00 AM"</f>
        <v>8:00 AM</v>
      </c>
      <c r="BX894" t="str">
        <f>"4:00 PM"</f>
        <v>4:00 PM</v>
      </c>
      <c r="BY894" t="s">
        <v>133</v>
      </c>
      <c r="BZ894">
        <v>0</v>
      </c>
      <c r="CA894">
        <v>12</v>
      </c>
      <c r="CB894" t="s">
        <v>117</v>
      </c>
      <c r="CD894" t="s">
        <v>11015</v>
      </c>
      <c r="CE894" t="s">
        <v>14647</v>
      </c>
      <c r="CG894" t="s">
        <v>120</v>
      </c>
      <c r="CH894" t="s">
        <v>121</v>
      </c>
      <c r="CI894" s="6">
        <v>96950</v>
      </c>
      <c r="CJ894" s="10">
        <v>9.75</v>
      </c>
      <c r="CK894" s="10">
        <v>9.75</v>
      </c>
      <c r="CL894" s="10">
        <v>14.62</v>
      </c>
      <c r="CM894" s="10">
        <v>14.62</v>
      </c>
      <c r="CN894" t="s">
        <v>137</v>
      </c>
      <c r="CO894" t="s">
        <v>393</v>
      </c>
      <c r="CP894" t="s">
        <v>138</v>
      </c>
      <c r="CR894" t="s">
        <v>117</v>
      </c>
      <c r="CS894" t="s">
        <v>139</v>
      </c>
      <c r="CT894" t="s">
        <v>139</v>
      </c>
      <c r="CU894" t="s">
        <v>139</v>
      </c>
      <c r="CV894" t="s">
        <v>140</v>
      </c>
      <c r="CW894" t="s">
        <v>139</v>
      </c>
      <c r="CX894" t="s">
        <v>139</v>
      </c>
      <c r="CY894" t="s">
        <v>14648</v>
      </c>
      <c r="CZ894" s="8">
        <v>16709899218</v>
      </c>
      <c r="DA894" t="s">
        <v>1604</v>
      </c>
      <c r="DB894" t="s">
        <v>140</v>
      </c>
      <c r="DC894" t="s">
        <v>139</v>
      </c>
      <c r="DD894" t="s">
        <v>139</v>
      </c>
      <c r="DE894" t="s">
        <v>1598</v>
      </c>
      <c r="DF894" t="s">
        <v>1599</v>
      </c>
      <c r="DG894" t="s">
        <v>535</v>
      </c>
      <c r="DH894" t="s">
        <v>1597</v>
      </c>
      <c r="DI894" t="s">
        <v>17414</v>
      </c>
      <c r="DJ894" t="s">
        <v>1604</v>
      </c>
    </row>
    <row r="895" spans="1:114" ht="15" customHeight="1" x14ac:dyDescent="0.35">
      <c r="A895" t="s">
        <v>3136</v>
      </c>
      <c r="B895" t="s">
        <v>166</v>
      </c>
      <c r="C895" s="1">
        <v>45578</v>
      </c>
      <c r="D895" s="1">
        <v>45629</v>
      </c>
      <c r="E895" t="s">
        <v>116</v>
      </c>
      <c r="F895" s="1">
        <v>45670</v>
      </c>
      <c r="G895" t="s">
        <v>139</v>
      </c>
      <c r="H895" t="s">
        <v>117</v>
      </c>
      <c r="I895" t="s">
        <v>117</v>
      </c>
      <c r="J895" t="s">
        <v>3137</v>
      </c>
      <c r="K895" t="s">
        <v>3138</v>
      </c>
      <c r="L895" t="s">
        <v>3139</v>
      </c>
      <c r="N895" t="s">
        <v>136</v>
      </c>
      <c r="O895" t="s">
        <v>121</v>
      </c>
      <c r="P895" s="6">
        <v>96950</v>
      </c>
      <c r="Q895" t="s">
        <v>122</v>
      </c>
      <c r="R895" t="s">
        <v>140</v>
      </c>
      <c r="S895" s="8">
        <v>16702876046</v>
      </c>
      <c r="U895" t="s">
        <v>3140</v>
      </c>
      <c r="V895">
        <v>812112</v>
      </c>
      <c r="W895" t="s">
        <v>124</v>
      </c>
      <c r="Y895" t="s">
        <v>3141</v>
      </c>
      <c r="Z895" t="s">
        <v>3142</v>
      </c>
      <c r="AB895" t="s">
        <v>598</v>
      </c>
      <c r="AC895" t="s">
        <v>3139</v>
      </c>
      <c r="AE895" t="s">
        <v>136</v>
      </c>
      <c r="AF895" t="s">
        <v>121</v>
      </c>
      <c r="AG895" s="6">
        <v>96950</v>
      </c>
      <c r="AH895" t="s">
        <v>122</v>
      </c>
      <c r="AJ895" s="8">
        <v>16702876046</v>
      </c>
      <c r="AL895" t="s">
        <v>3143</v>
      </c>
      <c r="BE895" t="str">
        <f>"39-5011.00"</f>
        <v>39-5011.00</v>
      </c>
      <c r="BF895" t="s">
        <v>3144</v>
      </c>
      <c r="BG895" t="s">
        <v>3145</v>
      </c>
      <c r="BH895" t="s">
        <v>274</v>
      </c>
      <c r="BI895">
        <v>4</v>
      </c>
      <c r="BK895" s="1">
        <v>45672</v>
      </c>
      <c r="BL895" s="1">
        <v>46036</v>
      </c>
      <c r="BO895">
        <v>35</v>
      </c>
      <c r="BP895">
        <v>5</v>
      </c>
      <c r="BQ895">
        <v>5</v>
      </c>
      <c r="BR895">
        <v>5</v>
      </c>
      <c r="BS895">
        <v>5</v>
      </c>
      <c r="BT895">
        <v>5</v>
      </c>
      <c r="BU895">
        <v>5</v>
      </c>
      <c r="BV895">
        <v>5</v>
      </c>
      <c r="BW895" t="str">
        <f>"11:30 AM"</f>
        <v>11:30 AM</v>
      </c>
      <c r="BX895" t="str">
        <f>"5:30 PM"</f>
        <v>5:30 PM</v>
      </c>
      <c r="BY895" t="s">
        <v>133</v>
      </c>
      <c r="BZ895">
        <v>0</v>
      </c>
      <c r="CA895">
        <v>24</v>
      </c>
      <c r="CB895" t="s">
        <v>117</v>
      </c>
      <c r="CD895" t="s">
        <v>3146</v>
      </c>
      <c r="CE895" t="s">
        <v>3147</v>
      </c>
      <c r="CF895" t="s">
        <v>3148</v>
      </c>
      <c r="CG895" t="s">
        <v>136</v>
      </c>
      <c r="CH895" t="s">
        <v>121</v>
      </c>
      <c r="CI895" s="6">
        <v>96950</v>
      </c>
      <c r="CJ895" s="10">
        <v>8.14</v>
      </c>
      <c r="CK895" s="10">
        <v>8.15</v>
      </c>
      <c r="CL895" s="10">
        <v>12.21</v>
      </c>
      <c r="CM895" s="10">
        <v>12.23</v>
      </c>
      <c r="CN895" t="s">
        <v>137</v>
      </c>
      <c r="CO895" t="s">
        <v>133</v>
      </c>
      <c r="CP895" t="s">
        <v>138</v>
      </c>
      <c r="CR895" t="s">
        <v>117</v>
      </c>
      <c r="CS895" t="s">
        <v>139</v>
      </c>
      <c r="CT895" t="s">
        <v>140</v>
      </c>
      <c r="CU895" t="s">
        <v>139</v>
      </c>
      <c r="CV895" t="s">
        <v>140</v>
      </c>
      <c r="CW895" t="s">
        <v>139</v>
      </c>
      <c r="CX895" t="s">
        <v>139</v>
      </c>
      <c r="CY895" s="2" t="s">
        <v>3149</v>
      </c>
      <c r="CZ895" s="8">
        <v>16702876046</v>
      </c>
      <c r="DA895" t="s">
        <v>3143</v>
      </c>
      <c r="DB895" t="s">
        <v>140</v>
      </c>
      <c r="DC895" t="s">
        <v>139</v>
      </c>
      <c r="DD895" t="s">
        <v>117</v>
      </c>
    </row>
    <row r="896" spans="1:114" ht="15" customHeight="1" x14ac:dyDescent="0.35">
      <c r="A896" t="s">
        <v>16049</v>
      </c>
      <c r="B896" t="s">
        <v>144</v>
      </c>
      <c r="C896" s="1">
        <v>45587</v>
      </c>
      <c r="D896" s="1">
        <v>45629</v>
      </c>
      <c r="E896" t="s">
        <v>116</v>
      </c>
      <c r="F896" s="1">
        <v>45745</v>
      </c>
      <c r="G896" t="s">
        <v>139</v>
      </c>
      <c r="H896" t="s">
        <v>117</v>
      </c>
      <c r="I896" t="s">
        <v>117</v>
      </c>
      <c r="J896" t="s">
        <v>3679</v>
      </c>
      <c r="K896" t="s">
        <v>3680</v>
      </c>
      <c r="L896" t="s">
        <v>3685</v>
      </c>
      <c r="N896" t="s">
        <v>496</v>
      </c>
      <c r="O896" t="s">
        <v>121</v>
      </c>
      <c r="P896" s="6">
        <v>96950</v>
      </c>
      <c r="Q896" t="s">
        <v>122</v>
      </c>
      <c r="S896" s="8">
        <v>16702343977</v>
      </c>
      <c r="U896" t="s">
        <v>3682</v>
      </c>
      <c r="V896">
        <v>81112</v>
      </c>
      <c r="W896" t="s">
        <v>124</v>
      </c>
      <c r="Y896" t="s">
        <v>3683</v>
      </c>
      <c r="Z896" t="s">
        <v>3684</v>
      </c>
      <c r="AB896" t="s">
        <v>3620</v>
      </c>
      <c r="AC896" t="s">
        <v>3685</v>
      </c>
      <c r="AE896" t="s">
        <v>496</v>
      </c>
      <c r="AF896" t="s">
        <v>121</v>
      </c>
      <c r="AG896" s="6">
        <v>96950</v>
      </c>
      <c r="AH896" t="s">
        <v>122</v>
      </c>
      <c r="AJ896" s="8">
        <v>16702343977</v>
      </c>
      <c r="AL896" t="s">
        <v>3686</v>
      </c>
      <c r="BE896" t="str">
        <f>"49-3021.00"</f>
        <v>49-3021.00</v>
      </c>
      <c r="BF896" t="s">
        <v>3171</v>
      </c>
      <c r="BG896" t="s">
        <v>11285</v>
      </c>
      <c r="BH896" t="s">
        <v>3171</v>
      </c>
      <c r="BI896">
        <v>1</v>
      </c>
      <c r="BJ896">
        <v>1</v>
      </c>
      <c r="BK896" s="1">
        <v>45747</v>
      </c>
      <c r="BL896" s="1">
        <v>46842</v>
      </c>
      <c r="BM896" s="1">
        <v>45747</v>
      </c>
      <c r="BN896" s="1">
        <v>46842</v>
      </c>
      <c r="BO896">
        <v>35</v>
      </c>
      <c r="BP896">
        <v>0</v>
      </c>
      <c r="BQ896">
        <v>7</v>
      </c>
      <c r="BR896">
        <v>7</v>
      </c>
      <c r="BS896">
        <v>7</v>
      </c>
      <c r="BT896">
        <v>7</v>
      </c>
      <c r="BU896">
        <v>7</v>
      </c>
      <c r="BV896">
        <v>0</v>
      </c>
      <c r="BW896" t="str">
        <f>"8:00 AM"</f>
        <v>8:00 AM</v>
      </c>
      <c r="BX896" t="str">
        <f>"5:00 PM"</f>
        <v>5:00 PM</v>
      </c>
      <c r="BY896" t="s">
        <v>159</v>
      </c>
      <c r="BZ896">
        <v>0</v>
      </c>
      <c r="CA896">
        <v>12</v>
      </c>
      <c r="CB896" t="s">
        <v>117</v>
      </c>
      <c r="CD896" s="2" t="s">
        <v>16050</v>
      </c>
      <c r="CE896" t="s">
        <v>3689</v>
      </c>
      <c r="CG896" t="s">
        <v>496</v>
      </c>
      <c r="CH896" t="s">
        <v>121</v>
      </c>
      <c r="CI896" s="6">
        <v>96950</v>
      </c>
      <c r="CJ896" s="10">
        <v>11.18</v>
      </c>
      <c r="CK896" s="10">
        <v>11.18</v>
      </c>
      <c r="CL896" s="10">
        <v>16.77</v>
      </c>
      <c r="CM896" s="10">
        <v>16.77</v>
      </c>
      <c r="CN896" t="s">
        <v>137</v>
      </c>
      <c r="CO896" t="s">
        <v>194</v>
      </c>
      <c r="CP896" t="s">
        <v>138</v>
      </c>
      <c r="CR896" t="s">
        <v>117</v>
      </c>
      <c r="CS896" t="s">
        <v>139</v>
      </c>
      <c r="CT896" t="s">
        <v>140</v>
      </c>
      <c r="CU896" t="s">
        <v>139</v>
      </c>
      <c r="CV896" t="s">
        <v>140</v>
      </c>
      <c r="CW896" t="s">
        <v>139</v>
      </c>
      <c r="CX896" t="s">
        <v>140</v>
      </c>
      <c r="CY896" t="s">
        <v>774</v>
      </c>
      <c r="CZ896" s="8">
        <v>16702343977</v>
      </c>
      <c r="DA896" t="s">
        <v>3686</v>
      </c>
      <c r="DB896" t="s">
        <v>140</v>
      </c>
      <c r="DC896" t="s">
        <v>139</v>
      </c>
      <c r="DD896" t="s">
        <v>117</v>
      </c>
      <c r="DE896" t="s">
        <v>1855</v>
      </c>
      <c r="DF896" t="s">
        <v>11287</v>
      </c>
      <c r="DH896" t="s">
        <v>3682</v>
      </c>
      <c r="DI896" t="s">
        <v>3690</v>
      </c>
      <c r="DJ896" t="s">
        <v>3686</v>
      </c>
    </row>
    <row r="897" spans="1:114" ht="15" customHeight="1" x14ac:dyDescent="0.35">
      <c r="A897" t="s">
        <v>14536</v>
      </c>
      <c r="B897" t="s">
        <v>115</v>
      </c>
      <c r="C897" s="1">
        <v>45590</v>
      </c>
      <c r="D897" s="1">
        <v>45629</v>
      </c>
      <c r="E897" t="s">
        <v>116</v>
      </c>
      <c r="F897" s="1">
        <v>45656</v>
      </c>
      <c r="G897" t="s">
        <v>117</v>
      </c>
      <c r="H897" t="s">
        <v>117</v>
      </c>
      <c r="I897" t="s">
        <v>117</v>
      </c>
      <c r="J897" t="s">
        <v>4370</v>
      </c>
      <c r="K897" t="s">
        <v>4371</v>
      </c>
      <c r="L897" t="s">
        <v>4372</v>
      </c>
      <c r="N897" t="s">
        <v>136</v>
      </c>
      <c r="O897" t="s">
        <v>121</v>
      </c>
      <c r="P897" s="6">
        <v>96950</v>
      </c>
      <c r="Q897" t="s">
        <v>122</v>
      </c>
      <c r="S897" s="8">
        <v>16702881463</v>
      </c>
      <c r="U897" t="s">
        <v>3128</v>
      </c>
      <c r="V897">
        <v>561410</v>
      </c>
      <c r="W897" t="s">
        <v>124</v>
      </c>
      <c r="Y897" t="s">
        <v>827</v>
      </c>
      <c r="Z897" t="s">
        <v>3407</v>
      </c>
      <c r="AA897" t="s">
        <v>4373</v>
      </c>
      <c r="AB897" t="s">
        <v>474</v>
      </c>
      <c r="AC897" t="s">
        <v>4372</v>
      </c>
      <c r="AE897" t="s">
        <v>136</v>
      </c>
      <c r="AF897" t="s">
        <v>121</v>
      </c>
      <c r="AG897" s="6">
        <v>96950</v>
      </c>
      <c r="AH897" t="s">
        <v>122</v>
      </c>
      <c r="AJ897" s="8">
        <v>16702881463</v>
      </c>
      <c r="AL897" t="s">
        <v>3130</v>
      </c>
      <c r="BE897" t="str">
        <f>"43-9061.00"</f>
        <v>43-9061.00</v>
      </c>
      <c r="BF897" t="s">
        <v>4260</v>
      </c>
      <c r="BG897" t="s">
        <v>4374</v>
      </c>
      <c r="BH897" t="s">
        <v>4260</v>
      </c>
      <c r="BI897">
        <v>7</v>
      </c>
      <c r="BK897" s="1">
        <v>45658</v>
      </c>
      <c r="BL897" s="1">
        <v>46022</v>
      </c>
      <c r="BO897">
        <v>35</v>
      </c>
      <c r="BP897">
        <v>0</v>
      </c>
      <c r="BQ897">
        <v>7</v>
      </c>
      <c r="BR897">
        <v>7</v>
      </c>
      <c r="BS897">
        <v>7</v>
      </c>
      <c r="BT897">
        <v>7</v>
      </c>
      <c r="BU897">
        <v>7</v>
      </c>
      <c r="BV897">
        <v>0</v>
      </c>
      <c r="BW897" t="str">
        <f>"8:30 AM"</f>
        <v>8:30 AM</v>
      </c>
      <c r="BX897" t="str">
        <f>"4:30 PM"</f>
        <v>4:30 PM</v>
      </c>
      <c r="BY897" t="s">
        <v>159</v>
      </c>
      <c r="BZ897">
        <v>0</v>
      </c>
      <c r="CA897">
        <v>6</v>
      </c>
      <c r="CB897" t="s">
        <v>117</v>
      </c>
      <c r="CD897" s="2" t="s">
        <v>14537</v>
      </c>
      <c r="CE897" t="s">
        <v>4372</v>
      </c>
      <c r="CG897" t="s">
        <v>136</v>
      </c>
      <c r="CH897" t="s">
        <v>121</v>
      </c>
      <c r="CI897" s="6">
        <v>96950</v>
      </c>
      <c r="CJ897" s="10">
        <v>9.9499999999999993</v>
      </c>
      <c r="CK897" s="10">
        <v>9.9499999999999993</v>
      </c>
      <c r="CL897" s="10">
        <v>14.93</v>
      </c>
      <c r="CM897" s="10">
        <v>14.93</v>
      </c>
      <c r="CN897" t="s">
        <v>137</v>
      </c>
      <c r="CO897" t="s">
        <v>194</v>
      </c>
      <c r="CP897" t="s">
        <v>138</v>
      </c>
      <c r="CR897" t="s">
        <v>117</v>
      </c>
      <c r="CS897" t="s">
        <v>139</v>
      </c>
      <c r="CT897" t="s">
        <v>140</v>
      </c>
      <c r="CU897" t="s">
        <v>139</v>
      </c>
      <c r="CV897" t="s">
        <v>140</v>
      </c>
      <c r="CW897" t="s">
        <v>139</v>
      </c>
      <c r="CX897" t="s">
        <v>140</v>
      </c>
      <c r="CY897" s="2" t="s">
        <v>4376</v>
      </c>
      <c r="CZ897" s="8">
        <v>16702881463</v>
      </c>
      <c r="DA897" t="s">
        <v>3135</v>
      </c>
      <c r="DB897" t="s">
        <v>411</v>
      </c>
      <c r="DC897" t="s">
        <v>139</v>
      </c>
      <c r="DD897" t="s">
        <v>117</v>
      </c>
    </row>
    <row r="898" spans="1:114" ht="15" customHeight="1" x14ac:dyDescent="0.35">
      <c r="A898" t="s">
        <v>13206</v>
      </c>
      <c r="B898" t="s">
        <v>166</v>
      </c>
      <c r="C898" s="1">
        <v>45601</v>
      </c>
      <c r="D898" s="1">
        <v>45629</v>
      </c>
      <c r="E898" t="s">
        <v>211</v>
      </c>
      <c r="G898" t="s">
        <v>117</v>
      </c>
      <c r="H898" t="s">
        <v>117</v>
      </c>
      <c r="I898" t="s">
        <v>117</v>
      </c>
      <c r="J898" t="s">
        <v>145</v>
      </c>
      <c r="K898" t="s">
        <v>146</v>
      </c>
      <c r="L898" t="s">
        <v>690</v>
      </c>
      <c r="M898" t="s">
        <v>148</v>
      </c>
      <c r="N898" t="s">
        <v>120</v>
      </c>
      <c r="O898" t="s">
        <v>121</v>
      </c>
      <c r="P898" s="6">
        <v>96950</v>
      </c>
      <c r="Q898" t="s">
        <v>122</v>
      </c>
      <c r="S898" s="8">
        <v>16702352883</v>
      </c>
      <c r="U898" t="s">
        <v>149</v>
      </c>
      <c r="V898">
        <v>56132</v>
      </c>
      <c r="W898" t="s">
        <v>124</v>
      </c>
      <c r="Y898" t="s">
        <v>151</v>
      </c>
      <c r="Z898" t="s">
        <v>152</v>
      </c>
      <c r="AA898" t="s">
        <v>153</v>
      </c>
      <c r="AB898" t="s">
        <v>154</v>
      </c>
      <c r="AC898" t="s">
        <v>690</v>
      </c>
      <c r="AD898" t="s">
        <v>148</v>
      </c>
      <c r="AE898" t="s">
        <v>120</v>
      </c>
      <c r="AF898" t="s">
        <v>121</v>
      </c>
      <c r="AG898" s="6">
        <v>96950</v>
      </c>
      <c r="AH898" t="s">
        <v>122</v>
      </c>
      <c r="AJ898" s="8">
        <v>16702352883</v>
      </c>
      <c r="AL898" t="s">
        <v>155</v>
      </c>
      <c r="BE898" t="str">
        <f>"35-3023.00"</f>
        <v>35-3023.00</v>
      </c>
      <c r="BF898" t="s">
        <v>509</v>
      </c>
      <c r="BG898" t="s">
        <v>691</v>
      </c>
      <c r="BH898" t="s">
        <v>692</v>
      </c>
      <c r="BI898">
        <v>5</v>
      </c>
      <c r="BK898" s="1">
        <v>45658</v>
      </c>
      <c r="BL898" s="1">
        <v>46022</v>
      </c>
      <c r="BO898">
        <v>35</v>
      </c>
      <c r="BP898">
        <v>0</v>
      </c>
      <c r="BQ898">
        <v>7</v>
      </c>
      <c r="BR898">
        <v>7</v>
      </c>
      <c r="BS898">
        <v>7</v>
      </c>
      <c r="BT898">
        <v>7</v>
      </c>
      <c r="BU898">
        <v>7</v>
      </c>
      <c r="BV898">
        <v>0</v>
      </c>
      <c r="BW898" t="str">
        <f>"8:00 AM"</f>
        <v>8:00 AM</v>
      </c>
      <c r="BX898" t="str">
        <f>"4:00 PM"</f>
        <v>4:00 PM</v>
      </c>
      <c r="BY898" t="s">
        <v>133</v>
      </c>
      <c r="BZ898">
        <v>0</v>
      </c>
      <c r="CA898">
        <v>3</v>
      </c>
      <c r="CB898" t="s">
        <v>117</v>
      </c>
      <c r="CD898" s="2" t="s">
        <v>693</v>
      </c>
      <c r="CE898" t="s">
        <v>690</v>
      </c>
      <c r="CF898" t="s">
        <v>161</v>
      </c>
      <c r="CG898" t="s">
        <v>120</v>
      </c>
      <c r="CH898" t="s">
        <v>121</v>
      </c>
      <c r="CI898" s="6">
        <v>96950</v>
      </c>
      <c r="CJ898" s="10">
        <v>7.97</v>
      </c>
      <c r="CK898" s="10">
        <v>7.97</v>
      </c>
      <c r="CL898" s="10">
        <v>11.96</v>
      </c>
      <c r="CM898" s="10">
        <v>11.96</v>
      </c>
      <c r="CN898" t="s">
        <v>137</v>
      </c>
      <c r="CO898" t="s">
        <v>162</v>
      </c>
      <c r="CP898" t="s">
        <v>138</v>
      </c>
      <c r="CR898" t="s">
        <v>117</v>
      </c>
      <c r="CS898" t="s">
        <v>139</v>
      </c>
      <c r="CT898" t="s">
        <v>140</v>
      </c>
      <c r="CU898" t="s">
        <v>139</v>
      </c>
      <c r="CV898" t="s">
        <v>140</v>
      </c>
      <c r="CW898" t="s">
        <v>139</v>
      </c>
      <c r="CX898" t="s">
        <v>140</v>
      </c>
      <c r="CY898" t="s">
        <v>163</v>
      </c>
      <c r="CZ898" s="8">
        <v>16702352883</v>
      </c>
      <c r="DA898" t="s">
        <v>155</v>
      </c>
      <c r="DB898" t="s">
        <v>140</v>
      </c>
      <c r="DC898" t="s">
        <v>139</v>
      </c>
      <c r="DD898" t="s">
        <v>117</v>
      </c>
    </row>
    <row r="899" spans="1:114" ht="15" customHeight="1" x14ac:dyDescent="0.35">
      <c r="A899" t="s">
        <v>11491</v>
      </c>
      <c r="B899" t="s">
        <v>166</v>
      </c>
      <c r="C899" s="1">
        <v>45602</v>
      </c>
      <c r="D899" s="1">
        <v>45629</v>
      </c>
      <c r="E899" t="s">
        <v>211</v>
      </c>
      <c r="G899" t="s">
        <v>117</v>
      </c>
      <c r="H899" t="s">
        <v>117</v>
      </c>
      <c r="I899" t="s">
        <v>117</v>
      </c>
      <c r="J899" t="s">
        <v>118</v>
      </c>
      <c r="L899" t="s">
        <v>1106</v>
      </c>
      <c r="M899" t="s">
        <v>11492</v>
      </c>
      <c r="N899" t="s">
        <v>120</v>
      </c>
      <c r="O899" t="s">
        <v>121</v>
      </c>
      <c r="P899" s="6">
        <v>96950</v>
      </c>
      <c r="Q899" t="s">
        <v>122</v>
      </c>
      <c r="R899" t="s">
        <v>140</v>
      </c>
      <c r="S899" s="8">
        <v>16707852508</v>
      </c>
      <c r="T899">
        <v>0</v>
      </c>
      <c r="U899" t="s">
        <v>123</v>
      </c>
      <c r="V899">
        <v>56132</v>
      </c>
      <c r="W899" t="s">
        <v>124</v>
      </c>
      <c r="Y899" t="s">
        <v>125</v>
      </c>
      <c r="Z899" t="s">
        <v>126</v>
      </c>
      <c r="AA899" t="s">
        <v>1723</v>
      </c>
      <c r="AB899" t="s">
        <v>128</v>
      </c>
      <c r="AC899" t="s">
        <v>1106</v>
      </c>
      <c r="AD899" t="s">
        <v>1725</v>
      </c>
      <c r="AE899" t="s">
        <v>120</v>
      </c>
      <c r="AF899" t="s">
        <v>121</v>
      </c>
      <c r="AG899" s="6">
        <v>96950</v>
      </c>
      <c r="AH899" t="s">
        <v>122</v>
      </c>
      <c r="AJ899" s="8">
        <v>16707852508</v>
      </c>
      <c r="AL899" t="s">
        <v>129</v>
      </c>
      <c r="BE899" t="str">
        <f>"49-9071.00"</f>
        <v>49-9071.00</v>
      </c>
      <c r="BF899" t="s">
        <v>156</v>
      </c>
      <c r="BG899" t="s">
        <v>11493</v>
      </c>
      <c r="BH899" t="s">
        <v>3102</v>
      </c>
      <c r="BI899">
        <v>5</v>
      </c>
      <c r="BK899" s="1">
        <v>45688</v>
      </c>
      <c r="BL899" s="1">
        <v>46054</v>
      </c>
      <c r="BO899">
        <v>35</v>
      </c>
      <c r="BP899">
        <v>0</v>
      </c>
      <c r="BQ899">
        <v>7</v>
      </c>
      <c r="BR899">
        <v>7</v>
      </c>
      <c r="BS899">
        <v>7</v>
      </c>
      <c r="BT899">
        <v>7</v>
      </c>
      <c r="BU899">
        <v>7</v>
      </c>
      <c r="BV899">
        <v>0</v>
      </c>
      <c r="BW899" t="str">
        <f>"9:00 AM"</f>
        <v>9:00 AM</v>
      </c>
      <c r="BX899" t="str">
        <f>"5:00 PM"</f>
        <v>5:00 PM</v>
      </c>
      <c r="BY899" t="s">
        <v>2724</v>
      </c>
      <c r="BZ899">
        <v>0</v>
      </c>
      <c r="CA899">
        <v>12</v>
      </c>
      <c r="CB899" t="s">
        <v>117</v>
      </c>
      <c r="CD899" s="2" t="s">
        <v>11494</v>
      </c>
      <c r="CE899" t="s">
        <v>1106</v>
      </c>
      <c r="CF899" t="s">
        <v>1725</v>
      </c>
      <c r="CG899" t="s">
        <v>120</v>
      </c>
      <c r="CH899" t="s">
        <v>121</v>
      </c>
      <c r="CI899" s="6">
        <v>96950</v>
      </c>
      <c r="CJ899" s="10">
        <v>9.75</v>
      </c>
      <c r="CK899" s="10">
        <v>9.75</v>
      </c>
      <c r="CL899" s="10">
        <v>14.63</v>
      </c>
      <c r="CM899" s="10">
        <v>14.63</v>
      </c>
      <c r="CN899" t="s">
        <v>137</v>
      </c>
      <c r="CP899" t="s">
        <v>138</v>
      </c>
      <c r="CR899" t="s">
        <v>117</v>
      </c>
      <c r="CS899" t="s">
        <v>139</v>
      </c>
      <c r="CT899" t="s">
        <v>140</v>
      </c>
      <c r="CU899" t="s">
        <v>139</v>
      </c>
      <c r="CV899" t="s">
        <v>140</v>
      </c>
      <c r="CW899" t="s">
        <v>139</v>
      </c>
      <c r="CX899" t="s">
        <v>140</v>
      </c>
      <c r="CY899" s="2" t="s">
        <v>6714</v>
      </c>
      <c r="CZ899" s="8">
        <v>16707852508</v>
      </c>
      <c r="DA899" t="s">
        <v>129</v>
      </c>
      <c r="DB899" t="s">
        <v>5427</v>
      </c>
      <c r="DC899" t="s">
        <v>139</v>
      </c>
      <c r="DD899" t="s">
        <v>117</v>
      </c>
    </row>
    <row r="900" spans="1:114" ht="15" customHeight="1" x14ac:dyDescent="0.35">
      <c r="A900" t="s">
        <v>14707</v>
      </c>
      <c r="B900" t="s">
        <v>166</v>
      </c>
      <c r="C900" s="1">
        <v>45603</v>
      </c>
      <c r="D900" s="1">
        <v>45629</v>
      </c>
      <c r="E900" t="s">
        <v>116</v>
      </c>
      <c r="F900" s="1">
        <v>45411</v>
      </c>
      <c r="G900" t="s">
        <v>117</v>
      </c>
      <c r="H900" t="s">
        <v>117</v>
      </c>
      <c r="I900" t="s">
        <v>117</v>
      </c>
      <c r="J900" t="s">
        <v>2442</v>
      </c>
      <c r="K900" t="s">
        <v>7037</v>
      </c>
      <c r="L900" t="s">
        <v>2443</v>
      </c>
      <c r="M900" t="s">
        <v>2444</v>
      </c>
      <c r="N900" t="s">
        <v>120</v>
      </c>
      <c r="O900" t="s">
        <v>121</v>
      </c>
      <c r="P900" s="6">
        <v>96950</v>
      </c>
      <c r="Q900" t="s">
        <v>122</v>
      </c>
      <c r="S900" s="8">
        <v>16702355912</v>
      </c>
      <c r="U900" t="s">
        <v>2445</v>
      </c>
      <c r="V900">
        <v>56132</v>
      </c>
      <c r="W900" t="s">
        <v>124</v>
      </c>
      <c r="Y900" t="s">
        <v>7038</v>
      </c>
      <c r="Z900" t="s">
        <v>7039</v>
      </c>
      <c r="AA900" t="s">
        <v>7040</v>
      </c>
      <c r="AB900" t="s">
        <v>932</v>
      </c>
      <c r="AC900" t="s">
        <v>7041</v>
      </c>
      <c r="AE900" t="s">
        <v>136</v>
      </c>
      <c r="AF900" t="s">
        <v>121</v>
      </c>
      <c r="AG900" s="6">
        <v>96950</v>
      </c>
      <c r="AH900" t="s">
        <v>122</v>
      </c>
      <c r="AJ900" s="8">
        <v>16702355912</v>
      </c>
      <c r="AL900" t="s">
        <v>2450</v>
      </c>
      <c r="BE900" t="str">
        <f>"35-2014.00"</f>
        <v>35-2014.00</v>
      </c>
      <c r="BF900" t="s">
        <v>191</v>
      </c>
      <c r="BG900" t="s">
        <v>7042</v>
      </c>
      <c r="BH900" t="s">
        <v>7043</v>
      </c>
      <c r="BI900">
        <v>10</v>
      </c>
      <c r="BK900" s="1">
        <v>45413</v>
      </c>
      <c r="BL900" s="1">
        <v>45777</v>
      </c>
      <c r="BO900">
        <v>35</v>
      </c>
      <c r="BP900">
        <v>0</v>
      </c>
      <c r="BQ900">
        <v>7</v>
      </c>
      <c r="BR900">
        <v>7</v>
      </c>
      <c r="BS900">
        <v>7</v>
      </c>
      <c r="BT900">
        <v>7</v>
      </c>
      <c r="BU900">
        <v>7</v>
      </c>
      <c r="BV900">
        <v>0</v>
      </c>
      <c r="BW900" t="str">
        <f>"10:00 AM"</f>
        <v>10:00 AM</v>
      </c>
      <c r="BX900" t="str">
        <f>"10:00 PM"</f>
        <v>10:00 PM</v>
      </c>
      <c r="BY900" t="s">
        <v>2724</v>
      </c>
      <c r="BZ900">
        <v>0</v>
      </c>
      <c r="CA900">
        <v>12</v>
      </c>
      <c r="CB900" t="s">
        <v>117</v>
      </c>
      <c r="CD900" t="s">
        <v>7044</v>
      </c>
      <c r="CE900" t="s">
        <v>2443</v>
      </c>
      <c r="CF900" t="s">
        <v>2444</v>
      </c>
      <c r="CG900" t="s">
        <v>136</v>
      </c>
      <c r="CH900" t="s">
        <v>121</v>
      </c>
      <c r="CI900" s="6">
        <v>96950</v>
      </c>
      <c r="CJ900" s="10">
        <v>8.83</v>
      </c>
      <c r="CK900" s="10">
        <v>8.83</v>
      </c>
      <c r="CL900" s="10">
        <v>13.25</v>
      </c>
      <c r="CM900" s="10">
        <v>13.25</v>
      </c>
      <c r="CN900" t="s">
        <v>137</v>
      </c>
      <c r="CO900" t="s">
        <v>162</v>
      </c>
      <c r="CP900" t="s">
        <v>138</v>
      </c>
      <c r="CR900" t="s">
        <v>117</v>
      </c>
      <c r="CS900" t="s">
        <v>139</v>
      </c>
      <c r="CT900" t="s">
        <v>140</v>
      </c>
      <c r="CU900" t="s">
        <v>139</v>
      </c>
      <c r="CV900" t="s">
        <v>140</v>
      </c>
      <c r="CW900" t="s">
        <v>139</v>
      </c>
      <c r="CX900" t="s">
        <v>140</v>
      </c>
      <c r="CY900" t="s">
        <v>6408</v>
      </c>
      <c r="CZ900" s="8">
        <v>16702355912</v>
      </c>
      <c r="DA900" t="s">
        <v>2450</v>
      </c>
      <c r="DB900" t="s">
        <v>140</v>
      </c>
      <c r="DC900" t="s">
        <v>139</v>
      </c>
      <c r="DD900" t="s">
        <v>117</v>
      </c>
    </row>
    <row r="901" spans="1:114" ht="15" customHeight="1" x14ac:dyDescent="0.35">
      <c r="A901" t="s">
        <v>13238</v>
      </c>
      <c r="B901" t="s">
        <v>144</v>
      </c>
      <c r="C901" s="1">
        <v>45552</v>
      </c>
      <c r="D901" s="1">
        <v>45630</v>
      </c>
      <c r="E901" t="s">
        <v>211</v>
      </c>
      <c r="G901" t="s">
        <v>117</v>
      </c>
      <c r="H901" t="s">
        <v>117</v>
      </c>
      <c r="I901" t="s">
        <v>117</v>
      </c>
      <c r="J901" t="s">
        <v>2924</v>
      </c>
      <c r="K901" t="s">
        <v>13239</v>
      </c>
      <c r="L901" t="s">
        <v>2925</v>
      </c>
      <c r="M901" t="s">
        <v>2926</v>
      </c>
      <c r="N901" t="s">
        <v>136</v>
      </c>
      <c r="O901" t="s">
        <v>121</v>
      </c>
      <c r="P901" s="6">
        <v>96950</v>
      </c>
      <c r="Q901" t="s">
        <v>122</v>
      </c>
      <c r="S901" s="8">
        <v>16702341795</v>
      </c>
      <c r="U901" t="s">
        <v>2927</v>
      </c>
      <c r="V901">
        <v>441110</v>
      </c>
      <c r="W901" t="s">
        <v>124</v>
      </c>
      <c r="Y901" t="s">
        <v>4415</v>
      </c>
      <c r="Z901" t="s">
        <v>251</v>
      </c>
      <c r="AA901" t="s">
        <v>2929</v>
      </c>
      <c r="AB901" t="s">
        <v>1563</v>
      </c>
      <c r="AC901" t="s">
        <v>2939</v>
      </c>
      <c r="AD901" t="s">
        <v>2926</v>
      </c>
      <c r="AE901" t="s">
        <v>120</v>
      </c>
      <c r="AF901" t="s">
        <v>121</v>
      </c>
      <c r="AG901" s="6">
        <v>96950</v>
      </c>
      <c r="AH901" t="s">
        <v>122</v>
      </c>
      <c r="AJ901" s="8">
        <v>16702341795</v>
      </c>
      <c r="AL901" t="s">
        <v>2930</v>
      </c>
      <c r="BE901" t="str">
        <f>"49-3093.00"</f>
        <v>49-3093.00</v>
      </c>
      <c r="BF901" t="s">
        <v>8559</v>
      </c>
      <c r="BG901" t="s">
        <v>13240</v>
      </c>
      <c r="BH901" t="s">
        <v>13241</v>
      </c>
      <c r="BI901">
        <v>2</v>
      </c>
      <c r="BJ901">
        <v>2</v>
      </c>
      <c r="BK901" s="1">
        <v>45597</v>
      </c>
      <c r="BL901" s="1">
        <v>45961</v>
      </c>
      <c r="BM901" s="1">
        <v>45630</v>
      </c>
      <c r="BN901" s="1">
        <v>45961</v>
      </c>
      <c r="BO901">
        <v>35</v>
      </c>
      <c r="BP901">
        <v>0</v>
      </c>
      <c r="BQ901">
        <v>6</v>
      </c>
      <c r="BR901">
        <v>6</v>
      </c>
      <c r="BS901">
        <v>6</v>
      </c>
      <c r="BT901">
        <v>6</v>
      </c>
      <c r="BU901">
        <v>6</v>
      </c>
      <c r="BV901">
        <v>5</v>
      </c>
      <c r="BW901" t="str">
        <f>"9:00 AM"</f>
        <v>9:00 AM</v>
      </c>
      <c r="BX901" t="str">
        <f>"4:00 PM"</f>
        <v>4:00 PM</v>
      </c>
      <c r="BY901" t="s">
        <v>159</v>
      </c>
      <c r="BZ901">
        <v>0</v>
      </c>
      <c r="CA901">
        <v>12</v>
      </c>
      <c r="CB901" t="s">
        <v>117</v>
      </c>
      <c r="CD901" t="s">
        <v>13242</v>
      </c>
      <c r="CE901" t="s">
        <v>13243</v>
      </c>
      <c r="CF901" t="s">
        <v>1150</v>
      </c>
      <c r="CG901" t="s">
        <v>1143</v>
      </c>
      <c r="CH901" t="s">
        <v>121</v>
      </c>
      <c r="CI901" s="6">
        <v>96952</v>
      </c>
      <c r="CJ901" s="10">
        <v>11.85</v>
      </c>
      <c r="CK901" s="10">
        <v>12</v>
      </c>
      <c r="CL901" s="10">
        <v>17.78</v>
      </c>
      <c r="CM901" s="10">
        <v>18</v>
      </c>
      <c r="CN901" t="s">
        <v>137</v>
      </c>
      <c r="CO901" t="s">
        <v>133</v>
      </c>
      <c r="CP901" t="s">
        <v>138</v>
      </c>
      <c r="CR901" t="s">
        <v>117</v>
      </c>
      <c r="CS901" t="s">
        <v>139</v>
      </c>
      <c r="CT901" t="s">
        <v>139</v>
      </c>
      <c r="CU901" t="s">
        <v>139</v>
      </c>
      <c r="CV901" t="s">
        <v>140</v>
      </c>
      <c r="CW901" t="s">
        <v>139</v>
      </c>
      <c r="CX901" t="s">
        <v>139</v>
      </c>
      <c r="CY901" t="s">
        <v>2943</v>
      </c>
      <c r="CZ901" s="8">
        <v>16702341795</v>
      </c>
      <c r="DA901" t="s">
        <v>2930</v>
      </c>
      <c r="DB901" t="s">
        <v>2937</v>
      </c>
      <c r="DC901" t="s">
        <v>139</v>
      </c>
      <c r="DD901" t="s">
        <v>117</v>
      </c>
    </row>
    <row r="902" spans="1:114" ht="15" customHeight="1" x14ac:dyDescent="0.35">
      <c r="A902" t="s">
        <v>17178</v>
      </c>
      <c r="B902" t="s">
        <v>144</v>
      </c>
      <c r="C902" s="1">
        <v>45567</v>
      </c>
      <c r="D902" s="1">
        <v>45630</v>
      </c>
      <c r="E902" t="s">
        <v>116</v>
      </c>
      <c r="F902" s="1">
        <v>45625</v>
      </c>
      <c r="G902" t="s">
        <v>117</v>
      </c>
      <c r="H902" t="s">
        <v>117</v>
      </c>
      <c r="I902" t="s">
        <v>117</v>
      </c>
      <c r="J902" t="s">
        <v>2924</v>
      </c>
      <c r="L902" t="s">
        <v>2925</v>
      </c>
      <c r="M902" t="s">
        <v>2926</v>
      </c>
      <c r="N902" t="s">
        <v>136</v>
      </c>
      <c r="O902" t="s">
        <v>121</v>
      </c>
      <c r="P902" s="6">
        <v>96950</v>
      </c>
      <c r="Q902" t="s">
        <v>122</v>
      </c>
      <c r="S902" s="8">
        <v>16702341795</v>
      </c>
      <c r="U902" t="s">
        <v>2927</v>
      </c>
      <c r="V902">
        <v>23822</v>
      </c>
      <c r="W902" t="s">
        <v>124</v>
      </c>
      <c r="Y902" t="s">
        <v>2928</v>
      </c>
      <c r="Z902" t="s">
        <v>251</v>
      </c>
      <c r="AA902" t="s">
        <v>2929</v>
      </c>
      <c r="AB902" t="s">
        <v>1563</v>
      </c>
      <c r="AC902" t="s">
        <v>3938</v>
      </c>
      <c r="AD902" t="s">
        <v>3939</v>
      </c>
      <c r="AE902" t="s">
        <v>120</v>
      </c>
      <c r="AF902" t="s">
        <v>121</v>
      </c>
      <c r="AG902" s="6">
        <v>96950</v>
      </c>
      <c r="AH902" t="s">
        <v>122</v>
      </c>
      <c r="AJ902" s="8">
        <v>16702341795</v>
      </c>
      <c r="AL902" t="s">
        <v>2930</v>
      </c>
      <c r="BE902" t="str">
        <f>"49-9021.00"</f>
        <v>49-9021.00</v>
      </c>
      <c r="BF902" t="s">
        <v>239</v>
      </c>
      <c r="BG902" t="s">
        <v>12097</v>
      </c>
      <c r="BH902" t="s">
        <v>12098</v>
      </c>
      <c r="BI902">
        <v>3</v>
      </c>
      <c r="BJ902">
        <v>3</v>
      </c>
      <c r="BK902" s="1">
        <v>45627</v>
      </c>
      <c r="BL902" s="1">
        <v>45991</v>
      </c>
      <c r="BM902" s="1">
        <v>45630</v>
      </c>
      <c r="BN902" s="1">
        <v>45991</v>
      </c>
      <c r="BO902">
        <v>40</v>
      </c>
      <c r="BP902">
        <v>0</v>
      </c>
      <c r="BQ902">
        <v>8</v>
      </c>
      <c r="BR902">
        <v>8</v>
      </c>
      <c r="BS902">
        <v>8</v>
      </c>
      <c r="BT902">
        <v>8</v>
      </c>
      <c r="BU902">
        <v>8</v>
      </c>
      <c r="BV902">
        <v>0</v>
      </c>
      <c r="BW902" t="str">
        <f>"8:00 AM"</f>
        <v>8:00 AM</v>
      </c>
      <c r="BX902" t="str">
        <f>"5:00 PM"</f>
        <v>5:00 PM</v>
      </c>
      <c r="BY902" t="s">
        <v>159</v>
      </c>
      <c r="BZ902">
        <v>0</v>
      </c>
      <c r="CA902">
        <v>24</v>
      </c>
      <c r="CB902" t="s">
        <v>117</v>
      </c>
      <c r="CD902" t="s">
        <v>14215</v>
      </c>
      <c r="CE902" t="s">
        <v>2925</v>
      </c>
      <c r="CF902" t="s">
        <v>2926</v>
      </c>
      <c r="CG902" t="s">
        <v>136</v>
      </c>
      <c r="CH902" t="s">
        <v>121</v>
      </c>
      <c r="CI902" s="6">
        <v>96950</v>
      </c>
      <c r="CJ902" s="10">
        <v>10.74</v>
      </c>
      <c r="CK902" s="10">
        <v>11</v>
      </c>
      <c r="CL902" s="10">
        <v>16.11</v>
      </c>
      <c r="CM902" s="10">
        <v>16.5</v>
      </c>
      <c r="CN902" t="s">
        <v>137</v>
      </c>
      <c r="CO902" t="s">
        <v>133</v>
      </c>
      <c r="CP902" t="s">
        <v>138</v>
      </c>
      <c r="CR902" t="s">
        <v>139</v>
      </c>
      <c r="CS902" t="s">
        <v>139</v>
      </c>
      <c r="CT902" t="s">
        <v>139</v>
      </c>
      <c r="CU902" t="s">
        <v>139</v>
      </c>
      <c r="CV902" t="s">
        <v>140</v>
      </c>
      <c r="CW902" t="s">
        <v>139</v>
      </c>
      <c r="CX902" t="s">
        <v>139</v>
      </c>
      <c r="CY902" t="s">
        <v>5489</v>
      </c>
      <c r="CZ902" s="8">
        <v>16702341795</v>
      </c>
      <c r="DA902" t="s">
        <v>2930</v>
      </c>
      <c r="DB902" t="s">
        <v>2937</v>
      </c>
      <c r="DC902" t="s">
        <v>139</v>
      </c>
      <c r="DD902" t="s">
        <v>117</v>
      </c>
    </row>
    <row r="903" spans="1:114" ht="15" customHeight="1" x14ac:dyDescent="0.35">
      <c r="A903" t="s">
        <v>11475</v>
      </c>
      <c r="B903" t="s">
        <v>144</v>
      </c>
      <c r="C903" s="1">
        <v>45567</v>
      </c>
      <c r="D903" s="1">
        <v>45630</v>
      </c>
      <c r="E903" t="s">
        <v>211</v>
      </c>
      <c r="G903" t="s">
        <v>117</v>
      </c>
      <c r="H903" t="s">
        <v>117</v>
      </c>
      <c r="I903" t="s">
        <v>117</v>
      </c>
      <c r="J903" t="s">
        <v>2924</v>
      </c>
      <c r="L903" t="s">
        <v>2925</v>
      </c>
      <c r="M903" t="s">
        <v>2926</v>
      </c>
      <c r="N903" t="s">
        <v>136</v>
      </c>
      <c r="O903" t="s">
        <v>121</v>
      </c>
      <c r="P903" s="6">
        <v>96950</v>
      </c>
      <c r="Q903" t="s">
        <v>122</v>
      </c>
      <c r="S903" s="8">
        <v>16702341795</v>
      </c>
      <c r="U903" t="s">
        <v>2927</v>
      </c>
      <c r="V903">
        <v>811111</v>
      </c>
      <c r="W903" t="s">
        <v>124</v>
      </c>
      <c r="Y903" t="s">
        <v>2928</v>
      </c>
      <c r="Z903" t="s">
        <v>251</v>
      </c>
      <c r="AA903" t="s">
        <v>2929</v>
      </c>
      <c r="AB903" t="s">
        <v>1563</v>
      </c>
      <c r="AC903" t="s">
        <v>3938</v>
      </c>
      <c r="AD903" t="s">
        <v>3939</v>
      </c>
      <c r="AE903" t="s">
        <v>120</v>
      </c>
      <c r="AF903" t="s">
        <v>121</v>
      </c>
      <c r="AG903" s="6">
        <v>96950</v>
      </c>
      <c r="AH903" t="s">
        <v>122</v>
      </c>
      <c r="AJ903" s="8">
        <v>16702341795</v>
      </c>
      <c r="AL903" t="s">
        <v>2930</v>
      </c>
      <c r="BE903" t="str">
        <f>"49-3031.00"</f>
        <v>49-3031.00</v>
      </c>
      <c r="BF903" t="s">
        <v>2414</v>
      </c>
      <c r="BG903" t="s">
        <v>11476</v>
      </c>
      <c r="BH903" t="s">
        <v>11477</v>
      </c>
      <c r="BI903">
        <v>2</v>
      </c>
      <c r="BJ903">
        <v>2</v>
      </c>
      <c r="BK903" s="1">
        <v>45627</v>
      </c>
      <c r="BL903" s="1">
        <v>45991</v>
      </c>
      <c r="BM903" s="1">
        <v>45630</v>
      </c>
      <c r="BN903" s="1">
        <v>45991</v>
      </c>
      <c r="BO903">
        <v>35</v>
      </c>
      <c r="BP903">
        <v>0</v>
      </c>
      <c r="BQ903">
        <v>6</v>
      </c>
      <c r="BR903">
        <v>6</v>
      </c>
      <c r="BS903">
        <v>6</v>
      </c>
      <c r="BT903">
        <v>6</v>
      </c>
      <c r="BU903">
        <v>6</v>
      </c>
      <c r="BV903">
        <v>5</v>
      </c>
      <c r="BW903" t="str">
        <f>"9:00 AM"</f>
        <v>9:00 AM</v>
      </c>
      <c r="BX903" t="str">
        <f>"4:00 PM"</f>
        <v>4:00 PM</v>
      </c>
      <c r="BY903" t="s">
        <v>159</v>
      </c>
      <c r="BZ903">
        <v>0</v>
      </c>
      <c r="CA903">
        <v>24</v>
      </c>
      <c r="CB903" t="s">
        <v>117</v>
      </c>
      <c r="CD903" t="s">
        <v>11478</v>
      </c>
      <c r="CE903" t="s">
        <v>550</v>
      </c>
      <c r="CF903" t="s">
        <v>11479</v>
      </c>
      <c r="CG903" t="s">
        <v>551</v>
      </c>
      <c r="CH903" t="s">
        <v>121</v>
      </c>
      <c r="CI903" s="6">
        <v>96952</v>
      </c>
      <c r="CJ903" s="10">
        <v>11.85</v>
      </c>
      <c r="CK903" s="10">
        <v>15</v>
      </c>
      <c r="CL903" s="10">
        <v>17.78</v>
      </c>
      <c r="CM903" s="10">
        <v>22.5</v>
      </c>
      <c r="CN903" t="s">
        <v>137</v>
      </c>
      <c r="CO903" t="s">
        <v>133</v>
      </c>
      <c r="CP903" t="s">
        <v>138</v>
      </c>
      <c r="CR903" t="s">
        <v>117</v>
      </c>
      <c r="CS903" t="s">
        <v>139</v>
      </c>
      <c r="CT903" t="s">
        <v>139</v>
      </c>
      <c r="CU903" t="s">
        <v>139</v>
      </c>
      <c r="CV903" t="s">
        <v>140</v>
      </c>
      <c r="CW903" t="s">
        <v>139</v>
      </c>
      <c r="CX903" t="s">
        <v>139</v>
      </c>
      <c r="CY903" t="s">
        <v>2943</v>
      </c>
      <c r="CZ903" s="8">
        <v>16702341795</v>
      </c>
      <c r="DA903" t="s">
        <v>2930</v>
      </c>
      <c r="DB903" t="s">
        <v>2937</v>
      </c>
      <c r="DC903" t="s">
        <v>139</v>
      </c>
      <c r="DD903" t="s">
        <v>117</v>
      </c>
    </row>
    <row r="904" spans="1:114" ht="15" customHeight="1" x14ac:dyDescent="0.35">
      <c r="A904" t="s">
        <v>4102</v>
      </c>
      <c r="B904" t="s">
        <v>144</v>
      </c>
      <c r="C904" s="1">
        <v>45572</v>
      </c>
      <c r="D904" s="1">
        <v>45630</v>
      </c>
      <c r="E904" t="s">
        <v>116</v>
      </c>
      <c r="F904" s="1">
        <v>45687</v>
      </c>
      <c r="G904" t="s">
        <v>117</v>
      </c>
      <c r="H904" t="s">
        <v>117</v>
      </c>
      <c r="I904" t="s">
        <v>117</v>
      </c>
      <c r="J904" t="s">
        <v>2924</v>
      </c>
      <c r="K904" t="s">
        <v>2924</v>
      </c>
      <c r="L904" t="s">
        <v>2925</v>
      </c>
      <c r="M904" t="s">
        <v>2926</v>
      </c>
      <c r="N904" t="s">
        <v>136</v>
      </c>
      <c r="O904" t="s">
        <v>121</v>
      </c>
      <c r="P904" s="6">
        <v>96950</v>
      </c>
      <c r="Q904" t="s">
        <v>122</v>
      </c>
      <c r="S904" s="8">
        <v>16702341795</v>
      </c>
      <c r="U904" t="s">
        <v>2927</v>
      </c>
      <c r="V904">
        <v>56179</v>
      </c>
      <c r="W904" t="s">
        <v>124</v>
      </c>
      <c r="Y904" t="s">
        <v>2928</v>
      </c>
      <c r="Z904" t="s">
        <v>251</v>
      </c>
      <c r="AA904" t="s">
        <v>2929</v>
      </c>
      <c r="AB904" t="s">
        <v>1563</v>
      </c>
      <c r="AC904" t="s">
        <v>2925</v>
      </c>
      <c r="AD904" t="s">
        <v>2926</v>
      </c>
      <c r="AE904" t="s">
        <v>120</v>
      </c>
      <c r="AF904" t="s">
        <v>121</v>
      </c>
      <c r="AG904" s="6">
        <v>96950</v>
      </c>
      <c r="AH904" t="s">
        <v>122</v>
      </c>
      <c r="AJ904" s="8">
        <v>16702341795</v>
      </c>
      <c r="AL904" t="s">
        <v>2930</v>
      </c>
      <c r="BE904" t="str">
        <f>"49-9071.00"</f>
        <v>49-9071.00</v>
      </c>
      <c r="BF904" t="s">
        <v>156</v>
      </c>
      <c r="BG904" t="s">
        <v>4103</v>
      </c>
      <c r="BH904" t="s">
        <v>964</v>
      </c>
      <c r="BI904">
        <v>5</v>
      </c>
      <c r="BJ904">
        <v>5</v>
      </c>
      <c r="BK904" s="1">
        <v>45689</v>
      </c>
      <c r="BL904" s="1">
        <v>46053</v>
      </c>
      <c r="BM904" s="1">
        <v>45689</v>
      </c>
      <c r="BN904" s="1">
        <v>46053</v>
      </c>
      <c r="BO904">
        <v>40</v>
      </c>
      <c r="BP904">
        <v>0</v>
      </c>
      <c r="BQ904">
        <v>8</v>
      </c>
      <c r="BR904">
        <v>8</v>
      </c>
      <c r="BS904">
        <v>8</v>
      </c>
      <c r="BT904">
        <v>8</v>
      </c>
      <c r="BU904">
        <v>8</v>
      </c>
      <c r="BV904">
        <v>0</v>
      </c>
      <c r="BW904" t="str">
        <f>"8:00 AM"</f>
        <v>8:00 AM</v>
      </c>
      <c r="BX904" t="str">
        <f>"5:00 PM"</f>
        <v>5:00 PM</v>
      </c>
      <c r="BY904" t="s">
        <v>159</v>
      </c>
      <c r="BZ904">
        <v>0</v>
      </c>
      <c r="CA904">
        <v>12</v>
      </c>
      <c r="CB904" t="s">
        <v>117</v>
      </c>
      <c r="CD904" t="s">
        <v>4104</v>
      </c>
      <c r="CE904" t="s">
        <v>4105</v>
      </c>
      <c r="CF904" t="s">
        <v>1150</v>
      </c>
      <c r="CG904" t="s">
        <v>551</v>
      </c>
      <c r="CH904" t="s">
        <v>121</v>
      </c>
      <c r="CI904" s="6">
        <v>96952</v>
      </c>
      <c r="CJ904" s="10">
        <v>9.75</v>
      </c>
      <c r="CK904" s="10">
        <v>10.5</v>
      </c>
      <c r="CL904" s="10">
        <v>14.63</v>
      </c>
      <c r="CM904" s="10">
        <v>15.75</v>
      </c>
      <c r="CN904" t="s">
        <v>137</v>
      </c>
      <c r="CO904" t="s">
        <v>133</v>
      </c>
      <c r="CP904" t="s">
        <v>138</v>
      </c>
      <c r="CR904" t="s">
        <v>117</v>
      </c>
      <c r="CS904" t="s">
        <v>139</v>
      </c>
      <c r="CT904" t="s">
        <v>139</v>
      </c>
      <c r="CU904" t="s">
        <v>139</v>
      </c>
      <c r="CV904" t="s">
        <v>140</v>
      </c>
      <c r="CW904" t="s">
        <v>139</v>
      </c>
      <c r="CX904" t="s">
        <v>139</v>
      </c>
      <c r="CY904" t="s">
        <v>2943</v>
      </c>
      <c r="CZ904" s="8">
        <v>16702341795</v>
      </c>
      <c r="DA904" t="s">
        <v>2930</v>
      </c>
      <c r="DB904" t="s">
        <v>2937</v>
      </c>
      <c r="DC904" t="s">
        <v>139</v>
      </c>
      <c r="DD904" t="s">
        <v>117</v>
      </c>
    </row>
    <row r="905" spans="1:114" ht="15" customHeight="1" x14ac:dyDescent="0.35">
      <c r="A905" t="s">
        <v>4120</v>
      </c>
      <c r="B905" t="s">
        <v>144</v>
      </c>
      <c r="C905" s="1">
        <v>45574</v>
      </c>
      <c r="D905" s="1">
        <v>45630</v>
      </c>
      <c r="E905" t="s">
        <v>211</v>
      </c>
      <c r="G905" t="s">
        <v>117</v>
      </c>
      <c r="H905" t="s">
        <v>117</v>
      </c>
      <c r="I905" t="s">
        <v>117</v>
      </c>
      <c r="J905" t="s">
        <v>4121</v>
      </c>
      <c r="K905" t="s">
        <v>4122</v>
      </c>
      <c r="L905" t="s">
        <v>4123</v>
      </c>
      <c r="M905" t="s">
        <v>398</v>
      </c>
      <c r="N905" t="s">
        <v>136</v>
      </c>
      <c r="O905" t="s">
        <v>121</v>
      </c>
      <c r="P905" s="6">
        <v>96950</v>
      </c>
      <c r="Q905" t="s">
        <v>122</v>
      </c>
      <c r="S905" s="8">
        <v>16702871116</v>
      </c>
      <c r="U905" t="s">
        <v>4124</v>
      </c>
      <c r="V905">
        <v>811412</v>
      </c>
      <c r="W905" t="s">
        <v>124</v>
      </c>
      <c r="Y905" t="s">
        <v>4125</v>
      </c>
      <c r="Z905" t="s">
        <v>4126</v>
      </c>
      <c r="AA905" t="s">
        <v>4127</v>
      </c>
      <c r="AB905" t="s">
        <v>2539</v>
      </c>
      <c r="AC905" t="s">
        <v>4128</v>
      </c>
      <c r="AE905" t="s">
        <v>136</v>
      </c>
      <c r="AF905" t="s">
        <v>121</v>
      </c>
      <c r="AG905" s="6">
        <v>96950</v>
      </c>
      <c r="AH905" t="s">
        <v>122</v>
      </c>
      <c r="AJ905" s="8">
        <v>16702871116</v>
      </c>
      <c r="AL905" t="s">
        <v>4129</v>
      </c>
      <c r="BE905" t="str">
        <f>"49-9071.00"</f>
        <v>49-9071.00</v>
      </c>
      <c r="BF905" t="s">
        <v>156</v>
      </c>
      <c r="BG905" t="s">
        <v>4130</v>
      </c>
      <c r="BH905" t="s">
        <v>156</v>
      </c>
      <c r="BI905">
        <v>10</v>
      </c>
      <c r="BJ905">
        <v>10</v>
      </c>
      <c r="BK905" s="1">
        <v>45685</v>
      </c>
      <c r="BL905" s="1">
        <v>46049</v>
      </c>
      <c r="BM905" s="1">
        <v>45685</v>
      </c>
      <c r="BN905" s="1">
        <v>46049</v>
      </c>
      <c r="BO905">
        <v>35</v>
      </c>
      <c r="BP905">
        <v>0</v>
      </c>
      <c r="BQ905">
        <v>7</v>
      </c>
      <c r="BR905">
        <v>7</v>
      </c>
      <c r="BS905">
        <v>7</v>
      </c>
      <c r="BT905">
        <v>7</v>
      </c>
      <c r="BU905">
        <v>7</v>
      </c>
      <c r="BV905">
        <v>0</v>
      </c>
      <c r="BW905" t="str">
        <f>"8:00 AM"</f>
        <v>8:00 AM</v>
      </c>
      <c r="BX905" t="str">
        <f>"4:00 PM"</f>
        <v>4:00 PM</v>
      </c>
      <c r="BY905" t="s">
        <v>133</v>
      </c>
      <c r="BZ905">
        <v>0</v>
      </c>
      <c r="CA905">
        <v>12</v>
      </c>
      <c r="CB905" t="s">
        <v>117</v>
      </c>
      <c r="CD905" t="s">
        <v>162</v>
      </c>
      <c r="CE905" t="s">
        <v>398</v>
      </c>
      <c r="CG905" t="s">
        <v>136</v>
      </c>
      <c r="CH905" t="s">
        <v>121</v>
      </c>
      <c r="CI905" s="6">
        <v>96950</v>
      </c>
      <c r="CJ905" s="10">
        <v>9.75</v>
      </c>
      <c r="CK905" s="10">
        <v>9.75</v>
      </c>
      <c r="CL905" s="10">
        <v>14.62</v>
      </c>
      <c r="CM905" s="10">
        <v>14.62</v>
      </c>
      <c r="CN905" t="s">
        <v>137</v>
      </c>
      <c r="CP905" t="s">
        <v>138</v>
      </c>
      <c r="CR905" t="s">
        <v>117</v>
      </c>
      <c r="CS905" t="s">
        <v>139</v>
      </c>
      <c r="CT905" t="s">
        <v>140</v>
      </c>
      <c r="CU905" t="s">
        <v>139</v>
      </c>
      <c r="CV905" t="s">
        <v>140</v>
      </c>
      <c r="CW905" t="s">
        <v>139</v>
      </c>
      <c r="CX905" t="s">
        <v>140</v>
      </c>
      <c r="CY905" t="s">
        <v>4131</v>
      </c>
      <c r="CZ905" s="8">
        <v>16702871116</v>
      </c>
      <c r="DA905" t="s">
        <v>4129</v>
      </c>
      <c r="DB905" t="s">
        <v>140</v>
      </c>
      <c r="DC905" t="s">
        <v>139</v>
      </c>
      <c r="DD905" t="s">
        <v>117</v>
      </c>
    </row>
    <row r="906" spans="1:114" ht="15" customHeight="1" x14ac:dyDescent="0.35">
      <c r="A906" t="s">
        <v>14623</v>
      </c>
      <c r="B906" t="s">
        <v>144</v>
      </c>
      <c r="C906" s="1">
        <v>45581</v>
      </c>
      <c r="D906" s="1">
        <v>45630</v>
      </c>
      <c r="E906" t="s">
        <v>116</v>
      </c>
      <c r="F906" s="1">
        <v>45679</v>
      </c>
      <c r="G906" t="s">
        <v>117</v>
      </c>
      <c r="H906" t="s">
        <v>117</v>
      </c>
      <c r="I906" t="s">
        <v>117</v>
      </c>
      <c r="J906" t="s">
        <v>2606</v>
      </c>
      <c r="K906" t="s">
        <v>2607</v>
      </c>
      <c r="L906" t="s">
        <v>2608</v>
      </c>
      <c r="N906" t="s">
        <v>136</v>
      </c>
      <c r="O906" t="s">
        <v>121</v>
      </c>
      <c r="P906" s="6">
        <v>96950</v>
      </c>
      <c r="Q906" t="s">
        <v>122</v>
      </c>
      <c r="S906" s="8">
        <v>16703221234</v>
      </c>
      <c r="T906">
        <v>781</v>
      </c>
      <c r="U906" t="s">
        <v>2609</v>
      </c>
      <c r="V906">
        <v>721110</v>
      </c>
      <c r="W906" t="s">
        <v>124</v>
      </c>
      <c r="Y906" t="s">
        <v>2610</v>
      </c>
      <c r="Z906" t="s">
        <v>2611</v>
      </c>
      <c r="AA906" t="s">
        <v>2612</v>
      </c>
      <c r="AB906" t="s">
        <v>2613</v>
      </c>
      <c r="AC906" t="s">
        <v>2608</v>
      </c>
      <c r="AE906" t="s">
        <v>136</v>
      </c>
      <c r="AF906" t="s">
        <v>121</v>
      </c>
      <c r="AG906" s="6">
        <v>96950</v>
      </c>
      <c r="AH906" t="s">
        <v>122</v>
      </c>
      <c r="AJ906" s="8">
        <v>16703221234</v>
      </c>
      <c r="AK906">
        <v>781</v>
      </c>
      <c r="AL906" t="s">
        <v>2614</v>
      </c>
      <c r="BE906" t="str">
        <f>"51-8021.00"</f>
        <v>51-8021.00</v>
      </c>
      <c r="BF906" t="s">
        <v>14624</v>
      </c>
      <c r="BG906" t="s">
        <v>14625</v>
      </c>
      <c r="BH906" t="s">
        <v>14626</v>
      </c>
      <c r="BI906">
        <v>1</v>
      </c>
      <c r="BJ906">
        <v>1</v>
      </c>
      <c r="BK906" s="1">
        <v>45681</v>
      </c>
      <c r="BL906" s="1">
        <v>46045</v>
      </c>
      <c r="BM906" s="1">
        <v>45681</v>
      </c>
      <c r="BN906" s="1">
        <v>46045</v>
      </c>
      <c r="BO906">
        <v>40</v>
      </c>
      <c r="BP906">
        <v>8</v>
      </c>
      <c r="BQ906">
        <v>8</v>
      </c>
      <c r="BR906">
        <v>8</v>
      </c>
      <c r="BS906">
        <v>8</v>
      </c>
      <c r="BT906">
        <v>8</v>
      </c>
      <c r="BU906">
        <v>0</v>
      </c>
      <c r="BV906">
        <v>0</v>
      </c>
      <c r="BW906" t="str">
        <f>"8:30 AM"</f>
        <v>8:30 AM</v>
      </c>
      <c r="BX906" t="str">
        <f>"4:30 PM"</f>
        <v>4:30 PM</v>
      </c>
      <c r="BY906" t="s">
        <v>159</v>
      </c>
      <c r="BZ906">
        <v>0</v>
      </c>
      <c r="CA906">
        <v>24</v>
      </c>
      <c r="CB906" t="s">
        <v>139</v>
      </c>
      <c r="CC906">
        <v>13</v>
      </c>
      <c r="CD906" s="2" t="s">
        <v>14627</v>
      </c>
      <c r="CE906" t="s">
        <v>2608</v>
      </c>
      <c r="CG906" t="s">
        <v>136</v>
      </c>
      <c r="CH906" t="s">
        <v>121</v>
      </c>
      <c r="CI906" s="6">
        <v>96950</v>
      </c>
      <c r="CJ906" s="10">
        <v>3950</v>
      </c>
      <c r="CK906" s="10">
        <v>3950</v>
      </c>
      <c r="CN906" t="s">
        <v>375</v>
      </c>
      <c r="CO906" t="s">
        <v>140</v>
      </c>
      <c r="CP906" t="s">
        <v>138</v>
      </c>
      <c r="CR906" t="s">
        <v>117</v>
      </c>
      <c r="CS906" t="s">
        <v>139</v>
      </c>
      <c r="CT906" t="s">
        <v>140</v>
      </c>
      <c r="CU906" t="s">
        <v>140</v>
      </c>
      <c r="CV906" t="s">
        <v>140</v>
      </c>
      <c r="CW906" t="s">
        <v>139</v>
      </c>
      <c r="CX906" t="s">
        <v>140</v>
      </c>
      <c r="CY906" t="s">
        <v>9507</v>
      </c>
      <c r="CZ906" s="8">
        <v>16703221234</v>
      </c>
      <c r="DA906" t="s">
        <v>2614</v>
      </c>
      <c r="DB906" t="s">
        <v>140</v>
      </c>
      <c r="DC906" t="s">
        <v>139</v>
      </c>
      <c r="DD906" t="s">
        <v>117</v>
      </c>
    </row>
    <row r="907" spans="1:114" ht="15" customHeight="1" x14ac:dyDescent="0.35">
      <c r="A907" t="s">
        <v>17193</v>
      </c>
      <c r="B907" t="s">
        <v>144</v>
      </c>
      <c r="C907" s="1">
        <v>45582</v>
      </c>
      <c r="D907" s="1">
        <v>45630</v>
      </c>
      <c r="E907" t="s">
        <v>211</v>
      </c>
      <c r="G907" t="s">
        <v>117</v>
      </c>
      <c r="H907" t="s">
        <v>117</v>
      </c>
      <c r="I907" t="s">
        <v>117</v>
      </c>
      <c r="J907" t="s">
        <v>3176</v>
      </c>
      <c r="K907" t="s">
        <v>7230</v>
      </c>
      <c r="L907" t="s">
        <v>7231</v>
      </c>
      <c r="M907" t="s">
        <v>2004</v>
      </c>
      <c r="N907" t="s">
        <v>120</v>
      </c>
      <c r="O907" t="s">
        <v>121</v>
      </c>
      <c r="P907" s="6">
        <v>96950</v>
      </c>
      <c r="Q907" t="s">
        <v>122</v>
      </c>
      <c r="R907" t="s">
        <v>652</v>
      </c>
      <c r="S907" s="8">
        <v>16719884535</v>
      </c>
      <c r="U907" t="s">
        <v>3179</v>
      </c>
      <c r="V907">
        <v>236116</v>
      </c>
      <c r="W907" t="s">
        <v>124</v>
      </c>
      <c r="Y907" t="s">
        <v>3180</v>
      </c>
      <c r="Z907" t="s">
        <v>3181</v>
      </c>
      <c r="AA907" t="s">
        <v>3182</v>
      </c>
      <c r="AB907" t="s">
        <v>128</v>
      </c>
      <c r="AC907" t="s">
        <v>3178</v>
      </c>
      <c r="AD907" t="s">
        <v>2004</v>
      </c>
      <c r="AE907" t="s">
        <v>120</v>
      </c>
      <c r="AF907" t="s">
        <v>121</v>
      </c>
      <c r="AG907" s="6">
        <v>96950</v>
      </c>
      <c r="AH907" t="s">
        <v>122</v>
      </c>
      <c r="AI907" t="s">
        <v>652</v>
      </c>
      <c r="AJ907" s="8">
        <v>16719884535</v>
      </c>
      <c r="AL907" t="s">
        <v>3183</v>
      </c>
      <c r="BE907" t="str">
        <f>"49-9071.00"</f>
        <v>49-9071.00</v>
      </c>
      <c r="BF907" t="s">
        <v>156</v>
      </c>
      <c r="BG907" t="s">
        <v>7232</v>
      </c>
      <c r="BH907" t="s">
        <v>341</v>
      </c>
      <c r="BI907">
        <v>15</v>
      </c>
      <c r="BJ907">
        <v>15</v>
      </c>
      <c r="BK907" s="1">
        <v>45597</v>
      </c>
      <c r="BL907" s="1">
        <v>45930</v>
      </c>
      <c r="BM907" s="1">
        <v>45630</v>
      </c>
      <c r="BN907" s="1">
        <v>45930</v>
      </c>
      <c r="BO907">
        <v>35</v>
      </c>
      <c r="BP907">
        <v>0</v>
      </c>
      <c r="BQ907">
        <v>7</v>
      </c>
      <c r="BR907">
        <v>7</v>
      </c>
      <c r="BS907">
        <v>7</v>
      </c>
      <c r="BT907">
        <v>7</v>
      </c>
      <c r="BU907">
        <v>7</v>
      </c>
      <c r="BV907">
        <v>0</v>
      </c>
      <c r="BW907" t="str">
        <f>"8:00 AM"</f>
        <v>8:00 AM</v>
      </c>
      <c r="BX907" t="str">
        <f>"4:00 PM"</f>
        <v>4:00 PM</v>
      </c>
      <c r="BY907" t="s">
        <v>133</v>
      </c>
      <c r="BZ907">
        <v>0</v>
      </c>
      <c r="CA907">
        <v>12</v>
      </c>
      <c r="CB907" t="s">
        <v>117</v>
      </c>
      <c r="CD907" t="s">
        <v>7233</v>
      </c>
      <c r="CE907" t="s">
        <v>1997</v>
      </c>
      <c r="CF907" t="s">
        <v>2004</v>
      </c>
      <c r="CG907" t="s">
        <v>120</v>
      </c>
      <c r="CH907" t="s">
        <v>121</v>
      </c>
      <c r="CI907" s="6">
        <v>96950</v>
      </c>
      <c r="CJ907" s="10">
        <v>9.75</v>
      </c>
      <c r="CK907" s="10">
        <v>10</v>
      </c>
      <c r="CL907" s="10">
        <v>14.62</v>
      </c>
      <c r="CM907" s="10">
        <v>15</v>
      </c>
      <c r="CN907" t="s">
        <v>137</v>
      </c>
      <c r="CO907" t="s">
        <v>140</v>
      </c>
      <c r="CP907" t="s">
        <v>138</v>
      </c>
      <c r="CR907" t="s">
        <v>117</v>
      </c>
      <c r="CS907" t="s">
        <v>139</v>
      </c>
      <c r="CT907" t="s">
        <v>139</v>
      </c>
      <c r="CU907" t="s">
        <v>139</v>
      </c>
      <c r="CV907" t="s">
        <v>140</v>
      </c>
      <c r="CW907" t="s">
        <v>139</v>
      </c>
      <c r="CX907" t="s">
        <v>140</v>
      </c>
      <c r="CY907" t="s">
        <v>664</v>
      </c>
      <c r="CZ907" s="8">
        <v>16719884535</v>
      </c>
      <c r="DA907" t="s">
        <v>3183</v>
      </c>
      <c r="DB907" t="s">
        <v>140</v>
      </c>
      <c r="DC907" t="s">
        <v>139</v>
      </c>
      <c r="DD907" t="s">
        <v>117</v>
      </c>
    </row>
    <row r="908" spans="1:114" ht="15" customHeight="1" x14ac:dyDescent="0.35">
      <c r="A908" t="s">
        <v>7263</v>
      </c>
      <c r="B908" t="s">
        <v>294</v>
      </c>
      <c r="C908" s="1">
        <v>45589</v>
      </c>
      <c r="D908" s="1">
        <v>45630</v>
      </c>
      <c r="E908" t="s">
        <v>211</v>
      </c>
      <c r="G908" t="s">
        <v>117</v>
      </c>
      <c r="H908" t="s">
        <v>117</v>
      </c>
      <c r="I908" t="s">
        <v>117</v>
      </c>
      <c r="J908" t="s">
        <v>118</v>
      </c>
      <c r="L908" t="s">
        <v>1106</v>
      </c>
      <c r="M908" t="s">
        <v>1725</v>
      </c>
      <c r="N908" t="s">
        <v>120</v>
      </c>
      <c r="O908" t="s">
        <v>121</v>
      </c>
      <c r="P908" s="6">
        <v>96950</v>
      </c>
      <c r="Q908" t="s">
        <v>122</v>
      </c>
      <c r="R908" t="s">
        <v>140</v>
      </c>
      <c r="S908" s="8">
        <v>16707852508</v>
      </c>
      <c r="T908">
        <v>0</v>
      </c>
      <c r="U908" t="s">
        <v>123</v>
      </c>
      <c r="V908">
        <v>54121</v>
      </c>
      <c r="W908" t="s">
        <v>124</v>
      </c>
      <c r="Y908" t="s">
        <v>125</v>
      </c>
      <c r="Z908" t="s">
        <v>126</v>
      </c>
      <c r="AA908" t="s">
        <v>1723</v>
      </c>
      <c r="AB908" t="s">
        <v>128</v>
      </c>
      <c r="AC908" t="s">
        <v>1106</v>
      </c>
      <c r="AD908" t="s">
        <v>1725</v>
      </c>
      <c r="AE908" t="s">
        <v>120</v>
      </c>
      <c r="AF908" t="s">
        <v>121</v>
      </c>
      <c r="AG908" s="6">
        <v>96950</v>
      </c>
      <c r="AH908" t="s">
        <v>122</v>
      </c>
      <c r="AJ908" s="8">
        <v>16707852508</v>
      </c>
      <c r="AL908" t="s">
        <v>129</v>
      </c>
      <c r="BE908" t="str">
        <f>"43-3031.00"</f>
        <v>43-3031.00</v>
      </c>
      <c r="BF908" t="s">
        <v>357</v>
      </c>
      <c r="BG908" t="s">
        <v>7264</v>
      </c>
      <c r="BH908" t="s">
        <v>2969</v>
      </c>
      <c r="BI908">
        <v>5</v>
      </c>
      <c r="BJ908">
        <v>4</v>
      </c>
      <c r="BK908" s="1">
        <v>45689</v>
      </c>
      <c r="BL908" s="1">
        <v>46053</v>
      </c>
      <c r="BM908" s="1">
        <v>45689</v>
      </c>
      <c r="BN908" s="1">
        <v>46053</v>
      </c>
      <c r="BO908">
        <v>35</v>
      </c>
      <c r="BP908">
        <v>0</v>
      </c>
      <c r="BQ908">
        <v>7</v>
      </c>
      <c r="BR908">
        <v>7</v>
      </c>
      <c r="BS908">
        <v>7</v>
      </c>
      <c r="BT908">
        <v>7</v>
      </c>
      <c r="BU908">
        <v>7</v>
      </c>
      <c r="BV908">
        <v>0</v>
      </c>
      <c r="BW908" t="str">
        <f>"9:00 AM"</f>
        <v>9:00 AM</v>
      </c>
      <c r="BX908" t="str">
        <f>"5:00 PM"</f>
        <v>5:00 PM</v>
      </c>
      <c r="BY908" t="s">
        <v>159</v>
      </c>
      <c r="BZ908">
        <v>0</v>
      </c>
      <c r="CA908">
        <v>24</v>
      </c>
      <c r="CB908" t="s">
        <v>117</v>
      </c>
      <c r="CD908" s="2" t="s">
        <v>7265</v>
      </c>
      <c r="CE908" t="s">
        <v>1106</v>
      </c>
      <c r="CF908" t="s">
        <v>140</v>
      </c>
      <c r="CG908" t="s">
        <v>120</v>
      </c>
      <c r="CH908" t="s">
        <v>121</v>
      </c>
      <c r="CI908" s="6">
        <v>96950</v>
      </c>
      <c r="CJ908" s="10">
        <v>12.28</v>
      </c>
      <c r="CK908" s="10">
        <v>12.28</v>
      </c>
      <c r="CL908" s="10">
        <v>18.420000000000002</v>
      </c>
      <c r="CM908" s="10">
        <v>18.420000000000002</v>
      </c>
      <c r="CN908" t="s">
        <v>137</v>
      </c>
      <c r="CP908" t="s">
        <v>138</v>
      </c>
      <c r="CR908" t="s">
        <v>117</v>
      </c>
      <c r="CS908" t="s">
        <v>139</v>
      </c>
      <c r="CT908" t="s">
        <v>140</v>
      </c>
      <c r="CU908" t="s">
        <v>139</v>
      </c>
      <c r="CV908" t="s">
        <v>140</v>
      </c>
      <c r="CW908" t="s">
        <v>139</v>
      </c>
      <c r="CX908" t="s">
        <v>140</v>
      </c>
      <c r="CY908" t="s">
        <v>7266</v>
      </c>
      <c r="CZ908" s="8">
        <v>16707852508</v>
      </c>
      <c r="DA908" t="s">
        <v>129</v>
      </c>
      <c r="DB908" t="s">
        <v>142</v>
      </c>
      <c r="DC908" t="s">
        <v>139</v>
      </c>
      <c r="DD908" t="s">
        <v>117</v>
      </c>
    </row>
    <row r="909" spans="1:114" ht="15" customHeight="1" x14ac:dyDescent="0.35">
      <c r="A909" t="s">
        <v>11541</v>
      </c>
      <c r="B909" t="s">
        <v>144</v>
      </c>
      <c r="C909" s="1">
        <v>45589</v>
      </c>
      <c r="D909" s="1">
        <v>45630</v>
      </c>
      <c r="E909" t="s">
        <v>116</v>
      </c>
      <c r="F909" s="1">
        <v>45564</v>
      </c>
      <c r="G909" t="s">
        <v>117</v>
      </c>
      <c r="H909" t="s">
        <v>117</v>
      </c>
      <c r="I909" t="s">
        <v>117</v>
      </c>
      <c r="J909" t="s">
        <v>4121</v>
      </c>
      <c r="K909" t="s">
        <v>4122</v>
      </c>
      <c r="L909" t="s">
        <v>4123</v>
      </c>
      <c r="M909" t="s">
        <v>398</v>
      </c>
      <c r="N909" t="s">
        <v>136</v>
      </c>
      <c r="O909" t="s">
        <v>121</v>
      </c>
      <c r="P909" s="6">
        <v>96950</v>
      </c>
      <c r="Q909" t="s">
        <v>122</v>
      </c>
      <c r="S909" s="8">
        <v>16702871116</v>
      </c>
      <c r="U909" t="s">
        <v>4124</v>
      </c>
      <c r="V909">
        <v>811412</v>
      </c>
      <c r="W909" t="s">
        <v>124</v>
      </c>
      <c r="Y909" t="s">
        <v>4125</v>
      </c>
      <c r="Z909" t="s">
        <v>4126</v>
      </c>
      <c r="AA909" t="s">
        <v>4127</v>
      </c>
      <c r="AB909" t="s">
        <v>2539</v>
      </c>
      <c r="AC909" t="s">
        <v>4128</v>
      </c>
      <c r="AE909" t="s">
        <v>136</v>
      </c>
      <c r="AF909" t="s">
        <v>121</v>
      </c>
      <c r="AG909" s="6">
        <v>96950</v>
      </c>
      <c r="AH909" t="s">
        <v>122</v>
      </c>
      <c r="AJ909" s="8">
        <v>16702871116</v>
      </c>
      <c r="AL909" t="s">
        <v>4129</v>
      </c>
      <c r="BE909" t="str">
        <f>"49-9071.00"</f>
        <v>49-9071.00</v>
      </c>
      <c r="BF909" t="s">
        <v>156</v>
      </c>
      <c r="BG909" t="s">
        <v>4130</v>
      </c>
      <c r="BH909" t="s">
        <v>156</v>
      </c>
      <c r="BI909">
        <v>10</v>
      </c>
      <c r="BJ909">
        <v>10</v>
      </c>
      <c r="BK909" s="1">
        <v>45566</v>
      </c>
      <c r="BL909" s="1">
        <v>45930</v>
      </c>
      <c r="BM909" s="1">
        <v>45630</v>
      </c>
      <c r="BN909" s="1">
        <v>45930</v>
      </c>
      <c r="BO909">
        <v>35</v>
      </c>
      <c r="BP909">
        <v>0</v>
      </c>
      <c r="BQ909">
        <v>7</v>
      </c>
      <c r="BR909">
        <v>7</v>
      </c>
      <c r="BS909">
        <v>7</v>
      </c>
      <c r="BT909">
        <v>7</v>
      </c>
      <c r="BU909">
        <v>7</v>
      </c>
      <c r="BV909">
        <v>0</v>
      </c>
      <c r="BW909" t="str">
        <f>"8:00 AM"</f>
        <v>8:00 AM</v>
      </c>
      <c r="BX909" t="str">
        <f>"4:00 PM"</f>
        <v>4:00 PM</v>
      </c>
      <c r="BY909" t="s">
        <v>133</v>
      </c>
      <c r="BZ909">
        <v>0</v>
      </c>
      <c r="CA909">
        <v>12</v>
      </c>
      <c r="CB909" t="s">
        <v>117</v>
      </c>
      <c r="CD909" t="s">
        <v>162</v>
      </c>
      <c r="CE909" t="s">
        <v>398</v>
      </c>
      <c r="CG909" t="s">
        <v>136</v>
      </c>
      <c r="CH909" t="s">
        <v>121</v>
      </c>
      <c r="CI909" s="6">
        <v>96950</v>
      </c>
      <c r="CJ909" s="10">
        <v>9.75</v>
      </c>
      <c r="CK909" s="10">
        <v>9.75</v>
      </c>
      <c r="CL909" s="10">
        <v>14.62</v>
      </c>
      <c r="CM909" s="10">
        <v>14.62</v>
      </c>
      <c r="CN909" t="s">
        <v>137</v>
      </c>
      <c r="CP909" t="s">
        <v>209</v>
      </c>
      <c r="CR909" t="s">
        <v>117</v>
      </c>
      <c r="CS909" t="s">
        <v>139</v>
      </c>
      <c r="CT909" t="s">
        <v>140</v>
      </c>
      <c r="CU909" t="s">
        <v>139</v>
      </c>
      <c r="CV909" t="s">
        <v>140</v>
      </c>
      <c r="CW909" t="s">
        <v>139</v>
      </c>
      <c r="CX909" t="s">
        <v>140</v>
      </c>
      <c r="CY909" t="s">
        <v>308</v>
      </c>
      <c r="CZ909" s="8">
        <v>16702871116</v>
      </c>
      <c r="DA909" t="s">
        <v>4129</v>
      </c>
      <c r="DB909" t="s">
        <v>140</v>
      </c>
      <c r="DC909" t="s">
        <v>139</v>
      </c>
      <c r="DD909" t="s">
        <v>117</v>
      </c>
    </row>
    <row r="910" spans="1:114" ht="15" customHeight="1" x14ac:dyDescent="0.35">
      <c r="A910" t="s">
        <v>4192</v>
      </c>
      <c r="B910" t="s">
        <v>166</v>
      </c>
      <c r="C910" s="1">
        <v>45607</v>
      </c>
      <c r="D910" s="1">
        <v>45630</v>
      </c>
      <c r="E910" t="s">
        <v>116</v>
      </c>
      <c r="F910" s="1">
        <v>45716</v>
      </c>
      <c r="G910" t="s">
        <v>117</v>
      </c>
      <c r="H910" t="s">
        <v>117</v>
      </c>
      <c r="I910" t="s">
        <v>117</v>
      </c>
      <c r="J910" t="s">
        <v>4193</v>
      </c>
      <c r="K910" t="s">
        <v>4194</v>
      </c>
      <c r="L910" t="s">
        <v>4195</v>
      </c>
      <c r="M910" t="s">
        <v>4196</v>
      </c>
      <c r="N910">
        <v>96950</v>
      </c>
      <c r="O910" t="s">
        <v>121</v>
      </c>
      <c r="P910" s="6">
        <v>96950</v>
      </c>
      <c r="Q910" t="s">
        <v>122</v>
      </c>
      <c r="S910" s="8">
        <v>16702858885</v>
      </c>
      <c r="T910">
        <v>0</v>
      </c>
      <c r="U910" t="s">
        <v>4197</v>
      </c>
      <c r="V910">
        <v>722515</v>
      </c>
      <c r="W910" t="s">
        <v>124</v>
      </c>
      <c r="Y910" t="s">
        <v>4198</v>
      </c>
      <c r="Z910" t="s">
        <v>4199</v>
      </c>
      <c r="AB910" t="s">
        <v>657</v>
      </c>
      <c r="AC910" t="s">
        <v>4195</v>
      </c>
      <c r="AD910" t="s">
        <v>4196</v>
      </c>
      <c r="AE910" t="s">
        <v>120</v>
      </c>
      <c r="AF910" t="s">
        <v>121</v>
      </c>
      <c r="AG910" s="6">
        <v>96950</v>
      </c>
      <c r="AH910" t="s">
        <v>122</v>
      </c>
      <c r="AJ910" s="8">
        <v>16702858885</v>
      </c>
      <c r="AK910">
        <v>0</v>
      </c>
      <c r="AL910" t="s">
        <v>4200</v>
      </c>
      <c r="BE910" t="str">
        <f>"35-3023.01"</f>
        <v>35-3023.01</v>
      </c>
      <c r="BF910" t="s">
        <v>1658</v>
      </c>
      <c r="BG910" t="s">
        <v>4201</v>
      </c>
      <c r="BH910" t="s">
        <v>4202</v>
      </c>
      <c r="BI910">
        <v>1</v>
      </c>
      <c r="BK910" s="1">
        <v>45718</v>
      </c>
      <c r="BL910" s="1">
        <v>46082</v>
      </c>
      <c r="BO910">
        <v>40</v>
      </c>
      <c r="BP910">
        <v>0</v>
      </c>
      <c r="BQ910">
        <v>8</v>
      </c>
      <c r="BR910">
        <v>8</v>
      </c>
      <c r="BS910">
        <v>8</v>
      </c>
      <c r="BT910">
        <v>8</v>
      </c>
      <c r="BU910">
        <v>8</v>
      </c>
      <c r="BV910">
        <v>0</v>
      </c>
      <c r="BW910" t="str">
        <f>"8:00 AM"</f>
        <v>8:00 AM</v>
      </c>
      <c r="BX910" t="str">
        <f>"5:00 PM"</f>
        <v>5:00 PM</v>
      </c>
      <c r="BY910" t="s">
        <v>133</v>
      </c>
      <c r="BZ910">
        <v>0</v>
      </c>
      <c r="CA910">
        <v>3</v>
      </c>
      <c r="CB910" t="s">
        <v>117</v>
      </c>
      <c r="CD910" t="s">
        <v>4203</v>
      </c>
      <c r="CE910" t="s">
        <v>4195</v>
      </c>
      <c r="CF910" t="s">
        <v>4196</v>
      </c>
      <c r="CG910" t="s">
        <v>120</v>
      </c>
      <c r="CH910" t="s">
        <v>121</v>
      </c>
      <c r="CI910" s="6">
        <v>96950</v>
      </c>
      <c r="CJ910" s="10">
        <v>8.35</v>
      </c>
      <c r="CK910" s="10">
        <v>8.35</v>
      </c>
      <c r="CL910" s="10">
        <v>12.53</v>
      </c>
      <c r="CM910" s="10">
        <v>12.53</v>
      </c>
      <c r="CN910" t="s">
        <v>137</v>
      </c>
      <c r="CO910" t="s">
        <v>140</v>
      </c>
      <c r="CP910" t="s">
        <v>138</v>
      </c>
      <c r="CR910" t="s">
        <v>117</v>
      </c>
      <c r="CS910" t="s">
        <v>139</v>
      </c>
      <c r="CT910" t="s">
        <v>140</v>
      </c>
      <c r="CU910" t="s">
        <v>139</v>
      </c>
      <c r="CV910" t="s">
        <v>140</v>
      </c>
      <c r="CW910" t="s">
        <v>139</v>
      </c>
      <c r="CX910" t="s">
        <v>140</v>
      </c>
      <c r="CY910" t="s">
        <v>3123</v>
      </c>
      <c r="CZ910" s="8">
        <v>16702858885</v>
      </c>
      <c r="DA910" t="s">
        <v>4200</v>
      </c>
      <c r="DB910" t="s">
        <v>140</v>
      </c>
      <c r="DC910" t="s">
        <v>139</v>
      </c>
      <c r="DD910" t="s">
        <v>117</v>
      </c>
      <c r="DE910" t="s">
        <v>4198</v>
      </c>
      <c r="DF910" t="s">
        <v>4199</v>
      </c>
      <c r="DH910" t="s">
        <v>4197</v>
      </c>
      <c r="DI910" t="s">
        <v>4193</v>
      </c>
      <c r="DJ910" t="s">
        <v>4200</v>
      </c>
    </row>
    <row r="911" spans="1:114" ht="15" customHeight="1" x14ac:dyDescent="0.35">
      <c r="A911" t="s">
        <v>11528</v>
      </c>
      <c r="B911" t="s">
        <v>144</v>
      </c>
      <c r="C911" s="1">
        <v>45565</v>
      </c>
      <c r="D911" s="1">
        <v>45631</v>
      </c>
      <c r="E911" t="s">
        <v>116</v>
      </c>
      <c r="F911" s="1">
        <v>45716</v>
      </c>
      <c r="G911" t="s">
        <v>117</v>
      </c>
      <c r="H911" t="s">
        <v>117</v>
      </c>
      <c r="I911" t="s">
        <v>117</v>
      </c>
      <c r="J911" t="s">
        <v>11529</v>
      </c>
      <c r="L911" t="s">
        <v>11530</v>
      </c>
      <c r="M911" t="s">
        <v>11531</v>
      </c>
      <c r="N911" t="s">
        <v>120</v>
      </c>
      <c r="O911" t="s">
        <v>121</v>
      </c>
      <c r="P911" s="6">
        <v>96950</v>
      </c>
      <c r="Q911" t="s">
        <v>122</v>
      </c>
      <c r="S911" s="8">
        <v>16702881411</v>
      </c>
      <c r="U911" t="s">
        <v>11532</v>
      </c>
      <c r="V911">
        <v>42441</v>
      </c>
      <c r="W911" t="s">
        <v>124</v>
      </c>
      <c r="Y911" t="s">
        <v>4198</v>
      </c>
      <c r="Z911" t="s">
        <v>4199</v>
      </c>
      <c r="AB911" t="s">
        <v>270</v>
      </c>
      <c r="AC911" t="s">
        <v>11530</v>
      </c>
      <c r="AD911" t="s">
        <v>11531</v>
      </c>
      <c r="AE911" t="s">
        <v>120</v>
      </c>
      <c r="AF911" t="s">
        <v>121</v>
      </c>
      <c r="AG911" s="6">
        <v>96950</v>
      </c>
      <c r="AH911" t="s">
        <v>122</v>
      </c>
      <c r="AJ911" s="8">
        <v>16702881411</v>
      </c>
      <c r="AK911">
        <v>0</v>
      </c>
      <c r="AL911" t="s">
        <v>11533</v>
      </c>
      <c r="BE911" t="str">
        <f>"43-3031.00"</f>
        <v>43-3031.00</v>
      </c>
      <c r="BF911" t="s">
        <v>357</v>
      </c>
      <c r="BG911" t="s">
        <v>11534</v>
      </c>
      <c r="BH911" t="s">
        <v>2453</v>
      </c>
      <c r="BI911">
        <v>1</v>
      </c>
      <c r="BJ911">
        <v>1</v>
      </c>
      <c r="BK911" s="1">
        <v>45718</v>
      </c>
      <c r="BL911" s="1">
        <v>46082</v>
      </c>
      <c r="BM911" s="1">
        <v>45718</v>
      </c>
      <c r="BN911" s="1">
        <v>46082</v>
      </c>
      <c r="BO911">
        <v>40</v>
      </c>
      <c r="BP911">
        <v>0</v>
      </c>
      <c r="BQ911">
        <v>8</v>
      </c>
      <c r="BR911">
        <v>8</v>
      </c>
      <c r="BS911">
        <v>8</v>
      </c>
      <c r="BT911">
        <v>8</v>
      </c>
      <c r="BU911">
        <v>8</v>
      </c>
      <c r="BV911">
        <v>0</v>
      </c>
      <c r="BW911" t="str">
        <f>"8:00 AM"</f>
        <v>8:00 AM</v>
      </c>
      <c r="BX911" t="str">
        <f>"5:00 PM"</f>
        <v>5:00 PM</v>
      </c>
      <c r="BY911" t="s">
        <v>159</v>
      </c>
      <c r="BZ911">
        <v>0</v>
      </c>
      <c r="CA911">
        <v>24</v>
      </c>
      <c r="CB911" t="s">
        <v>117</v>
      </c>
      <c r="CD911" t="s">
        <v>11535</v>
      </c>
      <c r="CE911" t="s">
        <v>11530</v>
      </c>
      <c r="CF911" t="s">
        <v>11531</v>
      </c>
      <c r="CG911" t="s">
        <v>120</v>
      </c>
      <c r="CH911" t="s">
        <v>121</v>
      </c>
      <c r="CI911" s="6">
        <v>96950</v>
      </c>
      <c r="CJ911" s="10">
        <v>12.28</v>
      </c>
      <c r="CK911" s="10">
        <v>12.28</v>
      </c>
      <c r="CL911" s="10">
        <v>18.420000000000002</v>
      </c>
      <c r="CM911" s="10">
        <v>18.420000000000002</v>
      </c>
      <c r="CN911" t="s">
        <v>137</v>
      </c>
      <c r="CO911" t="s">
        <v>140</v>
      </c>
      <c r="CP911" t="s">
        <v>138</v>
      </c>
      <c r="CR911" t="s">
        <v>117</v>
      </c>
      <c r="CS911" t="s">
        <v>139</v>
      </c>
      <c r="CT911" t="s">
        <v>140</v>
      </c>
      <c r="CU911" t="s">
        <v>139</v>
      </c>
      <c r="CV911" t="s">
        <v>140</v>
      </c>
      <c r="CW911" t="s">
        <v>139</v>
      </c>
      <c r="CX911" t="s">
        <v>140</v>
      </c>
      <c r="CY911" t="s">
        <v>3020</v>
      </c>
      <c r="CZ911" s="8">
        <v>16702858885</v>
      </c>
      <c r="DA911" t="s">
        <v>11533</v>
      </c>
      <c r="DB911" t="s">
        <v>140</v>
      </c>
      <c r="DC911" t="s">
        <v>139</v>
      </c>
      <c r="DD911" t="s">
        <v>117</v>
      </c>
      <c r="DE911" t="s">
        <v>4198</v>
      </c>
      <c r="DF911" t="s">
        <v>4199</v>
      </c>
      <c r="DH911" t="s">
        <v>11532</v>
      </c>
      <c r="DI911" t="s">
        <v>11536</v>
      </c>
      <c r="DJ911" t="s">
        <v>11533</v>
      </c>
    </row>
    <row r="912" spans="1:114" ht="15" customHeight="1" x14ac:dyDescent="0.35">
      <c r="A912" t="s">
        <v>11389</v>
      </c>
      <c r="B912" t="s">
        <v>294</v>
      </c>
      <c r="C912" s="1">
        <v>45569</v>
      </c>
      <c r="D912" s="1">
        <v>45631</v>
      </c>
      <c r="E912" t="s">
        <v>211</v>
      </c>
      <c r="G912" t="s">
        <v>117</v>
      </c>
      <c r="H912" t="s">
        <v>117</v>
      </c>
      <c r="I912" t="s">
        <v>117</v>
      </c>
      <c r="J912" t="s">
        <v>1712</v>
      </c>
      <c r="L912" t="s">
        <v>3692</v>
      </c>
      <c r="M912" t="s">
        <v>3693</v>
      </c>
      <c r="N912" t="s">
        <v>120</v>
      </c>
      <c r="O912" t="s">
        <v>121</v>
      </c>
      <c r="P912" s="6">
        <v>96950</v>
      </c>
      <c r="Q912" t="s">
        <v>122</v>
      </c>
      <c r="R912" t="s">
        <v>1488</v>
      </c>
      <c r="S912" s="8">
        <v>16702858730</v>
      </c>
      <c r="U912" t="s">
        <v>1073</v>
      </c>
      <c r="V912">
        <v>561320</v>
      </c>
      <c r="W912" t="s">
        <v>124</v>
      </c>
      <c r="Y912" t="s">
        <v>1074</v>
      </c>
      <c r="Z912" t="s">
        <v>1075</v>
      </c>
      <c r="AA912" t="s">
        <v>1076</v>
      </c>
      <c r="AB912" t="s">
        <v>189</v>
      </c>
      <c r="AC912" t="s">
        <v>1713</v>
      </c>
      <c r="AD912" t="s">
        <v>1714</v>
      </c>
      <c r="AE912" t="s">
        <v>120</v>
      </c>
      <c r="AF912" t="s">
        <v>121</v>
      </c>
      <c r="AG912" s="6">
        <v>96950</v>
      </c>
      <c r="AH912" t="s">
        <v>122</v>
      </c>
      <c r="AI912" t="s">
        <v>1488</v>
      </c>
      <c r="AJ912" s="8">
        <v>16702858730</v>
      </c>
      <c r="AL912" t="s">
        <v>1078</v>
      </c>
      <c r="BE912" t="str">
        <f>"49-9071.00"</f>
        <v>49-9071.00</v>
      </c>
      <c r="BF912" t="s">
        <v>156</v>
      </c>
      <c r="BG912" t="s">
        <v>3694</v>
      </c>
      <c r="BH912" t="s">
        <v>341</v>
      </c>
      <c r="BI912">
        <v>15</v>
      </c>
      <c r="BJ912">
        <v>14</v>
      </c>
      <c r="BK912" s="1">
        <v>45597</v>
      </c>
      <c r="BL912" s="1">
        <v>45961</v>
      </c>
      <c r="BM912" s="1">
        <v>45631</v>
      </c>
      <c r="BN912" s="1">
        <v>45961</v>
      </c>
      <c r="BO912">
        <v>35</v>
      </c>
      <c r="BP912">
        <v>0</v>
      </c>
      <c r="BQ912">
        <v>7</v>
      </c>
      <c r="BR912">
        <v>7</v>
      </c>
      <c r="BS912">
        <v>7</v>
      </c>
      <c r="BT912">
        <v>7</v>
      </c>
      <c r="BU912">
        <v>7</v>
      </c>
      <c r="BV912">
        <v>0</v>
      </c>
      <c r="BW912" t="str">
        <f>"9:00 AM"</f>
        <v>9:00 AM</v>
      </c>
      <c r="BX912" t="str">
        <f>"5:00 PM"</f>
        <v>5:00 PM</v>
      </c>
      <c r="BY912" t="s">
        <v>133</v>
      </c>
      <c r="BZ912">
        <v>0</v>
      </c>
      <c r="CA912">
        <v>12</v>
      </c>
      <c r="CB912" t="s">
        <v>117</v>
      </c>
      <c r="CD912" s="2" t="s">
        <v>11390</v>
      </c>
      <c r="CE912" t="s">
        <v>5718</v>
      </c>
      <c r="CF912" t="s">
        <v>982</v>
      </c>
      <c r="CG912" t="s">
        <v>120</v>
      </c>
      <c r="CH912" t="s">
        <v>121</v>
      </c>
      <c r="CI912" s="6">
        <v>96950</v>
      </c>
      <c r="CJ912" s="10">
        <v>9.75</v>
      </c>
      <c r="CK912" s="10">
        <v>9.75</v>
      </c>
      <c r="CL912" s="10">
        <v>14.63</v>
      </c>
      <c r="CM912" s="10">
        <v>14.63</v>
      </c>
      <c r="CN912" t="s">
        <v>137</v>
      </c>
      <c r="CO912" t="s">
        <v>194</v>
      </c>
      <c r="CP912" t="s">
        <v>138</v>
      </c>
      <c r="CR912" t="s">
        <v>117</v>
      </c>
      <c r="CS912" t="s">
        <v>139</v>
      </c>
      <c r="CT912" t="s">
        <v>140</v>
      </c>
      <c r="CU912" t="s">
        <v>139</v>
      </c>
      <c r="CV912" t="s">
        <v>140</v>
      </c>
      <c r="CW912" t="s">
        <v>139</v>
      </c>
      <c r="CX912" t="s">
        <v>140</v>
      </c>
      <c r="CY912" s="2" t="s">
        <v>11391</v>
      </c>
      <c r="CZ912" s="8">
        <v>16702858730</v>
      </c>
      <c r="DA912" t="s">
        <v>1078</v>
      </c>
      <c r="DB912" t="s">
        <v>140</v>
      </c>
      <c r="DC912" t="s">
        <v>139</v>
      </c>
      <c r="DD912" t="s">
        <v>117</v>
      </c>
    </row>
    <row r="913" spans="1:114" ht="15" customHeight="1" x14ac:dyDescent="0.35">
      <c r="A913" t="s">
        <v>14660</v>
      </c>
      <c r="B913" t="s">
        <v>144</v>
      </c>
      <c r="C913" s="1">
        <v>45571</v>
      </c>
      <c r="D913" s="1">
        <v>45631</v>
      </c>
      <c r="E913" t="s">
        <v>211</v>
      </c>
      <c r="G913" t="s">
        <v>117</v>
      </c>
      <c r="H913" t="s">
        <v>117</v>
      </c>
      <c r="I913" t="s">
        <v>117</v>
      </c>
      <c r="J913" t="s">
        <v>10326</v>
      </c>
      <c r="K913" t="s">
        <v>1036</v>
      </c>
      <c r="L913" t="s">
        <v>7348</v>
      </c>
      <c r="N913" t="s">
        <v>120</v>
      </c>
      <c r="O913" t="s">
        <v>121</v>
      </c>
      <c r="P913" s="6">
        <v>96950</v>
      </c>
      <c r="Q913" t="s">
        <v>122</v>
      </c>
      <c r="S913" s="8">
        <v>16702368888</v>
      </c>
      <c r="U913" t="s">
        <v>1038</v>
      </c>
      <c r="V913">
        <v>71391</v>
      </c>
      <c r="W913" t="s">
        <v>124</v>
      </c>
      <c r="Y913" t="s">
        <v>1039</v>
      </c>
      <c r="Z913" t="s">
        <v>1040</v>
      </c>
      <c r="AA913" t="s">
        <v>1041</v>
      </c>
      <c r="AB913" t="s">
        <v>1042</v>
      </c>
      <c r="AC913" t="s">
        <v>14661</v>
      </c>
      <c r="AE913" t="s">
        <v>120</v>
      </c>
      <c r="AF913" t="s">
        <v>121</v>
      </c>
      <c r="AG913" s="6">
        <v>96950</v>
      </c>
      <c r="AH913" t="s">
        <v>122</v>
      </c>
      <c r="AJ913" s="8">
        <v>16702368888</v>
      </c>
      <c r="AL913" t="s">
        <v>1043</v>
      </c>
      <c r="BE913" t="str">
        <f>"13-2011.00"</f>
        <v>13-2011.00</v>
      </c>
      <c r="BF913" t="s">
        <v>934</v>
      </c>
      <c r="BG913" t="s">
        <v>14662</v>
      </c>
      <c r="BH913" t="s">
        <v>2233</v>
      </c>
      <c r="BI913">
        <v>2</v>
      </c>
      <c r="BJ913">
        <v>2</v>
      </c>
      <c r="BK913" s="1">
        <v>45689</v>
      </c>
      <c r="BL913" s="1">
        <v>46053</v>
      </c>
      <c r="BM913" s="1">
        <v>45689</v>
      </c>
      <c r="BN913" s="1">
        <v>46053</v>
      </c>
      <c r="BO913">
        <v>35</v>
      </c>
      <c r="BP913">
        <v>0</v>
      </c>
      <c r="BQ913">
        <v>7</v>
      </c>
      <c r="BR913">
        <v>7</v>
      </c>
      <c r="BS913">
        <v>7</v>
      </c>
      <c r="BT913">
        <v>7</v>
      </c>
      <c r="BU913">
        <v>7</v>
      </c>
      <c r="BV913">
        <v>0</v>
      </c>
      <c r="BW913" t="str">
        <f>"9:00 AM"</f>
        <v>9:00 AM</v>
      </c>
      <c r="BX913" t="str">
        <f>"5:00 PM"</f>
        <v>5:00 PM</v>
      </c>
      <c r="BY913" t="s">
        <v>588</v>
      </c>
      <c r="BZ913">
        <v>0</v>
      </c>
      <c r="CA913">
        <v>36</v>
      </c>
      <c r="CB913" t="s">
        <v>139</v>
      </c>
      <c r="CC913">
        <v>2</v>
      </c>
      <c r="CD913" s="2" t="s">
        <v>14663</v>
      </c>
      <c r="CE913" t="s">
        <v>1046</v>
      </c>
      <c r="CG913" t="s">
        <v>120</v>
      </c>
      <c r="CH913" t="s">
        <v>121</v>
      </c>
      <c r="CI913" s="6">
        <v>96950</v>
      </c>
      <c r="CJ913" s="10">
        <v>17.48</v>
      </c>
      <c r="CK913" s="10">
        <v>17.48</v>
      </c>
      <c r="CN913" t="s">
        <v>137</v>
      </c>
      <c r="CO913" t="s">
        <v>194</v>
      </c>
      <c r="CP913" t="s">
        <v>138</v>
      </c>
      <c r="CR913" t="s">
        <v>117</v>
      </c>
      <c r="CS913" t="s">
        <v>139</v>
      </c>
      <c r="CT913" t="s">
        <v>140</v>
      </c>
      <c r="CU913" t="s">
        <v>140</v>
      </c>
      <c r="CV913" t="s">
        <v>140</v>
      </c>
      <c r="CW913" t="s">
        <v>139</v>
      </c>
      <c r="CX913" t="s">
        <v>139</v>
      </c>
      <c r="CY913" s="2" t="s">
        <v>14664</v>
      </c>
      <c r="CZ913" s="8">
        <v>16702368888</v>
      </c>
      <c r="DA913" t="s">
        <v>1048</v>
      </c>
      <c r="DB913" t="s">
        <v>140</v>
      </c>
      <c r="DC913" t="s">
        <v>139</v>
      </c>
      <c r="DD913" t="s">
        <v>117</v>
      </c>
    </row>
    <row r="914" spans="1:114" ht="15" customHeight="1" x14ac:dyDescent="0.35">
      <c r="A914" t="s">
        <v>3994</v>
      </c>
      <c r="B914" t="s">
        <v>144</v>
      </c>
      <c r="C914" s="1">
        <v>45574</v>
      </c>
      <c r="D914" s="1">
        <v>45631</v>
      </c>
      <c r="E914" t="s">
        <v>116</v>
      </c>
      <c r="F914" s="1">
        <v>45625</v>
      </c>
      <c r="G914" t="s">
        <v>117</v>
      </c>
      <c r="H914" t="s">
        <v>117</v>
      </c>
      <c r="I914" t="s">
        <v>117</v>
      </c>
      <c r="J914" t="s">
        <v>553</v>
      </c>
      <c r="L914" t="s">
        <v>2728</v>
      </c>
      <c r="M914" t="s">
        <v>866</v>
      </c>
      <c r="N914" t="s">
        <v>136</v>
      </c>
      <c r="O914" t="s">
        <v>121</v>
      </c>
      <c r="P914" s="6">
        <v>96950</v>
      </c>
      <c r="Q914" t="s">
        <v>122</v>
      </c>
      <c r="R914" t="s">
        <v>140</v>
      </c>
      <c r="S914" s="8">
        <v>16702358763</v>
      </c>
      <c r="U914" t="s">
        <v>556</v>
      </c>
      <c r="V914">
        <v>56132</v>
      </c>
      <c r="W914" t="s">
        <v>150</v>
      </c>
      <c r="X914" t="s">
        <v>139</v>
      </c>
      <c r="Y914" t="s">
        <v>1098</v>
      </c>
      <c r="Z914" t="s">
        <v>1099</v>
      </c>
      <c r="AA914" t="s">
        <v>1100</v>
      </c>
      <c r="AB914" t="s">
        <v>2729</v>
      </c>
      <c r="AC914" t="s">
        <v>561</v>
      </c>
      <c r="AD914" t="s">
        <v>866</v>
      </c>
      <c r="AE914" t="s">
        <v>136</v>
      </c>
      <c r="AF914" t="s">
        <v>121</v>
      </c>
      <c r="AG914" s="6">
        <v>96950</v>
      </c>
      <c r="AH914" t="s">
        <v>122</v>
      </c>
      <c r="AJ914" s="8">
        <v>16702358763</v>
      </c>
      <c r="AL914" t="s">
        <v>562</v>
      </c>
      <c r="BE914" t="str">
        <f>"35-3023.00"</f>
        <v>35-3023.00</v>
      </c>
      <c r="BF914" t="s">
        <v>509</v>
      </c>
      <c r="BG914" t="s">
        <v>2730</v>
      </c>
      <c r="BH914" t="s">
        <v>2731</v>
      </c>
      <c r="BI914">
        <v>1</v>
      </c>
      <c r="BJ914">
        <v>1</v>
      </c>
      <c r="BK914" s="1">
        <v>45627</v>
      </c>
      <c r="BL914" s="1">
        <v>45991</v>
      </c>
      <c r="BM914" s="1">
        <v>45631</v>
      </c>
      <c r="BN914" s="1">
        <v>45991</v>
      </c>
      <c r="BO914">
        <v>35</v>
      </c>
      <c r="BP914">
        <v>0</v>
      </c>
      <c r="BQ914">
        <v>7</v>
      </c>
      <c r="BR914">
        <v>7</v>
      </c>
      <c r="BS914">
        <v>7</v>
      </c>
      <c r="BT914">
        <v>7</v>
      </c>
      <c r="BU914">
        <v>7</v>
      </c>
      <c r="BV914">
        <v>0</v>
      </c>
      <c r="BW914" t="str">
        <f>"10:00 AM"</f>
        <v>10:00 AM</v>
      </c>
      <c r="BX914" t="str">
        <f>"6:00 PM"</f>
        <v>6:00 PM</v>
      </c>
      <c r="BY914" t="s">
        <v>133</v>
      </c>
      <c r="BZ914">
        <v>0</v>
      </c>
      <c r="CA914">
        <v>3</v>
      </c>
      <c r="CB914" t="s">
        <v>117</v>
      </c>
      <c r="CD914" t="s">
        <v>3995</v>
      </c>
      <c r="CE914" t="s">
        <v>1106</v>
      </c>
      <c r="CG914" t="s">
        <v>120</v>
      </c>
      <c r="CH914" t="s">
        <v>121</v>
      </c>
      <c r="CI914" s="6">
        <v>96950</v>
      </c>
      <c r="CJ914" s="10">
        <v>8.35</v>
      </c>
      <c r="CK914" s="10">
        <v>8.35</v>
      </c>
      <c r="CL914" s="10">
        <v>0</v>
      </c>
      <c r="CM914" s="10">
        <v>0</v>
      </c>
      <c r="CN914" t="s">
        <v>137</v>
      </c>
      <c r="CO914" t="s">
        <v>140</v>
      </c>
      <c r="CP914" t="s">
        <v>138</v>
      </c>
      <c r="CR914" t="s">
        <v>117</v>
      </c>
      <c r="CS914" t="s">
        <v>139</v>
      </c>
      <c r="CT914" t="s">
        <v>140</v>
      </c>
      <c r="CU914" t="s">
        <v>140</v>
      </c>
      <c r="CV914" t="s">
        <v>140</v>
      </c>
      <c r="CW914" t="s">
        <v>139</v>
      </c>
      <c r="CX914" t="s">
        <v>140</v>
      </c>
      <c r="CY914" t="s">
        <v>194</v>
      </c>
      <c r="CZ914" s="8">
        <v>16702358763</v>
      </c>
      <c r="DA914" t="s">
        <v>1105</v>
      </c>
      <c r="DB914" t="s">
        <v>140</v>
      </c>
      <c r="DC914" t="s">
        <v>139</v>
      </c>
      <c r="DD914" t="s">
        <v>139</v>
      </c>
    </row>
    <row r="915" spans="1:114" ht="15" customHeight="1" x14ac:dyDescent="0.35">
      <c r="A915" t="s">
        <v>8924</v>
      </c>
      <c r="B915" t="s">
        <v>144</v>
      </c>
      <c r="C915" s="1">
        <v>45579</v>
      </c>
      <c r="D915" s="1">
        <v>45631</v>
      </c>
      <c r="E915" t="s">
        <v>116</v>
      </c>
      <c r="F915" s="1">
        <v>45729</v>
      </c>
      <c r="G915" t="s">
        <v>117</v>
      </c>
      <c r="H915" t="s">
        <v>117</v>
      </c>
      <c r="I915" t="s">
        <v>117</v>
      </c>
      <c r="J915" t="s">
        <v>8925</v>
      </c>
      <c r="L915" t="s">
        <v>3763</v>
      </c>
      <c r="M915" t="s">
        <v>8926</v>
      </c>
      <c r="N915" t="s">
        <v>120</v>
      </c>
      <c r="O915" t="s">
        <v>121</v>
      </c>
      <c r="P915" s="6">
        <v>96950</v>
      </c>
      <c r="Q915" t="s">
        <v>122</v>
      </c>
      <c r="S915" s="8">
        <v>16702351234</v>
      </c>
      <c r="U915" t="s">
        <v>8927</v>
      </c>
      <c r="V915">
        <v>4413</v>
      </c>
      <c r="W915" t="s">
        <v>124</v>
      </c>
      <c r="Y915" t="s">
        <v>8928</v>
      </c>
      <c r="Z915" t="s">
        <v>8929</v>
      </c>
      <c r="AB915" t="s">
        <v>128</v>
      </c>
      <c r="AC915" t="s">
        <v>8930</v>
      </c>
      <c r="AD915" t="s">
        <v>8926</v>
      </c>
      <c r="AE915" t="s">
        <v>120</v>
      </c>
      <c r="AF915" t="s">
        <v>121</v>
      </c>
      <c r="AG915" s="6">
        <v>96950</v>
      </c>
      <c r="AH915" t="s">
        <v>122</v>
      </c>
      <c r="AJ915" s="8">
        <v>16702351234</v>
      </c>
      <c r="AL915" t="s">
        <v>8931</v>
      </c>
      <c r="BE915" t="str">
        <f>"49-3023.00"</f>
        <v>49-3023.00</v>
      </c>
      <c r="BF915" t="s">
        <v>1119</v>
      </c>
      <c r="BG915" t="s">
        <v>8932</v>
      </c>
      <c r="BH915" t="s">
        <v>8933</v>
      </c>
      <c r="BI915">
        <v>1</v>
      </c>
      <c r="BJ915">
        <v>1</v>
      </c>
      <c r="BK915" s="1">
        <v>45731</v>
      </c>
      <c r="BL915" s="1">
        <v>46095</v>
      </c>
      <c r="BM915" s="1">
        <v>45731</v>
      </c>
      <c r="BN915" s="1">
        <v>46095</v>
      </c>
      <c r="BO915">
        <v>40</v>
      </c>
      <c r="BP915">
        <v>0</v>
      </c>
      <c r="BQ915">
        <v>8</v>
      </c>
      <c r="BR915">
        <v>8</v>
      </c>
      <c r="BS915">
        <v>8</v>
      </c>
      <c r="BT915">
        <v>8</v>
      </c>
      <c r="BU915">
        <v>8</v>
      </c>
      <c r="BV915">
        <v>0</v>
      </c>
      <c r="BW915" t="str">
        <f>"8:00 AM"</f>
        <v>8:00 AM</v>
      </c>
      <c r="BX915" t="str">
        <f>"5:00 PM"</f>
        <v>5:00 PM</v>
      </c>
      <c r="BY915" t="s">
        <v>159</v>
      </c>
      <c r="BZ915">
        <v>0</v>
      </c>
      <c r="CA915">
        <v>24</v>
      </c>
      <c r="CB915" t="s">
        <v>117</v>
      </c>
      <c r="CD915" t="s">
        <v>8934</v>
      </c>
      <c r="CE915" t="s">
        <v>3763</v>
      </c>
      <c r="CF915" t="s">
        <v>140</v>
      </c>
      <c r="CG915" t="s">
        <v>120</v>
      </c>
      <c r="CH915" t="s">
        <v>121</v>
      </c>
      <c r="CI915" s="6">
        <v>96950</v>
      </c>
      <c r="CJ915" s="10">
        <v>11.01</v>
      </c>
      <c r="CK915" s="10">
        <v>11.01</v>
      </c>
      <c r="CL915" s="10">
        <v>16.52</v>
      </c>
      <c r="CM915" s="10">
        <v>16.52</v>
      </c>
      <c r="CN915" t="s">
        <v>137</v>
      </c>
      <c r="CO915" t="s">
        <v>140</v>
      </c>
      <c r="CP915" t="s">
        <v>138</v>
      </c>
      <c r="CR915" t="s">
        <v>117</v>
      </c>
      <c r="CS915" t="s">
        <v>139</v>
      </c>
      <c r="CT915" t="s">
        <v>140</v>
      </c>
      <c r="CU915" t="s">
        <v>139</v>
      </c>
      <c r="CV915" t="s">
        <v>140</v>
      </c>
      <c r="CW915" t="s">
        <v>139</v>
      </c>
      <c r="CX915" t="s">
        <v>140</v>
      </c>
      <c r="CY915" t="s">
        <v>1256</v>
      </c>
      <c r="CZ915" s="8">
        <v>16702351234</v>
      </c>
      <c r="DA915" t="s">
        <v>8931</v>
      </c>
      <c r="DB915" t="s">
        <v>309</v>
      </c>
      <c r="DC915" t="s">
        <v>139</v>
      </c>
      <c r="DD915" t="s">
        <v>117</v>
      </c>
      <c r="DE915" t="s">
        <v>3794</v>
      </c>
      <c r="DF915" t="s">
        <v>4350</v>
      </c>
      <c r="DG915" t="s">
        <v>1532</v>
      </c>
      <c r="DH915" t="s">
        <v>1156</v>
      </c>
      <c r="DI915" t="s">
        <v>5733</v>
      </c>
      <c r="DJ915" t="s">
        <v>1162</v>
      </c>
    </row>
    <row r="916" spans="1:114" ht="15" customHeight="1" x14ac:dyDescent="0.35">
      <c r="A916" t="s">
        <v>17212</v>
      </c>
      <c r="B916" t="s">
        <v>294</v>
      </c>
      <c r="C916" s="1">
        <v>45581</v>
      </c>
      <c r="D916" s="1">
        <v>45631</v>
      </c>
      <c r="E916" t="s">
        <v>116</v>
      </c>
      <c r="F916" s="1">
        <v>45564</v>
      </c>
      <c r="G916" t="s">
        <v>117</v>
      </c>
      <c r="H916" t="s">
        <v>117</v>
      </c>
      <c r="I916" t="s">
        <v>117</v>
      </c>
      <c r="J916" t="s">
        <v>1712</v>
      </c>
      <c r="L916" t="s">
        <v>1713</v>
      </c>
      <c r="M916" t="s">
        <v>1714</v>
      </c>
      <c r="N916" t="s">
        <v>120</v>
      </c>
      <c r="O916" t="s">
        <v>121</v>
      </c>
      <c r="P916" s="6">
        <v>96950</v>
      </c>
      <c r="Q916" t="s">
        <v>122</v>
      </c>
      <c r="S916" s="8">
        <v>16702858730</v>
      </c>
      <c r="U916" t="s">
        <v>1073</v>
      </c>
      <c r="V916">
        <v>561320</v>
      </c>
      <c r="W916" t="s">
        <v>124</v>
      </c>
      <c r="Y916" t="s">
        <v>1074</v>
      </c>
      <c r="Z916" t="s">
        <v>1075</v>
      </c>
      <c r="AA916" t="s">
        <v>1076</v>
      </c>
      <c r="AB916" t="s">
        <v>189</v>
      </c>
      <c r="AC916" t="s">
        <v>1713</v>
      </c>
      <c r="AD916" t="s">
        <v>1714</v>
      </c>
      <c r="AE916" t="s">
        <v>120</v>
      </c>
      <c r="AF916" t="s">
        <v>121</v>
      </c>
      <c r="AG916" s="6">
        <v>96950</v>
      </c>
      <c r="AH916" t="s">
        <v>122</v>
      </c>
      <c r="AJ916" s="8">
        <v>16702858730</v>
      </c>
      <c r="AL916" t="s">
        <v>1078</v>
      </c>
      <c r="BE916" t="str">
        <f>"37-2012.00"</f>
        <v>37-2012.00</v>
      </c>
      <c r="BF916" t="s">
        <v>130</v>
      </c>
      <c r="BG916" t="s">
        <v>4593</v>
      </c>
      <c r="BH916" t="s">
        <v>4545</v>
      </c>
      <c r="BI916">
        <v>19</v>
      </c>
      <c r="BJ916">
        <v>17</v>
      </c>
      <c r="BK916" s="1">
        <v>45566</v>
      </c>
      <c r="BL916" s="1">
        <v>45930</v>
      </c>
      <c r="BM916" s="1">
        <v>45631</v>
      </c>
      <c r="BN916" s="1">
        <v>45930</v>
      </c>
      <c r="BO916">
        <v>35</v>
      </c>
      <c r="BP916">
        <v>0</v>
      </c>
      <c r="BQ916">
        <v>7</v>
      </c>
      <c r="BR916">
        <v>7</v>
      </c>
      <c r="BS916">
        <v>7</v>
      </c>
      <c r="BT916">
        <v>7</v>
      </c>
      <c r="BU916">
        <v>7</v>
      </c>
      <c r="BV916">
        <v>0</v>
      </c>
      <c r="BW916" t="str">
        <f>"9:00 AM"</f>
        <v>9:00 AM</v>
      </c>
      <c r="BX916" t="str">
        <f>"5:00 PM"</f>
        <v>5:00 PM</v>
      </c>
      <c r="BY916" t="s">
        <v>133</v>
      </c>
      <c r="BZ916">
        <v>0</v>
      </c>
      <c r="CA916">
        <v>3</v>
      </c>
      <c r="CB916" t="s">
        <v>117</v>
      </c>
      <c r="CD916" s="2" t="s">
        <v>5862</v>
      </c>
      <c r="CE916" t="s">
        <v>1718</v>
      </c>
      <c r="CF916" t="s">
        <v>982</v>
      </c>
      <c r="CG916" t="s">
        <v>120</v>
      </c>
      <c r="CH916" t="s">
        <v>121</v>
      </c>
      <c r="CI916" s="6">
        <v>96950</v>
      </c>
      <c r="CJ916" s="10">
        <v>7.77</v>
      </c>
      <c r="CK916" s="10">
        <v>7.77</v>
      </c>
      <c r="CL916" s="10">
        <v>11.66</v>
      </c>
      <c r="CM916" s="10">
        <v>11.66</v>
      </c>
      <c r="CN916" t="s">
        <v>137</v>
      </c>
      <c r="CO916" t="s">
        <v>194</v>
      </c>
      <c r="CP916" t="s">
        <v>138</v>
      </c>
      <c r="CR916" t="s">
        <v>117</v>
      </c>
      <c r="CS916" t="s">
        <v>139</v>
      </c>
      <c r="CT916" t="s">
        <v>140</v>
      </c>
      <c r="CU916" t="s">
        <v>139</v>
      </c>
      <c r="CV916" t="s">
        <v>140</v>
      </c>
      <c r="CW916" t="s">
        <v>139</v>
      </c>
      <c r="CX916" t="s">
        <v>140</v>
      </c>
      <c r="CY916" s="2" t="s">
        <v>1719</v>
      </c>
      <c r="CZ916" s="8">
        <v>16702858730</v>
      </c>
      <c r="DA916" t="s">
        <v>1078</v>
      </c>
      <c r="DB916" t="s">
        <v>164</v>
      </c>
      <c r="DC916" t="s">
        <v>139</v>
      </c>
      <c r="DD916" t="s">
        <v>117</v>
      </c>
    </row>
    <row r="917" spans="1:114" ht="15" customHeight="1" x14ac:dyDescent="0.35">
      <c r="A917" t="s">
        <v>13287</v>
      </c>
      <c r="B917" t="s">
        <v>294</v>
      </c>
      <c r="C917" s="1">
        <v>45581</v>
      </c>
      <c r="D917" s="1">
        <v>45631</v>
      </c>
      <c r="E917" t="s">
        <v>116</v>
      </c>
      <c r="F917" s="1">
        <v>45746</v>
      </c>
      <c r="G917" t="s">
        <v>117</v>
      </c>
      <c r="H917" t="s">
        <v>117</v>
      </c>
      <c r="I917" t="s">
        <v>117</v>
      </c>
      <c r="J917" t="s">
        <v>295</v>
      </c>
      <c r="K917" t="s">
        <v>2833</v>
      </c>
      <c r="L917" t="s">
        <v>2834</v>
      </c>
      <c r="N917" t="s">
        <v>136</v>
      </c>
      <c r="O917" t="s">
        <v>121</v>
      </c>
      <c r="P917" s="6">
        <v>96950</v>
      </c>
      <c r="Q917" t="s">
        <v>122</v>
      </c>
      <c r="S917" s="8">
        <v>16702356129</v>
      </c>
      <c r="U917" t="s">
        <v>299</v>
      </c>
      <c r="V917">
        <v>56132</v>
      </c>
      <c r="W917" t="s">
        <v>150</v>
      </c>
      <c r="X917" t="s">
        <v>139</v>
      </c>
      <c r="Y917" t="s">
        <v>300</v>
      </c>
      <c r="Z917" t="s">
        <v>301</v>
      </c>
      <c r="AA917" t="s">
        <v>2835</v>
      </c>
      <c r="AB917" t="s">
        <v>237</v>
      </c>
      <c r="AC917" t="s">
        <v>2834</v>
      </c>
      <c r="AE917" t="s">
        <v>136</v>
      </c>
      <c r="AF917" t="s">
        <v>121</v>
      </c>
      <c r="AG917" s="6">
        <v>96950</v>
      </c>
      <c r="AH917" t="s">
        <v>122</v>
      </c>
      <c r="AJ917" s="8">
        <v>16702356129</v>
      </c>
      <c r="AL917" t="s">
        <v>6970</v>
      </c>
      <c r="BE917" t="str">
        <f>"49-9071.00"</f>
        <v>49-9071.00</v>
      </c>
      <c r="BF917" t="s">
        <v>156</v>
      </c>
      <c r="BG917" t="s">
        <v>2836</v>
      </c>
      <c r="BH917" t="s">
        <v>2837</v>
      </c>
      <c r="BI917">
        <v>20</v>
      </c>
      <c r="BJ917">
        <v>19</v>
      </c>
      <c r="BK917" s="1">
        <v>45748</v>
      </c>
      <c r="BL917" s="1">
        <v>46112</v>
      </c>
      <c r="BM917" s="1">
        <v>45748</v>
      </c>
      <c r="BN917" s="1">
        <v>46112</v>
      </c>
      <c r="BO917">
        <v>35</v>
      </c>
      <c r="BP917">
        <v>0</v>
      </c>
      <c r="BQ917">
        <v>7</v>
      </c>
      <c r="BR917">
        <v>7</v>
      </c>
      <c r="BS917">
        <v>7</v>
      </c>
      <c r="BT917">
        <v>7</v>
      </c>
      <c r="BU917">
        <v>7</v>
      </c>
      <c r="BV917">
        <v>0</v>
      </c>
      <c r="BW917" t="str">
        <f>"8:00 AM"</f>
        <v>8:00 AM</v>
      </c>
      <c r="BX917" t="str">
        <f>"4:00 PM"</f>
        <v>4:00 PM</v>
      </c>
      <c r="BY917" t="s">
        <v>159</v>
      </c>
      <c r="BZ917">
        <v>0</v>
      </c>
      <c r="CA917">
        <v>12</v>
      </c>
      <c r="CB917" t="s">
        <v>117</v>
      </c>
      <c r="CD917" t="s">
        <v>13288</v>
      </c>
      <c r="CE917" t="s">
        <v>2839</v>
      </c>
      <c r="CF917" t="s">
        <v>2840</v>
      </c>
      <c r="CG917" t="s">
        <v>136</v>
      </c>
      <c r="CH917" t="s">
        <v>121</v>
      </c>
      <c r="CI917" s="6">
        <v>96950</v>
      </c>
      <c r="CJ917" s="10">
        <v>9.75</v>
      </c>
      <c r="CK917" s="10">
        <v>9.75</v>
      </c>
      <c r="CL917" s="10">
        <v>14.63</v>
      </c>
      <c r="CM917" s="10">
        <v>14.63</v>
      </c>
      <c r="CN917" t="s">
        <v>137</v>
      </c>
      <c r="CP917" t="s">
        <v>138</v>
      </c>
      <c r="CR917" t="s">
        <v>117</v>
      </c>
      <c r="CS917" t="s">
        <v>139</v>
      </c>
      <c r="CT917" t="s">
        <v>140</v>
      </c>
      <c r="CU917" t="s">
        <v>139</v>
      </c>
      <c r="CV917" t="s">
        <v>140</v>
      </c>
      <c r="CW917" t="s">
        <v>139</v>
      </c>
      <c r="CX917" t="s">
        <v>140</v>
      </c>
      <c r="CY917" t="s">
        <v>2696</v>
      </c>
      <c r="CZ917" s="8">
        <v>16702356129</v>
      </c>
      <c r="DA917" t="s">
        <v>303</v>
      </c>
      <c r="DB917" t="s">
        <v>309</v>
      </c>
      <c r="DC917" t="s">
        <v>139</v>
      </c>
      <c r="DD917" t="s">
        <v>139</v>
      </c>
    </row>
    <row r="918" spans="1:114" ht="15" customHeight="1" x14ac:dyDescent="0.35">
      <c r="A918" t="s">
        <v>7085</v>
      </c>
      <c r="B918" t="s">
        <v>144</v>
      </c>
      <c r="C918" s="1">
        <v>45586</v>
      </c>
      <c r="D918" s="1">
        <v>45631</v>
      </c>
      <c r="E918" t="s">
        <v>116</v>
      </c>
      <c r="F918" s="1">
        <v>45687</v>
      </c>
      <c r="G918" t="s">
        <v>117</v>
      </c>
      <c r="H918" t="s">
        <v>117</v>
      </c>
      <c r="I918" t="s">
        <v>117</v>
      </c>
      <c r="J918" t="s">
        <v>2924</v>
      </c>
      <c r="L918" t="s">
        <v>2925</v>
      </c>
      <c r="M918" t="s">
        <v>2926</v>
      </c>
      <c r="N918" t="s">
        <v>136</v>
      </c>
      <c r="O918" t="s">
        <v>121</v>
      </c>
      <c r="P918" s="6">
        <v>96950</v>
      </c>
      <c r="Q918" t="s">
        <v>122</v>
      </c>
      <c r="S918" s="8">
        <v>16702341795</v>
      </c>
      <c r="U918" t="s">
        <v>2927</v>
      </c>
      <c r="V918">
        <v>56179</v>
      </c>
      <c r="W918" t="s">
        <v>124</v>
      </c>
      <c r="Y918" t="s">
        <v>2928</v>
      </c>
      <c r="Z918" t="s">
        <v>251</v>
      </c>
      <c r="AA918" t="s">
        <v>2929</v>
      </c>
      <c r="AB918" t="s">
        <v>1563</v>
      </c>
      <c r="AC918" t="s">
        <v>3938</v>
      </c>
      <c r="AD918" t="s">
        <v>3939</v>
      </c>
      <c r="AE918" t="s">
        <v>120</v>
      </c>
      <c r="AF918" t="s">
        <v>121</v>
      </c>
      <c r="AG918" s="6">
        <v>96950</v>
      </c>
      <c r="AH918" t="s">
        <v>122</v>
      </c>
      <c r="AJ918" s="8">
        <v>16702341795</v>
      </c>
      <c r="AL918" t="s">
        <v>2930</v>
      </c>
      <c r="BE918" t="str">
        <f>"37-3011.00"</f>
        <v>37-3011.00</v>
      </c>
      <c r="BF918" t="s">
        <v>177</v>
      </c>
      <c r="BG918" t="s">
        <v>7086</v>
      </c>
      <c r="BH918" t="s">
        <v>7087</v>
      </c>
      <c r="BI918">
        <v>2</v>
      </c>
      <c r="BJ918">
        <v>2</v>
      </c>
      <c r="BK918" s="1">
        <v>45689</v>
      </c>
      <c r="BL918" s="1">
        <v>46053</v>
      </c>
      <c r="BM918" s="1">
        <v>45689</v>
      </c>
      <c r="BN918" s="1">
        <v>46053</v>
      </c>
      <c r="BO918">
        <v>40</v>
      </c>
      <c r="BP918">
        <v>0</v>
      </c>
      <c r="BQ918">
        <v>8</v>
      </c>
      <c r="BR918">
        <v>8</v>
      </c>
      <c r="BS918">
        <v>8</v>
      </c>
      <c r="BT918">
        <v>8</v>
      </c>
      <c r="BU918">
        <v>8</v>
      </c>
      <c r="BV918">
        <v>0</v>
      </c>
      <c r="BW918" t="str">
        <f>"8:00 AM"</f>
        <v>8:00 AM</v>
      </c>
      <c r="BX918" t="str">
        <f>"5:00 PM"</f>
        <v>5:00 PM</v>
      </c>
      <c r="BY918" t="s">
        <v>133</v>
      </c>
      <c r="BZ918">
        <v>0</v>
      </c>
      <c r="CA918">
        <v>3</v>
      </c>
      <c r="CB918" t="s">
        <v>117</v>
      </c>
      <c r="CD918" s="2" t="s">
        <v>7088</v>
      </c>
      <c r="CE918" t="s">
        <v>7089</v>
      </c>
      <c r="CF918" t="s">
        <v>4421</v>
      </c>
      <c r="CG918" t="s">
        <v>1143</v>
      </c>
      <c r="CH918" t="s">
        <v>121</v>
      </c>
      <c r="CI918" s="6">
        <v>96952</v>
      </c>
      <c r="CJ918" s="10">
        <v>8.57</v>
      </c>
      <c r="CK918" s="10">
        <v>10</v>
      </c>
      <c r="CL918" s="10">
        <v>12.86</v>
      </c>
      <c r="CM918" s="10">
        <v>15</v>
      </c>
      <c r="CN918" t="s">
        <v>137</v>
      </c>
      <c r="CO918">
        <v>0</v>
      </c>
      <c r="CP918" t="s">
        <v>138</v>
      </c>
      <c r="CR918" t="s">
        <v>117</v>
      </c>
      <c r="CS918" t="s">
        <v>139</v>
      </c>
      <c r="CT918" t="s">
        <v>139</v>
      </c>
      <c r="CU918" t="s">
        <v>139</v>
      </c>
      <c r="CV918" t="s">
        <v>140</v>
      </c>
      <c r="CW918" t="s">
        <v>139</v>
      </c>
      <c r="CX918" t="s">
        <v>139</v>
      </c>
      <c r="CY918" t="s">
        <v>6956</v>
      </c>
      <c r="CZ918" s="8">
        <v>16702341795</v>
      </c>
      <c r="DA918" t="s">
        <v>2930</v>
      </c>
      <c r="DB918" t="s">
        <v>2937</v>
      </c>
      <c r="DC918" t="s">
        <v>139</v>
      </c>
      <c r="DD918" t="s">
        <v>117</v>
      </c>
    </row>
    <row r="919" spans="1:114" ht="15" customHeight="1" x14ac:dyDescent="0.35">
      <c r="A919" t="s">
        <v>15707</v>
      </c>
      <c r="B919" t="s">
        <v>144</v>
      </c>
      <c r="C919" s="1">
        <v>45587</v>
      </c>
      <c r="D919" s="1">
        <v>45631</v>
      </c>
      <c r="E919" t="s">
        <v>211</v>
      </c>
      <c r="G919" t="s">
        <v>117</v>
      </c>
      <c r="H919" t="s">
        <v>117</v>
      </c>
      <c r="I919" t="s">
        <v>117</v>
      </c>
      <c r="J919" t="s">
        <v>396</v>
      </c>
      <c r="K919" t="s">
        <v>397</v>
      </c>
      <c r="L919" t="s">
        <v>398</v>
      </c>
      <c r="M919" t="s">
        <v>399</v>
      </c>
      <c r="N919" t="s">
        <v>136</v>
      </c>
      <c r="O919" t="s">
        <v>121</v>
      </c>
      <c r="P919" s="6">
        <v>96950</v>
      </c>
      <c r="Q919" t="s">
        <v>122</v>
      </c>
      <c r="S919" s="8">
        <v>16703226130</v>
      </c>
      <c r="U919" t="s">
        <v>400</v>
      </c>
      <c r="V919">
        <v>312112</v>
      </c>
      <c r="W919" t="s">
        <v>124</v>
      </c>
      <c r="Y919" t="s">
        <v>401</v>
      </c>
      <c r="Z919" t="s">
        <v>402</v>
      </c>
      <c r="AA919" t="s">
        <v>403</v>
      </c>
      <c r="AB919" t="s">
        <v>404</v>
      </c>
      <c r="AC919" t="s">
        <v>398</v>
      </c>
      <c r="AD919" t="s">
        <v>399</v>
      </c>
      <c r="AE919" t="s">
        <v>136</v>
      </c>
      <c r="AF919" t="s">
        <v>121</v>
      </c>
      <c r="AG919" s="6">
        <v>96950</v>
      </c>
      <c r="AH919" t="s">
        <v>122</v>
      </c>
      <c r="AJ919" s="8">
        <v>16703226130</v>
      </c>
      <c r="AL919" t="s">
        <v>405</v>
      </c>
      <c r="BE919" t="str">
        <f>"11-3031.00"</f>
        <v>11-3031.00</v>
      </c>
      <c r="BF919" t="s">
        <v>15708</v>
      </c>
      <c r="BG919" t="s">
        <v>15709</v>
      </c>
      <c r="BH919" t="s">
        <v>15708</v>
      </c>
      <c r="BI919">
        <v>1</v>
      </c>
      <c r="BJ919">
        <v>1</v>
      </c>
      <c r="BK919" s="1">
        <v>45627</v>
      </c>
      <c r="BL919" s="1">
        <v>45991</v>
      </c>
      <c r="BM919" s="1">
        <v>45631</v>
      </c>
      <c r="BN919" s="1">
        <v>45991</v>
      </c>
      <c r="BO919">
        <v>40</v>
      </c>
      <c r="BP919">
        <v>0</v>
      </c>
      <c r="BQ919">
        <v>8</v>
      </c>
      <c r="BR919">
        <v>8</v>
      </c>
      <c r="BS919">
        <v>8</v>
      </c>
      <c r="BT919">
        <v>8</v>
      </c>
      <c r="BU919">
        <v>8</v>
      </c>
      <c r="BV919">
        <v>0</v>
      </c>
      <c r="BW919" t="str">
        <f>"8:00 AM"</f>
        <v>8:00 AM</v>
      </c>
      <c r="BX919" t="str">
        <f>"5:00 PM"</f>
        <v>5:00 PM</v>
      </c>
      <c r="BY919" t="s">
        <v>588</v>
      </c>
      <c r="BZ919">
        <v>0</v>
      </c>
      <c r="CA919">
        <v>24</v>
      </c>
      <c r="CB919" t="s">
        <v>139</v>
      </c>
      <c r="CC919">
        <v>5</v>
      </c>
      <c r="CD919" t="s">
        <v>15710</v>
      </c>
      <c r="CE919" t="s">
        <v>398</v>
      </c>
      <c r="CF919" t="s">
        <v>399</v>
      </c>
      <c r="CG919" t="s">
        <v>136</v>
      </c>
      <c r="CH919" t="s">
        <v>121</v>
      </c>
      <c r="CI919" s="6">
        <v>96950</v>
      </c>
      <c r="CJ919" s="10">
        <v>25.98</v>
      </c>
      <c r="CK919" s="10">
        <v>25.98</v>
      </c>
      <c r="CN919" t="s">
        <v>137</v>
      </c>
      <c r="CP919" t="s">
        <v>138</v>
      </c>
      <c r="CR919" t="s">
        <v>117</v>
      </c>
      <c r="CS919" t="s">
        <v>139</v>
      </c>
      <c r="CT919" t="s">
        <v>140</v>
      </c>
      <c r="CU919" t="s">
        <v>140</v>
      </c>
      <c r="CV919" t="s">
        <v>140</v>
      </c>
      <c r="CW919" t="s">
        <v>139</v>
      </c>
      <c r="CX919" t="s">
        <v>140</v>
      </c>
      <c r="CY919" t="s">
        <v>1363</v>
      </c>
      <c r="CZ919" s="8">
        <v>16703226130</v>
      </c>
      <c r="DA919" t="s">
        <v>405</v>
      </c>
      <c r="DB919" t="s">
        <v>411</v>
      </c>
      <c r="DC919" t="s">
        <v>139</v>
      </c>
      <c r="DD919" t="s">
        <v>117</v>
      </c>
    </row>
    <row r="920" spans="1:114" ht="15" customHeight="1" x14ac:dyDescent="0.35">
      <c r="A920" t="s">
        <v>9412</v>
      </c>
      <c r="B920" t="s">
        <v>166</v>
      </c>
      <c r="C920" s="1">
        <v>45588</v>
      </c>
      <c r="D920" s="1">
        <v>45631</v>
      </c>
      <c r="E920" t="s">
        <v>116</v>
      </c>
      <c r="F920" s="1">
        <v>45765</v>
      </c>
      <c r="G920" t="s">
        <v>117</v>
      </c>
      <c r="H920" t="s">
        <v>117</v>
      </c>
      <c r="I920" t="s">
        <v>117</v>
      </c>
      <c r="J920" t="s">
        <v>4110</v>
      </c>
      <c r="K920" t="s">
        <v>4111</v>
      </c>
      <c r="L920" t="s">
        <v>4112</v>
      </c>
      <c r="M920" t="s">
        <v>4113</v>
      </c>
      <c r="N920" t="s">
        <v>120</v>
      </c>
      <c r="O920" t="s">
        <v>121</v>
      </c>
      <c r="P920" s="6">
        <v>96950</v>
      </c>
      <c r="Q920" t="s">
        <v>122</v>
      </c>
      <c r="S920" s="8">
        <v>16702353285</v>
      </c>
      <c r="U920" t="s">
        <v>4114</v>
      </c>
      <c r="V920">
        <v>81111</v>
      </c>
      <c r="W920" t="s">
        <v>124</v>
      </c>
      <c r="Y920" t="s">
        <v>4115</v>
      </c>
      <c r="Z920" t="s">
        <v>4116</v>
      </c>
      <c r="AA920" t="s">
        <v>1265</v>
      </c>
      <c r="AB920" t="s">
        <v>1930</v>
      </c>
      <c r="AC920" t="s">
        <v>4112</v>
      </c>
      <c r="AD920" t="s">
        <v>4113</v>
      </c>
      <c r="AE920" t="s">
        <v>120</v>
      </c>
      <c r="AF920" t="s">
        <v>121</v>
      </c>
      <c r="AG920" s="6">
        <v>96950</v>
      </c>
      <c r="AH920" t="s">
        <v>122</v>
      </c>
      <c r="AJ920" s="8">
        <v>16702353285</v>
      </c>
      <c r="AL920" t="s">
        <v>4117</v>
      </c>
      <c r="BE920" t="str">
        <f>"49-3023.00"</f>
        <v>49-3023.00</v>
      </c>
      <c r="BF920" t="s">
        <v>1119</v>
      </c>
      <c r="BG920" t="s">
        <v>7147</v>
      </c>
      <c r="BH920" t="s">
        <v>7148</v>
      </c>
      <c r="BI920">
        <v>3</v>
      </c>
      <c r="BK920" s="1">
        <v>45767</v>
      </c>
      <c r="BL920" s="1">
        <v>46131</v>
      </c>
      <c r="BO920">
        <v>40</v>
      </c>
      <c r="BP920">
        <v>0</v>
      </c>
      <c r="BQ920">
        <v>8</v>
      </c>
      <c r="BR920">
        <v>8</v>
      </c>
      <c r="BS920">
        <v>8</v>
      </c>
      <c r="BT920">
        <v>8</v>
      </c>
      <c r="BU920">
        <v>8</v>
      </c>
      <c r="BV920">
        <v>0</v>
      </c>
      <c r="BW920" t="str">
        <f>"8:00 AM"</f>
        <v>8:00 AM</v>
      </c>
      <c r="BX920" t="str">
        <f>"5:00 PM"</f>
        <v>5:00 PM</v>
      </c>
      <c r="BY920" t="s">
        <v>159</v>
      </c>
      <c r="BZ920">
        <v>0</v>
      </c>
      <c r="CA920">
        <v>12</v>
      </c>
      <c r="CB920" t="s">
        <v>117</v>
      </c>
      <c r="CD920" t="s">
        <v>194</v>
      </c>
      <c r="CE920" t="s">
        <v>4112</v>
      </c>
      <c r="CF920" t="s">
        <v>4113</v>
      </c>
      <c r="CG920" t="s">
        <v>120</v>
      </c>
      <c r="CH920" t="s">
        <v>121</v>
      </c>
      <c r="CI920" s="6">
        <v>96950</v>
      </c>
      <c r="CJ920" s="10">
        <v>11.01</v>
      </c>
      <c r="CK920" s="10">
        <v>11.01</v>
      </c>
      <c r="CL920" s="10">
        <v>16.52</v>
      </c>
      <c r="CM920" s="10">
        <v>16.52</v>
      </c>
      <c r="CN920" t="s">
        <v>137</v>
      </c>
      <c r="CO920" t="s">
        <v>194</v>
      </c>
      <c r="CP920" t="s">
        <v>138</v>
      </c>
      <c r="CR920" t="s">
        <v>117</v>
      </c>
      <c r="CS920" t="s">
        <v>139</v>
      </c>
      <c r="CT920" t="s">
        <v>140</v>
      </c>
      <c r="CU920" t="s">
        <v>139</v>
      </c>
      <c r="CV920" t="s">
        <v>140</v>
      </c>
      <c r="CW920" t="s">
        <v>139</v>
      </c>
      <c r="CX920" t="s">
        <v>140</v>
      </c>
      <c r="CY920" t="s">
        <v>1936</v>
      </c>
      <c r="CZ920" s="8">
        <v>16702353285</v>
      </c>
      <c r="DA920" t="s">
        <v>4117</v>
      </c>
      <c r="DB920" t="s">
        <v>140</v>
      </c>
      <c r="DC920" t="s">
        <v>139</v>
      </c>
      <c r="DD920" t="s">
        <v>117</v>
      </c>
      <c r="DE920" t="s">
        <v>4115</v>
      </c>
      <c r="DF920" t="s">
        <v>4116</v>
      </c>
      <c r="DG920" t="s">
        <v>1331</v>
      </c>
      <c r="DH920" t="s">
        <v>4114</v>
      </c>
      <c r="DI920" t="s">
        <v>382</v>
      </c>
      <c r="DJ920" t="s">
        <v>140</v>
      </c>
    </row>
    <row r="921" spans="1:114" ht="15" customHeight="1" x14ac:dyDescent="0.35">
      <c r="A921" t="s">
        <v>17208</v>
      </c>
      <c r="B921" t="s">
        <v>144</v>
      </c>
      <c r="C921" s="1">
        <v>45588</v>
      </c>
      <c r="D921" s="1">
        <v>45631</v>
      </c>
      <c r="E921" t="s">
        <v>116</v>
      </c>
      <c r="F921" s="1">
        <v>45765</v>
      </c>
      <c r="G921" t="s">
        <v>117</v>
      </c>
      <c r="H921" t="s">
        <v>117</v>
      </c>
      <c r="I921" t="s">
        <v>117</v>
      </c>
      <c r="J921" t="s">
        <v>4110</v>
      </c>
      <c r="K921" t="s">
        <v>4111</v>
      </c>
      <c r="L921" t="s">
        <v>4112</v>
      </c>
      <c r="M921" t="s">
        <v>4113</v>
      </c>
      <c r="N921" t="s">
        <v>120</v>
      </c>
      <c r="O921" t="s">
        <v>121</v>
      </c>
      <c r="P921" s="6">
        <v>96950</v>
      </c>
      <c r="Q921" t="s">
        <v>122</v>
      </c>
      <c r="S921" s="8">
        <v>16702353285</v>
      </c>
      <c r="U921" t="s">
        <v>4114</v>
      </c>
      <c r="V921">
        <v>81111</v>
      </c>
      <c r="W921" t="s">
        <v>124</v>
      </c>
      <c r="Y921" t="s">
        <v>4115</v>
      </c>
      <c r="Z921" t="s">
        <v>4116</v>
      </c>
      <c r="AA921" t="s">
        <v>1265</v>
      </c>
      <c r="AB921" t="s">
        <v>1930</v>
      </c>
      <c r="AC921" t="s">
        <v>4112</v>
      </c>
      <c r="AD921" t="s">
        <v>4113</v>
      </c>
      <c r="AE921" t="s">
        <v>120</v>
      </c>
      <c r="AF921" t="s">
        <v>121</v>
      </c>
      <c r="AG921" s="6">
        <v>96950</v>
      </c>
      <c r="AH921" t="s">
        <v>122</v>
      </c>
      <c r="AJ921" s="8">
        <v>16702353285</v>
      </c>
      <c r="AL921" t="s">
        <v>4117</v>
      </c>
      <c r="BE921" t="str">
        <f>"53-7065.00"</f>
        <v>53-7065.00</v>
      </c>
      <c r="BF921" t="s">
        <v>255</v>
      </c>
      <c r="BG921" t="s">
        <v>17209</v>
      </c>
      <c r="BH921" t="s">
        <v>16163</v>
      </c>
      <c r="BI921">
        <v>1</v>
      </c>
      <c r="BJ921">
        <v>1</v>
      </c>
      <c r="BK921" s="1">
        <v>45767</v>
      </c>
      <c r="BL921" s="1">
        <v>46131</v>
      </c>
      <c r="BM921" s="1">
        <v>45767</v>
      </c>
      <c r="BN921" s="1">
        <v>46131</v>
      </c>
      <c r="BO921">
        <v>40</v>
      </c>
      <c r="BP921">
        <v>0</v>
      </c>
      <c r="BQ921">
        <v>8</v>
      </c>
      <c r="BR921">
        <v>8</v>
      </c>
      <c r="BS921">
        <v>8</v>
      </c>
      <c r="BT921">
        <v>8</v>
      </c>
      <c r="BU921">
        <v>8</v>
      </c>
      <c r="BV921">
        <v>0</v>
      </c>
      <c r="BW921" t="str">
        <f>"8:00 AM"</f>
        <v>8:00 AM</v>
      </c>
      <c r="BX921" t="str">
        <f>"5:00 PM"</f>
        <v>5:00 PM</v>
      </c>
      <c r="BY921" t="s">
        <v>159</v>
      </c>
      <c r="BZ921">
        <v>0</v>
      </c>
      <c r="CA921">
        <v>12</v>
      </c>
      <c r="CB921" t="s">
        <v>117</v>
      </c>
      <c r="CD921" t="s">
        <v>194</v>
      </c>
      <c r="CE921" t="s">
        <v>4112</v>
      </c>
      <c r="CF921" t="s">
        <v>4113</v>
      </c>
      <c r="CG921" t="s">
        <v>120</v>
      </c>
      <c r="CH921" t="s">
        <v>121</v>
      </c>
      <c r="CI921" s="6">
        <v>96950</v>
      </c>
      <c r="CJ921" s="10">
        <v>8.86</v>
      </c>
      <c r="CK921" s="10">
        <v>8.86</v>
      </c>
      <c r="CL921" s="10">
        <v>13.29</v>
      </c>
      <c r="CM921" s="10">
        <v>13.29</v>
      </c>
      <c r="CN921" t="s">
        <v>137</v>
      </c>
      <c r="CO921" t="s">
        <v>194</v>
      </c>
      <c r="CP921" t="s">
        <v>138</v>
      </c>
      <c r="CR921" t="s">
        <v>117</v>
      </c>
      <c r="CS921" t="s">
        <v>139</v>
      </c>
      <c r="CT921" t="s">
        <v>140</v>
      </c>
      <c r="CU921" t="s">
        <v>139</v>
      </c>
      <c r="CV921" t="s">
        <v>140</v>
      </c>
      <c r="CW921" t="s">
        <v>139</v>
      </c>
      <c r="CX921" t="s">
        <v>140</v>
      </c>
      <c r="CY921" s="2" t="s">
        <v>4479</v>
      </c>
      <c r="CZ921" s="8">
        <v>16702353285</v>
      </c>
      <c r="DA921" t="s">
        <v>4117</v>
      </c>
      <c r="DB921" t="s">
        <v>140</v>
      </c>
      <c r="DC921" t="s">
        <v>139</v>
      </c>
      <c r="DD921" t="s">
        <v>117</v>
      </c>
      <c r="DE921" t="s">
        <v>4115</v>
      </c>
      <c r="DF921" t="s">
        <v>4116</v>
      </c>
      <c r="DG921" t="s">
        <v>1331</v>
      </c>
      <c r="DH921" t="s">
        <v>4114</v>
      </c>
      <c r="DI921" t="s">
        <v>382</v>
      </c>
      <c r="DJ921" t="s">
        <v>140</v>
      </c>
    </row>
    <row r="922" spans="1:114" ht="15" customHeight="1" x14ac:dyDescent="0.35">
      <c r="A922" t="s">
        <v>4109</v>
      </c>
      <c r="B922" t="s">
        <v>166</v>
      </c>
      <c r="C922" s="1">
        <v>45588</v>
      </c>
      <c r="D922" s="1">
        <v>45631</v>
      </c>
      <c r="E922" t="s">
        <v>116</v>
      </c>
      <c r="F922" s="1">
        <v>45765</v>
      </c>
      <c r="G922" t="s">
        <v>117</v>
      </c>
      <c r="H922" t="s">
        <v>117</v>
      </c>
      <c r="I922" t="s">
        <v>117</v>
      </c>
      <c r="J922" t="s">
        <v>4110</v>
      </c>
      <c r="K922" t="s">
        <v>4111</v>
      </c>
      <c r="L922" t="s">
        <v>4112</v>
      </c>
      <c r="M922" t="s">
        <v>4113</v>
      </c>
      <c r="N922" t="s">
        <v>120</v>
      </c>
      <c r="O922" t="s">
        <v>121</v>
      </c>
      <c r="P922" s="6">
        <v>96950</v>
      </c>
      <c r="Q922" t="s">
        <v>122</v>
      </c>
      <c r="S922" s="8">
        <v>16702353285</v>
      </c>
      <c r="U922" t="s">
        <v>4114</v>
      </c>
      <c r="V922">
        <v>81111</v>
      </c>
      <c r="W922" t="s">
        <v>124</v>
      </c>
      <c r="Y922" t="s">
        <v>4115</v>
      </c>
      <c r="Z922" t="s">
        <v>4116</v>
      </c>
      <c r="AA922" t="s">
        <v>1265</v>
      </c>
      <c r="AB922" t="s">
        <v>1930</v>
      </c>
      <c r="AC922" t="s">
        <v>4112</v>
      </c>
      <c r="AD922" t="s">
        <v>4113</v>
      </c>
      <c r="AE922" t="s">
        <v>120</v>
      </c>
      <c r="AF922" t="s">
        <v>121</v>
      </c>
      <c r="AG922" s="6">
        <v>96950</v>
      </c>
      <c r="AH922" t="s">
        <v>122</v>
      </c>
      <c r="AJ922" s="8">
        <v>16702353285</v>
      </c>
      <c r="AL922" t="s">
        <v>4117</v>
      </c>
      <c r="BE922" t="str">
        <f>"49-3021.00"</f>
        <v>49-3021.00</v>
      </c>
      <c r="BF922" t="s">
        <v>3171</v>
      </c>
      <c r="BG922" t="s">
        <v>4118</v>
      </c>
      <c r="BH922" t="s">
        <v>4119</v>
      </c>
      <c r="BI922">
        <v>2</v>
      </c>
      <c r="BK922" s="1">
        <v>45767</v>
      </c>
      <c r="BL922" s="1">
        <v>46131</v>
      </c>
      <c r="BO922">
        <v>40</v>
      </c>
      <c r="BP922">
        <v>0</v>
      </c>
      <c r="BQ922">
        <v>8</v>
      </c>
      <c r="BR922">
        <v>8</v>
      </c>
      <c r="BS922">
        <v>8</v>
      </c>
      <c r="BT922">
        <v>8</v>
      </c>
      <c r="BU922">
        <v>8</v>
      </c>
      <c r="BV922">
        <v>0</v>
      </c>
      <c r="BW922" t="str">
        <f>"8:00 AM"</f>
        <v>8:00 AM</v>
      </c>
      <c r="BX922" t="str">
        <f>"5:00 PM"</f>
        <v>5:00 PM</v>
      </c>
      <c r="BY922" t="s">
        <v>159</v>
      </c>
      <c r="BZ922">
        <v>0</v>
      </c>
      <c r="CA922">
        <v>12</v>
      </c>
      <c r="CB922" t="s">
        <v>117</v>
      </c>
      <c r="CD922" t="s">
        <v>133</v>
      </c>
      <c r="CE922" t="s">
        <v>4112</v>
      </c>
      <c r="CF922" t="s">
        <v>4113</v>
      </c>
      <c r="CG922" t="s">
        <v>120</v>
      </c>
      <c r="CH922" t="s">
        <v>121</v>
      </c>
      <c r="CI922" s="6">
        <v>96950</v>
      </c>
      <c r="CJ922" s="10">
        <v>11.18</v>
      </c>
      <c r="CK922" s="10">
        <v>11.18</v>
      </c>
      <c r="CL922" s="10">
        <v>16.77</v>
      </c>
      <c r="CM922" s="10">
        <v>16.77</v>
      </c>
      <c r="CN922" t="s">
        <v>137</v>
      </c>
      <c r="CO922" t="s">
        <v>194</v>
      </c>
      <c r="CP922" t="s">
        <v>138</v>
      </c>
      <c r="CR922" t="s">
        <v>117</v>
      </c>
      <c r="CS922" t="s">
        <v>139</v>
      </c>
      <c r="CT922" t="s">
        <v>140</v>
      </c>
      <c r="CU922" t="s">
        <v>139</v>
      </c>
      <c r="CV922" t="s">
        <v>140</v>
      </c>
      <c r="CW922" t="s">
        <v>139</v>
      </c>
      <c r="CX922" t="s">
        <v>140</v>
      </c>
      <c r="CY922" t="s">
        <v>1936</v>
      </c>
      <c r="CZ922" s="8">
        <v>16702353285</v>
      </c>
      <c r="DA922" t="s">
        <v>4117</v>
      </c>
      <c r="DB922" t="s">
        <v>140</v>
      </c>
      <c r="DC922" t="s">
        <v>139</v>
      </c>
      <c r="DD922" t="s">
        <v>117</v>
      </c>
      <c r="DE922" t="s">
        <v>4115</v>
      </c>
      <c r="DF922" t="s">
        <v>4116</v>
      </c>
      <c r="DG922" t="s">
        <v>1331</v>
      </c>
      <c r="DH922" t="s">
        <v>4114</v>
      </c>
      <c r="DI922" t="s">
        <v>382</v>
      </c>
      <c r="DJ922" t="s">
        <v>140</v>
      </c>
    </row>
    <row r="923" spans="1:114" ht="15" customHeight="1" x14ac:dyDescent="0.35">
      <c r="A923" t="s">
        <v>7090</v>
      </c>
      <c r="B923" t="s">
        <v>166</v>
      </c>
      <c r="C923" s="1">
        <v>45601</v>
      </c>
      <c r="D923" s="1">
        <v>45631</v>
      </c>
      <c r="E923" t="s">
        <v>211</v>
      </c>
      <c r="G923" t="s">
        <v>117</v>
      </c>
      <c r="H923" t="s">
        <v>117</v>
      </c>
      <c r="I923" t="s">
        <v>117</v>
      </c>
      <c r="J923" t="s">
        <v>7091</v>
      </c>
      <c r="L923" t="s">
        <v>7092</v>
      </c>
      <c r="N923" t="s">
        <v>120</v>
      </c>
      <c r="O923" t="s">
        <v>121</v>
      </c>
      <c r="P923" s="6">
        <v>96950</v>
      </c>
      <c r="Q923" t="s">
        <v>122</v>
      </c>
      <c r="S923" s="8">
        <v>16717279982</v>
      </c>
      <c r="U923" t="s">
        <v>7093</v>
      </c>
      <c r="V923">
        <v>56173</v>
      </c>
      <c r="W923" t="s">
        <v>124</v>
      </c>
      <c r="Y923" t="s">
        <v>7094</v>
      </c>
      <c r="Z923" t="s">
        <v>7095</v>
      </c>
      <c r="AB923" t="s">
        <v>1406</v>
      </c>
      <c r="AC923" t="s">
        <v>7092</v>
      </c>
      <c r="AE923" t="s">
        <v>120</v>
      </c>
      <c r="AF923" t="s">
        <v>121</v>
      </c>
      <c r="AG923" s="6">
        <v>96950</v>
      </c>
      <c r="AH923" t="s">
        <v>122</v>
      </c>
      <c r="AJ923" s="8">
        <v>16717279982</v>
      </c>
      <c r="AL923" t="s">
        <v>7096</v>
      </c>
      <c r="BE923" t="str">
        <f>"49-9071.00"</f>
        <v>49-9071.00</v>
      </c>
      <c r="BF923" t="s">
        <v>156</v>
      </c>
      <c r="BG923" t="s">
        <v>7097</v>
      </c>
      <c r="BH923" t="s">
        <v>423</v>
      </c>
      <c r="BI923">
        <v>3</v>
      </c>
      <c r="BK923" s="1">
        <v>45597</v>
      </c>
      <c r="BL923" s="1">
        <v>45930</v>
      </c>
      <c r="BO923">
        <v>40</v>
      </c>
      <c r="BP923">
        <v>0</v>
      </c>
      <c r="BQ923">
        <v>8</v>
      </c>
      <c r="BR923">
        <v>8</v>
      </c>
      <c r="BS923">
        <v>8</v>
      </c>
      <c r="BT923">
        <v>8</v>
      </c>
      <c r="BU923">
        <v>8</v>
      </c>
      <c r="BV923">
        <v>0</v>
      </c>
      <c r="BW923" t="str">
        <f>"7:00 AM"</f>
        <v>7:00 AM</v>
      </c>
      <c r="BX923" t="str">
        <f>"4:00 PM"</f>
        <v>4:00 PM</v>
      </c>
      <c r="BY923" t="s">
        <v>133</v>
      </c>
      <c r="BZ923">
        <v>0</v>
      </c>
      <c r="CA923">
        <v>6</v>
      </c>
      <c r="CB923" t="s">
        <v>117</v>
      </c>
      <c r="CD923" t="s">
        <v>1897</v>
      </c>
      <c r="CE923" t="s">
        <v>531</v>
      </c>
      <c r="CG923" t="s">
        <v>120</v>
      </c>
      <c r="CH923" t="s">
        <v>121</v>
      </c>
      <c r="CI923" s="6">
        <v>96950</v>
      </c>
      <c r="CJ923" s="10">
        <v>9.75</v>
      </c>
      <c r="CK923" s="10">
        <v>9.75</v>
      </c>
      <c r="CL923" s="10">
        <v>0</v>
      </c>
      <c r="CM923" s="10">
        <v>0</v>
      </c>
      <c r="CN923" t="s">
        <v>375</v>
      </c>
      <c r="CO923" t="s">
        <v>133</v>
      </c>
      <c r="CP923" t="s">
        <v>138</v>
      </c>
      <c r="CR923" t="s">
        <v>117</v>
      </c>
      <c r="CS923" t="s">
        <v>139</v>
      </c>
      <c r="CT923" t="s">
        <v>140</v>
      </c>
      <c r="CU923" t="s">
        <v>140</v>
      </c>
      <c r="CV923" t="s">
        <v>140</v>
      </c>
      <c r="CW923" t="s">
        <v>139</v>
      </c>
      <c r="CX923" t="s">
        <v>140</v>
      </c>
      <c r="CY923" t="s">
        <v>2574</v>
      </c>
      <c r="CZ923" s="8">
        <v>16717279982</v>
      </c>
      <c r="DA923" t="s">
        <v>7096</v>
      </c>
      <c r="DB923" t="s">
        <v>164</v>
      </c>
      <c r="DC923" t="s">
        <v>139</v>
      </c>
      <c r="DD923" t="s">
        <v>117</v>
      </c>
      <c r="DE923" t="s">
        <v>7094</v>
      </c>
      <c r="DF923" t="s">
        <v>7095</v>
      </c>
      <c r="DH923" t="s">
        <v>7093</v>
      </c>
      <c r="DI923" t="s">
        <v>7091</v>
      </c>
      <c r="DJ923" t="s">
        <v>7096</v>
      </c>
    </row>
    <row r="924" spans="1:114" ht="15" customHeight="1" x14ac:dyDescent="0.35">
      <c r="A924" t="s">
        <v>14640</v>
      </c>
      <c r="B924" t="s">
        <v>278</v>
      </c>
      <c r="C924" s="1">
        <v>45623</v>
      </c>
      <c r="D924" s="1">
        <v>45631</v>
      </c>
      <c r="E924" t="s">
        <v>116</v>
      </c>
      <c r="F924" s="1">
        <v>45807</v>
      </c>
      <c r="G924" t="s">
        <v>117</v>
      </c>
      <c r="H924" t="s">
        <v>117</v>
      </c>
      <c r="I924" t="s">
        <v>117</v>
      </c>
      <c r="J924" t="s">
        <v>4034</v>
      </c>
      <c r="K924" t="s">
        <v>12249</v>
      </c>
      <c r="L924" t="s">
        <v>12250</v>
      </c>
      <c r="M924" t="s">
        <v>12251</v>
      </c>
      <c r="N924" t="s">
        <v>120</v>
      </c>
      <c r="O924" t="s">
        <v>121</v>
      </c>
      <c r="P924" s="6">
        <v>96950</v>
      </c>
      <c r="Q924" t="s">
        <v>122</v>
      </c>
      <c r="S924" s="8">
        <v>16702346485</v>
      </c>
      <c r="U924" t="s">
        <v>4038</v>
      </c>
      <c r="V924">
        <v>812112</v>
      </c>
      <c r="W924" t="s">
        <v>124</v>
      </c>
      <c r="Y924" t="s">
        <v>1278</v>
      </c>
      <c r="Z924" t="s">
        <v>4039</v>
      </c>
      <c r="AA924" t="s">
        <v>4040</v>
      </c>
      <c r="AB924" t="s">
        <v>154</v>
      </c>
      <c r="AC924" t="s">
        <v>12250</v>
      </c>
      <c r="AD924" t="s">
        <v>12252</v>
      </c>
      <c r="AE924" t="s">
        <v>120</v>
      </c>
      <c r="AF924" t="s">
        <v>121</v>
      </c>
      <c r="AG924" s="6">
        <v>96950</v>
      </c>
      <c r="AH924" t="s">
        <v>122</v>
      </c>
      <c r="AJ924" s="8">
        <v>16702346485</v>
      </c>
      <c r="AL924" t="s">
        <v>4042</v>
      </c>
      <c r="BE924" t="str">
        <f>"39-5012.00"</f>
        <v>39-5012.00</v>
      </c>
      <c r="BF924" t="s">
        <v>272</v>
      </c>
      <c r="BG924" t="s">
        <v>12253</v>
      </c>
      <c r="BH924" t="s">
        <v>12254</v>
      </c>
      <c r="BI924">
        <v>2</v>
      </c>
      <c r="BK924" s="1">
        <v>45809</v>
      </c>
      <c r="BL924" s="1">
        <v>46173</v>
      </c>
      <c r="BO924">
        <v>35</v>
      </c>
      <c r="BP924">
        <v>7</v>
      </c>
      <c r="BQ924">
        <v>0</v>
      </c>
      <c r="BR924">
        <v>0</v>
      </c>
      <c r="BS924">
        <v>7</v>
      </c>
      <c r="BT924">
        <v>7</v>
      </c>
      <c r="BU924">
        <v>7</v>
      </c>
      <c r="BV924">
        <v>7</v>
      </c>
      <c r="BW924" t="str">
        <f>"11:00 AM"</f>
        <v>11:00 AM</v>
      </c>
      <c r="BX924" t="str">
        <f>"7:00 PM"</f>
        <v>7:00 PM</v>
      </c>
      <c r="BY924" t="s">
        <v>159</v>
      </c>
      <c r="BZ924">
        <v>0</v>
      </c>
      <c r="CA924">
        <v>12</v>
      </c>
      <c r="CB924" t="s">
        <v>117</v>
      </c>
      <c r="CD924" t="s">
        <v>12255</v>
      </c>
      <c r="CE924" t="s">
        <v>12256</v>
      </c>
      <c r="CF924" t="s">
        <v>12257</v>
      </c>
      <c r="CG924" t="s">
        <v>120</v>
      </c>
      <c r="CH924" t="s">
        <v>121</v>
      </c>
      <c r="CI924" s="6">
        <v>96950</v>
      </c>
      <c r="CJ924" s="10">
        <v>7.98</v>
      </c>
      <c r="CK924" s="10">
        <v>7.98</v>
      </c>
      <c r="CL924" s="10">
        <v>11.97</v>
      </c>
      <c r="CM924" s="10">
        <v>11.97</v>
      </c>
      <c r="CN924" t="s">
        <v>137</v>
      </c>
      <c r="CP924" t="s">
        <v>138</v>
      </c>
      <c r="CR924" t="s">
        <v>117</v>
      </c>
      <c r="CS924" t="s">
        <v>139</v>
      </c>
      <c r="CT924" t="s">
        <v>140</v>
      </c>
      <c r="CU924" t="s">
        <v>139</v>
      </c>
      <c r="CV924" t="s">
        <v>140</v>
      </c>
      <c r="CW924" t="s">
        <v>139</v>
      </c>
      <c r="CX924" t="s">
        <v>140</v>
      </c>
      <c r="CY924" t="s">
        <v>14641</v>
      </c>
      <c r="CZ924" s="8">
        <v>16702346485</v>
      </c>
      <c r="DA924" t="s">
        <v>4042</v>
      </c>
      <c r="DB924" t="s">
        <v>4048</v>
      </c>
      <c r="DC924" t="s">
        <v>139</v>
      </c>
      <c r="DD924" t="s">
        <v>117</v>
      </c>
    </row>
    <row r="925" spans="1:114" ht="15" customHeight="1" x14ac:dyDescent="0.35">
      <c r="A925" t="s">
        <v>7076</v>
      </c>
      <c r="B925" t="s">
        <v>278</v>
      </c>
      <c r="C925" s="1">
        <v>45623</v>
      </c>
      <c r="D925" s="1">
        <v>45631</v>
      </c>
      <c r="E925" t="s">
        <v>116</v>
      </c>
      <c r="F925" s="1">
        <v>45807</v>
      </c>
      <c r="G925" t="s">
        <v>117</v>
      </c>
      <c r="H925" t="s">
        <v>117</v>
      </c>
      <c r="I925" t="s">
        <v>117</v>
      </c>
      <c r="J925" t="s">
        <v>4034</v>
      </c>
      <c r="K925" t="s">
        <v>4035</v>
      </c>
      <c r="L925" t="s">
        <v>4036</v>
      </c>
      <c r="M925" t="s">
        <v>4037</v>
      </c>
      <c r="N925" t="s">
        <v>120</v>
      </c>
      <c r="O925" t="s">
        <v>121</v>
      </c>
      <c r="P925" s="6">
        <v>96950</v>
      </c>
      <c r="Q925" t="s">
        <v>122</v>
      </c>
      <c r="S925" s="8">
        <v>16702346485</v>
      </c>
      <c r="U925" t="s">
        <v>4038</v>
      </c>
      <c r="V925">
        <v>722513</v>
      </c>
      <c r="W925" t="s">
        <v>124</v>
      </c>
      <c r="Y925" t="s">
        <v>1278</v>
      </c>
      <c r="Z925" t="s">
        <v>4039</v>
      </c>
      <c r="AA925" t="s">
        <v>4040</v>
      </c>
      <c r="AB925" t="s">
        <v>154</v>
      </c>
      <c r="AC925" t="s">
        <v>4041</v>
      </c>
      <c r="AD925" t="s">
        <v>4037</v>
      </c>
      <c r="AE925" t="s">
        <v>120</v>
      </c>
      <c r="AF925" t="s">
        <v>121</v>
      </c>
      <c r="AG925" s="6">
        <v>96950</v>
      </c>
      <c r="AH925" t="s">
        <v>122</v>
      </c>
      <c r="AJ925" s="8">
        <v>16702346485</v>
      </c>
      <c r="AL925" t="s">
        <v>4042</v>
      </c>
      <c r="BE925" t="str">
        <f>"35-2011.00"</f>
        <v>35-2011.00</v>
      </c>
      <c r="BF925" t="s">
        <v>1148</v>
      </c>
      <c r="BG925" t="s">
        <v>4043</v>
      </c>
      <c r="BH925" t="s">
        <v>4044</v>
      </c>
      <c r="BI925">
        <v>1</v>
      </c>
      <c r="BK925" s="1">
        <v>45809</v>
      </c>
      <c r="BL925" s="1">
        <v>46173</v>
      </c>
      <c r="BO925">
        <v>35</v>
      </c>
      <c r="BP925">
        <v>0</v>
      </c>
      <c r="BQ925">
        <v>5</v>
      </c>
      <c r="BR925">
        <v>6</v>
      </c>
      <c r="BS925">
        <v>6</v>
      </c>
      <c r="BT925">
        <v>6</v>
      </c>
      <c r="BU925">
        <v>6</v>
      </c>
      <c r="BV925">
        <v>6</v>
      </c>
      <c r="BW925" t="str">
        <f>"11:00 AM"</f>
        <v>11:00 AM</v>
      </c>
      <c r="BX925" t="str">
        <f>"7:00 PM"</f>
        <v>7:00 PM</v>
      </c>
      <c r="BY925" t="s">
        <v>133</v>
      </c>
      <c r="BZ925">
        <v>0</v>
      </c>
      <c r="CA925">
        <v>3</v>
      </c>
      <c r="CB925" t="s">
        <v>117</v>
      </c>
      <c r="CD925" t="s">
        <v>4045</v>
      </c>
      <c r="CE925" t="s">
        <v>4046</v>
      </c>
      <c r="CF925" t="s">
        <v>4037</v>
      </c>
      <c r="CG925" t="s">
        <v>120</v>
      </c>
      <c r="CH925" t="s">
        <v>121</v>
      </c>
      <c r="CI925" s="6">
        <v>96950</v>
      </c>
      <c r="CJ925" s="10">
        <v>8.85</v>
      </c>
      <c r="CK925" s="10">
        <v>8.85</v>
      </c>
      <c r="CL925" s="10">
        <v>13.28</v>
      </c>
      <c r="CM925" s="10">
        <v>13.28</v>
      </c>
      <c r="CN925" t="s">
        <v>137</v>
      </c>
      <c r="CP925" t="s">
        <v>138</v>
      </c>
      <c r="CR925" t="s">
        <v>117</v>
      </c>
      <c r="CS925" t="s">
        <v>139</v>
      </c>
      <c r="CT925" t="s">
        <v>140</v>
      </c>
      <c r="CU925" t="s">
        <v>139</v>
      </c>
      <c r="CV925" t="s">
        <v>140</v>
      </c>
      <c r="CW925" t="s">
        <v>139</v>
      </c>
      <c r="CX925" t="s">
        <v>140</v>
      </c>
      <c r="CY925" t="s">
        <v>7077</v>
      </c>
      <c r="CZ925" s="8">
        <v>16702346485</v>
      </c>
      <c r="DA925" t="s">
        <v>4042</v>
      </c>
      <c r="DB925" t="s">
        <v>4048</v>
      </c>
      <c r="DC925" t="s">
        <v>139</v>
      </c>
      <c r="DD925" t="s">
        <v>117</v>
      </c>
    </row>
    <row r="926" spans="1:114" ht="15" customHeight="1" x14ac:dyDescent="0.35">
      <c r="A926" t="s">
        <v>16047</v>
      </c>
      <c r="B926" t="s">
        <v>166</v>
      </c>
      <c r="C926" s="1">
        <v>45406</v>
      </c>
      <c r="D926" s="1">
        <v>45632</v>
      </c>
      <c r="E926" t="s">
        <v>116</v>
      </c>
      <c r="F926" s="1">
        <v>45564</v>
      </c>
      <c r="G926" t="s">
        <v>139</v>
      </c>
      <c r="H926" t="s">
        <v>117</v>
      </c>
      <c r="I926" t="s">
        <v>117</v>
      </c>
      <c r="J926" t="s">
        <v>6685</v>
      </c>
      <c r="K926" t="s">
        <v>11481</v>
      </c>
      <c r="L926" t="s">
        <v>11482</v>
      </c>
      <c r="N926" t="s">
        <v>120</v>
      </c>
      <c r="O926" t="s">
        <v>121</v>
      </c>
      <c r="P926" s="6">
        <v>96950</v>
      </c>
      <c r="Q926" t="s">
        <v>122</v>
      </c>
      <c r="S926" s="8">
        <v>16707833052</v>
      </c>
      <c r="U926" t="s">
        <v>6688</v>
      </c>
      <c r="V926">
        <v>541219</v>
      </c>
      <c r="W926" t="s">
        <v>124</v>
      </c>
      <c r="Y926" t="s">
        <v>6689</v>
      </c>
      <c r="Z926" t="s">
        <v>6690</v>
      </c>
      <c r="AB926" t="s">
        <v>1428</v>
      </c>
      <c r="AC926" t="s">
        <v>11482</v>
      </c>
      <c r="AE926" t="s">
        <v>120</v>
      </c>
      <c r="AF926" t="s">
        <v>121</v>
      </c>
      <c r="AG926" s="6">
        <v>96950</v>
      </c>
      <c r="AH926" t="s">
        <v>122</v>
      </c>
      <c r="AJ926" s="8">
        <v>16707833052</v>
      </c>
      <c r="AL926" t="s">
        <v>6696</v>
      </c>
      <c r="BE926" t="str">
        <f>"43-3031.00"</f>
        <v>43-3031.00</v>
      </c>
      <c r="BF926" t="s">
        <v>357</v>
      </c>
      <c r="BG926" t="s">
        <v>11483</v>
      </c>
      <c r="BH926" t="s">
        <v>6478</v>
      </c>
      <c r="BI926">
        <v>1</v>
      </c>
      <c r="BK926" s="1">
        <v>45566</v>
      </c>
      <c r="BL926" s="1">
        <v>46660</v>
      </c>
      <c r="BO926">
        <v>35</v>
      </c>
      <c r="BP926">
        <v>0</v>
      </c>
      <c r="BQ926">
        <v>7</v>
      </c>
      <c r="BR926">
        <v>7</v>
      </c>
      <c r="BS926">
        <v>7</v>
      </c>
      <c r="BT926">
        <v>7</v>
      </c>
      <c r="BU926">
        <v>7</v>
      </c>
      <c r="BV926">
        <v>0</v>
      </c>
      <c r="BW926" t="str">
        <f>"9:00 AM"</f>
        <v>9:00 AM</v>
      </c>
      <c r="BX926" t="str">
        <f>"4:00 PM"</f>
        <v>4:00 PM</v>
      </c>
      <c r="BY926" t="s">
        <v>159</v>
      </c>
      <c r="BZ926">
        <v>0</v>
      </c>
      <c r="CA926">
        <v>24</v>
      </c>
      <c r="CB926" t="s">
        <v>117</v>
      </c>
      <c r="CD926" t="s">
        <v>11484</v>
      </c>
      <c r="CE926" t="s">
        <v>11485</v>
      </c>
      <c r="CG926" t="s">
        <v>120</v>
      </c>
      <c r="CH926" t="s">
        <v>121</v>
      </c>
      <c r="CI926" s="6">
        <v>96950</v>
      </c>
      <c r="CJ926" s="10">
        <v>11.43</v>
      </c>
      <c r="CK926" s="10">
        <v>11.43</v>
      </c>
      <c r="CL926" s="10">
        <v>17.149999999999999</v>
      </c>
      <c r="CM926" s="10">
        <v>17.149999999999999</v>
      </c>
      <c r="CN926" t="s">
        <v>137</v>
      </c>
      <c r="CO926" t="s">
        <v>194</v>
      </c>
      <c r="CP926" t="s">
        <v>138</v>
      </c>
      <c r="CR926" t="s">
        <v>117</v>
      </c>
      <c r="CS926" t="s">
        <v>139</v>
      </c>
      <c r="CT926" t="s">
        <v>140</v>
      </c>
      <c r="CU926" t="s">
        <v>139</v>
      </c>
      <c r="CV926" t="s">
        <v>140</v>
      </c>
      <c r="CW926" t="s">
        <v>139</v>
      </c>
      <c r="CX926" t="s">
        <v>140</v>
      </c>
      <c r="CY926" t="s">
        <v>16048</v>
      </c>
      <c r="CZ926" s="8">
        <v>16702353052</v>
      </c>
      <c r="DA926" t="s">
        <v>6692</v>
      </c>
      <c r="DB926" t="s">
        <v>140</v>
      </c>
      <c r="DC926" t="s">
        <v>139</v>
      </c>
      <c r="DD926" t="s">
        <v>117</v>
      </c>
    </row>
    <row r="927" spans="1:114" ht="15" customHeight="1" x14ac:dyDescent="0.35">
      <c r="A927" t="s">
        <v>11480</v>
      </c>
      <c r="B927" t="s">
        <v>166</v>
      </c>
      <c r="C927" s="1">
        <v>45406</v>
      </c>
      <c r="D927" s="1">
        <v>45632</v>
      </c>
      <c r="E927" t="s">
        <v>116</v>
      </c>
      <c r="F927" s="1">
        <v>45564</v>
      </c>
      <c r="G927" t="s">
        <v>117</v>
      </c>
      <c r="H927" t="s">
        <v>117</v>
      </c>
      <c r="I927" t="s">
        <v>117</v>
      </c>
      <c r="J927" t="s">
        <v>6685</v>
      </c>
      <c r="K927" t="s">
        <v>11481</v>
      </c>
      <c r="L927" t="s">
        <v>11482</v>
      </c>
      <c r="N927" t="s">
        <v>120</v>
      </c>
      <c r="O927" t="s">
        <v>121</v>
      </c>
      <c r="P927" s="6">
        <v>96950</v>
      </c>
      <c r="Q927" t="s">
        <v>122</v>
      </c>
      <c r="S927" s="8">
        <v>16707833052</v>
      </c>
      <c r="U927" t="s">
        <v>6688</v>
      </c>
      <c r="V927">
        <v>541219</v>
      </c>
      <c r="W927" t="s">
        <v>124</v>
      </c>
      <c r="Y927" t="s">
        <v>6689</v>
      </c>
      <c r="Z927" t="s">
        <v>6690</v>
      </c>
      <c r="AB927" t="s">
        <v>1428</v>
      </c>
      <c r="AC927" t="s">
        <v>11482</v>
      </c>
      <c r="AE927" t="s">
        <v>120</v>
      </c>
      <c r="AF927" t="s">
        <v>121</v>
      </c>
      <c r="AG927" s="6">
        <v>96950</v>
      </c>
      <c r="AH927" t="s">
        <v>122</v>
      </c>
      <c r="AJ927" s="8">
        <v>16707833052</v>
      </c>
      <c r="AL927" t="s">
        <v>6696</v>
      </c>
      <c r="BE927" t="str">
        <f>"43-3031.00"</f>
        <v>43-3031.00</v>
      </c>
      <c r="BF927" t="s">
        <v>357</v>
      </c>
      <c r="BG927" t="s">
        <v>11483</v>
      </c>
      <c r="BH927" t="s">
        <v>6478</v>
      </c>
      <c r="BI927">
        <v>6</v>
      </c>
      <c r="BK927" s="1">
        <v>45566</v>
      </c>
      <c r="BL927" s="1">
        <v>45930</v>
      </c>
      <c r="BO927">
        <v>35</v>
      </c>
      <c r="BP927">
        <v>0</v>
      </c>
      <c r="BQ927">
        <v>7</v>
      </c>
      <c r="BR927">
        <v>7</v>
      </c>
      <c r="BS927">
        <v>7</v>
      </c>
      <c r="BT927">
        <v>7</v>
      </c>
      <c r="BU927">
        <v>7</v>
      </c>
      <c r="BV927">
        <v>0</v>
      </c>
      <c r="BW927" t="str">
        <f>"9:00 AM"</f>
        <v>9:00 AM</v>
      </c>
      <c r="BX927" t="str">
        <f>"4:00 PM"</f>
        <v>4:00 PM</v>
      </c>
      <c r="BY927" t="s">
        <v>159</v>
      </c>
      <c r="BZ927">
        <v>0</v>
      </c>
      <c r="CA927">
        <v>24</v>
      </c>
      <c r="CB927" t="s">
        <v>117</v>
      </c>
      <c r="CD927" t="s">
        <v>11484</v>
      </c>
      <c r="CE927" t="s">
        <v>11485</v>
      </c>
      <c r="CG927" t="s">
        <v>120</v>
      </c>
      <c r="CH927" t="s">
        <v>121</v>
      </c>
      <c r="CI927" s="6">
        <v>96950</v>
      </c>
      <c r="CJ927" s="10">
        <v>11.43</v>
      </c>
      <c r="CK927" s="10">
        <v>11.43</v>
      </c>
      <c r="CL927" s="10">
        <v>17.149999999999999</v>
      </c>
      <c r="CM927" s="10">
        <v>17.149999999999999</v>
      </c>
      <c r="CN927" t="s">
        <v>137</v>
      </c>
      <c r="CO927" t="s">
        <v>194</v>
      </c>
      <c r="CP927" t="s">
        <v>138</v>
      </c>
      <c r="CR927" t="s">
        <v>117</v>
      </c>
      <c r="CS927" t="s">
        <v>139</v>
      </c>
      <c r="CT927" t="s">
        <v>140</v>
      </c>
      <c r="CU927" t="s">
        <v>139</v>
      </c>
      <c r="CV927" t="s">
        <v>140</v>
      </c>
      <c r="CW927" t="s">
        <v>139</v>
      </c>
      <c r="CX927" t="s">
        <v>140</v>
      </c>
      <c r="CY927" t="s">
        <v>11486</v>
      </c>
      <c r="CZ927" s="8">
        <v>16702353052</v>
      </c>
      <c r="DA927" t="s">
        <v>6692</v>
      </c>
      <c r="DB927" t="s">
        <v>140</v>
      </c>
      <c r="DC927" t="s">
        <v>139</v>
      </c>
      <c r="DD927" t="s">
        <v>117</v>
      </c>
    </row>
    <row r="928" spans="1:114" ht="15" customHeight="1" x14ac:dyDescent="0.35">
      <c r="A928" t="s">
        <v>9471</v>
      </c>
      <c r="B928" t="s">
        <v>144</v>
      </c>
      <c r="C928" s="1">
        <v>45551</v>
      </c>
      <c r="D928" s="1">
        <v>45632</v>
      </c>
      <c r="E928" t="s">
        <v>116</v>
      </c>
      <c r="F928" s="1">
        <v>45687</v>
      </c>
      <c r="G928" t="s">
        <v>117</v>
      </c>
      <c r="H928" t="s">
        <v>117</v>
      </c>
      <c r="I928" t="s">
        <v>117</v>
      </c>
      <c r="J928" t="s">
        <v>6414</v>
      </c>
      <c r="K928" t="s">
        <v>6415</v>
      </c>
      <c r="L928" t="s">
        <v>6416</v>
      </c>
      <c r="M928" t="s">
        <v>9472</v>
      </c>
      <c r="N928" t="s">
        <v>136</v>
      </c>
      <c r="O928" t="s">
        <v>121</v>
      </c>
      <c r="P928" s="6">
        <v>96950</v>
      </c>
      <c r="Q928" t="s">
        <v>122</v>
      </c>
      <c r="S928" s="8">
        <v>16702352445</v>
      </c>
      <c r="U928" t="s">
        <v>6418</v>
      </c>
      <c r="V928">
        <v>812199</v>
      </c>
      <c r="W928" t="s">
        <v>124</v>
      </c>
      <c r="Y928" t="s">
        <v>6419</v>
      </c>
      <c r="Z928" t="s">
        <v>3703</v>
      </c>
      <c r="AA928" t="s">
        <v>6420</v>
      </c>
      <c r="AB928" t="s">
        <v>6421</v>
      </c>
      <c r="AC928" t="s">
        <v>6422</v>
      </c>
      <c r="AD928" t="s">
        <v>6423</v>
      </c>
      <c r="AE928" t="s">
        <v>120</v>
      </c>
      <c r="AF928" t="s">
        <v>121</v>
      </c>
      <c r="AG928" s="6">
        <v>96950</v>
      </c>
      <c r="AH928" t="s">
        <v>122</v>
      </c>
      <c r="AJ928" s="8">
        <v>16702352445</v>
      </c>
      <c r="AL928" t="s">
        <v>6424</v>
      </c>
      <c r="BE928" t="str">
        <f>"31-9011.00"</f>
        <v>31-9011.00</v>
      </c>
      <c r="BF928" t="s">
        <v>225</v>
      </c>
      <c r="BG928" t="s">
        <v>6425</v>
      </c>
      <c r="BH928" t="s">
        <v>6426</v>
      </c>
      <c r="BI928">
        <v>1</v>
      </c>
      <c r="BJ928">
        <v>1</v>
      </c>
      <c r="BK928" s="1">
        <v>45689</v>
      </c>
      <c r="BL928" s="1">
        <v>46053</v>
      </c>
      <c r="BM928" s="1">
        <v>45689</v>
      </c>
      <c r="BN928" s="1">
        <v>46053</v>
      </c>
      <c r="BO928">
        <v>35</v>
      </c>
      <c r="BP928">
        <v>7</v>
      </c>
      <c r="BQ928">
        <v>0</v>
      </c>
      <c r="BR928">
        <v>7</v>
      </c>
      <c r="BS928">
        <v>0</v>
      </c>
      <c r="BT928">
        <v>7</v>
      </c>
      <c r="BU928">
        <v>7</v>
      </c>
      <c r="BV928">
        <v>7</v>
      </c>
      <c r="BW928" t="str">
        <f>"2:00 PM"</f>
        <v>2:00 PM</v>
      </c>
      <c r="BX928" t="str">
        <f>"9:00 PM"</f>
        <v>9:00 PM</v>
      </c>
      <c r="BY928" t="s">
        <v>159</v>
      </c>
      <c r="BZ928">
        <v>0</v>
      </c>
      <c r="CA928">
        <v>24</v>
      </c>
      <c r="CB928" t="s">
        <v>117</v>
      </c>
      <c r="CD928" t="s">
        <v>9473</v>
      </c>
      <c r="CE928" t="s">
        <v>6428</v>
      </c>
      <c r="CF928" t="s">
        <v>140</v>
      </c>
      <c r="CG928" t="s">
        <v>136</v>
      </c>
      <c r="CH928" t="s">
        <v>121</v>
      </c>
      <c r="CI928" s="6">
        <v>96950</v>
      </c>
      <c r="CJ928" s="10">
        <v>12.37</v>
      </c>
      <c r="CK928" s="10">
        <v>12.37</v>
      </c>
      <c r="CL928" s="10">
        <v>18.559999999999999</v>
      </c>
      <c r="CM928" s="10">
        <v>18.559999999999999</v>
      </c>
      <c r="CN928" t="s">
        <v>137</v>
      </c>
      <c r="CO928" t="s">
        <v>140</v>
      </c>
      <c r="CP928" t="s">
        <v>138</v>
      </c>
      <c r="CR928" t="s">
        <v>117</v>
      </c>
      <c r="CS928" t="s">
        <v>139</v>
      </c>
      <c r="CT928" t="s">
        <v>140</v>
      </c>
      <c r="CU928" t="s">
        <v>139</v>
      </c>
      <c r="CV928" t="s">
        <v>140</v>
      </c>
      <c r="CW928" t="s">
        <v>139</v>
      </c>
      <c r="CX928" t="s">
        <v>140</v>
      </c>
      <c r="CY928" t="s">
        <v>1256</v>
      </c>
      <c r="CZ928" s="8">
        <v>16702352445</v>
      </c>
      <c r="DA928" t="s">
        <v>6424</v>
      </c>
      <c r="DB928" t="s">
        <v>411</v>
      </c>
      <c r="DC928" t="s">
        <v>139</v>
      </c>
      <c r="DD928" t="s">
        <v>117</v>
      </c>
      <c r="DE928" t="s">
        <v>3794</v>
      </c>
      <c r="DF928" t="s">
        <v>4350</v>
      </c>
      <c r="DG928" t="s">
        <v>1532</v>
      </c>
      <c r="DH928" t="s">
        <v>1156</v>
      </c>
      <c r="DI928" t="s">
        <v>5733</v>
      </c>
      <c r="DJ928" t="s">
        <v>1162</v>
      </c>
    </row>
    <row r="929" spans="1:114" ht="15" customHeight="1" x14ac:dyDescent="0.35">
      <c r="A929" t="s">
        <v>4073</v>
      </c>
      <c r="B929" t="s">
        <v>144</v>
      </c>
      <c r="C929" s="1">
        <v>45579</v>
      </c>
      <c r="D929" s="1">
        <v>45632</v>
      </c>
      <c r="E929" t="s">
        <v>211</v>
      </c>
      <c r="G929" t="s">
        <v>117</v>
      </c>
      <c r="H929" t="s">
        <v>117</v>
      </c>
      <c r="I929" t="s">
        <v>117</v>
      </c>
      <c r="J929" t="s">
        <v>4074</v>
      </c>
      <c r="L929" t="s">
        <v>1031</v>
      </c>
      <c r="M929" t="s">
        <v>4075</v>
      </c>
      <c r="N929" t="s">
        <v>120</v>
      </c>
      <c r="O929" t="s">
        <v>121</v>
      </c>
      <c r="P929" s="6">
        <v>96950</v>
      </c>
      <c r="Q929" t="s">
        <v>122</v>
      </c>
      <c r="R929" t="s">
        <v>382</v>
      </c>
      <c r="S929" s="8">
        <v>16704330105</v>
      </c>
      <c r="U929" t="s">
        <v>4076</v>
      </c>
      <c r="V929">
        <v>311421</v>
      </c>
      <c r="W929" t="s">
        <v>124</v>
      </c>
      <c r="Y929" t="s">
        <v>4077</v>
      </c>
      <c r="Z929" t="s">
        <v>4078</v>
      </c>
      <c r="AB929" t="s">
        <v>154</v>
      </c>
      <c r="AC929" t="s">
        <v>4079</v>
      </c>
      <c r="AE929" t="s">
        <v>1143</v>
      </c>
      <c r="AF929" t="s">
        <v>121</v>
      </c>
      <c r="AG929" s="6">
        <v>96952</v>
      </c>
      <c r="AH929" t="s">
        <v>122</v>
      </c>
      <c r="AI929" t="s">
        <v>382</v>
      </c>
      <c r="AJ929" s="8">
        <v>16704330105</v>
      </c>
      <c r="AL929" t="s">
        <v>4080</v>
      </c>
      <c r="BE929" t="str">
        <f>"49-9021.00"</f>
        <v>49-9021.00</v>
      </c>
      <c r="BF929" t="s">
        <v>239</v>
      </c>
      <c r="BG929" t="s">
        <v>4081</v>
      </c>
      <c r="BH929" t="s">
        <v>4082</v>
      </c>
      <c r="BI929">
        <v>1</v>
      </c>
      <c r="BJ929">
        <v>1</v>
      </c>
      <c r="BK929" s="1">
        <v>45658</v>
      </c>
      <c r="BL929" s="1">
        <v>46022</v>
      </c>
      <c r="BM929" s="1">
        <v>45658</v>
      </c>
      <c r="BN929" s="1">
        <v>46022</v>
      </c>
      <c r="BO929">
        <v>35</v>
      </c>
      <c r="BP929">
        <v>0</v>
      </c>
      <c r="BQ929">
        <v>7</v>
      </c>
      <c r="BR929">
        <v>7</v>
      </c>
      <c r="BS929">
        <v>7</v>
      </c>
      <c r="BT929">
        <v>7</v>
      </c>
      <c r="BU929">
        <v>7</v>
      </c>
      <c r="BV929">
        <v>0</v>
      </c>
      <c r="BW929" t="str">
        <f>"9:00 AM"</f>
        <v>9:00 AM</v>
      </c>
      <c r="BX929" t="str">
        <f>"5:00 PM"</f>
        <v>5:00 PM</v>
      </c>
      <c r="BY929" t="s">
        <v>133</v>
      </c>
      <c r="BZ929">
        <v>0</v>
      </c>
      <c r="CA929">
        <v>12</v>
      </c>
      <c r="CB929" t="s">
        <v>117</v>
      </c>
      <c r="CD929" t="s">
        <v>393</v>
      </c>
      <c r="CE929" t="s">
        <v>4083</v>
      </c>
      <c r="CF929" t="s">
        <v>4075</v>
      </c>
      <c r="CG929" t="s">
        <v>120</v>
      </c>
      <c r="CH929" t="s">
        <v>121</v>
      </c>
      <c r="CI929" s="6">
        <v>96950</v>
      </c>
      <c r="CJ929" s="10">
        <v>10.74</v>
      </c>
      <c r="CK929" s="10">
        <v>10.74</v>
      </c>
      <c r="CL929" s="10">
        <v>16.11</v>
      </c>
      <c r="CM929" s="10">
        <v>16.11</v>
      </c>
      <c r="CN929" t="s">
        <v>137</v>
      </c>
      <c r="CO929" t="s">
        <v>393</v>
      </c>
      <c r="CP929" t="s">
        <v>138</v>
      </c>
      <c r="CR929" t="s">
        <v>117</v>
      </c>
      <c r="CS929" t="s">
        <v>139</v>
      </c>
      <c r="CT929" t="s">
        <v>140</v>
      </c>
      <c r="CU929" t="s">
        <v>139</v>
      </c>
      <c r="CV929" t="s">
        <v>140</v>
      </c>
      <c r="CW929" t="s">
        <v>139</v>
      </c>
      <c r="CX929" t="s">
        <v>140</v>
      </c>
      <c r="CY929" t="s">
        <v>3260</v>
      </c>
      <c r="CZ929" s="8">
        <v>16704330105</v>
      </c>
      <c r="DA929" t="s">
        <v>4080</v>
      </c>
      <c r="DB929" t="s">
        <v>292</v>
      </c>
      <c r="DC929" t="s">
        <v>139</v>
      </c>
      <c r="DD929" t="s">
        <v>117</v>
      </c>
    </row>
    <row r="930" spans="1:114" ht="15" customHeight="1" x14ac:dyDescent="0.35">
      <c r="A930" t="s">
        <v>14214</v>
      </c>
      <c r="B930" t="s">
        <v>294</v>
      </c>
      <c r="C930" s="1">
        <v>45586</v>
      </c>
      <c r="D930" s="1">
        <v>45632</v>
      </c>
      <c r="E930" t="s">
        <v>116</v>
      </c>
      <c r="F930" s="1">
        <v>45687</v>
      </c>
      <c r="G930" t="s">
        <v>117</v>
      </c>
      <c r="H930" t="s">
        <v>117</v>
      </c>
      <c r="I930" t="s">
        <v>117</v>
      </c>
      <c r="J930" t="s">
        <v>2924</v>
      </c>
      <c r="L930" t="s">
        <v>2925</v>
      </c>
      <c r="M930" t="s">
        <v>2926</v>
      </c>
      <c r="N930" t="s">
        <v>136</v>
      </c>
      <c r="O930" t="s">
        <v>121</v>
      </c>
      <c r="P930" s="6">
        <v>96950</v>
      </c>
      <c r="Q930" t="s">
        <v>122</v>
      </c>
      <c r="S930" s="8">
        <v>16702341795</v>
      </c>
      <c r="U930" t="s">
        <v>2927</v>
      </c>
      <c r="V930">
        <v>23822</v>
      </c>
      <c r="W930" t="s">
        <v>124</v>
      </c>
      <c r="Y930" t="s">
        <v>2928</v>
      </c>
      <c r="Z930" t="s">
        <v>251</v>
      </c>
      <c r="AA930" t="s">
        <v>2929</v>
      </c>
      <c r="AB930" t="s">
        <v>1563</v>
      </c>
      <c r="AC930" t="s">
        <v>3938</v>
      </c>
      <c r="AD930" t="s">
        <v>3939</v>
      </c>
      <c r="AE930" t="s">
        <v>120</v>
      </c>
      <c r="AF930" t="s">
        <v>121</v>
      </c>
      <c r="AG930" s="6">
        <v>96950</v>
      </c>
      <c r="AH930" t="s">
        <v>122</v>
      </c>
      <c r="AJ930" s="8">
        <v>16702341795</v>
      </c>
      <c r="AL930" t="s">
        <v>2930</v>
      </c>
      <c r="BE930" t="str">
        <f>"49-9021.00"</f>
        <v>49-9021.00</v>
      </c>
      <c r="BF930" t="s">
        <v>239</v>
      </c>
      <c r="BG930" t="s">
        <v>12097</v>
      </c>
      <c r="BH930" t="s">
        <v>12098</v>
      </c>
      <c r="BI930">
        <v>5</v>
      </c>
      <c r="BJ930">
        <v>4</v>
      </c>
      <c r="BK930" s="1">
        <v>45689</v>
      </c>
      <c r="BL930" s="1">
        <v>46053</v>
      </c>
      <c r="BM930" s="1">
        <v>45689</v>
      </c>
      <c r="BN930" s="1">
        <v>46053</v>
      </c>
      <c r="BO930">
        <v>40</v>
      </c>
      <c r="BP930">
        <v>0</v>
      </c>
      <c r="BQ930">
        <v>8</v>
      </c>
      <c r="BR930">
        <v>8</v>
      </c>
      <c r="BS930">
        <v>8</v>
      </c>
      <c r="BT930">
        <v>8</v>
      </c>
      <c r="BU930">
        <v>8</v>
      </c>
      <c r="BV930">
        <v>0</v>
      </c>
      <c r="BW930" t="str">
        <f>"8:00 AM"</f>
        <v>8:00 AM</v>
      </c>
      <c r="BX930" t="str">
        <f>"5:00 PM"</f>
        <v>5:00 PM</v>
      </c>
      <c r="BY930" t="s">
        <v>159</v>
      </c>
      <c r="BZ930">
        <v>0</v>
      </c>
      <c r="CA930">
        <v>24</v>
      </c>
      <c r="CB930" t="s">
        <v>117</v>
      </c>
      <c r="CD930" t="s">
        <v>14215</v>
      </c>
      <c r="CE930" t="s">
        <v>2925</v>
      </c>
      <c r="CF930" t="s">
        <v>2926</v>
      </c>
      <c r="CG930" t="s">
        <v>136</v>
      </c>
      <c r="CH930" t="s">
        <v>121</v>
      </c>
      <c r="CI930" s="6">
        <v>96950</v>
      </c>
      <c r="CJ930" s="10">
        <v>10.74</v>
      </c>
      <c r="CK930" s="10">
        <v>11</v>
      </c>
      <c r="CL930" s="10">
        <v>16.11</v>
      </c>
      <c r="CM930" s="10">
        <v>16.5</v>
      </c>
      <c r="CN930" t="s">
        <v>137</v>
      </c>
      <c r="CO930" t="s">
        <v>133</v>
      </c>
      <c r="CP930" t="s">
        <v>138</v>
      </c>
      <c r="CR930" t="s">
        <v>139</v>
      </c>
      <c r="CS930" t="s">
        <v>139</v>
      </c>
      <c r="CT930" t="s">
        <v>139</v>
      </c>
      <c r="CU930" t="s">
        <v>139</v>
      </c>
      <c r="CV930" t="s">
        <v>140</v>
      </c>
      <c r="CW930" t="s">
        <v>139</v>
      </c>
      <c r="CX930" t="s">
        <v>139</v>
      </c>
      <c r="CY930" t="s">
        <v>2943</v>
      </c>
      <c r="CZ930" s="8">
        <v>16702341795</v>
      </c>
      <c r="DA930" t="s">
        <v>2930</v>
      </c>
      <c r="DB930" t="s">
        <v>2937</v>
      </c>
      <c r="DC930" t="s">
        <v>139</v>
      </c>
      <c r="DD930" t="s">
        <v>117</v>
      </c>
    </row>
    <row r="931" spans="1:114" ht="15" customHeight="1" x14ac:dyDescent="0.35">
      <c r="A931" t="s">
        <v>11582</v>
      </c>
      <c r="B931" t="s">
        <v>144</v>
      </c>
      <c r="C931" s="1">
        <v>45586</v>
      </c>
      <c r="D931" s="1">
        <v>45632</v>
      </c>
      <c r="E931" t="s">
        <v>116</v>
      </c>
      <c r="F931" s="1">
        <v>45687</v>
      </c>
      <c r="G931" t="s">
        <v>117</v>
      </c>
      <c r="H931" t="s">
        <v>117</v>
      </c>
      <c r="I931" t="s">
        <v>117</v>
      </c>
      <c r="J931" t="s">
        <v>2924</v>
      </c>
      <c r="L931" t="s">
        <v>2925</v>
      </c>
      <c r="M931" t="s">
        <v>2926</v>
      </c>
      <c r="N931" t="s">
        <v>136</v>
      </c>
      <c r="O931" t="s">
        <v>121</v>
      </c>
      <c r="P931" s="6">
        <v>96950</v>
      </c>
      <c r="Q931" t="s">
        <v>122</v>
      </c>
      <c r="S931" s="8">
        <v>16702341795</v>
      </c>
      <c r="U931" t="s">
        <v>2927</v>
      </c>
      <c r="V931">
        <v>722511</v>
      </c>
      <c r="W931" t="s">
        <v>124</v>
      </c>
      <c r="Y931" t="s">
        <v>2928</v>
      </c>
      <c r="Z931" t="s">
        <v>251</v>
      </c>
      <c r="AA931" t="s">
        <v>2929</v>
      </c>
      <c r="AB931" t="s">
        <v>1563</v>
      </c>
      <c r="AC931" t="s">
        <v>3938</v>
      </c>
      <c r="AD931" t="s">
        <v>3939</v>
      </c>
      <c r="AE931" t="s">
        <v>120</v>
      </c>
      <c r="AF931" t="s">
        <v>121</v>
      </c>
      <c r="AG931" s="6">
        <v>96950</v>
      </c>
      <c r="AH931" t="s">
        <v>122</v>
      </c>
      <c r="AJ931" s="8">
        <v>16702341795</v>
      </c>
      <c r="AL931" t="s">
        <v>2930</v>
      </c>
      <c r="BE931" t="str">
        <f>"35-1012.00"</f>
        <v>35-1012.00</v>
      </c>
      <c r="BF931" t="s">
        <v>2494</v>
      </c>
      <c r="BG931" t="s">
        <v>4979</v>
      </c>
      <c r="BH931" t="s">
        <v>4980</v>
      </c>
      <c r="BI931">
        <v>2</v>
      </c>
      <c r="BJ931">
        <v>2</v>
      </c>
      <c r="BK931" s="1">
        <v>45689</v>
      </c>
      <c r="BL931" s="1">
        <v>46053</v>
      </c>
      <c r="BM931" s="1">
        <v>45689</v>
      </c>
      <c r="BN931" s="1">
        <v>46053</v>
      </c>
      <c r="BO931">
        <v>35</v>
      </c>
      <c r="BP931">
        <v>0</v>
      </c>
      <c r="BQ931">
        <v>6</v>
      </c>
      <c r="BR931">
        <v>6</v>
      </c>
      <c r="BS931">
        <v>6</v>
      </c>
      <c r="BT931">
        <v>6</v>
      </c>
      <c r="BU931">
        <v>6</v>
      </c>
      <c r="BV931">
        <v>5</v>
      </c>
      <c r="BW931" t="str">
        <f>"8:00 AM"</f>
        <v>8:00 AM</v>
      </c>
      <c r="BX931" t="str">
        <f>"3:00 PM"</f>
        <v>3:00 PM</v>
      </c>
      <c r="BY931" t="s">
        <v>159</v>
      </c>
      <c r="BZ931">
        <v>0</v>
      </c>
      <c r="CA931">
        <v>12</v>
      </c>
      <c r="CB931" t="s">
        <v>139</v>
      </c>
      <c r="CC931">
        <v>10</v>
      </c>
      <c r="CD931" t="s">
        <v>4981</v>
      </c>
      <c r="CE931" t="s">
        <v>11583</v>
      </c>
      <c r="CF931" t="s">
        <v>2925</v>
      </c>
      <c r="CG931" t="s">
        <v>551</v>
      </c>
      <c r="CH931" t="s">
        <v>121</v>
      </c>
      <c r="CI931" s="6">
        <v>96952</v>
      </c>
      <c r="CJ931" s="10">
        <v>10.6</v>
      </c>
      <c r="CK931" s="10">
        <v>11</v>
      </c>
      <c r="CL931" s="10">
        <v>15.9</v>
      </c>
      <c r="CM931" s="10">
        <v>16.5</v>
      </c>
      <c r="CN931" t="s">
        <v>137</v>
      </c>
      <c r="CO931" t="s">
        <v>133</v>
      </c>
      <c r="CP931" t="s">
        <v>138</v>
      </c>
      <c r="CR931" t="s">
        <v>117</v>
      </c>
      <c r="CS931" t="s">
        <v>139</v>
      </c>
      <c r="CT931" t="s">
        <v>139</v>
      </c>
      <c r="CU931" t="s">
        <v>139</v>
      </c>
      <c r="CV931" t="s">
        <v>140</v>
      </c>
      <c r="CW931" t="s">
        <v>139</v>
      </c>
      <c r="CX931" t="s">
        <v>139</v>
      </c>
      <c r="CY931" t="s">
        <v>2943</v>
      </c>
      <c r="CZ931" s="8">
        <v>16702341795</v>
      </c>
      <c r="DA931" t="s">
        <v>2930</v>
      </c>
      <c r="DB931" t="s">
        <v>2937</v>
      </c>
      <c r="DC931" t="s">
        <v>139</v>
      </c>
      <c r="DD931" t="s">
        <v>117</v>
      </c>
    </row>
    <row r="932" spans="1:114" ht="15" customHeight="1" x14ac:dyDescent="0.35">
      <c r="A932" t="s">
        <v>3124</v>
      </c>
      <c r="B932" t="s">
        <v>294</v>
      </c>
      <c r="C932" s="1">
        <v>45588</v>
      </c>
      <c r="D932" s="1">
        <v>45632</v>
      </c>
      <c r="E932" t="s">
        <v>116</v>
      </c>
      <c r="F932" s="1">
        <v>45746</v>
      </c>
      <c r="G932" t="s">
        <v>117</v>
      </c>
      <c r="H932" t="s">
        <v>117</v>
      </c>
      <c r="I932" t="s">
        <v>117</v>
      </c>
      <c r="J932" t="s">
        <v>3125</v>
      </c>
      <c r="K932" t="s">
        <v>3126</v>
      </c>
      <c r="L932" t="s">
        <v>1260</v>
      </c>
      <c r="M932" t="s">
        <v>3127</v>
      </c>
      <c r="N932" t="s">
        <v>120</v>
      </c>
      <c r="O932" t="s">
        <v>121</v>
      </c>
      <c r="P932" s="6">
        <v>96950</v>
      </c>
      <c r="Q932" t="s">
        <v>122</v>
      </c>
      <c r="S932" s="8">
        <v>16702881463</v>
      </c>
      <c r="U932" t="s">
        <v>3128</v>
      </c>
      <c r="V932">
        <v>236116</v>
      </c>
      <c r="W932" t="s">
        <v>124</v>
      </c>
      <c r="Y932" t="s">
        <v>1263</v>
      </c>
      <c r="Z932" t="s">
        <v>1264</v>
      </c>
      <c r="AA932" t="s">
        <v>1265</v>
      </c>
      <c r="AB932" t="s">
        <v>154</v>
      </c>
      <c r="AC932" t="s">
        <v>1260</v>
      </c>
      <c r="AD932" t="s">
        <v>3129</v>
      </c>
      <c r="AE932" t="s">
        <v>120</v>
      </c>
      <c r="AF932" t="s">
        <v>121</v>
      </c>
      <c r="AG932" s="6">
        <v>96950</v>
      </c>
      <c r="AH932" t="s">
        <v>122</v>
      </c>
      <c r="AJ932" s="8">
        <v>16702881463</v>
      </c>
      <c r="AL932" t="s">
        <v>3130</v>
      </c>
      <c r="BE932" t="str">
        <f>"49-9071.00"</f>
        <v>49-9071.00</v>
      </c>
      <c r="BF932" t="s">
        <v>156</v>
      </c>
      <c r="BG932" t="s">
        <v>3131</v>
      </c>
      <c r="BH932" t="s">
        <v>2639</v>
      </c>
      <c r="BI932">
        <v>10</v>
      </c>
      <c r="BJ932">
        <v>9</v>
      </c>
      <c r="BK932" s="1">
        <v>45748</v>
      </c>
      <c r="BL932" s="1">
        <v>46112</v>
      </c>
      <c r="BM932" s="1">
        <v>45748</v>
      </c>
      <c r="BN932" s="1">
        <v>46112</v>
      </c>
      <c r="BO932">
        <v>35</v>
      </c>
      <c r="BP932">
        <v>0</v>
      </c>
      <c r="BQ932">
        <v>7</v>
      </c>
      <c r="BR932">
        <v>7</v>
      </c>
      <c r="BS932">
        <v>7</v>
      </c>
      <c r="BT932">
        <v>7</v>
      </c>
      <c r="BU932">
        <v>7</v>
      </c>
      <c r="BV932">
        <v>0</v>
      </c>
      <c r="BW932" t="str">
        <f>"8:30 AM"</f>
        <v>8:30 AM</v>
      </c>
      <c r="BX932" t="str">
        <f>"4:30 PM"</f>
        <v>4:30 PM</v>
      </c>
      <c r="BY932" t="s">
        <v>159</v>
      </c>
      <c r="BZ932">
        <v>0</v>
      </c>
      <c r="CA932">
        <v>6</v>
      </c>
      <c r="CB932" t="s">
        <v>117</v>
      </c>
      <c r="CD932" s="2" t="s">
        <v>3132</v>
      </c>
      <c r="CE932" t="s">
        <v>3133</v>
      </c>
      <c r="CG932" t="s">
        <v>120</v>
      </c>
      <c r="CH932" t="s">
        <v>121</v>
      </c>
      <c r="CI932" s="6">
        <v>96950</v>
      </c>
      <c r="CJ932" s="10">
        <v>9.75</v>
      </c>
      <c r="CK932" s="10">
        <v>9.75</v>
      </c>
      <c r="CL932" s="10">
        <v>14.63</v>
      </c>
      <c r="CM932" s="10">
        <v>14.63</v>
      </c>
      <c r="CN932" t="s">
        <v>137</v>
      </c>
      <c r="CO932" t="s">
        <v>194</v>
      </c>
      <c r="CP932" t="s">
        <v>138</v>
      </c>
      <c r="CR932" t="s">
        <v>117</v>
      </c>
      <c r="CS932" t="s">
        <v>139</v>
      </c>
      <c r="CT932" t="s">
        <v>140</v>
      </c>
      <c r="CU932" t="s">
        <v>139</v>
      </c>
      <c r="CV932" t="s">
        <v>140</v>
      </c>
      <c r="CW932" t="s">
        <v>139</v>
      </c>
      <c r="CX932" t="s">
        <v>140</v>
      </c>
      <c r="CY932" s="2" t="s">
        <v>3134</v>
      </c>
      <c r="CZ932" s="8">
        <v>16702881463</v>
      </c>
      <c r="DA932" t="s">
        <v>3135</v>
      </c>
      <c r="DB932" t="s">
        <v>140</v>
      </c>
      <c r="DC932" t="s">
        <v>139</v>
      </c>
      <c r="DD932" t="s">
        <v>117</v>
      </c>
    </row>
    <row r="933" spans="1:114" ht="15" customHeight="1" x14ac:dyDescent="0.35">
      <c r="A933" t="s">
        <v>14216</v>
      </c>
      <c r="B933" t="s">
        <v>278</v>
      </c>
      <c r="C933" s="1">
        <v>45623</v>
      </c>
      <c r="D933" s="1">
        <v>45632</v>
      </c>
      <c r="E933" t="s">
        <v>116</v>
      </c>
      <c r="F933" s="1">
        <v>45807</v>
      </c>
      <c r="G933" t="s">
        <v>117</v>
      </c>
      <c r="H933" t="s">
        <v>117</v>
      </c>
      <c r="I933" t="s">
        <v>117</v>
      </c>
      <c r="J933" t="s">
        <v>7725</v>
      </c>
      <c r="K933" t="s">
        <v>8037</v>
      </c>
      <c r="L933" t="s">
        <v>4037</v>
      </c>
      <c r="M933" t="s">
        <v>7728</v>
      </c>
      <c r="N933" t="s">
        <v>120</v>
      </c>
      <c r="O933" t="s">
        <v>121</v>
      </c>
      <c r="P933" s="6">
        <v>96950</v>
      </c>
      <c r="Q933" t="s">
        <v>122</v>
      </c>
      <c r="S933" s="8">
        <v>16702340455</v>
      </c>
      <c r="U933" t="s">
        <v>7729</v>
      </c>
      <c r="V933">
        <v>23622</v>
      </c>
      <c r="W933" t="s">
        <v>124</v>
      </c>
      <c r="Y933" t="s">
        <v>1278</v>
      </c>
      <c r="Z933" t="s">
        <v>4039</v>
      </c>
      <c r="AA933" t="s">
        <v>4040</v>
      </c>
      <c r="AB933" t="s">
        <v>128</v>
      </c>
      <c r="AC933" t="s">
        <v>4037</v>
      </c>
      <c r="AD933" t="s">
        <v>7728</v>
      </c>
      <c r="AE933" t="s">
        <v>120</v>
      </c>
      <c r="AF933" t="s">
        <v>121</v>
      </c>
      <c r="AG933" s="6">
        <v>96950</v>
      </c>
      <c r="AH933" t="s">
        <v>122</v>
      </c>
      <c r="AJ933" s="8">
        <v>16702340455</v>
      </c>
      <c r="AL933" t="s">
        <v>7731</v>
      </c>
      <c r="BE933" t="str">
        <f>"49-9071.00"</f>
        <v>49-9071.00</v>
      </c>
      <c r="BF933" t="s">
        <v>156</v>
      </c>
      <c r="BG933" t="s">
        <v>8038</v>
      </c>
      <c r="BH933" t="s">
        <v>2639</v>
      </c>
      <c r="BI933">
        <v>6</v>
      </c>
      <c r="BK933" s="1">
        <v>45809</v>
      </c>
      <c r="BL933" s="1">
        <v>46173</v>
      </c>
      <c r="BO933">
        <v>35</v>
      </c>
      <c r="BP933">
        <v>0</v>
      </c>
      <c r="BQ933">
        <v>7</v>
      </c>
      <c r="BR933">
        <v>7</v>
      </c>
      <c r="BS933">
        <v>7</v>
      </c>
      <c r="BT933">
        <v>7</v>
      </c>
      <c r="BU933">
        <v>7</v>
      </c>
      <c r="BV933">
        <v>0</v>
      </c>
      <c r="BW933" t="str">
        <f>"8:00 AM"</f>
        <v>8:00 AM</v>
      </c>
      <c r="BX933" t="str">
        <f>"4:00 PM"</f>
        <v>4:00 PM</v>
      </c>
      <c r="BY933" t="s">
        <v>159</v>
      </c>
      <c r="BZ933">
        <v>0</v>
      </c>
      <c r="CA933">
        <v>12</v>
      </c>
      <c r="CB933" t="s">
        <v>117</v>
      </c>
      <c r="CD933" t="s">
        <v>8039</v>
      </c>
      <c r="CE933" t="s">
        <v>7734</v>
      </c>
      <c r="CF933" t="s">
        <v>4037</v>
      </c>
      <c r="CG933" t="s">
        <v>120</v>
      </c>
      <c r="CH933" t="s">
        <v>121</v>
      </c>
      <c r="CI933" s="6">
        <v>96950</v>
      </c>
      <c r="CJ933" s="10">
        <v>9.75</v>
      </c>
      <c r="CK933" s="10">
        <v>9.75</v>
      </c>
      <c r="CL933" s="10">
        <v>14.63</v>
      </c>
      <c r="CM933" s="10">
        <v>14.63</v>
      </c>
      <c r="CN933" t="s">
        <v>137</v>
      </c>
      <c r="CP933" t="s">
        <v>138</v>
      </c>
      <c r="CR933" t="s">
        <v>117</v>
      </c>
      <c r="CS933" t="s">
        <v>139</v>
      </c>
      <c r="CT933" t="s">
        <v>140</v>
      </c>
      <c r="CU933" t="s">
        <v>139</v>
      </c>
      <c r="CV933" t="s">
        <v>140</v>
      </c>
      <c r="CW933" t="s">
        <v>139</v>
      </c>
      <c r="CX933" t="s">
        <v>140</v>
      </c>
      <c r="CY933" t="s">
        <v>7077</v>
      </c>
      <c r="CZ933" s="8">
        <v>16702340455</v>
      </c>
      <c r="DA933" t="s">
        <v>7731</v>
      </c>
      <c r="DB933" t="s">
        <v>4048</v>
      </c>
      <c r="DC933" t="s">
        <v>139</v>
      </c>
      <c r="DD933" t="s">
        <v>117</v>
      </c>
    </row>
    <row r="934" spans="1:114" ht="15" customHeight="1" x14ac:dyDescent="0.35">
      <c r="A934" t="s">
        <v>16905</v>
      </c>
      <c r="B934" t="s">
        <v>278</v>
      </c>
      <c r="C934" s="1">
        <v>45626</v>
      </c>
      <c r="D934" s="1">
        <v>45632</v>
      </c>
      <c r="E934" t="s">
        <v>211</v>
      </c>
      <c r="G934" t="s">
        <v>117</v>
      </c>
      <c r="H934" t="s">
        <v>117</v>
      </c>
      <c r="I934" t="s">
        <v>117</v>
      </c>
      <c r="J934" t="s">
        <v>367</v>
      </c>
      <c r="L934" t="s">
        <v>368</v>
      </c>
      <c r="M934" t="s">
        <v>369</v>
      </c>
      <c r="N934" t="s">
        <v>136</v>
      </c>
      <c r="O934" t="s">
        <v>121</v>
      </c>
      <c r="P934" s="6">
        <v>96950</v>
      </c>
      <c r="Q934" t="s">
        <v>122</v>
      </c>
      <c r="S934" s="8">
        <v>16702337297</v>
      </c>
      <c r="U934" t="s">
        <v>370</v>
      </c>
      <c r="V934">
        <v>56152</v>
      </c>
      <c r="W934" t="s">
        <v>124</v>
      </c>
      <c r="Y934" t="s">
        <v>352</v>
      </c>
      <c r="Z934" t="s">
        <v>353</v>
      </c>
      <c r="AB934" t="s">
        <v>354</v>
      </c>
      <c r="AC934" t="s">
        <v>368</v>
      </c>
      <c r="AD934" t="s">
        <v>369</v>
      </c>
      <c r="AE934" t="s">
        <v>136</v>
      </c>
      <c r="AF934" t="s">
        <v>121</v>
      </c>
      <c r="AG934" s="6">
        <v>96950</v>
      </c>
      <c r="AH934" t="s">
        <v>122</v>
      </c>
      <c r="AJ934" s="8">
        <v>16702353712</v>
      </c>
      <c r="AL934" t="s">
        <v>356</v>
      </c>
      <c r="BE934" t="str">
        <f>"39-1014.00"</f>
        <v>39-1014.00</v>
      </c>
      <c r="BF934" t="s">
        <v>371</v>
      </c>
      <c r="BG934" t="s">
        <v>372</v>
      </c>
      <c r="BH934" t="s">
        <v>373</v>
      </c>
      <c r="BI934">
        <v>2</v>
      </c>
      <c r="BK934" s="1">
        <v>45809</v>
      </c>
      <c r="BL934" s="1">
        <v>46173</v>
      </c>
      <c r="BO934">
        <v>35</v>
      </c>
      <c r="BP934">
        <v>0</v>
      </c>
      <c r="BQ934">
        <v>7</v>
      </c>
      <c r="BR934">
        <v>7</v>
      </c>
      <c r="BS934">
        <v>7</v>
      </c>
      <c r="BT934">
        <v>7</v>
      </c>
      <c r="BU934">
        <v>7</v>
      </c>
      <c r="BV934">
        <v>0</v>
      </c>
      <c r="BW934" t="str">
        <f>"8:00 AM"</f>
        <v>8:00 AM</v>
      </c>
      <c r="BX934" t="str">
        <f>"4:00 PM"</f>
        <v>4:00 PM</v>
      </c>
      <c r="BY934" t="s">
        <v>588</v>
      </c>
      <c r="BZ934">
        <v>3</v>
      </c>
      <c r="CA934">
        <v>12</v>
      </c>
      <c r="CB934" t="s">
        <v>139</v>
      </c>
      <c r="CC934">
        <v>5</v>
      </c>
      <c r="CD934" t="s">
        <v>16906</v>
      </c>
      <c r="CE934" t="s">
        <v>368</v>
      </c>
      <c r="CF934" t="s">
        <v>369</v>
      </c>
      <c r="CG934" t="s">
        <v>136</v>
      </c>
      <c r="CH934" t="s">
        <v>121</v>
      </c>
      <c r="CI934" s="6">
        <v>96950</v>
      </c>
      <c r="CJ934" s="10">
        <v>2548</v>
      </c>
      <c r="CK934" s="10">
        <v>3000</v>
      </c>
      <c r="CN934" t="s">
        <v>375</v>
      </c>
      <c r="CO934" t="s">
        <v>376</v>
      </c>
      <c r="CP934" t="s">
        <v>138</v>
      </c>
      <c r="CR934" t="s">
        <v>117</v>
      </c>
      <c r="CS934" t="s">
        <v>139</v>
      </c>
      <c r="CT934" t="s">
        <v>140</v>
      </c>
      <c r="CU934" t="s">
        <v>140</v>
      </c>
      <c r="CV934" t="s">
        <v>139</v>
      </c>
      <c r="CW934" t="s">
        <v>139</v>
      </c>
      <c r="CX934" t="s">
        <v>140</v>
      </c>
      <c r="CY934" t="s">
        <v>362</v>
      </c>
      <c r="CZ934" s="8">
        <v>16702353712</v>
      </c>
      <c r="DA934" t="s">
        <v>377</v>
      </c>
      <c r="DB934" t="s">
        <v>292</v>
      </c>
      <c r="DC934" t="s">
        <v>139</v>
      </c>
      <c r="DD934" t="s">
        <v>117</v>
      </c>
      <c r="DE934" t="s">
        <v>352</v>
      </c>
      <c r="DF934" t="s">
        <v>353</v>
      </c>
      <c r="DH934" t="s">
        <v>370</v>
      </c>
      <c r="DI934" t="s">
        <v>367</v>
      </c>
      <c r="DJ934" t="s">
        <v>356</v>
      </c>
    </row>
    <row r="935" spans="1:114" ht="15" customHeight="1" x14ac:dyDescent="0.35">
      <c r="A935" t="s">
        <v>9415</v>
      </c>
      <c r="B935" t="s">
        <v>278</v>
      </c>
      <c r="C935" s="1">
        <v>45626</v>
      </c>
      <c r="D935" s="1">
        <v>45632</v>
      </c>
      <c r="E935" t="s">
        <v>211</v>
      </c>
      <c r="G935" t="s">
        <v>117</v>
      </c>
      <c r="H935" t="s">
        <v>117</v>
      </c>
      <c r="I935" t="s">
        <v>117</v>
      </c>
      <c r="J935" t="s">
        <v>9416</v>
      </c>
      <c r="K935" t="s">
        <v>7258</v>
      </c>
      <c r="L935" t="s">
        <v>9417</v>
      </c>
      <c r="N935" t="s">
        <v>136</v>
      </c>
      <c r="O935" t="s">
        <v>121</v>
      </c>
      <c r="P935" s="6">
        <v>96950</v>
      </c>
      <c r="Q935" t="s">
        <v>122</v>
      </c>
      <c r="R935" t="s">
        <v>9418</v>
      </c>
      <c r="S935" s="8">
        <v>16704843024</v>
      </c>
      <c r="U935" t="s">
        <v>7247</v>
      </c>
      <c r="V935">
        <v>561720</v>
      </c>
      <c r="W935" t="s">
        <v>124</v>
      </c>
      <c r="Y935" t="s">
        <v>7256</v>
      </c>
      <c r="Z935" t="s">
        <v>7257</v>
      </c>
      <c r="AA935" t="s">
        <v>9419</v>
      </c>
      <c r="AB935" t="s">
        <v>1601</v>
      </c>
      <c r="AC935" t="s">
        <v>9417</v>
      </c>
      <c r="AE935" t="s">
        <v>136</v>
      </c>
      <c r="AF935" t="s">
        <v>121</v>
      </c>
      <c r="AG935" s="6">
        <v>96950</v>
      </c>
      <c r="AH935" t="s">
        <v>122</v>
      </c>
      <c r="AI935" t="s">
        <v>9418</v>
      </c>
      <c r="AJ935" s="8">
        <v>16704843024</v>
      </c>
      <c r="AL935" t="s">
        <v>7252</v>
      </c>
      <c r="BE935" t="str">
        <f>"37-2011.00"</f>
        <v>37-2011.00</v>
      </c>
      <c r="BF935" t="s">
        <v>701</v>
      </c>
      <c r="BG935" t="s">
        <v>9420</v>
      </c>
      <c r="BH935" t="s">
        <v>703</v>
      </c>
      <c r="BI935">
        <v>8</v>
      </c>
      <c r="BK935" s="1">
        <v>45748</v>
      </c>
      <c r="BL935" s="1">
        <v>46112</v>
      </c>
      <c r="BO935">
        <v>35</v>
      </c>
      <c r="BP935">
        <v>0</v>
      </c>
      <c r="BQ935">
        <v>7</v>
      </c>
      <c r="BR935">
        <v>7</v>
      </c>
      <c r="BS935">
        <v>7</v>
      </c>
      <c r="BT935">
        <v>7</v>
      </c>
      <c r="BU935">
        <v>7</v>
      </c>
      <c r="BV935">
        <v>0</v>
      </c>
      <c r="BW935" t="str">
        <f>"8:00 AM"</f>
        <v>8:00 AM</v>
      </c>
      <c r="BX935" t="str">
        <f>"4:00 PM"</f>
        <v>4:00 PM</v>
      </c>
      <c r="BY935" t="s">
        <v>133</v>
      </c>
      <c r="BZ935">
        <v>0</v>
      </c>
      <c r="CA935">
        <v>12</v>
      </c>
      <c r="CB935" t="s">
        <v>117</v>
      </c>
      <c r="CD935" t="s">
        <v>9421</v>
      </c>
      <c r="CE935" t="s">
        <v>7255</v>
      </c>
      <c r="CG935" t="s">
        <v>136</v>
      </c>
      <c r="CH935" t="s">
        <v>121</v>
      </c>
      <c r="CI935" s="6">
        <v>96950</v>
      </c>
      <c r="CJ935" s="10">
        <v>8.2899999999999991</v>
      </c>
      <c r="CK935" s="10">
        <v>8.2899999999999991</v>
      </c>
      <c r="CL935" s="10">
        <v>12.44</v>
      </c>
      <c r="CM935" s="10">
        <v>12.44</v>
      </c>
      <c r="CN935" t="s">
        <v>137</v>
      </c>
      <c r="CO935" t="s">
        <v>140</v>
      </c>
      <c r="CP935" t="s">
        <v>138</v>
      </c>
      <c r="CR935" t="s">
        <v>117</v>
      </c>
      <c r="CS935" t="s">
        <v>139</v>
      </c>
      <c r="CT935" t="s">
        <v>139</v>
      </c>
      <c r="CU935" t="s">
        <v>139</v>
      </c>
      <c r="CV935" t="s">
        <v>140</v>
      </c>
      <c r="CW935" t="s">
        <v>139</v>
      </c>
      <c r="CX935" t="s">
        <v>139</v>
      </c>
      <c r="CY935" t="s">
        <v>1609</v>
      </c>
      <c r="CZ935" s="8">
        <v>16704843024</v>
      </c>
      <c r="DA935" t="s">
        <v>7252</v>
      </c>
      <c r="DB935" t="s">
        <v>140</v>
      </c>
      <c r="DC935" t="s">
        <v>139</v>
      </c>
      <c r="DD935" t="s">
        <v>117</v>
      </c>
      <c r="DE935" t="s">
        <v>7256</v>
      </c>
      <c r="DF935" t="s">
        <v>7257</v>
      </c>
      <c r="DG935" t="s">
        <v>1761</v>
      </c>
      <c r="DH935" t="s">
        <v>7247</v>
      </c>
      <c r="DI935" t="s">
        <v>7258</v>
      </c>
      <c r="DJ935" t="s">
        <v>7252</v>
      </c>
    </row>
    <row r="936" spans="1:114" ht="15" customHeight="1" x14ac:dyDescent="0.35">
      <c r="A936" t="s">
        <v>7242</v>
      </c>
      <c r="B936" t="s">
        <v>278</v>
      </c>
      <c r="C936" s="1">
        <v>45626</v>
      </c>
      <c r="D936" s="1">
        <v>45632</v>
      </c>
      <c r="E936" t="s">
        <v>211</v>
      </c>
      <c r="G936" t="s">
        <v>117</v>
      </c>
      <c r="H936" t="s">
        <v>117</v>
      </c>
      <c r="I936" t="s">
        <v>117</v>
      </c>
      <c r="J936" t="s">
        <v>7243</v>
      </c>
      <c r="K936" t="s">
        <v>7244</v>
      </c>
      <c r="L936" t="s">
        <v>7245</v>
      </c>
      <c r="N936" t="s">
        <v>120</v>
      </c>
      <c r="O936" t="s">
        <v>121</v>
      </c>
      <c r="P936" s="6">
        <v>96950</v>
      </c>
      <c r="Q936" t="s">
        <v>122</v>
      </c>
      <c r="R936" t="s">
        <v>7246</v>
      </c>
      <c r="S936" s="8">
        <v>16704843024</v>
      </c>
      <c r="U936" t="s">
        <v>7247</v>
      </c>
      <c r="V936">
        <v>333992</v>
      </c>
      <c r="W936" t="s">
        <v>124</v>
      </c>
      <c r="Y936" t="s">
        <v>1928</v>
      </c>
      <c r="Z936" t="s">
        <v>2360</v>
      </c>
      <c r="AA936" t="s">
        <v>7248</v>
      </c>
      <c r="AB936" t="s">
        <v>7249</v>
      </c>
      <c r="AC936" t="s">
        <v>7250</v>
      </c>
      <c r="AE936" t="s">
        <v>120</v>
      </c>
      <c r="AF936" t="s">
        <v>121</v>
      </c>
      <c r="AG936" s="6">
        <v>96950</v>
      </c>
      <c r="AH936" t="s">
        <v>122</v>
      </c>
      <c r="AI936" t="s">
        <v>7251</v>
      </c>
      <c r="AJ936" s="8">
        <v>16704843024</v>
      </c>
      <c r="AL936" t="s">
        <v>7252</v>
      </c>
      <c r="BE936" t="str">
        <f>"51-4121.00"</f>
        <v>51-4121.00</v>
      </c>
      <c r="BF936" t="s">
        <v>2038</v>
      </c>
      <c r="BG936" t="s">
        <v>7253</v>
      </c>
      <c r="BH936" t="s">
        <v>3467</v>
      </c>
      <c r="BI936">
        <v>8</v>
      </c>
      <c r="BK936" s="1">
        <v>45748</v>
      </c>
      <c r="BL936" s="1">
        <v>46112</v>
      </c>
      <c r="BO936">
        <v>35</v>
      </c>
      <c r="BP936">
        <v>0</v>
      </c>
      <c r="BQ936">
        <v>7</v>
      </c>
      <c r="BR936">
        <v>7</v>
      </c>
      <c r="BS936">
        <v>7</v>
      </c>
      <c r="BT936">
        <v>7</v>
      </c>
      <c r="BU936">
        <v>7</v>
      </c>
      <c r="BV936">
        <v>0</v>
      </c>
      <c r="BW936" t="str">
        <f>"8:00 AM"</f>
        <v>8:00 AM</v>
      </c>
      <c r="BX936" t="str">
        <f>"4:00 PM"</f>
        <v>4:00 PM</v>
      </c>
      <c r="BY936" t="s">
        <v>159</v>
      </c>
      <c r="BZ936">
        <v>0</v>
      </c>
      <c r="CA936">
        <v>12</v>
      </c>
      <c r="CB936" t="s">
        <v>117</v>
      </c>
      <c r="CD936" t="s">
        <v>7254</v>
      </c>
      <c r="CE936" t="s">
        <v>7255</v>
      </c>
      <c r="CG936" t="s">
        <v>136</v>
      </c>
      <c r="CH936" t="s">
        <v>121</v>
      </c>
      <c r="CI936" s="6">
        <v>96950</v>
      </c>
      <c r="CJ936" s="10">
        <v>20.25</v>
      </c>
      <c r="CK936" s="10">
        <v>20.25</v>
      </c>
      <c r="CL936" s="10">
        <v>30.37</v>
      </c>
      <c r="CM936" s="10">
        <v>30.37</v>
      </c>
      <c r="CN936" t="s">
        <v>137</v>
      </c>
      <c r="CO936" t="s">
        <v>140</v>
      </c>
      <c r="CP936" t="s">
        <v>138</v>
      </c>
      <c r="CR936" t="s">
        <v>117</v>
      </c>
      <c r="CS936" t="s">
        <v>139</v>
      </c>
      <c r="CT936" t="s">
        <v>139</v>
      </c>
      <c r="CU936" t="s">
        <v>139</v>
      </c>
      <c r="CV936" t="s">
        <v>140</v>
      </c>
      <c r="CW936" t="s">
        <v>139</v>
      </c>
      <c r="CX936" t="s">
        <v>139</v>
      </c>
      <c r="CY936" t="s">
        <v>1609</v>
      </c>
      <c r="CZ936" s="8">
        <v>16704843024</v>
      </c>
      <c r="DA936" t="s">
        <v>7252</v>
      </c>
      <c r="DB936" t="s">
        <v>140</v>
      </c>
      <c r="DC936" t="s">
        <v>139</v>
      </c>
      <c r="DD936" t="s">
        <v>117</v>
      </c>
      <c r="DE936" t="s">
        <v>7256</v>
      </c>
      <c r="DF936" t="s">
        <v>7257</v>
      </c>
      <c r="DG936" t="s">
        <v>1761</v>
      </c>
      <c r="DH936" t="s">
        <v>7247</v>
      </c>
      <c r="DI936" t="s">
        <v>7258</v>
      </c>
      <c r="DJ936" t="s">
        <v>7252</v>
      </c>
    </row>
    <row r="937" spans="1:114" ht="15" customHeight="1" x14ac:dyDescent="0.35">
      <c r="A937" t="s">
        <v>4181</v>
      </c>
      <c r="B937" t="s">
        <v>166</v>
      </c>
      <c r="C937" s="1">
        <v>45551</v>
      </c>
      <c r="D937" s="1">
        <v>45635</v>
      </c>
      <c r="E937" t="s">
        <v>211</v>
      </c>
      <c r="G937" t="s">
        <v>117</v>
      </c>
      <c r="H937" t="s">
        <v>117</v>
      </c>
      <c r="I937" t="s">
        <v>117</v>
      </c>
      <c r="J937" t="s">
        <v>4182</v>
      </c>
      <c r="L937" t="s">
        <v>4183</v>
      </c>
      <c r="N937" t="s">
        <v>120</v>
      </c>
      <c r="O937" t="s">
        <v>121</v>
      </c>
      <c r="P937" s="6">
        <v>96950</v>
      </c>
      <c r="Q937" t="s">
        <v>122</v>
      </c>
      <c r="S937" s="8">
        <v>16702873717</v>
      </c>
      <c r="U937" t="s">
        <v>4184</v>
      </c>
      <c r="V937">
        <v>56132</v>
      </c>
      <c r="W937" t="s">
        <v>124</v>
      </c>
      <c r="Y937" t="s">
        <v>4185</v>
      </c>
      <c r="Z937" t="s">
        <v>4186</v>
      </c>
      <c r="AB937" t="s">
        <v>1406</v>
      </c>
      <c r="AC937" t="s">
        <v>4183</v>
      </c>
      <c r="AE937" t="s">
        <v>136</v>
      </c>
      <c r="AF937" t="s">
        <v>121</v>
      </c>
      <c r="AG937" s="6">
        <v>96950</v>
      </c>
      <c r="AH937" t="s">
        <v>122</v>
      </c>
      <c r="AJ937" s="8">
        <v>16702873717</v>
      </c>
      <c r="AL937" t="s">
        <v>4187</v>
      </c>
      <c r="BE937" t="str">
        <f>"49-9071.00"</f>
        <v>49-9071.00</v>
      </c>
      <c r="BF937" t="s">
        <v>156</v>
      </c>
      <c r="BG937" t="s">
        <v>4188</v>
      </c>
      <c r="BH937" t="s">
        <v>4189</v>
      </c>
      <c r="BI937">
        <v>1</v>
      </c>
      <c r="BK937" s="1">
        <v>45580</v>
      </c>
      <c r="BL937" s="1">
        <v>45944</v>
      </c>
      <c r="BO937">
        <v>40</v>
      </c>
      <c r="BP937">
        <v>0</v>
      </c>
      <c r="BQ937">
        <v>0</v>
      </c>
      <c r="BR937">
        <v>8</v>
      </c>
      <c r="BS937">
        <v>8</v>
      </c>
      <c r="BT937">
        <v>8</v>
      </c>
      <c r="BU937">
        <v>8</v>
      </c>
      <c r="BV937">
        <v>8</v>
      </c>
      <c r="BW937" t="str">
        <f>"7:00 AM"</f>
        <v>7:00 AM</v>
      </c>
      <c r="BX937" t="str">
        <f>"4:00 PM"</f>
        <v>4:00 PM</v>
      </c>
      <c r="BY937" t="s">
        <v>133</v>
      </c>
      <c r="BZ937">
        <v>0</v>
      </c>
      <c r="CA937">
        <v>3</v>
      </c>
      <c r="CB937" t="s">
        <v>117</v>
      </c>
      <c r="CD937" s="2" t="s">
        <v>4190</v>
      </c>
      <c r="CE937" t="s">
        <v>531</v>
      </c>
      <c r="CG937" t="s">
        <v>120</v>
      </c>
      <c r="CH937" t="s">
        <v>121</v>
      </c>
      <c r="CI937" s="6">
        <v>96950</v>
      </c>
      <c r="CJ937" s="10">
        <v>9.75</v>
      </c>
      <c r="CK937" s="10">
        <v>9.75</v>
      </c>
      <c r="CL937" s="10">
        <v>0</v>
      </c>
      <c r="CM937" s="10">
        <v>0</v>
      </c>
      <c r="CN937" t="s">
        <v>137</v>
      </c>
      <c r="CO937" t="s">
        <v>133</v>
      </c>
      <c r="CP937" t="s">
        <v>138</v>
      </c>
      <c r="CR937" t="s">
        <v>117</v>
      </c>
      <c r="CS937" t="s">
        <v>139</v>
      </c>
      <c r="CT937" t="s">
        <v>140</v>
      </c>
      <c r="CU937" t="s">
        <v>140</v>
      </c>
      <c r="CV937" t="s">
        <v>140</v>
      </c>
      <c r="CW937" t="s">
        <v>139</v>
      </c>
      <c r="CX937" t="s">
        <v>140</v>
      </c>
      <c r="CY937" t="s">
        <v>4191</v>
      </c>
      <c r="CZ937" s="8">
        <v>16702873717</v>
      </c>
      <c r="DA937" t="s">
        <v>4187</v>
      </c>
      <c r="DB937" t="s">
        <v>164</v>
      </c>
      <c r="DC937" t="s">
        <v>139</v>
      </c>
      <c r="DD937" t="s">
        <v>117</v>
      </c>
    </row>
    <row r="938" spans="1:114" ht="15" customHeight="1" x14ac:dyDescent="0.35">
      <c r="A938" t="s">
        <v>17251</v>
      </c>
      <c r="B938" t="s">
        <v>166</v>
      </c>
      <c r="C938" s="1">
        <v>45551</v>
      </c>
      <c r="D938" s="1">
        <v>45635</v>
      </c>
      <c r="E938" t="s">
        <v>211</v>
      </c>
      <c r="G938" t="s">
        <v>117</v>
      </c>
      <c r="H938" t="s">
        <v>117</v>
      </c>
      <c r="I938" t="s">
        <v>117</v>
      </c>
      <c r="J938" t="s">
        <v>10104</v>
      </c>
      <c r="L938" t="s">
        <v>4183</v>
      </c>
      <c r="N938" t="s">
        <v>120</v>
      </c>
      <c r="O938" t="s">
        <v>121</v>
      </c>
      <c r="P938" s="6">
        <v>96950</v>
      </c>
      <c r="Q938" t="s">
        <v>122</v>
      </c>
      <c r="S938" s="8">
        <v>16702873717</v>
      </c>
      <c r="U938" t="s">
        <v>4184</v>
      </c>
      <c r="V938">
        <v>561612</v>
      </c>
      <c r="W938" t="s">
        <v>124</v>
      </c>
      <c r="Y938" t="s">
        <v>4185</v>
      </c>
      <c r="Z938" t="s">
        <v>4186</v>
      </c>
      <c r="AB938" t="s">
        <v>1406</v>
      </c>
      <c r="AC938" t="s">
        <v>4183</v>
      </c>
      <c r="AE938" t="s">
        <v>120</v>
      </c>
      <c r="AF938" t="s">
        <v>121</v>
      </c>
      <c r="AG938" s="6">
        <v>96950</v>
      </c>
      <c r="AH938" t="s">
        <v>122</v>
      </c>
      <c r="AJ938" s="8">
        <v>16702873717</v>
      </c>
      <c r="AL938" t="s">
        <v>4187</v>
      </c>
      <c r="BE938" t="str">
        <f>"33-9032.00"</f>
        <v>33-9032.00</v>
      </c>
      <c r="BF938" t="s">
        <v>1777</v>
      </c>
      <c r="BG938" t="s">
        <v>10105</v>
      </c>
      <c r="BH938" t="s">
        <v>7902</v>
      </c>
      <c r="BI938">
        <v>1</v>
      </c>
      <c r="BK938" s="1">
        <v>45580</v>
      </c>
      <c r="BL938" s="1">
        <v>45944</v>
      </c>
      <c r="BO938">
        <v>40</v>
      </c>
      <c r="BP938">
        <v>0</v>
      </c>
      <c r="BQ938">
        <v>8</v>
      </c>
      <c r="BR938">
        <v>8</v>
      </c>
      <c r="BS938">
        <v>8</v>
      </c>
      <c r="BT938">
        <v>8</v>
      </c>
      <c r="BU938">
        <v>8</v>
      </c>
      <c r="BV938">
        <v>0</v>
      </c>
      <c r="BW938" t="str">
        <f>"9:00 AM"</f>
        <v>9:00 AM</v>
      </c>
      <c r="BX938" t="str">
        <f>"6:00 PM"</f>
        <v>6:00 PM</v>
      </c>
      <c r="BY938" t="s">
        <v>133</v>
      </c>
      <c r="BZ938">
        <v>0</v>
      </c>
      <c r="CA938">
        <v>6</v>
      </c>
      <c r="CB938" t="s">
        <v>117</v>
      </c>
      <c r="CD938" t="s">
        <v>17252</v>
      </c>
      <c r="CE938" t="s">
        <v>531</v>
      </c>
      <c r="CG938" t="s">
        <v>120</v>
      </c>
      <c r="CH938" t="s">
        <v>121</v>
      </c>
      <c r="CI938" s="6">
        <v>96950</v>
      </c>
      <c r="CJ938" s="10">
        <v>8.15</v>
      </c>
      <c r="CK938" s="10">
        <v>8.15</v>
      </c>
      <c r="CL938" s="10">
        <v>0</v>
      </c>
      <c r="CM938" s="10">
        <v>0</v>
      </c>
      <c r="CN938" t="s">
        <v>137</v>
      </c>
      <c r="CO938" t="s">
        <v>162</v>
      </c>
      <c r="CP938" t="s">
        <v>138</v>
      </c>
      <c r="CR938" t="s">
        <v>117</v>
      </c>
      <c r="CS938" t="s">
        <v>139</v>
      </c>
      <c r="CT938" t="s">
        <v>140</v>
      </c>
      <c r="CU938" t="s">
        <v>140</v>
      </c>
      <c r="CV938" t="s">
        <v>140</v>
      </c>
      <c r="CW938" t="s">
        <v>139</v>
      </c>
      <c r="CX938" t="s">
        <v>140</v>
      </c>
      <c r="CY938" t="s">
        <v>17253</v>
      </c>
      <c r="CZ938" s="8">
        <v>16702873717</v>
      </c>
      <c r="DA938" t="s">
        <v>4187</v>
      </c>
      <c r="DB938" t="s">
        <v>164</v>
      </c>
      <c r="DC938" t="s">
        <v>139</v>
      </c>
      <c r="DD938" t="s">
        <v>117</v>
      </c>
      <c r="DE938" t="s">
        <v>4185</v>
      </c>
      <c r="DF938" t="s">
        <v>4186</v>
      </c>
      <c r="DH938" t="s">
        <v>4184</v>
      </c>
      <c r="DI938" t="s">
        <v>10107</v>
      </c>
      <c r="DJ938" t="s">
        <v>4187</v>
      </c>
    </row>
    <row r="939" spans="1:114" ht="15" customHeight="1" x14ac:dyDescent="0.35">
      <c r="A939" t="s">
        <v>11510</v>
      </c>
      <c r="B939" t="s">
        <v>166</v>
      </c>
      <c r="C939" s="1">
        <v>45556</v>
      </c>
      <c r="D939" s="1">
        <v>45635</v>
      </c>
      <c r="E939" t="s">
        <v>211</v>
      </c>
      <c r="G939" t="s">
        <v>117</v>
      </c>
      <c r="H939" t="s">
        <v>117</v>
      </c>
      <c r="I939" t="s">
        <v>117</v>
      </c>
      <c r="J939" t="s">
        <v>541</v>
      </c>
      <c r="L939" t="s">
        <v>169</v>
      </c>
      <c r="M939" t="s">
        <v>542</v>
      </c>
      <c r="N939" t="s">
        <v>136</v>
      </c>
      <c r="O939" t="s">
        <v>121</v>
      </c>
      <c r="P939" s="6">
        <v>96950</v>
      </c>
      <c r="Q939" t="s">
        <v>122</v>
      </c>
      <c r="S939" s="8">
        <v>16702353027</v>
      </c>
      <c r="U939" t="s">
        <v>543</v>
      </c>
      <c r="V939">
        <v>561320</v>
      </c>
      <c r="W939" t="s">
        <v>150</v>
      </c>
      <c r="X939" t="s">
        <v>139</v>
      </c>
      <c r="Y939" t="s">
        <v>544</v>
      </c>
      <c r="Z939" t="s">
        <v>545</v>
      </c>
      <c r="AA939" t="s">
        <v>546</v>
      </c>
      <c r="AB939" t="s">
        <v>205</v>
      </c>
      <c r="AC939" t="s">
        <v>169</v>
      </c>
      <c r="AD939" t="s">
        <v>542</v>
      </c>
      <c r="AE939" t="s">
        <v>136</v>
      </c>
      <c r="AF939" t="s">
        <v>121</v>
      </c>
      <c r="AG939" s="6">
        <v>96950</v>
      </c>
      <c r="AH939" t="s">
        <v>122</v>
      </c>
      <c r="AJ939" s="8">
        <v>16702353027</v>
      </c>
      <c r="AL939" t="s">
        <v>547</v>
      </c>
      <c r="BE939" t="str">
        <f>"35-2012.00"</f>
        <v>35-2012.00</v>
      </c>
      <c r="BF939" t="s">
        <v>311</v>
      </c>
      <c r="BG939" t="s">
        <v>548</v>
      </c>
      <c r="BH939" t="s">
        <v>313</v>
      </c>
      <c r="BI939">
        <v>6</v>
      </c>
      <c r="BK939" s="1">
        <v>45627</v>
      </c>
      <c r="BL939" s="1">
        <v>45991</v>
      </c>
      <c r="BO939">
        <v>35</v>
      </c>
      <c r="BP939">
        <v>0</v>
      </c>
      <c r="BQ939">
        <v>7</v>
      </c>
      <c r="BR939">
        <v>7</v>
      </c>
      <c r="BS939">
        <v>7</v>
      </c>
      <c r="BT939">
        <v>7</v>
      </c>
      <c r="BU939">
        <v>7</v>
      </c>
      <c r="BV939">
        <v>0</v>
      </c>
      <c r="BW939" t="str">
        <f>"2:00 AM"</f>
        <v>2:00 AM</v>
      </c>
      <c r="BX939" t="str">
        <f>"9:00 AM"</f>
        <v>9:00 AM</v>
      </c>
      <c r="BY939" t="s">
        <v>133</v>
      </c>
      <c r="BZ939">
        <v>0</v>
      </c>
      <c r="CA939">
        <v>12</v>
      </c>
      <c r="CB939" t="s">
        <v>117</v>
      </c>
      <c r="CD939" t="s">
        <v>549</v>
      </c>
      <c r="CE939" t="s">
        <v>550</v>
      </c>
      <c r="CF939" t="s">
        <v>550</v>
      </c>
      <c r="CG939" t="s">
        <v>551</v>
      </c>
      <c r="CH939" t="s">
        <v>121</v>
      </c>
      <c r="CI939" s="6">
        <v>96952</v>
      </c>
      <c r="CJ939" s="10">
        <v>8.85</v>
      </c>
      <c r="CK939" s="10">
        <v>8.85</v>
      </c>
      <c r="CL939" s="10">
        <v>13.28</v>
      </c>
      <c r="CM939" s="10">
        <v>13.28</v>
      </c>
      <c r="CN939" t="s">
        <v>137</v>
      </c>
      <c r="CO939" t="s">
        <v>133</v>
      </c>
      <c r="CP939" t="s">
        <v>138</v>
      </c>
      <c r="CR939" t="s">
        <v>117</v>
      </c>
      <c r="CS939" t="s">
        <v>139</v>
      </c>
      <c r="CT939" t="s">
        <v>140</v>
      </c>
      <c r="CU939" t="s">
        <v>139</v>
      </c>
      <c r="CV939" t="s">
        <v>140</v>
      </c>
      <c r="CW939" t="s">
        <v>139</v>
      </c>
      <c r="CX939" t="s">
        <v>140</v>
      </c>
      <c r="CY939" t="s">
        <v>11511</v>
      </c>
      <c r="CZ939" s="8">
        <v>16702353027</v>
      </c>
      <c r="DA939" t="s">
        <v>547</v>
      </c>
      <c r="DB939" t="s">
        <v>140</v>
      </c>
      <c r="DC939" t="s">
        <v>139</v>
      </c>
      <c r="DD939" t="s">
        <v>139</v>
      </c>
    </row>
    <row r="940" spans="1:114" ht="15" customHeight="1" x14ac:dyDescent="0.35">
      <c r="A940" t="s">
        <v>16133</v>
      </c>
      <c r="B940" t="s">
        <v>144</v>
      </c>
      <c r="C940" s="1">
        <v>45556</v>
      </c>
      <c r="D940" s="1">
        <v>45635</v>
      </c>
      <c r="E940" t="s">
        <v>211</v>
      </c>
      <c r="G940" t="s">
        <v>117</v>
      </c>
      <c r="H940" t="s">
        <v>117</v>
      </c>
      <c r="I940" t="s">
        <v>117</v>
      </c>
      <c r="J940" t="s">
        <v>541</v>
      </c>
      <c r="L940" t="s">
        <v>16134</v>
      </c>
      <c r="M940" t="s">
        <v>169</v>
      </c>
      <c r="N940" t="s">
        <v>136</v>
      </c>
      <c r="O940" t="s">
        <v>121</v>
      </c>
      <c r="P940" s="6">
        <v>96950</v>
      </c>
      <c r="Q940" t="s">
        <v>122</v>
      </c>
      <c r="S940" s="8">
        <v>16702353027</v>
      </c>
      <c r="U940" t="s">
        <v>543</v>
      </c>
      <c r="V940">
        <v>561320</v>
      </c>
      <c r="W940" t="s">
        <v>150</v>
      </c>
      <c r="X940" t="s">
        <v>139</v>
      </c>
      <c r="Y940" t="s">
        <v>544</v>
      </c>
      <c r="Z940" t="s">
        <v>545</v>
      </c>
      <c r="AA940" t="s">
        <v>546</v>
      </c>
      <c r="AB940" t="s">
        <v>205</v>
      </c>
      <c r="AC940" t="s">
        <v>542</v>
      </c>
      <c r="AD940" t="s">
        <v>169</v>
      </c>
      <c r="AE940" t="s">
        <v>136</v>
      </c>
      <c r="AF940" t="s">
        <v>121</v>
      </c>
      <c r="AG940" s="6">
        <v>96950</v>
      </c>
      <c r="AH940" t="s">
        <v>122</v>
      </c>
      <c r="AJ940" s="8">
        <v>16702353027</v>
      </c>
      <c r="AL940" t="s">
        <v>547</v>
      </c>
      <c r="BE940" t="str">
        <f>"53-7065.00"</f>
        <v>53-7065.00</v>
      </c>
      <c r="BF940" t="s">
        <v>255</v>
      </c>
      <c r="BG940" t="s">
        <v>16135</v>
      </c>
      <c r="BH940" t="s">
        <v>6893</v>
      </c>
      <c r="BI940">
        <v>4</v>
      </c>
      <c r="BJ940">
        <v>4</v>
      </c>
      <c r="BK940" s="1">
        <v>45627</v>
      </c>
      <c r="BL940" s="1">
        <v>45991</v>
      </c>
      <c r="BM940" s="1">
        <v>45635</v>
      </c>
      <c r="BN940" s="1">
        <v>45991</v>
      </c>
      <c r="BO940">
        <v>35</v>
      </c>
      <c r="BP940">
        <v>0</v>
      </c>
      <c r="BQ940">
        <v>7</v>
      </c>
      <c r="BR940">
        <v>7</v>
      </c>
      <c r="BS940">
        <v>7</v>
      </c>
      <c r="BT940">
        <v>7</v>
      </c>
      <c r="BU940">
        <v>7</v>
      </c>
      <c r="BV940">
        <v>0</v>
      </c>
      <c r="BW940" t="str">
        <f>"7:00 AM"</f>
        <v>7:00 AM</v>
      </c>
      <c r="BX940" t="str">
        <f>"2:00 PM"</f>
        <v>2:00 PM</v>
      </c>
      <c r="BY940" t="s">
        <v>133</v>
      </c>
      <c r="BZ940">
        <v>0</v>
      </c>
      <c r="CA940">
        <v>12</v>
      </c>
      <c r="CB940" t="s">
        <v>117</v>
      </c>
      <c r="CD940" t="s">
        <v>16136</v>
      </c>
      <c r="CE940" t="s">
        <v>170</v>
      </c>
      <c r="CG940" t="s">
        <v>136</v>
      </c>
      <c r="CH940" t="s">
        <v>121</v>
      </c>
      <c r="CI940" s="6">
        <v>96950</v>
      </c>
      <c r="CJ940" s="10">
        <v>8.86</v>
      </c>
      <c r="CK940" s="10">
        <v>8.86</v>
      </c>
      <c r="CL940" s="10">
        <v>13.29</v>
      </c>
      <c r="CM940" s="10">
        <v>13.29</v>
      </c>
      <c r="CN940" t="s">
        <v>137</v>
      </c>
      <c r="CO940" t="s">
        <v>133</v>
      </c>
      <c r="CP940" t="s">
        <v>138</v>
      </c>
      <c r="CR940" t="s">
        <v>117</v>
      </c>
      <c r="CS940" t="s">
        <v>139</v>
      </c>
      <c r="CT940" t="s">
        <v>140</v>
      </c>
      <c r="CU940" t="s">
        <v>139</v>
      </c>
      <c r="CV940" t="s">
        <v>140</v>
      </c>
      <c r="CW940" t="s">
        <v>139</v>
      </c>
      <c r="CX940" t="s">
        <v>140</v>
      </c>
      <c r="CY940" t="s">
        <v>4180</v>
      </c>
      <c r="CZ940" s="8">
        <v>16702353027</v>
      </c>
      <c r="DA940" t="s">
        <v>547</v>
      </c>
      <c r="DB940" t="s">
        <v>140</v>
      </c>
      <c r="DC940" t="s">
        <v>139</v>
      </c>
      <c r="DD940" t="s">
        <v>139</v>
      </c>
    </row>
    <row r="941" spans="1:114" ht="15" customHeight="1" x14ac:dyDescent="0.35">
      <c r="A941" t="s">
        <v>17158</v>
      </c>
      <c r="B941" t="s">
        <v>144</v>
      </c>
      <c r="C941" s="1">
        <v>45569</v>
      </c>
      <c r="D941" s="1">
        <v>45635</v>
      </c>
      <c r="E941" t="s">
        <v>211</v>
      </c>
      <c r="G941" t="s">
        <v>117</v>
      </c>
      <c r="H941" t="s">
        <v>117</v>
      </c>
      <c r="I941" t="s">
        <v>117</v>
      </c>
      <c r="J941" t="s">
        <v>2924</v>
      </c>
      <c r="K941" t="s">
        <v>2924</v>
      </c>
      <c r="L941" t="s">
        <v>2925</v>
      </c>
      <c r="M941" t="s">
        <v>2926</v>
      </c>
      <c r="N941" t="s">
        <v>136</v>
      </c>
      <c r="O941" t="s">
        <v>121</v>
      </c>
      <c r="P941" s="6">
        <v>96950</v>
      </c>
      <c r="Q941" t="s">
        <v>122</v>
      </c>
      <c r="S941" s="8">
        <v>16702341795</v>
      </c>
      <c r="U941" t="s">
        <v>2927</v>
      </c>
      <c r="V941">
        <v>811111</v>
      </c>
      <c r="W941" t="s">
        <v>124</v>
      </c>
      <c r="Y941" t="s">
        <v>2928</v>
      </c>
      <c r="Z941" t="s">
        <v>251</v>
      </c>
      <c r="AA941" t="s">
        <v>2929</v>
      </c>
      <c r="AB941" t="s">
        <v>1563</v>
      </c>
      <c r="AC941" t="s">
        <v>3938</v>
      </c>
      <c r="AD941" t="s">
        <v>3939</v>
      </c>
      <c r="AE941" t="s">
        <v>120</v>
      </c>
      <c r="AF941" t="s">
        <v>121</v>
      </c>
      <c r="AG941" s="6">
        <v>96950</v>
      </c>
      <c r="AH941" t="s">
        <v>122</v>
      </c>
      <c r="AJ941" s="8">
        <v>16702341795</v>
      </c>
      <c r="AL941" t="s">
        <v>2930</v>
      </c>
      <c r="BE941" t="str">
        <f>"49-3023.00"</f>
        <v>49-3023.00</v>
      </c>
      <c r="BF941" t="s">
        <v>1119</v>
      </c>
      <c r="BG941" t="s">
        <v>14130</v>
      </c>
      <c r="BH941" t="s">
        <v>8933</v>
      </c>
      <c r="BI941">
        <v>2</v>
      </c>
      <c r="BJ941">
        <v>2</v>
      </c>
      <c r="BK941" s="1">
        <v>45627</v>
      </c>
      <c r="BL941" s="1">
        <v>45991</v>
      </c>
      <c r="BM941" s="1">
        <v>45635</v>
      </c>
      <c r="BN941" s="1">
        <v>45991</v>
      </c>
      <c r="BO941">
        <v>35</v>
      </c>
      <c r="BP941">
        <v>0</v>
      </c>
      <c r="BQ941">
        <v>6</v>
      </c>
      <c r="BR941">
        <v>6</v>
      </c>
      <c r="BS941">
        <v>6</v>
      </c>
      <c r="BT941">
        <v>6</v>
      </c>
      <c r="BU941">
        <v>6</v>
      </c>
      <c r="BV941">
        <v>5</v>
      </c>
      <c r="BW941" t="str">
        <f>"9:00 AM"</f>
        <v>9:00 AM</v>
      </c>
      <c r="BX941" t="str">
        <f>"4:00 PM"</f>
        <v>4:00 PM</v>
      </c>
      <c r="BY941" t="s">
        <v>159</v>
      </c>
      <c r="BZ941">
        <v>0</v>
      </c>
      <c r="CA941">
        <v>24</v>
      </c>
      <c r="CB941" t="s">
        <v>117</v>
      </c>
      <c r="CD941" t="s">
        <v>17159</v>
      </c>
      <c r="CE941" t="s">
        <v>14132</v>
      </c>
      <c r="CF941" t="s">
        <v>381</v>
      </c>
      <c r="CG941" t="s">
        <v>136</v>
      </c>
      <c r="CH941" t="s">
        <v>121</v>
      </c>
      <c r="CI941" s="6">
        <v>96950</v>
      </c>
      <c r="CJ941" s="10">
        <v>11.01</v>
      </c>
      <c r="CK941" s="10">
        <v>11.5</v>
      </c>
      <c r="CL941" s="10">
        <v>16.52</v>
      </c>
      <c r="CM941" s="10">
        <v>17.25</v>
      </c>
      <c r="CN941" t="s">
        <v>137</v>
      </c>
      <c r="CO941" t="s">
        <v>133</v>
      </c>
      <c r="CP941" t="s">
        <v>138</v>
      </c>
      <c r="CR941" t="s">
        <v>117</v>
      </c>
      <c r="CS941" t="s">
        <v>139</v>
      </c>
      <c r="CT941" t="s">
        <v>139</v>
      </c>
      <c r="CU941" t="s">
        <v>139</v>
      </c>
      <c r="CV941" t="s">
        <v>140</v>
      </c>
      <c r="CW941" t="s">
        <v>139</v>
      </c>
      <c r="CX941" t="s">
        <v>139</v>
      </c>
      <c r="CY941" t="s">
        <v>2943</v>
      </c>
      <c r="CZ941" s="8">
        <v>16702341795</v>
      </c>
      <c r="DA941" t="s">
        <v>2930</v>
      </c>
      <c r="DB941" t="s">
        <v>2937</v>
      </c>
      <c r="DC941" t="s">
        <v>139</v>
      </c>
      <c r="DD941" t="s">
        <v>117</v>
      </c>
    </row>
    <row r="942" spans="1:114" ht="15" customHeight="1" x14ac:dyDescent="0.35">
      <c r="A942" t="s">
        <v>16095</v>
      </c>
      <c r="B942" t="s">
        <v>144</v>
      </c>
      <c r="C942" s="1">
        <v>45569</v>
      </c>
      <c r="D942" s="1">
        <v>45635</v>
      </c>
      <c r="E942" t="s">
        <v>116</v>
      </c>
      <c r="F942" s="1">
        <v>45687</v>
      </c>
      <c r="G942" t="s">
        <v>117</v>
      </c>
      <c r="H942" t="s">
        <v>117</v>
      </c>
      <c r="I942" t="s">
        <v>117</v>
      </c>
      <c r="J942" t="s">
        <v>2924</v>
      </c>
      <c r="K942" t="s">
        <v>2924</v>
      </c>
      <c r="L942" t="s">
        <v>2925</v>
      </c>
      <c r="M942" t="s">
        <v>2926</v>
      </c>
      <c r="N942" t="s">
        <v>136</v>
      </c>
      <c r="O942" t="s">
        <v>121</v>
      </c>
      <c r="P942" s="6">
        <v>96950</v>
      </c>
      <c r="Q942" t="s">
        <v>122</v>
      </c>
      <c r="S942" s="8">
        <v>16702341795</v>
      </c>
      <c r="U942" t="s">
        <v>2927</v>
      </c>
      <c r="V942">
        <v>722511</v>
      </c>
      <c r="W942" t="s">
        <v>124</v>
      </c>
      <c r="Y942" t="s">
        <v>2928</v>
      </c>
      <c r="Z942" t="s">
        <v>251</v>
      </c>
      <c r="AA942" t="s">
        <v>2929</v>
      </c>
      <c r="AB942" t="s">
        <v>1563</v>
      </c>
      <c r="AC942" t="s">
        <v>2939</v>
      </c>
      <c r="AD942" t="s">
        <v>2926</v>
      </c>
      <c r="AE942" t="s">
        <v>136</v>
      </c>
      <c r="AF942" t="s">
        <v>121</v>
      </c>
      <c r="AG942" s="6">
        <v>96950</v>
      </c>
      <c r="AH942" t="s">
        <v>122</v>
      </c>
      <c r="AJ942" s="8">
        <v>16702341795</v>
      </c>
      <c r="AL942" t="s">
        <v>2930</v>
      </c>
      <c r="BE942" t="str">
        <f>"35-2014.00"</f>
        <v>35-2014.00</v>
      </c>
      <c r="BF942" t="s">
        <v>191</v>
      </c>
      <c r="BG942" t="s">
        <v>4924</v>
      </c>
      <c r="BH942" t="s">
        <v>193</v>
      </c>
      <c r="BI942">
        <v>3</v>
      </c>
      <c r="BJ942">
        <v>3</v>
      </c>
      <c r="BK942" s="1">
        <v>45689</v>
      </c>
      <c r="BL942" s="1">
        <v>46053</v>
      </c>
      <c r="BM942" s="1">
        <v>45689</v>
      </c>
      <c r="BN942" s="1">
        <v>46053</v>
      </c>
      <c r="BO942">
        <v>35</v>
      </c>
      <c r="BP942">
        <v>0</v>
      </c>
      <c r="BQ942">
        <v>6</v>
      </c>
      <c r="BR942">
        <v>6</v>
      </c>
      <c r="BS942">
        <v>6</v>
      </c>
      <c r="BT942">
        <v>6</v>
      </c>
      <c r="BU942">
        <v>6</v>
      </c>
      <c r="BV942">
        <v>5</v>
      </c>
      <c r="BW942" t="str">
        <f>"6:00 AM"</f>
        <v>6:00 AM</v>
      </c>
      <c r="BX942" t="str">
        <f>"1:00 PM"</f>
        <v>1:00 PM</v>
      </c>
      <c r="BY942" t="s">
        <v>133</v>
      </c>
      <c r="BZ942">
        <v>0</v>
      </c>
      <c r="CA942">
        <v>12</v>
      </c>
      <c r="CB942" t="s">
        <v>117</v>
      </c>
      <c r="CD942" t="s">
        <v>4925</v>
      </c>
      <c r="CE942" t="s">
        <v>2925</v>
      </c>
      <c r="CF942" t="s">
        <v>2926</v>
      </c>
      <c r="CG942" t="s">
        <v>136</v>
      </c>
      <c r="CH942" t="s">
        <v>121</v>
      </c>
      <c r="CI942" s="6">
        <v>96950</v>
      </c>
      <c r="CJ942" s="10">
        <v>8.83</v>
      </c>
      <c r="CK942" s="10">
        <v>10</v>
      </c>
      <c r="CL942" s="10">
        <v>13.25</v>
      </c>
      <c r="CM942" s="10">
        <v>15</v>
      </c>
      <c r="CN942" t="s">
        <v>137</v>
      </c>
      <c r="CO942" t="s">
        <v>133</v>
      </c>
      <c r="CP942" t="s">
        <v>138</v>
      </c>
      <c r="CR942" t="s">
        <v>117</v>
      </c>
      <c r="CS942" t="s">
        <v>139</v>
      </c>
      <c r="CT942" t="s">
        <v>139</v>
      </c>
      <c r="CU942" t="s">
        <v>139</v>
      </c>
      <c r="CV942" t="s">
        <v>140</v>
      </c>
      <c r="CW942" t="s">
        <v>139</v>
      </c>
      <c r="CX942" t="s">
        <v>139</v>
      </c>
      <c r="CY942" t="s">
        <v>5489</v>
      </c>
      <c r="CZ942" s="8">
        <v>16702341795</v>
      </c>
      <c r="DA942" t="s">
        <v>2930</v>
      </c>
      <c r="DB942" t="s">
        <v>2937</v>
      </c>
      <c r="DC942" t="s">
        <v>139</v>
      </c>
      <c r="DD942" t="s">
        <v>117</v>
      </c>
    </row>
    <row r="943" spans="1:114" ht="15" customHeight="1" x14ac:dyDescent="0.35">
      <c r="A943" t="s">
        <v>7129</v>
      </c>
      <c r="B943" t="s">
        <v>166</v>
      </c>
      <c r="C943" s="1">
        <v>45581</v>
      </c>
      <c r="D943" s="1">
        <v>45635</v>
      </c>
      <c r="E943" t="s">
        <v>211</v>
      </c>
      <c r="G943" t="s">
        <v>139</v>
      </c>
      <c r="H943" t="s">
        <v>139</v>
      </c>
      <c r="I943" t="s">
        <v>117</v>
      </c>
      <c r="J943" t="s">
        <v>3722</v>
      </c>
      <c r="K943" t="s">
        <v>4235</v>
      </c>
      <c r="L943" t="s">
        <v>4236</v>
      </c>
      <c r="M943" t="s">
        <v>4237</v>
      </c>
      <c r="N943" t="s">
        <v>136</v>
      </c>
      <c r="O943" t="s">
        <v>121</v>
      </c>
      <c r="P943" s="6">
        <v>96950</v>
      </c>
      <c r="Q943" t="s">
        <v>122</v>
      </c>
      <c r="S943" s="8">
        <v>16702850063</v>
      </c>
      <c r="U943" t="s">
        <v>3726</v>
      </c>
      <c r="V943">
        <v>54121</v>
      </c>
      <c r="W943" t="s">
        <v>124</v>
      </c>
      <c r="Y943" t="s">
        <v>3727</v>
      </c>
      <c r="Z943" t="s">
        <v>3728</v>
      </c>
      <c r="AA943" t="s">
        <v>3729</v>
      </c>
      <c r="AB943" t="s">
        <v>237</v>
      </c>
      <c r="AC943" t="s">
        <v>4236</v>
      </c>
      <c r="AD943" t="s">
        <v>4237</v>
      </c>
      <c r="AE943" t="s">
        <v>136</v>
      </c>
      <c r="AF943" t="s">
        <v>121</v>
      </c>
      <c r="AG943" s="6">
        <v>96950</v>
      </c>
      <c r="AH943" t="s">
        <v>122</v>
      </c>
      <c r="AJ943" s="8">
        <v>16702850063</v>
      </c>
      <c r="AL943" t="s">
        <v>3730</v>
      </c>
      <c r="BE943" t="str">
        <f>"13-2011.00"</f>
        <v>13-2011.00</v>
      </c>
      <c r="BF943" t="s">
        <v>934</v>
      </c>
      <c r="BG943" t="s">
        <v>7130</v>
      </c>
      <c r="BH943" t="s">
        <v>2233</v>
      </c>
      <c r="BI943">
        <v>3</v>
      </c>
      <c r="BK943" s="1">
        <v>45597</v>
      </c>
      <c r="BL943" s="1">
        <v>45930</v>
      </c>
      <c r="BO943">
        <v>40</v>
      </c>
      <c r="BP943">
        <v>0</v>
      </c>
      <c r="BQ943">
        <v>8</v>
      </c>
      <c r="BR943">
        <v>8</v>
      </c>
      <c r="BS943">
        <v>8</v>
      </c>
      <c r="BT943">
        <v>8</v>
      </c>
      <c r="BU943">
        <v>8</v>
      </c>
      <c r="BV943">
        <v>0</v>
      </c>
      <c r="BW943" t="str">
        <f>"8:54 AM"</f>
        <v>8:54 AM</v>
      </c>
      <c r="BX943" t="str">
        <f>"5:54 PM"</f>
        <v>5:54 PM</v>
      </c>
      <c r="BY943" t="s">
        <v>588</v>
      </c>
      <c r="BZ943">
        <v>0</v>
      </c>
      <c r="CA943">
        <v>36</v>
      </c>
      <c r="CB943" t="s">
        <v>117</v>
      </c>
      <c r="CD943" s="2" t="s">
        <v>7131</v>
      </c>
      <c r="CE943" t="s">
        <v>4236</v>
      </c>
      <c r="CF943" t="s">
        <v>4237</v>
      </c>
      <c r="CG943" t="s">
        <v>136</v>
      </c>
      <c r="CH943" t="s">
        <v>121</v>
      </c>
      <c r="CI943" s="6">
        <v>96950</v>
      </c>
      <c r="CJ943" s="10">
        <v>17.48</v>
      </c>
      <c r="CK943" s="10">
        <v>17.48</v>
      </c>
      <c r="CL943" s="10">
        <v>26.22</v>
      </c>
      <c r="CM943" s="10">
        <v>26.22</v>
      </c>
      <c r="CN943" t="s">
        <v>137</v>
      </c>
      <c r="CO943" t="s">
        <v>7132</v>
      </c>
      <c r="CP943" t="s">
        <v>138</v>
      </c>
      <c r="CR943" t="s">
        <v>117</v>
      </c>
      <c r="CS943" t="s">
        <v>139</v>
      </c>
      <c r="CT943" t="s">
        <v>139</v>
      </c>
      <c r="CU943" t="s">
        <v>139</v>
      </c>
      <c r="CV943" t="s">
        <v>140</v>
      </c>
      <c r="CW943" t="s">
        <v>139</v>
      </c>
      <c r="CX943" t="s">
        <v>139</v>
      </c>
      <c r="CY943" s="2" t="s">
        <v>7133</v>
      </c>
      <c r="CZ943" s="8">
        <v>16702850063</v>
      </c>
      <c r="DA943" t="s">
        <v>3730</v>
      </c>
      <c r="DB943" t="s">
        <v>140</v>
      </c>
      <c r="DC943" t="s">
        <v>139</v>
      </c>
      <c r="DD943" t="s">
        <v>117</v>
      </c>
    </row>
    <row r="944" spans="1:114" ht="15" customHeight="1" x14ac:dyDescent="0.35">
      <c r="A944" t="s">
        <v>11506</v>
      </c>
      <c r="B944" t="s">
        <v>144</v>
      </c>
      <c r="C944" s="1">
        <v>45586</v>
      </c>
      <c r="D944" s="1">
        <v>45635</v>
      </c>
      <c r="E944" t="s">
        <v>116</v>
      </c>
      <c r="F944" s="1">
        <v>45702</v>
      </c>
      <c r="G944" t="s">
        <v>117</v>
      </c>
      <c r="H944" t="s">
        <v>117</v>
      </c>
      <c r="I944" t="s">
        <v>117</v>
      </c>
      <c r="J944" t="s">
        <v>2924</v>
      </c>
      <c r="L944" t="s">
        <v>2925</v>
      </c>
      <c r="M944" t="s">
        <v>2926</v>
      </c>
      <c r="N944" t="s">
        <v>136</v>
      </c>
      <c r="O944" t="s">
        <v>121</v>
      </c>
      <c r="P944" s="6">
        <v>96950</v>
      </c>
      <c r="Q944" t="s">
        <v>122</v>
      </c>
      <c r="S944" s="8">
        <v>16702341795</v>
      </c>
      <c r="U944" t="s">
        <v>2927</v>
      </c>
      <c r="V944">
        <v>541611</v>
      </c>
      <c r="W944" t="s">
        <v>124</v>
      </c>
      <c r="Y944" t="s">
        <v>2928</v>
      </c>
      <c r="Z944" t="s">
        <v>251</v>
      </c>
      <c r="AA944" t="s">
        <v>2929</v>
      </c>
      <c r="AB944" t="s">
        <v>1563</v>
      </c>
      <c r="AC944" t="s">
        <v>3938</v>
      </c>
      <c r="AD944" t="s">
        <v>3939</v>
      </c>
      <c r="AE944" t="s">
        <v>120</v>
      </c>
      <c r="AF944" t="s">
        <v>121</v>
      </c>
      <c r="AG944" s="6">
        <v>96950</v>
      </c>
      <c r="AH944" t="s">
        <v>122</v>
      </c>
      <c r="AJ944" s="8">
        <v>16702341795</v>
      </c>
      <c r="AL944" t="s">
        <v>2930</v>
      </c>
      <c r="BE944" t="str">
        <f>"47-2111.00"</f>
        <v>47-2111.00</v>
      </c>
      <c r="BF944" t="s">
        <v>3271</v>
      </c>
      <c r="BG944" t="s">
        <v>11507</v>
      </c>
      <c r="BH944" t="s">
        <v>3273</v>
      </c>
      <c r="BI944">
        <v>1</v>
      </c>
      <c r="BJ944">
        <v>1</v>
      </c>
      <c r="BK944" s="1">
        <v>45704</v>
      </c>
      <c r="BL944" s="1">
        <v>46068</v>
      </c>
      <c r="BM944" s="1">
        <v>45704</v>
      </c>
      <c r="BN944" s="1">
        <v>46068</v>
      </c>
      <c r="BO944">
        <v>40</v>
      </c>
      <c r="BP944">
        <v>0</v>
      </c>
      <c r="BQ944">
        <v>8</v>
      </c>
      <c r="BR944">
        <v>8</v>
      </c>
      <c r="BS944">
        <v>8</v>
      </c>
      <c r="BT944">
        <v>8</v>
      </c>
      <c r="BU944">
        <v>8</v>
      </c>
      <c r="BV944">
        <v>0</v>
      </c>
      <c r="BW944" t="str">
        <f>"8:00 AM"</f>
        <v>8:00 AM</v>
      </c>
      <c r="BX944" t="str">
        <f>"5:00 PM"</f>
        <v>5:00 PM</v>
      </c>
      <c r="BY944" t="s">
        <v>159</v>
      </c>
      <c r="BZ944">
        <v>0</v>
      </c>
      <c r="CA944">
        <v>24</v>
      </c>
      <c r="CB944" t="s">
        <v>117</v>
      </c>
      <c r="CD944" t="s">
        <v>11508</v>
      </c>
      <c r="CE944" t="s">
        <v>550</v>
      </c>
      <c r="CF944" t="s">
        <v>11509</v>
      </c>
      <c r="CG944" t="s">
        <v>551</v>
      </c>
      <c r="CH944" t="s">
        <v>121</v>
      </c>
      <c r="CI944" s="6">
        <v>96952</v>
      </c>
      <c r="CJ944" s="10">
        <v>12.64</v>
      </c>
      <c r="CK944" s="10">
        <v>13.25</v>
      </c>
      <c r="CL944" s="10">
        <v>18.96</v>
      </c>
      <c r="CM944" s="10">
        <v>19.88</v>
      </c>
      <c r="CN944" t="s">
        <v>137</v>
      </c>
      <c r="CO944" t="s">
        <v>133</v>
      </c>
      <c r="CP944" t="s">
        <v>138</v>
      </c>
      <c r="CR944" t="s">
        <v>117</v>
      </c>
      <c r="CS944" t="s">
        <v>139</v>
      </c>
      <c r="CT944" t="s">
        <v>139</v>
      </c>
      <c r="CU944" t="s">
        <v>139</v>
      </c>
      <c r="CV944" t="s">
        <v>140</v>
      </c>
      <c r="CW944" t="s">
        <v>139</v>
      </c>
      <c r="CX944" t="s">
        <v>139</v>
      </c>
      <c r="CY944" t="s">
        <v>2943</v>
      </c>
      <c r="CZ944" s="8">
        <v>16702341795</v>
      </c>
      <c r="DA944" t="s">
        <v>2930</v>
      </c>
      <c r="DB944" t="s">
        <v>2937</v>
      </c>
      <c r="DC944" t="s">
        <v>139</v>
      </c>
      <c r="DD944" t="s">
        <v>117</v>
      </c>
    </row>
    <row r="945" spans="1:114" ht="15" customHeight="1" x14ac:dyDescent="0.35">
      <c r="A945" t="s">
        <v>16894</v>
      </c>
      <c r="B945" t="s">
        <v>144</v>
      </c>
      <c r="C945" s="1">
        <v>45586</v>
      </c>
      <c r="D945" s="1">
        <v>45635</v>
      </c>
      <c r="E945" t="s">
        <v>116</v>
      </c>
      <c r="F945" s="1">
        <v>45715</v>
      </c>
      <c r="G945" t="s">
        <v>117</v>
      </c>
      <c r="H945" t="s">
        <v>117</v>
      </c>
      <c r="I945" t="s">
        <v>117</v>
      </c>
      <c r="J945" t="s">
        <v>2924</v>
      </c>
      <c r="L945" t="s">
        <v>2925</v>
      </c>
      <c r="M945" t="s">
        <v>2926</v>
      </c>
      <c r="N945" t="s">
        <v>136</v>
      </c>
      <c r="O945" t="s">
        <v>121</v>
      </c>
      <c r="P945" s="6">
        <v>96950</v>
      </c>
      <c r="Q945" t="s">
        <v>122</v>
      </c>
      <c r="S945" s="8">
        <v>16702341795</v>
      </c>
      <c r="U945" t="s">
        <v>2927</v>
      </c>
      <c r="V945">
        <v>811111</v>
      </c>
      <c r="W945" t="s">
        <v>124</v>
      </c>
      <c r="Y945" t="s">
        <v>2928</v>
      </c>
      <c r="Z945" t="s">
        <v>251</v>
      </c>
      <c r="AA945" t="s">
        <v>2929</v>
      </c>
      <c r="AB945" t="s">
        <v>1563</v>
      </c>
      <c r="AC945" t="s">
        <v>3938</v>
      </c>
      <c r="AD945" t="s">
        <v>3939</v>
      </c>
      <c r="AE945" t="s">
        <v>120</v>
      </c>
      <c r="AF945" t="s">
        <v>121</v>
      </c>
      <c r="AG945" s="6">
        <v>96950</v>
      </c>
      <c r="AH945" t="s">
        <v>122</v>
      </c>
      <c r="AJ945" s="8">
        <v>16702341795</v>
      </c>
      <c r="AL945" t="s">
        <v>2930</v>
      </c>
      <c r="BE945" t="str">
        <f>"49-3023.00"</f>
        <v>49-3023.00</v>
      </c>
      <c r="BF945" t="s">
        <v>1119</v>
      </c>
      <c r="BG945" t="s">
        <v>14130</v>
      </c>
      <c r="BH945" t="s">
        <v>8933</v>
      </c>
      <c r="BI945">
        <v>2</v>
      </c>
      <c r="BJ945">
        <v>2</v>
      </c>
      <c r="BK945" s="1">
        <v>45717</v>
      </c>
      <c r="BL945" s="1">
        <v>46081</v>
      </c>
      <c r="BM945" s="1">
        <v>45717</v>
      </c>
      <c r="BN945" s="1">
        <v>46081</v>
      </c>
      <c r="BO945">
        <v>35</v>
      </c>
      <c r="BP945">
        <v>0</v>
      </c>
      <c r="BQ945">
        <v>6</v>
      </c>
      <c r="BR945">
        <v>6</v>
      </c>
      <c r="BS945">
        <v>6</v>
      </c>
      <c r="BT945">
        <v>6</v>
      </c>
      <c r="BU945">
        <v>6</v>
      </c>
      <c r="BV945">
        <v>5</v>
      </c>
      <c r="BW945" t="str">
        <f>"9:00 AM"</f>
        <v>9:00 AM</v>
      </c>
      <c r="BX945" t="str">
        <f>"4:00 PM"</f>
        <v>4:00 PM</v>
      </c>
      <c r="BY945" t="s">
        <v>159</v>
      </c>
      <c r="BZ945">
        <v>0</v>
      </c>
      <c r="CA945">
        <v>24</v>
      </c>
      <c r="CB945" t="s">
        <v>117</v>
      </c>
      <c r="CD945" s="2" t="s">
        <v>16895</v>
      </c>
      <c r="CE945" t="s">
        <v>14132</v>
      </c>
      <c r="CF945" t="s">
        <v>381</v>
      </c>
      <c r="CG945" t="s">
        <v>136</v>
      </c>
      <c r="CH945" t="s">
        <v>121</v>
      </c>
      <c r="CI945" s="6">
        <v>96950</v>
      </c>
      <c r="CJ945" s="10">
        <v>11.01</v>
      </c>
      <c r="CK945" s="10">
        <v>12</v>
      </c>
      <c r="CL945" s="10">
        <v>16.52</v>
      </c>
      <c r="CM945" s="10">
        <v>18</v>
      </c>
      <c r="CN945" t="s">
        <v>137</v>
      </c>
      <c r="CO945" t="s">
        <v>133</v>
      </c>
      <c r="CP945" t="s">
        <v>138</v>
      </c>
      <c r="CR945" t="s">
        <v>117</v>
      </c>
      <c r="CS945" t="s">
        <v>139</v>
      </c>
      <c r="CT945" t="s">
        <v>139</v>
      </c>
      <c r="CU945" t="s">
        <v>139</v>
      </c>
      <c r="CV945" t="s">
        <v>140</v>
      </c>
      <c r="CW945" t="s">
        <v>139</v>
      </c>
      <c r="CX945" t="s">
        <v>139</v>
      </c>
      <c r="CY945" t="s">
        <v>2943</v>
      </c>
      <c r="CZ945" s="8">
        <v>16702341795</v>
      </c>
      <c r="DA945" t="s">
        <v>2930</v>
      </c>
      <c r="DB945" t="s">
        <v>2937</v>
      </c>
      <c r="DC945" t="s">
        <v>139</v>
      </c>
      <c r="DD945" t="s">
        <v>117</v>
      </c>
    </row>
    <row r="946" spans="1:114" ht="15" customHeight="1" x14ac:dyDescent="0.35">
      <c r="A946" t="s">
        <v>13261</v>
      </c>
      <c r="B946" t="s">
        <v>144</v>
      </c>
      <c r="C946" s="1">
        <v>45589</v>
      </c>
      <c r="D946" s="1">
        <v>45635</v>
      </c>
      <c r="E946" t="s">
        <v>116</v>
      </c>
      <c r="F946" s="1">
        <v>45656</v>
      </c>
      <c r="G946" t="s">
        <v>117</v>
      </c>
      <c r="H946" t="s">
        <v>117</v>
      </c>
      <c r="I946" t="s">
        <v>117</v>
      </c>
      <c r="J946" t="s">
        <v>945</v>
      </c>
      <c r="L946" t="s">
        <v>946</v>
      </c>
      <c r="M946" t="s">
        <v>947</v>
      </c>
      <c r="N946" t="s">
        <v>136</v>
      </c>
      <c r="O946" t="s">
        <v>121</v>
      </c>
      <c r="P946" s="6">
        <v>96950</v>
      </c>
      <c r="Q946" t="s">
        <v>122</v>
      </c>
      <c r="S946" s="8">
        <v>16702342425</v>
      </c>
      <c r="U946" t="s">
        <v>948</v>
      </c>
      <c r="V946">
        <v>236116</v>
      </c>
      <c r="W946" t="s">
        <v>124</v>
      </c>
      <c r="Y946" t="s">
        <v>949</v>
      </c>
      <c r="Z946" t="s">
        <v>950</v>
      </c>
      <c r="AB946" t="s">
        <v>474</v>
      </c>
      <c r="AC946" t="s">
        <v>946</v>
      </c>
      <c r="AD946" t="s">
        <v>947</v>
      </c>
      <c r="AE946" t="s">
        <v>136</v>
      </c>
      <c r="AF946" t="s">
        <v>121</v>
      </c>
      <c r="AG946" s="6">
        <v>96950</v>
      </c>
      <c r="AH946" t="s">
        <v>122</v>
      </c>
      <c r="AJ946" s="8">
        <v>16702342425</v>
      </c>
      <c r="AL946" t="s">
        <v>951</v>
      </c>
      <c r="BE946" t="str">
        <f>"49-9071.00"</f>
        <v>49-9071.00</v>
      </c>
      <c r="BF946" t="s">
        <v>156</v>
      </c>
      <c r="BG946" t="s">
        <v>13262</v>
      </c>
      <c r="BH946" t="s">
        <v>952</v>
      </c>
      <c r="BI946">
        <v>4</v>
      </c>
      <c r="BJ946">
        <v>4</v>
      </c>
      <c r="BK946" s="1">
        <v>45658</v>
      </c>
      <c r="BL946" s="1">
        <v>46022</v>
      </c>
      <c r="BM946" s="1">
        <v>45658</v>
      </c>
      <c r="BN946" s="1">
        <v>46022</v>
      </c>
      <c r="BO946">
        <v>35</v>
      </c>
      <c r="BP946">
        <v>0</v>
      </c>
      <c r="BQ946">
        <v>7</v>
      </c>
      <c r="BR946">
        <v>7</v>
      </c>
      <c r="BS946">
        <v>7</v>
      </c>
      <c r="BT946">
        <v>7</v>
      </c>
      <c r="BU946">
        <v>7</v>
      </c>
      <c r="BV946">
        <v>0</v>
      </c>
      <c r="BW946" t="str">
        <f>"9:00 AM"</f>
        <v>9:00 AM</v>
      </c>
      <c r="BX946" t="str">
        <f>"5:00 PM"</f>
        <v>5:00 PM</v>
      </c>
      <c r="BY946" t="s">
        <v>159</v>
      </c>
      <c r="BZ946">
        <v>0</v>
      </c>
      <c r="CA946">
        <v>12</v>
      </c>
      <c r="CB946" t="s">
        <v>117</v>
      </c>
      <c r="CD946" t="s">
        <v>13263</v>
      </c>
      <c r="CE946" t="s">
        <v>946</v>
      </c>
      <c r="CF946" t="s">
        <v>947</v>
      </c>
      <c r="CG946" t="s">
        <v>136</v>
      </c>
      <c r="CH946" t="s">
        <v>121</v>
      </c>
      <c r="CI946" s="6">
        <v>96950</v>
      </c>
      <c r="CJ946" s="10">
        <v>9.75</v>
      </c>
      <c r="CK946" s="10">
        <v>9.75</v>
      </c>
      <c r="CL946" s="10">
        <v>0</v>
      </c>
      <c r="CM946" s="10">
        <v>0</v>
      </c>
      <c r="CN946" t="s">
        <v>137</v>
      </c>
      <c r="CO946" t="s">
        <v>140</v>
      </c>
      <c r="CP946" t="s">
        <v>138</v>
      </c>
      <c r="CR946" t="s">
        <v>117</v>
      </c>
      <c r="CS946" t="s">
        <v>139</v>
      </c>
      <c r="CT946" t="s">
        <v>140</v>
      </c>
      <c r="CU946" t="s">
        <v>140</v>
      </c>
      <c r="CV946" t="s">
        <v>140</v>
      </c>
      <c r="CW946" t="s">
        <v>139</v>
      </c>
      <c r="CX946" t="s">
        <v>140</v>
      </c>
      <c r="CY946" t="s">
        <v>194</v>
      </c>
      <c r="CZ946" s="8">
        <v>16702342425</v>
      </c>
      <c r="DA946" t="s">
        <v>951</v>
      </c>
      <c r="DB946" t="s">
        <v>140</v>
      </c>
      <c r="DC946" t="s">
        <v>139</v>
      </c>
      <c r="DD946" t="s">
        <v>117</v>
      </c>
    </row>
    <row r="947" spans="1:114" ht="15" customHeight="1" x14ac:dyDescent="0.35">
      <c r="A947" t="s">
        <v>14720</v>
      </c>
      <c r="B947" t="s">
        <v>144</v>
      </c>
      <c r="C947" s="1">
        <v>45590</v>
      </c>
      <c r="D947" s="1">
        <v>45635</v>
      </c>
      <c r="E947" t="s">
        <v>211</v>
      </c>
      <c r="G947" t="s">
        <v>117</v>
      </c>
      <c r="H947" t="s">
        <v>117</v>
      </c>
      <c r="I947" t="s">
        <v>117</v>
      </c>
      <c r="J947" t="s">
        <v>4279</v>
      </c>
      <c r="K947" t="s">
        <v>4280</v>
      </c>
      <c r="L947" t="s">
        <v>398</v>
      </c>
      <c r="M947" t="s">
        <v>4123</v>
      </c>
      <c r="N947" t="s">
        <v>136</v>
      </c>
      <c r="O947" t="s">
        <v>121</v>
      </c>
      <c r="P947" s="6">
        <v>96950</v>
      </c>
      <c r="Q947" t="s">
        <v>122</v>
      </c>
      <c r="S947" s="8">
        <v>16702871116</v>
      </c>
      <c r="U947" t="s">
        <v>4124</v>
      </c>
      <c r="V947">
        <v>56179</v>
      </c>
      <c r="W947" t="s">
        <v>124</v>
      </c>
      <c r="Y947" t="s">
        <v>4125</v>
      </c>
      <c r="Z947" t="s">
        <v>4126</v>
      </c>
      <c r="AA947" t="s">
        <v>4127</v>
      </c>
      <c r="AB947" t="s">
        <v>2539</v>
      </c>
      <c r="AC947" t="s">
        <v>398</v>
      </c>
      <c r="AD947" t="s">
        <v>4123</v>
      </c>
      <c r="AE947" t="s">
        <v>136</v>
      </c>
      <c r="AF947" t="s">
        <v>121</v>
      </c>
      <c r="AG947" s="6">
        <v>96950</v>
      </c>
      <c r="AH947" t="s">
        <v>122</v>
      </c>
      <c r="AJ947" s="8">
        <v>16702871116</v>
      </c>
      <c r="AL947" t="s">
        <v>4129</v>
      </c>
      <c r="BE947" t="str">
        <f>"49-9071.00"</f>
        <v>49-9071.00</v>
      </c>
      <c r="BF947" t="s">
        <v>156</v>
      </c>
      <c r="BG947" t="s">
        <v>4281</v>
      </c>
      <c r="BH947" t="s">
        <v>156</v>
      </c>
      <c r="BI947">
        <v>20</v>
      </c>
      <c r="BJ947">
        <v>20</v>
      </c>
      <c r="BK947" s="1">
        <v>45611</v>
      </c>
      <c r="BL947" s="1">
        <v>45975</v>
      </c>
      <c r="BM947" s="1">
        <v>45635</v>
      </c>
      <c r="BN947" s="1">
        <v>45975</v>
      </c>
      <c r="BO947">
        <v>35</v>
      </c>
      <c r="BP947">
        <v>0</v>
      </c>
      <c r="BQ947">
        <v>7</v>
      </c>
      <c r="BR947">
        <v>7</v>
      </c>
      <c r="BS947">
        <v>7</v>
      </c>
      <c r="BT947">
        <v>7</v>
      </c>
      <c r="BU947">
        <v>7</v>
      </c>
      <c r="BV947">
        <v>0</v>
      </c>
      <c r="BW947" t="str">
        <f>"8:00 AM"</f>
        <v>8:00 AM</v>
      </c>
      <c r="BX947" t="str">
        <f>"4:00 PM"</f>
        <v>4:00 PM</v>
      </c>
      <c r="BY947" t="s">
        <v>133</v>
      </c>
      <c r="BZ947">
        <v>0</v>
      </c>
      <c r="CA947">
        <v>12</v>
      </c>
      <c r="CB947" t="s">
        <v>117</v>
      </c>
      <c r="CD947" t="s">
        <v>162</v>
      </c>
      <c r="CE947" t="s">
        <v>398</v>
      </c>
      <c r="CF947" t="s">
        <v>4123</v>
      </c>
      <c r="CG947" t="s">
        <v>136</v>
      </c>
      <c r="CH947" t="s">
        <v>121</v>
      </c>
      <c r="CI947" s="6">
        <v>96950</v>
      </c>
      <c r="CJ947" s="10">
        <v>9.75</v>
      </c>
      <c r="CK947" s="10">
        <v>9.75</v>
      </c>
      <c r="CL947" s="10">
        <v>14.62</v>
      </c>
      <c r="CM947" s="10">
        <v>14.62</v>
      </c>
      <c r="CN947" t="s">
        <v>137</v>
      </c>
      <c r="CP947" t="s">
        <v>138</v>
      </c>
      <c r="CR947" t="s">
        <v>117</v>
      </c>
      <c r="CS947" t="s">
        <v>139</v>
      </c>
      <c r="CT947" t="s">
        <v>140</v>
      </c>
      <c r="CU947" t="s">
        <v>139</v>
      </c>
      <c r="CV947" t="s">
        <v>140</v>
      </c>
      <c r="CW947" t="s">
        <v>139</v>
      </c>
      <c r="CX947" t="s">
        <v>140</v>
      </c>
      <c r="CY947" t="s">
        <v>4131</v>
      </c>
      <c r="CZ947" s="8">
        <v>16702871116</v>
      </c>
      <c r="DA947" t="s">
        <v>4129</v>
      </c>
      <c r="DB947" t="s">
        <v>140</v>
      </c>
      <c r="DC947" t="s">
        <v>139</v>
      </c>
      <c r="DD947" t="s">
        <v>117</v>
      </c>
    </row>
    <row r="948" spans="1:114" ht="15" customHeight="1" x14ac:dyDescent="0.35">
      <c r="A948" t="s">
        <v>17149</v>
      </c>
      <c r="B948" t="s">
        <v>144</v>
      </c>
      <c r="C948" s="1">
        <v>45593</v>
      </c>
      <c r="D948" s="1">
        <v>45635</v>
      </c>
      <c r="E948" t="s">
        <v>116</v>
      </c>
      <c r="F948" s="1">
        <v>45760</v>
      </c>
      <c r="G948" t="s">
        <v>117</v>
      </c>
      <c r="H948" t="s">
        <v>117</v>
      </c>
      <c r="I948" t="s">
        <v>117</v>
      </c>
      <c r="J948" t="s">
        <v>199</v>
      </c>
      <c r="L948" t="s">
        <v>200</v>
      </c>
      <c r="N948" t="s">
        <v>136</v>
      </c>
      <c r="O948" t="s">
        <v>121</v>
      </c>
      <c r="P948" s="6">
        <v>96950</v>
      </c>
      <c r="Q948" t="s">
        <v>122</v>
      </c>
      <c r="S948" s="8">
        <v>16702358748</v>
      </c>
      <c r="U948" t="s">
        <v>201</v>
      </c>
      <c r="V948">
        <v>23622</v>
      </c>
      <c r="W948" t="s">
        <v>124</v>
      </c>
      <c r="Y948" t="s">
        <v>202</v>
      </c>
      <c r="Z948" t="s">
        <v>203</v>
      </c>
      <c r="AA948" t="s">
        <v>204</v>
      </c>
      <c r="AB948" t="s">
        <v>205</v>
      </c>
      <c r="AC948" t="s">
        <v>200</v>
      </c>
      <c r="AE948" t="s">
        <v>136</v>
      </c>
      <c r="AF948" t="s">
        <v>121</v>
      </c>
      <c r="AG948" s="6">
        <v>96950</v>
      </c>
      <c r="AH948" t="s">
        <v>122</v>
      </c>
      <c r="AJ948" s="8">
        <v>16702358748</v>
      </c>
      <c r="AL948" t="s">
        <v>206</v>
      </c>
      <c r="BE948" t="str">
        <f>"49-9071.00"</f>
        <v>49-9071.00</v>
      </c>
      <c r="BF948" t="s">
        <v>156</v>
      </c>
      <c r="BG948" t="s">
        <v>207</v>
      </c>
      <c r="BH948" t="s">
        <v>208</v>
      </c>
      <c r="BI948">
        <v>8</v>
      </c>
      <c r="BJ948">
        <v>8</v>
      </c>
      <c r="BK948" s="1">
        <v>45762</v>
      </c>
      <c r="BL948" s="1">
        <v>46126</v>
      </c>
      <c r="BM948" s="1">
        <v>45762</v>
      </c>
      <c r="BN948" s="1">
        <v>46126</v>
      </c>
      <c r="BO948">
        <v>35</v>
      </c>
      <c r="BP948">
        <v>0</v>
      </c>
      <c r="BQ948">
        <v>7</v>
      </c>
      <c r="BR948">
        <v>7</v>
      </c>
      <c r="BS948">
        <v>7</v>
      </c>
      <c r="BT948">
        <v>7</v>
      </c>
      <c r="BU948">
        <v>7</v>
      </c>
      <c r="BV948">
        <v>0</v>
      </c>
      <c r="BW948" t="str">
        <f>"8:00 AM"</f>
        <v>8:00 AM</v>
      </c>
      <c r="BX948" t="str">
        <f>"4:00 PM"</f>
        <v>4:00 PM</v>
      </c>
      <c r="BY948" t="s">
        <v>159</v>
      </c>
      <c r="BZ948">
        <v>0</v>
      </c>
      <c r="CA948">
        <v>12</v>
      </c>
      <c r="CB948" t="s">
        <v>117</v>
      </c>
      <c r="CD948" t="s">
        <v>133</v>
      </c>
      <c r="CE948" t="s">
        <v>200</v>
      </c>
      <c r="CG948" t="s">
        <v>136</v>
      </c>
      <c r="CH948" t="s">
        <v>121</v>
      </c>
      <c r="CI948" s="6">
        <v>96950</v>
      </c>
      <c r="CJ948" s="10">
        <v>9.75</v>
      </c>
      <c r="CK948" s="10">
        <v>9.75</v>
      </c>
      <c r="CL948" s="10">
        <v>14.62</v>
      </c>
      <c r="CM948" s="10">
        <v>14.62</v>
      </c>
      <c r="CN948" t="s">
        <v>137</v>
      </c>
      <c r="CO948" t="s">
        <v>133</v>
      </c>
      <c r="CP948" t="s">
        <v>209</v>
      </c>
      <c r="CR948" t="s">
        <v>117</v>
      </c>
      <c r="CS948" t="s">
        <v>139</v>
      </c>
      <c r="CT948" t="s">
        <v>140</v>
      </c>
      <c r="CU948" t="s">
        <v>139</v>
      </c>
      <c r="CV948" t="s">
        <v>140</v>
      </c>
      <c r="CW948" t="s">
        <v>139</v>
      </c>
      <c r="CX948" t="s">
        <v>140</v>
      </c>
      <c r="CY948" t="s">
        <v>17407</v>
      </c>
      <c r="CZ948" s="8">
        <v>16702358748</v>
      </c>
      <c r="DA948" t="s">
        <v>206</v>
      </c>
      <c r="DB948" t="s">
        <v>164</v>
      </c>
      <c r="DC948" t="s">
        <v>139</v>
      </c>
      <c r="DD948" t="s">
        <v>117</v>
      </c>
    </row>
    <row r="949" spans="1:114" ht="15" customHeight="1" x14ac:dyDescent="0.35">
      <c r="A949" t="s">
        <v>14157</v>
      </c>
      <c r="B949" t="s">
        <v>115</v>
      </c>
      <c r="C949" s="1">
        <v>45609</v>
      </c>
      <c r="D949" s="1">
        <v>45635</v>
      </c>
      <c r="E949" t="s">
        <v>211</v>
      </c>
      <c r="G949" t="s">
        <v>117</v>
      </c>
      <c r="H949" t="s">
        <v>117</v>
      </c>
      <c r="I949" t="s">
        <v>117</v>
      </c>
      <c r="J949" t="s">
        <v>1435</v>
      </c>
      <c r="L949" t="s">
        <v>1436</v>
      </c>
      <c r="M949" t="s">
        <v>7171</v>
      </c>
      <c r="N949" t="s">
        <v>136</v>
      </c>
      <c r="O949" t="s">
        <v>121</v>
      </c>
      <c r="P949" s="6">
        <v>96950</v>
      </c>
      <c r="Q949" t="s">
        <v>122</v>
      </c>
      <c r="S949" s="8">
        <v>16702350561</v>
      </c>
      <c r="T949">
        <v>131</v>
      </c>
      <c r="U949" t="s">
        <v>1438</v>
      </c>
      <c r="V949">
        <v>531110</v>
      </c>
      <c r="W949" t="s">
        <v>124</v>
      </c>
      <c r="Y949" t="s">
        <v>1439</v>
      </c>
      <c r="Z949" t="s">
        <v>1440</v>
      </c>
      <c r="AA949" t="s">
        <v>827</v>
      </c>
      <c r="AB949" t="s">
        <v>474</v>
      </c>
      <c r="AC949" t="s">
        <v>1436</v>
      </c>
      <c r="AD949" t="s">
        <v>7172</v>
      </c>
      <c r="AE949" t="s">
        <v>136</v>
      </c>
      <c r="AF949" t="s">
        <v>121</v>
      </c>
      <c r="AG949" s="6">
        <v>96950</v>
      </c>
      <c r="AH949" t="s">
        <v>122</v>
      </c>
      <c r="AJ949" s="8">
        <v>16702350561</v>
      </c>
      <c r="AK949">
        <v>131</v>
      </c>
      <c r="AL949" t="s">
        <v>1441</v>
      </c>
      <c r="BE949" t="str">
        <f>"37-2011.00"</f>
        <v>37-2011.00</v>
      </c>
      <c r="BF949" t="s">
        <v>701</v>
      </c>
      <c r="BG949" t="s">
        <v>7173</v>
      </c>
      <c r="BH949" t="s">
        <v>7174</v>
      </c>
      <c r="BI949">
        <v>1</v>
      </c>
      <c r="BK949" s="1">
        <v>45689</v>
      </c>
      <c r="BL949" s="1">
        <v>46053</v>
      </c>
      <c r="BO949">
        <v>35</v>
      </c>
      <c r="BP949">
        <v>0</v>
      </c>
      <c r="BQ949">
        <v>7</v>
      </c>
      <c r="BR949">
        <v>7</v>
      </c>
      <c r="BS949">
        <v>7</v>
      </c>
      <c r="BT949">
        <v>7</v>
      </c>
      <c r="BU949">
        <v>7</v>
      </c>
      <c r="BV949">
        <v>0</v>
      </c>
      <c r="BW949" t="str">
        <f>"8:00 AM"</f>
        <v>8:00 AM</v>
      </c>
      <c r="BX949" t="str">
        <f>"5:00 PM"</f>
        <v>5:00 PM</v>
      </c>
      <c r="BY949" t="s">
        <v>133</v>
      </c>
      <c r="BZ949">
        <v>0</v>
      </c>
      <c r="CA949">
        <v>12</v>
      </c>
      <c r="CB949" t="s">
        <v>117</v>
      </c>
      <c r="CD949" s="2" t="s">
        <v>7175</v>
      </c>
      <c r="CE949" t="s">
        <v>7176</v>
      </c>
      <c r="CF949" t="s">
        <v>1437</v>
      </c>
      <c r="CG949" t="s">
        <v>136</v>
      </c>
      <c r="CH949" t="s">
        <v>121</v>
      </c>
      <c r="CI949" s="6">
        <v>96950</v>
      </c>
      <c r="CJ949" s="10">
        <v>8.2899999999999991</v>
      </c>
      <c r="CK949" s="10">
        <v>8.2899999999999991</v>
      </c>
      <c r="CL949" s="10">
        <v>12.44</v>
      </c>
      <c r="CM949" s="10">
        <v>12.44</v>
      </c>
      <c r="CN949" t="s">
        <v>137</v>
      </c>
      <c r="CO949" t="s">
        <v>1446</v>
      </c>
      <c r="CP949" t="s">
        <v>138</v>
      </c>
      <c r="CR949" t="s">
        <v>139</v>
      </c>
      <c r="CS949" t="s">
        <v>139</v>
      </c>
      <c r="CT949" t="s">
        <v>140</v>
      </c>
      <c r="CU949" t="s">
        <v>139</v>
      </c>
      <c r="CV949" t="s">
        <v>139</v>
      </c>
      <c r="CW949" t="s">
        <v>139</v>
      </c>
      <c r="CX949" t="s">
        <v>140</v>
      </c>
      <c r="CY949" t="s">
        <v>1447</v>
      </c>
      <c r="CZ949" s="8">
        <v>16702350561</v>
      </c>
      <c r="DA949" t="s">
        <v>1441</v>
      </c>
      <c r="DB949" t="s">
        <v>142</v>
      </c>
      <c r="DC949" t="s">
        <v>139</v>
      </c>
      <c r="DD949" t="s">
        <v>117</v>
      </c>
    </row>
    <row r="950" spans="1:114" ht="15" customHeight="1" x14ac:dyDescent="0.35">
      <c r="A950" t="s">
        <v>14665</v>
      </c>
      <c r="B950" t="s">
        <v>115</v>
      </c>
      <c r="C950" s="1">
        <v>45622</v>
      </c>
      <c r="D950" s="1">
        <v>45635</v>
      </c>
      <c r="E950" t="s">
        <v>211</v>
      </c>
      <c r="G950" t="s">
        <v>117</v>
      </c>
      <c r="H950" t="s">
        <v>117</v>
      </c>
      <c r="I950" t="s">
        <v>117</v>
      </c>
      <c r="J950" t="s">
        <v>6210</v>
      </c>
      <c r="K950" t="s">
        <v>6211</v>
      </c>
      <c r="L950" t="s">
        <v>2289</v>
      </c>
      <c r="N950" t="s">
        <v>136</v>
      </c>
      <c r="O950" t="s">
        <v>121</v>
      </c>
      <c r="P950" s="6">
        <v>96950</v>
      </c>
      <c r="Q950" t="s">
        <v>122</v>
      </c>
      <c r="S950" s="8">
        <v>16702358778</v>
      </c>
      <c r="U950" t="s">
        <v>2527</v>
      </c>
      <c r="V950">
        <v>23622</v>
      </c>
      <c r="W950" t="s">
        <v>124</v>
      </c>
      <c r="Y950" t="s">
        <v>2286</v>
      </c>
      <c r="Z950" t="s">
        <v>2287</v>
      </c>
      <c r="AA950" t="s">
        <v>2288</v>
      </c>
      <c r="AB950" t="s">
        <v>474</v>
      </c>
      <c r="AC950" t="s">
        <v>2289</v>
      </c>
      <c r="AE950" t="s">
        <v>136</v>
      </c>
      <c r="AF950" t="s">
        <v>121</v>
      </c>
      <c r="AG950" s="6">
        <v>96950</v>
      </c>
      <c r="AH950" t="s">
        <v>122</v>
      </c>
      <c r="AJ950" s="8">
        <v>16702358778</v>
      </c>
      <c r="AL950" t="s">
        <v>1281</v>
      </c>
      <c r="BE950" t="str">
        <f>"53-3032.00"</f>
        <v>53-3032.00</v>
      </c>
      <c r="BF950" t="s">
        <v>4159</v>
      </c>
      <c r="BG950" t="s">
        <v>14666</v>
      </c>
      <c r="BH950" t="s">
        <v>10537</v>
      </c>
      <c r="BI950">
        <v>5</v>
      </c>
      <c r="BK950" s="1">
        <v>45658</v>
      </c>
      <c r="BL950" s="1">
        <v>46022</v>
      </c>
      <c r="BO950">
        <v>40</v>
      </c>
      <c r="BP950">
        <v>0</v>
      </c>
      <c r="BQ950">
        <v>8</v>
      </c>
      <c r="BR950">
        <v>8</v>
      </c>
      <c r="BS950">
        <v>8</v>
      </c>
      <c r="BT950">
        <v>8</v>
      </c>
      <c r="BU950">
        <v>8</v>
      </c>
      <c r="BV950">
        <v>0</v>
      </c>
      <c r="BW950" t="str">
        <f>"7:30 AM"</f>
        <v>7:30 AM</v>
      </c>
      <c r="BX950" t="str">
        <f>"4:30 PM"</f>
        <v>4:30 PM</v>
      </c>
      <c r="BY950" t="s">
        <v>159</v>
      </c>
      <c r="BZ950">
        <v>0</v>
      </c>
      <c r="CA950">
        <v>6</v>
      </c>
      <c r="CB950" t="s">
        <v>117</v>
      </c>
      <c r="CD950" t="s">
        <v>14667</v>
      </c>
      <c r="CE950" t="s">
        <v>2289</v>
      </c>
      <c r="CG950" t="s">
        <v>136</v>
      </c>
      <c r="CH950" t="s">
        <v>121</v>
      </c>
      <c r="CI950" s="6">
        <v>96950</v>
      </c>
      <c r="CJ950" s="10">
        <v>11.31</v>
      </c>
      <c r="CK950" s="10">
        <v>11.31</v>
      </c>
      <c r="CL950" s="10">
        <v>16.97</v>
      </c>
      <c r="CM950" s="10">
        <v>16.97</v>
      </c>
      <c r="CN950" t="s">
        <v>137</v>
      </c>
      <c r="CO950" t="s">
        <v>140</v>
      </c>
      <c r="CP950" t="s">
        <v>209</v>
      </c>
      <c r="CR950" t="s">
        <v>117</v>
      </c>
      <c r="CS950" t="s">
        <v>139</v>
      </c>
      <c r="CT950" t="s">
        <v>139</v>
      </c>
      <c r="CU950" t="s">
        <v>139</v>
      </c>
      <c r="CV950" t="s">
        <v>140</v>
      </c>
      <c r="CW950" t="s">
        <v>139</v>
      </c>
      <c r="CX950" t="s">
        <v>139</v>
      </c>
      <c r="CY950" t="s">
        <v>10919</v>
      </c>
      <c r="CZ950" s="8">
        <v>16702358778</v>
      </c>
      <c r="DA950" t="s">
        <v>1281</v>
      </c>
      <c r="DB950" t="s">
        <v>140</v>
      </c>
      <c r="DC950" t="s">
        <v>139</v>
      </c>
      <c r="DD950" t="s">
        <v>117</v>
      </c>
    </row>
    <row r="951" spans="1:114" ht="15" customHeight="1" x14ac:dyDescent="0.35">
      <c r="A951" t="s">
        <v>3110</v>
      </c>
      <c r="B951" t="s">
        <v>278</v>
      </c>
      <c r="C951" s="1">
        <v>45629</v>
      </c>
      <c r="D951" s="1">
        <v>45635</v>
      </c>
      <c r="E951" t="s">
        <v>116</v>
      </c>
      <c r="F951" s="1">
        <v>45868</v>
      </c>
      <c r="G951" t="s">
        <v>139</v>
      </c>
      <c r="H951" t="s">
        <v>117</v>
      </c>
      <c r="I951" t="s">
        <v>117</v>
      </c>
      <c r="J951" t="s">
        <v>1345</v>
      </c>
      <c r="K951" t="s">
        <v>3111</v>
      </c>
      <c r="L951" t="s">
        <v>1347</v>
      </c>
      <c r="M951" t="s">
        <v>851</v>
      </c>
      <c r="N951" t="s">
        <v>136</v>
      </c>
      <c r="O951" t="s">
        <v>121</v>
      </c>
      <c r="P951" s="6">
        <v>96950</v>
      </c>
      <c r="Q951" t="s">
        <v>122</v>
      </c>
      <c r="S951" s="8">
        <v>16702353313</v>
      </c>
      <c r="U951" t="s">
        <v>1348</v>
      </c>
      <c r="V951">
        <v>722511</v>
      </c>
      <c r="W951" t="s">
        <v>124</v>
      </c>
      <c r="Y951" t="s">
        <v>849</v>
      </c>
      <c r="Z951" t="s">
        <v>850</v>
      </c>
      <c r="AB951" t="s">
        <v>997</v>
      </c>
      <c r="AC951" t="s">
        <v>1347</v>
      </c>
      <c r="AD951" t="s">
        <v>851</v>
      </c>
      <c r="AE951" t="s">
        <v>136</v>
      </c>
      <c r="AF951" t="s">
        <v>121</v>
      </c>
      <c r="AG951" s="6">
        <v>96950</v>
      </c>
      <c r="AH951" t="s">
        <v>122</v>
      </c>
      <c r="AJ951" s="8">
        <v>16702353313</v>
      </c>
      <c r="AL951" t="s">
        <v>852</v>
      </c>
      <c r="BE951" t="str">
        <f>"35-3031.00"</f>
        <v>35-3031.00</v>
      </c>
      <c r="BF951" t="s">
        <v>788</v>
      </c>
      <c r="BG951" t="s">
        <v>3112</v>
      </c>
      <c r="BH951" t="s">
        <v>3113</v>
      </c>
      <c r="BI951">
        <v>6</v>
      </c>
      <c r="BK951" s="1">
        <v>45870</v>
      </c>
      <c r="BL951" s="1">
        <v>46965</v>
      </c>
      <c r="BO951">
        <v>36</v>
      </c>
      <c r="BP951">
        <v>6</v>
      </c>
      <c r="BQ951">
        <v>6</v>
      </c>
      <c r="BR951">
        <v>6</v>
      </c>
      <c r="BS951">
        <v>6</v>
      </c>
      <c r="BT951">
        <v>0</v>
      </c>
      <c r="BU951">
        <v>6</v>
      </c>
      <c r="BV951">
        <v>6</v>
      </c>
      <c r="BW951" t="str">
        <f>"7:00 AM"</f>
        <v>7:00 AM</v>
      </c>
      <c r="BX951" t="str">
        <f>"9:00 PM"</f>
        <v>9:00 PM</v>
      </c>
      <c r="BY951" t="s">
        <v>133</v>
      </c>
      <c r="BZ951">
        <v>0</v>
      </c>
      <c r="CA951">
        <v>3</v>
      </c>
      <c r="CB951" t="s">
        <v>117</v>
      </c>
      <c r="CD951" t="s">
        <v>3114</v>
      </c>
      <c r="CE951" t="s">
        <v>1352</v>
      </c>
      <c r="CF951" t="s">
        <v>1353</v>
      </c>
      <c r="CG951" t="s">
        <v>136</v>
      </c>
      <c r="CH951" t="s">
        <v>121</v>
      </c>
      <c r="CI951" s="6">
        <v>96950</v>
      </c>
      <c r="CJ951" s="10">
        <v>8.0399999999999991</v>
      </c>
      <c r="CK951" s="10">
        <v>8.0399999999999991</v>
      </c>
      <c r="CL951" s="10">
        <v>0</v>
      </c>
      <c r="CM951" s="10">
        <v>0</v>
      </c>
      <c r="CN951" t="s">
        <v>137</v>
      </c>
      <c r="CO951" t="s">
        <v>133</v>
      </c>
      <c r="CP951" t="s">
        <v>138</v>
      </c>
      <c r="CR951" t="s">
        <v>117</v>
      </c>
      <c r="CS951" t="s">
        <v>139</v>
      </c>
      <c r="CT951" t="s">
        <v>140</v>
      </c>
      <c r="CU951" t="s">
        <v>140</v>
      </c>
      <c r="CV951" t="s">
        <v>140</v>
      </c>
      <c r="CW951" t="s">
        <v>139</v>
      </c>
      <c r="CX951" t="s">
        <v>140</v>
      </c>
      <c r="CY951" t="s">
        <v>133</v>
      </c>
      <c r="CZ951" s="8">
        <v>16702353313</v>
      </c>
      <c r="DA951" t="s">
        <v>852</v>
      </c>
      <c r="DB951" t="s">
        <v>140</v>
      </c>
      <c r="DC951" t="s">
        <v>139</v>
      </c>
      <c r="DD951" t="s">
        <v>117</v>
      </c>
      <c r="DE951" t="s">
        <v>857</v>
      </c>
      <c r="DF951" t="s">
        <v>858</v>
      </c>
      <c r="DG951" t="s">
        <v>419</v>
      </c>
      <c r="DH951" t="s">
        <v>848</v>
      </c>
      <c r="DI951" t="s">
        <v>844</v>
      </c>
      <c r="DJ951" t="s">
        <v>852</v>
      </c>
    </row>
    <row r="952" spans="1:114" ht="15" customHeight="1" x14ac:dyDescent="0.35">
      <c r="A952" t="s">
        <v>9597</v>
      </c>
      <c r="B952" t="s">
        <v>115</v>
      </c>
      <c r="C952" s="1">
        <v>45555</v>
      </c>
      <c r="D952" s="1">
        <v>45636</v>
      </c>
      <c r="E952" t="s">
        <v>211</v>
      </c>
      <c r="G952" t="s">
        <v>117</v>
      </c>
      <c r="H952" t="s">
        <v>117</v>
      </c>
      <c r="I952" t="s">
        <v>117</v>
      </c>
      <c r="J952" t="s">
        <v>2659</v>
      </c>
      <c r="K952" t="s">
        <v>2659</v>
      </c>
      <c r="L952" t="s">
        <v>2660</v>
      </c>
      <c r="M952" t="s">
        <v>2661</v>
      </c>
      <c r="N952" t="s">
        <v>222</v>
      </c>
      <c r="O952" t="s">
        <v>121</v>
      </c>
      <c r="P952" s="6">
        <v>96951</v>
      </c>
      <c r="Q952" t="s">
        <v>122</v>
      </c>
      <c r="R952" t="s">
        <v>222</v>
      </c>
      <c r="S952" s="8">
        <v>16705326225</v>
      </c>
      <c r="U952" t="s">
        <v>2662</v>
      </c>
      <c r="V952">
        <v>48851</v>
      </c>
      <c r="W952" t="s">
        <v>124</v>
      </c>
      <c r="Y952" t="s">
        <v>2663</v>
      </c>
      <c r="Z952" t="s">
        <v>2664</v>
      </c>
      <c r="AA952" t="s">
        <v>1210</v>
      </c>
      <c r="AB952" t="s">
        <v>2665</v>
      </c>
      <c r="AC952" t="s">
        <v>2660</v>
      </c>
      <c r="AD952" t="s">
        <v>2661</v>
      </c>
      <c r="AE952" t="s">
        <v>222</v>
      </c>
      <c r="AF952" t="s">
        <v>121</v>
      </c>
      <c r="AG952" s="6">
        <v>96951</v>
      </c>
      <c r="AH952" t="s">
        <v>122</v>
      </c>
      <c r="AI952" t="s">
        <v>9598</v>
      </c>
      <c r="AJ952" s="8">
        <v>16705326225</v>
      </c>
      <c r="AL952" t="s">
        <v>2666</v>
      </c>
      <c r="BE952" t="str">
        <f>"13-2011.00"</f>
        <v>13-2011.00</v>
      </c>
      <c r="BF952" t="s">
        <v>934</v>
      </c>
      <c r="BG952" t="s">
        <v>9599</v>
      </c>
      <c r="BH952" t="s">
        <v>936</v>
      </c>
      <c r="BI952">
        <v>1</v>
      </c>
      <c r="BK952" s="1">
        <v>45597</v>
      </c>
      <c r="BL952" s="1">
        <v>45961</v>
      </c>
      <c r="BO952">
        <v>35</v>
      </c>
      <c r="BP952">
        <v>0</v>
      </c>
      <c r="BQ952">
        <v>7</v>
      </c>
      <c r="BR952">
        <v>7</v>
      </c>
      <c r="BS952">
        <v>7</v>
      </c>
      <c r="BT952">
        <v>7</v>
      </c>
      <c r="BU952">
        <v>7</v>
      </c>
      <c r="BV952">
        <v>0</v>
      </c>
      <c r="BW952" t="str">
        <f>"8:00 AM"</f>
        <v>8:00 AM</v>
      </c>
      <c r="BX952" t="str">
        <f>"4:00 PM"</f>
        <v>4:00 PM</v>
      </c>
      <c r="BY952" t="s">
        <v>588</v>
      </c>
      <c r="BZ952">
        <v>0</v>
      </c>
      <c r="CA952">
        <v>24</v>
      </c>
      <c r="CB952" t="s">
        <v>117</v>
      </c>
      <c r="CD952" t="s">
        <v>9600</v>
      </c>
      <c r="CE952" t="s">
        <v>2660</v>
      </c>
      <c r="CF952" t="s">
        <v>2661</v>
      </c>
      <c r="CG952" t="s">
        <v>222</v>
      </c>
      <c r="CH952" t="s">
        <v>121</v>
      </c>
      <c r="CI952" s="6">
        <v>96951</v>
      </c>
      <c r="CJ952" s="10">
        <v>17.48</v>
      </c>
      <c r="CK952" s="10">
        <v>17.48</v>
      </c>
      <c r="CL952" s="10">
        <v>26.22</v>
      </c>
      <c r="CM952" s="10">
        <v>26.22</v>
      </c>
      <c r="CN952" t="s">
        <v>137</v>
      </c>
      <c r="CO952" t="s">
        <v>164</v>
      </c>
      <c r="CP952" t="s">
        <v>138</v>
      </c>
      <c r="CR952" t="s">
        <v>117</v>
      </c>
      <c r="CS952" t="s">
        <v>139</v>
      </c>
      <c r="CT952" t="s">
        <v>139</v>
      </c>
      <c r="CU952" t="s">
        <v>139</v>
      </c>
      <c r="CV952" t="s">
        <v>140</v>
      </c>
      <c r="CW952" t="s">
        <v>139</v>
      </c>
      <c r="CX952" t="s">
        <v>140</v>
      </c>
      <c r="CY952" t="s">
        <v>9601</v>
      </c>
      <c r="CZ952" s="8">
        <v>16705326225</v>
      </c>
      <c r="DA952" t="s">
        <v>2666</v>
      </c>
      <c r="DB952" t="s">
        <v>292</v>
      </c>
      <c r="DC952" t="s">
        <v>139</v>
      </c>
      <c r="DD952" t="s">
        <v>117</v>
      </c>
    </row>
    <row r="953" spans="1:114" ht="15" customHeight="1" x14ac:dyDescent="0.35">
      <c r="A953" t="s">
        <v>10936</v>
      </c>
      <c r="B953" t="s">
        <v>144</v>
      </c>
      <c r="C953" s="1">
        <v>45568</v>
      </c>
      <c r="D953" s="1">
        <v>45636</v>
      </c>
      <c r="E953" t="s">
        <v>116</v>
      </c>
      <c r="F953" s="1">
        <v>45656</v>
      </c>
      <c r="G953" t="s">
        <v>117</v>
      </c>
      <c r="H953" t="s">
        <v>117</v>
      </c>
      <c r="I953" t="s">
        <v>117</v>
      </c>
      <c r="J953" t="s">
        <v>6452</v>
      </c>
      <c r="K953" t="s">
        <v>4310</v>
      </c>
      <c r="L953" t="s">
        <v>4311</v>
      </c>
      <c r="N953" t="s">
        <v>120</v>
      </c>
      <c r="O953" t="s">
        <v>121</v>
      </c>
      <c r="P953" s="6">
        <v>96950</v>
      </c>
      <c r="Q953" t="s">
        <v>122</v>
      </c>
      <c r="S953" s="8">
        <v>16702347898</v>
      </c>
      <c r="U953" t="s">
        <v>4054</v>
      </c>
      <c r="V953">
        <v>56132</v>
      </c>
      <c r="W953" t="s">
        <v>124</v>
      </c>
      <c r="Y953" t="s">
        <v>4313</v>
      </c>
      <c r="Z953" t="s">
        <v>4314</v>
      </c>
      <c r="AA953" t="s">
        <v>4315</v>
      </c>
      <c r="AB953" t="s">
        <v>2233</v>
      </c>
      <c r="AC953" t="s">
        <v>4311</v>
      </c>
      <c r="AD953" t="s">
        <v>4312</v>
      </c>
      <c r="AE953" t="s">
        <v>120</v>
      </c>
      <c r="AF953" t="s">
        <v>121</v>
      </c>
      <c r="AG953" s="6">
        <v>96950</v>
      </c>
      <c r="AH953" t="s">
        <v>122</v>
      </c>
      <c r="AJ953" s="8">
        <v>16702347898</v>
      </c>
      <c r="AL953" t="s">
        <v>4055</v>
      </c>
      <c r="BE953" t="str">
        <f>"37-2012.00"</f>
        <v>37-2012.00</v>
      </c>
      <c r="BF953" t="s">
        <v>130</v>
      </c>
      <c r="BG953" t="s">
        <v>6453</v>
      </c>
      <c r="BH953" t="s">
        <v>833</v>
      </c>
      <c r="BI953">
        <v>2</v>
      </c>
      <c r="BJ953">
        <v>2</v>
      </c>
      <c r="BK953" s="1">
        <v>45658</v>
      </c>
      <c r="BL953" s="1">
        <v>46022</v>
      </c>
      <c r="BM953" s="1">
        <v>45658</v>
      </c>
      <c r="BN953" s="1">
        <v>46022</v>
      </c>
      <c r="BO953">
        <v>35</v>
      </c>
      <c r="BP953">
        <v>0</v>
      </c>
      <c r="BQ953">
        <v>7</v>
      </c>
      <c r="BR953">
        <v>7</v>
      </c>
      <c r="BS953">
        <v>7</v>
      </c>
      <c r="BT953">
        <v>7</v>
      </c>
      <c r="BU953">
        <v>7</v>
      </c>
      <c r="BV953">
        <v>0</v>
      </c>
      <c r="BW953" t="str">
        <f>"8:00 AM"</f>
        <v>8:00 AM</v>
      </c>
      <c r="BX953" t="str">
        <f>"4:00 PM"</f>
        <v>4:00 PM</v>
      </c>
      <c r="BY953" t="s">
        <v>133</v>
      </c>
      <c r="BZ953">
        <v>0</v>
      </c>
      <c r="CA953">
        <v>3</v>
      </c>
      <c r="CB953" t="s">
        <v>117</v>
      </c>
      <c r="CD953" s="2" t="s">
        <v>10937</v>
      </c>
      <c r="CE953" t="s">
        <v>10938</v>
      </c>
      <c r="CG953" t="s">
        <v>248</v>
      </c>
      <c r="CH953" t="s">
        <v>121</v>
      </c>
      <c r="CI953" s="6">
        <v>96951</v>
      </c>
      <c r="CJ953" s="10">
        <v>7.77</v>
      </c>
      <c r="CK953" s="10">
        <v>7.77</v>
      </c>
      <c r="CL953" s="10">
        <v>11.65</v>
      </c>
      <c r="CM953" s="10">
        <v>11.65</v>
      </c>
      <c r="CN953" t="s">
        <v>137</v>
      </c>
      <c r="CO953" t="s">
        <v>4059</v>
      </c>
      <c r="CP953" t="s">
        <v>138</v>
      </c>
      <c r="CR953" t="s">
        <v>139</v>
      </c>
      <c r="CS953" t="s">
        <v>139</v>
      </c>
      <c r="CT953" t="s">
        <v>140</v>
      </c>
      <c r="CU953" t="s">
        <v>139</v>
      </c>
      <c r="CV953" t="s">
        <v>140</v>
      </c>
      <c r="CW953" t="s">
        <v>139</v>
      </c>
      <c r="CX953" t="s">
        <v>140</v>
      </c>
      <c r="CY953" t="s">
        <v>10939</v>
      </c>
      <c r="CZ953" s="8">
        <v>16702347898</v>
      </c>
      <c r="DA953" t="s">
        <v>4055</v>
      </c>
      <c r="DB953" t="s">
        <v>164</v>
      </c>
      <c r="DC953" t="s">
        <v>139</v>
      </c>
      <c r="DD953" t="s">
        <v>117</v>
      </c>
    </row>
    <row r="954" spans="1:114" ht="15" customHeight="1" x14ac:dyDescent="0.35">
      <c r="A954" t="s">
        <v>17194</v>
      </c>
      <c r="B954" t="s">
        <v>144</v>
      </c>
      <c r="C954" s="1">
        <v>45574</v>
      </c>
      <c r="D954" s="1">
        <v>45636</v>
      </c>
      <c r="E954" t="s">
        <v>116</v>
      </c>
      <c r="F954" s="1">
        <v>45687</v>
      </c>
      <c r="G954" t="s">
        <v>117</v>
      </c>
      <c r="H954" t="s">
        <v>117</v>
      </c>
      <c r="I954" t="s">
        <v>117</v>
      </c>
      <c r="J954" t="s">
        <v>5193</v>
      </c>
      <c r="L954" t="s">
        <v>5194</v>
      </c>
      <c r="N954" t="s">
        <v>120</v>
      </c>
      <c r="O954" t="s">
        <v>121</v>
      </c>
      <c r="P954" s="6">
        <v>96950</v>
      </c>
      <c r="Q954" t="s">
        <v>122</v>
      </c>
      <c r="S954" s="8">
        <v>16705881110</v>
      </c>
      <c r="U954" t="s">
        <v>5195</v>
      </c>
      <c r="V954">
        <v>561320</v>
      </c>
      <c r="W954" t="s">
        <v>124</v>
      </c>
      <c r="Y954" t="s">
        <v>5196</v>
      </c>
      <c r="Z954" t="s">
        <v>5197</v>
      </c>
      <c r="AB954" t="s">
        <v>128</v>
      </c>
      <c r="AC954" t="s">
        <v>5194</v>
      </c>
      <c r="AE954" t="s">
        <v>120</v>
      </c>
      <c r="AF954" t="s">
        <v>121</v>
      </c>
      <c r="AG954" s="6">
        <v>96950</v>
      </c>
      <c r="AH954" t="s">
        <v>122</v>
      </c>
      <c r="AJ954" s="8">
        <v>16705881110</v>
      </c>
      <c r="AL954" t="s">
        <v>5198</v>
      </c>
      <c r="BE954" t="str">
        <f>"49-9071.00"</f>
        <v>49-9071.00</v>
      </c>
      <c r="BF954" t="s">
        <v>156</v>
      </c>
      <c r="BG954" t="s">
        <v>5199</v>
      </c>
      <c r="BH954" t="s">
        <v>2639</v>
      </c>
      <c r="BI954">
        <v>20</v>
      </c>
      <c r="BJ954">
        <v>20</v>
      </c>
      <c r="BK954" s="1">
        <v>45689</v>
      </c>
      <c r="BL954" s="1">
        <v>46053</v>
      </c>
      <c r="BM954" s="1">
        <v>45689</v>
      </c>
      <c r="BN954" s="1">
        <v>46053</v>
      </c>
      <c r="BO954">
        <v>35</v>
      </c>
      <c r="BP954">
        <v>0</v>
      </c>
      <c r="BQ954">
        <v>7</v>
      </c>
      <c r="BR954">
        <v>7</v>
      </c>
      <c r="BS954">
        <v>7</v>
      </c>
      <c r="BT954">
        <v>7</v>
      </c>
      <c r="BU954">
        <v>7</v>
      </c>
      <c r="BV954">
        <v>0</v>
      </c>
      <c r="BW954" t="str">
        <f>"8:00 AM"</f>
        <v>8:00 AM</v>
      </c>
      <c r="BX954" t="str">
        <f>"5:00 PM"</f>
        <v>5:00 PM</v>
      </c>
      <c r="BY954" t="s">
        <v>133</v>
      </c>
      <c r="BZ954">
        <v>0</v>
      </c>
      <c r="CA954">
        <v>24</v>
      </c>
      <c r="CB954" t="s">
        <v>117</v>
      </c>
      <c r="CD954" s="2" t="s">
        <v>5200</v>
      </c>
      <c r="CE954" t="s">
        <v>5201</v>
      </c>
      <c r="CG954" t="s">
        <v>120</v>
      </c>
      <c r="CH954" t="s">
        <v>121</v>
      </c>
      <c r="CI954" s="6">
        <v>96950</v>
      </c>
      <c r="CJ954" s="10">
        <v>9.75</v>
      </c>
      <c r="CK954" s="10">
        <v>9.75</v>
      </c>
      <c r="CL954" s="10">
        <v>14.63</v>
      </c>
      <c r="CM954" s="10">
        <v>14.63</v>
      </c>
      <c r="CN954" t="s">
        <v>137</v>
      </c>
      <c r="CO954">
        <v>0</v>
      </c>
      <c r="CP954" t="s">
        <v>138</v>
      </c>
      <c r="CR954" t="s">
        <v>139</v>
      </c>
      <c r="CS954" t="s">
        <v>139</v>
      </c>
      <c r="CT954" t="s">
        <v>140</v>
      </c>
      <c r="CU954" t="s">
        <v>139</v>
      </c>
      <c r="CV954" t="s">
        <v>140</v>
      </c>
      <c r="CW954" t="s">
        <v>139</v>
      </c>
      <c r="CX954" t="s">
        <v>140</v>
      </c>
      <c r="CY954" t="s">
        <v>8336</v>
      </c>
      <c r="CZ954" s="8">
        <v>16705887701</v>
      </c>
      <c r="DA954" t="s">
        <v>5198</v>
      </c>
      <c r="DB954" t="s">
        <v>164</v>
      </c>
      <c r="DC954" t="s">
        <v>139</v>
      </c>
      <c r="DD954" t="s">
        <v>117</v>
      </c>
    </row>
    <row r="955" spans="1:114" ht="15" customHeight="1" x14ac:dyDescent="0.35">
      <c r="A955" t="s">
        <v>11515</v>
      </c>
      <c r="B955" t="s">
        <v>294</v>
      </c>
      <c r="C955" s="1">
        <v>45574</v>
      </c>
      <c r="D955" s="1">
        <v>45636</v>
      </c>
      <c r="E955" t="s">
        <v>211</v>
      </c>
      <c r="G955" t="s">
        <v>117</v>
      </c>
      <c r="H955" t="s">
        <v>117</v>
      </c>
      <c r="I955" t="s">
        <v>117</v>
      </c>
      <c r="J955" t="s">
        <v>4370</v>
      </c>
      <c r="K955" t="s">
        <v>4371</v>
      </c>
      <c r="L955" t="s">
        <v>4372</v>
      </c>
      <c r="M955" t="s">
        <v>1260</v>
      </c>
      <c r="N955" t="s">
        <v>120</v>
      </c>
      <c r="O955" t="s">
        <v>121</v>
      </c>
      <c r="P955" s="6">
        <v>96950</v>
      </c>
      <c r="Q955" t="s">
        <v>122</v>
      </c>
      <c r="S955" s="8">
        <v>16702881463</v>
      </c>
      <c r="U955" t="s">
        <v>3128</v>
      </c>
      <c r="V955">
        <v>561320</v>
      </c>
      <c r="W955" t="s">
        <v>124</v>
      </c>
      <c r="Y955" t="s">
        <v>827</v>
      </c>
      <c r="Z955" t="s">
        <v>3407</v>
      </c>
      <c r="AA955" t="s">
        <v>4373</v>
      </c>
      <c r="AB955" t="s">
        <v>474</v>
      </c>
      <c r="AC955" t="s">
        <v>4372</v>
      </c>
      <c r="AD955" t="s">
        <v>11516</v>
      </c>
      <c r="AE955" t="s">
        <v>136</v>
      </c>
      <c r="AF955" t="s">
        <v>121</v>
      </c>
      <c r="AG955" s="6">
        <v>96950</v>
      </c>
      <c r="AH955" t="s">
        <v>122</v>
      </c>
      <c r="AJ955" s="8">
        <v>16702881463</v>
      </c>
      <c r="AL955" t="s">
        <v>3130</v>
      </c>
      <c r="BE955" t="str">
        <f>"43-3031.00"</f>
        <v>43-3031.00</v>
      </c>
      <c r="BF955" t="s">
        <v>357</v>
      </c>
      <c r="BG955" t="s">
        <v>9073</v>
      </c>
      <c r="BH955" t="s">
        <v>5452</v>
      </c>
      <c r="BI955">
        <v>10</v>
      </c>
      <c r="BJ955">
        <v>9</v>
      </c>
      <c r="BK955" s="1">
        <v>45658</v>
      </c>
      <c r="BL955" s="1">
        <v>46022</v>
      </c>
      <c r="BM955" s="1">
        <v>45658</v>
      </c>
      <c r="BN955" s="1">
        <v>46022</v>
      </c>
      <c r="BO955">
        <v>35</v>
      </c>
      <c r="BP955">
        <v>0</v>
      </c>
      <c r="BQ955">
        <v>7</v>
      </c>
      <c r="BR955">
        <v>7</v>
      </c>
      <c r="BS955">
        <v>7</v>
      </c>
      <c r="BT955">
        <v>7</v>
      </c>
      <c r="BU955">
        <v>7</v>
      </c>
      <c r="BV955">
        <v>0</v>
      </c>
      <c r="BW955" t="str">
        <f>"8:30 AM"</f>
        <v>8:30 AM</v>
      </c>
      <c r="BX955" t="str">
        <f>"4:30 PM"</f>
        <v>4:30 PM</v>
      </c>
      <c r="BY955" t="s">
        <v>159</v>
      </c>
      <c r="BZ955">
        <v>0</v>
      </c>
      <c r="CA955">
        <v>6</v>
      </c>
      <c r="CB955" t="s">
        <v>117</v>
      </c>
      <c r="CD955" s="2" t="s">
        <v>11517</v>
      </c>
      <c r="CE955" t="s">
        <v>4372</v>
      </c>
      <c r="CG955" t="s">
        <v>136</v>
      </c>
      <c r="CH955" t="s">
        <v>121</v>
      </c>
      <c r="CI955" s="6">
        <v>96950</v>
      </c>
      <c r="CJ955" s="10">
        <v>12.28</v>
      </c>
      <c r="CK955" s="10">
        <v>12.28</v>
      </c>
      <c r="CL955" s="10">
        <v>18.420000000000002</v>
      </c>
      <c r="CM955" s="10">
        <v>18.420000000000002</v>
      </c>
      <c r="CN955" t="s">
        <v>137</v>
      </c>
      <c r="CO955" t="s">
        <v>194</v>
      </c>
      <c r="CP955" t="s">
        <v>138</v>
      </c>
      <c r="CR955" t="s">
        <v>117</v>
      </c>
      <c r="CS955" t="s">
        <v>139</v>
      </c>
      <c r="CT955" t="s">
        <v>140</v>
      </c>
      <c r="CU955" t="s">
        <v>139</v>
      </c>
      <c r="CV955" t="s">
        <v>140</v>
      </c>
      <c r="CW955" t="s">
        <v>139</v>
      </c>
      <c r="CX955" t="s">
        <v>140</v>
      </c>
      <c r="CY955" s="2" t="s">
        <v>11518</v>
      </c>
      <c r="CZ955" s="8">
        <v>16702881463</v>
      </c>
      <c r="DA955" t="s">
        <v>3135</v>
      </c>
      <c r="DB955" t="s">
        <v>309</v>
      </c>
      <c r="DC955" t="s">
        <v>139</v>
      </c>
      <c r="DD955" t="s">
        <v>117</v>
      </c>
    </row>
    <row r="956" spans="1:114" ht="15" customHeight="1" x14ac:dyDescent="0.35">
      <c r="A956" t="s">
        <v>11519</v>
      </c>
      <c r="B956" t="s">
        <v>294</v>
      </c>
      <c r="C956" s="1">
        <v>45581</v>
      </c>
      <c r="D956" s="1">
        <v>45636</v>
      </c>
      <c r="E956" t="s">
        <v>116</v>
      </c>
      <c r="F956" s="1">
        <v>45564</v>
      </c>
      <c r="G956" t="s">
        <v>117</v>
      </c>
      <c r="H956" t="s">
        <v>117</v>
      </c>
      <c r="I956" t="s">
        <v>117</v>
      </c>
      <c r="J956" t="s">
        <v>1712</v>
      </c>
      <c r="L956" t="s">
        <v>1713</v>
      </c>
      <c r="M956" t="s">
        <v>1714</v>
      </c>
      <c r="N956" t="s">
        <v>120</v>
      </c>
      <c r="O956" t="s">
        <v>121</v>
      </c>
      <c r="P956" s="6">
        <v>96950</v>
      </c>
      <c r="Q956" t="s">
        <v>122</v>
      </c>
      <c r="S956" s="8">
        <v>16702858730</v>
      </c>
      <c r="U956" t="s">
        <v>1073</v>
      </c>
      <c r="V956">
        <v>561320</v>
      </c>
      <c r="W956" t="s">
        <v>124</v>
      </c>
      <c r="Y956" t="s">
        <v>1074</v>
      </c>
      <c r="Z956" t="s">
        <v>1075</v>
      </c>
      <c r="AA956" t="s">
        <v>1076</v>
      </c>
      <c r="AB956" t="s">
        <v>189</v>
      </c>
      <c r="AC956" t="s">
        <v>1713</v>
      </c>
      <c r="AD956" t="s">
        <v>1714</v>
      </c>
      <c r="AE956" t="s">
        <v>120</v>
      </c>
      <c r="AF956" t="s">
        <v>121</v>
      </c>
      <c r="AG956" s="6">
        <v>96950</v>
      </c>
      <c r="AH956" t="s">
        <v>122</v>
      </c>
      <c r="AJ956" s="8">
        <v>16702858730</v>
      </c>
      <c r="AL956" t="s">
        <v>1078</v>
      </c>
      <c r="BE956" t="str">
        <f>"35-2014.00"</f>
        <v>35-2014.00</v>
      </c>
      <c r="BF956" t="s">
        <v>191</v>
      </c>
      <c r="BG956" t="s">
        <v>1715</v>
      </c>
      <c r="BH956" t="s">
        <v>1716</v>
      </c>
      <c r="BI956">
        <v>19</v>
      </c>
      <c r="BJ956">
        <v>15</v>
      </c>
      <c r="BK956" s="1">
        <v>45566</v>
      </c>
      <c r="BL956" s="1">
        <v>45930</v>
      </c>
      <c r="BM956" s="1">
        <v>45636</v>
      </c>
      <c r="BN956" s="1">
        <v>45930</v>
      </c>
      <c r="BO956">
        <v>35</v>
      </c>
      <c r="BP956">
        <v>0</v>
      </c>
      <c r="BQ956">
        <v>7</v>
      </c>
      <c r="BR956">
        <v>7</v>
      </c>
      <c r="BS956">
        <v>7</v>
      </c>
      <c r="BT956">
        <v>7</v>
      </c>
      <c r="BU956">
        <v>7</v>
      </c>
      <c r="BV956">
        <v>0</v>
      </c>
      <c r="BW956" t="str">
        <f>"8:00 AM"</f>
        <v>8:00 AM</v>
      </c>
      <c r="BX956" t="str">
        <f>"4:00 PM"</f>
        <v>4:00 PM</v>
      </c>
      <c r="BY956" t="s">
        <v>133</v>
      </c>
      <c r="BZ956">
        <v>0</v>
      </c>
      <c r="CA956">
        <v>12</v>
      </c>
      <c r="CB956" t="s">
        <v>117</v>
      </c>
      <c r="CD956" s="2" t="s">
        <v>1717</v>
      </c>
      <c r="CE956" t="s">
        <v>1718</v>
      </c>
      <c r="CF956" t="s">
        <v>982</v>
      </c>
      <c r="CG956" t="s">
        <v>120</v>
      </c>
      <c r="CH956" t="s">
        <v>121</v>
      </c>
      <c r="CI956" s="6">
        <v>96950</v>
      </c>
      <c r="CJ956" s="10">
        <v>8.83</v>
      </c>
      <c r="CK956" s="10">
        <v>8.83</v>
      </c>
      <c r="CL956" s="10">
        <v>13.25</v>
      </c>
      <c r="CM956" s="10">
        <v>13.25</v>
      </c>
      <c r="CN956" t="s">
        <v>137</v>
      </c>
      <c r="CO956" t="s">
        <v>162</v>
      </c>
      <c r="CP956" t="s">
        <v>138</v>
      </c>
      <c r="CR956" t="s">
        <v>117</v>
      </c>
      <c r="CS956" t="s">
        <v>139</v>
      </c>
      <c r="CT956" t="s">
        <v>140</v>
      </c>
      <c r="CU956" t="s">
        <v>139</v>
      </c>
      <c r="CV956" t="s">
        <v>140</v>
      </c>
      <c r="CW956" t="s">
        <v>139</v>
      </c>
      <c r="CX956" t="s">
        <v>140</v>
      </c>
      <c r="CY956" s="2" t="s">
        <v>11520</v>
      </c>
      <c r="CZ956" s="8">
        <v>16702858730</v>
      </c>
      <c r="DA956" t="s">
        <v>1078</v>
      </c>
      <c r="DB956" t="s">
        <v>164</v>
      </c>
      <c r="DC956" t="s">
        <v>139</v>
      </c>
      <c r="DD956" t="s">
        <v>117</v>
      </c>
    </row>
    <row r="957" spans="1:114" ht="15" customHeight="1" x14ac:dyDescent="0.35">
      <c r="A957" t="s">
        <v>16113</v>
      </c>
      <c r="B957" t="s">
        <v>144</v>
      </c>
      <c r="C957" s="1">
        <v>45594</v>
      </c>
      <c r="D957" s="1">
        <v>45636</v>
      </c>
      <c r="E957" t="s">
        <v>211</v>
      </c>
      <c r="G957" t="s">
        <v>117</v>
      </c>
      <c r="H957" t="s">
        <v>117</v>
      </c>
      <c r="I957" t="s">
        <v>117</v>
      </c>
      <c r="J957" t="s">
        <v>625</v>
      </c>
      <c r="L957" t="s">
        <v>633</v>
      </c>
      <c r="M957" t="s">
        <v>634</v>
      </c>
      <c r="N957" t="s">
        <v>136</v>
      </c>
      <c r="O957" t="s">
        <v>121</v>
      </c>
      <c r="P957" s="6">
        <v>96950</v>
      </c>
      <c r="Q957" t="s">
        <v>122</v>
      </c>
      <c r="S957" s="8">
        <v>16702368202</v>
      </c>
      <c r="T957">
        <v>3554</v>
      </c>
      <c r="U957" t="s">
        <v>628</v>
      </c>
      <c r="V957">
        <v>62211</v>
      </c>
      <c r="W957" t="s">
        <v>124</v>
      </c>
      <c r="Y957" t="s">
        <v>629</v>
      </c>
      <c r="Z957" t="s">
        <v>630</v>
      </c>
      <c r="AA957" t="s">
        <v>631</v>
      </c>
      <c r="AB957" t="s">
        <v>632</v>
      </c>
      <c r="AC957" t="s">
        <v>633</v>
      </c>
      <c r="AD957" t="s">
        <v>634</v>
      </c>
      <c r="AE957" t="s">
        <v>136</v>
      </c>
      <c r="AF957" t="s">
        <v>121</v>
      </c>
      <c r="AG957" s="6">
        <v>96950</v>
      </c>
      <c r="AH957" t="s">
        <v>122</v>
      </c>
      <c r="AJ957" s="8">
        <v>16702368202</v>
      </c>
      <c r="AK957">
        <v>3554</v>
      </c>
      <c r="AL957" t="s">
        <v>635</v>
      </c>
      <c r="BE957" t="str">
        <f>"29-2011.00"</f>
        <v>29-2011.00</v>
      </c>
      <c r="BF957" t="s">
        <v>5454</v>
      </c>
      <c r="BG957" t="s">
        <v>5455</v>
      </c>
      <c r="BH957" t="s">
        <v>5456</v>
      </c>
      <c r="BI957">
        <v>1</v>
      </c>
      <c r="BJ957">
        <v>1</v>
      </c>
      <c r="BK957" s="1">
        <v>45712</v>
      </c>
      <c r="BL957" s="1">
        <v>46076</v>
      </c>
      <c r="BM957" s="1">
        <v>45712</v>
      </c>
      <c r="BN957" s="1">
        <v>46076</v>
      </c>
      <c r="BO957">
        <v>40</v>
      </c>
      <c r="BP957">
        <v>0</v>
      </c>
      <c r="BQ957">
        <v>8</v>
      </c>
      <c r="BR957">
        <v>8</v>
      </c>
      <c r="BS957">
        <v>8</v>
      </c>
      <c r="BT957">
        <v>8</v>
      </c>
      <c r="BU957">
        <v>8</v>
      </c>
      <c r="BV957">
        <v>0</v>
      </c>
      <c r="BW957" t="str">
        <f>"7:00 AM"</f>
        <v>7:00 AM</v>
      </c>
      <c r="BX957" t="str">
        <f>"4:00 PM"</f>
        <v>4:00 PM</v>
      </c>
      <c r="BY957" t="s">
        <v>588</v>
      </c>
      <c r="BZ957">
        <v>0</v>
      </c>
      <c r="CA957">
        <v>24</v>
      </c>
      <c r="CB957" t="s">
        <v>117</v>
      </c>
      <c r="CD957" s="2" t="s">
        <v>16114</v>
      </c>
      <c r="CE957" t="s">
        <v>633</v>
      </c>
      <c r="CF957" t="s">
        <v>634</v>
      </c>
      <c r="CG957" t="s">
        <v>136</v>
      </c>
      <c r="CH957" t="s">
        <v>121</v>
      </c>
      <c r="CI957" s="6">
        <v>96950</v>
      </c>
      <c r="CJ957" s="10">
        <v>23.57</v>
      </c>
      <c r="CK957" s="10">
        <v>23.57</v>
      </c>
      <c r="CL957" s="10">
        <v>35.36</v>
      </c>
      <c r="CM957" s="10">
        <v>35.36</v>
      </c>
      <c r="CN957" t="s">
        <v>137</v>
      </c>
      <c r="CO957" t="s">
        <v>16115</v>
      </c>
      <c r="CP957" t="s">
        <v>138</v>
      </c>
      <c r="CR957" t="s">
        <v>139</v>
      </c>
      <c r="CS957" t="s">
        <v>139</v>
      </c>
      <c r="CT957" t="s">
        <v>140</v>
      </c>
      <c r="CU957" t="s">
        <v>139</v>
      </c>
      <c r="CV957" t="s">
        <v>140</v>
      </c>
      <c r="CW957" t="s">
        <v>139</v>
      </c>
      <c r="CX957" t="s">
        <v>140</v>
      </c>
      <c r="CY957" t="s">
        <v>16116</v>
      </c>
      <c r="CZ957" s="8">
        <v>16702368202</v>
      </c>
      <c r="DA957" t="s">
        <v>642</v>
      </c>
      <c r="DB957" t="s">
        <v>3383</v>
      </c>
      <c r="DC957" t="s">
        <v>139</v>
      </c>
      <c r="DD957" t="s">
        <v>117</v>
      </c>
      <c r="DE957" t="s">
        <v>1540</v>
      </c>
      <c r="DF957" t="s">
        <v>1541</v>
      </c>
      <c r="DG957" t="s">
        <v>3744</v>
      </c>
      <c r="DH957" t="s">
        <v>628</v>
      </c>
      <c r="DI957" t="s">
        <v>625</v>
      </c>
      <c r="DJ957" t="s">
        <v>1542</v>
      </c>
    </row>
    <row r="958" spans="1:114" ht="15" customHeight="1" x14ac:dyDescent="0.35">
      <c r="A958" t="s">
        <v>13223</v>
      </c>
      <c r="B958" t="s">
        <v>166</v>
      </c>
      <c r="C958" s="1">
        <v>45608</v>
      </c>
      <c r="D958" s="1">
        <v>45636</v>
      </c>
      <c r="E958" t="s">
        <v>116</v>
      </c>
      <c r="F958" s="1">
        <v>45687</v>
      </c>
      <c r="G958" t="s">
        <v>117</v>
      </c>
      <c r="H958" t="s">
        <v>117</v>
      </c>
      <c r="I958" t="s">
        <v>117</v>
      </c>
      <c r="J958" t="s">
        <v>3105</v>
      </c>
      <c r="L958" t="s">
        <v>135</v>
      </c>
      <c r="N958" t="s">
        <v>136</v>
      </c>
      <c r="O958" t="s">
        <v>121</v>
      </c>
      <c r="P958" s="6">
        <v>96950</v>
      </c>
      <c r="Q958" t="s">
        <v>122</v>
      </c>
      <c r="R958" t="s">
        <v>1677</v>
      </c>
      <c r="S958" s="8">
        <v>16707891106</v>
      </c>
      <c r="U958" t="s">
        <v>1722</v>
      </c>
      <c r="V958">
        <v>814110</v>
      </c>
      <c r="W958" t="s">
        <v>124</v>
      </c>
      <c r="Y958" t="s">
        <v>125</v>
      </c>
      <c r="Z958" t="s">
        <v>126</v>
      </c>
      <c r="AA958" t="s">
        <v>1723</v>
      </c>
      <c r="AB958" t="s">
        <v>657</v>
      </c>
      <c r="AC958" t="s">
        <v>135</v>
      </c>
      <c r="AE958" t="s">
        <v>120</v>
      </c>
      <c r="AF958" t="s">
        <v>121</v>
      </c>
      <c r="AG958" s="6">
        <v>96950</v>
      </c>
      <c r="AH958" t="s">
        <v>122</v>
      </c>
      <c r="AI958" t="s">
        <v>3947</v>
      </c>
      <c r="AJ958" s="8">
        <v>16707891106</v>
      </c>
      <c r="AL958" t="s">
        <v>1727</v>
      </c>
      <c r="BE958" t="str">
        <f>"35-2014.00"</f>
        <v>35-2014.00</v>
      </c>
      <c r="BF958" t="s">
        <v>191</v>
      </c>
      <c r="BG958" t="s">
        <v>13224</v>
      </c>
      <c r="BH958" t="s">
        <v>193</v>
      </c>
      <c r="BI958">
        <v>10</v>
      </c>
      <c r="BK958" s="1">
        <v>45689</v>
      </c>
      <c r="BL958" s="1">
        <v>46053</v>
      </c>
      <c r="BO958">
        <v>35</v>
      </c>
      <c r="BP958">
        <v>0</v>
      </c>
      <c r="BQ958">
        <v>7</v>
      </c>
      <c r="BR958">
        <v>7</v>
      </c>
      <c r="BS958">
        <v>7</v>
      </c>
      <c r="BT958">
        <v>7</v>
      </c>
      <c r="BU958">
        <v>7</v>
      </c>
      <c r="BV958">
        <v>0</v>
      </c>
      <c r="BW958" t="str">
        <f>"8:00 AM"</f>
        <v>8:00 AM</v>
      </c>
      <c r="BX958" t="str">
        <f>"4:00 PM"</f>
        <v>4:00 PM</v>
      </c>
      <c r="BY958" t="s">
        <v>133</v>
      </c>
      <c r="BZ958">
        <v>0</v>
      </c>
      <c r="CA958">
        <v>6</v>
      </c>
      <c r="CB958" t="s">
        <v>117</v>
      </c>
      <c r="CD958" t="s">
        <v>3949</v>
      </c>
      <c r="CE958" t="s">
        <v>135</v>
      </c>
      <c r="CG958" t="s">
        <v>120</v>
      </c>
      <c r="CH958" t="s">
        <v>121</v>
      </c>
      <c r="CI958" s="6">
        <v>96950</v>
      </c>
      <c r="CJ958" s="10">
        <v>8.83</v>
      </c>
      <c r="CK958" s="10">
        <v>8.83</v>
      </c>
      <c r="CL958" s="10">
        <v>13.25</v>
      </c>
      <c r="CM958" s="10">
        <v>13.25</v>
      </c>
      <c r="CN958" t="s">
        <v>137</v>
      </c>
      <c r="CP958" t="s">
        <v>138</v>
      </c>
      <c r="CR958" t="s">
        <v>117</v>
      </c>
      <c r="CS958" t="s">
        <v>139</v>
      </c>
      <c r="CT958" t="s">
        <v>140</v>
      </c>
      <c r="CU958" t="s">
        <v>139</v>
      </c>
      <c r="CV958" t="s">
        <v>140</v>
      </c>
      <c r="CW958" t="s">
        <v>139</v>
      </c>
      <c r="CX958" t="s">
        <v>140</v>
      </c>
      <c r="CY958" t="s">
        <v>3950</v>
      </c>
      <c r="CZ958" s="8">
        <v>16707891106</v>
      </c>
      <c r="DA958" t="s">
        <v>1727</v>
      </c>
      <c r="DB958" t="s">
        <v>292</v>
      </c>
      <c r="DC958" t="s">
        <v>139</v>
      </c>
      <c r="DD958" t="s">
        <v>117</v>
      </c>
    </row>
    <row r="959" spans="1:114" ht="15" customHeight="1" x14ac:dyDescent="0.35">
      <c r="A959" t="s">
        <v>9593</v>
      </c>
      <c r="B959" t="s">
        <v>144</v>
      </c>
      <c r="C959" s="1">
        <v>45460</v>
      </c>
      <c r="D959" s="1">
        <v>45637</v>
      </c>
      <c r="E959" t="s">
        <v>116</v>
      </c>
      <c r="F959" s="1">
        <v>45599</v>
      </c>
      <c r="G959" t="s">
        <v>117</v>
      </c>
      <c r="H959" t="s">
        <v>117</v>
      </c>
      <c r="I959" t="s">
        <v>117</v>
      </c>
      <c r="J959" t="s">
        <v>6701</v>
      </c>
      <c r="L959" t="s">
        <v>6702</v>
      </c>
      <c r="M959" t="s">
        <v>6703</v>
      </c>
      <c r="N959" t="s">
        <v>136</v>
      </c>
      <c r="O959" t="s">
        <v>121</v>
      </c>
      <c r="P959" s="6">
        <v>96950</v>
      </c>
      <c r="Q959" t="s">
        <v>122</v>
      </c>
      <c r="S959" s="8">
        <v>16702341795</v>
      </c>
      <c r="U959" t="s">
        <v>2927</v>
      </c>
      <c r="V959">
        <v>722511</v>
      </c>
      <c r="W959" t="s">
        <v>124</v>
      </c>
      <c r="Y959" t="s">
        <v>6704</v>
      </c>
      <c r="Z959" t="s">
        <v>5227</v>
      </c>
      <c r="AA959" t="s">
        <v>5228</v>
      </c>
      <c r="AB959" t="s">
        <v>4522</v>
      </c>
      <c r="AC959" t="s">
        <v>6950</v>
      </c>
      <c r="AD959" t="s">
        <v>6703</v>
      </c>
      <c r="AE959" t="s">
        <v>136</v>
      </c>
      <c r="AF959" t="s">
        <v>121</v>
      </c>
      <c r="AG959" s="6">
        <v>96950</v>
      </c>
      <c r="AH959" t="s">
        <v>122</v>
      </c>
      <c r="AJ959" s="8">
        <v>16702341795</v>
      </c>
      <c r="AL959" t="s">
        <v>2930</v>
      </c>
      <c r="BE959" t="str">
        <f>"35-1012.00"</f>
        <v>35-1012.00</v>
      </c>
      <c r="BF959" t="s">
        <v>2494</v>
      </c>
      <c r="BG959" t="s">
        <v>6706</v>
      </c>
      <c r="BH959" t="s">
        <v>6707</v>
      </c>
      <c r="BI959">
        <v>1</v>
      </c>
      <c r="BJ959">
        <v>1</v>
      </c>
      <c r="BK959" s="1">
        <v>45601</v>
      </c>
      <c r="BL959" s="1">
        <v>45965</v>
      </c>
      <c r="BM959" s="1">
        <v>45637</v>
      </c>
      <c r="BN959" s="1">
        <v>45965</v>
      </c>
      <c r="BO959">
        <v>35</v>
      </c>
      <c r="BP959">
        <v>0</v>
      </c>
      <c r="BQ959">
        <v>6</v>
      </c>
      <c r="BR959">
        <v>6</v>
      </c>
      <c r="BS959">
        <v>6</v>
      </c>
      <c r="BT959">
        <v>6</v>
      </c>
      <c r="BU959">
        <v>6</v>
      </c>
      <c r="BV959">
        <v>5</v>
      </c>
      <c r="BW959" t="str">
        <f>"8:00 AM"</f>
        <v>8:00 AM</v>
      </c>
      <c r="BX959" t="str">
        <f>"3:00 PM"</f>
        <v>3:00 PM</v>
      </c>
      <c r="BY959" t="s">
        <v>159</v>
      </c>
      <c r="BZ959">
        <v>0</v>
      </c>
      <c r="CA959">
        <v>12</v>
      </c>
      <c r="CB959" t="s">
        <v>139</v>
      </c>
      <c r="CC959">
        <v>10</v>
      </c>
      <c r="CD959" t="s">
        <v>9594</v>
      </c>
      <c r="CE959" t="s">
        <v>9595</v>
      </c>
      <c r="CF959" t="s">
        <v>6703</v>
      </c>
      <c r="CG959" t="s">
        <v>136</v>
      </c>
      <c r="CH959" t="s">
        <v>121</v>
      </c>
      <c r="CI959" s="6">
        <v>96950</v>
      </c>
      <c r="CJ959" s="10">
        <v>10.3</v>
      </c>
      <c r="CK959" s="10">
        <v>16</v>
      </c>
      <c r="CN959" t="s">
        <v>137</v>
      </c>
      <c r="CO959" t="s">
        <v>133</v>
      </c>
      <c r="CP959" t="s">
        <v>138</v>
      </c>
      <c r="CR959" t="s">
        <v>117</v>
      </c>
      <c r="CS959" t="s">
        <v>139</v>
      </c>
      <c r="CT959" t="s">
        <v>139</v>
      </c>
      <c r="CU959" t="s">
        <v>140</v>
      </c>
      <c r="CV959" t="s">
        <v>140</v>
      </c>
      <c r="CW959" t="s">
        <v>139</v>
      </c>
      <c r="CX959" t="s">
        <v>139</v>
      </c>
      <c r="CY959" t="s">
        <v>9596</v>
      </c>
      <c r="CZ959" s="8">
        <v>16702341795</v>
      </c>
      <c r="DA959" t="s">
        <v>2930</v>
      </c>
      <c r="DB959" t="s">
        <v>2937</v>
      </c>
      <c r="DC959" t="s">
        <v>139</v>
      </c>
      <c r="DD959" t="s">
        <v>117</v>
      </c>
    </row>
    <row r="960" spans="1:114" ht="15" customHeight="1" x14ac:dyDescent="0.35">
      <c r="A960" t="s">
        <v>11512</v>
      </c>
      <c r="B960" t="s">
        <v>144</v>
      </c>
      <c r="C960" s="1">
        <v>45461</v>
      </c>
      <c r="D960" s="1">
        <v>45637</v>
      </c>
      <c r="E960" t="s">
        <v>116</v>
      </c>
      <c r="F960" s="1">
        <v>45564</v>
      </c>
      <c r="G960" t="s">
        <v>139</v>
      </c>
      <c r="H960" t="s">
        <v>117</v>
      </c>
      <c r="I960" t="s">
        <v>117</v>
      </c>
      <c r="J960" t="s">
        <v>2958</v>
      </c>
      <c r="L960" t="s">
        <v>2686</v>
      </c>
      <c r="M960" t="s">
        <v>2687</v>
      </c>
      <c r="N960" t="s">
        <v>120</v>
      </c>
      <c r="O960" t="s">
        <v>121</v>
      </c>
      <c r="P960" s="6">
        <v>96950</v>
      </c>
      <c r="Q960" t="s">
        <v>122</v>
      </c>
      <c r="S960" s="8">
        <v>16702341726</v>
      </c>
      <c r="U960" t="s">
        <v>2688</v>
      </c>
      <c r="V960">
        <v>31181</v>
      </c>
      <c r="W960" t="s">
        <v>124</v>
      </c>
      <c r="Y960" t="s">
        <v>2689</v>
      </c>
      <c r="Z960" t="s">
        <v>1865</v>
      </c>
      <c r="AA960" t="s">
        <v>3030</v>
      </c>
      <c r="AB960" t="s">
        <v>154</v>
      </c>
      <c r="AC960" t="s">
        <v>2686</v>
      </c>
      <c r="AD960" t="s">
        <v>2687</v>
      </c>
      <c r="AE960" t="s">
        <v>120</v>
      </c>
      <c r="AF960" t="s">
        <v>121</v>
      </c>
      <c r="AG960" s="6">
        <v>96950</v>
      </c>
      <c r="AH960" t="s">
        <v>122</v>
      </c>
      <c r="AJ960" s="8">
        <v>16702341726</v>
      </c>
      <c r="AL960" t="s">
        <v>3031</v>
      </c>
      <c r="BE960" t="str">
        <f>"49-9041.00"</f>
        <v>49-9041.00</v>
      </c>
      <c r="BF960" t="s">
        <v>2960</v>
      </c>
      <c r="BG960" t="s">
        <v>11513</v>
      </c>
      <c r="BH960" t="s">
        <v>2960</v>
      </c>
      <c r="BI960">
        <v>3</v>
      </c>
      <c r="BJ960">
        <v>3</v>
      </c>
      <c r="BK960" s="1">
        <v>45566</v>
      </c>
      <c r="BL960" s="1">
        <v>46660</v>
      </c>
      <c r="BM960" s="1">
        <v>45637</v>
      </c>
      <c r="BN960" s="1">
        <v>46660</v>
      </c>
      <c r="BO960">
        <v>40</v>
      </c>
      <c r="BP960">
        <v>0</v>
      </c>
      <c r="BQ960">
        <v>7</v>
      </c>
      <c r="BR960">
        <v>7</v>
      </c>
      <c r="BS960">
        <v>7</v>
      </c>
      <c r="BT960">
        <v>7</v>
      </c>
      <c r="BU960">
        <v>7</v>
      </c>
      <c r="BV960">
        <v>5</v>
      </c>
      <c r="BW960" t="str">
        <f>"7:00 AM"</f>
        <v>7:00 AM</v>
      </c>
      <c r="BX960" t="str">
        <f>"6:00 PM"</f>
        <v>6:00 PM</v>
      </c>
      <c r="BY960" t="s">
        <v>159</v>
      </c>
      <c r="BZ960">
        <v>3</v>
      </c>
      <c r="CA960">
        <v>12</v>
      </c>
      <c r="CB960" t="s">
        <v>117</v>
      </c>
      <c r="CD960" t="s">
        <v>11514</v>
      </c>
      <c r="CE960" t="s">
        <v>2686</v>
      </c>
      <c r="CF960" t="s">
        <v>2687</v>
      </c>
      <c r="CG960" t="s">
        <v>136</v>
      </c>
      <c r="CH960" t="s">
        <v>121</v>
      </c>
      <c r="CI960" s="6">
        <v>96950</v>
      </c>
      <c r="CJ960" s="10">
        <v>10</v>
      </c>
      <c r="CK960" s="10">
        <v>12</v>
      </c>
      <c r="CL960" s="10">
        <v>15</v>
      </c>
      <c r="CM960" s="10">
        <v>18</v>
      </c>
      <c r="CN960" t="s">
        <v>137</v>
      </c>
      <c r="CO960" t="s">
        <v>3034</v>
      </c>
      <c r="CP960" t="s">
        <v>138</v>
      </c>
      <c r="CR960" t="s">
        <v>117</v>
      </c>
      <c r="CS960" t="s">
        <v>139</v>
      </c>
      <c r="CT960" t="s">
        <v>140</v>
      </c>
      <c r="CU960" t="s">
        <v>139</v>
      </c>
      <c r="CV960" t="s">
        <v>140</v>
      </c>
      <c r="CW960" t="s">
        <v>139</v>
      </c>
      <c r="CX960" t="s">
        <v>140</v>
      </c>
      <c r="CY960" t="s">
        <v>6868</v>
      </c>
      <c r="CZ960" s="8">
        <v>16702341726</v>
      </c>
      <c r="DA960" t="s">
        <v>2697</v>
      </c>
      <c r="DB960" t="s">
        <v>140</v>
      </c>
      <c r="DC960" t="s">
        <v>139</v>
      </c>
      <c r="DD960" t="s">
        <v>117</v>
      </c>
    </row>
    <row r="961" spans="1:114" ht="15" customHeight="1" x14ac:dyDescent="0.35">
      <c r="A961" t="s">
        <v>7059</v>
      </c>
      <c r="B961" t="s">
        <v>144</v>
      </c>
      <c r="C961" s="1">
        <v>45499</v>
      </c>
      <c r="D961" s="1">
        <v>45637</v>
      </c>
      <c r="E961" t="s">
        <v>211</v>
      </c>
      <c r="G961" t="s">
        <v>117</v>
      </c>
      <c r="H961" t="s">
        <v>117</v>
      </c>
      <c r="I961" t="s">
        <v>117</v>
      </c>
      <c r="J961" t="s">
        <v>7060</v>
      </c>
      <c r="K961" t="s">
        <v>7061</v>
      </c>
      <c r="L961" t="s">
        <v>7062</v>
      </c>
      <c r="N961" t="s">
        <v>120</v>
      </c>
      <c r="O961" t="s">
        <v>121</v>
      </c>
      <c r="P961" s="6">
        <v>96950</v>
      </c>
      <c r="Q961" t="s">
        <v>122</v>
      </c>
      <c r="S961" s="8">
        <v>16704881818</v>
      </c>
      <c r="U961" t="s">
        <v>7063</v>
      </c>
      <c r="V961">
        <v>722511</v>
      </c>
      <c r="W961" t="s">
        <v>124</v>
      </c>
      <c r="Y961" t="s">
        <v>7064</v>
      </c>
      <c r="Z961" t="s">
        <v>4077</v>
      </c>
      <c r="AB961" t="s">
        <v>128</v>
      </c>
      <c r="AC961" t="s">
        <v>7062</v>
      </c>
      <c r="AE961" t="s">
        <v>120</v>
      </c>
      <c r="AF961" t="s">
        <v>121</v>
      </c>
      <c r="AG961" s="6">
        <v>96950</v>
      </c>
      <c r="AH961" t="s">
        <v>122</v>
      </c>
      <c r="AJ961" s="8">
        <v>16704881818</v>
      </c>
      <c r="AL961" t="s">
        <v>7065</v>
      </c>
      <c r="BE961" t="str">
        <f>"35-2011.00"</f>
        <v>35-2011.00</v>
      </c>
      <c r="BF961" t="s">
        <v>1148</v>
      </c>
      <c r="BG961" t="s">
        <v>7066</v>
      </c>
      <c r="BH961" t="s">
        <v>193</v>
      </c>
      <c r="BI961">
        <v>6</v>
      </c>
      <c r="BJ961">
        <v>6</v>
      </c>
      <c r="BK961" s="1">
        <v>45566</v>
      </c>
      <c r="BL961" s="1">
        <v>45930</v>
      </c>
      <c r="BM961" s="1">
        <v>45637</v>
      </c>
      <c r="BN961" s="1">
        <v>45930</v>
      </c>
      <c r="BO961">
        <v>35</v>
      </c>
      <c r="BP961">
        <v>0</v>
      </c>
      <c r="BQ961">
        <v>7</v>
      </c>
      <c r="BR961">
        <v>7</v>
      </c>
      <c r="BS961">
        <v>7</v>
      </c>
      <c r="BT961">
        <v>7</v>
      </c>
      <c r="BU961">
        <v>7</v>
      </c>
      <c r="BV961">
        <v>0</v>
      </c>
      <c r="BW961" t="str">
        <f>"9:00 AM"</f>
        <v>9:00 AM</v>
      </c>
      <c r="BX961" t="str">
        <f>"4:00 PM"</f>
        <v>4:00 PM</v>
      </c>
      <c r="BY961" t="s">
        <v>133</v>
      </c>
      <c r="BZ961">
        <v>0</v>
      </c>
      <c r="CA961">
        <v>3</v>
      </c>
      <c r="CB961" t="s">
        <v>117</v>
      </c>
      <c r="CD961" t="s">
        <v>7067</v>
      </c>
      <c r="CE961" t="s">
        <v>7062</v>
      </c>
      <c r="CG961" t="s">
        <v>120</v>
      </c>
      <c r="CH961" t="s">
        <v>121</v>
      </c>
      <c r="CI961" s="6">
        <v>96950</v>
      </c>
      <c r="CJ961" s="10">
        <v>8.85</v>
      </c>
      <c r="CK961" s="10">
        <v>8.85</v>
      </c>
      <c r="CL961" s="10">
        <v>13.28</v>
      </c>
      <c r="CM961" s="10">
        <v>13.28</v>
      </c>
      <c r="CN961" t="s">
        <v>137</v>
      </c>
      <c r="CO961" t="s">
        <v>164</v>
      </c>
      <c r="CP961" t="s">
        <v>138</v>
      </c>
      <c r="CR961" t="s">
        <v>117</v>
      </c>
      <c r="CS961" t="s">
        <v>139</v>
      </c>
      <c r="CT961" t="s">
        <v>140</v>
      </c>
      <c r="CU961" t="s">
        <v>139</v>
      </c>
      <c r="CV961" t="s">
        <v>140</v>
      </c>
      <c r="CW961" t="s">
        <v>139</v>
      </c>
      <c r="CX961" t="s">
        <v>140</v>
      </c>
      <c r="CY961" t="s">
        <v>1107</v>
      </c>
      <c r="CZ961" s="8">
        <v>16704881818</v>
      </c>
      <c r="DA961" t="s">
        <v>7065</v>
      </c>
      <c r="DB961" t="s">
        <v>164</v>
      </c>
      <c r="DC961" t="s">
        <v>139</v>
      </c>
      <c r="DD961" t="s">
        <v>117</v>
      </c>
      <c r="DE961" t="s">
        <v>4077</v>
      </c>
      <c r="DF961" t="s">
        <v>7068</v>
      </c>
      <c r="DH961" t="s">
        <v>7069</v>
      </c>
      <c r="DI961" t="s">
        <v>7060</v>
      </c>
      <c r="DJ961" t="s">
        <v>7065</v>
      </c>
    </row>
    <row r="962" spans="1:114" ht="15" customHeight="1" x14ac:dyDescent="0.35">
      <c r="A962" t="s">
        <v>7149</v>
      </c>
      <c r="B962" t="s">
        <v>144</v>
      </c>
      <c r="C962" s="1">
        <v>45559</v>
      </c>
      <c r="D962" s="1">
        <v>45637</v>
      </c>
      <c r="E962" t="s">
        <v>211</v>
      </c>
      <c r="G962" t="s">
        <v>117</v>
      </c>
      <c r="H962" t="s">
        <v>117</v>
      </c>
      <c r="I962" t="s">
        <v>117</v>
      </c>
      <c r="J962" t="s">
        <v>2562</v>
      </c>
      <c r="L962" t="s">
        <v>2563</v>
      </c>
      <c r="N962" t="s">
        <v>120</v>
      </c>
      <c r="O962" t="s">
        <v>121</v>
      </c>
      <c r="P962" s="6">
        <v>96950</v>
      </c>
      <c r="Q962" t="s">
        <v>122</v>
      </c>
      <c r="S962" s="8">
        <v>16709895870</v>
      </c>
      <c r="U962" t="s">
        <v>2564</v>
      </c>
      <c r="V962">
        <v>6111</v>
      </c>
      <c r="W962" t="s">
        <v>124</v>
      </c>
      <c r="Y962" t="s">
        <v>2565</v>
      </c>
      <c r="Z962" t="s">
        <v>2566</v>
      </c>
      <c r="AA962" t="s">
        <v>2567</v>
      </c>
      <c r="AB962" t="s">
        <v>769</v>
      </c>
      <c r="AC962" t="s">
        <v>2563</v>
      </c>
      <c r="AE962" t="s">
        <v>120</v>
      </c>
      <c r="AF962" t="s">
        <v>121</v>
      </c>
      <c r="AG962" s="6">
        <v>96950</v>
      </c>
      <c r="AH962" t="s">
        <v>122</v>
      </c>
      <c r="AJ962" s="8">
        <v>16709898570</v>
      </c>
      <c r="AL962" t="s">
        <v>2568</v>
      </c>
      <c r="BE962" t="str">
        <f>"25-2022.00"</f>
        <v>25-2022.00</v>
      </c>
      <c r="BF962" t="s">
        <v>2569</v>
      </c>
      <c r="BG962" t="s">
        <v>2570</v>
      </c>
      <c r="BH962" t="s">
        <v>2571</v>
      </c>
      <c r="BI962">
        <v>1</v>
      </c>
      <c r="BJ962">
        <v>1</v>
      </c>
      <c r="BK962" s="1">
        <v>45566</v>
      </c>
      <c r="BL962" s="1">
        <v>45930</v>
      </c>
      <c r="BM962" s="1">
        <v>45637</v>
      </c>
      <c r="BN962" s="1">
        <v>45930</v>
      </c>
      <c r="BO962">
        <v>40</v>
      </c>
      <c r="BP962">
        <v>0</v>
      </c>
      <c r="BQ962">
        <v>8</v>
      </c>
      <c r="BR962">
        <v>8</v>
      </c>
      <c r="BS962">
        <v>8</v>
      </c>
      <c r="BT962">
        <v>8</v>
      </c>
      <c r="BU962">
        <v>8</v>
      </c>
      <c r="BV962">
        <v>0</v>
      </c>
      <c r="BW962" t="str">
        <f>"7:00 AM"</f>
        <v>7:00 AM</v>
      </c>
      <c r="BX962" t="str">
        <f>"4:00 PM"</f>
        <v>4:00 PM</v>
      </c>
      <c r="BY962" t="s">
        <v>588</v>
      </c>
      <c r="BZ962">
        <v>0</v>
      </c>
      <c r="CA962">
        <v>12</v>
      </c>
      <c r="CB962" t="s">
        <v>117</v>
      </c>
      <c r="CD962" s="2" t="s">
        <v>7150</v>
      </c>
      <c r="CE962" t="s">
        <v>2573</v>
      </c>
      <c r="CF962" t="s">
        <v>753</v>
      </c>
      <c r="CG962" t="s">
        <v>120</v>
      </c>
      <c r="CH962" t="s">
        <v>121</v>
      </c>
      <c r="CI962" s="6">
        <v>96950</v>
      </c>
      <c r="CJ962" s="10">
        <v>20.89</v>
      </c>
      <c r="CK962" s="10">
        <v>20.89</v>
      </c>
      <c r="CL962" s="10">
        <v>0</v>
      </c>
      <c r="CM962" s="10">
        <v>0</v>
      </c>
      <c r="CN962" t="s">
        <v>137</v>
      </c>
      <c r="CO962">
        <v>0</v>
      </c>
      <c r="CP962" t="s">
        <v>138</v>
      </c>
      <c r="CR962" t="s">
        <v>117</v>
      </c>
      <c r="CS962" t="s">
        <v>139</v>
      </c>
      <c r="CT962" t="s">
        <v>140</v>
      </c>
      <c r="CU962" t="s">
        <v>140</v>
      </c>
      <c r="CV962" t="s">
        <v>140</v>
      </c>
      <c r="CW962" t="s">
        <v>139</v>
      </c>
      <c r="CX962" t="s">
        <v>140</v>
      </c>
      <c r="CY962" t="s">
        <v>2574</v>
      </c>
      <c r="CZ962" s="8">
        <v>16702358540</v>
      </c>
      <c r="DA962" t="s">
        <v>2568</v>
      </c>
      <c r="DB962" t="s">
        <v>164</v>
      </c>
      <c r="DC962" t="s">
        <v>139</v>
      </c>
      <c r="DD962" t="s">
        <v>117</v>
      </c>
      <c r="DE962" t="s">
        <v>2565</v>
      </c>
      <c r="DF962" t="s">
        <v>2566</v>
      </c>
      <c r="DG962" t="s">
        <v>2575</v>
      </c>
      <c r="DH962" t="s">
        <v>2564</v>
      </c>
      <c r="DI962" t="s">
        <v>2576</v>
      </c>
      <c r="DJ962" t="s">
        <v>2568</v>
      </c>
    </row>
    <row r="963" spans="1:114" ht="15" customHeight="1" x14ac:dyDescent="0.35">
      <c r="A963" t="s">
        <v>16046</v>
      </c>
      <c r="B963" t="s">
        <v>294</v>
      </c>
      <c r="C963" s="1">
        <v>45570</v>
      </c>
      <c r="D963" s="1">
        <v>45637</v>
      </c>
      <c r="E963" t="s">
        <v>116</v>
      </c>
      <c r="F963" s="1">
        <v>45656</v>
      </c>
      <c r="G963" t="s">
        <v>117</v>
      </c>
      <c r="H963" t="s">
        <v>117</v>
      </c>
      <c r="I963" t="s">
        <v>117</v>
      </c>
      <c r="J963" t="s">
        <v>1712</v>
      </c>
      <c r="L963" t="s">
        <v>1713</v>
      </c>
      <c r="M963" t="s">
        <v>13298</v>
      </c>
      <c r="N963" t="s">
        <v>120</v>
      </c>
      <c r="O963" t="s">
        <v>121</v>
      </c>
      <c r="P963" s="6">
        <v>96950</v>
      </c>
      <c r="Q963" t="s">
        <v>122</v>
      </c>
      <c r="S963" s="8">
        <v>16702858730</v>
      </c>
      <c r="U963" t="s">
        <v>13299</v>
      </c>
      <c r="V963">
        <v>561320</v>
      </c>
      <c r="W963" t="s">
        <v>124</v>
      </c>
      <c r="Y963" t="s">
        <v>1074</v>
      </c>
      <c r="Z963" t="s">
        <v>1075</v>
      </c>
      <c r="AA963" t="s">
        <v>1076</v>
      </c>
      <c r="AB963" t="s">
        <v>189</v>
      </c>
      <c r="AC963" t="s">
        <v>1713</v>
      </c>
      <c r="AD963" t="s">
        <v>13298</v>
      </c>
      <c r="AE963" t="s">
        <v>120</v>
      </c>
      <c r="AF963" t="s">
        <v>121</v>
      </c>
      <c r="AG963" s="6">
        <v>96950</v>
      </c>
      <c r="AH963" t="s">
        <v>122</v>
      </c>
      <c r="AJ963" s="8">
        <v>16702858730</v>
      </c>
      <c r="AL963" t="s">
        <v>1078</v>
      </c>
      <c r="BE963" t="str">
        <f>"37-2011.00"</f>
        <v>37-2011.00</v>
      </c>
      <c r="BF963" t="s">
        <v>701</v>
      </c>
      <c r="BG963" t="s">
        <v>13300</v>
      </c>
      <c r="BH963" t="s">
        <v>1961</v>
      </c>
      <c r="BI963">
        <v>8</v>
      </c>
      <c r="BJ963">
        <v>6</v>
      </c>
      <c r="BK963" s="1">
        <v>45658</v>
      </c>
      <c r="BL963" s="1">
        <v>46022</v>
      </c>
      <c r="BM963" s="1">
        <v>45658</v>
      </c>
      <c r="BN963" s="1">
        <v>46022</v>
      </c>
      <c r="BO963">
        <v>35</v>
      </c>
      <c r="BP963">
        <v>0</v>
      </c>
      <c r="BQ963">
        <v>7</v>
      </c>
      <c r="BR963">
        <v>7</v>
      </c>
      <c r="BS963">
        <v>7</v>
      </c>
      <c r="BT963">
        <v>7</v>
      </c>
      <c r="BU963">
        <v>7</v>
      </c>
      <c r="BV963">
        <v>0</v>
      </c>
      <c r="BW963" t="str">
        <f>"9:00 AM"</f>
        <v>9:00 AM</v>
      </c>
      <c r="BX963" t="str">
        <f>"5:00 PM"</f>
        <v>5:00 PM</v>
      </c>
      <c r="BY963" t="s">
        <v>133</v>
      </c>
      <c r="BZ963">
        <v>0</v>
      </c>
      <c r="CA963">
        <v>3</v>
      </c>
      <c r="CB963" t="s">
        <v>117</v>
      </c>
      <c r="CD963" s="2" t="s">
        <v>15073</v>
      </c>
      <c r="CE963" t="s">
        <v>1718</v>
      </c>
      <c r="CF963" t="s">
        <v>982</v>
      </c>
      <c r="CG963" t="s">
        <v>120</v>
      </c>
      <c r="CH963" t="s">
        <v>121</v>
      </c>
      <c r="CI963" s="6">
        <v>96950</v>
      </c>
      <c r="CJ963" s="10">
        <v>8.2899999999999991</v>
      </c>
      <c r="CK963" s="10">
        <v>8.2899999999999991</v>
      </c>
      <c r="CL963" s="10">
        <v>12.44</v>
      </c>
      <c r="CM963" s="10">
        <v>12.44</v>
      </c>
      <c r="CN963" t="s">
        <v>137</v>
      </c>
      <c r="CO963" t="s">
        <v>162</v>
      </c>
      <c r="CP963" t="s">
        <v>138</v>
      </c>
      <c r="CR963" t="s">
        <v>117</v>
      </c>
      <c r="CS963" t="s">
        <v>139</v>
      </c>
      <c r="CT963" t="s">
        <v>140</v>
      </c>
      <c r="CU963" t="s">
        <v>139</v>
      </c>
      <c r="CV963" t="s">
        <v>140</v>
      </c>
      <c r="CW963" t="s">
        <v>139</v>
      </c>
      <c r="CX963" t="s">
        <v>140</v>
      </c>
      <c r="CY963" s="2" t="s">
        <v>3712</v>
      </c>
      <c r="CZ963" s="8">
        <v>16702858730</v>
      </c>
      <c r="DA963" t="s">
        <v>1078</v>
      </c>
      <c r="DB963" t="s">
        <v>164</v>
      </c>
      <c r="DC963" t="s">
        <v>139</v>
      </c>
      <c r="DD963" t="s">
        <v>117</v>
      </c>
    </row>
    <row r="964" spans="1:114" ht="15" customHeight="1" x14ac:dyDescent="0.35">
      <c r="A964" t="s">
        <v>15703</v>
      </c>
      <c r="B964" t="s">
        <v>294</v>
      </c>
      <c r="C964" s="1">
        <v>45581</v>
      </c>
      <c r="D964" s="1">
        <v>45637</v>
      </c>
      <c r="E964" t="s">
        <v>116</v>
      </c>
      <c r="F964" s="1">
        <v>45564</v>
      </c>
      <c r="G964" t="s">
        <v>117</v>
      </c>
      <c r="H964" t="s">
        <v>117</v>
      </c>
      <c r="I964" t="s">
        <v>117</v>
      </c>
      <c r="J964" t="s">
        <v>1247</v>
      </c>
      <c r="K964" t="s">
        <v>1247</v>
      </c>
      <c r="L964" t="s">
        <v>7136</v>
      </c>
      <c r="M964" t="s">
        <v>1250</v>
      </c>
      <c r="N964" t="s">
        <v>120</v>
      </c>
      <c r="O964" t="s">
        <v>121</v>
      </c>
      <c r="P964" s="6">
        <v>96950</v>
      </c>
      <c r="Q964" t="s">
        <v>122</v>
      </c>
      <c r="S964" s="8">
        <v>16702356238</v>
      </c>
      <c r="U964" t="s">
        <v>1251</v>
      </c>
      <c r="V964">
        <v>56132</v>
      </c>
      <c r="W964" t="s">
        <v>124</v>
      </c>
      <c r="Y964" t="s">
        <v>4533</v>
      </c>
      <c r="Z964" t="s">
        <v>7137</v>
      </c>
      <c r="AA964" t="s">
        <v>7138</v>
      </c>
      <c r="AB964" t="s">
        <v>7139</v>
      </c>
      <c r="AC964" t="s">
        <v>15704</v>
      </c>
      <c r="AD964" t="s">
        <v>7141</v>
      </c>
      <c r="AE964" t="s">
        <v>120</v>
      </c>
      <c r="AF964" t="s">
        <v>121</v>
      </c>
      <c r="AG964" s="6">
        <v>96950</v>
      </c>
      <c r="AH964" t="s">
        <v>122</v>
      </c>
      <c r="AJ964" s="8">
        <v>16702356238</v>
      </c>
      <c r="AL964" t="s">
        <v>6773</v>
      </c>
      <c r="BE964" t="str">
        <f>"49-9099.00"</f>
        <v>49-9099.00</v>
      </c>
      <c r="BF964" t="s">
        <v>2023</v>
      </c>
      <c r="BG964" t="s">
        <v>7142</v>
      </c>
      <c r="BH964" t="s">
        <v>1961</v>
      </c>
      <c r="BI964">
        <v>12</v>
      </c>
      <c r="BJ964">
        <v>9</v>
      </c>
      <c r="BK964" s="1">
        <v>45566</v>
      </c>
      <c r="BL964" s="1">
        <v>45930</v>
      </c>
      <c r="BM964" s="1">
        <v>45637</v>
      </c>
      <c r="BN964" s="1">
        <v>45930</v>
      </c>
      <c r="BO964">
        <v>35</v>
      </c>
      <c r="BP964">
        <v>0</v>
      </c>
      <c r="BQ964">
        <v>7</v>
      </c>
      <c r="BR964">
        <v>7</v>
      </c>
      <c r="BS964">
        <v>7</v>
      </c>
      <c r="BT964">
        <v>7</v>
      </c>
      <c r="BU964">
        <v>7</v>
      </c>
      <c r="BV964">
        <v>0</v>
      </c>
      <c r="BW964" t="str">
        <f>"8:00 AM"</f>
        <v>8:00 AM</v>
      </c>
      <c r="BX964" t="str">
        <f>"4:00 PM"</f>
        <v>4:00 PM</v>
      </c>
      <c r="BY964" t="s">
        <v>133</v>
      </c>
      <c r="BZ964">
        <v>0</v>
      </c>
      <c r="CA964">
        <v>3</v>
      </c>
      <c r="CB964" t="s">
        <v>117</v>
      </c>
      <c r="CD964" s="2" t="s">
        <v>7143</v>
      </c>
      <c r="CE964" t="s">
        <v>7144</v>
      </c>
      <c r="CF964" t="s">
        <v>7145</v>
      </c>
      <c r="CG964" t="s">
        <v>120</v>
      </c>
      <c r="CH964" t="s">
        <v>121</v>
      </c>
      <c r="CI964" s="6">
        <v>96950</v>
      </c>
      <c r="CJ964" s="10">
        <v>10.02</v>
      </c>
      <c r="CK964" s="10">
        <v>10.02</v>
      </c>
      <c r="CL964" s="10">
        <v>15.03</v>
      </c>
      <c r="CM964" s="10">
        <v>15.03</v>
      </c>
      <c r="CN964" t="s">
        <v>137</v>
      </c>
      <c r="CO964" t="s">
        <v>162</v>
      </c>
      <c r="CP964" t="s">
        <v>138</v>
      </c>
      <c r="CR964" t="s">
        <v>117</v>
      </c>
      <c r="CS964" t="s">
        <v>139</v>
      </c>
      <c r="CT964" t="s">
        <v>140</v>
      </c>
      <c r="CU964" t="s">
        <v>139</v>
      </c>
      <c r="CV964" t="s">
        <v>140</v>
      </c>
      <c r="CW964" t="s">
        <v>139</v>
      </c>
      <c r="CX964" t="s">
        <v>140</v>
      </c>
      <c r="CY964" s="2" t="s">
        <v>1719</v>
      </c>
      <c r="CZ964" s="8">
        <v>16702356238</v>
      </c>
      <c r="DA964" t="s">
        <v>6773</v>
      </c>
      <c r="DB964" t="s">
        <v>164</v>
      </c>
      <c r="DC964" t="s">
        <v>139</v>
      </c>
      <c r="DD964" t="s">
        <v>117</v>
      </c>
    </row>
    <row r="965" spans="1:114" ht="15" customHeight="1" x14ac:dyDescent="0.35">
      <c r="A965" t="s">
        <v>9592</v>
      </c>
      <c r="B965" t="s">
        <v>144</v>
      </c>
      <c r="C965" s="1">
        <v>45581</v>
      </c>
      <c r="D965" s="1">
        <v>45637</v>
      </c>
      <c r="E965" t="s">
        <v>211</v>
      </c>
      <c r="G965" t="s">
        <v>117</v>
      </c>
      <c r="H965" t="s">
        <v>117</v>
      </c>
      <c r="I965" t="s">
        <v>117</v>
      </c>
      <c r="J965" t="s">
        <v>1247</v>
      </c>
      <c r="K965" t="s">
        <v>1247</v>
      </c>
      <c r="L965" t="s">
        <v>7136</v>
      </c>
      <c r="M965" t="s">
        <v>1250</v>
      </c>
      <c r="N965" t="s">
        <v>120</v>
      </c>
      <c r="O965" t="s">
        <v>121</v>
      </c>
      <c r="P965" s="6">
        <v>96950</v>
      </c>
      <c r="Q965" t="s">
        <v>122</v>
      </c>
      <c r="S965" s="8">
        <v>16702356238</v>
      </c>
      <c r="U965" t="s">
        <v>1251</v>
      </c>
      <c r="V965">
        <v>56132</v>
      </c>
      <c r="W965" t="s">
        <v>124</v>
      </c>
      <c r="Y965" t="s">
        <v>4533</v>
      </c>
      <c r="Z965" t="s">
        <v>7137</v>
      </c>
      <c r="AA965" t="s">
        <v>7138</v>
      </c>
      <c r="AB965" t="s">
        <v>7139</v>
      </c>
      <c r="AC965" t="s">
        <v>7140</v>
      </c>
      <c r="AD965" t="s">
        <v>7141</v>
      </c>
      <c r="AE965" t="s">
        <v>120</v>
      </c>
      <c r="AF965" t="s">
        <v>121</v>
      </c>
      <c r="AG965" s="6">
        <v>96950</v>
      </c>
      <c r="AH965" t="s">
        <v>122</v>
      </c>
      <c r="AJ965" s="8">
        <v>16702356238</v>
      </c>
      <c r="AL965" t="s">
        <v>6773</v>
      </c>
      <c r="BE965" t="str">
        <f>"49-9099.00"</f>
        <v>49-9099.00</v>
      </c>
      <c r="BF965" t="s">
        <v>2023</v>
      </c>
      <c r="BG965" t="s">
        <v>7142</v>
      </c>
      <c r="BH965" t="s">
        <v>1961</v>
      </c>
      <c r="BI965">
        <v>12</v>
      </c>
      <c r="BJ965">
        <v>12</v>
      </c>
      <c r="BK965" s="1">
        <v>45658</v>
      </c>
      <c r="BL965" s="1">
        <v>46022</v>
      </c>
      <c r="BM965" s="1">
        <v>45658</v>
      </c>
      <c r="BN965" s="1">
        <v>46022</v>
      </c>
      <c r="BO965">
        <v>35</v>
      </c>
      <c r="BP965">
        <v>0</v>
      </c>
      <c r="BQ965">
        <v>7</v>
      </c>
      <c r="BR965">
        <v>7</v>
      </c>
      <c r="BS965">
        <v>7</v>
      </c>
      <c r="BT965">
        <v>7</v>
      </c>
      <c r="BU965">
        <v>7</v>
      </c>
      <c r="BV965">
        <v>0</v>
      </c>
      <c r="BW965" t="str">
        <f>"8:00 AM"</f>
        <v>8:00 AM</v>
      </c>
      <c r="BX965" t="str">
        <f>"4:00 PM"</f>
        <v>4:00 PM</v>
      </c>
      <c r="BY965" t="s">
        <v>133</v>
      </c>
      <c r="BZ965">
        <v>0</v>
      </c>
      <c r="CA965">
        <v>3</v>
      </c>
      <c r="CB965" t="s">
        <v>117</v>
      </c>
      <c r="CD965" s="2" t="s">
        <v>7143</v>
      </c>
      <c r="CE965" t="s">
        <v>7144</v>
      </c>
      <c r="CF965" t="s">
        <v>7145</v>
      </c>
      <c r="CG965" t="s">
        <v>120</v>
      </c>
      <c r="CH965" t="s">
        <v>121</v>
      </c>
      <c r="CI965" s="6">
        <v>96950</v>
      </c>
      <c r="CJ965" s="10">
        <v>10.02</v>
      </c>
      <c r="CK965" s="10">
        <v>10.02</v>
      </c>
      <c r="CL965" s="10">
        <v>15.03</v>
      </c>
      <c r="CM965" s="10">
        <v>15.03</v>
      </c>
      <c r="CN965" t="s">
        <v>1375</v>
      </c>
      <c r="CO965" t="s">
        <v>194</v>
      </c>
      <c r="CP965" t="s">
        <v>138</v>
      </c>
      <c r="CR965" t="s">
        <v>117</v>
      </c>
      <c r="CS965" t="s">
        <v>139</v>
      </c>
      <c r="CT965" t="s">
        <v>140</v>
      </c>
      <c r="CU965" t="s">
        <v>139</v>
      </c>
      <c r="CV965" t="s">
        <v>140</v>
      </c>
      <c r="CW965" t="s">
        <v>139</v>
      </c>
      <c r="CX965" t="s">
        <v>140</v>
      </c>
      <c r="CY965" s="2" t="s">
        <v>1719</v>
      </c>
      <c r="CZ965" s="8">
        <v>16702356238</v>
      </c>
      <c r="DA965" t="s">
        <v>6773</v>
      </c>
      <c r="DB965" t="s">
        <v>164</v>
      </c>
      <c r="DC965" t="s">
        <v>139</v>
      </c>
      <c r="DD965" t="s">
        <v>117</v>
      </c>
    </row>
    <row r="966" spans="1:114" ht="15" customHeight="1" x14ac:dyDescent="0.35">
      <c r="A966" t="s">
        <v>16896</v>
      </c>
      <c r="B966" t="s">
        <v>294</v>
      </c>
      <c r="C966" s="1">
        <v>45582</v>
      </c>
      <c r="D966" s="1">
        <v>45637</v>
      </c>
      <c r="E966" t="s">
        <v>116</v>
      </c>
      <c r="F966" s="1">
        <v>45656</v>
      </c>
      <c r="G966" t="s">
        <v>117</v>
      </c>
      <c r="H966" t="s">
        <v>117</v>
      </c>
      <c r="I966" t="s">
        <v>117</v>
      </c>
      <c r="J966" t="s">
        <v>3570</v>
      </c>
      <c r="L966" t="s">
        <v>3714</v>
      </c>
      <c r="M966" t="s">
        <v>3572</v>
      </c>
      <c r="N966" t="s">
        <v>120</v>
      </c>
      <c r="O966" t="s">
        <v>121</v>
      </c>
      <c r="P966" s="6">
        <v>96950</v>
      </c>
      <c r="Q966" t="s">
        <v>122</v>
      </c>
      <c r="S966" s="8">
        <v>16702355009</v>
      </c>
      <c r="U966" t="s">
        <v>971</v>
      </c>
      <c r="V966">
        <v>561311</v>
      </c>
      <c r="W966" t="s">
        <v>150</v>
      </c>
      <c r="X966" t="s">
        <v>139</v>
      </c>
      <c r="Y966" t="s">
        <v>972</v>
      </c>
      <c r="Z966" t="s">
        <v>3716</v>
      </c>
      <c r="AA966" t="s">
        <v>974</v>
      </c>
      <c r="AB966" t="s">
        <v>128</v>
      </c>
      <c r="AC966" t="s">
        <v>14199</v>
      </c>
      <c r="AD966" t="s">
        <v>3572</v>
      </c>
      <c r="AE966" t="s">
        <v>120</v>
      </c>
      <c r="AF966" t="s">
        <v>121</v>
      </c>
      <c r="AG966" s="6">
        <v>96950</v>
      </c>
      <c r="AH966" t="s">
        <v>122</v>
      </c>
      <c r="AJ966" s="8">
        <v>16702355009</v>
      </c>
      <c r="AL966" t="s">
        <v>977</v>
      </c>
      <c r="BE966" t="str">
        <f>"43-3031.00"</f>
        <v>43-3031.00</v>
      </c>
      <c r="BF966" t="s">
        <v>357</v>
      </c>
      <c r="BG966" t="s">
        <v>16897</v>
      </c>
      <c r="BH966" t="s">
        <v>1904</v>
      </c>
      <c r="BI966">
        <v>10</v>
      </c>
      <c r="BJ966">
        <v>9</v>
      </c>
      <c r="BK966" s="1">
        <v>45658</v>
      </c>
      <c r="BL966" s="1">
        <v>46022</v>
      </c>
      <c r="BM966" s="1">
        <v>45658</v>
      </c>
      <c r="BN966" s="1">
        <v>46022</v>
      </c>
      <c r="BO966">
        <v>35</v>
      </c>
      <c r="BP966">
        <v>0</v>
      </c>
      <c r="BQ966">
        <v>7</v>
      </c>
      <c r="BR966">
        <v>7</v>
      </c>
      <c r="BS966">
        <v>7</v>
      </c>
      <c r="BT966">
        <v>7</v>
      </c>
      <c r="BU966">
        <v>7</v>
      </c>
      <c r="BV966">
        <v>0</v>
      </c>
      <c r="BW966" t="str">
        <f>"8:00 AM"</f>
        <v>8:00 AM</v>
      </c>
      <c r="BX966" t="str">
        <f>"4:00 PM"</f>
        <v>4:00 PM</v>
      </c>
      <c r="BY966" t="s">
        <v>159</v>
      </c>
      <c r="BZ966">
        <v>0</v>
      </c>
      <c r="CA966">
        <v>24</v>
      </c>
      <c r="CB966" t="s">
        <v>117</v>
      </c>
      <c r="CD966" t="s">
        <v>16898</v>
      </c>
      <c r="CE966" t="s">
        <v>3714</v>
      </c>
      <c r="CF966" t="s">
        <v>982</v>
      </c>
      <c r="CG966" t="s">
        <v>120</v>
      </c>
      <c r="CH966" t="s">
        <v>121</v>
      </c>
      <c r="CI966" s="6">
        <v>96950</v>
      </c>
      <c r="CJ966" s="10">
        <v>12.28</v>
      </c>
      <c r="CK966" s="10">
        <v>12.28</v>
      </c>
      <c r="CL966" s="10">
        <v>18.420000000000002</v>
      </c>
      <c r="CM966" s="10">
        <v>18.420000000000002</v>
      </c>
      <c r="CN966" t="s">
        <v>137</v>
      </c>
      <c r="CO966" t="s">
        <v>2428</v>
      </c>
      <c r="CP966" t="s">
        <v>138</v>
      </c>
      <c r="CR966" t="s">
        <v>117</v>
      </c>
      <c r="CS966" t="s">
        <v>139</v>
      </c>
      <c r="CT966" t="s">
        <v>140</v>
      </c>
      <c r="CU966" t="s">
        <v>139</v>
      </c>
      <c r="CV966" t="s">
        <v>140</v>
      </c>
      <c r="CW966" t="s">
        <v>139</v>
      </c>
      <c r="CX966" t="s">
        <v>140</v>
      </c>
      <c r="CY966" t="s">
        <v>16341</v>
      </c>
      <c r="CZ966" s="8">
        <v>16702355009</v>
      </c>
      <c r="DA966" t="s">
        <v>977</v>
      </c>
      <c r="DB966" t="s">
        <v>140</v>
      </c>
      <c r="DC966" t="s">
        <v>139</v>
      </c>
      <c r="DD966" t="s">
        <v>139</v>
      </c>
    </row>
    <row r="967" spans="1:114" ht="15" customHeight="1" x14ac:dyDescent="0.35">
      <c r="A967" t="s">
        <v>17216</v>
      </c>
      <c r="B967" t="s">
        <v>144</v>
      </c>
      <c r="C967" s="1">
        <v>45586</v>
      </c>
      <c r="D967" s="1">
        <v>45637</v>
      </c>
      <c r="E967" t="s">
        <v>116</v>
      </c>
      <c r="F967" s="1">
        <v>45564</v>
      </c>
      <c r="G967" t="s">
        <v>117</v>
      </c>
      <c r="H967" t="s">
        <v>117</v>
      </c>
      <c r="I967" t="s">
        <v>117</v>
      </c>
      <c r="J967" t="s">
        <v>17217</v>
      </c>
      <c r="L967" t="s">
        <v>17218</v>
      </c>
      <c r="M967" t="s">
        <v>15504</v>
      </c>
      <c r="N967" t="s">
        <v>136</v>
      </c>
      <c r="O967" t="s">
        <v>121</v>
      </c>
      <c r="P967" s="6">
        <v>96950</v>
      </c>
      <c r="Q967" t="s">
        <v>122</v>
      </c>
      <c r="S967" s="8">
        <v>16704836526</v>
      </c>
      <c r="U967" t="s">
        <v>10925</v>
      </c>
      <c r="V967">
        <v>23622</v>
      </c>
      <c r="W967" t="s">
        <v>124</v>
      </c>
      <c r="Y967" t="s">
        <v>10926</v>
      </c>
      <c r="Z967" t="s">
        <v>10927</v>
      </c>
      <c r="AA967" t="s">
        <v>10928</v>
      </c>
      <c r="AB967" t="s">
        <v>17219</v>
      </c>
      <c r="AC967" t="s">
        <v>10923</v>
      </c>
      <c r="AD967" t="s">
        <v>10924</v>
      </c>
      <c r="AE967" t="s">
        <v>136</v>
      </c>
      <c r="AF967" t="s">
        <v>121</v>
      </c>
      <c r="AG967" s="6">
        <v>96950</v>
      </c>
      <c r="AH967" t="s">
        <v>122</v>
      </c>
      <c r="AJ967" s="8">
        <v>16704836526</v>
      </c>
      <c r="AL967" t="s">
        <v>10929</v>
      </c>
      <c r="BE967" t="str">
        <f>"49-9071.00"</f>
        <v>49-9071.00</v>
      </c>
      <c r="BF967" t="s">
        <v>156</v>
      </c>
      <c r="BG967" t="s">
        <v>17220</v>
      </c>
      <c r="BH967" t="s">
        <v>17221</v>
      </c>
      <c r="BI967">
        <v>8</v>
      </c>
      <c r="BJ967">
        <v>8</v>
      </c>
      <c r="BK967" s="1">
        <v>45597</v>
      </c>
      <c r="BL967" s="1">
        <v>45961</v>
      </c>
      <c r="BM967" s="1">
        <v>45637</v>
      </c>
      <c r="BN967" s="1">
        <v>45961</v>
      </c>
      <c r="BO967">
        <v>40</v>
      </c>
      <c r="BP967">
        <v>0</v>
      </c>
      <c r="BQ967">
        <v>8</v>
      </c>
      <c r="BR967">
        <v>8</v>
      </c>
      <c r="BS967">
        <v>8</v>
      </c>
      <c r="BT967">
        <v>8</v>
      </c>
      <c r="BU967">
        <v>8</v>
      </c>
      <c r="BV967">
        <v>0</v>
      </c>
      <c r="BW967" t="str">
        <f>"8:00 AM"</f>
        <v>8:00 AM</v>
      </c>
      <c r="BX967" t="str">
        <f>"5:00 PM"</f>
        <v>5:00 PM</v>
      </c>
      <c r="BY967" t="s">
        <v>159</v>
      </c>
      <c r="BZ967">
        <v>0</v>
      </c>
      <c r="CA967">
        <v>12</v>
      </c>
      <c r="CB967" t="s">
        <v>117</v>
      </c>
      <c r="CD967" t="s">
        <v>17222</v>
      </c>
      <c r="CE967" t="s">
        <v>17223</v>
      </c>
      <c r="CF967" t="s">
        <v>17224</v>
      </c>
      <c r="CG967" t="s">
        <v>136</v>
      </c>
      <c r="CH967" t="s">
        <v>121</v>
      </c>
      <c r="CI967" s="6">
        <v>96950</v>
      </c>
      <c r="CJ967" s="10">
        <v>9.75</v>
      </c>
      <c r="CK967" s="10">
        <v>9.75</v>
      </c>
      <c r="CL967" s="10">
        <v>14.63</v>
      </c>
      <c r="CM967" s="10">
        <v>14.63</v>
      </c>
      <c r="CN967" t="s">
        <v>137</v>
      </c>
      <c r="CO967" t="s">
        <v>162</v>
      </c>
      <c r="CP967" t="s">
        <v>138</v>
      </c>
      <c r="CR967" t="s">
        <v>117</v>
      </c>
      <c r="CS967" t="s">
        <v>139</v>
      </c>
      <c r="CT967" t="s">
        <v>140</v>
      </c>
      <c r="CU967" t="s">
        <v>139</v>
      </c>
      <c r="CV967" t="s">
        <v>140</v>
      </c>
      <c r="CW967" t="s">
        <v>139</v>
      </c>
      <c r="CX967" t="s">
        <v>140</v>
      </c>
      <c r="CY967" t="s">
        <v>17225</v>
      </c>
      <c r="CZ967" s="8">
        <v>16702346526</v>
      </c>
      <c r="DA967" t="s">
        <v>10929</v>
      </c>
      <c r="DB967" t="s">
        <v>140</v>
      </c>
      <c r="DC967" t="s">
        <v>139</v>
      </c>
      <c r="DD967" t="s">
        <v>117</v>
      </c>
    </row>
    <row r="968" spans="1:114" ht="15" customHeight="1" x14ac:dyDescent="0.35">
      <c r="A968" t="s">
        <v>8922</v>
      </c>
      <c r="B968" t="s">
        <v>144</v>
      </c>
      <c r="C968" s="1">
        <v>45587</v>
      </c>
      <c r="D968" s="1">
        <v>45637</v>
      </c>
      <c r="E968" t="s">
        <v>211</v>
      </c>
      <c r="G968" t="s">
        <v>117</v>
      </c>
      <c r="H968" t="s">
        <v>117</v>
      </c>
      <c r="I968" t="s">
        <v>117</v>
      </c>
      <c r="J968" t="s">
        <v>5628</v>
      </c>
      <c r="K968" t="s">
        <v>5629</v>
      </c>
      <c r="L968" t="s">
        <v>5630</v>
      </c>
      <c r="M968" t="s">
        <v>5631</v>
      </c>
      <c r="N968" t="s">
        <v>120</v>
      </c>
      <c r="O968" t="s">
        <v>121</v>
      </c>
      <c r="P968" s="6">
        <v>96950</v>
      </c>
      <c r="Q968" t="s">
        <v>122</v>
      </c>
      <c r="R968" t="s">
        <v>382</v>
      </c>
      <c r="S968" s="8">
        <v>16702881593</v>
      </c>
      <c r="U968" t="s">
        <v>5632</v>
      </c>
      <c r="V968">
        <v>23822</v>
      </c>
      <c r="W968" t="s">
        <v>124</v>
      </c>
      <c r="Y968" t="s">
        <v>4836</v>
      </c>
      <c r="Z968" t="s">
        <v>5633</v>
      </c>
      <c r="AB968" t="s">
        <v>128</v>
      </c>
      <c r="AC968" t="s">
        <v>5630</v>
      </c>
      <c r="AD968" t="s">
        <v>5631</v>
      </c>
      <c r="AE968" t="s">
        <v>120</v>
      </c>
      <c r="AF968" t="s">
        <v>121</v>
      </c>
      <c r="AG968" s="6">
        <v>96950</v>
      </c>
      <c r="AH968" t="s">
        <v>122</v>
      </c>
      <c r="AI968" t="s">
        <v>382</v>
      </c>
      <c r="AJ968" s="8">
        <v>16702881593</v>
      </c>
      <c r="AL968" t="s">
        <v>5634</v>
      </c>
      <c r="BE968" t="str">
        <f>"49-9021.00"</f>
        <v>49-9021.00</v>
      </c>
      <c r="BF968" t="s">
        <v>239</v>
      </c>
      <c r="BG968" t="s">
        <v>5635</v>
      </c>
      <c r="BH968" t="s">
        <v>5636</v>
      </c>
      <c r="BI968">
        <v>1</v>
      </c>
      <c r="BJ968">
        <v>1</v>
      </c>
      <c r="BK968" s="1">
        <v>45658</v>
      </c>
      <c r="BL968" s="1">
        <v>46022</v>
      </c>
      <c r="BM968" s="1">
        <v>45658</v>
      </c>
      <c r="BN968" s="1">
        <v>46022</v>
      </c>
      <c r="BO968">
        <v>35</v>
      </c>
      <c r="BP968">
        <v>0</v>
      </c>
      <c r="BQ968">
        <v>7</v>
      </c>
      <c r="BR968">
        <v>7</v>
      </c>
      <c r="BS968">
        <v>7</v>
      </c>
      <c r="BT968">
        <v>7</v>
      </c>
      <c r="BU968">
        <v>7</v>
      </c>
      <c r="BV968">
        <v>0</v>
      </c>
      <c r="BW968" t="str">
        <f>"9:00 AM"</f>
        <v>9:00 AM</v>
      </c>
      <c r="BX968" t="str">
        <f>"5:00 PM"</f>
        <v>5:00 PM</v>
      </c>
      <c r="BY968" t="s">
        <v>133</v>
      </c>
      <c r="BZ968">
        <v>0</v>
      </c>
      <c r="CA968">
        <v>12</v>
      </c>
      <c r="CB968" t="s">
        <v>117</v>
      </c>
      <c r="CD968" t="s">
        <v>393</v>
      </c>
      <c r="CE968" t="s">
        <v>5637</v>
      </c>
      <c r="CF968" t="s">
        <v>5638</v>
      </c>
      <c r="CG968" t="s">
        <v>120</v>
      </c>
      <c r="CH968" t="s">
        <v>121</v>
      </c>
      <c r="CI968" s="6">
        <v>96950</v>
      </c>
      <c r="CJ968" s="10">
        <v>10.74</v>
      </c>
      <c r="CK968" s="10">
        <v>10.74</v>
      </c>
      <c r="CL968" s="10">
        <v>16.11</v>
      </c>
      <c r="CM968" s="10">
        <v>16.11</v>
      </c>
      <c r="CN968" t="s">
        <v>137</v>
      </c>
      <c r="CO968" t="s">
        <v>393</v>
      </c>
      <c r="CP968" t="s">
        <v>138</v>
      </c>
      <c r="CR968" t="s">
        <v>117</v>
      </c>
      <c r="CS968" t="s">
        <v>139</v>
      </c>
      <c r="CT968" t="s">
        <v>140</v>
      </c>
      <c r="CU968" t="s">
        <v>139</v>
      </c>
      <c r="CV968" t="s">
        <v>140</v>
      </c>
      <c r="CW968" t="s">
        <v>139</v>
      </c>
      <c r="CX968" t="s">
        <v>140</v>
      </c>
      <c r="CY968" t="s">
        <v>394</v>
      </c>
      <c r="CZ968" s="8">
        <v>16702881593</v>
      </c>
      <c r="DA968" t="s">
        <v>5634</v>
      </c>
      <c r="DB968" t="s">
        <v>1095</v>
      </c>
      <c r="DC968" t="s">
        <v>139</v>
      </c>
      <c r="DD968" t="s">
        <v>117</v>
      </c>
    </row>
    <row r="969" spans="1:114" ht="15" customHeight="1" x14ac:dyDescent="0.35">
      <c r="A969" t="s">
        <v>4134</v>
      </c>
      <c r="B969" t="s">
        <v>144</v>
      </c>
      <c r="C969" s="1">
        <v>45587</v>
      </c>
      <c r="D969" s="1">
        <v>45637</v>
      </c>
      <c r="E969" t="s">
        <v>211</v>
      </c>
      <c r="G969" t="s">
        <v>117</v>
      </c>
      <c r="H969" t="s">
        <v>117</v>
      </c>
      <c r="I969" t="s">
        <v>117</v>
      </c>
      <c r="J969" t="s">
        <v>4135</v>
      </c>
      <c r="L969" t="s">
        <v>4136</v>
      </c>
      <c r="M969" t="s">
        <v>1172</v>
      </c>
      <c r="N969" t="s">
        <v>120</v>
      </c>
      <c r="O969" t="s">
        <v>121</v>
      </c>
      <c r="P969" s="6">
        <v>96950</v>
      </c>
      <c r="Q969" t="s">
        <v>122</v>
      </c>
      <c r="R969" t="s">
        <v>382</v>
      </c>
      <c r="S969" s="8">
        <v>16703223320</v>
      </c>
      <c r="U969" t="s">
        <v>4137</v>
      </c>
      <c r="V969">
        <v>611110</v>
      </c>
      <c r="W969" t="s">
        <v>124</v>
      </c>
      <c r="Y969" t="s">
        <v>4138</v>
      </c>
      <c r="Z969" t="s">
        <v>4139</v>
      </c>
      <c r="AA969" t="s">
        <v>1108</v>
      </c>
      <c r="AB969" t="s">
        <v>4140</v>
      </c>
      <c r="AC969" t="s">
        <v>4136</v>
      </c>
      <c r="AE969" t="s">
        <v>120</v>
      </c>
      <c r="AF969" t="s">
        <v>121</v>
      </c>
      <c r="AG969" s="6">
        <v>96950</v>
      </c>
      <c r="AH969" t="s">
        <v>122</v>
      </c>
      <c r="AI969" t="s">
        <v>382</v>
      </c>
      <c r="AJ969" s="8">
        <v>16703223320</v>
      </c>
      <c r="AL969" t="s">
        <v>4141</v>
      </c>
      <c r="BE969" t="str">
        <f>"49-9071.00"</f>
        <v>49-9071.00</v>
      </c>
      <c r="BF969" t="s">
        <v>156</v>
      </c>
      <c r="BG969" t="s">
        <v>4142</v>
      </c>
      <c r="BH969" t="s">
        <v>4143</v>
      </c>
      <c r="BI969">
        <v>1</v>
      </c>
      <c r="BJ969">
        <v>1</v>
      </c>
      <c r="BK969" s="1">
        <v>45706</v>
      </c>
      <c r="BL969" s="1">
        <v>46070</v>
      </c>
      <c r="BM969" s="1">
        <v>45706</v>
      </c>
      <c r="BN969" s="1">
        <v>46070</v>
      </c>
      <c r="BO969">
        <v>35</v>
      </c>
      <c r="BP969">
        <v>0</v>
      </c>
      <c r="BQ969">
        <v>7</v>
      </c>
      <c r="BR969">
        <v>7</v>
      </c>
      <c r="BS969">
        <v>7</v>
      </c>
      <c r="BT969">
        <v>7</v>
      </c>
      <c r="BU969">
        <v>7</v>
      </c>
      <c r="BV969">
        <v>0</v>
      </c>
      <c r="BW969" t="str">
        <f>"9:00 AM"</f>
        <v>9:00 AM</v>
      </c>
      <c r="BX969" t="str">
        <f>"5:00 PM"</f>
        <v>5:00 PM</v>
      </c>
      <c r="BY969" t="s">
        <v>159</v>
      </c>
      <c r="BZ969">
        <v>0</v>
      </c>
      <c r="CA969">
        <v>12</v>
      </c>
      <c r="CB969" t="s">
        <v>117</v>
      </c>
      <c r="CD969" t="s">
        <v>393</v>
      </c>
      <c r="CE969" t="s">
        <v>392</v>
      </c>
      <c r="CF969" t="s">
        <v>381</v>
      </c>
      <c r="CG969" t="s">
        <v>120</v>
      </c>
      <c r="CH969" t="s">
        <v>121</v>
      </c>
      <c r="CI969" s="6">
        <v>96950</v>
      </c>
      <c r="CJ969" s="10">
        <v>9.75</v>
      </c>
      <c r="CK969" s="10">
        <v>9.75</v>
      </c>
      <c r="CL969" s="10">
        <v>14.63</v>
      </c>
      <c r="CM969" s="10">
        <v>14.63</v>
      </c>
      <c r="CN969" t="s">
        <v>137</v>
      </c>
      <c r="CO969" t="s">
        <v>393</v>
      </c>
      <c r="CP969" t="s">
        <v>138</v>
      </c>
      <c r="CR969" t="s">
        <v>117</v>
      </c>
      <c r="CS969" t="s">
        <v>139</v>
      </c>
      <c r="CT969" t="s">
        <v>140</v>
      </c>
      <c r="CU969" t="s">
        <v>139</v>
      </c>
      <c r="CV969" t="s">
        <v>140</v>
      </c>
      <c r="CW969" t="s">
        <v>139</v>
      </c>
      <c r="CX969" t="s">
        <v>140</v>
      </c>
      <c r="CY969" t="s">
        <v>394</v>
      </c>
      <c r="CZ969" s="8">
        <v>16703223320</v>
      </c>
      <c r="DA969" t="s">
        <v>140</v>
      </c>
      <c r="DB969" t="s">
        <v>1095</v>
      </c>
      <c r="DC969" t="s">
        <v>139</v>
      </c>
      <c r="DD969" t="s">
        <v>117</v>
      </c>
    </row>
    <row r="970" spans="1:114" ht="15" customHeight="1" x14ac:dyDescent="0.35">
      <c r="A970" t="s">
        <v>17172</v>
      </c>
      <c r="B970" t="s">
        <v>144</v>
      </c>
      <c r="C970" s="1">
        <v>45588</v>
      </c>
      <c r="D970" s="1">
        <v>45637</v>
      </c>
      <c r="E970" t="s">
        <v>116</v>
      </c>
      <c r="F970" s="1">
        <v>45687</v>
      </c>
      <c r="G970" t="s">
        <v>117</v>
      </c>
      <c r="H970" t="s">
        <v>117</v>
      </c>
      <c r="I970" t="s">
        <v>117</v>
      </c>
      <c r="J970" t="s">
        <v>2924</v>
      </c>
      <c r="K970" t="s">
        <v>2924</v>
      </c>
      <c r="L970" t="s">
        <v>2925</v>
      </c>
      <c r="M970" t="s">
        <v>2926</v>
      </c>
      <c r="N970" t="s">
        <v>136</v>
      </c>
      <c r="O970" t="s">
        <v>121</v>
      </c>
      <c r="P970" s="6">
        <v>96950</v>
      </c>
      <c r="Q970" t="s">
        <v>122</v>
      </c>
      <c r="S970" s="8">
        <v>16702341795</v>
      </c>
      <c r="U970" t="s">
        <v>2927</v>
      </c>
      <c r="V970">
        <v>45999</v>
      </c>
      <c r="W970" t="s">
        <v>124</v>
      </c>
      <c r="Y970" t="s">
        <v>4415</v>
      </c>
      <c r="Z970" t="s">
        <v>251</v>
      </c>
      <c r="AA970" t="s">
        <v>2929</v>
      </c>
      <c r="AB970" t="s">
        <v>1563</v>
      </c>
      <c r="AC970" t="s">
        <v>2925</v>
      </c>
      <c r="AD970" t="s">
        <v>2926</v>
      </c>
      <c r="AE970" t="s">
        <v>136</v>
      </c>
      <c r="AF970" t="s">
        <v>121</v>
      </c>
      <c r="AG970" s="6">
        <v>96950</v>
      </c>
      <c r="AH970" t="s">
        <v>122</v>
      </c>
      <c r="AJ970" s="8">
        <v>16702341795</v>
      </c>
      <c r="AL970" t="s">
        <v>2930</v>
      </c>
      <c r="BE970" t="str">
        <f>"51-3021.00"</f>
        <v>51-3021.00</v>
      </c>
      <c r="BF970" t="s">
        <v>2162</v>
      </c>
      <c r="BG970" t="s">
        <v>12195</v>
      </c>
      <c r="BH970" t="s">
        <v>12196</v>
      </c>
      <c r="BI970">
        <v>1</v>
      </c>
      <c r="BJ970">
        <v>1</v>
      </c>
      <c r="BK970" s="1">
        <v>45689</v>
      </c>
      <c r="BL970" s="1">
        <v>46053</v>
      </c>
      <c r="BM970" s="1">
        <v>45689</v>
      </c>
      <c r="BN970" s="1">
        <v>46053</v>
      </c>
      <c r="BO970">
        <v>35</v>
      </c>
      <c r="BP970">
        <v>0</v>
      </c>
      <c r="BQ970">
        <v>6</v>
      </c>
      <c r="BR970">
        <v>6</v>
      </c>
      <c r="BS970">
        <v>6</v>
      </c>
      <c r="BT970">
        <v>6</v>
      </c>
      <c r="BU970">
        <v>6</v>
      </c>
      <c r="BV970">
        <v>5</v>
      </c>
      <c r="BW970" t="str">
        <f>"6:30 AM"</f>
        <v>6:30 AM</v>
      </c>
      <c r="BX970" t="str">
        <f>"1:30 PM"</f>
        <v>1:30 PM</v>
      </c>
      <c r="BY970" t="s">
        <v>133</v>
      </c>
      <c r="BZ970">
        <v>0</v>
      </c>
      <c r="CA970">
        <v>3</v>
      </c>
      <c r="CB970" t="s">
        <v>117</v>
      </c>
      <c r="CD970" s="2" t="s">
        <v>12197</v>
      </c>
      <c r="CE970" t="s">
        <v>17173</v>
      </c>
      <c r="CF970" t="s">
        <v>1150</v>
      </c>
      <c r="CG970" t="s">
        <v>551</v>
      </c>
      <c r="CH970" t="s">
        <v>121</v>
      </c>
      <c r="CI970" s="6">
        <v>96952</v>
      </c>
      <c r="CJ970" s="10">
        <v>8.6300000000000008</v>
      </c>
      <c r="CK970" s="10">
        <v>9</v>
      </c>
      <c r="CL970" s="10">
        <v>12.95</v>
      </c>
      <c r="CM970" s="10">
        <v>13.5</v>
      </c>
      <c r="CN970" t="s">
        <v>137</v>
      </c>
      <c r="CO970" t="s">
        <v>133</v>
      </c>
      <c r="CP970" t="s">
        <v>138</v>
      </c>
      <c r="CR970" t="s">
        <v>117</v>
      </c>
      <c r="CS970" t="s">
        <v>139</v>
      </c>
      <c r="CT970" t="s">
        <v>139</v>
      </c>
      <c r="CU970" t="s">
        <v>139</v>
      </c>
      <c r="CV970" t="s">
        <v>140</v>
      </c>
      <c r="CW970" t="s">
        <v>139</v>
      </c>
      <c r="CX970" t="s">
        <v>139</v>
      </c>
      <c r="CY970" t="s">
        <v>5489</v>
      </c>
      <c r="CZ970" s="8">
        <v>16702341795</v>
      </c>
      <c r="DA970" t="s">
        <v>2930</v>
      </c>
      <c r="DB970" t="s">
        <v>2937</v>
      </c>
      <c r="DC970" t="s">
        <v>139</v>
      </c>
      <c r="DD970" t="s">
        <v>117</v>
      </c>
    </row>
    <row r="971" spans="1:114" ht="15" customHeight="1" x14ac:dyDescent="0.35">
      <c r="A971" t="s">
        <v>9506</v>
      </c>
      <c r="B971" t="s">
        <v>144</v>
      </c>
      <c r="C971" s="1">
        <v>45589</v>
      </c>
      <c r="D971" s="1">
        <v>45637</v>
      </c>
      <c r="E971" t="s">
        <v>116</v>
      </c>
      <c r="F971" s="1">
        <v>45656</v>
      </c>
      <c r="G971" t="s">
        <v>117</v>
      </c>
      <c r="H971" t="s">
        <v>117</v>
      </c>
      <c r="I971" t="s">
        <v>117</v>
      </c>
      <c r="J971" t="s">
        <v>2606</v>
      </c>
      <c r="K971" t="s">
        <v>2607</v>
      </c>
      <c r="L971" t="s">
        <v>3899</v>
      </c>
      <c r="N971" t="s">
        <v>136</v>
      </c>
      <c r="O971" t="s">
        <v>121</v>
      </c>
      <c r="P971" s="6">
        <v>96950</v>
      </c>
      <c r="Q971" t="s">
        <v>122</v>
      </c>
      <c r="S971" s="8">
        <v>16703221234</v>
      </c>
      <c r="T971">
        <v>781</v>
      </c>
      <c r="U971" t="s">
        <v>2609</v>
      </c>
      <c r="V971">
        <v>721110</v>
      </c>
      <c r="W971" t="s">
        <v>124</v>
      </c>
      <c r="Y971" t="s">
        <v>2610</v>
      </c>
      <c r="Z971" t="s">
        <v>2611</v>
      </c>
      <c r="AA971" t="s">
        <v>2612</v>
      </c>
      <c r="AB971" t="s">
        <v>2613</v>
      </c>
      <c r="AC971" t="s">
        <v>3899</v>
      </c>
      <c r="AE971" t="s">
        <v>136</v>
      </c>
      <c r="AF971" t="s">
        <v>121</v>
      </c>
      <c r="AG971" s="6">
        <v>96950</v>
      </c>
      <c r="AH971" t="s">
        <v>122</v>
      </c>
      <c r="AJ971" s="8">
        <v>16703221234</v>
      </c>
      <c r="AK971">
        <v>781</v>
      </c>
      <c r="AL971" t="s">
        <v>2614</v>
      </c>
      <c r="BE971" t="str">
        <f>"35-2014.00"</f>
        <v>35-2014.00</v>
      </c>
      <c r="BF971" t="s">
        <v>191</v>
      </c>
      <c r="BG971" t="s">
        <v>6532</v>
      </c>
      <c r="BH971" t="s">
        <v>313</v>
      </c>
      <c r="BI971">
        <v>1</v>
      </c>
      <c r="BJ971">
        <v>1</v>
      </c>
      <c r="BK971" s="1">
        <v>45658</v>
      </c>
      <c r="BL971" s="1">
        <v>46022</v>
      </c>
      <c r="BM971" s="1">
        <v>45658</v>
      </c>
      <c r="BN971" s="1">
        <v>46022</v>
      </c>
      <c r="BO971">
        <v>40</v>
      </c>
      <c r="BP971">
        <v>0</v>
      </c>
      <c r="BQ971">
        <v>8</v>
      </c>
      <c r="BR971">
        <v>0</v>
      </c>
      <c r="BS971">
        <v>8</v>
      </c>
      <c r="BT971">
        <v>8</v>
      </c>
      <c r="BU971">
        <v>8</v>
      </c>
      <c r="BV971">
        <v>8</v>
      </c>
      <c r="BW971" t="str">
        <f>"2:00 PM"</f>
        <v>2:00 PM</v>
      </c>
      <c r="BX971" t="str">
        <f>"10:00 PM"</f>
        <v>10:00 PM</v>
      </c>
      <c r="BY971" t="s">
        <v>133</v>
      </c>
      <c r="BZ971">
        <v>0</v>
      </c>
      <c r="CA971">
        <v>12</v>
      </c>
      <c r="CB971" t="s">
        <v>117</v>
      </c>
      <c r="CD971" t="s">
        <v>6533</v>
      </c>
      <c r="CE971" t="s">
        <v>3899</v>
      </c>
      <c r="CG971" t="s">
        <v>136</v>
      </c>
      <c r="CH971" t="s">
        <v>121</v>
      </c>
      <c r="CI971" s="6">
        <v>96950</v>
      </c>
      <c r="CJ971" s="10">
        <v>8.83</v>
      </c>
      <c r="CK971" s="10">
        <v>8.83</v>
      </c>
      <c r="CL971" s="10">
        <v>13.25</v>
      </c>
      <c r="CM971" s="10">
        <v>13.25</v>
      </c>
      <c r="CN971" t="s">
        <v>137</v>
      </c>
      <c r="CO971" t="s">
        <v>6534</v>
      </c>
      <c r="CP971" t="s">
        <v>138</v>
      </c>
      <c r="CR971" t="s">
        <v>117</v>
      </c>
      <c r="CS971" t="s">
        <v>139</v>
      </c>
      <c r="CT971" t="s">
        <v>140</v>
      </c>
      <c r="CU971" t="s">
        <v>139</v>
      </c>
      <c r="CV971" t="s">
        <v>140</v>
      </c>
      <c r="CW971" t="s">
        <v>139</v>
      </c>
      <c r="CX971" t="s">
        <v>140</v>
      </c>
      <c r="CY971" t="s">
        <v>9507</v>
      </c>
      <c r="CZ971" s="8">
        <v>16703221234</v>
      </c>
      <c r="DA971" t="s">
        <v>2614</v>
      </c>
      <c r="DB971" t="s">
        <v>140</v>
      </c>
      <c r="DC971" t="s">
        <v>139</v>
      </c>
      <c r="DD971" t="s">
        <v>117</v>
      </c>
    </row>
    <row r="972" spans="1:114" ht="15" customHeight="1" x14ac:dyDescent="0.35">
      <c r="A972" t="s">
        <v>14656</v>
      </c>
      <c r="B972" t="s">
        <v>144</v>
      </c>
      <c r="C972" s="1">
        <v>45589</v>
      </c>
      <c r="D972" s="1">
        <v>45637</v>
      </c>
      <c r="E972" t="s">
        <v>116</v>
      </c>
      <c r="F972" s="1">
        <v>45687</v>
      </c>
      <c r="G972" t="s">
        <v>117</v>
      </c>
      <c r="H972" t="s">
        <v>117</v>
      </c>
      <c r="I972" t="s">
        <v>117</v>
      </c>
      <c r="J972" t="s">
        <v>5273</v>
      </c>
      <c r="L972" t="s">
        <v>5274</v>
      </c>
      <c r="M972" t="s">
        <v>5275</v>
      </c>
      <c r="N972" t="s">
        <v>136</v>
      </c>
      <c r="O972" t="s">
        <v>121</v>
      </c>
      <c r="P972" s="6">
        <v>96950</v>
      </c>
      <c r="Q972" t="s">
        <v>122</v>
      </c>
      <c r="S972" s="8">
        <v>16702887999</v>
      </c>
      <c r="U972" t="s">
        <v>5276</v>
      </c>
      <c r="V972">
        <v>23711</v>
      </c>
      <c r="W972" t="s">
        <v>124</v>
      </c>
      <c r="Y972" t="s">
        <v>5277</v>
      </c>
      <c r="Z972" t="s">
        <v>5278</v>
      </c>
      <c r="AA972" t="s">
        <v>3874</v>
      </c>
      <c r="AB972" t="s">
        <v>205</v>
      </c>
      <c r="AC972" t="s">
        <v>5274</v>
      </c>
      <c r="AD972" t="s">
        <v>14657</v>
      </c>
      <c r="AE972" t="s">
        <v>136</v>
      </c>
      <c r="AF972" t="s">
        <v>121</v>
      </c>
      <c r="AG972" s="6">
        <v>96950</v>
      </c>
      <c r="AH972" t="s">
        <v>122</v>
      </c>
      <c r="AJ972" s="8">
        <v>16702887999</v>
      </c>
      <c r="AL972" t="s">
        <v>5279</v>
      </c>
      <c r="BE972" t="str">
        <f>"13-1051.00"</f>
        <v>13-1051.00</v>
      </c>
      <c r="BF972" t="s">
        <v>860</v>
      </c>
      <c r="BG972" t="s">
        <v>6374</v>
      </c>
      <c r="BH972" t="s">
        <v>6375</v>
      </c>
      <c r="BI972">
        <v>1</v>
      </c>
      <c r="BJ972">
        <v>1</v>
      </c>
      <c r="BK972" s="1">
        <v>45689</v>
      </c>
      <c r="BL972" s="1">
        <v>46053</v>
      </c>
      <c r="BM972" s="1">
        <v>45689</v>
      </c>
      <c r="BN972" s="1">
        <v>46053</v>
      </c>
      <c r="BO972">
        <v>40</v>
      </c>
      <c r="BP972">
        <v>0</v>
      </c>
      <c r="BQ972">
        <v>8</v>
      </c>
      <c r="BR972">
        <v>8</v>
      </c>
      <c r="BS972">
        <v>8</v>
      </c>
      <c r="BT972">
        <v>8</v>
      </c>
      <c r="BU972">
        <v>8</v>
      </c>
      <c r="BV972">
        <v>0</v>
      </c>
      <c r="BW972" t="str">
        <f>"8:00 AM"</f>
        <v>8:00 AM</v>
      </c>
      <c r="BX972" t="str">
        <f>"5:00 PM"</f>
        <v>5:00 PM</v>
      </c>
      <c r="BY972" t="s">
        <v>459</v>
      </c>
      <c r="BZ972">
        <v>0</v>
      </c>
      <c r="CA972">
        <v>24</v>
      </c>
      <c r="CB972" t="s">
        <v>117</v>
      </c>
      <c r="CD972" t="s">
        <v>14658</v>
      </c>
      <c r="CE972" t="s">
        <v>6377</v>
      </c>
      <c r="CF972" t="s">
        <v>14659</v>
      </c>
      <c r="CG972" t="s">
        <v>136</v>
      </c>
      <c r="CH972" t="s">
        <v>121</v>
      </c>
      <c r="CI972" s="6">
        <v>96950</v>
      </c>
      <c r="CJ972" s="10">
        <v>17.25</v>
      </c>
      <c r="CK972" s="10">
        <v>17.25</v>
      </c>
      <c r="CL972" s="10">
        <v>0</v>
      </c>
      <c r="CM972" s="10">
        <v>0</v>
      </c>
      <c r="CN972" t="s">
        <v>137</v>
      </c>
      <c r="CO972" t="s">
        <v>133</v>
      </c>
      <c r="CP972" t="s">
        <v>138</v>
      </c>
      <c r="CR972" t="s">
        <v>117</v>
      </c>
      <c r="CS972" t="s">
        <v>139</v>
      </c>
      <c r="CT972" t="s">
        <v>140</v>
      </c>
      <c r="CU972" t="s">
        <v>140</v>
      </c>
      <c r="CV972" t="s">
        <v>140</v>
      </c>
      <c r="CW972" t="s">
        <v>139</v>
      </c>
      <c r="CX972" t="s">
        <v>140</v>
      </c>
      <c r="CY972" t="s">
        <v>6379</v>
      </c>
      <c r="CZ972" s="8">
        <v>16702887999</v>
      </c>
      <c r="DA972" t="s">
        <v>5279</v>
      </c>
      <c r="DB972" t="s">
        <v>140</v>
      </c>
      <c r="DC972" t="s">
        <v>139</v>
      </c>
      <c r="DD972" t="s">
        <v>117</v>
      </c>
    </row>
    <row r="973" spans="1:114" ht="15" customHeight="1" x14ac:dyDescent="0.35">
      <c r="A973" t="s">
        <v>14833</v>
      </c>
      <c r="B973" t="s">
        <v>166</v>
      </c>
      <c r="C973" s="1">
        <v>45603</v>
      </c>
      <c r="D973" s="1">
        <v>45637</v>
      </c>
      <c r="E973" t="s">
        <v>116</v>
      </c>
      <c r="F973" s="1">
        <v>45715</v>
      </c>
      <c r="G973" t="s">
        <v>117</v>
      </c>
      <c r="H973" t="s">
        <v>117</v>
      </c>
      <c r="I973" t="s">
        <v>117</v>
      </c>
      <c r="J973" t="s">
        <v>14834</v>
      </c>
      <c r="K973" t="s">
        <v>14834</v>
      </c>
      <c r="L973" t="s">
        <v>14835</v>
      </c>
      <c r="N973" t="s">
        <v>120</v>
      </c>
      <c r="O973" t="s">
        <v>121</v>
      </c>
      <c r="P973" s="6">
        <v>96950</v>
      </c>
      <c r="Q973" t="s">
        <v>122</v>
      </c>
      <c r="S973" s="8">
        <v>16704833846</v>
      </c>
      <c r="U973" t="s">
        <v>11426</v>
      </c>
      <c r="V973">
        <v>81111</v>
      </c>
      <c r="W973" t="s">
        <v>124</v>
      </c>
      <c r="Y973" t="s">
        <v>5051</v>
      </c>
      <c r="Z973" t="s">
        <v>14836</v>
      </c>
      <c r="AB973" t="s">
        <v>205</v>
      </c>
      <c r="AC973" t="s">
        <v>14837</v>
      </c>
      <c r="AE973" t="s">
        <v>120</v>
      </c>
      <c r="AF973" t="s">
        <v>121</v>
      </c>
      <c r="AG973" s="6">
        <v>96950</v>
      </c>
      <c r="AH973" t="s">
        <v>122</v>
      </c>
      <c r="AJ973" s="8">
        <v>16704833846</v>
      </c>
      <c r="AL973" t="s">
        <v>14838</v>
      </c>
      <c r="BE973" t="str">
        <f>"49-2092.00"</f>
        <v>49-2092.00</v>
      </c>
      <c r="BF973" t="s">
        <v>11431</v>
      </c>
      <c r="BG973" t="s">
        <v>11432</v>
      </c>
      <c r="BH973" t="s">
        <v>11433</v>
      </c>
      <c r="BI973">
        <v>1</v>
      </c>
      <c r="BK973" s="1">
        <v>45717</v>
      </c>
      <c r="BL973" s="1">
        <v>46081</v>
      </c>
      <c r="BO973">
        <v>40</v>
      </c>
      <c r="BP973">
        <v>0</v>
      </c>
      <c r="BQ973">
        <v>8</v>
      </c>
      <c r="BR973">
        <v>8</v>
      </c>
      <c r="BS973">
        <v>8</v>
      </c>
      <c r="BT973">
        <v>8</v>
      </c>
      <c r="BU973">
        <v>8</v>
      </c>
      <c r="BV973">
        <v>0</v>
      </c>
      <c r="BW973" t="str">
        <f>"8:00 AM"</f>
        <v>8:00 AM</v>
      </c>
      <c r="BX973" t="str">
        <f>"5:00 PM"</f>
        <v>5:00 PM</v>
      </c>
      <c r="BY973" t="s">
        <v>159</v>
      </c>
      <c r="BZ973">
        <v>0</v>
      </c>
      <c r="CA973">
        <v>24</v>
      </c>
      <c r="CB973" t="s">
        <v>117</v>
      </c>
      <c r="CD973" t="s">
        <v>14839</v>
      </c>
      <c r="CE973" t="s">
        <v>11435</v>
      </c>
      <c r="CG973" t="s">
        <v>120</v>
      </c>
      <c r="CH973" t="s">
        <v>121</v>
      </c>
      <c r="CI973" s="6">
        <v>96950</v>
      </c>
      <c r="CJ973" s="10">
        <v>16.170000000000002</v>
      </c>
      <c r="CK973" s="10">
        <v>16.170000000000002</v>
      </c>
      <c r="CL973" s="10">
        <v>24.26</v>
      </c>
      <c r="CM973" s="10">
        <v>24.26</v>
      </c>
      <c r="CN973" t="s">
        <v>137</v>
      </c>
      <c r="CP973" t="s">
        <v>138</v>
      </c>
      <c r="CR973" t="s">
        <v>117</v>
      </c>
      <c r="CS973" t="s">
        <v>139</v>
      </c>
      <c r="CT973" t="s">
        <v>140</v>
      </c>
      <c r="CU973" t="s">
        <v>139</v>
      </c>
      <c r="CV973" t="s">
        <v>140</v>
      </c>
      <c r="CW973" t="s">
        <v>139</v>
      </c>
      <c r="CX973" t="s">
        <v>140</v>
      </c>
      <c r="CY973" t="s">
        <v>2587</v>
      </c>
      <c r="CZ973" s="8">
        <v>16702353300</v>
      </c>
      <c r="DA973" t="s">
        <v>14838</v>
      </c>
      <c r="DB973" t="s">
        <v>140</v>
      </c>
      <c r="DC973" t="s">
        <v>139</v>
      </c>
      <c r="DD973" t="s">
        <v>117</v>
      </c>
    </row>
    <row r="974" spans="1:114" ht="15" customHeight="1" x14ac:dyDescent="0.35">
      <c r="A974" t="s">
        <v>17259</v>
      </c>
      <c r="B974" t="s">
        <v>144</v>
      </c>
      <c r="C974" s="1">
        <v>45470</v>
      </c>
      <c r="D974" s="1">
        <v>45638</v>
      </c>
      <c r="E974" t="s">
        <v>116</v>
      </c>
      <c r="F974" s="1">
        <v>45564</v>
      </c>
      <c r="G974" t="s">
        <v>139</v>
      </c>
      <c r="H974" t="s">
        <v>117</v>
      </c>
      <c r="I974" t="s">
        <v>117</v>
      </c>
      <c r="J974" t="s">
        <v>5988</v>
      </c>
      <c r="K974" t="s">
        <v>12666</v>
      </c>
      <c r="L974" t="s">
        <v>17260</v>
      </c>
      <c r="M974" t="s">
        <v>5990</v>
      </c>
      <c r="N974" t="s">
        <v>120</v>
      </c>
      <c r="O974" t="s">
        <v>121</v>
      </c>
      <c r="P974" s="6">
        <v>96950</v>
      </c>
      <c r="Q974" t="s">
        <v>122</v>
      </c>
      <c r="R974" t="s">
        <v>194</v>
      </c>
      <c r="S974" s="8">
        <v>16702343870</v>
      </c>
      <c r="U974" t="s">
        <v>5991</v>
      </c>
      <c r="V974">
        <v>236220</v>
      </c>
      <c r="W974" t="s">
        <v>124</v>
      </c>
      <c r="Y974" t="s">
        <v>5992</v>
      </c>
      <c r="Z974" t="s">
        <v>5993</v>
      </c>
      <c r="AA974" t="s">
        <v>5994</v>
      </c>
      <c r="AB974" t="s">
        <v>128</v>
      </c>
      <c r="AC974" t="s">
        <v>17260</v>
      </c>
      <c r="AD974" t="s">
        <v>5990</v>
      </c>
      <c r="AE974" t="s">
        <v>120</v>
      </c>
      <c r="AF974" t="s">
        <v>121</v>
      </c>
      <c r="AG974" s="6">
        <v>96950</v>
      </c>
      <c r="AH974" t="s">
        <v>122</v>
      </c>
      <c r="AI974" t="s">
        <v>120</v>
      </c>
      <c r="AJ974" s="8">
        <v>16702343870</v>
      </c>
      <c r="AL974" t="s">
        <v>5995</v>
      </c>
      <c r="BE974" t="str">
        <f>"49-9071.00"</f>
        <v>49-9071.00</v>
      </c>
      <c r="BF974" t="s">
        <v>156</v>
      </c>
      <c r="BG974" t="s">
        <v>17261</v>
      </c>
      <c r="BH974" t="s">
        <v>3019</v>
      </c>
      <c r="BI974">
        <v>5</v>
      </c>
      <c r="BJ974">
        <v>5</v>
      </c>
      <c r="BK974" s="1">
        <v>45566</v>
      </c>
      <c r="BL974" s="1">
        <v>46660</v>
      </c>
      <c r="BM974" s="1">
        <v>45638</v>
      </c>
      <c r="BN974" s="1">
        <v>46660</v>
      </c>
      <c r="BO974">
        <v>35</v>
      </c>
      <c r="BP974">
        <v>0</v>
      </c>
      <c r="BQ974">
        <v>7</v>
      </c>
      <c r="BR974">
        <v>7</v>
      </c>
      <c r="BS974">
        <v>7</v>
      </c>
      <c r="BT974">
        <v>7</v>
      </c>
      <c r="BU974">
        <v>7</v>
      </c>
      <c r="BV974">
        <v>0</v>
      </c>
      <c r="BW974" t="str">
        <f>"7:30 AM"</f>
        <v>7:30 AM</v>
      </c>
      <c r="BX974" t="str">
        <f>"3:30 PM"</f>
        <v>3:30 PM</v>
      </c>
      <c r="BY974" t="s">
        <v>159</v>
      </c>
      <c r="BZ974">
        <v>0</v>
      </c>
      <c r="CA974">
        <v>12</v>
      </c>
      <c r="CB974" t="s">
        <v>117</v>
      </c>
      <c r="CD974" t="s">
        <v>17262</v>
      </c>
      <c r="CE974" t="s">
        <v>17260</v>
      </c>
      <c r="CF974" t="s">
        <v>17263</v>
      </c>
      <c r="CG974" t="s">
        <v>120</v>
      </c>
      <c r="CH974" t="s">
        <v>121</v>
      </c>
      <c r="CI974" s="6">
        <v>96950</v>
      </c>
      <c r="CJ974" s="10">
        <v>9.5399999999999991</v>
      </c>
      <c r="CK974" s="10">
        <v>9.5399999999999991</v>
      </c>
      <c r="CL974" s="10">
        <v>14.31</v>
      </c>
      <c r="CM974" s="10">
        <v>14.31</v>
      </c>
      <c r="CN974" t="s">
        <v>137</v>
      </c>
      <c r="CO974" t="s">
        <v>162</v>
      </c>
      <c r="CP974" t="s">
        <v>138</v>
      </c>
      <c r="CR974" t="s">
        <v>117</v>
      </c>
      <c r="CS974" t="s">
        <v>139</v>
      </c>
      <c r="CT974" t="s">
        <v>139</v>
      </c>
      <c r="CU974" t="s">
        <v>139</v>
      </c>
      <c r="CV974" t="s">
        <v>140</v>
      </c>
      <c r="CW974" t="s">
        <v>139</v>
      </c>
      <c r="CX974" t="s">
        <v>140</v>
      </c>
      <c r="CY974" t="s">
        <v>1498</v>
      </c>
      <c r="CZ974" s="8">
        <v>16702343870</v>
      </c>
      <c r="DA974" t="s">
        <v>5995</v>
      </c>
      <c r="DB974" t="s">
        <v>140</v>
      </c>
      <c r="DC974" t="s">
        <v>139</v>
      </c>
      <c r="DD974" t="s">
        <v>117</v>
      </c>
    </row>
    <row r="975" spans="1:114" ht="15" customHeight="1" x14ac:dyDescent="0.35">
      <c r="A975" t="s">
        <v>11499</v>
      </c>
      <c r="B975" t="s">
        <v>144</v>
      </c>
      <c r="C975" s="1">
        <v>45587</v>
      </c>
      <c r="D975" s="1">
        <v>45638</v>
      </c>
      <c r="E975" t="s">
        <v>211</v>
      </c>
      <c r="G975" t="s">
        <v>117</v>
      </c>
      <c r="H975" t="s">
        <v>117</v>
      </c>
      <c r="I975" t="s">
        <v>117</v>
      </c>
      <c r="J975" t="s">
        <v>6936</v>
      </c>
      <c r="K975" t="s">
        <v>6937</v>
      </c>
      <c r="L975" t="s">
        <v>6938</v>
      </c>
      <c r="M975" t="s">
        <v>6939</v>
      </c>
      <c r="N975" t="s">
        <v>136</v>
      </c>
      <c r="O975" t="s">
        <v>121</v>
      </c>
      <c r="P975" s="6">
        <v>96950</v>
      </c>
      <c r="Q975" t="s">
        <v>122</v>
      </c>
      <c r="S975" s="8">
        <v>16702333600</v>
      </c>
      <c r="U975" t="s">
        <v>6940</v>
      </c>
      <c r="V975">
        <v>524210</v>
      </c>
      <c r="W975" t="s">
        <v>124</v>
      </c>
      <c r="Y975" t="s">
        <v>6941</v>
      </c>
      <c r="Z975" t="s">
        <v>6942</v>
      </c>
      <c r="AB975" t="s">
        <v>6943</v>
      </c>
      <c r="AC975" t="s">
        <v>6938</v>
      </c>
      <c r="AD975" t="s">
        <v>6939</v>
      </c>
      <c r="AE975" t="s">
        <v>136</v>
      </c>
      <c r="AF975" t="s">
        <v>121</v>
      </c>
      <c r="AG975" s="6">
        <v>96950</v>
      </c>
      <c r="AH975" t="s">
        <v>122</v>
      </c>
      <c r="AJ975" s="8">
        <v>16702333600</v>
      </c>
      <c r="AL975" t="s">
        <v>6944</v>
      </c>
      <c r="BE975" t="str">
        <f>"13-2011.00"</f>
        <v>13-2011.00</v>
      </c>
      <c r="BF975" t="s">
        <v>934</v>
      </c>
      <c r="BG975" t="s">
        <v>11500</v>
      </c>
      <c r="BH975" t="s">
        <v>11501</v>
      </c>
      <c r="BI975">
        <v>1</v>
      </c>
      <c r="BJ975">
        <v>1</v>
      </c>
      <c r="BK975" s="1">
        <v>45689</v>
      </c>
      <c r="BL975" s="1">
        <v>46053</v>
      </c>
      <c r="BM975" s="1">
        <v>45689</v>
      </c>
      <c r="BN975" s="1">
        <v>46053</v>
      </c>
      <c r="BO975">
        <v>35</v>
      </c>
      <c r="BP975">
        <v>0</v>
      </c>
      <c r="BQ975">
        <v>7</v>
      </c>
      <c r="BR975">
        <v>7</v>
      </c>
      <c r="BS975">
        <v>7</v>
      </c>
      <c r="BT975">
        <v>7</v>
      </c>
      <c r="BU975">
        <v>7</v>
      </c>
      <c r="BV975">
        <v>0</v>
      </c>
      <c r="BW975" t="str">
        <f>"8:30 AM"</f>
        <v>8:30 AM</v>
      </c>
      <c r="BX975" t="str">
        <f>"5:00 PM"</f>
        <v>5:00 PM</v>
      </c>
      <c r="BY975" t="s">
        <v>588</v>
      </c>
      <c r="BZ975">
        <v>0</v>
      </c>
      <c r="CA975">
        <v>24</v>
      </c>
      <c r="CB975" t="s">
        <v>117</v>
      </c>
      <c r="CD975" s="2" t="s">
        <v>11502</v>
      </c>
      <c r="CE975" t="s">
        <v>11503</v>
      </c>
      <c r="CF975" t="s">
        <v>6938</v>
      </c>
      <c r="CG975" t="s">
        <v>136</v>
      </c>
      <c r="CH975" t="s">
        <v>121</v>
      </c>
      <c r="CI975" s="6">
        <v>96950</v>
      </c>
      <c r="CJ975" s="10">
        <v>17.48</v>
      </c>
      <c r="CK975" s="10">
        <v>17.48</v>
      </c>
      <c r="CL975" s="10">
        <v>26.22</v>
      </c>
      <c r="CM975" s="10">
        <v>26.22</v>
      </c>
      <c r="CN975" t="s">
        <v>137</v>
      </c>
      <c r="CO975" t="s">
        <v>11504</v>
      </c>
      <c r="CP975" t="s">
        <v>138</v>
      </c>
      <c r="CR975" t="s">
        <v>117</v>
      </c>
      <c r="CS975" t="s">
        <v>139</v>
      </c>
      <c r="CT975" t="s">
        <v>139</v>
      </c>
      <c r="CU975" t="s">
        <v>139</v>
      </c>
      <c r="CV975" t="s">
        <v>140</v>
      </c>
      <c r="CW975" t="s">
        <v>139</v>
      </c>
      <c r="CX975" t="s">
        <v>140</v>
      </c>
      <c r="CY975" s="2" t="s">
        <v>11505</v>
      </c>
      <c r="CZ975" s="8">
        <v>16702333600</v>
      </c>
      <c r="DA975" t="s">
        <v>6944</v>
      </c>
      <c r="DB975" t="s">
        <v>164</v>
      </c>
      <c r="DC975" t="s">
        <v>139</v>
      </c>
      <c r="DD975" t="s">
        <v>117</v>
      </c>
    </row>
    <row r="976" spans="1:114" ht="15" customHeight="1" x14ac:dyDescent="0.35">
      <c r="A976" t="s">
        <v>14703</v>
      </c>
      <c r="B976" t="s">
        <v>144</v>
      </c>
      <c r="C976" s="1">
        <v>45589</v>
      </c>
      <c r="D976" s="1">
        <v>45638</v>
      </c>
      <c r="E976" t="s">
        <v>211</v>
      </c>
      <c r="G976" t="s">
        <v>117</v>
      </c>
      <c r="H976" t="s">
        <v>117</v>
      </c>
      <c r="I976" t="s">
        <v>117</v>
      </c>
      <c r="J976" t="s">
        <v>3192</v>
      </c>
      <c r="L976" t="s">
        <v>2916</v>
      </c>
      <c r="N976" t="s">
        <v>551</v>
      </c>
      <c r="O976" t="s">
        <v>121</v>
      </c>
      <c r="P976" s="6">
        <v>96952</v>
      </c>
      <c r="Q976" t="s">
        <v>122</v>
      </c>
      <c r="S976" s="8">
        <v>16704330422</v>
      </c>
      <c r="U976" t="s">
        <v>3194</v>
      </c>
      <c r="V976">
        <v>212312</v>
      </c>
      <c r="W976" t="s">
        <v>124</v>
      </c>
      <c r="Y976" t="s">
        <v>2913</v>
      </c>
      <c r="Z976" t="s">
        <v>2914</v>
      </c>
      <c r="AA976" t="s">
        <v>2913</v>
      </c>
      <c r="AB976" t="s">
        <v>1842</v>
      </c>
      <c r="AC976" t="s">
        <v>2916</v>
      </c>
      <c r="AE976" t="s">
        <v>551</v>
      </c>
      <c r="AF976" t="s">
        <v>121</v>
      </c>
      <c r="AG976" s="6">
        <v>96952</v>
      </c>
      <c r="AH976" t="s">
        <v>122</v>
      </c>
      <c r="AJ976" s="8">
        <v>16704330422</v>
      </c>
      <c r="AL976" t="s">
        <v>2917</v>
      </c>
      <c r="BE976" t="str">
        <f>"17-3022.00"</f>
        <v>17-3022.00</v>
      </c>
      <c r="BF976" t="s">
        <v>456</v>
      </c>
      <c r="BG976" t="s">
        <v>14704</v>
      </c>
      <c r="BH976" t="s">
        <v>734</v>
      </c>
      <c r="BI976">
        <v>1</v>
      </c>
      <c r="BJ976">
        <v>1</v>
      </c>
      <c r="BK976" s="1">
        <v>45689</v>
      </c>
      <c r="BL976" s="1">
        <v>46053</v>
      </c>
      <c r="BM976" s="1">
        <v>45689</v>
      </c>
      <c r="BN976" s="1">
        <v>46053</v>
      </c>
      <c r="BO976">
        <v>40</v>
      </c>
      <c r="BP976">
        <v>0</v>
      </c>
      <c r="BQ976">
        <v>8</v>
      </c>
      <c r="BR976">
        <v>8</v>
      </c>
      <c r="BS976">
        <v>8</v>
      </c>
      <c r="BT976">
        <v>8</v>
      </c>
      <c r="BU976">
        <v>8</v>
      </c>
      <c r="BV976">
        <v>0</v>
      </c>
      <c r="BW976" t="str">
        <f>"7:30 AM"</f>
        <v>7:30 AM</v>
      </c>
      <c r="BX976" t="str">
        <f>"4:30 PM"</f>
        <v>4:30 PM</v>
      </c>
      <c r="BY976" t="s">
        <v>159</v>
      </c>
      <c r="BZ976">
        <v>0</v>
      </c>
      <c r="CA976">
        <v>12</v>
      </c>
      <c r="CB976" t="s">
        <v>117</v>
      </c>
      <c r="CD976" t="s">
        <v>14705</v>
      </c>
      <c r="CE976" t="s">
        <v>2916</v>
      </c>
      <c r="CG976" t="s">
        <v>551</v>
      </c>
      <c r="CH976" t="s">
        <v>121</v>
      </c>
      <c r="CI976" s="6">
        <v>96952</v>
      </c>
      <c r="CJ976" s="10">
        <v>15.75</v>
      </c>
      <c r="CK976" s="10">
        <v>18</v>
      </c>
      <c r="CL976" s="10">
        <v>23.63</v>
      </c>
      <c r="CM976" s="10">
        <v>27</v>
      </c>
      <c r="CN976" t="s">
        <v>137</v>
      </c>
      <c r="CO976" t="s">
        <v>3197</v>
      </c>
      <c r="CP976" t="s">
        <v>209</v>
      </c>
      <c r="CR976" t="s">
        <v>117</v>
      </c>
      <c r="CS976" t="s">
        <v>139</v>
      </c>
      <c r="CT976" t="s">
        <v>139</v>
      </c>
      <c r="CU976" t="s">
        <v>139</v>
      </c>
      <c r="CV976" t="s">
        <v>140</v>
      </c>
      <c r="CW976" t="s">
        <v>139</v>
      </c>
      <c r="CX976" t="s">
        <v>139</v>
      </c>
      <c r="CY976" t="s">
        <v>3616</v>
      </c>
      <c r="CZ976" s="8">
        <v>16704330422</v>
      </c>
      <c r="DA976" t="s">
        <v>2917</v>
      </c>
      <c r="DB976" t="s">
        <v>140</v>
      </c>
      <c r="DC976" t="s">
        <v>139</v>
      </c>
      <c r="DD976" t="s">
        <v>117</v>
      </c>
    </row>
    <row r="977" spans="1:114" ht="15" customHeight="1" x14ac:dyDescent="0.35">
      <c r="A977" t="s">
        <v>12860</v>
      </c>
      <c r="B977" t="s">
        <v>115</v>
      </c>
      <c r="C977" s="1">
        <v>45592</v>
      </c>
      <c r="D977" s="1">
        <v>45638</v>
      </c>
      <c r="E977" t="s">
        <v>211</v>
      </c>
      <c r="G977" t="s">
        <v>117</v>
      </c>
      <c r="H977" t="s">
        <v>117</v>
      </c>
      <c r="I977" t="s">
        <v>117</v>
      </c>
      <c r="J977" t="s">
        <v>4927</v>
      </c>
      <c r="K977" t="s">
        <v>4928</v>
      </c>
      <c r="L977" t="s">
        <v>4929</v>
      </c>
      <c r="N977" t="s">
        <v>120</v>
      </c>
      <c r="O977" t="s">
        <v>121</v>
      </c>
      <c r="P977" s="6">
        <v>96950</v>
      </c>
      <c r="Q977" t="s">
        <v>122</v>
      </c>
      <c r="S977" s="8">
        <v>16702881463</v>
      </c>
      <c r="U977" t="s">
        <v>1262</v>
      </c>
      <c r="V977">
        <v>722513</v>
      </c>
      <c r="W977" t="s">
        <v>124</v>
      </c>
      <c r="Y977" t="s">
        <v>827</v>
      </c>
      <c r="Z977" t="s">
        <v>3407</v>
      </c>
      <c r="AA977" t="s">
        <v>4373</v>
      </c>
      <c r="AB977" t="s">
        <v>474</v>
      </c>
      <c r="AC977" t="s">
        <v>4929</v>
      </c>
      <c r="AE977" t="s">
        <v>136</v>
      </c>
      <c r="AF977" t="s">
        <v>121</v>
      </c>
      <c r="AG977" s="6">
        <v>96950</v>
      </c>
      <c r="AH977" t="s">
        <v>122</v>
      </c>
      <c r="AJ977" s="8">
        <v>16702881463</v>
      </c>
      <c r="AL977" t="s">
        <v>1268</v>
      </c>
      <c r="BE977" t="str">
        <f>"35-3031.00"</f>
        <v>35-3031.00</v>
      </c>
      <c r="BF977" t="s">
        <v>788</v>
      </c>
      <c r="BG977" t="s">
        <v>4930</v>
      </c>
      <c r="BH977" t="s">
        <v>4931</v>
      </c>
      <c r="BI977">
        <v>10</v>
      </c>
      <c r="BK977" s="1">
        <v>45658</v>
      </c>
      <c r="BL977" s="1">
        <v>46022</v>
      </c>
      <c r="BO977">
        <v>35</v>
      </c>
      <c r="BP977">
        <v>0</v>
      </c>
      <c r="BQ977">
        <v>7</v>
      </c>
      <c r="BR977">
        <v>7</v>
      </c>
      <c r="BS977">
        <v>7</v>
      </c>
      <c r="BT977">
        <v>7</v>
      </c>
      <c r="BU977">
        <v>7</v>
      </c>
      <c r="BV977">
        <v>0</v>
      </c>
      <c r="BW977" t="str">
        <f>"8:30 AM"</f>
        <v>8:30 AM</v>
      </c>
      <c r="BX977" t="str">
        <f>"4:30 PM"</f>
        <v>4:30 PM</v>
      </c>
      <c r="BY977" t="s">
        <v>133</v>
      </c>
      <c r="BZ977">
        <v>0</v>
      </c>
      <c r="CA977">
        <v>3</v>
      </c>
      <c r="CB977" t="s">
        <v>117</v>
      </c>
      <c r="CD977" t="s">
        <v>4932</v>
      </c>
      <c r="CE977" t="s">
        <v>4929</v>
      </c>
      <c r="CG977" t="s">
        <v>136</v>
      </c>
      <c r="CH977" t="s">
        <v>121</v>
      </c>
      <c r="CI977" s="6">
        <v>96950</v>
      </c>
      <c r="CJ977" s="10">
        <v>8.0399999999999991</v>
      </c>
      <c r="CK977" s="10">
        <v>8.0399999999999991</v>
      </c>
      <c r="CL977" s="10">
        <v>12.06</v>
      </c>
      <c r="CM977" s="10">
        <v>12.06</v>
      </c>
      <c r="CN977" t="s">
        <v>137</v>
      </c>
      <c r="CO977" t="s">
        <v>194</v>
      </c>
      <c r="CP977" t="s">
        <v>12861</v>
      </c>
      <c r="CR977" t="s">
        <v>117</v>
      </c>
      <c r="CS977" t="s">
        <v>139</v>
      </c>
      <c r="CT977" t="s">
        <v>140</v>
      </c>
      <c r="CU977" t="s">
        <v>139</v>
      </c>
      <c r="CV977" t="s">
        <v>140</v>
      </c>
      <c r="CW977" t="s">
        <v>139</v>
      </c>
      <c r="CX977" t="s">
        <v>140</v>
      </c>
      <c r="CY977" s="2" t="s">
        <v>4933</v>
      </c>
      <c r="CZ977" s="8">
        <v>16702881463</v>
      </c>
      <c r="DA977" t="s">
        <v>1273</v>
      </c>
      <c r="DB977" t="s">
        <v>411</v>
      </c>
      <c r="DC977" t="s">
        <v>139</v>
      </c>
      <c r="DD977" t="s">
        <v>117</v>
      </c>
    </row>
    <row r="978" spans="1:114" ht="15" customHeight="1" x14ac:dyDescent="0.35">
      <c r="A978" t="s">
        <v>14518</v>
      </c>
      <c r="B978" t="s">
        <v>115</v>
      </c>
      <c r="C978" s="1">
        <v>45592</v>
      </c>
      <c r="D978" s="1">
        <v>45638</v>
      </c>
      <c r="E978" t="s">
        <v>211</v>
      </c>
      <c r="G978" t="s">
        <v>117</v>
      </c>
      <c r="H978" t="s">
        <v>117</v>
      </c>
      <c r="I978" t="s">
        <v>117</v>
      </c>
      <c r="J978" t="s">
        <v>1259</v>
      </c>
      <c r="L978" t="s">
        <v>1260</v>
      </c>
      <c r="M978" t="s">
        <v>1261</v>
      </c>
      <c r="N978" t="s">
        <v>120</v>
      </c>
      <c r="O978" t="s">
        <v>121</v>
      </c>
      <c r="P978" s="6">
        <v>96950</v>
      </c>
      <c r="Q978" t="s">
        <v>122</v>
      </c>
      <c r="S978" s="8">
        <v>16702881463</v>
      </c>
      <c r="U978" t="s">
        <v>1262</v>
      </c>
      <c r="V978">
        <v>561320</v>
      </c>
      <c r="W978" t="s">
        <v>124</v>
      </c>
      <c r="Y978" t="s">
        <v>1263</v>
      </c>
      <c r="Z978" t="s">
        <v>1264</v>
      </c>
      <c r="AA978" t="s">
        <v>1265</v>
      </c>
      <c r="AB978" t="s">
        <v>154</v>
      </c>
      <c r="AC978" t="s">
        <v>14519</v>
      </c>
      <c r="AD978" t="s">
        <v>1261</v>
      </c>
      <c r="AE978" t="s">
        <v>120</v>
      </c>
      <c r="AF978" t="s">
        <v>121</v>
      </c>
      <c r="AG978" s="6">
        <v>96950</v>
      </c>
      <c r="AH978" t="s">
        <v>122</v>
      </c>
      <c r="AJ978" s="8">
        <v>16702881463</v>
      </c>
      <c r="AL978" t="s">
        <v>1268</v>
      </c>
      <c r="BE978" t="str">
        <f>"43-3031.00"</f>
        <v>43-3031.00</v>
      </c>
      <c r="BF978" t="s">
        <v>357</v>
      </c>
      <c r="BG978" t="s">
        <v>14520</v>
      </c>
      <c r="BH978" t="s">
        <v>13420</v>
      </c>
      <c r="BI978">
        <v>10</v>
      </c>
      <c r="BK978" s="1">
        <v>45658</v>
      </c>
      <c r="BL978" s="1">
        <v>46022</v>
      </c>
      <c r="BO978">
        <v>35</v>
      </c>
      <c r="BP978">
        <v>0</v>
      </c>
      <c r="BQ978">
        <v>7</v>
      </c>
      <c r="BR978">
        <v>7</v>
      </c>
      <c r="BS978">
        <v>7</v>
      </c>
      <c r="BT978">
        <v>7</v>
      </c>
      <c r="BU978">
        <v>7</v>
      </c>
      <c r="BV978">
        <v>0</v>
      </c>
      <c r="BW978" t="str">
        <f>"8:30 AM"</f>
        <v>8:30 AM</v>
      </c>
      <c r="BX978" t="str">
        <f>"4:30 PM"</f>
        <v>4:30 PM</v>
      </c>
      <c r="BY978" t="s">
        <v>159</v>
      </c>
      <c r="BZ978">
        <v>0</v>
      </c>
      <c r="CA978">
        <v>6</v>
      </c>
      <c r="CB978" t="s">
        <v>117</v>
      </c>
      <c r="CD978" t="s">
        <v>14521</v>
      </c>
      <c r="CE978" t="s">
        <v>14522</v>
      </c>
      <c r="CG978" t="s">
        <v>120</v>
      </c>
      <c r="CH978" t="s">
        <v>121</v>
      </c>
      <c r="CI978" s="6">
        <v>96950</v>
      </c>
      <c r="CJ978" s="10">
        <v>12.28</v>
      </c>
      <c r="CK978" s="10">
        <v>12.28</v>
      </c>
      <c r="CL978" s="10">
        <v>18.420000000000002</v>
      </c>
      <c r="CM978" s="10">
        <v>18.420000000000002</v>
      </c>
      <c r="CN978" t="s">
        <v>137</v>
      </c>
      <c r="CO978" t="s">
        <v>194</v>
      </c>
      <c r="CP978" t="s">
        <v>138</v>
      </c>
      <c r="CR978" t="s">
        <v>117</v>
      </c>
      <c r="CS978" t="s">
        <v>139</v>
      </c>
      <c r="CT978" t="s">
        <v>140</v>
      </c>
      <c r="CU978" t="s">
        <v>139</v>
      </c>
      <c r="CV978" t="s">
        <v>140</v>
      </c>
      <c r="CW978" t="s">
        <v>139</v>
      </c>
      <c r="CX978" t="s">
        <v>140</v>
      </c>
      <c r="CY978" s="2" t="s">
        <v>14523</v>
      </c>
      <c r="CZ978" s="8">
        <v>16702881463</v>
      </c>
      <c r="DA978" t="s">
        <v>1273</v>
      </c>
      <c r="DB978" t="s">
        <v>411</v>
      </c>
      <c r="DC978" t="s">
        <v>139</v>
      </c>
      <c r="DD978" t="s">
        <v>117</v>
      </c>
    </row>
    <row r="979" spans="1:114" ht="15" customHeight="1" x14ac:dyDescent="0.35">
      <c r="A979" t="s">
        <v>16057</v>
      </c>
      <c r="B979" t="s">
        <v>144</v>
      </c>
      <c r="C979" s="1">
        <v>45593</v>
      </c>
      <c r="D979" s="1">
        <v>45638</v>
      </c>
      <c r="E979" t="s">
        <v>211</v>
      </c>
      <c r="G979" t="s">
        <v>117</v>
      </c>
      <c r="H979" t="s">
        <v>117</v>
      </c>
      <c r="I979" t="s">
        <v>117</v>
      </c>
      <c r="J979" t="s">
        <v>199</v>
      </c>
      <c r="L979" t="s">
        <v>200</v>
      </c>
      <c r="N979" t="s">
        <v>136</v>
      </c>
      <c r="O979" t="s">
        <v>121</v>
      </c>
      <c r="P979" s="6">
        <v>96950</v>
      </c>
      <c r="Q979" t="s">
        <v>122</v>
      </c>
      <c r="S979" s="8">
        <v>16702358748</v>
      </c>
      <c r="U979" t="s">
        <v>201</v>
      </c>
      <c r="V979">
        <v>23622</v>
      </c>
      <c r="W979" t="s">
        <v>124</v>
      </c>
      <c r="Y979" t="s">
        <v>202</v>
      </c>
      <c r="Z979" t="s">
        <v>203</v>
      </c>
      <c r="AA979" t="s">
        <v>204</v>
      </c>
      <c r="AB979" t="s">
        <v>205</v>
      </c>
      <c r="AC979" t="s">
        <v>200</v>
      </c>
      <c r="AE979" t="s">
        <v>136</v>
      </c>
      <c r="AF979" t="s">
        <v>121</v>
      </c>
      <c r="AG979" s="6">
        <v>96950</v>
      </c>
      <c r="AH979" t="s">
        <v>122</v>
      </c>
      <c r="AJ979" s="8">
        <v>16702358748</v>
      </c>
      <c r="AL979" t="s">
        <v>206</v>
      </c>
      <c r="BE979" t="str">
        <f>"49-9071.00"</f>
        <v>49-9071.00</v>
      </c>
      <c r="BF979" t="s">
        <v>156</v>
      </c>
      <c r="BG979" t="s">
        <v>207</v>
      </c>
      <c r="BH979" t="s">
        <v>208</v>
      </c>
      <c r="BI979">
        <v>15</v>
      </c>
      <c r="BJ979">
        <v>15</v>
      </c>
      <c r="BK979" s="1">
        <v>45627</v>
      </c>
      <c r="BL979" s="1">
        <v>45991</v>
      </c>
      <c r="BM979" s="1">
        <v>45638</v>
      </c>
      <c r="BN979" s="1">
        <v>45991</v>
      </c>
      <c r="BO979">
        <v>35</v>
      </c>
      <c r="BP979">
        <v>0</v>
      </c>
      <c r="BQ979">
        <v>7</v>
      </c>
      <c r="BR979">
        <v>7</v>
      </c>
      <c r="BS979">
        <v>7</v>
      </c>
      <c r="BT979">
        <v>7</v>
      </c>
      <c r="BU979">
        <v>7</v>
      </c>
      <c r="BV979">
        <v>0</v>
      </c>
      <c r="BW979" t="str">
        <f>"8:00 AM"</f>
        <v>8:00 AM</v>
      </c>
      <c r="BX979" t="str">
        <f>"4:00 PM"</f>
        <v>4:00 PM</v>
      </c>
      <c r="BY979" t="s">
        <v>159</v>
      </c>
      <c r="BZ979">
        <v>0</v>
      </c>
      <c r="CA979">
        <v>12</v>
      </c>
      <c r="CB979" t="s">
        <v>117</v>
      </c>
      <c r="CD979" t="s">
        <v>133</v>
      </c>
      <c r="CE979" t="s">
        <v>200</v>
      </c>
      <c r="CG979" t="s">
        <v>136</v>
      </c>
      <c r="CH979" t="s">
        <v>121</v>
      </c>
      <c r="CI979" s="6">
        <v>96950</v>
      </c>
      <c r="CJ979" s="10">
        <v>9.75</v>
      </c>
      <c r="CK979" s="10">
        <v>9.75</v>
      </c>
      <c r="CL979" s="10">
        <v>14.62</v>
      </c>
      <c r="CM979" s="10">
        <v>14.62</v>
      </c>
      <c r="CN979" t="s">
        <v>137</v>
      </c>
      <c r="CO979" t="s">
        <v>164</v>
      </c>
      <c r="CP979" t="s">
        <v>209</v>
      </c>
      <c r="CR979" t="s">
        <v>117</v>
      </c>
      <c r="CS979" t="s">
        <v>139</v>
      </c>
      <c r="CT979" t="s">
        <v>140</v>
      </c>
      <c r="CU979" t="s">
        <v>139</v>
      </c>
      <c r="CV979" t="s">
        <v>140</v>
      </c>
      <c r="CW979" t="s">
        <v>139</v>
      </c>
      <c r="CX979" t="s">
        <v>140</v>
      </c>
      <c r="CY979" t="s">
        <v>16058</v>
      </c>
      <c r="CZ979" s="8">
        <v>16702358748</v>
      </c>
      <c r="DA979" t="s">
        <v>206</v>
      </c>
      <c r="DB979" t="s">
        <v>164</v>
      </c>
      <c r="DC979" t="s">
        <v>139</v>
      </c>
      <c r="DD979" t="s">
        <v>117</v>
      </c>
    </row>
    <row r="980" spans="1:114" ht="15" customHeight="1" x14ac:dyDescent="0.35">
      <c r="A980" t="s">
        <v>7323</v>
      </c>
      <c r="B980" t="s">
        <v>144</v>
      </c>
      <c r="C980" s="1">
        <v>45594</v>
      </c>
      <c r="D980" s="1">
        <v>45638</v>
      </c>
      <c r="E980" t="s">
        <v>211</v>
      </c>
      <c r="G980" t="s">
        <v>117</v>
      </c>
      <c r="H980" t="s">
        <v>117</v>
      </c>
      <c r="I980" t="s">
        <v>117</v>
      </c>
      <c r="J980" t="s">
        <v>7324</v>
      </c>
      <c r="K980" t="s">
        <v>7325</v>
      </c>
      <c r="L980" t="s">
        <v>7326</v>
      </c>
      <c r="M980" t="s">
        <v>982</v>
      </c>
      <c r="N980" t="s">
        <v>120</v>
      </c>
      <c r="O980" t="s">
        <v>121</v>
      </c>
      <c r="P980" s="6">
        <v>96950</v>
      </c>
      <c r="Q980" t="s">
        <v>122</v>
      </c>
      <c r="R980" t="s">
        <v>652</v>
      </c>
      <c r="S980" s="8">
        <v>16702877617</v>
      </c>
      <c r="U980" t="s">
        <v>7327</v>
      </c>
      <c r="V980">
        <v>561520</v>
      </c>
      <c r="W980" t="s">
        <v>124</v>
      </c>
      <c r="Y980" t="s">
        <v>7328</v>
      </c>
      <c r="Z980" t="s">
        <v>7329</v>
      </c>
      <c r="AA980" t="s">
        <v>140</v>
      </c>
      <c r="AB980" t="s">
        <v>128</v>
      </c>
      <c r="AC980" t="s">
        <v>7326</v>
      </c>
      <c r="AD980" t="s">
        <v>982</v>
      </c>
      <c r="AE980" t="s">
        <v>120</v>
      </c>
      <c r="AF980" t="s">
        <v>121</v>
      </c>
      <c r="AG980" s="6">
        <v>96950</v>
      </c>
      <c r="AH980" t="s">
        <v>122</v>
      </c>
      <c r="AI980" t="s">
        <v>652</v>
      </c>
      <c r="AJ980" s="8">
        <v>16702877617</v>
      </c>
      <c r="AL980" t="s">
        <v>7330</v>
      </c>
      <c r="BE980" t="str">
        <f>"49-9092.00"</f>
        <v>49-9092.00</v>
      </c>
      <c r="BF980" t="s">
        <v>7331</v>
      </c>
      <c r="BG980" t="s">
        <v>7332</v>
      </c>
      <c r="BH980" t="s">
        <v>7333</v>
      </c>
      <c r="BI980">
        <v>2</v>
      </c>
      <c r="BJ980">
        <v>2</v>
      </c>
      <c r="BK980" s="1">
        <v>45596</v>
      </c>
      <c r="BL980" s="1">
        <v>45930</v>
      </c>
      <c r="BM980" s="1">
        <v>45638</v>
      </c>
      <c r="BN980" s="1">
        <v>45930</v>
      </c>
      <c r="BO980">
        <v>35</v>
      </c>
      <c r="BP980">
        <v>0</v>
      </c>
      <c r="BQ980">
        <v>7</v>
      </c>
      <c r="BR980">
        <v>7</v>
      </c>
      <c r="BS980">
        <v>7</v>
      </c>
      <c r="BT980">
        <v>7</v>
      </c>
      <c r="BU980">
        <v>7</v>
      </c>
      <c r="BV980">
        <v>0</v>
      </c>
      <c r="BW980" t="str">
        <f>"8:00 AM"</f>
        <v>8:00 AM</v>
      </c>
      <c r="BX980" t="str">
        <f>"4:00 PM"</f>
        <v>4:00 PM</v>
      </c>
      <c r="BY980" t="s">
        <v>133</v>
      </c>
      <c r="BZ980">
        <v>0</v>
      </c>
      <c r="CA980">
        <v>24</v>
      </c>
      <c r="CB980" t="s">
        <v>117</v>
      </c>
      <c r="CD980" t="s">
        <v>7334</v>
      </c>
      <c r="CE980" t="s">
        <v>760</v>
      </c>
      <c r="CF980" t="s">
        <v>982</v>
      </c>
      <c r="CG980" t="s">
        <v>120</v>
      </c>
      <c r="CH980" t="s">
        <v>121</v>
      </c>
      <c r="CI980" s="6">
        <v>96950</v>
      </c>
      <c r="CJ980" s="10">
        <v>10.02</v>
      </c>
      <c r="CK980" s="10">
        <v>10.5</v>
      </c>
      <c r="CL980" s="10">
        <v>15.03</v>
      </c>
      <c r="CM980" s="10">
        <v>15.75</v>
      </c>
      <c r="CN980" t="s">
        <v>137</v>
      </c>
      <c r="CO980" t="s">
        <v>140</v>
      </c>
      <c r="CP980" t="s">
        <v>138</v>
      </c>
      <c r="CR980" t="s">
        <v>117</v>
      </c>
      <c r="CS980" t="s">
        <v>139</v>
      </c>
      <c r="CT980" t="s">
        <v>139</v>
      </c>
      <c r="CU980" t="s">
        <v>139</v>
      </c>
      <c r="CV980" t="s">
        <v>140</v>
      </c>
      <c r="CW980" t="s">
        <v>139</v>
      </c>
      <c r="CX980" t="s">
        <v>140</v>
      </c>
      <c r="CY980" t="s">
        <v>664</v>
      </c>
      <c r="CZ980" s="8">
        <v>16702877617</v>
      </c>
      <c r="DA980" t="s">
        <v>7330</v>
      </c>
      <c r="DB980" t="s">
        <v>140</v>
      </c>
      <c r="DC980" t="s">
        <v>139</v>
      </c>
      <c r="DD980" t="s">
        <v>117</v>
      </c>
    </row>
    <row r="981" spans="1:114" ht="15" customHeight="1" x14ac:dyDescent="0.35">
      <c r="A981" t="s">
        <v>11584</v>
      </c>
      <c r="B981" t="s">
        <v>144</v>
      </c>
      <c r="C981" s="1">
        <v>45594</v>
      </c>
      <c r="D981" s="1">
        <v>45638</v>
      </c>
      <c r="E981" t="s">
        <v>211</v>
      </c>
      <c r="G981" t="s">
        <v>117</v>
      </c>
      <c r="H981" t="s">
        <v>117</v>
      </c>
      <c r="I981" t="s">
        <v>117</v>
      </c>
      <c r="J981" t="s">
        <v>7324</v>
      </c>
      <c r="K981" t="s">
        <v>7325</v>
      </c>
      <c r="L981" t="s">
        <v>7326</v>
      </c>
      <c r="M981" t="s">
        <v>982</v>
      </c>
      <c r="N981" t="s">
        <v>120</v>
      </c>
      <c r="O981" t="s">
        <v>121</v>
      </c>
      <c r="P981" s="6">
        <v>96950</v>
      </c>
      <c r="Q981" t="s">
        <v>122</v>
      </c>
      <c r="R981" t="s">
        <v>652</v>
      </c>
      <c r="S981" s="8">
        <v>16702877617</v>
      </c>
      <c r="U981" t="s">
        <v>7327</v>
      </c>
      <c r="V981">
        <v>561520</v>
      </c>
      <c r="W981" t="s">
        <v>124</v>
      </c>
      <c r="Y981" t="s">
        <v>7328</v>
      </c>
      <c r="Z981" t="s">
        <v>7329</v>
      </c>
      <c r="AA981" t="s">
        <v>140</v>
      </c>
      <c r="AB981" t="s">
        <v>128</v>
      </c>
      <c r="AC981" t="s">
        <v>7326</v>
      </c>
      <c r="AD981" t="s">
        <v>982</v>
      </c>
      <c r="AE981" t="s">
        <v>120</v>
      </c>
      <c r="AF981" t="s">
        <v>121</v>
      </c>
      <c r="AG981" s="6">
        <v>96950</v>
      </c>
      <c r="AH981" t="s">
        <v>122</v>
      </c>
      <c r="AI981" t="s">
        <v>652</v>
      </c>
      <c r="AJ981" s="8">
        <v>16702877617</v>
      </c>
      <c r="AL981" t="s">
        <v>7330</v>
      </c>
      <c r="BE981" t="str">
        <f>"39-7012.00"</f>
        <v>39-7012.00</v>
      </c>
      <c r="BF981" t="s">
        <v>1706</v>
      </c>
      <c r="BG981" t="s">
        <v>11585</v>
      </c>
      <c r="BH981" t="s">
        <v>1708</v>
      </c>
      <c r="BI981">
        <v>2</v>
      </c>
      <c r="BJ981">
        <v>2</v>
      </c>
      <c r="BK981" s="1">
        <v>45596</v>
      </c>
      <c r="BL981" s="1">
        <v>45930</v>
      </c>
      <c r="BM981" s="1">
        <v>45638</v>
      </c>
      <c r="BN981" s="1">
        <v>45930</v>
      </c>
      <c r="BO981">
        <v>35</v>
      </c>
      <c r="BP981">
        <v>0</v>
      </c>
      <c r="BQ981">
        <v>7</v>
      </c>
      <c r="BR981">
        <v>7</v>
      </c>
      <c r="BS981">
        <v>7</v>
      </c>
      <c r="BT981">
        <v>7</v>
      </c>
      <c r="BU981">
        <v>7</v>
      </c>
      <c r="BV981">
        <v>0</v>
      </c>
      <c r="BW981" t="str">
        <f>"8:00 AM"</f>
        <v>8:00 AM</v>
      </c>
      <c r="BX981" t="str">
        <f>"4:00 PM"</f>
        <v>4:00 PM</v>
      </c>
      <c r="BY981" t="s">
        <v>133</v>
      </c>
      <c r="BZ981">
        <v>0</v>
      </c>
      <c r="CA981">
        <v>12</v>
      </c>
      <c r="CB981" t="s">
        <v>117</v>
      </c>
      <c r="CD981" t="s">
        <v>11586</v>
      </c>
      <c r="CE981" t="s">
        <v>760</v>
      </c>
      <c r="CF981" t="s">
        <v>982</v>
      </c>
      <c r="CG981" t="s">
        <v>120</v>
      </c>
      <c r="CH981" t="s">
        <v>121</v>
      </c>
      <c r="CI981" s="6">
        <v>96950</v>
      </c>
      <c r="CJ981" s="10">
        <v>10.72</v>
      </c>
      <c r="CK981" s="10">
        <v>11</v>
      </c>
      <c r="CL981" s="10">
        <v>16.079999999999998</v>
      </c>
      <c r="CM981" s="10">
        <v>16.5</v>
      </c>
      <c r="CN981" t="s">
        <v>137</v>
      </c>
      <c r="CO981" t="s">
        <v>140</v>
      </c>
      <c r="CP981" t="s">
        <v>138</v>
      </c>
      <c r="CR981" t="s">
        <v>117</v>
      </c>
      <c r="CS981" t="s">
        <v>139</v>
      </c>
      <c r="CT981" t="s">
        <v>139</v>
      </c>
      <c r="CU981" t="s">
        <v>139</v>
      </c>
      <c r="CV981" t="s">
        <v>140</v>
      </c>
      <c r="CW981" t="s">
        <v>139</v>
      </c>
      <c r="CX981" t="s">
        <v>140</v>
      </c>
      <c r="CY981" t="s">
        <v>664</v>
      </c>
      <c r="CZ981" s="8">
        <v>16702877617</v>
      </c>
      <c r="DA981" t="s">
        <v>7330</v>
      </c>
      <c r="DB981" t="s">
        <v>140</v>
      </c>
      <c r="DC981" t="s">
        <v>139</v>
      </c>
      <c r="DD981" t="s">
        <v>117</v>
      </c>
    </row>
    <row r="982" spans="1:114" ht="15" customHeight="1" x14ac:dyDescent="0.35">
      <c r="A982" t="s">
        <v>16900</v>
      </c>
      <c r="B982" t="s">
        <v>144</v>
      </c>
      <c r="C982" s="1">
        <v>45594</v>
      </c>
      <c r="D982" s="1">
        <v>45638</v>
      </c>
      <c r="E982" t="s">
        <v>211</v>
      </c>
      <c r="G982" t="s">
        <v>117</v>
      </c>
      <c r="H982" t="s">
        <v>117</v>
      </c>
      <c r="I982" t="s">
        <v>117</v>
      </c>
      <c r="J982" t="s">
        <v>7324</v>
      </c>
      <c r="K982" t="s">
        <v>16901</v>
      </c>
      <c r="L982" t="s">
        <v>16902</v>
      </c>
      <c r="M982" t="s">
        <v>120</v>
      </c>
      <c r="N982" t="s">
        <v>120</v>
      </c>
      <c r="O982" t="s">
        <v>121</v>
      </c>
      <c r="P982" s="6">
        <v>96950</v>
      </c>
      <c r="Q982" t="s">
        <v>122</v>
      </c>
      <c r="R982" t="s">
        <v>652</v>
      </c>
      <c r="S982" s="8">
        <v>16702877617</v>
      </c>
      <c r="U982" t="s">
        <v>7327</v>
      </c>
      <c r="V982">
        <v>721191</v>
      </c>
      <c r="W982" t="s">
        <v>124</v>
      </c>
      <c r="Y982" t="s">
        <v>7328</v>
      </c>
      <c r="Z982" t="s">
        <v>7329</v>
      </c>
      <c r="AA982" t="s">
        <v>140</v>
      </c>
      <c r="AB982" t="s">
        <v>128</v>
      </c>
      <c r="AC982" t="s">
        <v>16903</v>
      </c>
      <c r="AD982" t="s">
        <v>120</v>
      </c>
      <c r="AE982" t="s">
        <v>120</v>
      </c>
      <c r="AF982" t="s">
        <v>121</v>
      </c>
      <c r="AG982" s="6">
        <v>96950</v>
      </c>
      <c r="AH982" t="s">
        <v>122</v>
      </c>
      <c r="AI982" t="s">
        <v>652</v>
      </c>
      <c r="AJ982" s="8">
        <v>16702877617</v>
      </c>
      <c r="AL982" t="s">
        <v>7330</v>
      </c>
      <c r="BE982" t="str">
        <f>"49-9071.00"</f>
        <v>49-9071.00</v>
      </c>
      <c r="BF982" t="s">
        <v>156</v>
      </c>
      <c r="BG982" t="s">
        <v>16904</v>
      </c>
      <c r="BH982" t="s">
        <v>3102</v>
      </c>
      <c r="BI982">
        <v>2</v>
      </c>
      <c r="BJ982">
        <v>2</v>
      </c>
      <c r="BK982" s="1">
        <v>45596</v>
      </c>
      <c r="BL982" s="1">
        <v>45930</v>
      </c>
      <c r="BM982" s="1">
        <v>45638</v>
      </c>
      <c r="BN982" s="1">
        <v>45930</v>
      </c>
      <c r="BO982">
        <v>36</v>
      </c>
      <c r="BP982">
        <v>0</v>
      </c>
      <c r="BQ982">
        <v>7</v>
      </c>
      <c r="BR982">
        <v>7</v>
      </c>
      <c r="BS982">
        <v>7</v>
      </c>
      <c r="BT982">
        <v>7</v>
      </c>
      <c r="BU982">
        <v>7</v>
      </c>
      <c r="BV982">
        <v>1</v>
      </c>
      <c r="BW982" t="str">
        <f>"8:00 AM"</f>
        <v>8:00 AM</v>
      </c>
      <c r="BX982" t="str">
        <f>"4:00 PM"</f>
        <v>4:00 PM</v>
      </c>
      <c r="BY982" t="s">
        <v>133</v>
      </c>
      <c r="BZ982">
        <v>0</v>
      </c>
      <c r="CA982">
        <v>12</v>
      </c>
      <c r="CB982" t="s">
        <v>117</v>
      </c>
      <c r="CD982" t="s">
        <v>3103</v>
      </c>
      <c r="CE982" t="s">
        <v>663</v>
      </c>
      <c r="CF982" t="s">
        <v>8116</v>
      </c>
      <c r="CG982" t="s">
        <v>120</v>
      </c>
      <c r="CH982" t="s">
        <v>121</v>
      </c>
      <c r="CI982" s="6">
        <v>96950</v>
      </c>
      <c r="CJ982" s="10">
        <v>9.75</v>
      </c>
      <c r="CK982" s="10">
        <v>10</v>
      </c>
      <c r="CL982" s="10">
        <v>14.62</v>
      </c>
      <c r="CM982" s="10">
        <v>15</v>
      </c>
      <c r="CN982" t="s">
        <v>137</v>
      </c>
      <c r="CO982" t="s">
        <v>140</v>
      </c>
      <c r="CP982" t="s">
        <v>138</v>
      </c>
      <c r="CR982" t="s">
        <v>117</v>
      </c>
      <c r="CS982" t="s">
        <v>139</v>
      </c>
      <c r="CT982" t="s">
        <v>139</v>
      </c>
      <c r="CU982" t="s">
        <v>139</v>
      </c>
      <c r="CV982" t="s">
        <v>140</v>
      </c>
      <c r="CW982" t="s">
        <v>139</v>
      </c>
      <c r="CX982" t="s">
        <v>140</v>
      </c>
      <c r="CY982" t="s">
        <v>4133</v>
      </c>
      <c r="CZ982" s="8">
        <v>16702877617</v>
      </c>
      <c r="DA982" t="s">
        <v>7330</v>
      </c>
      <c r="DB982" t="s">
        <v>140</v>
      </c>
      <c r="DC982" t="s">
        <v>139</v>
      </c>
      <c r="DD982" t="s">
        <v>117</v>
      </c>
    </row>
    <row r="983" spans="1:114" ht="15" customHeight="1" x14ac:dyDescent="0.35">
      <c r="A983" t="s">
        <v>12808</v>
      </c>
      <c r="B983" t="s">
        <v>144</v>
      </c>
      <c r="C983" s="1">
        <v>45594</v>
      </c>
      <c r="D983" s="1">
        <v>45638</v>
      </c>
      <c r="E983" t="s">
        <v>116</v>
      </c>
      <c r="F983" s="1">
        <v>45747</v>
      </c>
      <c r="G983" t="s">
        <v>117</v>
      </c>
      <c r="H983" t="s">
        <v>117</v>
      </c>
      <c r="I983" t="s">
        <v>117</v>
      </c>
      <c r="J983" t="s">
        <v>3880</v>
      </c>
      <c r="L983" t="s">
        <v>3881</v>
      </c>
      <c r="M983" t="s">
        <v>3882</v>
      </c>
      <c r="N983" t="s">
        <v>120</v>
      </c>
      <c r="O983" t="s">
        <v>121</v>
      </c>
      <c r="P983" s="6">
        <v>96950</v>
      </c>
      <c r="Q983" t="s">
        <v>122</v>
      </c>
      <c r="S983" s="8">
        <v>16702350173</v>
      </c>
      <c r="U983" t="s">
        <v>3883</v>
      </c>
      <c r="V983">
        <v>711211</v>
      </c>
      <c r="W983" t="s">
        <v>124</v>
      </c>
      <c r="Y983" t="s">
        <v>3884</v>
      </c>
      <c r="Z983" t="s">
        <v>3885</v>
      </c>
      <c r="AB983" t="s">
        <v>128</v>
      </c>
      <c r="AC983" t="s">
        <v>12809</v>
      </c>
      <c r="AD983" t="s">
        <v>3886</v>
      </c>
      <c r="AE983" t="s">
        <v>120</v>
      </c>
      <c r="AF983" t="s">
        <v>121</v>
      </c>
      <c r="AG983" s="6">
        <v>96950</v>
      </c>
      <c r="AH983" t="s">
        <v>122</v>
      </c>
      <c r="AJ983" s="8">
        <v>16702350173</v>
      </c>
      <c r="AL983" t="s">
        <v>3887</v>
      </c>
      <c r="BE983" t="str">
        <f>"29-1128.00"</f>
        <v>29-1128.00</v>
      </c>
      <c r="BF983" t="s">
        <v>12810</v>
      </c>
      <c r="BG983" t="s">
        <v>12811</v>
      </c>
      <c r="BH983" t="s">
        <v>12812</v>
      </c>
      <c r="BI983">
        <v>1</v>
      </c>
      <c r="BJ983">
        <v>1</v>
      </c>
      <c r="BK983" s="1">
        <v>45748</v>
      </c>
      <c r="BL983" s="1">
        <v>46112</v>
      </c>
      <c r="BM983" s="1">
        <v>45748</v>
      </c>
      <c r="BN983" s="1">
        <v>46112</v>
      </c>
      <c r="BO983">
        <v>40</v>
      </c>
      <c r="BP983">
        <v>0</v>
      </c>
      <c r="BQ983">
        <v>8</v>
      </c>
      <c r="BR983">
        <v>8</v>
      </c>
      <c r="BS983">
        <v>8</v>
      </c>
      <c r="BT983">
        <v>8</v>
      </c>
      <c r="BU983">
        <v>8</v>
      </c>
      <c r="BV983">
        <v>0</v>
      </c>
      <c r="BW983" t="str">
        <f>"9:00 AM"</f>
        <v>9:00 AM</v>
      </c>
      <c r="BX983" t="str">
        <f>"6:00 PM"</f>
        <v>6:00 PM</v>
      </c>
      <c r="BY983" t="s">
        <v>588</v>
      </c>
      <c r="BZ983">
        <v>0</v>
      </c>
      <c r="CA983">
        <v>24</v>
      </c>
      <c r="CB983" t="s">
        <v>117</v>
      </c>
      <c r="CD983" t="s">
        <v>12813</v>
      </c>
      <c r="CE983" t="s">
        <v>12814</v>
      </c>
      <c r="CF983" t="s">
        <v>3882</v>
      </c>
      <c r="CG983" t="s">
        <v>120</v>
      </c>
      <c r="CH983" t="s">
        <v>121</v>
      </c>
      <c r="CI983" s="6">
        <v>96950</v>
      </c>
      <c r="CJ983" s="10">
        <v>17.98</v>
      </c>
      <c r="CK983" s="10">
        <v>17.98</v>
      </c>
      <c r="CL983" s="10">
        <v>26.97</v>
      </c>
      <c r="CM983" s="10">
        <v>26.97</v>
      </c>
      <c r="CN983" t="s">
        <v>137</v>
      </c>
      <c r="CO983" t="s">
        <v>140</v>
      </c>
      <c r="CP983" t="s">
        <v>138</v>
      </c>
      <c r="CR983" t="s">
        <v>139</v>
      </c>
      <c r="CS983" t="s">
        <v>139</v>
      </c>
      <c r="CT983" t="s">
        <v>139</v>
      </c>
      <c r="CU983" t="s">
        <v>139</v>
      </c>
      <c r="CV983" t="s">
        <v>139</v>
      </c>
      <c r="CW983" t="s">
        <v>139</v>
      </c>
      <c r="CX983" t="s">
        <v>139</v>
      </c>
      <c r="CY983" t="s">
        <v>140</v>
      </c>
      <c r="CZ983" s="8">
        <v>16702350173</v>
      </c>
      <c r="DA983" t="s">
        <v>3887</v>
      </c>
      <c r="DB983" t="s">
        <v>1257</v>
      </c>
      <c r="DC983" t="s">
        <v>139</v>
      </c>
      <c r="DD983" t="s">
        <v>117</v>
      </c>
    </row>
    <row r="984" spans="1:114" ht="15" customHeight="1" x14ac:dyDescent="0.35">
      <c r="A984" t="s">
        <v>14840</v>
      </c>
      <c r="B984" t="s">
        <v>144</v>
      </c>
      <c r="C984" s="1">
        <v>45594</v>
      </c>
      <c r="D984" s="1">
        <v>45638</v>
      </c>
      <c r="E984" t="s">
        <v>211</v>
      </c>
      <c r="G984" t="s">
        <v>117</v>
      </c>
      <c r="H984" t="s">
        <v>117</v>
      </c>
      <c r="I984" t="s">
        <v>117</v>
      </c>
      <c r="J984" t="s">
        <v>625</v>
      </c>
      <c r="L984" t="s">
        <v>633</v>
      </c>
      <c r="M984" t="s">
        <v>634</v>
      </c>
      <c r="N984" t="s">
        <v>136</v>
      </c>
      <c r="O984" t="s">
        <v>121</v>
      </c>
      <c r="P984" s="6">
        <v>96950</v>
      </c>
      <c r="Q984" t="s">
        <v>122</v>
      </c>
      <c r="S984" s="8">
        <v>16702368202</v>
      </c>
      <c r="T984">
        <v>3554</v>
      </c>
      <c r="U984" t="s">
        <v>628</v>
      </c>
      <c r="V984">
        <v>62211</v>
      </c>
      <c r="W984" t="s">
        <v>124</v>
      </c>
      <c r="Y984" t="s">
        <v>629</v>
      </c>
      <c r="Z984" t="s">
        <v>630</v>
      </c>
      <c r="AA984" t="s">
        <v>631</v>
      </c>
      <c r="AB984" t="s">
        <v>632</v>
      </c>
      <c r="AC984" t="s">
        <v>633</v>
      </c>
      <c r="AD984" t="s">
        <v>634</v>
      </c>
      <c r="AE984" t="s">
        <v>136</v>
      </c>
      <c r="AF984" t="s">
        <v>121</v>
      </c>
      <c r="AG984" s="6">
        <v>96950</v>
      </c>
      <c r="AH984" t="s">
        <v>122</v>
      </c>
      <c r="AJ984" s="8">
        <v>16702368202</v>
      </c>
      <c r="AK984">
        <v>3554</v>
      </c>
      <c r="AL984" t="s">
        <v>635</v>
      </c>
      <c r="BE984" t="str">
        <f>"29-2034.00"</f>
        <v>29-2034.00</v>
      </c>
      <c r="BF984" t="s">
        <v>3739</v>
      </c>
      <c r="BG984" t="s">
        <v>3740</v>
      </c>
      <c r="BH984" t="s">
        <v>3741</v>
      </c>
      <c r="BI984">
        <v>2</v>
      </c>
      <c r="BJ984">
        <v>2</v>
      </c>
      <c r="BK984" s="1">
        <v>45712</v>
      </c>
      <c r="BL984" s="1">
        <v>46076</v>
      </c>
      <c r="BM984" s="1">
        <v>45712</v>
      </c>
      <c r="BN984" s="1">
        <v>46076</v>
      </c>
      <c r="BO984">
        <v>40</v>
      </c>
      <c r="BP984">
        <v>0</v>
      </c>
      <c r="BQ984">
        <v>8</v>
      </c>
      <c r="BR984">
        <v>8</v>
      </c>
      <c r="BS984">
        <v>8</v>
      </c>
      <c r="BT984">
        <v>8</v>
      </c>
      <c r="BU984">
        <v>8</v>
      </c>
      <c r="BV984">
        <v>0</v>
      </c>
      <c r="BW984" t="str">
        <f>"7:30 AM"</f>
        <v>7:30 AM</v>
      </c>
      <c r="BX984" t="str">
        <f>"4:30 PM"</f>
        <v>4:30 PM</v>
      </c>
      <c r="BY984" t="s">
        <v>459</v>
      </c>
      <c r="BZ984">
        <v>0</v>
      </c>
      <c r="CA984">
        <v>24</v>
      </c>
      <c r="CB984" t="s">
        <v>117</v>
      </c>
      <c r="CD984" s="2" t="s">
        <v>3742</v>
      </c>
      <c r="CE984" t="s">
        <v>633</v>
      </c>
      <c r="CF984" t="s">
        <v>634</v>
      </c>
      <c r="CG984" t="s">
        <v>136</v>
      </c>
      <c r="CH984" t="s">
        <v>121</v>
      </c>
      <c r="CI984" s="6">
        <v>96950</v>
      </c>
      <c r="CJ984" s="10">
        <v>14.62</v>
      </c>
      <c r="CK984" s="10">
        <v>23.55</v>
      </c>
      <c r="CL984" s="10">
        <v>21.93</v>
      </c>
      <c r="CM984" s="10">
        <v>35.33</v>
      </c>
      <c r="CN984" t="s">
        <v>137</v>
      </c>
      <c r="CO984" t="s">
        <v>14841</v>
      </c>
      <c r="CP984" t="s">
        <v>138</v>
      </c>
      <c r="CR984" t="s">
        <v>139</v>
      </c>
      <c r="CS984" t="s">
        <v>139</v>
      </c>
      <c r="CT984" t="s">
        <v>140</v>
      </c>
      <c r="CU984" t="s">
        <v>139</v>
      </c>
      <c r="CV984" t="s">
        <v>140</v>
      </c>
      <c r="CW984" t="s">
        <v>139</v>
      </c>
      <c r="CX984" t="s">
        <v>140</v>
      </c>
      <c r="CY984" t="s">
        <v>4089</v>
      </c>
      <c r="CZ984" s="8">
        <v>16702368202</v>
      </c>
      <c r="DA984" t="s">
        <v>642</v>
      </c>
      <c r="DB984" t="s">
        <v>3383</v>
      </c>
      <c r="DC984" t="s">
        <v>139</v>
      </c>
      <c r="DD984" t="s">
        <v>117</v>
      </c>
      <c r="DE984" t="s">
        <v>1540</v>
      </c>
      <c r="DF984" t="s">
        <v>1541</v>
      </c>
      <c r="DG984" t="s">
        <v>3744</v>
      </c>
      <c r="DH984" t="s">
        <v>628</v>
      </c>
      <c r="DI984" t="s">
        <v>625</v>
      </c>
      <c r="DJ984" t="s">
        <v>1542</v>
      </c>
    </row>
    <row r="985" spans="1:114" ht="15" customHeight="1" x14ac:dyDescent="0.35">
      <c r="A985" t="s">
        <v>7271</v>
      </c>
      <c r="B985" t="s">
        <v>144</v>
      </c>
      <c r="C985" s="1">
        <v>45603</v>
      </c>
      <c r="D985" s="1">
        <v>45638</v>
      </c>
      <c r="E985" t="s">
        <v>211</v>
      </c>
      <c r="G985" t="s">
        <v>117</v>
      </c>
      <c r="H985" t="s">
        <v>117</v>
      </c>
      <c r="I985" t="s">
        <v>117</v>
      </c>
      <c r="J985" t="s">
        <v>6506</v>
      </c>
      <c r="L985" t="s">
        <v>7272</v>
      </c>
      <c r="N985" t="s">
        <v>120</v>
      </c>
      <c r="O985" t="s">
        <v>121</v>
      </c>
      <c r="P985" s="6">
        <v>96950</v>
      </c>
      <c r="Q985" t="s">
        <v>122</v>
      </c>
      <c r="S985" s="8">
        <v>16702368202</v>
      </c>
      <c r="T985">
        <v>3554</v>
      </c>
      <c r="U985" t="s">
        <v>628</v>
      </c>
      <c r="V985">
        <v>62211</v>
      </c>
      <c r="W985" t="s">
        <v>124</v>
      </c>
      <c r="Y985" t="s">
        <v>7273</v>
      </c>
      <c r="Z985" t="s">
        <v>7274</v>
      </c>
      <c r="AA985" t="s">
        <v>2718</v>
      </c>
      <c r="AB985" t="s">
        <v>7275</v>
      </c>
      <c r="AC985" t="s">
        <v>626</v>
      </c>
      <c r="AE985" t="s">
        <v>120</v>
      </c>
      <c r="AF985" t="s">
        <v>121</v>
      </c>
      <c r="AG985" s="6">
        <v>96950</v>
      </c>
      <c r="AH985" t="s">
        <v>122</v>
      </c>
      <c r="AJ985" s="8">
        <v>16702368202</v>
      </c>
      <c r="AK985">
        <v>3554</v>
      </c>
      <c r="AL985" t="s">
        <v>635</v>
      </c>
      <c r="BE985" t="str">
        <f>"29-2061.00"</f>
        <v>29-2061.00</v>
      </c>
      <c r="BF985" t="s">
        <v>636</v>
      </c>
      <c r="BG985" t="s">
        <v>7276</v>
      </c>
      <c r="BH985" t="s">
        <v>7277</v>
      </c>
      <c r="BI985">
        <v>1</v>
      </c>
      <c r="BJ985">
        <v>1</v>
      </c>
      <c r="BK985" s="1">
        <v>45717</v>
      </c>
      <c r="BL985" s="1">
        <v>46081</v>
      </c>
      <c r="BM985" s="1">
        <v>45717</v>
      </c>
      <c r="BN985" s="1">
        <v>46081</v>
      </c>
      <c r="BO985">
        <v>40</v>
      </c>
      <c r="BP985">
        <v>0</v>
      </c>
      <c r="BQ985">
        <v>8</v>
      </c>
      <c r="BR985">
        <v>8</v>
      </c>
      <c r="BS985">
        <v>8</v>
      </c>
      <c r="BT985">
        <v>8</v>
      </c>
      <c r="BU985">
        <v>8</v>
      </c>
      <c r="BV985">
        <v>0</v>
      </c>
      <c r="BW985" t="str">
        <f>"7:30 AM"</f>
        <v>7:30 AM</v>
      </c>
      <c r="BX985" t="str">
        <f>"4:30 PM"</f>
        <v>4:30 PM</v>
      </c>
      <c r="BY985" t="s">
        <v>159</v>
      </c>
      <c r="BZ985">
        <v>0</v>
      </c>
      <c r="CA985">
        <v>0</v>
      </c>
      <c r="CB985" t="s">
        <v>117</v>
      </c>
      <c r="CD985" s="2" t="s">
        <v>7278</v>
      </c>
      <c r="CE985" t="s">
        <v>626</v>
      </c>
      <c r="CF985" t="s">
        <v>7272</v>
      </c>
      <c r="CG985" t="s">
        <v>120</v>
      </c>
      <c r="CH985" t="s">
        <v>121</v>
      </c>
      <c r="CI985" s="6">
        <v>96950</v>
      </c>
      <c r="CJ985" s="10">
        <v>15.24</v>
      </c>
      <c r="CK985" s="10">
        <v>21.21</v>
      </c>
      <c r="CL985" s="10">
        <v>22.86</v>
      </c>
      <c r="CM985" s="10">
        <v>31.81</v>
      </c>
      <c r="CN985" t="s">
        <v>137</v>
      </c>
      <c r="CO985" t="s">
        <v>7279</v>
      </c>
      <c r="CP985" t="s">
        <v>138</v>
      </c>
      <c r="CR985" t="s">
        <v>139</v>
      </c>
      <c r="CS985" t="s">
        <v>139</v>
      </c>
      <c r="CT985" t="s">
        <v>140</v>
      </c>
      <c r="CU985" t="s">
        <v>139</v>
      </c>
      <c r="CV985" t="s">
        <v>140</v>
      </c>
      <c r="CW985" t="s">
        <v>139</v>
      </c>
      <c r="CX985" t="s">
        <v>140</v>
      </c>
      <c r="CY985" t="s">
        <v>4089</v>
      </c>
      <c r="CZ985" s="8">
        <v>16702368202</v>
      </c>
      <c r="DA985" t="s">
        <v>642</v>
      </c>
      <c r="DB985" t="s">
        <v>3383</v>
      </c>
      <c r="DC985" t="s">
        <v>139</v>
      </c>
      <c r="DD985" t="s">
        <v>117</v>
      </c>
      <c r="DE985" t="s">
        <v>1540</v>
      </c>
      <c r="DF985" t="s">
        <v>1541</v>
      </c>
      <c r="DG985" t="s">
        <v>3744</v>
      </c>
      <c r="DH985" t="s">
        <v>628</v>
      </c>
      <c r="DI985" t="s">
        <v>625</v>
      </c>
      <c r="DJ985" t="s">
        <v>1542</v>
      </c>
    </row>
    <row r="986" spans="1:114" ht="15" customHeight="1" x14ac:dyDescent="0.35">
      <c r="A986" t="s">
        <v>14638</v>
      </c>
      <c r="B986" t="s">
        <v>166</v>
      </c>
      <c r="C986" s="1">
        <v>45608</v>
      </c>
      <c r="D986" s="1">
        <v>45638</v>
      </c>
      <c r="E986" t="s">
        <v>116</v>
      </c>
      <c r="F986" s="1">
        <v>45687</v>
      </c>
      <c r="G986" t="s">
        <v>117</v>
      </c>
      <c r="H986" t="s">
        <v>117</v>
      </c>
      <c r="I986" t="s">
        <v>117</v>
      </c>
      <c r="J986" t="s">
        <v>3105</v>
      </c>
      <c r="L986" t="s">
        <v>135</v>
      </c>
      <c r="N986" t="s">
        <v>136</v>
      </c>
      <c r="O986" t="s">
        <v>121</v>
      </c>
      <c r="P986" s="6">
        <v>96950</v>
      </c>
      <c r="Q986" t="s">
        <v>122</v>
      </c>
      <c r="R986" t="s">
        <v>3947</v>
      </c>
      <c r="S986" s="8">
        <v>16707891106</v>
      </c>
      <c r="U986" t="s">
        <v>1722</v>
      </c>
      <c r="V986">
        <v>561720</v>
      </c>
      <c r="W986" t="s">
        <v>124</v>
      </c>
      <c r="Y986" t="s">
        <v>125</v>
      </c>
      <c r="Z986" t="s">
        <v>126</v>
      </c>
      <c r="AA986" t="s">
        <v>1723</v>
      </c>
      <c r="AB986" t="s">
        <v>657</v>
      </c>
      <c r="AC986" t="s">
        <v>135</v>
      </c>
      <c r="AE986" t="s">
        <v>120</v>
      </c>
      <c r="AF986" t="s">
        <v>121</v>
      </c>
      <c r="AG986" s="6">
        <v>96950</v>
      </c>
      <c r="AH986" t="s">
        <v>122</v>
      </c>
      <c r="AI986" t="s">
        <v>3947</v>
      </c>
      <c r="AJ986" s="8">
        <v>16707891106</v>
      </c>
      <c r="AL986" t="s">
        <v>1727</v>
      </c>
      <c r="BE986" t="str">
        <f>"37-2012.00"</f>
        <v>37-2012.00</v>
      </c>
      <c r="BF986" t="s">
        <v>130</v>
      </c>
      <c r="BG986" t="s">
        <v>14639</v>
      </c>
      <c r="BH986" t="s">
        <v>7292</v>
      </c>
      <c r="BI986">
        <v>10</v>
      </c>
      <c r="BK986" s="1">
        <v>45689</v>
      </c>
      <c r="BL986" s="1">
        <v>46053</v>
      </c>
      <c r="BO986">
        <v>35</v>
      </c>
      <c r="BP986">
        <v>0</v>
      </c>
      <c r="BQ986">
        <v>7</v>
      </c>
      <c r="BR986">
        <v>7</v>
      </c>
      <c r="BS986">
        <v>7</v>
      </c>
      <c r="BT986">
        <v>7</v>
      </c>
      <c r="BU986">
        <v>7</v>
      </c>
      <c r="BV986">
        <v>0</v>
      </c>
      <c r="BW986" t="str">
        <f>"8:00 AM"</f>
        <v>8:00 AM</v>
      </c>
      <c r="BX986" t="str">
        <f>"4:00 PM"</f>
        <v>4:00 PM</v>
      </c>
      <c r="BY986" t="s">
        <v>133</v>
      </c>
      <c r="BZ986">
        <v>0</v>
      </c>
      <c r="CA986">
        <v>6</v>
      </c>
      <c r="CB986" t="s">
        <v>117</v>
      </c>
      <c r="CD986" t="s">
        <v>3949</v>
      </c>
      <c r="CE986" t="s">
        <v>135</v>
      </c>
      <c r="CG986" t="s">
        <v>120</v>
      </c>
      <c r="CH986" t="s">
        <v>121</v>
      </c>
      <c r="CI986" s="6">
        <v>96950</v>
      </c>
      <c r="CJ986" s="10">
        <v>7.77</v>
      </c>
      <c r="CK986" s="10">
        <v>7.77</v>
      </c>
      <c r="CL986" s="10">
        <v>11.66</v>
      </c>
      <c r="CM986" s="10">
        <v>11.66</v>
      </c>
      <c r="CN986" t="s">
        <v>137</v>
      </c>
      <c r="CP986" t="s">
        <v>138</v>
      </c>
      <c r="CR986" t="s">
        <v>117</v>
      </c>
      <c r="CS986" t="s">
        <v>139</v>
      </c>
      <c r="CT986" t="s">
        <v>140</v>
      </c>
      <c r="CU986" t="s">
        <v>139</v>
      </c>
      <c r="CV986" t="s">
        <v>140</v>
      </c>
      <c r="CW986" t="s">
        <v>139</v>
      </c>
      <c r="CX986" t="s">
        <v>140</v>
      </c>
      <c r="CY986" t="s">
        <v>3950</v>
      </c>
      <c r="CZ986" s="8">
        <v>16707891106</v>
      </c>
      <c r="DA986" t="s">
        <v>1727</v>
      </c>
      <c r="DB986" t="s">
        <v>292</v>
      </c>
      <c r="DC986" t="s">
        <v>139</v>
      </c>
      <c r="DD986" t="s">
        <v>117</v>
      </c>
    </row>
    <row r="987" spans="1:114" ht="15" customHeight="1" x14ac:dyDescent="0.35">
      <c r="A987" t="s">
        <v>16097</v>
      </c>
      <c r="B987" t="s">
        <v>166</v>
      </c>
      <c r="C987" s="1">
        <v>45620</v>
      </c>
      <c r="D987" s="1">
        <v>45638</v>
      </c>
      <c r="E987" t="s">
        <v>211</v>
      </c>
      <c r="G987" t="s">
        <v>117</v>
      </c>
      <c r="H987" t="s">
        <v>117</v>
      </c>
      <c r="I987" t="s">
        <v>117</v>
      </c>
      <c r="J987" t="s">
        <v>11740</v>
      </c>
      <c r="K987" t="s">
        <v>11741</v>
      </c>
      <c r="L987" t="s">
        <v>5188</v>
      </c>
      <c r="N987" t="s">
        <v>136</v>
      </c>
      <c r="O987" t="s">
        <v>121</v>
      </c>
      <c r="P987" s="6">
        <v>96950</v>
      </c>
      <c r="Q987" t="s">
        <v>122</v>
      </c>
      <c r="S987" s="8">
        <v>16707831161</v>
      </c>
      <c r="U987" t="s">
        <v>5184</v>
      </c>
      <c r="V987">
        <v>624410</v>
      </c>
      <c r="W987" t="s">
        <v>124</v>
      </c>
      <c r="Y987" t="s">
        <v>5185</v>
      </c>
      <c r="Z987" t="s">
        <v>5186</v>
      </c>
      <c r="AA987" t="s">
        <v>11742</v>
      </c>
      <c r="AB987" t="s">
        <v>11743</v>
      </c>
      <c r="AC987" t="s">
        <v>5188</v>
      </c>
      <c r="AE987" t="s">
        <v>136</v>
      </c>
      <c r="AF987" t="s">
        <v>121</v>
      </c>
      <c r="AG987" s="6">
        <v>96950</v>
      </c>
      <c r="AH987" t="s">
        <v>122</v>
      </c>
      <c r="AJ987" s="8">
        <v>16707831161</v>
      </c>
      <c r="AL987" t="s">
        <v>5189</v>
      </c>
      <c r="BE987" t="str">
        <f>"39-9011.00"</f>
        <v>39-9011.00</v>
      </c>
      <c r="BF987" t="s">
        <v>614</v>
      </c>
      <c r="BG987" t="s">
        <v>11744</v>
      </c>
      <c r="BH987" t="s">
        <v>11745</v>
      </c>
      <c r="BI987">
        <v>12</v>
      </c>
      <c r="BK987" s="1">
        <v>45627</v>
      </c>
      <c r="BL987" s="1">
        <v>45991</v>
      </c>
      <c r="BO987">
        <v>35</v>
      </c>
      <c r="BP987">
        <v>0</v>
      </c>
      <c r="BQ987">
        <v>7</v>
      </c>
      <c r="BR987">
        <v>7</v>
      </c>
      <c r="BS987">
        <v>7</v>
      </c>
      <c r="BT987">
        <v>7</v>
      </c>
      <c r="BU987">
        <v>7</v>
      </c>
      <c r="BV987">
        <v>0</v>
      </c>
      <c r="BW987" t="str">
        <f>"8:00 AM"</f>
        <v>8:00 AM</v>
      </c>
      <c r="BX987" t="str">
        <f>"5:00 PM"</f>
        <v>5:00 PM</v>
      </c>
      <c r="BY987" t="s">
        <v>159</v>
      </c>
      <c r="BZ987">
        <v>0</v>
      </c>
      <c r="CA987">
        <v>6</v>
      </c>
      <c r="CB987" t="s">
        <v>117</v>
      </c>
      <c r="CD987" t="s">
        <v>5190</v>
      </c>
      <c r="CE987" t="s">
        <v>5191</v>
      </c>
      <c r="CG987" t="s">
        <v>136</v>
      </c>
      <c r="CH987" t="s">
        <v>121</v>
      </c>
      <c r="CI987" s="6">
        <v>96950</v>
      </c>
      <c r="CJ987" s="10">
        <v>7.81</v>
      </c>
      <c r="CK987" s="10">
        <v>7.81</v>
      </c>
      <c r="CL987" s="10">
        <v>11.72</v>
      </c>
      <c r="CM987" s="10">
        <v>11.72</v>
      </c>
      <c r="CN987" t="s">
        <v>137</v>
      </c>
      <c r="CO987" t="s">
        <v>162</v>
      </c>
      <c r="CP987" t="s">
        <v>138</v>
      </c>
      <c r="CR987" t="s">
        <v>117</v>
      </c>
      <c r="CS987" t="s">
        <v>139</v>
      </c>
      <c r="CT987" t="s">
        <v>140</v>
      </c>
      <c r="CU987" t="s">
        <v>139</v>
      </c>
      <c r="CV987" t="s">
        <v>140</v>
      </c>
      <c r="CW987" t="s">
        <v>139</v>
      </c>
      <c r="CX987" t="s">
        <v>140</v>
      </c>
      <c r="CY987" t="s">
        <v>3023</v>
      </c>
      <c r="CZ987" s="8">
        <v>16707831161</v>
      </c>
      <c r="DA987" t="s">
        <v>5189</v>
      </c>
      <c r="DB987" t="s">
        <v>140</v>
      </c>
      <c r="DC987" t="s">
        <v>139</v>
      </c>
      <c r="DD987" t="s">
        <v>117</v>
      </c>
    </row>
    <row r="988" spans="1:114" ht="15" customHeight="1" x14ac:dyDescent="0.35">
      <c r="A988" t="s">
        <v>3175</v>
      </c>
      <c r="B988" t="s">
        <v>144</v>
      </c>
      <c r="C988" s="1">
        <v>45582</v>
      </c>
      <c r="D988" s="1">
        <v>45639</v>
      </c>
      <c r="E988" t="s">
        <v>211</v>
      </c>
      <c r="G988" t="s">
        <v>117</v>
      </c>
      <c r="H988" t="s">
        <v>117</v>
      </c>
      <c r="I988" t="s">
        <v>117</v>
      </c>
      <c r="J988" t="s">
        <v>3176</v>
      </c>
      <c r="K988" t="s">
        <v>3177</v>
      </c>
      <c r="L988" t="s">
        <v>3178</v>
      </c>
      <c r="M988" t="s">
        <v>2004</v>
      </c>
      <c r="N988" t="s">
        <v>120</v>
      </c>
      <c r="O988" t="s">
        <v>121</v>
      </c>
      <c r="P988" s="6">
        <v>96950</v>
      </c>
      <c r="Q988" t="s">
        <v>122</v>
      </c>
      <c r="R988" t="s">
        <v>652</v>
      </c>
      <c r="S988" s="8">
        <v>16719884535</v>
      </c>
      <c r="U988" t="s">
        <v>3179</v>
      </c>
      <c r="V988">
        <v>236116</v>
      </c>
      <c r="W988" t="s">
        <v>124</v>
      </c>
      <c r="Y988" t="s">
        <v>3180</v>
      </c>
      <c r="Z988" t="s">
        <v>3181</v>
      </c>
      <c r="AA988" t="s">
        <v>3182</v>
      </c>
      <c r="AB988" t="s">
        <v>128</v>
      </c>
      <c r="AC988" t="s">
        <v>3178</v>
      </c>
      <c r="AD988" t="s">
        <v>2004</v>
      </c>
      <c r="AE988" t="s">
        <v>120</v>
      </c>
      <c r="AF988" t="s">
        <v>121</v>
      </c>
      <c r="AG988" s="6">
        <v>96950</v>
      </c>
      <c r="AH988" t="s">
        <v>122</v>
      </c>
      <c r="AI988" t="s">
        <v>652</v>
      </c>
      <c r="AJ988" s="8">
        <v>16719884535</v>
      </c>
      <c r="AL988" t="s">
        <v>3183</v>
      </c>
      <c r="BE988" t="str">
        <f>"51-7011.00"</f>
        <v>51-7011.00</v>
      </c>
      <c r="BF988" t="s">
        <v>3184</v>
      </c>
      <c r="BG988" t="s">
        <v>3185</v>
      </c>
      <c r="BH988" t="s">
        <v>3186</v>
      </c>
      <c r="BI988">
        <v>3</v>
      </c>
      <c r="BJ988">
        <v>3</v>
      </c>
      <c r="BK988" s="1">
        <v>45582</v>
      </c>
      <c r="BL988" s="1">
        <v>45930</v>
      </c>
      <c r="BM988" s="1">
        <v>45639</v>
      </c>
      <c r="BN988" s="1">
        <v>45930</v>
      </c>
      <c r="BO988">
        <v>35</v>
      </c>
      <c r="BP988">
        <v>0</v>
      </c>
      <c r="BQ988">
        <v>7</v>
      </c>
      <c r="BR988">
        <v>7</v>
      </c>
      <c r="BS988">
        <v>7</v>
      </c>
      <c r="BT988">
        <v>7</v>
      </c>
      <c r="BU988">
        <v>7</v>
      </c>
      <c r="BV988">
        <v>0</v>
      </c>
      <c r="BW988" t="str">
        <f>"8:00 AM"</f>
        <v>8:00 AM</v>
      </c>
      <c r="BX988" t="str">
        <f>"4:00 PM"</f>
        <v>4:00 PM</v>
      </c>
      <c r="BY988" t="s">
        <v>133</v>
      </c>
      <c r="BZ988">
        <v>0</v>
      </c>
      <c r="CA988">
        <v>12</v>
      </c>
      <c r="CB988" t="s">
        <v>117</v>
      </c>
      <c r="CD988" t="s">
        <v>3187</v>
      </c>
      <c r="CE988" t="s">
        <v>1997</v>
      </c>
      <c r="CF988" t="s">
        <v>2004</v>
      </c>
      <c r="CG988" t="s">
        <v>120</v>
      </c>
      <c r="CH988" t="s">
        <v>121</v>
      </c>
      <c r="CI988" s="6">
        <v>96950</v>
      </c>
      <c r="CJ988" s="10">
        <v>13.73</v>
      </c>
      <c r="CK988" s="10">
        <v>14</v>
      </c>
      <c r="CL988" s="10">
        <v>0</v>
      </c>
      <c r="CM988" s="10">
        <v>0</v>
      </c>
      <c r="CN988" t="s">
        <v>137</v>
      </c>
      <c r="CO988" t="s">
        <v>140</v>
      </c>
      <c r="CP988" t="s">
        <v>138</v>
      </c>
      <c r="CR988" t="s">
        <v>117</v>
      </c>
      <c r="CS988" t="s">
        <v>139</v>
      </c>
      <c r="CT988" t="s">
        <v>139</v>
      </c>
      <c r="CU988" t="s">
        <v>140</v>
      </c>
      <c r="CV988" t="s">
        <v>140</v>
      </c>
      <c r="CW988" t="s">
        <v>139</v>
      </c>
      <c r="CX988" t="s">
        <v>140</v>
      </c>
      <c r="CY988" t="s">
        <v>664</v>
      </c>
      <c r="CZ988" s="8">
        <v>16719884535</v>
      </c>
      <c r="DA988" t="s">
        <v>3183</v>
      </c>
      <c r="DB988" t="s">
        <v>140</v>
      </c>
      <c r="DC988" t="s">
        <v>139</v>
      </c>
      <c r="DD988" t="s">
        <v>117</v>
      </c>
    </row>
    <row r="989" spans="1:114" ht="15" customHeight="1" x14ac:dyDescent="0.35">
      <c r="A989" t="s">
        <v>11574</v>
      </c>
      <c r="B989" t="s">
        <v>144</v>
      </c>
      <c r="C989" s="1">
        <v>45589</v>
      </c>
      <c r="D989" s="1">
        <v>45639</v>
      </c>
      <c r="E989" t="s">
        <v>211</v>
      </c>
      <c r="G989" t="s">
        <v>117</v>
      </c>
      <c r="H989" t="s">
        <v>117</v>
      </c>
      <c r="I989" t="s">
        <v>117</v>
      </c>
      <c r="J989" t="s">
        <v>954</v>
      </c>
      <c r="K989" t="s">
        <v>955</v>
      </c>
      <c r="L989" t="s">
        <v>3442</v>
      </c>
      <c r="M989" t="s">
        <v>957</v>
      </c>
      <c r="N989" t="s">
        <v>120</v>
      </c>
      <c r="O989" t="s">
        <v>121</v>
      </c>
      <c r="P989" s="6">
        <v>96950</v>
      </c>
      <c r="Q989" t="s">
        <v>122</v>
      </c>
      <c r="S989" s="8">
        <v>16702336927</v>
      </c>
      <c r="U989" t="s">
        <v>958</v>
      </c>
      <c r="V989">
        <v>23622</v>
      </c>
      <c r="W989" t="s">
        <v>124</v>
      </c>
      <c r="Y989" t="s">
        <v>959</v>
      </c>
      <c r="Z989" t="s">
        <v>960</v>
      </c>
      <c r="AA989" t="s">
        <v>961</v>
      </c>
      <c r="AB989" t="s">
        <v>128</v>
      </c>
      <c r="AC989" t="s">
        <v>2436</v>
      </c>
      <c r="AD989" t="s">
        <v>957</v>
      </c>
      <c r="AE989" t="s">
        <v>120</v>
      </c>
      <c r="AF989" t="s">
        <v>121</v>
      </c>
      <c r="AG989" s="6">
        <v>96950</v>
      </c>
      <c r="AH989" t="s">
        <v>122</v>
      </c>
      <c r="AJ989" s="8">
        <v>16702336927</v>
      </c>
      <c r="AL989" t="s">
        <v>967</v>
      </c>
      <c r="BE989" t="str">
        <f>"49-9071.00"</f>
        <v>49-9071.00</v>
      </c>
      <c r="BF989" t="s">
        <v>156</v>
      </c>
      <c r="BG989" t="s">
        <v>3533</v>
      </c>
      <c r="BH989" t="s">
        <v>3534</v>
      </c>
      <c r="BI989">
        <v>15</v>
      </c>
      <c r="BJ989">
        <v>15</v>
      </c>
      <c r="BK989" s="1">
        <v>45688</v>
      </c>
      <c r="BL989" s="1">
        <v>46052</v>
      </c>
      <c r="BM989" s="1">
        <v>45688</v>
      </c>
      <c r="BN989" s="1">
        <v>46052</v>
      </c>
      <c r="BO989">
        <v>35</v>
      </c>
      <c r="BP989">
        <v>0</v>
      </c>
      <c r="BQ989">
        <v>7</v>
      </c>
      <c r="BR989">
        <v>7</v>
      </c>
      <c r="BS989">
        <v>7</v>
      </c>
      <c r="BT989">
        <v>7</v>
      </c>
      <c r="BU989">
        <v>7</v>
      </c>
      <c r="BV989">
        <v>0</v>
      </c>
      <c r="BW989" t="str">
        <f>"7:30 AM"</f>
        <v>7:30 AM</v>
      </c>
      <c r="BX989" t="str">
        <f>"4:30 PM"</f>
        <v>4:30 PM</v>
      </c>
      <c r="BY989" t="s">
        <v>159</v>
      </c>
      <c r="BZ989">
        <v>0</v>
      </c>
      <c r="CA989">
        <v>24</v>
      </c>
      <c r="CB989" t="s">
        <v>117</v>
      </c>
      <c r="CD989" s="2" t="s">
        <v>11575</v>
      </c>
      <c r="CE989" t="s">
        <v>3442</v>
      </c>
      <c r="CF989" t="s">
        <v>957</v>
      </c>
      <c r="CG989" t="s">
        <v>120</v>
      </c>
      <c r="CH989" t="s">
        <v>121</v>
      </c>
      <c r="CI989" s="6">
        <v>96950</v>
      </c>
      <c r="CJ989" s="10">
        <v>9.75</v>
      </c>
      <c r="CK989" s="10">
        <v>9.75</v>
      </c>
      <c r="CL989" s="10">
        <v>14.63</v>
      </c>
      <c r="CM989" s="10">
        <v>14.63</v>
      </c>
      <c r="CN989" t="s">
        <v>137</v>
      </c>
      <c r="CP989" t="s">
        <v>138</v>
      </c>
      <c r="CR989" t="s">
        <v>117</v>
      </c>
      <c r="CS989" t="s">
        <v>139</v>
      </c>
      <c r="CT989" t="s">
        <v>140</v>
      </c>
      <c r="CU989" t="s">
        <v>139</v>
      </c>
      <c r="CV989" t="s">
        <v>140</v>
      </c>
      <c r="CW989" t="s">
        <v>139</v>
      </c>
      <c r="CX989" t="s">
        <v>140</v>
      </c>
      <c r="CY989" t="s">
        <v>966</v>
      </c>
      <c r="CZ989" s="8">
        <v>16702336927</v>
      </c>
      <c r="DA989" t="s">
        <v>967</v>
      </c>
      <c r="DB989" t="s">
        <v>140</v>
      </c>
      <c r="DC989" t="s">
        <v>139</v>
      </c>
      <c r="DD989" t="s">
        <v>117</v>
      </c>
    </row>
    <row r="990" spans="1:114" ht="15" customHeight="1" x14ac:dyDescent="0.35">
      <c r="A990" t="s">
        <v>3188</v>
      </c>
      <c r="B990" t="s">
        <v>166</v>
      </c>
      <c r="C990" s="1">
        <v>45597</v>
      </c>
      <c r="D990" s="1">
        <v>45639</v>
      </c>
      <c r="E990" t="s">
        <v>211</v>
      </c>
      <c r="G990" t="s">
        <v>117</v>
      </c>
      <c r="H990" t="s">
        <v>117</v>
      </c>
      <c r="I990" t="s">
        <v>117</v>
      </c>
      <c r="J990" t="s">
        <v>954</v>
      </c>
      <c r="K990" t="s">
        <v>955</v>
      </c>
      <c r="L990" t="s">
        <v>3154</v>
      </c>
      <c r="M990" t="s">
        <v>957</v>
      </c>
      <c r="N990" t="s">
        <v>120</v>
      </c>
      <c r="O990" t="s">
        <v>121</v>
      </c>
      <c r="P990" s="6">
        <v>96950</v>
      </c>
      <c r="Q990" t="s">
        <v>122</v>
      </c>
      <c r="S990" s="8">
        <v>16702336927</v>
      </c>
      <c r="U990" t="s">
        <v>958</v>
      </c>
      <c r="V990">
        <v>23622</v>
      </c>
      <c r="W990" t="s">
        <v>124</v>
      </c>
      <c r="Y990" t="s">
        <v>959</v>
      </c>
      <c r="Z990" t="s">
        <v>960</v>
      </c>
      <c r="AA990" t="s">
        <v>961</v>
      </c>
      <c r="AB990" t="s">
        <v>128</v>
      </c>
      <c r="AC990" t="s">
        <v>3154</v>
      </c>
      <c r="AE990" t="s">
        <v>120</v>
      </c>
      <c r="AF990" t="s">
        <v>121</v>
      </c>
      <c r="AG990" s="6">
        <v>96950</v>
      </c>
      <c r="AH990" t="s">
        <v>122</v>
      </c>
      <c r="AJ990" s="8">
        <v>16702336927</v>
      </c>
      <c r="AL990" t="s">
        <v>967</v>
      </c>
      <c r="BE990" t="str">
        <f>"17-3011.00"</f>
        <v>17-3011.00</v>
      </c>
      <c r="BF990" t="s">
        <v>1589</v>
      </c>
      <c r="BG990" t="s">
        <v>3189</v>
      </c>
      <c r="BH990" t="s">
        <v>3152</v>
      </c>
      <c r="BI990">
        <v>5</v>
      </c>
      <c r="BK990" s="1">
        <v>45627</v>
      </c>
      <c r="BL990" s="1">
        <v>45991</v>
      </c>
      <c r="BO990">
        <v>40</v>
      </c>
      <c r="BP990">
        <v>0</v>
      </c>
      <c r="BQ990">
        <v>8</v>
      </c>
      <c r="BR990">
        <v>8</v>
      </c>
      <c r="BS990">
        <v>8</v>
      </c>
      <c r="BT990">
        <v>8</v>
      </c>
      <c r="BU990">
        <v>8</v>
      </c>
      <c r="BV990">
        <v>0</v>
      </c>
      <c r="BW990" t="str">
        <f>"8:00 AM"</f>
        <v>8:00 AM</v>
      </c>
      <c r="BX990" t="str">
        <f>"5:00 PM"</f>
        <v>5:00 PM</v>
      </c>
      <c r="BY990" t="s">
        <v>459</v>
      </c>
      <c r="BZ990">
        <v>0</v>
      </c>
      <c r="CA990">
        <v>24</v>
      </c>
      <c r="CB990" t="s">
        <v>117</v>
      </c>
      <c r="CD990" t="s">
        <v>3190</v>
      </c>
      <c r="CE990" t="s">
        <v>3154</v>
      </c>
      <c r="CG990" t="s">
        <v>120</v>
      </c>
      <c r="CH990" t="s">
        <v>121</v>
      </c>
      <c r="CI990" s="6">
        <v>96950</v>
      </c>
      <c r="CJ990" s="10">
        <v>16.18</v>
      </c>
      <c r="CK990" s="10">
        <v>16.18</v>
      </c>
      <c r="CL990" s="10">
        <v>0</v>
      </c>
      <c r="CM990" s="10">
        <v>0</v>
      </c>
      <c r="CN990" t="s">
        <v>137</v>
      </c>
      <c r="CP990" t="s">
        <v>138</v>
      </c>
      <c r="CR990" t="s">
        <v>117</v>
      </c>
      <c r="CS990" t="s">
        <v>139</v>
      </c>
      <c r="CT990" t="s">
        <v>140</v>
      </c>
      <c r="CU990" t="s">
        <v>139</v>
      </c>
      <c r="CV990" t="s">
        <v>140</v>
      </c>
      <c r="CW990" t="s">
        <v>139</v>
      </c>
      <c r="CX990" t="s">
        <v>140</v>
      </c>
      <c r="CY990" t="s">
        <v>966</v>
      </c>
      <c r="CZ990" s="8">
        <v>16702336927</v>
      </c>
      <c r="DA990" t="s">
        <v>967</v>
      </c>
      <c r="DB990" t="s">
        <v>140</v>
      </c>
      <c r="DC990" t="s">
        <v>139</v>
      </c>
      <c r="DD990" t="s">
        <v>117</v>
      </c>
    </row>
    <row r="991" spans="1:114" ht="15" customHeight="1" x14ac:dyDescent="0.35">
      <c r="A991" t="s">
        <v>11542</v>
      </c>
      <c r="B991" t="s">
        <v>278</v>
      </c>
      <c r="C991" s="1">
        <v>45634</v>
      </c>
      <c r="D991" s="1">
        <v>45639</v>
      </c>
      <c r="E991" t="s">
        <v>116</v>
      </c>
      <c r="F991" s="1">
        <v>45791</v>
      </c>
      <c r="G991" t="s">
        <v>117</v>
      </c>
      <c r="H991" t="s">
        <v>117</v>
      </c>
      <c r="I991" t="s">
        <v>117</v>
      </c>
      <c r="J991" t="s">
        <v>4135</v>
      </c>
      <c r="L991" t="s">
        <v>4136</v>
      </c>
      <c r="M991" t="s">
        <v>1172</v>
      </c>
      <c r="N991" t="s">
        <v>1092</v>
      </c>
      <c r="O991" t="s">
        <v>121</v>
      </c>
      <c r="P991" s="6">
        <v>96950</v>
      </c>
      <c r="Q991" t="s">
        <v>122</v>
      </c>
      <c r="R991" t="s">
        <v>140</v>
      </c>
      <c r="S991" s="8">
        <v>16703223320</v>
      </c>
      <c r="U991" t="s">
        <v>4137</v>
      </c>
      <c r="V991">
        <v>611110</v>
      </c>
      <c r="W991" t="s">
        <v>124</v>
      </c>
      <c r="Y991" t="s">
        <v>4138</v>
      </c>
      <c r="Z991" t="s">
        <v>4139</v>
      </c>
      <c r="AA991" t="s">
        <v>1108</v>
      </c>
      <c r="AB991" t="s">
        <v>4140</v>
      </c>
      <c r="AC991" t="s">
        <v>4136</v>
      </c>
      <c r="AE991" t="s">
        <v>120</v>
      </c>
      <c r="AF991" t="s">
        <v>121</v>
      </c>
      <c r="AG991" s="6">
        <v>96950</v>
      </c>
      <c r="AH991" t="s">
        <v>122</v>
      </c>
      <c r="AI991" t="s">
        <v>382</v>
      </c>
      <c r="AJ991" s="8">
        <v>16703223320</v>
      </c>
      <c r="AL991" t="s">
        <v>4141</v>
      </c>
      <c r="BE991" t="str">
        <f>"25-2022.00"</f>
        <v>25-2022.00</v>
      </c>
      <c r="BF991" t="s">
        <v>2569</v>
      </c>
      <c r="BG991" t="s">
        <v>11543</v>
      </c>
      <c r="BH991" t="s">
        <v>4146</v>
      </c>
      <c r="BI991">
        <v>2</v>
      </c>
      <c r="BK991" s="1">
        <v>45824</v>
      </c>
      <c r="BL991" s="1">
        <v>46188</v>
      </c>
      <c r="BO991">
        <v>35</v>
      </c>
      <c r="BP991">
        <v>0</v>
      </c>
      <c r="BQ991">
        <v>7</v>
      </c>
      <c r="BR991">
        <v>7</v>
      </c>
      <c r="BS991">
        <v>7</v>
      </c>
      <c r="BT991">
        <v>7</v>
      </c>
      <c r="BU991">
        <v>7</v>
      </c>
      <c r="BV991">
        <v>0</v>
      </c>
      <c r="BW991" t="str">
        <f>"7:00 AM"</f>
        <v>7:00 AM</v>
      </c>
      <c r="BX991" t="str">
        <f>"3:00 PM"</f>
        <v>3:00 PM</v>
      </c>
      <c r="BY991" t="s">
        <v>459</v>
      </c>
      <c r="BZ991">
        <v>0</v>
      </c>
      <c r="CA991">
        <v>6</v>
      </c>
      <c r="CB991" t="s">
        <v>117</v>
      </c>
      <c r="CD991" s="2" t="s">
        <v>11544</v>
      </c>
      <c r="CE991" t="s">
        <v>4148</v>
      </c>
      <c r="CG991" t="s">
        <v>1092</v>
      </c>
      <c r="CH991" t="s">
        <v>121</v>
      </c>
      <c r="CI991" s="6">
        <v>96950</v>
      </c>
      <c r="CJ991" s="10">
        <v>20.89</v>
      </c>
      <c r="CK991" s="10">
        <v>20.89</v>
      </c>
      <c r="CL991" s="10">
        <v>0</v>
      </c>
      <c r="CM991" s="10">
        <v>0</v>
      </c>
      <c r="CN991" t="s">
        <v>137</v>
      </c>
      <c r="CO991" t="s">
        <v>393</v>
      </c>
      <c r="CP991" t="s">
        <v>138</v>
      </c>
      <c r="CR991" t="s">
        <v>117</v>
      </c>
      <c r="CS991" t="s">
        <v>139</v>
      </c>
      <c r="CT991" t="s">
        <v>140</v>
      </c>
      <c r="CU991" t="s">
        <v>140</v>
      </c>
      <c r="CV991" t="s">
        <v>140</v>
      </c>
      <c r="CW991" t="s">
        <v>139</v>
      </c>
      <c r="CX991" t="s">
        <v>140</v>
      </c>
      <c r="CY991" t="s">
        <v>394</v>
      </c>
      <c r="CZ991" s="8">
        <v>16703223320</v>
      </c>
      <c r="DA991" t="s">
        <v>4141</v>
      </c>
      <c r="DB991" t="s">
        <v>292</v>
      </c>
      <c r="DC991" t="s">
        <v>139</v>
      </c>
      <c r="DD991" t="s">
        <v>117</v>
      </c>
    </row>
    <row r="992" spans="1:114" ht="15" customHeight="1" x14ac:dyDescent="0.35">
      <c r="A992" t="s">
        <v>14158</v>
      </c>
      <c r="B992" t="s">
        <v>115</v>
      </c>
      <c r="C992" s="1">
        <v>45502</v>
      </c>
      <c r="D992" s="1">
        <v>45642</v>
      </c>
      <c r="E992" t="s">
        <v>116</v>
      </c>
      <c r="F992" s="1">
        <v>45565</v>
      </c>
      <c r="G992" t="s">
        <v>139</v>
      </c>
      <c r="H992" t="s">
        <v>117</v>
      </c>
      <c r="I992" t="s">
        <v>117</v>
      </c>
      <c r="J992" t="s">
        <v>3157</v>
      </c>
      <c r="L992" t="s">
        <v>3158</v>
      </c>
      <c r="M992" t="s">
        <v>4218</v>
      </c>
      <c r="N992" t="s">
        <v>136</v>
      </c>
      <c r="O992" t="s">
        <v>121</v>
      </c>
      <c r="P992" s="6">
        <v>96950</v>
      </c>
      <c r="Q992" t="s">
        <v>122</v>
      </c>
      <c r="S992" s="8">
        <v>16702345828</v>
      </c>
      <c r="U992" t="s">
        <v>3161</v>
      </c>
      <c r="V992">
        <v>2362</v>
      </c>
      <c r="W992" t="s">
        <v>124</v>
      </c>
      <c r="Y992" t="s">
        <v>3162</v>
      </c>
      <c r="Z992" t="s">
        <v>3163</v>
      </c>
      <c r="AB992" t="s">
        <v>205</v>
      </c>
      <c r="AC992" t="s">
        <v>3158</v>
      </c>
      <c r="AD992" t="s">
        <v>4218</v>
      </c>
      <c r="AE992" t="s">
        <v>136</v>
      </c>
      <c r="AF992" t="s">
        <v>121</v>
      </c>
      <c r="AG992" s="6">
        <v>96950</v>
      </c>
      <c r="AH992" t="s">
        <v>122</v>
      </c>
      <c r="AJ992" s="8">
        <v>16702345828</v>
      </c>
      <c r="AL992" t="s">
        <v>3164</v>
      </c>
      <c r="AM992" t="s">
        <v>600</v>
      </c>
      <c r="AN992" t="s">
        <v>631</v>
      </c>
      <c r="AO992" t="s">
        <v>3165</v>
      </c>
      <c r="AQ992" t="s">
        <v>11712</v>
      </c>
      <c r="AR992" t="s">
        <v>4220</v>
      </c>
      <c r="AS992" t="s">
        <v>136</v>
      </c>
      <c r="AT992" t="s">
        <v>121</v>
      </c>
      <c r="AU992" s="6">
        <v>96950</v>
      </c>
      <c r="AV992" t="s">
        <v>122</v>
      </c>
      <c r="AX992" s="8">
        <v>16702872946</v>
      </c>
      <c r="AZ992" t="s">
        <v>3168</v>
      </c>
      <c r="BA992" t="s">
        <v>3169</v>
      </c>
      <c r="BB992" t="s">
        <v>3170</v>
      </c>
      <c r="BE992" t="str">
        <f>"47-2051.00"</f>
        <v>47-2051.00</v>
      </c>
      <c r="BF992" t="s">
        <v>10264</v>
      </c>
      <c r="BG992" t="s">
        <v>11713</v>
      </c>
      <c r="BH992" t="s">
        <v>7227</v>
      </c>
      <c r="BI992">
        <v>1</v>
      </c>
      <c r="BK992" s="1">
        <v>45566</v>
      </c>
      <c r="BL992" s="1">
        <v>46660</v>
      </c>
      <c r="BO992">
        <v>40</v>
      </c>
      <c r="BP992">
        <v>0</v>
      </c>
      <c r="BQ992">
        <v>8</v>
      </c>
      <c r="BR992">
        <v>8</v>
      </c>
      <c r="BS992">
        <v>8</v>
      </c>
      <c r="BT992">
        <v>8</v>
      </c>
      <c r="BU992">
        <v>8</v>
      </c>
      <c r="BV992">
        <v>0</v>
      </c>
      <c r="BW992" t="str">
        <f>"8:00 AM"</f>
        <v>8:00 AM</v>
      </c>
      <c r="BX992" t="str">
        <f>"5:00 PM"</f>
        <v>5:00 PM</v>
      </c>
      <c r="BY992" t="s">
        <v>133</v>
      </c>
      <c r="BZ992">
        <v>0</v>
      </c>
      <c r="CA992">
        <v>3</v>
      </c>
      <c r="CB992" t="s">
        <v>117</v>
      </c>
      <c r="CD992" t="s">
        <v>162</v>
      </c>
      <c r="CE992" t="s">
        <v>3158</v>
      </c>
      <c r="CF992" t="s">
        <v>4218</v>
      </c>
      <c r="CG992" t="s">
        <v>136</v>
      </c>
      <c r="CH992" t="s">
        <v>121</v>
      </c>
      <c r="CI992" s="6">
        <v>96950</v>
      </c>
      <c r="CJ992" s="10">
        <v>9.7799999999999994</v>
      </c>
      <c r="CK992" s="10">
        <v>9.7799999999999994</v>
      </c>
      <c r="CL992" s="10">
        <v>14.67</v>
      </c>
      <c r="CM992" s="10">
        <v>14.67</v>
      </c>
      <c r="CN992" t="s">
        <v>137</v>
      </c>
      <c r="CO992" t="s">
        <v>162</v>
      </c>
      <c r="CP992" t="s">
        <v>138</v>
      </c>
      <c r="CR992" t="s">
        <v>117</v>
      </c>
      <c r="CS992" t="s">
        <v>139</v>
      </c>
      <c r="CT992" t="s">
        <v>140</v>
      </c>
      <c r="CU992" t="s">
        <v>139</v>
      </c>
      <c r="CV992" t="s">
        <v>140</v>
      </c>
      <c r="CW992" t="s">
        <v>139</v>
      </c>
      <c r="CX992" t="s">
        <v>140</v>
      </c>
      <c r="CY992" t="s">
        <v>7228</v>
      </c>
      <c r="CZ992" s="8">
        <v>16702345828</v>
      </c>
      <c r="DA992" t="s">
        <v>3164</v>
      </c>
      <c r="DB992" t="s">
        <v>140</v>
      </c>
      <c r="DC992" t="s">
        <v>139</v>
      </c>
      <c r="DD992" t="s">
        <v>117</v>
      </c>
      <c r="DE992" t="s">
        <v>631</v>
      </c>
      <c r="DF992" t="s">
        <v>3165</v>
      </c>
      <c r="DH992" t="s">
        <v>3170</v>
      </c>
      <c r="DI992" t="s">
        <v>3169</v>
      </c>
      <c r="DJ992" t="s">
        <v>3168</v>
      </c>
    </row>
    <row r="993" spans="1:114" ht="15" customHeight="1" x14ac:dyDescent="0.35">
      <c r="A993" t="s">
        <v>13208</v>
      </c>
      <c r="B993" t="s">
        <v>166</v>
      </c>
      <c r="C993" s="1">
        <v>45580</v>
      </c>
      <c r="D993" s="1">
        <v>45642</v>
      </c>
      <c r="E993" t="s">
        <v>211</v>
      </c>
      <c r="G993" t="s">
        <v>139</v>
      </c>
      <c r="H993" t="s">
        <v>117</v>
      </c>
      <c r="I993" t="s">
        <v>117</v>
      </c>
      <c r="J993" t="s">
        <v>2049</v>
      </c>
      <c r="K993" t="s">
        <v>2050</v>
      </c>
      <c r="L993" t="s">
        <v>6018</v>
      </c>
      <c r="N993" t="s">
        <v>120</v>
      </c>
      <c r="O993" t="s">
        <v>121</v>
      </c>
      <c r="P993" s="6">
        <v>96950</v>
      </c>
      <c r="Q993" t="s">
        <v>122</v>
      </c>
      <c r="R993" t="s">
        <v>6019</v>
      </c>
      <c r="S993" s="8">
        <v>16702343207</v>
      </c>
      <c r="U993" t="s">
        <v>2052</v>
      </c>
      <c r="V993">
        <v>61111</v>
      </c>
      <c r="W993" t="s">
        <v>124</v>
      </c>
      <c r="Y993" t="s">
        <v>2053</v>
      </c>
      <c r="Z993" t="s">
        <v>2054</v>
      </c>
      <c r="AA993" t="s">
        <v>2055</v>
      </c>
      <c r="AB993" t="s">
        <v>128</v>
      </c>
      <c r="AC993" t="s">
        <v>6018</v>
      </c>
      <c r="AE993" t="s">
        <v>120</v>
      </c>
      <c r="AF993" t="s">
        <v>121</v>
      </c>
      <c r="AG993" s="6">
        <v>96950</v>
      </c>
      <c r="AH993" t="s">
        <v>122</v>
      </c>
      <c r="AI993" t="s">
        <v>6020</v>
      </c>
      <c r="AJ993" s="8">
        <v>16702343207</v>
      </c>
      <c r="AL993" t="s">
        <v>2056</v>
      </c>
      <c r="BE993" t="str">
        <f>"25-2022.00"</f>
        <v>25-2022.00</v>
      </c>
      <c r="BF993" t="s">
        <v>2569</v>
      </c>
      <c r="BG993" t="s">
        <v>6021</v>
      </c>
      <c r="BH993" t="s">
        <v>6022</v>
      </c>
      <c r="BI993">
        <v>1</v>
      </c>
      <c r="BK993" s="1">
        <v>45641</v>
      </c>
      <c r="BL993" s="1">
        <v>46005</v>
      </c>
      <c r="BO993">
        <v>40</v>
      </c>
      <c r="BP993">
        <v>0</v>
      </c>
      <c r="BQ993">
        <v>8</v>
      </c>
      <c r="BR993">
        <v>8</v>
      </c>
      <c r="BS993">
        <v>8</v>
      </c>
      <c r="BT993">
        <v>8</v>
      </c>
      <c r="BU993">
        <v>8</v>
      </c>
      <c r="BV993">
        <v>0</v>
      </c>
      <c r="BW993" t="str">
        <f>"8:00 AM"</f>
        <v>8:00 AM</v>
      </c>
      <c r="BX993" t="str">
        <f>"5:00 PM"</f>
        <v>5:00 PM</v>
      </c>
      <c r="BY993" t="s">
        <v>588</v>
      </c>
      <c r="BZ993">
        <v>0</v>
      </c>
      <c r="CA993">
        <v>12</v>
      </c>
      <c r="CB993" t="s">
        <v>117</v>
      </c>
      <c r="CD993" s="2" t="s">
        <v>6023</v>
      </c>
      <c r="CE993" t="s">
        <v>6024</v>
      </c>
      <c r="CG993" t="s">
        <v>120</v>
      </c>
      <c r="CH993" t="s">
        <v>121</v>
      </c>
      <c r="CI993" s="6">
        <v>96950</v>
      </c>
      <c r="CJ993" s="10">
        <v>20.89</v>
      </c>
      <c r="CK993" s="10">
        <v>20.89</v>
      </c>
      <c r="CL993" s="10">
        <v>31.33</v>
      </c>
      <c r="CM993" s="10">
        <v>31.33</v>
      </c>
      <c r="CN993" t="s">
        <v>137</v>
      </c>
      <c r="CO993" t="s">
        <v>9648</v>
      </c>
      <c r="CP993" t="s">
        <v>138</v>
      </c>
      <c r="CR993" t="s">
        <v>117</v>
      </c>
      <c r="CS993" t="s">
        <v>139</v>
      </c>
      <c r="CT993" t="s">
        <v>140</v>
      </c>
      <c r="CU993" t="s">
        <v>139</v>
      </c>
      <c r="CV993" t="s">
        <v>140</v>
      </c>
      <c r="CW993" t="s">
        <v>139</v>
      </c>
      <c r="CX993" t="s">
        <v>140</v>
      </c>
      <c r="CY993" t="s">
        <v>13209</v>
      </c>
      <c r="CZ993" s="8">
        <v>16702343207</v>
      </c>
      <c r="DA993" t="s">
        <v>13210</v>
      </c>
      <c r="DB993" t="s">
        <v>140</v>
      </c>
      <c r="DC993" t="s">
        <v>139</v>
      </c>
      <c r="DD993" t="s">
        <v>117</v>
      </c>
    </row>
    <row r="994" spans="1:114" ht="15" customHeight="1" x14ac:dyDescent="0.35">
      <c r="A994" t="s">
        <v>10920</v>
      </c>
      <c r="B994" t="s">
        <v>144</v>
      </c>
      <c r="C994" s="1">
        <v>45586</v>
      </c>
      <c r="D994" s="1">
        <v>45642</v>
      </c>
      <c r="E994" t="s">
        <v>211</v>
      </c>
      <c r="G994" t="s">
        <v>117</v>
      </c>
      <c r="H994" t="s">
        <v>117</v>
      </c>
      <c r="I994" t="s">
        <v>117</v>
      </c>
      <c r="J994" t="s">
        <v>10921</v>
      </c>
      <c r="K994" t="s">
        <v>10922</v>
      </c>
      <c r="L994" t="s">
        <v>10923</v>
      </c>
      <c r="M994" t="s">
        <v>10924</v>
      </c>
      <c r="N994" t="s">
        <v>136</v>
      </c>
      <c r="O994" t="s">
        <v>121</v>
      </c>
      <c r="P994" s="6">
        <v>96950</v>
      </c>
      <c r="Q994" t="s">
        <v>122</v>
      </c>
      <c r="S994" s="8">
        <v>16702346526</v>
      </c>
      <c r="U994" t="s">
        <v>10925</v>
      </c>
      <c r="V994">
        <v>23622</v>
      </c>
      <c r="W994" t="s">
        <v>124</v>
      </c>
      <c r="Y994" t="s">
        <v>10926</v>
      </c>
      <c r="Z994" t="s">
        <v>10927</v>
      </c>
      <c r="AA994" t="s">
        <v>10928</v>
      </c>
      <c r="AB994" t="s">
        <v>1198</v>
      </c>
      <c r="AC994" t="s">
        <v>10923</v>
      </c>
      <c r="AD994" t="s">
        <v>10924</v>
      </c>
      <c r="AE994" t="s">
        <v>136</v>
      </c>
      <c r="AF994" t="s">
        <v>121</v>
      </c>
      <c r="AG994" s="6">
        <v>96950</v>
      </c>
      <c r="AH994" t="s">
        <v>122</v>
      </c>
      <c r="AJ994" s="8">
        <v>16702346526</v>
      </c>
      <c r="AL994" t="s">
        <v>10929</v>
      </c>
      <c r="BE994" t="str">
        <f>"49-9071.00"</f>
        <v>49-9071.00</v>
      </c>
      <c r="BF994" t="s">
        <v>156</v>
      </c>
      <c r="BG994" t="s">
        <v>10930</v>
      </c>
      <c r="BH994" t="s">
        <v>10931</v>
      </c>
      <c r="BI994">
        <v>5</v>
      </c>
      <c r="BJ994">
        <v>5</v>
      </c>
      <c r="BK994" s="1">
        <v>45627</v>
      </c>
      <c r="BL994" s="1">
        <v>45991</v>
      </c>
      <c r="BM994" s="1">
        <v>45642</v>
      </c>
      <c r="BN994" s="1">
        <v>45991</v>
      </c>
      <c r="BO994">
        <v>40</v>
      </c>
      <c r="BP994">
        <v>0</v>
      </c>
      <c r="BQ994">
        <v>8</v>
      </c>
      <c r="BR994">
        <v>8</v>
      </c>
      <c r="BS994">
        <v>8</v>
      </c>
      <c r="BT994">
        <v>8</v>
      </c>
      <c r="BU994">
        <v>8</v>
      </c>
      <c r="BV994">
        <v>0</v>
      </c>
      <c r="BW994" t="str">
        <f>"8:00 AM"</f>
        <v>8:00 AM</v>
      </c>
      <c r="BX994" t="str">
        <f>"5:00 PM"</f>
        <v>5:00 PM</v>
      </c>
      <c r="BY994" t="s">
        <v>159</v>
      </c>
      <c r="BZ994">
        <v>0</v>
      </c>
      <c r="CA994">
        <v>12</v>
      </c>
      <c r="CB994" t="s">
        <v>117</v>
      </c>
      <c r="CD994" s="2" t="s">
        <v>10932</v>
      </c>
      <c r="CE994" t="s">
        <v>10923</v>
      </c>
      <c r="CG994" t="s">
        <v>136</v>
      </c>
      <c r="CH994" t="s">
        <v>121</v>
      </c>
      <c r="CI994" s="6">
        <v>96950</v>
      </c>
      <c r="CJ994" s="10">
        <v>9.75</v>
      </c>
      <c r="CK994" s="10">
        <v>9.75</v>
      </c>
      <c r="CL994" s="10">
        <v>14.63</v>
      </c>
      <c r="CM994" s="10">
        <v>14.63</v>
      </c>
      <c r="CN994" t="s">
        <v>137</v>
      </c>
      <c r="CO994" t="s">
        <v>133</v>
      </c>
      <c r="CP994" t="s">
        <v>138</v>
      </c>
      <c r="CR994" t="s">
        <v>139</v>
      </c>
      <c r="CS994" t="s">
        <v>139</v>
      </c>
      <c r="CT994" t="s">
        <v>140</v>
      </c>
      <c r="CU994" t="s">
        <v>139</v>
      </c>
      <c r="CV994" t="s">
        <v>140</v>
      </c>
      <c r="CW994" t="s">
        <v>139</v>
      </c>
      <c r="CX994" t="s">
        <v>140</v>
      </c>
      <c r="CY994" t="s">
        <v>10933</v>
      </c>
      <c r="CZ994" s="8">
        <v>16702346526</v>
      </c>
      <c r="DA994" t="s">
        <v>10929</v>
      </c>
      <c r="DB994" t="s">
        <v>140</v>
      </c>
      <c r="DC994" t="s">
        <v>139</v>
      </c>
      <c r="DD994" t="s">
        <v>117</v>
      </c>
    </row>
    <row r="995" spans="1:114" ht="15" customHeight="1" x14ac:dyDescent="0.35">
      <c r="A995" t="s">
        <v>13273</v>
      </c>
      <c r="B995" t="s">
        <v>144</v>
      </c>
      <c r="C995" s="1">
        <v>45588</v>
      </c>
      <c r="D995" s="1">
        <v>45642</v>
      </c>
      <c r="E995" t="s">
        <v>211</v>
      </c>
      <c r="G995" t="s">
        <v>117</v>
      </c>
      <c r="H995" t="s">
        <v>117</v>
      </c>
      <c r="I995" t="s">
        <v>117</v>
      </c>
      <c r="J995" t="s">
        <v>695</v>
      </c>
      <c r="L995" t="s">
        <v>696</v>
      </c>
      <c r="M995" t="s">
        <v>696</v>
      </c>
      <c r="N995" t="s">
        <v>136</v>
      </c>
      <c r="O995" t="s">
        <v>121</v>
      </c>
      <c r="P995" s="6">
        <v>96950</v>
      </c>
      <c r="Q995" t="s">
        <v>122</v>
      </c>
      <c r="S995" s="8">
        <v>16702346445</v>
      </c>
      <c r="T995">
        <v>2263</v>
      </c>
      <c r="U995" t="s">
        <v>697</v>
      </c>
      <c r="V995">
        <v>53111</v>
      </c>
      <c r="W995" t="s">
        <v>124</v>
      </c>
      <c r="Y995" t="s">
        <v>698</v>
      </c>
      <c r="Z995" t="s">
        <v>699</v>
      </c>
      <c r="AB995" t="s">
        <v>215</v>
      </c>
      <c r="AC995" t="s">
        <v>696</v>
      </c>
      <c r="AD995" t="s">
        <v>696</v>
      </c>
      <c r="AE995" t="s">
        <v>136</v>
      </c>
      <c r="AF995" t="s">
        <v>121</v>
      </c>
      <c r="AG995" s="6">
        <v>96950</v>
      </c>
      <c r="AH995" t="s">
        <v>122</v>
      </c>
      <c r="AJ995" s="8">
        <v>16702346445</v>
      </c>
      <c r="AK995">
        <v>2263</v>
      </c>
      <c r="AL995" t="s">
        <v>700</v>
      </c>
      <c r="BE995" t="str">
        <f>"37-2011.00"</f>
        <v>37-2011.00</v>
      </c>
      <c r="BF995" t="s">
        <v>701</v>
      </c>
      <c r="BG995" t="s">
        <v>702</v>
      </c>
      <c r="BH995" t="s">
        <v>703</v>
      </c>
      <c r="BI995">
        <v>1</v>
      </c>
      <c r="BJ995">
        <v>1</v>
      </c>
      <c r="BK995" s="1">
        <v>45627</v>
      </c>
      <c r="BL995" s="1">
        <v>45991</v>
      </c>
      <c r="BM995" s="1">
        <v>45642</v>
      </c>
      <c r="BN995" s="1">
        <v>45991</v>
      </c>
      <c r="BO995">
        <v>40</v>
      </c>
      <c r="BP995">
        <v>0</v>
      </c>
      <c r="BQ995">
        <v>8</v>
      </c>
      <c r="BR995">
        <v>8</v>
      </c>
      <c r="BS995">
        <v>8</v>
      </c>
      <c r="BT995">
        <v>8</v>
      </c>
      <c r="BU995">
        <v>8</v>
      </c>
      <c r="BV995">
        <v>0</v>
      </c>
      <c r="BW995" t="str">
        <f>"8:00 AM"</f>
        <v>8:00 AM</v>
      </c>
      <c r="BX995" t="str">
        <f>"5:00 PM"</f>
        <v>5:00 PM</v>
      </c>
      <c r="BY995" t="s">
        <v>133</v>
      </c>
      <c r="BZ995">
        <v>0</v>
      </c>
      <c r="CA995">
        <v>6</v>
      </c>
      <c r="CB995" t="s">
        <v>117</v>
      </c>
      <c r="CD995" t="s">
        <v>13274</v>
      </c>
      <c r="CE995" t="s">
        <v>696</v>
      </c>
      <c r="CF995" t="s">
        <v>696</v>
      </c>
      <c r="CG995" t="s">
        <v>136</v>
      </c>
      <c r="CH995" t="s">
        <v>121</v>
      </c>
      <c r="CI995" s="6">
        <v>96950</v>
      </c>
      <c r="CJ995" s="10">
        <v>8.2899999999999991</v>
      </c>
      <c r="CK995" s="10">
        <v>9</v>
      </c>
      <c r="CL995" s="10">
        <v>12.45</v>
      </c>
      <c r="CM995" s="10">
        <v>13.5</v>
      </c>
      <c r="CN995" t="s">
        <v>137</v>
      </c>
      <c r="CO995" t="s">
        <v>13275</v>
      </c>
      <c r="CP995" t="s">
        <v>138</v>
      </c>
      <c r="CR995" t="s">
        <v>117</v>
      </c>
      <c r="CS995" t="s">
        <v>139</v>
      </c>
      <c r="CT995" t="s">
        <v>140</v>
      </c>
      <c r="CU995" t="s">
        <v>139</v>
      </c>
      <c r="CV995" t="s">
        <v>140</v>
      </c>
      <c r="CW995" t="s">
        <v>139</v>
      </c>
      <c r="CX995" t="s">
        <v>140</v>
      </c>
      <c r="CY995" t="s">
        <v>17417</v>
      </c>
      <c r="CZ995" s="8">
        <v>16702346445</v>
      </c>
      <c r="DA995" t="s">
        <v>700</v>
      </c>
      <c r="DB995" t="s">
        <v>140</v>
      </c>
      <c r="DC995" t="s">
        <v>139</v>
      </c>
      <c r="DD995" t="s">
        <v>117</v>
      </c>
      <c r="DE995" t="s">
        <v>698</v>
      </c>
      <c r="DF995" t="s">
        <v>699</v>
      </c>
      <c r="DH995" t="s">
        <v>697</v>
      </c>
      <c r="DI995" t="s">
        <v>695</v>
      </c>
      <c r="DJ995" t="s">
        <v>700</v>
      </c>
    </row>
    <row r="996" spans="1:114" ht="15" customHeight="1" x14ac:dyDescent="0.35">
      <c r="A996" t="s">
        <v>14266</v>
      </c>
      <c r="B996" t="s">
        <v>166</v>
      </c>
      <c r="C996" s="1">
        <v>45590</v>
      </c>
      <c r="D996" s="1">
        <v>45642</v>
      </c>
      <c r="E996" t="s">
        <v>211</v>
      </c>
      <c r="G996" t="s">
        <v>117</v>
      </c>
      <c r="H996" t="s">
        <v>117</v>
      </c>
      <c r="I996" t="s">
        <v>117</v>
      </c>
      <c r="J996" t="s">
        <v>11689</v>
      </c>
      <c r="K996" t="s">
        <v>11690</v>
      </c>
      <c r="L996" t="s">
        <v>11691</v>
      </c>
      <c r="M996" t="s">
        <v>11692</v>
      </c>
      <c r="N996" t="s">
        <v>120</v>
      </c>
      <c r="O996" t="s">
        <v>121</v>
      </c>
      <c r="P996" s="6">
        <v>96950</v>
      </c>
      <c r="Q996" t="s">
        <v>122</v>
      </c>
      <c r="S996" s="8">
        <v>16702872348</v>
      </c>
      <c r="U996" t="s">
        <v>11693</v>
      </c>
      <c r="V996">
        <v>812112</v>
      </c>
      <c r="W996" t="s">
        <v>124</v>
      </c>
      <c r="Y996" t="s">
        <v>2079</v>
      </c>
      <c r="Z996" t="s">
        <v>11694</v>
      </c>
      <c r="AA996" t="s">
        <v>11695</v>
      </c>
      <c r="AB996" t="s">
        <v>3594</v>
      </c>
      <c r="AC996" t="s">
        <v>11691</v>
      </c>
      <c r="AD996" t="s">
        <v>11692</v>
      </c>
      <c r="AE996" t="s">
        <v>120</v>
      </c>
      <c r="AF996" t="s">
        <v>121</v>
      </c>
      <c r="AG996" s="6">
        <v>96950</v>
      </c>
      <c r="AH996" t="s">
        <v>122</v>
      </c>
      <c r="AJ996" s="8">
        <v>16702872348</v>
      </c>
      <c r="AL996" t="s">
        <v>11696</v>
      </c>
      <c r="BE996" t="str">
        <f>"39-5012.00"</f>
        <v>39-5012.00</v>
      </c>
      <c r="BF996" t="s">
        <v>272</v>
      </c>
      <c r="BG996" t="s">
        <v>14267</v>
      </c>
      <c r="BH996" t="s">
        <v>1373</v>
      </c>
      <c r="BI996">
        <v>2</v>
      </c>
      <c r="BK996" s="1">
        <v>45689</v>
      </c>
      <c r="BL996" s="1">
        <v>46053</v>
      </c>
      <c r="BO996">
        <v>40</v>
      </c>
      <c r="BP996">
        <v>0</v>
      </c>
      <c r="BQ996">
        <v>8</v>
      </c>
      <c r="BR996">
        <v>8</v>
      </c>
      <c r="BS996">
        <v>8</v>
      </c>
      <c r="BT996">
        <v>8</v>
      </c>
      <c r="BU996">
        <v>8</v>
      </c>
      <c r="BV996">
        <v>0</v>
      </c>
      <c r="BW996" t="str">
        <f>"8:00 AM"</f>
        <v>8:00 AM</v>
      </c>
      <c r="BX996" t="str">
        <f>"5:00 PM"</f>
        <v>5:00 PM</v>
      </c>
      <c r="BY996" t="s">
        <v>159</v>
      </c>
      <c r="BZ996">
        <v>6</v>
      </c>
      <c r="CA996">
        <v>12</v>
      </c>
      <c r="CB996" t="s">
        <v>117</v>
      </c>
      <c r="CD996" t="s">
        <v>14268</v>
      </c>
      <c r="CE996" t="s">
        <v>11692</v>
      </c>
      <c r="CF996" t="s">
        <v>11691</v>
      </c>
      <c r="CG996" t="s">
        <v>120</v>
      </c>
      <c r="CH996" t="s">
        <v>121</v>
      </c>
      <c r="CI996" s="6">
        <v>96950</v>
      </c>
      <c r="CJ996" s="10">
        <v>7.98</v>
      </c>
      <c r="CK996" s="10">
        <v>7.98</v>
      </c>
      <c r="CL996" s="10">
        <v>11.97</v>
      </c>
      <c r="CM996" s="10">
        <v>11.97</v>
      </c>
      <c r="CN996" t="s">
        <v>137</v>
      </c>
      <c r="CO996" t="s">
        <v>162</v>
      </c>
      <c r="CP996" t="s">
        <v>209</v>
      </c>
      <c r="CR996" t="s">
        <v>117</v>
      </c>
      <c r="CS996" t="s">
        <v>139</v>
      </c>
      <c r="CT996" t="s">
        <v>140</v>
      </c>
      <c r="CU996" t="s">
        <v>139</v>
      </c>
      <c r="CV996" t="s">
        <v>139</v>
      </c>
      <c r="CW996" t="s">
        <v>139</v>
      </c>
      <c r="CX996" t="s">
        <v>140</v>
      </c>
      <c r="CY996" t="s">
        <v>12992</v>
      </c>
      <c r="CZ996" s="8">
        <v>16702872348</v>
      </c>
      <c r="DA996" t="s">
        <v>11696</v>
      </c>
      <c r="DB996" t="s">
        <v>309</v>
      </c>
      <c r="DC996" t="s">
        <v>139</v>
      </c>
      <c r="DD996" t="s">
        <v>117</v>
      </c>
    </row>
    <row r="997" spans="1:114" ht="15" customHeight="1" x14ac:dyDescent="0.35">
      <c r="A997" t="s">
        <v>4249</v>
      </c>
      <c r="B997" t="s">
        <v>166</v>
      </c>
      <c r="C997" s="1">
        <v>45595</v>
      </c>
      <c r="D997" s="1">
        <v>45642</v>
      </c>
      <c r="E997" t="s">
        <v>211</v>
      </c>
      <c r="G997" t="s">
        <v>117</v>
      </c>
      <c r="H997" t="s">
        <v>117</v>
      </c>
      <c r="I997" t="s">
        <v>117</v>
      </c>
      <c r="J997" t="s">
        <v>2760</v>
      </c>
      <c r="K997" t="s">
        <v>2761</v>
      </c>
      <c r="L997" t="s">
        <v>4250</v>
      </c>
      <c r="M997" t="s">
        <v>4251</v>
      </c>
      <c r="N997" t="s">
        <v>120</v>
      </c>
      <c r="O997" t="s">
        <v>121</v>
      </c>
      <c r="P997" s="6">
        <v>96950</v>
      </c>
      <c r="Q997" t="s">
        <v>122</v>
      </c>
      <c r="S997" s="8">
        <v>16702876661</v>
      </c>
      <c r="U997" t="s">
        <v>2764</v>
      </c>
      <c r="V997">
        <v>81211</v>
      </c>
      <c r="W997" t="s">
        <v>124</v>
      </c>
      <c r="Y997" t="s">
        <v>489</v>
      </c>
      <c r="Z997" t="s">
        <v>490</v>
      </c>
      <c r="AB997" t="s">
        <v>2453</v>
      </c>
      <c r="AC997" t="s">
        <v>4250</v>
      </c>
      <c r="AD997" t="s">
        <v>4251</v>
      </c>
      <c r="AE997" t="s">
        <v>120</v>
      </c>
      <c r="AF997" t="s">
        <v>121</v>
      </c>
      <c r="AG997" s="6">
        <v>96950</v>
      </c>
      <c r="AH997" t="s">
        <v>122</v>
      </c>
      <c r="AJ997" s="8">
        <v>16702876661</v>
      </c>
      <c r="AL997" t="s">
        <v>2765</v>
      </c>
      <c r="BE997" t="str">
        <f>"39-5012.00"</f>
        <v>39-5012.00</v>
      </c>
      <c r="BF997" t="s">
        <v>272</v>
      </c>
      <c r="BG997" t="s">
        <v>4252</v>
      </c>
      <c r="BH997" t="s">
        <v>4253</v>
      </c>
      <c r="BI997">
        <v>3</v>
      </c>
      <c r="BK997" s="1">
        <v>45627</v>
      </c>
      <c r="BL997" s="1">
        <v>45930</v>
      </c>
      <c r="BO997">
        <v>35</v>
      </c>
      <c r="BP997">
        <v>7</v>
      </c>
      <c r="BQ997">
        <v>0</v>
      </c>
      <c r="BR997">
        <v>0</v>
      </c>
      <c r="BS997">
        <v>7</v>
      </c>
      <c r="BT997">
        <v>7</v>
      </c>
      <c r="BU997">
        <v>7</v>
      </c>
      <c r="BV997">
        <v>7</v>
      </c>
      <c r="BW997" t="str">
        <f>"11:00 AM"</f>
        <v>11:00 AM</v>
      </c>
      <c r="BX997" t="str">
        <f>"6:00 PM"</f>
        <v>6:00 PM</v>
      </c>
      <c r="BY997" t="s">
        <v>133</v>
      </c>
      <c r="BZ997">
        <v>0</v>
      </c>
      <c r="CA997">
        <v>12</v>
      </c>
      <c r="CB997" t="s">
        <v>117</v>
      </c>
      <c r="CD997" t="s">
        <v>4254</v>
      </c>
      <c r="CE997" t="s">
        <v>4250</v>
      </c>
      <c r="CF997" t="s">
        <v>4251</v>
      </c>
      <c r="CG997" t="s">
        <v>120</v>
      </c>
      <c r="CH997" t="s">
        <v>121</v>
      </c>
      <c r="CI997" s="6">
        <v>96950</v>
      </c>
      <c r="CJ997" s="10">
        <v>7.98</v>
      </c>
      <c r="CK997" s="10">
        <v>7.98</v>
      </c>
      <c r="CL997" s="10">
        <v>11.97</v>
      </c>
      <c r="CM997" s="10">
        <v>11.97</v>
      </c>
      <c r="CN997" t="s">
        <v>137</v>
      </c>
      <c r="CO997" t="s">
        <v>164</v>
      </c>
      <c r="CP997" t="s">
        <v>138</v>
      </c>
      <c r="CR997" t="s">
        <v>117</v>
      </c>
      <c r="CS997" t="s">
        <v>139</v>
      </c>
      <c r="CT997" t="s">
        <v>140</v>
      </c>
      <c r="CU997" t="s">
        <v>139</v>
      </c>
      <c r="CV997" t="s">
        <v>140</v>
      </c>
      <c r="CW997" t="s">
        <v>139</v>
      </c>
      <c r="CX997" t="s">
        <v>140</v>
      </c>
      <c r="CY997" t="s">
        <v>2770</v>
      </c>
      <c r="CZ997" s="8">
        <v>16702876661</v>
      </c>
      <c r="DA997" t="s">
        <v>2765</v>
      </c>
      <c r="DB997" t="s">
        <v>140</v>
      </c>
      <c r="DC997" t="s">
        <v>139</v>
      </c>
      <c r="DD997" t="s">
        <v>117</v>
      </c>
    </row>
    <row r="998" spans="1:114" ht="15" customHeight="1" x14ac:dyDescent="0.35">
      <c r="A998" t="s">
        <v>6429</v>
      </c>
      <c r="B998" t="s">
        <v>144</v>
      </c>
      <c r="C998" s="1">
        <v>45600</v>
      </c>
      <c r="D998" s="1">
        <v>45642</v>
      </c>
      <c r="E998" t="s">
        <v>211</v>
      </c>
      <c r="G998" t="s">
        <v>117</v>
      </c>
      <c r="H998" t="s">
        <v>117</v>
      </c>
      <c r="I998" t="s">
        <v>117</v>
      </c>
      <c r="J998" t="s">
        <v>3930</v>
      </c>
      <c r="K998" t="s">
        <v>3931</v>
      </c>
      <c r="L998" t="s">
        <v>253</v>
      </c>
      <c r="N998" t="s">
        <v>248</v>
      </c>
      <c r="O998" t="s">
        <v>121</v>
      </c>
      <c r="P998" s="6">
        <v>96951</v>
      </c>
      <c r="Q998" t="s">
        <v>122</v>
      </c>
      <c r="S998" s="8">
        <v>16705320350</v>
      </c>
      <c r="U998" t="s">
        <v>3932</v>
      </c>
      <c r="V998">
        <v>445110</v>
      </c>
      <c r="W998" t="s">
        <v>124</v>
      </c>
      <c r="Y998" t="s">
        <v>250</v>
      </c>
      <c r="Z998" t="s">
        <v>251</v>
      </c>
      <c r="AA998" t="s">
        <v>535</v>
      </c>
      <c r="AB998" t="s">
        <v>524</v>
      </c>
      <c r="AC998" t="s">
        <v>253</v>
      </c>
      <c r="AE998" t="s">
        <v>248</v>
      </c>
      <c r="AF998" t="s">
        <v>121</v>
      </c>
      <c r="AG998" s="6">
        <v>96951</v>
      </c>
      <c r="AH998" t="s">
        <v>122</v>
      </c>
      <c r="AJ998" s="8">
        <v>16705320350</v>
      </c>
      <c r="AL998" t="s">
        <v>3933</v>
      </c>
      <c r="BE998" t="str">
        <f>"51-9198.00"</f>
        <v>51-9198.00</v>
      </c>
      <c r="BF998" t="s">
        <v>1393</v>
      </c>
      <c r="BG998" t="s">
        <v>3934</v>
      </c>
      <c r="BH998" t="s">
        <v>3935</v>
      </c>
      <c r="BI998">
        <v>3</v>
      </c>
      <c r="BJ998">
        <v>3</v>
      </c>
      <c r="BK998" s="1">
        <v>45658</v>
      </c>
      <c r="BL998" s="1">
        <v>46022</v>
      </c>
      <c r="BM998" s="1">
        <v>45658</v>
      </c>
      <c r="BN998" s="1">
        <v>46022</v>
      </c>
      <c r="BO998">
        <v>40</v>
      </c>
      <c r="BP998">
        <v>0</v>
      </c>
      <c r="BQ998">
        <v>7</v>
      </c>
      <c r="BR998">
        <v>7</v>
      </c>
      <c r="BS998">
        <v>7</v>
      </c>
      <c r="BT998">
        <v>7</v>
      </c>
      <c r="BU998">
        <v>7</v>
      </c>
      <c r="BV998">
        <v>5</v>
      </c>
      <c r="BW998" t="str">
        <f>"7:00 AM"</f>
        <v>7:00 AM</v>
      </c>
      <c r="BX998" t="str">
        <f>"4:00 PM"</f>
        <v>4:00 PM</v>
      </c>
      <c r="BY998" t="s">
        <v>133</v>
      </c>
      <c r="BZ998">
        <v>0</v>
      </c>
      <c r="CA998">
        <v>3</v>
      </c>
      <c r="CB998" t="s">
        <v>117</v>
      </c>
      <c r="CD998" t="s">
        <v>3936</v>
      </c>
      <c r="CE998" t="s">
        <v>1321</v>
      </c>
      <c r="CG998" t="s">
        <v>248</v>
      </c>
      <c r="CH998" t="s">
        <v>121</v>
      </c>
      <c r="CI998" s="6">
        <v>96951</v>
      </c>
      <c r="CJ998" s="10">
        <v>8.23</v>
      </c>
      <c r="CK998" s="10">
        <v>8.23</v>
      </c>
      <c r="CL998" s="10">
        <v>12.35</v>
      </c>
      <c r="CM998" s="10">
        <v>12.35</v>
      </c>
      <c r="CN998" t="s">
        <v>137</v>
      </c>
      <c r="CO998" t="s">
        <v>140</v>
      </c>
      <c r="CP998" t="s">
        <v>138</v>
      </c>
      <c r="CR998" t="s">
        <v>117</v>
      </c>
      <c r="CS998" t="s">
        <v>139</v>
      </c>
      <c r="CT998" t="s">
        <v>139</v>
      </c>
      <c r="CU998" t="s">
        <v>139</v>
      </c>
      <c r="CV998" t="s">
        <v>140</v>
      </c>
      <c r="CW998" t="s">
        <v>139</v>
      </c>
      <c r="CX998" t="s">
        <v>140</v>
      </c>
      <c r="CY998" t="s">
        <v>260</v>
      </c>
      <c r="CZ998" s="8">
        <v>16705320350</v>
      </c>
      <c r="DA998" t="s">
        <v>3933</v>
      </c>
      <c r="DB998" t="s">
        <v>140</v>
      </c>
      <c r="DC998" t="s">
        <v>139</v>
      </c>
      <c r="DD998" t="s">
        <v>117</v>
      </c>
    </row>
    <row r="999" spans="1:114" ht="15" customHeight="1" x14ac:dyDescent="0.35">
      <c r="A999" t="s">
        <v>13207</v>
      </c>
      <c r="B999" t="s">
        <v>144</v>
      </c>
      <c r="C999" s="1">
        <v>45600</v>
      </c>
      <c r="D999" s="1">
        <v>45642</v>
      </c>
      <c r="E999" t="s">
        <v>116</v>
      </c>
      <c r="F999" s="1">
        <v>45657</v>
      </c>
      <c r="G999" t="s">
        <v>117</v>
      </c>
      <c r="H999" t="s">
        <v>117</v>
      </c>
      <c r="I999" t="s">
        <v>117</v>
      </c>
      <c r="J999" t="s">
        <v>3930</v>
      </c>
      <c r="K999" t="s">
        <v>3931</v>
      </c>
      <c r="L999" t="s">
        <v>253</v>
      </c>
      <c r="N999" t="s">
        <v>248</v>
      </c>
      <c r="O999" t="s">
        <v>121</v>
      </c>
      <c r="P999" s="6">
        <v>96951</v>
      </c>
      <c r="Q999" t="s">
        <v>122</v>
      </c>
      <c r="S999" s="8">
        <v>16705320350</v>
      </c>
      <c r="U999" t="s">
        <v>3932</v>
      </c>
      <c r="V999">
        <v>445110</v>
      </c>
      <c r="W999" t="s">
        <v>124</v>
      </c>
      <c r="Y999" t="s">
        <v>250</v>
      </c>
      <c r="Z999" t="s">
        <v>251</v>
      </c>
      <c r="AA999" t="s">
        <v>535</v>
      </c>
      <c r="AB999" t="s">
        <v>524</v>
      </c>
      <c r="AC999" t="s">
        <v>253</v>
      </c>
      <c r="AE999" t="s">
        <v>248</v>
      </c>
      <c r="AF999" t="s">
        <v>121</v>
      </c>
      <c r="AG999" s="6">
        <v>96951</v>
      </c>
      <c r="AH999" t="s">
        <v>122</v>
      </c>
      <c r="AJ999" s="8">
        <v>16705320350</v>
      </c>
      <c r="AL999" t="s">
        <v>3933</v>
      </c>
      <c r="BE999" t="str">
        <f>"51-9198.00"</f>
        <v>51-9198.00</v>
      </c>
      <c r="BF999" t="s">
        <v>1393</v>
      </c>
      <c r="BG999" t="s">
        <v>3934</v>
      </c>
      <c r="BH999" t="s">
        <v>3935</v>
      </c>
      <c r="BI999">
        <v>3</v>
      </c>
      <c r="BJ999">
        <v>3</v>
      </c>
      <c r="BK999" s="1">
        <v>45659</v>
      </c>
      <c r="BL999" s="1">
        <v>46023</v>
      </c>
      <c r="BM999" s="1">
        <v>45659</v>
      </c>
      <c r="BN999" s="1">
        <v>46023</v>
      </c>
      <c r="BO999">
        <v>40</v>
      </c>
      <c r="BP999">
        <v>0</v>
      </c>
      <c r="BQ999">
        <v>7</v>
      </c>
      <c r="BR999">
        <v>7</v>
      </c>
      <c r="BS999">
        <v>7</v>
      </c>
      <c r="BT999">
        <v>7</v>
      </c>
      <c r="BU999">
        <v>7</v>
      </c>
      <c r="BV999">
        <v>5</v>
      </c>
      <c r="BW999" t="str">
        <f>"8:00 AM"</f>
        <v>8:00 AM</v>
      </c>
      <c r="BX999" t="str">
        <f>"4:00 PM"</f>
        <v>4:00 PM</v>
      </c>
      <c r="BY999" t="s">
        <v>133</v>
      </c>
      <c r="BZ999">
        <v>0</v>
      </c>
      <c r="CA999">
        <v>3</v>
      </c>
      <c r="CB999" t="s">
        <v>117</v>
      </c>
      <c r="CD999" t="s">
        <v>3936</v>
      </c>
      <c r="CE999" t="s">
        <v>1321</v>
      </c>
      <c r="CG999" t="s">
        <v>248</v>
      </c>
      <c r="CH999" t="s">
        <v>121</v>
      </c>
      <c r="CI999" s="6">
        <v>96951</v>
      </c>
      <c r="CJ999" s="10">
        <v>8.23</v>
      </c>
      <c r="CK999" s="10">
        <v>8.23</v>
      </c>
      <c r="CL999" s="10">
        <v>12.35</v>
      </c>
      <c r="CM999" s="10">
        <v>12.35</v>
      </c>
      <c r="CN999" t="s">
        <v>137</v>
      </c>
      <c r="CO999" t="s">
        <v>140</v>
      </c>
      <c r="CP999" t="s">
        <v>138</v>
      </c>
      <c r="CR999" t="s">
        <v>117</v>
      </c>
      <c r="CS999" t="s">
        <v>139</v>
      </c>
      <c r="CT999" t="s">
        <v>139</v>
      </c>
      <c r="CU999" t="s">
        <v>139</v>
      </c>
      <c r="CV999" t="s">
        <v>140</v>
      </c>
      <c r="CW999" t="s">
        <v>139</v>
      </c>
      <c r="CX999" t="s">
        <v>140</v>
      </c>
      <c r="CY999" t="s">
        <v>260</v>
      </c>
      <c r="CZ999" s="8">
        <v>16705320350</v>
      </c>
      <c r="DA999" t="s">
        <v>3933</v>
      </c>
      <c r="DB999" t="s">
        <v>140</v>
      </c>
      <c r="DC999" t="s">
        <v>139</v>
      </c>
      <c r="DD999" t="s">
        <v>117</v>
      </c>
    </row>
    <row r="1000" spans="1:114" ht="15" customHeight="1" x14ac:dyDescent="0.35">
      <c r="A1000" t="s">
        <v>4282</v>
      </c>
      <c r="B1000" t="s">
        <v>144</v>
      </c>
      <c r="C1000" s="1">
        <v>45601</v>
      </c>
      <c r="D1000" s="1">
        <v>45642</v>
      </c>
      <c r="E1000" t="s">
        <v>116</v>
      </c>
      <c r="F1000" s="1">
        <v>45656</v>
      </c>
      <c r="G1000" t="s">
        <v>139</v>
      </c>
      <c r="H1000" t="s">
        <v>117</v>
      </c>
      <c r="I1000" t="s">
        <v>117</v>
      </c>
      <c r="J1000" t="s">
        <v>4283</v>
      </c>
      <c r="L1000" t="s">
        <v>2307</v>
      </c>
      <c r="N1000" t="s">
        <v>496</v>
      </c>
      <c r="O1000" t="s">
        <v>121</v>
      </c>
      <c r="P1000" s="6">
        <v>96950</v>
      </c>
      <c r="Q1000" t="s">
        <v>122</v>
      </c>
      <c r="S1000" s="8">
        <v>16704831971</v>
      </c>
      <c r="U1000" t="s">
        <v>2308</v>
      </c>
      <c r="V1000">
        <v>531120</v>
      </c>
      <c r="W1000" t="s">
        <v>124</v>
      </c>
      <c r="Y1000" t="s">
        <v>4284</v>
      </c>
      <c r="Z1000" t="s">
        <v>4285</v>
      </c>
      <c r="AB1000" t="s">
        <v>4286</v>
      </c>
      <c r="AC1000" t="s">
        <v>2307</v>
      </c>
      <c r="AE1000" t="s">
        <v>496</v>
      </c>
      <c r="AF1000" t="s">
        <v>121</v>
      </c>
      <c r="AG1000" s="6">
        <v>96950</v>
      </c>
      <c r="AH1000" t="s">
        <v>122</v>
      </c>
      <c r="AJ1000" s="8">
        <v>16704831971</v>
      </c>
      <c r="AL1000" t="s">
        <v>2312</v>
      </c>
      <c r="BE1000" t="str">
        <f>"49-9071.00"</f>
        <v>49-9071.00</v>
      </c>
      <c r="BF1000" t="s">
        <v>156</v>
      </c>
      <c r="BG1000" t="s">
        <v>4287</v>
      </c>
      <c r="BH1000" t="s">
        <v>156</v>
      </c>
      <c r="BI1000">
        <v>6</v>
      </c>
      <c r="BJ1000">
        <v>6</v>
      </c>
      <c r="BK1000" s="1">
        <v>45658</v>
      </c>
      <c r="BL1000" s="1">
        <v>46752</v>
      </c>
      <c r="BM1000" s="1">
        <v>45658</v>
      </c>
      <c r="BN1000" s="1">
        <v>46752</v>
      </c>
      <c r="BO1000">
        <v>35</v>
      </c>
      <c r="BP1000">
        <v>0</v>
      </c>
      <c r="BQ1000">
        <v>7</v>
      </c>
      <c r="BR1000">
        <v>7</v>
      </c>
      <c r="BS1000">
        <v>7</v>
      </c>
      <c r="BT1000">
        <v>7</v>
      </c>
      <c r="BU1000">
        <v>7</v>
      </c>
      <c r="BV1000">
        <v>0</v>
      </c>
      <c r="BW1000" t="str">
        <f>"8:00 AM"</f>
        <v>8:00 AM</v>
      </c>
      <c r="BX1000" t="str">
        <f>"5:00 PM"</f>
        <v>5:00 PM</v>
      </c>
      <c r="BY1000" t="s">
        <v>159</v>
      </c>
      <c r="BZ1000">
        <v>0</v>
      </c>
      <c r="CA1000">
        <v>12</v>
      </c>
      <c r="CB1000" t="s">
        <v>117</v>
      </c>
      <c r="CD1000" t="s">
        <v>4288</v>
      </c>
      <c r="CE1000" t="s">
        <v>3623</v>
      </c>
      <c r="CG1000" t="s">
        <v>496</v>
      </c>
      <c r="CH1000" t="s">
        <v>121</v>
      </c>
      <c r="CI1000" s="6">
        <v>96950</v>
      </c>
      <c r="CJ1000" s="10">
        <v>9.75</v>
      </c>
      <c r="CK1000" s="10">
        <v>9.75</v>
      </c>
      <c r="CL1000" s="10">
        <v>14.62</v>
      </c>
      <c r="CM1000" s="10">
        <v>14.62</v>
      </c>
      <c r="CN1000" t="s">
        <v>137</v>
      </c>
      <c r="CP1000" t="s">
        <v>138</v>
      </c>
      <c r="CR1000" t="s">
        <v>117</v>
      </c>
      <c r="CS1000" t="s">
        <v>139</v>
      </c>
      <c r="CT1000" t="s">
        <v>140</v>
      </c>
      <c r="CU1000" t="s">
        <v>139</v>
      </c>
      <c r="CV1000" t="s">
        <v>140</v>
      </c>
      <c r="CW1000" t="s">
        <v>139</v>
      </c>
      <c r="CX1000" t="s">
        <v>140</v>
      </c>
      <c r="CY1000" t="s">
        <v>4289</v>
      </c>
      <c r="CZ1000" s="8">
        <v>16704831971</v>
      </c>
      <c r="DA1000" t="s">
        <v>2312</v>
      </c>
      <c r="DB1000" t="s">
        <v>140</v>
      </c>
      <c r="DC1000" t="s">
        <v>139</v>
      </c>
      <c r="DD1000" t="s">
        <v>117</v>
      </c>
      <c r="DE1000" t="s">
        <v>2309</v>
      </c>
      <c r="DF1000" t="s">
        <v>2310</v>
      </c>
      <c r="DH1000" t="s">
        <v>2308</v>
      </c>
      <c r="DI1000" t="s">
        <v>4290</v>
      </c>
      <c r="DJ1000" t="s">
        <v>2312</v>
      </c>
    </row>
    <row r="1001" spans="1:114" ht="15" customHeight="1" x14ac:dyDescent="0.35">
      <c r="A1001" t="s">
        <v>11405</v>
      </c>
      <c r="B1001" t="s">
        <v>166</v>
      </c>
      <c r="C1001" s="1">
        <v>45601</v>
      </c>
      <c r="D1001" s="1">
        <v>45642</v>
      </c>
      <c r="E1001" t="s">
        <v>211</v>
      </c>
      <c r="G1001" t="s">
        <v>117</v>
      </c>
      <c r="H1001" t="s">
        <v>117</v>
      </c>
      <c r="I1001" t="s">
        <v>117</v>
      </c>
      <c r="J1001" t="s">
        <v>4000</v>
      </c>
      <c r="K1001" t="s">
        <v>4001</v>
      </c>
      <c r="L1001" t="s">
        <v>4002</v>
      </c>
      <c r="M1001" t="s">
        <v>4003</v>
      </c>
      <c r="N1001" t="s">
        <v>120</v>
      </c>
      <c r="O1001" t="s">
        <v>121</v>
      </c>
      <c r="P1001" s="6">
        <v>96950</v>
      </c>
      <c r="Q1001" t="s">
        <v>122</v>
      </c>
      <c r="R1001" t="s">
        <v>140</v>
      </c>
      <c r="S1001" s="8">
        <v>16702355009</v>
      </c>
      <c r="U1001" t="s">
        <v>4004</v>
      </c>
      <c r="V1001">
        <v>561320</v>
      </c>
      <c r="W1001" t="s">
        <v>150</v>
      </c>
      <c r="X1001" t="s">
        <v>139</v>
      </c>
      <c r="Y1001" t="s">
        <v>972</v>
      </c>
      <c r="Z1001" t="s">
        <v>3716</v>
      </c>
      <c r="AA1001" t="s">
        <v>974</v>
      </c>
      <c r="AB1001" t="s">
        <v>420</v>
      </c>
      <c r="AC1001" t="s">
        <v>4002</v>
      </c>
      <c r="AD1001" t="s">
        <v>4003</v>
      </c>
      <c r="AE1001" t="s">
        <v>120</v>
      </c>
      <c r="AF1001" t="s">
        <v>121</v>
      </c>
      <c r="AG1001" s="6">
        <v>96950</v>
      </c>
      <c r="AH1001" t="s">
        <v>122</v>
      </c>
      <c r="AJ1001" s="8">
        <v>16702355009</v>
      </c>
      <c r="AL1001" t="s">
        <v>4005</v>
      </c>
      <c r="BE1001" t="str">
        <f>"37-2011.00"</f>
        <v>37-2011.00</v>
      </c>
      <c r="BF1001" t="s">
        <v>701</v>
      </c>
      <c r="BG1001" t="s">
        <v>4304</v>
      </c>
      <c r="BH1001" t="s">
        <v>817</v>
      </c>
      <c r="BI1001">
        <v>10</v>
      </c>
      <c r="BK1001" s="1">
        <v>45658</v>
      </c>
      <c r="BL1001" s="1">
        <v>46022</v>
      </c>
      <c r="BO1001">
        <v>35</v>
      </c>
      <c r="BP1001">
        <v>0</v>
      </c>
      <c r="BQ1001">
        <v>7</v>
      </c>
      <c r="BR1001">
        <v>7</v>
      </c>
      <c r="BS1001">
        <v>7</v>
      </c>
      <c r="BT1001">
        <v>7</v>
      </c>
      <c r="BU1001">
        <v>7</v>
      </c>
      <c r="BV1001">
        <v>0</v>
      </c>
      <c r="BW1001" t="str">
        <f>"7:00 AM"</f>
        <v>7:00 AM</v>
      </c>
      <c r="BX1001" t="str">
        <f>"3:00 PM"</f>
        <v>3:00 PM</v>
      </c>
      <c r="BY1001" t="s">
        <v>133</v>
      </c>
      <c r="BZ1001">
        <v>0</v>
      </c>
      <c r="CA1001">
        <v>12</v>
      </c>
      <c r="CB1001" t="s">
        <v>117</v>
      </c>
      <c r="CD1001" t="s">
        <v>10158</v>
      </c>
      <c r="CE1001" t="s">
        <v>11406</v>
      </c>
      <c r="CF1001" t="s">
        <v>11407</v>
      </c>
      <c r="CG1001" t="s">
        <v>120</v>
      </c>
      <c r="CH1001" t="s">
        <v>121</v>
      </c>
      <c r="CI1001" s="6">
        <v>96950</v>
      </c>
      <c r="CJ1001" s="10">
        <v>8.2899999999999991</v>
      </c>
      <c r="CK1001" s="10">
        <v>8.2899999999999991</v>
      </c>
      <c r="CL1001" s="10">
        <v>12.44</v>
      </c>
      <c r="CM1001" s="10">
        <v>12.44</v>
      </c>
      <c r="CN1001" t="s">
        <v>137</v>
      </c>
      <c r="CO1001" t="s">
        <v>821</v>
      </c>
      <c r="CP1001" t="s">
        <v>138</v>
      </c>
      <c r="CR1001" t="s">
        <v>117</v>
      </c>
      <c r="CS1001" t="s">
        <v>139</v>
      </c>
      <c r="CT1001" t="s">
        <v>140</v>
      </c>
      <c r="CU1001" t="s">
        <v>139</v>
      </c>
      <c r="CV1001" t="s">
        <v>140</v>
      </c>
      <c r="CW1001" t="s">
        <v>139</v>
      </c>
      <c r="CX1001" t="s">
        <v>140</v>
      </c>
      <c r="CY1001" t="s">
        <v>7994</v>
      </c>
      <c r="CZ1001" s="8">
        <v>16702355009</v>
      </c>
      <c r="DA1001" t="s">
        <v>4005</v>
      </c>
      <c r="DB1001" t="s">
        <v>140</v>
      </c>
      <c r="DC1001" t="s">
        <v>139</v>
      </c>
      <c r="DD1001" t="s">
        <v>139</v>
      </c>
    </row>
    <row r="1002" spans="1:114" ht="15" customHeight="1" x14ac:dyDescent="0.35">
      <c r="A1002" t="s">
        <v>8905</v>
      </c>
      <c r="B1002" t="s">
        <v>166</v>
      </c>
      <c r="C1002" s="1">
        <v>45620</v>
      </c>
      <c r="D1002" s="1">
        <v>45642</v>
      </c>
      <c r="E1002" t="s">
        <v>211</v>
      </c>
      <c r="G1002" t="s">
        <v>117</v>
      </c>
      <c r="H1002" t="s">
        <v>117</v>
      </c>
      <c r="I1002" t="s">
        <v>117</v>
      </c>
      <c r="J1002" t="s">
        <v>8906</v>
      </c>
      <c r="K1002" t="s">
        <v>8906</v>
      </c>
      <c r="L1002" t="s">
        <v>8907</v>
      </c>
      <c r="M1002" t="s">
        <v>6561</v>
      </c>
      <c r="N1002" t="s">
        <v>248</v>
      </c>
      <c r="O1002" t="s">
        <v>121</v>
      </c>
      <c r="P1002" s="6">
        <v>96951</v>
      </c>
      <c r="Q1002" t="s">
        <v>122</v>
      </c>
      <c r="S1002" s="8">
        <v>16707850100</v>
      </c>
      <c r="U1002" t="s">
        <v>4939</v>
      </c>
      <c r="V1002">
        <v>72251</v>
      </c>
      <c r="W1002" t="s">
        <v>124</v>
      </c>
      <c r="Y1002" t="s">
        <v>8908</v>
      </c>
      <c r="Z1002" t="s">
        <v>8909</v>
      </c>
      <c r="AB1002" t="s">
        <v>2015</v>
      </c>
      <c r="AC1002" t="s">
        <v>8907</v>
      </c>
      <c r="AD1002" t="s">
        <v>6561</v>
      </c>
      <c r="AE1002" t="s">
        <v>248</v>
      </c>
      <c r="AF1002" t="s">
        <v>121</v>
      </c>
      <c r="AG1002" s="6">
        <v>96951</v>
      </c>
      <c r="AH1002" t="s">
        <v>122</v>
      </c>
      <c r="AJ1002" s="8">
        <v>16707850100</v>
      </c>
      <c r="AL1002" t="s">
        <v>6400</v>
      </c>
      <c r="BE1002" t="str">
        <f>"35-2014.00"</f>
        <v>35-2014.00</v>
      </c>
      <c r="BF1002" t="s">
        <v>191</v>
      </c>
      <c r="BG1002" t="s">
        <v>8910</v>
      </c>
      <c r="BH1002" t="s">
        <v>193</v>
      </c>
      <c r="BI1002">
        <v>2</v>
      </c>
      <c r="BK1002" s="1">
        <v>45693</v>
      </c>
      <c r="BL1002" s="1">
        <v>46057</v>
      </c>
      <c r="BO1002">
        <v>35</v>
      </c>
      <c r="BP1002">
        <v>0</v>
      </c>
      <c r="BQ1002">
        <v>7</v>
      </c>
      <c r="BR1002">
        <v>7</v>
      </c>
      <c r="BS1002">
        <v>7</v>
      </c>
      <c r="BT1002">
        <v>7</v>
      </c>
      <c r="BU1002">
        <v>7</v>
      </c>
      <c r="BV1002">
        <v>0</v>
      </c>
      <c r="BW1002" t="str">
        <f>"6:00 AM"</f>
        <v>6:00 AM</v>
      </c>
      <c r="BX1002" t="str">
        <f>"2:00 PM"</f>
        <v>2:00 PM</v>
      </c>
      <c r="BY1002" t="s">
        <v>159</v>
      </c>
      <c r="BZ1002">
        <v>0</v>
      </c>
      <c r="CA1002">
        <v>12</v>
      </c>
      <c r="CB1002" t="s">
        <v>117</v>
      </c>
      <c r="CD1002" t="s">
        <v>8911</v>
      </c>
      <c r="CE1002" t="s">
        <v>8907</v>
      </c>
      <c r="CF1002" t="s">
        <v>6561</v>
      </c>
      <c r="CG1002" t="s">
        <v>248</v>
      </c>
      <c r="CH1002" t="s">
        <v>121</v>
      </c>
      <c r="CI1002" s="6">
        <v>96951</v>
      </c>
      <c r="CJ1002" s="10">
        <v>8.85</v>
      </c>
      <c r="CK1002" s="10">
        <v>8.85</v>
      </c>
      <c r="CL1002" s="10">
        <v>13.27</v>
      </c>
      <c r="CM1002" s="10">
        <v>13.27</v>
      </c>
      <c r="CN1002" t="s">
        <v>137</v>
      </c>
      <c r="CO1002" t="s">
        <v>140</v>
      </c>
      <c r="CP1002" t="s">
        <v>138</v>
      </c>
      <c r="CR1002" t="s">
        <v>117</v>
      </c>
      <c r="CS1002" t="s">
        <v>139</v>
      </c>
      <c r="CT1002" t="s">
        <v>140</v>
      </c>
      <c r="CU1002" t="s">
        <v>139</v>
      </c>
      <c r="CV1002" t="s">
        <v>140</v>
      </c>
      <c r="CW1002" t="s">
        <v>139</v>
      </c>
      <c r="CX1002" t="s">
        <v>139</v>
      </c>
      <c r="CY1002" t="s">
        <v>140</v>
      </c>
      <c r="CZ1002" s="8">
        <v>16707850100</v>
      </c>
      <c r="DA1002" t="s">
        <v>4943</v>
      </c>
      <c r="DB1002" t="s">
        <v>164</v>
      </c>
      <c r="DC1002" t="s">
        <v>139</v>
      </c>
      <c r="DD1002" t="s">
        <v>117</v>
      </c>
    </row>
    <row r="1003" spans="1:114" ht="15" customHeight="1" x14ac:dyDescent="0.35">
      <c r="A1003" t="s">
        <v>13215</v>
      </c>
      <c r="B1003" t="s">
        <v>144</v>
      </c>
      <c r="C1003" s="1">
        <v>45558</v>
      </c>
      <c r="D1003" s="1">
        <v>45643</v>
      </c>
      <c r="E1003" t="s">
        <v>211</v>
      </c>
      <c r="G1003" t="s">
        <v>117</v>
      </c>
      <c r="H1003" t="s">
        <v>117</v>
      </c>
      <c r="I1003" t="s">
        <v>117</v>
      </c>
      <c r="J1003" t="s">
        <v>295</v>
      </c>
      <c r="K1003" t="s">
        <v>7307</v>
      </c>
      <c r="L1003" t="s">
        <v>2834</v>
      </c>
      <c r="N1003" t="s">
        <v>136</v>
      </c>
      <c r="O1003" t="s">
        <v>121</v>
      </c>
      <c r="P1003" s="6">
        <v>96950</v>
      </c>
      <c r="Q1003" t="s">
        <v>122</v>
      </c>
      <c r="S1003" s="8">
        <v>16702356129</v>
      </c>
      <c r="U1003" t="s">
        <v>299</v>
      </c>
      <c r="V1003">
        <v>56132</v>
      </c>
      <c r="W1003" t="s">
        <v>124</v>
      </c>
      <c r="Y1003" t="s">
        <v>300</v>
      </c>
      <c r="Z1003" t="s">
        <v>301</v>
      </c>
      <c r="AA1003" t="s">
        <v>2835</v>
      </c>
      <c r="AB1003" t="s">
        <v>237</v>
      </c>
      <c r="AC1003" t="s">
        <v>2834</v>
      </c>
      <c r="AE1003" t="s">
        <v>136</v>
      </c>
      <c r="AF1003" t="s">
        <v>121</v>
      </c>
      <c r="AG1003" s="6">
        <v>96950</v>
      </c>
      <c r="AH1003" t="s">
        <v>122</v>
      </c>
      <c r="AJ1003" s="8">
        <v>16702356129</v>
      </c>
      <c r="AL1003" t="s">
        <v>6970</v>
      </c>
      <c r="BE1003" t="str">
        <f>"49-9071.00"</f>
        <v>49-9071.00</v>
      </c>
      <c r="BF1003" t="s">
        <v>156</v>
      </c>
      <c r="BG1003" t="s">
        <v>2836</v>
      </c>
      <c r="BH1003" t="s">
        <v>2837</v>
      </c>
      <c r="BI1003">
        <v>7</v>
      </c>
      <c r="BJ1003">
        <v>7</v>
      </c>
      <c r="BK1003" s="1">
        <v>45566</v>
      </c>
      <c r="BL1003" s="1">
        <v>45930</v>
      </c>
      <c r="BM1003" s="1">
        <v>45643</v>
      </c>
      <c r="BN1003" s="1">
        <v>45930</v>
      </c>
      <c r="BO1003">
        <v>35</v>
      </c>
      <c r="BP1003">
        <v>0</v>
      </c>
      <c r="BQ1003">
        <v>7</v>
      </c>
      <c r="BR1003">
        <v>7</v>
      </c>
      <c r="BS1003">
        <v>7</v>
      </c>
      <c r="BT1003">
        <v>7</v>
      </c>
      <c r="BU1003">
        <v>7</v>
      </c>
      <c r="BV1003">
        <v>0</v>
      </c>
      <c r="BW1003" t="str">
        <f>"8:00 AM"</f>
        <v>8:00 AM</v>
      </c>
      <c r="BX1003" t="str">
        <f>"4:00 PM"</f>
        <v>4:00 PM</v>
      </c>
      <c r="BY1003" t="s">
        <v>159</v>
      </c>
      <c r="BZ1003">
        <v>0</v>
      </c>
      <c r="CA1003">
        <v>12</v>
      </c>
      <c r="CB1003" t="s">
        <v>117</v>
      </c>
      <c r="CD1003" t="s">
        <v>2838</v>
      </c>
      <c r="CE1003" t="s">
        <v>2839</v>
      </c>
      <c r="CF1003" t="s">
        <v>2840</v>
      </c>
      <c r="CG1003" t="s">
        <v>136</v>
      </c>
      <c r="CH1003" t="s">
        <v>121</v>
      </c>
      <c r="CI1003" s="6">
        <v>96950</v>
      </c>
      <c r="CJ1003" s="10">
        <v>9.75</v>
      </c>
      <c r="CK1003" s="10">
        <v>9.75</v>
      </c>
      <c r="CL1003" s="10">
        <v>14.63</v>
      </c>
      <c r="CM1003" s="10">
        <v>14.63</v>
      </c>
      <c r="CN1003" t="s">
        <v>137</v>
      </c>
      <c r="CP1003" t="s">
        <v>138</v>
      </c>
      <c r="CR1003" t="s">
        <v>117</v>
      </c>
      <c r="CS1003" t="s">
        <v>139</v>
      </c>
      <c r="CT1003" t="s">
        <v>140</v>
      </c>
      <c r="CU1003" t="s">
        <v>139</v>
      </c>
      <c r="CV1003" t="s">
        <v>140</v>
      </c>
      <c r="CW1003" t="s">
        <v>139</v>
      </c>
      <c r="CX1003" t="s">
        <v>140</v>
      </c>
      <c r="CY1003" t="s">
        <v>308</v>
      </c>
      <c r="CZ1003" s="8">
        <v>16702356129</v>
      </c>
      <c r="DA1003" t="s">
        <v>303</v>
      </c>
      <c r="DB1003" t="s">
        <v>309</v>
      </c>
      <c r="DC1003" t="s">
        <v>139</v>
      </c>
      <c r="DD1003" t="s">
        <v>117</v>
      </c>
    </row>
    <row r="1004" spans="1:114" ht="15" customHeight="1" x14ac:dyDescent="0.35">
      <c r="A1004" t="s">
        <v>7306</v>
      </c>
      <c r="B1004" t="s">
        <v>144</v>
      </c>
      <c r="C1004" s="1">
        <v>45558</v>
      </c>
      <c r="D1004" s="1">
        <v>45643</v>
      </c>
      <c r="E1004" t="s">
        <v>211</v>
      </c>
      <c r="G1004" t="s">
        <v>117</v>
      </c>
      <c r="H1004" t="s">
        <v>117</v>
      </c>
      <c r="I1004" t="s">
        <v>117</v>
      </c>
      <c r="J1004" t="s">
        <v>295</v>
      </c>
      <c r="K1004" t="s">
        <v>7307</v>
      </c>
      <c r="L1004" t="s">
        <v>2834</v>
      </c>
      <c r="N1004" t="s">
        <v>136</v>
      </c>
      <c r="O1004" t="s">
        <v>121</v>
      </c>
      <c r="P1004" s="6">
        <v>96950</v>
      </c>
      <c r="Q1004" t="s">
        <v>122</v>
      </c>
      <c r="S1004" s="8">
        <v>16702356129</v>
      </c>
      <c r="U1004" t="s">
        <v>299</v>
      </c>
      <c r="V1004">
        <v>56132</v>
      </c>
      <c r="W1004" t="s">
        <v>124</v>
      </c>
      <c r="Y1004" t="s">
        <v>300</v>
      </c>
      <c r="Z1004" t="s">
        <v>301</v>
      </c>
      <c r="AA1004" t="s">
        <v>2835</v>
      </c>
      <c r="AB1004" t="s">
        <v>237</v>
      </c>
      <c r="AC1004" t="s">
        <v>2834</v>
      </c>
      <c r="AE1004" t="s">
        <v>136</v>
      </c>
      <c r="AF1004" t="s">
        <v>121</v>
      </c>
      <c r="AG1004" s="6">
        <v>96950</v>
      </c>
      <c r="AH1004" t="s">
        <v>122</v>
      </c>
      <c r="AJ1004" s="8">
        <v>16702356129</v>
      </c>
      <c r="AL1004" t="s">
        <v>6970</v>
      </c>
      <c r="BE1004" t="str">
        <f>"49-9071.00"</f>
        <v>49-9071.00</v>
      </c>
      <c r="BF1004" t="s">
        <v>156</v>
      </c>
      <c r="BG1004" t="s">
        <v>2836</v>
      </c>
      <c r="BH1004" t="s">
        <v>2837</v>
      </c>
      <c r="BI1004">
        <v>8</v>
      </c>
      <c r="BJ1004">
        <v>8</v>
      </c>
      <c r="BK1004" s="1">
        <v>45566</v>
      </c>
      <c r="BL1004" s="1">
        <v>45930</v>
      </c>
      <c r="BM1004" s="1">
        <v>45643</v>
      </c>
      <c r="BN1004" s="1">
        <v>45930</v>
      </c>
      <c r="BO1004">
        <v>35</v>
      </c>
      <c r="BP1004">
        <v>0</v>
      </c>
      <c r="BQ1004">
        <v>7</v>
      </c>
      <c r="BR1004">
        <v>7</v>
      </c>
      <c r="BS1004">
        <v>7</v>
      </c>
      <c r="BT1004">
        <v>7</v>
      </c>
      <c r="BU1004">
        <v>7</v>
      </c>
      <c r="BV1004">
        <v>0</v>
      </c>
      <c r="BW1004" t="str">
        <f>"8:00 AM"</f>
        <v>8:00 AM</v>
      </c>
      <c r="BX1004" t="str">
        <f>"4:00 PM"</f>
        <v>4:00 PM</v>
      </c>
      <c r="BY1004" t="s">
        <v>159</v>
      </c>
      <c r="BZ1004">
        <v>0</v>
      </c>
      <c r="CA1004">
        <v>12</v>
      </c>
      <c r="CB1004" t="s">
        <v>117</v>
      </c>
      <c r="CD1004" t="s">
        <v>2838</v>
      </c>
      <c r="CE1004" t="s">
        <v>2839</v>
      </c>
      <c r="CF1004" t="s">
        <v>2840</v>
      </c>
      <c r="CG1004" t="s">
        <v>136</v>
      </c>
      <c r="CH1004" t="s">
        <v>121</v>
      </c>
      <c r="CI1004" s="6">
        <v>96950</v>
      </c>
      <c r="CJ1004" s="10">
        <v>9.75</v>
      </c>
      <c r="CK1004" s="10">
        <v>9.75</v>
      </c>
      <c r="CL1004" s="10">
        <v>14.63</v>
      </c>
      <c r="CM1004" s="10">
        <v>14.63</v>
      </c>
      <c r="CN1004" t="s">
        <v>137</v>
      </c>
      <c r="CP1004" t="s">
        <v>138</v>
      </c>
      <c r="CR1004" t="s">
        <v>117</v>
      </c>
      <c r="CS1004" t="s">
        <v>139</v>
      </c>
      <c r="CT1004" t="s">
        <v>140</v>
      </c>
      <c r="CU1004" t="s">
        <v>139</v>
      </c>
      <c r="CV1004" t="s">
        <v>140</v>
      </c>
      <c r="CW1004" t="s">
        <v>139</v>
      </c>
      <c r="CX1004" t="s">
        <v>140</v>
      </c>
      <c r="CY1004" t="s">
        <v>308</v>
      </c>
      <c r="CZ1004" s="8">
        <v>16702356129</v>
      </c>
      <c r="DA1004" t="s">
        <v>303</v>
      </c>
      <c r="DB1004" t="s">
        <v>309</v>
      </c>
      <c r="DC1004" t="s">
        <v>139</v>
      </c>
      <c r="DD1004" t="s">
        <v>117</v>
      </c>
    </row>
    <row r="1005" spans="1:114" ht="15" customHeight="1" x14ac:dyDescent="0.35">
      <c r="A1005" t="s">
        <v>16026</v>
      </c>
      <c r="B1005" t="s">
        <v>294</v>
      </c>
      <c r="C1005" s="1">
        <v>45570</v>
      </c>
      <c r="D1005" s="1">
        <v>45643</v>
      </c>
      <c r="E1005" t="s">
        <v>211</v>
      </c>
      <c r="G1005" t="s">
        <v>117</v>
      </c>
      <c r="H1005" t="s">
        <v>117</v>
      </c>
      <c r="I1005" t="s">
        <v>117</v>
      </c>
      <c r="J1005" t="s">
        <v>1712</v>
      </c>
      <c r="L1005" t="s">
        <v>1713</v>
      </c>
      <c r="M1005" t="s">
        <v>1714</v>
      </c>
      <c r="N1005" t="s">
        <v>120</v>
      </c>
      <c r="O1005" t="s">
        <v>121</v>
      </c>
      <c r="P1005" s="6">
        <v>96950</v>
      </c>
      <c r="Q1005" t="s">
        <v>122</v>
      </c>
      <c r="S1005" s="8">
        <v>16702858730</v>
      </c>
      <c r="U1005" t="s">
        <v>1073</v>
      </c>
      <c r="V1005">
        <v>561320</v>
      </c>
      <c r="W1005" t="s">
        <v>124</v>
      </c>
      <c r="Y1005" t="s">
        <v>1074</v>
      </c>
      <c r="Z1005" t="s">
        <v>1075</v>
      </c>
      <c r="AA1005" t="s">
        <v>1076</v>
      </c>
      <c r="AB1005" t="s">
        <v>189</v>
      </c>
      <c r="AC1005" t="s">
        <v>1713</v>
      </c>
      <c r="AD1005" t="s">
        <v>1714</v>
      </c>
      <c r="AE1005" t="s">
        <v>120</v>
      </c>
      <c r="AF1005" t="s">
        <v>121</v>
      </c>
      <c r="AG1005" s="6">
        <v>96950</v>
      </c>
      <c r="AH1005" t="s">
        <v>122</v>
      </c>
      <c r="AJ1005" s="8">
        <v>16702858730</v>
      </c>
      <c r="AL1005" t="s">
        <v>1078</v>
      </c>
      <c r="BE1005" t="str">
        <f>"37-2012.00"</f>
        <v>37-2012.00</v>
      </c>
      <c r="BF1005" t="s">
        <v>130</v>
      </c>
      <c r="BG1005" t="s">
        <v>4593</v>
      </c>
      <c r="BH1005" t="s">
        <v>4545</v>
      </c>
      <c r="BI1005">
        <v>15</v>
      </c>
      <c r="BJ1005">
        <v>12</v>
      </c>
      <c r="BK1005" s="1">
        <v>45597</v>
      </c>
      <c r="BL1005" s="1">
        <v>45961</v>
      </c>
      <c r="BM1005" s="1">
        <v>45643</v>
      </c>
      <c r="BN1005" s="1">
        <v>45961</v>
      </c>
      <c r="BO1005">
        <v>35</v>
      </c>
      <c r="BP1005">
        <v>0</v>
      </c>
      <c r="BQ1005">
        <v>7</v>
      </c>
      <c r="BR1005">
        <v>7</v>
      </c>
      <c r="BS1005">
        <v>7</v>
      </c>
      <c r="BT1005">
        <v>7</v>
      </c>
      <c r="BU1005">
        <v>7</v>
      </c>
      <c r="BV1005">
        <v>0</v>
      </c>
      <c r="BW1005" t="str">
        <f>"9:00 AM"</f>
        <v>9:00 AM</v>
      </c>
      <c r="BX1005" t="str">
        <f>"5:00 PM"</f>
        <v>5:00 PM</v>
      </c>
      <c r="BY1005" t="s">
        <v>133</v>
      </c>
      <c r="BZ1005">
        <v>0</v>
      </c>
      <c r="CA1005">
        <v>3</v>
      </c>
      <c r="CB1005" t="s">
        <v>117</v>
      </c>
      <c r="CD1005" s="2" t="s">
        <v>16027</v>
      </c>
      <c r="CE1005" t="s">
        <v>1718</v>
      </c>
      <c r="CF1005" t="s">
        <v>982</v>
      </c>
      <c r="CG1005" t="s">
        <v>120</v>
      </c>
      <c r="CH1005" t="s">
        <v>121</v>
      </c>
      <c r="CI1005" s="6">
        <v>96950</v>
      </c>
      <c r="CJ1005" s="10">
        <v>7.77</v>
      </c>
      <c r="CK1005" s="10">
        <v>7.77</v>
      </c>
      <c r="CL1005" s="10">
        <v>11.66</v>
      </c>
      <c r="CM1005" s="10">
        <v>11.66</v>
      </c>
      <c r="CN1005" t="s">
        <v>137</v>
      </c>
      <c r="CO1005" t="s">
        <v>194</v>
      </c>
      <c r="CP1005" t="s">
        <v>138</v>
      </c>
      <c r="CR1005" t="s">
        <v>117</v>
      </c>
      <c r="CS1005" t="s">
        <v>139</v>
      </c>
      <c r="CT1005" t="s">
        <v>140</v>
      </c>
      <c r="CU1005" t="s">
        <v>139</v>
      </c>
      <c r="CV1005" t="s">
        <v>140</v>
      </c>
      <c r="CW1005" t="s">
        <v>139</v>
      </c>
      <c r="CX1005" t="s">
        <v>140</v>
      </c>
      <c r="CY1005" s="2" t="s">
        <v>3712</v>
      </c>
      <c r="CZ1005" s="8">
        <v>16702858730</v>
      </c>
      <c r="DA1005" t="s">
        <v>1078</v>
      </c>
      <c r="DB1005" t="s">
        <v>164</v>
      </c>
      <c r="DC1005" t="s">
        <v>139</v>
      </c>
      <c r="DD1005" t="s">
        <v>117</v>
      </c>
    </row>
    <row r="1006" spans="1:114" ht="15" customHeight="1" x14ac:dyDescent="0.35">
      <c r="A1006" t="s">
        <v>7046</v>
      </c>
      <c r="B1006" t="s">
        <v>294</v>
      </c>
      <c r="C1006" s="1">
        <v>45581</v>
      </c>
      <c r="D1006" s="1">
        <v>45643</v>
      </c>
      <c r="E1006" t="s">
        <v>211</v>
      </c>
      <c r="G1006" t="s">
        <v>117</v>
      </c>
      <c r="H1006" t="s">
        <v>117</v>
      </c>
      <c r="I1006" t="s">
        <v>117</v>
      </c>
      <c r="J1006" t="s">
        <v>1712</v>
      </c>
      <c r="L1006" t="s">
        <v>3692</v>
      </c>
      <c r="M1006" t="s">
        <v>7047</v>
      </c>
      <c r="N1006" t="s">
        <v>120</v>
      </c>
      <c r="O1006" t="s">
        <v>121</v>
      </c>
      <c r="P1006" s="6">
        <v>96950</v>
      </c>
      <c r="Q1006" t="s">
        <v>122</v>
      </c>
      <c r="S1006" s="8">
        <v>16702858730</v>
      </c>
      <c r="U1006" t="s">
        <v>1073</v>
      </c>
      <c r="V1006">
        <v>561320</v>
      </c>
      <c r="W1006" t="s">
        <v>124</v>
      </c>
      <c r="Y1006" t="s">
        <v>1074</v>
      </c>
      <c r="Z1006" t="s">
        <v>1075</v>
      </c>
      <c r="AA1006" t="s">
        <v>1076</v>
      </c>
      <c r="AB1006" t="s">
        <v>189</v>
      </c>
      <c r="AC1006" t="s">
        <v>1713</v>
      </c>
      <c r="AD1006" t="s">
        <v>1714</v>
      </c>
      <c r="AE1006" t="s">
        <v>120</v>
      </c>
      <c r="AF1006" t="s">
        <v>121</v>
      </c>
      <c r="AG1006" s="6">
        <v>96950</v>
      </c>
      <c r="AH1006" t="s">
        <v>122</v>
      </c>
      <c r="AJ1006" s="8">
        <v>16702858730</v>
      </c>
      <c r="AL1006" t="s">
        <v>1078</v>
      </c>
      <c r="BE1006" t="str">
        <f>"49-9071.00"</f>
        <v>49-9071.00</v>
      </c>
      <c r="BF1006" t="s">
        <v>156</v>
      </c>
      <c r="BG1006" t="s">
        <v>3694</v>
      </c>
      <c r="BH1006" t="s">
        <v>341</v>
      </c>
      <c r="BI1006">
        <v>15</v>
      </c>
      <c r="BJ1006">
        <v>13</v>
      </c>
      <c r="BK1006" s="1">
        <v>45566</v>
      </c>
      <c r="BL1006" s="1">
        <v>45930</v>
      </c>
      <c r="BM1006" s="1">
        <v>45643</v>
      </c>
      <c r="BN1006" s="1">
        <v>45930</v>
      </c>
      <c r="BO1006">
        <v>35</v>
      </c>
      <c r="BP1006">
        <v>0</v>
      </c>
      <c r="BQ1006">
        <v>7</v>
      </c>
      <c r="BR1006">
        <v>7</v>
      </c>
      <c r="BS1006">
        <v>7</v>
      </c>
      <c r="BT1006">
        <v>7</v>
      </c>
      <c r="BU1006">
        <v>7</v>
      </c>
      <c r="BV1006">
        <v>0</v>
      </c>
      <c r="BW1006" t="str">
        <f>"9:00 AM"</f>
        <v>9:00 AM</v>
      </c>
      <c r="BX1006" t="str">
        <f>"5:00 PM"</f>
        <v>5:00 PM</v>
      </c>
      <c r="BY1006" t="s">
        <v>133</v>
      </c>
      <c r="BZ1006">
        <v>0</v>
      </c>
      <c r="CA1006">
        <v>12</v>
      </c>
      <c r="CB1006" t="s">
        <v>117</v>
      </c>
      <c r="CD1006" s="2" t="s">
        <v>7048</v>
      </c>
      <c r="CE1006" t="s">
        <v>5718</v>
      </c>
      <c r="CF1006" t="s">
        <v>982</v>
      </c>
      <c r="CG1006" t="s">
        <v>120</v>
      </c>
      <c r="CH1006" t="s">
        <v>121</v>
      </c>
      <c r="CI1006" s="6">
        <v>96950</v>
      </c>
      <c r="CJ1006" s="10">
        <v>9.75</v>
      </c>
      <c r="CK1006" s="10">
        <v>9.75</v>
      </c>
      <c r="CL1006" s="10">
        <v>14.63</v>
      </c>
      <c r="CM1006" s="10">
        <v>14.63</v>
      </c>
      <c r="CN1006" t="s">
        <v>137</v>
      </c>
      <c r="CO1006" t="s">
        <v>162</v>
      </c>
      <c r="CP1006" t="s">
        <v>138</v>
      </c>
      <c r="CR1006" t="s">
        <v>117</v>
      </c>
      <c r="CS1006" t="s">
        <v>139</v>
      </c>
      <c r="CT1006" t="s">
        <v>140</v>
      </c>
      <c r="CU1006" t="s">
        <v>139</v>
      </c>
      <c r="CV1006" t="s">
        <v>140</v>
      </c>
      <c r="CW1006" t="s">
        <v>139</v>
      </c>
      <c r="CX1006" t="s">
        <v>140</v>
      </c>
      <c r="CY1006" s="2" t="s">
        <v>1719</v>
      </c>
      <c r="CZ1006" s="8">
        <v>16702858730</v>
      </c>
      <c r="DA1006" t="s">
        <v>1078</v>
      </c>
      <c r="DB1006" t="s">
        <v>164</v>
      </c>
      <c r="DC1006" t="s">
        <v>139</v>
      </c>
      <c r="DD1006" t="s">
        <v>117</v>
      </c>
    </row>
    <row r="1007" spans="1:114" ht="15" customHeight="1" x14ac:dyDescent="0.35">
      <c r="A1007" t="s">
        <v>16099</v>
      </c>
      <c r="B1007" t="s">
        <v>144</v>
      </c>
      <c r="C1007" s="1">
        <v>45582</v>
      </c>
      <c r="D1007" s="1">
        <v>45643</v>
      </c>
      <c r="E1007" t="s">
        <v>116</v>
      </c>
      <c r="F1007" s="1">
        <v>45656</v>
      </c>
      <c r="G1007" t="s">
        <v>117</v>
      </c>
      <c r="H1007" t="s">
        <v>117</v>
      </c>
      <c r="I1007" t="s">
        <v>117</v>
      </c>
      <c r="J1007" t="s">
        <v>295</v>
      </c>
      <c r="K1007" t="s">
        <v>2833</v>
      </c>
      <c r="L1007" t="s">
        <v>2834</v>
      </c>
      <c r="N1007" t="s">
        <v>136</v>
      </c>
      <c r="O1007" t="s">
        <v>121</v>
      </c>
      <c r="P1007" s="6">
        <v>96950</v>
      </c>
      <c r="Q1007" t="s">
        <v>122</v>
      </c>
      <c r="S1007" s="8">
        <v>16702356129</v>
      </c>
      <c r="U1007" t="s">
        <v>299</v>
      </c>
      <c r="V1007">
        <v>56132</v>
      </c>
      <c r="W1007" t="s">
        <v>150</v>
      </c>
      <c r="X1007" t="s">
        <v>139</v>
      </c>
      <c r="Y1007" t="s">
        <v>300</v>
      </c>
      <c r="Z1007" t="s">
        <v>301</v>
      </c>
      <c r="AA1007" t="s">
        <v>2835</v>
      </c>
      <c r="AB1007" t="s">
        <v>237</v>
      </c>
      <c r="AC1007" t="s">
        <v>2834</v>
      </c>
      <c r="AE1007" t="s">
        <v>136</v>
      </c>
      <c r="AF1007" t="s">
        <v>121</v>
      </c>
      <c r="AG1007" s="6">
        <v>96950</v>
      </c>
      <c r="AH1007" t="s">
        <v>122</v>
      </c>
      <c r="AJ1007" s="8">
        <v>16702356129</v>
      </c>
      <c r="AL1007" t="s">
        <v>303</v>
      </c>
      <c r="BE1007" t="str">
        <f>"49-9071.00"</f>
        <v>49-9071.00</v>
      </c>
      <c r="BF1007" t="s">
        <v>156</v>
      </c>
      <c r="BG1007" t="s">
        <v>2836</v>
      </c>
      <c r="BH1007" t="s">
        <v>2837</v>
      </c>
      <c r="BI1007">
        <v>20</v>
      </c>
      <c r="BJ1007">
        <v>20</v>
      </c>
      <c r="BK1007" s="1">
        <v>45658</v>
      </c>
      <c r="BL1007" s="1">
        <v>46022</v>
      </c>
      <c r="BM1007" s="1">
        <v>45658</v>
      </c>
      <c r="BN1007" s="1">
        <v>46022</v>
      </c>
      <c r="BO1007">
        <v>35</v>
      </c>
      <c r="BP1007">
        <v>0</v>
      </c>
      <c r="BQ1007">
        <v>7</v>
      </c>
      <c r="BR1007">
        <v>7</v>
      </c>
      <c r="BS1007">
        <v>7</v>
      </c>
      <c r="BT1007">
        <v>7</v>
      </c>
      <c r="BU1007">
        <v>7</v>
      </c>
      <c r="BV1007">
        <v>0</v>
      </c>
      <c r="BW1007" t="str">
        <f>"8:00 AM"</f>
        <v>8:00 AM</v>
      </c>
      <c r="BX1007" t="str">
        <f>"4:00 PM"</f>
        <v>4:00 PM</v>
      </c>
      <c r="BY1007" t="s">
        <v>159</v>
      </c>
      <c r="BZ1007">
        <v>0</v>
      </c>
      <c r="CA1007">
        <v>12</v>
      </c>
      <c r="CB1007" t="s">
        <v>117</v>
      </c>
      <c r="CD1007" t="s">
        <v>2838</v>
      </c>
      <c r="CE1007" t="s">
        <v>2839</v>
      </c>
      <c r="CF1007" t="s">
        <v>2840</v>
      </c>
      <c r="CG1007" t="s">
        <v>136</v>
      </c>
      <c r="CH1007" t="s">
        <v>121</v>
      </c>
      <c r="CI1007" s="6">
        <v>96950</v>
      </c>
      <c r="CJ1007" s="10">
        <v>9.75</v>
      </c>
      <c r="CK1007" s="10">
        <v>9.75</v>
      </c>
      <c r="CL1007" s="10">
        <v>14.63</v>
      </c>
      <c r="CM1007" s="10">
        <v>14.63</v>
      </c>
      <c r="CN1007" t="s">
        <v>137</v>
      </c>
      <c r="CP1007" t="s">
        <v>138</v>
      </c>
      <c r="CR1007" t="s">
        <v>117</v>
      </c>
      <c r="CS1007" t="s">
        <v>139</v>
      </c>
      <c r="CT1007" t="s">
        <v>140</v>
      </c>
      <c r="CU1007" t="s">
        <v>139</v>
      </c>
      <c r="CV1007" t="s">
        <v>140</v>
      </c>
      <c r="CW1007" t="s">
        <v>139</v>
      </c>
      <c r="CX1007" t="s">
        <v>140</v>
      </c>
      <c r="CY1007" t="s">
        <v>2696</v>
      </c>
      <c r="CZ1007" s="8">
        <v>16702356129</v>
      </c>
      <c r="DA1007" t="s">
        <v>303</v>
      </c>
      <c r="DB1007" t="s">
        <v>309</v>
      </c>
      <c r="DC1007" t="s">
        <v>139</v>
      </c>
      <c r="DD1007" t="s">
        <v>139</v>
      </c>
    </row>
    <row r="1008" spans="1:114" ht="15" customHeight="1" x14ac:dyDescent="0.35">
      <c r="A1008" t="s">
        <v>17133</v>
      </c>
      <c r="B1008" t="s">
        <v>144</v>
      </c>
      <c r="C1008" s="1">
        <v>45585</v>
      </c>
      <c r="D1008" s="1">
        <v>45643</v>
      </c>
      <c r="E1008" t="s">
        <v>211</v>
      </c>
      <c r="G1008" t="s">
        <v>117</v>
      </c>
      <c r="H1008" t="s">
        <v>117</v>
      </c>
      <c r="I1008" t="s">
        <v>117</v>
      </c>
      <c r="J1008" t="s">
        <v>625</v>
      </c>
      <c r="L1008" t="s">
        <v>633</v>
      </c>
      <c r="M1008" t="s">
        <v>634</v>
      </c>
      <c r="N1008" t="s">
        <v>136</v>
      </c>
      <c r="O1008" t="s">
        <v>121</v>
      </c>
      <c r="P1008" s="6">
        <v>96950</v>
      </c>
      <c r="Q1008" t="s">
        <v>122</v>
      </c>
      <c r="S1008" s="8">
        <v>16702368202</v>
      </c>
      <c r="T1008">
        <v>3554</v>
      </c>
      <c r="U1008" t="s">
        <v>628</v>
      </c>
      <c r="V1008">
        <v>62211</v>
      </c>
      <c r="W1008" t="s">
        <v>124</v>
      </c>
      <c r="Y1008" t="s">
        <v>629</v>
      </c>
      <c r="Z1008" t="s">
        <v>630</v>
      </c>
      <c r="AA1008" t="s">
        <v>631</v>
      </c>
      <c r="AB1008" t="s">
        <v>632</v>
      </c>
      <c r="AC1008" t="s">
        <v>633</v>
      </c>
      <c r="AD1008" t="s">
        <v>634</v>
      </c>
      <c r="AE1008" t="s">
        <v>136</v>
      </c>
      <c r="AF1008" t="s">
        <v>121</v>
      </c>
      <c r="AG1008" s="6">
        <v>96950</v>
      </c>
      <c r="AH1008" t="s">
        <v>122</v>
      </c>
      <c r="AJ1008" s="8">
        <v>16702368202</v>
      </c>
      <c r="AK1008">
        <v>3554</v>
      </c>
      <c r="AL1008" t="s">
        <v>635</v>
      </c>
      <c r="BE1008" t="str">
        <f>"29-1141.00"</f>
        <v>29-1141.00</v>
      </c>
      <c r="BF1008" t="s">
        <v>1534</v>
      </c>
      <c r="BG1008" t="s">
        <v>1535</v>
      </c>
      <c r="BH1008" t="s">
        <v>1534</v>
      </c>
      <c r="BI1008">
        <v>24</v>
      </c>
      <c r="BJ1008">
        <v>24</v>
      </c>
      <c r="BK1008" s="1">
        <v>45689</v>
      </c>
      <c r="BL1008" s="1">
        <v>46053</v>
      </c>
      <c r="BM1008" s="1">
        <v>45689</v>
      </c>
      <c r="BN1008" s="1">
        <v>46053</v>
      </c>
      <c r="BO1008">
        <v>40</v>
      </c>
      <c r="BP1008">
        <v>12</v>
      </c>
      <c r="BQ1008">
        <v>12</v>
      </c>
      <c r="BR1008">
        <v>12</v>
      </c>
      <c r="BS1008">
        <v>4</v>
      </c>
      <c r="BT1008">
        <v>0</v>
      </c>
      <c r="BU1008">
        <v>0</v>
      </c>
      <c r="BV1008">
        <v>0</v>
      </c>
      <c r="BW1008" t="str">
        <f>"7:30 AM"</f>
        <v>7:30 AM</v>
      </c>
      <c r="BX1008" t="str">
        <f>"7:30 PM"</f>
        <v>7:30 PM</v>
      </c>
      <c r="BY1008" t="s">
        <v>459</v>
      </c>
      <c r="BZ1008">
        <v>0</v>
      </c>
      <c r="CA1008">
        <v>0</v>
      </c>
      <c r="CB1008" t="s">
        <v>117</v>
      </c>
      <c r="CD1008" s="2" t="s">
        <v>17134</v>
      </c>
      <c r="CE1008" t="s">
        <v>633</v>
      </c>
      <c r="CF1008" t="s">
        <v>634</v>
      </c>
      <c r="CG1008" t="s">
        <v>136</v>
      </c>
      <c r="CH1008" t="s">
        <v>121</v>
      </c>
      <c r="CI1008" s="6">
        <v>96950</v>
      </c>
      <c r="CJ1008" s="10">
        <v>22.22</v>
      </c>
      <c r="CK1008" s="10">
        <v>32.9</v>
      </c>
      <c r="CN1008" t="s">
        <v>137</v>
      </c>
      <c r="CO1008" t="s">
        <v>1537</v>
      </c>
      <c r="CP1008" t="s">
        <v>138</v>
      </c>
      <c r="CR1008" t="s">
        <v>139</v>
      </c>
      <c r="CS1008" t="s">
        <v>139</v>
      </c>
      <c r="CT1008" t="s">
        <v>140</v>
      </c>
      <c r="CU1008" t="s">
        <v>140</v>
      </c>
      <c r="CV1008" t="s">
        <v>140</v>
      </c>
      <c r="CW1008" t="s">
        <v>139</v>
      </c>
      <c r="CX1008" t="s">
        <v>140</v>
      </c>
      <c r="CY1008" t="s">
        <v>16354</v>
      </c>
      <c r="CZ1008" s="8" t="s">
        <v>17135</v>
      </c>
      <c r="DA1008" t="s">
        <v>642</v>
      </c>
      <c r="DB1008" t="s">
        <v>3383</v>
      </c>
      <c r="DC1008" t="s">
        <v>139</v>
      </c>
      <c r="DD1008" t="s">
        <v>117</v>
      </c>
      <c r="DE1008" t="s">
        <v>1540</v>
      </c>
      <c r="DF1008" t="s">
        <v>1541</v>
      </c>
      <c r="DG1008" t="s">
        <v>829</v>
      </c>
      <c r="DH1008" t="s">
        <v>628</v>
      </c>
      <c r="DI1008" t="s">
        <v>625</v>
      </c>
      <c r="DJ1008" t="s">
        <v>1542</v>
      </c>
    </row>
    <row r="1009" spans="1:114" ht="15" customHeight="1" x14ac:dyDescent="0.35">
      <c r="A1009" t="s">
        <v>4061</v>
      </c>
      <c r="B1009" t="s">
        <v>144</v>
      </c>
      <c r="C1009" s="1">
        <v>45589</v>
      </c>
      <c r="D1009" s="1">
        <v>45643</v>
      </c>
      <c r="E1009" t="s">
        <v>116</v>
      </c>
      <c r="F1009" s="1">
        <v>45715</v>
      </c>
      <c r="G1009" t="s">
        <v>117</v>
      </c>
      <c r="H1009" t="s">
        <v>117</v>
      </c>
      <c r="I1009" t="s">
        <v>117</v>
      </c>
      <c r="J1009" t="s">
        <v>4062</v>
      </c>
      <c r="K1009" t="s">
        <v>4062</v>
      </c>
      <c r="L1009" t="s">
        <v>4063</v>
      </c>
      <c r="M1009" t="s">
        <v>4064</v>
      </c>
      <c r="N1009" t="s">
        <v>120</v>
      </c>
      <c r="O1009" t="s">
        <v>121</v>
      </c>
      <c r="P1009" s="6">
        <v>96950</v>
      </c>
      <c r="Q1009" t="s">
        <v>122</v>
      </c>
      <c r="R1009" t="s">
        <v>136</v>
      </c>
      <c r="S1009" s="8">
        <v>16702345577</v>
      </c>
      <c r="U1009" t="s">
        <v>4065</v>
      </c>
      <c r="V1009">
        <v>236220</v>
      </c>
      <c r="W1009" t="s">
        <v>124</v>
      </c>
      <c r="Y1009" t="s">
        <v>4066</v>
      </c>
      <c r="Z1009" t="s">
        <v>4067</v>
      </c>
      <c r="AB1009" t="s">
        <v>205</v>
      </c>
      <c r="AC1009" t="s">
        <v>4063</v>
      </c>
      <c r="AD1009" t="s">
        <v>4064</v>
      </c>
      <c r="AE1009" t="s">
        <v>120</v>
      </c>
      <c r="AF1009" t="s">
        <v>121</v>
      </c>
      <c r="AG1009" s="6">
        <v>96950</v>
      </c>
      <c r="AH1009" t="s">
        <v>122</v>
      </c>
      <c r="AI1009" t="s">
        <v>136</v>
      </c>
      <c r="AJ1009" s="8">
        <v>16702345577</v>
      </c>
      <c r="AL1009" t="s">
        <v>4068</v>
      </c>
      <c r="BE1009" t="str">
        <f>"49-9071.00"</f>
        <v>49-9071.00</v>
      </c>
      <c r="BF1009" t="s">
        <v>156</v>
      </c>
      <c r="BG1009" t="s">
        <v>4069</v>
      </c>
      <c r="BH1009" t="s">
        <v>4070</v>
      </c>
      <c r="BI1009">
        <v>10</v>
      </c>
      <c r="BJ1009">
        <v>10</v>
      </c>
      <c r="BK1009" s="1">
        <v>45717</v>
      </c>
      <c r="BL1009" s="1">
        <v>46081</v>
      </c>
      <c r="BM1009" s="1">
        <v>45717</v>
      </c>
      <c r="BN1009" s="1">
        <v>46081</v>
      </c>
      <c r="BO1009">
        <v>40</v>
      </c>
      <c r="BP1009">
        <v>0</v>
      </c>
      <c r="BQ1009">
        <v>8</v>
      </c>
      <c r="BR1009">
        <v>8</v>
      </c>
      <c r="BS1009">
        <v>8</v>
      </c>
      <c r="BT1009">
        <v>8</v>
      </c>
      <c r="BU1009">
        <v>8</v>
      </c>
      <c r="BV1009">
        <v>0</v>
      </c>
      <c r="BW1009" t="str">
        <f>"8:00 AM"</f>
        <v>8:00 AM</v>
      </c>
      <c r="BX1009" t="str">
        <f>"5:00 PM"</f>
        <v>5:00 PM</v>
      </c>
      <c r="BY1009" t="s">
        <v>159</v>
      </c>
      <c r="BZ1009">
        <v>0</v>
      </c>
      <c r="CA1009">
        <v>24</v>
      </c>
      <c r="CB1009" t="s">
        <v>117</v>
      </c>
      <c r="CD1009" t="s">
        <v>4071</v>
      </c>
      <c r="CE1009" t="s">
        <v>4063</v>
      </c>
      <c r="CF1009" t="s">
        <v>4064</v>
      </c>
      <c r="CG1009" t="s">
        <v>120</v>
      </c>
      <c r="CH1009" t="s">
        <v>121</v>
      </c>
      <c r="CI1009" s="6">
        <v>96950</v>
      </c>
      <c r="CJ1009" s="10">
        <v>9.75</v>
      </c>
      <c r="CK1009" s="10">
        <v>9.75</v>
      </c>
      <c r="CL1009" s="10">
        <v>14.62</v>
      </c>
      <c r="CM1009" s="10">
        <v>14.62</v>
      </c>
      <c r="CN1009" t="s">
        <v>137</v>
      </c>
      <c r="CO1009" t="s">
        <v>162</v>
      </c>
      <c r="CP1009" t="s">
        <v>138</v>
      </c>
      <c r="CR1009" t="s">
        <v>117</v>
      </c>
      <c r="CS1009" t="s">
        <v>139</v>
      </c>
      <c r="CT1009" t="s">
        <v>139</v>
      </c>
      <c r="CU1009" t="s">
        <v>139</v>
      </c>
      <c r="CV1009" t="s">
        <v>139</v>
      </c>
      <c r="CW1009" t="s">
        <v>139</v>
      </c>
      <c r="CX1009" t="s">
        <v>140</v>
      </c>
      <c r="CY1009" t="s">
        <v>4072</v>
      </c>
      <c r="CZ1009" s="8">
        <v>16702345577</v>
      </c>
      <c r="DA1009" t="s">
        <v>4068</v>
      </c>
      <c r="DB1009" t="s">
        <v>140</v>
      </c>
      <c r="DC1009" t="s">
        <v>139</v>
      </c>
      <c r="DD1009" t="s">
        <v>117</v>
      </c>
    </row>
    <row r="1010" spans="1:114" ht="15" customHeight="1" x14ac:dyDescent="0.35">
      <c r="A1010" t="s">
        <v>13264</v>
      </c>
      <c r="B1010" t="s">
        <v>144</v>
      </c>
      <c r="C1010" s="1">
        <v>45595</v>
      </c>
      <c r="D1010" s="1">
        <v>45643</v>
      </c>
      <c r="E1010" t="s">
        <v>116</v>
      </c>
      <c r="F1010" s="1">
        <v>45715</v>
      </c>
      <c r="G1010" t="s">
        <v>117</v>
      </c>
      <c r="H1010" t="s">
        <v>117</v>
      </c>
      <c r="I1010" t="s">
        <v>117</v>
      </c>
      <c r="J1010" t="s">
        <v>4773</v>
      </c>
      <c r="K1010" t="s">
        <v>140</v>
      </c>
      <c r="L1010" t="s">
        <v>4774</v>
      </c>
      <c r="M1010" t="s">
        <v>13265</v>
      </c>
      <c r="N1010" t="s">
        <v>136</v>
      </c>
      <c r="O1010" t="s">
        <v>121</v>
      </c>
      <c r="P1010" s="6">
        <v>96950</v>
      </c>
      <c r="Q1010" t="s">
        <v>122</v>
      </c>
      <c r="R1010" t="s">
        <v>140</v>
      </c>
      <c r="S1010" s="8">
        <v>16702346560</v>
      </c>
      <c r="U1010" t="s">
        <v>4775</v>
      </c>
      <c r="V1010">
        <v>238220</v>
      </c>
      <c r="W1010" t="s">
        <v>124</v>
      </c>
      <c r="Y1010" t="s">
        <v>4776</v>
      </c>
      <c r="Z1010" t="s">
        <v>353</v>
      </c>
      <c r="AA1010" t="s">
        <v>4777</v>
      </c>
      <c r="AB1010" t="s">
        <v>936</v>
      </c>
      <c r="AC1010" t="s">
        <v>4774</v>
      </c>
      <c r="AD1010" t="s">
        <v>13265</v>
      </c>
      <c r="AE1010" t="s">
        <v>136</v>
      </c>
      <c r="AF1010" t="s">
        <v>121</v>
      </c>
      <c r="AG1010" s="6">
        <v>96950</v>
      </c>
      <c r="AH1010" t="s">
        <v>122</v>
      </c>
      <c r="AJ1010" s="8">
        <v>16702346560</v>
      </c>
      <c r="AL1010" t="s">
        <v>4778</v>
      </c>
      <c r="BE1010" t="str">
        <f>"49-9071.00"</f>
        <v>49-9071.00</v>
      </c>
      <c r="BF1010" t="s">
        <v>156</v>
      </c>
      <c r="BG1010" t="s">
        <v>4779</v>
      </c>
      <c r="BH1010" t="s">
        <v>4780</v>
      </c>
      <c r="BI1010">
        <v>1</v>
      </c>
      <c r="BJ1010">
        <v>1</v>
      </c>
      <c r="BK1010" s="1">
        <v>45717</v>
      </c>
      <c r="BL1010" s="1">
        <v>46081</v>
      </c>
      <c r="BM1010" s="1">
        <v>45717</v>
      </c>
      <c r="BN1010" s="1">
        <v>46081</v>
      </c>
      <c r="BO1010">
        <v>35</v>
      </c>
      <c r="BP1010">
        <v>0</v>
      </c>
      <c r="BQ1010">
        <v>7</v>
      </c>
      <c r="BR1010">
        <v>7</v>
      </c>
      <c r="BS1010">
        <v>7</v>
      </c>
      <c r="BT1010">
        <v>7</v>
      </c>
      <c r="BU1010">
        <v>7</v>
      </c>
      <c r="BV1010">
        <v>0</v>
      </c>
      <c r="BW1010" t="str">
        <f>"8:00 AM"</f>
        <v>8:00 AM</v>
      </c>
      <c r="BX1010" t="str">
        <f>"4:00 PM"</f>
        <v>4:00 PM</v>
      </c>
      <c r="BY1010" t="s">
        <v>159</v>
      </c>
      <c r="BZ1010">
        <v>0</v>
      </c>
      <c r="CA1010">
        <v>24</v>
      </c>
      <c r="CB1010" t="s">
        <v>117</v>
      </c>
      <c r="CD1010" t="s">
        <v>13266</v>
      </c>
      <c r="CE1010" t="s">
        <v>4774</v>
      </c>
      <c r="CF1010" t="s">
        <v>13265</v>
      </c>
      <c r="CG1010" t="s">
        <v>136</v>
      </c>
      <c r="CH1010" t="s">
        <v>121</v>
      </c>
      <c r="CI1010" s="6">
        <v>96950</v>
      </c>
      <c r="CJ1010" s="10">
        <v>11</v>
      </c>
      <c r="CK1010" s="10">
        <v>13</v>
      </c>
      <c r="CL1010" s="10">
        <v>16.5</v>
      </c>
      <c r="CM1010" s="10">
        <v>19.5</v>
      </c>
      <c r="CN1010" t="s">
        <v>137</v>
      </c>
      <c r="CP1010" t="s">
        <v>138</v>
      </c>
      <c r="CR1010" t="s">
        <v>139</v>
      </c>
      <c r="CS1010" t="s">
        <v>139</v>
      </c>
      <c r="CT1010" t="s">
        <v>139</v>
      </c>
      <c r="CU1010" t="s">
        <v>139</v>
      </c>
      <c r="CV1010" t="s">
        <v>140</v>
      </c>
      <c r="CW1010" t="s">
        <v>139</v>
      </c>
      <c r="CX1010" t="s">
        <v>139</v>
      </c>
      <c r="CY1010" t="s">
        <v>5860</v>
      </c>
      <c r="CZ1010" s="8">
        <v>16702346560</v>
      </c>
      <c r="DA1010" t="s">
        <v>4778</v>
      </c>
      <c r="DB1010" t="s">
        <v>1095</v>
      </c>
      <c r="DC1010" t="s">
        <v>139</v>
      </c>
      <c r="DD1010" t="s">
        <v>117</v>
      </c>
    </row>
    <row r="1011" spans="1:114" ht="15" customHeight="1" x14ac:dyDescent="0.35">
      <c r="A1011" t="s">
        <v>9524</v>
      </c>
      <c r="B1011" t="s">
        <v>144</v>
      </c>
      <c r="C1011" s="1">
        <v>45600</v>
      </c>
      <c r="D1011" s="1">
        <v>45643</v>
      </c>
      <c r="E1011" t="s">
        <v>211</v>
      </c>
      <c r="G1011" t="s">
        <v>139</v>
      </c>
      <c r="H1011" t="s">
        <v>117</v>
      </c>
      <c r="I1011" t="s">
        <v>117</v>
      </c>
      <c r="J1011" t="s">
        <v>1625</v>
      </c>
      <c r="K1011" t="s">
        <v>1626</v>
      </c>
      <c r="L1011" t="s">
        <v>1637</v>
      </c>
      <c r="M1011" t="s">
        <v>1627</v>
      </c>
      <c r="N1011" t="s">
        <v>136</v>
      </c>
      <c r="O1011" t="s">
        <v>121</v>
      </c>
      <c r="P1011" s="6">
        <v>96950</v>
      </c>
      <c r="Q1011" t="s">
        <v>122</v>
      </c>
      <c r="S1011" s="8">
        <v>16702332677</v>
      </c>
      <c r="U1011" t="s">
        <v>1629</v>
      </c>
      <c r="V1011">
        <v>4581</v>
      </c>
      <c r="W1011" t="s">
        <v>124</v>
      </c>
      <c r="Y1011" t="s">
        <v>1630</v>
      </c>
      <c r="Z1011" t="s">
        <v>1631</v>
      </c>
      <c r="AA1011" t="s">
        <v>1632</v>
      </c>
      <c r="AB1011" t="s">
        <v>474</v>
      </c>
      <c r="AC1011" t="s">
        <v>1637</v>
      </c>
      <c r="AD1011" t="s">
        <v>9525</v>
      </c>
      <c r="AE1011" t="s">
        <v>136</v>
      </c>
      <c r="AF1011" t="s">
        <v>121</v>
      </c>
      <c r="AG1011" s="6">
        <v>96950</v>
      </c>
      <c r="AH1011" t="s">
        <v>122</v>
      </c>
      <c r="AJ1011" s="8">
        <v>16702332677</v>
      </c>
      <c r="AL1011" t="s">
        <v>1633</v>
      </c>
      <c r="BE1011" t="str">
        <f>"51-6021.00"</f>
        <v>51-6021.00</v>
      </c>
      <c r="BF1011" t="s">
        <v>9526</v>
      </c>
      <c r="BG1011" t="s">
        <v>9527</v>
      </c>
      <c r="BH1011" t="s">
        <v>9528</v>
      </c>
      <c r="BI1011">
        <v>1</v>
      </c>
      <c r="BJ1011">
        <v>1</v>
      </c>
      <c r="BK1011" s="1">
        <v>45658</v>
      </c>
      <c r="BL1011" s="1">
        <v>46022</v>
      </c>
      <c r="BM1011" s="1">
        <v>45658</v>
      </c>
      <c r="BN1011" s="1">
        <v>46022</v>
      </c>
      <c r="BO1011">
        <v>35</v>
      </c>
      <c r="BP1011">
        <v>0</v>
      </c>
      <c r="BQ1011">
        <v>7</v>
      </c>
      <c r="BR1011">
        <v>7</v>
      </c>
      <c r="BS1011">
        <v>7</v>
      </c>
      <c r="BT1011">
        <v>7</v>
      </c>
      <c r="BU1011">
        <v>7</v>
      </c>
      <c r="BV1011">
        <v>0</v>
      </c>
      <c r="BW1011" t="str">
        <f>"8:30 AM"</f>
        <v>8:30 AM</v>
      </c>
      <c r="BX1011" t="str">
        <f>"5:00 PM"</f>
        <v>5:00 PM</v>
      </c>
      <c r="BY1011" t="s">
        <v>133</v>
      </c>
      <c r="BZ1011">
        <v>0</v>
      </c>
      <c r="CA1011">
        <v>3</v>
      </c>
      <c r="CB1011" t="s">
        <v>117</v>
      </c>
      <c r="CD1011" s="2" t="s">
        <v>9529</v>
      </c>
      <c r="CE1011" t="s">
        <v>1637</v>
      </c>
      <c r="CF1011" t="s">
        <v>1627</v>
      </c>
      <c r="CG1011" t="s">
        <v>136</v>
      </c>
      <c r="CH1011" t="s">
        <v>121</v>
      </c>
      <c r="CI1011" s="6">
        <v>96950</v>
      </c>
      <c r="CJ1011" s="10">
        <v>8.08</v>
      </c>
      <c r="CK1011" s="10">
        <v>8.1999999999999993</v>
      </c>
      <c r="CL1011" s="10">
        <v>12.12</v>
      </c>
      <c r="CM1011" s="10">
        <v>12.3</v>
      </c>
      <c r="CN1011" t="s">
        <v>137</v>
      </c>
      <c r="CO1011" t="s">
        <v>140</v>
      </c>
      <c r="CP1011" t="s">
        <v>138</v>
      </c>
      <c r="CR1011" t="s">
        <v>117</v>
      </c>
      <c r="CS1011" t="s">
        <v>139</v>
      </c>
      <c r="CT1011" t="s">
        <v>140</v>
      </c>
      <c r="CU1011" t="s">
        <v>139</v>
      </c>
      <c r="CV1011" t="s">
        <v>140</v>
      </c>
      <c r="CW1011" t="s">
        <v>139</v>
      </c>
      <c r="CX1011" t="s">
        <v>140</v>
      </c>
      <c r="CY1011" t="s">
        <v>1638</v>
      </c>
      <c r="CZ1011" s="8">
        <v>16702332677</v>
      </c>
      <c r="DA1011" t="s">
        <v>1633</v>
      </c>
      <c r="DB1011" t="s">
        <v>140</v>
      </c>
      <c r="DC1011" t="s">
        <v>139</v>
      </c>
      <c r="DD1011" t="s">
        <v>117</v>
      </c>
    </row>
    <row r="1012" spans="1:114" ht="15" customHeight="1" x14ac:dyDescent="0.35">
      <c r="A1012" t="s">
        <v>16084</v>
      </c>
      <c r="B1012" t="s">
        <v>144</v>
      </c>
      <c r="C1012" s="1">
        <v>45600</v>
      </c>
      <c r="D1012" s="1">
        <v>45643</v>
      </c>
      <c r="E1012" t="s">
        <v>116</v>
      </c>
      <c r="F1012" s="1">
        <v>45776</v>
      </c>
      <c r="G1012" t="s">
        <v>139</v>
      </c>
      <c r="H1012" t="s">
        <v>117</v>
      </c>
      <c r="I1012" t="s">
        <v>117</v>
      </c>
      <c r="J1012" t="s">
        <v>8857</v>
      </c>
      <c r="K1012" t="s">
        <v>8858</v>
      </c>
      <c r="L1012" t="s">
        <v>8859</v>
      </c>
      <c r="N1012" t="s">
        <v>222</v>
      </c>
      <c r="O1012" t="s">
        <v>121</v>
      </c>
      <c r="P1012" s="6">
        <v>96951</v>
      </c>
      <c r="Q1012" t="s">
        <v>122</v>
      </c>
      <c r="S1012" s="8">
        <v>16705323394</v>
      </c>
      <c r="U1012" t="s">
        <v>8860</v>
      </c>
      <c r="V1012">
        <v>45711</v>
      </c>
      <c r="W1012" t="s">
        <v>124</v>
      </c>
      <c r="Y1012" t="s">
        <v>8861</v>
      </c>
      <c r="Z1012" t="s">
        <v>8862</v>
      </c>
      <c r="AB1012" t="s">
        <v>1656</v>
      </c>
      <c r="AC1012" t="s">
        <v>8859</v>
      </c>
      <c r="AE1012" t="s">
        <v>222</v>
      </c>
      <c r="AF1012" t="s">
        <v>121</v>
      </c>
      <c r="AG1012" s="6">
        <v>96951</v>
      </c>
      <c r="AH1012" t="s">
        <v>122</v>
      </c>
      <c r="AJ1012" s="8">
        <v>16705323394</v>
      </c>
      <c r="AL1012" t="s">
        <v>8863</v>
      </c>
      <c r="BE1012" t="str">
        <f>"41-2011.00"</f>
        <v>41-2011.00</v>
      </c>
      <c r="BF1012" t="s">
        <v>918</v>
      </c>
      <c r="BG1012" t="s">
        <v>8864</v>
      </c>
      <c r="BH1012" t="s">
        <v>8865</v>
      </c>
      <c r="BI1012">
        <v>1</v>
      </c>
      <c r="BJ1012">
        <v>1</v>
      </c>
      <c r="BK1012" s="1">
        <v>45778</v>
      </c>
      <c r="BL1012" s="1">
        <v>46142</v>
      </c>
      <c r="BM1012" s="1">
        <v>45778</v>
      </c>
      <c r="BN1012" s="1">
        <v>46142</v>
      </c>
      <c r="BO1012">
        <v>35</v>
      </c>
      <c r="BP1012">
        <v>5</v>
      </c>
      <c r="BQ1012">
        <v>10</v>
      </c>
      <c r="BR1012">
        <v>5</v>
      </c>
      <c r="BS1012">
        <v>5</v>
      </c>
      <c r="BT1012">
        <v>5</v>
      </c>
      <c r="BU1012">
        <v>5</v>
      </c>
      <c r="BV1012">
        <v>0</v>
      </c>
      <c r="BW1012" t="str">
        <f>"6:30 AM"</f>
        <v>6:30 AM</v>
      </c>
      <c r="BX1012" t="str">
        <f>"11:30 AM"</f>
        <v>11:30 AM</v>
      </c>
      <c r="BY1012" t="s">
        <v>133</v>
      </c>
      <c r="BZ1012">
        <v>0</v>
      </c>
      <c r="CA1012">
        <v>12</v>
      </c>
      <c r="CB1012" t="s">
        <v>117</v>
      </c>
      <c r="CD1012" s="2" t="s">
        <v>16085</v>
      </c>
      <c r="CE1012" t="s">
        <v>8859</v>
      </c>
      <c r="CG1012" t="s">
        <v>222</v>
      </c>
      <c r="CH1012" t="s">
        <v>121</v>
      </c>
      <c r="CI1012" s="6">
        <v>96951</v>
      </c>
      <c r="CJ1012" s="10">
        <v>7.89</v>
      </c>
      <c r="CK1012" s="10">
        <v>7.89</v>
      </c>
      <c r="CN1012" t="s">
        <v>137</v>
      </c>
      <c r="CP1012" t="s">
        <v>138</v>
      </c>
      <c r="CR1012" t="s">
        <v>117</v>
      </c>
      <c r="CS1012" t="s">
        <v>139</v>
      </c>
      <c r="CT1012" t="s">
        <v>140</v>
      </c>
      <c r="CU1012" t="s">
        <v>140</v>
      </c>
      <c r="CV1012" t="s">
        <v>140</v>
      </c>
      <c r="CW1012" t="s">
        <v>139</v>
      </c>
      <c r="CX1012" t="s">
        <v>140</v>
      </c>
      <c r="CY1012" t="s">
        <v>8867</v>
      </c>
      <c r="CZ1012" s="8">
        <v>16705323394</v>
      </c>
      <c r="DA1012" t="s">
        <v>8868</v>
      </c>
      <c r="DB1012" t="s">
        <v>140</v>
      </c>
      <c r="DC1012" t="s">
        <v>139</v>
      </c>
      <c r="DD1012" t="s">
        <v>117</v>
      </c>
    </row>
    <row r="1013" spans="1:114" ht="15" customHeight="1" x14ac:dyDescent="0.35">
      <c r="A1013" t="s">
        <v>14763</v>
      </c>
      <c r="B1013" t="s">
        <v>144</v>
      </c>
      <c r="C1013" s="1">
        <v>45600</v>
      </c>
      <c r="D1013" s="1">
        <v>45643</v>
      </c>
      <c r="E1013" t="s">
        <v>116</v>
      </c>
      <c r="F1013" s="1">
        <v>45776</v>
      </c>
      <c r="G1013" t="s">
        <v>139</v>
      </c>
      <c r="H1013" t="s">
        <v>117</v>
      </c>
      <c r="I1013" t="s">
        <v>117</v>
      </c>
      <c r="J1013" t="s">
        <v>8857</v>
      </c>
      <c r="K1013" t="s">
        <v>8872</v>
      </c>
      <c r="L1013" t="s">
        <v>8859</v>
      </c>
      <c r="N1013" t="s">
        <v>222</v>
      </c>
      <c r="O1013" t="s">
        <v>121</v>
      </c>
      <c r="P1013" s="6">
        <v>96951</v>
      </c>
      <c r="Q1013" t="s">
        <v>122</v>
      </c>
      <c r="S1013" s="8">
        <v>16705323394</v>
      </c>
      <c r="U1013" t="s">
        <v>8860</v>
      </c>
      <c r="V1013">
        <v>11121</v>
      </c>
      <c r="W1013" t="s">
        <v>124</v>
      </c>
      <c r="Y1013" t="s">
        <v>8861</v>
      </c>
      <c r="Z1013" t="s">
        <v>8862</v>
      </c>
      <c r="AB1013" t="s">
        <v>1656</v>
      </c>
      <c r="AC1013" t="s">
        <v>8859</v>
      </c>
      <c r="AE1013" t="s">
        <v>222</v>
      </c>
      <c r="AF1013" t="s">
        <v>121</v>
      </c>
      <c r="AG1013" s="6">
        <v>96951</v>
      </c>
      <c r="AH1013" t="s">
        <v>122</v>
      </c>
      <c r="AJ1013" s="8">
        <v>16705323394</v>
      </c>
      <c r="AL1013" t="s">
        <v>8863</v>
      </c>
      <c r="BE1013" t="str">
        <f>"45-2092.00"</f>
        <v>45-2092.00</v>
      </c>
      <c r="BF1013" t="s">
        <v>1014</v>
      </c>
      <c r="BG1013" t="s">
        <v>8873</v>
      </c>
      <c r="BH1013" t="s">
        <v>3539</v>
      </c>
      <c r="BI1013">
        <v>2</v>
      </c>
      <c r="BJ1013">
        <v>2</v>
      </c>
      <c r="BK1013" s="1">
        <v>45778</v>
      </c>
      <c r="BL1013" s="1">
        <v>46142</v>
      </c>
      <c r="BM1013" s="1">
        <v>45778</v>
      </c>
      <c r="BN1013" s="1">
        <v>46142</v>
      </c>
      <c r="BO1013">
        <v>35</v>
      </c>
      <c r="BP1013">
        <v>0</v>
      </c>
      <c r="BQ1013">
        <v>7</v>
      </c>
      <c r="BR1013">
        <v>7</v>
      </c>
      <c r="BS1013">
        <v>7</v>
      </c>
      <c r="BT1013">
        <v>7</v>
      </c>
      <c r="BU1013">
        <v>7</v>
      </c>
      <c r="BV1013">
        <v>0</v>
      </c>
      <c r="BW1013" t="str">
        <f>"8:00 AM"</f>
        <v>8:00 AM</v>
      </c>
      <c r="BX1013" t="str">
        <f>"5:00 PM"</f>
        <v>5:00 PM</v>
      </c>
      <c r="BY1013" t="s">
        <v>133</v>
      </c>
      <c r="BZ1013">
        <v>0</v>
      </c>
      <c r="CA1013">
        <v>3</v>
      </c>
      <c r="CB1013" t="s">
        <v>117</v>
      </c>
      <c r="CD1013" t="s">
        <v>8874</v>
      </c>
      <c r="CE1013" t="s">
        <v>8859</v>
      </c>
      <c r="CG1013" t="s">
        <v>222</v>
      </c>
      <c r="CH1013" t="s">
        <v>121</v>
      </c>
      <c r="CI1013" s="6">
        <v>96951</v>
      </c>
      <c r="CJ1013" s="10">
        <v>11.91</v>
      </c>
      <c r="CK1013" s="10">
        <v>11.91</v>
      </c>
      <c r="CN1013" t="s">
        <v>137</v>
      </c>
      <c r="CP1013" t="s">
        <v>138</v>
      </c>
      <c r="CR1013" t="s">
        <v>117</v>
      </c>
      <c r="CS1013" t="s">
        <v>139</v>
      </c>
      <c r="CT1013" t="s">
        <v>140</v>
      </c>
      <c r="CU1013" t="s">
        <v>140</v>
      </c>
      <c r="CV1013" t="s">
        <v>140</v>
      </c>
      <c r="CW1013" t="s">
        <v>139</v>
      </c>
      <c r="CX1013" t="s">
        <v>140</v>
      </c>
      <c r="CY1013" t="s">
        <v>8867</v>
      </c>
      <c r="CZ1013" s="8">
        <v>16705323394</v>
      </c>
      <c r="DA1013" t="s">
        <v>8868</v>
      </c>
      <c r="DB1013" t="s">
        <v>140</v>
      </c>
      <c r="DC1013" t="s">
        <v>139</v>
      </c>
      <c r="DD1013" t="s">
        <v>117</v>
      </c>
    </row>
    <row r="1014" spans="1:114" ht="15" customHeight="1" x14ac:dyDescent="0.35">
      <c r="A1014" t="s">
        <v>7261</v>
      </c>
      <c r="B1014" t="s">
        <v>166</v>
      </c>
      <c r="C1014" s="1">
        <v>45610</v>
      </c>
      <c r="D1014" s="1">
        <v>45643</v>
      </c>
      <c r="E1014" t="s">
        <v>116</v>
      </c>
      <c r="F1014" s="1">
        <v>45349</v>
      </c>
      <c r="G1014" t="s">
        <v>117</v>
      </c>
      <c r="H1014" t="s">
        <v>117</v>
      </c>
      <c r="I1014" t="s">
        <v>117</v>
      </c>
      <c r="J1014" t="s">
        <v>7193</v>
      </c>
      <c r="L1014" t="s">
        <v>957</v>
      </c>
      <c r="N1014" t="s">
        <v>120</v>
      </c>
      <c r="O1014" t="s">
        <v>121</v>
      </c>
      <c r="P1014" s="6">
        <v>96950</v>
      </c>
      <c r="Q1014" t="s">
        <v>122</v>
      </c>
      <c r="S1014" s="8">
        <v>16702336927</v>
      </c>
      <c r="U1014" t="s">
        <v>3530</v>
      </c>
      <c r="V1014">
        <v>81111</v>
      </c>
      <c r="W1014" t="s">
        <v>124</v>
      </c>
      <c r="Y1014" t="s">
        <v>959</v>
      </c>
      <c r="Z1014" t="s">
        <v>960</v>
      </c>
      <c r="AA1014" t="s">
        <v>961</v>
      </c>
      <c r="AB1014" t="s">
        <v>154</v>
      </c>
      <c r="AC1014" t="s">
        <v>957</v>
      </c>
      <c r="AE1014" t="s">
        <v>120</v>
      </c>
      <c r="AF1014" t="s">
        <v>121</v>
      </c>
      <c r="AG1014" s="6">
        <v>96950</v>
      </c>
      <c r="AH1014" t="s">
        <v>122</v>
      </c>
      <c r="AJ1014" s="8">
        <v>16702336927</v>
      </c>
      <c r="AL1014" t="s">
        <v>3532</v>
      </c>
      <c r="BE1014" t="str">
        <f>"49-9071.00"</f>
        <v>49-9071.00</v>
      </c>
      <c r="BF1014" t="s">
        <v>156</v>
      </c>
      <c r="BG1014" t="s">
        <v>7194</v>
      </c>
      <c r="BH1014" t="s">
        <v>964</v>
      </c>
      <c r="BI1014">
        <v>5</v>
      </c>
      <c r="BK1014" s="1">
        <v>45717</v>
      </c>
      <c r="BL1014" s="1">
        <v>46081</v>
      </c>
      <c r="BO1014">
        <v>35</v>
      </c>
      <c r="BP1014">
        <v>0</v>
      </c>
      <c r="BQ1014">
        <v>7</v>
      </c>
      <c r="BR1014">
        <v>7</v>
      </c>
      <c r="BS1014">
        <v>7</v>
      </c>
      <c r="BT1014">
        <v>7</v>
      </c>
      <c r="BU1014">
        <v>7</v>
      </c>
      <c r="BV1014">
        <v>0</v>
      </c>
      <c r="BW1014" t="str">
        <f>"7:30 PM"</f>
        <v>7:30 PM</v>
      </c>
      <c r="BX1014" t="str">
        <f>"4:30 PM"</f>
        <v>4:30 PM</v>
      </c>
      <c r="BZ1014">
        <v>0</v>
      </c>
      <c r="CA1014">
        <v>24</v>
      </c>
      <c r="CB1014" t="s">
        <v>117</v>
      </c>
      <c r="CD1014" t="s">
        <v>7262</v>
      </c>
      <c r="CE1014" t="s">
        <v>4566</v>
      </c>
      <c r="CG1014" t="s">
        <v>120</v>
      </c>
      <c r="CH1014" t="s">
        <v>121</v>
      </c>
      <c r="CI1014" s="6">
        <v>96950</v>
      </c>
      <c r="CJ1014" s="10">
        <v>9.75</v>
      </c>
      <c r="CK1014" s="10">
        <v>9.75</v>
      </c>
      <c r="CL1014" s="10">
        <v>14.63</v>
      </c>
      <c r="CM1014" s="10">
        <v>14.63</v>
      </c>
      <c r="CN1014" t="s">
        <v>137</v>
      </c>
      <c r="CP1014" t="s">
        <v>138</v>
      </c>
      <c r="CR1014" t="s">
        <v>117</v>
      </c>
      <c r="CS1014" t="s">
        <v>139</v>
      </c>
      <c r="CT1014" t="s">
        <v>140</v>
      </c>
      <c r="CU1014" t="s">
        <v>139</v>
      </c>
      <c r="CV1014" t="s">
        <v>140</v>
      </c>
      <c r="CW1014" t="s">
        <v>139</v>
      </c>
      <c r="CX1014" t="s">
        <v>140</v>
      </c>
      <c r="CY1014" t="s">
        <v>966</v>
      </c>
      <c r="CZ1014" s="8">
        <v>16702336927</v>
      </c>
      <c r="DA1014" t="s">
        <v>3532</v>
      </c>
      <c r="DB1014" t="s">
        <v>140</v>
      </c>
      <c r="DC1014" t="s">
        <v>139</v>
      </c>
      <c r="DD1014" t="s">
        <v>117</v>
      </c>
    </row>
    <row r="1015" spans="1:114" ht="15" customHeight="1" x14ac:dyDescent="0.35">
      <c r="A1015" t="s">
        <v>11567</v>
      </c>
      <c r="B1015" t="s">
        <v>166</v>
      </c>
      <c r="C1015" s="1">
        <v>45610</v>
      </c>
      <c r="D1015" s="1">
        <v>45643</v>
      </c>
      <c r="E1015" t="s">
        <v>211</v>
      </c>
      <c r="G1015" t="s">
        <v>117</v>
      </c>
      <c r="H1015" t="s">
        <v>117</v>
      </c>
      <c r="I1015" t="s">
        <v>117</v>
      </c>
      <c r="J1015" t="s">
        <v>4279</v>
      </c>
      <c r="K1015" t="s">
        <v>11568</v>
      </c>
      <c r="L1015" t="s">
        <v>4123</v>
      </c>
      <c r="M1015" t="s">
        <v>9613</v>
      </c>
      <c r="N1015" t="s">
        <v>120</v>
      </c>
      <c r="O1015" t="s">
        <v>121</v>
      </c>
      <c r="P1015" s="6">
        <v>96950</v>
      </c>
      <c r="Q1015" t="s">
        <v>122</v>
      </c>
      <c r="S1015" s="8">
        <v>16702871116</v>
      </c>
      <c r="U1015" t="s">
        <v>4124</v>
      </c>
      <c r="V1015">
        <v>56132</v>
      </c>
      <c r="W1015" t="s">
        <v>124</v>
      </c>
      <c r="Y1015" t="s">
        <v>9713</v>
      </c>
      <c r="Z1015" t="s">
        <v>9714</v>
      </c>
      <c r="AA1015" t="s">
        <v>9715</v>
      </c>
      <c r="AB1015" t="s">
        <v>420</v>
      </c>
      <c r="AC1015" t="s">
        <v>4123</v>
      </c>
      <c r="AD1015" t="s">
        <v>9613</v>
      </c>
      <c r="AE1015" t="s">
        <v>120</v>
      </c>
      <c r="AF1015" t="s">
        <v>121</v>
      </c>
      <c r="AG1015" s="6">
        <v>96950</v>
      </c>
      <c r="AH1015" t="s">
        <v>122</v>
      </c>
      <c r="AJ1015" s="8">
        <v>16702871116</v>
      </c>
      <c r="AL1015" t="s">
        <v>11569</v>
      </c>
      <c r="BE1015" t="str">
        <f>"37-2012.00"</f>
        <v>37-2012.00</v>
      </c>
      <c r="BF1015" t="s">
        <v>130</v>
      </c>
      <c r="BG1015" t="s">
        <v>11570</v>
      </c>
      <c r="BH1015" t="s">
        <v>11571</v>
      </c>
      <c r="BI1015">
        <v>20</v>
      </c>
      <c r="BK1015" s="1">
        <v>45658</v>
      </c>
      <c r="BL1015" s="1">
        <v>46022</v>
      </c>
      <c r="BO1015">
        <v>35</v>
      </c>
      <c r="BP1015">
        <v>0</v>
      </c>
      <c r="BQ1015">
        <v>7</v>
      </c>
      <c r="BR1015">
        <v>7</v>
      </c>
      <c r="BS1015">
        <v>7</v>
      </c>
      <c r="BT1015">
        <v>7</v>
      </c>
      <c r="BU1015">
        <v>7</v>
      </c>
      <c r="BV1015">
        <v>0</v>
      </c>
      <c r="BW1015" t="str">
        <f>"8:00 AM"</f>
        <v>8:00 AM</v>
      </c>
      <c r="BX1015" t="str">
        <f>"4:00 PM"</f>
        <v>4:00 PM</v>
      </c>
      <c r="BY1015" t="s">
        <v>133</v>
      </c>
      <c r="BZ1015">
        <v>12</v>
      </c>
      <c r="CA1015">
        <v>12</v>
      </c>
      <c r="CB1015" t="s">
        <v>117</v>
      </c>
      <c r="CD1015" t="s">
        <v>11572</v>
      </c>
      <c r="CE1015" t="s">
        <v>9613</v>
      </c>
      <c r="CG1015" t="s">
        <v>120</v>
      </c>
      <c r="CH1015" t="s">
        <v>121</v>
      </c>
      <c r="CI1015" s="6">
        <v>96950</v>
      </c>
      <c r="CJ1015" s="10">
        <v>7.77</v>
      </c>
      <c r="CK1015" s="10">
        <v>7.77</v>
      </c>
      <c r="CL1015" s="10">
        <v>11.65</v>
      </c>
      <c r="CM1015" s="10">
        <v>11.65</v>
      </c>
      <c r="CN1015" t="s">
        <v>137</v>
      </c>
      <c r="CP1015" t="s">
        <v>138</v>
      </c>
      <c r="CR1015" t="s">
        <v>117</v>
      </c>
      <c r="CS1015" t="s">
        <v>139</v>
      </c>
      <c r="CT1015" t="s">
        <v>140</v>
      </c>
      <c r="CU1015" t="s">
        <v>139</v>
      </c>
      <c r="CV1015" t="s">
        <v>140</v>
      </c>
      <c r="CW1015" t="s">
        <v>139</v>
      </c>
      <c r="CX1015" t="s">
        <v>140</v>
      </c>
      <c r="CY1015" t="s">
        <v>11573</v>
      </c>
      <c r="CZ1015" s="8">
        <v>16702871116</v>
      </c>
      <c r="DA1015" t="s">
        <v>4129</v>
      </c>
      <c r="DB1015" t="s">
        <v>140</v>
      </c>
      <c r="DC1015" t="s">
        <v>139</v>
      </c>
      <c r="DD1015" t="s">
        <v>117</v>
      </c>
    </row>
    <row r="1016" spans="1:114" ht="15" customHeight="1" x14ac:dyDescent="0.35">
      <c r="A1016" t="s">
        <v>11537</v>
      </c>
      <c r="B1016" t="s">
        <v>144</v>
      </c>
      <c r="C1016" s="1">
        <v>45569</v>
      </c>
      <c r="D1016" s="1">
        <v>45644</v>
      </c>
      <c r="E1016" t="s">
        <v>211</v>
      </c>
      <c r="G1016" t="s">
        <v>117</v>
      </c>
      <c r="H1016" t="s">
        <v>117</v>
      </c>
      <c r="I1016" t="s">
        <v>117</v>
      </c>
      <c r="J1016" t="s">
        <v>6839</v>
      </c>
      <c r="K1016" t="s">
        <v>6839</v>
      </c>
      <c r="L1016" t="s">
        <v>6840</v>
      </c>
      <c r="M1016" t="s">
        <v>5832</v>
      </c>
      <c r="N1016" t="s">
        <v>136</v>
      </c>
      <c r="O1016" t="s">
        <v>121</v>
      </c>
      <c r="P1016" s="6">
        <v>96950</v>
      </c>
      <c r="Q1016" t="s">
        <v>122</v>
      </c>
      <c r="S1016" s="8">
        <v>16702356622</v>
      </c>
      <c r="U1016" t="s">
        <v>5826</v>
      </c>
      <c r="V1016">
        <v>236115</v>
      </c>
      <c r="W1016" t="s">
        <v>124</v>
      </c>
      <c r="Y1016" t="s">
        <v>5827</v>
      </c>
      <c r="Z1016" t="s">
        <v>5828</v>
      </c>
      <c r="AA1016" t="s">
        <v>5829</v>
      </c>
      <c r="AB1016" t="s">
        <v>6841</v>
      </c>
      <c r="AC1016" t="s">
        <v>5831</v>
      </c>
      <c r="AD1016" t="s">
        <v>5832</v>
      </c>
      <c r="AE1016" t="s">
        <v>136</v>
      </c>
      <c r="AF1016" t="s">
        <v>121</v>
      </c>
      <c r="AG1016" s="6">
        <v>96950</v>
      </c>
      <c r="AH1016" t="s">
        <v>122</v>
      </c>
      <c r="AJ1016" s="8">
        <v>16702356622</v>
      </c>
      <c r="AL1016" t="s">
        <v>5833</v>
      </c>
      <c r="BE1016" t="str">
        <f>"13-2011.00"</f>
        <v>13-2011.00</v>
      </c>
      <c r="BF1016" t="s">
        <v>934</v>
      </c>
      <c r="BG1016" t="s">
        <v>6842</v>
      </c>
      <c r="BH1016" t="s">
        <v>936</v>
      </c>
      <c r="BI1016">
        <v>1</v>
      </c>
      <c r="BJ1016">
        <v>1</v>
      </c>
      <c r="BK1016" s="1">
        <v>45689</v>
      </c>
      <c r="BL1016" s="1">
        <v>45930</v>
      </c>
      <c r="BM1016" s="1">
        <v>45689</v>
      </c>
      <c r="BN1016" s="1">
        <v>45930</v>
      </c>
      <c r="BO1016">
        <v>40</v>
      </c>
      <c r="BP1016">
        <v>0</v>
      </c>
      <c r="BQ1016">
        <v>8</v>
      </c>
      <c r="BR1016">
        <v>8</v>
      </c>
      <c r="BS1016">
        <v>8</v>
      </c>
      <c r="BT1016">
        <v>8</v>
      </c>
      <c r="BU1016">
        <v>8</v>
      </c>
      <c r="BV1016">
        <v>0</v>
      </c>
      <c r="BW1016" t="str">
        <f>"8:00 AM"</f>
        <v>8:00 AM</v>
      </c>
      <c r="BX1016" t="str">
        <f>"5:00 PM"</f>
        <v>5:00 PM</v>
      </c>
      <c r="BY1016" t="s">
        <v>588</v>
      </c>
      <c r="BZ1016">
        <v>0</v>
      </c>
      <c r="CA1016">
        <v>6</v>
      </c>
      <c r="CB1016" t="s">
        <v>117</v>
      </c>
      <c r="CD1016" t="s">
        <v>6843</v>
      </c>
      <c r="CE1016" t="s">
        <v>4877</v>
      </c>
      <c r="CG1016" t="s">
        <v>136</v>
      </c>
      <c r="CH1016" t="s">
        <v>121</v>
      </c>
      <c r="CI1016" s="6">
        <v>96950</v>
      </c>
      <c r="CJ1016" s="10">
        <v>17.48</v>
      </c>
      <c r="CK1016" s="10">
        <v>17.48</v>
      </c>
      <c r="CL1016" s="10">
        <v>26.22</v>
      </c>
      <c r="CM1016" s="10">
        <v>26.22</v>
      </c>
      <c r="CN1016" t="s">
        <v>137</v>
      </c>
      <c r="CO1016" t="s">
        <v>133</v>
      </c>
      <c r="CP1016" t="s">
        <v>209</v>
      </c>
      <c r="CR1016" t="s">
        <v>117</v>
      </c>
      <c r="CS1016" t="s">
        <v>139</v>
      </c>
      <c r="CT1016" t="s">
        <v>139</v>
      </c>
      <c r="CU1016" t="s">
        <v>139</v>
      </c>
      <c r="CV1016" t="s">
        <v>140</v>
      </c>
      <c r="CW1016" t="s">
        <v>139</v>
      </c>
      <c r="CX1016" t="s">
        <v>139</v>
      </c>
      <c r="CY1016" s="2" t="s">
        <v>6844</v>
      </c>
      <c r="CZ1016" s="8">
        <v>16702356622</v>
      </c>
      <c r="DA1016" t="s">
        <v>5833</v>
      </c>
      <c r="DB1016" t="s">
        <v>140</v>
      </c>
      <c r="DC1016" t="s">
        <v>139</v>
      </c>
      <c r="DD1016" t="s">
        <v>117</v>
      </c>
    </row>
    <row r="1017" spans="1:114" ht="15" customHeight="1" x14ac:dyDescent="0.35">
      <c r="A1017" t="s">
        <v>14738</v>
      </c>
      <c r="B1017" t="s">
        <v>294</v>
      </c>
      <c r="C1017" s="1">
        <v>45571</v>
      </c>
      <c r="D1017" s="1">
        <v>45644</v>
      </c>
      <c r="E1017" t="s">
        <v>211</v>
      </c>
      <c r="G1017" t="s">
        <v>117</v>
      </c>
      <c r="H1017" t="s">
        <v>117</v>
      </c>
      <c r="I1017" t="s">
        <v>117</v>
      </c>
      <c r="J1017" t="s">
        <v>3699</v>
      </c>
      <c r="L1017" t="s">
        <v>3700</v>
      </c>
      <c r="M1017" t="s">
        <v>7047</v>
      </c>
      <c r="N1017" t="s">
        <v>120</v>
      </c>
      <c r="O1017" t="s">
        <v>121</v>
      </c>
      <c r="P1017" s="6">
        <v>96950</v>
      </c>
      <c r="Q1017" t="s">
        <v>122</v>
      </c>
      <c r="S1017" s="8">
        <v>16707885795</v>
      </c>
      <c r="U1017" t="s">
        <v>3702</v>
      </c>
      <c r="V1017">
        <v>561320</v>
      </c>
      <c r="W1017" t="s">
        <v>124</v>
      </c>
      <c r="Y1017" t="s">
        <v>3703</v>
      </c>
      <c r="Z1017" t="s">
        <v>3704</v>
      </c>
      <c r="AA1017" t="s">
        <v>3705</v>
      </c>
      <c r="AB1017" t="s">
        <v>189</v>
      </c>
      <c r="AC1017" t="s">
        <v>3700</v>
      </c>
      <c r="AD1017" t="s">
        <v>7047</v>
      </c>
      <c r="AE1017" t="s">
        <v>120</v>
      </c>
      <c r="AF1017" t="s">
        <v>121</v>
      </c>
      <c r="AG1017" s="6">
        <v>96950</v>
      </c>
      <c r="AH1017" t="s">
        <v>122</v>
      </c>
      <c r="AJ1017" s="8">
        <v>16707885795</v>
      </c>
      <c r="AL1017" t="s">
        <v>3707</v>
      </c>
      <c r="BE1017" t="str">
        <f>"37-2011.00"</f>
        <v>37-2011.00</v>
      </c>
      <c r="BF1017" t="s">
        <v>701</v>
      </c>
      <c r="BG1017" t="s">
        <v>7157</v>
      </c>
      <c r="BH1017" t="s">
        <v>3709</v>
      </c>
      <c r="BI1017">
        <v>10</v>
      </c>
      <c r="BJ1017">
        <v>7</v>
      </c>
      <c r="BK1017" s="1">
        <v>45597</v>
      </c>
      <c r="BL1017" s="1">
        <v>45961</v>
      </c>
      <c r="BM1017" s="1">
        <v>45644</v>
      </c>
      <c r="BN1017" s="1">
        <v>45961</v>
      </c>
      <c r="BO1017">
        <v>35</v>
      </c>
      <c r="BP1017">
        <v>0</v>
      </c>
      <c r="BQ1017">
        <v>7</v>
      </c>
      <c r="BR1017">
        <v>7</v>
      </c>
      <c r="BS1017">
        <v>7</v>
      </c>
      <c r="BT1017">
        <v>7</v>
      </c>
      <c r="BU1017">
        <v>7</v>
      </c>
      <c r="BV1017">
        <v>0</v>
      </c>
      <c r="BW1017" t="str">
        <f>"9:00 AM"</f>
        <v>9:00 AM</v>
      </c>
      <c r="BX1017" t="str">
        <f>"5:00 PM"</f>
        <v>5:00 PM</v>
      </c>
      <c r="BY1017" t="s">
        <v>133</v>
      </c>
      <c r="BZ1017">
        <v>0</v>
      </c>
      <c r="CA1017">
        <v>3</v>
      </c>
      <c r="CB1017" t="s">
        <v>117</v>
      </c>
      <c r="CD1017" s="2" t="s">
        <v>3710</v>
      </c>
      <c r="CE1017" t="s">
        <v>7158</v>
      </c>
      <c r="CF1017" t="s">
        <v>982</v>
      </c>
      <c r="CG1017" t="s">
        <v>120</v>
      </c>
      <c r="CH1017" t="s">
        <v>121</v>
      </c>
      <c r="CI1017" s="6">
        <v>96950</v>
      </c>
      <c r="CJ1017" s="10">
        <v>8.2899999999999991</v>
      </c>
      <c r="CK1017" s="10">
        <v>8.2899999999999991</v>
      </c>
      <c r="CL1017" s="10">
        <v>12.44</v>
      </c>
      <c r="CM1017" s="10">
        <v>12.44</v>
      </c>
      <c r="CN1017" t="s">
        <v>137</v>
      </c>
      <c r="CO1017" t="s">
        <v>194</v>
      </c>
      <c r="CP1017" t="s">
        <v>138</v>
      </c>
      <c r="CR1017" t="s">
        <v>117</v>
      </c>
      <c r="CS1017" t="s">
        <v>139</v>
      </c>
      <c r="CT1017" t="s">
        <v>140</v>
      </c>
      <c r="CU1017" t="s">
        <v>139</v>
      </c>
      <c r="CV1017" t="s">
        <v>140</v>
      </c>
      <c r="CW1017" t="s">
        <v>139</v>
      </c>
      <c r="CX1017" t="s">
        <v>140</v>
      </c>
      <c r="CY1017" s="2" t="s">
        <v>14739</v>
      </c>
      <c r="CZ1017" s="8">
        <v>16707885795</v>
      </c>
      <c r="DA1017" t="s">
        <v>3707</v>
      </c>
      <c r="DB1017" t="s">
        <v>140</v>
      </c>
      <c r="DC1017" t="s">
        <v>139</v>
      </c>
      <c r="DD1017" t="s">
        <v>117</v>
      </c>
    </row>
    <row r="1018" spans="1:114" ht="15" customHeight="1" x14ac:dyDescent="0.35">
      <c r="A1018" t="s">
        <v>17213</v>
      </c>
      <c r="B1018" t="s">
        <v>166</v>
      </c>
      <c r="C1018" s="1">
        <v>45580</v>
      </c>
      <c r="D1018" s="1">
        <v>45644</v>
      </c>
      <c r="E1018" t="s">
        <v>211</v>
      </c>
      <c r="G1018" t="s">
        <v>139</v>
      </c>
      <c r="H1018" t="s">
        <v>117</v>
      </c>
      <c r="I1018" t="s">
        <v>117</v>
      </c>
      <c r="J1018" t="s">
        <v>2049</v>
      </c>
      <c r="K1018" t="s">
        <v>2050</v>
      </c>
      <c r="L1018" t="s">
        <v>6018</v>
      </c>
      <c r="N1018" t="s">
        <v>120</v>
      </c>
      <c r="O1018" t="s">
        <v>121</v>
      </c>
      <c r="P1018" s="6">
        <v>96950</v>
      </c>
      <c r="Q1018" t="s">
        <v>122</v>
      </c>
      <c r="R1018" t="s">
        <v>6020</v>
      </c>
      <c r="S1018" s="8">
        <v>16702343207</v>
      </c>
      <c r="U1018" t="s">
        <v>2052</v>
      </c>
      <c r="V1018">
        <v>61111</v>
      </c>
      <c r="W1018" t="s">
        <v>124</v>
      </c>
      <c r="Y1018" t="s">
        <v>2053</v>
      </c>
      <c r="Z1018" t="s">
        <v>2054</v>
      </c>
      <c r="AA1018" t="s">
        <v>2055</v>
      </c>
      <c r="AB1018" t="s">
        <v>128</v>
      </c>
      <c r="AC1018" t="s">
        <v>6018</v>
      </c>
      <c r="AE1018" t="s">
        <v>120</v>
      </c>
      <c r="AF1018" t="s">
        <v>121</v>
      </c>
      <c r="AG1018" s="6">
        <v>96950</v>
      </c>
      <c r="AH1018" t="s">
        <v>122</v>
      </c>
      <c r="AI1018" t="s">
        <v>6020</v>
      </c>
      <c r="AJ1018" s="8">
        <v>16702343203</v>
      </c>
      <c r="AL1018" t="s">
        <v>2056</v>
      </c>
      <c r="BE1018" t="str">
        <f>"35-2012.00"</f>
        <v>35-2012.00</v>
      </c>
      <c r="BF1018" t="s">
        <v>311</v>
      </c>
      <c r="BG1018" t="s">
        <v>7719</v>
      </c>
      <c r="BH1018" t="s">
        <v>193</v>
      </c>
      <c r="BI1018">
        <v>2</v>
      </c>
      <c r="BK1018" s="1">
        <v>45641</v>
      </c>
      <c r="BL1018" s="1">
        <v>46005</v>
      </c>
      <c r="BO1018">
        <v>40</v>
      </c>
      <c r="BP1018">
        <v>0</v>
      </c>
      <c r="BQ1018">
        <v>8</v>
      </c>
      <c r="BR1018">
        <v>8</v>
      </c>
      <c r="BS1018">
        <v>8</v>
      </c>
      <c r="BT1018">
        <v>8</v>
      </c>
      <c r="BU1018">
        <v>8</v>
      </c>
      <c r="BV1018">
        <v>0</v>
      </c>
      <c r="BW1018" t="str">
        <f>"8:00 AM"</f>
        <v>8:00 AM</v>
      </c>
      <c r="BX1018" t="str">
        <f>"5:00 PM"</f>
        <v>5:00 PM</v>
      </c>
      <c r="BY1018" t="s">
        <v>133</v>
      </c>
      <c r="BZ1018">
        <v>0</v>
      </c>
      <c r="CA1018">
        <v>12</v>
      </c>
      <c r="CB1018" t="s">
        <v>117</v>
      </c>
      <c r="CD1018" s="2" t="s">
        <v>12142</v>
      </c>
      <c r="CE1018" t="s">
        <v>7721</v>
      </c>
      <c r="CF1018" t="s">
        <v>7722</v>
      </c>
      <c r="CG1018" t="s">
        <v>120</v>
      </c>
      <c r="CH1018" t="s">
        <v>121</v>
      </c>
      <c r="CI1018" s="6">
        <v>96950</v>
      </c>
      <c r="CJ1018" s="10">
        <v>8.85</v>
      </c>
      <c r="CK1018" s="10">
        <v>8.85</v>
      </c>
      <c r="CL1018" s="10">
        <v>13.28</v>
      </c>
      <c r="CM1018" s="10">
        <v>13.28</v>
      </c>
      <c r="CN1018" t="s">
        <v>137</v>
      </c>
      <c r="CO1018" t="s">
        <v>9648</v>
      </c>
      <c r="CP1018" t="s">
        <v>138</v>
      </c>
      <c r="CR1018" t="s">
        <v>117</v>
      </c>
      <c r="CS1018" t="s">
        <v>139</v>
      </c>
      <c r="CT1018" t="s">
        <v>140</v>
      </c>
      <c r="CU1018" t="s">
        <v>139</v>
      </c>
      <c r="CV1018" t="s">
        <v>140</v>
      </c>
      <c r="CW1018" t="s">
        <v>139</v>
      </c>
      <c r="CX1018" t="s">
        <v>140</v>
      </c>
      <c r="CY1018" t="s">
        <v>13209</v>
      </c>
      <c r="CZ1018" s="8">
        <v>16702343207</v>
      </c>
      <c r="DA1018" t="s">
        <v>13210</v>
      </c>
      <c r="DB1018" t="s">
        <v>140</v>
      </c>
      <c r="DC1018" t="s">
        <v>139</v>
      </c>
      <c r="DD1018" t="s">
        <v>117</v>
      </c>
    </row>
    <row r="1019" spans="1:114" ht="15" customHeight="1" x14ac:dyDescent="0.35">
      <c r="A1019" t="s">
        <v>14628</v>
      </c>
      <c r="B1019" t="s">
        <v>144</v>
      </c>
      <c r="C1019" s="1">
        <v>45586</v>
      </c>
      <c r="D1019" s="1">
        <v>45644</v>
      </c>
      <c r="E1019" t="s">
        <v>211</v>
      </c>
      <c r="G1019" t="s">
        <v>117</v>
      </c>
      <c r="H1019" t="s">
        <v>117</v>
      </c>
      <c r="I1019" t="s">
        <v>117</v>
      </c>
      <c r="J1019" t="s">
        <v>625</v>
      </c>
      <c r="L1019" t="s">
        <v>633</v>
      </c>
      <c r="M1019" t="s">
        <v>634</v>
      </c>
      <c r="N1019" t="s">
        <v>136</v>
      </c>
      <c r="O1019" t="s">
        <v>121</v>
      </c>
      <c r="P1019" s="6">
        <v>96950</v>
      </c>
      <c r="Q1019" t="s">
        <v>122</v>
      </c>
      <c r="S1019" s="8">
        <v>16702368202</v>
      </c>
      <c r="T1019">
        <v>3554</v>
      </c>
      <c r="U1019" t="s">
        <v>628</v>
      </c>
      <c r="V1019">
        <v>62211</v>
      </c>
      <c r="W1019" t="s">
        <v>124</v>
      </c>
      <c r="Y1019" t="s">
        <v>629</v>
      </c>
      <c r="Z1019" t="s">
        <v>630</v>
      </c>
      <c r="AA1019" t="s">
        <v>631</v>
      </c>
      <c r="AB1019" t="s">
        <v>632</v>
      </c>
      <c r="AC1019" t="s">
        <v>633</v>
      </c>
      <c r="AD1019" t="s">
        <v>634</v>
      </c>
      <c r="AE1019" t="s">
        <v>136</v>
      </c>
      <c r="AF1019" t="s">
        <v>121</v>
      </c>
      <c r="AG1019" s="6">
        <v>96950</v>
      </c>
      <c r="AH1019" t="s">
        <v>122</v>
      </c>
      <c r="AJ1019" s="8">
        <v>16702368202</v>
      </c>
      <c r="AK1019">
        <v>3554</v>
      </c>
      <c r="AL1019" t="s">
        <v>635</v>
      </c>
      <c r="BE1019" t="str">
        <f>"29-2011.00"</f>
        <v>29-2011.00</v>
      </c>
      <c r="BF1019" t="s">
        <v>5454</v>
      </c>
      <c r="BG1019" t="s">
        <v>5455</v>
      </c>
      <c r="BH1019" t="s">
        <v>5456</v>
      </c>
      <c r="BI1019">
        <v>2</v>
      </c>
      <c r="BJ1019">
        <v>2</v>
      </c>
      <c r="BK1019" s="1">
        <v>45689</v>
      </c>
      <c r="BL1019" s="1">
        <v>46053</v>
      </c>
      <c r="BM1019" s="1">
        <v>45689</v>
      </c>
      <c r="BN1019" s="1">
        <v>46053</v>
      </c>
      <c r="BO1019">
        <v>40</v>
      </c>
      <c r="BP1019">
        <v>0</v>
      </c>
      <c r="BQ1019">
        <v>8</v>
      </c>
      <c r="BR1019">
        <v>8</v>
      </c>
      <c r="BS1019">
        <v>8</v>
      </c>
      <c r="BT1019">
        <v>8</v>
      </c>
      <c r="BU1019">
        <v>8</v>
      </c>
      <c r="BV1019">
        <v>0</v>
      </c>
      <c r="BW1019" t="str">
        <f>"7:00 AM"</f>
        <v>7:00 AM</v>
      </c>
      <c r="BX1019" t="str">
        <f>"4:00 PM"</f>
        <v>4:00 PM</v>
      </c>
      <c r="BY1019" t="s">
        <v>588</v>
      </c>
      <c r="BZ1019">
        <v>0</v>
      </c>
      <c r="CA1019">
        <v>24</v>
      </c>
      <c r="CB1019" t="s">
        <v>117</v>
      </c>
      <c r="CD1019" s="2" t="s">
        <v>5457</v>
      </c>
      <c r="CE1019" t="s">
        <v>633</v>
      </c>
      <c r="CF1019" t="s">
        <v>634</v>
      </c>
      <c r="CG1019" t="s">
        <v>136</v>
      </c>
      <c r="CH1019" t="s">
        <v>121</v>
      </c>
      <c r="CI1019" s="6">
        <v>96950</v>
      </c>
      <c r="CJ1019" s="10">
        <v>23.57</v>
      </c>
      <c r="CL1019" s="10">
        <v>35.36</v>
      </c>
      <c r="CN1019" t="s">
        <v>137</v>
      </c>
      <c r="CO1019" t="s">
        <v>14629</v>
      </c>
      <c r="CP1019" t="s">
        <v>138</v>
      </c>
      <c r="CR1019" t="s">
        <v>139</v>
      </c>
      <c r="CS1019" t="s">
        <v>139</v>
      </c>
      <c r="CT1019" t="s">
        <v>140</v>
      </c>
      <c r="CU1019" t="s">
        <v>139</v>
      </c>
      <c r="CV1019" t="s">
        <v>140</v>
      </c>
      <c r="CW1019" t="s">
        <v>139</v>
      </c>
      <c r="CX1019" t="s">
        <v>140</v>
      </c>
      <c r="CY1019" t="s">
        <v>4089</v>
      </c>
      <c r="CZ1019" s="8">
        <v>16702368202</v>
      </c>
      <c r="DA1019" t="s">
        <v>642</v>
      </c>
      <c r="DB1019" t="s">
        <v>3383</v>
      </c>
      <c r="DC1019" t="s">
        <v>139</v>
      </c>
      <c r="DD1019" t="s">
        <v>117</v>
      </c>
      <c r="DE1019" t="s">
        <v>1540</v>
      </c>
      <c r="DF1019" t="s">
        <v>1541</v>
      </c>
      <c r="DG1019" t="s">
        <v>3744</v>
      </c>
      <c r="DH1019" t="s">
        <v>628</v>
      </c>
      <c r="DI1019" t="s">
        <v>625</v>
      </c>
      <c r="DJ1019" t="s">
        <v>1542</v>
      </c>
    </row>
    <row r="1020" spans="1:114" ht="15" customHeight="1" x14ac:dyDescent="0.35">
      <c r="A1020" t="s">
        <v>14531</v>
      </c>
      <c r="B1020" t="s">
        <v>115</v>
      </c>
      <c r="C1020" s="1">
        <v>45589</v>
      </c>
      <c r="D1020" s="1">
        <v>45644</v>
      </c>
      <c r="E1020" t="s">
        <v>211</v>
      </c>
      <c r="G1020" t="s">
        <v>117</v>
      </c>
      <c r="H1020" t="s">
        <v>117</v>
      </c>
      <c r="I1020" t="s">
        <v>117</v>
      </c>
      <c r="J1020" t="s">
        <v>13147</v>
      </c>
      <c r="K1020" t="s">
        <v>13148</v>
      </c>
      <c r="L1020" t="s">
        <v>13149</v>
      </c>
      <c r="N1020" t="s">
        <v>120</v>
      </c>
      <c r="O1020" t="s">
        <v>121</v>
      </c>
      <c r="P1020" s="6">
        <v>96950</v>
      </c>
      <c r="Q1020" t="s">
        <v>122</v>
      </c>
      <c r="R1020" t="s">
        <v>120</v>
      </c>
      <c r="S1020" s="8">
        <v>16702345117</v>
      </c>
      <c r="U1020" t="s">
        <v>13150</v>
      </c>
      <c r="V1020">
        <v>5313</v>
      </c>
      <c r="W1020" t="s">
        <v>124</v>
      </c>
      <c r="Y1020" t="s">
        <v>13151</v>
      </c>
      <c r="Z1020" t="s">
        <v>13152</v>
      </c>
      <c r="AA1020" t="s">
        <v>13153</v>
      </c>
      <c r="AB1020" t="s">
        <v>13154</v>
      </c>
      <c r="AC1020" t="s">
        <v>651</v>
      </c>
      <c r="AE1020" t="s">
        <v>120</v>
      </c>
      <c r="AF1020" t="s">
        <v>121</v>
      </c>
      <c r="AG1020" s="6">
        <v>96950</v>
      </c>
      <c r="AH1020" t="s">
        <v>122</v>
      </c>
      <c r="AI1020" t="s">
        <v>120</v>
      </c>
      <c r="AJ1020" s="8">
        <v>16702875116</v>
      </c>
      <c r="AL1020" t="s">
        <v>13155</v>
      </c>
      <c r="BE1020" t="str">
        <f>"43-9061.00"</f>
        <v>43-9061.00</v>
      </c>
      <c r="BF1020" t="s">
        <v>4260</v>
      </c>
      <c r="BG1020" t="s">
        <v>14340</v>
      </c>
      <c r="BH1020" t="s">
        <v>14341</v>
      </c>
      <c r="BI1020">
        <v>1</v>
      </c>
      <c r="BK1020" s="1">
        <v>45704</v>
      </c>
      <c r="BL1020" s="1">
        <v>46068</v>
      </c>
      <c r="BO1020">
        <v>40</v>
      </c>
      <c r="BP1020">
        <v>0</v>
      </c>
      <c r="BQ1020">
        <v>8</v>
      </c>
      <c r="BR1020">
        <v>8</v>
      </c>
      <c r="BS1020">
        <v>8</v>
      </c>
      <c r="BT1020">
        <v>8</v>
      </c>
      <c r="BU1020">
        <v>8</v>
      </c>
      <c r="BV1020">
        <v>0</v>
      </c>
      <c r="BW1020" t="str">
        <f>"8:00 AM"</f>
        <v>8:00 AM</v>
      </c>
      <c r="BX1020" t="str">
        <f>"5:00 PM"</f>
        <v>5:00 PM</v>
      </c>
      <c r="BY1020" t="s">
        <v>159</v>
      </c>
      <c r="BZ1020">
        <v>0</v>
      </c>
      <c r="CA1020">
        <v>12</v>
      </c>
      <c r="CB1020" t="s">
        <v>117</v>
      </c>
      <c r="CD1020" t="s">
        <v>14342</v>
      </c>
      <c r="CE1020" t="s">
        <v>13149</v>
      </c>
      <c r="CF1020" t="s">
        <v>140</v>
      </c>
      <c r="CG1020" t="s">
        <v>120</v>
      </c>
      <c r="CH1020" t="s">
        <v>121</v>
      </c>
      <c r="CI1020" s="6">
        <v>96950</v>
      </c>
      <c r="CJ1020" s="10">
        <v>9.9499999999999993</v>
      </c>
      <c r="CK1020" s="10">
        <v>9.9499999999999993</v>
      </c>
      <c r="CL1020" s="10">
        <v>14.93</v>
      </c>
      <c r="CM1020" s="10">
        <v>14.93</v>
      </c>
      <c r="CN1020" t="s">
        <v>137</v>
      </c>
      <c r="CO1020" t="s">
        <v>140</v>
      </c>
      <c r="CP1020" t="s">
        <v>138</v>
      </c>
      <c r="CR1020" t="s">
        <v>117</v>
      </c>
      <c r="CS1020" t="s">
        <v>139</v>
      </c>
      <c r="CT1020" t="s">
        <v>140</v>
      </c>
      <c r="CU1020" t="s">
        <v>139</v>
      </c>
      <c r="CV1020" t="s">
        <v>140</v>
      </c>
      <c r="CW1020" t="s">
        <v>139</v>
      </c>
      <c r="CX1020" t="s">
        <v>140</v>
      </c>
      <c r="CY1020" t="s">
        <v>13158</v>
      </c>
      <c r="CZ1020" s="8">
        <v>16702345117</v>
      </c>
      <c r="DA1020" t="s">
        <v>13155</v>
      </c>
      <c r="DB1020" t="s">
        <v>13159</v>
      </c>
      <c r="DC1020" t="s">
        <v>139</v>
      </c>
      <c r="DD1020" t="s">
        <v>117</v>
      </c>
    </row>
    <row r="1021" spans="1:114" ht="15" customHeight="1" x14ac:dyDescent="0.35">
      <c r="A1021" t="s">
        <v>13213</v>
      </c>
      <c r="B1021" t="s">
        <v>144</v>
      </c>
      <c r="C1021" s="1">
        <v>45590</v>
      </c>
      <c r="D1021" s="1">
        <v>45644</v>
      </c>
      <c r="E1021" t="s">
        <v>211</v>
      </c>
      <c r="G1021" t="s">
        <v>117</v>
      </c>
      <c r="H1021" t="s">
        <v>117</v>
      </c>
      <c r="I1021" t="s">
        <v>117</v>
      </c>
      <c r="J1021" t="s">
        <v>4279</v>
      </c>
      <c r="K1021" t="s">
        <v>4280</v>
      </c>
      <c r="L1021" t="s">
        <v>398</v>
      </c>
      <c r="M1021" t="s">
        <v>4123</v>
      </c>
      <c r="N1021" t="s">
        <v>136</v>
      </c>
      <c r="O1021" t="s">
        <v>121</v>
      </c>
      <c r="P1021" s="6">
        <v>96950</v>
      </c>
      <c r="Q1021" t="s">
        <v>122</v>
      </c>
      <c r="S1021" s="8">
        <v>16702871116</v>
      </c>
      <c r="U1021" t="s">
        <v>4124</v>
      </c>
      <c r="V1021">
        <v>56179</v>
      </c>
      <c r="W1021" t="s">
        <v>124</v>
      </c>
      <c r="Y1021" t="s">
        <v>4125</v>
      </c>
      <c r="Z1021" t="s">
        <v>4126</v>
      </c>
      <c r="AA1021" t="s">
        <v>4127</v>
      </c>
      <c r="AB1021" t="s">
        <v>2539</v>
      </c>
      <c r="AC1021" t="s">
        <v>398</v>
      </c>
      <c r="AD1021" t="s">
        <v>4123</v>
      </c>
      <c r="AE1021" t="s">
        <v>136</v>
      </c>
      <c r="AF1021" t="s">
        <v>121</v>
      </c>
      <c r="AG1021" s="6">
        <v>96950</v>
      </c>
      <c r="AH1021" t="s">
        <v>122</v>
      </c>
      <c r="AJ1021" s="8">
        <v>16702871116</v>
      </c>
      <c r="AL1021" t="s">
        <v>4129</v>
      </c>
      <c r="BE1021" t="str">
        <f>"49-9071.00"</f>
        <v>49-9071.00</v>
      </c>
      <c r="BF1021" t="s">
        <v>156</v>
      </c>
      <c r="BG1021" t="s">
        <v>4281</v>
      </c>
      <c r="BH1021" t="s">
        <v>156</v>
      </c>
      <c r="BI1021">
        <v>20</v>
      </c>
      <c r="BJ1021">
        <v>20</v>
      </c>
      <c r="BK1021" s="1">
        <v>45597</v>
      </c>
      <c r="BL1021" s="1">
        <v>45961</v>
      </c>
      <c r="BM1021" s="1">
        <v>45644</v>
      </c>
      <c r="BN1021" s="1">
        <v>45961</v>
      </c>
      <c r="BO1021">
        <v>35</v>
      </c>
      <c r="BP1021">
        <v>0</v>
      </c>
      <c r="BQ1021">
        <v>7</v>
      </c>
      <c r="BR1021">
        <v>7</v>
      </c>
      <c r="BS1021">
        <v>7</v>
      </c>
      <c r="BT1021">
        <v>7</v>
      </c>
      <c r="BU1021">
        <v>7</v>
      </c>
      <c r="BV1021">
        <v>0</v>
      </c>
      <c r="BW1021" t="str">
        <f>"8:00 AM"</f>
        <v>8:00 AM</v>
      </c>
      <c r="BX1021" t="str">
        <f>"4:00 PM"</f>
        <v>4:00 PM</v>
      </c>
      <c r="BY1021" t="s">
        <v>133</v>
      </c>
      <c r="BZ1021">
        <v>0</v>
      </c>
      <c r="CA1021">
        <v>12</v>
      </c>
      <c r="CB1021" t="s">
        <v>117</v>
      </c>
      <c r="CD1021" t="s">
        <v>162</v>
      </c>
      <c r="CE1021" t="s">
        <v>398</v>
      </c>
      <c r="CF1021" t="s">
        <v>4123</v>
      </c>
      <c r="CG1021" t="s">
        <v>136</v>
      </c>
      <c r="CH1021" t="s">
        <v>121</v>
      </c>
      <c r="CI1021" s="6">
        <v>96950</v>
      </c>
      <c r="CJ1021" s="10">
        <v>9.75</v>
      </c>
      <c r="CK1021" s="10">
        <v>9.75</v>
      </c>
      <c r="CL1021" s="10">
        <v>14.62</v>
      </c>
      <c r="CM1021" s="10">
        <v>14.62</v>
      </c>
      <c r="CN1021" t="s">
        <v>137</v>
      </c>
      <c r="CP1021" t="s">
        <v>138</v>
      </c>
      <c r="CR1021" t="s">
        <v>117</v>
      </c>
      <c r="CS1021" t="s">
        <v>139</v>
      </c>
      <c r="CT1021" t="s">
        <v>140</v>
      </c>
      <c r="CU1021" t="s">
        <v>139</v>
      </c>
      <c r="CV1021" t="s">
        <v>140</v>
      </c>
      <c r="CW1021" t="s">
        <v>139</v>
      </c>
      <c r="CX1021" t="s">
        <v>140</v>
      </c>
      <c r="CY1021" t="s">
        <v>4131</v>
      </c>
      <c r="CZ1021" s="8">
        <v>16702871116</v>
      </c>
      <c r="DA1021" t="s">
        <v>4129</v>
      </c>
      <c r="DB1021" t="s">
        <v>140</v>
      </c>
      <c r="DC1021" t="s">
        <v>139</v>
      </c>
      <c r="DD1021" t="s">
        <v>117</v>
      </c>
    </row>
    <row r="1022" spans="1:114" ht="15" customHeight="1" x14ac:dyDescent="0.35">
      <c r="A1022" t="s">
        <v>3969</v>
      </c>
      <c r="B1022" t="s">
        <v>144</v>
      </c>
      <c r="C1022" s="1">
        <v>45596</v>
      </c>
      <c r="D1022" s="1">
        <v>45644</v>
      </c>
      <c r="E1022" t="s">
        <v>211</v>
      </c>
      <c r="G1022" t="s">
        <v>117</v>
      </c>
      <c r="H1022" t="s">
        <v>117</v>
      </c>
      <c r="I1022" t="s">
        <v>117</v>
      </c>
      <c r="J1022" t="s">
        <v>3970</v>
      </c>
      <c r="K1022" t="s">
        <v>3971</v>
      </c>
      <c r="L1022" t="s">
        <v>1150</v>
      </c>
      <c r="M1022" t="s">
        <v>2898</v>
      </c>
      <c r="N1022" t="s">
        <v>1143</v>
      </c>
      <c r="O1022" t="s">
        <v>121</v>
      </c>
      <c r="P1022" s="6">
        <v>96952</v>
      </c>
      <c r="Q1022" t="s">
        <v>122</v>
      </c>
      <c r="S1022" s="8">
        <v>16702850045</v>
      </c>
      <c r="U1022" t="s">
        <v>3972</v>
      </c>
      <c r="V1022">
        <v>812111</v>
      </c>
      <c r="W1022" t="s">
        <v>124</v>
      </c>
      <c r="Y1022" t="s">
        <v>3973</v>
      </c>
      <c r="Z1022" t="s">
        <v>3974</v>
      </c>
      <c r="AA1022" t="s">
        <v>1331</v>
      </c>
      <c r="AB1022" t="s">
        <v>2015</v>
      </c>
      <c r="AC1022" t="s">
        <v>1150</v>
      </c>
      <c r="AD1022" t="s">
        <v>2898</v>
      </c>
      <c r="AE1022" t="s">
        <v>1143</v>
      </c>
      <c r="AF1022" t="s">
        <v>121</v>
      </c>
      <c r="AG1022" s="6">
        <v>96952</v>
      </c>
      <c r="AH1022" t="s">
        <v>122</v>
      </c>
      <c r="AJ1022" s="8">
        <v>16702850045</v>
      </c>
      <c r="AL1022" t="s">
        <v>2903</v>
      </c>
      <c r="BE1022" t="str">
        <f>"39-5011.00"</f>
        <v>39-5011.00</v>
      </c>
      <c r="BF1022" t="s">
        <v>3144</v>
      </c>
      <c r="BG1022" t="s">
        <v>3975</v>
      </c>
      <c r="BH1022" t="s">
        <v>3976</v>
      </c>
      <c r="BI1022">
        <v>1</v>
      </c>
      <c r="BJ1022">
        <v>1</v>
      </c>
      <c r="BK1022" s="1">
        <v>45713</v>
      </c>
      <c r="BL1022" s="1">
        <v>46077</v>
      </c>
      <c r="BM1022" s="1">
        <v>45713</v>
      </c>
      <c r="BN1022" s="1">
        <v>46077</v>
      </c>
      <c r="BO1022">
        <v>35</v>
      </c>
      <c r="BP1022">
        <v>0</v>
      </c>
      <c r="BQ1022">
        <v>7</v>
      </c>
      <c r="BR1022">
        <v>7</v>
      </c>
      <c r="BS1022">
        <v>7</v>
      </c>
      <c r="BT1022">
        <v>7</v>
      </c>
      <c r="BU1022">
        <v>7</v>
      </c>
      <c r="BV1022">
        <v>0</v>
      </c>
      <c r="BW1022" t="str">
        <f>"8:00 AM"</f>
        <v>8:00 AM</v>
      </c>
      <c r="BX1022" t="str">
        <f>"3:00 PM"</f>
        <v>3:00 PM</v>
      </c>
      <c r="BY1022" t="s">
        <v>159</v>
      </c>
      <c r="BZ1022">
        <v>0</v>
      </c>
      <c r="CA1022">
        <v>12</v>
      </c>
      <c r="CB1022" t="s">
        <v>117</v>
      </c>
      <c r="CD1022" t="s">
        <v>194</v>
      </c>
      <c r="CE1022" t="s">
        <v>1150</v>
      </c>
      <c r="CF1022" t="s">
        <v>2898</v>
      </c>
      <c r="CG1022" t="s">
        <v>1143</v>
      </c>
      <c r="CH1022" t="s">
        <v>121</v>
      </c>
      <c r="CI1022" s="6">
        <v>96952</v>
      </c>
      <c r="CJ1022" s="10">
        <v>8.14</v>
      </c>
      <c r="CK1022" s="10">
        <v>8.14</v>
      </c>
      <c r="CN1022" t="s">
        <v>137</v>
      </c>
      <c r="CO1022" t="s">
        <v>140</v>
      </c>
      <c r="CP1022" t="s">
        <v>138</v>
      </c>
      <c r="CR1022" t="s">
        <v>117</v>
      </c>
      <c r="CS1022" t="s">
        <v>139</v>
      </c>
      <c r="CT1022" t="s">
        <v>140</v>
      </c>
      <c r="CU1022" t="s">
        <v>140</v>
      </c>
      <c r="CV1022" t="s">
        <v>140</v>
      </c>
      <c r="CW1022" t="s">
        <v>139</v>
      </c>
      <c r="CX1022" t="s">
        <v>140</v>
      </c>
      <c r="CY1022" t="s">
        <v>3977</v>
      </c>
      <c r="CZ1022" s="8">
        <v>16702850045</v>
      </c>
      <c r="DA1022" t="s">
        <v>2903</v>
      </c>
      <c r="DB1022" t="s">
        <v>140</v>
      </c>
      <c r="DC1022" t="s">
        <v>139</v>
      </c>
      <c r="DD1022" t="s">
        <v>117</v>
      </c>
    </row>
    <row r="1023" spans="1:114" ht="15" customHeight="1" x14ac:dyDescent="0.35">
      <c r="A1023" t="s">
        <v>4351</v>
      </c>
      <c r="B1023" t="s">
        <v>144</v>
      </c>
      <c r="C1023" s="1">
        <v>45599</v>
      </c>
      <c r="D1023" s="1">
        <v>45644</v>
      </c>
      <c r="E1023" t="s">
        <v>116</v>
      </c>
      <c r="F1023" s="1">
        <v>45715</v>
      </c>
      <c r="G1023" t="s">
        <v>117</v>
      </c>
      <c r="H1023" t="s">
        <v>117</v>
      </c>
      <c r="I1023" t="s">
        <v>117</v>
      </c>
      <c r="J1023" t="s">
        <v>3586</v>
      </c>
      <c r="K1023" t="s">
        <v>4352</v>
      </c>
      <c r="L1023" t="s">
        <v>3588</v>
      </c>
      <c r="M1023" t="s">
        <v>3589</v>
      </c>
      <c r="N1023" t="s">
        <v>120</v>
      </c>
      <c r="O1023" t="s">
        <v>121</v>
      </c>
      <c r="P1023" s="6">
        <v>96950</v>
      </c>
      <c r="Q1023" t="s">
        <v>122</v>
      </c>
      <c r="R1023" t="s">
        <v>120</v>
      </c>
      <c r="S1023" s="8">
        <v>16702353481</v>
      </c>
      <c r="U1023" t="s">
        <v>3590</v>
      </c>
      <c r="V1023">
        <v>811111</v>
      </c>
      <c r="W1023" t="s">
        <v>124</v>
      </c>
      <c r="Y1023" t="s">
        <v>3591</v>
      </c>
      <c r="Z1023" t="s">
        <v>3592</v>
      </c>
      <c r="AA1023" t="s">
        <v>3593</v>
      </c>
      <c r="AB1023" t="s">
        <v>3594</v>
      </c>
      <c r="AC1023" t="s">
        <v>3588</v>
      </c>
      <c r="AD1023" t="s">
        <v>3589</v>
      </c>
      <c r="AE1023" t="s">
        <v>120</v>
      </c>
      <c r="AF1023" t="s">
        <v>121</v>
      </c>
      <c r="AG1023" s="6">
        <v>96950</v>
      </c>
      <c r="AH1023" t="s">
        <v>122</v>
      </c>
      <c r="AI1023" t="s">
        <v>120</v>
      </c>
      <c r="AJ1023" s="8">
        <v>16702353481</v>
      </c>
      <c r="AL1023" t="s">
        <v>3595</v>
      </c>
      <c r="BE1023" t="str">
        <f>"49-9071.00"</f>
        <v>49-9071.00</v>
      </c>
      <c r="BF1023" t="s">
        <v>156</v>
      </c>
      <c r="BG1023" t="s">
        <v>3596</v>
      </c>
      <c r="BH1023" t="s">
        <v>3019</v>
      </c>
      <c r="BI1023">
        <v>3</v>
      </c>
      <c r="BJ1023">
        <v>3</v>
      </c>
      <c r="BK1023" s="1">
        <v>45717</v>
      </c>
      <c r="BL1023" s="1">
        <v>46081</v>
      </c>
      <c r="BM1023" s="1">
        <v>45717</v>
      </c>
      <c r="BN1023" s="1">
        <v>46081</v>
      </c>
      <c r="BO1023">
        <v>35</v>
      </c>
      <c r="BP1023">
        <v>0</v>
      </c>
      <c r="BQ1023">
        <v>7</v>
      </c>
      <c r="BR1023">
        <v>7</v>
      </c>
      <c r="BS1023">
        <v>7</v>
      </c>
      <c r="BT1023">
        <v>7</v>
      </c>
      <c r="BU1023">
        <v>7</v>
      </c>
      <c r="BV1023">
        <v>0</v>
      </c>
      <c r="BW1023" t="str">
        <f>"8:00 AM"</f>
        <v>8:00 AM</v>
      </c>
      <c r="BX1023" t="str">
        <f>"4:00 PM"</f>
        <v>4:00 PM</v>
      </c>
      <c r="BY1023" t="s">
        <v>133</v>
      </c>
      <c r="BZ1023">
        <v>0</v>
      </c>
      <c r="CA1023">
        <v>12</v>
      </c>
      <c r="CB1023" t="s">
        <v>117</v>
      </c>
      <c r="CD1023" t="s">
        <v>4353</v>
      </c>
      <c r="CE1023" t="s">
        <v>3588</v>
      </c>
      <c r="CF1023" t="s">
        <v>3589</v>
      </c>
      <c r="CG1023" t="s">
        <v>120</v>
      </c>
      <c r="CH1023" t="s">
        <v>121</v>
      </c>
      <c r="CI1023" s="6">
        <v>96950</v>
      </c>
      <c r="CJ1023" s="10">
        <v>9.75</v>
      </c>
      <c r="CK1023" s="10">
        <v>9.75</v>
      </c>
      <c r="CL1023" s="10">
        <v>14.63</v>
      </c>
      <c r="CM1023" s="10">
        <v>14.63</v>
      </c>
      <c r="CN1023" t="s">
        <v>137</v>
      </c>
      <c r="CO1023" t="s">
        <v>140</v>
      </c>
      <c r="CP1023" t="s">
        <v>138</v>
      </c>
      <c r="CR1023" t="s">
        <v>117</v>
      </c>
      <c r="CS1023" t="s">
        <v>139</v>
      </c>
      <c r="CT1023" t="s">
        <v>140</v>
      </c>
      <c r="CU1023" t="s">
        <v>139</v>
      </c>
      <c r="CV1023" t="s">
        <v>140</v>
      </c>
      <c r="CW1023" t="s">
        <v>139</v>
      </c>
      <c r="CX1023" t="s">
        <v>139</v>
      </c>
      <c r="CY1023" t="s">
        <v>4354</v>
      </c>
      <c r="CZ1023" s="8">
        <v>16702353481</v>
      </c>
      <c r="DA1023" t="s">
        <v>3595</v>
      </c>
      <c r="DB1023" t="s">
        <v>140</v>
      </c>
      <c r="DC1023" t="s">
        <v>139</v>
      </c>
      <c r="DD1023" t="s">
        <v>117</v>
      </c>
      <c r="DE1023" t="s">
        <v>2079</v>
      </c>
      <c r="DF1023" t="s">
        <v>3599</v>
      </c>
      <c r="DG1023" t="s">
        <v>452</v>
      </c>
      <c r="DH1023" t="s">
        <v>3590</v>
      </c>
      <c r="DI1023" t="s">
        <v>4355</v>
      </c>
      <c r="DJ1023" t="s">
        <v>3595</v>
      </c>
    </row>
    <row r="1024" spans="1:114" ht="15" customHeight="1" x14ac:dyDescent="0.35">
      <c r="A1024" t="s">
        <v>9497</v>
      </c>
      <c r="B1024" t="s">
        <v>144</v>
      </c>
      <c r="C1024" s="1">
        <v>45600</v>
      </c>
      <c r="D1024" s="1">
        <v>45644</v>
      </c>
      <c r="E1024" t="s">
        <v>116</v>
      </c>
      <c r="F1024" s="1">
        <v>45776</v>
      </c>
      <c r="G1024" t="s">
        <v>117</v>
      </c>
      <c r="H1024" t="s">
        <v>117</v>
      </c>
      <c r="I1024" t="s">
        <v>117</v>
      </c>
      <c r="J1024" t="s">
        <v>3880</v>
      </c>
      <c r="L1024" t="s">
        <v>3881</v>
      </c>
      <c r="M1024" t="s">
        <v>3882</v>
      </c>
      <c r="N1024" t="s">
        <v>120</v>
      </c>
      <c r="O1024" t="s">
        <v>121</v>
      </c>
      <c r="P1024" s="6">
        <v>96950</v>
      </c>
      <c r="Q1024" t="s">
        <v>122</v>
      </c>
      <c r="S1024" s="8">
        <v>16702350173</v>
      </c>
      <c r="U1024" t="s">
        <v>3883</v>
      </c>
      <c r="V1024">
        <v>711211</v>
      </c>
      <c r="W1024" t="s">
        <v>124</v>
      </c>
      <c r="Y1024" t="s">
        <v>3884</v>
      </c>
      <c r="Z1024" t="s">
        <v>3885</v>
      </c>
      <c r="AB1024" t="s">
        <v>128</v>
      </c>
      <c r="AC1024" t="s">
        <v>3881</v>
      </c>
      <c r="AD1024" t="s">
        <v>3886</v>
      </c>
      <c r="AE1024" t="s">
        <v>120</v>
      </c>
      <c r="AF1024" t="s">
        <v>121</v>
      </c>
      <c r="AG1024" s="6">
        <v>96950</v>
      </c>
      <c r="AH1024" t="s">
        <v>122</v>
      </c>
      <c r="AJ1024" s="8">
        <v>16702350173</v>
      </c>
      <c r="AL1024" t="s">
        <v>3887</v>
      </c>
      <c r="BE1024" t="str">
        <f>"27-2022.00"</f>
        <v>27-2022.00</v>
      </c>
      <c r="BF1024" t="s">
        <v>3888</v>
      </c>
      <c r="BG1024" t="s">
        <v>3889</v>
      </c>
      <c r="BH1024" t="s">
        <v>3890</v>
      </c>
      <c r="BI1024">
        <v>1</v>
      </c>
      <c r="BJ1024">
        <v>1</v>
      </c>
      <c r="BK1024" s="1">
        <v>45778</v>
      </c>
      <c r="BL1024" s="1">
        <v>46132</v>
      </c>
      <c r="BM1024" s="1">
        <v>45778</v>
      </c>
      <c r="BN1024" s="1">
        <v>46132</v>
      </c>
      <c r="BO1024">
        <v>40</v>
      </c>
      <c r="BP1024">
        <v>0</v>
      </c>
      <c r="BQ1024">
        <v>8</v>
      </c>
      <c r="BR1024">
        <v>8</v>
      </c>
      <c r="BS1024">
        <v>8</v>
      </c>
      <c r="BT1024">
        <v>8</v>
      </c>
      <c r="BU1024">
        <v>8</v>
      </c>
      <c r="BV1024">
        <v>0</v>
      </c>
      <c r="BW1024" t="str">
        <f>"9:00 AM"</f>
        <v>9:00 AM</v>
      </c>
      <c r="BX1024" t="str">
        <f>"6:00 PM"</f>
        <v>6:00 PM</v>
      </c>
      <c r="BY1024" t="s">
        <v>588</v>
      </c>
      <c r="BZ1024">
        <v>12</v>
      </c>
      <c r="CA1024">
        <v>24</v>
      </c>
      <c r="CB1024" t="s">
        <v>117</v>
      </c>
      <c r="CD1024" t="s">
        <v>3891</v>
      </c>
      <c r="CE1024" t="s">
        <v>3892</v>
      </c>
      <c r="CF1024" t="s">
        <v>3882</v>
      </c>
      <c r="CG1024" t="s">
        <v>120</v>
      </c>
      <c r="CH1024" t="s">
        <v>121</v>
      </c>
      <c r="CI1024" s="6">
        <v>96950</v>
      </c>
      <c r="CJ1024" s="10">
        <v>3207.67</v>
      </c>
      <c r="CK1024" s="10">
        <v>3207.67</v>
      </c>
      <c r="CN1024" t="s">
        <v>375</v>
      </c>
      <c r="CO1024" t="s">
        <v>133</v>
      </c>
      <c r="CP1024" t="s">
        <v>138</v>
      </c>
      <c r="CR1024" t="s">
        <v>117</v>
      </c>
      <c r="CS1024" t="s">
        <v>139</v>
      </c>
      <c r="CT1024" t="s">
        <v>139</v>
      </c>
      <c r="CU1024" t="s">
        <v>140</v>
      </c>
      <c r="CV1024" t="s">
        <v>139</v>
      </c>
      <c r="CW1024" t="s">
        <v>139</v>
      </c>
      <c r="CX1024" t="s">
        <v>139</v>
      </c>
      <c r="CY1024" t="s">
        <v>133</v>
      </c>
      <c r="CZ1024" s="8">
        <v>16702350173</v>
      </c>
      <c r="DA1024" t="s">
        <v>3887</v>
      </c>
      <c r="DB1024" t="s">
        <v>1257</v>
      </c>
      <c r="DC1024" t="s">
        <v>139</v>
      </c>
      <c r="DD1024" t="s">
        <v>117</v>
      </c>
    </row>
    <row r="1025" spans="1:114" ht="15" customHeight="1" x14ac:dyDescent="0.35">
      <c r="A1025" t="s">
        <v>13335</v>
      </c>
      <c r="B1025" t="s">
        <v>144</v>
      </c>
      <c r="C1025" s="1">
        <v>45600</v>
      </c>
      <c r="D1025" s="1">
        <v>45644</v>
      </c>
      <c r="E1025" t="s">
        <v>116</v>
      </c>
      <c r="F1025" s="1">
        <v>45599</v>
      </c>
      <c r="G1025" t="s">
        <v>117</v>
      </c>
      <c r="H1025" t="s">
        <v>117</v>
      </c>
      <c r="I1025" t="s">
        <v>117</v>
      </c>
      <c r="J1025" t="s">
        <v>2924</v>
      </c>
      <c r="L1025" t="s">
        <v>2925</v>
      </c>
      <c r="M1025" t="s">
        <v>2926</v>
      </c>
      <c r="N1025" t="s">
        <v>136</v>
      </c>
      <c r="O1025" t="s">
        <v>121</v>
      </c>
      <c r="P1025" s="6">
        <v>96950</v>
      </c>
      <c r="Q1025" t="s">
        <v>122</v>
      </c>
      <c r="S1025" s="8">
        <v>16702341795</v>
      </c>
      <c r="U1025" t="s">
        <v>2927</v>
      </c>
      <c r="V1025">
        <v>722511</v>
      </c>
      <c r="W1025" t="s">
        <v>124</v>
      </c>
      <c r="Y1025" t="s">
        <v>2928</v>
      </c>
      <c r="Z1025" t="s">
        <v>251</v>
      </c>
      <c r="AA1025" t="s">
        <v>2929</v>
      </c>
      <c r="AB1025" t="s">
        <v>1563</v>
      </c>
      <c r="AC1025" t="s">
        <v>3938</v>
      </c>
      <c r="AD1025" t="s">
        <v>3939</v>
      </c>
      <c r="AE1025" t="s">
        <v>120</v>
      </c>
      <c r="AF1025" t="s">
        <v>121</v>
      </c>
      <c r="AG1025" s="6">
        <v>96950</v>
      </c>
      <c r="AH1025" t="s">
        <v>122</v>
      </c>
      <c r="AJ1025" s="8">
        <v>16702341795</v>
      </c>
      <c r="AL1025" t="s">
        <v>2930</v>
      </c>
      <c r="BE1025" t="str">
        <f>"35-1012.00"</f>
        <v>35-1012.00</v>
      </c>
      <c r="BF1025" t="s">
        <v>2494</v>
      </c>
      <c r="BG1025" t="s">
        <v>4979</v>
      </c>
      <c r="BH1025" t="s">
        <v>4980</v>
      </c>
      <c r="BI1025">
        <v>1</v>
      </c>
      <c r="BJ1025">
        <v>1</v>
      </c>
      <c r="BK1025" s="1">
        <v>45601</v>
      </c>
      <c r="BL1025" s="1">
        <v>45965</v>
      </c>
      <c r="BM1025" s="1">
        <v>45644</v>
      </c>
      <c r="BN1025" s="1">
        <v>45965</v>
      </c>
      <c r="BO1025">
        <v>35</v>
      </c>
      <c r="BP1025">
        <v>0</v>
      </c>
      <c r="BQ1025">
        <v>6</v>
      </c>
      <c r="BR1025">
        <v>6</v>
      </c>
      <c r="BS1025">
        <v>6</v>
      </c>
      <c r="BT1025">
        <v>6</v>
      </c>
      <c r="BU1025">
        <v>6</v>
      </c>
      <c r="BV1025">
        <v>5</v>
      </c>
      <c r="BW1025" t="str">
        <f>"8:00 AM"</f>
        <v>8:00 AM</v>
      </c>
      <c r="BX1025" t="str">
        <f>"3:00 PM"</f>
        <v>3:00 PM</v>
      </c>
      <c r="BY1025" t="s">
        <v>159</v>
      </c>
      <c r="BZ1025">
        <v>0</v>
      </c>
      <c r="CA1025">
        <v>12</v>
      </c>
      <c r="CB1025" t="s">
        <v>139</v>
      </c>
      <c r="CC1025">
        <v>10</v>
      </c>
      <c r="CD1025" t="s">
        <v>4981</v>
      </c>
      <c r="CE1025" t="s">
        <v>9449</v>
      </c>
      <c r="CF1025" t="s">
        <v>2925</v>
      </c>
      <c r="CG1025" t="s">
        <v>136</v>
      </c>
      <c r="CH1025" t="s">
        <v>121</v>
      </c>
      <c r="CI1025" s="6">
        <v>96950</v>
      </c>
      <c r="CJ1025" s="10">
        <v>10.6</v>
      </c>
      <c r="CK1025" s="10">
        <v>11.5</v>
      </c>
      <c r="CL1025" s="10">
        <v>15.9</v>
      </c>
      <c r="CM1025" s="10">
        <v>17.25</v>
      </c>
      <c r="CN1025" t="s">
        <v>137</v>
      </c>
      <c r="CO1025" t="s">
        <v>133</v>
      </c>
      <c r="CP1025" t="s">
        <v>138</v>
      </c>
      <c r="CR1025" t="s">
        <v>117</v>
      </c>
      <c r="CS1025" t="s">
        <v>139</v>
      </c>
      <c r="CT1025" t="s">
        <v>140</v>
      </c>
      <c r="CU1025" t="s">
        <v>139</v>
      </c>
      <c r="CV1025" t="s">
        <v>140</v>
      </c>
      <c r="CW1025" t="s">
        <v>139</v>
      </c>
      <c r="CX1025" t="s">
        <v>140</v>
      </c>
      <c r="CY1025" t="s">
        <v>13336</v>
      </c>
      <c r="CZ1025" s="8">
        <v>16702341795</v>
      </c>
      <c r="DA1025" t="s">
        <v>2930</v>
      </c>
      <c r="DB1025" t="s">
        <v>2937</v>
      </c>
      <c r="DC1025" t="s">
        <v>139</v>
      </c>
      <c r="DD1025" t="s">
        <v>117</v>
      </c>
    </row>
    <row r="1026" spans="1:114" ht="15" customHeight="1" x14ac:dyDescent="0.35">
      <c r="A1026" t="s">
        <v>9411</v>
      </c>
      <c r="B1026" t="s">
        <v>144</v>
      </c>
      <c r="C1026" s="1">
        <v>45600</v>
      </c>
      <c r="D1026" s="1">
        <v>45644</v>
      </c>
      <c r="E1026" t="s">
        <v>211</v>
      </c>
      <c r="G1026" t="s">
        <v>117</v>
      </c>
      <c r="H1026" t="s">
        <v>117</v>
      </c>
      <c r="I1026" t="s">
        <v>117</v>
      </c>
      <c r="J1026" t="s">
        <v>3930</v>
      </c>
      <c r="K1026" t="s">
        <v>3931</v>
      </c>
      <c r="L1026" t="s">
        <v>253</v>
      </c>
      <c r="N1026" t="s">
        <v>248</v>
      </c>
      <c r="O1026" t="s">
        <v>121</v>
      </c>
      <c r="P1026" s="6">
        <v>96951</v>
      </c>
      <c r="Q1026" t="s">
        <v>122</v>
      </c>
      <c r="S1026" s="8">
        <v>16705320350</v>
      </c>
      <c r="U1026" t="s">
        <v>3932</v>
      </c>
      <c r="V1026">
        <v>445110</v>
      </c>
      <c r="W1026" t="s">
        <v>124</v>
      </c>
      <c r="Y1026" t="s">
        <v>250</v>
      </c>
      <c r="Z1026" t="s">
        <v>251</v>
      </c>
      <c r="AA1026" t="s">
        <v>535</v>
      </c>
      <c r="AB1026" t="s">
        <v>524</v>
      </c>
      <c r="AC1026" t="s">
        <v>253</v>
      </c>
      <c r="AE1026" t="s">
        <v>248</v>
      </c>
      <c r="AF1026" t="s">
        <v>121</v>
      </c>
      <c r="AG1026" s="6">
        <v>96951</v>
      </c>
      <c r="AH1026" t="s">
        <v>122</v>
      </c>
      <c r="AJ1026" s="8">
        <v>16705320350</v>
      </c>
      <c r="AL1026" t="s">
        <v>3933</v>
      </c>
      <c r="BE1026" t="str">
        <f>"51-9198.00"</f>
        <v>51-9198.00</v>
      </c>
      <c r="BF1026" t="s">
        <v>1393</v>
      </c>
      <c r="BG1026" t="s">
        <v>3934</v>
      </c>
      <c r="BH1026" t="s">
        <v>3935</v>
      </c>
      <c r="BI1026">
        <v>5</v>
      </c>
      <c r="BJ1026">
        <v>5</v>
      </c>
      <c r="BK1026" s="1">
        <v>45717</v>
      </c>
      <c r="BL1026" s="1">
        <v>46081</v>
      </c>
      <c r="BM1026" s="1">
        <v>45717</v>
      </c>
      <c r="BN1026" s="1">
        <v>46081</v>
      </c>
      <c r="BO1026">
        <v>40</v>
      </c>
      <c r="BP1026">
        <v>0</v>
      </c>
      <c r="BQ1026">
        <v>7</v>
      </c>
      <c r="BR1026">
        <v>7</v>
      </c>
      <c r="BS1026">
        <v>7</v>
      </c>
      <c r="BT1026">
        <v>7</v>
      </c>
      <c r="BU1026">
        <v>7</v>
      </c>
      <c r="BV1026">
        <v>5</v>
      </c>
      <c r="BW1026" t="str">
        <f>"8:00 AM"</f>
        <v>8:00 AM</v>
      </c>
      <c r="BX1026" t="str">
        <f>"4:00 PM"</f>
        <v>4:00 PM</v>
      </c>
      <c r="BY1026" t="s">
        <v>133</v>
      </c>
      <c r="BZ1026">
        <v>0</v>
      </c>
      <c r="CA1026">
        <v>3</v>
      </c>
      <c r="CB1026" t="s">
        <v>117</v>
      </c>
      <c r="CD1026" t="s">
        <v>3936</v>
      </c>
      <c r="CE1026" t="s">
        <v>1321</v>
      </c>
      <c r="CG1026" t="s">
        <v>248</v>
      </c>
      <c r="CH1026" t="s">
        <v>121</v>
      </c>
      <c r="CI1026" s="6">
        <v>96951</v>
      </c>
      <c r="CJ1026" s="10">
        <v>8.23</v>
      </c>
      <c r="CK1026" s="10">
        <v>8.23</v>
      </c>
      <c r="CL1026" s="10">
        <v>12.35</v>
      </c>
      <c r="CM1026" s="10">
        <v>12.35</v>
      </c>
      <c r="CN1026" t="s">
        <v>137</v>
      </c>
      <c r="CO1026" t="s">
        <v>140</v>
      </c>
      <c r="CP1026" t="s">
        <v>138</v>
      </c>
      <c r="CR1026" t="s">
        <v>117</v>
      </c>
      <c r="CS1026" t="s">
        <v>139</v>
      </c>
      <c r="CT1026" t="s">
        <v>139</v>
      </c>
      <c r="CU1026" t="s">
        <v>139</v>
      </c>
      <c r="CV1026" t="s">
        <v>140</v>
      </c>
      <c r="CW1026" t="s">
        <v>139</v>
      </c>
      <c r="CX1026" t="s">
        <v>140</v>
      </c>
      <c r="CY1026" t="s">
        <v>260</v>
      </c>
      <c r="CZ1026" s="8">
        <v>16705320350</v>
      </c>
      <c r="DA1026" t="s">
        <v>3933</v>
      </c>
      <c r="DB1026" t="s">
        <v>140</v>
      </c>
      <c r="DC1026" t="s">
        <v>139</v>
      </c>
      <c r="DD1026" t="s">
        <v>117</v>
      </c>
    </row>
    <row r="1027" spans="1:114" ht="15" customHeight="1" x14ac:dyDescent="0.35">
      <c r="A1027" t="s">
        <v>16063</v>
      </c>
      <c r="B1027" t="s">
        <v>144</v>
      </c>
      <c r="C1027" s="1">
        <v>45600</v>
      </c>
      <c r="D1027" s="1">
        <v>45644</v>
      </c>
      <c r="E1027" t="s">
        <v>116</v>
      </c>
      <c r="F1027" s="1">
        <v>45746</v>
      </c>
      <c r="G1027" t="s">
        <v>117</v>
      </c>
      <c r="H1027" t="s">
        <v>117</v>
      </c>
      <c r="I1027" t="s">
        <v>117</v>
      </c>
      <c r="J1027" t="s">
        <v>14347</v>
      </c>
      <c r="L1027" t="s">
        <v>13396</v>
      </c>
      <c r="M1027" t="s">
        <v>14348</v>
      </c>
      <c r="N1027" t="s">
        <v>136</v>
      </c>
      <c r="O1027" t="s">
        <v>121</v>
      </c>
      <c r="P1027" s="6">
        <v>96950</v>
      </c>
      <c r="Q1027" t="s">
        <v>122</v>
      </c>
      <c r="S1027" s="8">
        <v>16702341629</v>
      </c>
      <c r="U1027" t="s">
        <v>14349</v>
      </c>
      <c r="V1027">
        <v>53111</v>
      </c>
      <c r="W1027" t="s">
        <v>124</v>
      </c>
      <c r="Y1027" t="s">
        <v>6074</v>
      </c>
      <c r="Z1027" t="s">
        <v>6075</v>
      </c>
      <c r="AA1027" t="s">
        <v>6076</v>
      </c>
      <c r="AB1027" t="s">
        <v>997</v>
      </c>
      <c r="AC1027" t="s">
        <v>6072</v>
      </c>
      <c r="AD1027" t="s">
        <v>14350</v>
      </c>
      <c r="AE1027" t="s">
        <v>136</v>
      </c>
      <c r="AF1027" t="s">
        <v>121</v>
      </c>
      <c r="AG1027" s="6">
        <v>96950</v>
      </c>
      <c r="AH1027" t="s">
        <v>122</v>
      </c>
      <c r="AJ1027" s="8">
        <v>16702341629</v>
      </c>
      <c r="AL1027" t="s">
        <v>14351</v>
      </c>
      <c r="BE1027" t="str">
        <f>"49-9071.00"</f>
        <v>49-9071.00</v>
      </c>
      <c r="BF1027" t="s">
        <v>156</v>
      </c>
      <c r="BG1027" t="s">
        <v>14352</v>
      </c>
      <c r="BH1027" t="s">
        <v>2639</v>
      </c>
      <c r="BI1027">
        <v>2</v>
      </c>
      <c r="BJ1027">
        <v>2</v>
      </c>
      <c r="BK1027" s="1">
        <v>45748</v>
      </c>
      <c r="BL1027" s="1">
        <v>46112</v>
      </c>
      <c r="BM1027" s="1">
        <v>45748</v>
      </c>
      <c r="BN1027" s="1">
        <v>46112</v>
      </c>
      <c r="BO1027">
        <v>35</v>
      </c>
      <c r="BP1027">
        <v>0</v>
      </c>
      <c r="BQ1027">
        <v>7</v>
      </c>
      <c r="BR1027">
        <v>7</v>
      </c>
      <c r="BS1027">
        <v>7</v>
      </c>
      <c r="BT1027">
        <v>7</v>
      </c>
      <c r="BU1027">
        <v>7</v>
      </c>
      <c r="BV1027">
        <v>0</v>
      </c>
      <c r="BW1027" t="str">
        <f>"8:00 AM"</f>
        <v>8:00 AM</v>
      </c>
      <c r="BX1027" t="str">
        <f>"5:00 PM"</f>
        <v>5:00 PM</v>
      </c>
      <c r="BY1027" t="s">
        <v>133</v>
      </c>
      <c r="BZ1027">
        <v>0</v>
      </c>
      <c r="CA1027">
        <v>24</v>
      </c>
      <c r="CB1027" t="s">
        <v>117</v>
      </c>
      <c r="CD1027" s="2" t="s">
        <v>16064</v>
      </c>
      <c r="CE1027" t="s">
        <v>14354</v>
      </c>
      <c r="CF1027" t="s">
        <v>14354</v>
      </c>
      <c r="CG1027" t="s">
        <v>136</v>
      </c>
      <c r="CH1027" t="s">
        <v>121</v>
      </c>
      <c r="CI1027" s="6">
        <v>96950</v>
      </c>
      <c r="CJ1027" s="10">
        <v>9.75</v>
      </c>
      <c r="CK1027" s="10">
        <v>9.75</v>
      </c>
      <c r="CL1027" s="10">
        <v>14.63</v>
      </c>
      <c r="CM1027" s="10">
        <v>14.63</v>
      </c>
      <c r="CN1027" t="s">
        <v>137</v>
      </c>
      <c r="CO1027" t="s">
        <v>133</v>
      </c>
      <c r="CP1027" t="s">
        <v>138</v>
      </c>
      <c r="CR1027" t="s">
        <v>117</v>
      </c>
      <c r="CS1027" t="s">
        <v>139</v>
      </c>
      <c r="CT1027" t="s">
        <v>140</v>
      </c>
      <c r="CU1027" t="s">
        <v>139</v>
      </c>
      <c r="CV1027" t="s">
        <v>140</v>
      </c>
      <c r="CW1027" t="s">
        <v>139</v>
      </c>
      <c r="CX1027" t="s">
        <v>140</v>
      </c>
      <c r="CY1027" t="s">
        <v>7914</v>
      </c>
      <c r="CZ1027" s="8">
        <v>16702341629</v>
      </c>
      <c r="DA1027" t="s">
        <v>14351</v>
      </c>
      <c r="DB1027" t="s">
        <v>140</v>
      </c>
      <c r="DC1027" t="s">
        <v>139</v>
      </c>
      <c r="DD1027" t="s">
        <v>117</v>
      </c>
      <c r="DE1027" t="s">
        <v>6074</v>
      </c>
      <c r="DF1027" t="s">
        <v>6075</v>
      </c>
      <c r="DG1027" t="s">
        <v>6083</v>
      </c>
      <c r="DH1027" t="s">
        <v>14349</v>
      </c>
      <c r="DI1027" t="s">
        <v>14347</v>
      </c>
      <c r="DJ1027" t="s">
        <v>14351</v>
      </c>
    </row>
    <row r="1028" spans="1:114" ht="15" customHeight="1" x14ac:dyDescent="0.35">
      <c r="A1028" t="s">
        <v>14766</v>
      </c>
      <c r="B1028" t="s">
        <v>144</v>
      </c>
      <c r="C1028" s="1">
        <v>45601</v>
      </c>
      <c r="D1028" s="1">
        <v>45644</v>
      </c>
      <c r="E1028" t="s">
        <v>116</v>
      </c>
      <c r="F1028" s="1">
        <v>45715</v>
      </c>
      <c r="G1028" t="s">
        <v>139</v>
      </c>
      <c r="H1028" t="s">
        <v>117</v>
      </c>
      <c r="I1028" t="s">
        <v>117</v>
      </c>
      <c r="J1028" t="s">
        <v>6452</v>
      </c>
      <c r="K1028" t="s">
        <v>4310</v>
      </c>
      <c r="L1028" t="s">
        <v>4311</v>
      </c>
      <c r="N1028" t="s">
        <v>120</v>
      </c>
      <c r="O1028" t="s">
        <v>121</v>
      </c>
      <c r="P1028" s="6">
        <v>96950</v>
      </c>
      <c r="Q1028" t="s">
        <v>122</v>
      </c>
      <c r="S1028" s="8">
        <v>16702347898</v>
      </c>
      <c r="U1028" t="s">
        <v>4054</v>
      </c>
      <c r="V1028">
        <v>56132</v>
      </c>
      <c r="W1028" t="s">
        <v>124</v>
      </c>
      <c r="Y1028" t="s">
        <v>4313</v>
      </c>
      <c r="Z1028" t="s">
        <v>4314</v>
      </c>
      <c r="AA1028" t="s">
        <v>4315</v>
      </c>
      <c r="AB1028" t="s">
        <v>2233</v>
      </c>
      <c r="AC1028" t="s">
        <v>4311</v>
      </c>
      <c r="AD1028" t="s">
        <v>4312</v>
      </c>
      <c r="AE1028" t="s">
        <v>120</v>
      </c>
      <c r="AF1028" t="s">
        <v>121</v>
      </c>
      <c r="AG1028" s="6">
        <v>96950</v>
      </c>
      <c r="AH1028" t="s">
        <v>122</v>
      </c>
      <c r="AJ1028" s="8">
        <v>16702347898</v>
      </c>
      <c r="AL1028" t="s">
        <v>4055</v>
      </c>
      <c r="BE1028" t="str">
        <f>"37-2012.00"</f>
        <v>37-2012.00</v>
      </c>
      <c r="BF1028" t="s">
        <v>130</v>
      </c>
      <c r="BG1028" t="s">
        <v>6453</v>
      </c>
      <c r="BH1028" t="s">
        <v>833</v>
      </c>
      <c r="BI1028">
        <v>3</v>
      </c>
      <c r="BJ1028">
        <v>3</v>
      </c>
      <c r="BK1028" s="1">
        <v>45717</v>
      </c>
      <c r="BL1028" s="1">
        <v>46811</v>
      </c>
      <c r="BM1028" s="1">
        <v>45717</v>
      </c>
      <c r="BN1028" s="1">
        <v>46811</v>
      </c>
      <c r="BO1028">
        <v>35</v>
      </c>
      <c r="BP1028">
        <v>0</v>
      </c>
      <c r="BQ1028">
        <v>7</v>
      </c>
      <c r="BR1028">
        <v>7</v>
      </c>
      <c r="BS1028">
        <v>7</v>
      </c>
      <c r="BT1028">
        <v>7</v>
      </c>
      <c r="BU1028">
        <v>7</v>
      </c>
      <c r="BV1028">
        <v>0</v>
      </c>
      <c r="BW1028" t="str">
        <f>"8:00 AM"</f>
        <v>8:00 AM</v>
      </c>
      <c r="BX1028" t="str">
        <f>"4:00 PM"</f>
        <v>4:00 PM</v>
      </c>
      <c r="BY1028" t="s">
        <v>133</v>
      </c>
      <c r="BZ1028">
        <v>0</v>
      </c>
      <c r="CA1028">
        <v>3</v>
      </c>
      <c r="CB1028" t="s">
        <v>117</v>
      </c>
      <c r="CD1028" t="s">
        <v>14767</v>
      </c>
      <c r="CE1028" t="s">
        <v>10938</v>
      </c>
      <c r="CG1028" t="s">
        <v>248</v>
      </c>
      <c r="CH1028" t="s">
        <v>121</v>
      </c>
      <c r="CI1028" s="6">
        <v>96951</v>
      </c>
      <c r="CJ1028" s="10">
        <v>7.77</v>
      </c>
      <c r="CK1028" s="10">
        <v>7.77</v>
      </c>
      <c r="CL1028" s="10">
        <v>11.65</v>
      </c>
      <c r="CM1028" s="10">
        <v>11.65</v>
      </c>
      <c r="CN1028" t="s">
        <v>137</v>
      </c>
      <c r="CO1028" t="s">
        <v>4059</v>
      </c>
      <c r="CP1028" t="s">
        <v>138</v>
      </c>
      <c r="CR1028" t="s">
        <v>139</v>
      </c>
      <c r="CS1028" t="s">
        <v>139</v>
      </c>
      <c r="CT1028" t="s">
        <v>140</v>
      </c>
      <c r="CU1028" t="s">
        <v>139</v>
      </c>
      <c r="CV1028" t="s">
        <v>140</v>
      </c>
      <c r="CW1028" t="s">
        <v>139</v>
      </c>
      <c r="CX1028" t="s">
        <v>140</v>
      </c>
      <c r="CY1028" t="s">
        <v>10939</v>
      </c>
      <c r="CZ1028" s="8">
        <v>16702347898</v>
      </c>
      <c r="DA1028" t="s">
        <v>4055</v>
      </c>
      <c r="DB1028" t="s">
        <v>164</v>
      </c>
      <c r="DC1028" t="s">
        <v>139</v>
      </c>
      <c r="DD1028" t="s">
        <v>140</v>
      </c>
    </row>
    <row r="1029" spans="1:114" ht="15" customHeight="1" x14ac:dyDescent="0.35">
      <c r="A1029" t="s">
        <v>14753</v>
      </c>
      <c r="B1029" t="s">
        <v>294</v>
      </c>
      <c r="C1029" s="1">
        <v>45601</v>
      </c>
      <c r="D1029" s="1">
        <v>45644</v>
      </c>
      <c r="E1029" t="s">
        <v>116</v>
      </c>
      <c r="F1029" s="1">
        <v>45656</v>
      </c>
      <c r="G1029" t="s">
        <v>139</v>
      </c>
      <c r="H1029" t="s">
        <v>117</v>
      </c>
      <c r="I1029" t="s">
        <v>117</v>
      </c>
      <c r="J1029" t="s">
        <v>2306</v>
      </c>
      <c r="L1029" t="s">
        <v>2307</v>
      </c>
      <c r="N1029" t="s">
        <v>496</v>
      </c>
      <c r="O1029" t="s">
        <v>121</v>
      </c>
      <c r="P1029" s="6">
        <v>96950</v>
      </c>
      <c r="Q1029" t="s">
        <v>122</v>
      </c>
      <c r="S1029" s="8">
        <v>16704831971</v>
      </c>
      <c r="U1029" t="s">
        <v>2308</v>
      </c>
      <c r="V1029">
        <v>531120</v>
      </c>
      <c r="W1029" t="s">
        <v>124</v>
      </c>
      <c r="Y1029" t="s">
        <v>2309</v>
      </c>
      <c r="Z1029" t="s">
        <v>2310</v>
      </c>
      <c r="AB1029" t="s">
        <v>237</v>
      </c>
      <c r="AC1029" t="s">
        <v>2311</v>
      </c>
      <c r="AE1029" t="s">
        <v>496</v>
      </c>
      <c r="AF1029" t="s">
        <v>121</v>
      </c>
      <c r="AG1029" s="6">
        <v>96950</v>
      </c>
      <c r="AH1029" t="s">
        <v>122</v>
      </c>
      <c r="AJ1029" s="8">
        <v>16704831971</v>
      </c>
      <c r="AL1029" t="s">
        <v>2312</v>
      </c>
      <c r="BE1029" t="str">
        <f>"37-2012.00"</f>
        <v>37-2012.00</v>
      </c>
      <c r="BF1029" t="s">
        <v>130</v>
      </c>
      <c r="BG1029" t="s">
        <v>2313</v>
      </c>
      <c r="BH1029" t="s">
        <v>130</v>
      </c>
      <c r="BI1029">
        <v>6</v>
      </c>
      <c r="BJ1029">
        <v>5</v>
      </c>
      <c r="BK1029" s="1">
        <v>45658</v>
      </c>
      <c r="BL1029" s="1">
        <v>46752</v>
      </c>
      <c r="BM1029" s="1">
        <v>45658</v>
      </c>
      <c r="BN1029" s="1">
        <v>46752</v>
      </c>
      <c r="BO1029">
        <v>35</v>
      </c>
      <c r="BP1029">
        <v>0</v>
      </c>
      <c r="BQ1029">
        <v>7</v>
      </c>
      <c r="BR1029">
        <v>7</v>
      </c>
      <c r="BS1029">
        <v>7</v>
      </c>
      <c r="BT1029">
        <v>7</v>
      </c>
      <c r="BU1029">
        <v>7</v>
      </c>
      <c r="BV1029">
        <v>0</v>
      </c>
      <c r="BW1029" t="str">
        <f>"8:00 AM"</f>
        <v>8:00 AM</v>
      </c>
      <c r="BX1029" t="str">
        <f>"5:00 PM"</f>
        <v>5:00 PM</v>
      </c>
      <c r="BY1029" t="s">
        <v>133</v>
      </c>
      <c r="BZ1029">
        <v>0</v>
      </c>
      <c r="CA1029">
        <v>3</v>
      </c>
      <c r="CB1029" t="s">
        <v>117</v>
      </c>
      <c r="CD1029" s="2" t="s">
        <v>14754</v>
      </c>
      <c r="CE1029" t="s">
        <v>2315</v>
      </c>
      <c r="CG1029" t="s">
        <v>136</v>
      </c>
      <c r="CH1029" t="s">
        <v>121</v>
      </c>
      <c r="CI1029" s="6">
        <v>96950</v>
      </c>
      <c r="CJ1029" s="10">
        <v>7.77</v>
      </c>
      <c r="CK1029" s="10">
        <v>7.77</v>
      </c>
      <c r="CL1029" s="10">
        <v>11.65</v>
      </c>
      <c r="CM1029" s="10">
        <v>11.65</v>
      </c>
      <c r="CN1029" t="s">
        <v>137</v>
      </c>
      <c r="CO1029" t="s">
        <v>162</v>
      </c>
      <c r="CP1029" t="s">
        <v>138</v>
      </c>
      <c r="CR1029" t="s">
        <v>117</v>
      </c>
      <c r="CS1029" t="s">
        <v>139</v>
      </c>
      <c r="CT1029" t="s">
        <v>140</v>
      </c>
      <c r="CU1029" t="s">
        <v>139</v>
      </c>
      <c r="CV1029" t="s">
        <v>140</v>
      </c>
      <c r="CW1029" t="s">
        <v>139</v>
      </c>
      <c r="CX1029" t="s">
        <v>140</v>
      </c>
      <c r="CY1029" t="s">
        <v>774</v>
      </c>
      <c r="CZ1029" s="8">
        <v>16704831971</v>
      </c>
      <c r="DA1029" t="s">
        <v>2312</v>
      </c>
      <c r="DB1029" t="s">
        <v>140</v>
      </c>
      <c r="DC1029" t="s">
        <v>139</v>
      </c>
      <c r="DD1029" t="s">
        <v>117</v>
      </c>
      <c r="DE1029" t="s">
        <v>4284</v>
      </c>
      <c r="DF1029" t="s">
        <v>4285</v>
      </c>
      <c r="DH1029" t="s">
        <v>2308</v>
      </c>
      <c r="DI1029" t="s">
        <v>2317</v>
      </c>
      <c r="DJ1029" t="s">
        <v>2312</v>
      </c>
    </row>
    <row r="1030" spans="1:114" ht="15" customHeight="1" x14ac:dyDescent="0.35">
      <c r="A1030" t="s">
        <v>9428</v>
      </c>
      <c r="B1030" t="s">
        <v>144</v>
      </c>
      <c r="C1030" s="1">
        <v>45601</v>
      </c>
      <c r="D1030" s="1">
        <v>45644</v>
      </c>
      <c r="E1030" t="s">
        <v>211</v>
      </c>
      <c r="G1030" t="s">
        <v>117</v>
      </c>
      <c r="H1030" t="s">
        <v>117</v>
      </c>
      <c r="I1030" t="s">
        <v>117</v>
      </c>
      <c r="J1030" t="s">
        <v>9429</v>
      </c>
      <c r="K1030" t="s">
        <v>9430</v>
      </c>
      <c r="L1030" t="s">
        <v>9431</v>
      </c>
      <c r="N1030" t="s">
        <v>120</v>
      </c>
      <c r="O1030" t="s">
        <v>121</v>
      </c>
      <c r="P1030" s="6">
        <v>96950</v>
      </c>
      <c r="Q1030" t="s">
        <v>122</v>
      </c>
      <c r="S1030" s="8">
        <v>16702880471</v>
      </c>
      <c r="U1030" t="s">
        <v>9432</v>
      </c>
      <c r="V1030">
        <v>812332</v>
      </c>
      <c r="W1030" t="s">
        <v>124</v>
      </c>
      <c r="Y1030" t="s">
        <v>9433</v>
      </c>
      <c r="Z1030" t="s">
        <v>9434</v>
      </c>
      <c r="AB1030" t="s">
        <v>128</v>
      </c>
      <c r="AC1030" t="s">
        <v>9431</v>
      </c>
      <c r="AE1030" t="s">
        <v>120</v>
      </c>
      <c r="AF1030" t="s">
        <v>121</v>
      </c>
      <c r="AG1030" s="6">
        <v>96950</v>
      </c>
      <c r="AH1030" t="s">
        <v>122</v>
      </c>
      <c r="AJ1030" s="8">
        <v>16702880471</v>
      </c>
      <c r="AL1030" t="s">
        <v>9435</v>
      </c>
      <c r="BE1030" t="str">
        <f>"49-9071.00"</f>
        <v>49-9071.00</v>
      </c>
      <c r="BF1030" t="s">
        <v>156</v>
      </c>
      <c r="BG1030" t="s">
        <v>9436</v>
      </c>
      <c r="BH1030" t="s">
        <v>8090</v>
      </c>
      <c r="BI1030">
        <v>1</v>
      </c>
      <c r="BJ1030">
        <v>1</v>
      </c>
      <c r="BK1030" s="1">
        <v>45658</v>
      </c>
      <c r="BL1030" s="1">
        <v>46022</v>
      </c>
      <c r="BM1030" s="1">
        <v>45658</v>
      </c>
      <c r="BN1030" s="1">
        <v>46022</v>
      </c>
      <c r="BO1030">
        <v>40</v>
      </c>
      <c r="BP1030">
        <v>0</v>
      </c>
      <c r="BQ1030">
        <v>8</v>
      </c>
      <c r="BR1030">
        <v>8</v>
      </c>
      <c r="BS1030">
        <v>8</v>
      </c>
      <c r="BT1030">
        <v>8</v>
      </c>
      <c r="BU1030">
        <v>8</v>
      </c>
      <c r="BV1030">
        <v>0</v>
      </c>
      <c r="BW1030" t="str">
        <f>"9:00 AM"</f>
        <v>9:00 AM</v>
      </c>
      <c r="BX1030" t="str">
        <f>"5:00 PM"</f>
        <v>5:00 PM</v>
      </c>
      <c r="BY1030" t="s">
        <v>159</v>
      </c>
      <c r="BZ1030">
        <v>0</v>
      </c>
      <c r="CA1030">
        <v>12</v>
      </c>
      <c r="CB1030" t="s">
        <v>117</v>
      </c>
      <c r="CD1030" t="s">
        <v>3660</v>
      </c>
      <c r="CE1030" t="s">
        <v>9431</v>
      </c>
      <c r="CG1030" t="s">
        <v>120</v>
      </c>
      <c r="CH1030" t="s">
        <v>121</v>
      </c>
      <c r="CI1030" s="6">
        <v>96950</v>
      </c>
      <c r="CJ1030" s="10">
        <v>9.75</v>
      </c>
      <c r="CK1030" s="10">
        <v>9.75</v>
      </c>
      <c r="CL1030" s="10">
        <v>14.63</v>
      </c>
      <c r="CM1030" s="10">
        <v>14.63</v>
      </c>
      <c r="CN1030" t="s">
        <v>137</v>
      </c>
      <c r="CP1030" t="s">
        <v>138</v>
      </c>
      <c r="CR1030" t="s">
        <v>117</v>
      </c>
      <c r="CS1030" t="s">
        <v>139</v>
      </c>
      <c r="CT1030" t="s">
        <v>140</v>
      </c>
      <c r="CU1030" t="s">
        <v>139</v>
      </c>
      <c r="CV1030" t="s">
        <v>140</v>
      </c>
      <c r="CW1030" t="s">
        <v>139</v>
      </c>
      <c r="CX1030" t="s">
        <v>140</v>
      </c>
      <c r="CY1030" t="s">
        <v>9437</v>
      </c>
      <c r="CZ1030" s="8">
        <v>16702880471</v>
      </c>
      <c r="DA1030" t="s">
        <v>9435</v>
      </c>
      <c r="DB1030" t="s">
        <v>140</v>
      </c>
      <c r="DC1030" t="s">
        <v>139</v>
      </c>
      <c r="DD1030" t="s">
        <v>117</v>
      </c>
      <c r="DE1030" t="s">
        <v>9433</v>
      </c>
      <c r="DF1030" t="s">
        <v>9434</v>
      </c>
      <c r="DH1030" t="s">
        <v>9432</v>
      </c>
      <c r="DI1030" t="s">
        <v>9429</v>
      </c>
      <c r="DJ1030" t="s">
        <v>9435</v>
      </c>
    </row>
    <row r="1031" spans="1:114" ht="15" customHeight="1" x14ac:dyDescent="0.35">
      <c r="A1031" t="s">
        <v>14681</v>
      </c>
      <c r="B1031" t="s">
        <v>144</v>
      </c>
      <c r="C1031" s="1">
        <v>45602</v>
      </c>
      <c r="D1031" s="1">
        <v>45644</v>
      </c>
      <c r="E1031" t="s">
        <v>116</v>
      </c>
      <c r="F1031" s="1">
        <v>45775</v>
      </c>
      <c r="G1031" t="s">
        <v>117</v>
      </c>
      <c r="H1031" t="s">
        <v>117</v>
      </c>
      <c r="I1031" t="s">
        <v>117</v>
      </c>
      <c r="J1031" t="s">
        <v>3970</v>
      </c>
      <c r="K1031" t="s">
        <v>3971</v>
      </c>
      <c r="L1031" t="s">
        <v>1150</v>
      </c>
      <c r="M1031" t="s">
        <v>2898</v>
      </c>
      <c r="N1031" t="s">
        <v>1143</v>
      </c>
      <c r="O1031" t="s">
        <v>121</v>
      </c>
      <c r="P1031" s="6">
        <v>96952</v>
      </c>
      <c r="Q1031" t="s">
        <v>122</v>
      </c>
      <c r="R1031" t="s">
        <v>140</v>
      </c>
      <c r="S1031" s="8">
        <v>16702850045</v>
      </c>
      <c r="U1031" t="s">
        <v>3972</v>
      </c>
      <c r="V1031">
        <v>812111</v>
      </c>
      <c r="W1031" t="s">
        <v>124</v>
      </c>
      <c r="Y1031" t="s">
        <v>3973</v>
      </c>
      <c r="Z1031" t="s">
        <v>3974</v>
      </c>
      <c r="AA1031" t="s">
        <v>1331</v>
      </c>
      <c r="AB1031" t="s">
        <v>2015</v>
      </c>
      <c r="AC1031" t="s">
        <v>1150</v>
      </c>
      <c r="AD1031" t="s">
        <v>2898</v>
      </c>
      <c r="AE1031" t="s">
        <v>1143</v>
      </c>
      <c r="AF1031" t="s">
        <v>121</v>
      </c>
      <c r="AG1031" s="6">
        <v>96952</v>
      </c>
      <c r="AH1031" t="s">
        <v>122</v>
      </c>
      <c r="AJ1031" s="8">
        <v>16702850045</v>
      </c>
      <c r="AL1031" t="s">
        <v>2903</v>
      </c>
      <c r="BE1031" t="str">
        <f>"39-5011.00"</f>
        <v>39-5011.00</v>
      </c>
      <c r="BF1031" t="s">
        <v>3144</v>
      </c>
      <c r="BG1031" t="s">
        <v>14682</v>
      </c>
      <c r="BH1031" t="s">
        <v>3976</v>
      </c>
      <c r="BI1031">
        <v>1</v>
      </c>
      <c r="BJ1031">
        <v>1</v>
      </c>
      <c r="BK1031" s="1">
        <v>45777</v>
      </c>
      <c r="BL1031" s="1">
        <v>46141</v>
      </c>
      <c r="BM1031" s="1">
        <v>45777</v>
      </c>
      <c r="BN1031" s="1">
        <v>46141</v>
      </c>
      <c r="BO1031">
        <v>35</v>
      </c>
      <c r="BP1031">
        <v>0</v>
      </c>
      <c r="BQ1031">
        <v>7</v>
      </c>
      <c r="BR1031">
        <v>7</v>
      </c>
      <c r="BS1031">
        <v>7</v>
      </c>
      <c r="BT1031">
        <v>7</v>
      </c>
      <c r="BU1031">
        <v>7</v>
      </c>
      <c r="BV1031">
        <v>0</v>
      </c>
      <c r="BW1031" t="str">
        <f>"8:00 AM"</f>
        <v>8:00 AM</v>
      </c>
      <c r="BX1031" t="str">
        <f>"3:00 PM"</f>
        <v>3:00 PM</v>
      </c>
      <c r="BY1031" t="s">
        <v>159</v>
      </c>
      <c r="BZ1031">
        <v>0</v>
      </c>
      <c r="CA1031">
        <v>12</v>
      </c>
      <c r="CB1031" t="s">
        <v>117</v>
      </c>
      <c r="CD1031" t="s">
        <v>194</v>
      </c>
      <c r="CE1031" t="s">
        <v>1150</v>
      </c>
      <c r="CF1031" t="s">
        <v>2898</v>
      </c>
      <c r="CG1031" t="s">
        <v>1143</v>
      </c>
      <c r="CH1031" t="s">
        <v>121</v>
      </c>
      <c r="CI1031" s="6">
        <v>96952</v>
      </c>
      <c r="CJ1031" s="10">
        <v>8.14</v>
      </c>
      <c r="CK1031" s="10">
        <v>8.14</v>
      </c>
      <c r="CN1031" t="s">
        <v>137</v>
      </c>
      <c r="CO1031" t="s">
        <v>140</v>
      </c>
      <c r="CP1031" t="s">
        <v>138</v>
      </c>
      <c r="CR1031" t="s">
        <v>117</v>
      </c>
      <c r="CS1031" t="s">
        <v>139</v>
      </c>
      <c r="CT1031" t="s">
        <v>140</v>
      </c>
      <c r="CU1031" t="s">
        <v>140</v>
      </c>
      <c r="CV1031" t="s">
        <v>140</v>
      </c>
      <c r="CW1031" t="s">
        <v>139</v>
      </c>
      <c r="CX1031" t="s">
        <v>140</v>
      </c>
      <c r="CY1031" t="s">
        <v>1139</v>
      </c>
      <c r="CZ1031" s="8">
        <v>16702850045</v>
      </c>
      <c r="DA1031" t="s">
        <v>2903</v>
      </c>
      <c r="DB1031" t="s">
        <v>140</v>
      </c>
      <c r="DC1031" t="s">
        <v>139</v>
      </c>
      <c r="DD1031" t="s">
        <v>117</v>
      </c>
    </row>
    <row r="1032" spans="1:114" ht="15" customHeight="1" x14ac:dyDescent="0.35">
      <c r="A1032" t="s">
        <v>7190</v>
      </c>
      <c r="B1032" t="s">
        <v>144</v>
      </c>
      <c r="C1032" s="1">
        <v>45602</v>
      </c>
      <c r="D1032" s="1">
        <v>45644</v>
      </c>
      <c r="E1032" t="s">
        <v>116</v>
      </c>
      <c r="F1032" s="1">
        <v>45776</v>
      </c>
      <c r="G1032" t="s">
        <v>117</v>
      </c>
      <c r="H1032" t="s">
        <v>117</v>
      </c>
      <c r="I1032" t="s">
        <v>117</v>
      </c>
      <c r="J1032" t="s">
        <v>625</v>
      </c>
      <c r="L1032" t="s">
        <v>633</v>
      </c>
      <c r="M1032" t="s">
        <v>634</v>
      </c>
      <c r="N1032" t="s">
        <v>136</v>
      </c>
      <c r="O1032" t="s">
        <v>121</v>
      </c>
      <c r="P1032" s="6">
        <v>96950</v>
      </c>
      <c r="Q1032" t="s">
        <v>122</v>
      </c>
      <c r="S1032" s="8">
        <v>16702368202</v>
      </c>
      <c r="T1032">
        <v>3554</v>
      </c>
      <c r="U1032" t="s">
        <v>628</v>
      </c>
      <c r="V1032">
        <v>62211</v>
      </c>
      <c r="W1032" t="s">
        <v>124</v>
      </c>
      <c r="Y1032" t="s">
        <v>629</v>
      </c>
      <c r="Z1032" t="s">
        <v>630</v>
      </c>
      <c r="AA1032" t="s">
        <v>631</v>
      </c>
      <c r="AB1032" t="s">
        <v>632</v>
      </c>
      <c r="AC1032" t="s">
        <v>633</v>
      </c>
      <c r="AD1032" t="s">
        <v>634</v>
      </c>
      <c r="AE1032" t="s">
        <v>136</v>
      </c>
      <c r="AF1032" t="s">
        <v>121</v>
      </c>
      <c r="AG1032" s="6">
        <v>96950</v>
      </c>
      <c r="AH1032" t="s">
        <v>122</v>
      </c>
      <c r="AJ1032" s="8">
        <v>16702368202</v>
      </c>
      <c r="AK1032">
        <v>3554</v>
      </c>
      <c r="AL1032" t="s">
        <v>635</v>
      </c>
      <c r="BE1032" t="str">
        <f>"29-1141.00"</f>
        <v>29-1141.00</v>
      </c>
      <c r="BF1032" t="s">
        <v>1534</v>
      </c>
      <c r="BG1032" t="s">
        <v>1535</v>
      </c>
      <c r="BH1032" t="s">
        <v>1534</v>
      </c>
      <c r="BI1032">
        <v>4</v>
      </c>
      <c r="BJ1032">
        <v>4</v>
      </c>
      <c r="BK1032" s="1">
        <v>45778</v>
      </c>
      <c r="BL1032" s="1">
        <v>46142</v>
      </c>
      <c r="BM1032" s="1">
        <v>45778</v>
      </c>
      <c r="BN1032" s="1">
        <v>46142</v>
      </c>
      <c r="BO1032">
        <v>40</v>
      </c>
      <c r="BP1032">
        <v>12</v>
      </c>
      <c r="BQ1032">
        <v>12</v>
      </c>
      <c r="BR1032">
        <v>12</v>
      </c>
      <c r="BS1032">
        <v>4</v>
      </c>
      <c r="BT1032">
        <v>0</v>
      </c>
      <c r="BU1032">
        <v>0</v>
      </c>
      <c r="BV1032">
        <v>0</v>
      </c>
      <c r="BW1032" t="str">
        <f>"7:30 AM"</f>
        <v>7:30 AM</v>
      </c>
      <c r="BX1032" t="str">
        <f>"7:30 PM"</f>
        <v>7:30 PM</v>
      </c>
      <c r="BY1032" t="s">
        <v>459</v>
      </c>
      <c r="BZ1032">
        <v>0</v>
      </c>
      <c r="CA1032">
        <v>0</v>
      </c>
      <c r="CB1032" t="s">
        <v>117</v>
      </c>
      <c r="CD1032" s="2" t="s">
        <v>7191</v>
      </c>
      <c r="CE1032" t="s">
        <v>633</v>
      </c>
      <c r="CF1032" t="s">
        <v>634</v>
      </c>
      <c r="CG1032" t="s">
        <v>136</v>
      </c>
      <c r="CH1032" t="s">
        <v>121</v>
      </c>
      <c r="CI1032" s="6">
        <v>96950</v>
      </c>
      <c r="CJ1032" s="10">
        <v>22.22</v>
      </c>
      <c r="CK1032" s="10">
        <v>32.9</v>
      </c>
      <c r="CN1032" t="s">
        <v>137</v>
      </c>
      <c r="CO1032" t="s">
        <v>1537</v>
      </c>
      <c r="CP1032" t="s">
        <v>138</v>
      </c>
      <c r="CR1032" t="s">
        <v>117</v>
      </c>
      <c r="CS1032" t="s">
        <v>139</v>
      </c>
      <c r="CT1032" t="s">
        <v>140</v>
      </c>
      <c r="CU1032" t="s">
        <v>140</v>
      </c>
      <c r="CV1032" t="s">
        <v>140</v>
      </c>
      <c r="CW1032" t="s">
        <v>139</v>
      </c>
      <c r="CX1032" t="s">
        <v>140</v>
      </c>
      <c r="CY1032" t="s">
        <v>641</v>
      </c>
      <c r="CZ1032" s="8">
        <v>16702368202</v>
      </c>
      <c r="DA1032" t="s">
        <v>642</v>
      </c>
      <c r="DB1032" t="s">
        <v>3383</v>
      </c>
      <c r="DC1032" t="s">
        <v>139</v>
      </c>
      <c r="DD1032" t="s">
        <v>117</v>
      </c>
      <c r="DE1032" t="s">
        <v>644</v>
      </c>
      <c r="DF1032" t="s">
        <v>645</v>
      </c>
      <c r="DH1032" t="s">
        <v>628</v>
      </c>
      <c r="DI1032" t="s">
        <v>625</v>
      </c>
      <c r="DJ1032" t="s">
        <v>646</v>
      </c>
    </row>
    <row r="1033" spans="1:114" ht="15" customHeight="1" x14ac:dyDescent="0.35">
      <c r="A1033" t="s">
        <v>14700</v>
      </c>
      <c r="B1033" t="s">
        <v>166</v>
      </c>
      <c r="C1033" s="1">
        <v>45608</v>
      </c>
      <c r="D1033" s="1">
        <v>45644</v>
      </c>
      <c r="E1033" t="s">
        <v>116</v>
      </c>
      <c r="F1033" s="1">
        <v>45687</v>
      </c>
      <c r="G1033" t="s">
        <v>139</v>
      </c>
      <c r="H1033" t="s">
        <v>117</v>
      </c>
      <c r="I1033" t="s">
        <v>117</v>
      </c>
      <c r="J1033" t="s">
        <v>3105</v>
      </c>
      <c r="L1033" t="s">
        <v>135</v>
      </c>
      <c r="N1033" t="s">
        <v>136</v>
      </c>
      <c r="O1033" t="s">
        <v>121</v>
      </c>
      <c r="P1033" s="6">
        <v>96950</v>
      </c>
      <c r="Q1033" t="s">
        <v>122</v>
      </c>
      <c r="R1033" t="s">
        <v>1677</v>
      </c>
      <c r="S1033" s="8">
        <v>16707891106</v>
      </c>
      <c r="U1033" t="s">
        <v>1722</v>
      </c>
      <c r="V1033">
        <v>236116</v>
      </c>
      <c r="W1033" t="s">
        <v>124</v>
      </c>
      <c r="Y1033" t="s">
        <v>125</v>
      </c>
      <c r="Z1033" t="s">
        <v>126</v>
      </c>
      <c r="AA1033" t="s">
        <v>1723</v>
      </c>
      <c r="AB1033" t="s">
        <v>657</v>
      </c>
      <c r="AC1033" t="s">
        <v>135</v>
      </c>
      <c r="AE1033" t="s">
        <v>120</v>
      </c>
      <c r="AF1033" t="s">
        <v>121</v>
      </c>
      <c r="AG1033" s="6">
        <v>96950</v>
      </c>
      <c r="AH1033" t="s">
        <v>122</v>
      </c>
      <c r="AI1033" t="s">
        <v>3947</v>
      </c>
      <c r="AJ1033" s="8">
        <v>16707891106</v>
      </c>
      <c r="AL1033" t="s">
        <v>1727</v>
      </c>
      <c r="BE1033" t="str">
        <f>"37-2012.00"</f>
        <v>37-2012.00</v>
      </c>
      <c r="BF1033" t="s">
        <v>130</v>
      </c>
      <c r="BG1033" t="s">
        <v>14701</v>
      </c>
      <c r="BH1033" t="s">
        <v>7292</v>
      </c>
      <c r="BI1033">
        <v>10</v>
      </c>
      <c r="BK1033" s="1">
        <v>45689</v>
      </c>
      <c r="BL1033" s="1">
        <v>46783</v>
      </c>
      <c r="BO1033">
        <v>35</v>
      </c>
      <c r="BP1033">
        <v>0</v>
      </c>
      <c r="BQ1033">
        <v>7</v>
      </c>
      <c r="BR1033">
        <v>7</v>
      </c>
      <c r="BS1033">
        <v>7</v>
      </c>
      <c r="BT1033">
        <v>7</v>
      </c>
      <c r="BU1033">
        <v>7</v>
      </c>
      <c r="BV1033">
        <v>0</v>
      </c>
      <c r="BW1033" t="str">
        <f>"8:00 AM"</f>
        <v>8:00 AM</v>
      </c>
      <c r="BX1033" t="str">
        <f>"4:00 PM"</f>
        <v>4:00 PM</v>
      </c>
      <c r="BY1033" t="s">
        <v>133</v>
      </c>
      <c r="BZ1033">
        <v>0</v>
      </c>
      <c r="CA1033">
        <v>6</v>
      </c>
      <c r="CB1033" t="s">
        <v>117</v>
      </c>
      <c r="CD1033" t="s">
        <v>3949</v>
      </c>
      <c r="CE1033" t="s">
        <v>135</v>
      </c>
      <c r="CG1033" t="s">
        <v>120</v>
      </c>
      <c r="CH1033" t="s">
        <v>121</v>
      </c>
      <c r="CI1033" s="6">
        <v>96950</v>
      </c>
      <c r="CJ1033" s="10">
        <v>7.77</v>
      </c>
      <c r="CK1033" s="10">
        <v>7.77</v>
      </c>
      <c r="CL1033" s="10">
        <v>11.66</v>
      </c>
      <c r="CM1033" s="10">
        <v>11.66</v>
      </c>
      <c r="CN1033" t="s">
        <v>137</v>
      </c>
      <c r="CP1033" t="s">
        <v>138</v>
      </c>
      <c r="CR1033" t="s">
        <v>117</v>
      </c>
      <c r="CS1033" t="s">
        <v>139</v>
      </c>
      <c r="CT1033" t="s">
        <v>140</v>
      </c>
      <c r="CU1033" t="s">
        <v>139</v>
      </c>
      <c r="CV1033" t="s">
        <v>140</v>
      </c>
      <c r="CW1033" t="s">
        <v>139</v>
      </c>
      <c r="CX1033" t="s">
        <v>140</v>
      </c>
      <c r="CY1033" t="s">
        <v>3950</v>
      </c>
      <c r="CZ1033" s="8">
        <v>16707891106</v>
      </c>
      <c r="DA1033" t="s">
        <v>1727</v>
      </c>
      <c r="DB1033" t="s">
        <v>292</v>
      </c>
      <c r="DC1033" t="s">
        <v>139</v>
      </c>
      <c r="DD1033" t="s">
        <v>117</v>
      </c>
    </row>
    <row r="1034" spans="1:114" ht="15" customHeight="1" x14ac:dyDescent="0.35">
      <c r="A1034" t="s">
        <v>13211</v>
      </c>
      <c r="B1034" t="s">
        <v>166</v>
      </c>
      <c r="C1034" s="1">
        <v>45608</v>
      </c>
      <c r="D1034" s="1">
        <v>45644</v>
      </c>
      <c r="E1034" t="s">
        <v>116</v>
      </c>
      <c r="F1034" s="1">
        <v>45687</v>
      </c>
      <c r="G1034" t="s">
        <v>117</v>
      </c>
      <c r="H1034" t="s">
        <v>117</v>
      </c>
      <c r="I1034" t="s">
        <v>117</v>
      </c>
      <c r="J1034" t="s">
        <v>3105</v>
      </c>
      <c r="L1034" t="s">
        <v>135</v>
      </c>
      <c r="N1034" t="s">
        <v>136</v>
      </c>
      <c r="O1034" t="s">
        <v>121</v>
      </c>
      <c r="P1034" s="6">
        <v>96950</v>
      </c>
      <c r="Q1034" t="s">
        <v>122</v>
      </c>
      <c r="R1034" t="s">
        <v>3947</v>
      </c>
      <c r="S1034" s="8">
        <v>16707891106</v>
      </c>
      <c r="U1034" t="s">
        <v>1722</v>
      </c>
      <c r="V1034">
        <v>236116</v>
      </c>
      <c r="W1034" t="s">
        <v>124</v>
      </c>
      <c r="Y1034" t="s">
        <v>125</v>
      </c>
      <c r="Z1034" t="s">
        <v>126</v>
      </c>
      <c r="AA1034" t="s">
        <v>1723</v>
      </c>
      <c r="AB1034" t="s">
        <v>657</v>
      </c>
      <c r="AC1034" t="s">
        <v>135</v>
      </c>
      <c r="AE1034" t="s">
        <v>120</v>
      </c>
      <c r="AF1034" t="s">
        <v>121</v>
      </c>
      <c r="AG1034" s="6">
        <v>96950</v>
      </c>
      <c r="AH1034" t="s">
        <v>122</v>
      </c>
      <c r="AI1034" t="s">
        <v>3947</v>
      </c>
      <c r="AJ1034" s="8">
        <v>16707891106</v>
      </c>
      <c r="AL1034" t="s">
        <v>1727</v>
      </c>
      <c r="BE1034" t="str">
        <f>"49-9071.00"</f>
        <v>49-9071.00</v>
      </c>
      <c r="BF1034" t="s">
        <v>156</v>
      </c>
      <c r="BG1034" t="s">
        <v>13212</v>
      </c>
      <c r="BH1034" t="s">
        <v>156</v>
      </c>
      <c r="BI1034">
        <v>15</v>
      </c>
      <c r="BK1034" s="1">
        <v>45689</v>
      </c>
      <c r="BL1034" s="1">
        <v>46053</v>
      </c>
      <c r="BO1034">
        <v>35</v>
      </c>
      <c r="BP1034">
        <v>0</v>
      </c>
      <c r="BQ1034">
        <v>7</v>
      </c>
      <c r="BR1034">
        <v>7</v>
      </c>
      <c r="BS1034">
        <v>7</v>
      </c>
      <c r="BT1034">
        <v>7</v>
      </c>
      <c r="BU1034">
        <v>7</v>
      </c>
      <c r="BV1034">
        <v>0</v>
      </c>
      <c r="BW1034" t="str">
        <f>"8:00 AM"</f>
        <v>8:00 AM</v>
      </c>
      <c r="BX1034" t="str">
        <f>"4:00 PM"</f>
        <v>4:00 PM</v>
      </c>
      <c r="BY1034" t="s">
        <v>133</v>
      </c>
      <c r="BZ1034">
        <v>0</v>
      </c>
      <c r="CA1034">
        <v>6</v>
      </c>
      <c r="CB1034" t="s">
        <v>117</v>
      </c>
      <c r="CD1034" t="s">
        <v>3949</v>
      </c>
      <c r="CE1034" t="s">
        <v>135</v>
      </c>
      <c r="CG1034" t="s">
        <v>120</v>
      </c>
      <c r="CH1034" t="s">
        <v>121</v>
      </c>
      <c r="CI1034" s="6">
        <v>96950</v>
      </c>
      <c r="CJ1034" s="10">
        <v>9.75</v>
      </c>
      <c r="CK1034" s="10">
        <v>9.75</v>
      </c>
      <c r="CL1034" s="10">
        <v>14.63</v>
      </c>
      <c r="CM1034" s="10">
        <v>14.63</v>
      </c>
      <c r="CN1034" t="s">
        <v>137</v>
      </c>
      <c r="CP1034" t="s">
        <v>138</v>
      </c>
      <c r="CR1034" t="s">
        <v>117</v>
      </c>
      <c r="CS1034" t="s">
        <v>139</v>
      </c>
      <c r="CT1034" t="s">
        <v>140</v>
      </c>
      <c r="CU1034" t="s">
        <v>139</v>
      </c>
      <c r="CV1034" t="s">
        <v>140</v>
      </c>
      <c r="CW1034" t="s">
        <v>139</v>
      </c>
      <c r="CX1034" t="s">
        <v>140</v>
      </c>
      <c r="CY1034" t="s">
        <v>3950</v>
      </c>
      <c r="CZ1034" s="8">
        <v>16707891106</v>
      </c>
      <c r="DA1034" t="s">
        <v>1727</v>
      </c>
      <c r="DB1034" t="s">
        <v>292</v>
      </c>
      <c r="DC1034" t="s">
        <v>139</v>
      </c>
      <c r="DD1034" t="s">
        <v>117</v>
      </c>
    </row>
    <row r="1035" spans="1:114" ht="15" customHeight="1" x14ac:dyDescent="0.35">
      <c r="A1035" t="s">
        <v>3945</v>
      </c>
      <c r="B1035" t="s">
        <v>166</v>
      </c>
      <c r="C1035" s="1">
        <v>45608</v>
      </c>
      <c r="D1035" s="1">
        <v>45644</v>
      </c>
      <c r="E1035" t="s">
        <v>116</v>
      </c>
      <c r="F1035" s="1">
        <v>45687</v>
      </c>
      <c r="G1035" t="s">
        <v>139</v>
      </c>
      <c r="H1035" t="s">
        <v>117</v>
      </c>
      <c r="I1035" t="s">
        <v>117</v>
      </c>
      <c r="J1035" t="s">
        <v>3105</v>
      </c>
      <c r="L1035" t="s">
        <v>135</v>
      </c>
      <c r="N1035" t="s">
        <v>136</v>
      </c>
      <c r="O1035" t="s">
        <v>121</v>
      </c>
      <c r="P1035" s="6">
        <v>96950</v>
      </c>
      <c r="Q1035" t="s">
        <v>122</v>
      </c>
      <c r="R1035" t="s">
        <v>1677</v>
      </c>
      <c r="S1035" s="8">
        <v>16707891106</v>
      </c>
      <c r="U1035" t="s">
        <v>1722</v>
      </c>
      <c r="V1035">
        <v>236116</v>
      </c>
      <c r="W1035" t="s">
        <v>124</v>
      </c>
      <c r="Y1035" t="s">
        <v>125</v>
      </c>
      <c r="Z1035" t="s">
        <v>126</v>
      </c>
      <c r="AA1035" t="s">
        <v>1723</v>
      </c>
      <c r="AB1035" t="s">
        <v>657</v>
      </c>
      <c r="AC1035" t="s">
        <v>3946</v>
      </c>
      <c r="AE1035" t="s">
        <v>120</v>
      </c>
      <c r="AF1035" t="s">
        <v>121</v>
      </c>
      <c r="AG1035" s="6">
        <v>96950</v>
      </c>
      <c r="AH1035" t="s">
        <v>122</v>
      </c>
      <c r="AI1035" t="s">
        <v>3947</v>
      </c>
      <c r="AJ1035" s="8">
        <v>16707891106</v>
      </c>
      <c r="AL1035" t="s">
        <v>1727</v>
      </c>
      <c r="BE1035" t="str">
        <f>"49-9071.00"</f>
        <v>49-9071.00</v>
      </c>
      <c r="BF1035" t="s">
        <v>156</v>
      </c>
      <c r="BG1035" t="s">
        <v>3948</v>
      </c>
      <c r="BH1035" t="s">
        <v>156</v>
      </c>
      <c r="BI1035">
        <v>15</v>
      </c>
      <c r="BK1035" s="1">
        <v>45689</v>
      </c>
      <c r="BL1035" s="1">
        <v>46783</v>
      </c>
      <c r="BO1035">
        <v>35</v>
      </c>
      <c r="BP1035">
        <v>0</v>
      </c>
      <c r="BQ1035">
        <v>7</v>
      </c>
      <c r="BR1035">
        <v>7</v>
      </c>
      <c r="BS1035">
        <v>7</v>
      </c>
      <c r="BT1035">
        <v>7</v>
      </c>
      <c r="BU1035">
        <v>7</v>
      </c>
      <c r="BV1035">
        <v>0</v>
      </c>
      <c r="BW1035" t="str">
        <f>"8:00 AM"</f>
        <v>8:00 AM</v>
      </c>
      <c r="BX1035" t="str">
        <f>"4:00 PM"</f>
        <v>4:00 PM</v>
      </c>
      <c r="BY1035" t="s">
        <v>133</v>
      </c>
      <c r="BZ1035">
        <v>0</v>
      </c>
      <c r="CA1035">
        <v>6</v>
      </c>
      <c r="CB1035" t="s">
        <v>117</v>
      </c>
      <c r="CD1035" t="s">
        <v>3949</v>
      </c>
      <c r="CE1035" t="s">
        <v>135</v>
      </c>
      <c r="CG1035" t="s">
        <v>136</v>
      </c>
      <c r="CH1035" t="s">
        <v>121</v>
      </c>
      <c r="CI1035" s="6">
        <v>96950</v>
      </c>
      <c r="CJ1035" s="10">
        <v>9.75</v>
      </c>
      <c r="CK1035" s="10">
        <v>9.75</v>
      </c>
      <c r="CL1035" s="10">
        <v>14.63</v>
      </c>
      <c r="CM1035" s="10">
        <v>14.63</v>
      </c>
      <c r="CN1035" t="s">
        <v>137</v>
      </c>
      <c r="CP1035" t="s">
        <v>138</v>
      </c>
      <c r="CR1035" t="s">
        <v>117</v>
      </c>
      <c r="CS1035" t="s">
        <v>139</v>
      </c>
      <c r="CT1035" t="s">
        <v>140</v>
      </c>
      <c r="CU1035" t="s">
        <v>139</v>
      </c>
      <c r="CV1035" t="s">
        <v>140</v>
      </c>
      <c r="CW1035" t="s">
        <v>139</v>
      </c>
      <c r="CX1035" t="s">
        <v>140</v>
      </c>
      <c r="CY1035" t="s">
        <v>3950</v>
      </c>
      <c r="CZ1035" s="8">
        <v>16707891106</v>
      </c>
      <c r="DA1035" t="s">
        <v>1727</v>
      </c>
      <c r="DB1035" t="s">
        <v>292</v>
      </c>
      <c r="DC1035" t="s">
        <v>139</v>
      </c>
      <c r="DD1035" t="s">
        <v>117</v>
      </c>
    </row>
    <row r="1036" spans="1:114" ht="15" customHeight="1" x14ac:dyDescent="0.35">
      <c r="A1036" t="s">
        <v>14711</v>
      </c>
      <c r="B1036" t="s">
        <v>278</v>
      </c>
      <c r="C1036" s="1">
        <v>45634</v>
      </c>
      <c r="D1036" s="1">
        <v>45644</v>
      </c>
      <c r="E1036" t="s">
        <v>211</v>
      </c>
      <c r="G1036" t="s">
        <v>117</v>
      </c>
      <c r="H1036" t="s">
        <v>117</v>
      </c>
      <c r="I1036" t="s">
        <v>117</v>
      </c>
      <c r="J1036" t="s">
        <v>6825</v>
      </c>
      <c r="K1036" t="s">
        <v>6826</v>
      </c>
      <c r="L1036" t="s">
        <v>6827</v>
      </c>
      <c r="N1036" t="s">
        <v>120</v>
      </c>
      <c r="O1036" t="s">
        <v>121</v>
      </c>
      <c r="P1036" s="6">
        <v>96950</v>
      </c>
      <c r="Q1036" t="s">
        <v>122</v>
      </c>
      <c r="S1036" s="8">
        <v>16702331199</v>
      </c>
      <c r="U1036" t="s">
        <v>6828</v>
      </c>
      <c r="V1036">
        <v>5323</v>
      </c>
      <c r="W1036" t="s">
        <v>124</v>
      </c>
      <c r="Y1036" t="s">
        <v>6829</v>
      </c>
      <c r="Z1036" t="s">
        <v>6830</v>
      </c>
      <c r="AA1036" t="s">
        <v>6831</v>
      </c>
      <c r="AB1036" t="s">
        <v>205</v>
      </c>
      <c r="AC1036" t="s">
        <v>6827</v>
      </c>
      <c r="AE1036" t="s">
        <v>136</v>
      </c>
      <c r="AF1036" t="s">
        <v>121</v>
      </c>
      <c r="AG1036" s="6">
        <v>96950</v>
      </c>
      <c r="AH1036" t="s">
        <v>122</v>
      </c>
      <c r="AJ1036" s="8">
        <v>16702331199</v>
      </c>
      <c r="AL1036" t="s">
        <v>6832</v>
      </c>
      <c r="BE1036" t="str">
        <f>"49-9071.00"</f>
        <v>49-9071.00</v>
      </c>
      <c r="BF1036" t="s">
        <v>156</v>
      </c>
      <c r="BG1036" t="s">
        <v>6833</v>
      </c>
      <c r="BH1036" t="s">
        <v>156</v>
      </c>
      <c r="BI1036">
        <v>10</v>
      </c>
      <c r="BK1036" s="1">
        <v>45778</v>
      </c>
      <c r="BL1036" s="1">
        <v>46142</v>
      </c>
      <c r="BO1036">
        <v>35</v>
      </c>
      <c r="BP1036">
        <v>0</v>
      </c>
      <c r="BQ1036">
        <v>7</v>
      </c>
      <c r="BR1036">
        <v>7</v>
      </c>
      <c r="BS1036">
        <v>7</v>
      </c>
      <c r="BT1036">
        <v>7</v>
      </c>
      <c r="BU1036">
        <v>7</v>
      </c>
      <c r="BV1036">
        <v>0</v>
      </c>
      <c r="BW1036" t="str">
        <f>"8:00 AM"</f>
        <v>8:00 AM</v>
      </c>
      <c r="BX1036" t="str">
        <f>"4:00 PM"</f>
        <v>4:00 PM</v>
      </c>
      <c r="BY1036" t="s">
        <v>159</v>
      </c>
      <c r="BZ1036">
        <v>0</v>
      </c>
      <c r="CA1036">
        <v>12</v>
      </c>
      <c r="CB1036" t="s">
        <v>117</v>
      </c>
      <c r="CD1036" t="s">
        <v>14712</v>
      </c>
      <c r="CE1036" t="s">
        <v>6835</v>
      </c>
      <c r="CG1036" t="s">
        <v>136</v>
      </c>
      <c r="CH1036" t="s">
        <v>121</v>
      </c>
      <c r="CI1036" s="6">
        <v>96950</v>
      </c>
      <c r="CJ1036" s="10">
        <v>9.75</v>
      </c>
      <c r="CK1036" s="10">
        <v>9.75</v>
      </c>
      <c r="CL1036" s="10">
        <v>14.63</v>
      </c>
      <c r="CM1036" s="10">
        <v>14.63</v>
      </c>
      <c r="CN1036" t="s">
        <v>137</v>
      </c>
      <c r="CO1036" t="s">
        <v>6836</v>
      </c>
      <c r="CP1036" t="s">
        <v>138</v>
      </c>
      <c r="CR1036" t="s">
        <v>117</v>
      </c>
      <c r="CS1036" t="s">
        <v>139</v>
      </c>
      <c r="CT1036" t="s">
        <v>140</v>
      </c>
      <c r="CU1036" t="s">
        <v>139</v>
      </c>
      <c r="CV1036" t="s">
        <v>140</v>
      </c>
      <c r="CW1036" t="s">
        <v>140</v>
      </c>
      <c r="CX1036" t="s">
        <v>139</v>
      </c>
      <c r="CY1036" t="s">
        <v>10142</v>
      </c>
      <c r="CZ1036" s="8">
        <v>16702331199</v>
      </c>
      <c r="DA1036" t="s">
        <v>6832</v>
      </c>
      <c r="DB1036" t="s">
        <v>164</v>
      </c>
      <c r="DC1036" t="s">
        <v>139</v>
      </c>
      <c r="DD1036" t="s">
        <v>117</v>
      </c>
    </row>
    <row r="1037" spans="1:114" ht="15" customHeight="1" x14ac:dyDescent="0.35">
      <c r="A1037" t="s">
        <v>7072</v>
      </c>
      <c r="B1037" t="s">
        <v>115</v>
      </c>
      <c r="C1037" s="1">
        <v>45634</v>
      </c>
      <c r="D1037" s="1">
        <v>45644</v>
      </c>
      <c r="E1037" t="s">
        <v>116</v>
      </c>
      <c r="F1037" s="1">
        <v>45791</v>
      </c>
      <c r="G1037" t="s">
        <v>117</v>
      </c>
      <c r="H1037" t="s">
        <v>117</v>
      </c>
      <c r="I1037" t="s">
        <v>117</v>
      </c>
      <c r="J1037" t="s">
        <v>4135</v>
      </c>
      <c r="L1037" t="s">
        <v>4136</v>
      </c>
      <c r="M1037" t="s">
        <v>1172</v>
      </c>
      <c r="N1037" t="s">
        <v>120</v>
      </c>
      <c r="O1037" t="s">
        <v>121</v>
      </c>
      <c r="P1037" s="6">
        <v>96950</v>
      </c>
      <c r="Q1037" t="s">
        <v>122</v>
      </c>
      <c r="R1037" t="s">
        <v>382</v>
      </c>
      <c r="S1037" s="8">
        <v>16703223320</v>
      </c>
      <c r="U1037" t="s">
        <v>4137</v>
      </c>
      <c r="V1037">
        <v>611110</v>
      </c>
      <c r="W1037" t="s">
        <v>124</v>
      </c>
      <c r="Y1037" t="s">
        <v>4138</v>
      </c>
      <c r="Z1037" t="s">
        <v>4139</v>
      </c>
      <c r="AA1037" t="s">
        <v>1108</v>
      </c>
      <c r="AB1037" t="s">
        <v>4140</v>
      </c>
      <c r="AC1037" t="s">
        <v>4136</v>
      </c>
      <c r="AE1037" t="s">
        <v>120</v>
      </c>
      <c r="AF1037" t="s">
        <v>121</v>
      </c>
      <c r="AG1037" s="6">
        <v>96950</v>
      </c>
      <c r="AH1037" t="s">
        <v>122</v>
      </c>
      <c r="AI1037" t="s">
        <v>382</v>
      </c>
      <c r="AJ1037" s="8">
        <v>16703223320</v>
      </c>
      <c r="AL1037" t="s">
        <v>4141</v>
      </c>
      <c r="BE1037" t="str">
        <f>"25-2021.00"</f>
        <v>25-2021.00</v>
      </c>
      <c r="BF1037" t="s">
        <v>7073</v>
      </c>
      <c r="BG1037" t="s">
        <v>7074</v>
      </c>
      <c r="BH1037" t="s">
        <v>7075</v>
      </c>
      <c r="BI1037">
        <v>2</v>
      </c>
      <c r="BK1037" s="1">
        <v>45824</v>
      </c>
      <c r="BL1037" s="1">
        <v>46188</v>
      </c>
      <c r="BO1037">
        <v>35</v>
      </c>
      <c r="BP1037">
        <v>0</v>
      </c>
      <c r="BQ1037">
        <v>7</v>
      </c>
      <c r="BR1037">
        <v>7</v>
      </c>
      <c r="BS1037">
        <v>7</v>
      </c>
      <c r="BT1037">
        <v>7</v>
      </c>
      <c r="BU1037">
        <v>7</v>
      </c>
      <c r="BV1037">
        <v>0</v>
      </c>
      <c r="BW1037" t="str">
        <f>"7:00 AM"</f>
        <v>7:00 AM</v>
      </c>
      <c r="BX1037" t="str">
        <f>"3:00 PM"</f>
        <v>3:00 PM</v>
      </c>
      <c r="BY1037" t="s">
        <v>459</v>
      </c>
      <c r="BZ1037">
        <v>0</v>
      </c>
      <c r="CA1037">
        <v>12</v>
      </c>
      <c r="CB1037" t="s">
        <v>117</v>
      </c>
      <c r="CD1037" t="e">
        <f>-EXPERIENCE IN CHRISTIAN SCHOOL SETTING.
-MUST BE WILLING TO OBTAIN ACSI CERTIFICATION DURING THE INITIAL YEAR OF EMPLOYMENT.
- FAMILIARITY USING TECHNOLOGY (LAPTOP, IPAD, PROJECTOR) IN THE CLASSROOM.
- KNOWLEDGE IN MICROSOFT OFFICE, GOOGLE CLASSROOM, GOOGLE DOCS, FORMS, AND OTHER EDUCATIONAL SOFTWARE.
-KNOWLEDGE OF INSTRUCTIONAL METHODS APPROPRIATE FOR STUDENTS AT THE RESPECTIVE GRADE LEVELS.</f>
        <v>#NAME?</v>
      </c>
      <c r="CE1037" t="s">
        <v>4148</v>
      </c>
      <c r="CG1037" t="s">
        <v>120</v>
      </c>
      <c r="CH1037" t="s">
        <v>121</v>
      </c>
      <c r="CI1037" s="6">
        <v>96950</v>
      </c>
      <c r="CJ1037" s="10">
        <v>20.48</v>
      </c>
      <c r="CK1037" s="10">
        <v>20.48</v>
      </c>
      <c r="CL1037" s="10">
        <v>0</v>
      </c>
      <c r="CM1037" s="10">
        <v>0</v>
      </c>
      <c r="CN1037" t="s">
        <v>137</v>
      </c>
      <c r="CO1037" t="s">
        <v>393</v>
      </c>
      <c r="CP1037" t="s">
        <v>138</v>
      </c>
      <c r="CR1037" t="s">
        <v>117</v>
      </c>
      <c r="CS1037" t="s">
        <v>139</v>
      </c>
      <c r="CT1037" t="s">
        <v>140</v>
      </c>
      <c r="CU1037" t="s">
        <v>140</v>
      </c>
      <c r="CV1037" t="s">
        <v>140</v>
      </c>
      <c r="CW1037" t="s">
        <v>139</v>
      </c>
      <c r="CX1037" t="s">
        <v>140</v>
      </c>
      <c r="CY1037" t="s">
        <v>394</v>
      </c>
      <c r="CZ1037" s="8">
        <v>16703223320</v>
      </c>
      <c r="DA1037" t="s">
        <v>4141</v>
      </c>
      <c r="DB1037" t="s">
        <v>292</v>
      </c>
      <c r="DC1037" t="s">
        <v>139</v>
      </c>
      <c r="DD1037" t="s">
        <v>117</v>
      </c>
    </row>
    <row r="1038" spans="1:114" ht="15" customHeight="1" x14ac:dyDescent="0.35">
      <c r="A1038" t="s">
        <v>7151</v>
      </c>
      <c r="B1038" t="s">
        <v>115</v>
      </c>
      <c r="C1038" s="1">
        <v>45635</v>
      </c>
      <c r="D1038" s="1">
        <v>45644</v>
      </c>
      <c r="E1038" t="s">
        <v>116</v>
      </c>
      <c r="F1038" s="1">
        <v>45807</v>
      </c>
      <c r="G1038" t="s">
        <v>117</v>
      </c>
      <c r="H1038" t="s">
        <v>117</v>
      </c>
      <c r="I1038" t="s">
        <v>117</v>
      </c>
      <c r="J1038" t="s">
        <v>3192</v>
      </c>
      <c r="L1038" t="s">
        <v>2916</v>
      </c>
      <c r="N1038" t="s">
        <v>551</v>
      </c>
      <c r="O1038" t="s">
        <v>121</v>
      </c>
      <c r="P1038" s="6">
        <v>96952</v>
      </c>
      <c r="Q1038" t="s">
        <v>122</v>
      </c>
      <c r="S1038" s="8">
        <v>16704330422</v>
      </c>
      <c r="U1038" t="s">
        <v>3194</v>
      </c>
      <c r="V1038">
        <v>212312</v>
      </c>
      <c r="W1038" t="s">
        <v>124</v>
      </c>
      <c r="Y1038" t="s">
        <v>2913</v>
      </c>
      <c r="Z1038" t="s">
        <v>2914</v>
      </c>
      <c r="AA1038" t="s">
        <v>2915</v>
      </c>
      <c r="AB1038" t="s">
        <v>1842</v>
      </c>
      <c r="AC1038" t="s">
        <v>2916</v>
      </c>
      <c r="AE1038" t="s">
        <v>551</v>
      </c>
      <c r="AF1038" t="s">
        <v>121</v>
      </c>
      <c r="AG1038" s="6">
        <v>96952</v>
      </c>
      <c r="AH1038" t="s">
        <v>122</v>
      </c>
      <c r="AJ1038" s="8">
        <v>16704330422</v>
      </c>
      <c r="AL1038" t="s">
        <v>2917</v>
      </c>
      <c r="BE1038" t="str">
        <f>"47-2073.00"</f>
        <v>47-2073.00</v>
      </c>
      <c r="BF1038" t="s">
        <v>5241</v>
      </c>
      <c r="BG1038" t="s">
        <v>7152</v>
      </c>
      <c r="BH1038" t="s">
        <v>7153</v>
      </c>
      <c r="BI1038">
        <v>8</v>
      </c>
      <c r="BK1038" s="1">
        <v>45809</v>
      </c>
      <c r="BL1038" s="1">
        <v>46173</v>
      </c>
      <c r="BO1038">
        <v>40</v>
      </c>
      <c r="BP1038">
        <v>0</v>
      </c>
      <c r="BQ1038">
        <v>8</v>
      </c>
      <c r="BR1038">
        <v>8</v>
      </c>
      <c r="BS1038">
        <v>8</v>
      </c>
      <c r="BT1038">
        <v>8</v>
      </c>
      <c r="BU1038">
        <v>8</v>
      </c>
      <c r="BV1038">
        <v>0</v>
      </c>
      <c r="BW1038" t="str">
        <f>"7:30 AM"</f>
        <v>7:30 AM</v>
      </c>
      <c r="BX1038" t="str">
        <f>"4:30 PM"</f>
        <v>4:30 PM</v>
      </c>
      <c r="BY1038" t="s">
        <v>133</v>
      </c>
      <c r="BZ1038">
        <v>0</v>
      </c>
      <c r="CA1038">
        <v>12</v>
      </c>
      <c r="CB1038" t="s">
        <v>117</v>
      </c>
      <c r="CD1038" t="s">
        <v>7154</v>
      </c>
      <c r="CE1038" t="s">
        <v>2916</v>
      </c>
      <c r="CG1038" t="s">
        <v>551</v>
      </c>
      <c r="CH1038" t="s">
        <v>121</v>
      </c>
      <c r="CI1038" s="6">
        <v>96952</v>
      </c>
      <c r="CJ1038" s="10">
        <v>11.86</v>
      </c>
      <c r="CK1038" s="10">
        <v>13</v>
      </c>
      <c r="CL1038" s="10">
        <v>17.79</v>
      </c>
      <c r="CM1038" s="10">
        <v>19.5</v>
      </c>
      <c r="CN1038" t="s">
        <v>137</v>
      </c>
      <c r="CO1038" t="s">
        <v>7155</v>
      </c>
      <c r="CP1038" t="s">
        <v>209</v>
      </c>
      <c r="CR1038" t="s">
        <v>117</v>
      </c>
      <c r="CS1038" t="s">
        <v>139</v>
      </c>
      <c r="CT1038" t="s">
        <v>139</v>
      </c>
      <c r="CU1038" t="s">
        <v>139</v>
      </c>
      <c r="CV1038" t="s">
        <v>140</v>
      </c>
      <c r="CW1038" t="s">
        <v>139</v>
      </c>
      <c r="CX1038" t="s">
        <v>139</v>
      </c>
      <c r="CY1038" t="s">
        <v>3198</v>
      </c>
      <c r="CZ1038" s="8">
        <v>16704330422</v>
      </c>
      <c r="DA1038" t="s">
        <v>2917</v>
      </c>
      <c r="DB1038" t="s">
        <v>140</v>
      </c>
      <c r="DC1038" t="s">
        <v>139</v>
      </c>
      <c r="DD1038" t="s">
        <v>117</v>
      </c>
    </row>
    <row r="1039" spans="1:114" ht="15" customHeight="1" x14ac:dyDescent="0.35">
      <c r="A1039" t="s">
        <v>4308</v>
      </c>
      <c r="B1039" t="s">
        <v>144</v>
      </c>
      <c r="C1039" s="1">
        <v>45572</v>
      </c>
      <c r="D1039" s="1">
        <v>45645</v>
      </c>
      <c r="E1039" t="s">
        <v>116</v>
      </c>
      <c r="F1039" s="1">
        <v>45715</v>
      </c>
      <c r="G1039" t="s">
        <v>117</v>
      </c>
      <c r="H1039" t="s">
        <v>117</v>
      </c>
      <c r="I1039" t="s">
        <v>117</v>
      </c>
      <c r="J1039" t="s">
        <v>4309</v>
      </c>
      <c r="K1039" t="s">
        <v>4310</v>
      </c>
      <c r="L1039" t="s">
        <v>4311</v>
      </c>
      <c r="M1039" t="s">
        <v>4312</v>
      </c>
      <c r="N1039" t="s">
        <v>120</v>
      </c>
      <c r="O1039" t="s">
        <v>121</v>
      </c>
      <c r="P1039" s="6">
        <v>96950</v>
      </c>
      <c r="Q1039" t="s">
        <v>122</v>
      </c>
      <c r="S1039" s="8">
        <v>16702347898</v>
      </c>
      <c r="U1039" t="s">
        <v>4054</v>
      </c>
      <c r="V1039">
        <v>56132</v>
      </c>
      <c r="W1039" t="s">
        <v>124</v>
      </c>
      <c r="Y1039" t="s">
        <v>4313</v>
      </c>
      <c r="Z1039" t="s">
        <v>4314</v>
      </c>
      <c r="AA1039" t="s">
        <v>4315</v>
      </c>
      <c r="AB1039" t="s">
        <v>2233</v>
      </c>
      <c r="AC1039" t="s">
        <v>4316</v>
      </c>
      <c r="AD1039" t="s">
        <v>4312</v>
      </c>
      <c r="AE1039" t="s">
        <v>120</v>
      </c>
      <c r="AF1039" t="s">
        <v>121</v>
      </c>
      <c r="AG1039" s="6">
        <v>96950</v>
      </c>
      <c r="AH1039" t="s">
        <v>122</v>
      </c>
      <c r="AJ1039" s="8">
        <v>16702347898</v>
      </c>
      <c r="AL1039" t="s">
        <v>4055</v>
      </c>
      <c r="BE1039" t="str">
        <f>"49-9071.00"</f>
        <v>49-9071.00</v>
      </c>
      <c r="BF1039" t="s">
        <v>156</v>
      </c>
      <c r="BG1039" t="s">
        <v>4317</v>
      </c>
      <c r="BH1039" t="s">
        <v>3019</v>
      </c>
      <c r="BI1039">
        <v>3</v>
      </c>
      <c r="BJ1039">
        <v>3</v>
      </c>
      <c r="BK1039" s="1">
        <v>45717</v>
      </c>
      <c r="BL1039" s="1">
        <v>46081</v>
      </c>
      <c r="BM1039" s="1">
        <v>45717</v>
      </c>
      <c r="BN1039" s="1">
        <v>46081</v>
      </c>
      <c r="BO1039">
        <v>35</v>
      </c>
      <c r="BP1039">
        <v>0</v>
      </c>
      <c r="BQ1039">
        <v>7</v>
      </c>
      <c r="BR1039">
        <v>7</v>
      </c>
      <c r="BS1039">
        <v>7</v>
      </c>
      <c r="BT1039">
        <v>7</v>
      </c>
      <c r="BU1039">
        <v>7</v>
      </c>
      <c r="BV1039">
        <v>0</v>
      </c>
      <c r="BW1039" t="str">
        <f>"8:00 AM"</f>
        <v>8:00 AM</v>
      </c>
      <c r="BX1039" t="str">
        <f>"4:00 PM"</f>
        <v>4:00 PM</v>
      </c>
      <c r="BY1039" t="s">
        <v>159</v>
      </c>
      <c r="BZ1039">
        <v>0</v>
      </c>
      <c r="CA1039">
        <v>12</v>
      </c>
      <c r="CB1039" t="s">
        <v>117</v>
      </c>
      <c r="CD1039" t="s">
        <v>4318</v>
      </c>
      <c r="CE1039" t="s">
        <v>4319</v>
      </c>
      <c r="CG1039" t="s">
        <v>248</v>
      </c>
      <c r="CH1039" t="s">
        <v>121</v>
      </c>
      <c r="CI1039" s="6">
        <v>96951</v>
      </c>
      <c r="CJ1039" s="10">
        <v>9.75</v>
      </c>
      <c r="CK1039" s="10">
        <v>9.75</v>
      </c>
      <c r="CL1039" s="10">
        <v>14.62</v>
      </c>
      <c r="CM1039" s="10">
        <v>14.62</v>
      </c>
      <c r="CN1039" t="s">
        <v>137</v>
      </c>
      <c r="CO1039" t="s">
        <v>4320</v>
      </c>
      <c r="CP1039" t="s">
        <v>138</v>
      </c>
      <c r="CR1039" t="s">
        <v>139</v>
      </c>
      <c r="CS1039" t="s">
        <v>139</v>
      </c>
      <c r="CT1039" t="s">
        <v>140</v>
      </c>
      <c r="CU1039" t="s">
        <v>139</v>
      </c>
      <c r="CV1039" t="s">
        <v>140</v>
      </c>
      <c r="CW1039" t="s">
        <v>139</v>
      </c>
      <c r="CX1039" t="s">
        <v>140</v>
      </c>
      <c r="CY1039" t="s">
        <v>4321</v>
      </c>
      <c r="CZ1039" s="8">
        <v>16702347898</v>
      </c>
      <c r="DA1039" t="s">
        <v>4055</v>
      </c>
      <c r="DB1039" t="s">
        <v>164</v>
      </c>
      <c r="DC1039" t="s">
        <v>139</v>
      </c>
      <c r="DD1039" t="s">
        <v>117</v>
      </c>
    </row>
    <row r="1040" spans="1:114" ht="15" customHeight="1" x14ac:dyDescent="0.35">
      <c r="A1040" t="s">
        <v>14842</v>
      </c>
      <c r="B1040" t="s">
        <v>166</v>
      </c>
      <c r="C1040" s="1">
        <v>45580</v>
      </c>
      <c r="D1040" s="1">
        <v>45645</v>
      </c>
      <c r="E1040" t="s">
        <v>116</v>
      </c>
      <c r="F1040" s="1">
        <v>45744</v>
      </c>
      <c r="G1040" t="s">
        <v>139</v>
      </c>
      <c r="H1040" t="s">
        <v>117</v>
      </c>
      <c r="I1040" t="s">
        <v>117</v>
      </c>
      <c r="J1040" t="s">
        <v>9643</v>
      </c>
      <c r="K1040" t="s">
        <v>2050</v>
      </c>
      <c r="L1040" t="s">
        <v>6018</v>
      </c>
      <c r="N1040" t="s">
        <v>120</v>
      </c>
      <c r="O1040" t="s">
        <v>121</v>
      </c>
      <c r="P1040" s="6">
        <v>96950</v>
      </c>
      <c r="Q1040" t="s">
        <v>122</v>
      </c>
      <c r="R1040" t="s">
        <v>6020</v>
      </c>
      <c r="S1040" s="8">
        <v>16702343207</v>
      </c>
      <c r="U1040" t="s">
        <v>2052</v>
      </c>
      <c r="V1040">
        <v>61111</v>
      </c>
      <c r="W1040" t="s">
        <v>124</v>
      </c>
      <c r="Y1040" t="s">
        <v>2053</v>
      </c>
      <c r="Z1040" t="s">
        <v>2054</v>
      </c>
      <c r="AA1040" t="s">
        <v>2055</v>
      </c>
      <c r="AB1040" t="s">
        <v>128</v>
      </c>
      <c r="AC1040" t="s">
        <v>6018</v>
      </c>
      <c r="AE1040" t="s">
        <v>120</v>
      </c>
      <c r="AF1040" t="s">
        <v>121</v>
      </c>
      <c r="AG1040" s="6">
        <v>96950</v>
      </c>
      <c r="AH1040" t="s">
        <v>122</v>
      </c>
      <c r="AI1040" t="s">
        <v>6020</v>
      </c>
      <c r="AJ1040" s="8">
        <v>16702343207</v>
      </c>
      <c r="AL1040" t="s">
        <v>2056</v>
      </c>
      <c r="BE1040" t="str">
        <f>"15-1251.00"</f>
        <v>15-1251.00</v>
      </c>
      <c r="BF1040" t="s">
        <v>10724</v>
      </c>
      <c r="BG1040" t="s">
        <v>9645</v>
      </c>
      <c r="BH1040" t="s">
        <v>2453</v>
      </c>
      <c r="BI1040">
        <v>1</v>
      </c>
      <c r="BK1040" s="1">
        <v>45744</v>
      </c>
      <c r="BL1040" s="1">
        <v>46108</v>
      </c>
      <c r="BO1040">
        <v>40</v>
      </c>
      <c r="BP1040">
        <v>0</v>
      </c>
      <c r="BQ1040">
        <v>8</v>
      </c>
      <c r="BR1040">
        <v>8</v>
      </c>
      <c r="BS1040">
        <v>8</v>
      </c>
      <c r="BT1040">
        <v>8</v>
      </c>
      <c r="BU1040">
        <v>8</v>
      </c>
      <c r="BV1040">
        <v>0</v>
      </c>
      <c r="BW1040" t="str">
        <f>"8:00 AM"</f>
        <v>8:00 AM</v>
      </c>
      <c r="BX1040" t="str">
        <f>"5:00 PM"</f>
        <v>5:00 PM</v>
      </c>
      <c r="BY1040" t="s">
        <v>159</v>
      </c>
      <c r="BZ1040">
        <v>0</v>
      </c>
      <c r="CA1040">
        <v>12</v>
      </c>
      <c r="CB1040" t="s">
        <v>117</v>
      </c>
      <c r="CD1040" s="2" t="s">
        <v>10725</v>
      </c>
      <c r="CE1040" t="s">
        <v>9647</v>
      </c>
      <c r="CF1040" t="s">
        <v>7722</v>
      </c>
      <c r="CG1040" t="s">
        <v>120</v>
      </c>
      <c r="CH1040" t="s">
        <v>121</v>
      </c>
      <c r="CI1040" s="6">
        <v>96950</v>
      </c>
      <c r="CJ1040" s="10">
        <v>17.309999999999999</v>
      </c>
      <c r="CK1040" s="10">
        <v>17.309999999999999</v>
      </c>
      <c r="CL1040" s="10">
        <v>25.97</v>
      </c>
      <c r="CM1040" s="10">
        <v>25.97</v>
      </c>
      <c r="CN1040" t="s">
        <v>137</v>
      </c>
      <c r="CO1040" t="s">
        <v>9648</v>
      </c>
      <c r="CP1040" t="s">
        <v>138</v>
      </c>
      <c r="CR1040" t="s">
        <v>117</v>
      </c>
      <c r="CS1040" t="s">
        <v>139</v>
      </c>
      <c r="CT1040" t="s">
        <v>140</v>
      </c>
      <c r="CU1040" t="s">
        <v>139</v>
      </c>
      <c r="CV1040" t="s">
        <v>140</v>
      </c>
      <c r="CW1040" t="s">
        <v>139</v>
      </c>
      <c r="CX1040" t="s">
        <v>140</v>
      </c>
      <c r="CY1040" t="s">
        <v>13209</v>
      </c>
      <c r="CZ1040" s="8">
        <v>16702343207</v>
      </c>
      <c r="DA1040" t="s">
        <v>13210</v>
      </c>
      <c r="DB1040" t="s">
        <v>140</v>
      </c>
      <c r="DC1040" t="s">
        <v>139</v>
      </c>
      <c r="DD1040" t="s">
        <v>117</v>
      </c>
    </row>
    <row r="1041" spans="1:114" ht="15" customHeight="1" x14ac:dyDescent="0.35">
      <c r="A1041" t="s">
        <v>14217</v>
      </c>
      <c r="B1041" t="s">
        <v>166</v>
      </c>
      <c r="C1041" s="1">
        <v>45587</v>
      </c>
      <c r="D1041" s="1">
        <v>45645</v>
      </c>
      <c r="E1041" t="s">
        <v>211</v>
      </c>
      <c r="G1041" t="s">
        <v>139</v>
      </c>
      <c r="H1041" t="s">
        <v>117</v>
      </c>
      <c r="I1041" t="s">
        <v>117</v>
      </c>
      <c r="J1041" t="s">
        <v>14218</v>
      </c>
      <c r="K1041" t="s">
        <v>2050</v>
      </c>
      <c r="L1041" t="s">
        <v>6018</v>
      </c>
      <c r="N1041" t="s">
        <v>120</v>
      </c>
      <c r="O1041" t="s">
        <v>121</v>
      </c>
      <c r="P1041" s="6">
        <v>96950</v>
      </c>
      <c r="Q1041" t="s">
        <v>122</v>
      </c>
      <c r="R1041" t="s">
        <v>6020</v>
      </c>
      <c r="S1041" s="8">
        <v>16702343203</v>
      </c>
      <c r="U1041" t="s">
        <v>2052</v>
      </c>
      <c r="V1041">
        <v>61111</v>
      </c>
      <c r="W1041" t="s">
        <v>124</v>
      </c>
      <c r="Y1041" t="s">
        <v>2053</v>
      </c>
      <c r="Z1041" t="s">
        <v>2054</v>
      </c>
      <c r="AA1041" t="s">
        <v>2055</v>
      </c>
      <c r="AB1041" t="s">
        <v>128</v>
      </c>
      <c r="AC1041" t="s">
        <v>6018</v>
      </c>
      <c r="AE1041" t="s">
        <v>120</v>
      </c>
      <c r="AF1041" t="s">
        <v>121</v>
      </c>
      <c r="AG1041" s="6">
        <v>96950</v>
      </c>
      <c r="AH1041" t="s">
        <v>122</v>
      </c>
      <c r="AI1041" t="s">
        <v>6020</v>
      </c>
      <c r="AJ1041" s="8">
        <v>16702343207</v>
      </c>
      <c r="AL1041" t="s">
        <v>2056</v>
      </c>
      <c r="BE1041" t="str">
        <f>"43-6014.00"</f>
        <v>43-6014.00</v>
      </c>
      <c r="BF1041" t="s">
        <v>6401</v>
      </c>
      <c r="BG1041" t="s">
        <v>14219</v>
      </c>
      <c r="BH1041" t="s">
        <v>14220</v>
      </c>
      <c r="BI1041">
        <v>1</v>
      </c>
      <c r="BK1041" s="1">
        <v>45642</v>
      </c>
      <c r="BL1041" s="1">
        <v>46007</v>
      </c>
      <c r="BO1041">
        <v>40</v>
      </c>
      <c r="BP1041">
        <v>0</v>
      </c>
      <c r="BQ1041">
        <v>8</v>
      </c>
      <c r="BR1041">
        <v>8</v>
      </c>
      <c r="BS1041">
        <v>8</v>
      </c>
      <c r="BT1041">
        <v>8</v>
      </c>
      <c r="BU1041">
        <v>8</v>
      </c>
      <c r="BV1041">
        <v>0</v>
      </c>
      <c r="BW1041" t="str">
        <f>"8:00 AM"</f>
        <v>8:00 AM</v>
      </c>
      <c r="BX1041" t="str">
        <f>"5:00 PM"</f>
        <v>5:00 PM</v>
      </c>
      <c r="BY1041" t="s">
        <v>159</v>
      </c>
      <c r="BZ1041">
        <v>0</v>
      </c>
      <c r="CA1041">
        <v>12</v>
      </c>
      <c r="CB1041" t="s">
        <v>117</v>
      </c>
      <c r="CD1041" t="s">
        <v>14221</v>
      </c>
      <c r="CE1041" t="s">
        <v>7711</v>
      </c>
      <c r="CF1041" t="s">
        <v>3160</v>
      </c>
      <c r="CG1041" t="s">
        <v>120</v>
      </c>
      <c r="CH1041" t="s">
        <v>121</v>
      </c>
      <c r="CI1041" s="6">
        <v>96950</v>
      </c>
      <c r="CJ1041" s="10">
        <v>13.15</v>
      </c>
      <c r="CK1041" s="10">
        <v>13.15</v>
      </c>
      <c r="CL1041" s="10">
        <v>19.73</v>
      </c>
      <c r="CM1041" s="10">
        <v>19.73</v>
      </c>
      <c r="CN1041" t="s">
        <v>137</v>
      </c>
      <c r="CO1041" t="s">
        <v>9648</v>
      </c>
      <c r="CP1041" t="s">
        <v>138</v>
      </c>
      <c r="CR1041" t="s">
        <v>117</v>
      </c>
      <c r="CS1041" t="s">
        <v>139</v>
      </c>
      <c r="CT1041" t="s">
        <v>140</v>
      </c>
      <c r="CU1041" t="s">
        <v>139</v>
      </c>
      <c r="CV1041" t="s">
        <v>140</v>
      </c>
      <c r="CW1041" t="s">
        <v>139</v>
      </c>
      <c r="CX1041" t="s">
        <v>140</v>
      </c>
      <c r="CY1041" t="s">
        <v>13283</v>
      </c>
      <c r="CZ1041" s="8">
        <v>16702343207</v>
      </c>
      <c r="DA1041" t="s">
        <v>13210</v>
      </c>
      <c r="DB1041" t="s">
        <v>140</v>
      </c>
      <c r="DC1041" t="s">
        <v>139</v>
      </c>
      <c r="DD1041" t="s">
        <v>117</v>
      </c>
    </row>
    <row r="1042" spans="1:114" ht="15" customHeight="1" x14ac:dyDescent="0.35">
      <c r="A1042" t="s">
        <v>14706</v>
      </c>
      <c r="B1042" t="s">
        <v>144</v>
      </c>
      <c r="C1042" s="1">
        <v>45589</v>
      </c>
      <c r="D1042" s="1">
        <v>45645</v>
      </c>
      <c r="E1042" t="s">
        <v>116</v>
      </c>
      <c r="F1042" s="1">
        <v>45715</v>
      </c>
      <c r="G1042" t="s">
        <v>117</v>
      </c>
      <c r="H1042" t="s">
        <v>117</v>
      </c>
      <c r="I1042" t="s">
        <v>117</v>
      </c>
      <c r="J1042" t="s">
        <v>10066</v>
      </c>
      <c r="K1042" t="s">
        <v>10067</v>
      </c>
      <c r="L1042" t="s">
        <v>10068</v>
      </c>
      <c r="N1042" t="s">
        <v>136</v>
      </c>
      <c r="O1042" t="s">
        <v>121</v>
      </c>
      <c r="P1042" s="6">
        <v>96950</v>
      </c>
      <c r="Q1042" t="s">
        <v>122</v>
      </c>
      <c r="S1042" s="8">
        <v>16702880407</v>
      </c>
      <c r="T1042">
        <v>331</v>
      </c>
      <c r="U1042" t="s">
        <v>10069</v>
      </c>
      <c r="V1042">
        <v>21231</v>
      </c>
      <c r="W1042" t="s">
        <v>124</v>
      </c>
      <c r="Y1042" t="s">
        <v>13338</v>
      </c>
      <c r="Z1042" t="s">
        <v>13339</v>
      </c>
      <c r="AA1042" t="s">
        <v>2553</v>
      </c>
      <c r="AB1042" t="s">
        <v>154</v>
      </c>
      <c r="AC1042" t="s">
        <v>10068</v>
      </c>
      <c r="AE1042" t="s">
        <v>120</v>
      </c>
      <c r="AF1042" t="s">
        <v>121</v>
      </c>
      <c r="AG1042" s="6">
        <v>96950</v>
      </c>
      <c r="AH1042" t="s">
        <v>122</v>
      </c>
      <c r="AJ1042" s="8">
        <v>16702880407</v>
      </c>
      <c r="AK1042">
        <v>331</v>
      </c>
      <c r="AL1042" t="s">
        <v>10072</v>
      </c>
      <c r="BE1042" t="str">
        <f>"17-3022.00"</f>
        <v>17-3022.00</v>
      </c>
      <c r="BF1042" t="s">
        <v>456</v>
      </c>
      <c r="BG1042" t="s">
        <v>13340</v>
      </c>
      <c r="BH1042" t="s">
        <v>734</v>
      </c>
      <c r="BI1042">
        <v>3</v>
      </c>
      <c r="BJ1042">
        <v>3</v>
      </c>
      <c r="BK1042" s="1">
        <v>45717</v>
      </c>
      <c r="BL1042" s="1">
        <v>46081</v>
      </c>
      <c r="BM1042" s="1">
        <v>45717</v>
      </c>
      <c r="BN1042" s="1">
        <v>46081</v>
      </c>
      <c r="BO1042">
        <v>40</v>
      </c>
      <c r="BP1042">
        <v>0</v>
      </c>
      <c r="BQ1042">
        <v>8</v>
      </c>
      <c r="BR1042">
        <v>8</v>
      </c>
      <c r="BS1042">
        <v>8</v>
      </c>
      <c r="BT1042">
        <v>8</v>
      </c>
      <c r="BU1042">
        <v>8</v>
      </c>
      <c r="BV1042">
        <v>0</v>
      </c>
      <c r="BW1042" t="str">
        <f>"7:00 AM"</f>
        <v>7:00 AM</v>
      </c>
      <c r="BX1042" t="str">
        <f>"3:30 PM"</f>
        <v>3:30 PM</v>
      </c>
      <c r="BY1042" t="s">
        <v>459</v>
      </c>
      <c r="BZ1042">
        <v>0</v>
      </c>
      <c r="CA1042">
        <v>12</v>
      </c>
      <c r="CB1042" t="s">
        <v>117</v>
      </c>
      <c r="CD1042" t="s">
        <v>13341</v>
      </c>
      <c r="CE1042" t="s">
        <v>10084</v>
      </c>
      <c r="CG1042" t="s">
        <v>136</v>
      </c>
      <c r="CH1042" t="s">
        <v>121</v>
      </c>
      <c r="CI1042" s="6">
        <v>96950</v>
      </c>
      <c r="CJ1042" s="10">
        <v>15.75</v>
      </c>
      <c r="CK1042" s="10">
        <v>18.190000000000001</v>
      </c>
      <c r="CL1042" s="10">
        <v>23.63</v>
      </c>
      <c r="CM1042" s="10">
        <v>27.29</v>
      </c>
      <c r="CN1042" t="s">
        <v>137</v>
      </c>
      <c r="CO1042" t="s">
        <v>12193</v>
      </c>
      <c r="CP1042" t="s">
        <v>138</v>
      </c>
      <c r="CR1042" t="s">
        <v>117</v>
      </c>
      <c r="CS1042" t="s">
        <v>139</v>
      </c>
      <c r="CT1042" t="s">
        <v>140</v>
      </c>
      <c r="CU1042" t="s">
        <v>139</v>
      </c>
      <c r="CV1042" t="s">
        <v>140</v>
      </c>
      <c r="CW1042" t="s">
        <v>139</v>
      </c>
      <c r="CX1042" t="s">
        <v>140</v>
      </c>
      <c r="CY1042" t="s">
        <v>10073</v>
      </c>
      <c r="CZ1042" s="8">
        <v>16702880407</v>
      </c>
      <c r="DA1042" t="s">
        <v>10072</v>
      </c>
      <c r="DB1042" t="s">
        <v>140</v>
      </c>
      <c r="DC1042" t="s">
        <v>139</v>
      </c>
      <c r="DD1042" t="s">
        <v>117</v>
      </c>
    </row>
    <row r="1043" spans="1:114" ht="15" customHeight="1" x14ac:dyDescent="0.35">
      <c r="A1043" t="s">
        <v>12956</v>
      </c>
      <c r="B1043" t="s">
        <v>115</v>
      </c>
      <c r="C1043" s="1">
        <v>45600</v>
      </c>
      <c r="D1043" s="1">
        <v>45645</v>
      </c>
      <c r="E1043" t="s">
        <v>211</v>
      </c>
      <c r="G1043" t="s">
        <v>117</v>
      </c>
      <c r="H1043" t="s">
        <v>117</v>
      </c>
      <c r="I1043" t="s">
        <v>117</v>
      </c>
      <c r="J1043" t="s">
        <v>6585</v>
      </c>
      <c r="K1043" t="s">
        <v>6586</v>
      </c>
      <c r="L1043" t="s">
        <v>6587</v>
      </c>
      <c r="M1043" t="s">
        <v>9734</v>
      </c>
      <c r="N1043" t="s">
        <v>120</v>
      </c>
      <c r="O1043" t="s">
        <v>121</v>
      </c>
      <c r="P1043" s="6">
        <v>96950</v>
      </c>
      <c r="Q1043" t="s">
        <v>122</v>
      </c>
      <c r="S1043" s="8">
        <v>16702332288</v>
      </c>
      <c r="U1043" t="s">
        <v>6588</v>
      </c>
      <c r="V1043">
        <v>812112</v>
      </c>
      <c r="W1043" t="s">
        <v>124</v>
      </c>
      <c r="Y1043" t="s">
        <v>6589</v>
      </c>
      <c r="Z1043" t="s">
        <v>6590</v>
      </c>
      <c r="AA1043" t="s">
        <v>6591</v>
      </c>
      <c r="AB1043" t="s">
        <v>128</v>
      </c>
      <c r="AC1043" t="s">
        <v>6587</v>
      </c>
      <c r="AD1043" t="s">
        <v>12957</v>
      </c>
      <c r="AE1043" t="s">
        <v>120</v>
      </c>
      <c r="AF1043" t="s">
        <v>121</v>
      </c>
      <c r="AG1043" s="6">
        <v>96950</v>
      </c>
      <c r="AH1043" t="s">
        <v>122</v>
      </c>
      <c r="AJ1043" s="8">
        <v>16702332288</v>
      </c>
      <c r="AL1043" t="s">
        <v>6593</v>
      </c>
      <c r="BE1043" t="str">
        <f>"39-5012.00"</f>
        <v>39-5012.00</v>
      </c>
      <c r="BF1043" t="s">
        <v>272</v>
      </c>
      <c r="BG1043" t="s">
        <v>6594</v>
      </c>
      <c r="BH1043" t="s">
        <v>1948</v>
      </c>
      <c r="BI1043">
        <v>7</v>
      </c>
      <c r="BK1043" s="1">
        <v>45627</v>
      </c>
      <c r="BL1043" s="1">
        <v>45930</v>
      </c>
      <c r="BO1043">
        <v>35</v>
      </c>
      <c r="BP1043">
        <v>0</v>
      </c>
      <c r="BQ1043">
        <v>7</v>
      </c>
      <c r="BR1043">
        <v>7</v>
      </c>
      <c r="BS1043">
        <v>7</v>
      </c>
      <c r="BT1043">
        <v>7</v>
      </c>
      <c r="BU1043">
        <v>7</v>
      </c>
      <c r="BV1043">
        <v>0</v>
      </c>
      <c r="BW1043" t="str">
        <f>"11:00 AM"</f>
        <v>11:00 AM</v>
      </c>
      <c r="BX1043" t="str">
        <f>"7:00 PM"</f>
        <v>7:00 PM</v>
      </c>
      <c r="BY1043" t="s">
        <v>159</v>
      </c>
      <c r="BZ1043">
        <v>0</v>
      </c>
      <c r="CA1043">
        <v>12</v>
      </c>
      <c r="CB1043" t="s">
        <v>117</v>
      </c>
      <c r="CD1043" t="s">
        <v>12958</v>
      </c>
      <c r="CE1043" t="s">
        <v>6587</v>
      </c>
      <c r="CF1043" t="s">
        <v>12957</v>
      </c>
      <c r="CG1043" t="s">
        <v>120</v>
      </c>
      <c r="CH1043" t="s">
        <v>121</v>
      </c>
      <c r="CI1043" s="6">
        <v>96950</v>
      </c>
      <c r="CJ1043" s="10">
        <v>7.98</v>
      </c>
      <c r="CK1043" s="10">
        <v>7.98</v>
      </c>
      <c r="CL1043" s="10">
        <v>11.97</v>
      </c>
      <c r="CM1043" s="10">
        <v>11.97</v>
      </c>
      <c r="CN1043" t="s">
        <v>137</v>
      </c>
      <c r="CO1043" t="s">
        <v>194</v>
      </c>
      <c r="CP1043" t="s">
        <v>138</v>
      </c>
      <c r="CR1043" t="s">
        <v>117</v>
      </c>
      <c r="CS1043" t="s">
        <v>139</v>
      </c>
      <c r="CT1043" t="s">
        <v>140</v>
      </c>
      <c r="CU1043" t="s">
        <v>139</v>
      </c>
      <c r="CV1043" t="s">
        <v>140</v>
      </c>
      <c r="CW1043" t="s">
        <v>139</v>
      </c>
      <c r="CX1043" t="s">
        <v>140</v>
      </c>
      <c r="CY1043" t="s">
        <v>4354</v>
      </c>
      <c r="CZ1043" s="8">
        <v>16702332288</v>
      </c>
      <c r="DA1043" t="s">
        <v>6593</v>
      </c>
      <c r="DB1043" t="s">
        <v>140</v>
      </c>
      <c r="DC1043" t="s">
        <v>139</v>
      </c>
      <c r="DD1043" t="s">
        <v>117</v>
      </c>
    </row>
    <row r="1044" spans="1:114" ht="15" customHeight="1" x14ac:dyDescent="0.35">
      <c r="A1044" t="s">
        <v>13337</v>
      </c>
      <c r="B1044" t="s">
        <v>144</v>
      </c>
      <c r="C1044" s="1">
        <v>45603</v>
      </c>
      <c r="D1044" s="1">
        <v>45645</v>
      </c>
      <c r="E1044" t="s">
        <v>211</v>
      </c>
      <c r="G1044" t="s">
        <v>117</v>
      </c>
      <c r="H1044" t="s">
        <v>117</v>
      </c>
      <c r="I1044" t="s">
        <v>117</v>
      </c>
      <c r="J1044" t="s">
        <v>10066</v>
      </c>
      <c r="K1044" t="s">
        <v>10067</v>
      </c>
      <c r="L1044" t="s">
        <v>10068</v>
      </c>
      <c r="N1044" t="s">
        <v>136</v>
      </c>
      <c r="O1044" t="s">
        <v>121</v>
      </c>
      <c r="P1044" s="6">
        <v>96950</v>
      </c>
      <c r="Q1044" t="s">
        <v>122</v>
      </c>
      <c r="S1044" s="8">
        <v>16702880407</v>
      </c>
      <c r="T1044">
        <v>331</v>
      </c>
      <c r="U1044" t="s">
        <v>10069</v>
      </c>
      <c r="V1044">
        <v>21231</v>
      </c>
      <c r="W1044" t="s">
        <v>124</v>
      </c>
      <c r="Y1044" t="s">
        <v>13338</v>
      </c>
      <c r="Z1044" t="s">
        <v>13339</v>
      </c>
      <c r="AA1044" t="s">
        <v>2553</v>
      </c>
      <c r="AB1044" t="s">
        <v>154</v>
      </c>
      <c r="AC1044" t="s">
        <v>10068</v>
      </c>
      <c r="AE1044" t="s">
        <v>120</v>
      </c>
      <c r="AF1044" t="s">
        <v>121</v>
      </c>
      <c r="AG1044" s="6">
        <v>96950</v>
      </c>
      <c r="AH1044" t="s">
        <v>122</v>
      </c>
      <c r="AJ1044" s="8">
        <v>16702880407</v>
      </c>
      <c r="AK1044">
        <v>331</v>
      </c>
      <c r="AL1044" t="s">
        <v>10072</v>
      </c>
      <c r="BE1044" t="str">
        <f>"17-3022.00"</f>
        <v>17-3022.00</v>
      </c>
      <c r="BF1044" t="s">
        <v>456</v>
      </c>
      <c r="BG1044" t="s">
        <v>13340</v>
      </c>
      <c r="BH1044" t="s">
        <v>734</v>
      </c>
      <c r="BI1044">
        <v>2</v>
      </c>
      <c r="BJ1044">
        <v>2</v>
      </c>
      <c r="BK1044" s="1">
        <v>45721</v>
      </c>
      <c r="BL1044" s="1">
        <v>46085</v>
      </c>
      <c r="BM1044" s="1">
        <v>45721</v>
      </c>
      <c r="BN1044" s="1">
        <v>46085</v>
      </c>
      <c r="BO1044">
        <v>40</v>
      </c>
      <c r="BP1044">
        <v>0</v>
      </c>
      <c r="BQ1044">
        <v>8</v>
      </c>
      <c r="BR1044">
        <v>8</v>
      </c>
      <c r="BS1044">
        <v>8</v>
      </c>
      <c r="BT1044">
        <v>8</v>
      </c>
      <c r="BU1044">
        <v>8</v>
      </c>
      <c r="BV1044">
        <v>0</v>
      </c>
      <c r="BW1044" t="str">
        <f>"7:00 AM"</f>
        <v>7:00 AM</v>
      </c>
      <c r="BX1044" t="str">
        <f>"3:30 PM"</f>
        <v>3:30 PM</v>
      </c>
      <c r="BY1044" t="s">
        <v>459</v>
      </c>
      <c r="BZ1044">
        <v>0</v>
      </c>
      <c r="CA1044">
        <v>12</v>
      </c>
      <c r="CB1044" t="s">
        <v>117</v>
      </c>
      <c r="CD1044" t="s">
        <v>13341</v>
      </c>
      <c r="CE1044" t="s">
        <v>10084</v>
      </c>
      <c r="CF1044" t="s">
        <v>140</v>
      </c>
      <c r="CG1044" t="s">
        <v>136</v>
      </c>
      <c r="CH1044" t="s">
        <v>121</v>
      </c>
      <c r="CI1044" s="6">
        <v>96950</v>
      </c>
      <c r="CJ1044" s="10">
        <v>15.75</v>
      </c>
      <c r="CK1044" s="10">
        <v>18.190000000000001</v>
      </c>
      <c r="CL1044" s="10">
        <v>23.63</v>
      </c>
      <c r="CM1044" s="10">
        <v>27.29</v>
      </c>
      <c r="CN1044" t="s">
        <v>137</v>
      </c>
      <c r="CO1044" t="s">
        <v>11262</v>
      </c>
      <c r="CP1044" t="s">
        <v>138</v>
      </c>
      <c r="CR1044" t="s">
        <v>117</v>
      </c>
      <c r="CS1044" t="s">
        <v>139</v>
      </c>
      <c r="CT1044" t="s">
        <v>140</v>
      </c>
      <c r="CU1044" t="s">
        <v>139</v>
      </c>
      <c r="CV1044" t="s">
        <v>140</v>
      </c>
      <c r="CW1044" t="s">
        <v>139</v>
      </c>
      <c r="CX1044" t="s">
        <v>140</v>
      </c>
      <c r="CY1044" t="s">
        <v>10073</v>
      </c>
      <c r="CZ1044" s="8">
        <v>16702880407</v>
      </c>
      <c r="DA1044" t="s">
        <v>10072</v>
      </c>
      <c r="DB1044" t="s">
        <v>140</v>
      </c>
      <c r="DC1044" t="s">
        <v>139</v>
      </c>
      <c r="DD1044" t="s">
        <v>117</v>
      </c>
    </row>
    <row r="1045" spans="1:114" ht="15" customHeight="1" x14ac:dyDescent="0.35">
      <c r="A1045" t="s">
        <v>13278</v>
      </c>
      <c r="B1045" t="s">
        <v>144</v>
      </c>
      <c r="C1045" s="1">
        <v>45607</v>
      </c>
      <c r="D1045" s="1">
        <v>45645</v>
      </c>
      <c r="E1045" t="s">
        <v>116</v>
      </c>
      <c r="F1045" s="1">
        <v>45687</v>
      </c>
      <c r="G1045" t="s">
        <v>117</v>
      </c>
      <c r="H1045" t="s">
        <v>117</v>
      </c>
      <c r="I1045" t="s">
        <v>117</v>
      </c>
      <c r="J1045" t="s">
        <v>10977</v>
      </c>
      <c r="L1045" t="s">
        <v>10978</v>
      </c>
      <c r="M1045" t="s">
        <v>10978</v>
      </c>
      <c r="N1045" t="s">
        <v>136</v>
      </c>
      <c r="O1045" t="s">
        <v>121</v>
      </c>
      <c r="P1045" s="6">
        <v>96950</v>
      </c>
      <c r="Q1045" t="s">
        <v>122</v>
      </c>
      <c r="S1045" s="8">
        <v>16702346445</v>
      </c>
      <c r="T1045">
        <v>2263</v>
      </c>
      <c r="U1045" t="s">
        <v>10979</v>
      </c>
      <c r="V1045">
        <v>54143</v>
      </c>
      <c r="W1045" t="s">
        <v>124</v>
      </c>
      <c r="Y1045" t="s">
        <v>698</v>
      </c>
      <c r="Z1045" t="s">
        <v>699</v>
      </c>
      <c r="AB1045" t="s">
        <v>215</v>
      </c>
      <c r="AC1045" t="s">
        <v>1667</v>
      </c>
      <c r="AD1045" t="s">
        <v>1667</v>
      </c>
      <c r="AE1045" t="s">
        <v>136</v>
      </c>
      <c r="AF1045" t="s">
        <v>121</v>
      </c>
      <c r="AG1045" s="6">
        <v>96950</v>
      </c>
      <c r="AH1045" t="s">
        <v>122</v>
      </c>
      <c r="AJ1045" s="8">
        <v>16702346445</v>
      </c>
      <c r="AK1045">
        <v>2263</v>
      </c>
      <c r="AL1045" t="s">
        <v>700</v>
      </c>
      <c r="BE1045" t="str">
        <f>"27-1024.00"</f>
        <v>27-1024.00</v>
      </c>
      <c r="BF1045" t="s">
        <v>1059</v>
      </c>
      <c r="BG1045" t="s">
        <v>10980</v>
      </c>
      <c r="BH1045" t="s">
        <v>6382</v>
      </c>
      <c r="BI1045">
        <v>1</v>
      </c>
      <c r="BJ1045">
        <v>1</v>
      </c>
      <c r="BK1045" s="1">
        <v>45689</v>
      </c>
      <c r="BL1045" s="1">
        <v>46053</v>
      </c>
      <c r="BM1045" s="1">
        <v>45689</v>
      </c>
      <c r="BN1045" s="1">
        <v>46053</v>
      </c>
      <c r="BO1045">
        <v>40</v>
      </c>
      <c r="BP1045">
        <v>0</v>
      </c>
      <c r="BQ1045">
        <v>8</v>
      </c>
      <c r="BR1045">
        <v>8</v>
      </c>
      <c r="BS1045">
        <v>8</v>
      </c>
      <c r="BT1045">
        <v>8</v>
      </c>
      <c r="BU1045">
        <v>8</v>
      </c>
      <c r="BV1045">
        <v>0</v>
      </c>
      <c r="BW1045" t="str">
        <f>"8:00 AM"</f>
        <v>8:00 AM</v>
      </c>
      <c r="BX1045" t="str">
        <f>"5:00 PM"</f>
        <v>5:00 PM</v>
      </c>
      <c r="BY1045" t="s">
        <v>159</v>
      </c>
      <c r="BZ1045">
        <v>0</v>
      </c>
      <c r="CA1045">
        <v>12</v>
      </c>
      <c r="CB1045" t="s">
        <v>117</v>
      </c>
      <c r="CD1045" s="2" t="s">
        <v>13279</v>
      </c>
      <c r="CE1045" t="s">
        <v>10978</v>
      </c>
      <c r="CF1045" t="s">
        <v>10978</v>
      </c>
      <c r="CG1045" t="s">
        <v>136</v>
      </c>
      <c r="CH1045" t="s">
        <v>121</v>
      </c>
      <c r="CI1045" s="6">
        <v>96950</v>
      </c>
      <c r="CJ1045" s="10">
        <v>10.130000000000001</v>
      </c>
      <c r="CK1045" s="10">
        <v>11</v>
      </c>
      <c r="CL1045" s="10">
        <v>15.2</v>
      </c>
      <c r="CM1045" s="10">
        <v>16.5</v>
      </c>
      <c r="CN1045" t="s">
        <v>137</v>
      </c>
      <c r="CO1045" t="s">
        <v>13280</v>
      </c>
      <c r="CP1045" t="s">
        <v>138</v>
      </c>
      <c r="CR1045" t="s">
        <v>117</v>
      </c>
      <c r="CS1045" t="s">
        <v>139</v>
      </c>
      <c r="CT1045" t="s">
        <v>140</v>
      </c>
      <c r="CU1045" t="s">
        <v>139</v>
      </c>
      <c r="CV1045" t="s">
        <v>140</v>
      </c>
      <c r="CW1045" t="s">
        <v>139</v>
      </c>
      <c r="CX1045" t="s">
        <v>140</v>
      </c>
      <c r="CY1045" t="s">
        <v>140</v>
      </c>
      <c r="CZ1045" s="8">
        <v>16702346445</v>
      </c>
      <c r="DA1045" t="s">
        <v>700</v>
      </c>
      <c r="DB1045" t="s">
        <v>140</v>
      </c>
      <c r="DC1045" t="s">
        <v>139</v>
      </c>
      <c r="DD1045" t="s">
        <v>117</v>
      </c>
      <c r="DE1045" t="s">
        <v>698</v>
      </c>
      <c r="DF1045" t="s">
        <v>699</v>
      </c>
      <c r="DH1045" t="s">
        <v>10979</v>
      </c>
      <c r="DI1045" t="s">
        <v>10982</v>
      </c>
      <c r="DJ1045" t="s">
        <v>700</v>
      </c>
    </row>
    <row r="1046" spans="1:114" ht="15" customHeight="1" x14ac:dyDescent="0.35">
      <c r="A1046" t="s">
        <v>14805</v>
      </c>
      <c r="B1046" t="s">
        <v>144</v>
      </c>
      <c r="C1046" s="1">
        <v>45607</v>
      </c>
      <c r="D1046" s="1">
        <v>45645</v>
      </c>
      <c r="E1046" t="s">
        <v>211</v>
      </c>
      <c r="G1046" t="s">
        <v>117</v>
      </c>
      <c r="H1046" t="s">
        <v>117</v>
      </c>
      <c r="I1046" t="s">
        <v>117</v>
      </c>
      <c r="J1046" t="s">
        <v>6882</v>
      </c>
      <c r="K1046" t="s">
        <v>140</v>
      </c>
      <c r="L1046" t="s">
        <v>6883</v>
      </c>
      <c r="M1046" t="s">
        <v>6884</v>
      </c>
      <c r="N1046" t="s">
        <v>3437</v>
      </c>
      <c r="O1046" t="s">
        <v>121</v>
      </c>
      <c r="P1046" s="6">
        <v>96950</v>
      </c>
      <c r="Q1046" t="s">
        <v>122</v>
      </c>
      <c r="R1046" t="s">
        <v>140</v>
      </c>
      <c r="S1046" s="8">
        <v>16703226031</v>
      </c>
      <c r="U1046" t="s">
        <v>6885</v>
      </c>
      <c r="V1046">
        <v>424410</v>
      </c>
      <c r="W1046" t="s">
        <v>124</v>
      </c>
      <c r="Y1046" t="s">
        <v>6886</v>
      </c>
      <c r="Z1046" t="s">
        <v>6887</v>
      </c>
      <c r="AA1046" t="s">
        <v>6888</v>
      </c>
      <c r="AB1046" t="s">
        <v>6889</v>
      </c>
      <c r="AC1046" t="s">
        <v>6883</v>
      </c>
      <c r="AD1046" t="s">
        <v>6884</v>
      </c>
      <c r="AE1046" t="s">
        <v>3437</v>
      </c>
      <c r="AF1046" t="s">
        <v>121</v>
      </c>
      <c r="AG1046" s="6">
        <v>96950</v>
      </c>
      <c r="AH1046" t="s">
        <v>122</v>
      </c>
      <c r="AJ1046" s="8">
        <v>16714826466</v>
      </c>
      <c r="AL1046" t="s">
        <v>6897</v>
      </c>
      <c r="AM1046" t="s">
        <v>717</v>
      </c>
      <c r="AN1046" t="s">
        <v>718</v>
      </c>
      <c r="AO1046" t="s">
        <v>719</v>
      </c>
      <c r="AP1046" t="s">
        <v>720</v>
      </c>
      <c r="AQ1046" t="s">
        <v>721</v>
      </c>
      <c r="AR1046" t="s">
        <v>722</v>
      </c>
      <c r="AS1046" t="s">
        <v>577</v>
      </c>
      <c r="AT1046" t="s">
        <v>578</v>
      </c>
      <c r="AU1046" s="6">
        <v>96913</v>
      </c>
      <c r="AV1046" t="s">
        <v>122</v>
      </c>
      <c r="AX1046" s="8">
        <v>16716461222</v>
      </c>
      <c r="AY1046">
        <v>111</v>
      </c>
      <c r="AZ1046" t="s">
        <v>723</v>
      </c>
      <c r="BA1046" t="s">
        <v>724</v>
      </c>
      <c r="BB1046" t="s">
        <v>725</v>
      </c>
      <c r="BC1046" t="s">
        <v>578</v>
      </c>
      <c r="BD1046" t="s">
        <v>726</v>
      </c>
      <c r="BE1046" t="str">
        <f>"53-3031.00"</f>
        <v>53-3031.00</v>
      </c>
      <c r="BF1046" t="s">
        <v>406</v>
      </c>
      <c r="BG1046" t="s">
        <v>14806</v>
      </c>
      <c r="BH1046" t="s">
        <v>14807</v>
      </c>
      <c r="BI1046">
        <v>1</v>
      </c>
      <c r="BJ1046">
        <v>1</v>
      </c>
      <c r="BK1046" s="1">
        <v>45672</v>
      </c>
      <c r="BL1046" s="1">
        <v>45930</v>
      </c>
      <c r="BM1046" s="1">
        <v>45672</v>
      </c>
      <c r="BN1046" s="1">
        <v>45930</v>
      </c>
      <c r="BO1046">
        <v>40</v>
      </c>
      <c r="BP1046">
        <v>0</v>
      </c>
      <c r="BQ1046">
        <v>8</v>
      </c>
      <c r="BR1046">
        <v>8</v>
      </c>
      <c r="BS1046">
        <v>8</v>
      </c>
      <c r="BT1046">
        <v>8</v>
      </c>
      <c r="BU1046">
        <v>8</v>
      </c>
      <c r="BV1046">
        <v>0</v>
      </c>
      <c r="BW1046" t="str">
        <f>"8:00 AM"</f>
        <v>8:00 AM</v>
      </c>
      <c r="BX1046" t="str">
        <f>"5:00 PM"</f>
        <v>5:00 PM</v>
      </c>
      <c r="BY1046" t="s">
        <v>159</v>
      </c>
      <c r="BZ1046">
        <v>0</v>
      </c>
      <c r="CA1046">
        <v>12</v>
      </c>
      <c r="CB1046" t="s">
        <v>117</v>
      </c>
      <c r="CD1046" s="2" t="s">
        <v>14808</v>
      </c>
      <c r="CE1046" t="s">
        <v>6883</v>
      </c>
      <c r="CF1046" t="s">
        <v>6884</v>
      </c>
      <c r="CG1046" t="s">
        <v>3437</v>
      </c>
      <c r="CH1046" t="s">
        <v>121</v>
      </c>
      <c r="CI1046" s="6">
        <v>96950</v>
      </c>
      <c r="CJ1046" s="10">
        <v>8.34</v>
      </c>
      <c r="CK1046" s="10">
        <v>8.34</v>
      </c>
      <c r="CL1046" s="10">
        <v>12.51</v>
      </c>
      <c r="CM1046" s="10">
        <v>12.51</v>
      </c>
      <c r="CN1046" t="s">
        <v>137</v>
      </c>
      <c r="CO1046" t="s">
        <v>14809</v>
      </c>
      <c r="CP1046" t="s">
        <v>138</v>
      </c>
      <c r="CR1046" t="s">
        <v>139</v>
      </c>
      <c r="CS1046" t="s">
        <v>139</v>
      </c>
      <c r="CT1046" t="s">
        <v>139</v>
      </c>
      <c r="CU1046" t="s">
        <v>139</v>
      </c>
      <c r="CV1046" t="s">
        <v>140</v>
      </c>
      <c r="CW1046" t="s">
        <v>139</v>
      </c>
      <c r="CX1046" t="s">
        <v>139</v>
      </c>
      <c r="CY1046" t="s">
        <v>6896</v>
      </c>
      <c r="CZ1046" s="8">
        <v>16703226031</v>
      </c>
      <c r="DA1046" t="s">
        <v>6897</v>
      </c>
      <c r="DB1046" t="s">
        <v>140</v>
      </c>
      <c r="DC1046" t="s">
        <v>139</v>
      </c>
      <c r="DD1046" t="s">
        <v>117</v>
      </c>
      <c r="DE1046" t="s">
        <v>718</v>
      </c>
      <c r="DF1046" t="s">
        <v>719</v>
      </c>
      <c r="DG1046" t="s">
        <v>1914</v>
      </c>
      <c r="DH1046" t="s">
        <v>725</v>
      </c>
      <c r="DI1046" t="s">
        <v>724</v>
      </c>
      <c r="DJ1046" t="s">
        <v>723</v>
      </c>
    </row>
    <row r="1047" spans="1:114" ht="15" customHeight="1" x14ac:dyDescent="0.35">
      <c r="A1047" t="s">
        <v>17232</v>
      </c>
      <c r="B1047" t="s">
        <v>144</v>
      </c>
      <c r="C1047" s="1">
        <v>45607</v>
      </c>
      <c r="D1047" s="1">
        <v>45645</v>
      </c>
      <c r="E1047" t="s">
        <v>116</v>
      </c>
      <c r="F1047" s="1">
        <v>45687</v>
      </c>
      <c r="G1047" t="s">
        <v>117</v>
      </c>
      <c r="H1047" t="s">
        <v>117</v>
      </c>
      <c r="I1047" t="s">
        <v>117</v>
      </c>
      <c r="J1047" t="s">
        <v>2589</v>
      </c>
      <c r="K1047" t="s">
        <v>140</v>
      </c>
      <c r="L1047" t="s">
        <v>2590</v>
      </c>
      <c r="M1047" t="s">
        <v>2591</v>
      </c>
      <c r="N1047" t="s">
        <v>1143</v>
      </c>
      <c r="O1047" t="s">
        <v>121</v>
      </c>
      <c r="P1047" s="6">
        <v>96952</v>
      </c>
      <c r="Q1047" t="s">
        <v>122</v>
      </c>
      <c r="R1047" t="s">
        <v>140</v>
      </c>
      <c r="S1047" s="8">
        <v>16704339989</v>
      </c>
      <c r="U1047" t="s">
        <v>2592</v>
      </c>
      <c r="V1047">
        <v>481111</v>
      </c>
      <c r="W1047" t="s">
        <v>124</v>
      </c>
      <c r="Y1047" t="s">
        <v>2593</v>
      </c>
      <c r="Z1047" t="s">
        <v>2594</v>
      </c>
      <c r="AA1047" t="s">
        <v>2595</v>
      </c>
      <c r="AB1047" t="s">
        <v>205</v>
      </c>
      <c r="AC1047" t="s">
        <v>2590</v>
      </c>
      <c r="AD1047" t="s">
        <v>2591</v>
      </c>
      <c r="AE1047" t="s">
        <v>551</v>
      </c>
      <c r="AF1047" t="s">
        <v>121</v>
      </c>
      <c r="AG1047" s="6">
        <v>96952</v>
      </c>
      <c r="AH1047" t="s">
        <v>122</v>
      </c>
      <c r="AJ1047" s="8">
        <v>16704339989</v>
      </c>
      <c r="AL1047" t="s">
        <v>2596</v>
      </c>
      <c r="BE1047" t="str">
        <f>"49-9071.00"</f>
        <v>49-9071.00</v>
      </c>
      <c r="BF1047" t="s">
        <v>156</v>
      </c>
      <c r="BG1047" t="s">
        <v>9567</v>
      </c>
      <c r="BH1047" t="s">
        <v>4476</v>
      </c>
      <c r="BI1047">
        <v>1</v>
      </c>
      <c r="BJ1047">
        <v>1</v>
      </c>
      <c r="BK1047" s="1">
        <v>45689</v>
      </c>
      <c r="BL1047" s="1">
        <v>46053</v>
      </c>
      <c r="BM1047" s="1">
        <v>45689</v>
      </c>
      <c r="BN1047" s="1">
        <v>46053</v>
      </c>
      <c r="BO1047">
        <v>40</v>
      </c>
      <c r="BP1047">
        <v>0</v>
      </c>
      <c r="BQ1047">
        <v>8</v>
      </c>
      <c r="BR1047">
        <v>8</v>
      </c>
      <c r="BS1047">
        <v>8</v>
      </c>
      <c r="BT1047">
        <v>8</v>
      </c>
      <c r="BU1047">
        <v>8</v>
      </c>
      <c r="BV1047">
        <v>0</v>
      </c>
      <c r="BW1047" t="str">
        <f>"8:00 AM"</f>
        <v>8:00 AM</v>
      </c>
      <c r="BX1047" t="str">
        <f>"5:00 PM"</f>
        <v>5:00 PM</v>
      </c>
      <c r="BY1047" t="s">
        <v>159</v>
      </c>
      <c r="BZ1047">
        <v>0</v>
      </c>
      <c r="CA1047">
        <v>12</v>
      </c>
      <c r="CB1047" t="s">
        <v>117</v>
      </c>
      <c r="CD1047" s="2" t="s">
        <v>4477</v>
      </c>
      <c r="CE1047" t="s">
        <v>2590</v>
      </c>
      <c r="CF1047" t="s">
        <v>2591</v>
      </c>
      <c r="CG1047" t="s">
        <v>551</v>
      </c>
      <c r="CH1047" t="s">
        <v>121</v>
      </c>
      <c r="CI1047" s="6">
        <v>96952</v>
      </c>
      <c r="CJ1047" s="10">
        <v>9.75</v>
      </c>
      <c r="CK1047" s="10">
        <v>9.8000000000000007</v>
      </c>
      <c r="CL1047" s="10">
        <v>0</v>
      </c>
      <c r="CM1047" s="10">
        <v>0</v>
      </c>
      <c r="CN1047" t="s">
        <v>137</v>
      </c>
      <c r="CO1047" t="s">
        <v>140</v>
      </c>
      <c r="CP1047" t="s">
        <v>138</v>
      </c>
      <c r="CR1047" t="s">
        <v>117</v>
      </c>
      <c r="CS1047" t="s">
        <v>139</v>
      </c>
      <c r="CT1047" t="s">
        <v>140</v>
      </c>
      <c r="CU1047" t="s">
        <v>140</v>
      </c>
      <c r="CV1047" t="s">
        <v>139</v>
      </c>
      <c r="CW1047" t="s">
        <v>139</v>
      </c>
      <c r="CX1047" t="s">
        <v>140</v>
      </c>
      <c r="CY1047" t="s">
        <v>2601</v>
      </c>
      <c r="CZ1047" s="8">
        <v>16704339989</v>
      </c>
      <c r="DA1047" t="s">
        <v>2602</v>
      </c>
      <c r="DB1047" t="s">
        <v>140</v>
      </c>
      <c r="DC1047" t="s">
        <v>139</v>
      </c>
      <c r="DD1047" t="s">
        <v>117</v>
      </c>
    </row>
    <row r="1048" spans="1:114" ht="15" customHeight="1" x14ac:dyDescent="0.35">
      <c r="A1048" t="s">
        <v>7381</v>
      </c>
      <c r="B1048" t="s">
        <v>166</v>
      </c>
      <c r="C1048" s="1">
        <v>45608</v>
      </c>
      <c r="D1048" s="1">
        <v>45645</v>
      </c>
      <c r="E1048" t="s">
        <v>211</v>
      </c>
      <c r="G1048" t="s">
        <v>117</v>
      </c>
      <c r="H1048" t="s">
        <v>117</v>
      </c>
      <c r="I1048" t="s">
        <v>117</v>
      </c>
      <c r="J1048" t="s">
        <v>3952</v>
      </c>
      <c r="K1048" t="s">
        <v>3952</v>
      </c>
      <c r="L1048" t="s">
        <v>3953</v>
      </c>
      <c r="N1048" t="s">
        <v>120</v>
      </c>
      <c r="O1048" t="s">
        <v>121</v>
      </c>
      <c r="P1048" s="6">
        <v>96950</v>
      </c>
      <c r="Q1048" t="s">
        <v>122</v>
      </c>
      <c r="S1048" s="8">
        <v>16702353334</v>
      </c>
      <c r="U1048" t="s">
        <v>3954</v>
      </c>
      <c r="V1048">
        <v>713120</v>
      </c>
      <c r="W1048" t="s">
        <v>124</v>
      </c>
      <c r="Y1048" t="s">
        <v>3955</v>
      </c>
      <c r="Z1048" t="s">
        <v>3956</v>
      </c>
      <c r="AA1048" t="s">
        <v>3955</v>
      </c>
      <c r="AB1048" t="s">
        <v>128</v>
      </c>
      <c r="AC1048" t="s">
        <v>3953</v>
      </c>
      <c r="AE1048" t="s">
        <v>120</v>
      </c>
      <c r="AF1048" t="s">
        <v>121</v>
      </c>
      <c r="AG1048" s="6">
        <v>96950</v>
      </c>
      <c r="AH1048" t="s">
        <v>122</v>
      </c>
      <c r="AJ1048" s="8">
        <v>16702353334</v>
      </c>
      <c r="AL1048" t="s">
        <v>3957</v>
      </c>
      <c r="BE1048" t="str">
        <f>"49-9091.00"</f>
        <v>49-9091.00</v>
      </c>
      <c r="BF1048" t="s">
        <v>3958</v>
      </c>
      <c r="BG1048" t="s">
        <v>7382</v>
      </c>
      <c r="BH1048" t="s">
        <v>7383</v>
      </c>
      <c r="BI1048">
        <v>2</v>
      </c>
      <c r="BK1048" s="1">
        <v>45667</v>
      </c>
      <c r="BL1048" s="1">
        <v>45930</v>
      </c>
      <c r="BO1048">
        <v>40</v>
      </c>
      <c r="BP1048">
        <v>0</v>
      </c>
      <c r="BQ1048">
        <v>8</v>
      </c>
      <c r="BR1048">
        <v>8</v>
      </c>
      <c r="BS1048">
        <v>8</v>
      </c>
      <c r="BT1048">
        <v>8</v>
      </c>
      <c r="BU1048">
        <v>8</v>
      </c>
      <c r="BV1048">
        <v>0</v>
      </c>
      <c r="BW1048" t="str">
        <f>"9:00 AM"</f>
        <v>9:00 AM</v>
      </c>
      <c r="BX1048" t="str">
        <f>"5:00 PM"</f>
        <v>5:00 PM</v>
      </c>
      <c r="BY1048" t="s">
        <v>159</v>
      </c>
      <c r="BZ1048">
        <v>3</v>
      </c>
      <c r="CA1048">
        <v>12</v>
      </c>
      <c r="CB1048" t="s">
        <v>117</v>
      </c>
      <c r="CD1048" t="s">
        <v>7384</v>
      </c>
      <c r="CE1048" t="s">
        <v>3953</v>
      </c>
      <c r="CG1048" t="s">
        <v>136</v>
      </c>
      <c r="CH1048" t="s">
        <v>121</v>
      </c>
      <c r="CI1048" s="6">
        <v>96950</v>
      </c>
      <c r="CJ1048" s="10">
        <v>10.02</v>
      </c>
      <c r="CK1048" s="10">
        <v>10.02</v>
      </c>
      <c r="CL1048" s="10">
        <v>15.03</v>
      </c>
      <c r="CM1048" s="10">
        <v>15.03</v>
      </c>
      <c r="CN1048" t="s">
        <v>137</v>
      </c>
      <c r="CO1048" t="s">
        <v>194</v>
      </c>
      <c r="CP1048" t="s">
        <v>138</v>
      </c>
      <c r="CR1048" t="s">
        <v>117</v>
      </c>
      <c r="CS1048" t="s">
        <v>139</v>
      </c>
      <c r="CT1048" t="s">
        <v>140</v>
      </c>
      <c r="CU1048" t="s">
        <v>139</v>
      </c>
      <c r="CV1048" t="s">
        <v>139</v>
      </c>
      <c r="CW1048" t="s">
        <v>139</v>
      </c>
      <c r="CX1048" t="s">
        <v>140</v>
      </c>
      <c r="CY1048" t="s">
        <v>3962</v>
      </c>
      <c r="CZ1048" s="8">
        <v>16702353334</v>
      </c>
      <c r="DA1048" t="s">
        <v>3957</v>
      </c>
      <c r="DB1048" t="s">
        <v>140</v>
      </c>
      <c r="DC1048" t="s">
        <v>139</v>
      </c>
      <c r="DD1048" t="s">
        <v>117</v>
      </c>
    </row>
    <row r="1049" spans="1:114" ht="15" customHeight="1" x14ac:dyDescent="0.35">
      <c r="A1049" t="s">
        <v>16055</v>
      </c>
      <c r="B1049" t="s">
        <v>166</v>
      </c>
      <c r="C1049" s="1">
        <v>45608</v>
      </c>
      <c r="D1049" s="1">
        <v>45645</v>
      </c>
      <c r="E1049" t="s">
        <v>211</v>
      </c>
      <c r="G1049" t="s">
        <v>117</v>
      </c>
      <c r="H1049" t="s">
        <v>117</v>
      </c>
      <c r="I1049" t="s">
        <v>117</v>
      </c>
      <c r="J1049" t="s">
        <v>3105</v>
      </c>
      <c r="L1049" t="s">
        <v>135</v>
      </c>
      <c r="N1049" t="s">
        <v>136</v>
      </c>
      <c r="O1049" t="s">
        <v>121</v>
      </c>
      <c r="P1049" s="6">
        <v>96950</v>
      </c>
      <c r="Q1049" t="s">
        <v>122</v>
      </c>
      <c r="R1049" t="s">
        <v>3947</v>
      </c>
      <c r="S1049" s="8">
        <v>16707891106</v>
      </c>
      <c r="U1049" t="s">
        <v>1722</v>
      </c>
      <c r="V1049">
        <v>814110</v>
      </c>
      <c r="W1049" t="s">
        <v>124</v>
      </c>
      <c r="Y1049" t="s">
        <v>125</v>
      </c>
      <c r="Z1049" t="s">
        <v>126</v>
      </c>
      <c r="AA1049" t="s">
        <v>1723</v>
      </c>
      <c r="AB1049" t="s">
        <v>657</v>
      </c>
      <c r="AC1049" t="s">
        <v>135</v>
      </c>
      <c r="AE1049" t="s">
        <v>120</v>
      </c>
      <c r="AF1049" t="s">
        <v>121</v>
      </c>
      <c r="AG1049" s="6">
        <v>96950</v>
      </c>
      <c r="AH1049" t="s">
        <v>122</v>
      </c>
      <c r="AI1049" t="s">
        <v>3947</v>
      </c>
      <c r="AJ1049" s="8">
        <v>16707891106</v>
      </c>
      <c r="AL1049" t="s">
        <v>1727</v>
      </c>
      <c r="BE1049" t="str">
        <f>"35-2014.00"</f>
        <v>35-2014.00</v>
      </c>
      <c r="BF1049" t="s">
        <v>191</v>
      </c>
      <c r="BG1049" t="s">
        <v>16056</v>
      </c>
      <c r="BH1049" t="s">
        <v>193</v>
      </c>
      <c r="BI1049">
        <v>10</v>
      </c>
      <c r="BK1049" s="1">
        <v>45689</v>
      </c>
      <c r="BL1049" s="1">
        <v>46053</v>
      </c>
      <c r="BO1049">
        <v>35</v>
      </c>
      <c r="BP1049">
        <v>0</v>
      </c>
      <c r="BQ1049">
        <v>7</v>
      </c>
      <c r="BR1049">
        <v>7</v>
      </c>
      <c r="BS1049">
        <v>7</v>
      </c>
      <c r="BT1049">
        <v>7</v>
      </c>
      <c r="BU1049">
        <v>7</v>
      </c>
      <c r="BV1049">
        <v>0</v>
      </c>
      <c r="BW1049" t="str">
        <f>"8:00 AM"</f>
        <v>8:00 AM</v>
      </c>
      <c r="BX1049" t="str">
        <f>"4:00 PM"</f>
        <v>4:00 PM</v>
      </c>
      <c r="BY1049" t="s">
        <v>133</v>
      </c>
      <c r="BZ1049">
        <v>0</v>
      </c>
      <c r="CA1049">
        <v>6</v>
      </c>
      <c r="CB1049" t="s">
        <v>117</v>
      </c>
      <c r="CD1049" t="s">
        <v>3949</v>
      </c>
      <c r="CE1049" t="s">
        <v>135</v>
      </c>
      <c r="CG1049" t="s">
        <v>120</v>
      </c>
      <c r="CH1049" t="s">
        <v>121</v>
      </c>
      <c r="CI1049" s="6">
        <v>96950</v>
      </c>
      <c r="CJ1049" s="10">
        <v>8.83</v>
      </c>
      <c r="CK1049" s="10">
        <v>8.83</v>
      </c>
      <c r="CL1049" s="10">
        <v>13.25</v>
      </c>
      <c r="CM1049" s="10">
        <v>13.25</v>
      </c>
      <c r="CN1049" t="s">
        <v>137</v>
      </c>
      <c r="CP1049" t="s">
        <v>138</v>
      </c>
      <c r="CR1049" t="s">
        <v>117</v>
      </c>
      <c r="CS1049" t="s">
        <v>139</v>
      </c>
      <c r="CT1049" t="s">
        <v>140</v>
      </c>
      <c r="CU1049" t="s">
        <v>139</v>
      </c>
      <c r="CV1049" t="s">
        <v>140</v>
      </c>
      <c r="CW1049" t="s">
        <v>139</v>
      </c>
      <c r="CX1049" t="s">
        <v>140</v>
      </c>
      <c r="CY1049" t="s">
        <v>3950</v>
      </c>
      <c r="CZ1049" s="8">
        <v>16707891106</v>
      </c>
      <c r="DA1049" t="s">
        <v>1727</v>
      </c>
      <c r="DB1049" t="s">
        <v>292</v>
      </c>
      <c r="DC1049" t="s">
        <v>139</v>
      </c>
      <c r="DD1049" t="s">
        <v>117</v>
      </c>
    </row>
    <row r="1050" spans="1:114" ht="15" customHeight="1" x14ac:dyDescent="0.35">
      <c r="A1050" t="s">
        <v>17239</v>
      </c>
      <c r="B1050" t="s">
        <v>144</v>
      </c>
      <c r="C1050" s="1">
        <v>45609</v>
      </c>
      <c r="D1050" s="1">
        <v>45645</v>
      </c>
      <c r="E1050" t="s">
        <v>116</v>
      </c>
      <c r="F1050" s="1">
        <v>45776</v>
      </c>
      <c r="G1050" t="s">
        <v>117</v>
      </c>
      <c r="H1050" t="s">
        <v>117</v>
      </c>
      <c r="I1050" t="s">
        <v>117</v>
      </c>
      <c r="J1050" t="s">
        <v>1595</v>
      </c>
      <c r="K1050" t="s">
        <v>17413</v>
      </c>
      <c r="L1050" t="s">
        <v>1596</v>
      </c>
      <c r="N1050" t="s">
        <v>136</v>
      </c>
      <c r="O1050" t="s">
        <v>121</v>
      </c>
      <c r="P1050" s="6">
        <v>96950</v>
      </c>
      <c r="Q1050" t="s">
        <v>122</v>
      </c>
      <c r="R1050" t="s">
        <v>1603</v>
      </c>
      <c r="S1050" s="8">
        <v>16709899218</v>
      </c>
      <c r="U1050" t="s">
        <v>1597</v>
      </c>
      <c r="V1050">
        <v>812199</v>
      </c>
      <c r="W1050" t="s">
        <v>124</v>
      </c>
      <c r="Y1050" t="s">
        <v>1598</v>
      </c>
      <c r="Z1050" t="s">
        <v>1599</v>
      </c>
      <c r="AA1050" t="s">
        <v>1600</v>
      </c>
      <c r="AB1050" t="s">
        <v>1601</v>
      </c>
      <c r="AC1050" t="s">
        <v>1596</v>
      </c>
      <c r="AE1050" t="s">
        <v>136</v>
      </c>
      <c r="AF1050" t="s">
        <v>121</v>
      </c>
      <c r="AG1050" s="6">
        <v>96950</v>
      </c>
      <c r="AH1050" t="s">
        <v>122</v>
      </c>
      <c r="AI1050" t="s">
        <v>1603</v>
      </c>
      <c r="AJ1050" s="8">
        <v>16709899218</v>
      </c>
      <c r="AL1050" t="s">
        <v>1604</v>
      </c>
      <c r="BE1050" t="str">
        <f>"31-9011.00"</f>
        <v>31-9011.00</v>
      </c>
      <c r="BF1050" t="s">
        <v>225</v>
      </c>
      <c r="BG1050" t="s">
        <v>9625</v>
      </c>
      <c r="BH1050" t="s">
        <v>3362</v>
      </c>
      <c r="BI1050">
        <v>5</v>
      </c>
      <c r="BJ1050">
        <v>5</v>
      </c>
      <c r="BK1050" s="1">
        <v>45778</v>
      </c>
      <c r="BL1050" s="1">
        <v>46142</v>
      </c>
      <c r="BM1050" s="1">
        <v>45778</v>
      </c>
      <c r="BN1050" s="1">
        <v>46142</v>
      </c>
      <c r="BO1050">
        <v>35</v>
      </c>
      <c r="BP1050">
        <v>0</v>
      </c>
      <c r="BQ1050">
        <v>7</v>
      </c>
      <c r="BR1050">
        <v>7</v>
      </c>
      <c r="BS1050">
        <v>7</v>
      </c>
      <c r="BT1050">
        <v>7</v>
      </c>
      <c r="BU1050">
        <v>7</v>
      </c>
      <c r="BV1050">
        <v>0</v>
      </c>
      <c r="BW1050" t="str">
        <f>"8:00 AM"</f>
        <v>8:00 AM</v>
      </c>
      <c r="BX1050" t="str">
        <f>"4:00 PM"</f>
        <v>4:00 PM</v>
      </c>
      <c r="BY1050" t="s">
        <v>159</v>
      </c>
      <c r="BZ1050">
        <v>0</v>
      </c>
      <c r="CA1050">
        <v>12</v>
      </c>
      <c r="CB1050" t="s">
        <v>117</v>
      </c>
      <c r="CD1050" t="s">
        <v>9626</v>
      </c>
      <c r="CE1050" t="s">
        <v>7102</v>
      </c>
      <c r="CG1050" t="s">
        <v>136</v>
      </c>
      <c r="CH1050" t="s">
        <v>121</v>
      </c>
      <c r="CI1050" s="6">
        <v>96950</v>
      </c>
      <c r="CJ1050" s="10">
        <v>12.37</v>
      </c>
      <c r="CK1050" s="10">
        <v>12.37</v>
      </c>
      <c r="CL1050" s="10">
        <v>18.55</v>
      </c>
      <c r="CM1050" s="10">
        <v>18.55</v>
      </c>
      <c r="CN1050" t="s">
        <v>137</v>
      </c>
      <c r="CO1050" t="s">
        <v>140</v>
      </c>
      <c r="CP1050" t="s">
        <v>138</v>
      </c>
      <c r="CR1050" t="s">
        <v>117</v>
      </c>
      <c r="CS1050" t="s">
        <v>139</v>
      </c>
      <c r="CT1050" t="s">
        <v>139</v>
      </c>
      <c r="CU1050" t="s">
        <v>139</v>
      </c>
      <c r="CV1050" t="s">
        <v>140</v>
      </c>
      <c r="CW1050" t="s">
        <v>139</v>
      </c>
      <c r="CX1050" t="s">
        <v>139</v>
      </c>
      <c r="CY1050" t="s">
        <v>1609</v>
      </c>
      <c r="CZ1050" s="8">
        <v>16709899218</v>
      </c>
      <c r="DA1050" t="s">
        <v>1604</v>
      </c>
      <c r="DB1050" t="s">
        <v>140</v>
      </c>
      <c r="DC1050" t="s">
        <v>139</v>
      </c>
      <c r="DD1050" t="s">
        <v>117</v>
      </c>
      <c r="DE1050" t="s">
        <v>1598</v>
      </c>
      <c r="DF1050" t="s">
        <v>1599</v>
      </c>
      <c r="DG1050" t="s">
        <v>535</v>
      </c>
      <c r="DH1050" t="s">
        <v>1597</v>
      </c>
      <c r="DI1050" t="s">
        <v>17413</v>
      </c>
      <c r="DJ1050" t="s">
        <v>1604</v>
      </c>
    </row>
    <row r="1051" spans="1:114" ht="15" customHeight="1" x14ac:dyDescent="0.35">
      <c r="A1051" t="s">
        <v>7369</v>
      </c>
      <c r="B1051" t="s">
        <v>144</v>
      </c>
      <c r="C1051" s="1">
        <v>45609</v>
      </c>
      <c r="D1051" s="1">
        <v>45645</v>
      </c>
      <c r="E1051" t="s">
        <v>211</v>
      </c>
      <c r="G1051" t="s">
        <v>117</v>
      </c>
      <c r="H1051" t="s">
        <v>117</v>
      </c>
      <c r="I1051" t="s">
        <v>117</v>
      </c>
      <c r="J1051" t="s">
        <v>7370</v>
      </c>
      <c r="K1051" t="s">
        <v>7371</v>
      </c>
      <c r="L1051" t="s">
        <v>7372</v>
      </c>
      <c r="M1051" t="s">
        <v>1437</v>
      </c>
      <c r="N1051" t="s">
        <v>136</v>
      </c>
      <c r="O1051" t="s">
        <v>121</v>
      </c>
      <c r="P1051" s="6">
        <v>96950</v>
      </c>
      <c r="Q1051" t="s">
        <v>122</v>
      </c>
      <c r="S1051" s="8">
        <v>16702342813</v>
      </c>
      <c r="U1051" t="s">
        <v>7373</v>
      </c>
      <c r="V1051">
        <v>524210</v>
      </c>
      <c r="W1051" t="s">
        <v>124</v>
      </c>
      <c r="Y1051" t="s">
        <v>7374</v>
      </c>
      <c r="Z1051" t="s">
        <v>7375</v>
      </c>
      <c r="AB1051" t="s">
        <v>7376</v>
      </c>
      <c r="AC1051" t="s">
        <v>7372</v>
      </c>
      <c r="AD1051" t="s">
        <v>1437</v>
      </c>
      <c r="AE1051" t="s">
        <v>136</v>
      </c>
      <c r="AF1051" t="s">
        <v>121</v>
      </c>
      <c r="AG1051" s="6">
        <v>96950</v>
      </c>
      <c r="AH1051" t="s">
        <v>122</v>
      </c>
      <c r="AJ1051" s="8">
        <v>16702342813</v>
      </c>
      <c r="AL1051" t="s">
        <v>7377</v>
      </c>
      <c r="BE1051" t="str">
        <f>"43-3031.00"</f>
        <v>43-3031.00</v>
      </c>
      <c r="BF1051" t="s">
        <v>357</v>
      </c>
      <c r="BG1051" t="s">
        <v>7378</v>
      </c>
      <c r="BH1051" t="s">
        <v>7379</v>
      </c>
      <c r="BI1051">
        <v>1</v>
      </c>
      <c r="BJ1051">
        <v>1</v>
      </c>
      <c r="BK1051" s="1">
        <v>45672</v>
      </c>
      <c r="BL1051" s="1">
        <v>46036</v>
      </c>
      <c r="BM1051" s="1">
        <v>45672</v>
      </c>
      <c r="BN1051" s="1">
        <v>46036</v>
      </c>
      <c r="BO1051">
        <v>35</v>
      </c>
      <c r="BP1051">
        <v>0</v>
      </c>
      <c r="BQ1051">
        <v>7</v>
      </c>
      <c r="BR1051">
        <v>7</v>
      </c>
      <c r="BS1051">
        <v>7</v>
      </c>
      <c r="BT1051">
        <v>7</v>
      </c>
      <c r="BU1051">
        <v>7</v>
      </c>
      <c r="BV1051">
        <v>0</v>
      </c>
      <c r="BW1051" t="str">
        <f>"8:00 AM"</f>
        <v>8:00 AM</v>
      </c>
      <c r="BX1051" t="str">
        <f>"5:00 PM"</f>
        <v>5:00 PM</v>
      </c>
      <c r="BY1051" t="s">
        <v>159</v>
      </c>
      <c r="BZ1051">
        <v>0</v>
      </c>
      <c r="CA1051">
        <v>12</v>
      </c>
      <c r="CB1051" t="s">
        <v>117</v>
      </c>
      <c r="CD1051" t="s">
        <v>7380</v>
      </c>
      <c r="CE1051" t="s">
        <v>7372</v>
      </c>
      <c r="CF1051" t="s">
        <v>1437</v>
      </c>
      <c r="CG1051" t="s">
        <v>136</v>
      </c>
      <c r="CH1051" t="s">
        <v>121</v>
      </c>
      <c r="CI1051" s="6">
        <v>96950</v>
      </c>
      <c r="CJ1051" s="10">
        <v>12.28</v>
      </c>
      <c r="CK1051" s="10">
        <v>12.5</v>
      </c>
      <c r="CL1051" s="10">
        <v>18.420000000000002</v>
      </c>
      <c r="CM1051" s="10">
        <v>18.75</v>
      </c>
      <c r="CN1051" t="s">
        <v>137</v>
      </c>
      <c r="CO1051" t="s">
        <v>1446</v>
      </c>
      <c r="CP1051" t="s">
        <v>138</v>
      </c>
      <c r="CR1051" t="s">
        <v>117</v>
      </c>
      <c r="CS1051" t="s">
        <v>139</v>
      </c>
      <c r="CT1051" t="s">
        <v>140</v>
      </c>
      <c r="CU1051" t="s">
        <v>139</v>
      </c>
      <c r="CV1051" t="s">
        <v>139</v>
      </c>
      <c r="CW1051" t="s">
        <v>139</v>
      </c>
      <c r="CX1051" t="s">
        <v>140</v>
      </c>
      <c r="CY1051" t="s">
        <v>1447</v>
      </c>
      <c r="CZ1051" s="8">
        <v>16702342813</v>
      </c>
      <c r="DA1051" t="s">
        <v>7377</v>
      </c>
      <c r="DB1051" t="s">
        <v>142</v>
      </c>
      <c r="DC1051" t="s">
        <v>139</v>
      </c>
      <c r="DD1051" t="s">
        <v>117</v>
      </c>
    </row>
    <row r="1052" spans="1:114" ht="15" customHeight="1" x14ac:dyDescent="0.35">
      <c r="A1052" t="s">
        <v>9535</v>
      </c>
      <c r="B1052" t="s">
        <v>144</v>
      </c>
      <c r="C1052" s="1">
        <v>45610</v>
      </c>
      <c r="D1052" s="1">
        <v>45645</v>
      </c>
      <c r="E1052" t="s">
        <v>211</v>
      </c>
      <c r="G1052" t="s">
        <v>117</v>
      </c>
      <c r="H1052" t="s">
        <v>117</v>
      </c>
      <c r="I1052" t="s">
        <v>117</v>
      </c>
      <c r="J1052" t="s">
        <v>6506</v>
      </c>
      <c r="L1052" t="s">
        <v>7272</v>
      </c>
      <c r="N1052" t="s">
        <v>120</v>
      </c>
      <c r="O1052" t="s">
        <v>121</v>
      </c>
      <c r="P1052" s="6">
        <v>96950</v>
      </c>
      <c r="Q1052" t="s">
        <v>122</v>
      </c>
      <c r="S1052" s="8">
        <v>16702368202</v>
      </c>
      <c r="T1052">
        <v>3554</v>
      </c>
      <c r="U1052" t="s">
        <v>628</v>
      </c>
      <c r="V1052">
        <v>62211</v>
      </c>
      <c r="W1052" t="s">
        <v>124</v>
      </c>
      <c r="Y1052" t="s">
        <v>7273</v>
      </c>
      <c r="Z1052" t="s">
        <v>7274</v>
      </c>
      <c r="AA1052" t="s">
        <v>2718</v>
      </c>
      <c r="AB1052" t="s">
        <v>7275</v>
      </c>
      <c r="AC1052" t="s">
        <v>626</v>
      </c>
      <c r="AE1052" t="s">
        <v>120</v>
      </c>
      <c r="AF1052" t="s">
        <v>121</v>
      </c>
      <c r="AG1052" s="6">
        <v>96950</v>
      </c>
      <c r="AH1052" t="s">
        <v>122</v>
      </c>
      <c r="AJ1052" s="8">
        <v>16702368202</v>
      </c>
      <c r="AK1052">
        <v>3554</v>
      </c>
      <c r="AL1052" t="s">
        <v>635</v>
      </c>
      <c r="BE1052" t="str">
        <f>"29-2061.00"</f>
        <v>29-2061.00</v>
      </c>
      <c r="BF1052" t="s">
        <v>636</v>
      </c>
      <c r="BG1052" t="s">
        <v>7276</v>
      </c>
      <c r="BH1052" t="s">
        <v>7277</v>
      </c>
      <c r="BI1052">
        <v>5</v>
      </c>
      <c r="BJ1052">
        <v>5</v>
      </c>
      <c r="BK1052" s="1">
        <v>45717</v>
      </c>
      <c r="BL1052" s="1">
        <v>46081</v>
      </c>
      <c r="BM1052" s="1">
        <v>45717</v>
      </c>
      <c r="BN1052" s="1">
        <v>46081</v>
      </c>
      <c r="BO1052">
        <v>40</v>
      </c>
      <c r="BP1052">
        <v>0</v>
      </c>
      <c r="BQ1052">
        <v>8</v>
      </c>
      <c r="BR1052">
        <v>8</v>
      </c>
      <c r="BS1052">
        <v>8</v>
      </c>
      <c r="BT1052">
        <v>8</v>
      </c>
      <c r="BU1052">
        <v>8</v>
      </c>
      <c r="BV1052">
        <v>0</v>
      </c>
      <c r="BW1052" t="str">
        <f>"7:30 AM"</f>
        <v>7:30 AM</v>
      </c>
      <c r="BX1052" t="str">
        <f>"4:30 PM"</f>
        <v>4:30 PM</v>
      </c>
      <c r="BY1052" t="s">
        <v>159</v>
      </c>
      <c r="BZ1052">
        <v>0</v>
      </c>
      <c r="CA1052">
        <v>0</v>
      </c>
      <c r="CB1052" t="s">
        <v>117</v>
      </c>
      <c r="CD1052" s="2" t="s">
        <v>7278</v>
      </c>
      <c r="CE1052" t="s">
        <v>626</v>
      </c>
      <c r="CF1052" t="s">
        <v>7272</v>
      </c>
      <c r="CG1052" t="s">
        <v>120</v>
      </c>
      <c r="CH1052" t="s">
        <v>121</v>
      </c>
      <c r="CI1052" s="6">
        <v>96950</v>
      </c>
      <c r="CJ1052" s="10">
        <v>15.24</v>
      </c>
      <c r="CK1052" s="10">
        <v>21.21</v>
      </c>
      <c r="CL1052" s="10">
        <v>22.86</v>
      </c>
      <c r="CM1052" s="10">
        <v>31.81</v>
      </c>
      <c r="CN1052" t="s">
        <v>137</v>
      </c>
      <c r="CO1052" t="s">
        <v>7279</v>
      </c>
      <c r="CP1052" t="s">
        <v>138</v>
      </c>
      <c r="CR1052" t="s">
        <v>139</v>
      </c>
      <c r="CS1052" t="s">
        <v>139</v>
      </c>
      <c r="CT1052" t="s">
        <v>140</v>
      </c>
      <c r="CU1052" t="s">
        <v>139</v>
      </c>
      <c r="CV1052" t="s">
        <v>140</v>
      </c>
      <c r="CW1052" t="s">
        <v>139</v>
      </c>
      <c r="CX1052" t="s">
        <v>140</v>
      </c>
      <c r="CY1052" s="2" t="s">
        <v>9536</v>
      </c>
      <c r="CZ1052" s="8">
        <v>16702368202</v>
      </c>
      <c r="DA1052" t="s">
        <v>642</v>
      </c>
      <c r="DB1052" t="s">
        <v>3383</v>
      </c>
      <c r="DC1052" t="s">
        <v>139</v>
      </c>
      <c r="DD1052" t="s">
        <v>117</v>
      </c>
      <c r="DE1052" t="s">
        <v>1540</v>
      </c>
      <c r="DF1052" t="s">
        <v>1541</v>
      </c>
      <c r="DG1052" t="s">
        <v>3744</v>
      </c>
      <c r="DH1052" t="s">
        <v>628</v>
      </c>
      <c r="DI1052" t="s">
        <v>625</v>
      </c>
      <c r="DJ1052" t="s">
        <v>1542</v>
      </c>
    </row>
    <row r="1053" spans="1:114" ht="15" customHeight="1" x14ac:dyDescent="0.35">
      <c r="A1053" t="s">
        <v>9512</v>
      </c>
      <c r="B1053" t="s">
        <v>144</v>
      </c>
      <c r="C1053" s="1">
        <v>45613</v>
      </c>
      <c r="D1053" s="1">
        <v>45645</v>
      </c>
      <c r="E1053" t="s">
        <v>116</v>
      </c>
      <c r="F1053" s="1">
        <v>45687</v>
      </c>
      <c r="G1053" t="s">
        <v>117</v>
      </c>
      <c r="H1053" t="s">
        <v>117</v>
      </c>
      <c r="I1053" t="s">
        <v>117</v>
      </c>
      <c r="J1053" t="s">
        <v>9513</v>
      </c>
      <c r="K1053" t="s">
        <v>9514</v>
      </c>
      <c r="L1053" t="s">
        <v>9515</v>
      </c>
      <c r="N1053" t="s">
        <v>120</v>
      </c>
      <c r="O1053" t="s">
        <v>121</v>
      </c>
      <c r="P1053" s="6">
        <v>96950</v>
      </c>
      <c r="Q1053" t="s">
        <v>122</v>
      </c>
      <c r="S1053" s="8">
        <v>16702872387</v>
      </c>
      <c r="U1053" t="s">
        <v>9516</v>
      </c>
      <c r="V1053">
        <v>423730</v>
      </c>
      <c r="W1053" t="s">
        <v>124</v>
      </c>
      <c r="Y1053" t="s">
        <v>9517</v>
      </c>
      <c r="Z1053" t="s">
        <v>9518</v>
      </c>
      <c r="AB1053" t="s">
        <v>128</v>
      </c>
      <c r="AC1053" t="s">
        <v>9515</v>
      </c>
      <c r="AE1053" t="s">
        <v>120</v>
      </c>
      <c r="AF1053" t="s">
        <v>121</v>
      </c>
      <c r="AG1053" s="6">
        <v>96950</v>
      </c>
      <c r="AH1053" t="s">
        <v>122</v>
      </c>
      <c r="AJ1053" s="8">
        <v>16702872387</v>
      </c>
      <c r="AL1053" t="s">
        <v>9519</v>
      </c>
      <c r="BE1053" t="str">
        <f>"49-9021.00"</f>
        <v>49-9021.00</v>
      </c>
      <c r="BF1053" t="s">
        <v>239</v>
      </c>
      <c r="BG1053" t="s">
        <v>9520</v>
      </c>
      <c r="BH1053" t="s">
        <v>9521</v>
      </c>
      <c r="BI1053">
        <v>1</v>
      </c>
      <c r="BJ1053">
        <v>1</v>
      </c>
      <c r="BK1053" s="1">
        <v>45689</v>
      </c>
      <c r="BL1053" s="1">
        <v>46053</v>
      </c>
      <c r="BM1053" s="1">
        <v>45689</v>
      </c>
      <c r="BN1053" s="1">
        <v>46053</v>
      </c>
      <c r="BO1053">
        <v>35</v>
      </c>
      <c r="BP1053">
        <v>0</v>
      </c>
      <c r="BQ1053">
        <v>7</v>
      </c>
      <c r="BR1053">
        <v>7</v>
      </c>
      <c r="BS1053">
        <v>7</v>
      </c>
      <c r="BT1053">
        <v>7</v>
      </c>
      <c r="BU1053">
        <v>7</v>
      </c>
      <c r="BV1053">
        <v>0</v>
      </c>
      <c r="BW1053" t="str">
        <f>"9:00 AM"</f>
        <v>9:00 AM</v>
      </c>
      <c r="BX1053" t="str">
        <f>"5:00 PM"</f>
        <v>5:00 PM</v>
      </c>
      <c r="BY1053" t="s">
        <v>159</v>
      </c>
      <c r="BZ1053">
        <v>0</v>
      </c>
      <c r="CA1053">
        <v>6</v>
      </c>
      <c r="CB1053" t="s">
        <v>117</v>
      </c>
      <c r="CD1053" t="s">
        <v>5055</v>
      </c>
      <c r="CE1053" t="s">
        <v>9515</v>
      </c>
      <c r="CG1053" t="s">
        <v>120</v>
      </c>
      <c r="CH1053" t="s">
        <v>121</v>
      </c>
      <c r="CI1053" s="6">
        <v>96950</v>
      </c>
      <c r="CJ1053" s="10">
        <v>10.74</v>
      </c>
      <c r="CK1053" s="10">
        <v>10.74</v>
      </c>
      <c r="CL1053" s="10">
        <v>16.11</v>
      </c>
      <c r="CM1053" s="10">
        <v>16.11</v>
      </c>
      <c r="CN1053" t="s">
        <v>137</v>
      </c>
      <c r="CP1053" t="s">
        <v>138</v>
      </c>
      <c r="CR1053" t="s">
        <v>117</v>
      </c>
      <c r="CS1053" t="s">
        <v>139</v>
      </c>
      <c r="CT1053" t="s">
        <v>140</v>
      </c>
      <c r="CU1053" t="s">
        <v>139</v>
      </c>
      <c r="CV1053" t="s">
        <v>140</v>
      </c>
      <c r="CW1053" t="s">
        <v>139</v>
      </c>
      <c r="CX1053" t="s">
        <v>140</v>
      </c>
      <c r="CY1053" t="s">
        <v>9522</v>
      </c>
      <c r="CZ1053" s="8">
        <v>16702872387</v>
      </c>
      <c r="DA1053" t="s">
        <v>9523</v>
      </c>
      <c r="DB1053" t="s">
        <v>140</v>
      </c>
      <c r="DC1053" t="s">
        <v>139</v>
      </c>
      <c r="DD1053" t="s">
        <v>117</v>
      </c>
      <c r="DE1053" t="s">
        <v>9517</v>
      </c>
      <c r="DF1053" t="s">
        <v>9518</v>
      </c>
      <c r="DH1053" t="s">
        <v>9516</v>
      </c>
      <c r="DI1053" t="s">
        <v>9513</v>
      </c>
      <c r="DJ1053" t="s">
        <v>9523</v>
      </c>
    </row>
    <row r="1054" spans="1:114" ht="15" customHeight="1" x14ac:dyDescent="0.35">
      <c r="A1054" t="s">
        <v>11495</v>
      </c>
      <c r="B1054" t="s">
        <v>278</v>
      </c>
      <c r="C1054" s="1">
        <v>45637</v>
      </c>
      <c r="D1054" s="1">
        <v>45645</v>
      </c>
      <c r="E1054" t="s">
        <v>211</v>
      </c>
      <c r="G1054" t="s">
        <v>139</v>
      </c>
      <c r="H1054" t="s">
        <v>139</v>
      </c>
      <c r="I1054" t="s">
        <v>117</v>
      </c>
      <c r="J1054" t="s">
        <v>7028</v>
      </c>
      <c r="K1054" t="s">
        <v>7029</v>
      </c>
      <c r="L1054" t="s">
        <v>7030</v>
      </c>
      <c r="N1054" t="s">
        <v>136</v>
      </c>
      <c r="O1054" t="s">
        <v>121</v>
      </c>
      <c r="P1054" s="6">
        <v>96950</v>
      </c>
      <c r="Q1054" t="s">
        <v>122</v>
      </c>
      <c r="S1054" s="8">
        <v>16702350200</v>
      </c>
      <c r="U1054" t="s">
        <v>7031</v>
      </c>
      <c r="V1054">
        <v>7225</v>
      </c>
      <c r="W1054" t="s">
        <v>124</v>
      </c>
      <c r="Y1054" t="s">
        <v>7032</v>
      </c>
      <c r="Z1054" t="s">
        <v>2371</v>
      </c>
      <c r="AB1054" t="s">
        <v>205</v>
      </c>
      <c r="AC1054" t="s">
        <v>7030</v>
      </c>
      <c r="AE1054" t="s">
        <v>136</v>
      </c>
      <c r="AF1054" t="s">
        <v>121</v>
      </c>
      <c r="AG1054" s="6">
        <v>96950</v>
      </c>
      <c r="AH1054" t="s">
        <v>122</v>
      </c>
      <c r="AJ1054" s="8">
        <v>16702350200</v>
      </c>
      <c r="AL1054" t="s">
        <v>604</v>
      </c>
      <c r="AM1054" t="s">
        <v>600</v>
      </c>
      <c r="AN1054" t="s">
        <v>601</v>
      </c>
      <c r="AO1054" t="s">
        <v>602</v>
      </c>
      <c r="AQ1054" t="s">
        <v>603</v>
      </c>
      <c r="AS1054" t="s">
        <v>136</v>
      </c>
      <c r="AT1054" t="s">
        <v>121</v>
      </c>
      <c r="AU1054" s="6">
        <v>96950</v>
      </c>
      <c r="AV1054" t="s">
        <v>122</v>
      </c>
      <c r="AX1054" s="8">
        <v>16702353403</v>
      </c>
      <c r="AZ1054" t="s">
        <v>3346</v>
      </c>
      <c r="BA1054" t="s">
        <v>605</v>
      </c>
      <c r="BB1054" t="s">
        <v>606</v>
      </c>
      <c r="BE1054" t="str">
        <f>"35-1012.00"</f>
        <v>35-1012.00</v>
      </c>
      <c r="BF1054" t="s">
        <v>2494</v>
      </c>
      <c r="BG1054" t="s">
        <v>11496</v>
      </c>
      <c r="BH1054" t="s">
        <v>6852</v>
      </c>
      <c r="BI1054">
        <v>1</v>
      </c>
      <c r="BK1054" s="1">
        <v>45690</v>
      </c>
      <c r="BL1054" s="1">
        <v>46784</v>
      </c>
      <c r="BO1054">
        <v>35</v>
      </c>
      <c r="BP1054">
        <v>0</v>
      </c>
      <c r="BQ1054">
        <v>7</v>
      </c>
      <c r="BR1054">
        <v>7</v>
      </c>
      <c r="BS1054">
        <v>7</v>
      </c>
      <c r="BT1054">
        <v>7</v>
      </c>
      <c r="BU1054">
        <v>7</v>
      </c>
      <c r="BV1054">
        <v>0</v>
      </c>
      <c r="BW1054" t="str">
        <f>"9:00 AM"</f>
        <v>9:00 AM</v>
      </c>
      <c r="BX1054" t="str">
        <f>"5:00 PM"</f>
        <v>5:00 PM</v>
      </c>
      <c r="BY1054" t="s">
        <v>159</v>
      </c>
      <c r="BZ1054">
        <v>0</v>
      </c>
      <c r="CA1054">
        <v>12</v>
      </c>
      <c r="CB1054" t="s">
        <v>139</v>
      </c>
      <c r="CC1054">
        <v>2</v>
      </c>
      <c r="CD1054" t="s">
        <v>11497</v>
      </c>
      <c r="CE1054" t="s">
        <v>11498</v>
      </c>
      <c r="CG1054" t="s">
        <v>136</v>
      </c>
      <c r="CH1054" t="s">
        <v>121</v>
      </c>
      <c r="CI1054" s="6">
        <v>96950</v>
      </c>
      <c r="CJ1054" s="10">
        <v>10.6</v>
      </c>
      <c r="CK1054" s="10">
        <v>10.6</v>
      </c>
      <c r="CL1054" s="10">
        <v>0</v>
      </c>
      <c r="CM1054" s="10">
        <v>0</v>
      </c>
      <c r="CN1054" t="s">
        <v>137</v>
      </c>
      <c r="CO1054" t="s">
        <v>133</v>
      </c>
      <c r="CP1054" t="s">
        <v>138</v>
      </c>
      <c r="CR1054" t="s">
        <v>117</v>
      </c>
      <c r="CS1054" t="s">
        <v>139</v>
      </c>
      <c r="CT1054" t="s">
        <v>140</v>
      </c>
      <c r="CU1054" t="s">
        <v>140</v>
      </c>
      <c r="CV1054" t="s">
        <v>140</v>
      </c>
      <c r="CW1054" t="s">
        <v>139</v>
      </c>
      <c r="CX1054" t="s">
        <v>140</v>
      </c>
      <c r="CY1054" t="s">
        <v>3512</v>
      </c>
      <c r="CZ1054" s="8">
        <v>16702350200</v>
      </c>
      <c r="DA1054" t="s">
        <v>604</v>
      </c>
      <c r="DB1054" t="s">
        <v>140</v>
      </c>
      <c r="DC1054" t="s">
        <v>139</v>
      </c>
      <c r="DD1054" t="s">
        <v>117</v>
      </c>
    </row>
    <row r="1055" spans="1:114" ht="15" customHeight="1" x14ac:dyDescent="0.35">
      <c r="A1055" t="s">
        <v>7335</v>
      </c>
      <c r="B1055" t="s">
        <v>166</v>
      </c>
      <c r="C1055" s="1">
        <v>45590</v>
      </c>
      <c r="D1055" s="1">
        <v>45646</v>
      </c>
      <c r="E1055" t="s">
        <v>116</v>
      </c>
      <c r="F1055" s="1">
        <v>45656</v>
      </c>
      <c r="G1055" t="s">
        <v>117</v>
      </c>
      <c r="H1055" t="s">
        <v>117</v>
      </c>
      <c r="I1055" t="s">
        <v>117</v>
      </c>
      <c r="J1055" t="s">
        <v>7336</v>
      </c>
      <c r="L1055" t="s">
        <v>7337</v>
      </c>
      <c r="N1055" t="s">
        <v>136</v>
      </c>
      <c r="O1055" t="s">
        <v>121</v>
      </c>
      <c r="P1055" s="6">
        <v>96950</v>
      </c>
      <c r="Q1055" t="s">
        <v>122</v>
      </c>
      <c r="S1055" s="8">
        <v>16702869083</v>
      </c>
      <c r="U1055" t="s">
        <v>7338</v>
      </c>
      <c r="V1055">
        <v>811111</v>
      </c>
      <c r="W1055" t="s">
        <v>124</v>
      </c>
      <c r="Y1055" t="s">
        <v>7339</v>
      </c>
      <c r="Z1055" t="s">
        <v>7340</v>
      </c>
      <c r="AA1055" t="s">
        <v>7341</v>
      </c>
      <c r="AB1055" t="s">
        <v>205</v>
      </c>
      <c r="AC1055" t="s">
        <v>7337</v>
      </c>
      <c r="AE1055" t="s">
        <v>136</v>
      </c>
      <c r="AF1055" t="s">
        <v>121</v>
      </c>
      <c r="AG1055" s="6">
        <v>96950</v>
      </c>
      <c r="AH1055" t="s">
        <v>122</v>
      </c>
      <c r="AJ1055" s="8">
        <v>16702349083</v>
      </c>
      <c r="AL1055" t="s">
        <v>7342</v>
      </c>
      <c r="BE1055" t="str">
        <f>"49-3042.00"</f>
        <v>49-3042.00</v>
      </c>
      <c r="BF1055" t="s">
        <v>3611</v>
      </c>
      <c r="BG1055" t="s">
        <v>7343</v>
      </c>
      <c r="BH1055" t="s">
        <v>7344</v>
      </c>
      <c r="BI1055">
        <v>2</v>
      </c>
      <c r="BK1055" s="1">
        <v>45658</v>
      </c>
      <c r="BL1055" s="1">
        <v>46022</v>
      </c>
      <c r="BO1055">
        <v>35</v>
      </c>
      <c r="BP1055">
        <v>0</v>
      </c>
      <c r="BQ1055">
        <v>7</v>
      </c>
      <c r="BR1055">
        <v>7</v>
      </c>
      <c r="BS1055">
        <v>7</v>
      </c>
      <c r="BT1055">
        <v>7</v>
      </c>
      <c r="BU1055">
        <v>7</v>
      </c>
      <c r="BV1055">
        <v>0</v>
      </c>
      <c r="BW1055" t="str">
        <f>"8:00 AM"</f>
        <v>8:00 AM</v>
      </c>
      <c r="BX1055" t="str">
        <f>"4:00 PM"</f>
        <v>4:00 PM</v>
      </c>
      <c r="BY1055" t="s">
        <v>159</v>
      </c>
      <c r="BZ1055">
        <v>0</v>
      </c>
      <c r="CA1055">
        <v>12</v>
      </c>
      <c r="CB1055" t="s">
        <v>117</v>
      </c>
      <c r="CD1055" s="2" t="s">
        <v>7345</v>
      </c>
      <c r="CE1055" t="s">
        <v>4093</v>
      </c>
      <c r="CF1055" t="s">
        <v>7346</v>
      </c>
      <c r="CG1055" t="s">
        <v>136</v>
      </c>
      <c r="CH1055" t="s">
        <v>121</v>
      </c>
      <c r="CI1055" s="6">
        <v>96950</v>
      </c>
      <c r="CJ1055" s="10">
        <v>12.48</v>
      </c>
      <c r="CK1055" s="10">
        <v>12.48</v>
      </c>
      <c r="CL1055" s="10">
        <v>18.72</v>
      </c>
      <c r="CM1055" s="10">
        <v>18.72</v>
      </c>
      <c r="CN1055" t="s">
        <v>137</v>
      </c>
      <c r="CP1055" t="s">
        <v>138</v>
      </c>
      <c r="CR1055" t="s">
        <v>117</v>
      </c>
      <c r="CS1055" t="s">
        <v>139</v>
      </c>
      <c r="CT1055" t="s">
        <v>140</v>
      </c>
      <c r="CU1055" t="s">
        <v>139</v>
      </c>
      <c r="CV1055" t="s">
        <v>140</v>
      </c>
      <c r="CW1055" t="s">
        <v>139</v>
      </c>
      <c r="CX1055" t="s">
        <v>140</v>
      </c>
      <c r="CY1055" t="s">
        <v>2696</v>
      </c>
      <c r="CZ1055" s="8">
        <v>16702349083</v>
      </c>
      <c r="DA1055" t="s">
        <v>7342</v>
      </c>
      <c r="DB1055" t="s">
        <v>411</v>
      </c>
      <c r="DC1055" t="s">
        <v>139</v>
      </c>
      <c r="DD1055" t="s">
        <v>117</v>
      </c>
    </row>
    <row r="1056" spans="1:114" ht="15" customHeight="1" x14ac:dyDescent="0.35">
      <c r="A1056" t="s">
        <v>9388</v>
      </c>
      <c r="B1056" t="s">
        <v>144</v>
      </c>
      <c r="C1056" s="1">
        <v>45597</v>
      </c>
      <c r="D1056" s="1">
        <v>45646</v>
      </c>
      <c r="E1056" t="s">
        <v>211</v>
      </c>
      <c r="G1056" t="s">
        <v>117</v>
      </c>
      <c r="H1056" t="s">
        <v>117</v>
      </c>
      <c r="I1056" t="s">
        <v>117</v>
      </c>
      <c r="J1056" t="s">
        <v>8805</v>
      </c>
      <c r="K1056" t="s">
        <v>8805</v>
      </c>
      <c r="L1056" t="s">
        <v>9389</v>
      </c>
      <c r="M1056" t="s">
        <v>9390</v>
      </c>
      <c r="N1056" t="s">
        <v>136</v>
      </c>
      <c r="O1056" t="s">
        <v>121</v>
      </c>
      <c r="P1056" s="6">
        <v>96950</v>
      </c>
      <c r="Q1056" t="s">
        <v>122</v>
      </c>
      <c r="S1056" s="8">
        <v>16703221558</v>
      </c>
      <c r="U1056" t="s">
        <v>8807</v>
      </c>
      <c r="V1056">
        <v>236116</v>
      </c>
      <c r="W1056" t="s">
        <v>124</v>
      </c>
      <c r="Y1056" t="s">
        <v>9391</v>
      </c>
      <c r="Z1056" t="s">
        <v>9392</v>
      </c>
      <c r="AB1056" t="s">
        <v>205</v>
      </c>
      <c r="AC1056" t="s">
        <v>9389</v>
      </c>
      <c r="AE1056" t="s">
        <v>136</v>
      </c>
      <c r="AF1056" t="s">
        <v>121</v>
      </c>
      <c r="AG1056" s="6">
        <v>96950</v>
      </c>
      <c r="AH1056" t="s">
        <v>122</v>
      </c>
      <c r="AJ1056" s="8">
        <v>16703221558</v>
      </c>
      <c r="AL1056" t="s">
        <v>8810</v>
      </c>
      <c r="BE1056" t="str">
        <f>"49-9071.00"</f>
        <v>49-9071.00</v>
      </c>
      <c r="BF1056" t="s">
        <v>156</v>
      </c>
      <c r="BG1056" t="s">
        <v>9393</v>
      </c>
      <c r="BH1056" t="s">
        <v>423</v>
      </c>
      <c r="BI1056">
        <v>10</v>
      </c>
      <c r="BJ1056">
        <v>10</v>
      </c>
      <c r="BK1056" s="1">
        <v>45627</v>
      </c>
      <c r="BL1056" s="1">
        <v>45991</v>
      </c>
      <c r="BM1056" s="1">
        <v>45646</v>
      </c>
      <c r="BN1056" s="1">
        <v>45991</v>
      </c>
      <c r="BO1056">
        <v>35</v>
      </c>
      <c r="BP1056">
        <v>0</v>
      </c>
      <c r="BQ1056">
        <v>7</v>
      </c>
      <c r="BR1056">
        <v>7</v>
      </c>
      <c r="BS1056">
        <v>7</v>
      </c>
      <c r="BT1056">
        <v>7</v>
      </c>
      <c r="BU1056">
        <v>7</v>
      </c>
      <c r="BV1056">
        <v>0</v>
      </c>
      <c r="BW1056" t="str">
        <f>"8:00 AM"</f>
        <v>8:00 AM</v>
      </c>
      <c r="BX1056" t="str">
        <f>"4:00 PM"</f>
        <v>4:00 PM</v>
      </c>
      <c r="BY1056" t="s">
        <v>133</v>
      </c>
      <c r="BZ1056">
        <v>0</v>
      </c>
      <c r="CA1056">
        <v>12</v>
      </c>
      <c r="CB1056" t="s">
        <v>117</v>
      </c>
      <c r="CD1056" t="s">
        <v>9394</v>
      </c>
      <c r="CE1056" t="s">
        <v>8813</v>
      </c>
      <c r="CF1056" t="s">
        <v>9390</v>
      </c>
      <c r="CG1056" t="s">
        <v>136</v>
      </c>
      <c r="CH1056" t="s">
        <v>121</v>
      </c>
      <c r="CI1056" s="6">
        <v>96950</v>
      </c>
      <c r="CJ1056" s="10">
        <v>9.75</v>
      </c>
      <c r="CK1056" s="10">
        <v>9.75</v>
      </c>
      <c r="CL1056" s="10">
        <v>14.62</v>
      </c>
      <c r="CM1056" s="10">
        <v>14.62</v>
      </c>
      <c r="CN1056" t="s">
        <v>137</v>
      </c>
      <c r="CO1056" t="s">
        <v>194</v>
      </c>
      <c r="CP1056" t="s">
        <v>138</v>
      </c>
      <c r="CR1056" t="s">
        <v>117</v>
      </c>
      <c r="CS1056" t="s">
        <v>139</v>
      </c>
      <c r="CT1056" t="s">
        <v>140</v>
      </c>
      <c r="CU1056" t="s">
        <v>139</v>
      </c>
      <c r="CV1056" t="s">
        <v>140</v>
      </c>
      <c r="CW1056" t="s">
        <v>139</v>
      </c>
      <c r="CX1056" t="s">
        <v>140</v>
      </c>
      <c r="CY1056" t="s">
        <v>4131</v>
      </c>
      <c r="CZ1056" s="8">
        <v>16703221548</v>
      </c>
      <c r="DA1056" t="s">
        <v>8810</v>
      </c>
      <c r="DB1056" t="s">
        <v>140</v>
      </c>
      <c r="DC1056" t="s">
        <v>139</v>
      </c>
      <c r="DD1056" t="s">
        <v>117</v>
      </c>
    </row>
    <row r="1057" spans="1:114" ht="15" customHeight="1" x14ac:dyDescent="0.35">
      <c r="A1057" t="s">
        <v>16096</v>
      </c>
      <c r="B1057" t="s">
        <v>166</v>
      </c>
      <c r="C1057" s="1">
        <v>45599</v>
      </c>
      <c r="D1057" s="1">
        <v>45646</v>
      </c>
      <c r="E1057" t="s">
        <v>116</v>
      </c>
      <c r="F1057" s="1">
        <v>45745</v>
      </c>
      <c r="G1057" t="s">
        <v>117</v>
      </c>
      <c r="H1057" t="s">
        <v>117</v>
      </c>
      <c r="I1057" t="s">
        <v>117</v>
      </c>
      <c r="J1057" t="s">
        <v>396</v>
      </c>
      <c r="K1057" t="s">
        <v>397</v>
      </c>
      <c r="L1057" t="s">
        <v>398</v>
      </c>
      <c r="M1057" t="s">
        <v>399</v>
      </c>
      <c r="N1057" t="s">
        <v>136</v>
      </c>
      <c r="O1057" t="s">
        <v>121</v>
      </c>
      <c r="P1057" s="6">
        <v>96950</v>
      </c>
      <c r="Q1057" t="s">
        <v>122</v>
      </c>
      <c r="S1057" s="8">
        <v>16703226130</v>
      </c>
      <c r="U1057" t="s">
        <v>400</v>
      </c>
      <c r="V1057">
        <v>312112</v>
      </c>
      <c r="W1057" t="s">
        <v>124</v>
      </c>
      <c r="Y1057" t="s">
        <v>401</v>
      </c>
      <c r="Z1057" t="s">
        <v>402</v>
      </c>
      <c r="AA1057" t="s">
        <v>403</v>
      </c>
      <c r="AB1057" t="s">
        <v>404</v>
      </c>
      <c r="AC1057" t="s">
        <v>398</v>
      </c>
      <c r="AD1057" t="s">
        <v>399</v>
      </c>
      <c r="AE1057" t="s">
        <v>136</v>
      </c>
      <c r="AF1057" t="s">
        <v>121</v>
      </c>
      <c r="AG1057" s="6">
        <v>96950</v>
      </c>
      <c r="AH1057" t="s">
        <v>122</v>
      </c>
      <c r="AJ1057" s="8">
        <v>16703226130</v>
      </c>
      <c r="AL1057" t="s">
        <v>405</v>
      </c>
      <c r="BE1057" t="str">
        <f>"53-3031.00"</f>
        <v>53-3031.00</v>
      </c>
      <c r="BF1057" t="s">
        <v>406</v>
      </c>
      <c r="BG1057" t="s">
        <v>14941</v>
      </c>
      <c r="BH1057" t="s">
        <v>5348</v>
      </c>
      <c r="BI1057">
        <v>5</v>
      </c>
      <c r="BK1057" s="1">
        <v>45747</v>
      </c>
      <c r="BL1057" s="1">
        <v>46113</v>
      </c>
      <c r="BO1057">
        <v>40</v>
      </c>
      <c r="BP1057">
        <v>0</v>
      </c>
      <c r="BQ1057">
        <v>8</v>
      </c>
      <c r="BR1057">
        <v>8</v>
      </c>
      <c r="BS1057">
        <v>8</v>
      </c>
      <c r="BT1057">
        <v>8</v>
      </c>
      <c r="BU1057">
        <v>8</v>
      </c>
      <c r="BV1057">
        <v>0</v>
      </c>
      <c r="BW1057" t="str">
        <f>"8:00 AM"</f>
        <v>8:00 AM</v>
      </c>
      <c r="BX1057" t="str">
        <f>"5:00 PM"</f>
        <v>5:00 PM</v>
      </c>
      <c r="BY1057" t="s">
        <v>159</v>
      </c>
      <c r="BZ1057">
        <v>0</v>
      </c>
      <c r="CA1057">
        <v>0</v>
      </c>
      <c r="CB1057" t="s">
        <v>117</v>
      </c>
      <c r="CD1057" t="s">
        <v>14942</v>
      </c>
      <c r="CE1057" t="s">
        <v>398</v>
      </c>
      <c r="CF1057" t="s">
        <v>399</v>
      </c>
      <c r="CG1057" t="s">
        <v>136</v>
      </c>
      <c r="CH1057" t="s">
        <v>121</v>
      </c>
      <c r="CI1057" s="6">
        <v>96950</v>
      </c>
      <c r="CJ1057" s="10">
        <v>8.34</v>
      </c>
      <c r="CK1057" s="10">
        <v>8.34</v>
      </c>
      <c r="CL1057" s="10">
        <v>12.51</v>
      </c>
      <c r="CM1057" s="10">
        <v>12.51</v>
      </c>
      <c r="CN1057" t="s">
        <v>137</v>
      </c>
      <c r="CP1057" t="s">
        <v>138</v>
      </c>
      <c r="CR1057" t="s">
        <v>117</v>
      </c>
      <c r="CS1057" t="s">
        <v>139</v>
      </c>
      <c r="CT1057" t="s">
        <v>140</v>
      </c>
      <c r="CU1057" t="s">
        <v>139</v>
      </c>
      <c r="CV1057" t="s">
        <v>139</v>
      </c>
      <c r="CW1057" t="s">
        <v>139</v>
      </c>
      <c r="CX1057" t="s">
        <v>140</v>
      </c>
      <c r="CY1057" t="s">
        <v>1363</v>
      </c>
      <c r="CZ1057" s="8" t="s">
        <v>5128</v>
      </c>
      <c r="DA1057" t="s">
        <v>405</v>
      </c>
      <c r="DB1057" t="s">
        <v>411</v>
      </c>
      <c r="DC1057" t="s">
        <v>139</v>
      </c>
      <c r="DD1057" t="s">
        <v>117</v>
      </c>
    </row>
    <row r="1058" spans="1:114" ht="15" customHeight="1" x14ac:dyDescent="0.35">
      <c r="A1058" t="s">
        <v>15711</v>
      </c>
      <c r="B1058" t="s">
        <v>166</v>
      </c>
      <c r="C1058" s="1">
        <v>45600</v>
      </c>
      <c r="D1058" s="1">
        <v>45646</v>
      </c>
      <c r="E1058" t="s">
        <v>116</v>
      </c>
      <c r="F1058" s="1">
        <v>45625</v>
      </c>
      <c r="G1058" t="s">
        <v>117</v>
      </c>
      <c r="H1058" t="s">
        <v>117</v>
      </c>
      <c r="I1058" t="s">
        <v>117</v>
      </c>
      <c r="J1058" t="s">
        <v>11339</v>
      </c>
      <c r="K1058" t="s">
        <v>11340</v>
      </c>
      <c r="L1058" t="s">
        <v>11341</v>
      </c>
      <c r="N1058" t="s">
        <v>120</v>
      </c>
      <c r="O1058" t="s">
        <v>121</v>
      </c>
      <c r="P1058" s="6">
        <v>96950</v>
      </c>
      <c r="Q1058" t="s">
        <v>122</v>
      </c>
      <c r="S1058" s="8">
        <v>16709893291</v>
      </c>
      <c r="U1058" t="s">
        <v>11342</v>
      </c>
      <c r="V1058">
        <v>56179</v>
      </c>
      <c r="W1058" t="s">
        <v>124</v>
      </c>
      <c r="Y1058" t="s">
        <v>11343</v>
      </c>
      <c r="Z1058" t="s">
        <v>11344</v>
      </c>
      <c r="AA1058" t="s">
        <v>1329</v>
      </c>
      <c r="AB1058" t="s">
        <v>2678</v>
      </c>
      <c r="AC1058" t="s">
        <v>11345</v>
      </c>
      <c r="AE1058" t="s">
        <v>120</v>
      </c>
      <c r="AF1058" t="s">
        <v>121</v>
      </c>
      <c r="AG1058" s="6">
        <v>96950</v>
      </c>
      <c r="AH1058" t="s">
        <v>122</v>
      </c>
      <c r="AJ1058" s="8">
        <v>16709893291</v>
      </c>
      <c r="AL1058" t="s">
        <v>11346</v>
      </c>
      <c r="BE1058" t="str">
        <f>"49-9071.00"</f>
        <v>49-9071.00</v>
      </c>
      <c r="BF1058" t="s">
        <v>156</v>
      </c>
      <c r="BG1058" t="s">
        <v>11347</v>
      </c>
      <c r="BH1058" t="s">
        <v>423</v>
      </c>
      <c r="BI1058">
        <v>10</v>
      </c>
      <c r="BK1058" s="1">
        <v>45627</v>
      </c>
      <c r="BL1058" s="1">
        <v>45991</v>
      </c>
      <c r="BO1058">
        <v>40</v>
      </c>
      <c r="BP1058">
        <v>0</v>
      </c>
      <c r="BQ1058">
        <v>8</v>
      </c>
      <c r="BR1058">
        <v>8</v>
      </c>
      <c r="BS1058">
        <v>8</v>
      </c>
      <c r="BT1058">
        <v>8</v>
      </c>
      <c r="BU1058">
        <v>8</v>
      </c>
      <c r="BV1058">
        <v>0</v>
      </c>
      <c r="BW1058" t="str">
        <f>"8:00 AM"</f>
        <v>8:00 AM</v>
      </c>
      <c r="BX1058" t="str">
        <f>"5:00 PM"</f>
        <v>5:00 PM</v>
      </c>
      <c r="BY1058" t="s">
        <v>159</v>
      </c>
      <c r="BZ1058">
        <v>0</v>
      </c>
      <c r="CA1058">
        <v>12</v>
      </c>
      <c r="CB1058" t="s">
        <v>117</v>
      </c>
      <c r="CD1058" t="s">
        <v>11348</v>
      </c>
      <c r="CE1058" t="s">
        <v>11349</v>
      </c>
      <c r="CG1058" t="s">
        <v>136</v>
      </c>
      <c r="CH1058" t="s">
        <v>121</v>
      </c>
      <c r="CI1058" s="6">
        <v>96950</v>
      </c>
      <c r="CJ1058" s="10">
        <v>9.75</v>
      </c>
      <c r="CK1058" s="10">
        <v>9.8000000000000007</v>
      </c>
      <c r="CL1058" s="10">
        <v>14.63</v>
      </c>
      <c r="CM1058" s="10">
        <v>14.7</v>
      </c>
      <c r="CN1058" t="s">
        <v>137</v>
      </c>
      <c r="CO1058" t="s">
        <v>194</v>
      </c>
      <c r="CP1058" t="s">
        <v>138</v>
      </c>
      <c r="CR1058" t="s">
        <v>117</v>
      </c>
      <c r="CS1058" t="s">
        <v>139</v>
      </c>
      <c r="CT1058" t="s">
        <v>139</v>
      </c>
      <c r="CU1058" t="s">
        <v>139</v>
      </c>
      <c r="CV1058" t="s">
        <v>140</v>
      </c>
      <c r="CW1058" t="s">
        <v>139</v>
      </c>
      <c r="CX1058" t="s">
        <v>139</v>
      </c>
      <c r="CY1058" s="2" t="s">
        <v>15712</v>
      </c>
      <c r="CZ1058" s="8">
        <v>16709893291</v>
      </c>
      <c r="DA1058" t="s">
        <v>11346</v>
      </c>
      <c r="DB1058" t="s">
        <v>140</v>
      </c>
      <c r="DC1058" t="s">
        <v>139</v>
      </c>
      <c r="DD1058" t="s">
        <v>117</v>
      </c>
    </row>
    <row r="1059" spans="1:114" ht="15" customHeight="1" x14ac:dyDescent="0.35">
      <c r="A1059" t="s">
        <v>11325</v>
      </c>
      <c r="B1059" t="s">
        <v>144</v>
      </c>
      <c r="C1059" s="1">
        <v>45600</v>
      </c>
      <c r="D1059" s="1">
        <v>45646</v>
      </c>
      <c r="E1059" t="s">
        <v>211</v>
      </c>
      <c r="G1059" t="s">
        <v>117</v>
      </c>
      <c r="H1059" t="s">
        <v>117</v>
      </c>
      <c r="I1059" t="s">
        <v>117</v>
      </c>
      <c r="J1059" t="s">
        <v>11326</v>
      </c>
      <c r="L1059" t="s">
        <v>11327</v>
      </c>
      <c r="M1059" t="s">
        <v>11328</v>
      </c>
      <c r="N1059" t="s">
        <v>136</v>
      </c>
      <c r="O1059" t="s">
        <v>121</v>
      </c>
      <c r="P1059" s="6">
        <v>96950</v>
      </c>
      <c r="Q1059" t="s">
        <v>122</v>
      </c>
      <c r="S1059" s="8">
        <v>16702346552</v>
      </c>
      <c r="U1059" t="s">
        <v>11329</v>
      </c>
      <c r="V1059">
        <v>53111</v>
      </c>
      <c r="W1059" t="s">
        <v>124</v>
      </c>
      <c r="Y1059" t="s">
        <v>4406</v>
      </c>
      <c r="Z1059" t="s">
        <v>11225</v>
      </c>
      <c r="AA1059" t="s">
        <v>11330</v>
      </c>
      <c r="AB1059" t="s">
        <v>11331</v>
      </c>
      <c r="AC1059" t="s">
        <v>11332</v>
      </c>
      <c r="AD1059" t="s">
        <v>11328</v>
      </c>
      <c r="AE1059" t="s">
        <v>136</v>
      </c>
      <c r="AF1059" t="s">
        <v>121</v>
      </c>
      <c r="AG1059" s="6">
        <v>96950</v>
      </c>
      <c r="AH1059" t="s">
        <v>122</v>
      </c>
      <c r="AJ1059" s="8">
        <v>16702346552</v>
      </c>
      <c r="AL1059" t="s">
        <v>11333</v>
      </c>
      <c r="BE1059" t="str">
        <f>"49-9071.00"</f>
        <v>49-9071.00</v>
      </c>
      <c r="BF1059" t="s">
        <v>156</v>
      </c>
      <c r="BG1059" t="s">
        <v>11334</v>
      </c>
      <c r="BH1059" t="s">
        <v>4614</v>
      </c>
      <c r="BI1059">
        <v>1</v>
      </c>
      <c r="BJ1059">
        <v>1</v>
      </c>
      <c r="BK1059" s="1">
        <v>45689</v>
      </c>
      <c r="BL1059" s="1">
        <v>46053</v>
      </c>
      <c r="BM1059" s="1">
        <v>45689</v>
      </c>
      <c r="BN1059" s="1">
        <v>46053</v>
      </c>
      <c r="BO1059">
        <v>40</v>
      </c>
      <c r="BP1059">
        <v>0</v>
      </c>
      <c r="BQ1059">
        <v>8</v>
      </c>
      <c r="BR1059">
        <v>8</v>
      </c>
      <c r="BS1059">
        <v>8</v>
      </c>
      <c r="BT1059">
        <v>8</v>
      </c>
      <c r="BU1059">
        <v>8</v>
      </c>
      <c r="BV1059">
        <v>0</v>
      </c>
      <c r="BW1059" t="str">
        <f>"8:00 AM"</f>
        <v>8:00 AM</v>
      </c>
      <c r="BX1059" t="str">
        <f>"5:00 PM"</f>
        <v>5:00 PM</v>
      </c>
      <c r="BY1059" t="s">
        <v>159</v>
      </c>
      <c r="BZ1059">
        <v>0</v>
      </c>
      <c r="CA1059">
        <v>24</v>
      </c>
      <c r="CB1059" t="s">
        <v>117</v>
      </c>
      <c r="CD1059" s="2" t="s">
        <v>11335</v>
      </c>
      <c r="CE1059" t="s">
        <v>11336</v>
      </c>
      <c r="CF1059" t="s">
        <v>11328</v>
      </c>
      <c r="CG1059" t="s">
        <v>136</v>
      </c>
      <c r="CH1059" t="s">
        <v>121</v>
      </c>
      <c r="CI1059" s="6">
        <v>96950</v>
      </c>
      <c r="CJ1059" s="10">
        <v>9.75</v>
      </c>
      <c r="CK1059" s="10">
        <v>9.75</v>
      </c>
      <c r="CL1059" s="10">
        <v>14.63</v>
      </c>
      <c r="CM1059" s="10">
        <v>14.63</v>
      </c>
      <c r="CN1059" t="s">
        <v>137</v>
      </c>
      <c r="CP1059" t="s">
        <v>138</v>
      </c>
      <c r="CR1059" t="s">
        <v>117</v>
      </c>
      <c r="CS1059" t="s">
        <v>139</v>
      </c>
      <c r="CT1059" t="s">
        <v>140</v>
      </c>
      <c r="CU1059" t="s">
        <v>139</v>
      </c>
      <c r="CV1059" t="s">
        <v>140</v>
      </c>
      <c r="CW1059" t="s">
        <v>139</v>
      </c>
      <c r="CX1059" t="s">
        <v>140</v>
      </c>
      <c r="CY1059" t="s">
        <v>11337</v>
      </c>
      <c r="CZ1059" s="8">
        <v>16702346552</v>
      </c>
      <c r="DA1059" t="s">
        <v>11333</v>
      </c>
      <c r="DB1059" t="s">
        <v>140</v>
      </c>
      <c r="DC1059" t="s">
        <v>139</v>
      </c>
      <c r="DD1059" t="s">
        <v>117</v>
      </c>
    </row>
    <row r="1060" spans="1:114" ht="15" customHeight="1" x14ac:dyDescent="0.35">
      <c r="A1060" t="s">
        <v>7159</v>
      </c>
      <c r="B1060" t="s">
        <v>144</v>
      </c>
      <c r="C1060" s="1">
        <v>45600</v>
      </c>
      <c r="D1060" s="1">
        <v>45646</v>
      </c>
      <c r="E1060" t="s">
        <v>211</v>
      </c>
      <c r="G1060" t="s">
        <v>117</v>
      </c>
      <c r="H1060" t="s">
        <v>117</v>
      </c>
      <c r="I1060" t="s">
        <v>117</v>
      </c>
      <c r="J1060" t="s">
        <v>1502</v>
      </c>
      <c r="K1060" t="s">
        <v>1503</v>
      </c>
      <c r="L1060" t="s">
        <v>550</v>
      </c>
      <c r="M1060" t="s">
        <v>1504</v>
      </c>
      <c r="N1060" t="s">
        <v>551</v>
      </c>
      <c r="O1060" t="s">
        <v>121</v>
      </c>
      <c r="P1060" s="6">
        <v>96952</v>
      </c>
      <c r="Q1060" t="s">
        <v>122</v>
      </c>
      <c r="R1060" t="s">
        <v>140</v>
      </c>
      <c r="S1060" s="8">
        <v>16704334428</v>
      </c>
      <c r="T1060">
        <v>0</v>
      </c>
      <c r="U1060" t="s">
        <v>1505</v>
      </c>
      <c r="V1060">
        <v>561720</v>
      </c>
      <c r="W1060" t="s">
        <v>124</v>
      </c>
      <c r="Y1060" t="s">
        <v>1506</v>
      </c>
      <c r="Z1060" t="s">
        <v>1507</v>
      </c>
      <c r="AA1060" t="s">
        <v>1508</v>
      </c>
      <c r="AB1060" t="s">
        <v>632</v>
      </c>
      <c r="AC1060" t="s">
        <v>550</v>
      </c>
      <c r="AD1060" t="s">
        <v>1504</v>
      </c>
      <c r="AE1060" t="s">
        <v>551</v>
      </c>
      <c r="AF1060" t="s">
        <v>121</v>
      </c>
      <c r="AG1060" s="6">
        <v>96952</v>
      </c>
      <c r="AH1060" t="s">
        <v>122</v>
      </c>
      <c r="AJ1060" s="8">
        <v>16709894711</v>
      </c>
      <c r="AL1060" t="s">
        <v>1509</v>
      </c>
      <c r="BE1060" t="str">
        <f>"37-2011.00"</f>
        <v>37-2011.00</v>
      </c>
      <c r="BF1060" t="s">
        <v>701</v>
      </c>
      <c r="BG1060" t="s">
        <v>1510</v>
      </c>
      <c r="BH1060" t="s">
        <v>1511</v>
      </c>
      <c r="BI1060">
        <v>4</v>
      </c>
      <c r="BJ1060">
        <v>4</v>
      </c>
      <c r="BK1060" s="1">
        <v>45658</v>
      </c>
      <c r="BL1060" s="1">
        <v>46022</v>
      </c>
      <c r="BM1060" s="1">
        <v>45658</v>
      </c>
      <c r="BN1060" s="1">
        <v>46022</v>
      </c>
      <c r="BO1060">
        <v>35</v>
      </c>
      <c r="BP1060">
        <v>0</v>
      </c>
      <c r="BQ1060">
        <v>7</v>
      </c>
      <c r="BR1060">
        <v>7</v>
      </c>
      <c r="BS1060">
        <v>7</v>
      </c>
      <c r="BT1060">
        <v>7</v>
      </c>
      <c r="BU1060">
        <v>7</v>
      </c>
      <c r="BV1060">
        <v>0</v>
      </c>
      <c r="BW1060" t="str">
        <f>"9:00 AM"</f>
        <v>9:00 AM</v>
      </c>
      <c r="BX1060" t="str">
        <f>"4:00 PM"</f>
        <v>4:00 PM</v>
      </c>
      <c r="BY1060" t="s">
        <v>133</v>
      </c>
      <c r="BZ1060">
        <v>0</v>
      </c>
      <c r="CA1060">
        <v>12</v>
      </c>
      <c r="CB1060" t="s">
        <v>117</v>
      </c>
      <c r="CD1060" t="s">
        <v>1512</v>
      </c>
      <c r="CE1060" t="s">
        <v>1513</v>
      </c>
      <c r="CF1060" t="s">
        <v>1514</v>
      </c>
      <c r="CG1060" t="s">
        <v>551</v>
      </c>
      <c r="CH1060" t="s">
        <v>121</v>
      </c>
      <c r="CI1060" s="6">
        <v>96952</v>
      </c>
      <c r="CJ1060" s="10">
        <v>8.2899999999999991</v>
      </c>
      <c r="CK1060" s="10">
        <v>8.2899999999999991</v>
      </c>
      <c r="CL1060" s="10">
        <v>12.44</v>
      </c>
      <c r="CM1060" s="10">
        <v>12.44</v>
      </c>
      <c r="CN1060" t="s">
        <v>137</v>
      </c>
      <c r="CP1060" t="s">
        <v>138</v>
      </c>
      <c r="CR1060" t="s">
        <v>117</v>
      </c>
      <c r="CS1060" t="s">
        <v>139</v>
      </c>
      <c r="CT1060" t="s">
        <v>140</v>
      </c>
      <c r="CU1060" t="s">
        <v>139</v>
      </c>
      <c r="CV1060" t="s">
        <v>140</v>
      </c>
      <c r="CW1060" t="s">
        <v>139</v>
      </c>
      <c r="CX1060" t="s">
        <v>140</v>
      </c>
      <c r="CY1060" t="s">
        <v>1515</v>
      </c>
      <c r="CZ1060" s="8">
        <v>16704334428</v>
      </c>
      <c r="DA1060" t="s">
        <v>1509</v>
      </c>
      <c r="DB1060" t="s">
        <v>140</v>
      </c>
      <c r="DC1060" t="s">
        <v>139</v>
      </c>
      <c r="DD1060" t="s">
        <v>117</v>
      </c>
    </row>
    <row r="1061" spans="1:114" ht="15" customHeight="1" x14ac:dyDescent="0.35">
      <c r="A1061" t="s">
        <v>13276</v>
      </c>
      <c r="B1061" t="s">
        <v>144</v>
      </c>
      <c r="C1061" s="1">
        <v>45600</v>
      </c>
      <c r="D1061" s="1">
        <v>45646</v>
      </c>
      <c r="E1061" t="s">
        <v>211</v>
      </c>
      <c r="G1061" t="s">
        <v>117</v>
      </c>
      <c r="H1061" t="s">
        <v>117</v>
      </c>
      <c r="I1061" t="s">
        <v>117</v>
      </c>
      <c r="J1061" t="s">
        <v>1502</v>
      </c>
      <c r="K1061" t="s">
        <v>11468</v>
      </c>
      <c r="L1061" t="s">
        <v>550</v>
      </c>
      <c r="M1061" t="s">
        <v>1504</v>
      </c>
      <c r="N1061" t="s">
        <v>551</v>
      </c>
      <c r="O1061" t="s">
        <v>121</v>
      </c>
      <c r="P1061" s="6">
        <v>96952</v>
      </c>
      <c r="Q1061" t="s">
        <v>122</v>
      </c>
      <c r="R1061" t="s">
        <v>140</v>
      </c>
      <c r="S1061" s="8">
        <v>16704334428</v>
      </c>
      <c r="U1061" t="s">
        <v>1505</v>
      </c>
      <c r="V1061">
        <v>457110</v>
      </c>
      <c r="W1061" t="s">
        <v>124</v>
      </c>
      <c r="Y1061" t="s">
        <v>1506</v>
      </c>
      <c r="Z1061" t="s">
        <v>1507</v>
      </c>
      <c r="AA1061" t="s">
        <v>1508</v>
      </c>
      <c r="AB1061" t="s">
        <v>632</v>
      </c>
      <c r="AC1061" t="s">
        <v>550</v>
      </c>
      <c r="AD1061" t="s">
        <v>1504</v>
      </c>
      <c r="AE1061" t="s">
        <v>551</v>
      </c>
      <c r="AF1061" t="s">
        <v>121</v>
      </c>
      <c r="AG1061" s="6">
        <v>96952</v>
      </c>
      <c r="AH1061" t="s">
        <v>122</v>
      </c>
      <c r="AJ1061" s="8">
        <v>16709894711</v>
      </c>
      <c r="AL1061" t="s">
        <v>1509</v>
      </c>
      <c r="BE1061" t="str">
        <f>"35-2011.00"</f>
        <v>35-2011.00</v>
      </c>
      <c r="BF1061" t="s">
        <v>1148</v>
      </c>
      <c r="BG1061" t="s">
        <v>13035</v>
      </c>
      <c r="BH1061" t="s">
        <v>313</v>
      </c>
      <c r="BI1061">
        <v>2</v>
      </c>
      <c r="BJ1061">
        <v>2</v>
      </c>
      <c r="BK1061" s="1">
        <v>45658</v>
      </c>
      <c r="BL1061" s="1">
        <v>46022</v>
      </c>
      <c r="BM1061" s="1">
        <v>45658</v>
      </c>
      <c r="BN1061" s="1">
        <v>46022</v>
      </c>
      <c r="BO1061">
        <v>40</v>
      </c>
      <c r="BP1061">
        <v>0</v>
      </c>
      <c r="BQ1061">
        <v>8</v>
      </c>
      <c r="BR1061">
        <v>8</v>
      </c>
      <c r="BS1061">
        <v>8</v>
      </c>
      <c r="BT1061">
        <v>8</v>
      </c>
      <c r="BU1061">
        <v>8</v>
      </c>
      <c r="BV1061">
        <v>0</v>
      </c>
      <c r="BW1061" t="str">
        <f>"7:30 AM"</f>
        <v>7:30 AM</v>
      </c>
      <c r="BX1061" t="str">
        <f>"4:30 PM"</f>
        <v>4:30 PM</v>
      </c>
      <c r="BY1061" t="s">
        <v>133</v>
      </c>
      <c r="BZ1061">
        <v>0</v>
      </c>
      <c r="CA1061">
        <v>3</v>
      </c>
      <c r="CB1061" t="s">
        <v>117</v>
      </c>
      <c r="CD1061" t="s">
        <v>13036</v>
      </c>
      <c r="CE1061" t="s">
        <v>13037</v>
      </c>
      <c r="CF1061" t="s">
        <v>1504</v>
      </c>
      <c r="CG1061" t="s">
        <v>551</v>
      </c>
      <c r="CH1061" t="s">
        <v>121</v>
      </c>
      <c r="CI1061" s="6">
        <v>96952</v>
      </c>
      <c r="CJ1061" s="10">
        <v>8.85</v>
      </c>
      <c r="CK1061" s="10">
        <v>8.85</v>
      </c>
      <c r="CL1061" s="10">
        <v>13.27</v>
      </c>
      <c r="CM1061" s="10">
        <v>13.27</v>
      </c>
      <c r="CN1061" t="s">
        <v>137</v>
      </c>
      <c r="CP1061" t="s">
        <v>138</v>
      </c>
      <c r="CR1061" t="s">
        <v>117</v>
      </c>
      <c r="CS1061" t="s">
        <v>139</v>
      </c>
      <c r="CT1061" t="s">
        <v>140</v>
      </c>
      <c r="CU1061" t="s">
        <v>139</v>
      </c>
      <c r="CV1061" t="s">
        <v>140</v>
      </c>
      <c r="CW1061" t="s">
        <v>139</v>
      </c>
      <c r="CX1061" t="s">
        <v>140</v>
      </c>
      <c r="CY1061" s="2" t="s">
        <v>13277</v>
      </c>
      <c r="CZ1061" s="8">
        <v>16704334428</v>
      </c>
      <c r="DA1061" t="s">
        <v>1509</v>
      </c>
      <c r="DB1061" t="s">
        <v>140</v>
      </c>
      <c r="DC1061" t="s">
        <v>139</v>
      </c>
      <c r="DD1061" t="s">
        <v>117</v>
      </c>
    </row>
    <row r="1062" spans="1:114" ht="15" customHeight="1" x14ac:dyDescent="0.35">
      <c r="A1062" t="s">
        <v>11467</v>
      </c>
      <c r="B1062" t="s">
        <v>144</v>
      </c>
      <c r="C1062" s="1">
        <v>45600</v>
      </c>
      <c r="D1062" s="1">
        <v>45646</v>
      </c>
      <c r="E1062" t="s">
        <v>211</v>
      </c>
      <c r="G1062" t="s">
        <v>117</v>
      </c>
      <c r="H1062" t="s">
        <v>117</v>
      </c>
      <c r="I1062" t="s">
        <v>117</v>
      </c>
      <c r="J1062" t="s">
        <v>1502</v>
      </c>
      <c r="K1062" t="s">
        <v>11468</v>
      </c>
      <c r="L1062" t="s">
        <v>550</v>
      </c>
      <c r="M1062" t="s">
        <v>11469</v>
      </c>
      <c r="N1062" t="s">
        <v>551</v>
      </c>
      <c r="O1062" t="s">
        <v>121</v>
      </c>
      <c r="P1062" s="6">
        <v>96952</v>
      </c>
      <c r="Q1062" t="s">
        <v>122</v>
      </c>
      <c r="S1062" s="8">
        <v>16704334428</v>
      </c>
      <c r="U1062" t="s">
        <v>1505</v>
      </c>
      <c r="V1062">
        <v>457110</v>
      </c>
      <c r="W1062" t="s">
        <v>124</v>
      </c>
      <c r="Y1062" t="s">
        <v>1506</v>
      </c>
      <c r="Z1062" t="s">
        <v>1507</v>
      </c>
      <c r="AA1062" t="s">
        <v>1508</v>
      </c>
      <c r="AB1062" t="s">
        <v>632</v>
      </c>
      <c r="AC1062" t="s">
        <v>550</v>
      </c>
      <c r="AD1062" t="s">
        <v>11469</v>
      </c>
      <c r="AE1062" t="s">
        <v>551</v>
      </c>
      <c r="AF1062" t="s">
        <v>121</v>
      </c>
      <c r="AG1062" s="6">
        <v>96952</v>
      </c>
      <c r="AH1062" t="s">
        <v>122</v>
      </c>
      <c r="AJ1062" s="8">
        <v>16709894711</v>
      </c>
      <c r="AL1062" t="s">
        <v>1509</v>
      </c>
      <c r="BE1062" t="str">
        <f>"35-3023.00"</f>
        <v>35-3023.00</v>
      </c>
      <c r="BF1062" t="s">
        <v>509</v>
      </c>
      <c r="BG1062" t="s">
        <v>11470</v>
      </c>
      <c r="BH1062" t="s">
        <v>509</v>
      </c>
      <c r="BI1062">
        <v>2</v>
      </c>
      <c r="BJ1062">
        <v>2</v>
      </c>
      <c r="BK1062" s="1">
        <v>45658</v>
      </c>
      <c r="BL1062" s="1">
        <v>46022</v>
      </c>
      <c r="BM1062" s="1">
        <v>45658</v>
      </c>
      <c r="BN1062" s="1">
        <v>46022</v>
      </c>
      <c r="BO1062">
        <v>40</v>
      </c>
      <c r="BP1062">
        <v>0</v>
      </c>
      <c r="BQ1062">
        <v>8</v>
      </c>
      <c r="BR1062">
        <v>8</v>
      </c>
      <c r="BS1062">
        <v>8</v>
      </c>
      <c r="BT1062">
        <v>8</v>
      </c>
      <c r="BU1062">
        <v>8</v>
      </c>
      <c r="BV1062">
        <v>0</v>
      </c>
      <c r="BW1062" t="str">
        <f>"7:00 AM"</f>
        <v>7:00 AM</v>
      </c>
      <c r="BX1062" t="str">
        <f>"4:00 PM"</f>
        <v>4:00 PM</v>
      </c>
      <c r="BY1062" t="s">
        <v>133</v>
      </c>
      <c r="BZ1062">
        <v>0</v>
      </c>
      <c r="CA1062">
        <v>3</v>
      </c>
      <c r="CB1062" t="s">
        <v>117</v>
      </c>
      <c r="CD1062" t="s">
        <v>11471</v>
      </c>
      <c r="CE1062" t="s">
        <v>1513</v>
      </c>
      <c r="CF1062" t="s">
        <v>11469</v>
      </c>
      <c r="CG1062" t="s">
        <v>551</v>
      </c>
      <c r="CH1062" t="s">
        <v>121</v>
      </c>
      <c r="CI1062" s="6">
        <v>96952</v>
      </c>
      <c r="CJ1062" s="10">
        <v>8.35</v>
      </c>
      <c r="CK1062" s="10">
        <v>8.35</v>
      </c>
      <c r="CL1062" s="10">
        <v>12.53</v>
      </c>
      <c r="CM1062" s="10">
        <v>12.53</v>
      </c>
      <c r="CN1062" t="s">
        <v>137</v>
      </c>
      <c r="CP1062" t="s">
        <v>138</v>
      </c>
      <c r="CR1062" t="s">
        <v>117</v>
      </c>
      <c r="CS1062" t="s">
        <v>139</v>
      </c>
      <c r="CT1062" t="s">
        <v>140</v>
      </c>
      <c r="CU1062" t="s">
        <v>139</v>
      </c>
      <c r="CV1062" t="s">
        <v>140</v>
      </c>
      <c r="CW1062" t="s">
        <v>139</v>
      </c>
      <c r="CX1062" t="s">
        <v>140</v>
      </c>
      <c r="CY1062" t="s">
        <v>1515</v>
      </c>
      <c r="CZ1062" s="8">
        <v>16704334428</v>
      </c>
      <c r="DA1062" t="s">
        <v>1509</v>
      </c>
      <c r="DB1062" t="s">
        <v>140</v>
      </c>
      <c r="DC1062" t="s">
        <v>139</v>
      </c>
      <c r="DD1062" t="s">
        <v>117</v>
      </c>
    </row>
    <row r="1063" spans="1:114" ht="15" customHeight="1" x14ac:dyDescent="0.35">
      <c r="A1063" t="s">
        <v>16137</v>
      </c>
      <c r="B1063" t="s">
        <v>144</v>
      </c>
      <c r="C1063" s="1">
        <v>45602</v>
      </c>
      <c r="D1063" s="1">
        <v>45646</v>
      </c>
      <c r="E1063" t="s">
        <v>211</v>
      </c>
      <c r="G1063" t="s">
        <v>117</v>
      </c>
      <c r="H1063" t="s">
        <v>117</v>
      </c>
      <c r="I1063" t="s">
        <v>117</v>
      </c>
      <c r="J1063" t="s">
        <v>396</v>
      </c>
      <c r="K1063" t="s">
        <v>397</v>
      </c>
      <c r="L1063" t="s">
        <v>398</v>
      </c>
      <c r="M1063" t="s">
        <v>399</v>
      </c>
      <c r="N1063" t="s">
        <v>136</v>
      </c>
      <c r="O1063" t="s">
        <v>121</v>
      </c>
      <c r="P1063" s="6">
        <v>96950</v>
      </c>
      <c r="Q1063" t="s">
        <v>122</v>
      </c>
      <c r="S1063" s="8">
        <v>16704831056</v>
      </c>
      <c r="U1063" t="s">
        <v>400</v>
      </c>
      <c r="V1063">
        <v>312112</v>
      </c>
      <c r="W1063" t="s">
        <v>124</v>
      </c>
      <c r="Y1063" t="s">
        <v>401</v>
      </c>
      <c r="Z1063" t="s">
        <v>402</v>
      </c>
      <c r="AA1063" t="s">
        <v>403</v>
      </c>
      <c r="AB1063" t="s">
        <v>404</v>
      </c>
      <c r="AC1063" t="s">
        <v>398</v>
      </c>
      <c r="AD1063" t="s">
        <v>399</v>
      </c>
      <c r="AE1063" t="s">
        <v>136</v>
      </c>
      <c r="AF1063" t="s">
        <v>121</v>
      </c>
      <c r="AG1063" s="6">
        <v>96950</v>
      </c>
      <c r="AH1063" t="s">
        <v>122</v>
      </c>
      <c r="AJ1063" s="8">
        <v>16703226130</v>
      </c>
      <c r="AL1063" t="s">
        <v>405</v>
      </c>
      <c r="BE1063" t="str">
        <f>"53-3031.00"</f>
        <v>53-3031.00</v>
      </c>
      <c r="BF1063" t="s">
        <v>406</v>
      </c>
      <c r="BG1063" t="s">
        <v>14941</v>
      </c>
      <c r="BH1063" t="s">
        <v>5348</v>
      </c>
      <c r="BI1063">
        <v>3</v>
      </c>
      <c r="BJ1063">
        <v>3</v>
      </c>
      <c r="BK1063" s="1">
        <v>45658</v>
      </c>
      <c r="BL1063" s="1">
        <v>46022</v>
      </c>
      <c r="BM1063" s="1">
        <v>45658</v>
      </c>
      <c r="BN1063" s="1">
        <v>46022</v>
      </c>
      <c r="BO1063">
        <v>40</v>
      </c>
      <c r="BP1063">
        <v>0</v>
      </c>
      <c r="BQ1063">
        <v>8</v>
      </c>
      <c r="BR1063">
        <v>8</v>
      </c>
      <c r="BS1063">
        <v>8</v>
      </c>
      <c r="BT1063">
        <v>8</v>
      </c>
      <c r="BU1063">
        <v>8</v>
      </c>
      <c r="BV1063">
        <v>0</v>
      </c>
      <c r="BW1063" t="str">
        <f>"8:00 AM"</f>
        <v>8:00 AM</v>
      </c>
      <c r="BX1063" t="str">
        <f>"5:00 PM"</f>
        <v>5:00 PM</v>
      </c>
      <c r="BY1063" t="s">
        <v>159</v>
      </c>
      <c r="BZ1063">
        <v>0</v>
      </c>
      <c r="CA1063">
        <v>0</v>
      </c>
      <c r="CB1063" t="s">
        <v>117</v>
      </c>
      <c r="CD1063" t="s">
        <v>14942</v>
      </c>
      <c r="CE1063" t="s">
        <v>398</v>
      </c>
      <c r="CF1063" t="s">
        <v>399</v>
      </c>
      <c r="CG1063" t="s">
        <v>136</v>
      </c>
      <c r="CH1063" t="s">
        <v>121</v>
      </c>
      <c r="CI1063" s="6">
        <v>96950</v>
      </c>
      <c r="CJ1063" s="10">
        <v>8.34</v>
      </c>
      <c r="CK1063" s="10">
        <v>8.34</v>
      </c>
      <c r="CL1063" s="10">
        <v>12.51</v>
      </c>
      <c r="CM1063" s="10">
        <v>12.51</v>
      </c>
      <c r="CN1063" t="s">
        <v>137</v>
      </c>
      <c r="CP1063" t="s">
        <v>138</v>
      </c>
      <c r="CR1063" t="s">
        <v>117</v>
      </c>
      <c r="CS1063" t="s">
        <v>139</v>
      </c>
      <c r="CT1063" t="s">
        <v>140</v>
      </c>
      <c r="CU1063" t="s">
        <v>139</v>
      </c>
      <c r="CV1063" t="s">
        <v>139</v>
      </c>
      <c r="CW1063" t="s">
        <v>139</v>
      </c>
      <c r="CX1063" t="s">
        <v>140</v>
      </c>
      <c r="CY1063" t="s">
        <v>1363</v>
      </c>
      <c r="CZ1063" s="8">
        <v>16703226130</v>
      </c>
      <c r="DA1063" t="s">
        <v>405</v>
      </c>
      <c r="DB1063" t="s">
        <v>411</v>
      </c>
      <c r="DC1063" t="s">
        <v>139</v>
      </c>
      <c r="DD1063" t="s">
        <v>117</v>
      </c>
    </row>
    <row r="1064" spans="1:114" ht="15" customHeight="1" x14ac:dyDescent="0.35">
      <c r="A1064" t="s">
        <v>9566</v>
      </c>
      <c r="B1064" t="s">
        <v>144</v>
      </c>
      <c r="C1064" s="1">
        <v>45607</v>
      </c>
      <c r="D1064" s="1">
        <v>45646</v>
      </c>
      <c r="E1064" t="s">
        <v>116</v>
      </c>
      <c r="F1064" s="1">
        <v>45746</v>
      </c>
      <c r="G1064" t="s">
        <v>117</v>
      </c>
      <c r="H1064" t="s">
        <v>117</v>
      </c>
      <c r="I1064" t="s">
        <v>117</v>
      </c>
      <c r="J1064" t="s">
        <v>2589</v>
      </c>
      <c r="K1064" t="s">
        <v>140</v>
      </c>
      <c r="L1064" t="s">
        <v>2590</v>
      </c>
      <c r="M1064" t="s">
        <v>2591</v>
      </c>
      <c r="N1064" t="s">
        <v>1143</v>
      </c>
      <c r="O1064" t="s">
        <v>121</v>
      </c>
      <c r="P1064" s="6">
        <v>96952</v>
      </c>
      <c r="Q1064" t="s">
        <v>122</v>
      </c>
      <c r="R1064" t="s">
        <v>140</v>
      </c>
      <c r="S1064" s="8">
        <v>16704339989</v>
      </c>
      <c r="U1064" t="s">
        <v>2592</v>
      </c>
      <c r="V1064">
        <v>481111</v>
      </c>
      <c r="W1064" t="s">
        <v>124</v>
      </c>
      <c r="Y1064" t="s">
        <v>2593</v>
      </c>
      <c r="Z1064" t="s">
        <v>2594</v>
      </c>
      <c r="AA1064" t="s">
        <v>2595</v>
      </c>
      <c r="AB1064" t="s">
        <v>205</v>
      </c>
      <c r="AC1064" t="s">
        <v>2590</v>
      </c>
      <c r="AD1064" t="s">
        <v>2591</v>
      </c>
      <c r="AE1064" t="s">
        <v>551</v>
      </c>
      <c r="AF1064" t="s">
        <v>121</v>
      </c>
      <c r="AG1064" s="6">
        <v>96952</v>
      </c>
      <c r="AH1064" t="s">
        <v>122</v>
      </c>
      <c r="AJ1064" s="8">
        <v>16704339989</v>
      </c>
      <c r="AL1064" t="s">
        <v>2596</v>
      </c>
      <c r="BE1064" t="str">
        <f>"49-9071.00"</f>
        <v>49-9071.00</v>
      </c>
      <c r="BF1064" t="s">
        <v>156</v>
      </c>
      <c r="BG1064" t="s">
        <v>9567</v>
      </c>
      <c r="BH1064" t="s">
        <v>4476</v>
      </c>
      <c r="BI1064">
        <v>3</v>
      </c>
      <c r="BJ1064">
        <v>3</v>
      </c>
      <c r="BK1064" s="1">
        <v>45748</v>
      </c>
      <c r="BL1064" s="1">
        <v>46112</v>
      </c>
      <c r="BM1064" s="1">
        <v>45748</v>
      </c>
      <c r="BN1064" s="1">
        <v>46112</v>
      </c>
      <c r="BO1064">
        <v>40</v>
      </c>
      <c r="BP1064">
        <v>0</v>
      </c>
      <c r="BQ1064">
        <v>8</v>
      </c>
      <c r="BR1064">
        <v>8</v>
      </c>
      <c r="BS1064">
        <v>8</v>
      </c>
      <c r="BT1064">
        <v>8</v>
      </c>
      <c r="BU1064">
        <v>8</v>
      </c>
      <c r="BV1064">
        <v>0</v>
      </c>
      <c r="BW1064" t="str">
        <f>"8:00 AM"</f>
        <v>8:00 AM</v>
      </c>
      <c r="BX1064" t="str">
        <f>"5:00 PM"</f>
        <v>5:00 PM</v>
      </c>
      <c r="BY1064" t="s">
        <v>159</v>
      </c>
      <c r="BZ1064">
        <v>0</v>
      </c>
      <c r="CA1064">
        <v>12</v>
      </c>
      <c r="CB1064" t="s">
        <v>117</v>
      </c>
      <c r="CD1064" s="2" t="s">
        <v>4477</v>
      </c>
      <c r="CE1064" t="s">
        <v>2590</v>
      </c>
      <c r="CF1064" t="s">
        <v>2591</v>
      </c>
      <c r="CG1064" t="s">
        <v>551</v>
      </c>
      <c r="CH1064" t="s">
        <v>121</v>
      </c>
      <c r="CI1064" s="6">
        <v>96952</v>
      </c>
      <c r="CJ1064" s="10">
        <v>9.75</v>
      </c>
      <c r="CK1064" s="10">
        <v>9.8000000000000007</v>
      </c>
      <c r="CL1064" s="10">
        <v>0</v>
      </c>
      <c r="CM1064" s="10">
        <v>0</v>
      </c>
      <c r="CN1064" t="s">
        <v>137</v>
      </c>
      <c r="CO1064" t="s">
        <v>140</v>
      </c>
      <c r="CP1064" t="s">
        <v>138</v>
      </c>
      <c r="CR1064" t="s">
        <v>117</v>
      </c>
      <c r="CS1064" t="s">
        <v>139</v>
      </c>
      <c r="CT1064" t="s">
        <v>140</v>
      </c>
      <c r="CU1064" t="s">
        <v>140</v>
      </c>
      <c r="CV1064" t="s">
        <v>139</v>
      </c>
      <c r="CW1064" t="s">
        <v>139</v>
      </c>
      <c r="CX1064" t="s">
        <v>140</v>
      </c>
      <c r="CY1064" t="s">
        <v>2601</v>
      </c>
      <c r="CZ1064" s="8">
        <v>16704339989</v>
      </c>
      <c r="DA1064" t="s">
        <v>2602</v>
      </c>
      <c r="DB1064" t="s">
        <v>140</v>
      </c>
      <c r="DC1064" t="s">
        <v>139</v>
      </c>
      <c r="DD1064" t="s">
        <v>117</v>
      </c>
    </row>
    <row r="1065" spans="1:114" ht="15" customHeight="1" x14ac:dyDescent="0.35">
      <c r="A1065" t="s">
        <v>14846</v>
      </c>
      <c r="B1065" t="s">
        <v>166</v>
      </c>
      <c r="C1065" s="1">
        <v>45589</v>
      </c>
      <c r="D1065" s="1">
        <v>45649</v>
      </c>
      <c r="E1065" t="s">
        <v>211</v>
      </c>
      <c r="G1065" t="s">
        <v>117</v>
      </c>
      <c r="H1065" t="s">
        <v>117</v>
      </c>
      <c r="I1065" t="s">
        <v>117</v>
      </c>
      <c r="J1065" t="s">
        <v>7197</v>
      </c>
      <c r="L1065" t="s">
        <v>7198</v>
      </c>
      <c r="N1065" t="s">
        <v>120</v>
      </c>
      <c r="O1065" t="s">
        <v>121</v>
      </c>
      <c r="P1065" s="6">
        <v>96950</v>
      </c>
      <c r="Q1065" t="s">
        <v>122</v>
      </c>
      <c r="S1065" s="8">
        <v>16707880047</v>
      </c>
      <c r="U1065" t="s">
        <v>7199</v>
      </c>
      <c r="V1065">
        <v>71132</v>
      </c>
      <c r="W1065" t="s">
        <v>124</v>
      </c>
      <c r="Y1065" t="s">
        <v>4853</v>
      </c>
      <c r="Z1065" t="s">
        <v>7200</v>
      </c>
      <c r="AA1065" t="s">
        <v>7201</v>
      </c>
      <c r="AB1065" t="s">
        <v>7202</v>
      </c>
      <c r="AC1065" t="s">
        <v>7203</v>
      </c>
      <c r="AE1065" t="s">
        <v>120</v>
      </c>
      <c r="AF1065" t="s">
        <v>121</v>
      </c>
      <c r="AG1065" s="6">
        <v>96950</v>
      </c>
      <c r="AH1065" t="s">
        <v>122</v>
      </c>
      <c r="AJ1065" s="8">
        <v>16707880047</v>
      </c>
      <c r="AL1065" t="s">
        <v>7204</v>
      </c>
      <c r="BE1065" t="str">
        <f>"27-1027.00"</f>
        <v>27-1027.00</v>
      </c>
      <c r="BF1065" t="s">
        <v>7205</v>
      </c>
      <c r="BG1065" t="s">
        <v>7206</v>
      </c>
      <c r="BH1065" t="s">
        <v>7207</v>
      </c>
      <c r="BI1065">
        <v>2</v>
      </c>
      <c r="BK1065" s="1">
        <v>45627</v>
      </c>
      <c r="BL1065" s="1">
        <v>45961</v>
      </c>
      <c r="BO1065">
        <v>40</v>
      </c>
      <c r="BP1065">
        <v>8</v>
      </c>
      <c r="BQ1065">
        <v>0</v>
      </c>
      <c r="BR1065">
        <v>0</v>
      </c>
      <c r="BS1065">
        <v>8</v>
      </c>
      <c r="BT1065">
        <v>8</v>
      </c>
      <c r="BU1065">
        <v>8</v>
      </c>
      <c r="BV1065">
        <v>8</v>
      </c>
      <c r="BW1065" t="str">
        <f>"11:00 AM"</f>
        <v>11:00 AM</v>
      </c>
      <c r="BX1065" t="str">
        <f>"8:00 PM"</f>
        <v>8:00 PM</v>
      </c>
      <c r="BY1065" t="s">
        <v>133</v>
      </c>
      <c r="BZ1065">
        <v>0</v>
      </c>
      <c r="CA1065">
        <v>6</v>
      </c>
      <c r="CB1065" t="s">
        <v>117</v>
      </c>
      <c r="CD1065" t="s">
        <v>14847</v>
      </c>
      <c r="CE1065" t="s">
        <v>956</v>
      </c>
      <c r="CG1065" t="s">
        <v>120</v>
      </c>
      <c r="CH1065" t="s">
        <v>121</v>
      </c>
      <c r="CI1065" s="6">
        <v>96950</v>
      </c>
      <c r="CJ1065" s="10">
        <v>20.67</v>
      </c>
      <c r="CK1065" s="10">
        <v>20.67</v>
      </c>
      <c r="CL1065" s="10">
        <v>0</v>
      </c>
      <c r="CM1065" s="10">
        <v>0</v>
      </c>
      <c r="CN1065" t="s">
        <v>137</v>
      </c>
      <c r="CO1065" t="s">
        <v>133</v>
      </c>
      <c r="CP1065" t="s">
        <v>138</v>
      </c>
      <c r="CR1065" t="s">
        <v>117</v>
      </c>
      <c r="CS1065" t="s">
        <v>139</v>
      </c>
      <c r="CT1065" t="s">
        <v>140</v>
      </c>
      <c r="CU1065" t="s">
        <v>140</v>
      </c>
      <c r="CV1065" t="s">
        <v>140</v>
      </c>
      <c r="CW1065" t="s">
        <v>139</v>
      </c>
      <c r="CX1065" t="s">
        <v>140</v>
      </c>
      <c r="CY1065" t="s">
        <v>2574</v>
      </c>
      <c r="CZ1065" s="8">
        <v>16707880047</v>
      </c>
      <c r="DA1065" t="s">
        <v>7204</v>
      </c>
      <c r="DB1065" t="s">
        <v>164</v>
      </c>
      <c r="DC1065" t="s">
        <v>139</v>
      </c>
      <c r="DD1065" t="s">
        <v>117</v>
      </c>
      <c r="DE1065" t="s">
        <v>4853</v>
      </c>
      <c r="DF1065" t="s">
        <v>7200</v>
      </c>
      <c r="DG1065" t="s">
        <v>1914</v>
      </c>
      <c r="DH1065" t="s">
        <v>7199</v>
      </c>
      <c r="DI1065" t="s">
        <v>7197</v>
      </c>
      <c r="DJ1065" t="s">
        <v>7204</v>
      </c>
    </row>
    <row r="1066" spans="1:114" ht="15" customHeight="1" x14ac:dyDescent="0.35">
      <c r="A1066" t="s">
        <v>14448</v>
      </c>
      <c r="B1066" t="s">
        <v>115</v>
      </c>
      <c r="C1066" s="1">
        <v>45590</v>
      </c>
      <c r="D1066" s="1">
        <v>45649</v>
      </c>
      <c r="E1066" t="s">
        <v>116</v>
      </c>
      <c r="F1066" s="1">
        <v>45656</v>
      </c>
      <c r="G1066" t="s">
        <v>117</v>
      </c>
      <c r="H1066" t="s">
        <v>117</v>
      </c>
      <c r="I1066" t="s">
        <v>117</v>
      </c>
      <c r="J1066" t="s">
        <v>553</v>
      </c>
      <c r="L1066" t="s">
        <v>14449</v>
      </c>
      <c r="M1066" t="s">
        <v>866</v>
      </c>
      <c r="N1066" t="s">
        <v>136</v>
      </c>
      <c r="O1066" t="s">
        <v>121</v>
      </c>
      <c r="P1066" s="6">
        <v>96950</v>
      </c>
      <c r="Q1066" t="s">
        <v>122</v>
      </c>
      <c r="R1066" t="s">
        <v>121</v>
      </c>
      <c r="S1066" s="8">
        <v>16702358763</v>
      </c>
      <c r="U1066" t="s">
        <v>556</v>
      </c>
      <c r="V1066">
        <v>56132</v>
      </c>
      <c r="W1066" t="s">
        <v>150</v>
      </c>
      <c r="X1066" t="s">
        <v>139</v>
      </c>
      <c r="Y1066" t="s">
        <v>1098</v>
      </c>
      <c r="Z1066" t="s">
        <v>1099</v>
      </c>
      <c r="AA1066" t="s">
        <v>1100</v>
      </c>
      <c r="AB1066" t="s">
        <v>2729</v>
      </c>
      <c r="AC1066" t="s">
        <v>14450</v>
      </c>
      <c r="AD1066" t="s">
        <v>865</v>
      </c>
      <c r="AE1066" t="s">
        <v>136</v>
      </c>
      <c r="AF1066" t="s">
        <v>121</v>
      </c>
      <c r="AG1066" s="6">
        <v>96950</v>
      </c>
      <c r="AH1066" t="s">
        <v>122</v>
      </c>
      <c r="AJ1066" s="8">
        <v>16702358763</v>
      </c>
      <c r="AL1066" t="s">
        <v>562</v>
      </c>
      <c r="BE1066" t="str">
        <f>"13-2011.00"</f>
        <v>13-2011.00</v>
      </c>
      <c r="BF1066" t="s">
        <v>934</v>
      </c>
      <c r="BG1066" t="s">
        <v>4030</v>
      </c>
      <c r="BH1066" t="s">
        <v>936</v>
      </c>
      <c r="BI1066">
        <v>1</v>
      </c>
      <c r="BK1066" s="1">
        <v>45658</v>
      </c>
      <c r="BL1066" s="1">
        <v>46022</v>
      </c>
      <c r="BO1066">
        <v>35</v>
      </c>
      <c r="BP1066">
        <v>0</v>
      </c>
      <c r="BQ1066">
        <v>7</v>
      </c>
      <c r="BR1066">
        <v>7</v>
      </c>
      <c r="BS1066">
        <v>7</v>
      </c>
      <c r="BT1066">
        <v>7</v>
      </c>
      <c r="BU1066">
        <v>7</v>
      </c>
      <c r="BV1066">
        <v>0</v>
      </c>
      <c r="BW1066" t="str">
        <f>"9:00 AM"</f>
        <v>9:00 AM</v>
      </c>
      <c r="BX1066" t="str">
        <f>"5:00 PM"</f>
        <v>5:00 PM</v>
      </c>
      <c r="BY1066" t="s">
        <v>588</v>
      </c>
      <c r="BZ1066">
        <v>0</v>
      </c>
      <c r="CA1066">
        <v>24</v>
      </c>
      <c r="CB1066" t="s">
        <v>117</v>
      </c>
      <c r="CD1066" t="s">
        <v>14451</v>
      </c>
      <c r="CE1066" t="s">
        <v>14452</v>
      </c>
      <c r="CF1066" t="s">
        <v>14453</v>
      </c>
      <c r="CG1066" t="s">
        <v>136</v>
      </c>
      <c r="CH1066" t="s">
        <v>121</v>
      </c>
      <c r="CI1066" s="6">
        <v>96950</v>
      </c>
      <c r="CJ1066" s="10">
        <v>17.48</v>
      </c>
      <c r="CK1066" s="10">
        <v>17.48</v>
      </c>
      <c r="CL1066" s="10">
        <v>0</v>
      </c>
      <c r="CM1066" s="10">
        <v>0</v>
      </c>
      <c r="CN1066" t="s">
        <v>137</v>
      </c>
      <c r="CO1066" t="s">
        <v>140</v>
      </c>
      <c r="CP1066" t="s">
        <v>138</v>
      </c>
      <c r="CR1066" t="s">
        <v>117</v>
      </c>
      <c r="CS1066" t="s">
        <v>139</v>
      </c>
      <c r="CT1066" t="s">
        <v>140</v>
      </c>
      <c r="CU1066" t="s">
        <v>140</v>
      </c>
      <c r="CV1066" t="s">
        <v>140</v>
      </c>
      <c r="CW1066" t="s">
        <v>139</v>
      </c>
      <c r="CX1066" t="s">
        <v>140</v>
      </c>
      <c r="CY1066" t="s">
        <v>133</v>
      </c>
      <c r="CZ1066" s="8">
        <v>16702358763</v>
      </c>
      <c r="DA1066" t="s">
        <v>1105</v>
      </c>
      <c r="DB1066" t="s">
        <v>140</v>
      </c>
      <c r="DC1066" t="s">
        <v>139</v>
      </c>
      <c r="DD1066" t="s">
        <v>139</v>
      </c>
    </row>
    <row r="1067" spans="1:114" ht="15" customHeight="1" x14ac:dyDescent="0.35">
      <c r="A1067" t="s">
        <v>14684</v>
      </c>
      <c r="B1067" t="s">
        <v>144</v>
      </c>
      <c r="C1067" s="1">
        <v>45593</v>
      </c>
      <c r="D1067" s="1">
        <v>45649</v>
      </c>
      <c r="E1067" t="s">
        <v>211</v>
      </c>
      <c r="G1067" t="s">
        <v>117</v>
      </c>
      <c r="H1067" t="s">
        <v>117</v>
      </c>
      <c r="I1067" t="s">
        <v>117</v>
      </c>
      <c r="J1067" t="s">
        <v>14685</v>
      </c>
      <c r="K1067" t="s">
        <v>14686</v>
      </c>
      <c r="L1067" t="s">
        <v>14687</v>
      </c>
      <c r="M1067" t="s">
        <v>2004</v>
      </c>
      <c r="N1067" t="s">
        <v>120</v>
      </c>
      <c r="O1067" t="s">
        <v>121</v>
      </c>
      <c r="P1067" s="6">
        <v>96950</v>
      </c>
      <c r="Q1067" t="s">
        <v>122</v>
      </c>
      <c r="R1067" t="s">
        <v>652</v>
      </c>
      <c r="S1067" s="8">
        <v>16702877617</v>
      </c>
      <c r="U1067" t="s">
        <v>14688</v>
      </c>
      <c r="V1067">
        <v>611691</v>
      </c>
      <c r="W1067" t="s">
        <v>124</v>
      </c>
      <c r="Y1067" t="s">
        <v>7328</v>
      </c>
      <c r="Z1067" t="s">
        <v>14689</v>
      </c>
      <c r="AA1067" t="s">
        <v>140</v>
      </c>
      <c r="AB1067" t="s">
        <v>128</v>
      </c>
      <c r="AC1067" t="s">
        <v>14687</v>
      </c>
      <c r="AD1067" t="s">
        <v>2004</v>
      </c>
      <c r="AE1067" t="s">
        <v>120</v>
      </c>
      <c r="AF1067" t="s">
        <v>121</v>
      </c>
      <c r="AG1067" s="6">
        <v>96950</v>
      </c>
      <c r="AH1067" t="s">
        <v>122</v>
      </c>
      <c r="AI1067" t="s">
        <v>652</v>
      </c>
      <c r="AJ1067" s="8">
        <v>16702877617</v>
      </c>
      <c r="AL1067" t="s">
        <v>14690</v>
      </c>
      <c r="BE1067" t="str">
        <f>"43-3031.00"</f>
        <v>43-3031.00</v>
      </c>
      <c r="BF1067" t="s">
        <v>357</v>
      </c>
      <c r="BG1067" t="s">
        <v>14691</v>
      </c>
      <c r="BH1067" t="s">
        <v>6478</v>
      </c>
      <c r="BI1067">
        <v>2</v>
      </c>
      <c r="BJ1067">
        <v>2</v>
      </c>
      <c r="BK1067" s="1">
        <v>45594</v>
      </c>
      <c r="BL1067" s="1">
        <v>45930</v>
      </c>
      <c r="BM1067" s="1">
        <v>45649</v>
      </c>
      <c r="BN1067" s="1">
        <v>45930</v>
      </c>
      <c r="BO1067">
        <v>35</v>
      </c>
      <c r="BP1067">
        <v>0</v>
      </c>
      <c r="BQ1067">
        <v>7</v>
      </c>
      <c r="BR1067">
        <v>7</v>
      </c>
      <c r="BS1067">
        <v>7</v>
      </c>
      <c r="BT1067">
        <v>7</v>
      </c>
      <c r="BU1067">
        <v>7</v>
      </c>
      <c r="BV1067">
        <v>0</v>
      </c>
      <c r="BW1067" t="str">
        <f>"8:00 AM"</f>
        <v>8:00 AM</v>
      </c>
      <c r="BX1067" t="str">
        <f>"4:00 PM"</f>
        <v>4:00 PM</v>
      </c>
      <c r="BY1067" t="s">
        <v>133</v>
      </c>
      <c r="BZ1067">
        <v>0</v>
      </c>
      <c r="CA1067">
        <v>12</v>
      </c>
      <c r="CB1067" t="s">
        <v>117</v>
      </c>
      <c r="CD1067" t="s">
        <v>14692</v>
      </c>
      <c r="CE1067" t="s">
        <v>1997</v>
      </c>
      <c r="CF1067" t="s">
        <v>2004</v>
      </c>
      <c r="CG1067" t="s">
        <v>120</v>
      </c>
      <c r="CH1067" t="s">
        <v>121</v>
      </c>
      <c r="CI1067" s="6">
        <v>96950</v>
      </c>
      <c r="CJ1067" s="10">
        <v>12.28</v>
      </c>
      <c r="CK1067" s="10">
        <v>12.5</v>
      </c>
      <c r="CL1067" s="10">
        <v>0</v>
      </c>
      <c r="CM1067" s="10">
        <v>0</v>
      </c>
      <c r="CN1067" t="s">
        <v>137</v>
      </c>
      <c r="CO1067" t="s">
        <v>140</v>
      </c>
      <c r="CP1067" t="s">
        <v>138</v>
      </c>
      <c r="CR1067" t="s">
        <v>117</v>
      </c>
      <c r="CS1067" t="s">
        <v>139</v>
      </c>
      <c r="CT1067" t="s">
        <v>139</v>
      </c>
      <c r="CU1067" t="s">
        <v>140</v>
      </c>
      <c r="CV1067" t="s">
        <v>140</v>
      </c>
      <c r="CW1067" t="s">
        <v>139</v>
      </c>
      <c r="CX1067" t="s">
        <v>140</v>
      </c>
      <c r="CY1067" t="s">
        <v>4133</v>
      </c>
      <c r="CZ1067" s="8">
        <v>16702877617</v>
      </c>
      <c r="DA1067" t="s">
        <v>14690</v>
      </c>
      <c r="DB1067" t="s">
        <v>140</v>
      </c>
      <c r="DC1067" t="s">
        <v>139</v>
      </c>
      <c r="DD1067" t="s">
        <v>117</v>
      </c>
    </row>
    <row r="1068" spans="1:114" ht="15" customHeight="1" x14ac:dyDescent="0.35">
      <c r="A1068" t="s">
        <v>4012</v>
      </c>
      <c r="B1068" t="s">
        <v>294</v>
      </c>
      <c r="C1068" s="1">
        <v>45607</v>
      </c>
      <c r="D1068" s="1">
        <v>45649</v>
      </c>
      <c r="E1068" t="s">
        <v>211</v>
      </c>
      <c r="G1068" t="s">
        <v>117</v>
      </c>
      <c r="H1068" t="s">
        <v>117</v>
      </c>
      <c r="I1068" t="s">
        <v>117</v>
      </c>
      <c r="J1068" t="s">
        <v>954</v>
      </c>
      <c r="K1068" t="s">
        <v>955</v>
      </c>
      <c r="L1068" t="s">
        <v>3442</v>
      </c>
      <c r="M1068" t="s">
        <v>957</v>
      </c>
      <c r="N1068" t="s">
        <v>120</v>
      </c>
      <c r="O1068" t="s">
        <v>121</v>
      </c>
      <c r="P1068" s="6">
        <v>96950</v>
      </c>
      <c r="Q1068" t="s">
        <v>122</v>
      </c>
      <c r="S1068" s="8">
        <v>16702336927</v>
      </c>
      <c r="U1068" t="s">
        <v>958</v>
      </c>
      <c r="V1068">
        <v>23622</v>
      </c>
      <c r="W1068" t="s">
        <v>124</v>
      </c>
      <c r="Y1068" t="s">
        <v>959</v>
      </c>
      <c r="Z1068" t="s">
        <v>960</v>
      </c>
      <c r="AA1068" t="s">
        <v>961</v>
      </c>
      <c r="AB1068" t="s">
        <v>128</v>
      </c>
      <c r="AC1068" t="s">
        <v>2436</v>
      </c>
      <c r="AD1068" t="s">
        <v>957</v>
      </c>
      <c r="AE1068" t="s">
        <v>120</v>
      </c>
      <c r="AF1068" t="s">
        <v>121</v>
      </c>
      <c r="AG1068" s="6">
        <v>96950</v>
      </c>
      <c r="AH1068" t="s">
        <v>122</v>
      </c>
      <c r="AJ1068" s="8">
        <v>16702336927</v>
      </c>
      <c r="AL1068" t="s">
        <v>967</v>
      </c>
      <c r="BE1068" t="str">
        <f>"49-9071.00"</f>
        <v>49-9071.00</v>
      </c>
      <c r="BF1068" t="s">
        <v>156</v>
      </c>
      <c r="BG1068" t="s">
        <v>3533</v>
      </c>
      <c r="BH1068" t="s">
        <v>3534</v>
      </c>
      <c r="BI1068">
        <v>15</v>
      </c>
      <c r="BJ1068">
        <v>13</v>
      </c>
      <c r="BK1068" s="1">
        <v>45716</v>
      </c>
      <c r="BL1068" s="1">
        <v>46080</v>
      </c>
      <c r="BM1068" s="1">
        <v>45716</v>
      </c>
      <c r="BN1068" s="1">
        <v>46080</v>
      </c>
      <c r="BO1068">
        <v>35</v>
      </c>
      <c r="BP1068">
        <v>0</v>
      </c>
      <c r="BQ1068">
        <v>7</v>
      </c>
      <c r="BR1068">
        <v>7</v>
      </c>
      <c r="BS1068">
        <v>7</v>
      </c>
      <c r="BT1068">
        <v>7</v>
      </c>
      <c r="BU1068">
        <v>7</v>
      </c>
      <c r="BV1068">
        <v>0</v>
      </c>
      <c r="BW1068" t="str">
        <f>"7:30 AM"</f>
        <v>7:30 AM</v>
      </c>
      <c r="BX1068" t="str">
        <f>"4:30 PM"</f>
        <v>4:30 PM</v>
      </c>
      <c r="BY1068" t="s">
        <v>159</v>
      </c>
      <c r="BZ1068">
        <v>0</v>
      </c>
      <c r="CA1068">
        <v>24</v>
      </c>
      <c r="CB1068" t="s">
        <v>117</v>
      </c>
      <c r="CD1068" s="2" t="s">
        <v>4013</v>
      </c>
      <c r="CE1068" t="s">
        <v>3442</v>
      </c>
      <c r="CG1068" t="s">
        <v>120</v>
      </c>
      <c r="CH1068" t="s">
        <v>121</v>
      </c>
      <c r="CI1068" s="6">
        <v>96950</v>
      </c>
      <c r="CJ1068" s="10">
        <v>9.75</v>
      </c>
      <c r="CK1068" s="10">
        <v>9.75</v>
      </c>
      <c r="CL1068" s="10">
        <v>14.63</v>
      </c>
      <c r="CM1068" s="10">
        <v>14.63</v>
      </c>
      <c r="CN1068" t="s">
        <v>137</v>
      </c>
      <c r="CP1068" t="s">
        <v>138</v>
      </c>
      <c r="CR1068" t="s">
        <v>117</v>
      </c>
      <c r="CS1068" t="s">
        <v>139</v>
      </c>
      <c r="CT1068" t="s">
        <v>140</v>
      </c>
      <c r="CU1068" t="s">
        <v>139</v>
      </c>
      <c r="CV1068" t="s">
        <v>140</v>
      </c>
      <c r="CW1068" t="s">
        <v>139</v>
      </c>
      <c r="CX1068" t="s">
        <v>140</v>
      </c>
      <c r="CY1068" t="s">
        <v>966</v>
      </c>
      <c r="CZ1068" s="8">
        <v>16702336927</v>
      </c>
      <c r="DA1068" t="s">
        <v>967</v>
      </c>
      <c r="DB1068" t="s">
        <v>140</v>
      </c>
      <c r="DC1068" t="s">
        <v>139</v>
      </c>
      <c r="DD1068" t="s">
        <v>117</v>
      </c>
    </row>
    <row r="1069" spans="1:114" ht="15" customHeight="1" x14ac:dyDescent="0.35">
      <c r="A1069" t="s">
        <v>7290</v>
      </c>
      <c r="B1069" t="s">
        <v>166</v>
      </c>
      <c r="C1069" s="1">
        <v>45608</v>
      </c>
      <c r="D1069" s="1">
        <v>45649</v>
      </c>
      <c r="E1069" t="s">
        <v>211</v>
      </c>
      <c r="G1069" t="s">
        <v>117</v>
      </c>
      <c r="H1069" t="s">
        <v>117</v>
      </c>
      <c r="I1069" t="s">
        <v>117</v>
      </c>
      <c r="J1069" t="s">
        <v>3105</v>
      </c>
      <c r="L1069" t="s">
        <v>135</v>
      </c>
      <c r="N1069" t="s">
        <v>136</v>
      </c>
      <c r="O1069" t="s">
        <v>121</v>
      </c>
      <c r="P1069" s="6">
        <v>96950</v>
      </c>
      <c r="Q1069" t="s">
        <v>122</v>
      </c>
      <c r="R1069" t="s">
        <v>1677</v>
      </c>
      <c r="S1069" s="8">
        <v>16707891106</v>
      </c>
      <c r="U1069" t="s">
        <v>1722</v>
      </c>
      <c r="V1069">
        <v>561720</v>
      </c>
      <c r="W1069" t="s">
        <v>124</v>
      </c>
      <c r="Y1069" t="s">
        <v>125</v>
      </c>
      <c r="Z1069" t="s">
        <v>126</v>
      </c>
      <c r="AA1069" t="s">
        <v>1723</v>
      </c>
      <c r="AB1069" t="s">
        <v>1723</v>
      </c>
      <c r="AC1069" t="s">
        <v>1723</v>
      </c>
      <c r="AE1069" t="s">
        <v>120</v>
      </c>
      <c r="AF1069" t="s">
        <v>121</v>
      </c>
      <c r="AG1069" s="6">
        <v>96950</v>
      </c>
      <c r="AH1069" t="s">
        <v>122</v>
      </c>
      <c r="AI1069" t="s">
        <v>3947</v>
      </c>
      <c r="AJ1069" s="8">
        <v>16707891106</v>
      </c>
      <c r="AL1069" t="s">
        <v>1727</v>
      </c>
      <c r="BE1069" t="str">
        <f>"37-2012.00"</f>
        <v>37-2012.00</v>
      </c>
      <c r="BF1069" t="s">
        <v>130</v>
      </c>
      <c r="BG1069" t="s">
        <v>7291</v>
      </c>
      <c r="BH1069" t="s">
        <v>7292</v>
      </c>
      <c r="BI1069">
        <v>10</v>
      </c>
      <c r="BK1069" s="1">
        <v>45689</v>
      </c>
      <c r="BL1069" s="1">
        <v>46053</v>
      </c>
      <c r="BO1069">
        <v>35</v>
      </c>
      <c r="BP1069">
        <v>0</v>
      </c>
      <c r="BQ1069">
        <v>7</v>
      </c>
      <c r="BR1069">
        <v>7</v>
      </c>
      <c r="BS1069">
        <v>7</v>
      </c>
      <c r="BT1069">
        <v>7</v>
      </c>
      <c r="BU1069">
        <v>7</v>
      </c>
      <c r="BV1069">
        <v>0</v>
      </c>
      <c r="BW1069" t="str">
        <f>"8:00 AM"</f>
        <v>8:00 AM</v>
      </c>
      <c r="BX1069" t="str">
        <f>"4:00 PM"</f>
        <v>4:00 PM</v>
      </c>
      <c r="BY1069" t="s">
        <v>133</v>
      </c>
      <c r="BZ1069">
        <v>0</v>
      </c>
      <c r="CA1069">
        <v>3</v>
      </c>
      <c r="CB1069" t="s">
        <v>117</v>
      </c>
      <c r="CD1069" t="s">
        <v>7293</v>
      </c>
      <c r="CE1069" t="s">
        <v>135</v>
      </c>
      <c r="CG1069" t="s">
        <v>120</v>
      </c>
      <c r="CH1069" t="s">
        <v>121</v>
      </c>
      <c r="CI1069" s="6">
        <v>96950</v>
      </c>
      <c r="CJ1069" s="10">
        <v>7.77</v>
      </c>
      <c r="CK1069" s="10">
        <v>7.77</v>
      </c>
      <c r="CL1069" s="10">
        <v>11.66</v>
      </c>
      <c r="CM1069" s="10">
        <v>11.66</v>
      </c>
      <c r="CN1069" t="s">
        <v>137</v>
      </c>
      <c r="CP1069" t="s">
        <v>138</v>
      </c>
      <c r="CR1069" t="s">
        <v>117</v>
      </c>
      <c r="CS1069" t="s">
        <v>139</v>
      </c>
      <c r="CT1069" t="s">
        <v>140</v>
      </c>
      <c r="CU1069" t="s">
        <v>139</v>
      </c>
      <c r="CV1069" t="s">
        <v>140</v>
      </c>
      <c r="CW1069" t="s">
        <v>139</v>
      </c>
      <c r="CX1069" t="s">
        <v>140</v>
      </c>
      <c r="CY1069" t="s">
        <v>3950</v>
      </c>
      <c r="CZ1069" s="8">
        <v>16707891106</v>
      </c>
      <c r="DA1069" t="s">
        <v>1727</v>
      </c>
      <c r="DB1069" t="s">
        <v>292</v>
      </c>
      <c r="DC1069" t="s">
        <v>139</v>
      </c>
      <c r="DD1069" t="s">
        <v>117</v>
      </c>
    </row>
    <row r="1070" spans="1:114" ht="15" customHeight="1" x14ac:dyDescent="0.35">
      <c r="A1070" t="s">
        <v>17156</v>
      </c>
      <c r="B1070" t="s">
        <v>278</v>
      </c>
      <c r="C1070" s="1">
        <v>45644</v>
      </c>
      <c r="D1070" s="1">
        <v>45649</v>
      </c>
      <c r="E1070" t="s">
        <v>211</v>
      </c>
      <c r="G1070" t="s">
        <v>117</v>
      </c>
      <c r="H1070" t="s">
        <v>117</v>
      </c>
      <c r="I1070" t="s">
        <v>117</v>
      </c>
      <c r="J1070" t="s">
        <v>11027</v>
      </c>
      <c r="K1070" t="s">
        <v>11027</v>
      </c>
      <c r="L1070" t="s">
        <v>5539</v>
      </c>
      <c r="N1070" t="s">
        <v>136</v>
      </c>
      <c r="O1070" t="s">
        <v>121</v>
      </c>
      <c r="P1070" s="6">
        <v>96950</v>
      </c>
      <c r="Q1070" t="s">
        <v>122</v>
      </c>
      <c r="S1070" s="8">
        <v>16702875665</v>
      </c>
      <c r="U1070" t="s">
        <v>11029</v>
      </c>
      <c r="V1070">
        <v>441330</v>
      </c>
      <c r="W1070" t="s">
        <v>124</v>
      </c>
      <c r="Y1070" t="s">
        <v>11030</v>
      </c>
      <c r="Z1070" t="s">
        <v>11031</v>
      </c>
      <c r="AB1070" t="s">
        <v>1656</v>
      </c>
      <c r="AC1070" t="s">
        <v>5539</v>
      </c>
      <c r="AE1070" t="s">
        <v>136</v>
      </c>
      <c r="AF1070" t="s">
        <v>121</v>
      </c>
      <c r="AG1070" s="6">
        <v>96950</v>
      </c>
      <c r="AH1070" t="s">
        <v>122</v>
      </c>
      <c r="AJ1070" s="8">
        <v>16702875665</v>
      </c>
      <c r="AL1070" t="s">
        <v>11032</v>
      </c>
      <c r="BE1070" t="str">
        <f>"49-3022.00"</f>
        <v>49-3022.00</v>
      </c>
      <c r="BF1070" t="s">
        <v>10639</v>
      </c>
      <c r="BG1070" t="s">
        <v>17157</v>
      </c>
      <c r="BH1070" t="s">
        <v>11960</v>
      </c>
      <c r="BI1070">
        <v>2</v>
      </c>
      <c r="BK1070" s="1">
        <v>45782</v>
      </c>
      <c r="BL1070" s="1">
        <v>46146</v>
      </c>
      <c r="BO1070">
        <v>35</v>
      </c>
      <c r="BP1070">
        <v>0</v>
      </c>
      <c r="BQ1070">
        <v>7</v>
      </c>
      <c r="BR1070">
        <v>7</v>
      </c>
      <c r="BS1070">
        <v>7</v>
      </c>
      <c r="BT1070">
        <v>7</v>
      </c>
      <c r="BU1070">
        <v>7</v>
      </c>
      <c r="BV1070">
        <v>0</v>
      </c>
      <c r="BW1070" t="str">
        <f>"9:00 AM"</f>
        <v>9:00 AM</v>
      </c>
      <c r="BX1070" t="str">
        <f>"5:00 PM"</f>
        <v>5:00 PM</v>
      </c>
      <c r="BY1070" t="s">
        <v>159</v>
      </c>
      <c r="BZ1070">
        <v>0</v>
      </c>
      <c r="CA1070">
        <v>12</v>
      </c>
      <c r="CB1070" t="s">
        <v>117</v>
      </c>
      <c r="CD1070" s="2" t="s">
        <v>11961</v>
      </c>
      <c r="CE1070" t="s">
        <v>11028</v>
      </c>
      <c r="CG1070" t="s">
        <v>136</v>
      </c>
      <c r="CH1070" t="s">
        <v>121</v>
      </c>
      <c r="CI1070" s="6">
        <v>96950</v>
      </c>
      <c r="CJ1070" s="10">
        <v>11.18</v>
      </c>
      <c r="CK1070" s="10">
        <v>14.14</v>
      </c>
      <c r="CL1070" s="10">
        <v>16.77</v>
      </c>
      <c r="CM1070" s="10">
        <v>21.21</v>
      </c>
      <c r="CN1070" t="s">
        <v>137</v>
      </c>
      <c r="CP1070" t="s">
        <v>138</v>
      </c>
      <c r="CR1070" t="s">
        <v>117</v>
      </c>
      <c r="CS1070" t="s">
        <v>139</v>
      </c>
      <c r="CT1070" t="s">
        <v>140</v>
      </c>
      <c r="CU1070" t="s">
        <v>139</v>
      </c>
      <c r="CV1070" t="s">
        <v>140</v>
      </c>
      <c r="CW1070" t="s">
        <v>139</v>
      </c>
      <c r="CX1070" t="s">
        <v>140</v>
      </c>
      <c r="CY1070" t="s">
        <v>5547</v>
      </c>
      <c r="CZ1070" s="8">
        <v>16702358938</v>
      </c>
      <c r="DA1070" t="s">
        <v>11032</v>
      </c>
      <c r="DB1070" t="s">
        <v>514</v>
      </c>
      <c r="DC1070" t="s">
        <v>139</v>
      </c>
      <c r="DD1070" t="s">
        <v>117</v>
      </c>
    </row>
    <row r="1071" spans="1:114" ht="15" customHeight="1" x14ac:dyDescent="0.35">
      <c r="A1071" t="s">
        <v>7347</v>
      </c>
      <c r="B1071" t="s">
        <v>115</v>
      </c>
      <c r="C1071" s="1">
        <v>45594</v>
      </c>
      <c r="D1071" s="1">
        <v>45652</v>
      </c>
      <c r="E1071" t="s">
        <v>116</v>
      </c>
      <c r="F1071" s="1">
        <v>45687</v>
      </c>
      <c r="G1071" t="s">
        <v>117</v>
      </c>
      <c r="H1071" t="s">
        <v>117</v>
      </c>
      <c r="I1071" t="s">
        <v>117</v>
      </c>
      <c r="J1071" t="s">
        <v>1035</v>
      </c>
      <c r="K1071" t="s">
        <v>1036</v>
      </c>
      <c r="L1071" t="s">
        <v>7348</v>
      </c>
      <c r="N1071" t="s">
        <v>120</v>
      </c>
      <c r="O1071" t="s">
        <v>121</v>
      </c>
      <c r="P1071" s="6">
        <v>96950</v>
      </c>
      <c r="Q1071" t="s">
        <v>122</v>
      </c>
      <c r="S1071" s="8">
        <v>16702368888</v>
      </c>
      <c r="U1071" t="s">
        <v>1038</v>
      </c>
      <c r="V1071">
        <v>71391</v>
      </c>
      <c r="W1071" t="s">
        <v>124</v>
      </c>
      <c r="Y1071" t="s">
        <v>1039</v>
      </c>
      <c r="Z1071" t="s">
        <v>1040</v>
      </c>
      <c r="AA1071" t="s">
        <v>1041</v>
      </c>
      <c r="AB1071" t="s">
        <v>1042</v>
      </c>
      <c r="AC1071" t="s">
        <v>7348</v>
      </c>
      <c r="AE1071" t="s">
        <v>120</v>
      </c>
      <c r="AF1071" t="s">
        <v>121</v>
      </c>
      <c r="AG1071" s="6">
        <v>96950</v>
      </c>
      <c r="AH1071" t="s">
        <v>122</v>
      </c>
      <c r="AJ1071" s="8">
        <v>16702368888</v>
      </c>
      <c r="AL1071" t="s">
        <v>1043</v>
      </c>
      <c r="BE1071" t="str">
        <f>"49-3023.00"</f>
        <v>49-3023.00</v>
      </c>
      <c r="BF1071" t="s">
        <v>1119</v>
      </c>
      <c r="BG1071" t="s">
        <v>7349</v>
      </c>
      <c r="BH1071" t="s">
        <v>7350</v>
      </c>
      <c r="BI1071">
        <v>1</v>
      </c>
      <c r="BK1071" s="1">
        <v>45689</v>
      </c>
      <c r="BL1071" s="1">
        <v>46053</v>
      </c>
      <c r="BO1071">
        <v>35</v>
      </c>
      <c r="BP1071">
        <v>0</v>
      </c>
      <c r="BQ1071">
        <v>7</v>
      </c>
      <c r="BR1071">
        <v>7</v>
      </c>
      <c r="BS1071">
        <v>7</v>
      </c>
      <c r="BT1071">
        <v>7</v>
      </c>
      <c r="BU1071">
        <v>7</v>
      </c>
      <c r="BV1071">
        <v>0</v>
      </c>
      <c r="BW1071" t="str">
        <f>"5:30 AM"</f>
        <v>5:30 AM</v>
      </c>
      <c r="BX1071" t="str">
        <f>"1:30 PM"</f>
        <v>1:30 PM</v>
      </c>
      <c r="BY1071" t="s">
        <v>159</v>
      </c>
      <c r="BZ1071">
        <v>0</v>
      </c>
      <c r="CA1071">
        <v>12</v>
      </c>
      <c r="CB1071" t="s">
        <v>117</v>
      </c>
      <c r="CD1071" t="s">
        <v>7351</v>
      </c>
      <c r="CE1071" t="s">
        <v>1046</v>
      </c>
      <c r="CG1071" t="s">
        <v>120</v>
      </c>
      <c r="CH1071" t="s">
        <v>121</v>
      </c>
      <c r="CI1071" s="6">
        <v>96950</v>
      </c>
      <c r="CJ1071" s="10">
        <v>11.85</v>
      </c>
      <c r="CK1071" s="10">
        <v>11.85</v>
      </c>
      <c r="CL1071" s="10">
        <v>17.77</v>
      </c>
      <c r="CM1071" s="10">
        <v>17.77</v>
      </c>
      <c r="CN1071" t="s">
        <v>137</v>
      </c>
      <c r="CO1071" t="s">
        <v>194</v>
      </c>
      <c r="CP1071" t="s">
        <v>138</v>
      </c>
      <c r="CR1071" t="s">
        <v>117</v>
      </c>
      <c r="CS1071" t="s">
        <v>139</v>
      </c>
      <c r="CT1071" t="s">
        <v>140</v>
      </c>
      <c r="CU1071" t="s">
        <v>139</v>
      </c>
      <c r="CV1071" t="s">
        <v>140</v>
      </c>
      <c r="CW1071" t="s">
        <v>139</v>
      </c>
      <c r="CX1071" t="s">
        <v>139</v>
      </c>
      <c r="CY1071" s="2" t="s">
        <v>7352</v>
      </c>
      <c r="CZ1071" s="8">
        <v>16702368888</v>
      </c>
      <c r="DA1071" t="s">
        <v>1048</v>
      </c>
      <c r="DB1071" t="s">
        <v>140</v>
      </c>
      <c r="DC1071" t="s">
        <v>139</v>
      </c>
      <c r="DD1071" t="s">
        <v>117</v>
      </c>
    </row>
    <row r="1072" spans="1:114" ht="15" customHeight="1" x14ac:dyDescent="0.35">
      <c r="A1072" t="s">
        <v>4149</v>
      </c>
      <c r="B1072" t="s">
        <v>144</v>
      </c>
      <c r="C1072" s="1">
        <v>45618</v>
      </c>
      <c r="D1072" s="1">
        <v>45652</v>
      </c>
      <c r="E1072" t="s">
        <v>116</v>
      </c>
      <c r="F1072" s="1">
        <v>45795</v>
      </c>
      <c r="G1072" t="s">
        <v>117</v>
      </c>
      <c r="H1072" t="s">
        <v>117</v>
      </c>
      <c r="I1072" t="s">
        <v>117</v>
      </c>
      <c r="J1072" t="s">
        <v>199</v>
      </c>
      <c r="L1072" t="s">
        <v>200</v>
      </c>
      <c r="N1072" t="s">
        <v>136</v>
      </c>
      <c r="O1072" t="s">
        <v>121</v>
      </c>
      <c r="P1072" s="6">
        <v>96950</v>
      </c>
      <c r="Q1072" t="s">
        <v>122</v>
      </c>
      <c r="S1072" s="8">
        <v>16702358748</v>
      </c>
      <c r="U1072" t="s">
        <v>201</v>
      </c>
      <c r="V1072">
        <v>23622</v>
      </c>
      <c r="W1072" t="s">
        <v>124</v>
      </c>
      <c r="Y1072" t="s">
        <v>202</v>
      </c>
      <c r="Z1072" t="s">
        <v>203</v>
      </c>
      <c r="AA1072" t="s">
        <v>204</v>
      </c>
      <c r="AB1072" t="s">
        <v>205</v>
      </c>
      <c r="AC1072" t="s">
        <v>200</v>
      </c>
      <c r="AE1072" t="s">
        <v>136</v>
      </c>
      <c r="AF1072" t="s">
        <v>121</v>
      </c>
      <c r="AG1072" s="6">
        <v>96950</v>
      </c>
      <c r="AH1072" t="s">
        <v>122</v>
      </c>
      <c r="AJ1072" s="8">
        <v>16702358748</v>
      </c>
      <c r="AL1072" t="s">
        <v>206</v>
      </c>
      <c r="BE1072" t="str">
        <f>"17-3022.00"</f>
        <v>17-3022.00</v>
      </c>
      <c r="BF1072" t="s">
        <v>456</v>
      </c>
      <c r="BG1072" t="s">
        <v>733</v>
      </c>
      <c r="BH1072" t="s">
        <v>734</v>
      </c>
      <c r="BI1072">
        <v>1</v>
      </c>
      <c r="BJ1072">
        <v>1</v>
      </c>
      <c r="BK1072" s="1">
        <v>45797</v>
      </c>
      <c r="BL1072" s="1">
        <v>46161</v>
      </c>
      <c r="BM1072" s="1">
        <v>45797</v>
      </c>
      <c r="BN1072" s="1">
        <v>46161</v>
      </c>
      <c r="BO1072">
        <v>35</v>
      </c>
      <c r="BP1072">
        <v>0</v>
      </c>
      <c r="BQ1072">
        <v>7</v>
      </c>
      <c r="BR1072">
        <v>7</v>
      </c>
      <c r="BS1072">
        <v>7</v>
      </c>
      <c r="BT1072">
        <v>7</v>
      </c>
      <c r="BU1072">
        <v>7</v>
      </c>
      <c r="BV1072">
        <v>0</v>
      </c>
      <c r="BW1072" t="str">
        <f>"8:00 AM"</f>
        <v>8:00 AM</v>
      </c>
      <c r="BX1072" t="str">
        <f>"4:00 PM"</f>
        <v>4:00 PM</v>
      </c>
      <c r="BY1072" t="s">
        <v>459</v>
      </c>
      <c r="BZ1072">
        <v>0</v>
      </c>
      <c r="CA1072">
        <v>24</v>
      </c>
      <c r="CB1072" t="s">
        <v>139</v>
      </c>
      <c r="CC1072">
        <v>10</v>
      </c>
      <c r="CD1072" t="s">
        <v>735</v>
      </c>
      <c r="CE1072" t="s">
        <v>200</v>
      </c>
      <c r="CG1072" t="s">
        <v>136</v>
      </c>
      <c r="CH1072" t="s">
        <v>121</v>
      </c>
      <c r="CI1072" s="6">
        <v>96950</v>
      </c>
      <c r="CJ1072" s="10">
        <v>15.75</v>
      </c>
      <c r="CK1072" s="10">
        <v>19.75</v>
      </c>
      <c r="CL1072" s="10">
        <v>23.62</v>
      </c>
      <c r="CM1072" s="10">
        <v>29.62</v>
      </c>
      <c r="CN1072" t="s">
        <v>137</v>
      </c>
      <c r="CP1072" t="s">
        <v>209</v>
      </c>
      <c r="CR1072" t="s">
        <v>117</v>
      </c>
      <c r="CS1072" t="s">
        <v>139</v>
      </c>
      <c r="CT1072" t="s">
        <v>140</v>
      </c>
      <c r="CU1072" t="s">
        <v>139</v>
      </c>
      <c r="CV1072" t="s">
        <v>140</v>
      </c>
      <c r="CW1072" t="s">
        <v>139</v>
      </c>
      <c r="CX1072" t="s">
        <v>140</v>
      </c>
      <c r="CY1072" t="s">
        <v>17407</v>
      </c>
      <c r="CZ1072" s="8">
        <v>16702358748</v>
      </c>
      <c r="DA1072" t="s">
        <v>206</v>
      </c>
      <c r="DB1072" t="s">
        <v>164</v>
      </c>
      <c r="DC1072" t="s">
        <v>139</v>
      </c>
      <c r="DD1072" t="s">
        <v>117</v>
      </c>
    </row>
    <row r="1073" spans="1:114" ht="15" customHeight="1" x14ac:dyDescent="0.35">
      <c r="A1073" t="s">
        <v>3996</v>
      </c>
      <c r="B1073" t="s">
        <v>166</v>
      </c>
      <c r="C1073" s="1">
        <v>45570</v>
      </c>
      <c r="D1073" s="1">
        <v>45653</v>
      </c>
      <c r="E1073" t="s">
        <v>211</v>
      </c>
      <c r="G1073" t="s">
        <v>117</v>
      </c>
      <c r="H1073" t="s">
        <v>117</v>
      </c>
      <c r="I1073" t="s">
        <v>117</v>
      </c>
      <c r="J1073" t="s">
        <v>1712</v>
      </c>
      <c r="L1073" t="s">
        <v>1713</v>
      </c>
      <c r="M1073" t="s">
        <v>1714</v>
      </c>
      <c r="N1073" t="s">
        <v>120</v>
      </c>
      <c r="O1073" t="s">
        <v>121</v>
      </c>
      <c r="P1073" s="6">
        <v>96950</v>
      </c>
      <c r="Q1073" t="s">
        <v>122</v>
      </c>
      <c r="S1073" s="8">
        <v>16702858730</v>
      </c>
      <c r="U1073" t="s">
        <v>1073</v>
      </c>
      <c r="V1073">
        <v>561320</v>
      </c>
      <c r="W1073" t="s">
        <v>124</v>
      </c>
      <c r="Y1073" t="s">
        <v>1074</v>
      </c>
      <c r="Z1073" t="s">
        <v>1075</v>
      </c>
      <c r="AA1073" t="s">
        <v>1076</v>
      </c>
      <c r="AB1073" t="s">
        <v>189</v>
      </c>
      <c r="AC1073" t="s">
        <v>1713</v>
      </c>
      <c r="AD1073" t="s">
        <v>1714</v>
      </c>
      <c r="AE1073" t="s">
        <v>120</v>
      </c>
      <c r="AF1073" t="s">
        <v>121</v>
      </c>
      <c r="AG1073" s="6">
        <v>96950</v>
      </c>
      <c r="AH1073" t="s">
        <v>122</v>
      </c>
      <c r="AJ1073" s="8">
        <v>16702858730</v>
      </c>
      <c r="AL1073" t="s">
        <v>1078</v>
      </c>
      <c r="BE1073" t="str">
        <f>"35-2014.00"</f>
        <v>35-2014.00</v>
      </c>
      <c r="BF1073" t="s">
        <v>191</v>
      </c>
      <c r="BG1073" t="s">
        <v>1715</v>
      </c>
      <c r="BH1073" t="s">
        <v>1716</v>
      </c>
      <c r="BI1073">
        <v>15</v>
      </c>
      <c r="BK1073" s="1">
        <v>45597</v>
      </c>
      <c r="BL1073" s="1">
        <v>45961</v>
      </c>
      <c r="BO1073">
        <v>35</v>
      </c>
      <c r="BP1073">
        <v>0</v>
      </c>
      <c r="BQ1073">
        <v>7</v>
      </c>
      <c r="BR1073">
        <v>7</v>
      </c>
      <c r="BS1073">
        <v>7</v>
      </c>
      <c r="BT1073">
        <v>7</v>
      </c>
      <c r="BU1073">
        <v>7</v>
      </c>
      <c r="BV1073">
        <v>0</v>
      </c>
      <c r="BW1073" t="str">
        <f>"8:00 AM"</f>
        <v>8:00 AM</v>
      </c>
      <c r="BX1073" t="str">
        <f>"4:00 PM"</f>
        <v>4:00 PM</v>
      </c>
      <c r="BY1073" t="s">
        <v>133</v>
      </c>
      <c r="BZ1073">
        <v>0</v>
      </c>
      <c r="CA1073">
        <v>12</v>
      </c>
      <c r="CB1073" t="s">
        <v>117</v>
      </c>
      <c r="CD1073" s="2" t="s">
        <v>3997</v>
      </c>
      <c r="CE1073" t="s">
        <v>1718</v>
      </c>
      <c r="CF1073" t="s">
        <v>982</v>
      </c>
      <c r="CG1073" t="s">
        <v>120</v>
      </c>
      <c r="CH1073" t="s">
        <v>121</v>
      </c>
      <c r="CI1073" s="6">
        <v>96950</v>
      </c>
      <c r="CJ1073" s="10">
        <v>8.83</v>
      </c>
      <c r="CK1073" s="10">
        <v>8.83</v>
      </c>
      <c r="CL1073" s="10">
        <v>13.25</v>
      </c>
      <c r="CM1073" s="10">
        <v>13.25</v>
      </c>
      <c r="CN1073" t="s">
        <v>137</v>
      </c>
      <c r="CO1073" t="s">
        <v>162</v>
      </c>
      <c r="CP1073" t="s">
        <v>138</v>
      </c>
      <c r="CR1073" t="s">
        <v>117</v>
      </c>
      <c r="CS1073" t="s">
        <v>139</v>
      </c>
      <c r="CT1073" t="s">
        <v>140</v>
      </c>
      <c r="CU1073" t="s">
        <v>139</v>
      </c>
      <c r="CV1073" t="s">
        <v>140</v>
      </c>
      <c r="CW1073" t="s">
        <v>139</v>
      </c>
      <c r="CX1073" t="s">
        <v>140</v>
      </c>
      <c r="CY1073" s="2" t="s">
        <v>3998</v>
      </c>
      <c r="CZ1073" s="8">
        <v>16702858730</v>
      </c>
      <c r="DA1073" t="s">
        <v>1078</v>
      </c>
      <c r="DB1073" t="s">
        <v>164</v>
      </c>
      <c r="DC1073" t="s">
        <v>139</v>
      </c>
      <c r="DD1073" t="s">
        <v>117</v>
      </c>
    </row>
    <row r="1074" spans="1:114" ht="15" customHeight="1" x14ac:dyDescent="0.35">
      <c r="A1074" t="s">
        <v>4204</v>
      </c>
      <c r="B1074" t="s">
        <v>144</v>
      </c>
      <c r="C1074" s="1">
        <v>45600</v>
      </c>
      <c r="D1074" s="1">
        <v>45653</v>
      </c>
      <c r="E1074" t="s">
        <v>211</v>
      </c>
      <c r="G1074" t="s">
        <v>117</v>
      </c>
      <c r="H1074" t="s">
        <v>117</v>
      </c>
      <c r="I1074" t="s">
        <v>117</v>
      </c>
      <c r="J1074" t="s">
        <v>567</v>
      </c>
      <c r="K1074" t="s">
        <v>568</v>
      </c>
      <c r="L1074" t="s">
        <v>569</v>
      </c>
      <c r="N1074" t="s">
        <v>120</v>
      </c>
      <c r="O1074" t="s">
        <v>121</v>
      </c>
      <c r="P1074" s="6">
        <v>96950</v>
      </c>
      <c r="Q1074" t="s">
        <v>122</v>
      </c>
      <c r="S1074" s="8">
        <v>16702340801</v>
      </c>
      <c r="U1074" t="s">
        <v>571</v>
      </c>
      <c r="V1074">
        <v>4441</v>
      </c>
      <c r="W1074" t="s">
        <v>124</v>
      </c>
      <c r="Y1074" t="s">
        <v>1195</v>
      </c>
      <c r="Z1074" t="s">
        <v>1196</v>
      </c>
      <c r="AA1074" t="s">
        <v>1197</v>
      </c>
      <c r="AB1074" t="s">
        <v>1198</v>
      </c>
      <c r="AC1074" t="s">
        <v>1199</v>
      </c>
      <c r="AE1074" t="s">
        <v>136</v>
      </c>
      <c r="AF1074" t="s">
        <v>121</v>
      </c>
      <c r="AG1074" s="6">
        <v>96950</v>
      </c>
      <c r="AH1074" t="s">
        <v>122</v>
      </c>
      <c r="AJ1074" s="8">
        <v>16702340801</v>
      </c>
      <c r="AL1074" t="s">
        <v>1200</v>
      </c>
      <c r="BE1074" t="str">
        <f>"41-4012.00"</f>
        <v>41-4012.00</v>
      </c>
      <c r="BF1074" t="s">
        <v>580</v>
      </c>
      <c r="BG1074" t="s">
        <v>4205</v>
      </c>
      <c r="BH1074" t="s">
        <v>4206</v>
      </c>
      <c r="BI1074">
        <v>4</v>
      </c>
      <c r="BJ1074">
        <v>4</v>
      </c>
      <c r="BK1074" s="1">
        <v>45658</v>
      </c>
      <c r="BL1074" s="1">
        <v>46022</v>
      </c>
      <c r="BM1074" s="1">
        <v>45658</v>
      </c>
      <c r="BN1074" s="1">
        <v>46022</v>
      </c>
      <c r="BO1074">
        <v>40</v>
      </c>
      <c r="BP1074">
        <v>0</v>
      </c>
      <c r="BQ1074">
        <v>8</v>
      </c>
      <c r="BR1074">
        <v>8</v>
      </c>
      <c r="BS1074">
        <v>8</v>
      </c>
      <c r="BT1074">
        <v>8</v>
      </c>
      <c r="BU1074">
        <v>8</v>
      </c>
      <c r="BV1074">
        <v>0</v>
      </c>
      <c r="BW1074" t="str">
        <f>"8:00 AM"</f>
        <v>8:00 AM</v>
      </c>
      <c r="BX1074" t="str">
        <f>"5:00 PM"</f>
        <v>5:00 PM</v>
      </c>
      <c r="BY1074" t="s">
        <v>159</v>
      </c>
      <c r="BZ1074">
        <v>0</v>
      </c>
      <c r="CA1074">
        <v>12</v>
      </c>
      <c r="CB1074" t="s">
        <v>117</v>
      </c>
      <c r="CD1074" s="2" t="s">
        <v>4207</v>
      </c>
      <c r="CE1074" t="s">
        <v>1203</v>
      </c>
      <c r="CG1074" t="s">
        <v>136</v>
      </c>
      <c r="CH1074" t="s">
        <v>121</v>
      </c>
      <c r="CI1074" s="6">
        <v>96950</v>
      </c>
      <c r="CJ1074" s="10">
        <v>8.94</v>
      </c>
      <c r="CK1074" s="10">
        <v>9</v>
      </c>
      <c r="CL1074" s="10">
        <v>13.41</v>
      </c>
      <c r="CM1074" s="10">
        <v>13.5</v>
      </c>
      <c r="CN1074" t="s">
        <v>137</v>
      </c>
      <c r="CO1074" t="s">
        <v>140</v>
      </c>
      <c r="CP1074" t="s">
        <v>138</v>
      </c>
      <c r="CR1074" t="s">
        <v>117</v>
      </c>
      <c r="CS1074" t="s">
        <v>139</v>
      </c>
      <c r="CT1074" t="s">
        <v>140</v>
      </c>
      <c r="CU1074" t="s">
        <v>139</v>
      </c>
      <c r="CV1074" t="s">
        <v>140</v>
      </c>
      <c r="CW1074" t="s">
        <v>139</v>
      </c>
      <c r="CX1074" t="s">
        <v>140</v>
      </c>
      <c r="CY1074" t="s">
        <v>1300</v>
      </c>
      <c r="CZ1074" s="8">
        <v>16702340801</v>
      </c>
      <c r="DA1074" t="s">
        <v>579</v>
      </c>
      <c r="DB1074" t="s">
        <v>140</v>
      </c>
      <c r="DC1074" t="s">
        <v>139</v>
      </c>
      <c r="DD1074" t="s">
        <v>117</v>
      </c>
    </row>
    <row r="1075" spans="1:114" ht="15" customHeight="1" x14ac:dyDescent="0.35">
      <c r="A1075" t="s">
        <v>14708</v>
      </c>
      <c r="B1075" t="s">
        <v>166</v>
      </c>
      <c r="C1075" s="1">
        <v>45600</v>
      </c>
      <c r="D1075" s="1">
        <v>45653</v>
      </c>
      <c r="E1075" t="s">
        <v>116</v>
      </c>
      <c r="F1075" s="1">
        <v>45625</v>
      </c>
      <c r="G1075" t="s">
        <v>117</v>
      </c>
      <c r="H1075" t="s">
        <v>117</v>
      </c>
      <c r="I1075" t="s">
        <v>117</v>
      </c>
      <c r="J1075" t="s">
        <v>11411</v>
      </c>
      <c r="K1075" t="s">
        <v>13308</v>
      </c>
      <c r="L1075" t="s">
        <v>13309</v>
      </c>
      <c r="N1075" t="s">
        <v>120</v>
      </c>
      <c r="O1075" t="s">
        <v>121</v>
      </c>
      <c r="P1075" s="6">
        <v>96950</v>
      </c>
      <c r="Q1075" t="s">
        <v>122</v>
      </c>
      <c r="S1075" s="8">
        <v>16709893291</v>
      </c>
      <c r="U1075" t="s">
        <v>11342</v>
      </c>
      <c r="V1075">
        <v>56179</v>
      </c>
      <c r="W1075" t="s">
        <v>124</v>
      </c>
      <c r="Y1075" t="s">
        <v>11343</v>
      </c>
      <c r="Z1075" t="s">
        <v>11344</v>
      </c>
      <c r="AA1075" t="s">
        <v>1329</v>
      </c>
      <c r="AB1075" t="s">
        <v>2678</v>
      </c>
      <c r="AC1075" t="s">
        <v>13310</v>
      </c>
      <c r="AE1075" t="s">
        <v>120</v>
      </c>
      <c r="AF1075" t="s">
        <v>121</v>
      </c>
      <c r="AG1075" s="6">
        <v>96950</v>
      </c>
      <c r="AH1075" t="s">
        <v>122</v>
      </c>
      <c r="AJ1075" s="8">
        <v>16709893291</v>
      </c>
      <c r="AL1075" t="s">
        <v>14709</v>
      </c>
      <c r="BE1075" t="str">
        <f>"49-9071.00"</f>
        <v>49-9071.00</v>
      </c>
      <c r="BF1075" t="s">
        <v>156</v>
      </c>
      <c r="BG1075" t="s">
        <v>13311</v>
      </c>
      <c r="BH1075" t="s">
        <v>423</v>
      </c>
      <c r="BI1075">
        <v>10</v>
      </c>
      <c r="BK1075" s="1">
        <v>45627</v>
      </c>
      <c r="BL1075" s="1">
        <v>45991</v>
      </c>
      <c r="BO1075">
        <v>40</v>
      </c>
      <c r="BP1075">
        <v>0</v>
      </c>
      <c r="BQ1075">
        <v>8</v>
      </c>
      <c r="BR1075">
        <v>8</v>
      </c>
      <c r="BS1075">
        <v>8</v>
      </c>
      <c r="BT1075">
        <v>8</v>
      </c>
      <c r="BU1075">
        <v>8</v>
      </c>
      <c r="BV1075">
        <v>0</v>
      </c>
      <c r="BW1075" t="str">
        <f>"8:00 AM"</f>
        <v>8:00 AM</v>
      </c>
      <c r="BX1075" t="str">
        <f>"5:00 PM"</f>
        <v>5:00 PM</v>
      </c>
      <c r="BY1075" t="s">
        <v>159</v>
      </c>
      <c r="BZ1075">
        <v>0</v>
      </c>
      <c r="CA1075">
        <v>12</v>
      </c>
      <c r="CB1075" t="s">
        <v>117</v>
      </c>
      <c r="CD1075" t="s">
        <v>13312</v>
      </c>
      <c r="CE1075" t="s">
        <v>13313</v>
      </c>
      <c r="CG1075" t="s">
        <v>136</v>
      </c>
      <c r="CH1075" t="s">
        <v>121</v>
      </c>
      <c r="CI1075" s="6">
        <v>96950</v>
      </c>
      <c r="CJ1075" s="10">
        <v>9.75</v>
      </c>
      <c r="CK1075" s="10">
        <v>9.8000000000000007</v>
      </c>
      <c r="CL1075" s="10">
        <v>14.63</v>
      </c>
      <c r="CM1075" s="10">
        <v>14.7</v>
      </c>
      <c r="CN1075" t="s">
        <v>137</v>
      </c>
      <c r="CO1075" t="s">
        <v>140</v>
      </c>
      <c r="CP1075" t="s">
        <v>138</v>
      </c>
      <c r="CR1075" t="s">
        <v>117</v>
      </c>
      <c r="CS1075" t="s">
        <v>139</v>
      </c>
      <c r="CT1075" t="s">
        <v>139</v>
      </c>
      <c r="CU1075" t="s">
        <v>139</v>
      </c>
      <c r="CV1075" t="s">
        <v>140</v>
      </c>
      <c r="CW1075" t="s">
        <v>139</v>
      </c>
      <c r="CX1075" t="s">
        <v>139</v>
      </c>
      <c r="CY1075" s="2" t="s">
        <v>14710</v>
      </c>
      <c r="CZ1075" s="8">
        <v>16709893291</v>
      </c>
      <c r="DA1075" t="s">
        <v>11346</v>
      </c>
      <c r="DB1075" t="s">
        <v>140</v>
      </c>
      <c r="DC1075" t="s">
        <v>139</v>
      </c>
      <c r="DD1075" t="s">
        <v>117</v>
      </c>
    </row>
    <row r="1076" spans="1:114" ht="15" customHeight="1" x14ac:dyDescent="0.35">
      <c r="A1076" t="s">
        <v>16079</v>
      </c>
      <c r="B1076" t="s">
        <v>144</v>
      </c>
      <c r="C1076" s="1">
        <v>45610</v>
      </c>
      <c r="D1076" s="1">
        <v>45653</v>
      </c>
      <c r="E1076" t="s">
        <v>211</v>
      </c>
      <c r="G1076" t="s">
        <v>117</v>
      </c>
      <c r="H1076" t="s">
        <v>117</v>
      </c>
      <c r="I1076" t="s">
        <v>117</v>
      </c>
      <c r="J1076" t="s">
        <v>6452</v>
      </c>
      <c r="K1076" t="s">
        <v>4310</v>
      </c>
      <c r="L1076" t="s">
        <v>4311</v>
      </c>
      <c r="N1076" t="s">
        <v>120</v>
      </c>
      <c r="O1076" t="s">
        <v>121</v>
      </c>
      <c r="P1076" s="6">
        <v>96950</v>
      </c>
      <c r="Q1076" t="s">
        <v>122</v>
      </c>
      <c r="S1076" s="8">
        <v>16702347898</v>
      </c>
      <c r="U1076" t="s">
        <v>4054</v>
      </c>
      <c r="V1076">
        <v>56132</v>
      </c>
      <c r="W1076" t="s">
        <v>124</v>
      </c>
      <c r="Y1076" t="s">
        <v>4313</v>
      </c>
      <c r="Z1076" t="s">
        <v>4314</v>
      </c>
      <c r="AA1076" t="s">
        <v>4315</v>
      </c>
      <c r="AB1076" t="s">
        <v>2233</v>
      </c>
      <c r="AC1076" t="s">
        <v>4311</v>
      </c>
      <c r="AD1076" t="s">
        <v>4312</v>
      </c>
      <c r="AE1076" t="s">
        <v>120</v>
      </c>
      <c r="AF1076" t="s">
        <v>121</v>
      </c>
      <c r="AG1076" s="6">
        <v>96950</v>
      </c>
      <c r="AH1076" t="s">
        <v>122</v>
      </c>
      <c r="AJ1076" s="8">
        <v>16702347898</v>
      </c>
      <c r="AL1076" t="s">
        <v>4055</v>
      </c>
      <c r="BE1076" t="str">
        <f>"37-2012.00"</f>
        <v>37-2012.00</v>
      </c>
      <c r="BF1076" t="s">
        <v>130</v>
      </c>
      <c r="BG1076" t="s">
        <v>6453</v>
      </c>
      <c r="BH1076" t="s">
        <v>833</v>
      </c>
      <c r="BI1076">
        <v>5</v>
      </c>
      <c r="BJ1076">
        <v>5</v>
      </c>
      <c r="BK1076" s="1">
        <v>45717</v>
      </c>
      <c r="BL1076" s="1">
        <v>46081</v>
      </c>
      <c r="BM1076" s="1">
        <v>45717</v>
      </c>
      <c r="BN1076" s="1">
        <v>46081</v>
      </c>
      <c r="BO1076">
        <v>35</v>
      </c>
      <c r="BP1076">
        <v>0</v>
      </c>
      <c r="BQ1076">
        <v>7</v>
      </c>
      <c r="BR1076">
        <v>7</v>
      </c>
      <c r="BS1076">
        <v>7</v>
      </c>
      <c r="BT1076">
        <v>7</v>
      </c>
      <c r="BU1076">
        <v>7</v>
      </c>
      <c r="BV1076">
        <v>0</v>
      </c>
      <c r="BW1076" t="str">
        <f>"8:00 AM"</f>
        <v>8:00 AM</v>
      </c>
      <c r="BX1076" t="str">
        <f>"4:00 PM"</f>
        <v>4:00 PM</v>
      </c>
      <c r="BY1076" t="s">
        <v>133</v>
      </c>
      <c r="BZ1076">
        <v>0</v>
      </c>
      <c r="CA1076">
        <v>3</v>
      </c>
      <c r="CB1076" t="s">
        <v>117</v>
      </c>
      <c r="CD1076" t="s">
        <v>16080</v>
      </c>
      <c r="CE1076" t="s">
        <v>3117</v>
      </c>
      <c r="CG1076" t="s">
        <v>120</v>
      </c>
      <c r="CH1076" t="s">
        <v>121</v>
      </c>
      <c r="CI1076" s="6">
        <v>96950</v>
      </c>
      <c r="CJ1076" s="10">
        <v>7.77</v>
      </c>
      <c r="CK1076" s="10">
        <v>7.77</v>
      </c>
      <c r="CL1076" s="10">
        <v>11.65</v>
      </c>
      <c r="CM1076" s="10">
        <v>11.65</v>
      </c>
      <c r="CN1076" t="s">
        <v>137</v>
      </c>
      <c r="CO1076" t="s">
        <v>16081</v>
      </c>
      <c r="CP1076" t="s">
        <v>138</v>
      </c>
      <c r="CR1076" t="s">
        <v>117</v>
      </c>
      <c r="CS1076" t="s">
        <v>139</v>
      </c>
      <c r="CT1076" t="s">
        <v>140</v>
      </c>
      <c r="CU1076" t="s">
        <v>139</v>
      </c>
      <c r="CV1076" t="s">
        <v>140</v>
      </c>
      <c r="CW1076" t="s">
        <v>139</v>
      </c>
      <c r="CX1076" t="s">
        <v>140</v>
      </c>
      <c r="CY1076" t="s">
        <v>16082</v>
      </c>
      <c r="CZ1076" s="8">
        <v>16702347898</v>
      </c>
      <c r="DA1076" t="s">
        <v>4055</v>
      </c>
      <c r="DB1076" t="s">
        <v>164</v>
      </c>
      <c r="DC1076" t="s">
        <v>139</v>
      </c>
      <c r="DD1076" t="s">
        <v>117</v>
      </c>
    </row>
    <row r="1077" spans="1:114" ht="15" customHeight="1" x14ac:dyDescent="0.35">
      <c r="A1077" t="s">
        <v>4028</v>
      </c>
      <c r="B1077" t="s">
        <v>144</v>
      </c>
      <c r="C1077" s="1">
        <v>45610</v>
      </c>
      <c r="D1077" s="1">
        <v>45653</v>
      </c>
      <c r="E1077" t="s">
        <v>116</v>
      </c>
      <c r="F1077" s="1">
        <v>45656</v>
      </c>
      <c r="G1077" t="s">
        <v>117</v>
      </c>
      <c r="H1077" t="s">
        <v>117</v>
      </c>
      <c r="I1077" t="s">
        <v>117</v>
      </c>
      <c r="J1077" t="s">
        <v>553</v>
      </c>
      <c r="L1077" t="s">
        <v>4029</v>
      </c>
      <c r="M1077" t="s">
        <v>866</v>
      </c>
      <c r="N1077" t="s">
        <v>136</v>
      </c>
      <c r="O1077" t="s">
        <v>121</v>
      </c>
      <c r="P1077" s="6">
        <v>96950</v>
      </c>
      <c r="Q1077" t="s">
        <v>122</v>
      </c>
      <c r="R1077" t="s">
        <v>121</v>
      </c>
      <c r="S1077" s="8">
        <v>16702358763</v>
      </c>
      <c r="U1077" t="s">
        <v>556</v>
      </c>
      <c r="V1077">
        <v>56132</v>
      </c>
      <c r="W1077" t="s">
        <v>150</v>
      </c>
      <c r="X1077" t="s">
        <v>139</v>
      </c>
      <c r="Y1077" t="s">
        <v>1098</v>
      </c>
      <c r="Z1077" t="s">
        <v>1099</v>
      </c>
      <c r="AA1077" t="s">
        <v>1100</v>
      </c>
      <c r="AB1077" t="s">
        <v>2729</v>
      </c>
      <c r="AC1077" t="s">
        <v>870</v>
      </c>
      <c r="AD1077" t="s">
        <v>865</v>
      </c>
      <c r="AE1077" t="s">
        <v>136</v>
      </c>
      <c r="AF1077" t="s">
        <v>121</v>
      </c>
      <c r="AG1077" s="6">
        <v>96950</v>
      </c>
      <c r="AH1077" t="s">
        <v>122</v>
      </c>
      <c r="AJ1077" s="8">
        <v>16702358763</v>
      </c>
      <c r="AL1077" t="s">
        <v>562</v>
      </c>
      <c r="BE1077" t="str">
        <f>"13-2011.00"</f>
        <v>13-2011.00</v>
      </c>
      <c r="BF1077" t="s">
        <v>934</v>
      </c>
      <c r="BG1077" t="s">
        <v>4030</v>
      </c>
      <c r="BH1077" t="s">
        <v>936</v>
      </c>
      <c r="BI1077">
        <v>1</v>
      </c>
      <c r="BJ1077">
        <v>1</v>
      </c>
      <c r="BK1077" s="1">
        <v>45658</v>
      </c>
      <c r="BL1077" s="1">
        <v>46022</v>
      </c>
      <c r="BM1077" s="1">
        <v>45658</v>
      </c>
      <c r="BN1077" s="1">
        <v>46022</v>
      </c>
      <c r="BO1077">
        <v>35</v>
      </c>
      <c r="BP1077">
        <v>0</v>
      </c>
      <c r="BQ1077">
        <v>7</v>
      </c>
      <c r="BR1077">
        <v>7</v>
      </c>
      <c r="BS1077">
        <v>7</v>
      </c>
      <c r="BT1077">
        <v>7</v>
      </c>
      <c r="BU1077">
        <v>7</v>
      </c>
      <c r="BV1077">
        <v>0</v>
      </c>
      <c r="BW1077" t="str">
        <f>"9:00 AM"</f>
        <v>9:00 AM</v>
      </c>
      <c r="BX1077" t="str">
        <f>"5:00 PM"</f>
        <v>5:00 PM</v>
      </c>
      <c r="BY1077" t="s">
        <v>588</v>
      </c>
      <c r="BZ1077">
        <v>0</v>
      </c>
      <c r="CA1077">
        <v>24</v>
      </c>
      <c r="CB1077" t="s">
        <v>117</v>
      </c>
      <c r="CD1077" s="2" t="s">
        <v>4031</v>
      </c>
      <c r="CE1077" t="s">
        <v>4032</v>
      </c>
      <c r="CG1077" t="s">
        <v>136</v>
      </c>
      <c r="CH1077" t="s">
        <v>121</v>
      </c>
      <c r="CI1077" s="6">
        <v>96950</v>
      </c>
      <c r="CJ1077" s="10">
        <v>17.48</v>
      </c>
      <c r="CK1077" s="10">
        <v>17.48</v>
      </c>
      <c r="CL1077" s="10">
        <v>0</v>
      </c>
      <c r="CM1077" s="10">
        <v>0</v>
      </c>
      <c r="CN1077" t="s">
        <v>137</v>
      </c>
      <c r="CO1077" t="s">
        <v>164</v>
      </c>
      <c r="CP1077" t="s">
        <v>138</v>
      </c>
      <c r="CR1077" t="s">
        <v>117</v>
      </c>
      <c r="CS1077" t="s">
        <v>139</v>
      </c>
      <c r="CT1077" t="s">
        <v>140</v>
      </c>
      <c r="CU1077" t="s">
        <v>140</v>
      </c>
      <c r="CV1077" t="s">
        <v>140</v>
      </c>
      <c r="CW1077" t="s">
        <v>139</v>
      </c>
      <c r="CX1077" t="s">
        <v>140</v>
      </c>
      <c r="CY1077" t="s">
        <v>133</v>
      </c>
      <c r="CZ1077" s="8">
        <v>16702358763</v>
      </c>
      <c r="DA1077" t="s">
        <v>1105</v>
      </c>
      <c r="DB1077" t="s">
        <v>140</v>
      </c>
      <c r="DC1077" t="s">
        <v>139</v>
      </c>
      <c r="DD1077" t="s">
        <v>139</v>
      </c>
    </row>
    <row r="1078" spans="1:114" ht="15" customHeight="1" x14ac:dyDescent="0.35">
      <c r="A1078" t="s">
        <v>11576</v>
      </c>
      <c r="B1078" t="s">
        <v>144</v>
      </c>
      <c r="C1078" s="1">
        <v>45563</v>
      </c>
      <c r="D1078" s="1">
        <v>45656</v>
      </c>
      <c r="E1078" t="s">
        <v>211</v>
      </c>
      <c r="G1078" t="s">
        <v>117</v>
      </c>
      <c r="H1078" t="s">
        <v>117</v>
      </c>
      <c r="I1078" t="s">
        <v>117</v>
      </c>
      <c r="J1078" t="s">
        <v>9699</v>
      </c>
      <c r="K1078" t="s">
        <v>9700</v>
      </c>
      <c r="L1078" t="s">
        <v>9701</v>
      </c>
      <c r="N1078" t="s">
        <v>120</v>
      </c>
      <c r="O1078" t="s">
        <v>121</v>
      </c>
      <c r="P1078" s="6">
        <v>96950</v>
      </c>
      <c r="Q1078" t="s">
        <v>122</v>
      </c>
      <c r="R1078" t="s">
        <v>7246</v>
      </c>
      <c r="S1078" s="8">
        <v>16709899218</v>
      </c>
      <c r="U1078" t="s">
        <v>1597</v>
      </c>
      <c r="V1078">
        <v>561320</v>
      </c>
      <c r="W1078" t="s">
        <v>150</v>
      </c>
      <c r="X1078" t="s">
        <v>139</v>
      </c>
      <c r="Y1078" t="s">
        <v>9702</v>
      </c>
      <c r="Z1078" t="s">
        <v>9703</v>
      </c>
      <c r="AA1078" t="s">
        <v>5315</v>
      </c>
      <c r="AB1078" t="s">
        <v>7249</v>
      </c>
      <c r="AC1078" t="s">
        <v>9701</v>
      </c>
      <c r="AE1078" t="s">
        <v>120</v>
      </c>
      <c r="AF1078" t="s">
        <v>121</v>
      </c>
      <c r="AG1078" s="6">
        <v>96950</v>
      </c>
      <c r="AH1078" t="s">
        <v>122</v>
      </c>
      <c r="AI1078" t="s">
        <v>7246</v>
      </c>
      <c r="AJ1078" s="8">
        <v>16709899218</v>
      </c>
      <c r="AL1078" t="s">
        <v>1604</v>
      </c>
      <c r="BE1078" t="str">
        <f>"49-9071.00"</f>
        <v>49-9071.00</v>
      </c>
      <c r="BF1078" t="s">
        <v>156</v>
      </c>
      <c r="BG1078" t="s">
        <v>11014</v>
      </c>
      <c r="BH1078" t="s">
        <v>423</v>
      </c>
      <c r="BI1078">
        <v>10</v>
      </c>
      <c r="BJ1078">
        <v>10</v>
      </c>
      <c r="BK1078" s="1">
        <v>45658</v>
      </c>
      <c r="BL1078" s="1">
        <v>46022</v>
      </c>
      <c r="BM1078" s="1">
        <v>45658</v>
      </c>
      <c r="BN1078" s="1">
        <v>46022</v>
      </c>
      <c r="BO1078">
        <v>35</v>
      </c>
      <c r="BP1078">
        <v>0</v>
      </c>
      <c r="BQ1078">
        <v>7</v>
      </c>
      <c r="BR1078">
        <v>7</v>
      </c>
      <c r="BS1078">
        <v>7</v>
      </c>
      <c r="BT1078">
        <v>7</v>
      </c>
      <c r="BU1078">
        <v>7</v>
      </c>
      <c r="BV1078">
        <v>0</v>
      </c>
      <c r="BW1078" t="str">
        <f>"8:00 AM"</f>
        <v>8:00 AM</v>
      </c>
      <c r="BX1078" t="str">
        <f>"4:00 PM"</f>
        <v>4:00 PM</v>
      </c>
      <c r="BY1078" t="s">
        <v>133</v>
      </c>
      <c r="BZ1078">
        <v>0</v>
      </c>
      <c r="CA1078">
        <v>12</v>
      </c>
      <c r="CB1078" t="s">
        <v>117</v>
      </c>
      <c r="CD1078" t="s">
        <v>11015</v>
      </c>
      <c r="CE1078" t="s">
        <v>11577</v>
      </c>
      <c r="CG1078" t="s">
        <v>120</v>
      </c>
      <c r="CH1078" t="s">
        <v>121</v>
      </c>
      <c r="CI1078" s="6">
        <v>96950</v>
      </c>
      <c r="CJ1078" s="10">
        <v>9.75</v>
      </c>
      <c r="CK1078" s="10">
        <v>9.75</v>
      </c>
      <c r="CL1078" s="10">
        <v>14.62</v>
      </c>
      <c r="CM1078" s="10">
        <v>14.62</v>
      </c>
      <c r="CN1078" t="s">
        <v>137</v>
      </c>
      <c r="CO1078" t="s">
        <v>393</v>
      </c>
      <c r="CP1078" t="s">
        <v>138</v>
      </c>
      <c r="CR1078" t="s">
        <v>117</v>
      </c>
      <c r="CS1078" t="s">
        <v>139</v>
      </c>
      <c r="CT1078" t="s">
        <v>139</v>
      </c>
      <c r="CU1078" t="s">
        <v>139</v>
      </c>
      <c r="CV1078" t="s">
        <v>140</v>
      </c>
      <c r="CW1078" t="s">
        <v>139</v>
      </c>
      <c r="CX1078" t="s">
        <v>139</v>
      </c>
      <c r="CY1078" t="s">
        <v>1609</v>
      </c>
      <c r="CZ1078" s="8">
        <v>16709899218</v>
      </c>
      <c r="DA1078" t="s">
        <v>1604</v>
      </c>
      <c r="DB1078" t="s">
        <v>140</v>
      </c>
      <c r="DC1078" t="s">
        <v>139</v>
      </c>
      <c r="DD1078" t="s">
        <v>139</v>
      </c>
      <c r="DE1078" t="s">
        <v>1598</v>
      </c>
      <c r="DF1078" t="s">
        <v>1599</v>
      </c>
      <c r="DG1078" t="s">
        <v>535</v>
      </c>
      <c r="DH1078" t="s">
        <v>1597</v>
      </c>
      <c r="DI1078" t="s">
        <v>17413</v>
      </c>
      <c r="DJ1078" t="s">
        <v>1604</v>
      </c>
    </row>
    <row r="1079" spans="1:114" ht="15" customHeight="1" x14ac:dyDescent="0.35">
      <c r="A1079" t="s">
        <v>16091</v>
      </c>
      <c r="B1079" t="s">
        <v>166</v>
      </c>
      <c r="C1079" s="1">
        <v>45581</v>
      </c>
      <c r="D1079" s="1">
        <v>45656</v>
      </c>
      <c r="E1079" t="s">
        <v>116</v>
      </c>
      <c r="F1079" s="1">
        <v>45564</v>
      </c>
      <c r="G1079" t="s">
        <v>117</v>
      </c>
      <c r="H1079" t="s">
        <v>117</v>
      </c>
      <c r="I1079" t="s">
        <v>117</v>
      </c>
      <c r="J1079" t="s">
        <v>1247</v>
      </c>
      <c r="K1079" t="s">
        <v>1247</v>
      </c>
      <c r="L1079" t="s">
        <v>15744</v>
      </c>
      <c r="M1079" t="s">
        <v>1250</v>
      </c>
      <c r="N1079" t="s">
        <v>120</v>
      </c>
      <c r="O1079" t="s">
        <v>121</v>
      </c>
      <c r="P1079" s="6">
        <v>96950</v>
      </c>
      <c r="Q1079" t="s">
        <v>122</v>
      </c>
      <c r="S1079" s="8">
        <v>16702356238</v>
      </c>
      <c r="U1079" t="s">
        <v>1251</v>
      </c>
      <c r="V1079">
        <v>56132</v>
      </c>
      <c r="W1079" t="s">
        <v>124</v>
      </c>
      <c r="Y1079" t="s">
        <v>4533</v>
      </c>
      <c r="Z1079" t="s">
        <v>7137</v>
      </c>
      <c r="AA1079" t="s">
        <v>7138</v>
      </c>
      <c r="AB1079" t="s">
        <v>7139</v>
      </c>
      <c r="AC1079" t="s">
        <v>7140</v>
      </c>
      <c r="AD1079" t="s">
        <v>7141</v>
      </c>
      <c r="AE1079" t="s">
        <v>120</v>
      </c>
      <c r="AF1079" t="s">
        <v>121</v>
      </c>
      <c r="AG1079" s="6">
        <v>96950</v>
      </c>
      <c r="AH1079" t="s">
        <v>122</v>
      </c>
      <c r="AJ1079" s="8">
        <v>16702356238</v>
      </c>
      <c r="AL1079" t="s">
        <v>6773</v>
      </c>
      <c r="BE1079" t="str">
        <f>"49-9099.00"</f>
        <v>49-9099.00</v>
      </c>
      <c r="BF1079" t="s">
        <v>2023</v>
      </c>
      <c r="BG1079" t="s">
        <v>7142</v>
      </c>
      <c r="BH1079" t="s">
        <v>1961</v>
      </c>
      <c r="BI1079">
        <v>8</v>
      </c>
      <c r="BK1079" s="1">
        <v>45566</v>
      </c>
      <c r="BL1079" s="1">
        <v>45930</v>
      </c>
      <c r="BO1079">
        <v>35</v>
      </c>
      <c r="BP1079">
        <v>0</v>
      </c>
      <c r="BQ1079">
        <v>7</v>
      </c>
      <c r="BR1079">
        <v>7</v>
      </c>
      <c r="BS1079">
        <v>7</v>
      </c>
      <c r="BT1079">
        <v>7</v>
      </c>
      <c r="BU1079">
        <v>7</v>
      </c>
      <c r="BV1079">
        <v>0</v>
      </c>
      <c r="BW1079" t="str">
        <f>"8:00 AM"</f>
        <v>8:00 AM</v>
      </c>
      <c r="BX1079" t="str">
        <f>"4:00 PM"</f>
        <v>4:00 PM</v>
      </c>
      <c r="BY1079" t="s">
        <v>133</v>
      </c>
      <c r="BZ1079">
        <v>0</v>
      </c>
      <c r="CA1079">
        <v>3</v>
      </c>
      <c r="CB1079" t="s">
        <v>117</v>
      </c>
      <c r="CD1079" s="2" t="s">
        <v>7143</v>
      </c>
      <c r="CE1079" t="s">
        <v>7144</v>
      </c>
      <c r="CF1079" t="s">
        <v>7145</v>
      </c>
      <c r="CG1079" t="s">
        <v>120</v>
      </c>
      <c r="CH1079" t="s">
        <v>121</v>
      </c>
      <c r="CI1079" s="6">
        <v>96950</v>
      </c>
      <c r="CJ1079" s="10">
        <v>10.02</v>
      </c>
      <c r="CK1079" s="10">
        <v>10.02</v>
      </c>
      <c r="CL1079" s="10">
        <v>15.03</v>
      </c>
      <c r="CM1079" s="10">
        <v>15.03</v>
      </c>
      <c r="CN1079" t="s">
        <v>137</v>
      </c>
      <c r="CO1079" t="s">
        <v>162</v>
      </c>
      <c r="CP1079" t="s">
        <v>138</v>
      </c>
      <c r="CR1079" t="s">
        <v>117</v>
      </c>
      <c r="CS1079" t="s">
        <v>139</v>
      </c>
      <c r="CT1079" t="s">
        <v>140</v>
      </c>
      <c r="CU1079" t="s">
        <v>139</v>
      </c>
      <c r="CV1079" t="s">
        <v>140</v>
      </c>
      <c r="CW1079" t="s">
        <v>139</v>
      </c>
      <c r="CX1079" t="s">
        <v>140</v>
      </c>
      <c r="CY1079" s="2" t="s">
        <v>1719</v>
      </c>
      <c r="CZ1079" s="8">
        <v>16702356238</v>
      </c>
      <c r="DA1079" t="s">
        <v>6773</v>
      </c>
      <c r="DB1079" t="s">
        <v>164</v>
      </c>
      <c r="DC1079" t="s">
        <v>139</v>
      </c>
      <c r="DD1079" t="s">
        <v>117</v>
      </c>
    </row>
    <row r="1080" spans="1:114" ht="15" customHeight="1" x14ac:dyDescent="0.35">
      <c r="A1080" t="s">
        <v>4217</v>
      </c>
      <c r="B1080" t="s">
        <v>144</v>
      </c>
      <c r="C1080" s="1">
        <v>45592</v>
      </c>
      <c r="D1080" s="1">
        <v>45656</v>
      </c>
      <c r="E1080" t="s">
        <v>116</v>
      </c>
      <c r="F1080" s="1">
        <v>45656</v>
      </c>
      <c r="G1080" t="s">
        <v>117</v>
      </c>
      <c r="H1080" t="s">
        <v>117</v>
      </c>
      <c r="I1080" t="s">
        <v>117</v>
      </c>
      <c r="J1080" t="s">
        <v>3157</v>
      </c>
      <c r="L1080" t="s">
        <v>3158</v>
      </c>
      <c r="M1080" t="s">
        <v>4218</v>
      </c>
      <c r="N1080" t="s">
        <v>136</v>
      </c>
      <c r="O1080" t="s">
        <v>121</v>
      </c>
      <c r="P1080" s="6">
        <v>96950</v>
      </c>
      <c r="Q1080" t="s">
        <v>122</v>
      </c>
      <c r="S1080" s="8">
        <v>16702345828</v>
      </c>
      <c r="U1080" t="s">
        <v>3161</v>
      </c>
      <c r="V1080">
        <v>2362</v>
      </c>
      <c r="W1080" t="s">
        <v>124</v>
      </c>
      <c r="Y1080" t="s">
        <v>3162</v>
      </c>
      <c r="Z1080" t="s">
        <v>3163</v>
      </c>
      <c r="AB1080" t="s">
        <v>205</v>
      </c>
      <c r="AC1080" t="s">
        <v>3158</v>
      </c>
      <c r="AD1080" t="s">
        <v>4218</v>
      </c>
      <c r="AE1080" t="s">
        <v>136</v>
      </c>
      <c r="AF1080" t="s">
        <v>121</v>
      </c>
      <c r="AG1080" s="6">
        <v>96950</v>
      </c>
      <c r="AH1080" t="s">
        <v>122</v>
      </c>
      <c r="AJ1080" s="8">
        <v>16702345828</v>
      </c>
      <c r="AL1080" t="s">
        <v>3164</v>
      </c>
      <c r="AM1080" t="s">
        <v>600</v>
      </c>
      <c r="AN1080" t="s">
        <v>631</v>
      </c>
      <c r="AO1080" t="s">
        <v>3165</v>
      </c>
      <c r="AQ1080" t="s">
        <v>4219</v>
      </c>
      <c r="AR1080" t="s">
        <v>4220</v>
      </c>
      <c r="AS1080" t="s">
        <v>136</v>
      </c>
      <c r="AT1080" t="s">
        <v>121</v>
      </c>
      <c r="AU1080" s="6">
        <v>96950</v>
      </c>
      <c r="AV1080" t="s">
        <v>122</v>
      </c>
      <c r="AX1080" s="8">
        <v>16702872946</v>
      </c>
      <c r="AZ1080" t="s">
        <v>3168</v>
      </c>
      <c r="BA1080" t="s">
        <v>3169</v>
      </c>
      <c r="BB1080" t="s">
        <v>3170</v>
      </c>
      <c r="BE1080" t="str">
        <f>"17-3022.00"</f>
        <v>17-3022.00</v>
      </c>
      <c r="BF1080" t="s">
        <v>456</v>
      </c>
      <c r="BG1080" t="s">
        <v>4221</v>
      </c>
      <c r="BH1080" t="s">
        <v>734</v>
      </c>
      <c r="BI1080">
        <v>2</v>
      </c>
      <c r="BJ1080">
        <v>2</v>
      </c>
      <c r="BK1080" s="1">
        <v>45658</v>
      </c>
      <c r="BL1080" s="1">
        <v>46022</v>
      </c>
      <c r="BM1080" s="1">
        <v>45658</v>
      </c>
      <c r="BN1080" s="1">
        <v>46022</v>
      </c>
      <c r="BO1080">
        <v>40</v>
      </c>
      <c r="BP1080">
        <v>0</v>
      </c>
      <c r="BQ1080">
        <v>8</v>
      </c>
      <c r="BR1080">
        <v>8</v>
      </c>
      <c r="BS1080">
        <v>8</v>
      </c>
      <c r="BT1080">
        <v>8</v>
      </c>
      <c r="BU1080">
        <v>8</v>
      </c>
      <c r="BV1080">
        <v>0</v>
      </c>
      <c r="BW1080" t="str">
        <f>"8:00 AM"</f>
        <v>8:00 AM</v>
      </c>
      <c r="BX1080" t="str">
        <f>"5:00 PM"</f>
        <v>5:00 PM</v>
      </c>
      <c r="BY1080" t="s">
        <v>459</v>
      </c>
      <c r="BZ1080">
        <v>0</v>
      </c>
      <c r="CA1080">
        <v>24</v>
      </c>
      <c r="CB1080" t="s">
        <v>117</v>
      </c>
      <c r="CD1080" t="s">
        <v>162</v>
      </c>
      <c r="CE1080" t="s">
        <v>3158</v>
      </c>
      <c r="CF1080" t="s">
        <v>4218</v>
      </c>
      <c r="CG1080" t="s">
        <v>136</v>
      </c>
      <c r="CH1080" t="s">
        <v>121</v>
      </c>
      <c r="CI1080" s="6">
        <v>96950</v>
      </c>
      <c r="CJ1080" s="10">
        <v>15.75</v>
      </c>
      <c r="CK1080" s="10">
        <v>15.75</v>
      </c>
      <c r="CL1080" s="10">
        <v>23.63</v>
      </c>
      <c r="CM1080" s="10">
        <v>23.63</v>
      </c>
      <c r="CN1080" t="s">
        <v>137</v>
      </c>
      <c r="CO1080" t="s">
        <v>162</v>
      </c>
      <c r="CP1080" t="s">
        <v>138</v>
      </c>
      <c r="CR1080" t="s">
        <v>117</v>
      </c>
      <c r="CS1080" t="s">
        <v>139</v>
      </c>
      <c r="CT1080" t="s">
        <v>140</v>
      </c>
      <c r="CU1080" t="s">
        <v>139</v>
      </c>
      <c r="CV1080" t="s">
        <v>140</v>
      </c>
      <c r="CW1080" t="s">
        <v>139</v>
      </c>
      <c r="CX1080" t="s">
        <v>140</v>
      </c>
      <c r="CY1080" t="s">
        <v>4164</v>
      </c>
      <c r="CZ1080" s="8">
        <v>16702345828</v>
      </c>
      <c r="DA1080" t="s">
        <v>3164</v>
      </c>
      <c r="DB1080" t="s">
        <v>140</v>
      </c>
      <c r="DC1080" t="s">
        <v>139</v>
      </c>
      <c r="DD1080" t="s">
        <v>117</v>
      </c>
      <c r="DE1080" t="s">
        <v>631</v>
      </c>
      <c r="DF1080" t="s">
        <v>3165</v>
      </c>
      <c r="DH1080" t="s">
        <v>3170</v>
      </c>
      <c r="DI1080" t="s">
        <v>3169</v>
      </c>
      <c r="DJ1080" t="s">
        <v>3168</v>
      </c>
    </row>
    <row r="1081" spans="1:114" ht="15" customHeight="1" x14ac:dyDescent="0.35">
      <c r="A1081" t="s">
        <v>7287</v>
      </c>
      <c r="B1081" t="s">
        <v>144</v>
      </c>
      <c r="C1081" s="1">
        <v>45592</v>
      </c>
      <c r="D1081" s="1">
        <v>45656</v>
      </c>
      <c r="E1081" t="s">
        <v>116</v>
      </c>
      <c r="F1081" s="1">
        <v>45656</v>
      </c>
      <c r="G1081" t="s">
        <v>117</v>
      </c>
      <c r="H1081" t="s">
        <v>117</v>
      </c>
      <c r="I1081" t="s">
        <v>117</v>
      </c>
      <c r="J1081" t="s">
        <v>3157</v>
      </c>
      <c r="L1081" t="s">
        <v>3158</v>
      </c>
      <c r="M1081" t="s">
        <v>4218</v>
      </c>
      <c r="N1081" t="s">
        <v>136</v>
      </c>
      <c r="O1081" t="s">
        <v>121</v>
      </c>
      <c r="P1081" s="6">
        <v>96950</v>
      </c>
      <c r="Q1081" t="s">
        <v>122</v>
      </c>
      <c r="S1081" s="8">
        <v>16702345828</v>
      </c>
      <c r="U1081" t="s">
        <v>3161</v>
      </c>
      <c r="V1081">
        <v>2389</v>
      </c>
      <c r="W1081" t="s">
        <v>124</v>
      </c>
      <c r="Y1081" t="s">
        <v>3162</v>
      </c>
      <c r="Z1081" t="s">
        <v>3163</v>
      </c>
      <c r="AB1081" t="s">
        <v>205</v>
      </c>
      <c r="AC1081" t="s">
        <v>3158</v>
      </c>
      <c r="AD1081" t="s">
        <v>4218</v>
      </c>
      <c r="AE1081" t="s">
        <v>136</v>
      </c>
      <c r="AF1081" t="s">
        <v>121</v>
      </c>
      <c r="AG1081" s="6">
        <v>96950</v>
      </c>
      <c r="AH1081" t="s">
        <v>122</v>
      </c>
      <c r="AJ1081" s="8">
        <v>16702345828</v>
      </c>
      <c r="AL1081" t="s">
        <v>3164</v>
      </c>
      <c r="AM1081" t="s">
        <v>600</v>
      </c>
      <c r="AN1081" t="s">
        <v>631</v>
      </c>
      <c r="AO1081" t="s">
        <v>3165</v>
      </c>
      <c r="AQ1081" t="s">
        <v>3166</v>
      </c>
      <c r="AR1081" t="s">
        <v>4220</v>
      </c>
      <c r="AS1081" t="s">
        <v>136</v>
      </c>
      <c r="AT1081" t="s">
        <v>121</v>
      </c>
      <c r="AU1081" s="6">
        <v>96950</v>
      </c>
      <c r="AV1081" t="s">
        <v>122</v>
      </c>
      <c r="AX1081" s="8">
        <v>16702872946</v>
      </c>
      <c r="AZ1081" t="s">
        <v>3168</v>
      </c>
      <c r="BA1081" t="s">
        <v>3169</v>
      </c>
      <c r="BB1081" t="s">
        <v>3170</v>
      </c>
      <c r="BE1081" t="str">
        <f>"53-3032.00"</f>
        <v>53-3032.00</v>
      </c>
      <c r="BF1081" t="s">
        <v>4159</v>
      </c>
      <c r="BG1081" t="s">
        <v>7288</v>
      </c>
      <c r="BH1081" t="s">
        <v>4161</v>
      </c>
      <c r="BI1081">
        <v>3</v>
      </c>
      <c r="BJ1081">
        <v>3</v>
      </c>
      <c r="BK1081" s="1">
        <v>45658</v>
      </c>
      <c r="BL1081" s="1">
        <v>46022</v>
      </c>
      <c r="BM1081" s="1">
        <v>45658</v>
      </c>
      <c r="BN1081" s="1">
        <v>46022</v>
      </c>
      <c r="BO1081">
        <v>40</v>
      </c>
      <c r="BP1081">
        <v>0</v>
      </c>
      <c r="BQ1081">
        <v>8</v>
      </c>
      <c r="BR1081">
        <v>8</v>
      </c>
      <c r="BS1081">
        <v>8</v>
      </c>
      <c r="BT1081">
        <v>8</v>
      </c>
      <c r="BU1081">
        <v>8</v>
      </c>
      <c r="BV1081">
        <v>0</v>
      </c>
      <c r="BW1081" t="str">
        <f>"8:00 AM"</f>
        <v>8:00 AM</v>
      </c>
      <c r="BX1081" t="str">
        <f>"5:00 PM"</f>
        <v>5:00 PM</v>
      </c>
      <c r="BY1081" t="s">
        <v>133</v>
      </c>
      <c r="BZ1081">
        <v>0</v>
      </c>
      <c r="CA1081">
        <v>12</v>
      </c>
      <c r="CB1081" t="s">
        <v>117</v>
      </c>
      <c r="CD1081" t="s">
        <v>7289</v>
      </c>
      <c r="CE1081" t="s">
        <v>3158</v>
      </c>
      <c r="CF1081" t="s">
        <v>4218</v>
      </c>
      <c r="CG1081" t="s">
        <v>136</v>
      </c>
      <c r="CH1081" t="s">
        <v>121</v>
      </c>
      <c r="CI1081" s="6">
        <v>96950</v>
      </c>
      <c r="CJ1081" s="10">
        <v>11.31</v>
      </c>
      <c r="CK1081" s="10">
        <v>11.31</v>
      </c>
      <c r="CL1081" s="10">
        <v>16.97</v>
      </c>
      <c r="CM1081" s="10">
        <v>16.97</v>
      </c>
      <c r="CN1081" t="s">
        <v>137</v>
      </c>
      <c r="CO1081" t="s">
        <v>162</v>
      </c>
      <c r="CP1081" t="s">
        <v>138</v>
      </c>
      <c r="CR1081" t="s">
        <v>117</v>
      </c>
      <c r="CS1081" t="s">
        <v>139</v>
      </c>
      <c r="CT1081" t="s">
        <v>140</v>
      </c>
      <c r="CU1081" t="s">
        <v>139</v>
      </c>
      <c r="CV1081" t="s">
        <v>140</v>
      </c>
      <c r="CW1081" t="s">
        <v>139</v>
      </c>
      <c r="CX1081" t="s">
        <v>140</v>
      </c>
      <c r="CY1081" t="s">
        <v>4164</v>
      </c>
      <c r="CZ1081" s="8">
        <v>16702345828</v>
      </c>
      <c r="DA1081" t="s">
        <v>3164</v>
      </c>
      <c r="DB1081" t="s">
        <v>140</v>
      </c>
      <c r="DC1081" t="s">
        <v>139</v>
      </c>
      <c r="DD1081" t="s">
        <v>117</v>
      </c>
      <c r="DE1081" t="s">
        <v>631</v>
      </c>
      <c r="DF1081" t="s">
        <v>3165</v>
      </c>
      <c r="DH1081" t="s">
        <v>3170</v>
      </c>
      <c r="DI1081" t="s">
        <v>3169</v>
      </c>
      <c r="DJ1081" t="s">
        <v>3168</v>
      </c>
    </row>
    <row r="1082" spans="1:114" ht="15" customHeight="1" x14ac:dyDescent="0.35">
      <c r="A1082" t="s">
        <v>11236</v>
      </c>
      <c r="B1082" t="s">
        <v>115</v>
      </c>
      <c r="C1082" s="1">
        <v>45594</v>
      </c>
      <c r="D1082" s="1">
        <v>45656</v>
      </c>
      <c r="E1082" t="s">
        <v>116</v>
      </c>
      <c r="F1082" s="1">
        <v>45656</v>
      </c>
      <c r="G1082" t="s">
        <v>139</v>
      </c>
      <c r="H1082" t="s">
        <v>117</v>
      </c>
      <c r="I1082" t="s">
        <v>117</v>
      </c>
      <c r="J1082" t="s">
        <v>1611</v>
      </c>
      <c r="K1082" t="s">
        <v>1612</v>
      </c>
      <c r="L1082" t="s">
        <v>1616</v>
      </c>
      <c r="M1082" t="s">
        <v>11076</v>
      </c>
      <c r="N1082" t="s">
        <v>120</v>
      </c>
      <c r="O1082" t="s">
        <v>121</v>
      </c>
      <c r="P1082" s="6">
        <v>96950</v>
      </c>
      <c r="Q1082" t="s">
        <v>122</v>
      </c>
      <c r="S1082" s="8">
        <v>16702357354</v>
      </c>
      <c r="U1082" t="s">
        <v>1615</v>
      </c>
      <c r="V1082">
        <v>81231</v>
      </c>
      <c r="W1082" t="s">
        <v>124</v>
      </c>
      <c r="Y1082" t="s">
        <v>1426</v>
      </c>
      <c r="Z1082" t="s">
        <v>1427</v>
      </c>
      <c r="AB1082" t="s">
        <v>128</v>
      </c>
      <c r="AC1082" t="s">
        <v>1616</v>
      </c>
      <c r="AD1082" t="s">
        <v>11076</v>
      </c>
      <c r="AE1082" t="s">
        <v>120</v>
      </c>
      <c r="AF1082" t="s">
        <v>121</v>
      </c>
      <c r="AG1082" s="6">
        <v>96950</v>
      </c>
      <c r="AH1082" t="s">
        <v>122</v>
      </c>
      <c r="AJ1082" s="8">
        <v>16702357354</v>
      </c>
      <c r="AL1082" t="s">
        <v>1617</v>
      </c>
      <c r="BE1082" t="str">
        <f>"51-6052.00"</f>
        <v>51-6052.00</v>
      </c>
      <c r="BF1082" t="s">
        <v>3989</v>
      </c>
      <c r="BG1082" t="s">
        <v>11077</v>
      </c>
      <c r="BH1082" t="s">
        <v>11078</v>
      </c>
      <c r="BI1082">
        <v>4</v>
      </c>
      <c r="BK1082" s="1">
        <v>45658</v>
      </c>
      <c r="BL1082" s="1">
        <v>46752</v>
      </c>
      <c r="BO1082">
        <v>36</v>
      </c>
      <c r="BP1082">
        <v>0</v>
      </c>
      <c r="BQ1082">
        <v>6</v>
      </c>
      <c r="BR1082">
        <v>6</v>
      </c>
      <c r="BS1082">
        <v>6</v>
      </c>
      <c r="BT1082">
        <v>6</v>
      </c>
      <c r="BU1082">
        <v>6</v>
      </c>
      <c r="BV1082">
        <v>6</v>
      </c>
      <c r="BW1082" t="str">
        <f>"9:00 AM"</f>
        <v>9:00 AM</v>
      </c>
      <c r="BX1082" t="str">
        <f>"4:00 PM"</f>
        <v>4:00 PM</v>
      </c>
      <c r="BY1082" t="s">
        <v>133</v>
      </c>
      <c r="BZ1082">
        <v>0</v>
      </c>
      <c r="CA1082">
        <v>12</v>
      </c>
      <c r="CB1082" t="s">
        <v>117</v>
      </c>
      <c r="CD1082" t="s">
        <v>11237</v>
      </c>
      <c r="CE1082" t="s">
        <v>1616</v>
      </c>
      <c r="CF1082" t="s">
        <v>11076</v>
      </c>
      <c r="CG1082" t="s">
        <v>120</v>
      </c>
      <c r="CH1082" t="s">
        <v>121</v>
      </c>
      <c r="CI1082" s="6">
        <v>96950</v>
      </c>
      <c r="CJ1082" s="10">
        <v>8.08</v>
      </c>
      <c r="CK1082" s="10">
        <v>8.08</v>
      </c>
      <c r="CL1082" s="10">
        <v>0</v>
      </c>
      <c r="CM1082" s="10">
        <v>0</v>
      </c>
      <c r="CN1082" t="s">
        <v>137</v>
      </c>
      <c r="CO1082" t="s">
        <v>140</v>
      </c>
      <c r="CP1082" t="s">
        <v>138</v>
      </c>
      <c r="CR1082" t="s">
        <v>117</v>
      </c>
      <c r="CS1082" t="s">
        <v>139</v>
      </c>
      <c r="CT1082" t="s">
        <v>140</v>
      </c>
      <c r="CU1082" t="s">
        <v>140</v>
      </c>
      <c r="CV1082" t="s">
        <v>140</v>
      </c>
      <c r="CW1082" t="s">
        <v>139</v>
      </c>
      <c r="CX1082" t="s">
        <v>140</v>
      </c>
      <c r="CY1082" t="s">
        <v>140</v>
      </c>
      <c r="CZ1082" s="8">
        <v>16702357354</v>
      </c>
      <c r="DA1082" t="s">
        <v>1617</v>
      </c>
      <c r="DB1082" t="s">
        <v>140</v>
      </c>
      <c r="DC1082" t="s">
        <v>139</v>
      </c>
      <c r="DD1082" t="s">
        <v>117</v>
      </c>
      <c r="DE1082" t="s">
        <v>1622</v>
      </c>
      <c r="DF1082" t="s">
        <v>1623</v>
      </c>
      <c r="DG1082" t="s">
        <v>535</v>
      </c>
      <c r="DH1082" t="s">
        <v>1615</v>
      </c>
      <c r="DI1082" t="s">
        <v>1611</v>
      </c>
      <c r="DJ1082" t="s">
        <v>1617</v>
      </c>
    </row>
    <row r="1083" spans="1:114" ht="15" customHeight="1" x14ac:dyDescent="0.35">
      <c r="A1083" t="s">
        <v>13342</v>
      </c>
      <c r="B1083" t="s">
        <v>166</v>
      </c>
      <c r="C1083" s="1">
        <v>45595</v>
      </c>
      <c r="D1083" s="1">
        <v>45656</v>
      </c>
      <c r="E1083" t="s">
        <v>211</v>
      </c>
      <c r="G1083" t="s">
        <v>117</v>
      </c>
      <c r="H1083" t="s">
        <v>117</v>
      </c>
      <c r="I1083" t="s">
        <v>117</v>
      </c>
      <c r="J1083" t="s">
        <v>484</v>
      </c>
      <c r="K1083" t="s">
        <v>485</v>
      </c>
      <c r="L1083" t="s">
        <v>486</v>
      </c>
      <c r="M1083" t="s">
        <v>487</v>
      </c>
      <c r="N1083" t="s">
        <v>120</v>
      </c>
      <c r="O1083" t="s">
        <v>121</v>
      </c>
      <c r="P1083" s="6">
        <v>96950</v>
      </c>
      <c r="Q1083" t="s">
        <v>122</v>
      </c>
      <c r="S1083" s="8">
        <v>16702876661</v>
      </c>
      <c r="U1083" t="s">
        <v>488</v>
      </c>
      <c r="V1083">
        <v>812112</v>
      </c>
      <c r="W1083" t="s">
        <v>124</v>
      </c>
      <c r="Y1083" t="s">
        <v>489</v>
      </c>
      <c r="Z1083" t="s">
        <v>490</v>
      </c>
      <c r="AB1083" t="s">
        <v>491</v>
      </c>
      <c r="AC1083" t="s">
        <v>486</v>
      </c>
      <c r="AD1083" t="s">
        <v>11323</v>
      </c>
      <c r="AE1083" t="s">
        <v>120</v>
      </c>
      <c r="AF1083" t="s">
        <v>121</v>
      </c>
      <c r="AG1083" s="6">
        <v>96950</v>
      </c>
      <c r="AH1083" t="s">
        <v>122</v>
      </c>
      <c r="AJ1083" s="8">
        <v>16702876661</v>
      </c>
      <c r="AL1083" t="s">
        <v>492</v>
      </c>
      <c r="BE1083" t="str">
        <f>"31-9011.00"</f>
        <v>31-9011.00</v>
      </c>
      <c r="BF1083" t="s">
        <v>225</v>
      </c>
      <c r="BG1083" t="s">
        <v>11324</v>
      </c>
      <c r="BH1083" t="s">
        <v>494</v>
      </c>
      <c r="BI1083">
        <v>4</v>
      </c>
      <c r="BK1083" s="1">
        <v>45627</v>
      </c>
      <c r="BL1083" s="1">
        <v>45930</v>
      </c>
      <c r="BO1083">
        <v>35</v>
      </c>
      <c r="BP1083">
        <v>7</v>
      </c>
      <c r="BQ1083">
        <v>0</v>
      </c>
      <c r="BR1083">
        <v>0</v>
      </c>
      <c r="BS1083">
        <v>7</v>
      </c>
      <c r="BT1083">
        <v>7</v>
      </c>
      <c r="BU1083">
        <v>7</v>
      </c>
      <c r="BV1083">
        <v>7</v>
      </c>
      <c r="BW1083" t="str">
        <f>"12:00 PM"</f>
        <v>12:00 PM</v>
      </c>
      <c r="BX1083" t="str">
        <f>"7:00 PM"</f>
        <v>7:00 PM</v>
      </c>
      <c r="BY1083" t="s">
        <v>133</v>
      </c>
      <c r="BZ1083">
        <v>0</v>
      </c>
      <c r="CA1083">
        <v>12</v>
      </c>
      <c r="CB1083" t="s">
        <v>117</v>
      </c>
      <c r="CD1083" t="s">
        <v>495</v>
      </c>
      <c r="CE1083" t="s">
        <v>486</v>
      </c>
      <c r="CF1083" t="s">
        <v>487</v>
      </c>
      <c r="CG1083" t="s">
        <v>496</v>
      </c>
      <c r="CH1083" t="s">
        <v>121</v>
      </c>
      <c r="CI1083" s="6">
        <v>96950</v>
      </c>
      <c r="CJ1083" s="10">
        <v>12.37</v>
      </c>
      <c r="CK1083" s="10">
        <v>12.37</v>
      </c>
      <c r="CL1083" s="10">
        <v>18.559999999999999</v>
      </c>
      <c r="CM1083" s="10">
        <v>18.559999999999999</v>
      </c>
      <c r="CN1083" t="s">
        <v>137</v>
      </c>
      <c r="CO1083" t="s">
        <v>140</v>
      </c>
      <c r="CP1083" t="s">
        <v>138</v>
      </c>
      <c r="CR1083" t="s">
        <v>117</v>
      </c>
      <c r="CS1083" t="s">
        <v>139</v>
      </c>
      <c r="CT1083" t="s">
        <v>140</v>
      </c>
      <c r="CU1083" t="s">
        <v>139</v>
      </c>
      <c r="CV1083" t="s">
        <v>140</v>
      </c>
      <c r="CW1083" t="s">
        <v>139</v>
      </c>
      <c r="CX1083" t="s">
        <v>140</v>
      </c>
      <c r="CY1083" t="s">
        <v>13343</v>
      </c>
      <c r="CZ1083" s="8">
        <v>16702876661</v>
      </c>
      <c r="DA1083" t="s">
        <v>492</v>
      </c>
      <c r="DB1083" t="s">
        <v>140</v>
      </c>
      <c r="DC1083" t="s">
        <v>139</v>
      </c>
      <c r="DD1083" t="s">
        <v>117</v>
      </c>
    </row>
    <row r="1084" spans="1:114" ht="15" customHeight="1" x14ac:dyDescent="0.35">
      <c r="A1084" t="s">
        <v>13272</v>
      </c>
      <c r="B1084" t="s">
        <v>144</v>
      </c>
      <c r="C1084" s="1">
        <v>45599</v>
      </c>
      <c r="D1084" s="1">
        <v>45656</v>
      </c>
      <c r="E1084" t="s">
        <v>116</v>
      </c>
      <c r="F1084" s="1">
        <v>45656</v>
      </c>
      <c r="G1084" t="s">
        <v>117</v>
      </c>
      <c r="H1084" t="s">
        <v>117</v>
      </c>
      <c r="I1084" t="s">
        <v>117</v>
      </c>
      <c r="J1084" t="s">
        <v>3157</v>
      </c>
      <c r="L1084" t="s">
        <v>3158</v>
      </c>
      <c r="M1084" t="s">
        <v>4218</v>
      </c>
      <c r="N1084" t="s">
        <v>136</v>
      </c>
      <c r="O1084" t="s">
        <v>121</v>
      </c>
      <c r="P1084" s="6">
        <v>96950</v>
      </c>
      <c r="Q1084" t="s">
        <v>122</v>
      </c>
      <c r="S1084" s="8">
        <v>16702345828</v>
      </c>
      <c r="U1084" t="s">
        <v>3161</v>
      </c>
      <c r="V1084">
        <v>2389</v>
      </c>
      <c r="W1084" t="s">
        <v>124</v>
      </c>
      <c r="Y1084" t="s">
        <v>3162</v>
      </c>
      <c r="Z1084" t="s">
        <v>3163</v>
      </c>
      <c r="AB1084" t="s">
        <v>205</v>
      </c>
      <c r="AC1084" t="s">
        <v>3158</v>
      </c>
      <c r="AD1084" t="s">
        <v>4218</v>
      </c>
      <c r="AE1084" t="s">
        <v>136</v>
      </c>
      <c r="AF1084" t="s">
        <v>121</v>
      </c>
      <c r="AG1084" s="6">
        <v>96950</v>
      </c>
      <c r="AH1084" t="s">
        <v>122</v>
      </c>
      <c r="AJ1084" s="8">
        <v>16702345828</v>
      </c>
      <c r="AL1084" t="s">
        <v>3164</v>
      </c>
      <c r="AM1084" t="s">
        <v>600</v>
      </c>
      <c r="AN1084" t="s">
        <v>631</v>
      </c>
      <c r="AO1084" t="s">
        <v>3165</v>
      </c>
      <c r="AQ1084" t="s">
        <v>3166</v>
      </c>
      <c r="AR1084" t="s">
        <v>4220</v>
      </c>
      <c r="AS1084" t="s">
        <v>136</v>
      </c>
      <c r="AT1084" t="s">
        <v>121</v>
      </c>
      <c r="AU1084" s="6">
        <v>96950</v>
      </c>
      <c r="AV1084" t="s">
        <v>122</v>
      </c>
      <c r="AX1084" s="8">
        <v>16702872946</v>
      </c>
      <c r="AZ1084" t="s">
        <v>3168</v>
      </c>
      <c r="BA1084" t="s">
        <v>3169</v>
      </c>
      <c r="BB1084" t="s">
        <v>3170</v>
      </c>
      <c r="BE1084" t="str">
        <f>"53-3032.00"</f>
        <v>53-3032.00</v>
      </c>
      <c r="BF1084" t="s">
        <v>4159</v>
      </c>
      <c r="BG1084" t="s">
        <v>7288</v>
      </c>
      <c r="BH1084" t="s">
        <v>4161</v>
      </c>
      <c r="BI1084">
        <v>2</v>
      </c>
      <c r="BJ1084">
        <v>2</v>
      </c>
      <c r="BK1084" s="1">
        <v>45658</v>
      </c>
      <c r="BL1084" s="1">
        <v>46022</v>
      </c>
      <c r="BM1084" s="1">
        <v>45658</v>
      </c>
      <c r="BN1084" s="1">
        <v>46022</v>
      </c>
      <c r="BO1084">
        <v>40</v>
      </c>
      <c r="BP1084">
        <v>0</v>
      </c>
      <c r="BQ1084">
        <v>8</v>
      </c>
      <c r="BR1084">
        <v>8</v>
      </c>
      <c r="BS1084">
        <v>8</v>
      </c>
      <c r="BT1084">
        <v>8</v>
      </c>
      <c r="BU1084">
        <v>8</v>
      </c>
      <c r="BV1084">
        <v>0</v>
      </c>
      <c r="BW1084" t="str">
        <f>"8:00 AM"</f>
        <v>8:00 AM</v>
      </c>
      <c r="BX1084" t="str">
        <f>"5:00 PM"</f>
        <v>5:00 PM</v>
      </c>
      <c r="BY1084" t="s">
        <v>133</v>
      </c>
      <c r="BZ1084">
        <v>0</v>
      </c>
      <c r="CA1084">
        <v>12</v>
      </c>
      <c r="CB1084" t="s">
        <v>117</v>
      </c>
      <c r="CD1084" t="s">
        <v>7289</v>
      </c>
      <c r="CE1084" t="s">
        <v>3158</v>
      </c>
      <c r="CF1084" t="s">
        <v>4218</v>
      </c>
      <c r="CG1084" t="s">
        <v>136</v>
      </c>
      <c r="CH1084" t="s">
        <v>121</v>
      </c>
      <c r="CI1084" s="6">
        <v>96950</v>
      </c>
      <c r="CJ1084" s="10">
        <v>11.31</v>
      </c>
      <c r="CK1084" s="10">
        <v>11.31</v>
      </c>
      <c r="CL1084" s="10">
        <v>16.97</v>
      </c>
      <c r="CM1084" s="10">
        <v>16.97</v>
      </c>
      <c r="CN1084" t="s">
        <v>137</v>
      </c>
      <c r="CO1084" t="s">
        <v>162</v>
      </c>
      <c r="CP1084" t="s">
        <v>138</v>
      </c>
      <c r="CR1084" t="s">
        <v>117</v>
      </c>
      <c r="CS1084" t="s">
        <v>139</v>
      </c>
      <c r="CT1084" t="s">
        <v>140</v>
      </c>
      <c r="CU1084" t="s">
        <v>139</v>
      </c>
      <c r="CV1084" t="s">
        <v>140</v>
      </c>
      <c r="CW1084" t="s">
        <v>139</v>
      </c>
      <c r="CX1084" t="s">
        <v>140</v>
      </c>
      <c r="CY1084" t="s">
        <v>4164</v>
      </c>
      <c r="CZ1084" s="8">
        <v>16792345828</v>
      </c>
      <c r="DA1084" t="s">
        <v>3164</v>
      </c>
      <c r="DB1084" t="s">
        <v>140</v>
      </c>
      <c r="DC1084" t="s">
        <v>139</v>
      </c>
      <c r="DD1084" t="s">
        <v>117</v>
      </c>
      <c r="DE1084" t="s">
        <v>631</v>
      </c>
      <c r="DF1084" t="s">
        <v>3165</v>
      </c>
      <c r="DH1084" t="s">
        <v>3170</v>
      </c>
      <c r="DI1084" t="s">
        <v>3169</v>
      </c>
      <c r="DJ1084" t="s">
        <v>3168</v>
      </c>
    </row>
    <row r="1085" spans="1:114" ht="15" customHeight="1" x14ac:dyDescent="0.35">
      <c r="A1085" t="s">
        <v>17203</v>
      </c>
      <c r="B1085" t="s">
        <v>144</v>
      </c>
      <c r="C1085" s="1">
        <v>45605</v>
      </c>
      <c r="D1085" s="1">
        <v>45656</v>
      </c>
      <c r="E1085" t="s">
        <v>211</v>
      </c>
      <c r="G1085" t="s">
        <v>117</v>
      </c>
      <c r="H1085" t="s">
        <v>117</v>
      </c>
      <c r="I1085" t="s">
        <v>117</v>
      </c>
      <c r="J1085" t="s">
        <v>466</v>
      </c>
      <c r="L1085" t="s">
        <v>467</v>
      </c>
      <c r="M1085" t="s">
        <v>468</v>
      </c>
      <c r="N1085" t="s">
        <v>136</v>
      </c>
      <c r="O1085" t="s">
        <v>121</v>
      </c>
      <c r="P1085" s="6">
        <v>96950</v>
      </c>
      <c r="Q1085" t="s">
        <v>122</v>
      </c>
      <c r="S1085" s="8">
        <v>16707885235</v>
      </c>
      <c r="U1085" t="s">
        <v>470</v>
      </c>
      <c r="V1085">
        <v>236116</v>
      </c>
      <c r="W1085" t="s">
        <v>124</v>
      </c>
      <c r="Y1085" t="s">
        <v>471</v>
      </c>
      <c r="Z1085" t="s">
        <v>472</v>
      </c>
      <c r="AA1085" t="s">
        <v>473</v>
      </c>
      <c r="AB1085" t="s">
        <v>474</v>
      </c>
      <c r="AC1085" t="s">
        <v>475</v>
      </c>
      <c r="AD1085" t="s">
        <v>476</v>
      </c>
      <c r="AE1085" t="s">
        <v>136</v>
      </c>
      <c r="AF1085" t="s">
        <v>121</v>
      </c>
      <c r="AG1085" s="6">
        <v>96950</v>
      </c>
      <c r="AH1085" t="s">
        <v>122</v>
      </c>
      <c r="AJ1085" s="8">
        <v>16707885235</v>
      </c>
      <c r="AL1085" t="s">
        <v>477</v>
      </c>
      <c r="BE1085" t="str">
        <f>"49-9071.00"</f>
        <v>49-9071.00</v>
      </c>
      <c r="BF1085" t="s">
        <v>156</v>
      </c>
      <c r="BG1085" t="s">
        <v>478</v>
      </c>
      <c r="BH1085" t="s">
        <v>479</v>
      </c>
      <c r="BI1085">
        <v>7</v>
      </c>
      <c r="BJ1085">
        <v>7</v>
      </c>
      <c r="BK1085" s="1">
        <v>45717</v>
      </c>
      <c r="BL1085" s="1">
        <v>46081</v>
      </c>
      <c r="BM1085" s="1">
        <v>45717</v>
      </c>
      <c r="BN1085" s="1">
        <v>46081</v>
      </c>
      <c r="BO1085">
        <v>35</v>
      </c>
      <c r="BP1085">
        <v>0</v>
      </c>
      <c r="BQ1085">
        <v>7</v>
      </c>
      <c r="BR1085">
        <v>7</v>
      </c>
      <c r="BS1085">
        <v>7</v>
      </c>
      <c r="BT1085">
        <v>7</v>
      </c>
      <c r="BU1085">
        <v>7</v>
      </c>
      <c r="BV1085">
        <v>0</v>
      </c>
      <c r="BW1085" t="str">
        <f>"8:00 AM"</f>
        <v>8:00 AM</v>
      </c>
      <c r="BX1085" t="str">
        <f>"4:00 PM"</f>
        <v>4:00 PM</v>
      </c>
      <c r="BY1085" t="s">
        <v>159</v>
      </c>
      <c r="BZ1085">
        <v>0</v>
      </c>
      <c r="CA1085">
        <v>24</v>
      </c>
      <c r="CB1085" t="s">
        <v>117</v>
      </c>
      <c r="CD1085" t="s">
        <v>480</v>
      </c>
      <c r="CE1085" t="s">
        <v>475</v>
      </c>
      <c r="CF1085" t="s">
        <v>476</v>
      </c>
      <c r="CG1085" t="s">
        <v>136</v>
      </c>
      <c r="CH1085" t="s">
        <v>121</v>
      </c>
      <c r="CI1085" s="6">
        <v>96950</v>
      </c>
      <c r="CJ1085" s="10">
        <v>9.75</v>
      </c>
      <c r="CK1085" s="10">
        <v>9.75</v>
      </c>
      <c r="CL1085" s="10">
        <v>14.63</v>
      </c>
      <c r="CM1085" s="10">
        <v>14.63</v>
      </c>
      <c r="CN1085" t="s">
        <v>137</v>
      </c>
      <c r="CO1085" t="s">
        <v>2428</v>
      </c>
      <c r="CP1085" t="s">
        <v>138</v>
      </c>
      <c r="CR1085" t="s">
        <v>117</v>
      </c>
      <c r="CS1085" t="s">
        <v>139</v>
      </c>
      <c r="CT1085" t="s">
        <v>139</v>
      </c>
      <c r="CU1085" t="s">
        <v>139</v>
      </c>
      <c r="CV1085" t="s">
        <v>140</v>
      </c>
      <c r="CW1085" t="s">
        <v>139</v>
      </c>
      <c r="CX1085" t="s">
        <v>139</v>
      </c>
      <c r="CY1085" t="s">
        <v>17204</v>
      </c>
      <c r="CZ1085" s="8">
        <v>16707885235</v>
      </c>
      <c r="DA1085" t="s">
        <v>477</v>
      </c>
      <c r="DB1085" t="s">
        <v>140</v>
      </c>
      <c r="DC1085" t="s">
        <v>139</v>
      </c>
      <c r="DD1085" t="s">
        <v>117</v>
      </c>
    </row>
    <row r="1086" spans="1:114" ht="15" customHeight="1" x14ac:dyDescent="0.35">
      <c r="A1086" t="s">
        <v>9530</v>
      </c>
      <c r="B1086" t="s">
        <v>144</v>
      </c>
      <c r="C1086" s="1">
        <v>45609</v>
      </c>
      <c r="D1086" s="1">
        <v>45656</v>
      </c>
      <c r="E1086" t="s">
        <v>116</v>
      </c>
      <c r="F1086" s="1">
        <v>45715</v>
      </c>
      <c r="G1086" t="s">
        <v>117</v>
      </c>
      <c r="H1086" t="s">
        <v>117</v>
      </c>
      <c r="I1086" t="s">
        <v>117</v>
      </c>
      <c r="J1086" t="s">
        <v>4051</v>
      </c>
      <c r="L1086" t="s">
        <v>1758</v>
      </c>
      <c r="M1086" t="s">
        <v>4053</v>
      </c>
      <c r="N1086" t="s">
        <v>136</v>
      </c>
      <c r="O1086" t="s">
        <v>121</v>
      </c>
      <c r="P1086" s="6">
        <v>96950</v>
      </c>
      <c r="Q1086" t="s">
        <v>122</v>
      </c>
      <c r="S1086" s="8">
        <v>16702347898</v>
      </c>
      <c r="U1086" t="s">
        <v>4054</v>
      </c>
      <c r="V1086">
        <v>531110</v>
      </c>
      <c r="W1086" t="s">
        <v>124</v>
      </c>
      <c r="Y1086" t="s">
        <v>1760</v>
      </c>
      <c r="Z1086" t="s">
        <v>203</v>
      </c>
      <c r="AA1086" t="s">
        <v>1761</v>
      </c>
      <c r="AB1086" t="s">
        <v>474</v>
      </c>
      <c r="AC1086" t="s">
        <v>1758</v>
      </c>
      <c r="AE1086" t="s">
        <v>136</v>
      </c>
      <c r="AF1086" t="s">
        <v>121</v>
      </c>
      <c r="AG1086" s="6">
        <v>96950</v>
      </c>
      <c r="AH1086" t="s">
        <v>122</v>
      </c>
      <c r="AJ1086" s="8">
        <v>16702347898</v>
      </c>
      <c r="AL1086" t="s">
        <v>4055</v>
      </c>
      <c r="BE1086" t="str">
        <f>"49-9071.00"</f>
        <v>49-9071.00</v>
      </c>
      <c r="BF1086" t="s">
        <v>156</v>
      </c>
      <c r="BG1086" t="s">
        <v>4056</v>
      </c>
      <c r="BH1086" t="s">
        <v>4057</v>
      </c>
      <c r="BI1086">
        <v>3</v>
      </c>
      <c r="BJ1086">
        <v>3</v>
      </c>
      <c r="BK1086" s="1">
        <v>45717</v>
      </c>
      <c r="BL1086" s="1">
        <v>46081</v>
      </c>
      <c r="BM1086" s="1">
        <v>45717</v>
      </c>
      <c r="BN1086" s="1">
        <v>46081</v>
      </c>
      <c r="BO1086">
        <v>35</v>
      </c>
      <c r="BP1086">
        <v>0</v>
      </c>
      <c r="BQ1086">
        <v>7</v>
      </c>
      <c r="BR1086">
        <v>7</v>
      </c>
      <c r="BS1086">
        <v>7</v>
      </c>
      <c r="BT1086">
        <v>7</v>
      </c>
      <c r="BU1086">
        <v>7</v>
      </c>
      <c r="BV1086">
        <v>0</v>
      </c>
      <c r="BW1086" t="str">
        <f>"8:00 AM"</f>
        <v>8:00 AM</v>
      </c>
      <c r="BX1086" t="str">
        <f>"4:00 PM"</f>
        <v>4:00 PM</v>
      </c>
      <c r="BY1086" t="s">
        <v>159</v>
      </c>
      <c r="BZ1086">
        <v>0</v>
      </c>
      <c r="CA1086">
        <v>12</v>
      </c>
      <c r="CB1086" t="s">
        <v>117</v>
      </c>
      <c r="CD1086" t="s">
        <v>9531</v>
      </c>
      <c r="CE1086" t="s">
        <v>221</v>
      </c>
      <c r="CG1086" t="s">
        <v>222</v>
      </c>
      <c r="CH1086" t="s">
        <v>121</v>
      </c>
      <c r="CI1086" s="6">
        <v>96951</v>
      </c>
      <c r="CJ1086" s="10">
        <v>9.75</v>
      </c>
      <c r="CK1086" s="10">
        <v>9.75</v>
      </c>
      <c r="CL1086" s="10">
        <v>14.62</v>
      </c>
      <c r="CM1086" s="10">
        <v>14.62</v>
      </c>
      <c r="CN1086" t="s">
        <v>137</v>
      </c>
      <c r="CO1086" t="s">
        <v>4059</v>
      </c>
      <c r="CP1086" t="s">
        <v>138</v>
      </c>
      <c r="CR1086" t="s">
        <v>117</v>
      </c>
      <c r="CS1086" t="s">
        <v>139</v>
      </c>
      <c r="CT1086" t="s">
        <v>140</v>
      </c>
      <c r="CU1086" t="s">
        <v>139</v>
      </c>
      <c r="CV1086" t="s">
        <v>140</v>
      </c>
      <c r="CW1086" t="s">
        <v>139</v>
      </c>
      <c r="CX1086" t="s">
        <v>140</v>
      </c>
      <c r="CY1086" t="s">
        <v>4321</v>
      </c>
      <c r="CZ1086" s="8">
        <v>16702347898</v>
      </c>
      <c r="DA1086" t="s">
        <v>4055</v>
      </c>
      <c r="DB1086" t="s">
        <v>164</v>
      </c>
      <c r="DC1086" t="s">
        <v>139</v>
      </c>
      <c r="DD1086" t="s">
        <v>117</v>
      </c>
    </row>
    <row r="1087" spans="1:114" ht="15" customHeight="1" x14ac:dyDescent="0.35">
      <c r="A1087" t="s">
        <v>17215</v>
      </c>
      <c r="B1087" t="s">
        <v>144</v>
      </c>
      <c r="C1087" s="1">
        <v>45610</v>
      </c>
      <c r="D1087" s="1">
        <v>45656</v>
      </c>
      <c r="E1087" t="s">
        <v>116</v>
      </c>
      <c r="F1087" s="1">
        <v>45745</v>
      </c>
      <c r="G1087" t="s">
        <v>117</v>
      </c>
      <c r="H1087" t="s">
        <v>117</v>
      </c>
      <c r="I1087" t="s">
        <v>117</v>
      </c>
      <c r="J1087" t="s">
        <v>954</v>
      </c>
      <c r="K1087" t="s">
        <v>955</v>
      </c>
      <c r="L1087" t="s">
        <v>956</v>
      </c>
      <c r="M1087" t="s">
        <v>957</v>
      </c>
      <c r="N1087" t="s">
        <v>120</v>
      </c>
      <c r="O1087" t="s">
        <v>121</v>
      </c>
      <c r="P1087" s="6">
        <v>96950</v>
      </c>
      <c r="Q1087" t="s">
        <v>122</v>
      </c>
      <c r="S1087" s="8">
        <v>16702336927</v>
      </c>
      <c r="U1087" t="s">
        <v>2112</v>
      </c>
      <c r="V1087">
        <v>561320</v>
      </c>
      <c r="W1087" t="s">
        <v>124</v>
      </c>
      <c r="Y1087" t="s">
        <v>959</v>
      </c>
      <c r="Z1087" t="s">
        <v>960</v>
      </c>
      <c r="AA1087" t="s">
        <v>961</v>
      </c>
      <c r="AB1087" t="s">
        <v>128</v>
      </c>
      <c r="AC1087" t="s">
        <v>956</v>
      </c>
      <c r="AD1087" t="s">
        <v>957</v>
      </c>
      <c r="AE1087" t="s">
        <v>120</v>
      </c>
      <c r="AF1087" t="s">
        <v>121</v>
      </c>
      <c r="AG1087" s="6">
        <v>96950</v>
      </c>
      <c r="AH1087" t="s">
        <v>122</v>
      </c>
      <c r="AJ1087" s="8">
        <v>16702336927</v>
      </c>
      <c r="AL1087" t="s">
        <v>967</v>
      </c>
      <c r="BE1087" t="str">
        <f>"37-2011.00"</f>
        <v>37-2011.00</v>
      </c>
      <c r="BF1087" t="s">
        <v>701</v>
      </c>
      <c r="BG1087" t="s">
        <v>2113</v>
      </c>
      <c r="BH1087" t="s">
        <v>2114</v>
      </c>
      <c r="BI1087">
        <v>12</v>
      </c>
      <c r="BJ1087">
        <v>12</v>
      </c>
      <c r="BK1087" s="1">
        <v>45747</v>
      </c>
      <c r="BL1087" s="1">
        <v>46111</v>
      </c>
      <c r="BM1087" s="1">
        <v>45747</v>
      </c>
      <c r="BN1087" s="1">
        <v>46111</v>
      </c>
      <c r="BO1087">
        <v>35</v>
      </c>
      <c r="BP1087">
        <v>0</v>
      </c>
      <c r="BQ1087">
        <v>7</v>
      </c>
      <c r="BR1087">
        <v>7</v>
      </c>
      <c r="BS1087">
        <v>7</v>
      </c>
      <c r="BT1087">
        <v>7</v>
      </c>
      <c r="BU1087">
        <v>7</v>
      </c>
      <c r="BV1087">
        <v>0</v>
      </c>
      <c r="BW1087" t="str">
        <f>"7:30 AM"</f>
        <v>7:30 AM</v>
      </c>
      <c r="BX1087" t="str">
        <f>"4:30 PM"</f>
        <v>4:30 PM</v>
      </c>
      <c r="BY1087" t="s">
        <v>133</v>
      </c>
      <c r="BZ1087">
        <v>0</v>
      </c>
      <c r="CA1087">
        <v>12</v>
      </c>
      <c r="CB1087" t="s">
        <v>117</v>
      </c>
      <c r="CD1087" s="2" t="s">
        <v>2115</v>
      </c>
      <c r="CE1087" t="s">
        <v>2116</v>
      </c>
      <c r="CG1087" t="s">
        <v>120</v>
      </c>
      <c r="CH1087" t="s">
        <v>121</v>
      </c>
      <c r="CI1087" s="6">
        <v>96950</v>
      </c>
      <c r="CJ1087" s="10">
        <v>8.2899999999999991</v>
      </c>
      <c r="CK1087" s="10">
        <v>8.2899999999999991</v>
      </c>
      <c r="CL1087" s="10">
        <v>12.44</v>
      </c>
      <c r="CM1087" s="10">
        <v>12.44</v>
      </c>
      <c r="CN1087" t="s">
        <v>137</v>
      </c>
      <c r="CP1087" t="s">
        <v>138</v>
      </c>
      <c r="CR1087" t="s">
        <v>117</v>
      </c>
      <c r="CS1087" t="s">
        <v>139</v>
      </c>
      <c r="CT1087" t="s">
        <v>140</v>
      </c>
      <c r="CU1087" t="s">
        <v>139</v>
      </c>
      <c r="CV1087" t="s">
        <v>140</v>
      </c>
      <c r="CW1087" t="s">
        <v>139</v>
      </c>
      <c r="CX1087" t="s">
        <v>140</v>
      </c>
      <c r="CY1087" t="s">
        <v>966</v>
      </c>
      <c r="CZ1087" s="8">
        <v>16702336927</v>
      </c>
      <c r="DA1087" t="s">
        <v>967</v>
      </c>
      <c r="DB1087" t="s">
        <v>140</v>
      </c>
      <c r="DC1087" t="s">
        <v>139</v>
      </c>
      <c r="DD1087" t="s">
        <v>117</v>
      </c>
    </row>
    <row r="1088" spans="1:114" ht="15" customHeight="1" x14ac:dyDescent="0.35">
      <c r="A1088" t="s">
        <v>7177</v>
      </c>
      <c r="B1088" t="s">
        <v>115</v>
      </c>
      <c r="C1088" s="1">
        <v>45656</v>
      </c>
      <c r="D1088" s="1">
        <v>45656</v>
      </c>
      <c r="E1088" t="s">
        <v>211</v>
      </c>
      <c r="G1088" t="s">
        <v>117</v>
      </c>
      <c r="H1088" t="s">
        <v>117</v>
      </c>
      <c r="I1088" t="s">
        <v>117</v>
      </c>
      <c r="J1088" t="s">
        <v>4640</v>
      </c>
      <c r="K1088" t="s">
        <v>4210</v>
      </c>
      <c r="L1088" t="s">
        <v>4451</v>
      </c>
      <c r="M1088" t="s">
        <v>4641</v>
      </c>
      <c r="N1088" t="s">
        <v>120</v>
      </c>
      <c r="O1088" t="s">
        <v>121</v>
      </c>
      <c r="P1088" s="6">
        <v>96950</v>
      </c>
      <c r="Q1088" t="s">
        <v>122</v>
      </c>
      <c r="S1088" s="8">
        <v>16703236877</v>
      </c>
      <c r="U1088" t="s">
        <v>4212</v>
      </c>
      <c r="V1088">
        <v>621610</v>
      </c>
      <c r="W1088" t="s">
        <v>124</v>
      </c>
      <c r="Y1088" t="s">
        <v>1329</v>
      </c>
      <c r="Z1088" t="s">
        <v>1330</v>
      </c>
      <c r="AA1088" t="s">
        <v>1331</v>
      </c>
      <c r="AB1088" t="s">
        <v>128</v>
      </c>
      <c r="AC1088" t="s">
        <v>1332</v>
      </c>
      <c r="AE1088" t="s">
        <v>839</v>
      </c>
      <c r="AF1088" t="s">
        <v>578</v>
      </c>
      <c r="AG1088" s="6">
        <v>96931</v>
      </c>
      <c r="AH1088" t="s">
        <v>122</v>
      </c>
      <c r="AJ1088" s="8">
        <v>16716498746</v>
      </c>
      <c r="AK1088">
        <v>203</v>
      </c>
      <c r="AL1088" t="s">
        <v>1333</v>
      </c>
      <c r="BE1088" t="str">
        <f>"31-1122.00"</f>
        <v>31-1122.00</v>
      </c>
      <c r="BF1088" t="s">
        <v>4642</v>
      </c>
      <c r="BG1088" t="s">
        <v>4643</v>
      </c>
      <c r="BH1088" t="s">
        <v>4644</v>
      </c>
      <c r="BI1088">
        <v>3</v>
      </c>
      <c r="BK1088" s="1">
        <v>45778</v>
      </c>
      <c r="BL1088" s="1">
        <v>46142</v>
      </c>
      <c r="BO1088">
        <v>40</v>
      </c>
      <c r="BP1088">
        <v>0</v>
      </c>
      <c r="BQ1088">
        <v>8</v>
      </c>
      <c r="BR1088">
        <v>8</v>
      </c>
      <c r="BS1088">
        <v>8</v>
      </c>
      <c r="BT1088">
        <v>8</v>
      </c>
      <c r="BU1088">
        <v>5</v>
      </c>
      <c r="BV1088">
        <v>3</v>
      </c>
      <c r="BW1088" t="str">
        <f>"8:30 AM"</f>
        <v>8:30 AM</v>
      </c>
      <c r="BX1088" t="str">
        <f>"5:30 PM"</f>
        <v>5:30 PM</v>
      </c>
      <c r="BY1088" t="s">
        <v>2724</v>
      </c>
      <c r="BZ1088">
        <v>0</v>
      </c>
      <c r="CA1088">
        <v>12</v>
      </c>
      <c r="CB1088" t="s">
        <v>117</v>
      </c>
      <c r="CD1088" t="s">
        <v>194</v>
      </c>
      <c r="CE1088" t="s">
        <v>4451</v>
      </c>
      <c r="CF1088" t="s">
        <v>4641</v>
      </c>
      <c r="CG1088" t="s">
        <v>120</v>
      </c>
      <c r="CH1088" t="s">
        <v>121</v>
      </c>
      <c r="CI1088" s="6">
        <v>96950</v>
      </c>
      <c r="CJ1088" s="10">
        <v>11.4</v>
      </c>
      <c r="CK1088" s="10">
        <v>11.4</v>
      </c>
      <c r="CN1088" t="s">
        <v>137</v>
      </c>
      <c r="CP1088" t="s">
        <v>138</v>
      </c>
      <c r="CR1088" t="s">
        <v>117</v>
      </c>
      <c r="CS1088" t="s">
        <v>139</v>
      </c>
      <c r="CT1088" t="s">
        <v>140</v>
      </c>
      <c r="CU1088" t="s">
        <v>140</v>
      </c>
      <c r="CV1088" t="s">
        <v>140</v>
      </c>
      <c r="CW1088" t="s">
        <v>139</v>
      </c>
      <c r="CX1088" t="s">
        <v>140</v>
      </c>
      <c r="CY1088" t="s">
        <v>140</v>
      </c>
      <c r="CZ1088" s="8">
        <v>16703236877</v>
      </c>
      <c r="DA1088" t="s">
        <v>4216</v>
      </c>
      <c r="DB1088" t="s">
        <v>140</v>
      </c>
      <c r="DC1088" t="s">
        <v>139</v>
      </c>
      <c r="DD1088" t="s">
        <v>117</v>
      </c>
    </row>
    <row r="1089" spans="1:114" ht="15" customHeight="1" x14ac:dyDescent="0.35">
      <c r="A1089" t="s">
        <v>16100</v>
      </c>
      <c r="B1089" t="s">
        <v>115</v>
      </c>
      <c r="C1089" s="1">
        <v>45656</v>
      </c>
      <c r="D1089" s="1">
        <v>45656</v>
      </c>
      <c r="E1089" t="s">
        <v>211</v>
      </c>
      <c r="G1089" t="s">
        <v>117</v>
      </c>
      <c r="H1089" t="s">
        <v>117</v>
      </c>
      <c r="I1089" t="s">
        <v>117</v>
      </c>
      <c r="J1089" t="s">
        <v>1324</v>
      </c>
      <c r="K1089" t="s">
        <v>1325</v>
      </c>
      <c r="L1089" t="s">
        <v>1326</v>
      </c>
      <c r="M1089" t="s">
        <v>1327</v>
      </c>
      <c r="N1089" t="s">
        <v>120</v>
      </c>
      <c r="O1089" t="s">
        <v>121</v>
      </c>
      <c r="P1089" s="6">
        <v>96950</v>
      </c>
      <c r="Q1089" t="s">
        <v>122</v>
      </c>
      <c r="S1089" s="8">
        <v>16703236877</v>
      </c>
      <c r="U1089" t="s">
        <v>1328</v>
      </c>
      <c r="V1089">
        <v>621610</v>
      </c>
      <c r="W1089" t="s">
        <v>124</v>
      </c>
      <c r="Y1089" t="s">
        <v>1329</v>
      </c>
      <c r="Z1089" t="s">
        <v>1330</v>
      </c>
      <c r="AA1089" t="s">
        <v>1331</v>
      </c>
      <c r="AB1089" t="s">
        <v>128</v>
      </c>
      <c r="AC1089" t="s">
        <v>1332</v>
      </c>
      <c r="AE1089" t="s">
        <v>839</v>
      </c>
      <c r="AF1089" t="s">
        <v>578</v>
      </c>
      <c r="AG1089" s="6">
        <v>96931</v>
      </c>
      <c r="AH1089" t="s">
        <v>122</v>
      </c>
      <c r="AJ1089" s="8">
        <v>16716498746</v>
      </c>
      <c r="AK1089">
        <v>203</v>
      </c>
      <c r="AL1089" t="s">
        <v>1333</v>
      </c>
      <c r="BE1089" t="str">
        <f>"29-1141.00"</f>
        <v>29-1141.00</v>
      </c>
      <c r="BF1089" t="s">
        <v>1534</v>
      </c>
      <c r="BG1089" t="s">
        <v>9441</v>
      </c>
      <c r="BH1089" t="s">
        <v>4214</v>
      </c>
      <c r="BI1089">
        <v>3</v>
      </c>
      <c r="BK1089" s="1">
        <v>45778</v>
      </c>
      <c r="BL1089" s="1">
        <v>46142</v>
      </c>
      <c r="BO1089">
        <v>40</v>
      </c>
      <c r="BP1089">
        <v>0</v>
      </c>
      <c r="BQ1089">
        <v>8</v>
      </c>
      <c r="BR1089">
        <v>8</v>
      </c>
      <c r="BS1089">
        <v>8</v>
      </c>
      <c r="BT1089">
        <v>8</v>
      </c>
      <c r="BU1089">
        <v>5</v>
      </c>
      <c r="BV1089">
        <v>3</v>
      </c>
      <c r="BW1089" t="str">
        <f>"8:30 AM"</f>
        <v>8:30 AM</v>
      </c>
      <c r="BX1089" t="str">
        <f>"5:30 PM"</f>
        <v>5:30 PM</v>
      </c>
      <c r="BY1089" t="s">
        <v>133</v>
      </c>
      <c r="BZ1089">
        <v>0</v>
      </c>
      <c r="CA1089">
        <v>0</v>
      </c>
      <c r="CB1089" t="s">
        <v>117</v>
      </c>
      <c r="CD1089" s="2" t="s">
        <v>4215</v>
      </c>
      <c r="CE1089" t="s">
        <v>1326</v>
      </c>
      <c r="CF1089" t="s">
        <v>1327</v>
      </c>
      <c r="CG1089" t="s">
        <v>120</v>
      </c>
      <c r="CH1089" t="s">
        <v>121</v>
      </c>
      <c r="CI1089" s="6">
        <v>96950</v>
      </c>
      <c r="CJ1089" s="10">
        <v>17.05</v>
      </c>
      <c r="CK1089" s="10">
        <v>17.05</v>
      </c>
      <c r="CN1089" t="s">
        <v>137</v>
      </c>
      <c r="CP1089" t="s">
        <v>138</v>
      </c>
      <c r="CR1089" t="s">
        <v>117</v>
      </c>
      <c r="CS1089" t="s">
        <v>139</v>
      </c>
      <c r="CT1089" t="s">
        <v>140</v>
      </c>
      <c r="CU1089" t="s">
        <v>140</v>
      </c>
      <c r="CV1089" t="s">
        <v>140</v>
      </c>
      <c r="CW1089" t="s">
        <v>139</v>
      </c>
      <c r="CX1089" t="s">
        <v>140</v>
      </c>
      <c r="CY1089" t="s">
        <v>140</v>
      </c>
      <c r="CZ1089" s="8">
        <v>16703236877</v>
      </c>
      <c r="DA1089" t="s">
        <v>1338</v>
      </c>
      <c r="DB1089" t="s">
        <v>140</v>
      </c>
      <c r="DC1089" t="s">
        <v>139</v>
      </c>
      <c r="DD1089" t="s">
        <v>117</v>
      </c>
    </row>
    <row r="1090" spans="1:114" ht="15" customHeight="1" x14ac:dyDescent="0.35">
      <c r="A1090" t="s">
        <v>7135</v>
      </c>
      <c r="B1090" t="s">
        <v>166</v>
      </c>
      <c r="C1090" s="1">
        <v>45581</v>
      </c>
      <c r="D1090" s="1">
        <v>45657</v>
      </c>
      <c r="E1090" t="s">
        <v>211</v>
      </c>
      <c r="G1090" t="s">
        <v>117</v>
      </c>
      <c r="H1090" t="s">
        <v>117</v>
      </c>
      <c r="I1090" t="s">
        <v>117</v>
      </c>
      <c r="J1090" t="s">
        <v>1247</v>
      </c>
      <c r="K1090" t="s">
        <v>1247</v>
      </c>
      <c r="L1090" t="s">
        <v>7136</v>
      </c>
      <c r="M1090" t="s">
        <v>1250</v>
      </c>
      <c r="N1090" t="s">
        <v>120</v>
      </c>
      <c r="O1090" t="s">
        <v>121</v>
      </c>
      <c r="P1090" s="6">
        <v>96950</v>
      </c>
      <c r="Q1090" t="s">
        <v>122</v>
      </c>
      <c r="S1090" s="8">
        <v>16702356238</v>
      </c>
      <c r="U1090" t="s">
        <v>1251</v>
      </c>
      <c r="V1090">
        <v>56132</v>
      </c>
      <c r="W1090" t="s">
        <v>124</v>
      </c>
      <c r="Y1090" t="s">
        <v>4533</v>
      </c>
      <c r="Z1090" t="s">
        <v>7137</v>
      </c>
      <c r="AA1090" t="s">
        <v>7138</v>
      </c>
      <c r="AB1090" t="s">
        <v>7139</v>
      </c>
      <c r="AC1090" t="s">
        <v>7140</v>
      </c>
      <c r="AD1090" t="s">
        <v>7141</v>
      </c>
      <c r="AE1090" t="s">
        <v>120</v>
      </c>
      <c r="AF1090" t="s">
        <v>121</v>
      </c>
      <c r="AG1090" s="6">
        <v>96950</v>
      </c>
      <c r="AH1090" t="s">
        <v>122</v>
      </c>
      <c r="AJ1090" s="8">
        <v>16702356238</v>
      </c>
      <c r="AL1090" t="s">
        <v>6773</v>
      </c>
      <c r="BE1090" t="str">
        <f>"49-9099.00"</f>
        <v>49-9099.00</v>
      </c>
      <c r="BF1090" t="s">
        <v>2023</v>
      </c>
      <c r="BG1090" t="s">
        <v>7142</v>
      </c>
      <c r="BH1090" t="s">
        <v>1961</v>
      </c>
      <c r="BI1090">
        <v>12</v>
      </c>
      <c r="BK1090" s="1">
        <v>45658</v>
      </c>
      <c r="BL1090" s="1">
        <v>46022</v>
      </c>
      <c r="BO1090">
        <v>35</v>
      </c>
      <c r="BP1090">
        <v>0</v>
      </c>
      <c r="BQ1090">
        <v>7</v>
      </c>
      <c r="BR1090">
        <v>7</v>
      </c>
      <c r="BS1090">
        <v>7</v>
      </c>
      <c r="BT1090">
        <v>7</v>
      </c>
      <c r="BU1090">
        <v>7</v>
      </c>
      <c r="BV1090">
        <v>0</v>
      </c>
      <c r="BW1090" t="str">
        <f>"8:00 AM"</f>
        <v>8:00 AM</v>
      </c>
      <c r="BX1090" t="str">
        <f>"4:00 PM"</f>
        <v>4:00 PM</v>
      </c>
      <c r="BY1090" t="s">
        <v>133</v>
      </c>
      <c r="BZ1090">
        <v>0</v>
      </c>
      <c r="CA1090">
        <v>3</v>
      </c>
      <c r="CB1090" t="s">
        <v>117</v>
      </c>
      <c r="CD1090" s="2" t="s">
        <v>7143</v>
      </c>
      <c r="CE1090" t="s">
        <v>7144</v>
      </c>
      <c r="CF1090" t="s">
        <v>7145</v>
      </c>
      <c r="CG1090" t="s">
        <v>120</v>
      </c>
      <c r="CH1090" t="s">
        <v>121</v>
      </c>
      <c r="CI1090" s="6">
        <v>96950</v>
      </c>
      <c r="CJ1090" s="10">
        <v>10.02</v>
      </c>
      <c r="CK1090" s="10">
        <v>10.02</v>
      </c>
      <c r="CL1090" s="10">
        <v>15.03</v>
      </c>
      <c r="CM1090" s="10">
        <v>15.03</v>
      </c>
      <c r="CN1090" t="s">
        <v>137</v>
      </c>
      <c r="CO1090" t="s">
        <v>194</v>
      </c>
      <c r="CP1090" t="s">
        <v>138</v>
      </c>
      <c r="CR1090" t="s">
        <v>117</v>
      </c>
      <c r="CS1090" t="s">
        <v>139</v>
      </c>
      <c r="CT1090" t="s">
        <v>140</v>
      </c>
      <c r="CU1090" t="s">
        <v>139</v>
      </c>
      <c r="CV1090" t="s">
        <v>140</v>
      </c>
      <c r="CW1090" t="s">
        <v>139</v>
      </c>
      <c r="CX1090" t="s">
        <v>140</v>
      </c>
      <c r="CY1090" s="2" t="s">
        <v>1719</v>
      </c>
      <c r="CZ1090" s="8">
        <v>16702356238</v>
      </c>
      <c r="DA1090" t="s">
        <v>6773</v>
      </c>
      <c r="DB1090" t="s">
        <v>164</v>
      </c>
      <c r="DC1090" t="s">
        <v>139</v>
      </c>
      <c r="DD1090" t="s">
        <v>117</v>
      </c>
    </row>
    <row r="1091" spans="1:114" ht="15" customHeight="1" x14ac:dyDescent="0.35">
      <c r="A1091" t="s">
        <v>7112</v>
      </c>
      <c r="B1091" t="s">
        <v>144</v>
      </c>
      <c r="C1091" s="1">
        <v>45602</v>
      </c>
      <c r="D1091" s="1">
        <v>45657</v>
      </c>
      <c r="E1091" t="s">
        <v>211</v>
      </c>
      <c r="G1091" t="s">
        <v>117</v>
      </c>
      <c r="H1091" t="s">
        <v>117</v>
      </c>
      <c r="I1091" t="s">
        <v>117</v>
      </c>
      <c r="J1091" t="s">
        <v>7113</v>
      </c>
      <c r="K1091" t="s">
        <v>7114</v>
      </c>
      <c r="L1091" t="s">
        <v>5663</v>
      </c>
      <c r="M1091" t="s">
        <v>5662</v>
      </c>
      <c r="N1091" t="s">
        <v>136</v>
      </c>
      <c r="O1091" t="s">
        <v>121</v>
      </c>
      <c r="P1091" s="6">
        <v>96950</v>
      </c>
      <c r="Q1091" t="s">
        <v>122</v>
      </c>
      <c r="S1091" s="8">
        <v>16702346378</v>
      </c>
      <c r="U1091" t="s">
        <v>7115</v>
      </c>
      <c r="V1091">
        <v>812112</v>
      </c>
      <c r="W1091" t="s">
        <v>124</v>
      </c>
      <c r="Y1091" t="s">
        <v>1630</v>
      </c>
      <c r="Z1091" t="s">
        <v>5665</v>
      </c>
      <c r="AA1091" t="s">
        <v>1654</v>
      </c>
      <c r="AB1091" t="s">
        <v>474</v>
      </c>
      <c r="AC1091" t="s">
        <v>5663</v>
      </c>
      <c r="AD1091" t="s">
        <v>5662</v>
      </c>
      <c r="AE1091" t="s">
        <v>136</v>
      </c>
      <c r="AF1091" t="s">
        <v>121</v>
      </c>
      <c r="AG1091" s="6">
        <v>96950</v>
      </c>
      <c r="AH1091" t="s">
        <v>122</v>
      </c>
      <c r="AJ1091" s="8">
        <v>16702346378</v>
      </c>
      <c r="AL1091" t="s">
        <v>7116</v>
      </c>
      <c r="BE1091" t="str">
        <f>"39-5011.00"</f>
        <v>39-5011.00</v>
      </c>
      <c r="BF1091" t="s">
        <v>3144</v>
      </c>
      <c r="BG1091" t="s">
        <v>7117</v>
      </c>
      <c r="BH1091" t="s">
        <v>274</v>
      </c>
      <c r="BI1091">
        <v>3</v>
      </c>
      <c r="BJ1091">
        <v>3</v>
      </c>
      <c r="BK1091" s="1">
        <v>45658</v>
      </c>
      <c r="BL1091" s="1">
        <v>46022</v>
      </c>
      <c r="BM1091" s="1">
        <v>45658</v>
      </c>
      <c r="BN1091" s="1">
        <v>46022</v>
      </c>
      <c r="BO1091">
        <v>35</v>
      </c>
      <c r="BP1091">
        <v>6</v>
      </c>
      <c r="BQ1091">
        <v>0</v>
      </c>
      <c r="BR1091">
        <v>5</v>
      </c>
      <c r="BS1091">
        <v>6</v>
      </c>
      <c r="BT1091">
        <v>6</v>
      </c>
      <c r="BU1091">
        <v>6</v>
      </c>
      <c r="BV1091">
        <v>6</v>
      </c>
      <c r="BW1091" t="str">
        <f>"11:00 AM"</f>
        <v>11:00 AM</v>
      </c>
      <c r="BX1091" t="str">
        <f>"5:00 PM"</f>
        <v>5:00 PM</v>
      </c>
      <c r="BY1091" t="s">
        <v>133</v>
      </c>
      <c r="BZ1091">
        <v>0</v>
      </c>
      <c r="CA1091">
        <v>12</v>
      </c>
      <c r="CB1091" t="s">
        <v>117</v>
      </c>
      <c r="CD1091" t="s">
        <v>7118</v>
      </c>
      <c r="CE1091" t="s">
        <v>5663</v>
      </c>
      <c r="CF1091" t="s">
        <v>5662</v>
      </c>
      <c r="CG1091" t="s">
        <v>136</v>
      </c>
      <c r="CH1091" t="s">
        <v>121</v>
      </c>
      <c r="CI1091" s="6">
        <v>96950</v>
      </c>
      <c r="CJ1091" s="10">
        <v>8.14</v>
      </c>
      <c r="CK1091" s="10">
        <v>8.14</v>
      </c>
      <c r="CL1091" s="10">
        <v>12.21</v>
      </c>
      <c r="CM1091" s="10">
        <v>12.21</v>
      </c>
      <c r="CN1091" t="s">
        <v>137</v>
      </c>
      <c r="CO1091" t="s">
        <v>140</v>
      </c>
      <c r="CP1091" t="s">
        <v>138</v>
      </c>
      <c r="CR1091" t="s">
        <v>117</v>
      </c>
      <c r="CS1091" t="s">
        <v>139</v>
      </c>
      <c r="CT1091" t="s">
        <v>140</v>
      </c>
      <c r="CU1091" t="s">
        <v>139</v>
      </c>
      <c r="CV1091" t="s">
        <v>140</v>
      </c>
      <c r="CW1091" t="s">
        <v>139</v>
      </c>
      <c r="CX1091" t="s">
        <v>140</v>
      </c>
      <c r="CY1091" t="s">
        <v>5669</v>
      </c>
      <c r="CZ1091" s="8">
        <v>16702346378</v>
      </c>
      <c r="DA1091" t="s">
        <v>7116</v>
      </c>
      <c r="DB1091" t="s">
        <v>142</v>
      </c>
      <c r="DC1091" t="s">
        <v>139</v>
      </c>
      <c r="DD1091" t="s">
        <v>117</v>
      </c>
    </row>
    <row r="1092" spans="1:114" ht="15" customHeight="1" x14ac:dyDescent="0.35">
      <c r="A1092" t="s">
        <v>12825</v>
      </c>
      <c r="B1092" t="s">
        <v>144</v>
      </c>
      <c r="C1092" s="1">
        <v>45614</v>
      </c>
      <c r="D1092" s="1">
        <v>45657</v>
      </c>
      <c r="E1092" t="s">
        <v>116</v>
      </c>
      <c r="F1092" s="1">
        <v>45656</v>
      </c>
      <c r="G1092" t="s">
        <v>139</v>
      </c>
      <c r="H1092" t="s">
        <v>117</v>
      </c>
      <c r="I1092" t="s">
        <v>117</v>
      </c>
      <c r="J1092" t="s">
        <v>1400</v>
      </c>
      <c r="L1092" t="s">
        <v>1401</v>
      </c>
      <c r="N1092" t="s">
        <v>120</v>
      </c>
      <c r="O1092" t="s">
        <v>121</v>
      </c>
      <c r="P1092" s="6">
        <v>96950</v>
      </c>
      <c r="Q1092" t="s">
        <v>122</v>
      </c>
      <c r="R1092" t="s">
        <v>382</v>
      </c>
      <c r="S1092" s="8">
        <v>16702877742</v>
      </c>
      <c r="U1092" t="s">
        <v>1402</v>
      </c>
      <c r="V1092">
        <v>812112</v>
      </c>
      <c r="W1092" t="s">
        <v>124</v>
      </c>
      <c r="Y1092" t="s">
        <v>1403</v>
      </c>
      <c r="Z1092" t="s">
        <v>1404</v>
      </c>
      <c r="AA1092" t="s">
        <v>1405</v>
      </c>
      <c r="AB1092" t="s">
        <v>1406</v>
      </c>
      <c r="AC1092" t="s">
        <v>1401</v>
      </c>
      <c r="AE1092" t="s">
        <v>120</v>
      </c>
      <c r="AF1092" t="s">
        <v>121</v>
      </c>
      <c r="AG1092" s="6">
        <v>96950</v>
      </c>
      <c r="AH1092" t="s">
        <v>122</v>
      </c>
      <c r="AI1092" t="s">
        <v>382</v>
      </c>
      <c r="AJ1092" s="8">
        <v>16702877742</v>
      </c>
      <c r="AL1092" t="s">
        <v>1407</v>
      </c>
      <c r="BE1092" t="str">
        <f>"39-5012.00"</f>
        <v>39-5012.00</v>
      </c>
      <c r="BF1092" t="s">
        <v>272</v>
      </c>
      <c r="BG1092" t="s">
        <v>1408</v>
      </c>
      <c r="BH1092" t="s">
        <v>1409</v>
      </c>
      <c r="BI1092">
        <v>3</v>
      </c>
      <c r="BJ1092">
        <v>3</v>
      </c>
      <c r="BK1092" s="1">
        <v>45658</v>
      </c>
      <c r="BL1092" s="1">
        <v>46752</v>
      </c>
      <c r="BM1092" s="1">
        <v>45658</v>
      </c>
      <c r="BN1092" s="1">
        <v>46752</v>
      </c>
      <c r="BO1092">
        <v>35</v>
      </c>
      <c r="BP1092">
        <v>7</v>
      </c>
      <c r="BQ1092">
        <v>0</v>
      </c>
      <c r="BR1092">
        <v>7</v>
      </c>
      <c r="BS1092">
        <v>0</v>
      </c>
      <c r="BT1092">
        <v>7</v>
      </c>
      <c r="BU1092">
        <v>7</v>
      </c>
      <c r="BV1092">
        <v>7</v>
      </c>
      <c r="BW1092" t="str">
        <f>"10:00 AM"</f>
        <v>10:00 AM</v>
      </c>
      <c r="BX1092" t="str">
        <f>"6:00 PM"</f>
        <v>6:00 PM</v>
      </c>
      <c r="BY1092" t="s">
        <v>133</v>
      </c>
      <c r="BZ1092">
        <v>0</v>
      </c>
      <c r="CA1092">
        <v>6</v>
      </c>
      <c r="CB1092" t="s">
        <v>117</v>
      </c>
      <c r="CD1092" t="s">
        <v>393</v>
      </c>
      <c r="CE1092" t="s">
        <v>1150</v>
      </c>
      <c r="CG1092" t="s">
        <v>120</v>
      </c>
      <c r="CH1092" t="s">
        <v>121</v>
      </c>
      <c r="CI1092" s="6">
        <v>96950</v>
      </c>
      <c r="CJ1092" s="10">
        <v>7.98</v>
      </c>
      <c r="CK1092" s="10">
        <v>7.98</v>
      </c>
      <c r="CL1092" s="10">
        <v>11.97</v>
      </c>
      <c r="CM1092" s="10">
        <v>11.97</v>
      </c>
      <c r="CN1092" t="s">
        <v>137</v>
      </c>
      <c r="CO1092" t="s">
        <v>393</v>
      </c>
      <c r="CP1092" t="s">
        <v>138</v>
      </c>
      <c r="CR1092" t="s">
        <v>117</v>
      </c>
      <c r="CS1092" t="s">
        <v>139</v>
      </c>
      <c r="CT1092" t="s">
        <v>140</v>
      </c>
      <c r="CU1092" t="s">
        <v>139</v>
      </c>
      <c r="CV1092" t="s">
        <v>140</v>
      </c>
      <c r="CW1092" t="s">
        <v>139</v>
      </c>
      <c r="CX1092" t="s">
        <v>140</v>
      </c>
      <c r="CY1092" t="s">
        <v>3260</v>
      </c>
      <c r="CZ1092" s="8">
        <v>16702877742</v>
      </c>
      <c r="DA1092" t="s">
        <v>1407</v>
      </c>
      <c r="DB1092" t="s">
        <v>1095</v>
      </c>
      <c r="DC1092" t="s">
        <v>139</v>
      </c>
      <c r="DD1092" t="s">
        <v>117</v>
      </c>
    </row>
    <row r="1093" spans="1:114" ht="15" customHeight="1" x14ac:dyDescent="0.35">
      <c r="A1093" t="s">
        <v>9387</v>
      </c>
      <c r="B1093" t="s">
        <v>144</v>
      </c>
      <c r="C1093" s="1">
        <v>45614</v>
      </c>
      <c r="D1093" s="1">
        <v>45657</v>
      </c>
      <c r="E1093" t="s">
        <v>211</v>
      </c>
      <c r="G1093" t="s">
        <v>117</v>
      </c>
      <c r="H1093" t="s">
        <v>117</v>
      </c>
      <c r="I1093" t="s">
        <v>117</v>
      </c>
      <c r="J1093" t="s">
        <v>1400</v>
      </c>
      <c r="L1093" t="s">
        <v>1401</v>
      </c>
      <c r="N1093" t="s">
        <v>120</v>
      </c>
      <c r="O1093" t="s">
        <v>121</v>
      </c>
      <c r="P1093" s="6">
        <v>96950</v>
      </c>
      <c r="Q1093" t="s">
        <v>122</v>
      </c>
      <c r="R1093" t="s">
        <v>382</v>
      </c>
      <c r="S1093" s="8">
        <v>16702877742</v>
      </c>
      <c r="U1093" t="s">
        <v>1402</v>
      </c>
      <c r="V1093">
        <v>812112</v>
      </c>
      <c r="W1093" t="s">
        <v>124</v>
      </c>
      <c r="Y1093" t="s">
        <v>1403</v>
      </c>
      <c r="Z1093" t="s">
        <v>1404</v>
      </c>
      <c r="AA1093" t="s">
        <v>1405</v>
      </c>
      <c r="AB1093" t="s">
        <v>1406</v>
      </c>
      <c r="AC1093" t="s">
        <v>1401</v>
      </c>
      <c r="AE1093" t="s">
        <v>120</v>
      </c>
      <c r="AF1093" t="s">
        <v>121</v>
      </c>
      <c r="AG1093" s="6">
        <v>96950</v>
      </c>
      <c r="AH1093" t="s">
        <v>122</v>
      </c>
      <c r="AI1093" t="s">
        <v>382</v>
      </c>
      <c r="AJ1093" s="8">
        <v>16702877742</v>
      </c>
      <c r="AL1093" t="s">
        <v>1407</v>
      </c>
      <c r="BE1093" t="str">
        <f>"39-5012.00"</f>
        <v>39-5012.00</v>
      </c>
      <c r="BF1093" t="s">
        <v>272</v>
      </c>
      <c r="BG1093" t="s">
        <v>1408</v>
      </c>
      <c r="BH1093" t="s">
        <v>1409</v>
      </c>
      <c r="BI1093">
        <v>5</v>
      </c>
      <c r="BJ1093">
        <v>5</v>
      </c>
      <c r="BK1093" s="1">
        <v>45658</v>
      </c>
      <c r="BL1093" s="1">
        <v>46022</v>
      </c>
      <c r="BM1093" s="1">
        <v>45658</v>
      </c>
      <c r="BN1093" s="1">
        <v>46022</v>
      </c>
      <c r="BO1093">
        <v>35</v>
      </c>
      <c r="BP1093">
        <v>7</v>
      </c>
      <c r="BQ1093">
        <v>0</v>
      </c>
      <c r="BR1093">
        <v>7</v>
      </c>
      <c r="BS1093">
        <v>0</v>
      </c>
      <c r="BT1093">
        <v>7</v>
      </c>
      <c r="BU1093">
        <v>7</v>
      </c>
      <c r="BV1093">
        <v>7</v>
      </c>
      <c r="BW1093" t="str">
        <f>"10:00 AM"</f>
        <v>10:00 AM</v>
      </c>
      <c r="BX1093" t="str">
        <f>"6:00 PM"</f>
        <v>6:00 PM</v>
      </c>
      <c r="BY1093" t="s">
        <v>133</v>
      </c>
      <c r="BZ1093">
        <v>0</v>
      </c>
      <c r="CA1093">
        <v>6</v>
      </c>
      <c r="CB1093" t="s">
        <v>117</v>
      </c>
      <c r="CD1093" t="s">
        <v>393</v>
      </c>
      <c r="CE1093" t="s">
        <v>1150</v>
      </c>
      <c r="CG1093" t="s">
        <v>120</v>
      </c>
      <c r="CH1093" t="s">
        <v>121</v>
      </c>
      <c r="CI1093" s="6">
        <v>96950</v>
      </c>
      <c r="CJ1093" s="10">
        <v>7.98</v>
      </c>
      <c r="CK1093" s="10">
        <v>7.98</v>
      </c>
      <c r="CL1093" s="10">
        <v>11.97</v>
      </c>
      <c r="CM1093" s="10">
        <v>11.97</v>
      </c>
      <c r="CN1093" t="s">
        <v>137</v>
      </c>
      <c r="CO1093" t="s">
        <v>393</v>
      </c>
      <c r="CP1093" t="s">
        <v>138</v>
      </c>
      <c r="CR1093" t="s">
        <v>117</v>
      </c>
      <c r="CS1093" t="s">
        <v>139</v>
      </c>
      <c r="CT1093" t="s">
        <v>140</v>
      </c>
      <c r="CU1093" t="s">
        <v>139</v>
      </c>
      <c r="CV1093" t="s">
        <v>140</v>
      </c>
      <c r="CW1093" t="s">
        <v>139</v>
      </c>
      <c r="CX1093" t="s">
        <v>140</v>
      </c>
      <c r="CY1093" t="s">
        <v>394</v>
      </c>
      <c r="CZ1093" s="8">
        <v>16702877742</v>
      </c>
      <c r="DA1093" t="s">
        <v>1407</v>
      </c>
      <c r="DB1093" t="s">
        <v>1095</v>
      </c>
      <c r="DC1093" t="s">
        <v>139</v>
      </c>
      <c r="DD1093" t="s">
        <v>117</v>
      </c>
    </row>
    <row r="1094" spans="1:114" ht="15" customHeight="1" x14ac:dyDescent="0.35">
      <c r="A1094" t="s">
        <v>4049</v>
      </c>
      <c r="B1094" t="s">
        <v>115</v>
      </c>
      <c r="C1094" s="1">
        <v>45629</v>
      </c>
      <c r="D1094" s="1">
        <v>45657</v>
      </c>
      <c r="E1094" t="s">
        <v>116</v>
      </c>
      <c r="F1094" s="1">
        <v>45656</v>
      </c>
      <c r="G1094" t="s">
        <v>117</v>
      </c>
      <c r="H1094" t="s">
        <v>117</v>
      </c>
      <c r="I1094" t="s">
        <v>117</v>
      </c>
      <c r="J1094" t="s">
        <v>1345</v>
      </c>
      <c r="K1094" t="s">
        <v>1346</v>
      </c>
      <c r="L1094" t="s">
        <v>1347</v>
      </c>
      <c r="M1094" t="s">
        <v>851</v>
      </c>
      <c r="N1094" t="s">
        <v>136</v>
      </c>
      <c r="O1094" t="s">
        <v>121</v>
      </c>
      <c r="P1094" s="6">
        <v>96950</v>
      </c>
      <c r="Q1094" t="s">
        <v>122</v>
      </c>
      <c r="S1094" s="8">
        <v>16702353313</v>
      </c>
      <c r="U1094" t="s">
        <v>1348</v>
      </c>
      <c r="V1094">
        <v>722511</v>
      </c>
      <c r="W1094" t="s">
        <v>124</v>
      </c>
      <c r="Y1094" t="s">
        <v>849</v>
      </c>
      <c r="Z1094" t="s">
        <v>850</v>
      </c>
      <c r="AB1094" t="s">
        <v>997</v>
      </c>
      <c r="AC1094" t="s">
        <v>1347</v>
      </c>
      <c r="AD1094" t="s">
        <v>851</v>
      </c>
      <c r="AE1094" t="s">
        <v>136</v>
      </c>
      <c r="AF1094" t="s">
        <v>121</v>
      </c>
      <c r="AG1094" s="6">
        <v>96950</v>
      </c>
      <c r="AH1094" t="s">
        <v>122</v>
      </c>
      <c r="AJ1094" s="8">
        <v>16702353313</v>
      </c>
      <c r="AL1094" t="s">
        <v>852</v>
      </c>
      <c r="BE1094" t="str">
        <f>"35-2021.00"</f>
        <v>35-2021.00</v>
      </c>
      <c r="BF1094" t="s">
        <v>438</v>
      </c>
      <c r="BG1094" t="s">
        <v>1349</v>
      </c>
      <c r="BH1094" t="s">
        <v>1350</v>
      </c>
      <c r="BI1094">
        <v>5</v>
      </c>
      <c r="BK1094" s="1">
        <v>45658</v>
      </c>
      <c r="BL1094" s="1">
        <v>46022</v>
      </c>
      <c r="BO1094">
        <v>36</v>
      </c>
      <c r="BP1094">
        <v>6</v>
      </c>
      <c r="BQ1094">
        <v>6</v>
      </c>
      <c r="BR1094">
        <v>6</v>
      </c>
      <c r="BS1094">
        <v>0</v>
      </c>
      <c r="BT1094">
        <v>6</v>
      </c>
      <c r="BU1094">
        <v>6</v>
      </c>
      <c r="BV1094">
        <v>6</v>
      </c>
      <c r="BW1094" t="str">
        <f>"7:00 AM"</f>
        <v>7:00 AM</v>
      </c>
      <c r="BX1094" t="str">
        <f>"9:00 PM"</f>
        <v>9:00 PM</v>
      </c>
      <c r="BY1094" t="s">
        <v>133</v>
      </c>
      <c r="BZ1094">
        <v>0</v>
      </c>
      <c r="CA1094">
        <v>3</v>
      </c>
      <c r="CB1094" t="s">
        <v>117</v>
      </c>
      <c r="CD1094" t="s">
        <v>1351</v>
      </c>
      <c r="CE1094" t="s">
        <v>1352</v>
      </c>
      <c r="CF1094" t="s">
        <v>1353</v>
      </c>
      <c r="CG1094" t="s">
        <v>136</v>
      </c>
      <c r="CH1094" t="s">
        <v>121</v>
      </c>
      <c r="CI1094" s="6">
        <v>96950</v>
      </c>
      <c r="CJ1094" s="10">
        <v>7.84</v>
      </c>
      <c r="CK1094" s="10">
        <v>7.84</v>
      </c>
      <c r="CL1094" s="10">
        <v>0</v>
      </c>
      <c r="CM1094" s="10">
        <v>0</v>
      </c>
      <c r="CN1094" t="s">
        <v>137</v>
      </c>
      <c r="CO1094" t="s">
        <v>133</v>
      </c>
      <c r="CP1094" t="s">
        <v>138</v>
      </c>
      <c r="CR1094" t="s">
        <v>117</v>
      </c>
      <c r="CS1094" t="s">
        <v>139</v>
      </c>
      <c r="CT1094" t="s">
        <v>140</v>
      </c>
      <c r="CU1094" t="s">
        <v>140</v>
      </c>
      <c r="CV1094" t="s">
        <v>140</v>
      </c>
      <c r="CW1094" t="s">
        <v>139</v>
      </c>
      <c r="CX1094" t="s">
        <v>140</v>
      </c>
      <c r="CY1094" t="s">
        <v>133</v>
      </c>
      <c r="CZ1094" s="8">
        <v>16702353313</v>
      </c>
      <c r="DA1094" t="s">
        <v>852</v>
      </c>
      <c r="DB1094" t="s">
        <v>140</v>
      </c>
      <c r="DC1094" t="s">
        <v>139</v>
      </c>
      <c r="DD1094" t="s">
        <v>117</v>
      </c>
    </row>
    <row r="1095" spans="1:114" ht="15" customHeight="1" x14ac:dyDescent="0.35">
      <c r="A1095" t="s">
        <v>14457</v>
      </c>
      <c r="B1095" t="s">
        <v>166</v>
      </c>
      <c r="C1095" s="1">
        <v>45595</v>
      </c>
      <c r="D1095" s="1">
        <v>45659</v>
      </c>
      <c r="E1095" t="s">
        <v>211</v>
      </c>
      <c r="G1095" t="s">
        <v>117</v>
      </c>
      <c r="H1095" t="s">
        <v>117</v>
      </c>
      <c r="I1095" t="s">
        <v>117</v>
      </c>
      <c r="J1095" t="s">
        <v>484</v>
      </c>
      <c r="K1095" t="s">
        <v>485</v>
      </c>
      <c r="L1095" t="s">
        <v>486</v>
      </c>
      <c r="M1095" t="s">
        <v>487</v>
      </c>
      <c r="N1095" t="s">
        <v>120</v>
      </c>
      <c r="O1095" t="s">
        <v>121</v>
      </c>
      <c r="P1095" s="6">
        <v>96950</v>
      </c>
      <c r="Q1095" t="s">
        <v>122</v>
      </c>
      <c r="S1095" s="8">
        <v>16702876661</v>
      </c>
      <c r="U1095" t="s">
        <v>488</v>
      </c>
      <c r="V1095">
        <v>812112</v>
      </c>
      <c r="W1095" t="s">
        <v>124</v>
      </c>
      <c r="Y1095" t="s">
        <v>489</v>
      </c>
      <c r="Z1095" t="s">
        <v>490</v>
      </c>
      <c r="AB1095" t="s">
        <v>491</v>
      </c>
      <c r="AC1095" t="s">
        <v>486</v>
      </c>
      <c r="AD1095" t="s">
        <v>14458</v>
      </c>
      <c r="AE1095" t="s">
        <v>120</v>
      </c>
      <c r="AF1095" t="s">
        <v>121</v>
      </c>
      <c r="AG1095" s="6">
        <v>96950</v>
      </c>
      <c r="AH1095" t="s">
        <v>122</v>
      </c>
      <c r="AJ1095" s="8">
        <v>16702876661</v>
      </c>
      <c r="AL1095" t="s">
        <v>492</v>
      </c>
      <c r="BE1095" t="str">
        <f>"39-5092.00"</f>
        <v>39-5092.00</v>
      </c>
      <c r="BF1095" t="s">
        <v>4754</v>
      </c>
      <c r="BG1095" t="s">
        <v>14459</v>
      </c>
      <c r="BH1095" t="s">
        <v>4756</v>
      </c>
      <c r="BI1095">
        <v>4</v>
      </c>
      <c r="BK1095" s="1">
        <v>45627</v>
      </c>
      <c r="BL1095" s="1">
        <v>45930</v>
      </c>
      <c r="BO1095">
        <v>35</v>
      </c>
      <c r="BP1095">
        <v>7</v>
      </c>
      <c r="BQ1095">
        <v>0</v>
      </c>
      <c r="BR1095">
        <v>0</v>
      </c>
      <c r="BS1095">
        <v>7</v>
      </c>
      <c r="BT1095">
        <v>7</v>
      </c>
      <c r="BU1095">
        <v>7</v>
      </c>
      <c r="BV1095">
        <v>7</v>
      </c>
      <c r="BW1095" t="str">
        <f>"12:00 PM"</f>
        <v>12:00 PM</v>
      </c>
      <c r="BX1095" t="str">
        <f>"7:00 PM"</f>
        <v>7:00 PM</v>
      </c>
      <c r="BY1095" t="s">
        <v>133</v>
      </c>
      <c r="BZ1095">
        <v>0</v>
      </c>
      <c r="CA1095">
        <v>12</v>
      </c>
      <c r="CB1095" t="s">
        <v>117</v>
      </c>
      <c r="CD1095" t="s">
        <v>14460</v>
      </c>
      <c r="CE1095" t="s">
        <v>486</v>
      </c>
      <c r="CF1095" t="s">
        <v>487</v>
      </c>
      <c r="CG1095" t="s">
        <v>496</v>
      </c>
      <c r="CH1095" t="s">
        <v>121</v>
      </c>
      <c r="CI1095" s="6">
        <v>96950</v>
      </c>
      <c r="CJ1095" s="10">
        <v>8.14</v>
      </c>
      <c r="CK1095" s="10">
        <v>8.14</v>
      </c>
      <c r="CL1095" s="10">
        <v>12.21</v>
      </c>
      <c r="CM1095" s="10">
        <v>12.21</v>
      </c>
      <c r="CN1095" t="s">
        <v>137</v>
      </c>
      <c r="CO1095" t="s">
        <v>140</v>
      </c>
      <c r="CP1095" t="s">
        <v>138</v>
      </c>
      <c r="CR1095" t="s">
        <v>117</v>
      </c>
      <c r="CS1095" t="s">
        <v>139</v>
      </c>
      <c r="CT1095" t="s">
        <v>140</v>
      </c>
      <c r="CU1095" t="s">
        <v>139</v>
      </c>
      <c r="CV1095" t="s">
        <v>139</v>
      </c>
      <c r="CW1095" t="s">
        <v>139</v>
      </c>
      <c r="CX1095" t="s">
        <v>140</v>
      </c>
      <c r="CY1095" t="s">
        <v>2770</v>
      </c>
      <c r="CZ1095" s="8">
        <v>16702876661</v>
      </c>
      <c r="DA1095" t="s">
        <v>492</v>
      </c>
      <c r="DB1095" t="s">
        <v>140</v>
      </c>
      <c r="DC1095" t="s">
        <v>139</v>
      </c>
      <c r="DD1095" t="s">
        <v>117</v>
      </c>
    </row>
    <row r="1096" spans="1:114" ht="15" customHeight="1" x14ac:dyDescent="0.35">
      <c r="A1096" t="s">
        <v>9444</v>
      </c>
      <c r="B1096" t="s">
        <v>166</v>
      </c>
      <c r="C1096" s="1">
        <v>45600</v>
      </c>
      <c r="D1096" s="1">
        <v>45659</v>
      </c>
      <c r="E1096" t="s">
        <v>211</v>
      </c>
      <c r="G1096" t="s">
        <v>117</v>
      </c>
      <c r="H1096" t="s">
        <v>117</v>
      </c>
      <c r="I1096" t="s">
        <v>117</v>
      </c>
      <c r="J1096" t="s">
        <v>3930</v>
      </c>
      <c r="K1096" t="s">
        <v>3931</v>
      </c>
      <c r="L1096" t="s">
        <v>253</v>
      </c>
      <c r="N1096" t="s">
        <v>248</v>
      </c>
      <c r="O1096" t="s">
        <v>121</v>
      </c>
      <c r="P1096" s="6">
        <v>96951</v>
      </c>
      <c r="Q1096" t="s">
        <v>122</v>
      </c>
      <c r="S1096" s="8">
        <v>16705320350</v>
      </c>
      <c r="U1096" t="s">
        <v>3932</v>
      </c>
      <c r="V1096">
        <v>445110</v>
      </c>
      <c r="W1096" t="s">
        <v>124</v>
      </c>
      <c r="Y1096" t="s">
        <v>250</v>
      </c>
      <c r="Z1096" t="s">
        <v>251</v>
      </c>
      <c r="AA1096" t="s">
        <v>535</v>
      </c>
      <c r="AB1096" t="s">
        <v>524</v>
      </c>
      <c r="AC1096" t="s">
        <v>253</v>
      </c>
      <c r="AE1096" t="s">
        <v>248</v>
      </c>
      <c r="AF1096" t="s">
        <v>121</v>
      </c>
      <c r="AG1096" s="6">
        <v>96951</v>
      </c>
      <c r="AH1096" t="s">
        <v>122</v>
      </c>
      <c r="AJ1096" s="8">
        <v>16705320350</v>
      </c>
      <c r="AL1096" t="s">
        <v>3933</v>
      </c>
      <c r="BE1096" t="str">
        <f>"51-9198.00"</f>
        <v>51-9198.00</v>
      </c>
      <c r="BF1096" t="s">
        <v>1393</v>
      </c>
      <c r="BG1096" t="s">
        <v>3934</v>
      </c>
      <c r="BH1096" t="s">
        <v>3935</v>
      </c>
      <c r="BI1096">
        <v>1</v>
      </c>
      <c r="BK1096" s="1">
        <v>45716</v>
      </c>
      <c r="BL1096" s="1">
        <v>46080</v>
      </c>
      <c r="BO1096">
        <v>40</v>
      </c>
      <c r="BP1096">
        <v>0</v>
      </c>
      <c r="BQ1096">
        <v>7</v>
      </c>
      <c r="BR1096">
        <v>7</v>
      </c>
      <c r="BS1096">
        <v>7</v>
      </c>
      <c r="BT1096">
        <v>7</v>
      </c>
      <c r="BU1096">
        <v>7</v>
      </c>
      <c r="BV1096">
        <v>5</v>
      </c>
      <c r="BW1096" t="str">
        <f>"8:00 AM"</f>
        <v>8:00 AM</v>
      </c>
      <c r="BX1096" t="str">
        <f>"4:00 PM"</f>
        <v>4:00 PM</v>
      </c>
      <c r="BY1096" t="s">
        <v>133</v>
      </c>
      <c r="BZ1096">
        <v>3</v>
      </c>
      <c r="CA1096">
        <v>0</v>
      </c>
      <c r="CB1096" t="s">
        <v>117</v>
      </c>
      <c r="CD1096" t="s">
        <v>3936</v>
      </c>
      <c r="CE1096" t="s">
        <v>1321</v>
      </c>
      <c r="CG1096" t="s">
        <v>248</v>
      </c>
      <c r="CH1096" t="s">
        <v>121</v>
      </c>
      <c r="CI1096" s="6">
        <v>96951</v>
      </c>
      <c r="CJ1096" s="10">
        <v>8.23</v>
      </c>
      <c r="CK1096" s="10">
        <v>8.23</v>
      </c>
      <c r="CL1096" s="10">
        <v>12.35</v>
      </c>
      <c r="CM1096" s="10">
        <v>12.35</v>
      </c>
      <c r="CN1096" t="s">
        <v>137</v>
      </c>
      <c r="CO1096" t="s">
        <v>140</v>
      </c>
      <c r="CP1096" t="s">
        <v>138</v>
      </c>
      <c r="CR1096" t="s">
        <v>117</v>
      </c>
      <c r="CS1096" t="s">
        <v>139</v>
      </c>
      <c r="CT1096" t="s">
        <v>139</v>
      </c>
      <c r="CU1096" t="s">
        <v>139</v>
      </c>
      <c r="CV1096" t="s">
        <v>140</v>
      </c>
      <c r="CW1096" t="s">
        <v>139</v>
      </c>
      <c r="CX1096" t="s">
        <v>140</v>
      </c>
      <c r="CY1096" t="s">
        <v>260</v>
      </c>
      <c r="CZ1096" s="8">
        <v>16705320350</v>
      </c>
      <c r="DA1096" t="s">
        <v>3933</v>
      </c>
      <c r="DB1096" t="s">
        <v>140</v>
      </c>
      <c r="DC1096" t="s">
        <v>139</v>
      </c>
      <c r="DD1096" t="s">
        <v>117</v>
      </c>
    </row>
    <row r="1097" spans="1:114" ht="15" customHeight="1" x14ac:dyDescent="0.35">
      <c r="A1097" t="s">
        <v>11338</v>
      </c>
      <c r="B1097" t="s">
        <v>166</v>
      </c>
      <c r="C1097" s="1">
        <v>45600</v>
      </c>
      <c r="D1097" s="1">
        <v>45659</v>
      </c>
      <c r="E1097" t="s">
        <v>211</v>
      </c>
      <c r="G1097" t="s">
        <v>117</v>
      </c>
      <c r="H1097" t="s">
        <v>117</v>
      </c>
      <c r="I1097" t="s">
        <v>117</v>
      </c>
      <c r="J1097" t="s">
        <v>11339</v>
      </c>
      <c r="K1097" t="s">
        <v>11340</v>
      </c>
      <c r="L1097" t="s">
        <v>11341</v>
      </c>
      <c r="N1097" t="s">
        <v>120</v>
      </c>
      <c r="O1097" t="s">
        <v>121</v>
      </c>
      <c r="P1097" s="6">
        <v>96950</v>
      </c>
      <c r="Q1097" t="s">
        <v>122</v>
      </c>
      <c r="S1097" s="8">
        <v>16709893291</v>
      </c>
      <c r="U1097" t="s">
        <v>11342</v>
      </c>
      <c r="V1097">
        <v>56179</v>
      </c>
      <c r="W1097" t="s">
        <v>124</v>
      </c>
      <c r="Y1097" t="s">
        <v>11343</v>
      </c>
      <c r="Z1097" t="s">
        <v>11344</v>
      </c>
      <c r="AA1097" t="s">
        <v>1329</v>
      </c>
      <c r="AB1097" t="s">
        <v>2678</v>
      </c>
      <c r="AC1097" t="s">
        <v>11345</v>
      </c>
      <c r="AE1097" t="s">
        <v>120</v>
      </c>
      <c r="AF1097" t="s">
        <v>121</v>
      </c>
      <c r="AG1097" s="6">
        <v>96950</v>
      </c>
      <c r="AH1097" t="s">
        <v>122</v>
      </c>
      <c r="AJ1097" s="8">
        <v>16709893291</v>
      </c>
      <c r="AL1097" t="s">
        <v>11346</v>
      </c>
      <c r="BE1097" t="str">
        <f>"49-9071.00"</f>
        <v>49-9071.00</v>
      </c>
      <c r="BF1097" t="s">
        <v>156</v>
      </c>
      <c r="BG1097" t="s">
        <v>11347</v>
      </c>
      <c r="BH1097" t="s">
        <v>423</v>
      </c>
      <c r="BI1097">
        <v>15</v>
      </c>
      <c r="BK1097" s="1">
        <v>45658</v>
      </c>
      <c r="BL1097" s="1">
        <v>46022</v>
      </c>
      <c r="BO1097">
        <v>40</v>
      </c>
      <c r="BP1097">
        <v>0</v>
      </c>
      <c r="BQ1097">
        <v>8</v>
      </c>
      <c r="BR1097">
        <v>8</v>
      </c>
      <c r="BS1097">
        <v>8</v>
      </c>
      <c r="BT1097">
        <v>8</v>
      </c>
      <c r="BU1097">
        <v>8</v>
      </c>
      <c r="BV1097">
        <v>0</v>
      </c>
      <c r="BW1097" t="str">
        <f>"8:00 AM"</f>
        <v>8:00 AM</v>
      </c>
      <c r="BX1097" t="str">
        <f>"5:00 PM"</f>
        <v>5:00 PM</v>
      </c>
      <c r="BY1097" t="s">
        <v>159</v>
      </c>
      <c r="BZ1097">
        <v>0</v>
      </c>
      <c r="CA1097">
        <v>12</v>
      </c>
      <c r="CB1097" t="s">
        <v>117</v>
      </c>
      <c r="CD1097" t="s">
        <v>11348</v>
      </c>
      <c r="CE1097" t="s">
        <v>11349</v>
      </c>
      <c r="CG1097" t="s">
        <v>136</v>
      </c>
      <c r="CH1097" t="s">
        <v>121</v>
      </c>
      <c r="CI1097" s="6">
        <v>96950</v>
      </c>
      <c r="CJ1097" s="10">
        <v>9.75</v>
      </c>
      <c r="CK1097" s="10">
        <v>9.8000000000000007</v>
      </c>
      <c r="CL1097" s="10">
        <v>14.63</v>
      </c>
      <c r="CM1097" s="10">
        <v>14.7</v>
      </c>
      <c r="CN1097" t="s">
        <v>137</v>
      </c>
      <c r="CO1097" t="s">
        <v>140</v>
      </c>
      <c r="CP1097" t="s">
        <v>138</v>
      </c>
      <c r="CR1097" t="s">
        <v>117</v>
      </c>
      <c r="CS1097" t="s">
        <v>139</v>
      </c>
      <c r="CT1097" t="s">
        <v>139</v>
      </c>
      <c r="CU1097" t="s">
        <v>139</v>
      </c>
      <c r="CV1097" t="s">
        <v>140</v>
      </c>
      <c r="CW1097" t="s">
        <v>139</v>
      </c>
      <c r="CX1097" t="s">
        <v>139</v>
      </c>
      <c r="CY1097" s="2" t="s">
        <v>11350</v>
      </c>
      <c r="CZ1097" s="8">
        <v>16709893291</v>
      </c>
      <c r="DA1097" t="s">
        <v>11346</v>
      </c>
      <c r="DB1097" t="s">
        <v>140</v>
      </c>
      <c r="DC1097" t="s">
        <v>139</v>
      </c>
      <c r="DD1097" t="s">
        <v>117</v>
      </c>
    </row>
    <row r="1098" spans="1:114" ht="15" customHeight="1" x14ac:dyDescent="0.35">
      <c r="A1098" t="s">
        <v>13214</v>
      </c>
      <c r="B1098" t="s">
        <v>166</v>
      </c>
      <c r="C1098" s="1">
        <v>45600</v>
      </c>
      <c r="D1098" s="1">
        <v>45659</v>
      </c>
      <c r="E1098" t="s">
        <v>116</v>
      </c>
      <c r="F1098" s="1">
        <v>45727</v>
      </c>
      <c r="G1098" t="s">
        <v>117</v>
      </c>
      <c r="H1098" t="s">
        <v>117</v>
      </c>
      <c r="I1098" t="s">
        <v>117</v>
      </c>
      <c r="J1098" t="s">
        <v>4668</v>
      </c>
      <c r="K1098" t="s">
        <v>4669</v>
      </c>
      <c r="L1098" t="s">
        <v>4670</v>
      </c>
      <c r="M1098" t="s">
        <v>4671</v>
      </c>
      <c r="N1098" t="s">
        <v>120</v>
      </c>
      <c r="O1098" t="s">
        <v>121</v>
      </c>
      <c r="P1098" s="6">
        <v>96950</v>
      </c>
      <c r="Q1098" t="s">
        <v>122</v>
      </c>
      <c r="R1098" t="s">
        <v>140</v>
      </c>
      <c r="S1098" s="8">
        <v>16702346708</v>
      </c>
      <c r="U1098" t="s">
        <v>4672</v>
      </c>
      <c r="V1098">
        <v>236220</v>
      </c>
      <c r="W1098" t="s">
        <v>124</v>
      </c>
      <c r="Y1098" t="s">
        <v>1426</v>
      </c>
      <c r="Z1098" t="s">
        <v>10943</v>
      </c>
      <c r="AB1098" t="s">
        <v>154</v>
      </c>
      <c r="AC1098" t="s">
        <v>4670</v>
      </c>
      <c r="AD1098" t="s">
        <v>4671</v>
      </c>
      <c r="AE1098" t="s">
        <v>120</v>
      </c>
      <c r="AF1098" t="s">
        <v>121</v>
      </c>
      <c r="AG1098" s="6">
        <v>96950</v>
      </c>
      <c r="AH1098" t="s">
        <v>122</v>
      </c>
      <c r="AI1098" t="s">
        <v>1488</v>
      </c>
      <c r="AJ1098" s="8">
        <v>16702346708</v>
      </c>
      <c r="AL1098" t="s">
        <v>4674</v>
      </c>
      <c r="BE1098" t="str">
        <f>"49-9071.00"</f>
        <v>49-9071.00</v>
      </c>
      <c r="BF1098" t="s">
        <v>156</v>
      </c>
      <c r="BG1098" t="s">
        <v>4675</v>
      </c>
      <c r="BH1098" t="s">
        <v>3770</v>
      </c>
      <c r="BI1098">
        <v>8</v>
      </c>
      <c r="BK1098" s="1">
        <v>45729</v>
      </c>
      <c r="BL1098" s="1">
        <v>46093</v>
      </c>
      <c r="BO1098">
        <v>35</v>
      </c>
      <c r="BP1098">
        <v>0</v>
      </c>
      <c r="BQ1098">
        <v>7</v>
      </c>
      <c r="BR1098">
        <v>7</v>
      </c>
      <c r="BS1098">
        <v>7</v>
      </c>
      <c r="BT1098">
        <v>7</v>
      </c>
      <c r="BU1098">
        <v>7</v>
      </c>
      <c r="BV1098">
        <v>0</v>
      </c>
      <c r="BW1098" t="str">
        <f>"8:00 AM"</f>
        <v>8:00 AM</v>
      </c>
      <c r="BX1098" t="str">
        <f>"4:00 PM"</f>
        <v>4:00 PM</v>
      </c>
      <c r="BY1098" t="s">
        <v>159</v>
      </c>
      <c r="BZ1098">
        <v>0</v>
      </c>
      <c r="CA1098">
        <v>12</v>
      </c>
      <c r="CB1098" t="s">
        <v>117</v>
      </c>
      <c r="CD1098" t="s">
        <v>4676</v>
      </c>
      <c r="CE1098" t="s">
        <v>4670</v>
      </c>
      <c r="CF1098" t="s">
        <v>4671</v>
      </c>
      <c r="CG1098" t="s">
        <v>120</v>
      </c>
      <c r="CH1098" t="s">
        <v>121</v>
      </c>
      <c r="CI1098" s="6">
        <v>96950</v>
      </c>
      <c r="CJ1098" s="10">
        <v>9.75</v>
      </c>
      <c r="CK1098" s="10">
        <v>9.75</v>
      </c>
      <c r="CL1098" s="10">
        <v>14.63</v>
      </c>
      <c r="CM1098" s="10">
        <v>14.63</v>
      </c>
      <c r="CN1098" t="s">
        <v>137</v>
      </c>
      <c r="CO1098" t="s">
        <v>194</v>
      </c>
      <c r="CP1098" t="s">
        <v>138</v>
      </c>
      <c r="CR1098" t="s">
        <v>117</v>
      </c>
      <c r="CS1098" t="s">
        <v>139</v>
      </c>
      <c r="CT1098" t="s">
        <v>139</v>
      </c>
      <c r="CU1098" t="s">
        <v>139</v>
      </c>
      <c r="CV1098" t="s">
        <v>140</v>
      </c>
      <c r="CW1098" t="s">
        <v>139</v>
      </c>
      <c r="CX1098" t="s">
        <v>140</v>
      </c>
      <c r="CY1098" t="s">
        <v>1498</v>
      </c>
      <c r="CZ1098" s="8">
        <v>16702346708</v>
      </c>
      <c r="DA1098" t="s">
        <v>4674</v>
      </c>
      <c r="DB1098" t="s">
        <v>140</v>
      </c>
      <c r="DC1098" t="s">
        <v>139</v>
      </c>
      <c r="DD1098" t="s">
        <v>117</v>
      </c>
      <c r="DE1098" t="s">
        <v>4677</v>
      </c>
      <c r="DF1098" t="s">
        <v>2717</v>
      </c>
      <c r="DG1098" t="s">
        <v>1331</v>
      </c>
      <c r="DH1098" t="s">
        <v>4672</v>
      </c>
      <c r="DI1098" t="s">
        <v>4668</v>
      </c>
      <c r="DJ1098" t="s">
        <v>4674</v>
      </c>
    </row>
    <row r="1099" spans="1:114" ht="15" customHeight="1" x14ac:dyDescent="0.35">
      <c r="A1099" t="s">
        <v>14732</v>
      </c>
      <c r="B1099" t="s">
        <v>115</v>
      </c>
      <c r="C1099" s="1">
        <v>45600</v>
      </c>
      <c r="D1099" s="1">
        <v>45659</v>
      </c>
      <c r="E1099" t="s">
        <v>211</v>
      </c>
      <c r="G1099" t="s">
        <v>117</v>
      </c>
      <c r="H1099" t="s">
        <v>117</v>
      </c>
      <c r="I1099" t="s">
        <v>117</v>
      </c>
      <c r="J1099" t="s">
        <v>1502</v>
      </c>
      <c r="K1099" t="s">
        <v>11468</v>
      </c>
      <c r="L1099" t="s">
        <v>550</v>
      </c>
      <c r="M1099" t="s">
        <v>11469</v>
      </c>
      <c r="N1099" t="s">
        <v>551</v>
      </c>
      <c r="O1099" t="s">
        <v>121</v>
      </c>
      <c r="P1099" s="6">
        <v>96952</v>
      </c>
      <c r="Q1099" t="s">
        <v>122</v>
      </c>
      <c r="R1099" t="s">
        <v>140</v>
      </c>
      <c r="S1099" s="8">
        <v>16704334428</v>
      </c>
      <c r="U1099" t="s">
        <v>1505</v>
      </c>
      <c r="V1099">
        <v>561720</v>
      </c>
      <c r="W1099" t="s">
        <v>124</v>
      </c>
      <c r="Y1099" t="s">
        <v>1506</v>
      </c>
      <c r="Z1099" t="s">
        <v>1507</v>
      </c>
      <c r="AA1099" t="s">
        <v>1508</v>
      </c>
      <c r="AB1099" t="s">
        <v>632</v>
      </c>
      <c r="AC1099" t="s">
        <v>550</v>
      </c>
      <c r="AD1099" t="s">
        <v>11469</v>
      </c>
      <c r="AE1099" t="s">
        <v>551</v>
      </c>
      <c r="AF1099" t="s">
        <v>121</v>
      </c>
      <c r="AG1099" s="6">
        <v>96952</v>
      </c>
      <c r="AH1099" t="s">
        <v>122</v>
      </c>
      <c r="AJ1099" s="8">
        <v>16709894711</v>
      </c>
      <c r="AL1099" t="s">
        <v>1509</v>
      </c>
      <c r="BE1099" t="str">
        <f>"37-2012.00"</f>
        <v>37-2012.00</v>
      </c>
      <c r="BF1099" t="s">
        <v>130</v>
      </c>
      <c r="BG1099" t="s">
        <v>14733</v>
      </c>
      <c r="BH1099" t="s">
        <v>14734</v>
      </c>
      <c r="BI1099">
        <v>2</v>
      </c>
      <c r="BK1099" s="1">
        <v>45658</v>
      </c>
      <c r="BL1099" s="1">
        <v>46022</v>
      </c>
      <c r="BO1099">
        <v>40</v>
      </c>
      <c r="BP1099">
        <v>0</v>
      </c>
      <c r="BQ1099">
        <v>8</v>
      </c>
      <c r="BR1099">
        <v>8</v>
      </c>
      <c r="BS1099">
        <v>8</v>
      </c>
      <c r="BT1099">
        <v>8</v>
      </c>
      <c r="BU1099">
        <v>8</v>
      </c>
      <c r="BV1099">
        <v>0</v>
      </c>
      <c r="BW1099" t="str">
        <f>"8:00 AM"</f>
        <v>8:00 AM</v>
      </c>
      <c r="BX1099" t="str">
        <f>"5:00 PM"</f>
        <v>5:00 PM</v>
      </c>
      <c r="BY1099" t="s">
        <v>133</v>
      </c>
      <c r="BZ1099">
        <v>0</v>
      </c>
      <c r="CA1099">
        <v>3</v>
      </c>
      <c r="CB1099" t="s">
        <v>117</v>
      </c>
      <c r="CD1099" t="s">
        <v>14735</v>
      </c>
      <c r="CE1099" t="s">
        <v>550</v>
      </c>
      <c r="CF1099" t="s">
        <v>11469</v>
      </c>
      <c r="CG1099" t="s">
        <v>551</v>
      </c>
      <c r="CH1099" t="s">
        <v>121</v>
      </c>
      <c r="CI1099" s="6">
        <v>96952</v>
      </c>
      <c r="CJ1099" s="10">
        <v>15.32</v>
      </c>
      <c r="CK1099" s="10">
        <v>15.32</v>
      </c>
      <c r="CL1099" s="10">
        <v>22.98</v>
      </c>
      <c r="CM1099" s="10">
        <v>22.98</v>
      </c>
      <c r="CN1099" t="s">
        <v>137</v>
      </c>
      <c r="CP1099" t="s">
        <v>138</v>
      </c>
      <c r="CR1099" t="s">
        <v>117</v>
      </c>
      <c r="CS1099" t="s">
        <v>139</v>
      </c>
      <c r="CT1099" t="s">
        <v>140</v>
      </c>
      <c r="CU1099" t="s">
        <v>139</v>
      </c>
      <c r="CV1099" t="s">
        <v>140</v>
      </c>
      <c r="CW1099" t="s">
        <v>139</v>
      </c>
      <c r="CX1099" t="s">
        <v>140</v>
      </c>
      <c r="CY1099" s="2" t="s">
        <v>13277</v>
      </c>
      <c r="CZ1099" s="8">
        <v>16704334428</v>
      </c>
      <c r="DA1099" t="s">
        <v>1509</v>
      </c>
      <c r="DB1099" t="s">
        <v>140</v>
      </c>
      <c r="DC1099" t="s">
        <v>139</v>
      </c>
      <c r="DD1099" t="s">
        <v>117</v>
      </c>
    </row>
    <row r="1100" spans="1:114" ht="15" customHeight="1" x14ac:dyDescent="0.35">
      <c r="A1100" t="s">
        <v>9395</v>
      </c>
      <c r="B1100" t="s">
        <v>166</v>
      </c>
      <c r="C1100" s="1">
        <v>45603</v>
      </c>
      <c r="D1100" s="1">
        <v>45659</v>
      </c>
      <c r="E1100" t="s">
        <v>116</v>
      </c>
      <c r="F1100" s="1">
        <v>45776</v>
      </c>
      <c r="G1100" t="s">
        <v>117</v>
      </c>
      <c r="H1100" t="s">
        <v>117</v>
      </c>
      <c r="I1100" t="s">
        <v>117</v>
      </c>
      <c r="J1100" t="s">
        <v>1080</v>
      </c>
      <c r="K1100" t="s">
        <v>1081</v>
      </c>
      <c r="L1100" t="s">
        <v>753</v>
      </c>
      <c r="M1100" t="s">
        <v>2821</v>
      </c>
      <c r="N1100" t="s">
        <v>120</v>
      </c>
      <c r="O1100" t="s">
        <v>121</v>
      </c>
      <c r="P1100" s="6">
        <v>96950</v>
      </c>
      <c r="Q1100" t="s">
        <v>122</v>
      </c>
      <c r="S1100" s="8">
        <v>16702870614</v>
      </c>
      <c r="U1100" t="s">
        <v>1083</v>
      </c>
      <c r="V1100">
        <v>561320</v>
      </c>
      <c r="W1100" t="s">
        <v>124</v>
      </c>
      <c r="Y1100" t="s">
        <v>1084</v>
      </c>
      <c r="Z1100" t="s">
        <v>1085</v>
      </c>
      <c r="AA1100" t="s">
        <v>1086</v>
      </c>
      <c r="AB1100" t="s">
        <v>189</v>
      </c>
      <c r="AC1100" t="s">
        <v>753</v>
      </c>
      <c r="AD1100" t="s">
        <v>2821</v>
      </c>
      <c r="AE1100" t="s">
        <v>120</v>
      </c>
      <c r="AF1100" t="s">
        <v>121</v>
      </c>
      <c r="AG1100" s="6">
        <v>96950</v>
      </c>
      <c r="AH1100" t="s">
        <v>122</v>
      </c>
      <c r="AJ1100" s="8">
        <v>16702870614</v>
      </c>
      <c r="AL1100" t="s">
        <v>1088</v>
      </c>
      <c r="BE1100" t="str">
        <f>"43-3031.00"</f>
        <v>43-3031.00</v>
      </c>
      <c r="BF1100" t="s">
        <v>357</v>
      </c>
      <c r="BG1100" t="s">
        <v>7410</v>
      </c>
      <c r="BH1100" t="s">
        <v>2233</v>
      </c>
      <c r="BI1100">
        <v>3</v>
      </c>
      <c r="BK1100" s="1">
        <v>45778</v>
      </c>
      <c r="BL1100" s="1">
        <v>46142</v>
      </c>
      <c r="BO1100">
        <v>35</v>
      </c>
      <c r="BP1100">
        <v>0</v>
      </c>
      <c r="BQ1100">
        <v>7</v>
      </c>
      <c r="BR1100">
        <v>7</v>
      </c>
      <c r="BS1100">
        <v>7</v>
      </c>
      <c r="BT1100">
        <v>7</v>
      </c>
      <c r="BU1100">
        <v>7</v>
      </c>
      <c r="BV1100">
        <v>0</v>
      </c>
      <c r="BW1100" t="str">
        <f>"9:00 AM"</f>
        <v>9:00 AM</v>
      </c>
      <c r="BX1100" t="str">
        <f>"5:00 PM"</f>
        <v>5:00 PM</v>
      </c>
      <c r="BY1100" t="s">
        <v>159</v>
      </c>
      <c r="BZ1100">
        <v>0</v>
      </c>
      <c r="CA1100">
        <v>12</v>
      </c>
      <c r="CB1100" t="s">
        <v>117</v>
      </c>
      <c r="CD1100" t="s">
        <v>9396</v>
      </c>
      <c r="CE1100" t="s">
        <v>753</v>
      </c>
      <c r="CF1100" t="s">
        <v>2821</v>
      </c>
      <c r="CG1100" t="s">
        <v>7412</v>
      </c>
      <c r="CH1100" t="s">
        <v>121</v>
      </c>
      <c r="CI1100" s="6">
        <v>96950</v>
      </c>
      <c r="CJ1100" s="10">
        <v>12.28</v>
      </c>
      <c r="CK1100" s="10">
        <v>12.28</v>
      </c>
      <c r="CL1100" s="10">
        <v>18.420000000000002</v>
      </c>
      <c r="CM1100" s="10">
        <v>18.420000000000002</v>
      </c>
      <c r="CN1100" t="s">
        <v>137</v>
      </c>
      <c r="CP1100" t="s">
        <v>138</v>
      </c>
      <c r="CR1100" t="s">
        <v>117</v>
      </c>
      <c r="CS1100" t="s">
        <v>139</v>
      </c>
      <c r="CT1100" t="s">
        <v>140</v>
      </c>
      <c r="CU1100" t="s">
        <v>139</v>
      </c>
      <c r="CV1100" t="s">
        <v>139</v>
      </c>
      <c r="CW1100" t="s">
        <v>139</v>
      </c>
      <c r="CX1100" t="s">
        <v>140</v>
      </c>
      <c r="CY1100" t="s">
        <v>1471</v>
      </c>
      <c r="CZ1100" s="8">
        <v>16702870614</v>
      </c>
      <c r="DA1100" t="s">
        <v>1088</v>
      </c>
      <c r="DB1100" t="s">
        <v>1095</v>
      </c>
      <c r="DC1100" t="s">
        <v>139</v>
      </c>
      <c r="DD1100" t="s">
        <v>117</v>
      </c>
    </row>
    <row r="1101" spans="1:114" ht="15" customHeight="1" x14ac:dyDescent="0.35">
      <c r="A1101" t="s">
        <v>4301</v>
      </c>
      <c r="B1101" t="s">
        <v>144</v>
      </c>
      <c r="C1101" s="1">
        <v>45610</v>
      </c>
      <c r="D1101" s="1">
        <v>45659</v>
      </c>
      <c r="E1101" t="s">
        <v>211</v>
      </c>
      <c r="G1101" t="s">
        <v>117</v>
      </c>
      <c r="H1101" t="s">
        <v>117</v>
      </c>
      <c r="I1101" t="s">
        <v>117</v>
      </c>
      <c r="J1101" t="s">
        <v>4000</v>
      </c>
      <c r="K1101" t="s">
        <v>4001</v>
      </c>
      <c r="L1101" t="s">
        <v>4302</v>
      </c>
      <c r="M1101" t="s">
        <v>4303</v>
      </c>
      <c r="N1101" t="s">
        <v>120</v>
      </c>
      <c r="O1101" t="s">
        <v>121</v>
      </c>
      <c r="P1101" s="6">
        <v>96950</v>
      </c>
      <c r="Q1101" t="s">
        <v>122</v>
      </c>
      <c r="R1101" t="s">
        <v>140</v>
      </c>
      <c r="S1101" s="8">
        <v>16702355009</v>
      </c>
      <c r="U1101" t="s">
        <v>4004</v>
      </c>
      <c r="V1101">
        <v>561320</v>
      </c>
      <c r="W1101" t="s">
        <v>150</v>
      </c>
      <c r="X1101" t="s">
        <v>139</v>
      </c>
      <c r="Y1101" t="s">
        <v>972</v>
      </c>
      <c r="Z1101" t="s">
        <v>3716</v>
      </c>
      <c r="AA1101" t="s">
        <v>974</v>
      </c>
      <c r="AB1101" t="s">
        <v>420</v>
      </c>
      <c r="AC1101" t="s">
        <v>4002</v>
      </c>
      <c r="AD1101" t="s">
        <v>4003</v>
      </c>
      <c r="AE1101" t="s">
        <v>120</v>
      </c>
      <c r="AF1101" t="s">
        <v>121</v>
      </c>
      <c r="AG1101" s="6">
        <v>96950</v>
      </c>
      <c r="AH1101" t="s">
        <v>122</v>
      </c>
      <c r="AJ1101" s="8">
        <v>16702355009</v>
      </c>
      <c r="AL1101" t="s">
        <v>4005</v>
      </c>
      <c r="BE1101" t="str">
        <f>"37-2011.00"</f>
        <v>37-2011.00</v>
      </c>
      <c r="BF1101" t="s">
        <v>701</v>
      </c>
      <c r="BG1101" t="s">
        <v>4304</v>
      </c>
      <c r="BH1101" t="s">
        <v>817</v>
      </c>
      <c r="BI1101">
        <v>10</v>
      </c>
      <c r="BJ1101">
        <v>10</v>
      </c>
      <c r="BK1101" s="1">
        <v>45658</v>
      </c>
      <c r="BL1101" s="1">
        <v>46022</v>
      </c>
      <c r="BM1101" s="1">
        <v>45659</v>
      </c>
      <c r="BN1101" s="1">
        <v>46022</v>
      </c>
      <c r="BO1101">
        <v>35</v>
      </c>
      <c r="BP1101">
        <v>0</v>
      </c>
      <c r="BQ1101">
        <v>7</v>
      </c>
      <c r="BR1101">
        <v>7</v>
      </c>
      <c r="BS1101">
        <v>7</v>
      </c>
      <c r="BT1101">
        <v>7</v>
      </c>
      <c r="BU1101">
        <v>7</v>
      </c>
      <c r="BV1101">
        <v>0</v>
      </c>
      <c r="BW1101" t="str">
        <f>"8:00 AM"</f>
        <v>8:00 AM</v>
      </c>
      <c r="BX1101" t="str">
        <f>"4:00 PM"</f>
        <v>4:00 PM</v>
      </c>
      <c r="BY1101" t="s">
        <v>133</v>
      </c>
      <c r="BZ1101">
        <v>0</v>
      </c>
      <c r="CA1101">
        <v>12</v>
      </c>
      <c r="CB1101" t="s">
        <v>117</v>
      </c>
      <c r="CD1101" s="2" t="s">
        <v>4305</v>
      </c>
      <c r="CE1101" t="s">
        <v>4306</v>
      </c>
      <c r="CF1101" t="s">
        <v>4307</v>
      </c>
      <c r="CG1101" t="s">
        <v>120</v>
      </c>
      <c r="CH1101" t="s">
        <v>121</v>
      </c>
      <c r="CI1101" s="6">
        <v>96950</v>
      </c>
      <c r="CJ1101" s="10">
        <v>8.2899999999999991</v>
      </c>
      <c r="CK1101" s="10">
        <v>8.2899999999999991</v>
      </c>
      <c r="CL1101" s="10">
        <v>12.44</v>
      </c>
      <c r="CM1101" s="10">
        <v>12.44</v>
      </c>
      <c r="CN1101" t="s">
        <v>137</v>
      </c>
      <c r="CO1101" t="s">
        <v>821</v>
      </c>
      <c r="CP1101" t="s">
        <v>138</v>
      </c>
      <c r="CR1101" t="s">
        <v>117</v>
      </c>
      <c r="CS1101" t="s">
        <v>139</v>
      </c>
      <c r="CT1101" t="s">
        <v>140</v>
      </c>
      <c r="CU1101" t="s">
        <v>139</v>
      </c>
      <c r="CV1101" t="s">
        <v>140</v>
      </c>
      <c r="CW1101" t="s">
        <v>139</v>
      </c>
      <c r="CX1101" t="s">
        <v>140</v>
      </c>
      <c r="CY1101" t="s">
        <v>822</v>
      </c>
      <c r="CZ1101" s="8">
        <v>16702355009</v>
      </c>
      <c r="DA1101" t="s">
        <v>4005</v>
      </c>
      <c r="DB1101" t="s">
        <v>140</v>
      </c>
      <c r="DC1101" t="s">
        <v>139</v>
      </c>
      <c r="DD1101" t="s">
        <v>139</v>
      </c>
    </row>
    <row r="1102" spans="1:114" ht="15" customHeight="1" x14ac:dyDescent="0.35">
      <c r="A1102" t="s">
        <v>4150</v>
      </c>
      <c r="B1102" t="s">
        <v>166</v>
      </c>
      <c r="C1102" s="1">
        <v>45614</v>
      </c>
      <c r="D1102" s="1">
        <v>45659</v>
      </c>
      <c r="E1102" t="s">
        <v>211</v>
      </c>
      <c r="G1102" t="s">
        <v>117</v>
      </c>
      <c r="H1102" t="s">
        <v>117</v>
      </c>
      <c r="I1102" t="s">
        <v>117</v>
      </c>
      <c r="J1102" t="s">
        <v>1544</v>
      </c>
      <c r="L1102" t="s">
        <v>1545</v>
      </c>
      <c r="M1102" t="s">
        <v>1546</v>
      </c>
      <c r="N1102" t="s">
        <v>1143</v>
      </c>
      <c r="O1102" t="s">
        <v>121</v>
      </c>
      <c r="P1102" s="6">
        <v>96952</v>
      </c>
      <c r="Q1102" t="s">
        <v>122</v>
      </c>
      <c r="S1102" s="8">
        <v>16707832999</v>
      </c>
      <c r="U1102" t="s">
        <v>1547</v>
      </c>
      <c r="V1102">
        <v>72251</v>
      </c>
      <c r="W1102" t="s">
        <v>124</v>
      </c>
      <c r="Y1102" t="s">
        <v>4151</v>
      </c>
      <c r="Z1102" t="s">
        <v>4152</v>
      </c>
      <c r="AA1102" t="s">
        <v>4153</v>
      </c>
      <c r="AB1102" t="s">
        <v>205</v>
      </c>
      <c r="AC1102" t="s">
        <v>1546</v>
      </c>
      <c r="AE1102" t="s">
        <v>551</v>
      </c>
      <c r="AF1102" t="s">
        <v>121</v>
      </c>
      <c r="AG1102" s="6">
        <v>96952</v>
      </c>
      <c r="AH1102" t="s">
        <v>122</v>
      </c>
      <c r="AJ1102" s="8">
        <v>16707832999</v>
      </c>
      <c r="AL1102" t="s">
        <v>1551</v>
      </c>
      <c r="BE1102" t="str">
        <f>"35-3031.00"</f>
        <v>35-3031.00</v>
      </c>
      <c r="BF1102" t="s">
        <v>788</v>
      </c>
      <c r="BG1102" t="s">
        <v>4154</v>
      </c>
      <c r="BH1102" t="s">
        <v>4155</v>
      </c>
      <c r="BI1102">
        <v>5</v>
      </c>
      <c r="BK1102" s="1">
        <v>45658</v>
      </c>
      <c r="BL1102" s="1">
        <v>46022</v>
      </c>
      <c r="BO1102">
        <v>35</v>
      </c>
      <c r="BP1102">
        <v>0</v>
      </c>
      <c r="BQ1102">
        <v>7</v>
      </c>
      <c r="BR1102">
        <v>7</v>
      </c>
      <c r="BS1102">
        <v>7</v>
      </c>
      <c r="BT1102">
        <v>7</v>
      </c>
      <c r="BU1102">
        <v>7</v>
      </c>
      <c r="BV1102">
        <v>0</v>
      </c>
      <c r="BW1102" t="str">
        <f>"8:00 AM"</f>
        <v>8:00 AM</v>
      </c>
      <c r="BX1102" t="str">
        <f>"4:00 PM"</f>
        <v>4:00 PM</v>
      </c>
      <c r="BY1102" t="s">
        <v>133</v>
      </c>
      <c r="BZ1102">
        <v>0</v>
      </c>
      <c r="CA1102">
        <v>12</v>
      </c>
      <c r="CB1102" t="s">
        <v>117</v>
      </c>
      <c r="CD1102" s="2" t="s">
        <v>1553</v>
      </c>
      <c r="CE1102" t="s">
        <v>1545</v>
      </c>
      <c r="CF1102" t="s">
        <v>1546</v>
      </c>
      <c r="CG1102" t="s">
        <v>1143</v>
      </c>
      <c r="CH1102" t="s">
        <v>121</v>
      </c>
      <c r="CI1102" s="6">
        <v>96952</v>
      </c>
      <c r="CJ1102" s="10">
        <v>8.0399999999999991</v>
      </c>
      <c r="CK1102" s="10">
        <v>8.0399999999999991</v>
      </c>
      <c r="CL1102" s="10">
        <v>12.06</v>
      </c>
      <c r="CM1102" s="10">
        <v>12.06</v>
      </c>
      <c r="CN1102" t="s">
        <v>137</v>
      </c>
      <c r="CO1102" t="s">
        <v>4156</v>
      </c>
      <c r="CP1102" t="s">
        <v>209</v>
      </c>
      <c r="CR1102" t="s">
        <v>117</v>
      </c>
      <c r="CS1102" t="s">
        <v>139</v>
      </c>
      <c r="CT1102" t="s">
        <v>140</v>
      </c>
      <c r="CU1102" t="s">
        <v>139</v>
      </c>
      <c r="CV1102" t="s">
        <v>140</v>
      </c>
      <c r="CW1102" t="s">
        <v>139</v>
      </c>
      <c r="CX1102" t="s">
        <v>140</v>
      </c>
      <c r="CY1102" t="s">
        <v>4157</v>
      </c>
      <c r="CZ1102" s="8">
        <v>16707832999</v>
      </c>
      <c r="DA1102" t="s">
        <v>1551</v>
      </c>
      <c r="DB1102" t="s">
        <v>140</v>
      </c>
      <c r="DC1102" t="s">
        <v>139</v>
      </c>
      <c r="DD1102" t="s">
        <v>117</v>
      </c>
    </row>
    <row r="1103" spans="1:114" ht="15" customHeight="1" x14ac:dyDescent="0.35">
      <c r="A1103" t="s">
        <v>16131</v>
      </c>
      <c r="B1103" t="s">
        <v>166</v>
      </c>
      <c r="C1103" s="1">
        <v>45618</v>
      </c>
      <c r="D1103" s="1">
        <v>45659</v>
      </c>
      <c r="E1103" t="s">
        <v>211</v>
      </c>
      <c r="G1103" t="s">
        <v>117</v>
      </c>
      <c r="H1103" t="s">
        <v>117</v>
      </c>
      <c r="I1103" t="s">
        <v>117</v>
      </c>
      <c r="J1103" t="s">
        <v>1544</v>
      </c>
      <c r="L1103" t="s">
        <v>1545</v>
      </c>
      <c r="M1103" t="s">
        <v>1546</v>
      </c>
      <c r="N1103" t="s">
        <v>1143</v>
      </c>
      <c r="O1103" t="s">
        <v>121</v>
      </c>
      <c r="P1103" s="6">
        <v>96952</v>
      </c>
      <c r="Q1103" t="s">
        <v>122</v>
      </c>
      <c r="S1103" s="8">
        <v>16707832999</v>
      </c>
      <c r="U1103" t="s">
        <v>1547</v>
      </c>
      <c r="V1103">
        <v>72251</v>
      </c>
      <c r="W1103" t="s">
        <v>124</v>
      </c>
      <c r="Y1103" t="s">
        <v>1548</v>
      </c>
      <c r="Z1103" t="s">
        <v>1549</v>
      </c>
      <c r="AA1103" t="s">
        <v>1550</v>
      </c>
      <c r="AB1103" t="s">
        <v>128</v>
      </c>
      <c r="AC1103" t="s">
        <v>1545</v>
      </c>
      <c r="AD1103" t="s">
        <v>1546</v>
      </c>
      <c r="AE1103" t="s">
        <v>1143</v>
      </c>
      <c r="AF1103" t="s">
        <v>121</v>
      </c>
      <c r="AG1103" s="6">
        <v>96952</v>
      </c>
      <c r="AH1103" t="s">
        <v>122</v>
      </c>
      <c r="AJ1103" s="8">
        <v>16707832999</v>
      </c>
      <c r="AL1103" t="s">
        <v>1551</v>
      </c>
      <c r="BE1103" t="str">
        <f>"35-2014.00"</f>
        <v>35-2014.00</v>
      </c>
      <c r="BF1103" t="s">
        <v>191</v>
      </c>
      <c r="BG1103" t="s">
        <v>1552</v>
      </c>
      <c r="BH1103" t="s">
        <v>193</v>
      </c>
      <c r="BI1103">
        <v>5</v>
      </c>
      <c r="BK1103" s="1">
        <v>45658</v>
      </c>
      <c r="BL1103" s="1">
        <v>46022</v>
      </c>
      <c r="BO1103">
        <v>35</v>
      </c>
      <c r="BP1103">
        <v>0</v>
      </c>
      <c r="BQ1103">
        <v>7</v>
      </c>
      <c r="BR1103">
        <v>7</v>
      </c>
      <c r="BS1103">
        <v>7</v>
      </c>
      <c r="BT1103">
        <v>7</v>
      </c>
      <c r="BU1103">
        <v>7</v>
      </c>
      <c r="BV1103">
        <v>0</v>
      </c>
      <c r="BW1103" t="str">
        <f>"8:00 AM"</f>
        <v>8:00 AM</v>
      </c>
      <c r="BX1103" t="str">
        <f>"4:00 PM"</f>
        <v>4:00 PM</v>
      </c>
      <c r="BY1103" t="s">
        <v>133</v>
      </c>
      <c r="BZ1103">
        <v>0</v>
      </c>
      <c r="CA1103">
        <v>12</v>
      </c>
      <c r="CB1103" t="s">
        <v>117</v>
      </c>
      <c r="CD1103" s="2" t="s">
        <v>1553</v>
      </c>
      <c r="CE1103" t="s">
        <v>1545</v>
      </c>
      <c r="CF1103" t="s">
        <v>1546</v>
      </c>
      <c r="CG1103" t="s">
        <v>1143</v>
      </c>
      <c r="CH1103" t="s">
        <v>121</v>
      </c>
      <c r="CI1103" s="6">
        <v>96952</v>
      </c>
      <c r="CJ1103" s="10">
        <v>8.83</v>
      </c>
      <c r="CK1103" s="10">
        <v>8.83</v>
      </c>
      <c r="CL1103" s="10">
        <v>13.25</v>
      </c>
      <c r="CM1103" s="10">
        <v>13.25</v>
      </c>
      <c r="CN1103" t="s">
        <v>137</v>
      </c>
      <c r="CO1103" t="s">
        <v>162</v>
      </c>
      <c r="CP1103" t="s">
        <v>138</v>
      </c>
      <c r="CR1103" t="s">
        <v>117</v>
      </c>
      <c r="CS1103" t="s">
        <v>139</v>
      </c>
      <c r="CT1103" t="s">
        <v>140</v>
      </c>
      <c r="CU1103" t="s">
        <v>139</v>
      </c>
      <c r="CV1103" t="s">
        <v>140</v>
      </c>
      <c r="CW1103" t="s">
        <v>139</v>
      </c>
      <c r="CX1103" t="s">
        <v>140</v>
      </c>
      <c r="CY1103" t="s">
        <v>16132</v>
      </c>
      <c r="CZ1103" s="8">
        <v>16708329999</v>
      </c>
      <c r="DA1103" t="s">
        <v>1551</v>
      </c>
      <c r="DB1103" t="s">
        <v>140</v>
      </c>
      <c r="DC1103" t="s">
        <v>139</v>
      </c>
      <c r="DD1103" t="s">
        <v>117</v>
      </c>
    </row>
    <row r="1104" spans="1:114" ht="15" customHeight="1" x14ac:dyDescent="0.35">
      <c r="A1104" t="s">
        <v>13281</v>
      </c>
      <c r="B1104" t="s">
        <v>166</v>
      </c>
      <c r="C1104" s="1">
        <v>45587</v>
      </c>
      <c r="D1104" s="1">
        <v>45660</v>
      </c>
      <c r="E1104" t="s">
        <v>211</v>
      </c>
      <c r="G1104" t="s">
        <v>139</v>
      </c>
      <c r="H1104" t="s">
        <v>117</v>
      </c>
      <c r="I1104" t="s">
        <v>117</v>
      </c>
      <c r="J1104" t="s">
        <v>11885</v>
      </c>
      <c r="K1104" t="s">
        <v>2050</v>
      </c>
      <c r="L1104" t="s">
        <v>6018</v>
      </c>
      <c r="N1104" t="s">
        <v>120</v>
      </c>
      <c r="O1104" t="s">
        <v>121</v>
      </c>
      <c r="P1104" s="6">
        <v>96950</v>
      </c>
      <c r="Q1104" t="s">
        <v>122</v>
      </c>
      <c r="R1104" t="s">
        <v>6020</v>
      </c>
      <c r="S1104" s="8">
        <v>16702343203</v>
      </c>
      <c r="U1104" t="s">
        <v>2052</v>
      </c>
      <c r="V1104">
        <v>61111</v>
      </c>
      <c r="W1104" t="s">
        <v>124</v>
      </c>
      <c r="Y1104" t="s">
        <v>2053</v>
      </c>
      <c r="Z1104" t="s">
        <v>2054</v>
      </c>
      <c r="AA1104" t="s">
        <v>2055</v>
      </c>
      <c r="AB1104" t="s">
        <v>128</v>
      </c>
      <c r="AC1104" t="s">
        <v>6018</v>
      </c>
      <c r="AE1104" t="s">
        <v>120</v>
      </c>
      <c r="AF1104" t="s">
        <v>121</v>
      </c>
      <c r="AG1104" s="6">
        <v>96950</v>
      </c>
      <c r="AH1104" t="s">
        <v>122</v>
      </c>
      <c r="AI1104" t="s">
        <v>6020</v>
      </c>
      <c r="AJ1104" s="8">
        <v>16702343203</v>
      </c>
      <c r="AL1104" t="s">
        <v>2056</v>
      </c>
      <c r="BE1104" t="str">
        <f>"27-3091.00"</f>
        <v>27-3091.00</v>
      </c>
      <c r="BF1104" t="s">
        <v>325</v>
      </c>
      <c r="BG1104" t="s">
        <v>11886</v>
      </c>
      <c r="BH1104" t="s">
        <v>11887</v>
      </c>
      <c r="BI1104">
        <v>1</v>
      </c>
      <c r="BK1104" s="1">
        <v>45641</v>
      </c>
      <c r="BL1104" s="1">
        <v>46006</v>
      </c>
      <c r="BO1104">
        <v>40</v>
      </c>
      <c r="BP1104">
        <v>0</v>
      </c>
      <c r="BQ1104">
        <v>8</v>
      </c>
      <c r="BR1104">
        <v>8</v>
      </c>
      <c r="BS1104">
        <v>8</v>
      </c>
      <c r="BT1104">
        <v>8</v>
      </c>
      <c r="BU1104">
        <v>8</v>
      </c>
      <c r="BV1104">
        <v>0</v>
      </c>
      <c r="BW1104" t="str">
        <f>"8:00 AM"</f>
        <v>8:00 AM</v>
      </c>
      <c r="BX1104" t="str">
        <f>"5:00 PM"</f>
        <v>5:00 PM</v>
      </c>
      <c r="BY1104" t="s">
        <v>459</v>
      </c>
      <c r="BZ1104">
        <v>0</v>
      </c>
      <c r="CA1104">
        <v>12</v>
      </c>
      <c r="CB1104" t="s">
        <v>117</v>
      </c>
      <c r="CD1104" s="2" t="s">
        <v>13282</v>
      </c>
      <c r="CE1104" t="s">
        <v>11889</v>
      </c>
      <c r="CF1104" t="s">
        <v>753</v>
      </c>
      <c r="CG1104" t="s">
        <v>120</v>
      </c>
      <c r="CH1104" t="s">
        <v>121</v>
      </c>
      <c r="CI1104" s="6">
        <v>96950</v>
      </c>
      <c r="CJ1104" s="10">
        <v>19.309999999999999</v>
      </c>
      <c r="CK1104" s="10">
        <v>19.309999999999999</v>
      </c>
      <c r="CL1104" s="10">
        <v>28.97</v>
      </c>
      <c r="CM1104" s="10">
        <v>28.97</v>
      </c>
      <c r="CN1104" t="s">
        <v>137</v>
      </c>
      <c r="CO1104" t="s">
        <v>9648</v>
      </c>
      <c r="CP1104" t="s">
        <v>138</v>
      </c>
      <c r="CR1104" t="s">
        <v>117</v>
      </c>
      <c r="CS1104" t="s">
        <v>139</v>
      </c>
      <c r="CT1104" t="s">
        <v>140</v>
      </c>
      <c r="CU1104" t="s">
        <v>140</v>
      </c>
      <c r="CV1104" t="s">
        <v>140</v>
      </c>
      <c r="CW1104" t="s">
        <v>139</v>
      </c>
      <c r="CX1104" t="s">
        <v>140</v>
      </c>
      <c r="CY1104" t="s">
        <v>13283</v>
      </c>
      <c r="CZ1104" s="8">
        <v>16702343203</v>
      </c>
      <c r="DA1104" t="s">
        <v>2056</v>
      </c>
      <c r="DB1104" t="s">
        <v>140</v>
      </c>
      <c r="DC1104" t="s">
        <v>139</v>
      </c>
      <c r="DD1104" t="s">
        <v>117</v>
      </c>
    </row>
    <row r="1105" spans="1:114" ht="15" customHeight="1" x14ac:dyDescent="0.35">
      <c r="A1105" t="s">
        <v>17210</v>
      </c>
      <c r="B1105" t="s">
        <v>144</v>
      </c>
      <c r="C1105" s="1">
        <v>45616</v>
      </c>
      <c r="D1105" s="1">
        <v>45660</v>
      </c>
      <c r="E1105" t="s">
        <v>116</v>
      </c>
      <c r="F1105" s="1">
        <v>45715</v>
      </c>
      <c r="G1105" t="s">
        <v>139</v>
      </c>
      <c r="H1105" t="s">
        <v>117</v>
      </c>
      <c r="I1105" t="s">
        <v>117</v>
      </c>
      <c r="J1105" t="s">
        <v>3679</v>
      </c>
      <c r="K1105" t="s">
        <v>3680</v>
      </c>
      <c r="L1105" t="s">
        <v>3681</v>
      </c>
      <c r="N1105" t="s">
        <v>496</v>
      </c>
      <c r="O1105" t="s">
        <v>121</v>
      </c>
      <c r="P1105" s="6">
        <v>96950</v>
      </c>
      <c r="Q1105" t="s">
        <v>122</v>
      </c>
      <c r="S1105" s="8">
        <v>16702343977</v>
      </c>
      <c r="U1105" t="s">
        <v>3682</v>
      </c>
      <c r="V1105">
        <v>81111</v>
      </c>
      <c r="W1105" t="s">
        <v>124</v>
      </c>
      <c r="Y1105" t="s">
        <v>3683</v>
      </c>
      <c r="Z1105" t="s">
        <v>3684</v>
      </c>
      <c r="AB1105" t="s">
        <v>3620</v>
      </c>
      <c r="AC1105" t="s">
        <v>3685</v>
      </c>
      <c r="AE1105" t="s">
        <v>496</v>
      </c>
      <c r="AF1105" t="s">
        <v>121</v>
      </c>
      <c r="AG1105" s="6">
        <v>96950</v>
      </c>
      <c r="AH1105" t="s">
        <v>122</v>
      </c>
      <c r="AJ1105" s="8">
        <v>16702343977</v>
      </c>
      <c r="AL1105" t="s">
        <v>3686</v>
      </c>
      <c r="BE1105" t="str">
        <f>"49-3023.00"</f>
        <v>49-3023.00</v>
      </c>
      <c r="BF1105" t="s">
        <v>1119</v>
      </c>
      <c r="BG1105" t="s">
        <v>3687</v>
      </c>
      <c r="BH1105" t="s">
        <v>1119</v>
      </c>
      <c r="BI1105">
        <v>2</v>
      </c>
      <c r="BJ1105">
        <v>2</v>
      </c>
      <c r="BK1105" s="1">
        <v>45717</v>
      </c>
      <c r="BL1105" s="1">
        <v>46811</v>
      </c>
      <c r="BM1105" s="1">
        <v>45717</v>
      </c>
      <c r="BN1105" s="1">
        <v>46811</v>
      </c>
      <c r="BO1105">
        <v>35</v>
      </c>
      <c r="BP1105">
        <v>0</v>
      </c>
      <c r="BQ1105">
        <v>7</v>
      </c>
      <c r="BR1105">
        <v>7</v>
      </c>
      <c r="BS1105">
        <v>7</v>
      </c>
      <c r="BT1105">
        <v>7</v>
      </c>
      <c r="BU1105">
        <v>7</v>
      </c>
      <c r="BV1105">
        <v>0</v>
      </c>
      <c r="BW1105" t="str">
        <f>"8:00 AM"</f>
        <v>8:00 AM</v>
      </c>
      <c r="BX1105" t="str">
        <f>"5:00 PM"</f>
        <v>5:00 PM</v>
      </c>
      <c r="BY1105" t="s">
        <v>159</v>
      </c>
      <c r="BZ1105">
        <v>0</v>
      </c>
      <c r="CA1105">
        <v>12</v>
      </c>
      <c r="CB1105" t="s">
        <v>117</v>
      </c>
      <c r="CD1105" t="s">
        <v>17211</v>
      </c>
      <c r="CE1105" t="s">
        <v>3689</v>
      </c>
      <c r="CG1105" t="s">
        <v>496</v>
      </c>
      <c r="CH1105" t="s">
        <v>121</v>
      </c>
      <c r="CI1105" s="6">
        <v>96950</v>
      </c>
      <c r="CJ1105" s="10">
        <v>11.01</v>
      </c>
      <c r="CK1105" s="10">
        <v>11.01</v>
      </c>
      <c r="CL1105" s="10">
        <v>16.510000000000002</v>
      </c>
      <c r="CM1105" s="10">
        <v>16.510000000000002</v>
      </c>
      <c r="CN1105" t="s">
        <v>137</v>
      </c>
      <c r="CO1105" t="s">
        <v>194</v>
      </c>
      <c r="CP1105" t="s">
        <v>138</v>
      </c>
      <c r="CR1105" t="s">
        <v>117</v>
      </c>
      <c r="CS1105" t="s">
        <v>139</v>
      </c>
      <c r="CT1105" t="s">
        <v>140</v>
      </c>
      <c r="CU1105" t="s">
        <v>139</v>
      </c>
      <c r="CV1105" t="s">
        <v>140</v>
      </c>
      <c r="CW1105" t="s">
        <v>139</v>
      </c>
      <c r="CX1105" t="s">
        <v>140</v>
      </c>
      <c r="CY1105" t="s">
        <v>774</v>
      </c>
      <c r="CZ1105" s="8">
        <v>16702343977</v>
      </c>
      <c r="DA1105" t="s">
        <v>3686</v>
      </c>
      <c r="DB1105" t="s">
        <v>140</v>
      </c>
      <c r="DC1105" t="s">
        <v>139</v>
      </c>
      <c r="DD1105" t="s">
        <v>117</v>
      </c>
      <c r="DE1105" t="s">
        <v>1855</v>
      </c>
      <c r="DF1105" t="s">
        <v>11287</v>
      </c>
      <c r="DH1105" t="s">
        <v>3682</v>
      </c>
      <c r="DI1105" t="s">
        <v>3690</v>
      </c>
      <c r="DJ1105" t="s">
        <v>3686</v>
      </c>
    </row>
    <row r="1106" spans="1:114" ht="15" customHeight="1" x14ac:dyDescent="0.35">
      <c r="A1106" t="s">
        <v>16102</v>
      </c>
      <c r="B1106" t="s">
        <v>144</v>
      </c>
      <c r="C1106" s="1">
        <v>45616</v>
      </c>
      <c r="D1106" s="1">
        <v>45660</v>
      </c>
      <c r="E1106" t="s">
        <v>116</v>
      </c>
      <c r="F1106" s="1">
        <v>45715</v>
      </c>
      <c r="G1106" t="s">
        <v>117</v>
      </c>
      <c r="H1106" t="s">
        <v>117</v>
      </c>
      <c r="I1106" t="s">
        <v>117</v>
      </c>
      <c r="J1106" t="s">
        <v>9584</v>
      </c>
      <c r="K1106" t="s">
        <v>1285</v>
      </c>
      <c r="L1106" t="s">
        <v>1286</v>
      </c>
      <c r="M1106" t="s">
        <v>1287</v>
      </c>
      <c r="N1106" t="s">
        <v>136</v>
      </c>
      <c r="O1106" t="s">
        <v>121</v>
      </c>
      <c r="P1106" s="6">
        <v>96950</v>
      </c>
      <c r="Q1106" t="s">
        <v>122</v>
      </c>
      <c r="R1106" t="s">
        <v>136</v>
      </c>
      <c r="S1106" s="8">
        <v>16702882288</v>
      </c>
      <c r="T1106">
        <v>106</v>
      </c>
      <c r="U1106" t="s">
        <v>1288</v>
      </c>
      <c r="V1106">
        <v>444140</v>
      </c>
      <c r="W1106" t="s">
        <v>124</v>
      </c>
      <c r="Y1106" t="s">
        <v>9585</v>
      </c>
      <c r="Z1106" t="s">
        <v>9586</v>
      </c>
      <c r="AA1106" t="s">
        <v>140</v>
      </c>
      <c r="AB1106" t="s">
        <v>9587</v>
      </c>
      <c r="AC1106" t="s">
        <v>1286</v>
      </c>
      <c r="AD1106" t="s">
        <v>9588</v>
      </c>
      <c r="AE1106" t="s">
        <v>136</v>
      </c>
      <c r="AF1106" t="s">
        <v>121</v>
      </c>
      <c r="AG1106" s="6">
        <v>96950</v>
      </c>
      <c r="AH1106" t="s">
        <v>122</v>
      </c>
      <c r="AI1106" t="s">
        <v>136</v>
      </c>
      <c r="AJ1106" s="8">
        <v>16702882288</v>
      </c>
      <c r="AK1106">
        <v>106</v>
      </c>
      <c r="AL1106" t="s">
        <v>1299</v>
      </c>
      <c r="BE1106" t="str">
        <f>"53-3033.00"</f>
        <v>53-3033.00</v>
      </c>
      <c r="BF1106" t="s">
        <v>387</v>
      </c>
      <c r="BG1106" t="s">
        <v>9589</v>
      </c>
      <c r="BH1106" t="s">
        <v>9590</v>
      </c>
      <c r="BI1106">
        <v>1</v>
      </c>
      <c r="BJ1106">
        <v>1</v>
      </c>
      <c r="BK1106" s="1">
        <v>45717</v>
      </c>
      <c r="BL1106" s="1">
        <v>46081</v>
      </c>
      <c r="BM1106" s="1">
        <v>45717</v>
      </c>
      <c r="BN1106" s="1">
        <v>46081</v>
      </c>
      <c r="BO1106">
        <v>40</v>
      </c>
      <c r="BP1106">
        <v>0</v>
      </c>
      <c r="BQ1106">
        <v>7</v>
      </c>
      <c r="BR1106">
        <v>6.5</v>
      </c>
      <c r="BS1106">
        <v>6.5</v>
      </c>
      <c r="BT1106">
        <v>6.5</v>
      </c>
      <c r="BU1106">
        <v>6.5</v>
      </c>
      <c r="BV1106">
        <v>7</v>
      </c>
      <c r="BW1106" t="str">
        <f>"8:00 AM"</f>
        <v>8:00 AM</v>
      </c>
      <c r="BX1106" t="str">
        <f>"5:00 PM"</f>
        <v>5:00 PM</v>
      </c>
      <c r="BY1106" t="s">
        <v>133</v>
      </c>
      <c r="BZ1106">
        <v>0</v>
      </c>
      <c r="CA1106">
        <v>12</v>
      </c>
      <c r="CB1106" t="s">
        <v>117</v>
      </c>
      <c r="CD1106" t="s">
        <v>16103</v>
      </c>
      <c r="CE1106" t="s">
        <v>1286</v>
      </c>
      <c r="CF1106" t="s">
        <v>1287</v>
      </c>
      <c r="CG1106" t="s">
        <v>136</v>
      </c>
      <c r="CH1106" t="s">
        <v>121</v>
      </c>
      <c r="CI1106" s="6">
        <v>96950</v>
      </c>
      <c r="CJ1106" s="10">
        <v>8.15</v>
      </c>
      <c r="CK1106" s="10">
        <v>9</v>
      </c>
      <c r="CL1106" s="10">
        <v>12.23</v>
      </c>
      <c r="CM1106" s="10">
        <v>13.5</v>
      </c>
      <c r="CN1106" t="s">
        <v>137</v>
      </c>
      <c r="CO1106" t="s">
        <v>140</v>
      </c>
      <c r="CP1106" t="s">
        <v>138</v>
      </c>
      <c r="CR1106" t="s">
        <v>117</v>
      </c>
      <c r="CS1106" t="s">
        <v>139</v>
      </c>
      <c r="CT1106" t="s">
        <v>140</v>
      </c>
      <c r="CU1106" t="s">
        <v>139</v>
      </c>
      <c r="CV1106" t="s">
        <v>140</v>
      </c>
      <c r="CW1106" t="s">
        <v>139</v>
      </c>
      <c r="CX1106" t="s">
        <v>139</v>
      </c>
      <c r="CY1106" t="s">
        <v>1298</v>
      </c>
      <c r="CZ1106" s="8">
        <v>16702882288</v>
      </c>
      <c r="DA1106" t="s">
        <v>1299</v>
      </c>
      <c r="DB1106" t="s">
        <v>140</v>
      </c>
      <c r="DC1106" t="s">
        <v>139</v>
      </c>
      <c r="DD1106" t="s">
        <v>117</v>
      </c>
    </row>
    <row r="1107" spans="1:114" ht="15" customHeight="1" x14ac:dyDescent="0.35">
      <c r="A1107" t="s">
        <v>7036</v>
      </c>
      <c r="B1107" t="s">
        <v>166</v>
      </c>
      <c r="C1107" s="1">
        <v>45622</v>
      </c>
      <c r="D1107" s="1">
        <v>45660</v>
      </c>
      <c r="E1107" t="s">
        <v>116</v>
      </c>
      <c r="F1107" s="1">
        <v>45776</v>
      </c>
      <c r="G1107" t="s">
        <v>139</v>
      </c>
      <c r="H1107" t="s">
        <v>117</v>
      </c>
      <c r="I1107" t="s">
        <v>117</v>
      </c>
      <c r="J1107" t="s">
        <v>2442</v>
      </c>
      <c r="K1107" t="s">
        <v>7037</v>
      </c>
      <c r="L1107" t="s">
        <v>2443</v>
      </c>
      <c r="M1107" t="s">
        <v>2444</v>
      </c>
      <c r="N1107" t="s">
        <v>120</v>
      </c>
      <c r="O1107" t="s">
        <v>121</v>
      </c>
      <c r="P1107" s="6">
        <v>96950</v>
      </c>
      <c r="Q1107" t="s">
        <v>122</v>
      </c>
      <c r="S1107" s="8">
        <v>16702355912</v>
      </c>
      <c r="U1107" t="s">
        <v>2445</v>
      </c>
      <c r="V1107">
        <v>56132</v>
      </c>
      <c r="W1107" t="s">
        <v>124</v>
      </c>
      <c r="Y1107" t="s">
        <v>7038</v>
      </c>
      <c r="Z1107" t="s">
        <v>7039</v>
      </c>
      <c r="AA1107" t="s">
        <v>7040</v>
      </c>
      <c r="AB1107" t="s">
        <v>932</v>
      </c>
      <c r="AC1107" t="s">
        <v>7041</v>
      </c>
      <c r="AE1107" t="s">
        <v>136</v>
      </c>
      <c r="AF1107" t="s">
        <v>121</v>
      </c>
      <c r="AG1107" s="6">
        <v>96950</v>
      </c>
      <c r="AH1107" t="s">
        <v>122</v>
      </c>
      <c r="AJ1107" s="8">
        <v>16702355912</v>
      </c>
      <c r="AL1107" t="s">
        <v>2450</v>
      </c>
      <c r="BE1107" t="str">
        <f>"35-2014.00"</f>
        <v>35-2014.00</v>
      </c>
      <c r="BF1107" t="s">
        <v>191</v>
      </c>
      <c r="BG1107" t="s">
        <v>7042</v>
      </c>
      <c r="BH1107" t="s">
        <v>7043</v>
      </c>
      <c r="BI1107">
        <v>3</v>
      </c>
      <c r="BK1107" s="1">
        <v>45778</v>
      </c>
      <c r="BL1107" s="1">
        <v>46873</v>
      </c>
      <c r="BO1107">
        <v>35</v>
      </c>
      <c r="BP1107">
        <v>0</v>
      </c>
      <c r="BQ1107">
        <v>7</v>
      </c>
      <c r="BR1107">
        <v>7</v>
      </c>
      <c r="BS1107">
        <v>7</v>
      </c>
      <c r="BT1107">
        <v>7</v>
      </c>
      <c r="BU1107">
        <v>7</v>
      </c>
      <c r="BV1107">
        <v>0</v>
      </c>
      <c r="BW1107" t="str">
        <f>"6:00 AM"</f>
        <v>6:00 AM</v>
      </c>
      <c r="BX1107" t="str">
        <f>"2:00 PM"</f>
        <v>2:00 PM</v>
      </c>
      <c r="BY1107" t="s">
        <v>133</v>
      </c>
      <c r="BZ1107">
        <v>0</v>
      </c>
      <c r="CA1107">
        <v>12</v>
      </c>
      <c r="CB1107" t="s">
        <v>117</v>
      </c>
      <c r="CD1107" t="s">
        <v>7044</v>
      </c>
      <c r="CE1107" t="s">
        <v>2443</v>
      </c>
      <c r="CF1107" t="s">
        <v>2444</v>
      </c>
      <c r="CG1107" t="s">
        <v>136</v>
      </c>
      <c r="CH1107" t="s">
        <v>121</v>
      </c>
      <c r="CI1107" s="6">
        <v>96950</v>
      </c>
      <c r="CJ1107" s="10">
        <v>8.83</v>
      </c>
      <c r="CK1107" s="10">
        <v>8.83</v>
      </c>
      <c r="CL1107" s="10">
        <v>13.25</v>
      </c>
      <c r="CM1107" s="10">
        <v>13.25</v>
      </c>
      <c r="CN1107" t="s">
        <v>137</v>
      </c>
      <c r="CO1107" t="s">
        <v>162</v>
      </c>
      <c r="CP1107" t="s">
        <v>138</v>
      </c>
      <c r="CR1107" t="s">
        <v>117</v>
      </c>
      <c r="CS1107" t="s">
        <v>139</v>
      </c>
      <c r="CT1107" t="s">
        <v>140</v>
      </c>
      <c r="CU1107" t="s">
        <v>139</v>
      </c>
      <c r="CV1107" t="s">
        <v>140</v>
      </c>
      <c r="CW1107" t="s">
        <v>139</v>
      </c>
      <c r="CX1107" t="s">
        <v>140</v>
      </c>
      <c r="CY1107" t="s">
        <v>7045</v>
      </c>
      <c r="CZ1107" s="8">
        <v>16702355912</v>
      </c>
      <c r="DA1107" t="s">
        <v>2450</v>
      </c>
      <c r="DB1107" t="s">
        <v>140</v>
      </c>
      <c r="DC1107" t="s">
        <v>139</v>
      </c>
      <c r="DD1107" t="s">
        <v>117</v>
      </c>
    </row>
    <row r="1108" spans="1:114" ht="15" customHeight="1" x14ac:dyDescent="0.35">
      <c r="A1108" t="s">
        <v>13316</v>
      </c>
      <c r="B1108" t="s">
        <v>166</v>
      </c>
      <c r="C1108" s="1">
        <v>45622</v>
      </c>
      <c r="D1108" s="1">
        <v>45660</v>
      </c>
      <c r="E1108" t="s">
        <v>211</v>
      </c>
      <c r="G1108" t="s">
        <v>117</v>
      </c>
      <c r="H1108" t="s">
        <v>117</v>
      </c>
      <c r="I1108" t="s">
        <v>117</v>
      </c>
      <c r="J1108" t="s">
        <v>13317</v>
      </c>
      <c r="L1108" t="s">
        <v>13318</v>
      </c>
      <c r="N1108" t="s">
        <v>120</v>
      </c>
      <c r="O1108" t="s">
        <v>121</v>
      </c>
      <c r="P1108" s="6">
        <v>96950</v>
      </c>
      <c r="Q1108" t="s">
        <v>122</v>
      </c>
      <c r="S1108" s="8">
        <v>16702875141</v>
      </c>
      <c r="U1108" t="s">
        <v>13319</v>
      </c>
      <c r="V1108">
        <v>713990</v>
      </c>
      <c r="W1108" t="s">
        <v>124</v>
      </c>
      <c r="Y1108" t="s">
        <v>13320</v>
      </c>
      <c r="Z1108" t="s">
        <v>4186</v>
      </c>
      <c r="AB1108" t="s">
        <v>189</v>
      </c>
      <c r="AC1108" t="s">
        <v>13321</v>
      </c>
      <c r="AE1108" t="s">
        <v>120</v>
      </c>
      <c r="AF1108" t="s">
        <v>121</v>
      </c>
      <c r="AG1108" s="6">
        <v>96950</v>
      </c>
      <c r="AH1108" t="s">
        <v>122</v>
      </c>
      <c r="AJ1108" s="8">
        <v>16702875141</v>
      </c>
      <c r="AL1108" t="s">
        <v>13322</v>
      </c>
      <c r="BE1108" t="str">
        <f>"49-9071.00"</f>
        <v>49-9071.00</v>
      </c>
      <c r="BF1108" t="s">
        <v>156</v>
      </c>
      <c r="BG1108" t="s">
        <v>13323</v>
      </c>
      <c r="BH1108" t="s">
        <v>8090</v>
      </c>
      <c r="BI1108">
        <v>3</v>
      </c>
      <c r="BK1108" s="1">
        <v>45627</v>
      </c>
      <c r="BL1108" s="1">
        <v>45961</v>
      </c>
      <c r="BO1108">
        <v>35</v>
      </c>
      <c r="BP1108">
        <v>0</v>
      </c>
      <c r="BQ1108">
        <v>7</v>
      </c>
      <c r="BR1108">
        <v>7</v>
      </c>
      <c r="BS1108">
        <v>7</v>
      </c>
      <c r="BT1108">
        <v>7</v>
      </c>
      <c r="BU1108">
        <v>7</v>
      </c>
      <c r="BV1108">
        <v>0</v>
      </c>
      <c r="BW1108" t="str">
        <f>"7:00 AM"</f>
        <v>7:00 AM</v>
      </c>
      <c r="BX1108" t="str">
        <f>"3:00 PM"</f>
        <v>3:00 PM</v>
      </c>
      <c r="BY1108" t="s">
        <v>133</v>
      </c>
      <c r="BZ1108">
        <v>0</v>
      </c>
      <c r="CA1108">
        <v>6</v>
      </c>
      <c r="CB1108" t="s">
        <v>117</v>
      </c>
      <c r="CD1108" t="s">
        <v>13324</v>
      </c>
      <c r="CE1108" t="s">
        <v>982</v>
      </c>
      <c r="CG1108" t="s">
        <v>120</v>
      </c>
      <c r="CH1108" t="s">
        <v>121</v>
      </c>
      <c r="CI1108" s="6">
        <v>96950</v>
      </c>
      <c r="CJ1108" s="10">
        <v>9.75</v>
      </c>
      <c r="CK1108" s="10">
        <v>9.75</v>
      </c>
      <c r="CL1108" s="10">
        <v>0</v>
      </c>
      <c r="CM1108" s="10">
        <v>0</v>
      </c>
      <c r="CN1108" t="s">
        <v>137</v>
      </c>
      <c r="CP1108" t="s">
        <v>138</v>
      </c>
      <c r="CR1108" t="s">
        <v>117</v>
      </c>
      <c r="CS1108" t="s">
        <v>139</v>
      </c>
      <c r="CT1108" t="s">
        <v>140</v>
      </c>
      <c r="CU1108" t="s">
        <v>140</v>
      </c>
      <c r="CV1108" t="s">
        <v>140</v>
      </c>
      <c r="CW1108" t="s">
        <v>139</v>
      </c>
      <c r="CX1108" t="s">
        <v>140</v>
      </c>
      <c r="CY1108" t="s">
        <v>2574</v>
      </c>
      <c r="CZ1108" s="8">
        <v>16702875141</v>
      </c>
      <c r="DA1108" t="s">
        <v>13322</v>
      </c>
      <c r="DB1108" t="s">
        <v>140</v>
      </c>
      <c r="DC1108" t="s">
        <v>139</v>
      </c>
      <c r="DD1108" t="s">
        <v>117</v>
      </c>
      <c r="DE1108" t="s">
        <v>13320</v>
      </c>
      <c r="DF1108" t="s">
        <v>4186</v>
      </c>
      <c r="DH1108" t="s">
        <v>13319</v>
      </c>
      <c r="DI1108" t="s">
        <v>13317</v>
      </c>
      <c r="DJ1108" t="s">
        <v>13322</v>
      </c>
    </row>
    <row r="1109" spans="1:114" ht="15" customHeight="1" x14ac:dyDescent="0.35">
      <c r="A1109" t="s">
        <v>17256</v>
      </c>
      <c r="B1109" t="s">
        <v>166</v>
      </c>
      <c r="C1109" s="1">
        <v>45628</v>
      </c>
      <c r="D1109" s="1">
        <v>45660</v>
      </c>
      <c r="E1109" t="s">
        <v>211</v>
      </c>
      <c r="G1109" t="s">
        <v>117</v>
      </c>
      <c r="H1109" t="s">
        <v>117</v>
      </c>
      <c r="I1109" t="s">
        <v>117</v>
      </c>
      <c r="J1109" t="s">
        <v>3570</v>
      </c>
      <c r="L1109" t="s">
        <v>4002</v>
      </c>
      <c r="M1109" t="s">
        <v>3572</v>
      </c>
      <c r="N1109" t="s">
        <v>120</v>
      </c>
      <c r="O1109" t="s">
        <v>121</v>
      </c>
      <c r="P1109" s="6">
        <v>96950</v>
      </c>
      <c r="Q1109" t="s">
        <v>122</v>
      </c>
      <c r="S1109" s="8">
        <v>16702355009</v>
      </c>
      <c r="U1109" t="s">
        <v>971</v>
      </c>
      <c r="V1109">
        <v>561311</v>
      </c>
      <c r="W1109" t="s">
        <v>150</v>
      </c>
      <c r="X1109" t="s">
        <v>139</v>
      </c>
      <c r="Y1109" t="s">
        <v>972</v>
      </c>
      <c r="Z1109" t="s">
        <v>973</v>
      </c>
      <c r="AA1109" t="s">
        <v>974</v>
      </c>
      <c r="AB1109" t="s">
        <v>975</v>
      </c>
      <c r="AC1109" t="s">
        <v>17257</v>
      </c>
      <c r="AD1109" t="s">
        <v>3572</v>
      </c>
      <c r="AE1109" t="s">
        <v>120</v>
      </c>
      <c r="AF1109" t="s">
        <v>121</v>
      </c>
      <c r="AG1109" s="6">
        <v>96950</v>
      </c>
      <c r="AH1109" t="s">
        <v>122</v>
      </c>
      <c r="AJ1109" s="8">
        <v>16702355009</v>
      </c>
      <c r="AL1109" t="s">
        <v>977</v>
      </c>
      <c r="BE1109" t="str">
        <f>"49-9071.00"</f>
        <v>49-9071.00</v>
      </c>
      <c r="BF1109" t="s">
        <v>156</v>
      </c>
      <c r="BG1109" t="s">
        <v>7321</v>
      </c>
      <c r="BH1109" t="s">
        <v>6306</v>
      </c>
      <c r="BI1109">
        <v>10</v>
      </c>
      <c r="BK1109" s="1">
        <v>45658</v>
      </c>
      <c r="BL1109" s="1">
        <v>46022</v>
      </c>
      <c r="BO1109">
        <v>35</v>
      </c>
      <c r="BP1109">
        <v>0</v>
      </c>
      <c r="BQ1109">
        <v>7</v>
      </c>
      <c r="BR1109">
        <v>7</v>
      </c>
      <c r="BS1109">
        <v>7</v>
      </c>
      <c r="BT1109">
        <v>7</v>
      </c>
      <c r="BU1109">
        <v>7</v>
      </c>
      <c r="BV1109">
        <v>0</v>
      </c>
      <c r="BW1109" t="str">
        <f>"8:00 AM"</f>
        <v>8:00 AM</v>
      </c>
      <c r="BX1109" t="str">
        <f>"4:00 PM"</f>
        <v>4:00 PM</v>
      </c>
      <c r="BY1109" t="s">
        <v>159</v>
      </c>
      <c r="BZ1109">
        <v>0</v>
      </c>
      <c r="CA1109">
        <v>24</v>
      </c>
      <c r="CB1109" t="s">
        <v>117</v>
      </c>
      <c r="CD1109" t="s">
        <v>6524</v>
      </c>
      <c r="CE1109" t="s">
        <v>7992</v>
      </c>
      <c r="CF1109" t="s">
        <v>531</v>
      </c>
      <c r="CG1109" t="s">
        <v>120</v>
      </c>
      <c r="CH1109" t="s">
        <v>121</v>
      </c>
      <c r="CI1109" s="6">
        <v>96950</v>
      </c>
      <c r="CJ1109" s="10">
        <v>9.75</v>
      </c>
      <c r="CK1109" s="10">
        <v>9.75</v>
      </c>
      <c r="CL1109" s="10">
        <v>14.62</v>
      </c>
      <c r="CM1109" s="10">
        <v>14.62</v>
      </c>
      <c r="CN1109" t="s">
        <v>137</v>
      </c>
      <c r="CO1109" t="s">
        <v>821</v>
      </c>
      <c r="CP1109" t="s">
        <v>138</v>
      </c>
      <c r="CR1109" t="s">
        <v>117</v>
      </c>
      <c r="CS1109" t="s">
        <v>139</v>
      </c>
      <c r="CT1109" t="s">
        <v>140</v>
      </c>
      <c r="CU1109" t="s">
        <v>139</v>
      </c>
      <c r="CV1109" t="s">
        <v>140</v>
      </c>
      <c r="CW1109" t="s">
        <v>139</v>
      </c>
      <c r="CX1109" t="s">
        <v>140</v>
      </c>
      <c r="CY1109" t="s">
        <v>17258</v>
      </c>
      <c r="CZ1109" s="8">
        <v>16702355009</v>
      </c>
      <c r="DA1109" t="s">
        <v>977</v>
      </c>
      <c r="DB1109" t="s">
        <v>140</v>
      </c>
      <c r="DC1109" t="s">
        <v>139</v>
      </c>
      <c r="DD1109" t="s">
        <v>139</v>
      </c>
    </row>
    <row r="1110" spans="1:114" ht="15" customHeight="1" x14ac:dyDescent="0.35">
      <c r="A1110" t="s">
        <v>7211</v>
      </c>
      <c r="B1110" t="s">
        <v>166</v>
      </c>
      <c r="C1110" s="1">
        <v>45631</v>
      </c>
      <c r="D1110" s="1">
        <v>45660</v>
      </c>
      <c r="E1110" t="s">
        <v>211</v>
      </c>
      <c r="G1110" t="s">
        <v>117</v>
      </c>
      <c r="H1110" t="s">
        <v>117</v>
      </c>
      <c r="I1110" t="s">
        <v>117</v>
      </c>
      <c r="J1110" t="s">
        <v>7212</v>
      </c>
      <c r="K1110" t="s">
        <v>7213</v>
      </c>
      <c r="L1110" t="s">
        <v>7214</v>
      </c>
      <c r="M1110" t="s">
        <v>570</v>
      </c>
      <c r="N1110" t="s">
        <v>120</v>
      </c>
      <c r="O1110" t="s">
        <v>121</v>
      </c>
      <c r="P1110" s="6">
        <v>96950</v>
      </c>
      <c r="Q1110" t="s">
        <v>122</v>
      </c>
      <c r="R1110" t="s">
        <v>140</v>
      </c>
      <c r="S1110" s="8">
        <v>16702332200</v>
      </c>
      <c r="U1110" t="s">
        <v>7215</v>
      </c>
      <c r="V1110">
        <v>4599</v>
      </c>
      <c r="W1110" t="s">
        <v>124</v>
      </c>
      <c r="Y1110" t="s">
        <v>4895</v>
      </c>
      <c r="Z1110" t="s">
        <v>4896</v>
      </c>
      <c r="AA1110" t="s">
        <v>4897</v>
      </c>
      <c r="AB1110" t="s">
        <v>7216</v>
      </c>
      <c r="AC1110" t="s">
        <v>7214</v>
      </c>
      <c r="AD1110" t="s">
        <v>570</v>
      </c>
      <c r="AE1110" t="s">
        <v>120</v>
      </c>
      <c r="AF1110" t="s">
        <v>121</v>
      </c>
      <c r="AG1110" s="6">
        <v>96950</v>
      </c>
      <c r="AH1110" t="s">
        <v>122</v>
      </c>
      <c r="AJ1110" s="8">
        <v>16702332200</v>
      </c>
      <c r="AL1110" t="s">
        <v>7217</v>
      </c>
      <c r="BE1110" t="str">
        <f>"51-9194.00"</f>
        <v>51-9194.00</v>
      </c>
      <c r="BF1110" t="s">
        <v>7218</v>
      </c>
      <c r="BG1110" t="s">
        <v>7219</v>
      </c>
      <c r="BH1110" t="s">
        <v>7220</v>
      </c>
      <c r="BI1110">
        <v>1</v>
      </c>
      <c r="BK1110" s="1">
        <v>45689</v>
      </c>
      <c r="BL1110" s="1">
        <v>46053</v>
      </c>
      <c r="BO1110">
        <v>35</v>
      </c>
      <c r="BP1110">
        <v>0</v>
      </c>
      <c r="BQ1110">
        <v>7</v>
      </c>
      <c r="BR1110">
        <v>7</v>
      </c>
      <c r="BS1110">
        <v>7</v>
      </c>
      <c r="BT1110">
        <v>7</v>
      </c>
      <c r="BU1110">
        <v>7</v>
      </c>
      <c r="BV1110">
        <v>0</v>
      </c>
      <c r="BW1110" t="str">
        <f>"9:00 AM"</f>
        <v>9:00 AM</v>
      </c>
      <c r="BX1110" t="str">
        <f>"5:00 PM"</f>
        <v>5:00 PM</v>
      </c>
      <c r="BY1110" t="s">
        <v>159</v>
      </c>
      <c r="BZ1110">
        <v>0</v>
      </c>
      <c r="CA1110">
        <v>12</v>
      </c>
      <c r="CB1110" t="s">
        <v>117</v>
      </c>
      <c r="CD1110" s="2" t="s">
        <v>7221</v>
      </c>
      <c r="CE1110" t="s">
        <v>7214</v>
      </c>
      <c r="CF1110" t="s">
        <v>570</v>
      </c>
      <c r="CG1110" t="s">
        <v>120</v>
      </c>
      <c r="CH1110" t="s">
        <v>121</v>
      </c>
      <c r="CI1110" s="6">
        <v>96950</v>
      </c>
      <c r="CJ1110" s="10">
        <v>13.16</v>
      </c>
      <c r="CK1110" s="10">
        <v>13.16</v>
      </c>
      <c r="CL1110" s="10">
        <v>19.739999999999998</v>
      </c>
      <c r="CM1110" s="10">
        <v>19.739999999999998</v>
      </c>
      <c r="CN1110" t="s">
        <v>137</v>
      </c>
      <c r="CO1110" t="s">
        <v>133</v>
      </c>
      <c r="CP1110" t="s">
        <v>138</v>
      </c>
      <c r="CR1110" t="s">
        <v>117</v>
      </c>
      <c r="CS1110" t="s">
        <v>139</v>
      </c>
      <c r="CT1110" t="s">
        <v>140</v>
      </c>
      <c r="CU1110" t="s">
        <v>139</v>
      </c>
      <c r="CV1110" t="s">
        <v>140</v>
      </c>
      <c r="CW1110" t="s">
        <v>139</v>
      </c>
      <c r="CX1110" t="s">
        <v>140</v>
      </c>
      <c r="CY1110" t="s">
        <v>4101</v>
      </c>
      <c r="CZ1110" s="8">
        <v>16702332200</v>
      </c>
      <c r="DA1110" t="s">
        <v>7217</v>
      </c>
      <c r="DB1110" t="s">
        <v>1257</v>
      </c>
      <c r="DC1110" t="s">
        <v>139</v>
      </c>
      <c r="DD1110" t="s">
        <v>117</v>
      </c>
    </row>
    <row r="1111" spans="1:114" ht="15" customHeight="1" x14ac:dyDescent="0.35">
      <c r="A1111" t="s">
        <v>4144</v>
      </c>
      <c r="B1111" t="s">
        <v>166</v>
      </c>
      <c r="C1111" s="1">
        <v>45634</v>
      </c>
      <c r="D1111" s="1">
        <v>45660</v>
      </c>
      <c r="E1111" t="s">
        <v>116</v>
      </c>
      <c r="F1111" s="1">
        <v>45807</v>
      </c>
      <c r="G1111" t="s">
        <v>117</v>
      </c>
      <c r="H1111" t="s">
        <v>117</v>
      </c>
      <c r="I1111" t="s">
        <v>117</v>
      </c>
      <c r="J1111" t="s">
        <v>4135</v>
      </c>
      <c r="L1111" t="s">
        <v>4136</v>
      </c>
      <c r="M1111" t="s">
        <v>1172</v>
      </c>
      <c r="N1111" t="s">
        <v>120</v>
      </c>
      <c r="O1111" t="s">
        <v>121</v>
      </c>
      <c r="P1111" s="6">
        <v>96950</v>
      </c>
      <c r="Q1111" t="s">
        <v>122</v>
      </c>
      <c r="R1111" t="s">
        <v>382</v>
      </c>
      <c r="S1111" s="8">
        <v>16703223320</v>
      </c>
      <c r="U1111" t="s">
        <v>4137</v>
      </c>
      <c r="V1111">
        <v>611110</v>
      </c>
      <c r="W1111" t="s">
        <v>124</v>
      </c>
      <c r="Y1111" t="s">
        <v>4138</v>
      </c>
      <c r="Z1111" t="s">
        <v>4139</v>
      </c>
      <c r="AA1111" t="s">
        <v>1108</v>
      </c>
      <c r="AB1111" t="s">
        <v>4140</v>
      </c>
      <c r="AC1111" t="s">
        <v>4136</v>
      </c>
      <c r="AE1111" t="s">
        <v>120</v>
      </c>
      <c r="AF1111" t="s">
        <v>121</v>
      </c>
      <c r="AG1111" s="6">
        <v>96950</v>
      </c>
      <c r="AH1111" t="s">
        <v>122</v>
      </c>
      <c r="AI1111" t="s">
        <v>382</v>
      </c>
      <c r="AJ1111" s="8">
        <v>16703223320</v>
      </c>
      <c r="AL1111" t="s">
        <v>4141</v>
      </c>
      <c r="BE1111" t="str">
        <f>"25-2022.00"</f>
        <v>25-2022.00</v>
      </c>
      <c r="BF1111" t="s">
        <v>2569</v>
      </c>
      <c r="BG1111" t="s">
        <v>4145</v>
      </c>
      <c r="BH1111" t="s">
        <v>4146</v>
      </c>
      <c r="BI1111">
        <v>6</v>
      </c>
      <c r="BK1111" s="1">
        <v>45809</v>
      </c>
      <c r="BL1111" s="1">
        <v>46173</v>
      </c>
      <c r="BO1111">
        <v>35</v>
      </c>
      <c r="BP1111">
        <v>0</v>
      </c>
      <c r="BQ1111">
        <v>7</v>
      </c>
      <c r="BR1111">
        <v>7</v>
      </c>
      <c r="BS1111">
        <v>7</v>
      </c>
      <c r="BT1111">
        <v>7</v>
      </c>
      <c r="BU1111">
        <v>7</v>
      </c>
      <c r="BV1111">
        <v>0</v>
      </c>
      <c r="BW1111" t="str">
        <f>"7:00 AM"</f>
        <v>7:00 AM</v>
      </c>
      <c r="BX1111" t="str">
        <f>"3:00 PM"</f>
        <v>3:00 PM</v>
      </c>
      <c r="BY1111" t="s">
        <v>459</v>
      </c>
      <c r="BZ1111">
        <v>0</v>
      </c>
      <c r="CA1111">
        <v>6</v>
      </c>
      <c r="CB1111" t="s">
        <v>117</v>
      </c>
      <c r="CD1111" s="2" t="s">
        <v>4147</v>
      </c>
      <c r="CE1111" t="s">
        <v>4148</v>
      </c>
      <c r="CG1111" t="s">
        <v>120</v>
      </c>
      <c r="CH1111" t="s">
        <v>121</v>
      </c>
      <c r="CI1111" s="6">
        <v>96950</v>
      </c>
      <c r="CJ1111" s="10">
        <v>20.89</v>
      </c>
      <c r="CK1111" s="10">
        <v>20.89</v>
      </c>
      <c r="CL1111" s="10">
        <v>0</v>
      </c>
      <c r="CM1111" s="10">
        <v>0</v>
      </c>
      <c r="CN1111" t="s">
        <v>137</v>
      </c>
      <c r="CO1111" t="s">
        <v>393</v>
      </c>
      <c r="CP1111" t="s">
        <v>138</v>
      </c>
      <c r="CR1111" t="s">
        <v>117</v>
      </c>
      <c r="CS1111" t="s">
        <v>139</v>
      </c>
      <c r="CT1111" t="s">
        <v>140</v>
      </c>
      <c r="CU1111" t="s">
        <v>140</v>
      </c>
      <c r="CV1111" t="s">
        <v>140</v>
      </c>
      <c r="CW1111" t="s">
        <v>139</v>
      </c>
      <c r="CX1111" t="s">
        <v>140</v>
      </c>
      <c r="CY1111" t="s">
        <v>394</v>
      </c>
      <c r="CZ1111" s="8">
        <v>16703223320</v>
      </c>
      <c r="DA1111" t="s">
        <v>4141</v>
      </c>
      <c r="DB1111" t="s">
        <v>292</v>
      </c>
      <c r="DC1111" t="s">
        <v>139</v>
      </c>
      <c r="DD1111" t="s">
        <v>117</v>
      </c>
    </row>
    <row r="1112" spans="1:114" ht="15" customHeight="1" x14ac:dyDescent="0.35">
      <c r="A1112" t="s">
        <v>4132</v>
      </c>
      <c r="B1112" t="s">
        <v>278</v>
      </c>
      <c r="C1112" s="1">
        <v>45651</v>
      </c>
      <c r="D1112" s="1">
        <v>45660</v>
      </c>
      <c r="E1112" t="s">
        <v>116</v>
      </c>
      <c r="F1112" s="1">
        <v>45837</v>
      </c>
      <c r="G1112" t="s">
        <v>139</v>
      </c>
      <c r="H1112" t="s">
        <v>117</v>
      </c>
      <c r="I1112" t="s">
        <v>117</v>
      </c>
      <c r="J1112" t="s">
        <v>3176</v>
      </c>
      <c r="K1112" t="s">
        <v>3177</v>
      </c>
      <c r="L1112" t="s">
        <v>3178</v>
      </c>
      <c r="M1112" t="s">
        <v>2004</v>
      </c>
      <c r="N1112" t="s">
        <v>120</v>
      </c>
      <c r="O1112" t="s">
        <v>121</v>
      </c>
      <c r="P1112" s="6">
        <v>96950</v>
      </c>
      <c r="Q1112" t="s">
        <v>122</v>
      </c>
      <c r="R1112" t="s">
        <v>652</v>
      </c>
      <c r="S1112" s="8">
        <v>16719884535</v>
      </c>
      <c r="U1112" t="s">
        <v>3179</v>
      </c>
      <c r="V1112">
        <v>236116</v>
      </c>
      <c r="W1112" t="s">
        <v>124</v>
      </c>
      <c r="Y1112" t="s">
        <v>3180</v>
      </c>
      <c r="Z1112" t="s">
        <v>3181</v>
      </c>
      <c r="AA1112" t="s">
        <v>3182</v>
      </c>
      <c r="AB1112" t="s">
        <v>128</v>
      </c>
      <c r="AC1112" t="s">
        <v>3178</v>
      </c>
      <c r="AD1112" t="s">
        <v>2004</v>
      </c>
      <c r="AE1112" t="s">
        <v>120</v>
      </c>
      <c r="AF1112" t="s">
        <v>121</v>
      </c>
      <c r="AG1112" s="6">
        <v>96950</v>
      </c>
      <c r="AH1112" t="s">
        <v>122</v>
      </c>
      <c r="AI1112" t="s">
        <v>652</v>
      </c>
      <c r="AJ1112" s="8">
        <v>16719884535</v>
      </c>
      <c r="AL1112" t="s">
        <v>3183</v>
      </c>
      <c r="BE1112" t="str">
        <f>"51-7011.00"</f>
        <v>51-7011.00</v>
      </c>
      <c r="BF1112" t="s">
        <v>3184</v>
      </c>
      <c r="BG1112" t="s">
        <v>3185</v>
      </c>
      <c r="BH1112" t="s">
        <v>3186</v>
      </c>
      <c r="BI1112">
        <v>3</v>
      </c>
      <c r="BK1112" s="1">
        <v>45839</v>
      </c>
      <c r="BL1112" s="1">
        <v>46934</v>
      </c>
      <c r="BO1112">
        <v>35</v>
      </c>
      <c r="BP1112">
        <v>0</v>
      </c>
      <c r="BQ1112">
        <v>7</v>
      </c>
      <c r="BR1112">
        <v>7</v>
      </c>
      <c r="BS1112">
        <v>7</v>
      </c>
      <c r="BT1112">
        <v>7</v>
      </c>
      <c r="BU1112">
        <v>7</v>
      </c>
      <c r="BV1112">
        <v>0</v>
      </c>
      <c r="BW1112" t="str">
        <f>"8:00 AM"</f>
        <v>8:00 AM</v>
      </c>
      <c r="BX1112" t="str">
        <f>"4:00 PM"</f>
        <v>4:00 PM</v>
      </c>
      <c r="BY1112" t="s">
        <v>133</v>
      </c>
      <c r="BZ1112">
        <v>0</v>
      </c>
      <c r="CA1112">
        <v>12</v>
      </c>
      <c r="CB1112" t="s">
        <v>117</v>
      </c>
      <c r="CD1112" t="s">
        <v>3187</v>
      </c>
      <c r="CE1112" t="s">
        <v>1997</v>
      </c>
      <c r="CF1112" t="s">
        <v>2004</v>
      </c>
      <c r="CG1112" t="s">
        <v>120</v>
      </c>
      <c r="CH1112" t="s">
        <v>121</v>
      </c>
      <c r="CI1112" s="6">
        <v>96950</v>
      </c>
      <c r="CJ1112" s="10">
        <v>9.75</v>
      </c>
      <c r="CK1112" s="10">
        <v>10</v>
      </c>
      <c r="CL1112" s="10">
        <v>14.62</v>
      </c>
      <c r="CM1112" s="10">
        <v>15</v>
      </c>
      <c r="CN1112" t="s">
        <v>137</v>
      </c>
      <c r="CO1112" t="s">
        <v>164</v>
      </c>
      <c r="CP1112" t="s">
        <v>138</v>
      </c>
      <c r="CR1112" t="s">
        <v>117</v>
      </c>
      <c r="CS1112" t="s">
        <v>139</v>
      </c>
      <c r="CT1112" t="s">
        <v>139</v>
      </c>
      <c r="CU1112" t="s">
        <v>139</v>
      </c>
      <c r="CV1112" t="s">
        <v>140</v>
      </c>
      <c r="CW1112" t="s">
        <v>139</v>
      </c>
      <c r="CX1112" t="s">
        <v>140</v>
      </c>
      <c r="CY1112" t="s">
        <v>4133</v>
      </c>
      <c r="CZ1112" s="8">
        <v>16719884535</v>
      </c>
      <c r="DA1112" t="s">
        <v>3183</v>
      </c>
      <c r="DB1112" t="s">
        <v>140</v>
      </c>
      <c r="DC1112" t="s">
        <v>139</v>
      </c>
      <c r="DD1112" t="s">
        <v>117</v>
      </c>
    </row>
    <row r="1113" spans="1:114" ht="15" customHeight="1" x14ac:dyDescent="0.35">
      <c r="A1113" t="s">
        <v>9470</v>
      </c>
      <c r="B1113" t="s">
        <v>166</v>
      </c>
      <c r="C1113" s="1">
        <v>45506</v>
      </c>
      <c r="D1113" s="1">
        <v>45663</v>
      </c>
      <c r="E1113" t="s">
        <v>116</v>
      </c>
      <c r="F1113" s="1">
        <v>45564</v>
      </c>
      <c r="G1113" t="s">
        <v>139</v>
      </c>
      <c r="H1113" t="s">
        <v>117</v>
      </c>
      <c r="I1113" t="s">
        <v>117</v>
      </c>
      <c r="J1113" t="s">
        <v>3052</v>
      </c>
      <c r="K1113" t="s">
        <v>3053</v>
      </c>
      <c r="L1113" t="s">
        <v>3054</v>
      </c>
      <c r="M1113" t="s">
        <v>3055</v>
      </c>
      <c r="N1113" t="s">
        <v>120</v>
      </c>
      <c r="O1113" t="s">
        <v>121</v>
      </c>
      <c r="P1113" s="6">
        <v>96950</v>
      </c>
      <c r="Q1113" t="s">
        <v>122</v>
      </c>
      <c r="S1113" s="8">
        <v>16702872161</v>
      </c>
      <c r="U1113" t="s">
        <v>3056</v>
      </c>
      <c r="V1113">
        <v>561612</v>
      </c>
      <c r="W1113" t="s">
        <v>124</v>
      </c>
      <c r="Y1113" t="s">
        <v>3057</v>
      </c>
      <c r="Z1113" t="s">
        <v>3058</v>
      </c>
      <c r="AB1113" t="s">
        <v>270</v>
      </c>
      <c r="AC1113" t="s">
        <v>3059</v>
      </c>
      <c r="AD1113" t="s">
        <v>3060</v>
      </c>
      <c r="AE1113" t="s">
        <v>120</v>
      </c>
      <c r="AF1113" t="s">
        <v>121</v>
      </c>
      <c r="AG1113" s="6">
        <v>96950</v>
      </c>
      <c r="AH1113" t="s">
        <v>122</v>
      </c>
      <c r="AJ1113" s="8">
        <v>16702872161</v>
      </c>
      <c r="AL1113" t="s">
        <v>3061</v>
      </c>
      <c r="BE1113" t="str">
        <f>"33-9032.00"</f>
        <v>33-9032.00</v>
      </c>
      <c r="BF1113" t="s">
        <v>1777</v>
      </c>
      <c r="BG1113" t="s">
        <v>3062</v>
      </c>
      <c r="BH1113" t="s">
        <v>3063</v>
      </c>
      <c r="BI1113">
        <v>5</v>
      </c>
      <c r="BK1113" s="1">
        <v>45566</v>
      </c>
      <c r="BL1113" s="1">
        <v>46660</v>
      </c>
      <c r="BO1113">
        <v>35</v>
      </c>
      <c r="BP1113">
        <v>0</v>
      </c>
      <c r="BQ1113">
        <v>7</v>
      </c>
      <c r="BR1113">
        <v>7</v>
      </c>
      <c r="BS1113">
        <v>7</v>
      </c>
      <c r="BT1113">
        <v>7</v>
      </c>
      <c r="BU1113">
        <v>7</v>
      </c>
      <c r="BV1113">
        <v>0</v>
      </c>
      <c r="BW1113" t="str">
        <f>"6:00 PM"</f>
        <v>6:00 PM</v>
      </c>
      <c r="BX1113" t="str">
        <f>"1:00 AM"</f>
        <v>1:00 AM</v>
      </c>
      <c r="BY1113" t="s">
        <v>159</v>
      </c>
      <c r="BZ1113">
        <v>0</v>
      </c>
      <c r="CA1113">
        <v>12</v>
      </c>
      <c r="CB1113" t="s">
        <v>117</v>
      </c>
      <c r="CD1113" t="s">
        <v>3064</v>
      </c>
      <c r="CE1113" t="s">
        <v>3054</v>
      </c>
      <c r="CF1113" t="s">
        <v>3060</v>
      </c>
      <c r="CG1113" t="s">
        <v>120</v>
      </c>
      <c r="CH1113" t="s">
        <v>121</v>
      </c>
      <c r="CI1113" s="6">
        <v>96950</v>
      </c>
      <c r="CJ1113" s="10">
        <v>7.96</v>
      </c>
      <c r="CK1113" s="10">
        <v>7.96</v>
      </c>
      <c r="CL1113" s="10">
        <v>11.94</v>
      </c>
      <c r="CM1113" s="10">
        <v>11.94</v>
      </c>
      <c r="CN1113" t="s">
        <v>137</v>
      </c>
      <c r="CO1113" t="s">
        <v>164</v>
      </c>
      <c r="CP1113" t="s">
        <v>138</v>
      </c>
      <c r="CR1113" t="s">
        <v>117</v>
      </c>
      <c r="CS1113" t="s">
        <v>139</v>
      </c>
      <c r="CT1113" t="s">
        <v>140</v>
      </c>
      <c r="CU1113" t="s">
        <v>139</v>
      </c>
      <c r="CV1113" t="s">
        <v>140</v>
      </c>
      <c r="CW1113" t="s">
        <v>139</v>
      </c>
      <c r="CX1113" t="s">
        <v>140</v>
      </c>
      <c r="CY1113" t="s">
        <v>1107</v>
      </c>
      <c r="CZ1113" s="8">
        <v>16702872161</v>
      </c>
      <c r="DA1113" t="s">
        <v>3061</v>
      </c>
      <c r="DB1113" t="s">
        <v>164</v>
      </c>
      <c r="DC1113" t="s">
        <v>139</v>
      </c>
      <c r="DD1113" t="s">
        <v>117</v>
      </c>
      <c r="DE1113" t="s">
        <v>3057</v>
      </c>
      <c r="DF1113" t="s">
        <v>3058</v>
      </c>
      <c r="DH1113" t="s">
        <v>3056</v>
      </c>
      <c r="DI1113" t="s">
        <v>3066</v>
      </c>
      <c r="DJ1113" t="s">
        <v>3061</v>
      </c>
    </row>
    <row r="1114" spans="1:114" ht="15" customHeight="1" x14ac:dyDescent="0.35">
      <c r="A1114" t="s">
        <v>14649</v>
      </c>
      <c r="B1114" t="s">
        <v>144</v>
      </c>
      <c r="C1114" s="1">
        <v>45594</v>
      </c>
      <c r="D1114" s="1">
        <v>45663</v>
      </c>
      <c r="E1114" t="s">
        <v>211</v>
      </c>
      <c r="G1114" t="s">
        <v>117</v>
      </c>
      <c r="H1114" t="s">
        <v>117</v>
      </c>
      <c r="I1114" t="s">
        <v>117</v>
      </c>
      <c r="J1114" t="s">
        <v>14650</v>
      </c>
      <c r="K1114" t="s">
        <v>14286</v>
      </c>
      <c r="L1114" t="s">
        <v>14296</v>
      </c>
      <c r="N1114" t="s">
        <v>120</v>
      </c>
      <c r="O1114" t="s">
        <v>121</v>
      </c>
      <c r="P1114" s="6">
        <v>96950</v>
      </c>
      <c r="Q1114" t="s">
        <v>122</v>
      </c>
      <c r="S1114" s="8">
        <v>16707889731</v>
      </c>
      <c r="U1114" t="s">
        <v>14288</v>
      </c>
      <c r="V1114">
        <v>561520</v>
      </c>
      <c r="W1114" t="s">
        <v>124</v>
      </c>
      <c r="Y1114" t="s">
        <v>14289</v>
      </c>
      <c r="Z1114" t="s">
        <v>14290</v>
      </c>
      <c r="AB1114" t="s">
        <v>14291</v>
      </c>
      <c r="AC1114" t="s">
        <v>14296</v>
      </c>
      <c r="AE1114" t="s">
        <v>120</v>
      </c>
      <c r="AF1114" t="s">
        <v>121</v>
      </c>
      <c r="AG1114" s="6">
        <v>96950</v>
      </c>
      <c r="AH1114" t="s">
        <v>122</v>
      </c>
      <c r="AJ1114" s="8">
        <v>16707889731</v>
      </c>
      <c r="AL1114" t="s">
        <v>14292</v>
      </c>
      <c r="BE1114" t="str">
        <f>"39-7011.00"</f>
        <v>39-7011.00</v>
      </c>
      <c r="BF1114" t="s">
        <v>1985</v>
      </c>
      <c r="BG1114" t="s">
        <v>14651</v>
      </c>
      <c r="BH1114" t="s">
        <v>14294</v>
      </c>
      <c r="BI1114">
        <v>5</v>
      </c>
      <c r="BJ1114">
        <v>5</v>
      </c>
      <c r="BK1114" s="1">
        <v>45657</v>
      </c>
      <c r="BL1114" s="1">
        <v>46021</v>
      </c>
      <c r="BM1114" s="1">
        <v>45663</v>
      </c>
      <c r="BN1114" s="1">
        <v>46021</v>
      </c>
      <c r="BO1114">
        <v>35</v>
      </c>
      <c r="BP1114">
        <v>0</v>
      </c>
      <c r="BQ1114">
        <v>7</v>
      </c>
      <c r="BR1114">
        <v>7</v>
      </c>
      <c r="BS1114">
        <v>7</v>
      </c>
      <c r="BT1114">
        <v>7</v>
      </c>
      <c r="BU1114">
        <v>7</v>
      </c>
      <c r="BV1114">
        <v>0</v>
      </c>
      <c r="BW1114" t="str">
        <f>"8:00 PM"</f>
        <v>8:00 PM</v>
      </c>
      <c r="BX1114" t="str">
        <f>"4:00 PM"</f>
        <v>4:00 PM</v>
      </c>
      <c r="BY1114" t="s">
        <v>159</v>
      </c>
      <c r="BZ1114">
        <v>0</v>
      </c>
      <c r="CA1114">
        <v>12</v>
      </c>
      <c r="CB1114" t="s">
        <v>117</v>
      </c>
      <c r="CD1114" s="2" t="s">
        <v>14652</v>
      </c>
      <c r="CE1114" t="s">
        <v>14296</v>
      </c>
      <c r="CG1114" t="s">
        <v>120</v>
      </c>
      <c r="CH1114" t="s">
        <v>121</v>
      </c>
      <c r="CI1114" s="6">
        <v>96950</v>
      </c>
      <c r="CJ1114" s="10">
        <v>10.43</v>
      </c>
      <c r="CK1114" s="10">
        <v>10.43</v>
      </c>
      <c r="CL1114" s="10">
        <v>15.65</v>
      </c>
      <c r="CM1114" s="10">
        <v>15.65</v>
      </c>
      <c r="CN1114" t="s">
        <v>137</v>
      </c>
      <c r="CO1114" t="s">
        <v>140</v>
      </c>
      <c r="CP1114" t="s">
        <v>138</v>
      </c>
      <c r="CR1114" t="s">
        <v>117</v>
      </c>
      <c r="CS1114" t="s">
        <v>139</v>
      </c>
      <c r="CT1114" t="s">
        <v>140</v>
      </c>
      <c r="CU1114" t="s">
        <v>139</v>
      </c>
      <c r="CV1114" t="s">
        <v>140</v>
      </c>
      <c r="CW1114" t="s">
        <v>139</v>
      </c>
      <c r="CX1114" t="s">
        <v>140</v>
      </c>
      <c r="CY1114" s="2" t="s">
        <v>14653</v>
      </c>
      <c r="CZ1114" s="8">
        <v>16707889731</v>
      </c>
      <c r="DA1114" t="s">
        <v>14292</v>
      </c>
      <c r="DB1114" t="s">
        <v>140</v>
      </c>
      <c r="DC1114" t="s">
        <v>139</v>
      </c>
      <c r="DD1114" t="s">
        <v>117</v>
      </c>
    </row>
    <row r="1115" spans="1:114" ht="15" customHeight="1" x14ac:dyDescent="0.35">
      <c r="A1115" t="s">
        <v>17175</v>
      </c>
      <c r="B1115" t="s">
        <v>166</v>
      </c>
      <c r="C1115" s="1">
        <v>45595</v>
      </c>
      <c r="D1115" s="1">
        <v>45663</v>
      </c>
      <c r="E1115" t="s">
        <v>211</v>
      </c>
      <c r="G1115" t="s">
        <v>117</v>
      </c>
      <c r="H1115" t="s">
        <v>117</v>
      </c>
      <c r="I1115" t="s">
        <v>117</v>
      </c>
      <c r="J1115" t="s">
        <v>2760</v>
      </c>
      <c r="K1115" t="s">
        <v>11158</v>
      </c>
      <c r="L1115" t="s">
        <v>4250</v>
      </c>
      <c r="M1115" t="s">
        <v>4251</v>
      </c>
      <c r="N1115" t="s">
        <v>120</v>
      </c>
      <c r="O1115" t="s">
        <v>121</v>
      </c>
      <c r="P1115" s="6">
        <v>96950</v>
      </c>
      <c r="Q1115" t="s">
        <v>122</v>
      </c>
      <c r="S1115" s="8">
        <v>16702876661</v>
      </c>
      <c r="U1115" t="s">
        <v>2764</v>
      </c>
      <c r="V1115">
        <v>81211</v>
      </c>
      <c r="W1115" t="s">
        <v>124</v>
      </c>
      <c r="Y1115" t="s">
        <v>489</v>
      </c>
      <c r="Z1115" t="s">
        <v>490</v>
      </c>
      <c r="AB1115" t="s">
        <v>2453</v>
      </c>
      <c r="AC1115" t="s">
        <v>4250</v>
      </c>
      <c r="AD1115" t="s">
        <v>4251</v>
      </c>
      <c r="AE1115" t="s">
        <v>120</v>
      </c>
      <c r="AF1115" t="s">
        <v>121</v>
      </c>
      <c r="AG1115" s="6">
        <v>96950</v>
      </c>
      <c r="AH1115" t="s">
        <v>122</v>
      </c>
      <c r="AJ1115" s="8">
        <v>16702876661</v>
      </c>
      <c r="AL1115" t="s">
        <v>2765</v>
      </c>
      <c r="BE1115" t="str">
        <f>"39-5092.00"</f>
        <v>39-5092.00</v>
      </c>
      <c r="BF1115" t="s">
        <v>4754</v>
      </c>
      <c r="BG1115" t="s">
        <v>11159</v>
      </c>
      <c r="BH1115" t="s">
        <v>4756</v>
      </c>
      <c r="BI1115">
        <v>4</v>
      </c>
      <c r="BK1115" s="1">
        <v>45627</v>
      </c>
      <c r="BL1115" s="1">
        <v>45930</v>
      </c>
      <c r="BO1115">
        <v>35</v>
      </c>
      <c r="BP1115">
        <v>7</v>
      </c>
      <c r="BQ1115">
        <v>0</v>
      </c>
      <c r="BR1115">
        <v>0</v>
      </c>
      <c r="BS1115">
        <v>7</v>
      </c>
      <c r="BT1115">
        <v>7</v>
      </c>
      <c r="BU1115">
        <v>7</v>
      </c>
      <c r="BV1115">
        <v>7</v>
      </c>
      <c r="BW1115" t="str">
        <f>"11:00 AM"</f>
        <v>11:00 AM</v>
      </c>
      <c r="BX1115" t="str">
        <f>"6:00 PM"</f>
        <v>6:00 PM</v>
      </c>
      <c r="BY1115" t="s">
        <v>133</v>
      </c>
      <c r="BZ1115">
        <v>0</v>
      </c>
      <c r="CA1115">
        <v>12</v>
      </c>
      <c r="CB1115" t="s">
        <v>117</v>
      </c>
      <c r="CD1115" t="s">
        <v>12354</v>
      </c>
      <c r="CE1115" t="s">
        <v>4250</v>
      </c>
      <c r="CF1115" t="s">
        <v>4251</v>
      </c>
      <c r="CG1115" t="s">
        <v>120</v>
      </c>
      <c r="CH1115" t="s">
        <v>121</v>
      </c>
      <c r="CI1115" s="6">
        <v>96950</v>
      </c>
      <c r="CJ1115" s="10">
        <v>8.14</v>
      </c>
      <c r="CK1115" s="10">
        <v>8.14</v>
      </c>
      <c r="CL1115" s="10">
        <v>12.21</v>
      </c>
      <c r="CM1115" s="10">
        <v>12.21</v>
      </c>
      <c r="CN1115" t="s">
        <v>137</v>
      </c>
      <c r="CO1115" t="s">
        <v>140</v>
      </c>
      <c r="CP1115" t="s">
        <v>138</v>
      </c>
      <c r="CR1115" t="s">
        <v>117</v>
      </c>
      <c r="CS1115" t="s">
        <v>139</v>
      </c>
      <c r="CT1115" t="s">
        <v>140</v>
      </c>
      <c r="CU1115" t="s">
        <v>139</v>
      </c>
      <c r="CV1115" t="s">
        <v>140</v>
      </c>
      <c r="CW1115" t="s">
        <v>139</v>
      </c>
      <c r="CX1115" t="s">
        <v>140</v>
      </c>
      <c r="CY1115" t="s">
        <v>2770</v>
      </c>
      <c r="CZ1115" s="8">
        <v>16702876661</v>
      </c>
      <c r="DA1115" t="s">
        <v>2765</v>
      </c>
      <c r="DB1115" t="s">
        <v>140</v>
      </c>
      <c r="DC1115" t="s">
        <v>139</v>
      </c>
      <c r="DD1115" t="s">
        <v>117</v>
      </c>
    </row>
    <row r="1116" spans="1:114" ht="15" customHeight="1" x14ac:dyDescent="0.35">
      <c r="A1116" t="s">
        <v>14621</v>
      </c>
      <c r="B1116" t="s">
        <v>294</v>
      </c>
      <c r="C1116" s="1">
        <v>45610</v>
      </c>
      <c r="D1116" s="1">
        <v>45663</v>
      </c>
      <c r="E1116" t="s">
        <v>211</v>
      </c>
      <c r="G1116" t="s">
        <v>117</v>
      </c>
      <c r="H1116" t="s">
        <v>117</v>
      </c>
      <c r="I1116" t="s">
        <v>117</v>
      </c>
      <c r="J1116" t="s">
        <v>4000</v>
      </c>
      <c r="K1116" t="s">
        <v>4001</v>
      </c>
      <c r="L1116" t="s">
        <v>4002</v>
      </c>
      <c r="M1116" t="s">
        <v>4003</v>
      </c>
      <c r="N1116" t="s">
        <v>120</v>
      </c>
      <c r="O1116" t="s">
        <v>121</v>
      </c>
      <c r="P1116" s="6">
        <v>96950</v>
      </c>
      <c r="Q1116" t="s">
        <v>122</v>
      </c>
      <c r="R1116" t="s">
        <v>140</v>
      </c>
      <c r="S1116" s="8">
        <v>16702355009</v>
      </c>
      <c r="U1116" t="s">
        <v>4004</v>
      </c>
      <c r="V1116">
        <v>561320</v>
      </c>
      <c r="W1116" t="s">
        <v>150</v>
      </c>
      <c r="X1116" t="s">
        <v>139</v>
      </c>
      <c r="Y1116" t="s">
        <v>972</v>
      </c>
      <c r="Z1116" t="s">
        <v>3716</v>
      </c>
      <c r="AA1116" t="s">
        <v>974</v>
      </c>
      <c r="AB1116" t="s">
        <v>420</v>
      </c>
      <c r="AC1116" t="s">
        <v>4002</v>
      </c>
      <c r="AD1116" t="s">
        <v>4003</v>
      </c>
      <c r="AE1116" t="s">
        <v>120</v>
      </c>
      <c r="AF1116" t="s">
        <v>121</v>
      </c>
      <c r="AG1116" s="6">
        <v>96950</v>
      </c>
      <c r="AH1116" t="s">
        <v>122</v>
      </c>
      <c r="AJ1116" s="8">
        <v>16702355009</v>
      </c>
      <c r="AL1116" t="s">
        <v>4005</v>
      </c>
      <c r="BE1116" t="str">
        <f>"35-3031.00"</f>
        <v>35-3031.00</v>
      </c>
      <c r="BF1116" t="s">
        <v>788</v>
      </c>
      <c r="BG1116" t="s">
        <v>9501</v>
      </c>
      <c r="BH1116" t="s">
        <v>1458</v>
      </c>
      <c r="BI1116">
        <v>10</v>
      </c>
      <c r="BJ1116">
        <v>6</v>
      </c>
      <c r="BK1116" s="1">
        <v>45658</v>
      </c>
      <c r="BL1116" s="1">
        <v>46022</v>
      </c>
      <c r="BM1116" s="1">
        <v>45663</v>
      </c>
      <c r="BN1116" s="1">
        <v>46022</v>
      </c>
      <c r="BO1116">
        <v>35</v>
      </c>
      <c r="BP1116">
        <v>0</v>
      </c>
      <c r="BQ1116">
        <v>7</v>
      </c>
      <c r="BR1116">
        <v>7</v>
      </c>
      <c r="BS1116">
        <v>7</v>
      </c>
      <c r="BT1116">
        <v>7</v>
      </c>
      <c r="BU1116">
        <v>7</v>
      </c>
      <c r="BV1116">
        <v>0</v>
      </c>
      <c r="BW1116" t="str">
        <f>"8:00 AM"</f>
        <v>8:00 AM</v>
      </c>
      <c r="BX1116" t="str">
        <f>"4:00 PM"</f>
        <v>4:00 PM</v>
      </c>
      <c r="BY1116" t="s">
        <v>133</v>
      </c>
      <c r="BZ1116">
        <v>0</v>
      </c>
      <c r="CA1116">
        <v>3</v>
      </c>
      <c r="CB1116" t="s">
        <v>117</v>
      </c>
      <c r="CD1116" t="s">
        <v>14622</v>
      </c>
      <c r="CE1116" t="s">
        <v>982</v>
      </c>
      <c r="CF1116" t="s">
        <v>2427</v>
      </c>
      <c r="CG1116" t="s">
        <v>120</v>
      </c>
      <c r="CH1116" t="s">
        <v>121</v>
      </c>
      <c r="CI1116" s="6">
        <v>96950</v>
      </c>
      <c r="CJ1116" s="10">
        <v>8.0399999999999991</v>
      </c>
      <c r="CK1116" s="10">
        <v>8.0399999999999991</v>
      </c>
      <c r="CL1116" s="10">
        <v>12.06</v>
      </c>
      <c r="CM1116" s="10">
        <v>12.06</v>
      </c>
      <c r="CN1116" t="s">
        <v>137</v>
      </c>
      <c r="CO1116" t="s">
        <v>1461</v>
      </c>
      <c r="CP1116" t="s">
        <v>138</v>
      </c>
      <c r="CR1116" t="s">
        <v>117</v>
      </c>
      <c r="CS1116" t="s">
        <v>139</v>
      </c>
      <c r="CT1116" t="s">
        <v>140</v>
      </c>
      <c r="CU1116" t="s">
        <v>139</v>
      </c>
      <c r="CV1116" t="s">
        <v>140</v>
      </c>
      <c r="CW1116" t="s">
        <v>139</v>
      </c>
      <c r="CX1116" t="s">
        <v>140</v>
      </c>
      <c r="CY1116" t="s">
        <v>7831</v>
      </c>
      <c r="CZ1116" s="8">
        <v>16702355009</v>
      </c>
      <c r="DA1116" t="s">
        <v>4005</v>
      </c>
      <c r="DB1116" t="s">
        <v>140</v>
      </c>
      <c r="DC1116" t="s">
        <v>139</v>
      </c>
      <c r="DD1116" t="s">
        <v>139</v>
      </c>
    </row>
    <row r="1117" spans="1:114" ht="15" customHeight="1" x14ac:dyDescent="0.35">
      <c r="A1117" t="s">
        <v>11464</v>
      </c>
      <c r="B1117" t="s">
        <v>144</v>
      </c>
      <c r="C1117" s="1">
        <v>45616</v>
      </c>
      <c r="D1117" s="1">
        <v>45663</v>
      </c>
      <c r="E1117" t="s">
        <v>116</v>
      </c>
      <c r="F1117" s="1">
        <v>45715</v>
      </c>
      <c r="G1117" t="s">
        <v>117</v>
      </c>
      <c r="H1117" t="s">
        <v>117</v>
      </c>
      <c r="I1117" t="s">
        <v>117</v>
      </c>
      <c r="J1117" t="s">
        <v>9584</v>
      </c>
      <c r="K1117" t="s">
        <v>1285</v>
      </c>
      <c r="L1117" t="s">
        <v>1286</v>
      </c>
      <c r="M1117" t="s">
        <v>1287</v>
      </c>
      <c r="N1117" t="s">
        <v>120</v>
      </c>
      <c r="O1117" t="s">
        <v>121</v>
      </c>
      <c r="P1117" s="6">
        <v>96950</v>
      </c>
      <c r="Q1117" t="s">
        <v>122</v>
      </c>
      <c r="R1117" t="s">
        <v>120</v>
      </c>
      <c r="S1117" s="8">
        <v>16702882288</v>
      </c>
      <c r="T1117">
        <v>106</v>
      </c>
      <c r="U1117" t="s">
        <v>1288</v>
      </c>
      <c r="V1117">
        <v>44414</v>
      </c>
      <c r="W1117" t="s">
        <v>124</v>
      </c>
      <c r="Y1117" t="s">
        <v>9585</v>
      </c>
      <c r="Z1117" t="s">
        <v>9586</v>
      </c>
      <c r="AA1117" t="s">
        <v>140</v>
      </c>
      <c r="AB1117" t="s">
        <v>1291</v>
      </c>
      <c r="AC1117" t="s">
        <v>1286</v>
      </c>
      <c r="AD1117" t="s">
        <v>1287</v>
      </c>
      <c r="AE1117" t="s">
        <v>120</v>
      </c>
      <c r="AF1117" t="s">
        <v>121</v>
      </c>
      <c r="AG1117" s="6">
        <v>96950</v>
      </c>
      <c r="AH1117" t="s">
        <v>122</v>
      </c>
      <c r="AI1117" t="s">
        <v>120</v>
      </c>
      <c r="AJ1117" s="8">
        <v>16702882288</v>
      </c>
      <c r="AK1117">
        <v>106</v>
      </c>
      <c r="AL1117" t="s">
        <v>1299</v>
      </c>
      <c r="BE1117" t="str">
        <f>"53-7065.00"</f>
        <v>53-7065.00</v>
      </c>
      <c r="BF1117" t="s">
        <v>255</v>
      </c>
      <c r="BG1117" t="s">
        <v>11465</v>
      </c>
      <c r="BH1117" t="s">
        <v>1294</v>
      </c>
      <c r="BI1117">
        <v>1</v>
      </c>
      <c r="BJ1117">
        <v>1</v>
      </c>
      <c r="BK1117" s="1">
        <v>45717</v>
      </c>
      <c r="BL1117" s="1">
        <v>46081</v>
      </c>
      <c r="BM1117" s="1">
        <v>45717</v>
      </c>
      <c r="BN1117" s="1">
        <v>46081</v>
      </c>
      <c r="BO1117">
        <v>40</v>
      </c>
      <c r="BP1117">
        <v>0</v>
      </c>
      <c r="BQ1117">
        <v>7</v>
      </c>
      <c r="BR1117">
        <v>6.5</v>
      </c>
      <c r="BS1117">
        <v>6.5</v>
      </c>
      <c r="BT1117">
        <v>6.5</v>
      </c>
      <c r="BU1117">
        <v>6.5</v>
      </c>
      <c r="BV1117">
        <v>7</v>
      </c>
      <c r="BW1117" t="str">
        <f>"8:00 AM"</f>
        <v>8:00 AM</v>
      </c>
      <c r="BX1117" t="str">
        <f>"5:00 PM"</f>
        <v>5:00 PM</v>
      </c>
      <c r="BY1117" t="s">
        <v>159</v>
      </c>
      <c r="BZ1117">
        <v>0</v>
      </c>
      <c r="CA1117">
        <v>12</v>
      </c>
      <c r="CB1117" t="s">
        <v>117</v>
      </c>
      <c r="CD1117" s="2" t="s">
        <v>11466</v>
      </c>
      <c r="CE1117" t="s">
        <v>1286</v>
      </c>
      <c r="CF1117" t="s">
        <v>1287</v>
      </c>
      <c r="CG1117" t="s">
        <v>120</v>
      </c>
      <c r="CH1117" t="s">
        <v>121</v>
      </c>
      <c r="CI1117" s="6">
        <v>96950</v>
      </c>
      <c r="CJ1117" s="10">
        <v>8.86</v>
      </c>
      <c r="CK1117" s="10">
        <v>9</v>
      </c>
      <c r="CL1117" s="10">
        <v>13.29</v>
      </c>
      <c r="CM1117" s="10">
        <v>13.5</v>
      </c>
      <c r="CN1117" t="s">
        <v>137</v>
      </c>
      <c r="CO1117" t="s">
        <v>140</v>
      </c>
      <c r="CP1117" t="s">
        <v>138</v>
      </c>
      <c r="CR1117" t="s">
        <v>117</v>
      </c>
      <c r="CS1117" t="s">
        <v>139</v>
      </c>
      <c r="CT1117" t="s">
        <v>140</v>
      </c>
      <c r="CU1117" t="s">
        <v>139</v>
      </c>
      <c r="CV1117" t="s">
        <v>140</v>
      </c>
      <c r="CW1117" t="s">
        <v>139</v>
      </c>
      <c r="CX1117" t="s">
        <v>139</v>
      </c>
      <c r="CY1117" t="s">
        <v>1298</v>
      </c>
      <c r="CZ1117" s="8">
        <v>16702882288</v>
      </c>
      <c r="DA1117" t="s">
        <v>1299</v>
      </c>
      <c r="DB1117" t="s">
        <v>140</v>
      </c>
      <c r="DC1117" t="s">
        <v>139</v>
      </c>
      <c r="DD1117" t="s">
        <v>117</v>
      </c>
    </row>
    <row r="1118" spans="1:114" ht="15" customHeight="1" x14ac:dyDescent="0.35">
      <c r="A1118" t="s">
        <v>13346</v>
      </c>
      <c r="B1118" t="s">
        <v>278</v>
      </c>
      <c r="C1118" s="1">
        <v>45655</v>
      </c>
      <c r="D1118" s="1">
        <v>45663</v>
      </c>
      <c r="E1118" t="s">
        <v>116</v>
      </c>
      <c r="F1118" s="1">
        <v>45899</v>
      </c>
      <c r="G1118" t="s">
        <v>117</v>
      </c>
      <c r="H1118" t="s">
        <v>117</v>
      </c>
      <c r="I1118" t="s">
        <v>117</v>
      </c>
      <c r="J1118" t="s">
        <v>648</v>
      </c>
      <c r="K1118" t="s">
        <v>649</v>
      </c>
      <c r="L1118" t="s">
        <v>650</v>
      </c>
      <c r="M1118" t="s">
        <v>651</v>
      </c>
      <c r="N1118" t="s">
        <v>120</v>
      </c>
      <c r="O1118" t="s">
        <v>121</v>
      </c>
      <c r="P1118" s="6">
        <v>96950</v>
      </c>
      <c r="Q1118" t="s">
        <v>122</v>
      </c>
      <c r="R1118" t="s">
        <v>652</v>
      </c>
      <c r="S1118" s="8">
        <v>16702351024</v>
      </c>
      <c r="U1118" t="s">
        <v>653</v>
      </c>
      <c r="V1118">
        <v>236116</v>
      </c>
      <c r="W1118" t="s">
        <v>124</v>
      </c>
      <c r="Y1118" t="s">
        <v>654</v>
      </c>
      <c r="Z1118" t="s">
        <v>655</v>
      </c>
      <c r="AA1118" t="s">
        <v>656</v>
      </c>
      <c r="AB1118" t="s">
        <v>657</v>
      </c>
      <c r="AC1118" t="s">
        <v>650</v>
      </c>
      <c r="AD1118" t="s">
        <v>651</v>
      </c>
      <c r="AE1118" t="s">
        <v>120</v>
      </c>
      <c r="AF1118" t="s">
        <v>121</v>
      </c>
      <c r="AG1118" s="6">
        <v>96950</v>
      </c>
      <c r="AH1118" t="s">
        <v>122</v>
      </c>
      <c r="AI1118" t="s">
        <v>652</v>
      </c>
      <c r="AJ1118" s="8">
        <v>16702351024</v>
      </c>
      <c r="AL1118" t="s">
        <v>658</v>
      </c>
      <c r="BE1118" t="str">
        <f>"49-9071.00"</f>
        <v>49-9071.00</v>
      </c>
      <c r="BF1118" t="s">
        <v>156</v>
      </c>
      <c r="BG1118" t="s">
        <v>1463</v>
      </c>
      <c r="BH1118" t="s">
        <v>341</v>
      </c>
      <c r="BI1118">
        <v>3</v>
      </c>
      <c r="BK1118" s="1">
        <v>45901</v>
      </c>
      <c r="BL1118" s="1">
        <v>46265</v>
      </c>
      <c r="BO1118">
        <v>35</v>
      </c>
      <c r="BP1118">
        <v>0</v>
      </c>
      <c r="BQ1118">
        <v>7</v>
      </c>
      <c r="BR1118">
        <v>7</v>
      </c>
      <c r="BS1118">
        <v>7</v>
      </c>
      <c r="BT1118">
        <v>7</v>
      </c>
      <c r="BU1118">
        <v>7</v>
      </c>
      <c r="BV1118">
        <v>0</v>
      </c>
      <c r="BW1118" t="str">
        <f>"8:00 AM"</f>
        <v>8:00 AM</v>
      </c>
      <c r="BX1118" t="str">
        <f>"4:00 PM"</f>
        <v>4:00 PM</v>
      </c>
      <c r="BZ1118">
        <v>0</v>
      </c>
      <c r="CA1118">
        <v>12</v>
      </c>
      <c r="CB1118" t="s">
        <v>117</v>
      </c>
      <c r="CD1118" t="s">
        <v>1464</v>
      </c>
      <c r="CE1118" t="s">
        <v>663</v>
      </c>
      <c r="CF1118" t="s">
        <v>1465</v>
      </c>
      <c r="CG1118" t="s">
        <v>120</v>
      </c>
      <c r="CH1118" t="s">
        <v>121</v>
      </c>
      <c r="CI1118" s="6">
        <v>96950</v>
      </c>
      <c r="CJ1118" s="10">
        <v>9.75</v>
      </c>
      <c r="CK1118" s="10">
        <v>10</v>
      </c>
      <c r="CL1118" s="10">
        <v>14.62</v>
      </c>
      <c r="CM1118" s="10">
        <v>15</v>
      </c>
      <c r="CN1118" t="s">
        <v>137</v>
      </c>
      <c r="CO1118" t="s">
        <v>140</v>
      </c>
      <c r="CP1118" t="s">
        <v>138</v>
      </c>
      <c r="CR1118" t="s">
        <v>117</v>
      </c>
      <c r="CS1118" t="s">
        <v>139</v>
      </c>
      <c r="CT1118" t="s">
        <v>139</v>
      </c>
      <c r="CU1118" t="s">
        <v>139</v>
      </c>
      <c r="CV1118" t="s">
        <v>140</v>
      </c>
      <c r="CW1118" t="s">
        <v>139</v>
      </c>
      <c r="CX1118" t="s">
        <v>140</v>
      </c>
      <c r="CY1118" t="s">
        <v>4133</v>
      </c>
      <c r="CZ1118" s="8">
        <v>16702351024</v>
      </c>
      <c r="DA1118" t="s">
        <v>658</v>
      </c>
      <c r="DB1118" t="s">
        <v>140</v>
      </c>
      <c r="DC1118" t="s">
        <v>139</v>
      </c>
      <c r="DD1118" t="s">
        <v>117</v>
      </c>
    </row>
    <row r="1119" spans="1:114" ht="15" customHeight="1" x14ac:dyDescent="0.35">
      <c r="A1119" t="s">
        <v>14843</v>
      </c>
      <c r="B1119" t="s">
        <v>278</v>
      </c>
      <c r="C1119" s="1">
        <v>45655</v>
      </c>
      <c r="D1119" s="1">
        <v>45663</v>
      </c>
      <c r="E1119" t="s">
        <v>211</v>
      </c>
      <c r="G1119" t="s">
        <v>139</v>
      </c>
      <c r="H1119" t="s">
        <v>139</v>
      </c>
      <c r="I1119" t="s">
        <v>117</v>
      </c>
      <c r="J1119" t="s">
        <v>3722</v>
      </c>
      <c r="K1119" t="s">
        <v>4611</v>
      </c>
      <c r="L1119" t="s">
        <v>4612</v>
      </c>
      <c r="M1119" t="s">
        <v>4237</v>
      </c>
      <c r="N1119" t="s">
        <v>136</v>
      </c>
      <c r="O1119" t="s">
        <v>121</v>
      </c>
      <c r="P1119" s="6">
        <v>96950</v>
      </c>
      <c r="Q1119" t="s">
        <v>122</v>
      </c>
      <c r="S1119" s="8">
        <v>16702850063</v>
      </c>
      <c r="U1119" t="s">
        <v>3726</v>
      </c>
      <c r="V1119">
        <v>56179</v>
      </c>
      <c r="W1119" t="s">
        <v>124</v>
      </c>
      <c r="Y1119" t="s">
        <v>3727</v>
      </c>
      <c r="Z1119" t="s">
        <v>3728</v>
      </c>
      <c r="AA1119" t="s">
        <v>4238</v>
      </c>
      <c r="AB1119" t="s">
        <v>237</v>
      </c>
      <c r="AC1119" t="s">
        <v>4612</v>
      </c>
      <c r="AD1119" t="s">
        <v>4237</v>
      </c>
      <c r="AE1119" t="s">
        <v>136</v>
      </c>
      <c r="AF1119" t="s">
        <v>121</v>
      </c>
      <c r="AG1119" s="6">
        <v>96950</v>
      </c>
      <c r="AH1119" t="s">
        <v>122</v>
      </c>
      <c r="AJ1119" s="8">
        <v>16702850063</v>
      </c>
      <c r="AL1119" t="s">
        <v>3730</v>
      </c>
      <c r="BE1119" t="str">
        <f>"49-9071.00"</f>
        <v>49-9071.00</v>
      </c>
      <c r="BF1119" t="s">
        <v>156</v>
      </c>
      <c r="BG1119" t="s">
        <v>4613</v>
      </c>
      <c r="BH1119" t="s">
        <v>4614</v>
      </c>
      <c r="BI1119">
        <v>25</v>
      </c>
      <c r="BK1119" s="1">
        <v>45689</v>
      </c>
      <c r="BL1119" s="1">
        <v>45930</v>
      </c>
      <c r="BO1119">
        <v>40</v>
      </c>
      <c r="BP1119">
        <v>0</v>
      </c>
      <c r="BQ1119">
        <v>8</v>
      </c>
      <c r="BR1119">
        <v>8</v>
      </c>
      <c r="BS1119">
        <v>8</v>
      </c>
      <c r="BT1119">
        <v>8</v>
      </c>
      <c r="BU1119">
        <v>8</v>
      </c>
      <c r="BV1119">
        <v>0</v>
      </c>
      <c r="BW1119" t="str">
        <f>"8:50 AM"</f>
        <v>8:50 AM</v>
      </c>
      <c r="BX1119" t="str">
        <f>"5:50 PM"</f>
        <v>5:50 PM</v>
      </c>
      <c r="BY1119" t="s">
        <v>159</v>
      </c>
      <c r="BZ1119">
        <v>0</v>
      </c>
      <c r="CA1119">
        <v>24</v>
      </c>
      <c r="CB1119" t="s">
        <v>117</v>
      </c>
      <c r="CD1119" s="2" t="s">
        <v>14844</v>
      </c>
      <c r="CE1119" t="s">
        <v>4612</v>
      </c>
      <c r="CF1119" t="s">
        <v>4237</v>
      </c>
      <c r="CG1119" t="s">
        <v>136</v>
      </c>
      <c r="CH1119" t="s">
        <v>121</v>
      </c>
      <c r="CI1119" s="6">
        <v>96950</v>
      </c>
      <c r="CJ1119" s="10">
        <v>9.75</v>
      </c>
      <c r="CK1119" s="10">
        <v>9.75</v>
      </c>
      <c r="CL1119" s="10">
        <v>14.63</v>
      </c>
      <c r="CM1119" s="10">
        <v>14.63</v>
      </c>
      <c r="CN1119" t="s">
        <v>137</v>
      </c>
      <c r="CO1119" t="s">
        <v>14845</v>
      </c>
      <c r="CP1119" t="s">
        <v>138</v>
      </c>
      <c r="CR1119" t="s">
        <v>117</v>
      </c>
      <c r="CS1119" t="s">
        <v>139</v>
      </c>
      <c r="CT1119" t="s">
        <v>139</v>
      </c>
      <c r="CU1119" t="s">
        <v>139</v>
      </c>
      <c r="CV1119" t="s">
        <v>140</v>
      </c>
      <c r="CW1119" t="s">
        <v>139</v>
      </c>
      <c r="CX1119" t="s">
        <v>139</v>
      </c>
      <c r="CY1119" s="2" t="s">
        <v>4241</v>
      </c>
      <c r="CZ1119" s="8">
        <v>16702850063</v>
      </c>
      <c r="DA1119" t="s">
        <v>3730</v>
      </c>
      <c r="DB1119" t="s">
        <v>140</v>
      </c>
      <c r="DC1119" t="s">
        <v>139</v>
      </c>
      <c r="DD1119" t="s">
        <v>117</v>
      </c>
    </row>
    <row r="1120" spans="1:114" ht="15" customHeight="1" x14ac:dyDescent="0.35">
      <c r="A1120" t="s">
        <v>9413</v>
      </c>
      <c r="B1120" t="s">
        <v>278</v>
      </c>
      <c r="C1120" s="1">
        <v>45656</v>
      </c>
      <c r="D1120" s="1">
        <v>45663</v>
      </c>
      <c r="E1120" t="s">
        <v>211</v>
      </c>
      <c r="G1120" t="s">
        <v>117</v>
      </c>
      <c r="H1120" t="s">
        <v>117</v>
      </c>
      <c r="I1120" t="s">
        <v>117</v>
      </c>
      <c r="J1120" t="s">
        <v>1324</v>
      </c>
      <c r="K1120" t="s">
        <v>1325</v>
      </c>
      <c r="L1120" t="s">
        <v>4451</v>
      </c>
      <c r="M1120" t="s">
        <v>1327</v>
      </c>
      <c r="N1120" t="s">
        <v>120</v>
      </c>
      <c r="O1120" t="s">
        <v>121</v>
      </c>
      <c r="P1120" s="6">
        <v>96950</v>
      </c>
      <c r="Q1120" t="s">
        <v>122</v>
      </c>
      <c r="S1120" s="8">
        <v>16703236877</v>
      </c>
      <c r="U1120" t="s">
        <v>1328</v>
      </c>
      <c r="V1120">
        <v>621610</v>
      </c>
      <c r="W1120" t="s">
        <v>124</v>
      </c>
      <c r="Y1120" t="s">
        <v>1329</v>
      </c>
      <c r="Z1120" t="s">
        <v>1330</v>
      </c>
      <c r="AA1120" t="s">
        <v>1331</v>
      </c>
      <c r="AB1120" t="s">
        <v>128</v>
      </c>
      <c r="AC1120" t="s">
        <v>1332</v>
      </c>
      <c r="AE1120" t="s">
        <v>839</v>
      </c>
      <c r="AF1120" t="s">
        <v>578</v>
      </c>
      <c r="AG1120" s="6">
        <v>96931</v>
      </c>
      <c r="AH1120" t="s">
        <v>122</v>
      </c>
      <c r="AJ1120" s="8">
        <v>16716498746</v>
      </c>
      <c r="AK1120">
        <v>203</v>
      </c>
      <c r="AL1120" t="s">
        <v>1333</v>
      </c>
      <c r="BE1120" t="str">
        <f>"31-1122.00"</f>
        <v>31-1122.00</v>
      </c>
      <c r="BF1120" t="s">
        <v>4642</v>
      </c>
      <c r="BG1120" t="s">
        <v>5340</v>
      </c>
      <c r="BH1120" t="s">
        <v>4644</v>
      </c>
      <c r="BI1120">
        <v>3</v>
      </c>
      <c r="BK1120" s="1">
        <v>45778</v>
      </c>
      <c r="BL1120" s="1">
        <v>46142</v>
      </c>
      <c r="BO1120">
        <v>40</v>
      </c>
      <c r="BP1120">
        <v>0</v>
      </c>
      <c r="BQ1120">
        <v>8</v>
      </c>
      <c r="BR1120">
        <v>8</v>
      </c>
      <c r="BS1120">
        <v>8</v>
      </c>
      <c r="BT1120">
        <v>8</v>
      </c>
      <c r="BU1120">
        <v>5</v>
      </c>
      <c r="BV1120">
        <v>3</v>
      </c>
      <c r="BW1120" t="str">
        <f>"8:30 AM"</f>
        <v>8:30 AM</v>
      </c>
      <c r="BX1120" t="str">
        <f>"5:30 PM"</f>
        <v>5:30 PM</v>
      </c>
      <c r="BY1120" t="s">
        <v>133</v>
      </c>
      <c r="BZ1120">
        <v>0</v>
      </c>
      <c r="CA1120">
        <v>12</v>
      </c>
      <c r="CB1120" t="s">
        <v>117</v>
      </c>
      <c r="CD1120" t="s">
        <v>9414</v>
      </c>
      <c r="CE1120" t="s">
        <v>4451</v>
      </c>
      <c r="CF1120" t="s">
        <v>4641</v>
      </c>
      <c r="CG1120" t="s">
        <v>120</v>
      </c>
      <c r="CH1120" t="s">
        <v>121</v>
      </c>
      <c r="CI1120" s="6">
        <v>96950</v>
      </c>
      <c r="CJ1120" s="10">
        <v>11.24</v>
      </c>
      <c r="CK1120" s="10">
        <v>11.24</v>
      </c>
      <c r="CN1120" t="s">
        <v>137</v>
      </c>
      <c r="CP1120" t="s">
        <v>138</v>
      </c>
      <c r="CR1120" t="s">
        <v>117</v>
      </c>
      <c r="CS1120" t="s">
        <v>139</v>
      </c>
      <c r="CT1120" t="s">
        <v>140</v>
      </c>
      <c r="CU1120" t="s">
        <v>140</v>
      </c>
      <c r="CV1120" t="s">
        <v>140</v>
      </c>
      <c r="CW1120" t="s">
        <v>139</v>
      </c>
      <c r="CX1120" t="s">
        <v>140</v>
      </c>
      <c r="CY1120" t="s">
        <v>140</v>
      </c>
      <c r="CZ1120" s="8">
        <v>16703236877</v>
      </c>
      <c r="DA1120" t="s">
        <v>1338</v>
      </c>
      <c r="DB1120" t="s">
        <v>140</v>
      </c>
      <c r="DC1120" t="s">
        <v>139</v>
      </c>
      <c r="DD1120" t="s">
        <v>117</v>
      </c>
    </row>
    <row r="1121" spans="1:114" ht="15" customHeight="1" x14ac:dyDescent="0.35">
      <c r="A1121" t="s">
        <v>14226</v>
      </c>
      <c r="B1121" t="s">
        <v>278</v>
      </c>
      <c r="C1121" s="1">
        <v>45656</v>
      </c>
      <c r="D1121" s="1">
        <v>45663</v>
      </c>
      <c r="E1121" t="s">
        <v>211</v>
      </c>
      <c r="G1121" t="s">
        <v>117</v>
      </c>
      <c r="H1121" t="s">
        <v>117</v>
      </c>
      <c r="I1121" t="s">
        <v>117</v>
      </c>
      <c r="J1121" t="s">
        <v>4640</v>
      </c>
      <c r="K1121" t="s">
        <v>4210</v>
      </c>
      <c r="L1121" t="s">
        <v>4451</v>
      </c>
      <c r="M1121" t="s">
        <v>4641</v>
      </c>
      <c r="N1121" t="s">
        <v>120</v>
      </c>
      <c r="O1121" t="s">
        <v>121</v>
      </c>
      <c r="P1121" s="6">
        <v>96950</v>
      </c>
      <c r="Q1121" t="s">
        <v>122</v>
      </c>
      <c r="S1121" s="8">
        <v>16703236877</v>
      </c>
      <c r="U1121" t="s">
        <v>4212</v>
      </c>
      <c r="V1121">
        <v>621610</v>
      </c>
      <c r="W1121" t="s">
        <v>124</v>
      </c>
      <c r="Y1121" t="s">
        <v>1329</v>
      </c>
      <c r="Z1121" t="s">
        <v>1330</v>
      </c>
      <c r="AA1121" t="s">
        <v>1331</v>
      </c>
      <c r="AB1121" t="s">
        <v>128</v>
      </c>
      <c r="AC1121" t="s">
        <v>1332</v>
      </c>
      <c r="AE1121" t="s">
        <v>839</v>
      </c>
      <c r="AF1121" t="s">
        <v>578</v>
      </c>
      <c r="AG1121" s="6">
        <v>96931</v>
      </c>
      <c r="AH1121" t="s">
        <v>122</v>
      </c>
      <c r="AJ1121" s="8">
        <v>16716498746</v>
      </c>
      <c r="AK1121">
        <v>203</v>
      </c>
      <c r="AL1121" t="s">
        <v>1333</v>
      </c>
      <c r="BE1121" t="str">
        <f>"31-1122.00"</f>
        <v>31-1122.00</v>
      </c>
      <c r="BF1121" t="s">
        <v>4642</v>
      </c>
      <c r="BG1121" t="s">
        <v>4643</v>
      </c>
      <c r="BH1121" t="s">
        <v>4644</v>
      </c>
      <c r="BI1121">
        <v>3</v>
      </c>
      <c r="BK1121" s="1">
        <v>45778</v>
      </c>
      <c r="BL1121" s="1">
        <v>46142</v>
      </c>
      <c r="BO1121">
        <v>40</v>
      </c>
      <c r="BP1121">
        <v>0</v>
      </c>
      <c r="BQ1121">
        <v>8</v>
      </c>
      <c r="BR1121">
        <v>8</v>
      </c>
      <c r="BS1121">
        <v>8</v>
      </c>
      <c r="BT1121">
        <v>8</v>
      </c>
      <c r="BU1121">
        <v>5</v>
      </c>
      <c r="BV1121">
        <v>3</v>
      </c>
      <c r="BW1121" t="str">
        <f>"8:30 AM"</f>
        <v>8:30 AM</v>
      </c>
      <c r="BX1121" t="str">
        <f>"5:30 PM"</f>
        <v>5:30 PM</v>
      </c>
      <c r="BY1121" t="s">
        <v>133</v>
      </c>
      <c r="BZ1121">
        <v>0</v>
      </c>
      <c r="CA1121">
        <v>12</v>
      </c>
      <c r="CB1121" t="s">
        <v>117</v>
      </c>
      <c r="CD1121" s="2" t="s">
        <v>4645</v>
      </c>
      <c r="CE1121" t="s">
        <v>4451</v>
      </c>
      <c r="CF1121" t="s">
        <v>4641</v>
      </c>
      <c r="CG1121" t="s">
        <v>120</v>
      </c>
      <c r="CH1121" t="s">
        <v>121</v>
      </c>
      <c r="CI1121" s="6">
        <v>96950</v>
      </c>
      <c r="CJ1121" s="10">
        <v>11.24</v>
      </c>
      <c r="CK1121" s="10">
        <v>11.24</v>
      </c>
      <c r="CN1121" t="s">
        <v>137</v>
      </c>
      <c r="CP1121" t="s">
        <v>138</v>
      </c>
      <c r="CR1121" t="s">
        <v>117</v>
      </c>
      <c r="CS1121" t="s">
        <v>139</v>
      </c>
      <c r="CT1121" t="s">
        <v>140</v>
      </c>
      <c r="CU1121" t="s">
        <v>140</v>
      </c>
      <c r="CV1121" t="s">
        <v>140</v>
      </c>
      <c r="CW1121" t="s">
        <v>139</v>
      </c>
      <c r="CX1121" t="s">
        <v>140</v>
      </c>
      <c r="CY1121" t="s">
        <v>140</v>
      </c>
      <c r="CZ1121" s="8">
        <v>16703236877</v>
      </c>
      <c r="DA1121" t="s">
        <v>4216</v>
      </c>
      <c r="DB1121" t="s">
        <v>140</v>
      </c>
      <c r="DC1121" t="s">
        <v>139</v>
      </c>
      <c r="DD1121" t="s">
        <v>117</v>
      </c>
    </row>
    <row r="1122" spans="1:114" ht="15" customHeight="1" x14ac:dyDescent="0.35">
      <c r="A1122" t="s">
        <v>13267</v>
      </c>
      <c r="B1122" t="s">
        <v>166</v>
      </c>
      <c r="C1122" s="1">
        <v>45609</v>
      </c>
      <c r="D1122" s="1">
        <v>45664</v>
      </c>
      <c r="E1122" t="s">
        <v>211</v>
      </c>
      <c r="G1122" t="s">
        <v>117</v>
      </c>
      <c r="H1122" t="s">
        <v>117</v>
      </c>
      <c r="I1122" t="s">
        <v>117</v>
      </c>
      <c r="J1122" t="s">
        <v>12037</v>
      </c>
      <c r="K1122" t="s">
        <v>12038</v>
      </c>
      <c r="L1122" t="s">
        <v>9734</v>
      </c>
      <c r="M1122" t="s">
        <v>6587</v>
      </c>
      <c r="N1122" t="s">
        <v>120</v>
      </c>
      <c r="O1122" t="s">
        <v>121</v>
      </c>
      <c r="P1122" s="6">
        <v>96950</v>
      </c>
      <c r="Q1122" t="s">
        <v>122</v>
      </c>
      <c r="S1122" s="8">
        <v>16702332288</v>
      </c>
      <c r="U1122" t="s">
        <v>12040</v>
      </c>
      <c r="V1122">
        <v>722511</v>
      </c>
      <c r="W1122" t="s">
        <v>124</v>
      </c>
      <c r="Y1122" t="s">
        <v>6589</v>
      </c>
      <c r="Z1122" t="s">
        <v>6590</v>
      </c>
      <c r="AA1122" t="s">
        <v>6591</v>
      </c>
      <c r="AB1122" t="s">
        <v>189</v>
      </c>
      <c r="AC1122" t="s">
        <v>9734</v>
      </c>
      <c r="AD1122" t="s">
        <v>6587</v>
      </c>
      <c r="AE1122" t="s">
        <v>120</v>
      </c>
      <c r="AF1122" t="s">
        <v>121</v>
      </c>
      <c r="AG1122" s="6">
        <v>96950</v>
      </c>
      <c r="AH1122" t="s">
        <v>122</v>
      </c>
      <c r="AJ1122" s="8">
        <v>16702332288</v>
      </c>
      <c r="AL1122" t="s">
        <v>6593</v>
      </c>
      <c r="BE1122" t="str">
        <f>"35-2014.00"</f>
        <v>35-2014.00</v>
      </c>
      <c r="BF1122" t="s">
        <v>191</v>
      </c>
      <c r="BG1122" t="s">
        <v>13268</v>
      </c>
      <c r="BH1122" t="s">
        <v>193</v>
      </c>
      <c r="BI1122">
        <v>3</v>
      </c>
      <c r="BK1122" s="1">
        <v>45627</v>
      </c>
      <c r="BL1122" s="1">
        <v>45930</v>
      </c>
      <c r="BO1122">
        <v>35</v>
      </c>
      <c r="BP1122">
        <v>0</v>
      </c>
      <c r="BQ1122">
        <v>7</v>
      </c>
      <c r="BR1122">
        <v>7</v>
      </c>
      <c r="BS1122">
        <v>7</v>
      </c>
      <c r="BT1122">
        <v>7</v>
      </c>
      <c r="BU1122">
        <v>7</v>
      </c>
      <c r="BV1122">
        <v>0</v>
      </c>
      <c r="BW1122" t="str">
        <f>"11:00 AM"</f>
        <v>11:00 AM</v>
      </c>
      <c r="BX1122" t="str">
        <f>"9:00 PM"</f>
        <v>9:00 PM</v>
      </c>
      <c r="BY1122" t="s">
        <v>133</v>
      </c>
      <c r="BZ1122">
        <v>0</v>
      </c>
      <c r="CA1122">
        <v>12</v>
      </c>
      <c r="CB1122" t="s">
        <v>117</v>
      </c>
      <c r="CD1122" t="s">
        <v>13269</v>
      </c>
      <c r="CE1122" t="s">
        <v>13270</v>
      </c>
      <c r="CF1122" t="s">
        <v>6587</v>
      </c>
      <c r="CG1122" t="s">
        <v>120</v>
      </c>
      <c r="CH1122" t="s">
        <v>121</v>
      </c>
      <c r="CI1122" s="6">
        <v>96950</v>
      </c>
      <c r="CJ1122" s="10">
        <v>8.83</v>
      </c>
      <c r="CK1122" s="10">
        <v>8.83</v>
      </c>
      <c r="CL1122" s="10">
        <v>13.25</v>
      </c>
      <c r="CM1122" s="10">
        <v>13.25</v>
      </c>
      <c r="CN1122" t="s">
        <v>137</v>
      </c>
      <c r="CO1122" t="s">
        <v>194</v>
      </c>
      <c r="CP1122" t="s">
        <v>138</v>
      </c>
      <c r="CR1122" t="s">
        <v>117</v>
      </c>
      <c r="CS1122" t="s">
        <v>139</v>
      </c>
      <c r="CT1122" t="s">
        <v>140</v>
      </c>
      <c r="CU1122" t="s">
        <v>139</v>
      </c>
      <c r="CV1122" t="s">
        <v>140</v>
      </c>
      <c r="CW1122" t="s">
        <v>139</v>
      </c>
      <c r="CX1122" t="s">
        <v>140</v>
      </c>
      <c r="CY1122" t="s">
        <v>13271</v>
      </c>
      <c r="CZ1122" s="8">
        <v>16702332288</v>
      </c>
      <c r="DA1122" t="s">
        <v>6593</v>
      </c>
      <c r="DB1122" t="s">
        <v>140</v>
      </c>
      <c r="DC1122" t="s">
        <v>139</v>
      </c>
      <c r="DD1122" t="s">
        <v>117</v>
      </c>
    </row>
    <row r="1123" spans="1:114" ht="15" customHeight="1" x14ac:dyDescent="0.35">
      <c r="A1123" t="s">
        <v>7357</v>
      </c>
      <c r="B1123" t="s">
        <v>166</v>
      </c>
      <c r="C1123" s="1">
        <v>45615</v>
      </c>
      <c r="D1123" s="1">
        <v>45664</v>
      </c>
      <c r="E1123" t="s">
        <v>211</v>
      </c>
      <c r="F1123" s="1">
        <v>45657</v>
      </c>
      <c r="G1123" t="s">
        <v>139</v>
      </c>
      <c r="H1123" t="s">
        <v>117</v>
      </c>
      <c r="I1123" t="s">
        <v>117</v>
      </c>
      <c r="J1123" t="s">
        <v>7358</v>
      </c>
      <c r="L1123" t="s">
        <v>7359</v>
      </c>
      <c r="N1123" t="s">
        <v>136</v>
      </c>
      <c r="O1123" t="s">
        <v>121</v>
      </c>
      <c r="P1123" s="6">
        <v>96950</v>
      </c>
      <c r="Q1123" t="s">
        <v>122</v>
      </c>
      <c r="S1123" s="8">
        <v>16702877368</v>
      </c>
      <c r="U1123" t="s">
        <v>7360</v>
      </c>
      <c r="V1123">
        <v>54133</v>
      </c>
      <c r="W1123" t="s">
        <v>124</v>
      </c>
      <c r="Y1123" t="s">
        <v>7361</v>
      </c>
      <c r="Z1123" t="s">
        <v>7362</v>
      </c>
      <c r="AB1123" t="s">
        <v>205</v>
      </c>
      <c r="AC1123" t="s">
        <v>7359</v>
      </c>
      <c r="AE1123" t="s">
        <v>136</v>
      </c>
      <c r="AF1123" t="s">
        <v>121</v>
      </c>
      <c r="AG1123" s="6">
        <v>96950</v>
      </c>
      <c r="AH1123" t="s">
        <v>122</v>
      </c>
      <c r="AJ1123" s="8">
        <v>16702877368</v>
      </c>
      <c r="AL1123" t="s">
        <v>7363</v>
      </c>
      <c r="BE1123" t="str">
        <f>"49-9071.00"</f>
        <v>49-9071.00</v>
      </c>
      <c r="BF1123" t="s">
        <v>156</v>
      </c>
      <c r="BG1123" t="s">
        <v>7364</v>
      </c>
      <c r="BH1123" t="s">
        <v>7365</v>
      </c>
      <c r="BI1123">
        <v>2</v>
      </c>
      <c r="BK1123" s="1">
        <v>45658</v>
      </c>
      <c r="BL1123" s="1">
        <v>46022</v>
      </c>
      <c r="BO1123">
        <v>35</v>
      </c>
      <c r="BP1123">
        <v>0</v>
      </c>
      <c r="BQ1123">
        <v>7</v>
      </c>
      <c r="BR1123">
        <v>7</v>
      </c>
      <c r="BS1123">
        <v>7</v>
      </c>
      <c r="BT1123">
        <v>7</v>
      </c>
      <c r="BU1123">
        <v>7</v>
      </c>
      <c r="BV1123">
        <v>0</v>
      </c>
      <c r="BW1123" t="str">
        <f>"8:00 AM"</f>
        <v>8:00 AM</v>
      </c>
      <c r="BX1123" t="str">
        <f>"5:00 PM"</f>
        <v>5:00 PM</v>
      </c>
      <c r="BY1123" t="s">
        <v>159</v>
      </c>
      <c r="BZ1123">
        <v>0</v>
      </c>
      <c r="CA1123">
        <v>12</v>
      </c>
      <c r="CB1123" t="s">
        <v>117</v>
      </c>
      <c r="CD1123" s="2" t="s">
        <v>7366</v>
      </c>
      <c r="CE1123" t="s">
        <v>7367</v>
      </c>
      <c r="CG1123" t="s">
        <v>136</v>
      </c>
      <c r="CH1123" t="s">
        <v>121</v>
      </c>
      <c r="CI1123" s="6">
        <v>96950</v>
      </c>
      <c r="CJ1123" s="10">
        <v>9.75</v>
      </c>
      <c r="CK1123" s="10">
        <v>9.75</v>
      </c>
      <c r="CL1123" s="10">
        <v>14.62</v>
      </c>
      <c r="CM1123" s="10">
        <v>14.62</v>
      </c>
      <c r="CN1123" t="s">
        <v>137</v>
      </c>
      <c r="CO1123" t="s">
        <v>162</v>
      </c>
      <c r="CP1123" t="s">
        <v>138</v>
      </c>
      <c r="CR1123" t="s">
        <v>117</v>
      </c>
      <c r="CS1123" t="s">
        <v>139</v>
      </c>
      <c r="CT1123" t="s">
        <v>140</v>
      </c>
      <c r="CU1123" t="s">
        <v>139</v>
      </c>
      <c r="CV1123" t="s">
        <v>140</v>
      </c>
      <c r="CW1123" t="s">
        <v>139</v>
      </c>
      <c r="CX1123" t="s">
        <v>140</v>
      </c>
      <c r="CY1123" t="s">
        <v>774</v>
      </c>
      <c r="CZ1123" s="8">
        <v>16702877368</v>
      </c>
      <c r="DA1123" t="s">
        <v>7363</v>
      </c>
      <c r="DB1123" t="s">
        <v>140</v>
      </c>
      <c r="DC1123" t="s">
        <v>139</v>
      </c>
      <c r="DD1123" t="s">
        <v>117</v>
      </c>
      <c r="DE1123" t="s">
        <v>7361</v>
      </c>
      <c r="DF1123" t="s">
        <v>7362</v>
      </c>
      <c r="DH1123" t="s">
        <v>7360</v>
      </c>
      <c r="DI1123" t="s">
        <v>7358</v>
      </c>
      <c r="DJ1123" t="s">
        <v>7363</v>
      </c>
    </row>
    <row r="1124" spans="1:114" ht="15" customHeight="1" x14ac:dyDescent="0.35">
      <c r="A1124" t="s">
        <v>15706</v>
      </c>
      <c r="B1124" t="s">
        <v>144</v>
      </c>
      <c r="C1124" s="1">
        <v>45621</v>
      </c>
      <c r="D1124" s="1">
        <v>45664</v>
      </c>
      <c r="E1124" t="s">
        <v>211</v>
      </c>
      <c r="G1124" t="s">
        <v>117</v>
      </c>
      <c r="H1124" t="s">
        <v>117</v>
      </c>
      <c r="I1124" t="s">
        <v>117</v>
      </c>
      <c r="J1124" t="s">
        <v>6735</v>
      </c>
      <c r="K1124" t="s">
        <v>6736</v>
      </c>
      <c r="L1124" t="s">
        <v>9983</v>
      </c>
      <c r="M1124" t="s">
        <v>6738</v>
      </c>
      <c r="N1124" t="s">
        <v>136</v>
      </c>
      <c r="O1124" t="s">
        <v>121</v>
      </c>
      <c r="P1124" s="6">
        <v>96950</v>
      </c>
      <c r="Q1124" t="s">
        <v>122</v>
      </c>
      <c r="R1124" t="s">
        <v>140</v>
      </c>
      <c r="S1124" s="8">
        <v>16702352360</v>
      </c>
      <c r="U1124" t="s">
        <v>6739</v>
      </c>
      <c r="V1124">
        <v>23822</v>
      </c>
      <c r="W1124" t="s">
        <v>124</v>
      </c>
      <c r="Y1124" t="s">
        <v>6740</v>
      </c>
      <c r="Z1124" t="s">
        <v>6741</v>
      </c>
      <c r="AA1124" t="s">
        <v>6742</v>
      </c>
      <c r="AB1124" t="s">
        <v>205</v>
      </c>
      <c r="AC1124" t="s">
        <v>9983</v>
      </c>
      <c r="AD1124" t="s">
        <v>6738</v>
      </c>
      <c r="AE1124" t="s">
        <v>136</v>
      </c>
      <c r="AF1124" t="s">
        <v>121</v>
      </c>
      <c r="AG1124" s="6">
        <v>96950</v>
      </c>
      <c r="AH1124" t="s">
        <v>122</v>
      </c>
      <c r="AJ1124" s="8">
        <v>16702352360</v>
      </c>
      <c r="AL1124" t="s">
        <v>6743</v>
      </c>
      <c r="BE1124" t="str">
        <f>"49-9021.00"</f>
        <v>49-9021.00</v>
      </c>
      <c r="BF1124" t="s">
        <v>239</v>
      </c>
      <c r="BG1124" t="s">
        <v>13997</v>
      </c>
      <c r="BH1124" t="s">
        <v>241</v>
      </c>
      <c r="BI1124">
        <v>3</v>
      </c>
      <c r="BJ1124">
        <v>3</v>
      </c>
      <c r="BK1124" s="1">
        <v>45657</v>
      </c>
      <c r="BL1124" s="1">
        <v>46021</v>
      </c>
      <c r="BM1124" s="1">
        <v>45664</v>
      </c>
      <c r="BN1124" s="1">
        <v>46021</v>
      </c>
      <c r="BO1124">
        <v>40</v>
      </c>
      <c r="BP1124">
        <v>0</v>
      </c>
      <c r="BQ1124">
        <v>8</v>
      </c>
      <c r="BR1124">
        <v>8</v>
      </c>
      <c r="BS1124">
        <v>8</v>
      </c>
      <c r="BT1124">
        <v>8</v>
      </c>
      <c r="BU1124">
        <v>8</v>
      </c>
      <c r="BV1124">
        <v>0</v>
      </c>
      <c r="BW1124" t="str">
        <f>"8:00 AM"</f>
        <v>8:00 AM</v>
      </c>
      <c r="BX1124" t="str">
        <f>"5:00 PM"</f>
        <v>5:00 PM</v>
      </c>
      <c r="BY1124" t="s">
        <v>159</v>
      </c>
      <c r="BZ1124">
        <v>0</v>
      </c>
      <c r="CA1124">
        <v>24</v>
      </c>
      <c r="CB1124" t="s">
        <v>117</v>
      </c>
      <c r="CD1124" s="2" t="s">
        <v>13998</v>
      </c>
      <c r="CE1124" t="s">
        <v>6738</v>
      </c>
      <c r="CG1124" t="s">
        <v>136</v>
      </c>
      <c r="CH1124" t="s">
        <v>121</v>
      </c>
      <c r="CI1124" s="6">
        <v>96950</v>
      </c>
      <c r="CJ1124" s="10">
        <v>10.74</v>
      </c>
      <c r="CK1124" s="10">
        <v>10.74</v>
      </c>
      <c r="CL1124" s="10">
        <v>16.11</v>
      </c>
      <c r="CM1124" s="10">
        <v>16.11</v>
      </c>
      <c r="CN1124" t="s">
        <v>137</v>
      </c>
      <c r="CP1124" t="s">
        <v>138</v>
      </c>
      <c r="CR1124" t="s">
        <v>117</v>
      </c>
      <c r="CS1124" t="s">
        <v>139</v>
      </c>
      <c r="CT1124" t="s">
        <v>139</v>
      </c>
      <c r="CU1124" t="s">
        <v>139</v>
      </c>
      <c r="CV1124" t="s">
        <v>140</v>
      </c>
      <c r="CW1124" t="s">
        <v>139</v>
      </c>
      <c r="CX1124" t="s">
        <v>140</v>
      </c>
      <c r="CY1124" t="s">
        <v>6747</v>
      </c>
      <c r="CZ1124" s="8">
        <v>16702352360</v>
      </c>
      <c r="DA1124" t="s">
        <v>6743</v>
      </c>
      <c r="DB1124" t="s">
        <v>140</v>
      </c>
      <c r="DC1124" t="s">
        <v>139</v>
      </c>
      <c r="DD1124" t="s">
        <v>117</v>
      </c>
      <c r="DE1124" t="s">
        <v>6740</v>
      </c>
      <c r="DF1124" t="s">
        <v>6741</v>
      </c>
      <c r="DG1124" t="s">
        <v>1468</v>
      </c>
      <c r="DH1124" t="s">
        <v>6739</v>
      </c>
      <c r="DI1124" t="s">
        <v>6735</v>
      </c>
      <c r="DJ1124" t="s">
        <v>6743</v>
      </c>
    </row>
    <row r="1125" spans="1:114" ht="15" customHeight="1" x14ac:dyDescent="0.35">
      <c r="A1125" t="s">
        <v>10915</v>
      </c>
      <c r="B1125" t="s">
        <v>144</v>
      </c>
      <c r="C1125" s="1">
        <v>45622</v>
      </c>
      <c r="D1125" s="1">
        <v>45664</v>
      </c>
      <c r="E1125" t="s">
        <v>211</v>
      </c>
      <c r="G1125" t="s">
        <v>117</v>
      </c>
      <c r="H1125" t="s">
        <v>117</v>
      </c>
      <c r="I1125" t="s">
        <v>117</v>
      </c>
      <c r="J1125" t="s">
        <v>1274</v>
      </c>
      <c r="K1125" t="s">
        <v>1275</v>
      </c>
      <c r="L1125" t="s">
        <v>2289</v>
      </c>
      <c r="N1125" t="s">
        <v>136</v>
      </c>
      <c r="O1125" t="s">
        <v>121</v>
      </c>
      <c r="P1125" s="6">
        <v>96950</v>
      </c>
      <c r="Q1125" t="s">
        <v>122</v>
      </c>
      <c r="S1125" s="8">
        <v>16702358778</v>
      </c>
      <c r="U1125" t="s">
        <v>2527</v>
      </c>
      <c r="V1125">
        <v>23622</v>
      </c>
      <c r="W1125" t="s">
        <v>124</v>
      </c>
      <c r="Y1125" t="s">
        <v>1278</v>
      </c>
      <c r="Z1125" t="s">
        <v>1279</v>
      </c>
      <c r="AA1125" t="s">
        <v>1280</v>
      </c>
      <c r="AB1125" t="s">
        <v>154</v>
      </c>
      <c r="AC1125" t="s">
        <v>1277</v>
      </c>
      <c r="AE1125" t="s">
        <v>120</v>
      </c>
      <c r="AF1125" t="s">
        <v>121</v>
      </c>
      <c r="AG1125" s="6">
        <v>96950</v>
      </c>
      <c r="AH1125" t="s">
        <v>122</v>
      </c>
      <c r="AJ1125" s="8">
        <v>16702358778</v>
      </c>
      <c r="AL1125" t="s">
        <v>1281</v>
      </c>
      <c r="BE1125" t="str">
        <f>"53-7021.00"</f>
        <v>53-7021.00</v>
      </c>
      <c r="BF1125" t="s">
        <v>3083</v>
      </c>
      <c r="BG1125" t="s">
        <v>10916</v>
      </c>
      <c r="BH1125" t="s">
        <v>10917</v>
      </c>
      <c r="BI1125">
        <v>5</v>
      </c>
      <c r="BJ1125">
        <v>5</v>
      </c>
      <c r="BK1125" s="1">
        <v>45658</v>
      </c>
      <c r="BL1125" s="1">
        <v>46022</v>
      </c>
      <c r="BM1125" s="1">
        <v>45664</v>
      </c>
      <c r="BN1125" s="1">
        <v>46022</v>
      </c>
      <c r="BO1125">
        <v>40</v>
      </c>
      <c r="BP1125">
        <v>0</v>
      </c>
      <c r="BQ1125">
        <v>8</v>
      </c>
      <c r="BR1125">
        <v>8</v>
      </c>
      <c r="BS1125">
        <v>8</v>
      </c>
      <c r="BT1125">
        <v>8</v>
      </c>
      <c r="BU1125">
        <v>8</v>
      </c>
      <c r="BV1125">
        <v>0</v>
      </c>
      <c r="BW1125" t="str">
        <f>"7:30 AM"</f>
        <v>7:30 AM</v>
      </c>
      <c r="BX1125" t="str">
        <f>"4:30 PM"</f>
        <v>4:30 PM</v>
      </c>
      <c r="BY1125" t="s">
        <v>159</v>
      </c>
      <c r="BZ1125">
        <v>0</v>
      </c>
      <c r="CA1125">
        <v>12</v>
      </c>
      <c r="CB1125" t="s">
        <v>117</v>
      </c>
      <c r="CD1125" t="s">
        <v>10918</v>
      </c>
      <c r="CE1125" t="s">
        <v>2289</v>
      </c>
      <c r="CG1125" t="s">
        <v>136</v>
      </c>
      <c r="CH1125" t="s">
        <v>121</v>
      </c>
      <c r="CI1125" s="6">
        <v>96950</v>
      </c>
      <c r="CJ1125" s="10">
        <v>8.91</v>
      </c>
      <c r="CK1125" s="10">
        <v>8.91</v>
      </c>
      <c r="CL1125" s="10">
        <v>13.37</v>
      </c>
      <c r="CM1125" s="10">
        <v>13.37</v>
      </c>
      <c r="CN1125" t="s">
        <v>137</v>
      </c>
      <c r="CO1125" t="s">
        <v>140</v>
      </c>
      <c r="CP1125" t="s">
        <v>209</v>
      </c>
      <c r="CR1125" t="s">
        <v>117</v>
      </c>
      <c r="CS1125" t="s">
        <v>139</v>
      </c>
      <c r="CT1125" t="s">
        <v>139</v>
      </c>
      <c r="CU1125" t="s">
        <v>139</v>
      </c>
      <c r="CV1125" t="s">
        <v>140</v>
      </c>
      <c r="CW1125" t="s">
        <v>139</v>
      </c>
      <c r="CX1125" t="s">
        <v>139</v>
      </c>
      <c r="CY1125" t="s">
        <v>10919</v>
      </c>
      <c r="CZ1125" s="8">
        <v>16702358778</v>
      </c>
      <c r="DA1125" t="s">
        <v>1281</v>
      </c>
      <c r="DB1125" t="s">
        <v>140</v>
      </c>
      <c r="DC1125" t="s">
        <v>139</v>
      </c>
      <c r="DD1125" t="s">
        <v>117</v>
      </c>
    </row>
    <row r="1126" spans="1:114" ht="15" customHeight="1" x14ac:dyDescent="0.35">
      <c r="A1126" t="s">
        <v>17139</v>
      </c>
      <c r="B1126" t="s">
        <v>144</v>
      </c>
      <c r="C1126" s="1">
        <v>45623</v>
      </c>
      <c r="D1126" s="1">
        <v>45664</v>
      </c>
      <c r="E1126" t="s">
        <v>211</v>
      </c>
      <c r="G1126" t="s">
        <v>117</v>
      </c>
      <c r="H1126" t="s">
        <v>117</v>
      </c>
      <c r="I1126" t="s">
        <v>117</v>
      </c>
      <c r="J1126" t="s">
        <v>1544</v>
      </c>
      <c r="L1126" t="s">
        <v>1545</v>
      </c>
      <c r="M1126" t="s">
        <v>1546</v>
      </c>
      <c r="N1126" t="s">
        <v>1143</v>
      </c>
      <c r="O1126" t="s">
        <v>121</v>
      </c>
      <c r="P1126" s="6">
        <v>96952</v>
      </c>
      <c r="Q1126" t="s">
        <v>122</v>
      </c>
      <c r="S1126" s="8">
        <v>16707832999</v>
      </c>
      <c r="U1126" t="s">
        <v>1547</v>
      </c>
      <c r="V1126">
        <v>72251</v>
      </c>
      <c r="W1126" t="s">
        <v>124</v>
      </c>
      <c r="Y1126" t="s">
        <v>4151</v>
      </c>
      <c r="Z1126" t="s">
        <v>4152</v>
      </c>
      <c r="AA1126" t="s">
        <v>4153</v>
      </c>
      <c r="AB1126" t="s">
        <v>205</v>
      </c>
      <c r="AC1126" t="s">
        <v>1546</v>
      </c>
      <c r="AE1126" t="s">
        <v>551</v>
      </c>
      <c r="AF1126" t="s">
        <v>121</v>
      </c>
      <c r="AG1126" s="6">
        <v>96952</v>
      </c>
      <c r="AH1126" t="s">
        <v>122</v>
      </c>
      <c r="AJ1126" s="8">
        <v>16707832999</v>
      </c>
      <c r="AL1126" t="s">
        <v>1551</v>
      </c>
      <c r="BE1126" t="str">
        <f>"35-3031.00"</f>
        <v>35-3031.00</v>
      </c>
      <c r="BF1126" t="s">
        <v>788</v>
      </c>
      <c r="BG1126" t="s">
        <v>4154</v>
      </c>
      <c r="BH1126" t="s">
        <v>4155</v>
      </c>
      <c r="BI1126">
        <v>5</v>
      </c>
      <c r="BJ1126">
        <v>5</v>
      </c>
      <c r="BK1126" s="1">
        <v>45658</v>
      </c>
      <c r="BL1126" s="1">
        <v>46022</v>
      </c>
      <c r="BM1126" s="1">
        <v>45664</v>
      </c>
      <c r="BN1126" s="1">
        <v>46022</v>
      </c>
      <c r="BO1126">
        <v>35</v>
      </c>
      <c r="BP1126">
        <v>0</v>
      </c>
      <c r="BQ1126">
        <v>7</v>
      </c>
      <c r="BR1126">
        <v>7</v>
      </c>
      <c r="BS1126">
        <v>7</v>
      </c>
      <c r="BT1126">
        <v>7</v>
      </c>
      <c r="BU1126">
        <v>7</v>
      </c>
      <c r="BV1126">
        <v>0</v>
      </c>
      <c r="BW1126" t="str">
        <f>"8:00 AM"</f>
        <v>8:00 AM</v>
      </c>
      <c r="BX1126" t="str">
        <f>"4:00 PM"</f>
        <v>4:00 PM</v>
      </c>
      <c r="BY1126" t="s">
        <v>133</v>
      </c>
      <c r="BZ1126">
        <v>0</v>
      </c>
      <c r="CA1126">
        <v>12</v>
      </c>
      <c r="CB1126" t="s">
        <v>117</v>
      </c>
      <c r="CD1126" s="2" t="s">
        <v>1553</v>
      </c>
      <c r="CE1126" t="s">
        <v>1545</v>
      </c>
      <c r="CF1126" t="s">
        <v>1546</v>
      </c>
      <c r="CG1126" t="s">
        <v>1143</v>
      </c>
      <c r="CH1126" t="s">
        <v>121</v>
      </c>
      <c r="CI1126" s="6">
        <v>96952</v>
      </c>
      <c r="CJ1126" s="10">
        <v>8.0399999999999991</v>
      </c>
      <c r="CK1126" s="10">
        <v>8.0399999999999991</v>
      </c>
      <c r="CL1126" s="10">
        <v>12.06</v>
      </c>
      <c r="CM1126" s="10">
        <v>12.06</v>
      </c>
      <c r="CN1126" t="s">
        <v>137</v>
      </c>
      <c r="CO1126" t="s">
        <v>4156</v>
      </c>
      <c r="CP1126" t="s">
        <v>138</v>
      </c>
      <c r="CR1126" t="s">
        <v>117</v>
      </c>
      <c r="CS1126" t="s">
        <v>139</v>
      </c>
      <c r="CT1126" t="s">
        <v>140</v>
      </c>
      <c r="CU1126" t="s">
        <v>139</v>
      </c>
      <c r="CV1126" t="s">
        <v>140</v>
      </c>
      <c r="CW1126" t="s">
        <v>139</v>
      </c>
      <c r="CX1126" t="s">
        <v>140</v>
      </c>
      <c r="CY1126" t="s">
        <v>4157</v>
      </c>
      <c r="CZ1126" s="8">
        <v>16707832999</v>
      </c>
      <c r="DA1126" t="s">
        <v>1551</v>
      </c>
      <c r="DB1126" t="s">
        <v>140</v>
      </c>
      <c r="DC1126" t="s">
        <v>139</v>
      </c>
      <c r="DD1126" t="s">
        <v>117</v>
      </c>
    </row>
    <row r="1127" spans="1:114" ht="15" customHeight="1" x14ac:dyDescent="0.35">
      <c r="A1127" t="s">
        <v>13246</v>
      </c>
      <c r="B1127" t="s">
        <v>144</v>
      </c>
      <c r="C1127" s="1">
        <v>45629</v>
      </c>
      <c r="D1127" s="1">
        <v>45664</v>
      </c>
      <c r="E1127" t="s">
        <v>211</v>
      </c>
      <c r="G1127" t="s">
        <v>117</v>
      </c>
      <c r="H1127" t="s">
        <v>117</v>
      </c>
      <c r="I1127" t="s">
        <v>117</v>
      </c>
      <c r="J1127" t="s">
        <v>6210</v>
      </c>
      <c r="K1127" t="s">
        <v>6211</v>
      </c>
      <c r="L1127" t="s">
        <v>2289</v>
      </c>
      <c r="N1127" t="s">
        <v>136</v>
      </c>
      <c r="O1127" t="s">
        <v>121</v>
      </c>
      <c r="P1127" s="6">
        <v>96950</v>
      </c>
      <c r="Q1127" t="s">
        <v>122</v>
      </c>
      <c r="S1127" s="8">
        <v>16702358778</v>
      </c>
      <c r="U1127" t="s">
        <v>2527</v>
      </c>
      <c r="V1127">
        <v>23622</v>
      </c>
      <c r="W1127" t="s">
        <v>124</v>
      </c>
      <c r="Y1127" t="s">
        <v>2286</v>
      </c>
      <c r="Z1127" t="s">
        <v>2287</v>
      </c>
      <c r="AA1127" t="s">
        <v>2288</v>
      </c>
      <c r="AB1127" t="s">
        <v>474</v>
      </c>
      <c r="AC1127" t="s">
        <v>2289</v>
      </c>
      <c r="AE1127" t="s">
        <v>136</v>
      </c>
      <c r="AF1127" t="s">
        <v>121</v>
      </c>
      <c r="AG1127" s="6">
        <v>96950</v>
      </c>
      <c r="AH1127" t="s">
        <v>122</v>
      </c>
      <c r="AJ1127" s="8">
        <v>16702358778</v>
      </c>
      <c r="AL1127" t="s">
        <v>1281</v>
      </c>
      <c r="BE1127" t="str">
        <f>"49-9071.00"</f>
        <v>49-9071.00</v>
      </c>
      <c r="BF1127" t="s">
        <v>156</v>
      </c>
      <c r="BG1127" t="s">
        <v>13247</v>
      </c>
      <c r="BH1127" t="s">
        <v>4780</v>
      </c>
      <c r="BI1127">
        <v>20</v>
      </c>
      <c r="BJ1127">
        <v>20</v>
      </c>
      <c r="BK1127" s="1">
        <v>45658</v>
      </c>
      <c r="BL1127" s="1">
        <v>46022</v>
      </c>
      <c r="BM1127" s="1">
        <v>45664</v>
      </c>
      <c r="BN1127" s="1">
        <v>46022</v>
      </c>
      <c r="BO1127">
        <v>40</v>
      </c>
      <c r="BP1127">
        <v>0</v>
      </c>
      <c r="BQ1127">
        <v>8</v>
      </c>
      <c r="BR1127">
        <v>8</v>
      </c>
      <c r="BS1127">
        <v>8</v>
      </c>
      <c r="BT1127">
        <v>8</v>
      </c>
      <c r="BU1127">
        <v>8</v>
      </c>
      <c r="BV1127">
        <v>0</v>
      </c>
      <c r="BW1127" t="str">
        <f>"7:30 AM"</f>
        <v>7:30 AM</v>
      </c>
      <c r="BX1127" t="str">
        <f>"4:30 PM"</f>
        <v>4:30 PM</v>
      </c>
      <c r="BY1127" t="s">
        <v>159</v>
      </c>
      <c r="BZ1127">
        <v>0</v>
      </c>
      <c r="CA1127">
        <v>3</v>
      </c>
      <c r="CB1127" t="s">
        <v>117</v>
      </c>
      <c r="CD1127" s="2" t="s">
        <v>13248</v>
      </c>
      <c r="CE1127" t="s">
        <v>2289</v>
      </c>
      <c r="CG1127" t="s">
        <v>136</v>
      </c>
      <c r="CH1127" t="s">
        <v>121</v>
      </c>
      <c r="CI1127" s="6">
        <v>96950</v>
      </c>
      <c r="CJ1127" s="10">
        <v>9.75</v>
      </c>
      <c r="CK1127" s="10">
        <v>9.75</v>
      </c>
      <c r="CL1127" s="10">
        <v>14.63</v>
      </c>
      <c r="CM1127" s="10">
        <v>14.63</v>
      </c>
      <c r="CN1127" t="s">
        <v>137</v>
      </c>
      <c r="CO1127" t="s">
        <v>140</v>
      </c>
      <c r="CP1127" t="s">
        <v>209</v>
      </c>
      <c r="CR1127" t="s">
        <v>117</v>
      </c>
      <c r="CS1127" t="s">
        <v>139</v>
      </c>
      <c r="CT1127" t="s">
        <v>139</v>
      </c>
      <c r="CU1127" t="s">
        <v>139</v>
      </c>
      <c r="CV1127" t="s">
        <v>140</v>
      </c>
      <c r="CW1127" t="s">
        <v>139</v>
      </c>
      <c r="CX1127" t="s">
        <v>139</v>
      </c>
      <c r="CY1127" t="s">
        <v>10919</v>
      </c>
      <c r="CZ1127" s="8">
        <v>16702358778</v>
      </c>
      <c r="DA1127" t="s">
        <v>1281</v>
      </c>
      <c r="DB1127" t="s">
        <v>140</v>
      </c>
      <c r="DC1127" t="s">
        <v>139</v>
      </c>
      <c r="DD1127" t="s">
        <v>117</v>
      </c>
    </row>
    <row r="1128" spans="1:114" ht="15" customHeight="1" x14ac:dyDescent="0.35">
      <c r="A1128" t="s">
        <v>15700</v>
      </c>
      <c r="B1128" t="s">
        <v>144</v>
      </c>
      <c r="C1128" s="1">
        <v>45630</v>
      </c>
      <c r="D1128" s="1">
        <v>45664</v>
      </c>
      <c r="E1128" t="s">
        <v>116</v>
      </c>
      <c r="F1128" s="1">
        <v>45746</v>
      </c>
      <c r="G1128" t="s">
        <v>117</v>
      </c>
      <c r="H1128" t="s">
        <v>117</v>
      </c>
      <c r="I1128" t="s">
        <v>117</v>
      </c>
      <c r="J1128" t="s">
        <v>2589</v>
      </c>
      <c r="K1128" t="s">
        <v>140</v>
      </c>
      <c r="L1128" t="s">
        <v>2590</v>
      </c>
      <c r="M1128" t="s">
        <v>2591</v>
      </c>
      <c r="N1128" t="s">
        <v>551</v>
      </c>
      <c r="O1128" t="s">
        <v>121</v>
      </c>
      <c r="P1128" s="6">
        <v>96952</v>
      </c>
      <c r="Q1128" t="s">
        <v>122</v>
      </c>
      <c r="R1128" t="s">
        <v>140</v>
      </c>
      <c r="S1128" s="8">
        <v>16704339989</v>
      </c>
      <c r="U1128" t="s">
        <v>2592</v>
      </c>
      <c r="V1128">
        <v>481111</v>
      </c>
      <c r="W1128" t="s">
        <v>124</v>
      </c>
      <c r="Y1128" t="s">
        <v>2593</v>
      </c>
      <c r="Z1128" t="s">
        <v>2594</v>
      </c>
      <c r="AA1128" t="s">
        <v>2595</v>
      </c>
      <c r="AB1128" t="s">
        <v>205</v>
      </c>
      <c r="AC1128" t="s">
        <v>2590</v>
      </c>
      <c r="AD1128" t="s">
        <v>2591</v>
      </c>
      <c r="AE1128" t="s">
        <v>551</v>
      </c>
      <c r="AF1128" t="s">
        <v>121</v>
      </c>
      <c r="AG1128" s="6">
        <v>96952</v>
      </c>
      <c r="AH1128" t="s">
        <v>122</v>
      </c>
      <c r="AJ1128" s="8">
        <v>16704339989</v>
      </c>
      <c r="AL1128" t="s">
        <v>2596</v>
      </c>
      <c r="BE1128" t="str">
        <f>"15-1232.00"</f>
        <v>15-1232.00</v>
      </c>
      <c r="BF1128" t="s">
        <v>3284</v>
      </c>
      <c r="BG1128" t="s">
        <v>14030</v>
      </c>
      <c r="BH1128" t="s">
        <v>3284</v>
      </c>
      <c r="BI1128">
        <v>1</v>
      </c>
      <c r="BJ1128">
        <v>1</v>
      </c>
      <c r="BK1128" s="1">
        <v>45748</v>
      </c>
      <c r="BL1128" s="1">
        <v>46112</v>
      </c>
      <c r="BM1128" s="1">
        <v>45748</v>
      </c>
      <c r="BN1128" s="1">
        <v>46112</v>
      </c>
      <c r="BO1128">
        <v>40</v>
      </c>
      <c r="BP1128">
        <v>0</v>
      </c>
      <c r="BQ1128">
        <v>8</v>
      </c>
      <c r="BR1128">
        <v>8</v>
      </c>
      <c r="BS1128">
        <v>8</v>
      </c>
      <c r="BT1128">
        <v>8</v>
      </c>
      <c r="BU1128">
        <v>8</v>
      </c>
      <c r="BV1128">
        <v>0</v>
      </c>
      <c r="BW1128" t="str">
        <f>"8:00 AM"</f>
        <v>8:00 AM</v>
      </c>
      <c r="BX1128" t="str">
        <f>"5:00 PM"</f>
        <v>5:00 PM</v>
      </c>
      <c r="BY1128" t="s">
        <v>159</v>
      </c>
      <c r="BZ1128">
        <v>0</v>
      </c>
      <c r="CA1128">
        <v>24</v>
      </c>
      <c r="CB1128" t="s">
        <v>117</v>
      </c>
      <c r="CD1128" t="s">
        <v>11678</v>
      </c>
      <c r="CE1128" t="s">
        <v>2590</v>
      </c>
      <c r="CF1128" t="s">
        <v>2591</v>
      </c>
      <c r="CG1128" t="s">
        <v>551</v>
      </c>
      <c r="CH1128" t="s">
        <v>121</v>
      </c>
      <c r="CI1128" s="6">
        <v>96952</v>
      </c>
      <c r="CJ1128" s="10">
        <v>15.2</v>
      </c>
      <c r="CK1128" s="10">
        <v>15.25</v>
      </c>
      <c r="CL1128" s="10">
        <v>0</v>
      </c>
      <c r="CM1128" s="10">
        <v>0</v>
      </c>
      <c r="CN1128" t="s">
        <v>137</v>
      </c>
      <c r="CO1128" t="s">
        <v>140</v>
      </c>
      <c r="CP1128" t="s">
        <v>138</v>
      </c>
      <c r="CR1128" t="s">
        <v>117</v>
      </c>
      <c r="CS1128" t="s">
        <v>139</v>
      </c>
      <c r="CT1128" t="s">
        <v>140</v>
      </c>
      <c r="CU1128" t="s">
        <v>140</v>
      </c>
      <c r="CV1128" t="s">
        <v>139</v>
      </c>
      <c r="CW1128" t="s">
        <v>139</v>
      </c>
      <c r="CX1128" t="s">
        <v>140</v>
      </c>
      <c r="CY1128" t="s">
        <v>2601</v>
      </c>
      <c r="CZ1128" s="8">
        <v>16704339989</v>
      </c>
      <c r="DA1128" t="s">
        <v>2602</v>
      </c>
      <c r="DB1128" t="s">
        <v>140</v>
      </c>
      <c r="DC1128" t="s">
        <v>139</v>
      </c>
      <c r="DD1128" t="s">
        <v>117</v>
      </c>
    </row>
    <row r="1129" spans="1:114" ht="15" customHeight="1" x14ac:dyDescent="0.35">
      <c r="A1129" t="s">
        <v>11438</v>
      </c>
      <c r="B1129" t="s">
        <v>166</v>
      </c>
      <c r="C1129" s="1">
        <v>45638</v>
      </c>
      <c r="D1129" s="1">
        <v>45664</v>
      </c>
      <c r="E1129" t="s">
        <v>211</v>
      </c>
      <c r="G1129" t="s">
        <v>117</v>
      </c>
      <c r="H1129" t="s">
        <v>117</v>
      </c>
      <c r="I1129" t="s">
        <v>117</v>
      </c>
      <c r="J1129" t="s">
        <v>11439</v>
      </c>
      <c r="L1129" t="s">
        <v>11440</v>
      </c>
      <c r="N1129" t="s">
        <v>11441</v>
      </c>
      <c r="O1129" t="s">
        <v>11442</v>
      </c>
      <c r="P1129" s="6">
        <v>96743</v>
      </c>
      <c r="Q1129" t="s">
        <v>122</v>
      </c>
      <c r="S1129" s="8">
        <v>17072901979</v>
      </c>
      <c r="U1129" t="s">
        <v>11443</v>
      </c>
      <c r="V1129">
        <v>722511</v>
      </c>
      <c r="W1129" t="s">
        <v>124</v>
      </c>
      <c r="Y1129" t="s">
        <v>11444</v>
      </c>
      <c r="Z1129" t="s">
        <v>11445</v>
      </c>
      <c r="AA1129" t="s">
        <v>11446</v>
      </c>
      <c r="AB1129" t="s">
        <v>1656</v>
      </c>
      <c r="AC1129" t="s">
        <v>11440</v>
      </c>
      <c r="AE1129" t="s">
        <v>11441</v>
      </c>
      <c r="AF1129" t="s">
        <v>11442</v>
      </c>
      <c r="AG1129" s="6">
        <v>96743</v>
      </c>
      <c r="AH1129" t="s">
        <v>122</v>
      </c>
      <c r="AJ1129" s="8">
        <v>17072901979</v>
      </c>
      <c r="AL1129" t="s">
        <v>11447</v>
      </c>
      <c r="BE1129" t="str">
        <f>"49-9071.00"</f>
        <v>49-9071.00</v>
      </c>
      <c r="BF1129" t="s">
        <v>156</v>
      </c>
      <c r="BG1129" t="s">
        <v>11448</v>
      </c>
      <c r="BH1129" t="s">
        <v>11449</v>
      </c>
      <c r="BI1129">
        <v>1</v>
      </c>
      <c r="BK1129" s="1">
        <v>45658</v>
      </c>
      <c r="BL1129" s="1">
        <v>46023</v>
      </c>
      <c r="BO1129">
        <v>49</v>
      </c>
      <c r="BP1129">
        <v>7</v>
      </c>
      <c r="BQ1129">
        <v>7</v>
      </c>
      <c r="BR1129">
        <v>7</v>
      </c>
      <c r="BS1129">
        <v>7</v>
      </c>
      <c r="BT1129">
        <v>7</v>
      </c>
      <c r="BU1129">
        <v>7</v>
      </c>
      <c r="BV1129">
        <v>7</v>
      </c>
      <c r="BW1129" t="str">
        <f>"9:00 AM"</f>
        <v>9:00 AM</v>
      </c>
      <c r="BX1129" t="str">
        <f>"11:05 PM"</f>
        <v>11:05 PM</v>
      </c>
      <c r="BY1129" t="s">
        <v>11437</v>
      </c>
      <c r="BZ1129">
        <v>0</v>
      </c>
      <c r="CA1129">
        <v>60</v>
      </c>
      <c r="CB1129" t="s">
        <v>117</v>
      </c>
      <c r="CD1129" t="s">
        <v>11450</v>
      </c>
      <c r="CE1129" t="s">
        <v>11440</v>
      </c>
      <c r="CG1129" t="s">
        <v>11441</v>
      </c>
      <c r="CH1129" t="s">
        <v>121</v>
      </c>
      <c r="CI1129" s="6">
        <v>96952</v>
      </c>
      <c r="CJ1129" s="10">
        <v>26.21</v>
      </c>
      <c r="CK1129" s="10">
        <v>26.21</v>
      </c>
      <c r="CN1129" t="s">
        <v>137</v>
      </c>
      <c r="CP1129" t="s">
        <v>138</v>
      </c>
      <c r="CR1129" t="s">
        <v>117</v>
      </c>
      <c r="CS1129" t="s">
        <v>117</v>
      </c>
      <c r="CT1129" t="s">
        <v>140</v>
      </c>
      <c r="CU1129" t="s">
        <v>139</v>
      </c>
      <c r="CV1129" t="s">
        <v>140</v>
      </c>
      <c r="CW1129" t="s">
        <v>140</v>
      </c>
      <c r="CX1129" t="s">
        <v>140</v>
      </c>
      <c r="CY1129" t="s">
        <v>11451</v>
      </c>
      <c r="CZ1129" s="8">
        <v>17072901979</v>
      </c>
      <c r="DA1129" t="s">
        <v>11447</v>
      </c>
      <c r="DB1129" t="s">
        <v>11452</v>
      </c>
      <c r="DC1129" t="s">
        <v>139</v>
      </c>
      <c r="DD1129" t="s">
        <v>117</v>
      </c>
    </row>
    <row r="1130" spans="1:114" ht="15" customHeight="1" x14ac:dyDescent="0.35">
      <c r="A1130" t="s">
        <v>7385</v>
      </c>
      <c r="B1130" t="s">
        <v>278</v>
      </c>
      <c r="C1130" s="1">
        <v>45656</v>
      </c>
      <c r="D1130" s="1">
        <v>45664</v>
      </c>
      <c r="E1130" t="s">
        <v>211</v>
      </c>
      <c r="G1130" t="s">
        <v>117</v>
      </c>
      <c r="H1130" t="s">
        <v>117</v>
      </c>
      <c r="I1130" t="s">
        <v>117</v>
      </c>
      <c r="J1130" t="s">
        <v>4209</v>
      </c>
      <c r="K1130" t="s">
        <v>4210</v>
      </c>
      <c r="L1130" t="s">
        <v>1326</v>
      </c>
      <c r="M1130" t="s">
        <v>4211</v>
      </c>
      <c r="N1130" t="s">
        <v>120</v>
      </c>
      <c r="O1130" t="s">
        <v>121</v>
      </c>
      <c r="P1130" s="6">
        <v>96950</v>
      </c>
      <c r="Q1130" t="s">
        <v>122</v>
      </c>
      <c r="S1130" s="8">
        <v>16703236877</v>
      </c>
      <c r="U1130" t="s">
        <v>4212</v>
      </c>
      <c r="V1130">
        <v>62161</v>
      </c>
      <c r="W1130" t="s">
        <v>124</v>
      </c>
      <c r="Y1130" t="s">
        <v>1329</v>
      </c>
      <c r="Z1130" t="s">
        <v>1330</v>
      </c>
      <c r="AA1130" t="s">
        <v>1331</v>
      </c>
      <c r="AB1130" t="s">
        <v>128</v>
      </c>
      <c r="AC1130" t="s">
        <v>1332</v>
      </c>
      <c r="AE1130" t="s">
        <v>839</v>
      </c>
      <c r="AF1130" t="s">
        <v>578</v>
      </c>
      <c r="AG1130" s="6">
        <v>96931</v>
      </c>
      <c r="AH1130" t="s">
        <v>122</v>
      </c>
      <c r="AJ1130" s="8">
        <v>16716498746</v>
      </c>
      <c r="AK1130">
        <v>203</v>
      </c>
      <c r="AL1130" t="s">
        <v>1333</v>
      </c>
      <c r="BE1130" t="str">
        <f>"29-1141.00"</f>
        <v>29-1141.00</v>
      </c>
      <c r="BF1130" t="s">
        <v>1534</v>
      </c>
      <c r="BG1130" t="s">
        <v>4213</v>
      </c>
      <c r="BH1130" t="s">
        <v>4214</v>
      </c>
      <c r="BI1130">
        <v>3</v>
      </c>
      <c r="BK1130" s="1">
        <v>45778</v>
      </c>
      <c r="BL1130" s="1">
        <v>46142</v>
      </c>
      <c r="BO1130">
        <v>40</v>
      </c>
      <c r="BP1130">
        <v>0</v>
      </c>
      <c r="BQ1130">
        <v>8</v>
      </c>
      <c r="BR1130">
        <v>8</v>
      </c>
      <c r="BS1130">
        <v>8</v>
      </c>
      <c r="BT1130">
        <v>8</v>
      </c>
      <c r="BU1130">
        <v>5</v>
      </c>
      <c r="BV1130">
        <v>3</v>
      </c>
      <c r="BW1130" t="str">
        <f>"8:30 AM"</f>
        <v>8:30 AM</v>
      </c>
      <c r="BX1130" t="str">
        <f>"5:30 PM"</f>
        <v>5:30 PM</v>
      </c>
      <c r="BY1130" t="s">
        <v>459</v>
      </c>
      <c r="BZ1130">
        <v>0</v>
      </c>
      <c r="CA1130">
        <v>0</v>
      </c>
      <c r="CB1130" t="s">
        <v>117</v>
      </c>
      <c r="CD1130" s="2" t="s">
        <v>4215</v>
      </c>
      <c r="CE1130" t="s">
        <v>1326</v>
      </c>
      <c r="CF1130" t="s">
        <v>4211</v>
      </c>
      <c r="CG1130" t="s">
        <v>120</v>
      </c>
      <c r="CH1130" t="s">
        <v>121</v>
      </c>
      <c r="CI1130" s="6">
        <v>96950</v>
      </c>
      <c r="CJ1130" s="10">
        <v>17.05</v>
      </c>
      <c r="CK1130" s="10">
        <v>17.05</v>
      </c>
      <c r="CN1130" t="s">
        <v>137</v>
      </c>
      <c r="CP1130" t="s">
        <v>138</v>
      </c>
      <c r="CR1130" t="s">
        <v>117</v>
      </c>
      <c r="CS1130" t="s">
        <v>139</v>
      </c>
      <c r="CT1130" t="s">
        <v>140</v>
      </c>
      <c r="CU1130" t="s">
        <v>140</v>
      </c>
      <c r="CV1130" t="s">
        <v>140</v>
      </c>
      <c r="CW1130" t="s">
        <v>139</v>
      </c>
      <c r="CX1130" t="s">
        <v>140</v>
      </c>
      <c r="CY1130" t="s">
        <v>140</v>
      </c>
      <c r="CZ1130" s="8">
        <v>16703236877</v>
      </c>
      <c r="DA1130" t="s">
        <v>4216</v>
      </c>
      <c r="DB1130" t="s">
        <v>140</v>
      </c>
      <c r="DC1130" t="s">
        <v>139</v>
      </c>
      <c r="DD1130" t="s">
        <v>117</v>
      </c>
    </row>
    <row r="1131" spans="1:114" ht="15" customHeight="1" x14ac:dyDescent="0.35">
      <c r="A1131" t="s">
        <v>9440</v>
      </c>
      <c r="B1131" t="s">
        <v>278</v>
      </c>
      <c r="C1131" s="1">
        <v>45656</v>
      </c>
      <c r="D1131" s="1">
        <v>45664</v>
      </c>
      <c r="E1131" t="s">
        <v>211</v>
      </c>
      <c r="G1131" t="s">
        <v>117</v>
      </c>
      <c r="H1131" t="s">
        <v>117</v>
      </c>
      <c r="I1131" t="s">
        <v>117</v>
      </c>
      <c r="J1131" t="s">
        <v>1324</v>
      </c>
      <c r="K1131" t="s">
        <v>1325</v>
      </c>
      <c r="L1131" t="s">
        <v>1326</v>
      </c>
      <c r="M1131" t="s">
        <v>1327</v>
      </c>
      <c r="N1131" t="s">
        <v>120</v>
      </c>
      <c r="O1131" t="s">
        <v>121</v>
      </c>
      <c r="P1131" s="6">
        <v>96950</v>
      </c>
      <c r="Q1131" t="s">
        <v>122</v>
      </c>
      <c r="S1131" s="8">
        <v>16703236877</v>
      </c>
      <c r="U1131" t="s">
        <v>1328</v>
      </c>
      <c r="V1131">
        <v>621610</v>
      </c>
      <c r="W1131" t="s">
        <v>124</v>
      </c>
      <c r="Y1131" t="s">
        <v>1329</v>
      </c>
      <c r="Z1131" t="s">
        <v>1330</v>
      </c>
      <c r="AA1131" t="s">
        <v>1331</v>
      </c>
      <c r="AB1131" t="s">
        <v>128</v>
      </c>
      <c r="AC1131" t="s">
        <v>1332</v>
      </c>
      <c r="AE1131" t="s">
        <v>839</v>
      </c>
      <c r="AF1131" t="s">
        <v>578</v>
      </c>
      <c r="AG1131" s="6">
        <v>96931</v>
      </c>
      <c r="AH1131" t="s">
        <v>122</v>
      </c>
      <c r="AJ1131" s="8">
        <v>16716498746</v>
      </c>
      <c r="AK1131">
        <v>203</v>
      </c>
      <c r="AL1131" t="s">
        <v>1333</v>
      </c>
      <c r="BE1131" t="str">
        <f>"29-1141.00"</f>
        <v>29-1141.00</v>
      </c>
      <c r="BF1131" t="s">
        <v>1534</v>
      </c>
      <c r="BG1131" t="s">
        <v>9441</v>
      </c>
      <c r="BH1131" t="s">
        <v>4214</v>
      </c>
      <c r="BI1131">
        <v>3</v>
      </c>
      <c r="BK1131" s="1">
        <v>45778</v>
      </c>
      <c r="BL1131" s="1">
        <v>46142</v>
      </c>
      <c r="BO1131">
        <v>40</v>
      </c>
      <c r="BP1131">
        <v>0</v>
      </c>
      <c r="BQ1131">
        <v>8</v>
      </c>
      <c r="BR1131">
        <v>8</v>
      </c>
      <c r="BS1131">
        <v>8</v>
      </c>
      <c r="BT1131">
        <v>8</v>
      </c>
      <c r="BU1131">
        <v>5</v>
      </c>
      <c r="BV1131">
        <v>3</v>
      </c>
      <c r="BW1131" t="str">
        <f>"8:30 AM"</f>
        <v>8:30 AM</v>
      </c>
      <c r="BX1131" t="str">
        <f>"5:30 PM"</f>
        <v>5:30 PM</v>
      </c>
      <c r="BY1131" t="s">
        <v>459</v>
      </c>
      <c r="BZ1131">
        <v>0</v>
      </c>
      <c r="CA1131">
        <v>0</v>
      </c>
      <c r="CB1131" t="s">
        <v>117</v>
      </c>
      <c r="CD1131" s="2" t="s">
        <v>4215</v>
      </c>
      <c r="CE1131" t="s">
        <v>1326</v>
      </c>
      <c r="CF1131" t="s">
        <v>1327</v>
      </c>
      <c r="CG1131" t="s">
        <v>120</v>
      </c>
      <c r="CH1131" t="s">
        <v>121</v>
      </c>
      <c r="CI1131" s="6">
        <v>96950</v>
      </c>
      <c r="CJ1131" s="10">
        <v>17.05</v>
      </c>
      <c r="CK1131" s="10">
        <v>17.05</v>
      </c>
      <c r="CN1131" t="s">
        <v>137</v>
      </c>
      <c r="CP1131" t="s">
        <v>138</v>
      </c>
      <c r="CR1131" t="s">
        <v>117</v>
      </c>
      <c r="CS1131" t="s">
        <v>139</v>
      </c>
      <c r="CT1131" t="s">
        <v>140</v>
      </c>
      <c r="CU1131" t="s">
        <v>140</v>
      </c>
      <c r="CV1131" t="s">
        <v>140</v>
      </c>
      <c r="CW1131" t="s">
        <v>139</v>
      </c>
      <c r="CX1131" t="s">
        <v>140</v>
      </c>
      <c r="CY1131" t="s">
        <v>140</v>
      </c>
      <c r="CZ1131" s="8">
        <v>16703236877</v>
      </c>
      <c r="DA1131" t="s">
        <v>1338</v>
      </c>
      <c r="DB1131" t="s">
        <v>140</v>
      </c>
      <c r="DC1131" t="s">
        <v>139</v>
      </c>
      <c r="DD1131" t="s">
        <v>117</v>
      </c>
    </row>
    <row r="1132" spans="1:114" ht="15" customHeight="1" x14ac:dyDescent="0.35">
      <c r="A1132" t="s">
        <v>14693</v>
      </c>
      <c r="B1132" t="s">
        <v>115</v>
      </c>
      <c r="C1132" s="1">
        <v>45656</v>
      </c>
      <c r="D1132" s="1">
        <v>45664</v>
      </c>
      <c r="E1132" t="s">
        <v>116</v>
      </c>
      <c r="F1132" s="1">
        <v>45777</v>
      </c>
      <c r="G1132" t="s">
        <v>139</v>
      </c>
      <c r="H1132" t="s">
        <v>117</v>
      </c>
      <c r="I1132" t="s">
        <v>117</v>
      </c>
      <c r="J1132" t="s">
        <v>4209</v>
      </c>
      <c r="K1132" t="s">
        <v>4210</v>
      </c>
      <c r="L1132" t="s">
        <v>1326</v>
      </c>
      <c r="M1132" t="s">
        <v>4211</v>
      </c>
      <c r="N1132" t="s">
        <v>120</v>
      </c>
      <c r="O1132" t="s">
        <v>121</v>
      </c>
      <c r="P1132" s="6">
        <v>96950</v>
      </c>
      <c r="Q1132" t="s">
        <v>122</v>
      </c>
      <c r="S1132" s="8">
        <v>16703236877</v>
      </c>
      <c r="U1132" t="s">
        <v>4212</v>
      </c>
      <c r="V1132">
        <v>62161</v>
      </c>
      <c r="W1132" t="s">
        <v>124</v>
      </c>
      <c r="Y1132" t="s">
        <v>1329</v>
      </c>
      <c r="Z1132" t="s">
        <v>1330</v>
      </c>
      <c r="AA1132" t="s">
        <v>1331</v>
      </c>
      <c r="AB1132" t="s">
        <v>128</v>
      </c>
      <c r="AC1132" t="s">
        <v>1332</v>
      </c>
      <c r="AE1132" t="s">
        <v>839</v>
      </c>
      <c r="AF1132" t="s">
        <v>578</v>
      </c>
      <c r="AG1132" s="6">
        <v>96931</v>
      </c>
      <c r="AH1132" t="s">
        <v>122</v>
      </c>
      <c r="AJ1132" s="8">
        <v>16716498746</v>
      </c>
      <c r="AK1132">
        <v>203</v>
      </c>
      <c r="AL1132" t="s">
        <v>1333</v>
      </c>
      <c r="BE1132" t="str">
        <f>"29-1141.00"</f>
        <v>29-1141.00</v>
      </c>
      <c r="BF1132" t="s">
        <v>1534</v>
      </c>
      <c r="BG1132" t="s">
        <v>4213</v>
      </c>
      <c r="BH1132" t="s">
        <v>4214</v>
      </c>
      <c r="BI1132">
        <v>1</v>
      </c>
      <c r="BK1132" s="1">
        <v>45778</v>
      </c>
      <c r="BL1132" s="1">
        <v>46873</v>
      </c>
      <c r="BO1132">
        <v>40</v>
      </c>
      <c r="BP1132">
        <v>0</v>
      </c>
      <c r="BQ1132">
        <v>8</v>
      </c>
      <c r="BR1132">
        <v>8</v>
      </c>
      <c r="BS1132">
        <v>8</v>
      </c>
      <c r="BT1132">
        <v>8</v>
      </c>
      <c r="BU1132">
        <v>5</v>
      </c>
      <c r="BV1132">
        <v>3</v>
      </c>
      <c r="BW1132" t="str">
        <f>"8:30 AM"</f>
        <v>8:30 AM</v>
      </c>
      <c r="BX1132" t="str">
        <f>"5:30 PM"</f>
        <v>5:30 PM</v>
      </c>
      <c r="BY1132" t="s">
        <v>11437</v>
      </c>
      <c r="BZ1132">
        <v>0</v>
      </c>
      <c r="CA1132">
        <v>0</v>
      </c>
      <c r="CB1132" t="s">
        <v>117</v>
      </c>
      <c r="CD1132" s="2" t="s">
        <v>4215</v>
      </c>
      <c r="CE1132" t="s">
        <v>1326</v>
      </c>
      <c r="CF1132" t="s">
        <v>4211</v>
      </c>
      <c r="CG1132" t="s">
        <v>120</v>
      </c>
      <c r="CH1132" t="s">
        <v>121</v>
      </c>
      <c r="CI1132" s="6">
        <v>96950</v>
      </c>
      <c r="CJ1132" s="10">
        <v>17.05</v>
      </c>
      <c r="CK1132" s="10">
        <v>17.05</v>
      </c>
      <c r="CN1132" t="s">
        <v>137</v>
      </c>
      <c r="CP1132" t="s">
        <v>138</v>
      </c>
      <c r="CR1132" t="s">
        <v>117</v>
      </c>
      <c r="CS1132" t="s">
        <v>139</v>
      </c>
      <c r="CT1132" t="s">
        <v>140</v>
      </c>
      <c r="CU1132" t="s">
        <v>140</v>
      </c>
      <c r="CV1132" t="s">
        <v>140</v>
      </c>
      <c r="CW1132" t="s">
        <v>139</v>
      </c>
      <c r="CX1132" t="s">
        <v>140</v>
      </c>
      <c r="CY1132" t="s">
        <v>140</v>
      </c>
      <c r="CZ1132" s="8">
        <v>16703236877</v>
      </c>
      <c r="DA1132" t="s">
        <v>4216</v>
      </c>
      <c r="DB1132" t="s">
        <v>140</v>
      </c>
      <c r="DC1132" t="s">
        <v>139</v>
      </c>
      <c r="DD1132" t="s">
        <v>117</v>
      </c>
    </row>
    <row r="1133" spans="1:114" ht="15" customHeight="1" x14ac:dyDescent="0.35">
      <c r="A1133" t="s">
        <v>16098</v>
      </c>
      <c r="B1133" t="s">
        <v>115</v>
      </c>
      <c r="C1133" s="1">
        <v>45656</v>
      </c>
      <c r="D1133" s="1">
        <v>45664</v>
      </c>
      <c r="E1133" t="s">
        <v>116</v>
      </c>
      <c r="F1133" s="1">
        <v>45807</v>
      </c>
      <c r="G1133" t="s">
        <v>117</v>
      </c>
      <c r="H1133" t="s">
        <v>117</v>
      </c>
      <c r="I1133" t="s">
        <v>117</v>
      </c>
      <c r="J1133" t="s">
        <v>6392</v>
      </c>
      <c r="K1133" t="s">
        <v>4210</v>
      </c>
      <c r="L1133" t="s">
        <v>1326</v>
      </c>
      <c r="M1133" t="s">
        <v>4641</v>
      </c>
      <c r="N1133" t="s">
        <v>120</v>
      </c>
      <c r="O1133" t="s">
        <v>121</v>
      </c>
      <c r="P1133" s="6">
        <v>96950</v>
      </c>
      <c r="Q1133" t="s">
        <v>122</v>
      </c>
      <c r="S1133" s="8">
        <v>16703236877</v>
      </c>
      <c r="U1133" t="s">
        <v>4212</v>
      </c>
      <c r="V1133">
        <v>621610</v>
      </c>
      <c r="W1133" t="s">
        <v>124</v>
      </c>
      <c r="Y1133" t="s">
        <v>1329</v>
      </c>
      <c r="Z1133" t="s">
        <v>1330</v>
      </c>
      <c r="AA1133" t="s">
        <v>1331</v>
      </c>
      <c r="AB1133" t="s">
        <v>128</v>
      </c>
      <c r="AC1133" t="s">
        <v>1332</v>
      </c>
      <c r="AE1133" t="s">
        <v>839</v>
      </c>
      <c r="AF1133" t="s">
        <v>578</v>
      </c>
      <c r="AG1133" s="6">
        <v>96931</v>
      </c>
      <c r="AH1133" t="s">
        <v>122</v>
      </c>
      <c r="AJ1133" s="8">
        <v>16716498746</v>
      </c>
      <c r="AK1133">
        <v>203</v>
      </c>
      <c r="AL1133" t="s">
        <v>1333</v>
      </c>
      <c r="BE1133" t="str">
        <f>"43-3031.00"</f>
        <v>43-3031.00</v>
      </c>
      <c r="BF1133" t="s">
        <v>357</v>
      </c>
      <c r="BG1133" t="s">
        <v>6393</v>
      </c>
      <c r="BH1133" t="s">
        <v>1335</v>
      </c>
      <c r="BI1133">
        <v>1</v>
      </c>
      <c r="BK1133" s="1">
        <v>45809</v>
      </c>
      <c r="BL1133" s="1">
        <v>46173</v>
      </c>
      <c r="BO1133">
        <v>40</v>
      </c>
      <c r="BP1133">
        <v>0</v>
      </c>
      <c r="BQ1133">
        <v>8</v>
      </c>
      <c r="BR1133">
        <v>8</v>
      </c>
      <c r="BS1133">
        <v>8</v>
      </c>
      <c r="BT1133">
        <v>8</v>
      </c>
      <c r="BU1133">
        <v>5</v>
      </c>
      <c r="BV1133">
        <v>3</v>
      </c>
      <c r="BW1133" t="str">
        <f>"8:30 AM"</f>
        <v>8:30 AM</v>
      </c>
      <c r="BX1133" t="str">
        <f>"5:30 PM"</f>
        <v>5:30 PM</v>
      </c>
      <c r="BY1133" t="s">
        <v>159</v>
      </c>
      <c r="BZ1133">
        <v>0</v>
      </c>
      <c r="CA1133">
        <v>12</v>
      </c>
      <c r="CB1133" t="s">
        <v>117</v>
      </c>
      <c r="CD1133" t="s">
        <v>1336</v>
      </c>
      <c r="CE1133" t="s">
        <v>1336</v>
      </c>
      <c r="CF1133" t="s">
        <v>4641</v>
      </c>
      <c r="CG1133" t="s">
        <v>120</v>
      </c>
      <c r="CH1133" t="s">
        <v>121</v>
      </c>
      <c r="CI1133" s="6">
        <v>96950</v>
      </c>
      <c r="CJ1133" s="10">
        <v>12.28</v>
      </c>
      <c r="CK1133" s="10">
        <v>12.28</v>
      </c>
      <c r="CN1133" t="s">
        <v>137</v>
      </c>
      <c r="CP1133" t="s">
        <v>138</v>
      </c>
      <c r="CR1133" t="s">
        <v>117</v>
      </c>
      <c r="CS1133" t="s">
        <v>139</v>
      </c>
      <c r="CT1133" t="s">
        <v>140</v>
      </c>
      <c r="CU1133" t="s">
        <v>140</v>
      </c>
      <c r="CV1133" t="s">
        <v>140</v>
      </c>
      <c r="CW1133" t="s">
        <v>139</v>
      </c>
      <c r="CX1133" t="s">
        <v>140</v>
      </c>
      <c r="CY1133" t="s">
        <v>140</v>
      </c>
      <c r="CZ1133" s="8">
        <v>16703236877</v>
      </c>
      <c r="DA1133" t="s">
        <v>4216</v>
      </c>
      <c r="DB1133" t="s">
        <v>140</v>
      </c>
      <c r="DC1133" t="s">
        <v>139</v>
      </c>
      <c r="DD1133" t="s">
        <v>117</v>
      </c>
    </row>
    <row r="1134" spans="1:114" ht="15" customHeight="1" x14ac:dyDescent="0.35">
      <c r="A1134" t="s">
        <v>13307</v>
      </c>
      <c r="B1134" t="s">
        <v>166</v>
      </c>
      <c r="C1134" s="1">
        <v>45600</v>
      </c>
      <c r="D1134" s="1">
        <v>45665</v>
      </c>
      <c r="E1134" t="s">
        <v>211</v>
      </c>
      <c r="G1134" t="s">
        <v>117</v>
      </c>
      <c r="H1134" t="s">
        <v>117</v>
      </c>
      <c r="I1134" t="s">
        <v>117</v>
      </c>
      <c r="J1134" t="s">
        <v>11411</v>
      </c>
      <c r="K1134" t="s">
        <v>13308</v>
      </c>
      <c r="L1134" t="s">
        <v>13309</v>
      </c>
      <c r="N1134" t="s">
        <v>120</v>
      </c>
      <c r="O1134" t="s">
        <v>121</v>
      </c>
      <c r="P1134" s="6">
        <v>96950</v>
      </c>
      <c r="Q1134" t="s">
        <v>122</v>
      </c>
      <c r="S1134" s="8">
        <v>16709893291</v>
      </c>
      <c r="U1134" t="s">
        <v>11342</v>
      </c>
      <c r="V1134">
        <v>56179</v>
      </c>
      <c r="W1134" t="s">
        <v>124</v>
      </c>
      <c r="Y1134" t="s">
        <v>11343</v>
      </c>
      <c r="Z1134" t="s">
        <v>11344</v>
      </c>
      <c r="AA1134" t="s">
        <v>1329</v>
      </c>
      <c r="AB1134" t="s">
        <v>2678</v>
      </c>
      <c r="AC1134" t="s">
        <v>13310</v>
      </c>
      <c r="AE1134" t="s">
        <v>120</v>
      </c>
      <c r="AF1134" t="s">
        <v>121</v>
      </c>
      <c r="AG1134" s="6">
        <v>96950</v>
      </c>
      <c r="AH1134" t="s">
        <v>122</v>
      </c>
      <c r="AJ1134" s="8">
        <v>16709893291</v>
      </c>
      <c r="AL1134" t="s">
        <v>11346</v>
      </c>
      <c r="BE1134" t="str">
        <f>"49-9071.00"</f>
        <v>49-9071.00</v>
      </c>
      <c r="BF1134" t="s">
        <v>156</v>
      </c>
      <c r="BG1134" t="s">
        <v>13311</v>
      </c>
      <c r="BH1134" t="s">
        <v>423</v>
      </c>
      <c r="BI1134">
        <v>15</v>
      </c>
      <c r="BK1134" s="1">
        <v>45689</v>
      </c>
      <c r="BL1134" s="1">
        <v>46053</v>
      </c>
      <c r="BO1134">
        <v>40</v>
      </c>
      <c r="BP1134">
        <v>0</v>
      </c>
      <c r="BQ1134">
        <v>8</v>
      </c>
      <c r="BR1134">
        <v>8</v>
      </c>
      <c r="BS1134">
        <v>8</v>
      </c>
      <c r="BT1134">
        <v>8</v>
      </c>
      <c r="BU1134">
        <v>8</v>
      </c>
      <c r="BV1134">
        <v>0</v>
      </c>
      <c r="BW1134" t="str">
        <f>"8:00 AM"</f>
        <v>8:00 AM</v>
      </c>
      <c r="BX1134" t="str">
        <f>"5:00 PM"</f>
        <v>5:00 PM</v>
      </c>
      <c r="BY1134" t="s">
        <v>159</v>
      </c>
      <c r="BZ1134">
        <v>0</v>
      </c>
      <c r="CA1134">
        <v>12</v>
      </c>
      <c r="CB1134" t="s">
        <v>117</v>
      </c>
      <c r="CD1134" t="s">
        <v>13312</v>
      </c>
      <c r="CE1134" t="s">
        <v>13313</v>
      </c>
      <c r="CG1134" t="s">
        <v>136</v>
      </c>
      <c r="CH1134" t="s">
        <v>121</v>
      </c>
      <c r="CI1134" s="6">
        <v>96950</v>
      </c>
      <c r="CJ1134" s="10">
        <v>9.75</v>
      </c>
      <c r="CK1134" s="10">
        <v>9.8000000000000007</v>
      </c>
      <c r="CL1134" s="10">
        <v>14.63</v>
      </c>
      <c r="CM1134" s="10">
        <v>14.7</v>
      </c>
      <c r="CN1134" t="s">
        <v>1375</v>
      </c>
      <c r="CO1134" t="s">
        <v>140</v>
      </c>
      <c r="CP1134" t="s">
        <v>138</v>
      </c>
      <c r="CR1134" t="s">
        <v>117</v>
      </c>
      <c r="CS1134" t="s">
        <v>139</v>
      </c>
      <c r="CT1134" t="s">
        <v>139</v>
      </c>
      <c r="CU1134" t="s">
        <v>139</v>
      </c>
      <c r="CV1134" t="s">
        <v>140</v>
      </c>
      <c r="CW1134" t="s">
        <v>139</v>
      </c>
      <c r="CX1134" t="s">
        <v>139</v>
      </c>
      <c r="CY1134" s="2" t="s">
        <v>13314</v>
      </c>
      <c r="CZ1134" s="8">
        <v>16709893291</v>
      </c>
      <c r="DA1134" t="s">
        <v>11346</v>
      </c>
      <c r="DB1134" t="s">
        <v>140</v>
      </c>
      <c r="DC1134" t="s">
        <v>139</v>
      </c>
      <c r="DD1134" t="s">
        <v>117</v>
      </c>
    </row>
    <row r="1135" spans="1:114" ht="15" customHeight="1" x14ac:dyDescent="0.35">
      <c r="A1135" t="s">
        <v>11592</v>
      </c>
      <c r="B1135" t="s">
        <v>166</v>
      </c>
      <c r="C1135" s="1">
        <v>45602</v>
      </c>
      <c r="D1135" s="1">
        <v>45665</v>
      </c>
      <c r="E1135" t="s">
        <v>116</v>
      </c>
      <c r="F1135" s="1">
        <v>45746</v>
      </c>
      <c r="G1135" t="s">
        <v>117</v>
      </c>
      <c r="H1135" t="s">
        <v>117</v>
      </c>
      <c r="I1135" t="s">
        <v>117</v>
      </c>
      <c r="J1135" t="s">
        <v>1080</v>
      </c>
      <c r="K1135" t="s">
        <v>1081</v>
      </c>
      <c r="L1135" t="s">
        <v>531</v>
      </c>
      <c r="M1135" t="s">
        <v>2821</v>
      </c>
      <c r="N1135" t="s">
        <v>120</v>
      </c>
      <c r="O1135" t="s">
        <v>121</v>
      </c>
      <c r="P1135" s="6">
        <v>96950</v>
      </c>
      <c r="Q1135" t="s">
        <v>122</v>
      </c>
      <c r="R1135" t="s">
        <v>1677</v>
      </c>
      <c r="S1135" s="8">
        <v>16702870614</v>
      </c>
      <c r="U1135" t="s">
        <v>1083</v>
      </c>
      <c r="V1135">
        <v>561320</v>
      </c>
      <c r="W1135" t="s">
        <v>124</v>
      </c>
      <c r="Y1135" t="s">
        <v>1084</v>
      </c>
      <c r="Z1135" t="s">
        <v>1085</v>
      </c>
      <c r="AA1135" t="s">
        <v>1086</v>
      </c>
      <c r="AB1135" t="s">
        <v>189</v>
      </c>
      <c r="AC1135" t="s">
        <v>531</v>
      </c>
      <c r="AD1135" t="s">
        <v>2821</v>
      </c>
      <c r="AE1135" t="s">
        <v>120</v>
      </c>
      <c r="AF1135" t="s">
        <v>121</v>
      </c>
      <c r="AG1135" s="6">
        <v>96950</v>
      </c>
      <c r="AH1135" t="s">
        <v>122</v>
      </c>
      <c r="AJ1135" s="8">
        <v>16702870614</v>
      </c>
      <c r="AL1135" t="s">
        <v>1088</v>
      </c>
      <c r="BE1135" t="str">
        <f>"37-3011.00"</f>
        <v>37-3011.00</v>
      </c>
      <c r="BF1135" t="s">
        <v>177</v>
      </c>
      <c r="BG1135" t="s">
        <v>11593</v>
      </c>
      <c r="BH1135" t="s">
        <v>177</v>
      </c>
      <c r="BI1135">
        <v>5</v>
      </c>
      <c r="BK1135" s="1">
        <v>45748</v>
      </c>
      <c r="BL1135" s="1">
        <v>46112</v>
      </c>
      <c r="BO1135">
        <v>35</v>
      </c>
      <c r="BP1135">
        <v>0</v>
      </c>
      <c r="BQ1135">
        <v>7</v>
      </c>
      <c r="BR1135">
        <v>7</v>
      </c>
      <c r="BS1135">
        <v>7</v>
      </c>
      <c r="BT1135">
        <v>7</v>
      </c>
      <c r="BU1135">
        <v>7</v>
      </c>
      <c r="BV1135">
        <v>0</v>
      </c>
      <c r="BW1135" t="str">
        <f>"8:00 AM"</f>
        <v>8:00 AM</v>
      </c>
      <c r="BX1135" t="str">
        <f>"4:00 PM"</f>
        <v>4:00 PM</v>
      </c>
      <c r="BY1135" t="s">
        <v>133</v>
      </c>
      <c r="BZ1135">
        <v>0</v>
      </c>
      <c r="CA1135">
        <v>3</v>
      </c>
      <c r="CB1135" t="s">
        <v>117</v>
      </c>
      <c r="CD1135" s="2" t="s">
        <v>11594</v>
      </c>
      <c r="CE1135" t="s">
        <v>753</v>
      </c>
      <c r="CF1135" t="s">
        <v>2821</v>
      </c>
      <c r="CG1135" t="s">
        <v>7412</v>
      </c>
      <c r="CH1135" t="s">
        <v>121</v>
      </c>
      <c r="CI1135" s="6">
        <v>96950</v>
      </c>
      <c r="CJ1135" s="10">
        <v>8.57</v>
      </c>
      <c r="CK1135" s="10">
        <v>8.57</v>
      </c>
      <c r="CL1135" s="10">
        <v>12.86</v>
      </c>
      <c r="CM1135" s="10">
        <v>12.86</v>
      </c>
      <c r="CN1135" t="s">
        <v>137</v>
      </c>
      <c r="CP1135" t="s">
        <v>138</v>
      </c>
      <c r="CR1135" t="s">
        <v>117</v>
      </c>
      <c r="CS1135" t="s">
        <v>139</v>
      </c>
      <c r="CT1135" t="s">
        <v>140</v>
      </c>
      <c r="CU1135" t="s">
        <v>139</v>
      </c>
      <c r="CV1135" t="s">
        <v>139</v>
      </c>
      <c r="CW1135" t="s">
        <v>139</v>
      </c>
      <c r="CX1135" t="s">
        <v>140</v>
      </c>
      <c r="CY1135" t="s">
        <v>1094</v>
      </c>
      <c r="CZ1135" s="8">
        <v>16702870614</v>
      </c>
      <c r="DA1135" t="s">
        <v>1088</v>
      </c>
      <c r="DB1135" t="s">
        <v>1095</v>
      </c>
      <c r="DC1135" t="s">
        <v>139</v>
      </c>
      <c r="DD1135" t="s">
        <v>117</v>
      </c>
    </row>
    <row r="1136" spans="1:114" ht="15" customHeight="1" x14ac:dyDescent="0.35">
      <c r="A1136" t="s">
        <v>7098</v>
      </c>
      <c r="B1136" t="s">
        <v>166</v>
      </c>
      <c r="C1136" s="1">
        <v>45609</v>
      </c>
      <c r="D1136" s="1">
        <v>45665</v>
      </c>
      <c r="E1136" t="s">
        <v>116</v>
      </c>
      <c r="F1136" s="1">
        <v>45776</v>
      </c>
      <c r="G1136" t="s">
        <v>117</v>
      </c>
      <c r="H1136" t="s">
        <v>117</v>
      </c>
      <c r="I1136" t="s">
        <v>117</v>
      </c>
      <c r="J1136" t="s">
        <v>1595</v>
      </c>
      <c r="K1136" t="s">
        <v>7099</v>
      </c>
      <c r="L1136" t="s">
        <v>1596</v>
      </c>
      <c r="N1136" t="s">
        <v>136</v>
      </c>
      <c r="O1136" t="s">
        <v>121</v>
      </c>
      <c r="P1136" s="6">
        <v>96950</v>
      </c>
      <c r="Q1136" t="s">
        <v>122</v>
      </c>
      <c r="R1136" t="s">
        <v>1603</v>
      </c>
      <c r="S1136" s="8">
        <v>16709899218</v>
      </c>
      <c r="U1136" t="s">
        <v>1597</v>
      </c>
      <c r="V1136">
        <v>72231</v>
      </c>
      <c r="W1136" t="s">
        <v>124</v>
      </c>
      <c r="Y1136" t="s">
        <v>1598</v>
      </c>
      <c r="Z1136" t="s">
        <v>1599</v>
      </c>
      <c r="AA1136" t="s">
        <v>1600</v>
      </c>
      <c r="AB1136" t="s">
        <v>1601</v>
      </c>
      <c r="AC1136" t="s">
        <v>1596</v>
      </c>
      <c r="AE1136" t="s">
        <v>136</v>
      </c>
      <c r="AF1136" t="s">
        <v>121</v>
      </c>
      <c r="AG1136" s="6">
        <v>96950</v>
      </c>
      <c r="AH1136" t="s">
        <v>122</v>
      </c>
      <c r="AI1136" t="s">
        <v>1603</v>
      </c>
      <c r="AJ1136" s="8">
        <v>16709899218</v>
      </c>
      <c r="AL1136" t="s">
        <v>1604</v>
      </c>
      <c r="BE1136" t="str">
        <f>"35-2014.00"</f>
        <v>35-2014.00</v>
      </c>
      <c r="BF1136" t="s">
        <v>191</v>
      </c>
      <c r="BG1136" t="s">
        <v>7100</v>
      </c>
      <c r="BH1136" t="s">
        <v>193</v>
      </c>
      <c r="BI1136">
        <v>7</v>
      </c>
      <c r="BK1136" s="1">
        <v>45778</v>
      </c>
      <c r="BL1136" s="1">
        <v>46142</v>
      </c>
      <c r="BO1136">
        <v>35</v>
      </c>
      <c r="BP1136">
        <v>0</v>
      </c>
      <c r="BQ1136">
        <v>7</v>
      </c>
      <c r="BR1136">
        <v>7</v>
      </c>
      <c r="BS1136">
        <v>7</v>
      </c>
      <c r="BT1136">
        <v>7</v>
      </c>
      <c r="BU1136">
        <v>7</v>
      </c>
      <c r="BV1136">
        <v>0</v>
      </c>
      <c r="BW1136" t="str">
        <f>"8:00 AM"</f>
        <v>8:00 AM</v>
      </c>
      <c r="BX1136" t="str">
        <f>"4:00 PM"</f>
        <v>4:00 PM</v>
      </c>
      <c r="BY1136" t="s">
        <v>133</v>
      </c>
      <c r="BZ1136">
        <v>0</v>
      </c>
      <c r="CA1136">
        <v>12</v>
      </c>
      <c r="CB1136" t="s">
        <v>117</v>
      </c>
      <c r="CD1136" t="s">
        <v>7101</v>
      </c>
      <c r="CE1136" t="s">
        <v>7102</v>
      </c>
      <c r="CG1136" t="s">
        <v>136</v>
      </c>
      <c r="CH1136" t="s">
        <v>121</v>
      </c>
      <c r="CI1136" s="6">
        <v>96950</v>
      </c>
      <c r="CJ1136" s="10">
        <v>8.83</v>
      </c>
      <c r="CK1136" s="10">
        <v>8.83</v>
      </c>
      <c r="CL1136" s="10">
        <v>13.24</v>
      </c>
      <c r="CM1136" s="10">
        <v>13.24</v>
      </c>
      <c r="CN1136" t="s">
        <v>137</v>
      </c>
      <c r="CO1136" t="s">
        <v>140</v>
      </c>
      <c r="CP1136" t="s">
        <v>138</v>
      </c>
      <c r="CR1136" t="s">
        <v>117</v>
      </c>
      <c r="CS1136" t="s">
        <v>139</v>
      </c>
      <c r="CT1136" t="s">
        <v>139</v>
      </c>
      <c r="CU1136" t="s">
        <v>139</v>
      </c>
      <c r="CV1136" t="s">
        <v>140</v>
      </c>
      <c r="CW1136" t="s">
        <v>139</v>
      </c>
      <c r="CX1136" t="s">
        <v>139</v>
      </c>
      <c r="CY1136" t="s">
        <v>1609</v>
      </c>
      <c r="CZ1136" s="8">
        <v>16709899218</v>
      </c>
      <c r="DA1136" t="s">
        <v>1604</v>
      </c>
      <c r="DB1136" t="s">
        <v>140</v>
      </c>
      <c r="DC1136" t="s">
        <v>139</v>
      </c>
      <c r="DD1136" t="s">
        <v>117</v>
      </c>
      <c r="DE1136" t="s">
        <v>1598</v>
      </c>
      <c r="DF1136" t="s">
        <v>1599</v>
      </c>
      <c r="DG1136" t="s">
        <v>535</v>
      </c>
      <c r="DH1136" t="s">
        <v>1597</v>
      </c>
      <c r="DI1136" t="s">
        <v>17414</v>
      </c>
      <c r="DJ1136" t="s">
        <v>1604</v>
      </c>
    </row>
    <row r="1137" spans="1:114" ht="15" customHeight="1" x14ac:dyDescent="0.35">
      <c r="A1137" t="s">
        <v>16929</v>
      </c>
      <c r="B1137" t="s">
        <v>144</v>
      </c>
      <c r="C1137" s="1">
        <v>45615</v>
      </c>
      <c r="D1137" s="1">
        <v>45665</v>
      </c>
      <c r="E1137" t="s">
        <v>211</v>
      </c>
      <c r="G1137" t="s">
        <v>117</v>
      </c>
      <c r="H1137" t="s">
        <v>117</v>
      </c>
      <c r="I1137" t="s">
        <v>117</v>
      </c>
      <c r="J1137" t="s">
        <v>7358</v>
      </c>
      <c r="L1137" t="s">
        <v>7359</v>
      </c>
      <c r="N1137" t="s">
        <v>136</v>
      </c>
      <c r="O1137" t="s">
        <v>121</v>
      </c>
      <c r="P1137" s="6">
        <v>96950</v>
      </c>
      <c r="Q1137" t="s">
        <v>122</v>
      </c>
      <c r="S1137" s="8">
        <v>16702877368</v>
      </c>
      <c r="U1137" t="s">
        <v>7360</v>
      </c>
      <c r="V1137">
        <v>54133</v>
      </c>
      <c r="W1137" t="s">
        <v>124</v>
      </c>
      <c r="Y1137" t="s">
        <v>7361</v>
      </c>
      <c r="Z1137" t="s">
        <v>7362</v>
      </c>
      <c r="AB1137" t="s">
        <v>205</v>
      </c>
      <c r="AC1137" t="s">
        <v>7359</v>
      </c>
      <c r="AE1137" t="s">
        <v>136</v>
      </c>
      <c r="AF1137" t="s">
        <v>121</v>
      </c>
      <c r="AG1137" s="6">
        <v>96950</v>
      </c>
      <c r="AH1137" t="s">
        <v>122</v>
      </c>
      <c r="AJ1137" s="8">
        <v>16702877368</v>
      </c>
      <c r="AL1137" t="s">
        <v>7363</v>
      </c>
      <c r="BE1137" t="str">
        <f>"17-3011.00"</f>
        <v>17-3011.00</v>
      </c>
      <c r="BF1137" t="s">
        <v>1589</v>
      </c>
      <c r="BG1137" t="s">
        <v>15696</v>
      </c>
      <c r="BH1137" t="s">
        <v>15697</v>
      </c>
      <c r="BI1137">
        <v>3</v>
      </c>
      <c r="BJ1137">
        <v>3</v>
      </c>
      <c r="BK1137" s="1">
        <v>45658</v>
      </c>
      <c r="BL1137" s="1">
        <v>46022</v>
      </c>
      <c r="BM1137" s="1">
        <v>45665</v>
      </c>
      <c r="BN1137" s="1">
        <v>46022</v>
      </c>
      <c r="BO1137">
        <v>35</v>
      </c>
      <c r="BP1137">
        <v>0</v>
      </c>
      <c r="BQ1137">
        <v>7</v>
      </c>
      <c r="BR1137">
        <v>7</v>
      </c>
      <c r="BS1137">
        <v>7</v>
      </c>
      <c r="BT1137">
        <v>7</v>
      </c>
      <c r="BU1137">
        <v>7</v>
      </c>
      <c r="BV1137">
        <v>0</v>
      </c>
      <c r="BW1137" t="str">
        <f>"8:00 AM"</f>
        <v>8:00 AM</v>
      </c>
      <c r="BX1137" t="str">
        <f>"5:00 PM"</f>
        <v>5:00 PM</v>
      </c>
      <c r="BY1137" t="s">
        <v>459</v>
      </c>
      <c r="BZ1137">
        <v>0</v>
      </c>
      <c r="CA1137">
        <v>24</v>
      </c>
      <c r="CB1137" t="s">
        <v>117</v>
      </c>
      <c r="CD1137" t="s">
        <v>16930</v>
      </c>
      <c r="CE1137" t="s">
        <v>7367</v>
      </c>
      <c r="CG1137" t="s">
        <v>136</v>
      </c>
      <c r="CH1137" t="s">
        <v>121</v>
      </c>
      <c r="CI1137" s="6">
        <v>96950</v>
      </c>
      <c r="CJ1137" s="10">
        <v>16.18</v>
      </c>
      <c r="CK1137" s="10">
        <v>16.18</v>
      </c>
      <c r="CL1137" s="10">
        <v>24.27</v>
      </c>
      <c r="CM1137" s="10">
        <v>24.27</v>
      </c>
      <c r="CN1137" t="s">
        <v>137</v>
      </c>
      <c r="CO1137" t="s">
        <v>162</v>
      </c>
      <c r="CP1137" t="s">
        <v>138</v>
      </c>
      <c r="CR1137" t="s">
        <v>117</v>
      </c>
      <c r="CS1137" t="s">
        <v>139</v>
      </c>
      <c r="CT1137" t="s">
        <v>140</v>
      </c>
      <c r="CU1137" t="s">
        <v>139</v>
      </c>
      <c r="CV1137" t="s">
        <v>140</v>
      </c>
      <c r="CW1137" t="s">
        <v>139</v>
      </c>
      <c r="CX1137" t="s">
        <v>140</v>
      </c>
      <c r="CY1137" t="s">
        <v>11303</v>
      </c>
      <c r="CZ1137" s="8">
        <v>16702877368</v>
      </c>
      <c r="DA1137" t="s">
        <v>7363</v>
      </c>
      <c r="DB1137" t="s">
        <v>140</v>
      </c>
      <c r="DC1137" t="s">
        <v>139</v>
      </c>
      <c r="DD1137" t="s">
        <v>117</v>
      </c>
      <c r="DE1137" t="s">
        <v>7361</v>
      </c>
      <c r="DF1137" t="s">
        <v>7362</v>
      </c>
      <c r="DH1137" t="s">
        <v>7360</v>
      </c>
      <c r="DI1137" t="s">
        <v>7358</v>
      </c>
      <c r="DJ1137" t="s">
        <v>7363</v>
      </c>
    </row>
    <row r="1138" spans="1:114" ht="15" customHeight="1" x14ac:dyDescent="0.35">
      <c r="A1138" t="s">
        <v>4050</v>
      </c>
      <c r="B1138" t="s">
        <v>144</v>
      </c>
      <c r="C1138" s="1">
        <v>45616</v>
      </c>
      <c r="D1138" s="1">
        <v>45665</v>
      </c>
      <c r="E1138" t="s">
        <v>211</v>
      </c>
      <c r="G1138" t="s">
        <v>117</v>
      </c>
      <c r="H1138" t="s">
        <v>117</v>
      </c>
      <c r="I1138" t="s">
        <v>117</v>
      </c>
      <c r="J1138" t="s">
        <v>4051</v>
      </c>
      <c r="K1138" t="s">
        <v>4052</v>
      </c>
      <c r="L1138" t="s">
        <v>1758</v>
      </c>
      <c r="M1138" t="s">
        <v>4053</v>
      </c>
      <c r="N1138" t="s">
        <v>136</v>
      </c>
      <c r="O1138" t="s">
        <v>121</v>
      </c>
      <c r="P1138" s="6">
        <v>96950</v>
      </c>
      <c r="Q1138" t="s">
        <v>122</v>
      </c>
      <c r="S1138" s="8">
        <v>16702347898</v>
      </c>
      <c r="U1138" t="s">
        <v>4054</v>
      </c>
      <c r="V1138">
        <v>531110</v>
      </c>
      <c r="W1138" t="s">
        <v>124</v>
      </c>
      <c r="Y1138" t="s">
        <v>1760</v>
      </c>
      <c r="Z1138" t="s">
        <v>203</v>
      </c>
      <c r="AA1138" t="s">
        <v>1761</v>
      </c>
      <c r="AB1138" t="s">
        <v>474</v>
      </c>
      <c r="AC1138" t="s">
        <v>1758</v>
      </c>
      <c r="AE1138" t="s">
        <v>136</v>
      </c>
      <c r="AF1138" t="s">
        <v>121</v>
      </c>
      <c r="AG1138" s="6">
        <v>96950</v>
      </c>
      <c r="AH1138" t="s">
        <v>122</v>
      </c>
      <c r="AJ1138" s="8">
        <v>16702347898</v>
      </c>
      <c r="AL1138" t="s">
        <v>4055</v>
      </c>
      <c r="BE1138" t="str">
        <f>"49-9071.00"</f>
        <v>49-9071.00</v>
      </c>
      <c r="BF1138" t="s">
        <v>156</v>
      </c>
      <c r="BG1138" t="s">
        <v>4056</v>
      </c>
      <c r="BH1138" t="s">
        <v>4057</v>
      </c>
      <c r="BI1138">
        <v>5</v>
      </c>
      <c r="BJ1138">
        <v>5</v>
      </c>
      <c r="BK1138" s="1">
        <v>45717</v>
      </c>
      <c r="BL1138" s="1">
        <v>46081</v>
      </c>
      <c r="BM1138" s="1">
        <v>45717</v>
      </c>
      <c r="BN1138" s="1">
        <v>46081</v>
      </c>
      <c r="BO1138">
        <v>35</v>
      </c>
      <c r="BP1138">
        <v>0</v>
      </c>
      <c r="BQ1138">
        <v>7</v>
      </c>
      <c r="BR1138">
        <v>7</v>
      </c>
      <c r="BS1138">
        <v>7</v>
      </c>
      <c r="BT1138">
        <v>7</v>
      </c>
      <c r="BU1138">
        <v>7</v>
      </c>
      <c r="BV1138">
        <v>0</v>
      </c>
      <c r="BW1138" t="str">
        <f>"8:00 AM"</f>
        <v>8:00 AM</v>
      </c>
      <c r="BX1138" t="str">
        <f>"4:00 PM"</f>
        <v>4:00 PM</v>
      </c>
      <c r="BY1138" t="s">
        <v>159</v>
      </c>
      <c r="BZ1138">
        <v>0</v>
      </c>
      <c r="CA1138">
        <v>12</v>
      </c>
      <c r="CB1138" t="s">
        <v>117</v>
      </c>
      <c r="CD1138" t="s">
        <v>4058</v>
      </c>
      <c r="CE1138" t="s">
        <v>1980</v>
      </c>
      <c r="CG1138" t="s">
        <v>136</v>
      </c>
      <c r="CH1138" t="s">
        <v>121</v>
      </c>
      <c r="CI1138" s="6">
        <v>96950</v>
      </c>
      <c r="CJ1138" s="10">
        <v>9.75</v>
      </c>
      <c r="CK1138" s="10">
        <v>9.75</v>
      </c>
      <c r="CL1138" s="10">
        <v>14.62</v>
      </c>
      <c r="CM1138" s="10">
        <v>14.62</v>
      </c>
      <c r="CN1138" t="s">
        <v>137</v>
      </c>
      <c r="CO1138" t="s">
        <v>4059</v>
      </c>
      <c r="CP1138" t="s">
        <v>138</v>
      </c>
      <c r="CR1138" t="s">
        <v>139</v>
      </c>
      <c r="CS1138" t="s">
        <v>139</v>
      </c>
      <c r="CT1138" t="s">
        <v>139</v>
      </c>
      <c r="CU1138" t="s">
        <v>139</v>
      </c>
      <c r="CV1138" t="s">
        <v>140</v>
      </c>
      <c r="CW1138" t="s">
        <v>139</v>
      </c>
      <c r="CX1138" t="s">
        <v>140</v>
      </c>
      <c r="CY1138" s="2" t="s">
        <v>4060</v>
      </c>
      <c r="CZ1138" s="8">
        <v>16702347898</v>
      </c>
      <c r="DA1138" t="s">
        <v>4055</v>
      </c>
      <c r="DB1138" t="s">
        <v>164</v>
      </c>
      <c r="DC1138" t="s">
        <v>139</v>
      </c>
      <c r="DD1138" t="s">
        <v>117</v>
      </c>
    </row>
    <row r="1139" spans="1:114" ht="15" customHeight="1" x14ac:dyDescent="0.35">
      <c r="A1139" t="s">
        <v>16044</v>
      </c>
      <c r="B1139" t="s">
        <v>144</v>
      </c>
      <c r="C1139" s="1">
        <v>45623</v>
      </c>
      <c r="D1139" s="1">
        <v>45665</v>
      </c>
      <c r="E1139" t="s">
        <v>211</v>
      </c>
      <c r="G1139" t="s">
        <v>117</v>
      </c>
      <c r="H1139" t="s">
        <v>117</v>
      </c>
      <c r="I1139" t="s">
        <v>117</v>
      </c>
      <c r="J1139" t="s">
        <v>1544</v>
      </c>
      <c r="L1139" t="s">
        <v>1545</v>
      </c>
      <c r="M1139" t="s">
        <v>1546</v>
      </c>
      <c r="N1139" t="s">
        <v>1143</v>
      </c>
      <c r="O1139" t="s">
        <v>121</v>
      </c>
      <c r="P1139" s="6">
        <v>96952</v>
      </c>
      <c r="Q1139" t="s">
        <v>122</v>
      </c>
      <c r="S1139" s="8">
        <v>16707832999</v>
      </c>
      <c r="U1139" t="s">
        <v>1547</v>
      </c>
      <c r="V1139">
        <v>72251</v>
      </c>
      <c r="W1139" t="s">
        <v>124</v>
      </c>
      <c r="Y1139" t="s">
        <v>1548</v>
      </c>
      <c r="Z1139" t="s">
        <v>1549</v>
      </c>
      <c r="AA1139" t="s">
        <v>1550</v>
      </c>
      <c r="AB1139" t="s">
        <v>128</v>
      </c>
      <c r="AC1139" t="s">
        <v>1545</v>
      </c>
      <c r="AD1139" t="s">
        <v>1546</v>
      </c>
      <c r="AE1139" t="s">
        <v>1143</v>
      </c>
      <c r="AF1139" t="s">
        <v>121</v>
      </c>
      <c r="AG1139" s="6">
        <v>96952</v>
      </c>
      <c r="AH1139" t="s">
        <v>122</v>
      </c>
      <c r="AJ1139" s="8">
        <v>16707832999</v>
      </c>
      <c r="AL1139" t="s">
        <v>1551</v>
      </c>
      <c r="BE1139" t="str">
        <f>"35-2014.00"</f>
        <v>35-2014.00</v>
      </c>
      <c r="BF1139" t="s">
        <v>191</v>
      </c>
      <c r="BG1139" t="s">
        <v>1552</v>
      </c>
      <c r="BH1139" t="s">
        <v>193</v>
      </c>
      <c r="BI1139">
        <v>5</v>
      </c>
      <c r="BJ1139">
        <v>5</v>
      </c>
      <c r="BK1139" s="1">
        <v>45658</v>
      </c>
      <c r="BL1139" s="1">
        <v>46022</v>
      </c>
      <c r="BM1139" s="1">
        <v>45665</v>
      </c>
      <c r="BN1139" s="1">
        <v>46022</v>
      </c>
      <c r="BO1139">
        <v>35</v>
      </c>
      <c r="BP1139">
        <v>0</v>
      </c>
      <c r="BQ1139">
        <v>7</v>
      </c>
      <c r="BR1139">
        <v>7</v>
      </c>
      <c r="BS1139">
        <v>7</v>
      </c>
      <c r="BT1139">
        <v>7</v>
      </c>
      <c r="BU1139">
        <v>7</v>
      </c>
      <c r="BV1139">
        <v>0</v>
      </c>
      <c r="BW1139" t="str">
        <f>"8:00 AM"</f>
        <v>8:00 AM</v>
      </c>
      <c r="BX1139" t="str">
        <f>"4:00 PM"</f>
        <v>4:00 PM</v>
      </c>
      <c r="BY1139" t="s">
        <v>133</v>
      </c>
      <c r="BZ1139">
        <v>0</v>
      </c>
      <c r="CA1139">
        <v>12</v>
      </c>
      <c r="CB1139" t="s">
        <v>117</v>
      </c>
      <c r="CD1139" s="2" t="s">
        <v>1553</v>
      </c>
      <c r="CE1139" t="s">
        <v>1545</v>
      </c>
      <c r="CF1139" t="s">
        <v>1546</v>
      </c>
      <c r="CG1139" t="s">
        <v>1143</v>
      </c>
      <c r="CH1139" t="s">
        <v>121</v>
      </c>
      <c r="CI1139" s="6">
        <v>96952</v>
      </c>
      <c r="CJ1139" s="10">
        <v>8.83</v>
      </c>
      <c r="CK1139" s="10">
        <v>8.83</v>
      </c>
      <c r="CL1139" s="10">
        <v>13.25</v>
      </c>
      <c r="CM1139" s="10">
        <v>13.25</v>
      </c>
      <c r="CN1139" t="s">
        <v>137</v>
      </c>
      <c r="CO1139" t="s">
        <v>194</v>
      </c>
      <c r="CP1139" t="s">
        <v>138</v>
      </c>
      <c r="CR1139" t="s">
        <v>117</v>
      </c>
      <c r="CS1139" t="s">
        <v>139</v>
      </c>
      <c r="CT1139" t="s">
        <v>140</v>
      </c>
      <c r="CU1139" t="s">
        <v>139</v>
      </c>
      <c r="CV1139" t="s">
        <v>140</v>
      </c>
      <c r="CW1139" t="s">
        <v>139</v>
      </c>
      <c r="CX1139" t="s">
        <v>140</v>
      </c>
      <c r="CY1139" t="s">
        <v>1554</v>
      </c>
      <c r="CZ1139" s="8">
        <v>16707832999</v>
      </c>
      <c r="DA1139" t="s">
        <v>1551</v>
      </c>
      <c r="DB1139" t="s">
        <v>140</v>
      </c>
      <c r="DC1139" t="s">
        <v>139</v>
      </c>
      <c r="DD1139" t="s">
        <v>117</v>
      </c>
    </row>
    <row r="1140" spans="1:114" ht="15" customHeight="1" x14ac:dyDescent="0.35">
      <c r="A1140" t="s">
        <v>9422</v>
      </c>
      <c r="B1140" t="s">
        <v>115</v>
      </c>
      <c r="C1140" s="1">
        <v>45635</v>
      </c>
      <c r="D1140" s="1">
        <v>45665</v>
      </c>
      <c r="E1140" t="s">
        <v>116</v>
      </c>
      <c r="F1140" s="1">
        <v>45807</v>
      </c>
      <c r="G1140" t="s">
        <v>117</v>
      </c>
      <c r="H1140" t="s">
        <v>117</v>
      </c>
      <c r="I1140" t="s">
        <v>117</v>
      </c>
      <c r="J1140" t="s">
        <v>3192</v>
      </c>
      <c r="L1140" t="s">
        <v>2916</v>
      </c>
      <c r="N1140" t="s">
        <v>551</v>
      </c>
      <c r="O1140" t="s">
        <v>121</v>
      </c>
      <c r="P1140" s="6">
        <v>96952</v>
      </c>
      <c r="Q1140" t="s">
        <v>122</v>
      </c>
      <c r="S1140" s="8">
        <v>16704330422</v>
      </c>
      <c r="U1140" t="s">
        <v>3194</v>
      </c>
      <c r="V1140">
        <v>212312</v>
      </c>
      <c r="W1140" t="s">
        <v>124</v>
      </c>
      <c r="Y1140" t="s">
        <v>2913</v>
      </c>
      <c r="Z1140" t="s">
        <v>2914</v>
      </c>
      <c r="AA1140" t="s">
        <v>2915</v>
      </c>
      <c r="AB1140" t="s">
        <v>1842</v>
      </c>
      <c r="AC1140" t="s">
        <v>2916</v>
      </c>
      <c r="AE1140" t="s">
        <v>551</v>
      </c>
      <c r="AF1140" t="s">
        <v>121</v>
      </c>
      <c r="AG1140" s="6">
        <v>96952</v>
      </c>
      <c r="AH1140" t="s">
        <v>122</v>
      </c>
      <c r="AJ1140" s="8">
        <v>16704330422</v>
      </c>
      <c r="AL1140" t="s">
        <v>2917</v>
      </c>
      <c r="BE1140" t="str">
        <f>"49-3042.00"</f>
        <v>49-3042.00</v>
      </c>
      <c r="BF1140" t="s">
        <v>3611</v>
      </c>
      <c r="BG1140" t="s">
        <v>3612</v>
      </c>
      <c r="BH1140" t="s">
        <v>3613</v>
      </c>
      <c r="BI1140">
        <v>2</v>
      </c>
      <c r="BK1140" s="1">
        <v>45809</v>
      </c>
      <c r="BL1140" s="1">
        <v>46173</v>
      </c>
      <c r="BO1140">
        <v>40</v>
      </c>
      <c r="BP1140">
        <v>0</v>
      </c>
      <c r="BQ1140">
        <v>8</v>
      </c>
      <c r="BR1140">
        <v>8</v>
      </c>
      <c r="BS1140">
        <v>8</v>
      </c>
      <c r="BT1140">
        <v>8</v>
      </c>
      <c r="BU1140">
        <v>8</v>
      </c>
      <c r="BV1140">
        <v>0</v>
      </c>
      <c r="BW1140" t="str">
        <f>"7:30 AM"</f>
        <v>7:30 AM</v>
      </c>
      <c r="BX1140" t="str">
        <f>"4:30 PM"</f>
        <v>4:30 PM</v>
      </c>
      <c r="BY1140" t="s">
        <v>133</v>
      </c>
      <c r="BZ1140">
        <v>0</v>
      </c>
      <c r="CA1140">
        <v>24</v>
      </c>
      <c r="CB1140" t="s">
        <v>117</v>
      </c>
      <c r="CD1140" t="s">
        <v>3614</v>
      </c>
      <c r="CE1140" t="s">
        <v>2916</v>
      </c>
      <c r="CG1140" t="s">
        <v>551</v>
      </c>
      <c r="CH1140" t="s">
        <v>121</v>
      </c>
      <c r="CI1140" s="6">
        <v>96952</v>
      </c>
      <c r="CJ1140" s="10">
        <v>12.5</v>
      </c>
      <c r="CK1140" s="10">
        <v>13.5</v>
      </c>
      <c r="CL1140" s="10">
        <v>18.75</v>
      </c>
      <c r="CM1140" s="10">
        <v>20.25</v>
      </c>
      <c r="CN1140" t="s">
        <v>137</v>
      </c>
      <c r="CO1140" t="s">
        <v>3197</v>
      </c>
      <c r="CP1140" t="s">
        <v>209</v>
      </c>
      <c r="CR1140" t="s">
        <v>117</v>
      </c>
      <c r="CS1140" t="s">
        <v>139</v>
      </c>
      <c r="CT1140" t="s">
        <v>139</v>
      </c>
      <c r="CU1140" t="s">
        <v>139</v>
      </c>
      <c r="CV1140" t="s">
        <v>140</v>
      </c>
      <c r="CW1140" t="s">
        <v>139</v>
      </c>
      <c r="CX1140" t="s">
        <v>139</v>
      </c>
      <c r="CY1140" t="s">
        <v>3198</v>
      </c>
      <c r="CZ1140" s="8">
        <v>16704330422</v>
      </c>
      <c r="DA1140" t="s">
        <v>2917</v>
      </c>
      <c r="DB1140" t="s">
        <v>140</v>
      </c>
      <c r="DC1140" t="s">
        <v>139</v>
      </c>
      <c r="DD1140" t="s">
        <v>117</v>
      </c>
    </row>
    <row r="1141" spans="1:114" ht="15" customHeight="1" x14ac:dyDescent="0.35">
      <c r="A1141" t="s">
        <v>14642</v>
      </c>
      <c r="B1141" t="s">
        <v>278</v>
      </c>
      <c r="C1141" s="1">
        <v>45656</v>
      </c>
      <c r="D1141" s="1">
        <v>45665</v>
      </c>
      <c r="E1141" t="s">
        <v>211</v>
      </c>
      <c r="G1141" t="s">
        <v>117</v>
      </c>
      <c r="H1141" t="s">
        <v>117</v>
      </c>
      <c r="I1141" t="s">
        <v>117</v>
      </c>
      <c r="J1141" t="s">
        <v>1324</v>
      </c>
      <c r="K1141" t="s">
        <v>1325</v>
      </c>
      <c r="L1141" t="s">
        <v>1326</v>
      </c>
      <c r="M1141" t="s">
        <v>1327</v>
      </c>
      <c r="N1141" t="s">
        <v>120</v>
      </c>
      <c r="O1141" t="s">
        <v>121</v>
      </c>
      <c r="P1141" s="6">
        <v>96950</v>
      </c>
      <c r="Q1141" t="s">
        <v>122</v>
      </c>
      <c r="S1141" s="8">
        <v>16703236877</v>
      </c>
      <c r="U1141" t="s">
        <v>1328</v>
      </c>
      <c r="V1141">
        <v>621610</v>
      </c>
      <c r="W1141" t="s">
        <v>124</v>
      </c>
      <c r="Y1141" t="s">
        <v>1329</v>
      </c>
      <c r="Z1141" t="s">
        <v>1330</v>
      </c>
      <c r="AA1141" t="s">
        <v>1331</v>
      </c>
      <c r="AB1141" t="s">
        <v>128</v>
      </c>
      <c r="AC1141" t="s">
        <v>1332</v>
      </c>
      <c r="AE1141" t="s">
        <v>839</v>
      </c>
      <c r="AF1141" t="s">
        <v>578</v>
      </c>
      <c r="AG1141" s="6">
        <v>96931</v>
      </c>
      <c r="AH1141" t="s">
        <v>122</v>
      </c>
      <c r="AJ1141" s="8">
        <v>16716498746</v>
      </c>
      <c r="AK1141">
        <v>203</v>
      </c>
      <c r="AL1141" t="s">
        <v>1333</v>
      </c>
      <c r="BE1141" t="str">
        <f>"43-3031.00"</f>
        <v>43-3031.00</v>
      </c>
      <c r="BF1141" t="s">
        <v>357</v>
      </c>
      <c r="BG1141" t="s">
        <v>1334</v>
      </c>
      <c r="BH1141" t="s">
        <v>1335</v>
      </c>
      <c r="BI1141">
        <v>3</v>
      </c>
      <c r="BK1141" s="1">
        <v>45778</v>
      </c>
      <c r="BL1141" s="1">
        <v>46142</v>
      </c>
      <c r="BO1141">
        <v>40</v>
      </c>
      <c r="BP1141">
        <v>0</v>
      </c>
      <c r="BQ1141">
        <v>8</v>
      </c>
      <c r="BR1141">
        <v>8</v>
      </c>
      <c r="BS1141">
        <v>8</v>
      </c>
      <c r="BT1141">
        <v>8</v>
      </c>
      <c r="BU1141">
        <v>5</v>
      </c>
      <c r="BV1141">
        <v>3</v>
      </c>
      <c r="BW1141" t="str">
        <f>"8:30 AM"</f>
        <v>8:30 AM</v>
      </c>
      <c r="BX1141" t="str">
        <f>"5:30 PM"</f>
        <v>5:30 PM</v>
      </c>
      <c r="BY1141" t="s">
        <v>159</v>
      </c>
      <c r="BZ1141">
        <v>0</v>
      </c>
      <c r="CA1141">
        <v>12</v>
      </c>
      <c r="CB1141" t="s">
        <v>117</v>
      </c>
      <c r="CD1141" t="s">
        <v>1336</v>
      </c>
      <c r="CE1141" t="s">
        <v>1337</v>
      </c>
      <c r="CF1141" t="s">
        <v>1327</v>
      </c>
      <c r="CG1141" t="s">
        <v>120</v>
      </c>
      <c r="CH1141" t="s">
        <v>121</v>
      </c>
      <c r="CI1141" s="6">
        <v>96950</v>
      </c>
      <c r="CJ1141" s="10">
        <v>12.28</v>
      </c>
      <c r="CK1141" s="10">
        <v>12.28</v>
      </c>
      <c r="CN1141" t="s">
        <v>137</v>
      </c>
      <c r="CO1141">
        <v>0</v>
      </c>
      <c r="CP1141" t="s">
        <v>138</v>
      </c>
      <c r="CR1141" t="s">
        <v>117</v>
      </c>
      <c r="CS1141" t="s">
        <v>139</v>
      </c>
      <c r="CT1141" t="s">
        <v>140</v>
      </c>
      <c r="CU1141" t="s">
        <v>140</v>
      </c>
      <c r="CV1141" t="s">
        <v>140</v>
      </c>
      <c r="CW1141" t="s">
        <v>139</v>
      </c>
      <c r="CX1141" t="s">
        <v>140</v>
      </c>
      <c r="CY1141" t="s">
        <v>140</v>
      </c>
      <c r="CZ1141" s="8">
        <v>16703236877</v>
      </c>
      <c r="DA1141" t="s">
        <v>1338</v>
      </c>
      <c r="DB1141" t="s">
        <v>140</v>
      </c>
      <c r="DC1141" t="s">
        <v>139</v>
      </c>
      <c r="DD1141" t="s">
        <v>117</v>
      </c>
    </row>
    <row r="1142" spans="1:114" ht="15" customHeight="1" x14ac:dyDescent="0.35">
      <c r="A1142" t="s">
        <v>6391</v>
      </c>
      <c r="B1142" t="s">
        <v>278</v>
      </c>
      <c r="C1142" s="1">
        <v>45656</v>
      </c>
      <c r="D1142" s="1">
        <v>45665</v>
      </c>
      <c r="E1142" t="s">
        <v>211</v>
      </c>
      <c r="G1142" t="s">
        <v>117</v>
      </c>
      <c r="H1142" t="s">
        <v>117</v>
      </c>
      <c r="I1142" t="s">
        <v>117</v>
      </c>
      <c r="J1142" t="s">
        <v>6392</v>
      </c>
      <c r="K1142" t="s">
        <v>4210</v>
      </c>
      <c r="L1142" t="s">
        <v>1326</v>
      </c>
      <c r="M1142" t="s">
        <v>4641</v>
      </c>
      <c r="N1142" t="s">
        <v>120</v>
      </c>
      <c r="O1142" t="s">
        <v>121</v>
      </c>
      <c r="P1142" s="6">
        <v>96950</v>
      </c>
      <c r="Q1142" t="s">
        <v>122</v>
      </c>
      <c r="S1142" s="8">
        <v>16703236877</v>
      </c>
      <c r="U1142" t="s">
        <v>4212</v>
      </c>
      <c r="V1142">
        <v>621610</v>
      </c>
      <c r="W1142" t="s">
        <v>124</v>
      </c>
      <c r="Y1142" t="s">
        <v>1329</v>
      </c>
      <c r="Z1142" t="s">
        <v>1330</v>
      </c>
      <c r="AA1142" t="s">
        <v>1331</v>
      </c>
      <c r="AB1142" t="s">
        <v>128</v>
      </c>
      <c r="AC1142" t="s">
        <v>1332</v>
      </c>
      <c r="AE1142" t="s">
        <v>839</v>
      </c>
      <c r="AF1142" t="s">
        <v>578</v>
      </c>
      <c r="AG1142" s="6">
        <v>96931</v>
      </c>
      <c r="AH1142" t="s">
        <v>122</v>
      </c>
      <c r="AJ1142" s="8">
        <v>16716498746</v>
      </c>
      <c r="AK1142">
        <v>203</v>
      </c>
      <c r="AL1142" t="s">
        <v>1333</v>
      </c>
      <c r="BE1142" t="str">
        <f>"43-3031.00"</f>
        <v>43-3031.00</v>
      </c>
      <c r="BF1142" t="s">
        <v>357</v>
      </c>
      <c r="BG1142" t="s">
        <v>6393</v>
      </c>
      <c r="BH1142" t="s">
        <v>1335</v>
      </c>
      <c r="BI1142">
        <v>3</v>
      </c>
      <c r="BK1142" s="1">
        <v>45778</v>
      </c>
      <c r="BL1142" s="1">
        <v>46142</v>
      </c>
      <c r="BO1142">
        <v>40</v>
      </c>
      <c r="BP1142">
        <v>0</v>
      </c>
      <c r="BQ1142">
        <v>8</v>
      </c>
      <c r="BR1142">
        <v>8</v>
      </c>
      <c r="BS1142">
        <v>8</v>
      </c>
      <c r="BT1142">
        <v>8</v>
      </c>
      <c r="BU1142">
        <v>5</v>
      </c>
      <c r="BV1142">
        <v>3</v>
      </c>
      <c r="BW1142" t="str">
        <f>"8:30 AM"</f>
        <v>8:30 AM</v>
      </c>
      <c r="BX1142" t="str">
        <f>"5:30 PM"</f>
        <v>5:30 PM</v>
      </c>
      <c r="BY1142" t="s">
        <v>159</v>
      </c>
      <c r="BZ1142">
        <v>0</v>
      </c>
      <c r="CA1142">
        <v>12</v>
      </c>
      <c r="CB1142" t="s">
        <v>117</v>
      </c>
      <c r="CD1142" t="s">
        <v>1336</v>
      </c>
      <c r="CE1142" t="s">
        <v>1336</v>
      </c>
      <c r="CF1142" t="s">
        <v>4641</v>
      </c>
      <c r="CG1142" t="s">
        <v>120</v>
      </c>
      <c r="CH1142" t="s">
        <v>121</v>
      </c>
      <c r="CI1142" s="6">
        <v>96950</v>
      </c>
      <c r="CJ1142" s="10">
        <v>12.28</v>
      </c>
      <c r="CK1142" s="10">
        <v>12.28</v>
      </c>
      <c r="CN1142" t="s">
        <v>137</v>
      </c>
      <c r="CP1142" t="s">
        <v>138</v>
      </c>
      <c r="CR1142" t="s">
        <v>117</v>
      </c>
      <c r="CS1142" t="s">
        <v>139</v>
      </c>
      <c r="CT1142" t="s">
        <v>140</v>
      </c>
      <c r="CU1142" t="s">
        <v>140</v>
      </c>
      <c r="CV1142" t="s">
        <v>140</v>
      </c>
      <c r="CW1142" t="s">
        <v>139</v>
      </c>
      <c r="CX1142" t="s">
        <v>140</v>
      </c>
      <c r="CY1142" t="s">
        <v>140</v>
      </c>
      <c r="CZ1142" s="8">
        <v>16703236877</v>
      </c>
      <c r="DA1142" t="s">
        <v>4216</v>
      </c>
      <c r="DB1142" t="s">
        <v>140</v>
      </c>
      <c r="DC1142" t="s">
        <v>139</v>
      </c>
      <c r="DD1142" t="s">
        <v>117</v>
      </c>
    </row>
    <row r="1143" spans="1:114" ht="15" customHeight="1" x14ac:dyDescent="0.35">
      <c r="A1143" t="s">
        <v>4264</v>
      </c>
      <c r="B1143" t="s">
        <v>115</v>
      </c>
      <c r="C1143" s="1">
        <v>45665</v>
      </c>
      <c r="D1143" s="1">
        <v>45665</v>
      </c>
      <c r="E1143" t="s">
        <v>211</v>
      </c>
      <c r="G1143" t="s">
        <v>117</v>
      </c>
      <c r="H1143" t="s">
        <v>117</v>
      </c>
      <c r="I1143" t="s">
        <v>117</v>
      </c>
      <c r="J1143" t="s">
        <v>4265</v>
      </c>
      <c r="L1143" t="s">
        <v>4266</v>
      </c>
      <c r="M1143" t="s">
        <v>4267</v>
      </c>
      <c r="N1143" t="s">
        <v>120</v>
      </c>
      <c r="O1143" t="s">
        <v>121</v>
      </c>
      <c r="P1143" s="6">
        <v>96950</v>
      </c>
      <c r="Q1143" t="s">
        <v>122</v>
      </c>
      <c r="S1143" s="8">
        <v>16702330744</v>
      </c>
      <c r="U1143" t="s">
        <v>4268</v>
      </c>
      <c r="V1143">
        <v>488320</v>
      </c>
      <c r="W1143" t="s">
        <v>124</v>
      </c>
      <c r="Y1143" t="s">
        <v>4269</v>
      </c>
      <c r="Z1143" t="s">
        <v>4270</v>
      </c>
      <c r="AA1143" t="s">
        <v>4271</v>
      </c>
      <c r="AB1143" t="s">
        <v>154</v>
      </c>
      <c r="AC1143" t="s">
        <v>4266</v>
      </c>
      <c r="AD1143" t="s">
        <v>4272</v>
      </c>
      <c r="AE1143" t="s">
        <v>120</v>
      </c>
      <c r="AF1143" t="s">
        <v>121</v>
      </c>
      <c r="AG1143" s="6">
        <v>96950</v>
      </c>
      <c r="AH1143" t="s">
        <v>122</v>
      </c>
      <c r="AJ1143" s="8">
        <v>16702330744</v>
      </c>
      <c r="AL1143" t="s">
        <v>4273</v>
      </c>
      <c r="BE1143" t="str">
        <f>"51-4121.00"</f>
        <v>51-4121.00</v>
      </c>
      <c r="BF1143" t="s">
        <v>2038</v>
      </c>
      <c r="BG1143" t="s">
        <v>4274</v>
      </c>
      <c r="BH1143" t="s">
        <v>4275</v>
      </c>
      <c r="BI1143">
        <v>1</v>
      </c>
      <c r="BK1143" s="1">
        <v>45731</v>
      </c>
      <c r="BL1143" s="1">
        <v>46095</v>
      </c>
      <c r="BO1143">
        <v>40</v>
      </c>
      <c r="BP1143">
        <v>0</v>
      </c>
      <c r="BQ1143">
        <v>8</v>
      </c>
      <c r="BR1143">
        <v>8</v>
      </c>
      <c r="BS1143">
        <v>8</v>
      </c>
      <c r="BT1143">
        <v>8</v>
      </c>
      <c r="BU1143">
        <v>8</v>
      </c>
      <c r="BV1143">
        <v>0</v>
      </c>
      <c r="BW1143" t="str">
        <f>"8:00 AM"</f>
        <v>8:00 AM</v>
      </c>
      <c r="BX1143" t="str">
        <f>"5:00 PM"</f>
        <v>5:00 PM</v>
      </c>
      <c r="BY1143" t="s">
        <v>159</v>
      </c>
      <c r="BZ1143">
        <v>0</v>
      </c>
      <c r="CA1143">
        <v>24</v>
      </c>
      <c r="CB1143" t="s">
        <v>117</v>
      </c>
      <c r="CD1143" s="2" t="s">
        <v>4276</v>
      </c>
      <c r="CE1143" t="s">
        <v>4267</v>
      </c>
      <c r="CG1143" t="s">
        <v>120</v>
      </c>
      <c r="CH1143" t="s">
        <v>121</v>
      </c>
      <c r="CI1143" s="6">
        <v>96950</v>
      </c>
      <c r="CJ1143" s="10">
        <v>16.25</v>
      </c>
      <c r="CK1143" s="10">
        <v>16.25</v>
      </c>
      <c r="CL1143" s="10">
        <v>24.38</v>
      </c>
      <c r="CM1143" s="10">
        <v>24.38</v>
      </c>
      <c r="CN1143" t="s">
        <v>137</v>
      </c>
      <c r="CO1143" t="s">
        <v>140</v>
      </c>
      <c r="CP1143" t="s">
        <v>138</v>
      </c>
      <c r="CR1143" t="s">
        <v>117</v>
      </c>
      <c r="CS1143" t="s">
        <v>139</v>
      </c>
      <c r="CT1143" t="s">
        <v>140</v>
      </c>
      <c r="CU1143" t="s">
        <v>139</v>
      </c>
      <c r="CV1143" t="s">
        <v>140</v>
      </c>
      <c r="CW1143" t="s">
        <v>139</v>
      </c>
      <c r="CX1143" t="s">
        <v>140</v>
      </c>
      <c r="CY1143" t="s">
        <v>140</v>
      </c>
      <c r="CZ1143" s="8">
        <v>16702330744</v>
      </c>
      <c r="DA1143" t="s">
        <v>4277</v>
      </c>
      <c r="DB1143" t="s">
        <v>140</v>
      </c>
      <c r="DC1143" t="s">
        <v>139</v>
      </c>
      <c r="DD1143" t="s">
        <v>117</v>
      </c>
    </row>
    <row r="1144" spans="1:114" ht="15" customHeight="1" x14ac:dyDescent="0.35">
      <c r="A1144" t="s">
        <v>11578</v>
      </c>
      <c r="B1144" t="s">
        <v>166</v>
      </c>
      <c r="C1144" s="1">
        <v>45600</v>
      </c>
      <c r="D1144" s="1">
        <v>45667</v>
      </c>
      <c r="E1144" t="s">
        <v>211</v>
      </c>
      <c r="G1144" t="s">
        <v>117</v>
      </c>
      <c r="H1144" t="s">
        <v>117</v>
      </c>
      <c r="I1144" t="s">
        <v>117</v>
      </c>
      <c r="J1144" t="s">
        <v>11339</v>
      </c>
      <c r="K1144" t="s">
        <v>11340</v>
      </c>
      <c r="L1144" t="s">
        <v>11341</v>
      </c>
      <c r="N1144" t="s">
        <v>120</v>
      </c>
      <c r="O1144" t="s">
        <v>121</v>
      </c>
      <c r="P1144" s="6">
        <v>96950</v>
      </c>
      <c r="Q1144" t="s">
        <v>122</v>
      </c>
      <c r="S1144" s="8">
        <v>16709893291</v>
      </c>
      <c r="U1144" t="s">
        <v>11342</v>
      </c>
      <c r="V1144">
        <v>56179</v>
      </c>
      <c r="W1144" t="s">
        <v>124</v>
      </c>
      <c r="Y1144" t="s">
        <v>11343</v>
      </c>
      <c r="Z1144" t="s">
        <v>11344</v>
      </c>
      <c r="AA1144" t="s">
        <v>1329</v>
      </c>
      <c r="AB1144" t="s">
        <v>2678</v>
      </c>
      <c r="AC1144" t="s">
        <v>11345</v>
      </c>
      <c r="AE1144" t="s">
        <v>120</v>
      </c>
      <c r="AF1144" t="s">
        <v>121</v>
      </c>
      <c r="AG1144" s="6">
        <v>96950</v>
      </c>
      <c r="AH1144" t="s">
        <v>122</v>
      </c>
      <c r="AJ1144" s="8">
        <v>16709893291</v>
      </c>
      <c r="AL1144" t="s">
        <v>11346</v>
      </c>
      <c r="BE1144" t="str">
        <f>"49-9071.00"</f>
        <v>49-9071.00</v>
      </c>
      <c r="BF1144" t="s">
        <v>156</v>
      </c>
      <c r="BG1144" t="s">
        <v>11347</v>
      </c>
      <c r="BH1144" t="s">
        <v>423</v>
      </c>
      <c r="BI1144">
        <v>15</v>
      </c>
      <c r="BK1144" s="1">
        <v>45658</v>
      </c>
      <c r="BL1144" s="1">
        <v>46022</v>
      </c>
      <c r="BO1144">
        <v>40</v>
      </c>
      <c r="BP1144">
        <v>0</v>
      </c>
      <c r="BQ1144">
        <v>8</v>
      </c>
      <c r="BR1144">
        <v>8</v>
      </c>
      <c r="BS1144">
        <v>8</v>
      </c>
      <c r="BT1144">
        <v>8</v>
      </c>
      <c r="BU1144">
        <v>8</v>
      </c>
      <c r="BV1144">
        <v>0</v>
      </c>
      <c r="BW1144" t="str">
        <f>"8:00 AM"</f>
        <v>8:00 AM</v>
      </c>
      <c r="BX1144" t="str">
        <f>"5:00 PM"</f>
        <v>5:00 PM</v>
      </c>
      <c r="BY1144" t="s">
        <v>159</v>
      </c>
      <c r="BZ1144">
        <v>0</v>
      </c>
      <c r="CA1144">
        <v>12</v>
      </c>
      <c r="CB1144" t="s">
        <v>117</v>
      </c>
      <c r="CD1144" t="s">
        <v>11348</v>
      </c>
      <c r="CE1144" t="s">
        <v>11349</v>
      </c>
      <c r="CG1144" t="s">
        <v>136</v>
      </c>
      <c r="CH1144" t="s">
        <v>121</v>
      </c>
      <c r="CI1144" s="6">
        <v>96950</v>
      </c>
      <c r="CJ1144" s="10">
        <v>9.75</v>
      </c>
      <c r="CK1144" s="10">
        <v>9.8000000000000007</v>
      </c>
      <c r="CL1144" s="10">
        <v>14.63</v>
      </c>
      <c r="CM1144" s="10">
        <v>14.7</v>
      </c>
      <c r="CN1144" t="s">
        <v>137</v>
      </c>
      <c r="CO1144" t="s">
        <v>140</v>
      </c>
      <c r="CP1144" t="s">
        <v>138</v>
      </c>
      <c r="CR1144" t="s">
        <v>117</v>
      </c>
      <c r="CS1144" t="s">
        <v>139</v>
      </c>
      <c r="CT1144" t="s">
        <v>139</v>
      </c>
      <c r="CU1144" t="s">
        <v>139</v>
      </c>
      <c r="CV1144" t="s">
        <v>140</v>
      </c>
      <c r="CW1144" t="s">
        <v>139</v>
      </c>
      <c r="CX1144" t="s">
        <v>139</v>
      </c>
      <c r="CY1144" s="2" t="s">
        <v>11350</v>
      </c>
      <c r="CZ1144" s="8">
        <v>16709893291</v>
      </c>
      <c r="DA1144" t="s">
        <v>11346</v>
      </c>
      <c r="DB1144" t="s">
        <v>140</v>
      </c>
      <c r="DC1144" t="s">
        <v>139</v>
      </c>
      <c r="DD1144" t="s">
        <v>117</v>
      </c>
    </row>
    <row r="1145" spans="1:114" ht="15" customHeight="1" x14ac:dyDescent="0.35">
      <c r="A1145" t="s">
        <v>16028</v>
      </c>
      <c r="B1145" t="s">
        <v>166</v>
      </c>
      <c r="C1145" s="1">
        <v>45600</v>
      </c>
      <c r="D1145" s="1">
        <v>45667</v>
      </c>
      <c r="E1145" t="s">
        <v>211</v>
      </c>
      <c r="G1145" t="s">
        <v>117</v>
      </c>
      <c r="H1145" t="s">
        <v>117</v>
      </c>
      <c r="I1145" t="s">
        <v>117</v>
      </c>
      <c r="J1145" t="s">
        <v>11411</v>
      </c>
      <c r="K1145" t="s">
        <v>11412</v>
      </c>
      <c r="L1145" t="s">
        <v>11341</v>
      </c>
      <c r="M1145" t="s">
        <v>1150</v>
      </c>
      <c r="N1145" t="s">
        <v>120</v>
      </c>
      <c r="O1145" t="s">
        <v>121</v>
      </c>
      <c r="P1145" s="6">
        <v>96950</v>
      </c>
      <c r="Q1145" t="s">
        <v>122</v>
      </c>
      <c r="S1145" s="8">
        <v>16709893291</v>
      </c>
      <c r="U1145" t="s">
        <v>11342</v>
      </c>
      <c r="V1145">
        <v>56179</v>
      </c>
      <c r="W1145" t="s">
        <v>124</v>
      </c>
      <c r="Y1145" t="s">
        <v>11343</v>
      </c>
      <c r="Z1145" t="s">
        <v>11344</v>
      </c>
      <c r="AA1145" t="s">
        <v>1329</v>
      </c>
      <c r="AB1145" t="s">
        <v>2678</v>
      </c>
      <c r="AC1145" t="s">
        <v>11345</v>
      </c>
      <c r="AD1145" t="s">
        <v>1150</v>
      </c>
      <c r="AE1145" t="s">
        <v>120</v>
      </c>
      <c r="AF1145" t="s">
        <v>121</v>
      </c>
      <c r="AG1145" s="6">
        <v>96950</v>
      </c>
      <c r="AH1145" t="s">
        <v>122</v>
      </c>
      <c r="AJ1145" s="8">
        <v>16709893291</v>
      </c>
      <c r="AL1145" t="s">
        <v>11346</v>
      </c>
      <c r="BE1145" t="str">
        <f>"49-9071.00"</f>
        <v>49-9071.00</v>
      </c>
      <c r="BF1145" t="s">
        <v>156</v>
      </c>
      <c r="BG1145" t="s">
        <v>11413</v>
      </c>
      <c r="BH1145" t="s">
        <v>8493</v>
      </c>
      <c r="BI1145">
        <v>10</v>
      </c>
      <c r="BK1145" s="1">
        <v>45658</v>
      </c>
      <c r="BL1145" s="1">
        <v>46022</v>
      </c>
      <c r="BO1145">
        <v>40</v>
      </c>
      <c r="BP1145">
        <v>0</v>
      </c>
      <c r="BQ1145">
        <v>8</v>
      </c>
      <c r="BR1145">
        <v>8</v>
      </c>
      <c r="BS1145">
        <v>8</v>
      </c>
      <c r="BT1145">
        <v>8</v>
      </c>
      <c r="BU1145">
        <v>8</v>
      </c>
      <c r="BV1145">
        <v>0</v>
      </c>
      <c r="BW1145" t="str">
        <f>"8:00 AM"</f>
        <v>8:00 AM</v>
      </c>
      <c r="BX1145" t="str">
        <f>"5:00 PM"</f>
        <v>5:00 PM</v>
      </c>
      <c r="BY1145" t="s">
        <v>159</v>
      </c>
      <c r="BZ1145">
        <v>0</v>
      </c>
      <c r="CA1145">
        <v>12</v>
      </c>
      <c r="CB1145" t="s">
        <v>117</v>
      </c>
      <c r="CD1145" t="s">
        <v>11414</v>
      </c>
      <c r="CE1145" t="s">
        <v>11415</v>
      </c>
      <c r="CF1145" t="s">
        <v>1150</v>
      </c>
      <c r="CG1145" t="s">
        <v>120</v>
      </c>
      <c r="CH1145" t="s">
        <v>121</v>
      </c>
      <c r="CI1145" s="6">
        <v>96950</v>
      </c>
      <c r="CJ1145" s="10">
        <v>9.75</v>
      </c>
      <c r="CK1145" s="10">
        <v>9.8000000000000007</v>
      </c>
      <c r="CL1145" s="10">
        <v>14.63</v>
      </c>
      <c r="CM1145" s="10">
        <v>14.7</v>
      </c>
      <c r="CN1145" t="s">
        <v>137</v>
      </c>
      <c r="CO1145" t="s">
        <v>164</v>
      </c>
      <c r="CP1145" t="s">
        <v>138</v>
      </c>
      <c r="CR1145" t="s">
        <v>117</v>
      </c>
      <c r="CS1145" t="s">
        <v>139</v>
      </c>
      <c r="CT1145" t="s">
        <v>139</v>
      </c>
      <c r="CU1145" t="s">
        <v>139</v>
      </c>
      <c r="CV1145" t="s">
        <v>140</v>
      </c>
      <c r="CW1145" t="s">
        <v>139</v>
      </c>
      <c r="CX1145" t="s">
        <v>139</v>
      </c>
      <c r="CY1145" s="2" t="s">
        <v>16029</v>
      </c>
      <c r="CZ1145" s="8">
        <v>16709893291</v>
      </c>
      <c r="DA1145" t="s">
        <v>11346</v>
      </c>
      <c r="DB1145" t="s">
        <v>140</v>
      </c>
      <c r="DC1145" t="s">
        <v>139</v>
      </c>
      <c r="DD1145" t="s">
        <v>117</v>
      </c>
    </row>
    <row r="1146" spans="1:114" ht="15" customHeight="1" x14ac:dyDescent="0.35">
      <c r="A1146" t="s">
        <v>13302</v>
      </c>
      <c r="B1146" t="s">
        <v>144</v>
      </c>
      <c r="C1146" s="1">
        <v>45609</v>
      </c>
      <c r="D1146" s="1">
        <v>45667</v>
      </c>
      <c r="E1146" t="s">
        <v>211</v>
      </c>
      <c r="G1146" t="s">
        <v>117</v>
      </c>
      <c r="H1146" t="s">
        <v>117</v>
      </c>
      <c r="I1146" t="s">
        <v>117</v>
      </c>
      <c r="J1146" t="s">
        <v>11393</v>
      </c>
      <c r="K1146" t="s">
        <v>13303</v>
      </c>
      <c r="L1146" t="s">
        <v>11395</v>
      </c>
      <c r="M1146" t="s">
        <v>4525</v>
      </c>
      <c r="N1146" t="s">
        <v>120</v>
      </c>
      <c r="O1146" t="s">
        <v>121</v>
      </c>
      <c r="P1146" s="6">
        <v>96950</v>
      </c>
      <c r="Q1146" t="s">
        <v>122</v>
      </c>
      <c r="R1146" t="s">
        <v>652</v>
      </c>
      <c r="S1146" s="8">
        <v>16704832288</v>
      </c>
      <c r="U1146" t="s">
        <v>11396</v>
      </c>
      <c r="V1146">
        <v>721191</v>
      </c>
      <c r="W1146" t="s">
        <v>124</v>
      </c>
      <c r="Y1146" t="s">
        <v>11397</v>
      </c>
      <c r="Z1146" t="s">
        <v>2554</v>
      </c>
      <c r="AA1146" t="s">
        <v>140</v>
      </c>
      <c r="AB1146" t="s">
        <v>2205</v>
      </c>
      <c r="AC1146" t="s">
        <v>13304</v>
      </c>
      <c r="AD1146" t="s">
        <v>4525</v>
      </c>
      <c r="AE1146" t="s">
        <v>120</v>
      </c>
      <c r="AF1146" t="s">
        <v>121</v>
      </c>
      <c r="AG1146" s="6">
        <v>96950</v>
      </c>
      <c r="AH1146" t="s">
        <v>122</v>
      </c>
      <c r="AI1146" t="s">
        <v>652</v>
      </c>
      <c r="AJ1146" s="8">
        <v>16704832288</v>
      </c>
      <c r="AL1146" t="s">
        <v>11398</v>
      </c>
      <c r="BE1146" t="str">
        <f>"49-9071.00"</f>
        <v>49-9071.00</v>
      </c>
      <c r="BF1146" t="s">
        <v>156</v>
      </c>
      <c r="BG1146" t="s">
        <v>13305</v>
      </c>
      <c r="BH1146" t="s">
        <v>341</v>
      </c>
      <c r="BI1146">
        <v>2</v>
      </c>
      <c r="BJ1146">
        <v>2</v>
      </c>
      <c r="BK1146" s="1">
        <v>45621</v>
      </c>
      <c r="BL1146" s="1">
        <v>45930</v>
      </c>
      <c r="BM1146" s="1">
        <v>45667</v>
      </c>
      <c r="BN1146" s="1">
        <v>45930</v>
      </c>
      <c r="BO1146">
        <v>35</v>
      </c>
      <c r="BP1146">
        <v>0</v>
      </c>
      <c r="BQ1146">
        <v>7</v>
      </c>
      <c r="BR1146">
        <v>7</v>
      </c>
      <c r="BS1146">
        <v>7</v>
      </c>
      <c r="BT1146">
        <v>7</v>
      </c>
      <c r="BU1146">
        <v>7</v>
      </c>
      <c r="BV1146">
        <v>0</v>
      </c>
      <c r="BW1146" t="str">
        <f>"8:00 AM"</f>
        <v>8:00 AM</v>
      </c>
      <c r="BX1146" t="str">
        <f>"4:00 PM"</f>
        <v>4:00 PM</v>
      </c>
      <c r="BY1146" t="s">
        <v>133</v>
      </c>
      <c r="BZ1146">
        <v>0</v>
      </c>
      <c r="CA1146">
        <v>12</v>
      </c>
      <c r="CB1146" t="s">
        <v>117</v>
      </c>
      <c r="CD1146" t="s">
        <v>13306</v>
      </c>
      <c r="CE1146" t="s">
        <v>11401</v>
      </c>
      <c r="CF1146" t="s">
        <v>4525</v>
      </c>
      <c r="CG1146" t="s">
        <v>120</v>
      </c>
      <c r="CH1146" t="s">
        <v>121</v>
      </c>
      <c r="CI1146" s="6">
        <v>96950</v>
      </c>
      <c r="CJ1146" s="10">
        <v>9.75</v>
      </c>
      <c r="CK1146" s="10">
        <v>10</v>
      </c>
      <c r="CL1146" s="10">
        <v>14.62</v>
      </c>
      <c r="CM1146" s="10">
        <v>15</v>
      </c>
      <c r="CN1146" t="s">
        <v>137</v>
      </c>
      <c r="CO1146" t="s">
        <v>140</v>
      </c>
      <c r="CP1146" t="s">
        <v>138</v>
      </c>
      <c r="CR1146" t="s">
        <v>117</v>
      </c>
      <c r="CS1146" t="s">
        <v>139</v>
      </c>
      <c r="CT1146" t="s">
        <v>139</v>
      </c>
      <c r="CU1146" t="s">
        <v>139</v>
      </c>
      <c r="CV1146" t="s">
        <v>140</v>
      </c>
      <c r="CW1146" t="s">
        <v>139</v>
      </c>
      <c r="CX1146" t="s">
        <v>140</v>
      </c>
      <c r="CY1146" t="s">
        <v>664</v>
      </c>
      <c r="CZ1146" s="8">
        <v>16704832288</v>
      </c>
      <c r="DA1146" t="s">
        <v>11398</v>
      </c>
      <c r="DB1146" t="s">
        <v>140</v>
      </c>
      <c r="DC1146" t="s">
        <v>139</v>
      </c>
      <c r="DD1146" t="s">
        <v>117</v>
      </c>
    </row>
    <row r="1147" spans="1:114" ht="15" customHeight="1" x14ac:dyDescent="0.35">
      <c r="A1147" t="s">
        <v>11392</v>
      </c>
      <c r="B1147" t="s">
        <v>144</v>
      </c>
      <c r="C1147" s="1">
        <v>45609</v>
      </c>
      <c r="D1147" s="1">
        <v>45667</v>
      </c>
      <c r="E1147" t="s">
        <v>211</v>
      </c>
      <c r="G1147" t="s">
        <v>117</v>
      </c>
      <c r="H1147" t="s">
        <v>117</v>
      </c>
      <c r="I1147" t="s">
        <v>117</v>
      </c>
      <c r="J1147" t="s">
        <v>11393</v>
      </c>
      <c r="K1147" t="s">
        <v>11394</v>
      </c>
      <c r="L1147" t="s">
        <v>11395</v>
      </c>
      <c r="M1147" t="s">
        <v>4525</v>
      </c>
      <c r="N1147" t="s">
        <v>120</v>
      </c>
      <c r="O1147" t="s">
        <v>121</v>
      </c>
      <c r="P1147" s="6">
        <v>96950</v>
      </c>
      <c r="Q1147" t="s">
        <v>122</v>
      </c>
      <c r="R1147" t="s">
        <v>652</v>
      </c>
      <c r="S1147" s="8">
        <v>16704832288</v>
      </c>
      <c r="U1147" t="s">
        <v>11396</v>
      </c>
      <c r="V1147">
        <v>56152</v>
      </c>
      <c r="W1147" t="s">
        <v>124</v>
      </c>
      <c r="Y1147" t="s">
        <v>11397</v>
      </c>
      <c r="Z1147" t="s">
        <v>2554</v>
      </c>
      <c r="AA1147" t="s">
        <v>140</v>
      </c>
      <c r="AB1147" t="s">
        <v>2205</v>
      </c>
      <c r="AC1147" t="s">
        <v>11395</v>
      </c>
      <c r="AD1147" t="s">
        <v>4525</v>
      </c>
      <c r="AE1147" t="s">
        <v>120</v>
      </c>
      <c r="AF1147" t="s">
        <v>121</v>
      </c>
      <c r="AG1147" s="6">
        <v>96950</v>
      </c>
      <c r="AH1147" t="s">
        <v>122</v>
      </c>
      <c r="AI1147" t="s">
        <v>652</v>
      </c>
      <c r="AJ1147" s="8">
        <v>16704832288</v>
      </c>
      <c r="AL1147" t="s">
        <v>11398</v>
      </c>
      <c r="BE1147" t="str">
        <f>"39-7011.00"</f>
        <v>39-7011.00</v>
      </c>
      <c r="BF1147" t="s">
        <v>1985</v>
      </c>
      <c r="BG1147" t="s">
        <v>11399</v>
      </c>
      <c r="BH1147" t="s">
        <v>1708</v>
      </c>
      <c r="BI1147">
        <v>2</v>
      </c>
      <c r="BJ1147">
        <v>2</v>
      </c>
      <c r="BK1147" s="1">
        <v>45610</v>
      </c>
      <c r="BL1147" s="1">
        <v>45930</v>
      </c>
      <c r="BM1147" s="1">
        <v>45667</v>
      </c>
      <c r="BN1147" s="1">
        <v>45930</v>
      </c>
      <c r="BO1147">
        <v>35</v>
      </c>
      <c r="BP1147">
        <v>0</v>
      </c>
      <c r="BQ1147">
        <v>7</v>
      </c>
      <c r="BR1147">
        <v>7</v>
      </c>
      <c r="BS1147">
        <v>7</v>
      </c>
      <c r="BT1147">
        <v>7</v>
      </c>
      <c r="BU1147">
        <v>7</v>
      </c>
      <c r="BV1147">
        <v>0</v>
      </c>
      <c r="BW1147" t="str">
        <f>"8:00 AM"</f>
        <v>8:00 AM</v>
      </c>
      <c r="BX1147" t="str">
        <f>"4:00 PM"</f>
        <v>4:00 PM</v>
      </c>
      <c r="BY1147" t="s">
        <v>133</v>
      </c>
      <c r="BZ1147">
        <v>0</v>
      </c>
      <c r="CA1147">
        <v>12</v>
      </c>
      <c r="CB1147" t="s">
        <v>117</v>
      </c>
      <c r="CD1147" s="2" t="s">
        <v>11400</v>
      </c>
      <c r="CE1147" t="s">
        <v>11401</v>
      </c>
      <c r="CF1147" t="s">
        <v>4525</v>
      </c>
      <c r="CG1147" t="s">
        <v>120</v>
      </c>
      <c r="CH1147" t="s">
        <v>121</v>
      </c>
      <c r="CI1147" s="6">
        <v>96950</v>
      </c>
      <c r="CJ1147" s="10">
        <v>10.43</v>
      </c>
      <c r="CK1147" s="10">
        <v>11</v>
      </c>
      <c r="CL1147" s="10">
        <v>15.64</v>
      </c>
      <c r="CM1147" s="10">
        <v>16.5</v>
      </c>
      <c r="CN1147" t="s">
        <v>137</v>
      </c>
      <c r="CO1147" t="s">
        <v>140</v>
      </c>
      <c r="CP1147" t="s">
        <v>138</v>
      </c>
      <c r="CR1147" t="s">
        <v>117</v>
      </c>
      <c r="CS1147" t="s">
        <v>139</v>
      </c>
      <c r="CT1147" t="s">
        <v>139</v>
      </c>
      <c r="CU1147" t="s">
        <v>139</v>
      </c>
      <c r="CV1147" t="s">
        <v>140</v>
      </c>
      <c r="CW1147" t="s">
        <v>139</v>
      </c>
      <c r="CX1147" t="s">
        <v>140</v>
      </c>
      <c r="CY1147" t="s">
        <v>4133</v>
      </c>
      <c r="CZ1147" s="8">
        <v>16704832288</v>
      </c>
      <c r="DA1147" t="s">
        <v>11398</v>
      </c>
      <c r="DB1147" t="s">
        <v>140</v>
      </c>
      <c r="DC1147" t="s">
        <v>139</v>
      </c>
      <c r="DD1147" t="s">
        <v>117</v>
      </c>
    </row>
    <row r="1148" spans="1:114" ht="15" customHeight="1" x14ac:dyDescent="0.35">
      <c r="A1148" t="s">
        <v>13315</v>
      </c>
      <c r="B1148" t="s">
        <v>166</v>
      </c>
      <c r="C1148" s="1">
        <v>45610</v>
      </c>
      <c r="D1148" s="1">
        <v>45667</v>
      </c>
      <c r="E1148" t="s">
        <v>211</v>
      </c>
      <c r="G1148" t="s">
        <v>117</v>
      </c>
      <c r="H1148" t="s">
        <v>117</v>
      </c>
      <c r="I1148" t="s">
        <v>117</v>
      </c>
      <c r="J1148" t="s">
        <v>3979</v>
      </c>
      <c r="K1148" t="s">
        <v>3980</v>
      </c>
      <c r="L1148" t="s">
        <v>3981</v>
      </c>
      <c r="M1148" t="s">
        <v>3982</v>
      </c>
      <c r="N1148" t="s">
        <v>120</v>
      </c>
      <c r="O1148" t="s">
        <v>121</v>
      </c>
      <c r="P1148" s="6">
        <v>96950</v>
      </c>
      <c r="Q1148" t="s">
        <v>3983</v>
      </c>
      <c r="R1148" t="s">
        <v>121</v>
      </c>
      <c r="S1148" s="8">
        <v>16702880373</v>
      </c>
      <c r="U1148" t="s">
        <v>3984</v>
      </c>
      <c r="V1148">
        <v>811490</v>
      </c>
      <c r="W1148" t="s">
        <v>124</v>
      </c>
      <c r="Y1148" t="s">
        <v>3985</v>
      </c>
      <c r="Z1148" t="s">
        <v>3986</v>
      </c>
      <c r="AA1148" t="s">
        <v>3987</v>
      </c>
      <c r="AB1148" t="s">
        <v>128</v>
      </c>
      <c r="AC1148" t="s">
        <v>3981</v>
      </c>
      <c r="AD1148" t="s">
        <v>3982</v>
      </c>
      <c r="AE1148" t="s">
        <v>120</v>
      </c>
      <c r="AF1148" t="s">
        <v>121</v>
      </c>
      <c r="AG1148" s="6">
        <v>96950</v>
      </c>
      <c r="AH1148" t="s">
        <v>122</v>
      </c>
      <c r="AJ1148" s="8">
        <v>16702880373</v>
      </c>
      <c r="AL1148" t="s">
        <v>3988</v>
      </c>
      <c r="BE1148" t="str">
        <f>"51-6052.00"</f>
        <v>51-6052.00</v>
      </c>
      <c r="BF1148" t="s">
        <v>3989</v>
      </c>
      <c r="BG1148" t="s">
        <v>3990</v>
      </c>
      <c r="BH1148" t="s">
        <v>3991</v>
      </c>
      <c r="BI1148">
        <v>3</v>
      </c>
      <c r="BK1148" s="1">
        <v>45658</v>
      </c>
      <c r="BL1148" s="1">
        <v>46022</v>
      </c>
      <c r="BO1148">
        <v>35</v>
      </c>
      <c r="BP1148">
        <v>0</v>
      </c>
      <c r="BQ1148">
        <v>7</v>
      </c>
      <c r="BR1148">
        <v>7</v>
      </c>
      <c r="BS1148">
        <v>7</v>
      </c>
      <c r="BT1148">
        <v>7</v>
      </c>
      <c r="BU1148">
        <v>7</v>
      </c>
      <c r="BV1148">
        <v>0</v>
      </c>
      <c r="BW1148" t="str">
        <f>"9:00 AM"</f>
        <v>9:00 AM</v>
      </c>
      <c r="BX1148" t="str">
        <f>"5:00 PM"</f>
        <v>5:00 PM</v>
      </c>
      <c r="BY1148" t="s">
        <v>133</v>
      </c>
      <c r="BZ1148">
        <v>0</v>
      </c>
      <c r="CA1148">
        <v>12</v>
      </c>
      <c r="CB1148" t="s">
        <v>117</v>
      </c>
      <c r="CD1148" t="s">
        <v>3992</v>
      </c>
      <c r="CE1148" t="s">
        <v>3993</v>
      </c>
      <c r="CF1148" t="s">
        <v>3982</v>
      </c>
      <c r="CG1148" t="s">
        <v>120</v>
      </c>
      <c r="CH1148" t="s">
        <v>121</v>
      </c>
      <c r="CI1148" s="6">
        <v>96950</v>
      </c>
      <c r="CJ1148" s="10">
        <v>8.08</v>
      </c>
      <c r="CK1148" s="10">
        <v>8.08</v>
      </c>
      <c r="CL1148" s="10">
        <v>12.12</v>
      </c>
      <c r="CM1148" s="10">
        <v>12.12</v>
      </c>
      <c r="CN1148" t="s">
        <v>137</v>
      </c>
      <c r="CO1148" t="s">
        <v>133</v>
      </c>
      <c r="CP1148" t="s">
        <v>138</v>
      </c>
      <c r="CR1148" t="s">
        <v>117</v>
      </c>
      <c r="CS1148" t="s">
        <v>139</v>
      </c>
      <c r="CT1148" t="s">
        <v>140</v>
      </c>
      <c r="CU1148" t="s">
        <v>139</v>
      </c>
      <c r="CV1148" t="s">
        <v>140</v>
      </c>
      <c r="CW1148" t="s">
        <v>139</v>
      </c>
      <c r="CX1148" t="s">
        <v>140</v>
      </c>
      <c r="CY1148" t="s">
        <v>140</v>
      </c>
      <c r="CZ1148" s="8">
        <v>16702880373</v>
      </c>
      <c r="DA1148" t="s">
        <v>3988</v>
      </c>
      <c r="DB1148" t="s">
        <v>140</v>
      </c>
      <c r="DC1148" t="s">
        <v>139</v>
      </c>
      <c r="DD1148" t="s">
        <v>117</v>
      </c>
    </row>
    <row r="1149" spans="1:114" ht="15" customHeight="1" x14ac:dyDescent="0.35">
      <c r="A1149" t="s">
        <v>16073</v>
      </c>
      <c r="B1149" t="s">
        <v>294</v>
      </c>
      <c r="C1149" s="1">
        <v>45610</v>
      </c>
      <c r="D1149" s="1">
        <v>45667</v>
      </c>
      <c r="E1149" t="s">
        <v>211</v>
      </c>
      <c r="G1149" t="s">
        <v>117</v>
      </c>
      <c r="H1149" t="s">
        <v>117</v>
      </c>
      <c r="I1149" t="s">
        <v>117</v>
      </c>
      <c r="J1149" t="s">
        <v>3068</v>
      </c>
      <c r="K1149" t="s">
        <v>3069</v>
      </c>
      <c r="L1149" t="s">
        <v>3070</v>
      </c>
      <c r="M1149" t="s">
        <v>3071</v>
      </c>
      <c r="N1149" t="s">
        <v>551</v>
      </c>
      <c r="O1149" t="s">
        <v>121</v>
      </c>
      <c r="P1149" s="6">
        <v>96952</v>
      </c>
      <c r="Q1149" t="s">
        <v>122</v>
      </c>
      <c r="S1149" s="8">
        <v>16716473668</v>
      </c>
      <c r="U1149" t="s">
        <v>3072</v>
      </c>
      <c r="V1149">
        <v>236220</v>
      </c>
      <c r="W1149" t="s">
        <v>124</v>
      </c>
      <c r="Y1149" t="s">
        <v>3073</v>
      </c>
      <c r="Z1149" t="s">
        <v>3074</v>
      </c>
      <c r="AB1149" t="s">
        <v>237</v>
      </c>
      <c r="AC1149" t="s">
        <v>3075</v>
      </c>
      <c r="AD1149" t="s">
        <v>3076</v>
      </c>
      <c r="AE1149" t="s">
        <v>577</v>
      </c>
      <c r="AF1149" t="s">
        <v>578</v>
      </c>
      <c r="AG1149" s="6">
        <v>96913</v>
      </c>
      <c r="AH1149" t="s">
        <v>122</v>
      </c>
      <c r="AJ1149" s="8">
        <v>16716473668</v>
      </c>
      <c r="AL1149" t="s">
        <v>3077</v>
      </c>
      <c r="AM1149" t="s">
        <v>717</v>
      </c>
      <c r="AN1149" t="s">
        <v>3078</v>
      </c>
      <c r="AO1149" t="s">
        <v>3079</v>
      </c>
      <c r="AP1149" t="s">
        <v>1855</v>
      </c>
      <c r="AQ1149" t="s">
        <v>3080</v>
      </c>
      <c r="AR1149" t="s">
        <v>16074</v>
      </c>
      <c r="AS1149" t="s">
        <v>136</v>
      </c>
      <c r="AT1149" t="s">
        <v>121</v>
      </c>
      <c r="AU1149" s="6">
        <v>96950</v>
      </c>
      <c r="AV1149" t="s">
        <v>122</v>
      </c>
      <c r="AX1149" s="8">
        <v>16702330081</v>
      </c>
      <c r="AZ1149" t="s">
        <v>2211</v>
      </c>
      <c r="BA1149" t="s">
        <v>3082</v>
      </c>
      <c r="BB1149" t="s">
        <v>2213</v>
      </c>
      <c r="BC1149" t="s">
        <v>121</v>
      </c>
      <c r="BD1149" t="s">
        <v>2214</v>
      </c>
      <c r="BE1149" t="str">
        <f>"51-4121.00"</f>
        <v>51-4121.00</v>
      </c>
      <c r="BF1149" t="s">
        <v>2038</v>
      </c>
      <c r="BG1149" t="s">
        <v>16075</v>
      </c>
      <c r="BH1149" t="s">
        <v>3467</v>
      </c>
      <c r="BI1149">
        <v>20</v>
      </c>
      <c r="BJ1149">
        <v>19</v>
      </c>
      <c r="BK1149" s="1">
        <v>45667</v>
      </c>
      <c r="BL1149" s="1">
        <v>46031</v>
      </c>
      <c r="BM1149" s="1">
        <v>45667</v>
      </c>
      <c r="BN1149" s="1">
        <v>46031</v>
      </c>
      <c r="BO1149">
        <v>40</v>
      </c>
      <c r="BP1149">
        <v>0</v>
      </c>
      <c r="BQ1149">
        <v>8</v>
      </c>
      <c r="BR1149">
        <v>8</v>
      </c>
      <c r="BS1149">
        <v>8</v>
      </c>
      <c r="BT1149">
        <v>8</v>
      </c>
      <c r="BU1149">
        <v>8</v>
      </c>
      <c r="BV1149">
        <v>0</v>
      </c>
      <c r="BW1149" t="str">
        <f>"8:00 AM"</f>
        <v>8:00 AM</v>
      </c>
      <c r="BX1149" t="str">
        <f>"5:00 PM"</f>
        <v>5:00 PM</v>
      </c>
      <c r="BY1149" t="s">
        <v>159</v>
      </c>
      <c r="BZ1149">
        <v>0</v>
      </c>
      <c r="CA1149">
        <v>12</v>
      </c>
      <c r="CB1149" t="s">
        <v>117</v>
      </c>
      <c r="CD1149" t="s">
        <v>16076</v>
      </c>
      <c r="CE1149" t="s">
        <v>3087</v>
      </c>
      <c r="CG1149" t="s">
        <v>551</v>
      </c>
      <c r="CH1149" t="s">
        <v>121</v>
      </c>
      <c r="CI1149" s="6">
        <v>96952</v>
      </c>
      <c r="CJ1149" s="10">
        <v>20.25</v>
      </c>
      <c r="CL1149" s="10">
        <v>30.38</v>
      </c>
      <c r="CN1149" t="s">
        <v>137</v>
      </c>
      <c r="CO1149" t="s">
        <v>16077</v>
      </c>
      <c r="CP1149" t="s">
        <v>138</v>
      </c>
      <c r="CR1149" t="s">
        <v>117</v>
      </c>
      <c r="CS1149" t="s">
        <v>139</v>
      </c>
      <c r="CT1149" t="s">
        <v>139</v>
      </c>
      <c r="CU1149" t="s">
        <v>139</v>
      </c>
      <c r="CV1149" t="s">
        <v>140</v>
      </c>
      <c r="CW1149" t="s">
        <v>139</v>
      </c>
      <c r="CX1149" t="s">
        <v>139</v>
      </c>
      <c r="CY1149" t="s">
        <v>14760</v>
      </c>
      <c r="CZ1149" s="8">
        <v>16716473668</v>
      </c>
      <c r="DA1149" t="s">
        <v>3077</v>
      </c>
      <c r="DB1149" t="s">
        <v>140</v>
      </c>
      <c r="DC1149" t="s">
        <v>139</v>
      </c>
      <c r="DD1149" t="s">
        <v>117</v>
      </c>
    </row>
    <row r="1150" spans="1:114" ht="15" customHeight="1" x14ac:dyDescent="0.35">
      <c r="A1150" t="s">
        <v>8894</v>
      </c>
      <c r="B1150" t="s">
        <v>144</v>
      </c>
      <c r="C1150" s="1">
        <v>45610</v>
      </c>
      <c r="D1150" s="1">
        <v>45667</v>
      </c>
      <c r="E1150" t="s">
        <v>211</v>
      </c>
      <c r="G1150" t="s">
        <v>117</v>
      </c>
      <c r="H1150" t="s">
        <v>117</v>
      </c>
      <c r="I1150" t="s">
        <v>117</v>
      </c>
      <c r="J1150" t="s">
        <v>3068</v>
      </c>
      <c r="K1150" t="s">
        <v>3069</v>
      </c>
      <c r="L1150" t="s">
        <v>3070</v>
      </c>
      <c r="M1150" t="s">
        <v>3071</v>
      </c>
      <c r="N1150" t="s">
        <v>551</v>
      </c>
      <c r="O1150" t="s">
        <v>121</v>
      </c>
      <c r="P1150" s="6">
        <v>96952</v>
      </c>
      <c r="Q1150" t="s">
        <v>122</v>
      </c>
      <c r="S1150" s="8">
        <v>16716473668</v>
      </c>
      <c r="U1150" t="s">
        <v>3072</v>
      </c>
      <c r="V1150">
        <v>236220</v>
      </c>
      <c r="W1150" t="s">
        <v>124</v>
      </c>
      <c r="Y1150" t="s">
        <v>3073</v>
      </c>
      <c r="Z1150" t="s">
        <v>3074</v>
      </c>
      <c r="AB1150" t="s">
        <v>237</v>
      </c>
      <c r="AC1150" t="s">
        <v>3075</v>
      </c>
      <c r="AD1150" t="s">
        <v>3076</v>
      </c>
      <c r="AE1150" t="s">
        <v>577</v>
      </c>
      <c r="AF1150" t="s">
        <v>578</v>
      </c>
      <c r="AG1150" s="6">
        <v>96913</v>
      </c>
      <c r="AH1150" t="s">
        <v>122</v>
      </c>
      <c r="AJ1150" s="8">
        <v>16716473668</v>
      </c>
      <c r="AL1150" t="s">
        <v>3077</v>
      </c>
      <c r="AM1150" t="s">
        <v>717</v>
      </c>
      <c r="AN1150" t="s">
        <v>3078</v>
      </c>
      <c r="AO1150" t="s">
        <v>3079</v>
      </c>
      <c r="AP1150" t="s">
        <v>1855</v>
      </c>
      <c r="AQ1150" t="s">
        <v>3080</v>
      </c>
      <c r="AR1150" t="s">
        <v>3081</v>
      </c>
      <c r="AS1150" t="s">
        <v>136</v>
      </c>
      <c r="AT1150" t="s">
        <v>121</v>
      </c>
      <c r="AU1150" s="6">
        <v>96950</v>
      </c>
      <c r="AV1150" t="s">
        <v>122</v>
      </c>
      <c r="AX1150" s="8">
        <v>16702330081</v>
      </c>
      <c r="AZ1150" t="s">
        <v>2211</v>
      </c>
      <c r="BA1150" t="s">
        <v>3082</v>
      </c>
      <c r="BB1150" t="s">
        <v>2213</v>
      </c>
      <c r="BC1150" t="s">
        <v>121</v>
      </c>
      <c r="BD1150" t="s">
        <v>2214</v>
      </c>
      <c r="BE1150" t="str">
        <f>"49-3042.00"</f>
        <v>49-3042.00</v>
      </c>
      <c r="BF1150" t="s">
        <v>3611</v>
      </c>
      <c r="BG1150" t="s">
        <v>8895</v>
      </c>
      <c r="BH1150" t="s">
        <v>5281</v>
      </c>
      <c r="BI1150">
        <v>14</v>
      </c>
      <c r="BJ1150">
        <v>14</v>
      </c>
      <c r="BK1150" s="1">
        <v>45667</v>
      </c>
      <c r="BL1150" s="1">
        <v>46031</v>
      </c>
      <c r="BM1150" s="1">
        <v>45667</v>
      </c>
      <c r="BN1150" s="1">
        <v>46031</v>
      </c>
      <c r="BO1150">
        <v>40</v>
      </c>
      <c r="BP1150">
        <v>0</v>
      </c>
      <c r="BQ1150">
        <v>8</v>
      </c>
      <c r="BR1150">
        <v>8</v>
      </c>
      <c r="BS1150">
        <v>8</v>
      </c>
      <c r="BT1150">
        <v>8</v>
      </c>
      <c r="BU1150">
        <v>8</v>
      </c>
      <c r="BV1150">
        <v>0</v>
      </c>
      <c r="BW1150" t="str">
        <f>"8:00 AM"</f>
        <v>8:00 AM</v>
      </c>
      <c r="BX1150" t="str">
        <f>"5:00 PM"</f>
        <v>5:00 PM</v>
      </c>
      <c r="BY1150" t="s">
        <v>159</v>
      </c>
      <c r="BZ1150">
        <v>0</v>
      </c>
      <c r="CA1150">
        <v>12</v>
      </c>
      <c r="CB1150" t="s">
        <v>117</v>
      </c>
      <c r="CD1150" t="s">
        <v>8896</v>
      </c>
      <c r="CE1150" t="s">
        <v>3087</v>
      </c>
      <c r="CG1150" t="s">
        <v>551</v>
      </c>
      <c r="CH1150" t="s">
        <v>121</v>
      </c>
      <c r="CI1150" s="6">
        <v>96952</v>
      </c>
      <c r="CJ1150" s="10">
        <v>12.48</v>
      </c>
      <c r="CL1150" s="10">
        <v>18.72</v>
      </c>
      <c r="CN1150" t="s">
        <v>137</v>
      </c>
      <c r="CO1150" t="s">
        <v>8897</v>
      </c>
      <c r="CP1150" t="s">
        <v>138</v>
      </c>
      <c r="CR1150" t="s">
        <v>117</v>
      </c>
      <c r="CS1150" t="s">
        <v>139</v>
      </c>
      <c r="CT1150" t="s">
        <v>139</v>
      </c>
      <c r="CU1150" t="s">
        <v>139</v>
      </c>
      <c r="CV1150" t="s">
        <v>140</v>
      </c>
      <c r="CW1150" t="s">
        <v>139</v>
      </c>
      <c r="CX1150" t="s">
        <v>139</v>
      </c>
      <c r="CY1150" t="s">
        <v>8898</v>
      </c>
      <c r="CZ1150" s="8">
        <v>16716473668</v>
      </c>
      <c r="DA1150" t="s">
        <v>3077</v>
      </c>
      <c r="DB1150" t="s">
        <v>140</v>
      </c>
      <c r="DC1150" t="s">
        <v>139</v>
      </c>
      <c r="DD1150" t="s">
        <v>117</v>
      </c>
    </row>
    <row r="1151" spans="1:114" ht="15" customHeight="1" x14ac:dyDescent="0.35">
      <c r="A1151" t="s">
        <v>14683</v>
      </c>
      <c r="B1151" t="s">
        <v>144</v>
      </c>
      <c r="C1151" s="1">
        <v>45611</v>
      </c>
      <c r="D1151" s="1">
        <v>45667</v>
      </c>
      <c r="E1151" t="s">
        <v>211</v>
      </c>
      <c r="G1151" t="s">
        <v>117</v>
      </c>
      <c r="H1151" t="s">
        <v>117</v>
      </c>
      <c r="I1151" t="s">
        <v>117</v>
      </c>
      <c r="J1151" t="s">
        <v>2606</v>
      </c>
      <c r="K1151" t="s">
        <v>2607</v>
      </c>
      <c r="L1151" t="s">
        <v>3899</v>
      </c>
      <c r="N1151" t="s">
        <v>136</v>
      </c>
      <c r="O1151" t="s">
        <v>121</v>
      </c>
      <c r="P1151" s="6">
        <v>96950</v>
      </c>
      <c r="Q1151" t="s">
        <v>122</v>
      </c>
      <c r="S1151" s="8">
        <v>16703221234</v>
      </c>
      <c r="T1151">
        <v>781</v>
      </c>
      <c r="U1151" t="s">
        <v>2609</v>
      </c>
      <c r="V1151">
        <v>721110</v>
      </c>
      <c r="W1151" t="s">
        <v>124</v>
      </c>
      <c r="Y1151" t="s">
        <v>2610</v>
      </c>
      <c r="Z1151" t="s">
        <v>2611</v>
      </c>
      <c r="AA1151" t="s">
        <v>2612</v>
      </c>
      <c r="AB1151" t="s">
        <v>2613</v>
      </c>
      <c r="AC1151" t="s">
        <v>3899</v>
      </c>
      <c r="AE1151" t="s">
        <v>136</v>
      </c>
      <c r="AF1151" t="s">
        <v>121</v>
      </c>
      <c r="AG1151" s="6">
        <v>96950</v>
      </c>
      <c r="AH1151" t="s">
        <v>122</v>
      </c>
      <c r="AJ1151" s="8">
        <v>16703221234</v>
      </c>
      <c r="AK1151">
        <v>781</v>
      </c>
      <c r="AL1151" t="s">
        <v>2614</v>
      </c>
      <c r="BE1151" t="str">
        <f>"43-4181.00"</f>
        <v>43-4181.00</v>
      </c>
      <c r="BF1151" t="s">
        <v>2826</v>
      </c>
      <c r="BG1151" t="s">
        <v>14149</v>
      </c>
      <c r="BH1151" t="s">
        <v>14150</v>
      </c>
      <c r="BI1151">
        <v>1</v>
      </c>
      <c r="BJ1151">
        <v>1</v>
      </c>
      <c r="BK1151" s="1">
        <v>45672</v>
      </c>
      <c r="BL1151" s="1">
        <v>46036</v>
      </c>
      <c r="BM1151" s="1">
        <v>45672</v>
      </c>
      <c r="BN1151" s="1">
        <v>46036</v>
      </c>
      <c r="BO1151">
        <v>40</v>
      </c>
      <c r="BP1151">
        <v>8</v>
      </c>
      <c r="BQ1151">
        <v>8</v>
      </c>
      <c r="BR1151">
        <v>0</v>
      </c>
      <c r="BS1151">
        <v>0</v>
      </c>
      <c r="BT1151">
        <v>8</v>
      </c>
      <c r="BU1151">
        <v>8</v>
      </c>
      <c r="BV1151">
        <v>8</v>
      </c>
      <c r="BW1151" t="str">
        <f>"10:00 PM"</f>
        <v>10:00 PM</v>
      </c>
      <c r="BX1151" t="str">
        <f>"6:00 AM"</f>
        <v>6:00 AM</v>
      </c>
      <c r="BY1151" t="s">
        <v>159</v>
      </c>
      <c r="BZ1151">
        <v>0</v>
      </c>
      <c r="CA1151">
        <v>12</v>
      </c>
      <c r="CB1151" t="s">
        <v>139</v>
      </c>
      <c r="CC1151">
        <v>3</v>
      </c>
      <c r="CD1151" t="s">
        <v>14151</v>
      </c>
      <c r="CE1151" t="s">
        <v>3899</v>
      </c>
      <c r="CG1151" t="s">
        <v>136</v>
      </c>
      <c r="CH1151" t="s">
        <v>121</v>
      </c>
      <c r="CI1151" s="6">
        <v>96950</v>
      </c>
      <c r="CJ1151" s="10">
        <v>8.77</v>
      </c>
      <c r="CK1151" s="10">
        <v>8.77</v>
      </c>
      <c r="CL1151" s="10">
        <v>13.16</v>
      </c>
      <c r="CM1151" s="10">
        <v>13.16</v>
      </c>
      <c r="CN1151" t="s">
        <v>137</v>
      </c>
      <c r="CO1151" t="s">
        <v>6534</v>
      </c>
      <c r="CP1151" t="s">
        <v>138</v>
      </c>
      <c r="CR1151" t="s">
        <v>117</v>
      </c>
      <c r="CS1151" t="s">
        <v>139</v>
      </c>
      <c r="CT1151" t="s">
        <v>140</v>
      </c>
      <c r="CU1151" t="s">
        <v>139</v>
      </c>
      <c r="CV1151" t="s">
        <v>140</v>
      </c>
      <c r="CW1151" t="s">
        <v>139</v>
      </c>
      <c r="CX1151" t="s">
        <v>140</v>
      </c>
      <c r="CY1151" t="s">
        <v>9507</v>
      </c>
      <c r="CZ1151" s="8">
        <v>16703221234</v>
      </c>
      <c r="DA1151" t="s">
        <v>2614</v>
      </c>
      <c r="DB1151" t="s">
        <v>140</v>
      </c>
      <c r="DC1151" t="s">
        <v>139</v>
      </c>
      <c r="DD1151" t="s">
        <v>117</v>
      </c>
    </row>
    <row r="1152" spans="1:114" ht="15" customHeight="1" x14ac:dyDescent="0.35">
      <c r="A1152" t="s">
        <v>9583</v>
      </c>
      <c r="B1152" t="s">
        <v>144</v>
      </c>
      <c r="C1152" s="1">
        <v>45616</v>
      </c>
      <c r="D1152" s="1">
        <v>45667</v>
      </c>
      <c r="E1152" t="s">
        <v>116</v>
      </c>
      <c r="F1152" s="1">
        <v>45715</v>
      </c>
      <c r="G1152" t="s">
        <v>117</v>
      </c>
      <c r="H1152" t="s">
        <v>117</v>
      </c>
      <c r="I1152" t="s">
        <v>117</v>
      </c>
      <c r="J1152" t="s">
        <v>9584</v>
      </c>
      <c r="K1152" t="s">
        <v>1285</v>
      </c>
      <c r="L1152" t="s">
        <v>1286</v>
      </c>
      <c r="M1152" t="s">
        <v>1287</v>
      </c>
      <c r="N1152" t="s">
        <v>136</v>
      </c>
      <c r="O1152" t="s">
        <v>121</v>
      </c>
      <c r="P1152" s="6">
        <v>96950</v>
      </c>
      <c r="Q1152" t="s">
        <v>122</v>
      </c>
      <c r="R1152" t="s">
        <v>136</v>
      </c>
      <c r="S1152" s="8">
        <v>16702882288</v>
      </c>
      <c r="T1152">
        <v>106</v>
      </c>
      <c r="U1152" t="s">
        <v>1288</v>
      </c>
      <c r="V1152">
        <v>444140</v>
      </c>
      <c r="W1152" t="s">
        <v>124</v>
      </c>
      <c r="Y1152" t="s">
        <v>9585</v>
      </c>
      <c r="Z1152" t="s">
        <v>9586</v>
      </c>
      <c r="AA1152" t="s">
        <v>140</v>
      </c>
      <c r="AB1152" t="s">
        <v>9587</v>
      </c>
      <c r="AC1152" t="s">
        <v>1286</v>
      </c>
      <c r="AD1152" t="s">
        <v>9588</v>
      </c>
      <c r="AE1152" t="s">
        <v>136</v>
      </c>
      <c r="AF1152" t="s">
        <v>121</v>
      </c>
      <c r="AG1152" s="6">
        <v>96950</v>
      </c>
      <c r="AH1152" t="s">
        <v>122</v>
      </c>
      <c r="AI1152" t="s">
        <v>136</v>
      </c>
      <c r="AJ1152" s="8">
        <v>16702882288</v>
      </c>
      <c r="AK1152">
        <v>106</v>
      </c>
      <c r="AL1152" t="s">
        <v>1299</v>
      </c>
      <c r="BE1152" t="str">
        <f>"53-3033.00"</f>
        <v>53-3033.00</v>
      </c>
      <c r="BF1152" t="s">
        <v>387</v>
      </c>
      <c r="BG1152" t="s">
        <v>9589</v>
      </c>
      <c r="BH1152" t="s">
        <v>9590</v>
      </c>
      <c r="BI1152">
        <v>1</v>
      </c>
      <c r="BJ1152">
        <v>1</v>
      </c>
      <c r="BK1152" s="1">
        <v>45717</v>
      </c>
      <c r="BL1152" s="1">
        <v>46081</v>
      </c>
      <c r="BM1152" s="1">
        <v>45717</v>
      </c>
      <c r="BN1152" s="1">
        <v>46081</v>
      </c>
      <c r="BO1152">
        <v>40</v>
      </c>
      <c r="BP1152">
        <v>0</v>
      </c>
      <c r="BQ1152">
        <v>7</v>
      </c>
      <c r="BR1152">
        <v>6.5</v>
      </c>
      <c r="BS1152">
        <v>6.5</v>
      </c>
      <c r="BT1152">
        <v>6.5</v>
      </c>
      <c r="BU1152">
        <v>6.5</v>
      </c>
      <c r="BV1152">
        <v>7</v>
      </c>
      <c r="BW1152" t="str">
        <f>"8:00 AM"</f>
        <v>8:00 AM</v>
      </c>
      <c r="BX1152" t="str">
        <f>"5:00 PM"</f>
        <v>5:00 PM</v>
      </c>
      <c r="BY1152" t="s">
        <v>133</v>
      </c>
      <c r="BZ1152">
        <v>0</v>
      </c>
      <c r="CA1152">
        <v>12</v>
      </c>
      <c r="CB1152" t="s">
        <v>117</v>
      </c>
      <c r="CD1152" t="s">
        <v>9591</v>
      </c>
      <c r="CE1152" t="s">
        <v>1286</v>
      </c>
      <c r="CF1152" t="s">
        <v>1287</v>
      </c>
      <c r="CG1152" t="s">
        <v>136</v>
      </c>
      <c r="CH1152" t="s">
        <v>121</v>
      </c>
      <c r="CI1152" s="6">
        <v>96950</v>
      </c>
      <c r="CJ1152" s="10">
        <v>8.15</v>
      </c>
      <c r="CK1152" s="10">
        <v>9</v>
      </c>
      <c r="CL1152" s="10">
        <v>12.23</v>
      </c>
      <c r="CM1152" s="10">
        <v>13.5</v>
      </c>
      <c r="CN1152" t="s">
        <v>137</v>
      </c>
      <c r="CO1152" t="s">
        <v>140</v>
      </c>
      <c r="CP1152" t="s">
        <v>138</v>
      </c>
      <c r="CR1152" t="s">
        <v>117</v>
      </c>
      <c r="CS1152" t="s">
        <v>139</v>
      </c>
      <c r="CT1152" t="s">
        <v>140</v>
      </c>
      <c r="CU1152" t="s">
        <v>139</v>
      </c>
      <c r="CV1152" t="s">
        <v>140</v>
      </c>
      <c r="CW1152" t="s">
        <v>139</v>
      </c>
      <c r="CX1152" t="s">
        <v>139</v>
      </c>
      <c r="CY1152" t="s">
        <v>1298</v>
      </c>
      <c r="CZ1152" s="8">
        <v>16702882288</v>
      </c>
      <c r="DA1152" t="s">
        <v>1299</v>
      </c>
      <c r="DB1152" t="s">
        <v>140</v>
      </c>
      <c r="DC1152" t="s">
        <v>139</v>
      </c>
      <c r="DD1152" t="s">
        <v>117</v>
      </c>
    </row>
    <row r="1153" spans="1:114" ht="15" customHeight="1" x14ac:dyDescent="0.35">
      <c r="A1153" t="s">
        <v>16045</v>
      </c>
      <c r="B1153" t="s">
        <v>144</v>
      </c>
      <c r="C1153" s="1">
        <v>45630</v>
      </c>
      <c r="D1153" s="1">
        <v>45667</v>
      </c>
      <c r="E1153" t="s">
        <v>116</v>
      </c>
      <c r="F1153" s="1">
        <v>45717</v>
      </c>
      <c r="G1153" t="s">
        <v>117</v>
      </c>
      <c r="H1153" t="s">
        <v>117</v>
      </c>
      <c r="I1153" t="s">
        <v>117</v>
      </c>
      <c r="J1153" t="s">
        <v>2589</v>
      </c>
      <c r="K1153" t="s">
        <v>140</v>
      </c>
      <c r="L1153" t="s">
        <v>2590</v>
      </c>
      <c r="M1153" t="s">
        <v>2591</v>
      </c>
      <c r="N1153" t="s">
        <v>551</v>
      </c>
      <c r="O1153" t="s">
        <v>121</v>
      </c>
      <c r="P1153" s="6">
        <v>96952</v>
      </c>
      <c r="Q1153" t="s">
        <v>122</v>
      </c>
      <c r="R1153" t="s">
        <v>140</v>
      </c>
      <c r="S1153" s="8">
        <v>16704339989</v>
      </c>
      <c r="U1153" t="s">
        <v>2592</v>
      </c>
      <c r="V1153">
        <v>481111</v>
      </c>
      <c r="W1153" t="s">
        <v>124</v>
      </c>
      <c r="Y1153" t="s">
        <v>2593</v>
      </c>
      <c r="Z1153" t="s">
        <v>2594</v>
      </c>
      <c r="AA1153" t="s">
        <v>2595</v>
      </c>
      <c r="AB1153" t="s">
        <v>205</v>
      </c>
      <c r="AC1153" t="s">
        <v>2590</v>
      </c>
      <c r="AD1153" t="s">
        <v>2591</v>
      </c>
      <c r="AE1153" t="s">
        <v>551</v>
      </c>
      <c r="AF1153" t="s">
        <v>121</v>
      </c>
      <c r="AG1153" s="6">
        <v>96952</v>
      </c>
      <c r="AH1153" t="s">
        <v>122</v>
      </c>
      <c r="AJ1153" s="8">
        <v>16704339989</v>
      </c>
      <c r="AL1153" t="s">
        <v>2596</v>
      </c>
      <c r="BE1153" t="str">
        <f>"15-1232.00"</f>
        <v>15-1232.00</v>
      </c>
      <c r="BF1153" t="s">
        <v>3284</v>
      </c>
      <c r="BG1153" t="s">
        <v>14030</v>
      </c>
      <c r="BH1153" t="s">
        <v>3284</v>
      </c>
      <c r="BI1153">
        <v>1</v>
      </c>
      <c r="BJ1153">
        <v>1</v>
      </c>
      <c r="BK1153" s="1">
        <v>45719</v>
      </c>
      <c r="BL1153" s="1">
        <v>46083</v>
      </c>
      <c r="BM1153" s="1">
        <v>45719</v>
      </c>
      <c r="BN1153" s="1">
        <v>46083</v>
      </c>
      <c r="BO1153">
        <v>40</v>
      </c>
      <c r="BP1153">
        <v>0</v>
      </c>
      <c r="BQ1153">
        <v>8</v>
      </c>
      <c r="BR1153">
        <v>8</v>
      </c>
      <c r="BS1153">
        <v>8</v>
      </c>
      <c r="BT1153">
        <v>8</v>
      </c>
      <c r="BU1153">
        <v>8</v>
      </c>
      <c r="BV1153">
        <v>0</v>
      </c>
      <c r="BW1153" t="str">
        <f>"8:00 AM"</f>
        <v>8:00 AM</v>
      </c>
      <c r="BX1153" t="str">
        <f>"5:00 PM"</f>
        <v>5:00 PM</v>
      </c>
      <c r="BY1153" t="s">
        <v>159</v>
      </c>
      <c r="BZ1153">
        <v>0</v>
      </c>
      <c r="CA1153">
        <v>24</v>
      </c>
      <c r="CB1153" t="s">
        <v>117</v>
      </c>
      <c r="CD1153" t="s">
        <v>11678</v>
      </c>
      <c r="CE1153" t="s">
        <v>2590</v>
      </c>
      <c r="CF1153" t="s">
        <v>2591</v>
      </c>
      <c r="CG1153" t="s">
        <v>551</v>
      </c>
      <c r="CH1153" t="s">
        <v>121</v>
      </c>
      <c r="CI1153" s="6">
        <v>96952</v>
      </c>
      <c r="CJ1153" s="10">
        <v>15.2</v>
      </c>
      <c r="CK1153" s="10">
        <v>15.25</v>
      </c>
      <c r="CL1153" s="10">
        <v>0</v>
      </c>
      <c r="CM1153" s="10">
        <v>0</v>
      </c>
      <c r="CN1153" t="s">
        <v>137</v>
      </c>
      <c r="CO1153" t="s">
        <v>140</v>
      </c>
      <c r="CP1153" t="s">
        <v>138</v>
      </c>
      <c r="CR1153" t="s">
        <v>117</v>
      </c>
      <c r="CS1153" t="s">
        <v>139</v>
      </c>
      <c r="CT1153" t="s">
        <v>140</v>
      </c>
      <c r="CU1153" t="s">
        <v>140</v>
      </c>
      <c r="CV1153" t="s">
        <v>139</v>
      </c>
      <c r="CW1153" t="s">
        <v>139</v>
      </c>
      <c r="CX1153" t="s">
        <v>140</v>
      </c>
      <c r="CY1153" t="s">
        <v>2601</v>
      </c>
      <c r="CZ1153" s="8">
        <v>16704339989</v>
      </c>
      <c r="DA1153" t="s">
        <v>2602</v>
      </c>
      <c r="DB1153" t="s">
        <v>140</v>
      </c>
      <c r="DC1153" t="s">
        <v>139</v>
      </c>
      <c r="DD1153" t="s">
        <v>117</v>
      </c>
    </row>
    <row r="1154" spans="1:114" ht="15" customHeight="1" x14ac:dyDescent="0.35">
      <c r="A1154" t="s">
        <v>13284</v>
      </c>
      <c r="B1154" t="s">
        <v>166</v>
      </c>
      <c r="C1154" s="1">
        <v>45635</v>
      </c>
      <c r="D1154" s="1">
        <v>45667</v>
      </c>
      <c r="E1154" t="s">
        <v>211</v>
      </c>
      <c r="F1154" s="1">
        <v>45635</v>
      </c>
      <c r="G1154" t="s">
        <v>117</v>
      </c>
      <c r="H1154" t="s">
        <v>117</v>
      </c>
      <c r="I1154" t="s">
        <v>117</v>
      </c>
      <c r="J1154" t="s">
        <v>11027</v>
      </c>
      <c r="L1154" t="s">
        <v>5539</v>
      </c>
      <c r="N1154" t="s">
        <v>136</v>
      </c>
      <c r="O1154" t="s">
        <v>121</v>
      </c>
      <c r="P1154" s="6">
        <v>96950</v>
      </c>
      <c r="Q1154" t="s">
        <v>122</v>
      </c>
      <c r="S1154" s="8">
        <v>16702358938</v>
      </c>
      <c r="U1154" t="s">
        <v>11029</v>
      </c>
      <c r="V1154">
        <v>441330</v>
      </c>
      <c r="W1154" t="s">
        <v>124</v>
      </c>
      <c r="Y1154" t="s">
        <v>11030</v>
      </c>
      <c r="Z1154" t="s">
        <v>11031</v>
      </c>
      <c r="AB1154" t="s">
        <v>1656</v>
      </c>
      <c r="AC1154" t="s">
        <v>5539</v>
      </c>
      <c r="AE1154" t="s">
        <v>136</v>
      </c>
      <c r="AF1154" t="s">
        <v>121</v>
      </c>
      <c r="AG1154" s="6">
        <v>96950</v>
      </c>
      <c r="AH1154" t="s">
        <v>122</v>
      </c>
      <c r="AJ1154" s="8">
        <v>16702875665</v>
      </c>
      <c r="AL1154" t="s">
        <v>11032</v>
      </c>
      <c r="BE1154" t="str">
        <f>"49-3022.00"</f>
        <v>49-3022.00</v>
      </c>
      <c r="BF1154" t="s">
        <v>10639</v>
      </c>
      <c r="BG1154" t="s">
        <v>13285</v>
      </c>
      <c r="BH1154" t="s">
        <v>11960</v>
      </c>
      <c r="BI1154">
        <v>2</v>
      </c>
      <c r="BK1154" s="1">
        <v>45719</v>
      </c>
      <c r="BL1154" s="1">
        <v>46083</v>
      </c>
      <c r="BO1154">
        <v>35</v>
      </c>
      <c r="BP1154">
        <v>0</v>
      </c>
      <c r="BQ1154">
        <v>7</v>
      </c>
      <c r="BR1154">
        <v>7</v>
      </c>
      <c r="BS1154">
        <v>7</v>
      </c>
      <c r="BT1154">
        <v>7</v>
      </c>
      <c r="BU1154">
        <v>7</v>
      </c>
      <c r="BV1154">
        <v>0</v>
      </c>
      <c r="BW1154" t="str">
        <f>"9:00 AM"</f>
        <v>9:00 AM</v>
      </c>
      <c r="BX1154" t="str">
        <f>"5:00 PM"</f>
        <v>5:00 PM</v>
      </c>
      <c r="BY1154" t="s">
        <v>159</v>
      </c>
      <c r="BZ1154">
        <v>0</v>
      </c>
      <c r="CA1154">
        <v>12</v>
      </c>
      <c r="CB1154" t="s">
        <v>117</v>
      </c>
      <c r="CD1154" t="s">
        <v>13286</v>
      </c>
      <c r="CE1154" t="s">
        <v>11028</v>
      </c>
      <c r="CG1154" t="s">
        <v>136</v>
      </c>
      <c r="CH1154" t="s">
        <v>121</v>
      </c>
      <c r="CI1154" s="6">
        <v>96950</v>
      </c>
      <c r="CJ1154" s="10">
        <v>11.18</v>
      </c>
      <c r="CK1154" s="10">
        <v>14.14</v>
      </c>
      <c r="CL1154" s="10">
        <v>16.77</v>
      </c>
      <c r="CM1154" s="10">
        <v>21.21</v>
      </c>
      <c r="CN1154" t="s">
        <v>137</v>
      </c>
      <c r="CP1154" t="s">
        <v>138</v>
      </c>
      <c r="CR1154" t="s">
        <v>117</v>
      </c>
      <c r="CS1154" t="s">
        <v>139</v>
      </c>
      <c r="CT1154" t="s">
        <v>140</v>
      </c>
      <c r="CU1154" t="s">
        <v>139</v>
      </c>
      <c r="CV1154" t="s">
        <v>140</v>
      </c>
      <c r="CW1154" t="s">
        <v>139</v>
      </c>
      <c r="CX1154" t="s">
        <v>140</v>
      </c>
      <c r="CY1154" t="s">
        <v>5547</v>
      </c>
      <c r="CZ1154" s="8">
        <v>16702358938</v>
      </c>
      <c r="DA1154" t="s">
        <v>11032</v>
      </c>
      <c r="DB1154" t="s">
        <v>514</v>
      </c>
      <c r="DC1154" t="s">
        <v>139</v>
      </c>
      <c r="DD1154" t="s">
        <v>117</v>
      </c>
    </row>
    <row r="1155" spans="1:114" ht="15" customHeight="1" x14ac:dyDescent="0.35">
      <c r="A1155" t="s">
        <v>13244</v>
      </c>
      <c r="B1155" t="s">
        <v>166</v>
      </c>
      <c r="C1155" s="1">
        <v>45635</v>
      </c>
      <c r="D1155" s="1">
        <v>45667</v>
      </c>
      <c r="E1155" t="s">
        <v>211</v>
      </c>
      <c r="G1155" t="s">
        <v>117</v>
      </c>
      <c r="H1155" t="s">
        <v>117</v>
      </c>
      <c r="I1155" t="s">
        <v>117</v>
      </c>
      <c r="J1155" t="s">
        <v>7197</v>
      </c>
      <c r="L1155" t="s">
        <v>7198</v>
      </c>
      <c r="N1155" t="s">
        <v>120</v>
      </c>
      <c r="O1155" t="s">
        <v>121</v>
      </c>
      <c r="P1155" s="6">
        <v>96950</v>
      </c>
      <c r="Q1155" t="s">
        <v>122</v>
      </c>
      <c r="S1155" s="8">
        <v>16707880047</v>
      </c>
      <c r="U1155" t="s">
        <v>7199</v>
      </c>
      <c r="V1155">
        <v>71132</v>
      </c>
      <c r="W1155" t="s">
        <v>124</v>
      </c>
      <c r="Y1155" t="s">
        <v>4853</v>
      </c>
      <c r="Z1155" t="s">
        <v>7200</v>
      </c>
      <c r="AA1155" t="s">
        <v>7201</v>
      </c>
      <c r="AB1155" t="s">
        <v>7202</v>
      </c>
      <c r="AC1155" t="s">
        <v>7203</v>
      </c>
      <c r="AE1155" t="s">
        <v>120</v>
      </c>
      <c r="AF1155" t="s">
        <v>121</v>
      </c>
      <c r="AG1155" s="6">
        <v>96950</v>
      </c>
      <c r="AH1155" t="s">
        <v>122</v>
      </c>
      <c r="AJ1155" s="8">
        <v>16707880047</v>
      </c>
      <c r="AL1155" t="s">
        <v>7204</v>
      </c>
      <c r="BE1155" t="str">
        <f>"27-1027.00"</f>
        <v>27-1027.00</v>
      </c>
      <c r="BF1155" t="s">
        <v>7205</v>
      </c>
      <c r="BG1155" t="s">
        <v>7206</v>
      </c>
      <c r="BH1155" t="s">
        <v>7207</v>
      </c>
      <c r="BI1155">
        <v>2</v>
      </c>
      <c r="BK1155" s="1">
        <v>45641</v>
      </c>
      <c r="BL1155" s="1">
        <v>45961</v>
      </c>
      <c r="BO1155">
        <v>35</v>
      </c>
      <c r="BP1155">
        <v>7</v>
      </c>
      <c r="BQ1155">
        <v>0</v>
      </c>
      <c r="BR1155">
        <v>0</v>
      </c>
      <c r="BS1155">
        <v>7</v>
      </c>
      <c r="BT1155">
        <v>7</v>
      </c>
      <c r="BU1155">
        <v>7</v>
      </c>
      <c r="BV1155">
        <v>7</v>
      </c>
      <c r="BW1155" t="str">
        <f>"9:00 AM"</f>
        <v>9:00 AM</v>
      </c>
      <c r="BX1155" t="str">
        <f>"6:00 PM"</f>
        <v>6:00 PM</v>
      </c>
      <c r="BY1155" t="s">
        <v>133</v>
      </c>
      <c r="BZ1155">
        <v>0</v>
      </c>
      <c r="CA1155">
        <v>6</v>
      </c>
      <c r="CB1155" t="s">
        <v>117</v>
      </c>
      <c r="CD1155" t="s">
        <v>13245</v>
      </c>
      <c r="CE1155" t="s">
        <v>956</v>
      </c>
      <c r="CG1155" t="s">
        <v>120</v>
      </c>
      <c r="CH1155" t="s">
        <v>121</v>
      </c>
      <c r="CI1155" s="6">
        <v>96950</v>
      </c>
      <c r="CJ1155" s="10">
        <v>20.67</v>
      </c>
      <c r="CK1155" s="10">
        <v>20.67</v>
      </c>
      <c r="CL1155" s="10">
        <v>0</v>
      </c>
      <c r="CM1155" s="10">
        <v>0</v>
      </c>
      <c r="CN1155" t="s">
        <v>137</v>
      </c>
      <c r="CO1155" t="s">
        <v>133</v>
      </c>
      <c r="CP1155" t="s">
        <v>138</v>
      </c>
      <c r="CR1155" t="s">
        <v>117</v>
      </c>
      <c r="CS1155" t="s">
        <v>139</v>
      </c>
      <c r="CT1155" t="s">
        <v>140</v>
      </c>
      <c r="CU1155" t="s">
        <v>140</v>
      </c>
      <c r="CV1155" t="s">
        <v>140</v>
      </c>
      <c r="CW1155" t="s">
        <v>139</v>
      </c>
      <c r="CX1155" t="s">
        <v>140</v>
      </c>
      <c r="CY1155" t="s">
        <v>2574</v>
      </c>
      <c r="CZ1155" s="8">
        <v>16707880047</v>
      </c>
      <c r="DA1155" t="s">
        <v>7204</v>
      </c>
      <c r="DB1155" t="s">
        <v>140</v>
      </c>
      <c r="DC1155" t="s">
        <v>139</v>
      </c>
      <c r="DD1155" t="s">
        <v>117</v>
      </c>
      <c r="DE1155" t="s">
        <v>4853</v>
      </c>
      <c r="DF1155" t="s">
        <v>7200</v>
      </c>
      <c r="DG1155" t="s">
        <v>1914</v>
      </c>
      <c r="DH1155" t="s">
        <v>7199</v>
      </c>
      <c r="DI1155" t="s">
        <v>7197</v>
      </c>
      <c r="DJ1155" t="s">
        <v>7204</v>
      </c>
    </row>
    <row r="1156" spans="1:114" ht="15" customHeight="1" x14ac:dyDescent="0.35">
      <c r="A1156" t="s">
        <v>16051</v>
      </c>
      <c r="B1156" t="s">
        <v>166</v>
      </c>
      <c r="C1156" s="1">
        <v>45644</v>
      </c>
      <c r="D1156" s="1">
        <v>45667</v>
      </c>
      <c r="E1156" t="s">
        <v>211</v>
      </c>
      <c r="G1156" t="s">
        <v>117</v>
      </c>
      <c r="H1156" t="s">
        <v>117</v>
      </c>
      <c r="I1156" t="s">
        <v>117</v>
      </c>
      <c r="J1156" t="s">
        <v>8906</v>
      </c>
      <c r="K1156" t="s">
        <v>8906</v>
      </c>
      <c r="L1156" t="s">
        <v>10699</v>
      </c>
      <c r="M1156" t="s">
        <v>6561</v>
      </c>
      <c r="N1156" t="s">
        <v>248</v>
      </c>
      <c r="O1156" t="s">
        <v>121</v>
      </c>
      <c r="P1156" s="6">
        <v>96951</v>
      </c>
      <c r="Q1156" t="s">
        <v>122</v>
      </c>
      <c r="S1156" s="8">
        <v>16707850100</v>
      </c>
      <c r="U1156" t="s">
        <v>4939</v>
      </c>
      <c r="V1156">
        <v>722511</v>
      </c>
      <c r="W1156" t="s">
        <v>124</v>
      </c>
      <c r="Y1156" t="s">
        <v>3488</v>
      </c>
      <c r="Z1156" t="s">
        <v>2717</v>
      </c>
      <c r="AA1156" t="s">
        <v>11618</v>
      </c>
      <c r="AB1156" t="s">
        <v>2678</v>
      </c>
      <c r="AC1156" t="s">
        <v>10699</v>
      </c>
      <c r="AD1156" t="s">
        <v>6561</v>
      </c>
      <c r="AE1156" t="s">
        <v>248</v>
      </c>
      <c r="AF1156" t="s">
        <v>121</v>
      </c>
      <c r="AG1156" s="6">
        <v>96951</v>
      </c>
      <c r="AH1156" t="s">
        <v>122</v>
      </c>
      <c r="AJ1156" s="8">
        <v>16707850100</v>
      </c>
      <c r="AL1156" t="s">
        <v>4943</v>
      </c>
      <c r="BE1156" t="str">
        <f>"51-3011.00"</f>
        <v>51-3011.00</v>
      </c>
      <c r="BF1156" t="s">
        <v>217</v>
      </c>
      <c r="BG1156" t="s">
        <v>16052</v>
      </c>
      <c r="BH1156" t="s">
        <v>1319</v>
      </c>
      <c r="BI1156">
        <v>4</v>
      </c>
      <c r="BK1156" s="1">
        <v>45726</v>
      </c>
      <c r="BL1156" s="1">
        <v>46090</v>
      </c>
      <c r="BO1156">
        <v>35</v>
      </c>
      <c r="BP1156">
        <v>0</v>
      </c>
      <c r="BQ1156">
        <v>7</v>
      </c>
      <c r="BR1156">
        <v>7</v>
      </c>
      <c r="BS1156">
        <v>7</v>
      </c>
      <c r="BT1156">
        <v>7</v>
      </c>
      <c r="BU1156">
        <v>7</v>
      </c>
      <c r="BV1156">
        <v>0</v>
      </c>
      <c r="BW1156" t="str">
        <f>"8:00 AM"</f>
        <v>8:00 AM</v>
      </c>
      <c r="BX1156" t="str">
        <f>"5:00 PM"</f>
        <v>5:00 PM</v>
      </c>
      <c r="BY1156" t="s">
        <v>159</v>
      </c>
      <c r="BZ1156">
        <v>0</v>
      </c>
      <c r="CA1156">
        <v>12</v>
      </c>
      <c r="CB1156" t="s">
        <v>117</v>
      </c>
      <c r="CD1156" t="s">
        <v>16053</v>
      </c>
      <c r="CE1156" t="s">
        <v>10699</v>
      </c>
      <c r="CF1156" t="s">
        <v>6561</v>
      </c>
      <c r="CG1156" t="s">
        <v>248</v>
      </c>
      <c r="CH1156" t="s">
        <v>121</v>
      </c>
      <c r="CI1156" s="6">
        <v>96951</v>
      </c>
      <c r="CJ1156" s="10">
        <v>8.64</v>
      </c>
      <c r="CK1156" s="10">
        <v>8.64</v>
      </c>
      <c r="CL1156" s="10">
        <v>12.96</v>
      </c>
      <c r="CM1156" s="10">
        <v>12.96</v>
      </c>
      <c r="CN1156" t="s">
        <v>137</v>
      </c>
      <c r="CO1156" t="s">
        <v>140</v>
      </c>
      <c r="CP1156" t="s">
        <v>138</v>
      </c>
      <c r="CR1156" t="s">
        <v>117</v>
      </c>
      <c r="CS1156" t="s">
        <v>139</v>
      </c>
      <c r="CT1156" t="s">
        <v>140</v>
      </c>
      <c r="CU1156" t="s">
        <v>139</v>
      </c>
      <c r="CV1156" t="s">
        <v>140</v>
      </c>
      <c r="CW1156" t="s">
        <v>139</v>
      </c>
      <c r="CX1156" t="s">
        <v>140</v>
      </c>
      <c r="CY1156" t="s">
        <v>140</v>
      </c>
      <c r="CZ1156" s="8">
        <v>16707850100</v>
      </c>
      <c r="DA1156" t="s">
        <v>11626</v>
      </c>
      <c r="DB1156" t="s">
        <v>140</v>
      </c>
      <c r="DC1156" t="s">
        <v>139</v>
      </c>
      <c r="DD1156" t="s">
        <v>117</v>
      </c>
    </row>
    <row r="1157" spans="1:114" ht="15" customHeight="1" x14ac:dyDescent="0.35">
      <c r="A1157" t="s">
        <v>7070</v>
      </c>
      <c r="B1157" t="s">
        <v>278</v>
      </c>
      <c r="C1157" s="1">
        <v>45663</v>
      </c>
      <c r="D1157" s="1">
        <v>45667</v>
      </c>
      <c r="E1157" t="s">
        <v>211</v>
      </c>
      <c r="G1157" t="s">
        <v>139</v>
      </c>
      <c r="H1157" t="s">
        <v>139</v>
      </c>
      <c r="I1157" t="s">
        <v>117</v>
      </c>
      <c r="J1157" t="s">
        <v>3722</v>
      </c>
      <c r="K1157" t="s">
        <v>4611</v>
      </c>
      <c r="L1157" t="s">
        <v>4612</v>
      </c>
      <c r="M1157" t="s">
        <v>4237</v>
      </c>
      <c r="N1157" t="s">
        <v>136</v>
      </c>
      <c r="O1157" t="s">
        <v>121</v>
      </c>
      <c r="P1157" s="6">
        <v>96950</v>
      </c>
      <c r="Q1157" t="s">
        <v>122</v>
      </c>
      <c r="S1157" s="8">
        <v>16702850063</v>
      </c>
      <c r="U1157" t="s">
        <v>3726</v>
      </c>
      <c r="V1157">
        <v>56179</v>
      </c>
      <c r="W1157" t="s">
        <v>124</v>
      </c>
      <c r="Y1157" t="s">
        <v>3727</v>
      </c>
      <c r="Z1157" t="s">
        <v>3728</v>
      </c>
      <c r="AA1157" t="s">
        <v>4238</v>
      </c>
      <c r="AB1157" t="s">
        <v>237</v>
      </c>
      <c r="AC1157" t="s">
        <v>4612</v>
      </c>
      <c r="AD1157" t="s">
        <v>4237</v>
      </c>
      <c r="AE1157" t="s">
        <v>136</v>
      </c>
      <c r="AF1157" t="s">
        <v>121</v>
      </c>
      <c r="AG1157" s="6">
        <v>96950</v>
      </c>
      <c r="AH1157" t="s">
        <v>122</v>
      </c>
      <c r="AJ1157" s="8">
        <v>16702850063</v>
      </c>
      <c r="AL1157" t="s">
        <v>3730</v>
      </c>
      <c r="BE1157" t="str">
        <f>"49-9071.00"</f>
        <v>49-9071.00</v>
      </c>
      <c r="BF1157" t="s">
        <v>156</v>
      </c>
      <c r="BG1157" t="s">
        <v>4613</v>
      </c>
      <c r="BH1157" t="s">
        <v>4614</v>
      </c>
      <c r="BI1157">
        <v>25</v>
      </c>
      <c r="BK1157" s="1">
        <v>45689</v>
      </c>
      <c r="BL1157" s="1">
        <v>45930</v>
      </c>
      <c r="BO1157">
        <v>40</v>
      </c>
      <c r="BP1157">
        <v>0</v>
      </c>
      <c r="BQ1157">
        <v>8</v>
      </c>
      <c r="BR1157">
        <v>8</v>
      </c>
      <c r="BS1157">
        <v>8</v>
      </c>
      <c r="BT1157">
        <v>8</v>
      </c>
      <c r="BU1157">
        <v>8</v>
      </c>
      <c r="BV1157">
        <v>0</v>
      </c>
      <c r="BW1157" t="str">
        <f>"8:05 AM"</f>
        <v>8:05 AM</v>
      </c>
      <c r="BX1157" t="str">
        <f>"5:05 PM"</f>
        <v>5:05 PM</v>
      </c>
      <c r="BY1157" t="s">
        <v>159</v>
      </c>
      <c r="BZ1157">
        <v>0</v>
      </c>
      <c r="CA1157">
        <v>24</v>
      </c>
      <c r="CB1157" t="s">
        <v>117</v>
      </c>
      <c r="CD1157" s="2" t="s">
        <v>7071</v>
      </c>
      <c r="CE1157" t="s">
        <v>4612</v>
      </c>
      <c r="CF1157" t="s">
        <v>4237</v>
      </c>
      <c r="CG1157" t="s">
        <v>136</v>
      </c>
      <c r="CH1157" t="s">
        <v>121</v>
      </c>
      <c r="CI1157" s="6">
        <v>96950</v>
      </c>
      <c r="CJ1157" s="10">
        <v>9.75</v>
      </c>
      <c r="CK1157" s="10">
        <v>9.75</v>
      </c>
      <c r="CL1157" s="10">
        <v>14.63</v>
      </c>
      <c r="CM1157" s="10">
        <v>14.63</v>
      </c>
      <c r="CN1157" t="s">
        <v>137</v>
      </c>
      <c r="CO1157" t="s">
        <v>3733</v>
      </c>
      <c r="CP1157" t="s">
        <v>138</v>
      </c>
      <c r="CR1157" t="s">
        <v>117</v>
      </c>
      <c r="CS1157" t="s">
        <v>139</v>
      </c>
      <c r="CT1157" t="s">
        <v>139</v>
      </c>
      <c r="CU1157" t="s">
        <v>139</v>
      </c>
      <c r="CV1157" t="s">
        <v>140</v>
      </c>
      <c r="CW1157" t="s">
        <v>139</v>
      </c>
      <c r="CX1157" t="s">
        <v>139</v>
      </c>
      <c r="CY1157" s="2" t="s">
        <v>4616</v>
      </c>
      <c r="CZ1157" s="8">
        <v>16702850063</v>
      </c>
      <c r="DA1157" t="s">
        <v>3730</v>
      </c>
      <c r="DB1157" t="s">
        <v>140</v>
      </c>
      <c r="DC1157" t="s">
        <v>139</v>
      </c>
      <c r="DD1157" t="s">
        <v>117</v>
      </c>
    </row>
    <row r="1158" spans="1:114" ht="15" customHeight="1" x14ac:dyDescent="0.35">
      <c r="A1158" t="s">
        <v>7308</v>
      </c>
      <c r="B1158" t="s">
        <v>144</v>
      </c>
      <c r="C1158" s="1">
        <v>45614</v>
      </c>
      <c r="D1158" s="1">
        <v>45670</v>
      </c>
      <c r="E1158" t="s">
        <v>211</v>
      </c>
      <c r="G1158" t="s">
        <v>139</v>
      </c>
      <c r="H1158" t="s">
        <v>117</v>
      </c>
      <c r="I1158" t="s">
        <v>117</v>
      </c>
      <c r="J1158" t="s">
        <v>7309</v>
      </c>
      <c r="L1158" t="s">
        <v>7310</v>
      </c>
      <c r="M1158" t="s">
        <v>7311</v>
      </c>
      <c r="N1158" t="s">
        <v>136</v>
      </c>
      <c r="O1158" t="s">
        <v>121</v>
      </c>
      <c r="P1158" s="6">
        <v>96950</v>
      </c>
      <c r="Q1158" t="s">
        <v>122</v>
      </c>
      <c r="S1158" s="8">
        <v>16702349013</v>
      </c>
      <c r="U1158" t="s">
        <v>7312</v>
      </c>
      <c r="V1158">
        <v>522320</v>
      </c>
      <c r="W1158" t="s">
        <v>124</v>
      </c>
      <c r="Y1158" t="s">
        <v>7313</v>
      </c>
      <c r="Z1158" t="s">
        <v>7314</v>
      </c>
      <c r="AA1158" t="s">
        <v>7315</v>
      </c>
      <c r="AB1158" t="s">
        <v>286</v>
      </c>
      <c r="AC1158" t="s">
        <v>7316</v>
      </c>
      <c r="AD1158" t="s">
        <v>7311</v>
      </c>
      <c r="AE1158" t="s">
        <v>136</v>
      </c>
      <c r="AF1158" t="s">
        <v>121</v>
      </c>
      <c r="AG1158" s="6">
        <v>96950</v>
      </c>
      <c r="AH1158" t="s">
        <v>122</v>
      </c>
      <c r="AJ1158" s="8">
        <v>16702349013</v>
      </c>
      <c r="AL1158" t="s">
        <v>7317</v>
      </c>
      <c r="BE1158" t="str">
        <f>"11-2022.00"</f>
        <v>11-2022.00</v>
      </c>
      <c r="BF1158" t="s">
        <v>2340</v>
      </c>
      <c r="BG1158" t="s">
        <v>7318</v>
      </c>
      <c r="BH1158" t="s">
        <v>1524</v>
      </c>
      <c r="BI1158">
        <v>1</v>
      </c>
      <c r="BJ1158">
        <v>1</v>
      </c>
      <c r="BK1158" s="1">
        <v>45731</v>
      </c>
      <c r="BL1158" s="1">
        <v>46095</v>
      </c>
      <c r="BM1158" s="1">
        <v>45731</v>
      </c>
      <c r="BN1158" s="1">
        <v>46095</v>
      </c>
      <c r="BO1158">
        <v>40</v>
      </c>
      <c r="BP1158">
        <v>0</v>
      </c>
      <c r="BQ1158">
        <v>8</v>
      </c>
      <c r="BR1158">
        <v>8</v>
      </c>
      <c r="BS1158">
        <v>8</v>
      </c>
      <c r="BT1158">
        <v>8</v>
      </c>
      <c r="BU1158">
        <v>8</v>
      </c>
      <c r="BV1158">
        <v>0</v>
      </c>
      <c r="BW1158" t="str">
        <f>"8:00 AM"</f>
        <v>8:00 AM</v>
      </c>
      <c r="BX1158" t="str">
        <f>"5:00 PM"</f>
        <v>5:00 PM</v>
      </c>
      <c r="BY1158" t="s">
        <v>588</v>
      </c>
      <c r="BZ1158">
        <v>0</v>
      </c>
      <c r="CA1158">
        <v>48</v>
      </c>
      <c r="CB1158" t="s">
        <v>117</v>
      </c>
      <c r="CD1158" t="s">
        <v>7319</v>
      </c>
      <c r="CE1158" t="s">
        <v>7316</v>
      </c>
      <c r="CF1158" t="s">
        <v>140</v>
      </c>
      <c r="CG1158" t="s">
        <v>136</v>
      </c>
      <c r="CH1158" t="s">
        <v>121</v>
      </c>
      <c r="CI1158" s="6">
        <v>96950</v>
      </c>
      <c r="CJ1158" s="10">
        <v>18.239999999999998</v>
      </c>
      <c r="CK1158" s="10">
        <v>18.239999999999998</v>
      </c>
      <c r="CL1158" s="10">
        <v>27.36</v>
      </c>
      <c r="CM1158" s="10">
        <v>27.36</v>
      </c>
      <c r="CN1158" t="s">
        <v>137</v>
      </c>
      <c r="CO1158" t="s">
        <v>140</v>
      </c>
      <c r="CP1158" t="s">
        <v>138</v>
      </c>
      <c r="CR1158" t="s">
        <v>117</v>
      </c>
      <c r="CS1158" t="s">
        <v>139</v>
      </c>
      <c r="CT1158" t="s">
        <v>140</v>
      </c>
      <c r="CU1158" t="s">
        <v>139</v>
      </c>
      <c r="CV1158" t="s">
        <v>140</v>
      </c>
      <c r="CW1158" t="s">
        <v>139</v>
      </c>
      <c r="CX1158" t="s">
        <v>140</v>
      </c>
      <c r="CY1158" t="s">
        <v>1167</v>
      </c>
      <c r="CZ1158" s="8">
        <v>16402349013</v>
      </c>
      <c r="DA1158" t="s">
        <v>7317</v>
      </c>
      <c r="DB1158" t="s">
        <v>309</v>
      </c>
      <c r="DC1158" t="s">
        <v>139</v>
      </c>
      <c r="DD1158" t="s">
        <v>117</v>
      </c>
      <c r="DE1158" t="s">
        <v>1530</v>
      </c>
      <c r="DF1158" t="s">
        <v>1531</v>
      </c>
      <c r="DG1158" t="s">
        <v>1532</v>
      </c>
      <c r="DH1158" t="s">
        <v>1156</v>
      </c>
      <c r="DI1158" t="s">
        <v>1153</v>
      </c>
      <c r="DJ1158" t="s">
        <v>1162</v>
      </c>
    </row>
    <row r="1159" spans="1:114" ht="15" customHeight="1" x14ac:dyDescent="0.35">
      <c r="A1159" t="s">
        <v>16031</v>
      </c>
      <c r="B1159" t="s">
        <v>144</v>
      </c>
      <c r="C1159" s="1">
        <v>45622</v>
      </c>
      <c r="D1159" s="1">
        <v>45670</v>
      </c>
      <c r="E1159" t="s">
        <v>211</v>
      </c>
      <c r="G1159" t="s">
        <v>117</v>
      </c>
      <c r="H1159" t="s">
        <v>117</v>
      </c>
      <c r="I1159" t="s">
        <v>117</v>
      </c>
      <c r="J1159" t="s">
        <v>6585</v>
      </c>
      <c r="K1159" t="s">
        <v>6586</v>
      </c>
      <c r="L1159" t="s">
        <v>6587</v>
      </c>
      <c r="M1159" t="s">
        <v>16032</v>
      </c>
      <c r="N1159" t="s">
        <v>120</v>
      </c>
      <c r="O1159" t="s">
        <v>121</v>
      </c>
      <c r="P1159" s="6">
        <v>96950</v>
      </c>
      <c r="Q1159" t="s">
        <v>122</v>
      </c>
      <c r="S1159" s="8">
        <v>16702332288</v>
      </c>
      <c r="U1159" t="s">
        <v>6588</v>
      </c>
      <c r="V1159">
        <v>812112</v>
      </c>
      <c r="W1159" t="s">
        <v>124</v>
      </c>
      <c r="Y1159" t="s">
        <v>6589</v>
      </c>
      <c r="Z1159" t="s">
        <v>6590</v>
      </c>
      <c r="AA1159" t="s">
        <v>6591</v>
      </c>
      <c r="AB1159" t="s">
        <v>128</v>
      </c>
      <c r="AC1159" t="s">
        <v>6587</v>
      </c>
      <c r="AD1159" t="s">
        <v>16033</v>
      </c>
      <c r="AE1159" t="s">
        <v>120</v>
      </c>
      <c r="AF1159" t="s">
        <v>121</v>
      </c>
      <c r="AG1159" s="6">
        <v>96950</v>
      </c>
      <c r="AH1159" t="s">
        <v>122</v>
      </c>
      <c r="AJ1159" s="8">
        <v>16702332288</v>
      </c>
      <c r="AL1159" t="s">
        <v>6593</v>
      </c>
      <c r="BE1159" t="str">
        <f>"39-5012.00"</f>
        <v>39-5012.00</v>
      </c>
      <c r="BF1159" t="s">
        <v>272</v>
      </c>
      <c r="BG1159" t="s">
        <v>6594</v>
      </c>
      <c r="BH1159" t="s">
        <v>1948</v>
      </c>
      <c r="BI1159">
        <v>7</v>
      </c>
      <c r="BJ1159">
        <v>7</v>
      </c>
      <c r="BK1159" s="1">
        <v>45658</v>
      </c>
      <c r="BL1159" s="1">
        <v>46022</v>
      </c>
      <c r="BM1159" s="1">
        <v>45670</v>
      </c>
      <c r="BN1159" s="1">
        <v>46022</v>
      </c>
      <c r="BO1159">
        <v>35</v>
      </c>
      <c r="BP1159">
        <v>0</v>
      </c>
      <c r="BQ1159">
        <v>7</v>
      </c>
      <c r="BR1159">
        <v>4</v>
      </c>
      <c r="BS1159">
        <v>7</v>
      </c>
      <c r="BT1159">
        <v>7</v>
      </c>
      <c r="BU1159">
        <v>7</v>
      </c>
      <c r="BV1159">
        <v>3</v>
      </c>
      <c r="BW1159" t="str">
        <f>"10:00 AM"</f>
        <v>10:00 AM</v>
      </c>
      <c r="BX1159" t="str">
        <f>"6:00 PM"</f>
        <v>6:00 PM</v>
      </c>
      <c r="BY1159" t="s">
        <v>159</v>
      </c>
      <c r="BZ1159">
        <v>0</v>
      </c>
      <c r="CA1159">
        <v>12</v>
      </c>
      <c r="CB1159" t="s">
        <v>117</v>
      </c>
      <c r="CD1159" t="s">
        <v>16034</v>
      </c>
      <c r="CE1159" t="s">
        <v>6587</v>
      </c>
      <c r="CF1159" t="s">
        <v>16035</v>
      </c>
      <c r="CG1159" t="s">
        <v>120</v>
      </c>
      <c r="CH1159" t="s">
        <v>121</v>
      </c>
      <c r="CI1159" s="6">
        <v>96950</v>
      </c>
      <c r="CJ1159" s="10">
        <v>7.98</v>
      </c>
      <c r="CK1159" s="10">
        <v>7.98</v>
      </c>
      <c r="CL1159" s="10">
        <v>11.97</v>
      </c>
      <c r="CM1159" s="10">
        <v>11.97</v>
      </c>
      <c r="CN1159" t="s">
        <v>137</v>
      </c>
      <c r="CO1159" t="s">
        <v>194</v>
      </c>
      <c r="CP1159" t="s">
        <v>138</v>
      </c>
      <c r="CR1159" t="s">
        <v>117</v>
      </c>
      <c r="CS1159" t="s">
        <v>139</v>
      </c>
      <c r="CT1159" t="s">
        <v>140</v>
      </c>
      <c r="CU1159" t="s">
        <v>139</v>
      </c>
      <c r="CV1159" t="s">
        <v>140</v>
      </c>
      <c r="CW1159" t="s">
        <v>139</v>
      </c>
      <c r="CX1159" t="s">
        <v>140</v>
      </c>
      <c r="CY1159" t="s">
        <v>6983</v>
      </c>
      <c r="CZ1159" s="8">
        <v>16702332288</v>
      </c>
      <c r="DA1159" t="s">
        <v>6593</v>
      </c>
      <c r="DB1159" t="s">
        <v>140</v>
      </c>
      <c r="DC1159" t="s">
        <v>139</v>
      </c>
      <c r="DD1159" t="s">
        <v>117</v>
      </c>
    </row>
    <row r="1160" spans="1:114" ht="15" customHeight="1" x14ac:dyDescent="0.35">
      <c r="A1160" t="s">
        <v>13219</v>
      </c>
      <c r="B1160" t="s">
        <v>144</v>
      </c>
      <c r="C1160" s="1">
        <v>45631</v>
      </c>
      <c r="D1160" s="1">
        <v>45670</v>
      </c>
      <c r="E1160" t="s">
        <v>116</v>
      </c>
      <c r="F1160" s="1">
        <v>45670</v>
      </c>
      <c r="G1160" t="s">
        <v>117</v>
      </c>
      <c r="H1160" t="s">
        <v>117</v>
      </c>
      <c r="I1160" t="s">
        <v>117</v>
      </c>
      <c r="J1160" t="s">
        <v>5430</v>
      </c>
      <c r="K1160" t="s">
        <v>13220</v>
      </c>
      <c r="L1160" t="s">
        <v>5431</v>
      </c>
      <c r="M1160" t="s">
        <v>5432</v>
      </c>
      <c r="N1160" t="s">
        <v>120</v>
      </c>
      <c r="O1160" t="s">
        <v>121</v>
      </c>
      <c r="P1160" s="6">
        <v>96950</v>
      </c>
      <c r="Q1160" t="s">
        <v>122</v>
      </c>
      <c r="S1160" s="8">
        <v>16702346647</v>
      </c>
      <c r="T1160">
        <v>0</v>
      </c>
      <c r="U1160" t="s">
        <v>5433</v>
      </c>
      <c r="V1160">
        <v>624410</v>
      </c>
      <c r="W1160" t="s">
        <v>124</v>
      </c>
      <c r="Y1160" t="s">
        <v>5434</v>
      </c>
      <c r="Z1160" t="s">
        <v>5435</v>
      </c>
      <c r="AA1160" t="s">
        <v>1108</v>
      </c>
      <c r="AB1160" t="s">
        <v>128</v>
      </c>
      <c r="AC1160" t="s">
        <v>5431</v>
      </c>
      <c r="AD1160" t="s">
        <v>5432</v>
      </c>
      <c r="AE1160" t="s">
        <v>120</v>
      </c>
      <c r="AF1160" t="s">
        <v>121</v>
      </c>
      <c r="AG1160" s="6">
        <v>96950</v>
      </c>
      <c r="AH1160" t="s">
        <v>122</v>
      </c>
      <c r="AJ1160" s="8">
        <v>16702346647</v>
      </c>
      <c r="AK1160">
        <v>0</v>
      </c>
      <c r="AL1160" t="s">
        <v>5436</v>
      </c>
      <c r="BE1160" t="str">
        <f>"43-3031.00"</f>
        <v>43-3031.00</v>
      </c>
      <c r="BF1160" t="s">
        <v>357</v>
      </c>
      <c r="BG1160" t="s">
        <v>13221</v>
      </c>
      <c r="BH1160" t="s">
        <v>357</v>
      </c>
      <c r="BI1160">
        <v>2</v>
      </c>
      <c r="BJ1160">
        <v>2</v>
      </c>
      <c r="BK1160" s="1">
        <v>45672</v>
      </c>
      <c r="BL1160" s="1">
        <v>46036</v>
      </c>
      <c r="BM1160" s="1">
        <v>45672</v>
      </c>
      <c r="BN1160" s="1">
        <v>46036</v>
      </c>
      <c r="BO1160">
        <v>35</v>
      </c>
      <c r="BP1160">
        <v>0</v>
      </c>
      <c r="BQ1160">
        <v>7</v>
      </c>
      <c r="BR1160">
        <v>7</v>
      </c>
      <c r="BS1160">
        <v>7</v>
      </c>
      <c r="BT1160">
        <v>7</v>
      </c>
      <c r="BU1160">
        <v>7</v>
      </c>
      <c r="BV1160">
        <v>0</v>
      </c>
      <c r="BW1160" t="str">
        <f>"8:00 AM"</f>
        <v>8:00 AM</v>
      </c>
      <c r="BX1160" t="str">
        <f>"4:00 PM"</f>
        <v>4:00 PM</v>
      </c>
      <c r="BY1160" t="s">
        <v>159</v>
      </c>
      <c r="BZ1160">
        <v>0</v>
      </c>
      <c r="CA1160">
        <v>12</v>
      </c>
      <c r="CB1160" t="s">
        <v>117</v>
      </c>
      <c r="CD1160" s="2" t="s">
        <v>13222</v>
      </c>
      <c r="CE1160" t="s">
        <v>5439</v>
      </c>
      <c r="CF1160" t="s">
        <v>5431</v>
      </c>
      <c r="CG1160" t="s">
        <v>120</v>
      </c>
      <c r="CH1160" t="s">
        <v>121</v>
      </c>
      <c r="CI1160" s="6">
        <v>96950</v>
      </c>
      <c r="CJ1160" s="10">
        <v>12.28</v>
      </c>
      <c r="CK1160" s="10">
        <v>12.28</v>
      </c>
      <c r="CL1160" s="10">
        <v>18.420000000000002</v>
      </c>
      <c r="CM1160" s="10">
        <v>18.420000000000002</v>
      </c>
      <c r="CN1160" t="s">
        <v>137</v>
      </c>
      <c r="CO1160" t="s">
        <v>194</v>
      </c>
      <c r="CP1160" t="s">
        <v>138</v>
      </c>
      <c r="CR1160" t="s">
        <v>117</v>
      </c>
      <c r="CS1160" t="s">
        <v>139</v>
      </c>
      <c r="CT1160" t="s">
        <v>140</v>
      </c>
      <c r="CU1160" t="s">
        <v>139</v>
      </c>
      <c r="CV1160" t="s">
        <v>140</v>
      </c>
      <c r="CW1160" t="s">
        <v>139</v>
      </c>
      <c r="CX1160" t="s">
        <v>140</v>
      </c>
      <c r="CY1160" t="s">
        <v>3210</v>
      </c>
      <c r="CZ1160" s="8">
        <v>16702346647</v>
      </c>
      <c r="DA1160" t="s">
        <v>5436</v>
      </c>
      <c r="DB1160" t="s">
        <v>164</v>
      </c>
      <c r="DC1160" t="s">
        <v>139</v>
      </c>
      <c r="DD1160" t="s">
        <v>117</v>
      </c>
    </row>
    <row r="1161" spans="1:114" ht="15" customHeight="1" x14ac:dyDescent="0.35">
      <c r="A1161" t="s">
        <v>17227</v>
      </c>
      <c r="B1161" t="s">
        <v>115</v>
      </c>
      <c r="C1161" s="1">
        <v>45608</v>
      </c>
      <c r="D1161" s="1">
        <v>45671</v>
      </c>
      <c r="E1161" t="s">
        <v>211</v>
      </c>
      <c r="G1161" t="s">
        <v>117</v>
      </c>
      <c r="H1161" t="s">
        <v>117</v>
      </c>
      <c r="I1161" t="s">
        <v>117</v>
      </c>
      <c r="J1161" t="s">
        <v>10326</v>
      </c>
      <c r="K1161" t="s">
        <v>1036</v>
      </c>
      <c r="L1161" t="s">
        <v>1037</v>
      </c>
      <c r="N1161" t="s">
        <v>120</v>
      </c>
      <c r="O1161" t="s">
        <v>121</v>
      </c>
      <c r="P1161" s="6">
        <v>96950</v>
      </c>
      <c r="Q1161" t="s">
        <v>122</v>
      </c>
      <c r="S1161" s="8">
        <v>16702368888</v>
      </c>
      <c r="U1161" t="s">
        <v>1038</v>
      </c>
      <c r="V1161">
        <v>71391</v>
      </c>
      <c r="W1161" t="s">
        <v>124</v>
      </c>
      <c r="Y1161" t="s">
        <v>1039</v>
      </c>
      <c r="Z1161" t="s">
        <v>1040</v>
      </c>
      <c r="AA1161" t="s">
        <v>1041</v>
      </c>
      <c r="AB1161" t="s">
        <v>1042</v>
      </c>
      <c r="AC1161" t="s">
        <v>1037</v>
      </c>
      <c r="AE1161" t="s">
        <v>120</v>
      </c>
      <c r="AF1161" t="s">
        <v>121</v>
      </c>
      <c r="AG1161" s="6">
        <v>96950</v>
      </c>
      <c r="AH1161" t="s">
        <v>122</v>
      </c>
      <c r="AJ1161" s="8">
        <v>16702368888</v>
      </c>
      <c r="AL1161" t="s">
        <v>1048</v>
      </c>
      <c r="BE1161" t="str">
        <f>"13-2011.00"</f>
        <v>13-2011.00</v>
      </c>
      <c r="BF1161" t="s">
        <v>934</v>
      </c>
      <c r="BG1161" t="s">
        <v>17228</v>
      </c>
      <c r="BH1161" t="s">
        <v>2233</v>
      </c>
      <c r="BI1161">
        <v>2</v>
      </c>
      <c r="BK1161" s="1">
        <v>45658</v>
      </c>
      <c r="BL1161" s="1">
        <v>46022</v>
      </c>
      <c r="BO1161">
        <v>35</v>
      </c>
      <c r="BP1161">
        <v>0</v>
      </c>
      <c r="BQ1161">
        <v>7</v>
      </c>
      <c r="BR1161">
        <v>7</v>
      </c>
      <c r="BS1161">
        <v>7</v>
      </c>
      <c r="BT1161">
        <v>7</v>
      </c>
      <c r="BU1161">
        <v>7</v>
      </c>
      <c r="BV1161">
        <v>0</v>
      </c>
      <c r="BW1161" t="str">
        <f>"8:00 AM"</f>
        <v>8:00 AM</v>
      </c>
      <c r="BX1161" t="str">
        <f>"4:00 PM"</f>
        <v>4:00 PM</v>
      </c>
      <c r="BY1161" t="s">
        <v>588</v>
      </c>
      <c r="BZ1161">
        <v>0</v>
      </c>
      <c r="CA1161">
        <v>36</v>
      </c>
      <c r="CB1161" t="s">
        <v>139</v>
      </c>
      <c r="CC1161">
        <v>2</v>
      </c>
      <c r="CD1161" s="2" t="s">
        <v>17229</v>
      </c>
      <c r="CE1161" t="s">
        <v>1046</v>
      </c>
      <c r="CG1161" t="s">
        <v>120</v>
      </c>
      <c r="CH1161" t="s">
        <v>121</v>
      </c>
      <c r="CI1161" s="6">
        <v>96950</v>
      </c>
      <c r="CJ1161" s="10">
        <v>17.48</v>
      </c>
      <c r="CK1161" s="10">
        <v>17.48</v>
      </c>
      <c r="CN1161" t="s">
        <v>137</v>
      </c>
      <c r="CO1161" t="s">
        <v>194</v>
      </c>
      <c r="CP1161" t="s">
        <v>138</v>
      </c>
      <c r="CR1161" t="s">
        <v>117</v>
      </c>
      <c r="CS1161" t="s">
        <v>139</v>
      </c>
      <c r="CT1161" t="s">
        <v>140</v>
      </c>
      <c r="CU1161" t="s">
        <v>140</v>
      </c>
      <c r="CV1161" t="s">
        <v>140</v>
      </c>
      <c r="CW1161" t="s">
        <v>139</v>
      </c>
      <c r="CX1161" t="s">
        <v>139</v>
      </c>
      <c r="CY1161" s="2" t="s">
        <v>17230</v>
      </c>
      <c r="CZ1161" s="8">
        <v>16702368888</v>
      </c>
      <c r="DA1161" t="s">
        <v>1048</v>
      </c>
      <c r="DB1161" t="s">
        <v>140</v>
      </c>
      <c r="DC1161" t="s">
        <v>139</v>
      </c>
      <c r="DD1161" t="s">
        <v>117</v>
      </c>
    </row>
    <row r="1162" spans="1:114" ht="15" customHeight="1" x14ac:dyDescent="0.35">
      <c r="A1162" t="s">
        <v>14757</v>
      </c>
      <c r="B1162" t="s">
        <v>144</v>
      </c>
      <c r="C1162" s="1">
        <v>45610</v>
      </c>
      <c r="D1162" s="1">
        <v>45671</v>
      </c>
      <c r="E1162" t="s">
        <v>211</v>
      </c>
      <c r="G1162" t="s">
        <v>117</v>
      </c>
      <c r="H1162" t="s">
        <v>117</v>
      </c>
      <c r="I1162" t="s">
        <v>117</v>
      </c>
      <c r="J1162" t="s">
        <v>3068</v>
      </c>
      <c r="K1162" t="s">
        <v>3069</v>
      </c>
      <c r="L1162" t="s">
        <v>3070</v>
      </c>
      <c r="M1162" t="s">
        <v>3071</v>
      </c>
      <c r="N1162" t="s">
        <v>551</v>
      </c>
      <c r="O1162" t="s">
        <v>121</v>
      </c>
      <c r="P1162" s="6">
        <v>96952</v>
      </c>
      <c r="Q1162" t="s">
        <v>122</v>
      </c>
      <c r="S1162" s="8">
        <v>16716473668</v>
      </c>
      <c r="U1162" t="s">
        <v>3072</v>
      </c>
      <c r="V1162">
        <v>236220</v>
      </c>
      <c r="W1162" t="s">
        <v>124</v>
      </c>
      <c r="Y1162" t="s">
        <v>3073</v>
      </c>
      <c r="Z1162" t="s">
        <v>3074</v>
      </c>
      <c r="AB1162" t="s">
        <v>237</v>
      </c>
      <c r="AC1162" t="s">
        <v>3075</v>
      </c>
      <c r="AD1162" t="s">
        <v>3076</v>
      </c>
      <c r="AE1162" t="s">
        <v>577</v>
      </c>
      <c r="AF1162" t="s">
        <v>578</v>
      </c>
      <c r="AG1162" s="6">
        <v>96913</v>
      </c>
      <c r="AH1162" t="s">
        <v>122</v>
      </c>
      <c r="AJ1162" s="8">
        <v>16716473668</v>
      </c>
      <c r="AL1162" t="s">
        <v>3077</v>
      </c>
      <c r="AM1162" t="s">
        <v>717</v>
      </c>
      <c r="AN1162" t="s">
        <v>3078</v>
      </c>
      <c r="AO1162" t="s">
        <v>3079</v>
      </c>
      <c r="AP1162" t="s">
        <v>1855</v>
      </c>
      <c r="AQ1162" t="s">
        <v>3080</v>
      </c>
      <c r="AR1162" t="s">
        <v>3081</v>
      </c>
      <c r="AS1162" t="s">
        <v>136</v>
      </c>
      <c r="AT1162" t="s">
        <v>121</v>
      </c>
      <c r="AU1162" s="6">
        <v>96950</v>
      </c>
      <c r="AV1162" t="s">
        <v>122</v>
      </c>
      <c r="AX1162" s="8">
        <v>16702330081</v>
      </c>
      <c r="AZ1162" t="s">
        <v>2211</v>
      </c>
      <c r="BA1162" t="s">
        <v>3082</v>
      </c>
      <c r="BB1162" t="s">
        <v>2213</v>
      </c>
      <c r="BC1162" t="s">
        <v>121</v>
      </c>
      <c r="BD1162" t="s">
        <v>2214</v>
      </c>
      <c r="BE1162" t="str">
        <f>"53-7021.00"</f>
        <v>53-7021.00</v>
      </c>
      <c r="BF1162" t="s">
        <v>3083</v>
      </c>
      <c r="BG1162" t="s">
        <v>3084</v>
      </c>
      <c r="BH1162" t="s">
        <v>3085</v>
      </c>
      <c r="BI1162">
        <v>2</v>
      </c>
      <c r="BJ1162">
        <v>2</v>
      </c>
      <c r="BK1162" s="1">
        <v>45667</v>
      </c>
      <c r="BL1162" s="1">
        <v>46031</v>
      </c>
      <c r="BM1162" s="1">
        <v>45671</v>
      </c>
      <c r="BN1162" s="1">
        <v>46031</v>
      </c>
      <c r="BO1162">
        <v>40</v>
      </c>
      <c r="BP1162">
        <v>0</v>
      </c>
      <c r="BQ1162">
        <v>8</v>
      </c>
      <c r="BR1162">
        <v>8</v>
      </c>
      <c r="BS1162">
        <v>8</v>
      </c>
      <c r="BT1162">
        <v>8</v>
      </c>
      <c r="BU1162">
        <v>8</v>
      </c>
      <c r="BV1162">
        <v>0</v>
      </c>
      <c r="BW1162" t="str">
        <f>"8:00 AM"</f>
        <v>8:00 AM</v>
      </c>
      <c r="BX1162" t="str">
        <f>"5:00 PM"</f>
        <v>5:00 PM</v>
      </c>
      <c r="BY1162" t="s">
        <v>159</v>
      </c>
      <c r="BZ1162">
        <v>0</v>
      </c>
      <c r="CA1162">
        <v>12</v>
      </c>
      <c r="CB1162" t="s">
        <v>117</v>
      </c>
      <c r="CD1162" t="s">
        <v>14758</v>
      </c>
      <c r="CE1162" t="s">
        <v>3087</v>
      </c>
      <c r="CG1162" t="s">
        <v>551</v>
      </c>
      <c r="CH1162" t="s">
        <v>121</v>
      </c>
      <c r="CI1162" s="6">
        <v>96952</v>
      </c>
      <c r="CJ1162" s="10">
        <v>8.91</v>
      </c>
      <c r="CL1162" s="10">
        <v>13.37</v>
      </c>
      <c r="CN1162" t="s">
        <v>137</v>
      </c>
      <c r="CO1162" t="s">
        <v>14759</v>
      </c>
      <c r="CP1162" t="s">
        <v>138</v>
      </c>
      <c r="CR1162" t="s">
        <v>117</v>
      </c>
      <c r="CS1162" t="s">
        <v>139</v>
      </c>
      <c r="CT1162" t="s">
        <v>139</v>
      </c>
      <c r="CU1162" t="s">
        <v>139</v>
      </c>
      <c r="CV1162" t="s">
        <v>140</v>
      </c>
      <c r="CW1162" t="s">
        <v>139</v>
      </c>
      <c r="CX1162" t="s">
        <v>139</v>
      </c>
      <c r="CY1162" t="s">
        <v>14760</v>
      </c>
      <c r="CZ1162" s="8">
        <v>16716473668</v>
      </c>
      <c r="DA1162" t="s">
        <v>3077</v>
      </c>
      <c r="DB1162" t="s">
        <v>140</v>
      </c>
      <c r="DC1162" t="s">
        <v>139</v>
      </c>
      <c r="DD1162" t="s">
        <v>117</v>
      </c>
    </row>
    <row r="1163" spans="1:114" ht="15" customHeight="1" x14ac:dyDescent="0.35">
      <c r="A1163" t="s">
        <v>7192</v>
      </c>
      <c r="B1163" t="s">
        <v>144</v>
      </c>
      <c r="C1163" s="1">
        <v>45617</v>
      </c>
      <c r="D1163" s="1">
        <v>45671</v>
      </c>
      <c r="E1163" t="s">
        <v>116</v>
      </c>
      <c r="F1163" s="1">
        <v>45715</v>
      </c>
      <c r="G1163" t="s">
        <v>117</v>
      </c>
      <c r="H1163" t="s">
        <v>117</v>
      </c>
      <c r="I1163" t="s">
        <v>117</v>
      </c>
      <c r="J1163" t="s">
        <v>7193</v>
      </c>
      <c r="L1163" t="s">
        <v>957</v>
      </c>
      <c r="N1163" t="s">
        <v>120</v>
      </c>
      <c r="O1163" t="s">
        <v>121</v>
      </c>
      <c r="P1163" s="6">
        <v>96950</v>
      </c>
      <c r="Q1163" t="s">
        <v>122</v>
      </c>
      <c r="S1163" s="8">
        <v>16702336927</v>
      </c>
      <c r="U1163" t="s">
        <v>3530</v>
      </c>
      <c r="V1163">
        <v>81111</v>
      </c>
      <c r="W1163" t="s">
        <v>124</v>
      </c>
      <c r="Y1163" t="s">
        <v>959</v>
      </c>
      <c r="Z1163" t="s">
        <v>960</v>
      </c>
      <c r="AA1163" t="s">
        <v>961</v>
      </c>
      <c r="AB1163" t="s">
        <v>154</v>
      </c>
      <c r="AC1163" t="s">
        <v>957</v>
      </c>
      <c r="AE1163" t="s">
        <v>120</v>
      </c>
      <c r="AF1163" t="s">
        <v>121</v>
      </c>
      <c r="AG1163" s="6">
        <v>96950</v>
      </c>
      <c r="AH1163" t="s">
        <v>122</v>
      </c>
      <c r="AJ1163" s="8">
        <v>16702336927</v>
      </c>
      <c r="AL1163" t="s">
        <v>3532</v>
      </c>
      <c r="BE1163" t="str">
        <f>"49-9071.00"</f>
        <v>49-9071.00</v>
      </c>
      <c r="BF1163" t="s">
        <v>156</v>
      </c>
      <c r="BG1163" t="s">
        <v>7194</v>
      </c>
      <c r="BH1163" t="s">
        <v>964</v>
      </c>
      <c r="BI1163">
        <v>5</v>
      </c>
      <c r="BJ1163">
        <v>5</v>
      </c>
      <c r="BK1163" s="1">
        <v>45717</v>
      </c>
      <c r="BL1163" s="1">
        <v>46081</v>
      </c>
      <c r="BM1163" s="1">
        <v>45717</v>
      </c>
      <c r="BN1163" s="1">
        <v>46081</v>
      </c>
      <c r="BO1163">
        <v>35</v>
      </c>
      <c r="BP1163">
        <v>0</v>
      </c>
      <c r="BQ1163">
        <v>7</v>
      </c>
      <c r="BR1163">
        <v>7</v>
      </c>
      <c r="BS1163">
        <v>7</v>
      </c>
      <c r="BT1163">
        <v>7</v>
      </c>
      <c r="BU1163">
        <v>7</v>
      </c>
      <c r="BV1163">
        <v>0</v>
      </c>
      <c r="BW1163" t="str">
        <f>"7:30 AM"</f>
        <v>7:30 AM</v>
      </c>
      <c r="BX1163" t="str">
        <f>"4:30 PM"</f>
        <v>4:30 PM</v>
      </c>
      <c r="BY1163" t="s">
        <v>159</v>
      </c>
      <c r="BZ1163">
        <v>0</v>
      </c>
      <c r="CA1163">
        <v>24</v>
      </c>
      <c r="CB1163" t="s">
        <v>117</v>
      </c>
      <c r="CD1163" t="s">
        <v>7195</v>
      </c>
      <c r="CE1163" t="s">
        <v>4566</v>
      </c>
      <c r="CG1163" t="s">
        <v>120</v>
      </c>
      <c r="CH1163" t="s">
        <v>121</v>
      </c>
      <c r="CI1163" s="6">
        <v>96950</v>
      </c>
      <c r="CJ1163" s="10">
        <v>9.75</v>
      </c>
      <c r="CK1163" s="10">
        <v>9.75</v>
      </c>
      <c r="CL1163" s="10">
        <v>14.63</v>
      </c>
      <c r="CM1163" s="10">
        <v>14.63</v>
      </c>
      <c r="CN1163" t="s">
        <v>137</v>
      </c>
      <c r="CP1163" t="s">
        <v>138</v>
      </c>
      <c r="CR1163" t="s">
        <v>117</v>
      </c>
      <c r="CS1163" t="s">
        <v>139</v>
      </c>
      <c r="CT1163" t="s">
        <v>140</v>
      </c>
      <c r="CU1163" t="s">
        <v>139</v>
      </c>
      <c r="CV1163" t="s">
        <v>140</v>
      </c>
      <c r="CW1163" t="s">
        <v>139</v>
      </c>
      <c r="CX1163" t="s">
        <v>140</v>
      </c>
      <c r="CY1163" t="s">
        <v>966</v>
      </c>
      <c r="CZ1163" s="8">
        <v>16702336927</v>
      </c>
      <c r="DA1163" t="s">
        <v>3532</v>
      </c>
      <c r="DB1163" t="s">
        <v>140</v>
      </c>
      <c r="DC1163" t="s">
        <v>139</v>
      </c>
      <c r="DD1163" t="s">
        <v>117</v>
      </c>
    </row>
    <row r="1164" spans="1:114" ht="15" customHeight="1" x14ac:dyDescent="0.35">
      <c r="A1164" t="s">
        <v>14228</v>
      </c>
      <c r="B1164" t="s">
        <v>166</v>
      </c>
      <c r="C1164" s="1">
        <v>45624</v>
      </c>
      <c r="D1164" s="1">
        <v>45671</v>
      </c>
      <c r="E1164" t="s">
        <v>116</v>
      </c>
      <c r="F1164" s="1">
        <v>45727</v>
      </c>
      <c r="G1164" t="s">
        <v>117</v>
      </c>
      <c r="H1164" t="s">
        <v>117</v>
      </c>
      <c r="I1164" t="s">
        <v>117</v>
      </c>
      <c r="J1164" t="s">
        <v>4668</v>
      </c>
      <c r="K1164" t="s">
        <v>4669</v>
      </c>
      <c r="L1164" t="s">
        <v>4670</v>
      </c>
      <c r="M1164" t="s">
        <v>4671</v>
      </c>
      <c r="N1164" t="s">
        <v>120</v>
      </c>
      <c r="O1164" t="s">
        <v>121</v>
      </c>
      <c r="P1164" s="6">
        <v>96950</v>
      </c>
      <c r="Q1164" t="s">
        <v>122</v>
      </c>
      <c r="R1164" t="s">
        <v>194</v>
      </c>
      <c r="S1164" s="8">
        <v>16702346708</v>
      </c>
      <c r="U1164" t="s">
        <v>4672</v>
      </c>
      <c r="V1164">
        <v>236220</v>
      </c>
      <c r="W1164" t="s">
        <v>124</v>
      </c>
      <c r="Y1164" t="s">
        <v>1426</v>
      </c>
      <c r="Z1164" t="s">
        <v>10943</v>
      </c>
      <c r="AB1164" t="s">
        <v>154</v>
      </c>
      <c r="AC1164" t="s">
        <v>4670</v>
      </c>
      <c r="AD1164" t="s">
        <v>4671</v>
      </c>
      <c r="AE1164" t="s">
        <v>120</v>
      </c>
      <c r="AF1164" t="s">
        <v>121</v>
      </c>
      <c r="AG1164" s="6">
        <v>96950</v>
      </c>
      <c r="AH1164" t="s">
        <v>122</v>
      </c>
      <c r="AI1164" t="s">
        <v>469</v>
      </c>
      <c r="AJ1164" s="8">
        <v>16702346708</v>
      </c>
      <c r="AL1164" t="s">
        <v>4674</v>
      </c>
      <c r="BE1164" t="str">
        <f>"49-9071.00"</f>
        <v>49-9071.00</v>
      </c>
      <c r="BF1164" t="s">
        <v>156</v>
      </c>
      <c r="BG1164" t="s">
        <v>4675</v>
      </c>
      <c r="BH1164" t="s">
        <v>3770</v>
      </c>
      <c r="BI1164">
        <v>6</v>
      </c>
      <c r="BK1164" s="1">
        <v>45729</v>
      </c>
      <c r="BL1164" s="1">
        <v>46093</v>
      </c>
      <c r="BO1164">
        <v>35</v>
      </c>
      <c r="BP1164">
        <v>0</v>
      </c>
      <c r="BQ1164">
        <v>7</v>
      </c>
      <c r="BR1164">
        <v>7</v>
      </c>
      <c r="BS1164">
        <v>7</v>
      </c>
      <c r="BT1164">
        <v>7</v>
      </c>
      <c r="BU1164">
        <v>7</v>
      </c>
      <c r="BV1164">
        <v>0</v>
      </c>
      <c r="BW1164" t="str">
        <f>"8:00 AM"</f>
        <v>8:00 AM</v>
      </c>
      <c r="BX1164" t="str">
        <f>"4:00 PM"</f>
        <v>4:00 PM</v>
      </c>
      <c r="BY1164" t="s">
        <v>159</v>
      </c>
      <c r="BZ1164">
        <v>0</v>
      </c>
      <c r="CA1164">
        <v>12</v>
      </c>
      <c r="CB1164" t="s">
        <v>117</v>
      </c>
      <c r="CD1164" t="s">
        <v>4676</v>
      </c>
      <c r="CE1164" t="s">
        <v>4670</v>
      </c>
      <c r="CF1164" t="s">
        <v>4671</v>
      </c>
      <c r="CG1164" t="s">
        <v>120</v>
      </c>
      <c r="CH1164" t="s">
        <v>121</v>
      </c>
      <c r="CI1164" s="6">
        <v>96950</v>
      </c>
      <c r="CJ1164" s="10">
        <v>9.75</v>
      </c>
      <c r="CK1164" s="10">
        <v>9.75</v>
      </c>
      <c r="CL1164" s="10">
        <v>14.63</v>
      </c>
      <c r="CM1164" s="10">
        <v>14.63</v>
      </c>
      <c r="CN1164" t="s">
        <v>137</v>
      </c>
      <c r="CO1164" t="s">
        <v>162</v>
      </c>
      <c r="CP1164" t="s">
        <v>138</v>
      </c>
      <c r="CR1164" t="s">
        <v>117</v>
      </c>
      <c r="CS1164" t="s">
        <v>139</v>
      </c>
      <c r="CT1164" t="s">
        <v>139</v>
      </c>
      <c r="CU1164" t="s">
        <v>139</v>
      </c>
      <c r="CV1164" t="s">
        <v>140</v>
      </c>
      <c r="CW1164" t="s">
        <v>139</v>
      </c>
      <c r="CX1164" t="s">
        <v>140</v>
      </c>
      <c r="CY1164" t="s">
        <v>1498</v>
      </c>
      <c r="CZ1164" s="8">
        <v>16702346708</v>
      </c>
      <c r="DA1164" t="s">
        <v>4674</v>
      </c>
      <c r="DB1164" t="s">
        <v>140</v>
      </c>
      <c r="DC1164" t="s">
        <v>139</v>
      </c>
      <c r="DD1164" t="s">
        <v>117</v>
      </c>
      <c r="DE1164" t="s">
        <v>4677</v>
      </c>
      <c r="DF1164" t="s">
        <v>2717</v>
      </c>
      <c r="DG1164" t="s">
        <v>1331</v>
      </c>
      <c r="DH1164" t="s">
        <v>4672</v>
      </c>
      <c r="DI1164" t="s">
        <v>4668</v>
      </c>
      <c r="DJ1164" t="s">
        <v>4674</v>
      </c>
    </row>
    <row r="1165" spans="1:114" ht="15" customHeight="1" x14ac:dyDescent="0.35">
      <c r="A1165" t="s">
        <v>13289</v>
      </c>
      <c r="B1165" t="s">
        <v>144</v>
      </c>
      <c r="C1165" s="1">
        <v>45629</v>
      </c>
      <c r="D1165" s="1">
        <v>45671</v>
      </c>
      <c r="E1165" t="s">
        <v>116</v>
      </c>
      <c r="F1165" s="1">
        <v>45746</v>
      </c>
      <c r="G1165" t="s">
        <v>117</v>
      </c>
      <c r="H1165" t="s">
        <v>117</v>
      </c>
      <c r="I1165" t="s">
        <v>117</v>
      </c>
      <c r="J1165" t="s">
        <v>11863</v>
      </c>
      <c r="L1165" t="s">
        <v>2140</v>
      </c>
      <c r="M1165" t="s">
        <v>11867</v>
      </c>
      <c r="N1165" t="s">
        <v>120</v>
      </c>
      <c r="O1165" t="s">
        <v>121</v>
      </c>
      <c r="P1165" s="6">
        <v>96950</v>
      </c>
      <c r="Q1165" t="s">
        <v>122</v>
      </c>
      <c r="S1165" s="8">
        <v>16702338002</v>
      </c>
      <c r="U1165" t="s">
        <v>11865</v>
      </c>
      <c r="V1165">
        <v>54138</v>
      </c>
      <c r="W1165" t="s">
        <v>124</v>
      </c>
      <c r="Y1165" t="s">
        <v>13290</v>
      </c>
      <c r="Z1165" t="s">
        <v>13291</v>
      </c>
      <c r="AB1165" t="s">
        <v>1253</v>
      </c>
      <c r="AC1165" t="s">
        <v>2140</v>
      </c>
      <c r="AD1165" t="s">
        <v>11867</v>
      </c>
      <c r="AE1165" t="s">
        <v>120</v>
      </c>
      <c r="AF1165" t="s">
        <v>121</v>
      </c>
      <c r="AG1165" s="6">
        <v>96950</v>
      </c>
      <c r="AH1165" t="s">
        <v>122</v>
      </c>
      <c r="AJ1165" s="8">
        <v>16702338002</v>
      </c>
      <c r="AL1165" t="s">
        <v>13292</v>
      </c>
      <c r="BE1165" t="str">
        <f>"19-4042.00"</f>
        <v>19-4042.00</v>
      </c>
      <c r="BF1165" t="s">
        <v>13293</v>
      </c>
      <c r="BG1165" t="s">
        <v>13294</v>
      </c>
      <c r="BH1165" t="s">
        <v>13295</v>
      </c>
      <c r="BI1165">
        <v>1</v>
      </c>
      <c r="BJ1165">
        <v>1</v>
      </c>
      <c r="BK1165" s="1">
        <v>45748</v>
      </c>
      <c r="BL1165" s="1">
        <v>46112</v>
      </c>
      <c r="BM1165" s="1">
        <v>45748</v>
      </c>
      <c r="BN1165" s="1">
        <v>46112</v>
      </c>
      <c r="BO1165">
        <v>35</v>
      </c>
      <c r="BP1165">
        <v>0</v>
      </c>
      <c r="BQ1165">
        <v>7</v>
      </c>
      <c r="BR1165">
        <v>7</v>
      </c>
      <c r="BS1165">
        <v>7</v>
      </c>
      <c r="BT1165">
        <v>7</v>
      </c>
      <c r="BU1165">
        <v>7</v>
      </c>
      <c r="BV1165">
        <v>0</v>
      </c>
      <c r="BW1165" t="str">
        <f>"9:00 AM"</f>
        <v>9:00 AM</v>
      </c>
      <c r="BX1165" t="str">
        <f>"5:00 PM"</f>
        <v>5:00 PM</v>
      </c>
      <c r="BY1165" t="s">
        <v>459</v>
      </c>
      <c r="BZ1165">
        <v>0</v>
      </c>
      <c r="CA1165">
        <v>48</v>
      </c>
      <c r="CB1165" t="s">
        <v>117</v>
      </c>
      <c r="CD1165" s="2" t="s">
        <v>13296</v>
      </c>
      <c r="CE1165" t="s">
        <v>11864</v>
      </c>
      <c r="CG1165" t="s">
        <v>120</v>
      </c>
      <c r="CH1165" t="s">
        <v>121</v>
      </c>
      <c r="CI1165" s="6">
        <v>96950</v>
      </c>
      <c r="CJ1165" s="10">
        <v>13.12</v>
      </c>
      <c r="CK1165" s="10">
        <v>13.12</v>
      </c>
      <c r="CL1165" s="10">
        <v>0</v>
      </c>
      <c r="CM1165" s="10">
        <v>0</v>
      </c>
      <c r="CN1165" t="s">
        <v>137</v>
      </c>
      <c r="CO1165" t="s">
        <v>194</v>
      </c>
      <c r="CP1165" t="s">
        <v>138</v>
      </c>
      <c r="CR1165" t="s">
        <v>117</v>
      </c>
      <c r="CS1165" t="s">
        <v>139</v>
      </c>
      <c r="CT1165" t="s">
        <v>140</v>
      </c>
      <c r="CU1165" t="s">
        <v>140</v>
      </c>
      <c r="CV1165" t="s">
        <v>140</v>
      </c>
      <c r="CW1165" t="s">
        <v>139</v>
      </c>
      <c r="CX1165" t="s">
        <v>140</v>
      </c>
      <c r="CY1165" t="s">
        <v>1002</v>
      </c>
      <c r="CZ1165" s="8">
        <v>16702330208</v>
      </c>
      <c r="DA1165" t="s">
        <v>11868</v>
      </c>
      <c r="DB1165" t="s">
        <v>164</v>
      </c>
      <c r="DC1165" t="s">
        <v>139</v>
      </c>
      <c r="DD1165" t="s">
        <v>117</v>
      </c>
    </row>
    <row r="1166" spans="1:114" ht="15" customHeight="1" x14ac:dyDescent="0.35">
      <c r="A1166" t="s">
        <v>11436</v>
      </c>
      <c r="B1166" t="s">
        <v>278</v>
      </c>
      <c r="C1166" s="1">
        <v>45665</v>
      </c>
      <c r="D1166" s="1">
        <v>45671</v>
      </c>
      <c r="E1166" t="s">
        <v>211</v>
      </c>
      <c r="G1166" t="s">
        <v>117</v>
      </c>
      <c r="H1166" t="s">
        <v>117</v>
      </c>
      <c r="I1166" t="s">
        <v>117</v>
      </c>
      <c r="J1166" t="s">
        <v>3917</v>
      </c>
      <c r="L1166" t="s">
        <v>3918</v>
      </c>
      <c r="M1166" t="s">
        <v>3919</v>
      </c>
      <c r="N1166" t="s">
        <v>120</v>
      </c>
      <c r="O1166" t="s">
        <v>121</v>
      </c>
      <c r="P1166" s="6">
        <v>96950</v>
      </c>
      <c r="Q1166" t="s">
        <v>122</v>
      </c>
      <c r="S1166" s="8">
        <v>16703229240</v>
      </c>
      <c r="U1166" t="s">
        <v>3920</v>
      </c>
      <c r="V1166">
        <v>488320</v>
      </c>
      <c r="W1166" t="s">
        <v>124</v>
      </c>
      <c r="Y1166" t="s">
        <v>3921</v>
      </c>
      <c r="Z1166" t="s">
        <v>1561</v>
      </c>
      <c r="AA1166" t="s">
        <v>419</v>
      </c>
      <c r="AB1166" t="s">
        <v>154</v>
      </c>
      <c r="AC1166" t="s">
        <v>3918</v>
      </c>
      <c r="AD1166" t="s">
        <v>3919</v>
      </c>
      <c r="AE1166" t="s">
        <v>120</v>
      </c>
      <c r="AF1166" t="s">
        <v>121</v>
      </c>
      <c r="AG1166" s="6">
        <v>96950</v>
      </c>
      <c r="AH1166" t="s">
        <v>122</v>
      </c>
      <c r="AJ1166" s="8">
        <v>16703229240</v>
      </c>
      <c r="AL1166" t="s">
        <v>3922</v>
      </c>
      <c r="BE1166" t="str">
        <f>"49-3031.00"</f>
        <v>49-3031.00</v>
      </c>
      <c r="BF1166" t="s">
        <v>2414</v>
      </c>
      <c r="BG1166" t="s">
        <v>3923</v>
      </c>
      <c r="BH1166" t="s">
        <v>3924</v>
      </c>
      <c r="BI1166">
        <v>1</v>
      </c>
      <c r="BK1166" s="1">
        <v>45786</v>
      </c>
      <c r="BL1166" s="1">
        <v>46881</v>
      </c>
      <c r="BO1166">
        <v>40</v>
      </c>
      <c r="BP1166">
        <v>0</v>
      </c>
      <c r="BQ1166">
        <v>8</v>
      </c>
      <c r="BR1166">
        <v>8</v>
      </c>
      <c r="BS1166">
        <v>8</v>
      </c>
      <c r="BT1166">
        <v>8</v>
      </c>
      <c r="BU1166">
        <v>8</v>
      </c>
      <c r="BV1166">
        <v>0</v>
      </c>
      <c r="BW1166" t="str">
        <f>"8:00 AM"</f>
        <v>8:00 AM</v>
      </c>
      <c r="BX1166" t="str">
        <f>"5:00 PM"</f>
        <v>5:00 PM</v>
      </c>
      <c r="BY1166" t="s">
        <v>11437</v>
      </c>
      <c r="BZ1166">
        <v>0</v>
      </c>
      <c r="CA1166">
        <v>24</v>
      </c>
      <c r="CB1166" t="s">
        <v>117</v>
      </c>
      <c r="CD1166" t="s">
        <v>3925</v>
      </c>
      <c r="CE1166" t="s">
        <v>3918</v>
      </c>
      <c r="CF1166" t="s">
        <v>3919</v>
      </c>
      <c r="CG1166" t="s">
        <v>120</v>
      </c>
      <c r="CH1166" t="s">
        <v>121</v>
      </c>
      <c r="CI1166" s="6">
        <v>96950</v>
      </c>
      <c r="CJ1166" s="10">
        <v>11.85</v>
      </c>
      <c r="CK1166" s="10">
        <v>11.85</v>
      </c>
      <c r="CL1166" s="10">
        <v>17.78</v>
      </c>
      <c r="CM1166" s="10">
        <v>17.78</v>
      </c>
      <c r="CN1166" t="s">
        <v>137</v>
      </c>
      <c r="CO1166" t="s">
        <v>164</v>
      </c>
      <c r="CP1166" t="s">
        <v>138</v>
      </c>
      <c r="CR1166" t="s">
        <v>117</v>
      </c>
      <c r="CS1166" t="s">
        <v>139</v>
      </c>
      <c r="CT1166" t="s">
        <v>140</v>
      </c>
      <c r="CU1166" t="s">
        <v>139</v>
      </c>
      <c r="CV1166" t="s">
        <v>140</v>
      </c>
      <c r="CW1166" t="s">
        <v>139</v>
      </c>
      <c r="CX1166" t="s">
        <v>140</v>
      </c>
      <c r="CY1166" t="s">
        <v>164</v>
      </c>
      <c r="CZ1166" s="8">
        <v>16703229240</v>
      </c>
      <c r="DA1166" t="s">
        <v>140</v>
      </c>
      <c r="DB1166" t="s">
        <v>1095</v>
      </c>
      <c r="DC1166" t="s">
        <v>139</v>
      </c>
      <c r="DD1166" t="s">
        <v>117</v>
      </c>
    </row>
    <row r="1167" spans="1:114" ht="15" customHeight="1" x14ac:dyDescent="0.35">
      <c r="A1167" t="s">
        <v>17264</v>
      </c>
      <c r="B1167" t="s">
        <v>115</v>
      </c>
      <c r="C1167" s="1">
        <v>45665</v>
      </c>
      <c r="D1167" s="1">
        <v>45671</v>
      </c>
      <c r="E1167" t="s">
        <v>211</v>
      </c>
      <c r="G1167" t="s">
        <v>117</v>
      </c>
      <c r="H1167" t="s">
        <v>117</v>
      </c>
      <c r="I1167" t="s">
        <v>117</v>
      </c>
      <c r="J1167" t="s">
        <v>1324</v>
      </c>
      <c r="K1167" t="s">
        <v>1325</v>
      </c>
      <c r="L1167" t="s">
        <v>1326</v>
      </c>
      <c r="M1167" t="s">
        <v>1327</v>
      </c>
      <c r="N1167" t="s">
        <v>120</v>
      </c>
      <c r="O1167" t="s">
        <v>121</v>
      </c>
      <c r="P1167" s="6">
        <v>96950</v>
      </c>
      <c r="Q1167" t="s">
        <v>122</v>
      </c>
      <c r="S1167" s="8">
        <v>16703236877</v>
      </c>
      <c r="U1167" t="s">
        <v>1328</v>
      </c>
      <c r="V1167">
        <v>621610</v>
      </c>
      <c r="W1167" t="s">
        <v>124</v>
      </c>
      <c r="Y1167" t="s">
        <v>1329</v>
      </c>
      <c r="Z1167" t="s">
        <v>1330</v>
      </c>
      <c r="AA1167" t="s">
        <v>1331</v>
      </c>
      <c r="AB1167" t="s">
        <v>128</v>
      </c>
      <c r="AC1167" t="s">
        <v>1332</v>
      </c>
      <c r="AE1167" t="s">
        <v>839</v>
      </c>
      <c r="AF1167" t="s">
        <v>578</v>
      </c>
      <c r="AG1167" s="6">
        <v>96931</v>
      </c>
      <c r="AH1167" t="s">
        <v>122</v>
      </c>
      <c r="AJ1167" s="8">
        <v>16716498746</v>
      </c>
      <c r="AK1167">
        <v>203</v>
      </c>
      <c r="AL1167" t="s">
        <v>1333</v>
      </c>
      <c r="BE1167" t="str">
        <f>"29-1141.00"</f>
        <v>29-1141.00</v>
      </c>
      <c r="BF1167" t="s">
        <v>1534</v>
      </c>
      <c r="BG1167" t="s">
        <v>9441</v>
      </c>
      <c r="BH1167" t="s">
        <v>4214</v>
      </c>
      <c r="BI1167">
        <v>3</v>
      </c>
      <c r="BK1167" s="1">
        <v>45778</v>
      </c>
      <c r="BL1167" s="1">
        <v>46142</v>
      </c>
      <c r="BO1167">
        <v>40</v>
      </c>
      <c r="BP1167">
        <v>0</v>
      </c>
      <c r="BQ1167">
        <v>8</v>
      </c>
      <c r="BR1167">
        <v>8</v>
      </c>
      <c r="BS1167">
        <v>8</v>
      </c>
      <c r="BT1167">
        <v>8</v>
      </c>
      <c r="BU1167">
        <v>5</v>
      </c>
      <c r="BV1167">
        <v>3</v>
      </c>
      <c r="BW1167" t="str">
        <f>"8:30 AM"</f>
        <v>8:30 AM</v>
      </c>
      <c r="BX1167" t="str">
        <f>"5:30 PM"</f>
        <v>5:30 PM</v>
      </c>
      <c r="BY1167" t="s">
        <v>459</v>
      </c>
      <c r="BZ1167">
        <v>0</v>
      </c>
      <c r="CA1167">
        <v>0</v>
      </c>
      <c r="CB1167" t="s">
        <v>117</v>
      </c>
      <c r="CD1167" s="2" t="s">
        <v>4215</v>
      </c>
      <c r="CE1167" t="s">
        <v>1326</v>
      </c>
      <c r="CF1167" t="s">
        <v>1327</v>
      </c>
      <c r="CG1167" t="s">
        <v>120</v>
      </c>
      <c r="CH1167" t="s">
        <v>121</v>
      </c>
      <c r="CI1167" s="6">
        <v>96950</v>
      </c>
      <c r="CJ1167" s="10">
        <v>17.05</v>
      </c>
      <c r="CK1167" s="10">
        <v>17.05</v>
      </c>
      <c r="CN1167" t="s">
        <v>137</v>
      </c>
      <c r="CP1167" t="s">
        <v>138</v>
      </c>
      <c r="CR1167" t="s">
        <v>117</v>
      </c>
      <c r="CS1167" t="s">
        <v>139</v>
      </c>
      <c r="CT1167" t="s">
        <v>140</v>
      </c>
      <c r="CU1167" t="s">
        <v>140</v>
      </c>
      <c r="CV1167" t="s">
        <v>140</v>
      </c>
      <c r="CW1167" t="s">
        <v>139</v>
      </c>
      <c r="CX1167" t="s">
        <v>140</v>
      </c>
      <c r="CY1167" t="s">
        <v>140</v>
      </c>
      <c r="CZ1167" s="8">
        <v>16703236877</v>
      </c>
      <c r="DA1167" t="s">
        <v>1338</v>
      </c>
      <c r="DB1167" t="s">
        <v>140</v>
      </c>
      <c r="DC1167" t="s">
        <v>139</v>
      </c>
      <c r="DD1167" t="s">
        <v>117</v>
      </c>
    </row>
    <row r="1168" spans="1:114" ht="15" customHeight="1" x14ac:dyDescent="0.35">
      <c r="A1168" t="s">
        <v>4208</v>
      </c>
      <c r="B1168" t="s">
        <v>115</v>
      </c>
      <c r="C1168" s="1">
        <v>45665</v>
      </c>
      <c r="D1168" s="1">
        <v>45671</v>
      </c>
      <c r="E1168" t="s">
        <v>211</v>
      </c>
      <c r="G1168" t="s">
        <v>117</v>
      </c>
      <c r="H1168" t="s">
        <v>117</v>
      </c>
      <c r="I1168" t="s">
        <v>117</v>
      </c>
      <c r="J1168" t="s">
        <v>4209</v>
      </c>
      <c r="K1168" t="s">
        <v>4210</v>
      </c>
      <c r="L1168" t="s">
        <v>1326</v>
      </c>
      <c r="M1168" t="s">
        <v>4211</v>
      </c>
      <c r="N1168" t="s">
        <v>120</v>
      </c>
      <c r="O1168" t="s">
        <v>121</v>
      </c>
      <c r="P1168" s="6">
        <v>96950</v>
      </c>
      <c r="Q1168" t="s">
        <v>122</v>
      </c>
      <c r="S1168" s="8">
        <v>16703236877</v>
      </c>
      <c r="U1168" t="s">
        <v>4212</v>
      </c>
      <c r="V1168">
        <v>62161</v>
      </c>
      <c r="W1168" t="s">
        <v>124</v>
      </c>
      <c r="Y1168" t="s">
        <v>1329</v>
      </c>
      <c r="Z1168" t="s">
        <v>1330</v>
      </c>
      <c r="AA1168" t="s">
        <v>1331</v>
      </c>
      <c r="AB1168" t="s">
        <v>128</v>
      </c>
      <c r="AC1168" t="s">
        <v>1332</v>
      </c>
      <c r="AE1168" t="s">
        <v>839</v>
      </c>
      <c r="AF1168" t="s">
        <v>578</v>
      </c>
      <c r="AG1168" s="6">
        <v>96931</v>
      </c>
      <c r="AH1168" t="s">
        <v>122</v>
      </c>
      <c r="AJ1168" s="8">
        <v>16716498746</v>
      </c>
      <c r="AK1168">
        <v>203</v>
      </c>
      <c r="AL1168" t="s">
        <v>1333</v>
      </c>
      <c r="BE1168" t="str">
        <f>"29-1141.00"</f>
        <v>29-1141.00</v>
      </c>
      <c r="BF1168" t="s">
        <v>1534</v>
      </c>
      <c r="BG1168" t="s">
        <v>4213</v>
      </c>
      <c r="BH1168" t="s">
        <v>4214</v>
      </c>
      <c r="BI1168">
        <v>3</v>
      </c>
      <c r="BK1168" s="1">
        <v>45778</v>
      </c>
      <c r="BL1168" s="1">
        <v>46142</v>
      </c>
      <c r="BO1168">
        <v>40</v>
      </c>
      <c r="BP1168">
        <v>0</v>
      </c>
      <c r="BQ1168">
        <v>8</v>
      </c>
      <c r="BR1168">
        <v>8</v>
      </c>
      <c r="BS1168">
        <v>8</v>
      </c>
      <c r="BT1168">
        <v>8</v>
      </c>
      <c r="BU1168">
        <v>5</v>
      </c>
      <c r="BV1168">
        <v>3</v>
      </c>
      <c r="BW1168" t="str">
        <f>"8:30 AM"</f>
        <v>8:30 AM</v>
      </c>
      <c r="BX1168" t="str">
        <f>"5:30 PM"</f>
        <v>5:30 PM</v>
      </c>
      <c r="BY1168" t="s">
        <v>588</v>
      </c>
      <c r="BZ1168">
        <v>0</v>
      </c>
      <c r="CA1168">
        <v>0</v>
      </c>
      <c r="CB1168" t="s">
        <v>117</v>
      </c>
      <c r="CD1168" s="2" t="s">
        <v>4215</v>
      </c>
      <c r="CE1168" t="s">
        <v>1326</v>
      </c>
      <c r="CF1168" t="s">
        <v>4211</v>
      </c>
      <c r="CG1168" t="s">
        <v>120</v>
      </c>
      <c r="CH1168" t="s">
        <v>121</v>
      </c>
      <c r="CI1168" s="6">
        <v>96950</v>
      </c>
      <c r="CJ1168" s="10">
        <v>17.05</v>
      </c>
      <c r="CK1168" s="10">
        <v>17.05</v>
      </c>
      <c r="CN1168" t="s">
        <v>137</v>
      </c>
      <c r="CP1168" t="s">
        <v>138</v>
      </c>
      <c r="CR1168" t="s">
        <v>117</v>
      </c>
      <c r="CS1168" t="s">
        <v>139</v>
      </c>
      <c r="CT1168" t="s">
        <v>140</v>
      </c>
      <c r="CU1168" t="s">
        <v>140</v>
      </c>
      <c r="CV1168" t="s">
        <v>140</v>
      </c>
      <c r="CW1168" t="s">
        <v>139</v>
      </c>
      <c r="CX1168" t="s">
        <v>140</v>
      </c>
      <c r="CY1168" t="s">
        <v>140</v>
      </c>
      <c r="CZ1168" s="8">
        <v>16703236877</v>
      </c>
      <c r="DA1168" t="s">
        <v>4216</v>
      </c>
      <c r="DB1168" t="s">
        <v>140</v>
      </c>
      <c r="DC1168" t="s">
        <v>139</v>
      </c>
      <c r="DD1168" t="s">
        <v>117</v>
      </c>
    </row>
    <row r="1169" spans="1:114" ht="15" customHeight="1" x14ac:dyDescent="0.35">
      <c r="A1169" t="s">
        <v>3978</v>
      </c>
      <c r="B1169" t="s">
        <v>115</v>
      </c>
      <c r="C1169" s="1">
        <v>45671</v>
      </c>
      <c r="D1169" s="1">
        <v>45671</v>
      </c>
      <c r="E1169" t="s">
        <v>211</v>
      </c>
      <c r="G1169" t="s">
        <v>117</v>
      </c>
      <c r="H1169" t="s">
        <v>117</v>
      </c>
      <c r="I1169" t="s">
        <v>117</v>
      </c>
      <c r="J1169" t="s">
        <v>3979</v>
      </c>
      <c r="K1169" t="s">
        <v>3980</v>
      </c>
      <c r="L1169" t="s">
        <v>3981</v>
      </c>
      <c r="M1169" t="s">
        <v>3982</v>
      </c>
      <c r="N1169" t="s">
        <v>120</v>
      </c>
      <c r="O1169" t="s">
        <v>121</v>
      </c>
      <c r="P1169" s="6">
        <v>96950</v>
      </c>
      <c r="Q1169" t="s">
        <v>3983</v>
      </c>
      <c r="R1169" t="s">
        <v>121</v>
      </c>
      <c r="S1169" s="8">
        <v>16702880373</v>
      </c>
      <c r="U1169" t="s">
        <v>3984</v>
      </c>
      <c r="V1169">
        <v>811490</v>
      </c>
      <c r="W1169" t="s">
        <v>124</v>
      </c>
      <c r="Y1169" t="s">
        <v>3985</v>
      </c>
      <c r="Z1169" t="s">
        <v>3986</v>
      </c>
      <c r="AA1169" t="s">
        <v>3987</v>
      </c>
      <c r="AB1169" t="s">
        <v>128</v>
      </c>
      <c r="AC1169" t="s">
        <v>3981</v>
      </c>
      <c r="AD1169" t="s">
        <v>3982</v>
      </c>
      <c r="AE1169" t="s">
        <v>120</v>
      </c>
      <c r="AF1169" t="s">
        <v>121</v>
      </c>
      <c r="AG1169" s="6">
        <v>96950</v>
      </c>
      <c r="AH1169" t="s">
        <v>122</v>
      </c>
      <c r="AI1169" t="s">
        <v>120</v>
      </c>
      <c r="AJ1169" s="8">
        <v>16702880373</v>
      </c>
      <c r="AL1169" t="s">
        <v>3988</v>
      </c>
      <c r="BE1169" t="str">
        <f>"51-6052.00"</f>
        <v>51-6052.00</v>
      </c>
      <c r="BF1169" t="s">
        <v>3989</v>
      </c>
      <c r="BG1169" t="s">
        <v>3990</v>
      </c>
      <c r="BH1169" t="s">
        <v>3991</v>
      </c>
      <c r="BI1169">
        <v>3</v>
      </c>
      <c r="BK1169" s="1">
        <v>45703</v>
      </c>
      <c r="BL1169" s="1">
        <v>46067</v>
      </c>
      <c r="BO1169">
        <v>35</v>
      </c>
      <c r="BP1169">
        <v>0</v>
      </c>
      <c r="BQ1169">
        <v>7</v>
      </c>
      <c r="BR1169">
        <v>7</v>
      </c>
      <c r="BS1169">
        <v>7</v>
      </c>
      <c r="BT1169">
        <v>7</v>
      </c>
      <c r="BU1169">
        <v>7</v>
      </c>
      <c r="BV1169">
        <v>0</v>
      </c>
      <c r="BW1169" t="str">
        <f>"9:00 AM"</f>
        <v>9:00 AM</v>
      </c>
      <c r="BX1169" t="str">
        <f>"5:00 PM"</f>
        <v>5:00 PM</v>
      </c>
      <c r="BY1169" t="s">
        <v>588</v>
      </c>
      <c r="BZ1169">
        <v>0</v>
      </c>
      <c r="CA1169">
        <v>12</v>
      </c>
      <c r="CB1169" t="s">
        <v>117</v>
      </c>
      <c r="CD1169" t="s">
        <v>3992</v>
      </c>
      <c r="CE1169" t="s">
        <v>3993</v>
      </c>
      <c r="CF1169" t="s">
        <v>3982</v>
      </c>
      <c r="CG1169" t="s">
        <v>120</v>
      </c>
      <c r="CH1169" t="s">
        <v>121</v>
      </c>
      <c r="CI1169" s="6">
        <v>96950</v>
      </c>
      <c r="CJ1169" s="10">
        <v>8.08</v>
      </c>
      <c r="CK1169" s="10">
        <v>8.08</v>
      </c>
      <c r="CL1169" s="10">
        <v>12.12</v>
      </c>
      <c r="CM1169" s="10">
        <v>12.12</v>
      </c>
      <c r="CN1169" t="s">
        <v>137</v>
      </c>
      <c r="CO1169" t="s">
        <v>162</v>
      </c>
      <c r="CP1169" t="s">
        <v>138</v>
      </c>
      <c r="CR1169" t="s">
        <v>117</v>
      </c>
      <c r="CS1169" t="s">
        <v>139</v>
      </c>
      <c r="CT1169" t="s">
        <v>140</v>
      </c>
      <c r="CU1169" t="s">
        <v>139</v>
      </c>
      <c r="CV1169" t="s">
        <v>140</v>
      </c>
      <c r="CW1169" t="s">
        <v>139</v>
      </c>
      <c r="CX1169" t="s">
        <v>140</v>
      </c>
      <c r="CY1169" t="s">
        <v>3023</v>
      </c>
      <c r="CZ1169" s="8">
        <v>16702880373</v>
      </c>
      <c r="DA1169" t="s">
        <v>3988</v>
      </c>
      <c r="DB1169" t="s">
        <v>140</v>
      </c>
      <c r="DC1169" t="s">
        <v>139</v>
      </c>
      <c r="DD1169" t="s">
        <v>117</v>
      </c>
    </row>
    <row r="1170" spans="1:114" ht="15" customHeight="1" x14ac:dyDescent="0.35">
      <c r="A1170" t="s">
        <v>14755</v>
      </c>
      <c r="B1170" t="s">
        <v>166</v>
      </c>
      <c r="C1170" s="1">
        <v>45589</v>
      </c>
      <c r="D1170" s="1">
        <v>45672</v>
      </c>
      <c r="E1170" t="s">
        <v>211</v>
      </c>
      <c r="G1170" t="s">
        <v>117</v>
      </c>
      <c r="H1170" t="s">
        <v>117</v>
      </c>
      <c r="I1170" t="s">
        <v>117</v>
      </c>
      <c r="J1170" t="s">
        <v>6347</v>
      </c>
      <c r="L1170" t="s">
        <v>6348</v>
      </c>
      <c r="N1170" t="s">
        <v>120</v>
      </c>
      <c r="O1170" t="s">
        <v>121</v>
      </c>
      <c r="P1170" s="6">
        <v>96950</v>
      </c>
      <c r="Q1170" t="s">
        <v>122</v>
      </c>
      <c r="S1170" s="8">
        <v>16702850478</v>
      </c>
      <c r="U1170" t="s">
        <v>6349</v>
      </c>
      <c r="V1170">
        <v>5613</v>
      </c>
      <c r="W1170" t="s">
        <v>124</v>
      </c>
      <c r="Y1170" t="s">
        <v>6350</v>
      </c>
      <c r="Z1170" t="s">
        <v>6351</v>
      </c>
      <c r="AA1170" t="s">
        <v>1914</v>
      </c>
      <c r="AB1170" t="s">
        <v>128</v>
      </c>
      <c r="AC1170" t="s">
        <v>6348</v>
      </c>
      <c r="AE1170" t="s">
        <v>120</v>
      </c>
      <c r="AF1170" t="s">
        <v>121</v>
      </c>
      <c r="AG1170" s="6">
        <v>96950</v>
      </c>
      <c r="AH1170" t="s">
        <v>122</v>
      </c>
      <c r="AJ1170" s="8">
        <v>16702850478</v>
      </c>
      <c r="AL1170" t="s">
        <v>6352</v>
      </c>
      <c r="BE1170" t="str">
        <f>"49-9071.00"</f>
        <v>49-9071.00</v>
      </c>
      <c r="BF1170" t="s">
        <v>156</v>
      </c>
      <c r="BG1170" t="s">
        <v>8892</v>
      </c>
      <c r="BH1170" t="s">
        <v>423</v>
      </c>
      <c r="BI1170">
        <v>8</v>
      </c>
      <c r="BK1170" s="1">
        <v>45627</v>
      </c>
      <c r="BL1170" s="1">
        <v>45961</v>
      </c>
      <c r="BO1170">
        <v>40</v>
      </c>
      <c r="BP1170">
        <v>0</v>
      </c>
      <c r="BQ1170">
        <v>8</v>
      </c>
      <c r="BR1170">
        <v>8</v>
      </c>
      <c r="BS1170">
        <v>8</v>
      </c>
      <c r="BT1170">
        <v>8</v>
      </c>
      <c r="BU1170">
        <v>8</v>
      </c>
      <c r="BV1170">
        <v>0</v>
      </c>
      <c r="BW1170" t="str">
        <f>"8:00 AM"</f>
        <v>8:00 AM</v>
      </c>
      <c r="BX1170" t="str">
        <f>"5:00 PM"</f>
        <v>5:00 PM</v>
      </c>
      <c r="BY1170" t="s">
        <v>133</v>
      </c>
      <c r="BZ1170">
        <v>0</v>
      </c>
      <c r="CA1170">
        <v>12</v>
      </c>
      <c r="CB1170" t="s">
        <v>117</v>
      </c>
      <c r="CD1170" s="2" t="s">
        <v>14756</v>
      </c>
      <c r="CE1170" t="s">
        <v>8893</v>
      </c>
      <c r="CG1170" t="s">
        <v>120</v>
      </c>
      <c r="CH1170" t="s">
        <v>121</v>
      </c>
      <c r="CI1170" s="6">
        <v>96950</v>
      </c>
      <c r="CJ1170" s="10">
        <v>9.75</v>
      </c>
      <c r="CK1170" s="10">
        <v>9.75</v>
      </c>
      <c r="CL1170" s="10">
        <v>0</v>
      </c>
      <c r="CM1170" s="10">
        <v>0</v>
      </c>
      <c r="CN1170" t="s">
        <v>137</v>
      </c>
      <c r="CO1170" t="s">
        <v>133</v>
      </c>
      <c r="CP1170" t="s">
        <v>138</v>
      </c>
      <c r="CR1170" t="s">
        <v>117</v>
      </c>
      <c r="CS1170" t="s">
        <v>139</v>
      </c>
      <c r="CT1170" t="s">
        <v>140</v>
      </c>
      <c r="CU1170" t="s">
        <v>140</v>
      </c>
      <c r="CV1170" t="s">
        <v>140</v>
      </c>
      <c r="CW1170" t="s">
        <v>139</v>
      </c>
      <c r="CX1170" t="s">
        <v>140</v>
      </c>
      <c r="CY1170" t="s">
        <v>7210</v>
      </c>
      <c r="CZ1170" s="8">
        <v>16702850478</v>
      </c>
      <c r="DA1170" t="s">
        <v>6352</v>
      </c>
      <c r="DB1170" t="s">
        <v>140</v>
      </c>
      <c r="DC1170" t="s">
        <v>139</v>
      </c>
      <c r="DD1170" t="s">
        <v>117</v>
      </c>
      <c r="DE1170" t="s">
        <v>6350</v>
      </c>
      <c r="DF1170" t="s">
        <v>6351</v>
      </c>
      <c r="DG1170" t="s">
        <v>1914</v>
      </c>
      <c r="DH1170" t="s">
        <v>6349</v>
      </c>
      <c r="DI1170" t="s">
        <v>6347</v>
      </c>
      <c r="DJ1170" t="s">
        <v>6352</v>
      </c>
    </row>
    <row r="1171" spans="1:114" ht="15" customHeight="1" x14ac:dyDescent="0.35">
      <c r="A1171" t="s">
        <v>11351</v>
      </c>
      <c r="B1171" t="s">
        <v>144</v>
      </c>
      <c r="C1171" s="1">
        <v>45604</v>
      </c>
      <c r="D1171" s="1">
        <v>45672</v>
      </c>
      <c r="E1171" t="s">
        <v>211</v>
      </c>
      <c r="G1171" t="s">
        <v>117</v>
      </c>
      <c r="H1171" t="s">
        <v>117</v>
      </c>
      <c r="I1171" t="s">
        <v>117</v>
      </c>
      <c r="J1171" t="s">
        <v>145</v>
      </c>
      <c r="K1171" t="s">
        <v>146</v>
      </c>
      <c r="L1171" t="s">
        <v>147</v>
      </c>
      <c r="M1171" t="s">
        <v>9091</v>
      </c>
      <c r="N1171" t="s">
        <v>120</v>
      </c>
      <c r="O1171" t="s">
        <v>121</v>
      </c>
      <c r="P1171" s="6">
        <v>96950</v>
      </c>
      <c r="Q1171" t="s">
        <v>122</v>
      </c>
      <c r="S1171" s="8">
        <v>16702352883</v>
      </c>
      <c r="U1171" t="s">
        <v>149</v>
      </c>
      <c r="V1171">
        <v>56132</v>
      </c>
      <c r="W1171" t="s">
        <v>150</v>
      </c>
      <c r="X1171" t="s">
        <v>139</v>
      </c>
      <c r="Y1171" t="s">
        <v>151</v>
      </c>
      <c r="Z1171" t="s">
        <v>152</v>
      </c>
      <c r="AA1171" t="s">
        <v>153</v>
      </c>
      <c r="AB1171" t="s">
        <v>154</v>
      </c>
      <c r="AC1171" t="s">
        <v>147</v>
      </c>
      <c r="AD1171" t="s">
        <v>148</v>
      </c>
      <c r="AE1171" t="s">
        <v>120</v>
      </c>
      <c r="AF1171" t="s">
        <v>121</v>
      </c>
      <c r="AG1171" s="6">
        <v>96950</v>
      </c>
      <c r="AH1171" t="s">
        <v>122</v>
      </c>
      <c r="AJ1171" s="8">
        <v>16702352883</v>
      </c>
      <c r="AL1171" t="s">
        <v>155</v>
      </c>
      <c r="BE1171" t="str">
        <f>"39-9011.00"</f>
        <v>39-9011.00</v>
      </c>
      <c r="BF1171" t="s">
        <v>614</v>
      </c>
      <c r="BG1171" t="s">
        <v>9092</v>
      </c>
      <c r="BH1171" t="s">
        <v>772</v>
      </c>
      <c r="BI1171">
        <v>6</v>
      </c>
      <c r="BJ1171">
        <v>6</v>
      </c>
      <c r="BK1171" s="1">
        <v>45689</v>
      </c>
      <c r="BL1171" s="1">
        <v>46053</v>
      </c>
      <c r="BM1171" s="1">
        <v>45689</v>
      </c>
      <c r="BN1171" s="1">
        <v>46053</v>
      </c>
      <c r="BO1171">
        <v>35</v>
      </c>
      <c r="BP1171">
        <v>0</v>
      </c>
      <c r="BQ1171">
        <v>7</v>
      </c>
      <c r="BR1171">
        <v>7</v>
      </c>
      <c r="BS1171">
        <v>7</v>
      </c>
      <c r="BT1171">
        <v>7</v>
      </c>
      <c r="BU1171">
        <v>7</v>
      </c>
      <c r="BV1171">
        <v>0</v>
      </c>
      <c r="BW1171" t="str">
        <f>"8:00 AM"</f>
        <v>8:00 AM</v>
      </c>
      <c r="BX1171" t="str">
        <f>"4:00 PM"</f>
        <v>4:00 PM</v>
      </c>
      <c r="BY1171" t="s">
        <v>159</v>
      </c>
      <c r="BZ1171">
        <v>0</v>
      </c>
      <c r="CA1171">
        <v>12</v>
      </c>
      <c r="CB1171" t="s">
        <v>117</v>
      </c>
      <c r="CD1171" s="2" t="s">
        <v>9093</v>
      </c>
      <c r="CE1171" t="s">
        <v>147</v>
      </c>
      <c r="CF1171" t="s">
        <v>161</v>
      </c>
      <c r="CG1171" t="s">
        <v>120</v>
      </c>
      <c r="CH1171" t="s">
        <v>121</v>
      </c>
      <c r="CI1171" s="6">
        <v>96950</v>
      </c>
      <c r="CJ1171" s="10">
        <v>7.81</v>
      </c>
      <c r="CK1171" s="10">
        <v>7.81</v>
      </c>
      <c r="CL1171" s="10">
        <v>11.72</v>
      </c>
      <c r="CM1171" s="10">
        <v>11.72</v>
      </c>
      <c r="CN1171" t="s">
        <v>137</v>
      </c>
      <c r="CO1171" t="s">
        <v>162</v>
      </c>
      <c r="CP1171" t="s">
        <v>138</v>
      </c>
      <c r="CR1171" t="s">
        <v>117</v>
      </c>
      <c r="CS1171" t="s">
        <v>139</v>
      </c>
      <c r="CT1171" t="s">
        <v>140</v>
      </c>
      <c r="CU1171" t="s">
        <v>139</v>
      </c>
      <c r="CV1171" t="s">
        <v>140</v>
      </c>
      <c r="CW1171" t="s">
        <v>139</v>
      </c>
      <c r="CX1171" t="s">
        <v>140</v>
      </c>
      <c r="CY1171" t="s">
        <v>163</v>
      </c>
      <c r="CZ1171" s="8">
        <v>16702352883</v>
      </c>
      <c r="DA1171" t="s">
        <v>155</v>
      </c>
      <c r="DB1171" t="s">
        <v>164</v>
      </c>
      <c r="DC1171" t="s">
        <v>139</v>
      </c>
      <c r="DD1171" t="s">
        <v>139</v>
      </c>
    </row>
    <row r="1172" spans="1:114" ht="15" customHeight="1" x14ac:dyDescent="0.35">
      <c r="A1172" t="s">
        <v>17240</v>
      </c>
      <c r="B1172" t="s">
        <v>144</v>
      </c>
      <c r="C1172" s="1">
        <v>45614</v>
      </c>
      <c r="D1172" s="1">
        <v>45672</v>
      </c>
      <c r="E1172" t="s">
        <v>116</v>
      </c>
      <c r="F1172" s="1">
        <v>45746</v>
      </c>
      <c r="G1172" t="s">
        <v>117</v>
      </c>
      <c r="H1172" t="s">
        <v>117</v>
      </c>
      <c r="I1172" t="s">
        <v>117</v>
      </c>
      <c r="J1172" t="s">
        <v>14749</v>
      </c>
      <c r="K1172" t="s">
        <v>14750</v>
      </c>
      <c r="L1172" t="s">
        <v>6827</v>
      </c>
      <c r="N1172" t="s">
        <v>120</v>
      </c>
      <c r="O1172" t="s">
        <v>121</v>
      </c>
      <c r="P1172" s="6">
        <v>96950</v>
      </c>
      <c r="Q1172" t="s">
        <v>122</v>
      </c>
      <c r="S1172" s="8">
        <v>16702331199</v>
      </c>
      <c r="U1172" t="s">
        <v>6828</v>
      </c>
      <c r="V1172">
        <v>2361</v>
      </c>
      <c r="W1172" t="s">
        <v>124</v>
      </c>
      <c r="Y1172" t="s">
        <v>3591</v>
      </c>
      <c r="Z1172" t="s">
        <v>3592</v>
      </c>
      <c r="AA1172" t="s">
        <v>6831</v>
      </c>
      <c r="AB1172" t="s">
        <v>128</v>
      </c>
      <c r="AC1172" t="s">
        <v>6827</v>
      </c>
      <c r="AE1172" t="s">
        <v>120</v>
      </c>
      <c r="AF1172" t="s">
        <v>121</v>
      </c>
      <c r="AG1172" s="6">
        <v>96950</v>
      </c>
      <c r="AH1172" t="s">
        <v>122</v>
      </c>
      <c r="AJ1172" s="8">
        <v>16702331199</v>
      </c>
      <c r="AL1172" t="s">
        <v>6832</v>
      </c>
      <c r="BE1172" t="str">
        <f>"49-9071.00"</f>
        <v>49-9071.00</v>
      </c>
      <c r="BF1172" t="s">
        <v>156</v>
      </c>
      <c r="BG1172" t="s">
        <v>17241</v>
      </c>
      <c r="BH1172" t="s">
        <v>2639</v>
      </c>
      <c r="BI1172">
        <v>3</v>
      </c>
      <c r="BJ1172">
        <v>3</v>
      </c>
      <c r="BK1172" s="1">
        <v>45748</v>
      </c>
      <c r="BL1172" s="1">
        <v>46112</v>
      </c>
      <c r="BM1172" s="1">
        <v>45748</v>
      </c>
      <c r="BN1172" s="1">
        <v>46112</v>
      </c>
      <c r="BO1172">
        <v>35</v>
      </c>
      <c r="BP1172">
        <v>0</v>
      </c>
      <c r="BQ1172">
        <v>7</v>
      </c>
      <c r="BR1172">
        <v>7</v>
      </c>
      <c r="BS1172">
        <v>7</v>
      </c>
      <c r="BT1172">
        <v>7</v>
      </c>
      <c r="BU1172">
        <v>7</v>
      </c>
      <c r="BV1172">
        <v>0</v>
      </c>
      <c r="BW1172" t="str">
        <f>"9:00 AM"</f>
        <v>9:00 AM</v>
      </c>
      <c r="BX1172" t="str">
        <f>"5:00 PM"</f>
        <v>5:00 PM</v>
      </c>
      <c r="BY1172" t="s">
        <v>159</v>
      </c>
      <c r="BZ1172">
        <v>0</v>
      </c>
      <c r="CA1172">
        <v>12</v>
      </c>
      <c r="CB1172" t="s">
        <v>117</v>
      </c>
      <c r="CD1172" s="2" t="s">
        <v>17242</v>
      </c>
      <c r="CE1172" t="s">
        <v>6835</v>
      </c>
      <c r="CG1172" t="s">
        <v>136</v>
      </c>
      <c r="CH1172" t="s">
        <v>121</v>
      </c>
      <c r="CI1172" s="6">
        <v>96950</v>
      </c>
      <c r="CJ1172" s="10">
        <v>9.75</v>
      </c>
      <c r="CK1172" s="10">
        <v>9.75</v>
      </c>
      <c r="CL1172" s="10">
        <v>14.63</v>
      </c>
      <c r="CM1172" s="10">
        <v>14.63</v>
      </c>
      <c r="CN1172" t="s">
        <v>137</v>
      </c>
      <c r="CO1172" t="s">
        <v>6836</v>
      </c>
      <c r="CP1172" t="s">
        <v>138</v>
      </c>
      <c r="CR1172" t="s">
        <v>117</v>
      </c>
      <c r="CS1172" t="s">
        <v>139</v>
      </c>
      <c r="CT1172" t="s">
        <v>140</v>
      </c>
      <c r="CU1172" t="s">
        <v>139</v>
      </c>
      <c r="CV1172" t="s">
        <v>140</v>
      </c>
      <c r="CW1172" t="s">
        <v>139</v>
      </c>
      <c r="CX1172" t="s">
        <v>140</v>
      </c>
      <c r="CY1172" t="s">
        <v>17243</v>
      </c>
      <c r="CZ1172" s="8">
        <v>16702331199</v>
      </c>
      <c r="DA1172" t="s">
        <v>6832</v>
      </c>
      <c r="DB1172" t="s">
        <v>140</v>
      </c>
      <c r="DC1172" t="s">
        <v>139</v>
      </c>
      <c r="DD1172" t="s">
        <v>117</v>
      </c>
    </row>
    <row r="1173" spans="1:114" ht="15" customHeight="1" x14ac:dyDescent="0.35">
      <c r="A1173" t="s">
        <v>13260</v>
      </c>
      <c r="B1173" t="s">
        <v>144</v>
      </c>
      <c r="C1173" s="1">
        <v>45631</v>
      </c>
      <c r="D1173" s="1">
        <v>45672</v>
      </c>
      <c r="E1173" t="s">
        <v>116</v>
      </c>
      <c r="F1173" s="1">
        <v>45807</v>
      </c>
      <c r="G1173" t="s">
        <v>117</v>
      </c>
      <c r="H1173" t="s">
        <v>117</v>
      </c>
      <c r="I1173" t="s">
        <v>117</v>
      </c>
      <c r="J1173" t="s">
        <v>4663</v>
      </c>
      <c r="K1173" t="s">
        <v>4664</v>
      </c>
      <c r="L1173" t="s">
        <v>2284</v>
      </c>
      <c r="N1173" t="s">
        <v>136</v>
      </c>
      <c r="O1173" t="s">
        <v>121</v>
      </c>
      <c r="P1173" s="6">
        <v>96950</v>
      </c>
      <c r="Q1173" t="s">
        <v>122</v>
      </c>
      <c r="S1173" s="8">
        <v>16702338883</v>
      </c>
      <c r="U1173" t="s">
        <v>1065</v>
      </c>
      <c r="V1173">
        <v>23622</v>
      </c>
      <c r="W1173" t="s">
        <v>124</v>
      </c>
      <c r="Y1173" t="s">
        <v>6539</v>
      </c>
      <c r="Z1173" t="s">
        <v>6540</v>
      </c>
      <c r="AA1173" t="s">
        <v>6541</v>
      </c>
      <c r="AB1173" t="s">
        <v>205</v>
      </c>
      <c r="AC1173" t="s">
        <v>9424</v>
      </c>
      <c r="AE1173" t="s">
        <v>136</v>
      </c>
      <c r="AF1173" t="s">
        <v>121</v>
      </c>
      <c r="AG1173" s="6">
        <v>96950</v>
      </c>
      <c r="AH1173" t="s">
        <v>122</v>
      </c>
      <c r="AJ1173" s="8">
        <v>16702338883</v>
      </c>
      <c r="AL1173" t="s">
        <v>6542</v>
      </c>
      <c r="BE1173" t="str">
        <f>"49-9071.00"</f>
        <v>49-9071.00</v>
      </c>
      <c r="BF1173" t="s">
        <v>156</v>
      </c>
      <c r="BG1173" t="s">
        <v>9425</v>
      </c>
      <c r="BH1173" t="s">
        <v>9426</v>
      </c>
      <c r="BI1173">
        <v>5</v>
      </c>
      <c r="BJ1173">
        <v>5</v>
      </c>
      <c r="BK1173" s="1">
        <v>45809</v>
      </c>
      <c r="BL1173" s="1">
        <v>46173</v>
      </c>
      <c r="BM1173" s="1">
        <v>45809</v>
      </c>
      <c r="BN1173" s="1">
        <v>46173</v>
      </c>
      <c r="BO1173">
        <v>40</v>
      </c>
      <c r="BP1173">
        <v>0</v>
      </c>
      <c r="BQ1173">
        <v>8</v>
      </c>
      <c r="BR1173">
        <v>8</v>
      </c>
      <c r="BS1173">
        <v>8</v>
      </c>
      <c r="BT1173">
        <v>8</v>
      </c>
      <c r="BU1173">
        <v>8</v>
      </c>
      <c r="BV1173">
        <v>0</v>
      </c>
      <c r="BW1173" t="str">
        <f>"7:30 AM"</f>
        <v>7:30 AM</v>
      </c>
      <c r="BX1173" t="str">
        <f>"4:30 PM"</f>
        <v>4:30 PM</v>
      </c>
      <c r="BY1173" t="s">
        <v>159</v>
      </c>
      <c r="BZ1173">
        <v>0</v>
      </c>
      <c r="CA1173">
        <v>6</v>
      </c>
      <c r="CB1173" t="s">
        <v>117</v>
      </c>
      <c r="CD1173" s="2" t="s">
        <v>6657</v>
      </c>
      <c r="CE1173" t="s">
        <v>2284</v>
      </c>
      <c r="CG1173" t="s">
        <v>136</v>
      </c>
      <c r="CH1173" t="s">
        <v>121</v>
      </c>
      <c r="CI1173" s="6">
        <v>96950</v>
      </c>
      <c r="CJ1173" s="10">
        <v>9.75</v>
      </c>
      <c r="CK1173" s="10">
        <v>9.75</v>
      </c>
      <c r="CL1173" s="10">
        <v>14.63</v>
      </c>
      <c r="CM1173" s="10">
        <v>14.63</v>
      </c>
      <c r="CN1173" t="s">
        <v>137</v>
      </c>
      <c r="CO1173" t="s">
        <v>140</v>
      </c>
      <c r="CP1173" t="s">
        <v>209</v>
      </c>
      <c r="CR1173" t="s">
        <v>117</v>
      </c>
      <c r="CS1173" t="s">
        <v>139</v>
      </c>
      <c r="CT1173" t="s">
        <v>139</v>
      </c>
      <c r="CU1173" t="s">
        <v>139</v>
      </c>
      <c r="CV1173" t="s">
        <v>140</v>
      </c>
      <c r="CW1173" t="s">
        <v>139</v>
      </c>
      <c r="CX1173" t="s">
        <v>139</v>
      </c>
      <c r="CY1173" t="s">
        <v>10919</v>
      </c>
      <c r="CZ1173" s="8">
        <v>16702338883</v>
      </c>
      <c r="DA1173" t="s">
        <v>6542</v>
      </c>
      <c r="DB1173" t="s">
        <v>140</v>
      </c>
      <c r="DC1173" t="s">
        <v>139</v>
      </c>
      <c r="DD1173" t="s">
        <v>117</v>
      </c>
    </row>
    <row r="1174" spans="1:114" ht="15" customHeight="1" x14ac:dyDescent="0.35">
      <c r="A1174" t="s">
        <v>9551</v>
      </c>
      <c r="B1174" t="s">
        <v>144</v>
      </c>
      <c r="C1174" s="1">
        <v>45632</v>
      </c>
      <c r="D1174" s="1">
        <v>45672</v>
      </c>
      <c r="E1174" t="s">
        <v>211</v>
      </c>
      <c r="G1174" t="s">
        <v>117</v>
      </c>
      <c r="H1174" t="s">
        <v>117</v>
      </c>
      <c r="I1174" t="s">
        <v>117</v>
      </c>
      <c r="J1174" t="s">
        <v>9552</v>
      </c>
      <c r="K1174" t="s">
        <v>9553</v>
      </c>
      <c r="L1174" t="s">
        <v>9554</v>
      </c>
      <c r="N1174" t="s">
        <v>222</v>
      </c>
      <c r="O1174" t="s">
        <v>121</v>
      </c>
      <c r="P1174" s="6">
        <v>96951</v>
      </c>
      <c r="Q1174" t="s">
        <v>122</v>
      </c>
      <c r="S1174" s="8">
        <v>16707838350</v>
      </c>
      <c r="U1174" t="s">
        <v>9555</v>
      </c>
      <c r="V1174">
        <v>11199</v>
      </c>
      <c r="W1174" t="s">
        <v>124</v>
      </c>
      <c r="Y1174" t="s">
        <v>9556</v>
      </c>
      <c r="Z1174" t="s">
        <v>9557</v>
      </c>
      <c r="AA1174" t="s">
        <v>9558</v>
      </c>
      <c r="AB1174" t="s">
        <v>1057</v>
      </c>
      <c r="AC1174" t="s">
        <v>9559</v>
      </c>
      <c r="AE1174" t="s">
        <v>222</v>
      </c>
      <c r="AF1174" t="s">
        <v>121</v>
      </c>
      <c r="AG1174" s="6">
        <v>96951</v>
      </c>
      <c r="AH1174" t="s">
        <v>122</v>
      </c>
      <c r="AJ1174" s="8">
        <v>16707838350</v>
      </c>
      <c r="AL1174" t="s">
        <v>9560</v>
      </c>
      <c r="BE1174" t="str">
        <f>"45-2092.00"</f>
        <v>45-2092.00</v>
      </c>
      <c r="BF1174" t="s">
        <v>1014</v>
      </c>
      <c r="BG1174" t="s">
        <v>9561</v>
      </c>
      <c r="BH1174" t="s">
        <v>1014</v>
      </c>
      <c r="BI1174">
        <v>2</v>
      </c>
      <c r="BJ1174">
        <v>2</v>
      </c>
      <c r="BK1174" s="1">
        <v>45717</v>
      </c>
      <c r="BL1174" s="1">
        <v>46081</v>
      </c>
      <c r="BM1174" s="1">
        <v>45717</v>
      </c>
      <c r="BN1174" s="1">
        <v>46081</v>
      </c>
      <c r="BO1174">
        <v>35</v>
      </c>
      <c r="BP1174">
        <v>0</v>
      </c>
      <c r="BQ1174">
        <v>7</v>
      </c>
      <c r="BR1174">
        <v>7</v>
      </c>
      <c r="BS1174">
        <v>7</v>
      </c>
      <c r="BT1174">
        <v>7</v>
      </c>
      <c r="BU1174">
        <v>7</v>
      </c>
      <c r="BV1174">
        <v>0</v>
      </c>
      <c r="BW1174" t="str">
        <f>"8:00 AM"</f>
        <v>8:00 AM</v>
      </c>
      <c r="BX1174" t="str">
        <f>"5:00 PM"</f>
        <v>5:00 PM</v>
      </c>
      <c r="BY1174" t="s">
        <v>133</v>
      </c>
      <c r="BZ1174">
        <v>0</v>
      </c>
      <c r="CA1174">
        <v>0</v>
      </c>
      <c r="CB1174" t="s">
        <v>117</v>
      </c>
      <c r="CD1174" t="s">
        <v>9562</v>
      </c>
      <c r="CE1174" t="s">
        <v>9563</v>
      </c>
      <c r="CF1174" t="s">
        <v>9564</v>
      </c>
      <c r="CG1174" t="s">
        <v>5512</v>
      </c>
      <c r="CH1174" t="s">
        <v>121</v>
      </c>
      <c r="CI1174" s="6">
        <v>96951</v>
      </c>
      <c r="CJ1174" s="10">
        <v>11.91</v>
      </c>
      <c r="CK1174" s="10">
        <v>11.91</v>
      </c>
      <c r="CL1174" s="10">
        <v>17.86</v>
      </c>
      <c r="CM1174" s="10">
        <v>17.86</v>
      </c>
      <c r="CN1174" t="s">
        <v>137</v>
      </c>
      <c r="CO1174" t="s">
        <v>162</v>
      </c>
      <c r="CP1174" t="s">
        <v>138</v>
      </c>
      <c r="CR1174" t="s">
        <v>117</v>
      </c>
      <c r="CS1174" t="s">
        <v>139</v>
      </c>
      <c r="CT1174" t="s">
        <v>140</v>
      </c>
      <c r="CU1174" t="s">
        <v>139</v>
      </c>
      <c r="CV1174" t="s">
        <v>140</v>
      </c>
      <c r="CW1174" t="s">
        <v>139</v>
      </c>
      <c r="CX1174" t="s">
        <v>140</v>
      </c>
      <c r="CY1174" t="s">
        <v>9565</v>
      </c>
      <c r="CZ1174" s="8">
        <v>16707838350</v>
      </c>
      <c r="DA1174" t="s">
        <v>9560</v>
      </c>
      <c r="DB1174" t="s">
        <v>140</v>
      </c>
      <c r="DC1174" t="s">
        <v>139</v>
      </c>
      <c r="DD1174" t="s">
        <v>117</v>
      </c>
      <c r="DE1174" t="s">
        <v>9556</v>
      </c>
      <c r="DF1174" t="s">
        <v>9557</v>
      </c>
      <c r="DG1174" t="s">
        <v>535</v>
      </c>
      <c r="DH1174" t="s">
        <v>9555</v>
      </c>
      <c r="DI1174" t="s">
        <v>9553</v>
      </c>
      <c r="DJ1174" t="s">
        <v>9560</v>
      </c>
    </row>
    <row r="1175" spans="1:114" ht="15" customHeight="1" x14ac:dyDescent="0.35">
      <c r="A1175" t="s">
        <v>9545</v>
      </c>
      <c r="B1175" t="s">
        <v>144</v>
      </c>
      <c r="C1175" s="1">
        <v>45632</v>
      </c>
      <c r="D1175" s="1">
        <v>45672</v>
      </c>
      <c r="E1175" t="s">
        <v>211</v>
      </c>
      <c r="G1175" t="s">
        <v>117</v>
      </c>
      <c r="H1175" t="s">
        <v>117</v>
      </c>
      <c r="I1175" t="s">
        <v>117</v>
      </c>
      <c r="J1175" t="s">
        <v>7243</v>
      </c>
      <c r="K1175" t="s">
        <v>7244</v>
      </c>
      <c r="L1175" t="s">
        <v>7245</v>
      </c>
      <c r="N1175" t="s">
        <v>120</v>
      </c>
      <c r="O1175" t="s">
        <v>121</v>
      </c>
      <c r="P1175" s="6">
        <v>96950</v>
      </c>
      <c r="Q1175" t="s">
        <v>122</v>
      </c>
      <c r="R1175" t="s">
        <v>7246</v>
      </c>
      <c r="S1175" s="8">
        <v>16704843024</v>
      </c>
      <c r="U1175" t="s">
        <v>7247</v>
      </c>
      <c r="V1175">
        <v>333992</v>
      </c>
      <c r="W1175" t="s">
        <v>124</v>
      </c>
      <c r="Y1175" t="s">
        <v>1928</v>
      </c>
      <c r="Z1175" t="s">
        <v>2360</v>
      </c>
      <c r="AA1175" t="s">
        <v>7248</v>
      </c>
      <c r="AB1175" t="s">
        <v>7249</v>
      </c>
      <c r="AC1175" t="s">
        <v>7250</v>
      </c>
      <c r="AE1175" t="s">
        <v>120</v>
      </c>
      <c r="AF1175" t="s">
        <v>121</v>
      </c>
      <c r="AG1175" s="6">
        <v>96950</v>
      </c>
      <c r="AH1175" t="s">
        <v>122</v>
      </c>
      <c r="AI1175" t="s">
        <v>7251</v>
      </c>
      <c r="AJ1175" s="8">
        <v>16704843024</v>
      </c>
      <c r="AL1175" t="s">
        <v>7252</v>
      </c>
      <c r="BE1175" t="str">
        <f>"51-4121.00"</f>
        <v>51-4121.00</v>
      </c>
      <c r="BF1175" t="s">
        <v>2038</v>
      </c>
      <c r="BG1175" t="s">
        <v>7253</v>
      </c>
      <c r="BH1175" t="s">
        <v>3467</v>
      </c>
      <c r="BI1175">
        <v>8</v>
      </c>
      <c r="BJ1175">
        <v>8</v>
      </c>
      <c r="BK1175" s="1">
        <v>45748</v>
      </c>
      <c r="BL1175" s="1">
        <v>46112</v>
      </c>
      <c r="BM1175" s="1">
        <v>45748</v>
      </c>
      <c r="BN1175" s="1">
        <v>46112</v>
      </c>
      <c r="BO1175">
        <v>35</v>
      </c>
      <c r="BP1175">
        <v>0</v>
      </c>
      <c r="BQ1175">
        <v>7</v>
      </c>
      <c r="BR1175">
        <v>7</v>
      </c>
      <c r="BS1175">
        <v>7</v>
      </c>
      <c r="BT1175">
        <v>7</v>
      </c>
      <c r="BU1175">
        <v>7</v>
      </c>
      <c r="BV1175">
        <v>0</v>
      </c>
      <c r="BW1175" t="str">
        <f>"8:00 AM"</f>
        <v>8:00 AM</v>
      </c>
      <c r="BX1175" t="str">
        <f>"4:00 PM"</f>
        <v>4:00 PM</v>
      </c>
      <c r="BY1175" t="s">
        <v>159</v>
      </c>
      <c r="BZ1175">
        <v>0</v>
      </c>
      <c r="CA1175">
        <v>12</v>
      </c>
      <c r="CB1175" t="s">
        <v>117</v>
      </c>
      <c r="CD1175" t="s">
        <v>7254</v>
      </c>
      <c r="CE1175" t="s">
        <v>7255</v>
      </c>
      <c r="CG1175" t="s">
        <v>136</v>
      </c>
      <c r="CH1175" t="s">
        <v>121</v>
      </c>
      <c r="CI1175" s="6">
        <v>96950</v>
      </c>
      <c r="CJ1175" s="10">
        <v>20.25</v>
      </c>
      <c r="CK1175" s="10">
        <v>20.25</v>
      </c>
      <c r="CL1175" s="10">
        <v>30.37</v>
      </c>
      <c r="CM1175" s="10">
        <v>30.37</v>
      </c>
      <c r="CN1175" t="s">
        <v>137</v>
      </c>
      <c r="CO1175" t="s">
        <v>393</v>
      </c>
      <c r="CP1175" t="s">
        <v>138</v>
      </c>
      <c r="CR1175" t="s">
        <v>117</v>
      </c>
      <c r="CS1175" t="s">
        <v>139</v>
      </c>
      <c r="CT1175" t="s">
        <v>139</v>
      </c>
      <c r="CU1175" t="s">
        <v>139</v>
      </c>
      <c r="CV1175" t="s">
        <v>140</v>
      </c>
      <c r="CW1175" t="s">
        <v>139</v>
      </c>
      <c r="CX1175" t="s">
        <v>139</v>
      </c>
      <c r="CY1175" t="s">
        <v>1609</v>
      </c>
      <c r="CZ1175" s="8">
        <v>16704843024</v>
      </c>
      <c r="DA1175" t="s">
        <v>7252</v>
      </c>
      <c r="DB1175" t="s">
        <v>140</v>
      </c>
      <c r="DC1175" t="s">
        <v>139</v>
      </c>
      <c r="DD1175" t="s">
        <v>117</v>
      </c>
      <c r="DE1175" t="s">
        <v>7256</v>
      </c>
      <c r="DF1175" t="s">
        <v>2188</v>
      </c>
      <c r="DG1175" t="s">
        <v>1761</v>
      </c>
      <c r="DH1175" t="s">
        <v>7247</v>
      </c>
      <c r="DI1175" t="s">
        <v>7258</v>
      </c>
      <c r="DJ1175" t="s">
        <v>7252</v>
      </c>
    </row>
    <row r="1176" spans="1:114" ht="15" customHeight="1" x14ac:dyDescent="0.35">
      <c r="A1176" t="s">
        <v>3191</v>
      </c>
      <c r="B1176" t="s">
        <v>144</v>
      </c>
      <c r="C1176" s="1">
        <v>45635</v>
      </c>
      <c r="D1176" s="1">
        <v>45672</v>
      </c>
      <c r="E1176" t="s">
        <v>116</v>
      </c>
      <c r="F1176" s="1">
        <v>45807</v>
      </c>
      <c r="G1176" t="s">
        <v>117</v>
      </c>
      <c r="H1176" t="s">
        <v>117</v>
      </c>
      <c r="I1176" t="s">
        <v>117</v>
      </c>
      <c r="J1176" t="s">
        <v>3192</v>
      </c>
      <c r="L1176" t="s">
        <v>3193</v>
      </c>
      <c r="N1176" t="s">
        <v>551</v>
      </c>
      <c r="O1176" t="s">
        <v>121</v>
      </c>
      <c r="P1176" s="6">
        <v>96952</v>
      </c>
      <c r="Q1176" t="s">
        <v>122</v>
      </c>
      <c r="S1176" s="8">
        <v>16704330422</v>
      </c>
      <c r="U1176" t="s">
        <v>3194</v>
      </c>
      <c r="V1176">
        <v>212312</v>
      </c>
      <c r="W1176" t="s">
        <v>124</v>
      </c>
      <c r="Y1176" t="s">
        <v>2913</v>
      </c>
      <c r="Z1176" t="s">
        <v>2914</v>
      </c>
      <c r="AA1176" t="s">
        <v>2915</v>
      </c>
      <c r="AB1176" t="s">
        <v>1842</v>
      </c>
      <c r="AC1176" t="s">
        <v>2916</v>
      </c>
      <c r="AE1176" t="s">
        <v>551</v>
      </c>
      <c r="AF1176" t="s">
        <v>121</v>
      </c>
      <c r="AG1176" s="6">
        <v>96952</v>
      </c>
      <c r="AH1176" t="s">
        <v>122</v>
      </c>
      <c r="AJ1176" s="8">
        <v>16704330422</v>
      </c>
      <c r="AL1176" t="s">
        <v>2917</v>
      </c>
      <c r="BE1176" t="str">
        <f>"43-3031.00"</f>
        <v>43-3031.00</v>
      </c>
      <c r="BF1176" t="s">
        <v>357</v>
      </c>
      <c r="BG1176" t="s">
        <v>3195</v>
      </c>
      <c r="BH1176" t="s">
        <v>2279</v>
      </c>
      <c r="BI1176">
        <v>1</v>
      </c>
      <c r="BJ1176">
        <v>1</v>
      </c>
      <c r="BK1176" s="1">
        <v>45809</v>
      </c>
      <c r="BL1176" s="1">
        <v>46173</v>
      </c>
      <c r="BM1176" s="1">
        <v>45809</v>
      </c>
      <c r="BN1176" s="1">
        <v>46173</v>
      </c>
      <c r="BO1176">
        <v>40</v>
      </c>
      <c r="BP1176">
        <v>0</v>
      </c>
      <c r="BQ1176">
        <v>8</v>
      </c>
      <c r="BR1176">
        <v>8</v>
      </c>
      <c r="BS1176">
        <v>8</v>
      </c>
      <c r="BT1176">
        <v>8</v>
      </c>
      <c r="BU1176">
        <v>8</v>
      </c>
      <c r="BV1176">
        <v>0</v>
      </c>
      <c r="BW1176" t="str">
        <f>"8:00 AM"</f>
        <v>8:00 AM</v>
      </c>
      <c r="BX1176" t="str">
        <f>"5:00 PM"</f>
        <v>5:00 PM</v>
      </c>
      <c r="BY1176" t="s">
        <v>159</v>
      </c>
      <c r="BZ1176">
        <v>0</v>
      </c>
      <c r="CA1176">
        <v>12</v>
      </c>
      <c r="CB1176" t="s">
        <v>117</v>
      </c>
      <c r="CD1176" t="s">
        <v>3196</v>
      </c>
      <c r="CE1176" t="s">
        <v>2916</v>
      </c>
      <c r="CG1176" t="s">
        <v>551</v>
      </c>
      <c r="CH1176" t="s">
        <v>121</v>
      </c>
      <c r="CI1176" s="6">
        <v>96952</v>
      </c>
      <c r="CJ1176" s="10">
        <v>12.5</v>
      </c>
      <c r="CK1176" s="10">
        <v>13.5</v>
      </c>
      <c r="CL1176" s="10">
        <v>18.75</v>
      </c>
      <c r="CM1176" s="10">
        <v>20.25</v>
      </c>
      <c r="CN1176" t="s">
        <v>137</v>
      </c>
      <c r="CO1176" t="s">
        <v>3197</v>
      </c>
      <c r="CP1176" t="s">
        <v>138</v>
      </c>
      <c r="CR1176" t="s">
        <v>117</v>
      </c>
      <c r="CS1176" t="s">
        <v>139</v>
      </c>
      <c r="CT1176" t="s">
        <v>139</v>
      </c>
      <c r="CU1176" t="s">
        <v>139</v>
      </c>
      <c r="CV1176" t="s">
        <v>140</v>
      </c>
      <c r="CW1176" t="s">
        <v>139</v>
      </c>
      <c r="CX1176" t="s">
        <v>139</v>
      </c>
      <c r="CY1176" t="s">
        <v>3198</v>
      </c>
      <c r="CZ1176" s="8">
        <v>16704330422</v>
      </c>
      <c r="DA1176" t="s">
        <v>2917</v>
      </c>
      <c r="DB1176" t="s">
        <v>140</v>
      </c>
      <c r="DC1176" t="s">
        <v>139</v>
      </c>
      <c r="DD1176" t="s">
        <v>117</v>
      </c>
    </row>
    <row r="1177" spans="1:114" ht="15" customHeight="1" x14ac:dyDescent="0.35">
      <c r="A1177" t="s">
        <v>7355</v>
      </c>
      <c r="B1177" t="s">
        <v>144</v>
      </c>
      <c r="C1177" s="1">
        <v>45615</v>
      </c>
      <c r="D1177" s="1">
        <v>45673</v>
      </c>
      <c r="E1177" t="s">
        <v>116</v>
      </c>
      <c r="F1177" s="1">
        <v>45776</v>
      </c>
      <c r="G1177" t="s">
        <v>117</v>
      </c>
      <c r="H1177" t="s">
        <v>117</v>
      </c>
      <c r="I1177" t="s">
        <v>117</v>
      </c>
      <c r="J1177" t="s">
        <v>6118</v>
      </c>
      <c r="L1177" t="s">
        <v>6119</v>
      </c>
      <c r="M1177" t="s">
        <v>6120</v>
      </c>
      <c r="N1177" t="s">
        <v>120</v>
      </c>
      <c r="O1177" t="s">
        <v>121</v>
      </c>
      <c r="P1177" s="6">
        <v>96950</v>
      </c>
      <c r="Q1177" t="s">
        <v>122</v>
      </c>
      <c r="S1177" s="8">
        <v>16703232428</v>
      </c>
      <c r="U1177" t="s">
        <v>6121</v>
      </c>
      <c r="V1177">
        <v>23711</v>
      </c>
      <c r="W1177" t="s">
        <v>124</v>
      </c>
      <c r="Y1177" t="s">
        <v>6122</v>
      </c>
      <c r="Z1177" t="s">
        <v>6123</v>
      </c>
      <c r="AA1177" t="s">
        <v>6124</v>
      </c>
      <c r="AB1177" t="s">
        <v>6125</v>
      </c>
      <c r="AC1177" t="s">
        <v>6126</v>
      </c>
      <c r="AD1177" t="s">
        <v>6120</v>
      </c>
      <c r="AE1177" t="s">
        <v>120</v>
      </c>
      <c r="AF1177" t="s">
        <v>121</v>
      </c>
      <c r="AG1177" s="6">
        <v>96950</v>
      </c>
      <c r="AH1177" t="s">
        <v>122</v>
      </c>
      <c r="AJ1177" s="8">
        <v>16703232428</v>
      </c>
      <c r="AL1177" t="s">
        <v>6127</v>
      </c>
      <c r="BE1177" t="str">
        <f>"49-9071.00"</f>
        <v>49-9071.00</v>
      </c>
      <c r="BF1177" t="s">
        <v>156</v>
      </c>
      <c r="BG1177" t="s">
        <v>6128</v>
      </c>
      <c r="BH1177" t="s">
        <v>6129</v>
      </c>
      <c r="BI1177">
        <v>7</v>
      </c>
      <c r="BJ1177">
        <v>7</v>
      </c>
      <c r="BK1177" s="1">
        <v>45778</v>
      </c>
      <c r="BL1177" s="1">
        <v>46142</v>
      </c>
      <c r="BM1177" s="1">
        <v>45778</v>
      </c>
      <c r="BN1177" s="1">
        <v>46142</v>
      </c>
      <c r="BO1177">
        <v>40</v>
      </c>
      <c r="BP1177">
        <v>0</v>
      </c>
      <c r="BQ1177">
        <v>8</v>
      </c>
      <c r="BR1177">
        <v>8</v>
      </c>
      <c r="BS1177">
        <v>8</v>
      </c>
      <c r="BT1177">
        <v>8</v>
      </c>
      <c r="BU1177">
        <v>8</v>
      </c>
      <c r="BV1177">
        <v>0</v>
      </c>
      <c r="BW1177" t="str">
        <f>"7:00 AM"</f>
        <v>7:00 AM</v>
      </c>
      <c r="BX1177" t="str">
        <f>"5:00 PM"</f>
        <v>5:00 PM</v>
      </c>
      <c r="BY1177" t="s">
        <v>159</v>
      </c>
      <c r="BZ1177">
        <v>0</v>
      </c>
      <c r="CA1177">
        <v>12</v>
      </c>
      <c r="CB1177" t="s">
        <v>117</v>
      </c>
      <c r="CD1177" s="2" t="s">
        <v>6130</v>
      </c>
      <c r="CE1177" t="s">
        <v>6126</v>
      </c>
      <c r="CF1177" t="s">
        <v>6131</v>
      </c>
      <c r="CG1177" t="s">
        <v>120</v>
      </c>
      <c r="CH1177" t="s">
        <v>121</v>
      </c>
      <c r="CI1177" s="6">
        <v>96950</v>
      </c>
      <c r="CJ1177" s="10">
        <v>9.75</v>
      </c>
      <c r="CK1177" s="10">
        <v>10</v>
      </c>
      <c r="CL1177" s="10">
        <v>14.63</v>
      </c>
      <c r="CM1177" s="10">
        <v>15</v>
      </c>
      <c r="CN1177" t="s">
        <v>137</v>
      </c>
      <c r="CO1177" t="s">
        <v>7356</v>
      </c>
      <c r="CP1177" t="s">
        <v>138</v>
      </c>
      <c r="CR1177" t="s">
        <v>117</v>
      </c>
      <c r="CS1177" t="s">
        <v>139</v>
      </c>
      <c r="CT1177" t="s">
        <v>140</v>
      </c>
      <c r="CU1177" t="s">
        <v>139</v>
      </c>
      <c r="CV1177" t="s">
        <v>140</v>
      </c>
      <c r="CW1177" t="s">
        <v>139</v>
      </c>
      <c r="CX1177" t="s">
        <v>140</v>
      </c>
      <c r="CY1177" t="s">
        <v>1167</v>
      </c>
      <c r="CZ1177" s="8">
        <v>16703232428</v>
      </c>
      <c r="DA1177" t="s">
        <v>6127</v>
      </c>
      <c r="DB1177" t="s">
        <v>140</v>
      </c>
      <c r="DC1177" t="s">
        <v>139</v>
      </c>
      <c r="DD1177" t="s">
        <v>117</v>
      </c>
      <c r="DE1177" t="s">
        <v>1530</v>
      </c>
      <c r="DF1177" t="s">
        <v>1531</v>
      </c>
      <c r="DG1177" t="s">
        <v>1532</v>
      </c>
      <c r="DH1177" t="s">
        <v>1156</v>
      </c>
      <c r="DI1177" t="s">
        <v>1153</v>
      </c>
      <c r="DJ1177" t="s">
        <v>1162</v>
      </c>
    </row>
    <row r="1178" spans="1:114" ht="15" customHeight="1" x14ac:dyDescent="0.35">
      <c r="A1178" t="s">
        <v>11402</v>
      </c>
      <c r="B1178" t="s">
        <v>278</v>
      </c>
      <c r="C1178" s="1">
        <v>45671</v>
      </c>
      <c r="D1178" s="1">
        <v>45673</v>
      </c>
      <c r="E1178" t="s">
        <v>211</v>
      </c>
      <c r="G1178" t="s">
        <v>117</v>
      </c>
      <c r="H1178" t="s">
        <v>117</v>
      </c>
      <c r="I1178" t="s">
        <v>117</v>
      </c>
      <c r="J1178" t="s">
        <v>1712</v>
      </c>
      <c r="L1178" t="s">
        <v>1713</v>
      </c>
      <c r="M1178" t="s">
        <v>1714</v>
      </c>
      <c r="N1178" t="s">
        <v>120</v>
      </c>
      <c r="O1178" t="s">
        <v>121</v>
      </c>
      <c r="P1178" s="6">
        <v>96950</v>
      </c>
      <c r="Q1178" t="s">
        <v>122</v>
      </c>
      <c r="S1178" s="8">
        <v>16702858730</v>
      </c>
      <c r="U1178" t="s">
        <v>1073</v>
      </c>
      <c r="V1178">
        <v>561320</v>
      </c>
      <c r="W1178" t="s">
        <v>124</v>
      </c>
      <c r="Y1178" t="s">
        <v>1074</v>
      </c>
      <c r="Z1178" t="s">
        <v>1075</v>
      </c>
      <c r="AA1178" t="s">
        <v>1076</v>
      </c>
      <c r="AB1178" t="s">
        <v>189</v>
      </c>
      <c r="AC1178" t="s">
        <v>1713</v>
      </c>
      <c r="AD1178" t="s">
        <v>1714</v>
      </c>
      <c r="AE1178" t="s">
        <v>120</v>
      </c>
      <c r="AF1178" t="s">
        <v>121</v>
      </c>
      <c r="AG1178" s="6">
        <v>96950</v>
      </c>
      <c r="AH1178" t="s">
        <v>122</v>
      </c>
      <c r="AJ1178" s="8">
        <v>16702858730</v>
      </c>
      <c r="AL1178" t="s">
        <v>1078</v>
      </c>
      <c r="BE1178" t="str">
        <f>"37-2012.00"</f>
        <v>37-2012.00</v>
      </c>
      <c r="BF1178" t="s">
        <v>130</v>
      </c>
      <c r="BG1178" t="s">
        <v>11403</v>
      </c>
      <c r="BH1178" t="s">
        <v>4545</v>
      </c>
      <c r="BI1178">
        <v>15</v>
      </c>
      <c r="BK1178" s="1">
        <v>45748</v>
      </c>
      <c r="BL1178" s="1">
        <v>46112</v>
      </c>
      <c r="BO1178">
        <v>35</v>
      </c>
      <c r="BP1178">
        <v>0</v>
      </c>
      <c r="BQ1178">
        <v>7</v>
      </c>
      <c r="BR1178">
        <v>7</v>
      </c>
      <c r="BS1178">
        <v>7</v>
      </c>
      <c r="BT1178">
        <v>7</v>
      </c>
      <c r="BU1178">
        <v>7</v>
      </c>
      <c r="BV1178">
        <v>0</v>
      </c>
      <c r="BW1178" t="str">
        <f>"9:00 AM"</f>
        <v>9:00 AM</v>
      </c>
      <c r="BX1178" t="str">
        <f>"5:00 PM"</f>
        <v>5:00 PM</v>
      </c>
      <c r="BY1178" t="s">
        <v>133</v>
      </c>
      <c r="BZ1178">
        <v>0</v>
      </c>
      <c r="CA1178">
        <v>3</v>
      </c>
      <c r="CB1178" t="s">
        <v>117</v>
      </c>
      <c r="CD1178" s="2" t="s">
        <v>11404</v>
      </c>
      <c r="CE1178" t="s">
        <v>1718</v>
      </c>
      <c r="CF1178" t="s">
        <v>982</v>
      </c>
      <c r="CG1178" t="s">
        <v>120</v>
      </c>
      <c r="CH1178" t="s">
        <v>121</v>
      </c>
      <c r="CI1178" s="6">
        <v>96950</v>
      </c>
      <c r="CJ1178" s="10">
        <v>7.77</v>
      </c>
      <c r="CK1178" s="10">
        <v>7.77</v>
      </c>
      <c r="CL1178" s="10">
        <v>11.66</v>
      </c>
      <c r="CM1178" s="10">
        <v>11.66</v>
      </c>
      <c r="CN1178" t="s">
        <v>137</v>
      </c>
      <c r="CO1178" t="s">
        <v>194</v>
      </c>
      <c r="CP1178" t="s">
        <v>138</v>
      </c>
      <c r="CR1178" t="s">
        <v>117</v>
      </c>
      <c r="CS1178" t="s">
        <v>139</v>
      </c>
      <c r="CT1178" t="s">
        <v>140</v>
      </c>
      <c r="CU1178" t="s">
        <v>139</v>
      </c>
      <c r="CV1178" t="s">
        <v>140</v>
      </c>
      <c r="CW1178" t="s">
        <v>139</v>
      </c>
      <c r="CX1178" t="s">
        <v>140</v>
      </c>
      <c r="CY1178" s="2" t="s">
        <v>1719</v>
      </c>
      <c r="CZ1178" s="8">
        <v>16702858730</v>
      </c>
      <c r="DA1178" t="s">
        <v>1078</v>
      </c>
      <c r="DB1178" t="s">
        <v>140</v>
      </c>
      <c r="DC1178" t="s">
        <v>139</v>
      </c>
      <c r="DD1178" t="s">
        <v>117</v>
      </c>
    </row>
    <row r="1179" spans="1:114" ht="15" customHeight="1" x14ac:dyDescent="0.35">
      <c r="A1179" t="s">
        <v>17140</v>
      </c>
      <c r="B1179" t="s">
        <v>144</v>
      </c>
      <c r="C1179" s="1">
        <v>45460</v>
      </c>
      <c r="D1179" s="1">
        <v>45674</v>
      </c>
      <c r="E1179" t="s">
        <v>116</v>
      </c>
      <c r="F1179" s="1">
        <v>45564</v>
      </c>
      <c r="G1179" t="s">
        <v>117</v>
      </c>
      <c r="H1179" t="s">
        <v>117</v>
      </c>
      <c r="I1179" t="s">
        <v>117</v>
      </c>
      <c r="J1179" t="s">
        <v>3157</v>
      </c>
      <c r="L1179" t="s">
        <v>3158</v>
      </c>
      <c r="M1179" t="s">
        <v>4218</v>
      </c>
      <c r="N1179" t="s">
        <v>136</v>
      </c>
      <c r="O1179" t="s">
        <v>121</v>
      </c>
      <c r="P1179" s="6">
        <v>96950</v>
      </c>
      <c r="Q1179" t="s">
        <v>122</v>
      </c>
      <c r="S1179" s="8">
        <v>16702345828</v>
      </c>
      <c r="U1179" t="s">
        <v>3161</v>
      </c>
      <c r="V1179">
        <v>2362</v>
      </c>
      <c r="W1179" t="s">
        <v>124</v>
      </c>
      <c r="Y1179" t="s">
        <v>3162</v>
      </c>
      <c r="Z1179" t="s">
        <v>3163</v>
      </c>
      <c r="AB1179" t="s">
        <v>205</v>
      </c>
      <c r="AC1179" t="s">
        <v>3158</v>
      </c>
      <c r="AD1179" t="s">
        <v>4218</v>
      </c>
      <c r="AE1179" t="s">
        <v>136</v>
      </c>
      <c r="AF1179" t="s">
        <v>121</v>
      </c>
      <c r="AG1179" s="6">
        <v>96950</v>
      </c>
      <c r="AH1179" t="s">
        <v>122</v>
      </c>
      <c r="AJ1179" s="8">
        <v>16702345828</v>
      </c>
      <c r="AL1179" t="s">
        <v>3164</v>
      </c>
      <c r="AM1179" t="s">
        <v>600</v>
      </c>
      <c r="AN1179" t="s">
        <v>631</v>
      </c>
      <c r="AO1179" t="s">
        <v>3165</v>
      </c>
      <c r="AQ1179" t="s">
        <v>3166</v>
      </c>
      <c r="AR1179" t="s">
        <v>4220</v>
      </c>
      <c r="AS1179" t="s">
        <v>136</v>
      </c>
      <c r="AT1179" t="s">
        <v>121</v>
      </c>
      <c r="AU1179" s="6">
        <v>96950</v>
      </c>
      <c r="AV1179" t="s">
        <v>122</v>
      </c>
      <c r="AX1179" s="8">
        <v>16702872946</v>
      </c>
      <c r="AZ1179" t="s">
        <v>3168</v>
      </c>
      <c r="BA1179" t="s">
        <v>3169</v>
      </c>
      <c r="BB1179" t="s">
        <v>3170</v>
      </c>
      <c r="BE1179" t="str">
        <f>"47-2073.00"</f>
        <v>47-2073.00</v>
      </c>
      <c r="BF1179" t="s">
        <v>5241</v>
      </c>
      <c r="BG1179" t="s">
        <v>17141</v>
      </c>
      <c r="BH1179" t="s">
        <v>17142</v>
      </c>
      <c r="BI1179">
        <v>1</v>
      </c>
      <c r="BJ1179">
        <v>1</v>
      </c>
      <c r="BK1179" s="1">
        <v>45566</v>
      </c>
      <c r="BL1179" s="1">
        <v>45930</v>
      </c>
      <c r="BM1179" s="1">
        <v>45674</v>
      </c>
      <c r="BN1179" s="1">
        <v>45930</v>
      </c>
      <c r="BO1179">
        <v>40</v>
      </c>
      <c r="BP1179">
        <v>0</v>
      </c>
      <c r="BQ1179">
        <v>8</v>
      </c>
      <c r="BR1179">
        <v>8</v>
      </c>
      <c r="BS1179">
        <v>8</v>
      </c>
      <c r="BT1179">
        <v>8</v>
      </c>
      <c r="BU1179">
        <v>8</v>
      </c>
      <c r="BV1179">
        <v>0</v>
      </c>
      <c r="BW1179" t="str">
        <f>"8:00 AM"</f>
        <v>8:00 AM</v>
      </c>
      <c r="BX1179" t="str">
        <f>"5:00 PM"</f>
        <v>5:00 PM</v>
      </c>
      <c r="BY1179" t="s">
        <v>159</v>
      </c>
      <c r="BZ1179">
        <v>0</v>
      </c>
      <c r="CA1179">
        <v>12</v>
      </c>
      <c r="CB1179" t="s">
        <v>117</v>
      </c>
      <c r="CD1179" t="s">
        <v>162</v>
      </c>
      <c r="CE1179" t="s">
        <v>3158</v>
      </c>
      <c r="CF1179" t="s">
        <v>4218</v>
      </c>
      <c r="CG1179" t="s">
        <v>136</v>
      </c>
      <c r="CH1179" t="s">
        <v>121</v>
      </c>
      <c r="CI1179" s="6">
        <v>96950</v>
      </c>
      <c r="CJ1179" s="10">
        <v>11.1</v>
      </c>
      <c r="CK1179" s="10">
        <v>11.1</v>
      </c>
      <c r="CL1179" s="10">
        <v>16.649999999999999</v>
      </c>
      <c r="CM1179" s="10">
        <v>16.649999999999999</v>
      </c>
      <c r="CN1179" t="s">
        <v>137</v>
      </c>
      <c r="CO1179" t="s">
        <v>162</v>
      </c>
      <c r="CP1179" t="s">
        <v>138</v>
      </c>
      <c r="CR1179" t="s">
        <v>117</v>
      </c>
      <c r="CS1179" t="s">
        <v>139</v>
      </c>
      <c r="CT1179" t="s">
        <v>140</v>
      </c>
      <c r="CU1179" t="s">
        <v>139</v>
      </c>
      <c r="CV1179" t="s">
        <v>140</v>
      </c>
      <c r="CW1179" t="s">
        <v>139</v>
      </c>
      <c r="CX1179" t="s">
        <v>140</v>
      </c>
      <c r="CY1179" t="s">
        <v>17143</v>
      </c>
      <c r="CZ1179" s="8">
        <v>16702345828</v>
      </c>
      <c r="DA1179" t="s">
        <v>3164</v>
      </c>
      <c r="DB1179" t="s">
        <v>140</v>
      </c>
      <c r="DC1179" t="s">
        <v>139</v>
      </c>
      <c r="DD1179" t="s">
        <v>117</v>
      </c>
      <c r="DE1179" t="s">
        <v>631</v>
      </c>
      <c r="DF1179" t="s">
        <v>3165</v>
      </c>
      <c r="DH1179" t="s">
        <v>3170</v>
      </c>
      <c r="DI1179" t="s">
        <v>3169</v>
      </c>
      <c r="DJ1179" t="s">
        <v>3168</v>
      </c>
    </row>
    <row r="1180" spans="1:114" ht="15" customHeight="1" x14ac:dyDescent="0.35">
      <c r="A1180" t="s">
        <v>17244</v>
      </c>
      <c r="B1180" t="s">
        <v>144</v>
      </c>
      <c r="C1180" s="1">
        <v>45460</v>
      </c>
      <c r="D1180" s="1">
        <v>45674</v>
      </c>
      <c r="E1180" t="s">
        <v>116</v>
      </c>
      <c r="F1180" s="1">
        <v>45564</v>
      </c>
      <c r="G1180" t="s">
        <v>139</v>
      </c>
      <c r="H1180" t="s">
        <v>117</v>
      </c>
      <c r="I1180" t="s">
        <v>117</v>
      </c>
      <c r="J1180" t="s">
        <v>3157</v>
      </c>
      <c r="L1180" t="s">
        <v>3158</v>
      </c>
      <c r="M1180" t="s">
        <v>4218</v>
      </c>
      <c r="N1180" t="s">
        <v>136</v>
      </c>
      <c r="O1180" t="s">
        <v>121</v>
      </c>
      <c r="P1180" s="6">
        <v>96950</v>
      </c>
      <c r="Q1180" t="s">
        <v>122</v>
      </c>
      <c r="S1180" s="8">
        <v>16702345828</v>
      </c>
      <c r="U1180" t="s">
        <v>3161</v>
      </c>
      <c r="V1180">
        <v>2362</v>
      </c>
      <c r="W1180" t="s">
        <v>124</v>
      </c>
      <c r="Y1180" t="s">
        <v>3162</v>
      </c>
      <c r="Z1180" t="s">
        <v>3163</v>
      </c>
      <c r="AB1180" t="s">
        <v>205</v>
      </c>
      <c r="AC1180" t="s">
        <v>3158</v>
      </c>
      <c r="AD1180" t="s">
        <v>4218</v>
      </c>
      <c r="AE1180" t="s">
        <v>136</v>
      </c>
      <c r="AF1180" t="s">
        <v>121</v>
      </c>
      <c r="AG1180" s="6">
        <v>96950</v>
      </c>
      <c r="AH1180" t="s">
        <v>122</v>
      </c>
      <c r="AJ1180" s="8">
        <v>16702345828</v>
      </c>
      <c r="AL1180" t="s">
        <v>3164</v>
      </c>
      <c r="AM1180" t="s">
        <v>600</v>
      </c>
      <c r="AN1180" t="s">
        <v>631</v>
      </c>
      <c r="AO1180" t="s">
        <v>3165</v>
      </c>
      <c r="AQ1180" t="s">
        <v>3166</v>
      </c>
      <c r="AR1180" t="s">
        <v>4220</v>
      </c>
      <c r="AS1180" t="s">
        <v>136</v>
      </c>
      <c r="AT1180" t="s">
        <v>121</v>
      </c>
      <c r="AU1180" s="6">
        <v>96950</v>
      </c>
      <c r="AV1180" t="s">
        <v>122</v>
      </c>
      <c r="AX1180" s="8">
        <v>16702872946</v>
      </c>
      <c r="AZ1180" t="s">
        <v>3168</v>
      </c>
      <c r="BA1180" t="s">
        <v>3169</v>
      </c>
      <c r="BB1180" t="s">
        <v>3170</v>
      </c>
      <c r="BE1180" t="str">
        <f>"47-2073.00"</f>
        <v>47-2073.00</v>
      </c>
      <c r="BF1180" t="s">
        <v>5241</v>
      </c>
      <c r="BG1180" t="s">
        <v>17141</v>
      </c>
      <c r="BH1180" t="s">
        <v>17142</v>
      </c>
      <c r="BI1180">
        <v>2</v>
      </c>
      <c r="BJ1180">
        <v>2</v>
      </c>
      <c r="BK1180" s="1">
        <v>45566</v>
      </c>
      <c r="BL1180" s="1">
        <v>46660</v>
      </c>
      <c r="BM1180" s="1">
        <v>45674</v>
      </c>
      <c r="BN1180" s="1">
        <v>46660</v>
      </c>
      <c r="BO1180">
        <v>40</v>
      </c>
      <c r="BP1180">
        <v>0</v>
      </c>
      <c r="BQ1180">
        <v>8</v>
      </c>
      <c r="BR1180">
        <v>8</v>
      </c>
      <c r="BS1180">
        <v>8</v>
      </c>
      <c r="BT1180">
        <v>8</v>
      </c>
      <c r="BU1180">
        <v>8</v>
      </c>
      <c r="BV1180">
        <v>0</v>
      </c>
      <c r="BW1180" t="str">
        <f>"8:00 AM"</f>
        <v>8:00 AM</v>
      </c>
      <c r="BX1180" t="str">
        <f>"5:00 PM"</f>
        <v>5:00 PM</v>
      </c>
      <c r="BY1180" t="s">
        <v>159</v>
      </c>
      <c r="BZ1180">
        <v>0</v>
      </c>
      <c r="CA1180">
        <v>12</v>
      </c>
      <c r="CB1180" t="s">
        <v>117</v>
      </c>
      <c r="CD1180" t="s">
        <v>162</v>
      </c>
      <c r="CE1180" t="s">
        <v>3158</v>
      </c>
      <c r="CF1180" t="s">
        <v>4218</v>
      </c>
      <c r="CG1180" t="s">
        <v>136</v>
      </c>
      <c r="CH1180" t="s">
        <v>121</v>
      </c>
      <c r="CI1180" s="6">
        <v>96950</v>
      </c>
      <c r="CJ1180" s="10">
        <v>11.1</v>
      </c>
      <c r="CK1180" s="10">
        <v>11.1</v>
      </c>
      <c r="CL1180" s="10">
        <v>16.649999999999999</v>
      </c>
      <c r="CM1180" s="10">
        <v>16.649999999999999</v>
      </c>
      <c r="CN1180" t="s">
        <v>137</v>
      </c>
      <c r="CO1180" t="s">
        <v>162</v>
      </c>
      <c r="CP1180" t="s">
        <v>138</v>
      </c>
      <c r="CR1180" t="s">
        <v>117</v>
      </c>
      <c r="CS1180" t="s">
        <v>139</v>
      </c>
      <c r="CT1180" t="s">
        <v>140</v>
      </c>
      <c r="CU1180" t="s">
        <v>139</v>
      </c>
      <c r="CV1180" t="s">
        <v>140</v>
      </c>
      <c r="CW1180" t="s">
        <v>139</v>
      </c>
      <c r="CX1180" t="s">
        <v>140</v>
      </c>
      <c r="CY1180" t="s">
        <v>17245</v>
      </c>
      <c r="CZ1180" s="8">
        <v>16702345828</v>
      </c>
      <c r="DA1180" t="s">
        <v>3164</v>
      </c>
      <c r="DB1180" t="s">
        <v>140</v>
      </c>
      <c r="DC1180" t="s">
        <v>139</v>
      </c>
      <c r="DD1180" t="s">
        <v>117</v>
      </c>
      <c r="DE1180" t="s">
        <v>631</v>
      </c>
      <c r="DF1180" t="s">
        <v>3165</v>
      </c>
      <c r="DH1180" t="s">
        <v>3170</v>
      </c>
      <c r="DI1180" t="s">
        <v>3169</v>
      </c>
      <c r="DJ1180" t="s">
        <v>3168</v>
      </c>
    </row>
    <row r="1181" spans="1:114" ht="15" customHeight="1" x14ac:dyDescent="0.35">
      <c r="A1181" t="s">
        <v>7222</v>
      </c>
      <c r="B1181" t="s">
        <v>144</v>
      </c>
      <c r="C1181" s="1">
        <v>45460</v>
      </c>
      <c r="D1181" s="1">
        <v>45674</v>
      </c>
      <c r="E1181" t="s">
        <v>116</v>
      </c>
      <c r="F1181" s="1">
        <v>45564</v>
      </c>
      <c r="G1181" t="s">
        <v>139</v>
      </c>
      <c r="H1181" t="s">
        <v>117</v>
      </c>
      <c r="I1181" t="s">
        <v>117</v>
      </c>
      <c r="J1181" t="s">
        <v>3157</v>
      </c>
      <c r="L1181" t="s">
        <v>3158</v>
      </c>
      <c r="M1181" t="s">
        <v>4218</v>
      </c>
      <c r="N1181" t="s">
        <v>7223</v>
      </c>
      <c r="O1181" t="s">
        <v>121</v>
      </c>
      <c r="P1181" s="6">
        <v>96950</v>
      </c>
      <c r="Q1181" t="s">
        <v>122</v>
      </c>
      <c r="S1181" s="8">
        <v>16702345828</v>
      </c>
      <c r="U1181" t="s">
        <v>3161</v>
      </c>
      <c r="V1181">
        <v>2362</v>
      </c>
      <c r="W1181" t="s">
        <v>124</v>
      </c>
      <c r="Y1181" t="s">
        <v>3162</v>
      </c>
      <c r="Z1181" t="s">
        <v>3163</v>
      </c>
      <c r="AB1181" t="s">
        <v>205</v>
      </c>
      <c r="AC1181" t="s">
        <v>3158</v>
      </c>
      <c r="AD1181" t="s">
        <v>4218</v>
      </c>
      <c r="AE1181" t="s">
        <v>136</v>
      </c>
      <c r="AF1181" t="s">
        <v>121</v>
      </c>
      <c r="AG1181" s="6">
        <v>96950</v>
      </c>
      <c r="AH1181" t="s">
        <v>122</v>
      </c>
      <c r="AJ1181" s="8">
        <v>16702345828</v>
      </c>
      <c r="AL1181" t="s">
        <v>3164</v>
      </c>
      <c r="AM1181" t="s">
        <v>600</v>
      </c>
      <c r="AN1181" t="s">
        <v>631</v>
      </c>
      <c r="AO1181" t="s">
        <v>3165</v>
      </c>
      <c r="AQ1181" t="s">
        <v>3166</v>
      </c>
      <c r="AR1181" t="s">
        <v>7224</v>
      </c>
      <c r="AS1181" t="s">
        <v>136</v>
      </c>
      <c r="AT1181" t="s">
        <v>121</v>
      </c>
      <c r="AU1181" s="6">
        <v>96950</v>
      </c>
      <c r="AV1181" t="s">
        <v>122</v>
      </c>
      <c r="AX1181" s="8">
        <v>16702872946</v>
      </c>
      <c r="AZ1181" t="s">
        <v>3168</v>
      </c>
      <c r="BA1181" t="s">
        <v>3169</v>
      </c>
      <c r="BB1181" t="s">
        <v>3170</v>
      </c>
      <c r="BE1181" t="str">
        <f>"47-2021.00"</f>
        <v>47-2021.00</v>
      </c>
      <c r="BF1181" t="s">
        <v>7225</v>
      </c>
      <c r="BG1181" t="s">
        <v>7226</v>
      </c>
      <c r="BH1181" t="s">
        <v>7227</v>
      </c>
      <c r="BI1181">
        <v>1</v>
      </c>
      <c r="BJ1181">
        <v>1</v>
      </c>
      <c r="BK1181" s="1">
        <v>45566</v>
      </c>
      <c r="BL1181" s="1">
        <v>46660</v>
      </c>
      <c r="BM1181" s="1">
        <v>45674</v>
      </c>
      <c r="BN1181" s="1">
        <v>46660</v>
      </c>
      <c r="BO1181">
        <v>40</v>
      </c>
      <c r="BP1181">
        <v>0</v>
      </c>
      <c r="BQ1181">
        <v>8</v>
      </c>
      <c r="BR1181">
        <v>8</v>
      </c>
      <c r="BS1181">
        <v>8</v>
      </c>
      <c r="BT1181">
        <v>8</v>
      </c>
      <c r="BU1181">
        <v>8</v>
      </c>
      <c r="BV1181">
        <v>0</v>
      </c>
      <c r="BW1181" t="str">
        <f>"8:00 AM"</f>
        <v>8:00 AM</v>
      </c>
      <c r="BX1181" t="str">
        <f>"5:00 PM"</f>
        <v>5:00 PM</v>
      </c>
      <c r="BY1181" t="s">
        <v>133</v>
      </c>
      <c r="BZ1181">
        <v>0</v>
      </c>
      <c r="CA1181">
        <v>3</v>
      </c>
      <c r="CB1181" t="s">
        <v>117</v>
      </c>
      <c r="CD1181" t="s">
        <v>162</v>
      </c>
      <c r="CE1181" t="s">
        <v>3158</v>
      </c>
      <c r="CF1181" t="s">
        <v>4218</v>
      </c>
      <c r="CG1181" t="s">
        <v>136</v>
      </c>
      <c r="CH1181" t="s">
        <v>121</v>
      </c>
      <c r="CI1181" s="6">
        <v>96950</v>
      </c>
      <c r="CJ1181" s="10">
        <v>20.09</v>
      </c>
      <c r="CK1181" s="10">
        <v>20.09</v>
      </c>
      <c r="CL1181" s="10">
        <v>30.14</v>
      </c>
      <c r="CM1181" s="10">
        <v>30.14</v>
      </c>
      <c r="CN1181" t="s">
        <v>137</v>
      </c>
      <c r="CP1181" t="s">
        <v>138</v>
      </c>
      <c r="CR1181" t="s">
        <v>117</v>
      </c>
      <c r="CS1181" t="s">
        <v>139</v>
      </c>
      <c r="CT1181" t="s">
        <v>140</v>
      </c>
      <c r="CU1181" t="s">
        <v>139</v>
      </c>
      <c r="CV1181" t="s">
        <v>140</v>
      </c>
      <c r="CW1181" t="s">
        <v>139</v>
      </c>
      <c r="CX1181" t="s">
        <v>140</v>
      </c>
      <c r="CY1181" t="s">
        <v>7228</v>
      </c>
      <c r="CZ1181" s="8">
        <v>16702345828</v>
      </c>
      <c r="DA1181" t="s">
        <v>3164</v>
      </c>
      <c r="DB1181" t="s">
        <v>140</v>
      </c>
      <c r="DC1181" t="s">
        <v>139</v>
      </c>
      <c r="DD1181" t="s">
        <v>117</v>
      </c>
      <c r="DE1181" t="s">
        <v>631</v>
      </c>
      <c r="DF1181" t="s">
        <v>3165</v>
      </c>
      <c r="DH1181" t="s">
        <v>3170</v>
      </c>
      <c r="DI1181" t="s">
        <v>3169</v>
      </c>
      <c r="DJ1181" t="s">
        <v>3168</v>
      </c>
    </row>
    <row r="1182" spans="1:114" ht="15" customHeight="1" x14ac:dyDescent="0.35">
      <c r="A1182" t="s">
        <v>3156</v>
      </c>
      <c r="B1182" t="s">
        <v>144</v>
      </c>
      <c r="C1182" s="1">
        <v>45461</v>
      </c>
      <c r="D1182" s="1">
        <v>45674</v>
      </c>
      <c r="E1182" t="s">
        <v>116</v>
      </c>
      <c r="F1182" s="1">
        <v>45564</v>
      </c>
      <c r="G1182" t="s">
        <v>117</v>
      </c>
      <c r="H1182" t="s">
        <v>117</v>
      </c>
      <c r="I1182" t="s">
        <v>117</v>
      </c>
      <c r="J1182" t="s">
        <v>3157</v>
      </c>
      <c r="L1182" t="s">
        <v>3158</v>
      </c>
      <c r="M1182" t="s">
        <v>3159</v>
      </c>
      <c r="N1182" t="s">
        <v>3160</v>
      </c>
      <c r="O1182" t="s">
        <v>121</v>
      </c>
      <c r="P1182" s="6">
        <v>96950</v>
      </c>
      <c r="Q1182" t="s">
        <v>122</v>
      </c>
      <c r="S1182" s="8">
        <v>16702345828</v>
      </c>
      <c r="U1182" t="s">
        <v>3161</v>
      </c>
      <c r="V1182">
        <v>2389</v>
      </c>
      <c r="W1182" t="s">
        <v>124</v>
      </c>
      <c r="Y1182" t="s">
        <v>3162</v>
      </c>
      <c r="Z1182" t="s">
        <v>3163</v>
      </c>
      <c r="AB1182" t="s">
        <v>205</v>
      </c>
      <c r="AC1182" t="s">
        <v>3158</v>
      </c>
      <c r="AD1182" t="s">
        <v>3159</v>
      </c>
      <c r="AE1182" t="s">
        <v>3160</v>
      </c>
      <c r="AF1182" t="s">
        <v>121</v>
      </c>
      <c r="AG1182" s="6">
        <v>96950</v>
      </c>
      <c r="AH1182" t="s">
        <v>122</v>
      </c>
      <c r="AJ1182" s="8">
        <v>16702345828</v>
      </c>
      <c r="AL1182" t="s">
        <v>3164</v>
      </c>
      <c r="AM1182" t="s">
        <v>600</v>
      </c>
      <c r="AN1182" t="s">
        <v>631</v>
      </c>
      <c r="AO1182" t="s">
        <v>3165</v>
      </c>
      <c r="AQ1182" t="s">
        <v>3166</v>
      </c>
      <c r="AR1182" t="s">
        <v>3167</v>
      </c>
      <c r="AS1182" t="s">
        <v>136</v>
      </c>
      <c r="AT1182" t="s">
        <v>121</v>
      </c>
      <c r="AU1182" s="6">
        <v>96950</v>
      </c>
      <c r="AV1182" t="s">
        <v>122</v>
      </c>
      <c r="AX1182" s="8">
        <v>16702872946</v>
      </c>
      <c r="AZ1182" t="s">
        <v>3168</v>
      </c>
      <c r="BA1182" t="s">
        <v>3169</v>
      </c>
      <c r="BB1182" t="s">
        <v>3170</v>
      </c>
      <c r="BE1182" t="str">
        <f>"49-3021.00"</f>
        <v>49-3021.00</v>
      </c>
      <c r="BF1182" t="s">
        <v>3171</v>
      </c>
      <c r="BG1182" t="s">
        <v>3172</v>
      </c>
      <c r="BH1182" t="s">
        <v>3173</v>
      </c>
      <c r="BI1182">
        <v>4</v>
      </c>
      <c r="BJ1182">
        <v>4</v>
      </c>
      <c r="BK1182" s="1">
        <v>45566</v>
      </c>
      <c r="BL1182" s="1">
        <v>45930</v>
      </c>
      <c r="BM1182" s="1">
        <v>45674</v>
      </c>
      <c r="BN1182" s="1">
        <v>45930</v>
      </c>
      <c r="BO1182">
        <v>40</v>
      </c>
      <c r="BP1182">
        <v>0</v>
      </c>
      <c r="BQ1182">
        <v>8</v>
      </c>
      <c r="BR1182">
        <v>8</v>
      </c>
      <c r="BS1182">
        <v>8</v>
      </c>
      <c r="BT1182">
        <v>8</v>
      </c>
      <c r="BU1182">
        <v>8</v>
      </c>
      <c r="BV1182">
        <v>0</v>
      </c>
      <c r="BW1182" t="str">
        <f>"8:00 AM"</f>
        <v>8:00 AM</v>
      </c>
      <c r="BX1182" t="str">
        <f>"5:00 PM"</f>
        <v>5:00 PM</v>
      </c>
      <c r="BY1182" t="s">
        <v>159</v>
      </c>
      <c r="BZ1182">
        <v>0</v>
      </c>
      <c r="CA1182">
        <v>12</v>
      </c>
      <c r="CB1182" t="s">
        <v>117</v>
      </c>
      <c r="CD1182" t="s">
        <v>162</v>
      </c>
      <c r="CE1182" t="s">
        <v>3158</v>
      </c>
      <c r="CF1182" t="s">
        <v>3159</v>
      </c>
      <c r="CG1182" t="s">
        <v>3160</v>
      </c>
      <c r="CH1182" t="s">
        <v>121</v>
      </c>
      <c r="CI1182" s="6">
        <v>96950</v>
      </c>
      <c r="CJ1182" s="10">
        <v>10.15</v>
      </c>
      <c r="CK1182" s="10">
        <v>10.15</v>
      </c>
      <c r="CL1182" s="10">
        <v>15.23</v>
      </c>
      <c r="CM1182" s="10">
        <v>15.23</v>
      </c>
      <c r="CN1182" t="s">
        <v>137</v>
      </c>
      <c r="CO1182" t="s">
        <v>162</v>
      </c>
      <c r="CP1182" t="s">
        <v>138</v>
      </c>
      <c r="CR1182" t="s">
        <v>117</v>
      </c>
      <c r="CS1182" t="s">
        <v>139</v>
      </c>
      <c r="CT1182" t="s">
        <v>140</v>
      </c>
      <c r="CU1182" t="s">
        <v>139</v>
      </c>
      <c r="CV1182" t="s">
        <v>140</v>
      </c>
      <c r="CW1182" t="s">
        <v>139</v>
      </c>
      <c r="CX1182" t="s">
        <v>140</v>
      </c>
      <c r="CY1182" t="s">
        <v>3174</v>
      </c>
      <c r="CZ1182" s="8">
        <v>16702345828</v>
      </c>
      <c r="DA1182" t="s">
        <v>3164</v>
      </c>
      <c r="DB1182" t="s">
        <v>140</v>
      </c>
      <c r="DC1182" t="s">
        <v>139</v>
      </c>
      <c r="DD1182" t="s">
        <v>117</v>
      </c>
      <c r="DE1182" t="s">
        <v>631</v>
      </c>
      <c r="DF1182" t="s">
        <v>3165</v>
      </c>
      <c r="DH1182" t="s">
        <v>3170</v>
      </c>
      <c r="DI1182" t="s">
        <v>3169</v>
      </c>
      <c r="DJ1182" t="s">
        <v>3168</v>
      </c>
    </row>
    <row r="1183" spans="1:114" ht="15" customHeight="1" x14ac:dyDescent="0.35">
      <c r="A1183" t="s">
        <v>9550</v>
      </c>
      <c r="B1183" t="s">
        <v>144</v>
      </c>
      <c r="C1183" s="1">
        <v>45461</v>
      </c>
      <c r="D1183" s="1">
        <v>45674</v>
      </c>
      <c r="E1183" t="s">
        <v>116</v>
      </c>
      <c r="F1183" s="1">
        <v>45564</v>
      </c>
      <c r="G1183" t="s">
        <v>117</v>
      </c>
      <c r="H1183" t="s">
        <v>117</v>
      </c>
      <c r="I1183" t="s">
        <v>117</v>
      </c>
      <c r="J1183" t="s">
        <v>3157</v>
      </c>
      <c r="L1183" t="s">
        <v>3159</v>
      </c>
      <c r="N1183" t="s">
        <v>3160</v>
      </c>
      <c r="O1183" t="s">
        <v>121</v>
      </c>
      <c r="P1183" s="6">
        <v>96950</v>
      </c>
      <c r="Q1183" t="s">
        <v>122</v>
      </c>
      <c r="S1183" s="8">
        <v>16702345828</v>
      </c>
      <c r="U1183" t="s">
        <v>3161</v>
      </c>
      <c r="V1183">
        <v>2389</v>
      </c>
      <c r="W1183" t="s">
        <v>124</v>
      </c>
      <c r="Y1183" t="s">
        <v>3162</v>
      </c>
      <c r="Z1183" t="s">
        <v>3163</v>
      </c>
      <c r="AB1183" t="s">
        <v>205</v>
      </c>
      <c r="AC1183" t="s">
        <v>3159</v>
      </c>
      <c r="AE1183" t="s">
        <v>3160</v>
      </c>
      <c r="AF1183" t="s">
        <v>121</v>
      </c>
      <c r="AG1183" s="6">
        <v>96950</v>
      </c>
      <c r="AH1183" t="s">
        <v>122</v>
      </c>
      <c r="AJ1183" s="8">
        <v>16702345828</v>
      </c>
      <c r="AL1183" t="s">
        <v>3164</v>
      </c>
      <c r="AM1183" t="s">
        <v>600</v>
      </c>
      <c r="AN1183" t="s">
        <v>631</v>
      </c>
      <c r="AO1183" t="s">
        <v>3165</v>
      </c>
      <c r="AQ1183" t="s">
        <v>3166</v>
      </c>
      <c r="AR1183" t="s">
        <v>3167</v>
      </c>
      <c r="AS1183" t="s">
        <v>136</v>
      </c>
      <c r="AT1183" t="s">
        <v>121</v>
      </c>
      <c r="AU1183" s="6">
        <v>96950</v>
      </c>
      <c r="AV1183" t="s">
        <v>122</v>
      </c>
      <c r="AX1183" s="8">
        <v>16702872946</v>
      </c>
      <c r="AZ1183" t="s">
        <v>3168</v>
      </c>
      <c r="BA1183" t="s">
        <v>3169</v>
      </c>
      <c r="BB1183" t="s">
        <v>3170</v>
      </c>
      <c r="BE1183" t="str">
        <f>"53-3032.00"</f>
        <v>53-3032.00</v>
      </c>
      <c r="BF1183" t="s">
        <v>4159</v>
      </c>
      <c r="BG1183" t="s">
        <v>4160</v>
      </c>
      <c r="BH1183" t="s">
        <v>4161</v>
      </c>
      <c r="BI1183">
        <v>7</v>
      </c>
      <c r="BJ1183">
        <v>7</v>
      </c>
      <c r="BK1183" s="1">
        <v>45566</v>
      </c>
      <c r="BL1183" s="1">
        <v>45930</v>
      </c>
      <c r="BM1183" s="1">
        <v>45674</v>
      </c>
      <c r="BN1183" s="1">
        <v>45930</v>
      </c>
      <c r="BO1183">
        <v>40</v>
      </c>
      <c r="BP1183">
        <v>0</v>
      </c>
      <c r="BQ1183">
        <v>8</v>
      </c>
      <c r="BR1183">
        <v>8</v>
      </c>
      <c r="BS1183">
        <v>8</v>
      </c>
      <c r="BT1183">
        <v>8</v>
      </c>
      <c r="BU1183">
        <v>8</v>
      </c>
      <c r="BV1183">
        <v>0</v>
      </c>
      <c r="BW1183" t="str">
        <f>"8:00 AM"</f>
        <v>8:00 AM</v>
      </c>
      <c r="BX1183" t="str">
        <f>"5:00 PM"</f>
        <v>5:00 PM</v>
      </c>
      <c r="BY1183" t="s">
        <v>133</v>
      </c>
      <c r="BZ1183">
        <v>0</v>
      </c>
      <c r="CA1183">
        <v>12</v>
      </c>
      <c r="CB1183" t="s">
        <v>117</v>
      </c>
      <c r="CD1183" t="s">
        <v>162</v>
      </c>
      <c r="CE1183" t="s">
        <v>4163</v>
      </c>
      <c r="CF1183" t="s">
        <v>3159</v>
      </c>
      <c r="CG1183" t="s">
        <v>3160</v>
      </c>
      <c r="CH1183" t="s">
        <v>121</v>
      </c>
      <c r="CI1183" s="6">
        <v>96950</v>
      </c>
      <c r="CJ1183" s="10">
        <v>10.47</v>
      </c>
      <c r="CK1183" s="10">
        <v>10.47</v>
      </c>
      <c r="CL1183" s="10">
        <v>15.71</v>
      </c>
      <c r="CM1183" s="10">
        <v>15.71</v>
      </c>
      <c r="CN1183" t="s">
        <v>137</v>
      </c>
      <c r="CO1183" t="s">
        <v>162</v>
      </c>
      <c r="CP1183" t="s">
        <v>138</v>
      </c>
      <c r="CR1183" t="s">
        <v>117</v>
      </c>
      <c r="CS1183" t="s">
        <v>139</v>
      </c>
      <c r="CT1183" t="s">
        <v>140</v>
      </c>
      <c r="CU1183" t="s">
        <v>139</v>
      </c>
      <c r="CV1183" t="s">
        <v>140</v>
      </c>
      <c r="CW1183" t="s">
        <v>139</v>
      </c>
      <c r="CX1183" t="s">
        <v>140</v>
      </c>
      <c r="CY1183" t="s">
        <v>8904</v>
      </c>
      <c r="CZ1183" s="8">
        <v>16702345828</v>
      </c>
      <c r="DA1183" t="s">
        <v>3164</v>
      </c>
      <c r="DB1183" t="s">
        <v>140</v>
      </c>
      <c r="DC1183" t="s">
        <v>139</v>
      </c>
      <c r="DD1183" t="s">
        <v>117</v>
      </c>
      <c r="DE1183" t="s">
        <v>631</v>
      </c>
      <c r="DF1183" t="s">
        <v>3165</v>
      </c>
      <c r="DH1183" t="s">
        <v>3170</v>
      </c>
      <c r="DI1183" t="s">
        <v>3169</v>
      </c>
      <c r="DJ1183" t="s">
        <v>3168</v>
      </c>
    </row>
    <row r="1184" spans="1:114" ht="15" customHeight="1" x14ac:dyDescent="0.35">
      <c r="A1184" t="s">
        <v>8903</v>
      </c>
      <c r="B1184" t="s">
        <v>144</v>
      </c>
      <c r="C1184" s="1">
        <v>45461</v>
      </c>
      <c r="D1184" s="1">
        <v>45674</v>
      </c>
      <c r="E1184" t="s">
        <v>116</v>
      </c>
      <c r="F1184" s="1">
        <v>45590</v>
      </c>
      <c r="G1184" t="s">
        <v>117</v>
      </c>
      <c r="H1184" t="s">
        <v>117</v>
      </c>
      <c r="I1184" t="s">
        <v>117</v>
      </c>
      <c r="J1184" t="s">
        <v>3157</v>
      </c>
      <c r="L1184" t="s">
        <v>3159</v>
      </c>
      <c r="N1184" t="s">
        <v>3160</v>
      </c>
      <c r="O1184" t="s">
        <v>121</v>
      </c>
      <c r="P1184" s="6">
        <v>96950</v>
      </c>
      <c r="Q1184" t="s">
        <v>122</v>
      </c>
      <c r="S1184" s="8">
        <v>16702345828</v>
      </c>
      <c r="U1184" t="s">
        <v>3161</v>
      </c>
      <c r="V1184">
        <v>2389</v>
      </c>
      <c r="W1184" t="s">
        <v>124</v>
      </c>
      <c r="Y1184" t="s">
        <v>3162</v>
      </c>
      <c r="Z1184" t="s">
        <v>3163</v>
      </c>
      <c r="AB1184" t="s">
        <v>205</v>
      </c>
      <c r="AC1184" t="s">
        <v>3159</v>
      </c>
      <c r="AE1184" t="s">
        <v>3160</v>
      </c>
      <c r="AF1184" t="s">
        <v>121</v>
      </c>
      <c r="AG1184" s="6">
        <v>96950</v>
      </c>
      <c r="AH1184" t="s">
        <v>122</v>
      </c>
      <c r="AJ1184" s="8">
        <v>16702345828</v>
      </c>
      <c r="AL1184" t="s">
        <v>3164</v>
      </c>
      <c r="AM1184" t="s">
        <v>600</v>
      </c>
      <c r="AN1184" t="s">
        <v>631</v>
      </c>
      <c r="AO1184" t="s">
        <v>3165</v>
      </c>
      <c r="AQ1184" t="s">
        <v>3166</v>
      </c>
      <c r="AR1184" t="s">
        <v>3167</v>
      </c>
      <c r="AS1184" t="s">
        <v>136</v>
      </c>
      <c r="AT1184" t="s">
        <v>121</v>
      </c>
      <c r="AU1184" s="6">
        <v>96950</v>
      </c>
      <c r="AV1184" t="s">
        <v>122</v>
      </c>
      <c r="AX1184" s="8">
        <v>16702872946</v>
      </c>
      <c r="AZ1184" t="s">
        <v>3168</v>
      </c>
      <c r="BA1184" t="s">
        <v>3169</v>
      </c>
      <c r="BB1184" t="s">
        <v>3170</v>
      </c>
      <c r="BE1184" t="str">
        <f>"53-3032.00"</f>
        <v>53-3032.00</v>
      </c>
      <c r="BF1184" t="s">
        <v>4159</v>
      </c>
      <c r="BG1184" t="s">
        <v>4160</v>
      </c>
      <c r="BH1184" t="s">
        <v>4161</v>
      </c>
      <c r="BI1184">
        <v>2</v>
      </c>
      <c r="BJ1184">
        <v>2</v>
      </c>
      <c r="BK1184" s="1">
        <v>45592</v>
      </c>
      <c r="BL1184" s="1">
        <v>45956</v>
      </c>
      <c r="BM1184" s="1">
        <v>45674</v>
      </c>
      <c r="BN1184" s="1">
        <v>45956</v>
      </c>
      <c r="BO1184">
        <v>40</v>
      </c>
      <c r="BP1184">
        <v>0</v>
      </c>
      <c r="BQ1184">
        <v>8</v>
      </c>
      <c r="BR1184">
        <v>8</v>
      </c>
      <c r="BS1184">
        <v>8</v>
      </c>
      <c r="BT1184">
        <v>8</v>
      </c>
      <c r="BU1184">
        <v>8</v>
      </c>
      <c r="BV1184">
        <v>0</v>
      </c>
      <c r="BW1184" t="str">
        <f>"8:00 AM"</f>
        <v>8:00 AM</v>
      </c>
      <c r="BX1184" t="str">
        <f>"5:00 PM"</f>
        <v>5:00 PM</v>
      </c>
      <c r="BY1184" t="s">
        <v>133</v>
      </c>
      <c r="BZ1184">
        <v>0</v>
      </c>
      <c r="CA1184">
        <v>12</v>
      </c>
      <c r="CB1184" t="s">
        <v>117</v>
      </c>
      <c r="CD1184" t="s">
        <v>162</v>
      </c>
      <c r="CE1184" t="s">
        <v>4163</v>
      </c>
      <c r="CF1184" t="s">
        <v>3159</v>
      </c>
      <c r="CG1184" t="s">
        <v>3160</v>
      </c>
      <c r="CH1184" t="s">
        <v>121</v>
      </c>
      <c r="CI1184" s="6">
        <v>96950</v>
      </c>
      <c r="CJ1184" s="10">
        <v>10.47</v>
      </c>
      <c r="CK1184" s="10">
        <v>10.47</v>
      </c>
      <c r="CL1184" s="10">
        <v>15.71</v>
      </c>
      <c r="CM1184" s="10">
        <v>15.71</v>
      </c>
      <c r="CN1184" t="s">
        <v>137</v>
      </c>
      <c r="CO1184" t="s">
        <v>162</v>
      </c>
      <c r="CP1184" t="s">
        <v>138</v>
      </c>
      <c r="CR1184" t="s">
        <v>117</v>
      </c>
      <c r="CS1184" t="s">
        <v>139</v>
      </c>
      <c r="CT1184" t="s">
        <v>140</v>
      </c>
      <c r="CU1184" t="s">
        <v>139</v>
      </c>
      <c r="CV1184" t="s">
        <v>140</v>
      </c>
      <c r="CW1184" t="s">
        <v>139</v>
      </c>
      <c r="CX1184" t="s">
        <v>140</v>
      </c>
      <c r="CY1184" t="s">
        <v>8904</v>
      </c>
      <c r="CZ1184" s="8">
        <v>16702345828</v>
      </c>
      <c r="DA1184" t="s">
        <v>3164</v>
      </c>
      <c r="DB1184" t="s">
        <v>140</v>
      </c>
      <c r="DC1184" t="s">
        <v>139</v>
      </c>
      <c r="DD1184" t="s">
        <v>117</v>
      </c>
      <c r="DE1184" t="s">
        <v>631</v>
      </c>
      <c r="DF1184" t="s">
        <v>3165</v>
      </c>
      <c r="DH1184" t="s">
        <v>3170</v>
      </c>
      <c r="DI1184" t="s">
        <v>3169</v>
      </c>
      <c r="DJ1184" t="s">
        <v>3168</v>
      </c>
    </row>
    <row r="1185" spans="1:114" ht="15" customHeight="1" x14ac:dyDescent="0.35">
      <c r="A1185" t="s">
        <v>7353</v>
      </c>
      <c r="B1185" t="s">
        <v>144</v>
      </c>
      <c r="C1185" s="1">
        <v>45461</v>
      </c>
      <c r="D1185" s="1">
        <v>45674</v>
      </c>
      <c r="E1185" t="s">
        <v>116</v>
      </c>
      <c r="F1185" s="1">
        <v>45564</v>
      </c>
      <c r="G1185" t="s">
        <v>117</v>
      </c>
      <c r="H1185" t="s">
        <v>117</v>
      </c>
      <c r="I1185" t="s">
        <v>117</v>
      </c>
      <c r="J1185" t="s">
        <v>3157</v>
      </c>
      <c r="L1185" t="s">
        <v>3158</v>
      </c>
      <c r="M1185" t="s">
        <v>3159</v>
      </c>
      <c r="N1185" t="s">
        <v>3160</v>
      </c>
      <c r="O1185" t="s">
        <v>121</v>
      </c>
      <c r="P1185" s="6">
        <v>96950</v>
      </c>
      <c r="Q1185" t="s">
        <v>122</v>
      </c>
      <c r="S1185" s="8">
        <v>16702345828</v>
      </c>
      <c r="U1185" t="s">
        <v>3161</v>
      </c>
      <c r="V1185">
        <v>2389</v>
      </c>
      <c r="W1185" t="s">
        <v>124</v>
      </c>
      <c r="Y1185" t="s">
        <v>3162</v>
      </c>
      <c r="Z1185" t="s">
        <v>3163</v>
      </c>
      <c r="AB1185" t="s">
        <v>205</v>
      </c>
      <c r="AC1185" t="s">
        <v>3158</v>
      </c>
      <c r="AD1185" t="s">
        <v>3159</v>
      </c>
      <c r="AE1185" t="s">
        <v>3160</v>
      </c>
      <c r="AF1185" t="s">
        <v>121</v>
      </c>
      <c r="AG1185" s="6">
        <v>96950</v>
      </c>
      <c r="AH1185" t="s">
        <v>122</v>
      </c>
      <c r="AJ1185" s="8">
        <v>16702345828</v>
      </c>
      <c r="AL1185" t="s">
        <v>3164</v>
      </c>
      <c r="AM1185" t="s">
        <v>600</v>
      </c>
      <c r="AN1185" t="s">
        <v>631</v>
      </c>
      <c r="AO1185" t="s">
        <v>3165</v>
      </c>
      <c r="AQ1185" t="s">
        <v>3166</v>
      </c>
      <c r="AR1185" t="s">
        <v>3167</v>
      </c>
      <c r="AS1185" t="s">
        <v>136</v>
      </c>
      <c r="AT1185" t="s">
        <v>121</v>
      </c>
      <c r="AU1185" s="6">
        <v>96950</v>
      </c>
      <c r="AV1185" t="s">
        <v>122</v>
      </c>
      <c r="AX1185" s="8">
        <v>16702872946</v>
      </c>
      <c r="AZ1185" t="s">
        <v>3168</v>
      </c>
      <c r="BA1185" t="s">
        <v>3169</v>
      </c>
      <c r="BB1185" t="s">
        <v>3170</v>
      </c>
      <c r="BE1185" t="str">
        <f>"49-3042.00"</f>
        <v>49-3042.00</v>
      </c>
      <c r="BF1185" t="s">
        <v>3611</v>
      </c>
      <c r="BG1185" t="s">
        <v>7354</v>
      </c>
      <c r="BH1185" t="s">
        <v>5281</v>
      </c>
      <c r="BI1185">
        <v>2</v>
      </c>
      <c r="BJ1185">
        <v>2</v>
      </c>
      <c r="BK1185" s="1">
        <v>45566</v>
      </c>
      <c r="BL1185" s="1">
        <v>45930</v>
      </c>
      <c r="BM1185" s="1">
        <v>45674</v>
      </c>
      <c r="BN1185" s="1">
        <v>45930</v>
      </c>
      <c r="BO1185">
        <v>40</v>
      </c>
      <c r="BP1185">
        <v>0</v>
      </c>
      <c r="BQ1185">
        <v>8</v>
      </c>
      <c r="BR1185">
        <v>8</v>
      </c>
      <c r="BS1185">
        <v>8</v>
      </c>
      <c r="BT1185">
        <v>8</v>
      </c>
      <c r="BU1185">
        <v>8</v>
      </c>
      <c r="BV1185">
        <v>0</v>
      </c>
      <c r="BW1185" t="str">
        <f>"8:00 AM"</f>
        <v>8:00 AM</v>
      </c>
      <c r="BX1185" t="str">
        <f>"5:00 PM"</f>
        <v>5:00 PM</v>
      </c>
      <c r="BY1185" t="s">
        <v>133</v>
      </c>
      <c r="BZ1185">
        <v>0</v>
      </c>
      <c r="CA1185">
        <v>24</v>
      </c>
      <c r="CB1185" t="s">
        <v>117</v>
      </c>
      <c r="CD1185" t="s">
        <v>162</v>
      </c>
      <c r="CE1185" t="s">
        <v>3158</v>
      </c>
      <c r="CF1185" t="s">
        <v>3159</v>
      </c>
      <c r="CG1185" t="s">
        <v>3160</v>
      </c>
      <c r="CH1185" t="s">
        <v>121</v>
      </c>
      <c r="CI1185" s="6">
        <v>96950</v>
      </c>
      <c r="CJ1185" s="10">
        <v>11.25</v>
      </c>
      <c r="CK1185" s="10">
        <v>11.25</v>
      </c>
      <c r="CL1185" s="10">
        <v>16.88</v>
      </c>
      <c r="CM1185" s="10">
        <v>16.88</v>
      </c>
      <c r="CN1185" t="s">
        <v>137</v>
      </c>
      <c r="CO1185" t="s">
        <v>162</v>
      </c>
      <c r="CP1185" t="s">
        <v>138</v>
      </c>
      <c r="CR1185" t="s">
        <v>117</v>
      </c>
      <c r="CS1185" t="s">
        <v>139</v>
      </c>
      <c r="CT1185" t="s">
        <v>140</v>
      </c>
      <c r="CU1185" t="s">
        <v>139</v>
      </c>
      <c r="CV1185" t="s">
        <v>140</v>
      </c>
      <c r="CW1185" t="s">
        <v>139</v>
      </c>
      <c r="CX1185" t="s">
        <v>140</v>
      </c>
      <c r="CY1185" t="s">
        <v>3965</v>
      </c>
      <c r="CZ1185" s="8">
        <v>16702345828</v>
      </c>
      <c r="DA1185" t="s">
        <v>3164</v>
      </c>
      <c r="DB1185" t="s">
        <v>140</v>
      </c>
      <c r="DC1185" t="s">
        <v>139</v>
      </c>
      <c r="DD1185" t="s">
        <v>117</v>
      </c>
      <c r="DE1185" t="s">
        <v>631</v>
      </c>
      <c r="DF1185" t="s">
        <v>3165</v>
      </c>
      <c r="DH1185" t="s">
        <v>3170</v>
      </c>
      <c r="DI1185" t="s">
        <v>3169</v>
      </c>
      <c r="DJ1185" t="s">
        <v>3168</v>
      </c>
    </row>
    <row r="1186" spans="1:114" ht="15" customHeight="1" x14ac:dyDescent="0.35">
      <c r="A1186" t="s">
        <v>3963</v>
      </c>
      <c r="B1186" t="s">
        <v>144</v>
      </c>
      <c r="C1186" s="1">
        <v>45461</v>
      </c>
      <c r="D1186" s="1">
        <v>45674</v>
      </c>
      <c r="E1186" t="s">
        <v>116</v>
      </c>
      <c r="F1186" s="1">
        <v>45564</v>
      </c>
      <c r="G1186" t="s">
        <v>117</v>
      </c>
      <c r="H1186" t="s">
        <v>117</v>
      </c>
      <c r="I1186" t="s">
        <v>117</v>
      </c>
      <c r="J1186" t="s">
        <v>3157</v>
      </c>
      <c r="L1186" t="s">
        <v>3158</v>
      </c>
      <c r="M1186" t="s">
        <v>3159</v>
      </c>
      <c r="N1186" t="s">
        <v>3160</v>
      </c>
      <c r="O1186" t="s">
        <v>121</v>
      </c>
      <c r="P1186" s="6">
        <v>96950</v>
      </c>
      <c r="Q1186" t="s">
        <v>122</v>
      </c>
      <c r="S1186" s="8">
        <v>16702345828</v>
      </c>
      <c r="U1186" t="s">
        <v>3161</v>
      </c>
      <c r="V1186">
        <v>2362</v>
      </c>
      <c r="W1186" t="s">
        <v>124</v>
      </c>
      <c r="Y1186" t="s">
        <v>3162</v>
      </c>
      <c r="Z1186" t="s">
        <v>3163</v>
      </c>
      <c r="AB1186" t="s">
        <v>205</v>
      </c>
      <c r="AC1186" t="s">
        <v>3158</v>
      </c>
      <c r="AD1186" t="s">
        <v>3159</v>
      </c>
      <c r="AE1186" t="s">
        <v>3160</v>
      </c>
      <c r="AF1186" t="s">
        <v>121</v>
      </c>
      <c r="AG1186" s="6">
        <v>96950</v>
      </c>
      <c r="AH1186" t="s">
        <v>122</v>
      </c>
      <c r="AJ1186" s="8">
        <v>16702345828</v>
      </c>
      <c r="AL1186" t="s">
        <v>3164</v>
      </c>
      <c r="AM1186" t="s">
        <v>600</v>
      </c>
      <c r="AN1186" t="s">
        <v>631</v>
      </c>
      <c r="AO1186" t="s">
        <v>3165</v>
      </c>
      <c r="AQ1186" t="s">
        <v>3166</v>
      </c>
      <c r="AR1186" t="s">
        <v>3167</v>
      </c>
      <c r="AS1186" t="s">
        <v>136</v>
      </c>
      <c r="AT1186" t="s">
        <v>121</v>
      </c>
      <c r="AU1186" s="6">
        <v>96950</v>
      </c>
      <c r="AV1186" t="s">
        <v>122</v>
      </c>
      <c r="AX1186" s="8">
        <v>16702872946</v>
      </c>
      <c r="AZ1186" t="s">
        <v>3168</v>
      </c>
      <c r="BA1186" t="s">
        <v>3169</v>
      </c>
      <c r="BB1186" t="s">
        <v>3170</v>
      </c>
      <c r="BE1186" t="str">
        <f>"43-3031.00"</f>
        <v>43-3031.00</v>
      </c>
      <c r="BF1186" t="s">
        <v>357</v>
      </c>
      <c r="BG1186" t="s">
        <v>3964</v>
      </c>
      <c r="BH1186" t="s">
        <v>2279</v>
      </c>
      <c r="BI1186">
        <v>1</v>
      </c>
      <c r="BJ1186">
        <v>1</v>
      </c>
      <c r="BK1186" s="1">
        <v>45566</v>
      </c>
      <c r="BL1186" s="1">
        <v>45930</v>
      </c>
      <c r="BM1186" s="1">
        <v>45674</v>
      </c>
      <c r="BN1186" s="1">
        <v>45930</v>
      </c>
      <c r="BO1186">
        <v>40</v>
      </c>
      <c r="BP1186">
        <v>0</v>
      </c>
      <c r="BQ1186">
        <v>8</v>
      </c>
      <c r="BR1186">
        <v>8</v>
      </c>
      <c r="BS1186">
        <v>8</v>
      </c>
      <c r="BT1186">
        <v>8</v>
      </c>
      <c r="BU1186">
        <v>8</v>
      </c>
      <c r="BV1186">
        <v>0</v>
      </c>
      <c r="BW1186" t="str">
        <f>"8:00 AM"</f>
        <v>8:00 AM</v>
      </c>
      <c r="BX1186" t="str">
        <f>"5:00 PM"</f>
        <v>5:00 PM</v>
      </c>
      <c r="BY1186" t="s">
        <v>159</v>
      </c>
      <c r="BZ1186">
        <v>0</v>
      </c>
      <c r="CA1186">
        <v>24</v>
      </c>
      <c r="CB1186" t="s">
        <v>117</v>
      </c>
      <c r="CD1186" t="s">
        <v>162</v>
      </c>
      <c r="CE1186" t="s">
        <v>3158</v>
      </c>
      <c r="CF1186" t="s">
        <v>3159</v>
      </c>
      <c r="CG1186" t="s">
        <v>3160</v>
      </c>
      <c r="CH1186" t="s">
        <v>121</v>
      </c>
      <c r="CI1186" s="6">
        <v>96950</v>
      </c>
      <c r="CJ1186" s="10">
        <v>11.43</v>
      </c>
      <c r="CK1186" s="10">
        <v>11.43</v>
      </c>
      <c r="CL1186" s="10">
        <v>17.149999999999999</v>
      </c>
      <c r="CM1186" s="10">
        <v>17.149999999999999</v>
      </c>
      <c r="CN1186" t="s">
        <v>137</v>
      </c>
      <c r="CO1186" t="s">
        <v>162</v>
      </c>
      <c r="CP1186" t="s">
        <v>138</v>
      </c>
      <c r="CR1186" t="s">
        <v>117</v>
      </c>
      <c r="CS1186" t="s">
        <v>139</v>
      </c>
      <c r="CT1186" t="s">
        <v>140</v>
      </c>
      <c r="CU1186" t="s">
        <v>139</v>
      </c>
      <c r="CV1186" t="s">
        <v>140</v>
      </c>
      <c r="CW1186" t="s">
        <v>139</v>
      </c>
      <c r="CX1186" t="s">
        <v>140</v>
      </c>
      <c r="CY1186" t="s">
        <v>3965</v>
      </c>
      <c r="CZ1186" s="8">
        <v>16702345828</v>
      </c>
      <c r="DA1186" t="s">
        <v>3164</v>
      </c>
      <c r="DB1186" t="s">
        <v>140</v>
      </c>
      <c r="DC1186" t="s">
        <v>139</v>
      </c>
      <c r="DD1186" t="s">
        <v>117</v>
      </c>
      <c r="DE1186" t="s">
        <v>631</v>
      </c>
      <c r="DF1186" t="s">
        <v>3165</v>
      </c>
      <c r="DH1186" t="s">
        <v>3170</v>
      </c>
      <c r="DI1186" t="s">
        <v>3169</v>
      </c>
      <c r="DJ1186" t="s">
        <v>3168</v>
      </c>
    </row>
    <row r="1187" spans="1:114" ht="15" customHeight="1" x14ac:dyDescent="0.35">
      <c r="A1187" t="s">
        <v>11363</v>
      </c>
      <c r="B1187" t="s">
        <v>166</v>
      </c>
      <c r="C1187" s="1">
        <v>45608</v>
      </c>
      <c r="D1187" s="1">
        <v>45674</v>
      </c>
      <c r="E1187" t="s">
        <v>116</v>
      </c>
      <c r="F1187" s="1">
        <v>45687</v>
      </c>
      <c r="G1187" t="s">
        <v>139</v>
      </c>
      <c r="H1187" t="s">
        <v>117</v>
      </c>
      <c r="I1187" t="s">
        <v>117</v>
      </c>
      <c r="J1187" t="s">
        <v>3105</v>
      </c>
      <c r="L1187" t="s">
        <v>135</v>
      </c>
      <c r="N1187" t="s">
        <v>136</v>
      </c>
      <c r="O1187" t="s">
        <v>121</v>
      </c>
      <c r="P1187" s="6">
        <v>96950</v>
      </c>
      <c r="Q1187" t="s">
        <v>122</v>
      </c>
      <c r="R1187" t="s">
        <v>1677</v>
      </c>
      <c r="S1187" s="8">
        <v>16707891106</v>
      </c>
      <c r="U1187" t="s">
        <v>1722</v>
      </c>
      <c r="V1187">
        <v>54121</v>
      </c>
      <c r="W1187" t="s">
        <v>124</v>
      </c>
      <c r="Y1187" t="s">
        <v>125</v>
      </c>
      <c r="Z1187" t="s">
        <v>126</v>
      </c>
      <c r="AA1187" t="s">
        <v>1723</v>
      </c>
      <c r="AB1187" t="s">
        <v>657</v>
      </c>
      <c r="AC1187" t="s">
        <v>135</v>
      </c>
      <c r="AE1187" t="s">
        <v>120</v>
      </c>
      <c r="AF1187" t="s">
        <v>121</v>
      </c>
      <c r="AG1187" s="6">
        <v>96950</v>
      </c>
      <c r="AH1187" t="s">
        <v>122</v>
      </c>
      <c r="AI1187" t="s">
        <v>1603</v>
      </c>
      <c r="AJ1187" s="8">
        <v>16707891106</v>
      </c>
      <c r="AL1187" t="s">
        <v>1727</v>
      </c>
      <c r="BE1187" t="str">
        <f>"43-3031.00"</f>
        <v>43-3031.00</v>
      </c>
      <c r="BF1187" t="s">
        <v>357</v>
      </c>
      <c r="BG1187" t="s">
        <v>11364</v>
      </c>
      <c r="BH1187" t="s">
        <v>936</v>
      </c>
      <c r="BI1187">
        <v>10</v>
      </c>
      <c r="BK1187" s="1">
        <v>45689</v>
      </c>
      <c r="BL1187" s="1">
        <v>46783</v>
      </c>
      <c r="BO1187">
        <v>35</v>
      </c>
      <c r="BP1187">
        <v>0</v>
      </c>
      <c r="BQ1187">
        <v>7</v>
      </c>
      <c r="BR1187">
        <v>7</v>
      </c>
      <c r="BS1187">
        <v>7</v>
      </c>
      <c r="BT1187">
        <v>7</v>
      </c>
      <c r="BU1187">
        <v>7</v>
      </c>
      <c r="BV1187">
        <v>0</v>
      </c>
      <c r="BW1187" t="str">
        <f>"8:00 AM"</f>
        <v>8:00 AM</v>
      </c>
      <c r="BX1187" t="str">
        <f>"4:00 PM"</f>
        <v>4:00 PM</v>
      </c>
      <c r="BY1187" t="s">
        <v>159</v>
      </c>
      <c r="BZ1187">
        <v>0</v>
      </c>
      <c r="CA1187">
        <v>12</v>
      </c>
      <c r="CB1187" t="s">
        <v>117</v>
      </c>
      <c r="CD1187" t="s">
        <v>11365</v>
      </c>
      <c r="CE1187" t="s">
        <v>135</v>
      </c>
      <c r="CG1187" t="s">
        <v>120</v>
      </c>
      <c r="CH1187" t="s">
        <v>121</v>
      </c>
      <c r="CI1187" s="6">
        <v>96950</v>
      </c>
      <c r="CJ1187" s="10">
        <v>12.28</v>
      </c>
      <c r="CK1187" s="10">
        <v>12.28</v>
      </c>
      <c r="CL1187" s="10">
        <v>18.420000000000002</v>
      </c>
      <c r="CM1187" s="10">
        <v>18.420000000000002</v>
      </c>
      <c r="CN1187" t="s">
        <v>137</v>
      </c>
      <c r="CP1187" t="s">
        <v>138</v>
      </c>
      <c r="CR1187" t="s">
        <v>117</v>
      </c>
      <c r="CS1187" t="s">
        <v>139</v>
      </c>
      <c r="CT1187" t="s">
        <v>140</v>
      </c>
      <c r="CU1187" t="s">
        <v>139</v>
      </c>
      <c r="CV1187" t="s">
        <v>140</v>
      </c>
      <c r="CW1187" t="s">
        <v>139</v>
      </c>
      <c r="CX1187" t="s">
        <v>140</v>
      </c>
      <c r="CY1187" t="s">
        <v>3950</v>
      </c>
      <c r="CZ1187" s="8">
        <v>16707891106</v>
      </c>
      <c r="DA1187" t="s">
        <v>1727</v>
      </c>
      <c r="DB1187" t="s">
        <v>292</v>
      </c>
      <c r="DC1187" t="s">
        <v>139</v>
      </c>
      <c r="DD1187" t="s">
        <v>117</v>
      </c>
    </row>
    <row r="1188" spans="1:114" ht="15" customHeight="1" x14ac:dyDescent="0.35">
      <c r="A1188" t="s">
        <v>13344</v>
      </c>
      <c r="B1188" t="s">
        <v>144</v>
      </c>
      <c r="C1188" s="1">
        <v>45610</v>
      </c>
      <c r="D1188" s="1">
        <v>45674</v>
      </c>
      <c r="E1188" t="s">
        <v>211</v>
      </c>
      <c r="G1188" t="s">
        <v>117</v>
      </c>
      <c r="H1188" t="s">
        <v>117</v>
      </c>
      <c r="I1188" t="s">
        <v>117</v>
      </c>
      <c r="J1188" t="s">
        <v>2224</v>
      </c>
      <c r="K1188" t="s">
        <v>8993</v>
      </c>
      <c r="L1188" t="s">
        <v>8994</v>
      </c>
      <c r="M1188" t="s">
        <v>5990</v>
      </c>
      <c r="N1188" t="s">
        <v>120</v>
      </c>
      <c r="O1188" t="s">
        <v>121</v>
      </c>
      <c r="P1188" s="6">
        <v>96950</v>
      </c>
      <c r="Q1188" t="s">
        <v>122</v>
      </c>
      <c r="R1188" t="s">
        <v>652</v>
      </c>
      <c r="S1188" s="8">
        <v>16702359981</v>
      </c>
      <c r="U1188" t="s">
        <v>8756</v>
      </c>
      <c r="V1188">
        <v>561510</v>
      </c>
      <c r="W1188" t="s">
        <v>124</v>
      </c>
      <c r="Y1188" t="s">
        <v>2229</v>
      </c>
      <c r="Z1188" t="s">
        <v>2230</v>
      </c>
      <c r="AA1188" t="s">
        <v>140</v>
      </c>
      <c r="AB1188" t="s">
        <v>128</v>
      </c>
      <c r="AC1188" t="s">
        <v>8994</v>
      </c>
      <c r="AD1188" t="s">
        <v>5990</v>
      </c>
      <c r="AE1188" t="s">
        <v>120</v>
      </c>
      <c r="AF1188" t="s">
        <v>121</v>
      </c>
      <c r="AG1188" s="6">
        <v>96950</v>
      </c>
      <c r="AH1188" t="s">
        <v>122</v>
      </c>
      <c r="AI1188" t="s">
        <v>652</v>
      </c>
      <c r="AJ1188" s="8">
        <v>16702359981</v>
      </c>
      <c r="AL1188" t="s">
        <v>8995</v>
      </c>
      <c r="BE1188" t="str">
        <f>"39-7012.00"</f>
        <v>39-7012.00</v>
      </c>
      <c r="BF1188" t="s">
        <v>1706</v>
      </c>
      <c r="BG1188" t="s">
        <v>8996</v>
      </c>
      <c r="BH1188" t="s">
        <v>8997</v>
      </c>
      <c r="BI1188">
        <v>2</v>
      </c>
      <c r="BJ1188">
        <v>2</v>
      </c>
      <c r="BK1188" s="1">
        <v>45611</v>
      </c>
      <c r="BL1188" s="1">
        <v>45930</v>
      </c>
      <c r="BM1188" s="1">
        <v>45674</v>
      </c>
      <c r="BN1188" s="1">
        <v>45930</v>
      </c>
      <c r="BO1188">
        <v>40</v>
      </c>
      <c r="BP1188">
        <v>0</v>
      </c>
      <c r="BQ1188">
        <v>8</v>
      </c>
      <c r="BR1188">
        <v>8</v>
      </c>
      <c r="BS1188">
        <v>8</v>
      </c>
      <c r="BT1188">
        <v>8</v>
      </c>
      <c r="BU1188">
        <v>8</v>
      </c>
      <c r="BV1188">
        <v>0</v>
      </c>
      <c r="BW1188" t="str">
        <f>"8:00 AM"</f>
        <v>8:00 AM</v>
      </c>
      <c r="BX1188" t="str">
        <f>"5:00 PM"</f>
        <v>5:00 PM</v>
      </c>
      <c r="BY1188" t="s">
        <v>133</v>
      </c>
      <c r="BZ1188">
        <v>0</v>
      </c>
      <c r="CA1188">
        <v>12</v>
      </c>
      <c r="CB1188" t="s">
        <v>117</v>
      </c>
      <c r="CD1188" t="s">
        <v>13345</v>
      </c>
      <c r="CE1188" t="s">
        <v>8999</v>
      </c>
      <c r="CF1188" t="s">
        <v>5990</v>
      </c>
      <c r="CG1188" t="s">
        <v>120</v>
      </c>
      <c r="CH1188" t="s">
        <v>121</v>
      </c>
      <c r="CI1188" s="6">
        <v>96950</v>
      </c>
      <c r="CJ1188" s="10">
        <v>10.72</v>
      </c>
      <c r="CK1188" s="10">
        <v>11</v>
      </c>
      <c r="CL1188" s="10">
        <v>16.079999999999998</v>
      </c>
      <c r="CM1188" s="10">
        <v>16.5</v>
      </c>
      <c r="CN1188" t="s">
        <v>137</v>
      </c>
      <c r="CO1188" t="s">
        <v>140</v>
      </c>
      <c r="CP1188" t="s">
        <v>138</v>
      </c>
      <c r="CR1188" t="s">
        <v>117</v>
      </c>
      <c r="CS1188" t="s">
        <v>139</v>
      </c>
      <c r="CT1188" t="s">
        <v>139</v>
      </c>
      <c r="CU1188" t="s">
        <v>139</v>
      </c>
      <c r="CV1188" t="s">
        <v>140</v>
      </c>
      <c r="CW1188" t="s">
        <v>139</v>
      </c>
      <c r="CX1188" t="s">
        <v>140</v>
      </c>
      <c r="CY1188" t="s">
        <v>4133</v>
      </c>
      <c r="CZ1188" s="8">
        <v>16702359981</v>
      </c>
      <c r="DA1188" t="s">
        <v>2231</v>
      </c>
      <c r="DB1188" t="s">
        <v>140</v>
      </c>
      <c r="DC1188" t="s">
        <v>139</v>
      </c>
      <c r="DD1188" t="s">
        <v>117</v>
      </c>
    </row>
    <row r="1189" spans="1:114" ht="15" customHeight="1" x14ac:dyDescent="0.35">
      <c r="A1189" t="s">
        <v>16893</v>
      </c>
      <c r="B1189" t="s">
        <v>144</v>
      </c>
      <c r="C1189" s="1">
        <v>45614</v>
      </c>
      <c r="D1189" s="1">
        <v>45674</v>
      </c>
      <c r="E1189" t="s">
        <v>211</v>
      </c>
      <c r="G1189" t="s">
        <v>117</v>
      </c>
      <c r="H1189" t="s">
        <v>117</v>
      </c>
      <c r="I1189" t="s">
        <v>117</v>
      </c>
      <c r="J1189" t="s">
        <v>1517</v>
      </c>
      <c r="K1189" t="s">
        <v>5729</v>
      </c>
      <c r="L1189" t="s">
        <v>1519</v>
      </c>
      <c r="M1189" t="s">
        <v>1525</v>
      </c>
      <c r="N1189" t="s">
        <v>136</v>
      </c>
      <c r="O1189" t="s">
        <v>121</v>
      </c>
      <c r="P1189" s="6">
        <v>96950</v>
      </c>
      <c r="Q1189" t="s">
        <v>122</v>
      </c>
      <c r="S1189" s="8">
        <v>16702852752</v>
      </c>
      <c r="U1189" t="s">
        <v>1521</v>
      </c>
      <c r="V1189">
        <v>221330</v>
      </c>
      <c r="W1189" t="s">
        <v>124</v>
      </c>
      <c r="Y1189" t="s">
        <v>1522</v>
      </c>
      <c r="Z1189" t="s">
        <v>1523</v>
      </c>
      <c r="AA1189" t="s">
        <v>1252</v>
      </c>
      <c r="AB1189" t="s">
        <v>1524</v>
      </c>
      <c r="AC1189" t="s">
        <v>1519</v>
      </c>
      <c r="AD1189" t="s">
        <v>1525</v>
      </c>
      <c r="AE1189" t="s">
        <v>136</v>
      </c>
      <c r="AF1189" t="s">
        <v>121</v>
      </c>
      <c r="AG1189" s="6">
        <v>96950</v>
      </c>
      <c r="AH1189" t="s">
        <v>122</v>
      </c>
      <c r="AJ1189" s="8">
        <v>16702852752</v>
      </c>
      <c r="AL1189" t="s">
        <v>1526</v>
      </c>
      <c r="BE1189" t="str">
        <f>"49-9071.00"</f>
        <v>49-9071.00</v>
      </c>
      <c r="BF1189" t="s">
        <v>156</v>
      </c>
      <c r="BG1189" t="s">
        <v>5730</v>
      </c>
      <c r="BH1189" t="s">
        <v>156</v>
      </c>
      <c r="BI1189">
        <v>2</v>
      </c>
      <c r="BJ1189">
        <v>2</v>
      </c>
      <c r="BK1189" s="1">
        <v>45731</v>
      </c>
      <c r="BL1189" s="1">
        <v>46095</v>
      </c>
      <c r="BM1189" s="1">
        <v>45731</v>
      </c>
      <c r="BN1189" s="1">
        <v>46095</v>
      </c>
      <c r="BO1189">
        <v>40</v>
      </c>
      <c r="BP1189">
        <v>0</v>
      </c>
      <c r="BQ1189">
        <v>8</v>
      </c>
      <c r="BR1189">
        <v>8</v>
      </c>
      <c r="BS1189">
        <v>8</v>
      </c>
      <c r="BT1189">
        <v>8</v>
      </c>
      <c r="BU1189">
        <v>8</v>
      </c>
      <c r="BV1189">
        <v>0</v>
      </c>
      <c r="BW1189" t="str">
        <f>"8:00 AM"</f>
        <v>8:00 AM</v>
      </c>
      <c r="BX1189" t="str">
        <f>"5:00 PM"</f>
        <v>5:00 PM</v>
      </c>
      <c r="BY1189" t="s">
        <v>159</v>
      </c>
      <c r="BZ1189">
        <v>0</v>
      </c>
      <c r="CA1189">
        <v>24</v>
      </c>
      <c r="CB1189" t="s">
        <v>117</v>
      </c>
      <c r="CD1189" t="s">
        <v>5731</v>
      </c>
      <c r="CE1189" t="s">
        <v>1519</v>
      </c>
      <c r="CG1189" t="s">
        <v>136</v>
      </c>
      <c r="CH1189" t="s">
        <v>121</v>
      </c>
      <c r="CI1189" s="6">
        <v>96950</v>
      </c>
      <c r="CJ1189" s="10">
        <v>9.75</v>
      </c>
      <c r="CK1189" s="10">
        <v>9.75</v>
      </c>
      <c r="CL1189" s="10">
        <v>14.63</v>
      </c>
      <c r="CM1189" s="10">
        <v>14.63</v>
      </c>
      <c r="CN1189" t="s">
        <v>137</v>
      </c>
      <c r="CO1189" t="s">
        <v>140</v>
      </c>
      <c r="CP1189" t="s">
        <v>138</v>
      </c>
      <c r="CR1189" t="s">
        <v>117</v>
      </c>
      <c r="CS1189" t="s">
        <v>139</v>
      </c>
      <c r="CT1189" t="s">
        <v>140</v>
      </c>
      <c r="CU1189" t="s">
        <v>139</v>
      </c>
      <c r="CV1189" t="s">
        <v>140</v>
      </c>
      <c r="CW1189" t="s">
        <v>139</v>
      </c>
      <c r="CX1189" t="s">
        <v>140</v>
      </c>
      <c r="CY1189" t="s">
        <v>133</v>
      </c>
      <c r="CZ1189" s="8">
        <v>16702852752</v>
      </c>
      <c r="DA1189" t="s">
        <v>1526</v>
      </c>
      <c r="DB1189" t="s">
        <v>411</v>
      </c>
      <c r="DC1189" t="s">
        <v>139</v>
      </c>
      <c r="DD1189" t="s">
        <v>117</v>
      </c>
      <c r="DE1189" t="s">
        <v>1530</v>
      </c>
      <c r="DF1189" t="s">
        <v>1531</v>
      </c>
      <c r="DG1189" t="s">
        <v>1532</v>
      </c>
      <c r="DH1189" t="s">
        <v>1156</v>
      </c>
      <c r="DI1189" t="s">
        <v>1153</v>
      </c>
      <c r="DJ1189" t="s">
        <v>1162</v>
      </c>
    </row>
    <row r="1190" spans="1:114" ht="15" customHeight="1" x14ac:dyDescent="0.35">
      <c r="A1190" t="s">
        <v>14699</v>
      </c>
      <c r="B1190" t="s">
        <v>144</v>
      </c>
      <c r="C1190" s="1">
        <v>45615</v>
      </c>
      <c r="D1190" s="1">
        <v>45674</v>
      </c>
      <c r="E1190" t="s">
        <v>116</v>
      </c>
      <c r="F1190" s="1">
        <v>45746</v>
      </c>
      <c r="G1190" t="s">
        <v>117</v>
      </c>
      <c r="H1190" t="s">
        <v>117</v>
      </c>
      <c r="I1190" t="s">
        <v>117</v>
      </c>
      <c r="J1190" t="s">
        <v>6118</v>
      </c>
      <c r="L1190" t="s">
        <v>6119</v>
      </c>
      <c r="M1190" t="s">
        <v>6120</v>
      </c>
      <c r="N1190" t="s">
        <v>120</v>
      </c>
      <c r="O1190" t="s">
        <v>121</v>
      </c>
      <c r="P1190" s="6">
        <v>96950</v>
      </c>
      <c r="Q1190" t="s">
        <v>122</v>
      </c>
      <c r="S1190" s="8">
        <v>16703232428</v>
      </c>
      <c r="U1190" t="s">
        <v>6121</v>
      </c>
      <c r="V1190">
        <v>23711</v>
      </c>
      <c r="W1190" t="s">
        <v>124</v>
      </c>
      <c r="Y1190" t="s">
        <v>6122</v>
      </c>
      <c r="Z1190" t="s">
        <v>6123</v>
      </c>
      <c r="AA1190" t="s">
        <v>6124</v>
      </c>
      <c r="AB1190" t="s">
        <v>6125</v>
      </c>
      <c r="AC1190" t="s">
        <v>6126</v>
      </c>
      <c r="AD1190" t="s">
        <v>6120</v>
      </c>
      <c r="AE1190" t="s">
        <v>120</v>
      </c>
      <c r="AF1190" t="s">
        <v>121</v>
      </c>
      <c r="AG1190" s="6">
        <v>96950</v>
      </c>
      <c r="AH1190" t="s">
        <v>122</v>
      </c>
      <c r="AJ1190" s="8">
        <v>16703232428</v>
      </c>
      <c r="AL1190" t="s">
        <v>6127</v>
      </c>
      <c r="BE1190" t="str">
        <f>"49-9071.00"</f>
        <v>49-9071.00</v>
      </c>
      <c r="BF1190" t="s">
        <v>156</v>
      </c>
      <c r="BG1190" t="s">
        <v>6128</v>
      </c>
      <c r="BH1190" t="s">
        <v>6129</v>
      </c>
      <c r="BI1190">
        <v>3</v>
      </c>
      <c r="BJ1190">
        <v>3</v>
      </c>
      <c r="BK1190" s="1">
        <v>45748</v>
      </c>
      <c r="BL1190" s="1">
        <v>46112</v>
      </c>
      <c r="BM1190" s="1">
        <v>45748</v>
      </c>
      <c r="BN1190" s="1">
        <v>46112</v>
      </c>
      <c r="BO1190">
        <v>40</v>
      </c>
      <c r="BP1190">
        <v>0</v>
      </c>
      <c r="BQ1190">
        <v>8</v>
      </c>
      <c r="BR1190">
        <v>8</v>
      </c>
      <c r="BS1190">
        <v>8</v>
      </c>
      <c r="BT1190">
        <v>8</v>
      </c>
      <c r="BU1190">
        <v>8</v>
      </c>
      <c r="BV1190">
        <v>0</v>
      </c>
      <c r="BW1190" t="str">
        <f>"7:00 AM"</f>
        <v>7:00 AM</v>
      </c>
      <c r="BX1190" t="str">
        <f>"5:00 PM"</f>
        <v>5:00 PM</v>
      </c>
      <c r="BY1190" t="s">
        <v>159</v>
      </c>
      <c r="BZ1190">
        <v>0</v>
      </c>
      <c r="CA1190">
        <v>12</v>
      </c>
      <c r="CB1190" t="s">
        <v>117</v>
      </c>
      <c r="CD1190" s="2" t="s">
        <v>6130</v>
      </c>
      <c r="CE1190" t="s">
        <v>6126</v>
      </c>
      <c r="CF1190" t="s">
        <v>6131</v>
      </c>
      <c r="CG1190" t="s">
        <v>120</v>
      </c>
      <c r="CH1190" t="s">
        <v>121</v>
      </c>
      <c r="CI1190" s="6">
        <v>96950</v>
      </c>
      <c r="CJ1190" s="10">
        <v>9.75</v>
      </c>
      <c r="CK1190" s="10">
        <v>10</v>
      </c>
      <c r="CL1190" s="10">
        <v>14.63</v>
      </c>
      <c r="CM1190" s="10">
        <v>15</v>
      </c>
      <c r="CN1190" t="s">
        <v>137</v>
      </c>
      <c r="CO1190" t="s">
        <v>7356</v>
      </c>
      <c r="CP1190" t="s">
        <v>138</v>
      </c>
      <c r="CR1190" t="s">
        <v>117</v>
      </c>
      <c r="CS1190" t="s">
        <v>139</v>
      </c>
      <c r="CT1190" t="s">
        <v>140</v>
      </c>
      <c r="CU1190" t="s">
        <v>139</v>
      </c>
      <c r="CV1190" t="s">
        <v>140</v>
      </c>
      <c r="CW1190" t="s">
        <v>139</v>
      </c>
      <c r="CX1190" t="s">
        <v>140</v>
      </c>
      <c r="CY1190" t="s">
        <v>1167</v>
      </c>
      <c r="CZ1190" s="8">
        <v>16703232428</v>
      </c>
      <c r="DA1190" t="s">
        <v>6127</v>
      </c>
      <c r="DB1190" t="s">
        <v>140</v>
      </c>
      <c r="DC1190" t="s">
        <v>139</v>
      </c>
      <c r="DD1190" t="s">
        <v>117</v>
      </c>
      <c r="DE1190" t="s">
        <v>1530</v>
      </c>
      <c r="DF1190" t="s">
        <v>1531</v>
      </c>
      <c r="DG1190" t="s">
        <v>1532</v>
      </c>
      <c r="DH1190" t="s">
        <v>1156</v>
      </c>
      <c r="DI1190" t="s">
        <v>1153</v>
      </c>
      <c r="DJ1190" t="s">
        <v>1162</v>
      </c>
    </row>
    <row r="1191" spans="1:114" ht="15" customHeight="1" x14ac:dyDescent="0.35">
      <c r="A1191" t="s">
        <v>16106</v>
      </c>
      <c r="B1191" t="s">
        <v>166</v>
      </c>
      <c r="C1191" s="1">
        <v>45616</v>
      </c>
      <c r="D1191" s="1">
        <v>45674</v>
      </c>
      <c r="E1191" t="s">
        <v>116</v>
      </c>
      <c r="F1191" s="1">
        <v>45746</v>
      </c>
      <c r="G1191" t="s">
        <v>139</v>
      </c>
      <c r="H1191" t="s">
        <v>117</v>
      </c>
      <c r="I1191" t="s">
        <v>117</v>
      </c>
      <c r="J1191" t="s">
        <v>3137</v>
      </c>
      <c r="K1191" t="s">
        <v>3138</v>
      </c>
      <c r="L1191" t="s">
        <v>3139</v>
      </c>
      <c r="N1191" t="s">
        <v>136</v>
      </c>
      <c r="O1191" t="s">
        <v>121</v>
      </c>
      <c r="P1191" s="6">
        <v>96950</v>
      </c>
      <c r="Q1191" t="s">
        <v>122</v>
      </c>
      <c r="S1191" s="8">
        <v>16702876046</v>
      </c>
      <c r="U1191" t="s">
        <v>3140</v>
      </c>
      <c r="V1191">
        <v>812112</v>
      </c>
      <c r="W1191" t="s">
        <v>124</v>
      </c>
      <c r="Y1191" t="s">
        <v>3141</v>
      </c>
      <c r="Z1191" t="s">
        <v>3142</v>
      </c>
      <c r="AB1191" t="s">
        <v>598</v>
      </c>
      <c r="AC1191" t="s">
        <v>3139</v>
      </c>
      <c r="AE1191" t="s">
        <v>136</v>
      </c>
      <c r="AF1191" t="s">
        <v>121</v>
      </c>
      <c r="AG1191" s="6">
        <v>96950</v>
      </c>
      <c r="AH1191" t="s">
        <v>122</v>
      </c>
      <c r="AJ1191" s="8">
        <v>16702876046</v>
      </c>
      <c r="AL1191" t="s">
        <v>3143</v>
      </c>
      <c r="BE1191" t="str">
        <f>"39-5012.00"</f>
        <v>39-5012.00</v>
      </c>
      <c r="BF1191" t="s">
        <v>272</v>
      </c>
      <c r="BG1191" t="s">
        <v>16107</v>
      </c>
      <c r="BH1191" t="s">
        <v>16108</v>
      </c>
      <c r="BI1191">
        <v>8</v>
      </c>
      <c r="BK1191" s="1">
        <v>45748</v>
      </c>
      <c r="BL1191" s="1">
        <v>46112</v>
      </c>
      <c r="BO1191">
        <v>35</v>
      </c>
      <c r="BP1191">
        <v>5</v>
      </c>
      <c r="BQ1191">
        <v>5</v>
      </c>
      <c r="BR1191">
        <v>4</v>
      </c>
      <c r="BS1191">
        <v>4</v>
      </c>
      <c r="BT1191">
        <v>5</v>
      </c>
      <c r="BU1191">
        <v>6</v>
      </c>
      <c r="BV1191">
        <v>6</v>
      </c>
      <c r="BW1191" t="str">
        <f>"11:30 AM"</f>
        <v>11:30 AM</v>
      </c>
      <c r="BX1191" t="str">
        <f>"5:30 PM"</f>
        <v>5:30 PM</v>
      </c>
      <c r="BY1191" t="s">
        <v>133</v>
      </c>
      <c r="BZ1191">
        <v>0</v>
      </c>
      <c r="CA1191">
        <v>12</v>
      </c>
      <c r="CB1191" t="s">
        <v>117</v>
      </c>
      <c r="CD1191" t="s">
        <v>16109</v>
      </c>
      <c r="CE1191" t="s">
        <v>16110</v>
      </c>
      <c r="CF1191" t="s">
        <v>16111</v>
      </c>
      <c r="CG1191" t="s">
        <v>136</v>
      </c>
      <c r="CH1191" t="s">
        <v>121</v>
      </c>
      <c r="CI1191" s="6">
        <v>96950</v>
      </c>
      <c r="CJ1191" s="10">
        <v>7.98</v>
      </c>
      <c r="CK1191" s="10">
        <v>8</v>
      </c>
      <c r="CL1191" s="10">
        <v>11.97</v>
      </c>
      <c r="CM1191" s="10">
        <v>12</v>
      </c>
      <c r="CN1191" t="s">
        <v>137</v>
      </c>
      <c r="CO1191" t="s">
        <v>133</v>
      </c>
      <c r="CP1191" t="s">
        <v>138</v>
      </c>
      <c r="CR1191" t="s">
        <v>117</v>
      </c>
      <c r="CS1191" t="s">
        <v>139</v>
      </c>
      <c r="CT1191" t="s">
        <v>140</v>
      </c>
      <c r="CU1191" t="s">
        <v>139</v>
      </c>
      <c r="CV1191" t="s">
        <v>140</v>
      </c>
      <c r="CW1191" t="s">
        <v>139</v>
      </c>
      <c r="CX1191" t="s">
        <v>139</v>
      </c>
      <c r="CY1191" t="s">
        <v>16112</v>
      </c>
      <c r="CZ1191" s="8">
        <v>16702876046</v>
      </c>
      <c r="DA1191" t="s">
        <v>3143</v>
      </c>
      <c r="DB1191" t="s">
        <v>140</v>
      </c>
      <c r="DC1191" t="s">
        <v>139</v>
      </c>
      <c r="DD1191" t="s">
        <v>117</v>
      </c>
    </row>
    <row r="1192" spans="1:114" ht="15" customHeight="1" x14ac:dyDescent="0.35">
      <c r="A1192" t="s">
        <v>11521</v>
      </c>
      <c r="B1192" t="s">
        <v>166</v>
      </c>
      <c r="C1192" s="1">
        <v>45618</v>
      </c>
      <c r="D1192" s="1">
        <v>45674</v>
      </c>
      <c r="E1192" t="s">
        <v>211</v>
      </c>
      <c r="G1192" t="s">
        <v>117</v>
      </c>
      <c r="H1192" t="s">
        <v>117</v>
      </c>
      <c r="I1192" t="s">
        <v>117</v>
      </c>
      <c r="J1192" t="s">
        <v>4051</v>
      </c>
      <c r="K1192" t="s">
        <v>4052</v>
      </c>
      <c r="L1192" t="s">
        <v>1758</v>
      </c>
      <c r="M1192" t="s">
        <v>4053</v>
      </c>
      <c r="N1192" t="s">
        <v>136</v>
      </c>
      <c r="O1192" t="s">
        <v>121</v>
      </c>
      <c r="P1192" s="6">
        <v>96950</v>
      </c>
      <c r="Q1192" t="s">
        <v>122</v>
      </c>
      <c r="S1192" s="8">
        <v>16702347898</v>
      </c>
      <c r="U1192" t="s">
        <v>4054</v>
      </c>
      <c r="V1192">
        <v>531110</v>
      </c>
      <c r="W1192" t="s">
        <v>124</v>
      </c>
      <c r="Y1192" t="s">
        <v>1760</v>
      </c>
      <c r="Z1192" t="s">
        <v>203</v>
      </c>
      <c r="AA1192" t="s">
        <v>1761</v>
      </c>
      <c r="AB1192" t="s">
        <v>474</v>
      </c>
      <c r="AC1192" t="s">
        <v>1758</v>
      </c>
      <c r="AE1192" t="s">
        <v>136</v>
      </c>
      <c r="AF1192" t="s">
        <v>121</v>
      </c>
      <c r="AG1192" s="6">
        <v>96950</v>
      </c>
      <c r="AH1192" t="s">
        <v>122</v>
      </c>
      <c r="AJ1192" s="8">
        <v>16702347898</v>
      </c>
      <c r="AL1192" t="s">
        <v>4055</v>
      </c>
      <c r="BE1192" t="str">
        <f>"49-9071.00"</f>
        <v>49-9071.00</v>
      </c>
      <c r="BF1192" t="s">
        <v>156</v>
      </c>
      <c r="BG1192" t="s">
        <v>4056</v>
      </c>
      <c r="BH1192" t="s">
        <v>4057</v>
      </c>
      <c r="BI1192">
        <v>5</v>
      </c>
      <c r="BK1192" s="1">
        <v>45717</v>
      </c>
      <c r="BL1192" s="1">
        <v>46081</v>
      </c>
      <c r="BO1192">
        <v>35</v>
      </c>
      <c r="BP1192">
        <v>0</v>
      </c>
      <c r="BQ1192">
        <v>7</v>
      </c>
      <c r="BR1192">
        <v>7</v>
      </c>
      <c r="BS1192">
        <v>7</v>
      </c>
      <c r="BT1192">
        <v>7</v>
      </c>
      <c r="BU1192">
        <v>7</v>
      </c>
      <c r="BV1192">
        <v>0</v>
      </c>
      <c r="BW1192" t="str">
        <f>"8:00 AM"</f>
        <v>8:00 AM</v>
      </c>
      <c r="BX1192" t="str">
        <f>"4:00 PM"</f>
        <v>4:00 PM</v>
      </c>
      <c r="BY1192" t="s">
        <v>159</v>
      </c>
      <c r="BZ1192">
        <v>0</v>
      </c>
      <c r="CA1192">
        <v>12</v>
      </c>
      <c r="CB1192" t="s">
        <v>117</v>
      </c>
      <c r="CD1192" t="s">
        <v>9531</v>
      </c>
      <c r="CE1192" t="s">
        <v>1980</v>
      </c>
      <c r="CG1192" t="s">
        <v>136</v>
      </c>
      <c r="CH1192" t="s">
        <v>121</v>
      </c>
      <c r="CI1192" s="6">
        <v>96950</v>
      </c>
      <c r="CJ1192" s="10">
        <v>9.75</v>
      </c>
      <c r="CK1192" s="10">
        <v>9.75</v>
      </c>
      <c r="CL1192" s="10">
        <v>14.62</v>
      </c>
      <c r="CM1192" s="10">
        <v>14.62</v>
      </c>
      <c r="CN1192" t="s">
        <v>137</v>
      </c>
      <c r="CO1192" t="s">
        <v>11522</v>
      </c>
      <c r="CP1192" t="s">
        <v>138</v>
      </c>
      <c r="CR1192" t="s">
        <v>139</v>
      </c>
      <c r="CS1192" t="s">
        <v>139</v>
      </c>
      <c r="CT1192" t="s">
        <v>140</v>
      </c>
      <c r="CU1192" t="s">
        <v>139</v>
      </c>
      <c r="CV1192" t="s">
        <v>140</v>
      </c>
      <c r="CW1192" t="s">
        <v>139</v>
      </c>
      <c r="CX1192" t="s">
        <v>140</v>
      </c>
      <c r="CY1192" t="s">
        <v>11523</v>
      </c>
      <c r="CZ1192" s="8">
        <v>16702347898</v>
      </c>
      <c r="DA1192" t="s">
        <v>4055</v>
      </c>
      <c r="DB1192" t="s">
        <v>164</v>
      </c>
      <c r="DC1192" t="s">
        <v>139</v>
      </c>
      <c r="DD1192" t="s">
        <v>117</v>
      </c>
    </row>
    <row r="1193" spans="1:114" ht="15" customHeight="1" x14ac:dyDescent="0.35">
      <c r="A1193" t="s">
        <v>9568</v>
      </c>
      <c r="B1193" t="s">
        <v>166</v>
      </c>
      <c r="C1193" s="1">
        <v>45620</v>
      </c>
      <c r="D1193" s="1">
        <v>45674</v>
      </c>
      <c r="E1193" t="s">
        <v>211</v>
      </c>
      <c r="G1193" t="s">
        <v>117</v>
      </c>
      <c r="H1193" t="s">
        <v>117</v>
      </c>
      <c r="I1193" t="s">
        <v>117</v>
      </c>
      <c r="J1193" t="s">
        <v>6395</v>
      </c>
      <c r="K1193" t="s">
        <v>6395</v>
      </c>
      <c r="L1193" t="s">
        <v>6396</v>
      </c>
      <c r="M1193" t="s">
        <v>3486</v>
      </c>
      <c r="N1193" t="s">
        <v>248</v>
      </c>
      <c r="O1193" t="s">
        <v>121</v>
      </c>
      <c r="P1193" s="6">
        <v>96951</v>
      </c>
      <c r="Q1193" t="s">
        <v>122</v>
      </c>
      <c r="S1193" s="8">
        <v>16707833119</v>
      </c>
      <c r="U1193" t="s">
        <v>6397</v>
      </c>
      <c r="V1193">
        <v>6244</v>
      </c>
      <c r="W1193" t="s">
        <v>124</v>
      </c>
      <c r="Y1193" t="s">
        <v>252</v>
      </c>
      <c r="Z1193" t="s">
        <v>6398</v>
      </c>
      <c r="AB1193" t="s">
        <v>2015</v>
      </c>
      <c r="AC1193" t="s">
        <v>6396</v>
      </c>
      <c r="AD1193" t="s">
        <v>3486</v>
      </c>
      <c r="AE1193" t="s">
        <v>248</v>
      </c>
      <c r="AF1193" t="s">
        <v>121</v>
      </c>
      <c r="AG1193" s="6">
        <v>96951</v>
      </c>
      <c r="AH1193" t="s">
        <v>122</v>
      </c>
      <c r="AJ1193" s="8">
        <v>16707833119</v>
      </c>
      <c r="AL1193" t="s">
        <v>6400</v>
      </c>
      <c r="BE1193" t="str">
        <f>"43-6014.00"</f>
        <v>43-6014.00</v>
      </c>
      <c r="BF1193" t="s">
        <v>6401</v>
      </c>
      <c r="BG1193" t="s">
        <v>9569</v>
      </c>
      <c r="BH1193" t="s">
        <v>6403</v>
      </c>
      <c r="BI1193">
        <v>3</v>
      </c>
      <c r="BK1193" s="1">
        <v>45694</v>
      </c>
      <c r="BL1193" s="1">
        <v>46058</v>
      </c>
      <c r="BO1193">
        <v>35</v>
      </c>
      <c r="BP1193">
        <v>0</v>
      </c>
      <c r="BQ1193">
        <v>7</v>
      </c>
      <c r="BR1193">
        <v>7</v>
      </c>
      <c r="BS1193">
        <v>7</v>
      </c>
      <c r="BT1193">
        <v>7</v>
      </c>
      <c r="BU1193">
        <v>7</v>
      </c>
      <c r="BV1193">
        <v>0</v>
      </c>
      <c r="BW1193" t="str">
        <f>"8:00 AM"</f>
        <v>8:00 AM</v>
      </c>
      <c r="BX1193" t="str">
        <f>"5:00 PM"</f>
        <v>5:00 PM</v>
      </c>
      <c r="BY1193" t="s">
        <v>159</v>
      </c>
      <c r="BZ1193">
        <v>0</v>
      </c>
      <c r="CA1193">
        <v>6</v>
      </c>
      <c r="CB1193" t="s">
        <v>117</v>
      </c>
      <c r="CD1193" t="s">
        <v>9570</v>
      </c>
      <c r="CE1193" t="s">
        <v>6396</v>
      </c>
      <c r="CF1193" t="s">
        <v>3486</v>
      </c>
      <c r="CG1193" t="s">
        <v>248</v>
      </c>
      <c r="CH1193" t="s">
        <v>121</v>
      </c>
      <c r="CI1193" s="6">
        <v>96951</v>
      </c>
      <c r="CJ1193" s="10">
        <v>13.15</v>
      </c>
      <c r="CK1193" s="10">
        <v>13.15</v>
      </c>
      <c r="CL1193" s="10">
        <v>19.72</v>
      </c>
      <c r="CM1193" s="10">
        <v>19.72</v>
      </c>
      <c r="CN1193" t="s">
        <v>137</v>
      </c>
      <c r="CO1193" t="s">
        <v>164</v>
      </c>
      <c r="CP1193" t="s">
        <v>138</v>
      </c>
      <c r="CR1193" t="s">
        <v>117</v>
      </c>
      <c r="CS1193" t="s">
        <v>139</v>
      </c>
      <c r="CT1193" t="s">
        <v>140</v>
      </c>
      <c r="CU1193" t="s">
        <v>139</v>
      </c>
      <c r="CV1193" t="s">
        <v>140</v>
      </c>
      <c r="CW1193" t="s">
        <v>139</v>
      </c>
      <c r="CX1193" t="s">
        <v>139</v>
      </c>
      <c r="CY1193" t="s">
        <v>164</v>
      </c>
      <c r="CZ1193" s="8">
        <v>16707833119</v>
      </c>
      <c r="DA1193" t="s">
        <v>6400</v>
      </c>
      <c r="DB1193" t="s">
        <v>140</v>
      </c>
      <c r="DC1193" t="s">
        <v>139</v>
      </c>
      <c r="DD1193" t="s">
        <v>117</v>
      </c>
    </row>
    <row r="1194" spans="1:114" ht="15" customHeight="1" x14ac:dyDescent="0.35">
      <c r="A1194" t="s">
        <v>13231</v>
      </c>
      <c r="B1194" t="s">
        <v>166</v>
      </c>
      <c r="C1194" s="1">
        <v>45620</v>
      </c>
      <c r="D1194" s="1">
        <v>45674</v>
      </c>
      <c r="E1194" t="s">
        <v>116</v>
      </c>
      <c r="F1194" s="1">
        <v>45685</v>
      </c>
      <c r="G1194" t="s">
        <v>117</v>
      </c>
      <c r="H1194" t="s">
        <v>117</v>
      </c>
      <c r="I1194" t="s">
        <v>117</v>
      </c>
      <c r="J1194" t="s">
        <v>6559</v>
      </c>
      <c r="K1194" t="s">
        <v>6559</v>
      </c>
      <c r="L1194" t="s">
        <v>6560</v>
      </c>
      <c r="M1194" t="s">
        <v>6561</v>
      </c>
      <c r="N1194" t="s">
        <v>248</v>
      </c>
      <c r="O1194" t="s">
        <v>121</v>
      </c>
      <c r="P1194" s="6">
        <v>96951</v>
      </c>
      <c r="Q1194" t="s">
        <v>122</v>
      </c>
      <c r="S1194" s="8">
        <v>16707893763</v>
      </c>
      <c r="U1194" t="s">
        <v>6562</v>
      </c>
      <c r="V1194">
        <v>236220</v>
      </c>
      <c r="W1194" t="s">
        <v>124</v>
      </c>
      <c r="Y1194" t="s">
        <v>6563</v>
      </c>
      <c r="Z1194" t="s">
        <v>6564</v>
      </c>
      <c r="AA1194" t="s">
        <v>5064</v>
      </c>
      <c r="AB1194" t="s">
        <v>2015</v>
      </c>
      <c r="AC1194" t="s">
        <v>6560</v>
      </c>
      <c r="AD1194" t="s">
        <v>6561</v>
      </c>
      <c r="AE1194" t="s">
        <v>248</v>
      </c>
      <c r="AF1194" t="s">
        <v>121</v>
      </c>
      <c r="AG1194" s="6">
        <v>96951</v>
      </c>
      <c r="AH1194" t="s">
        <v>122</v>
      </c>
      <c r="AJ1194" s="8">
        <v>16707893763</v>
      </c>
      <c r="AL1194" t="s">
        <v>6400</v>
      </c>
      <c r="BE1194" t="str">
        <f>"43-6014.00"</f>
        <v>43-6014.00</v>
      </c>
      <c r="BF1194" t="s">
        <v>6401</v>
      </c>
      <c r="BG1194" t="s">
        <v>13232</v>
      </c>
      <c r="BH1194" t="s">
        <v>6403</v>
      </c>
      <c r="BI1194">
        <v>2</v>
      </c>
      <c r="BK1194" s="1">
        <v>45685</v>
      </c>
      <c r="BL1194" s="1">
        <v>46049</v>
      </c>
      <c r="BO1194">
        <v>35</v>
      </c>
      <c r="BP1194">
        <v>0</v>
      </c>
      <c r="BQ1194">
        <v>7</v>
      </c>
      <c r="BR1194">
        <v>7</v>
      </c>
      <c r="BS1194">
        <v>7</v>
      </c>
      <c r="BT1194">
        <v>7</v>
      </c>
      <c r="BU1194">
        <v>7</v>
      </c>
      <c r="BV1194">
        <v>0</v>
      </c>
      <c r="BW1194" t="str">
        <f>"8:00 AM"</f>
        <v>8:00 AM</v>
      </c>
      <c r="BX1194" t="str">
        <f>"5:00 PM"</f>
        <v>5:00 PM</v>
      </c>
      <c r="BY1194" t="s">
        <v>159</v>
      </c>
      <c r="BZ1194">
        <v>0</v>
      </c>
      <c r="CA1194">
        <v>12</v>
      </c>
      <c r="CB1194" t="s">
        <v>117</v>
      </c>
      <c r="CD1194" t="s">
        <v>6567</v>
      </c>
      <c r="CE1194" t="s">
        <v>6560</v>
      </c>
      <c r="CF1194" t="s">
        <v>6561</v>
      </c>
      <c r="CG1194" t="s">
        <v>248</v>
      </c>
      <c r="CH1194" t="s">
        <v>121</v>
      </c>
      <c r="CI1194" s="6">
        <v>96951</v>
      </c>
      <c r="CJ1194" s="10">
        <v>13.15</v>
      </c>
      <c r="CK1194" s="10">
        <v>13.15</v>
      </c>
      <c r="CL1194" s="10">
        <v>19.72</v>
      </c>
      <c r="CM1194" s="10">
        <v>19.72</v>
      </c>
      <c r="CN1194" t="s">
        <v>137</v>
      </c>
      <c r="CO1194" t="s">
        <v>140</v>
      </c>
      <c r="CP1194" t="s">
        <v>138</v>
      </c>
      <c r="CR1194" t="s">
        <v>117</v>
      </c>
      <c r="CS1194" t="s">
        <v>139</v>
      </c>
      <c r="CT1194" t="s">
        <v>140</v>
      </c>
      <c r="CU1194" t="s">
        <v>139</v>
      </c>
      <c r="CV1194" t="s">
        <v>140</v>
      </c>
      <c r="CW1194" t="s">
        <v>139</v>
      </c>
      <c r="CX1194" t="s">
        <v>139</v>
      </c>
      <c r="CY1194" t="s">
        <v>140</v>
      </c>
      <c r="CZ1194" s="8">
        <v>16707893763</v>
      </c>
      <c r="DA1194" t="s">
        <v>6400</v>
      </c>
      <c r="DB1194" t="s">
        <v>140</v>
      </c>
      <c r="DC1194" t="s">
        <v>139</v>
      </c>
      <c r="DD1194" t="s">
        <v>117</v>
      </c>
    </row>
    <row r="1195" spans="1:114" ht="15" customHeight="1" x14ac:dyDescent="0.35">
      <c r="A1195" t="s">
        <v>11366</v>
      </c>
      <c r="B1195" t="s">
        <v>144</v>
      </c>
      <c r="C1195" s="1">
        <v>45626</v>
      </c>
      <c r="D1195" s="1">
        <v>45674</v>
      </c>
      <c r="E1195" t="s">
        <v>116</v>
      </c>
      <c r="F1195" s="1">
        <v>45776</v>
      </c>
      <c r="G1195" t="s">
        <v>117</v>
      </c>
      <c r="H1195" t="s">
        <v>117</v>
      </c>
      <c r="I1195" t="s">
        <v>117</v>
      </c>
      <c r="J1195" t="s">
        <v>6825</v>
      </c>
      <c r="K1195" t="s">
        <v>6826</v>
      </c>
      <c r="L1195" t="s">
        <v>6827</v>
      </c>
      <c r="N1195" t="s">
        <v>120</v>
      </c>
      <c r="O1195" t="s">
        <v>121</v>
      </c>
      <c r="P1195" s="6">
        <v>96950</v>
      </c>
      <c r="Q1195" t="s">
        <v>122</v>
      </c>
      <c r="S1195" s="8">
        <v>16702331199</v>
      </c>
      <c r="U1195" t="s">
        <v>6828</v>
      </c>
      <c r="V1195">
        <v>5323</v>
      </c>
      <c r="W1195" t="s">
        <v>124</v>
      </c>
      <c r="Y1195" t="s">
        <v>6829</v>
      </c>
      <c r="Z1195" t="s">
        <v>6830</v>
      </c>
      <c r="AA1195" t="s">
        <v>6831</v>
      </c>
      <c r="AB1195" t="s">
        <v>205</v>
      </c>
      <c r="AC1195" t="s">
        <v>6827</v>
      </c>
      <c r="AE1195" t="s">
        <v>136</v>
      </c>
      <c r="AF1195" t="s">
        <v>121</v>
      </c>
      <c r="AG1195" s="6">
        <v>96950</v>
      </c>
      <c r="AH1195" t="s">
        <v>122</v>
      </c>
      <c r="AJ1195" s="8">
        <v>16702331199</v>
      </c>
      <c r="AL1195" t="s">
        <v>6832</v>
      </c>
      <c r="BE1195" t="str">
        <f>"49-9071.00"</f>
        <v>49-9071.00</v>
      </c>
      <c r="BF1195" t="s">
        <v>156</v>
      </c>
      <c r="BG1195" t="s">
        <v>6833</v>
      </c>
      <c r="BH1195" t="s">
        <v>156</v>
      </c>
      <c r="BI1195">
        <v>2</v>
      </c>
      <c r="BJ1195">
        <v>2</v>
      </c>
      <c r="BK1195" s="1">
        <v>45778</v>
      </c>
      <c r="BL1195" s="1">
        <v>46142</v>
      </c>
      <c r="BM1195" s="1">
        <v>45778</v>
      </c>
      <c r="BN1195" s="1">
        <v>46142</v>
      </c>
      <c r="BO1195">
        <v>35</v>
      </c>
      <c r="BP1195">
        <v>0</v>
      </c>
      <c r="BQ1195">
        <v>7</v>
      </c>
      <c r="BR1195">
        <v>7</v>
      </c>
      <c r="BS1195">
        <v>7</v>
      </c>
      <c r="BT1195">
        <v>7</v>
      </c>
      <c r="BU1195">
        <v>7</v>
      </c>
      <c r="BV1195">
        <v>0</v>
      </c>
      <c r="BW1195" t="str">
        <f>"9:00 AM"</f>
        <v>9:00 AM</v>
      </c>
      <c r="BX1195" t="str">
        <f>"5:00 PM"</f>
        <v>5:00 PM</v>
      </c>
      <c r="BY1195" t="s">
        <v>159</v>
      </c>
      <c r="BZ1195">
        <v>0</v>
      </c>
      <c r="CA1195">
        <v>12</v>
      </c>
      <c r="CB1195" t="s">
        <v>117</v>
      </c>
      <c r="CD1195" s="2" t="s">
        <v>11367</v>
      </c>
      <c r="CE1195" t="s">
        <v>6835</v>
      </c>
      <c r="CG1195" t="s">
        <v>136</v>
      </c>
      <c r="CH1195" t="s">
        <v>121</v>
      </c>
      <c r="CI1195" s="6">
        <v>96950</v>
      </c>
      <c r="CJ1195" s="10">
        <v>9.75</v>
      </c>
      <c r="CK1195" s="10">
        <v>9.75</v>
      </c>
      <c r="CL1195" s="10">
        <v>14.63</v>
      </c>
      <c r="CM1195" s="10">
        <v>14.63</v>
      </c>
      <c r="CN1195" t="s">
        <v>137</v>
      </c>
      <c r="CO1195" t="s">
        <v>6836</v>
      </c>
      <c r="CP1195" t="s">
        <v>138</v>
      </c>
      <c r="CR1195" t="s">
        <v>117</v>
      </c>
      <c r="CS1195" t="s">
        <v>139</v>
      </c>
      <c r="CT1195" t="s">
        <v>140</v>
      </c>
      <c r="CU1195" t="s">
        <v>139</v>
      </c>
      <c r="CV1195" t="s">
        <v>140</v>
      </c>
      <c r="CW1195" t="s">
        <v>139</v>
      </c>
      <c r="CX1195" t="s">
        <v>140</v>
      </c>
      <c r="CY1195" t="s">
        <v>5709</v>
      </c>
      <c r="CZ1195" s="8">
        <v>16702331199</v>
      </c>
      <c r="DA1195" t="s">
        <v>6832</v>
      </c>
      <c r="DB1195" t="s">
        <v>140</v>
      </c>
      <c r="DC1195" t="s">
        <v>139</v>
      </c>
      <c r="DD1195" t="s">
        <v>117</v>
      </c>
    </row>
    <row r="1196" spans="1:114" ht="15" customHeight="1" x14ac:dyDescent="0.35">
      <c r="A1196" t="s">
        <v>11540</v>
      </c>
      <c r="B1196" t="s">
        <v>144</v>
      </c>
      <c r="C1196" s="1">
        <v>45630</v>
      </c>
      <c r="D1196" s="1">
        <v>45674</v>
      </c>
      <c r="E1196" t="s">
        <v>116</v>
      </c>
      <c r="F1196" s="1">
        <v>45807</v>
      </c>
      <c r="G1196" t="s">
        <v>117</v>
      </c>
      <c r="H1196" t="s">
        <v>117</v>
      </c>
      <c r="I1196" t="s">
        <v>117</v>
      </c>
      <c r="J1196" t="s">
        <v>1502</v>
      </c>
      <c r="K1196" t="s">
        <v>1503</v>
      </c>
      <c r="L1196" t="s">
        <v>550</v>
      </c>
      <c r="M1196" t="s">
        <v>1504</v>
      </c>
      <c r="N1196" t="s">
        <v>551</v>
      </c>
      <c r="O1196" t="s">
        <v>121</v>
      </c>
      <c r="P1196" s="6">
        <v>96952</v>
      </c>
      <c r="Q1196" t="s">
        <v>122</v>
      </c>
      <c r="R1196" t="s">
        <v>140</v>
      </c>
      <c r="S1196" s="8">
        <v>16704334428</v>
      </c>
      <c r="U1196" t="s">
        <v>1505</v>
      </c>
      <c r="V1196">
        <v>561720</v>
      </c>
      <c r="W1196" t="s">
        <v>124</v>
      </c>
      <c r="Y1196" t="s">
        <v>1506</v>
      </c>
      <c r="Z1196" t="s">
        <v>1507</v>
      </c>
      <c r="AA1196" t="s">
        <v>1508</v>
      </c>
      <c r="AB1196" t="s">
        <v>632</v>
      </c>
      <c r="AC1196" t="s">
        <v>550</v>
      </c>
      <c r="AD1196" t="s">
        <v>1504</v>
      </c>
      <c r="AE1196" t="s">
        <v>551</v>
      </c>
      <c r="AF1196" t="s">
        <v>121</v>
      </c>
      <c r="AG1196" s="6">
        <v>96952</v>
      </c>
      <c r="AH1196" t="s">
        <v>122</v>
      </c>
      <c r="AJ1196" s="8">
        <v>16709894711</v>
      </c>
      <c r="AL1196" t="s">
        <v>1509</v>
      </c>
      <c r="BE1196" t="str">
        <f>"37-2011.00"</f>
        <v>37-2011.00</v>
      </c>
      <c r="BF1196" t="s">
        <v>701</v>
      </c>
      <c r="BG1196" t="s">
        <v>1510</v>
      </c>
      <c r="BH1196" t="s">
        <v>1511</v>
      </c>
      <c r="BI1196">
        <v>2</v>
      </c>
      <c r="BJ1196">
        <v>2</v>
      </c>
      <c r="BK1196" s="1">
        <v>45809</v>
      </c>
      <c r="BL1196" s="1">
        <v>46173</v>
      </c>
      <c r="BM1196" s="1">
        <v>45809</v>
      </c>
      <c r="BN1196" s="1">
        <v>46173</v>
      </c>
      <c r="BO1196">
        <v>35</v>
      </c>
      <c r="BP1196">
        <v>0</v>
      </c>
      <c r="BQ1196">
        <v>7</v>
      </c>
      <c r="BR1196">
        <v>7</v>
      </c>
      <c r="BS1196">
        <v>7</v>
      </c>
      <c r="BT1196">
        <v>7</v>
      </c>
      <c r="BU1196">
        <v>7</v>
      </c>
      <c r="BV1196">
        <v>0</v>
      </c>
      <c r="BW1196" t="str">
        <f>"9:00 AM"</f>
        <v>9:00 AM</v>
      </c>
      <c r="BX1196" t="str">
        <f>"4:00 PM"</f>
        <v>4:00 PM</v>
      </c>
      <c r="BY1196" t="s">
        <v>133</v>
      </c>
      <c r="BZ1196">
        <v>0</v>
      </c>
      <c r="CA1196">
        <v>12</v>
      </c>
      <c r="CB1196" t="s">
        <v>117</v>
      </c>
      <c r="CD1196" t="s">
        <v>1512</v>
      </c>
      <c r="CE1196" t="s">
        <v>1513</v>
      </c>
      <c r="CF1196" t="s">
        <v>1514</v>
      </c>
      <c r="CG1196" t="s">
        <v>551</v>
      </c>
      <c r="CH1196" t="s">
        <v>121</v>
      </c>
      <c r="CI1196" s="6">
        <v>96952</v>
      </c>
      <c r="CJ1196" s="10">
        <v>8.2899999999999991</v>
      </c>
      <c r="CK1196" s="10">
        <v>8.2899999999999991</v>
      </c>
      <c r="CL1196" s="10">
        <v>12.44</v>
      </c>
      <c r="CM1196" s="10">
        <v>12.44</v>
      </c>
      <c r="CN1196" t="s">
        <v>137</v>
      </c>
      <c r="CP1196" t="s">
        <v>138</v>
      </c>
      <c r="CR1196" t="s">
        <v>117</v>
      </c>
      <c r="CS1196" t="s">
        <v>139</v>
      </c>
      <c r="CT1196" t="s">
        <v>140</v>
      </c>
      <c r="CU1196" t="s">
        <v>139</v>
      </c>
      <c r="CV1196" t="s">
        <v>140</v>
      </c>
      <c r="CW1196" t="s">
        <v>139</v>
      </c>
      <c r="CX1196" t="s">
        <v>140</v>
      </c>
      <c r="CY1196" t="s">
        <v>1515</v>
      </c>
      <c r="CZ1196" s="8">
        <v>16704334428</v>
      </c>
      <c r="DA1196" t="s">
        <v>1509</v>
      </c>
      <c r="DB1196" t="s">
        <v>140</v>
      </c>
      <c r="DC1196" t="s">
        <v>139</v>
      </c>
      <c r="DD1196" t="s">
        <v>117</v>
      </c>
    </row>
    <row r="1197" spans="1:114" ht="15" customHeight="1" x14ac:dyDescent="0.35">
      <c r="A1197" t="s">
        <v>17167</v>
      </c>
      <c r="B1197" t="s">
        <v>144</v>
      </c>
      <c r="C1197" s="1">
        <v>45634</v>
      </c>
      <c r="D1197" s="1">
        <v>45674</v>
      </c>
      <c r="E1197" t="s">
        <v>116</v>
      </c>
      <c r="F1197" s="1">
        <v>45807</v>
      </c>
      <c r="G1197" t="s">
        <v>117</v>
      </c>
      <c r="H1197" t="s">
        <v>117</v>
      </c>
      <c r="I1197" t="s">
        <v>117</v>
      </c>
      <c r="J1197" t="s">
        <v>1502</v>
      </c>
      <c r="K1197" t="s">
        <v>11468</v>
      </c>
      <c r="L1197" t="s">
        <v>550</v>
      </c>
      <c r="M1197" t="s">
        <v>1504</v>
      </c>
      <c r="N1197" t="s">
        <v>551</v>
      </c>
      <c r="O1197" t="s">
        <v>121</v>
      </c>
      <c r="P1197" s="6">
        <v>96952</v>
      </c>
      <c r="Q1197" t="s">
        <v>122</v>
      </c>
      <c r="R1197" t="s">
        <v>140</v>
      </c>
      <c r="S1197" s="8">
        <v>16704334428</v>
      </c>
      <c r="U1197" t="s">
        <v>1505</v>
      </c>
      <c r="V1197">
        <v>457110</v>
      </c>
      <c r="W1197" t="s">
        <v>124</v>
      </c>
      <c r="Y1197" t="s">
        <v>1506</v>
      </c>
      <c r="Z1197" t="s">
        <v>1507</v>
      </c>
      <c r="AA1197" t="s">
        <v>1508</v>
      </c>
      <c r="AB1197" t="s">
        <v>632</v>
      </c>
      <c r="AC1197" t="s">
        <v>550</v>
      </c>
      <c r="AD1197" t="s">
        <v>1504</v>
      </c>
      <c r="AE1197" t="s">
        <v>551</v>
      </c>
      <c r="AF1197" t="s">
        <v>121</v>
      </c>
      <c r="AG1197" s="6">
        <v>96952</v>
      </c>
      <c r="AH1197" t="s">
        <v>122</v>
      </c>
      <c r="AJ1197" s="8">
        <v>16709894711</v>
      </c>
      <c r="AL1197" t="s">
        <v>1509</v>
      </c>
      <c r="BE1197" t="str">
        <f>"49-3023.00"</f>
        <v>49-3023.00</v>
      </c>
      <c r="BF1197" t="s">
        <v>1119</v>
      </c>
      <c r="BG1197" t="s">
        <v>17168</v>
      </c>
      <c r="BH1197" t="s">
        <v>1119</v>
      </c>
      <c r="BI1197">
        <v>1</v>
      </c>
      <c r="BJ1197">
        <v>1</v>
      </c>
      <c r="BK1197" s="1">
        <v>45809</v>
      </c>
      <c r="BL1197" s="1">
        <v>46143</v>
      </c>
      <c r="BM1197" s="1">
        <v>45809</v>
      </c>
      <c r="BN1197" s="1">
        <v>46143</v>
      </c>
      <c r="BO1197">
        <v>40</v>
      </c>
      <c r="BP1197">
        <v>0</v>
      </c>
      <c r="BQ1197">
        <v>8</v>
      </c>
      <c r="BR1197">
        <v>8</v>
      </c>
      <c r="BS1197">
        <v>8</v>
      </c>
      <c r="BT1197">
        <v>8</v>
      </c>
      <c r="BU1197">
        <v>8</v>
      </c>
      <c r="BV1197">
        <v>0</v>
      </c>
      <c r="BW1197" t="str">
        <f>"7:30 AM"</f>
        <v>7:30 AM</v>
      </c>
      <c r="BX1197" t="str">
        <f>"4:30 PM"</f>
        <v>4:30 PM</v>
      </c>
      <c r="BY1197" t="s">
        <v>159</v>
      </c>
      <c r="BZ1197">
        <v>0</v>
      </c>
      <c r="CA1197">
        <v>12</v>
      </c>
      <c r="CB1197" t="s">
        <v>117</v>
      </c>
      <c r="CD1197" t="s">
        <v>17169</v>
      </c>
      <c r="CE1197" t="s">
        <v>1513</v>
      </c>
      <c r="CF1197" t="s">
        <v>1504</v>
      </c>
      <c r="CG1197" t="s">
        <v>551</v>
      </c>
      <c r="CH1197" t="s">
        <v>121</v>
      </c>
      <c r="CI1197" s="6">
        <v>96952</v>
      </c>
      <c r="CJ1197" s="10">
        <v>11.01</v>
      </c>
      <c r="CK1197" s="10">
        <v>11.01</v>
      </c>
      <c r="CL1197" s="10">
        <v>16.52</v>
      </c>
      <c r="CM1197" s="10">
        <v>16.52</v>
      </c>
      <c r="CN1197" t="s">
        <v>137</v>
      </c>
      <c r="CP1197" t="s">
        <v>138</v>
      </c>
      <c r="CR1197" t="s">
        <v>117</v>
      </c>
      <c r="CS1197" t="s">
        <v>139</v>
      </c>
      <c r="CT1197" t="s">
        <v>140</v>
      </c>
      <c r="CU1197" t="s">
        <v>139</v>
      </c>
      <c r="CV1197" t="s">
        <v>140</v>
      </c>
      <c r="CW1197" t="s">
        <v>139</v>
      </c>
      <c r="CX1197" t="s">
        <v>140</v>
      </c>
      <c r="CY1197" t="s">
        <v>1515</v>
      </c>
      <c r="CZ1197" s="8">
        <v>16704334428</v>
      </c>
      <c r="DA1197" t="s">
        <v>1509</v>
      </c>
      <c r="DB1197" t="s">
        <v>140</v>
      </c>
      <c r="DC1197" t="s">
        <v>139</v>
      </c>
      <c r="DD1197" t="s">
        <v>117</v>
      </c>
    </row>
    <row r="1198" spans="1:114" ht="15" customHeight="1" x14ac:dyDescent="0.35">
      <c r="A1198" t="s">
        <v>7368</v>
      </c>
      <c r="B1198" t="s">
        <v>144</v>
      </c>
      <c r="C1198" s="1">
        <v>45634</v>
      </c>
      <c r="D1198" s="1">
        <v>45674</v>
      </c>
      <c r="E1198" t="s">
        <v>116</v>
      </c>
      <c r="F1198" s="1">
        <v>45765</v>
      </c>
      <c r="G1198" t="s">
        <v>117</v>
      </c>
      <c r="H1198" t="s">
        <v>117</v>
      </c>
      <c r="I1198" t="s">
        <v>117</v>
      </c>
      <c r="J1198" t="s">
        <v>4110</v>
      </c>
      <c r="K1198" t="s">
        <v>4111</v>
      </c>
      <c r="L1198" t="s">
        <v>4112</v>
      </c>
      <c r="M1198" t="s">
        <v>4113</v>
      </c>
      <c r="N1198" t="s">
        <v>120</v>
      </c>
      <c r="O1198" t="s">
        <v>121</v>
      </c>
      <c r="P1198" s="6">
        <v>96950</v>
      </c>
      <c r="Q1198" t="s">
        <v>122</v>
      </c>
      <c r="S1198" s="8">
        <v>16702353285</v>
      </c>
      <c r="U1198" t="s">
        <v>4114</v>
      </c>
      <c r="V1198">
        <v>81111</v>
      </c>
      <c r="W1198" t="s">
        <v>124</v>
      </c>
      <c r="Y1198" t="s">
        <v>4115</v>
      </c>
      <c r="Z1198" t="s">
        <v>4116</v>
      </c>
      <c r="AA1198" t="s">
        <v>1265</v>
      </c>
      <c r="AB1198" t="s">
        <v>1930</v>
      </c>
      <c r="AC1198" t="s">
        <v>4112</v>
      </c>
      <c r="AD1198" t="s">
        <v>4113</v>
      </c>
      <c r="AE1198" t="s">
        <v>120</v>
      </c>
      <c r="AF1198" t="s">
        <v>121</v>
      </c>
      <c r="AG1198" s="6">
        <v>96950</v>
      </c>
      <c r="AH1198" t="s">
        <v>122</v>
      </c>
      <c r="AJ1198" s="8">
        <v>16702353285</v>
      </c>
      <c r="AL1198" t="s">
        <v>4117</v>
      </c>
      <c r="BE1198" t="str">
        <f>"49-3021.00"</f>
        <v>49-3021.00</v>
      </c>
      <c r="BF1198" t="s">
        <v>3171</v>
      </c>
      <c r="BG1198" t="s">
        <v>4118</v>
      </c>
      <c r="BH1198" t="s">
        <v>4119</v>
      </c>
      <c r="BI1198">
        <v>2</v>
      </c>
      <c r="BJ1198">
        <v>2</v>
      </c>
      <c r="BK1198" s="1">
        <v>45767</v>
      </c>
      <c r="BL1198" s="1">
        <v>46131</v>
      </c>
      <c r="BM1198" s="1">
        <v>45767</v>
      </c>
      <c r="BN1198" s="1">
        <v>46131</v>
      </c>
      <c r="BO1198">
        <v>40</v>
      </c>
      <c r="BP1198">
        <v>0</v>
      </c>
      <c r="BQ1198">
        <v>8</v>
      </c>
      <c r="BR1198">
        <v>8</v>
      </c>
      <c r="BS1198">
        <v>8</v>
      </c>
      <c r="BT1198">
        <v>8</v>
      </c>
      <c r="BU1198">
        <v>8</v>
      </c>
      <c r="BV1198">
        <v>0</v>
      </c>
      <c r="BW1198" t="str">
        <f>"8:00 AM"</f>
        <v>8:00 AM</v>
      </c>
      <c r="BX1198" t="str">
        <f>"5:00 PM"</f>
        <v>5:00 PM</v>
      </c>
      <c r="BY1198" t="s">
        <v>159</v>
      </c>
      <c r="BZ1198">
        <v>0</v>
      </c>
      <c r="CA1198">
        <v>12</v>
      </c>
      <c r="CB1198" t="s">
        <v>117</v>
      </c>
      <c r="CD1198" t="s">
        <v>133</v>
      </c>
      <c r="CE1198" t="s">
        <v>4112</v>
      </c>
      <c r="CF1198" t="s">
        <v>4113</v>
      </c>
      <c r="CG1198" t="s">
        <v>120</v>
      </c>
      <c r="CH1198" t="s">
        <v>121</v>
      </c>
      <c r="CI1198" s="6">
        <v>96950</v>
      </c>
      <c r="CJ1198" s="10">
        <v>11.18</v>
      </c>
      <c r="CK1198" s="10">
        <v>11.18</v>
      </c>
      <c r="CL1198" s="10">
        <v>16.77</v>
      </c>
      <c r="CM1198" s="10">
        <v>16.77</v>
      </c>
      <c r="CN1198" t="s">
        <v>137</v>
      </c>
      <c r="CO1198" t="s">
        <v>194</v>
      </c>
      <c r="CP1198" t="s">
        <v>138</v>
      </c>
      <c r="CR1198" t="s">
        <v>117</v>
      </c>
      <c r="CS1198" t="s">
        <v>139</v>
      </c>
      <c r="CT1198" t="s">
        <v>140</v>
      </c>
      <c r="CU1198" t="s">
        <v>139</v>
      </c>
      <c r="CV1198" t="s">
        <v>140</v>
      </c>
      <c r="CW1198" t="s">
        <v>139</v>
      </c>
      <c r="CX1198" t="s">
        <v>140</v>
      </c>
      <c r="CY1198" t="s">
        <v>1936</v>
      </c>
      <c r="CZ1198" s="8">
        <v>16702353285</v>
      </c>
      <c r="DA1198" t="s">
        <v>4117</v>
      </c>
      <c r="DB1198" t="s">
        <v>140</v>
      </c>
      <c r="DC1198" t="s">
        <v>139</v>
      </c>
      <c r="DD1198" t="s">
        <v>117</v>
      </c>
      <c r="DE1198" t="s">
        <v>4115</v>
      </c>
      <c r="DF1198" t="s">
        <v>4116</v>
      </c>
      <c r="DG1198" t="s">
        <v>1331</v>
      </c>
      <c r="DH1198" t="s">
        <v>4114</v>
      </c>
      <c r="DI1198" t="s">
        <v>4110</v>
      </c>
      <c r="DJ1198" t="s">
        <v>4117</v>
      </c>
    </row>
    <row r="1199" spans="1:114" ht="15" customHeight="1" x14ac:dyDescent="0.35">
      <c r="A1199" t="s">
        <v>17171</v>
      </c>
      <c r="B1199" t="s">
        <v>144</v>
      </c>
      <c r="C1199" s="1">
        <v>45635</v>
      </c>
      <c r="D1199" s="1">
        <v>45674</v>
      </c>
      <c r="E1199" t="s">
        <v>211</v>
      </c>
      <c r="G1199" t="s">
        <v>139</v>
      </c>
      <c r="H1199" t="s">
        <v>117</v>
      </c>
      <c r="I1199" t="s">
        <v>117</v>
      </c>
      <c r="J1199" t="s">
        <v>3192</v>
      </c>
      <c r="L1199" t="s">
        <v>2916</v>
      </c>
      <c r="N1199" t="s">
        <v>551</v>
      </c>
      <c r="O1199" t="s">
        <v>121</v>
      </c>
      <c r="P1199" s="6">
        <v>96952</v>
      </c>
      <c r="Q1199" t="s">
        <v>122</v>
      </c>
      <c r="S1199" s="8">
        <v>16704330422</v>
      </c>
      <c r="U1199" t="s">
        <v>3194</v>
      </c>
      <c r="V1199">
        <v>212312</v>
      </c>
      <c r="W1199" t="s">
        <v>124</v>
      </c>
      <c r="Y1199" t="s">
        <v>2913</v>
      </c>
      <c r="Z1199" t="s">
        <v>2914</v>
      </c>
      <c r="AA1199" t="s">
        <v>2915</v>
      </c>
      <c r="AB1199" t="s">
        <v>1842</v>
      </c>
      <c r="AC1199" t="s">
        <v>2916</v>
      </c>
      <c r="AE1199" t="s">
        <v>551</v>
      </c>
      <c r="AF1199" t="s">
        <v>121</v>
      </c>
      <c r="AG1199" s="6">
        <v>96952</v>
      </c>
      <c r="AH1199" t="s">
        <v>122</v>
      </c>
      <c r="AJ1199" s="8">
        <v>16704330422</v>
      </c>
      <c r="AL1199" t="s">
        <v>2917</v>
      </c>
      <c r="BE1199" t="str">
        <f>"49-9071.00"</f>
        <v>49-9071.00</v>
      </c>
      <c r="BF1199" t="s">
        <v>156</v>
      </c>
      <c r="BG1199" t="s">
        <v>8590</v>
      </c>
      <c r="BH1199" t="s">
        <v>8591</v>
      </c>
      <c r="BI1199">
        <v>1</v>
      </c>
      <c r="BJ1199">
        <v>1</v>
      </c>
      <c r="BK1199" s="1">
        <v>45689</v>
      </c>
      <c r="BL1199" s="1">
        <v>46753</v>
      </c>
      <c r="BM1199" s="1">
        <v>45689</v>
      </c>
      <c r="BN1199" s="1">
        <v>46753</v>
      </c>
      <c r="BO1199">
        <v>40</v>
      </c>
      <c r="BP1199">
        <v>0</v>
      </c>
      <c r="BQ1199">
        <v>8</v>
      </c>
      <c r="BR1199">
        <v>8</v>
      </c>
      <c r="BS1199">
        <v>8</v>
      </c>
      <c r="BT1199">
        <v>8</v>
      </c>
      <c r="BU1199">
        <v>8</v>
      </c>
      <c r="BV1199">
        <v>0</v>
      </c>
      <c r="BW1199" t="str">
        <f>"7:30 AM"</f>
        <v>7:30 AM</v>
      </c>
      <c r="BX1199" t="str">
        <f>"4:30 PM"</f>
        <v>4:30 PM</v>
      </c>
      <c r="BY1199" t="s">
        <v>133</v>
      </c>
      <c r="BZ1199">
        <v>0</v>
      </c>
      <c r="CA1199">
        <v>12</v>
      </c>
      <c r="CB1199" t="s">
        <v>117</v>
      </c>
      <c r="CD1199" t="s">
        <v>8592</v>
      </c>
      <c r="CE1199" t="s">
        <v>2916</v>
      </c>
      <c r="CG1199" t="s">
        <v>551</v>
      </c>
      <c r="CH1199" t="s">
        <v>121</v>
      </c>
      <c r="CI1199" s="6">
        <v>96952</v>
      </c>
      <c r="CJ1199" s="10">
        <v>9.75</v>
      </c>
      <c r="CK1199" s="10">
        <v>11</v>
      </c>
      <c r="CL1199" s="10">
        <v>14.63</v>
      </c>
      <c r="CM1199" s="10">
        <v>16.5</v>
      </c>
      <c r="CN1199" t="s">
        <v>137</v>
      </c>
      <c r="CO1199" t="s">
        <v>3197</v>
      </c>
      <c r="CP1199" t="s">
        <v>209</v>
      </c>
      <c r="CR1199" t="s">
        <v>117</v>
      </c>
      <c r="CS1199" t="s">
        <v>139</v>
      </c>
      <c r="CT1199" t="s">
        <v>139</v>
      </c>
      <c r="CU1199" t="s">
        <v>139</v>
      </c>
      <c r="CV1199" t="s">
        <v>140</v>
      </c>
      <c r="CW1199" t="s">
        <v>139</v>
      </c>
      <c r="CX1199" t="s">
        <v>139</v>
      </c>
      <c r="CY1199" t="s">
        <v>3198</v>
      </c>
      <c r="CZ1199" s="8">
        <v>16704330422</v>
      </c>
      <c r="DA1199" t="s">
        <v>2917</v>
      </c>
      <c r="DB1199" t="s">
        <v>140</v>
      </c>
      <c r="DC1199" t="s">
        <v>139</v>
      </c>
      <c r="DD1199" t="s">
        <v>117</v>
      </c>
    </row>
    <row r="1200" spans="1:114" ht="15" customHeight="1" x14ac:dyDescent="0.35">
      <c r="A1200" t="s">
        <v>13347</v>
      </c>
      <c r="B1200" t="s">
        <v>144</v>
      </c>
      <c r="C1200" s="1">
        <v>45635</v>
      </c>
      <c r="D1200" s="1">
        <v>45674</v>
      </c>
      <c r="E1200" t="s">
        <v>211</v>
      </c>
      <c r="G1200" t="s">
        <v>117</v>
      </c>
      <c r="H1200" t="s">
        <v>117</v>
      </c>
      <c r="I1200" t="s">
        <v>117</v>
      </c>
      <c r="J1200" t="s">
        <v>3970</v>
      </c>
      <c r="K1200" t="s">
        <v>3971</v>
      </c>
      <c r="L1200" t="s">
        <v>1150</v>
      </c>
      <c r="M1200" t="s">
        <v>2898</v>
      </c>
      <c r="N1200" t="s">
        <v>1143</v>
      </c>
      <c r="O1200" t="s">
        <v>121</v>
      </c>
      <c r="P1200" s="6">
        <v>96952</v>
      </c>
      <c r="Q1200" t="s">
        <v>122</v>
      </c>
      <c r="S1200" s="8">
        <v>16702850045</v>
      </c>
      <c r="U1200" t="s">
        <v>3972</v>
      </c>
      <c r="V1200">
        <v>812111</v>
      </c>
      <c r="W1200" t="s">
        <v>124</v>
      </c>
      <c r="Y1200" t="s">
        <v>3973</v>
      </c>
      <c r="Z1200" t="s">
        <v>3974</v>
      </c>
      <c r="AA1200" t="s">
        <v>1331</v>
      </c>
      <c r="AB1200" t="s">
        <v>2015</v>
      </c>
      <c r="AC1200" t="s">
        <v>1150</v>
      </c>
      <c r="AD1200" t="s">
        <v>2898</v>
      </c>
      <c r="AE1200" t="s">
        <v>1143</v>
      </c>
      <c r="AF1200" t="s">
        <v>121</v>
      </c>
      <c r="AG1200" s="6">
        <v>96952</v>
      </c>
      <c r="AH1200" t="s">
        <v>122</v>
      </c>
      <c r="AJ1200" s="8">
        <v>16702850045</v>
      </c>
      <c r="AL1200" t="s">
        <v>2903</v>
      </c>
      <c r="BE1200" t="str">
        <f>"39-5011.00"</f>
        <v>39-5011.00</v>
      </c>
      <c r="BF1200" t="s">
        <v>3144</v>
      </c>
      <c r="BG1200" t="s">
        <v>13348</v>
      </c>
      <c r="BH1200" t="s">
        <v>4655</v>
      </c>
      <c r="BI1200">
        <v>1</v>
      </c>
      <c r="BJ1200">
        <v>1</v>
      </c>
      <c r="BK1200" s="1">
        <v>45690</v>
      </c>
      <c r="BL1200" s="1">
        <v>46054</v>
      </c>
      <c r="BM1200" s="1">
        <v>45690</v>
      </c>
      <c r="BN1200" s="1">
        <v>46054</v>
      </c>
      <c r="BO1200">
        <v>35</v>
      </c>
      <c r="BP1200">
        <v>0</v>
      </c>
      <c r="BQ1200">
        <v>7</v>
      </c>
      <c r="BR1200">
        <v>7</v>
      </c>
      <c r="BS1200">
        <v>7</v>
      </c>
      <c r="BT1200">
        <v>7</v>
      </c>
      <c r="BU1200">
        <v>7</v>
      </c>
      <c r="BV1200">
        <v>0</v>
      </c>
      <c r="BW1200" t="str">
        <f>"8:00 AM"</f>
        <v>8:00 AM</v>
      </c>
      <c r="BX1200" t="str">
        <f>"3:00 PM"</f>
        <v>3:00 PM</v>
      </c>
      <c r="BY1200" t="s">
        <v>159</v>
      </c>
      <c r="BZ1200">
        <v>0</v>
      </c>
      <c r="CA1200">
        <v>12</v>
      </c>
      <c r="CB1200" t="s">
        <v>117</v>
      </c>
      <c r="CD1200" t="s">
        <v>194</v>
      </c>
      <c r="CE1200" t="s">
        <v>1150</v>
      </c>
      <c r="CF1200" t="s">
        <v>2898</v>
      </c>
      <c r="CG1200" t="s">
        <v>1143</v>
      </c>
      <c r="CH1200" t="s">
        <v>121</v>
      </c>
      <c r="CI1200" s="6">
        <v>96952</v>
      </c>
      <c r="CJ1200" s="10">
        <v>8.14</v>
      </c>
      <c r="CK1200" s="10">
        <v>8.14</v>
      </c>
      <c r="CN1200" t="s">
        <v>137</v>
      </c>
      <c r="CP1200" t="s">
        <v>138</v>
      </c>
      <c r="CR1200" t="s">
        <v>117</v>
      </c>
      <c r="CS1200" t="s">
        <v>139</v>
      </c>
      <c r="CT1200" t="s">
        <v>140</v>
      </c>
      <c r="CU1200" t="s">
        <v>140</v>
      </c>
      <c r="CV1200" t="s">
        <v>140</v>
      </c>
      <c r="CW1200" t="s">
        <v>139</v>
      </c>
      <c r="CX1200" t="s">
        <v>140</v>
      </c>
      <c r="CY1200" t="s">
        <v>1139</v>
      </c>
      <c r="CZ1200" s="8">
        <v>16702850045</v>
      </c>
      <c r="DA1200" t="s">
        <v>2903</v>
      </c>
      <c r="DB1200" t="s">
        <v>140</v>
      </c>
      <c r="DC1200" t="s">
        <v>139</v>
      </c>
      <c r="DD1200" t="s">
        <v>117</v>
      </c>
    </row>
    <row r="1201" spans="1:114" ht="15" customHeight="1" x14ac:dyDescent="0.35">
      <c r="A1201" t="s">
        <v>17195</v>
      </c>
      <c r="B1201" t="s">
        <v>144</v>
      </c>
      <c r="C1201" s="1">
        <v>45635</v>
      </c>
      <c r="D1201" s="1">
        <v>45674</v>
      </c>
      <c r="E1201" t="s">
        <v>116</v>
      </c>
      <c r="F1201" s="1">
        <v>45807</v>
      </c>
      <c r="G1201" t="s">
        <v>117</v>
      </c>
      <c r="H1201" t="s">
        <v>117</v>
      </c>
      <c r="I1201" t="s">
        <v>117</v>
      </c>
      <c r="J1201" t="s">
        <v>4110</v>
      </c>
      <c r="K1201" t="s">
        <v>4111</v>
      </c>
      <c r="L1201" t="s">
        <v>4112</v>
      </c>
      <c r="M1201" t="s">
        <v>4113</v>
      </c>
      <c r="N1201" t="s">
        <v>120</v>
      </c>
      <c r="O1201" t="s">
        <v>121</v>
      </c>
      <c r="P1201" s="6">
        <v>96950</v>
      </c>
      <c r="Q1201" t="s">
        <v>122</v>
      </c>
      <c r="S1201" s="8">
        <v>16702353285</v>
      </c>
      <c r="U1201" t="s">
        <v>4114</v>
      </c>
      <c r="V1201">
        <v>81111</v>
      </c>
      <c r="W1201" t="s">
        <v>124</v>
      </c>
      <c r="Y1201" t="s">
        <v>4115</v>
      </c>
      <c r="Z1201" t="s">
        <v>4116</v>
      </c>
      <c r="AA1201" t="s">
        <v>1265</v>
      </c>
      <c r="AB1201" t="s">
        <v>1930</v>
      </c>
      <c r="AC1201" t="s">
        <v>4112</v>
      </c>
      <c r="AD1201" t="s">
        <v>4113</v>
      </c>
      <c r="AE1201" t="s">
        <v>120</v>
      </c>
      <c r="AF1201" t="s">
        <v>121</v>
      </c>
      <c r="AG1201" s="6">
        <v>96950</v>
      </c>
      <c r="AH1201" t="s">
        <v>122</v>
      </c>
      <c r="AJ1201" s="8">
        <v>16702353285</v>
      </c>
      <c r="AL1201" t="s">
        <v>4117</v>
      </c>
      <c r="BE1201" t="str">
        <f>"37-2011.00"</f>
        <v>37-2011.00</v>
      </c>
      <c r="BF1201" t="s">
        <v>701</v>
      </c>
      <c r="BG1201" t="s">
        <v>16037</v>
      </c>
      <c r="BH1201" t="s">
        <v>1418</v>
      </c>
      <c r="BI1201">
        <v>1</v>
      </c>
      <c r="BJ1201">
        <v>1</v>
      </c>
      <c r="BK1201" s="1">
        <v>45809</v>
      </c>
      <c r="BL1201" s="1">
        <v>46173</v>
      </c>
      <c r="BM1201" s="1">
        <v>45809</v>
      </c>
      <c r="BN1201" s="1">
        <v>46173</v>
      </c>
      <c r="BO1201">
        <v>40</v>
      </c>
      <c r="BP1201">
        <v>0</v>
      </c>
      <c r="BQ1201">
        <v>8</v>
      </c>
      <c r="BR1201">
        <v>8</v>
      </c>
      <c r="BS1201">
        <v>8</v>
      </c>
      <c r="BT1201">
        <v>8</v>
      </c>
      <c r="BU1201">
        <v>8</v>
      </c>
      <c r="BV1201">
        <v>0</v>
      </c>
      <c r="BW1201" t="str">
        <f>"8:00 AM"</f>
        <v>8:00 AM</v>
      </c>
      <c r="BX1201" t="str">
        <f>"5:00 PM"</f>
        <v>5:00 PM</v>
      </c>
      <c r="BY1201" t="s">
        <v>133</v>
      </c>
      <c r="BZ1201">
        <v>0</v>
      </c>
      <c r="CA1201">
        <v>12</v>
      </c>
      <c r="CB1201" t="s">
        <v>117</v>
      </c>
      <c r="CD1201" t="s">
        <v>133</v>
      </c>
      <c r="CE1201" t="s">
        <v>4112</v>
      </c>
      <c r="CF1201" t="s">
        <v>4113</v>
      </c>
      <c r="CG1201" t="s">
        <v>120</v>
      </c>
      <c r="CH1201" t="s">
        <v>121</v>
      </c>
      <c r="CI1201" s="6">
        <v>96950</v>
      </c>
      <c r="CJ1201" s="10">
        <v>8.2899999999999991</v>
      </c>
      <c r="CK1201" s="10">
        <v>8.2899999999999991</v>
      </c>
      <c r="CL1201" s="10">
        <v>12.44</v>
      </c>
      <c r="CM1201" s="10">
        <v>12.44</v>
      </c>
      <c r="CN1201" t="s">
        <v>137</v>
      </c>
      <c r="CO1201" t="s">
        <v>194</v>
      </c>
      <c r="CP1201" t="s">
        <v>138</v>
      </c>
      <c r="CR1201" t="s">
        <v>117</v>
      </c>
      <c r="CS1201" t="s">
        <v>139</v>
      </c>
      <c r="CT1201" t="s">
        <v>140</v>
      </c>
      <c r="CU1201" t="s">
        <v>139</v>
      </c>
      <c r="CV1201" t="s">
        <v>140</v>
      </c>
      <c r="CW1201" t="s">
        <v>139</v>
      </c>
      <c r="CX1201" t="s">
        <v>140</v>
      </c>
      <c r="CY1201" t="s">
        <v>1936</v>
      </c>
      <c r="CZ1201" s="8">
        <v>16702353285</v>
      </c>
      <c r="DA1201" t="s">
        <v>4117</v>
      </c>
      <c r="DB1201" t="s">
        <v>140</v>
      </c>
      <c r="DC1201" t="s">
        <v>139</v>
      </c>
      <c r="DD1201" t="s">
        <v>117</v>
      </c>
      <c r="DE1201" t="s">
        <v>4115</v>
      </c>
      <c r="DF1201" t="s">
        <v>4116</v>
      </c>
      <c r="DG1201" t="s">
        <v>1331</v>
      </c>
      <c r="DH1201" t="s">
        <v>4114</v>
      </c>
      <c r="DI1201" t="s">
        <v>4110</v>
      </c>
      <c r="DJ1201" t="s">
        <v>4117</v>
      </c>
    </row>
    <row r="1202" spans="1:114" ht="15" customHeight="1" x14ac:dyDescent="0.35">
      <c r="A1202" t="s">
        <v>16117</v>
      </c>
      <c r="B1202" t="s">
        <v>115</v>
      </c>
      <c r="C1202" s="1">
        <v>45664</v>
      </c>
      <c r="D1202" s="1">
        <v>45674</v>
      </c>
      <c r="E1202" t="s">
        <v>211</v>
      </c>
      <c r="G1202" t="s">
        <v>117</v>
      </c>
      <c r="H1202" t="s">
        <v>117</v>
      </c>
      <c r="I1202" t="s">
        <v>117</v>
      </c>
      <c r="J1202" t="s">
        <v>7358</v>
      </c>
      <c r="L1202" t="s">
        <v>7359</v>
      </c>
      <c r="N1202" t="s">
        <v>136</v>
      </c>
      <c r="O1202" t="s">
        <v>121</v>
      </c>
      <c r="P1202" s="6">
        <v>96950</v>
      </c>
      <c r="Q1202" t="s">
        <v>122</v>
      </c>
      <c r="S1202" s="8">
        <v>16702877368</v>
      </c>
      <c r="U1202" t="s">
        <v>7360</v>
      </c>
      <c r="V1202">
        <v>54133</v>
      </c>
      <c r="W1202" t="s">
        <v>124</v>
      </c>
      <c r="Y1202" t="s">
        <v>7361</v>
      </c>
      <c r="Z1202" t="s">
        <v>7362</v>
      </c>
      <c r="AB1202" t="s">
        <v>205</v>
      </c>
      <c r="AC1202" t="s">
        <v>7359</v>
      </c>
      <c r="AE1202" t="s">
        <v>136</v>
      </c>
      <c r="AF1202" t="s">
        <v>121</v>
      </c>
      <c r="AG1202" s="6">
        <v>96950</v>
      </c>
      <c r="AH1202" t="s">
        <v>122</v>
      </c>
      <c r="AJ1202" s="8">
        <v>16702877368</v>
      </c>
      <c r="AL1202" t="s">
        <v>7363</v>
      </c>
      <c r="BE1202" t="str">
        <f>"49-9071.00"</f>
        <v>49-9071.00</v>
      </c>
      <c r="BF1202" t="s">
        <v>156</v>
      </c>
      <c r="BG1202" t="s">
        <v>7364</v>
      </c>
      <c r="BH1202" t="s">
        <v>7365</v>
      </c>
      <c r="BI1202">
        <v>2</v>
      </c>
      <c r="BK1202" s="1">
        <v>45689</v>
      </c>
      <c r="BL1202" s="1">
        <v>46053</v>
      </c>
      <c r="BO1202">
        <v>35</v>
      </c>
      <c r="BP1202">
        <v>0</v>
      </c>
      <c r="BQ1202">
        <v>7</v>
      </c>
      <c r="BR1202">
        <v>7</v>
      </c>
      <c r="BS1202">
        <v>7</v>
      </c>
      <c r="BT1202">
        <v>7</v>
      </c>
      <c r="BU1202">
        <v>7</v>
      </c>
      <c r="BV1202">
        <v>0</v>
      </c>
      <c r="BW1202" t="str">
        <f>"8:00 AM"</f>
        <v>8:00 AM</v>
      </c>
      <c r="BX1202" t="str">
        <f>"5:00 PM"</f>
        <v>5:00 PM</v>
      </c>
      <c r="BY1202" t="s">
        <v>159</v>
      </c>
      <c r="BZ1202">
        <v>0</v>
      </c>
      <c r="CA1202">
        <v>12</v>
      </c>
      <c r="CB1202" t="s">
        <v>117</v>
      </c>
      <c r="CD1202" s="2" t="s">
        <v>16118</v>
      </c>
      <c r="CE1202" t="s">
        <v>7367</v>
      </c>
      <c r="CG1202" t="s">
        <v>136</v>
      </c>
      <c r="CH1202" t="s">
        <v>121</v>
      </c>
      <c r="CI1202" s="6">
        <v>96950</v>
      </c>
      <c r="CJ1202" s="10">
        <v>9.75</v>
      </c>
      <c r="CK1202" s="10">
        <v>9.75</v>
      </c>
      <c r="CL1202" s="10">
        <v>14.62</v>
      </c>
      <c r="CM1202" s="10">
        <v>14.62</v>
      </c>
      <c r="CN1202" t="s">
        <v>137</v>
      </c>
      <c r="CO1202" t="s">
        <v>162</v>
      </c>
      <c r="CP1202" t="s">
        <v>138</v>
      </c>
      <c r="CR1202" t="s">
        <v>117</v>
      </c>
      <c r="CS1202" t="s">
        <v>139</v>
      </c>
      <c r="CT1202" t="s">
        <v>140</v>
      </c>
      <c r="CU1202" t="s">
        <v>139</v>
      </c>
      <c r="CV1202" t="s">
        <v>140</v>
      </c>
      <c r="CW1202" t="s">
        <v>139</v>
      </c>
      <c r="CX1202" t="s">
        <v>140</v>
      </c>
      <c r="CY1202" t="s">
        <v>774</v>
      </c>
      <c r="CZ1202" s="8">
        <v>16702877368</v>
      </c>
      <c r="DA1202" t="s">
        <v>7363</v>
      </c>
      <c r="DB1202" t="s">
        <v>140</v>
      </c>
      <c r="DC1202" t="s">
        <v>139</v>
      </c>
      <c r="DD1202" t="s">
        <v>117</v>
      </c>
      <c r="DE1202" t="s">
        <v>7361</v>
      </c>
      <c r="DF1202" t="s">
        <v>7362</v>
      </c>
      <c r="DH1202" t="s">
        <v>7360</v>
      </c>
      <c r="DI1202" t="s">
        <v>7358</v>
      </c>
      <c r="DJ1202" t="s">
        <v>7363</v>
      </c>
    </row>
    <row r="1203" spans="1:114" ht="15" customHeight="1" x14ac:dyDescent="0.35">
      <c r="A1203" t="s">
        <v>9423</v>
      </c>
      <c r="B1203" t="s">
        <v>115</v>
      </c>
      <c r="C1203" s="1">
        <v>45671</v>
      </c>
      <c r="D1203" s="1">
        <v>45674</v>
      </c>
      <c r="E1203" t="s">
        <v>116</v>
      </c>
      <c r="F1203" s="1">
        <v>45807</v>
      </c>
      <c r="G1203" t="s">
        <v>117</v>
      </c>
      <c r="H1203" t="s">
        <v>117</v>
      </c>
      <c r="I1203" t="s">
        <v>117</v>
      </c>
      <c r="J1203" t="s">
        <v>4663</v>
      </c>
      <c r="K1203" t="s">
        <v>4664</v>
      </c>
      <c r="L1203" t="s">
        <v>2284</v>
      </c>
      <c r="N1203" t="s">
        <v>136</v>
      </c>
      <c r="O1203" t="s">
        <v>121</v>
      </c>
      <c r="P1203" s="6">
        <v>96950</v>
      </c>
      <c r="Q1203" t="s">
        <v>122</v>
      </c>
      <c r="S1203" s="8">
        <v>16702338883</v>
      </c>
      <c r="U1203" t="s">
        <v>1065</v>
      </c>
      <c r="V1203">
        <v>23622</v>
      </c>
      <c r="W1203" t="s">
        <v>124</v>
      </c>
      <c r="Y1203" t="s">
        <v>6539</v>
      </c>
      <c r="Z1203" t="s">
        <v>6540</v>
      </c>
      <c r="AA1203" t="s">
        <v>6541</v>
      </c>
      <c r="AB1203" t="s">
        <v>205</v>
      </c>
      <c r="AC1203" t="s">
        <v>9424</v>
      </c>
      <c r="AE1203" t="s">
        <v>136</v>
      </c>
      <c r="AF1203" t="s">
        <v>121</v>
      </c>
      <c r="AG1203" s="6">
        <v>96950</v>
      </c>
      <c r="AH1203" t="s">
        <v>122</v>
      </c>
      <c r="AJ1203" s="8">
        <v>16702338883</v>
      </c>
      <c r="AL1203" t="s">
        <v>1069</v>
      </c>
      <c r="BE1203" t="str">
        <f>"49-9071.00"</f>
        <v>49-9071.00</v>
      </c>
      <c r="BF1203" t="s">
        <v>156</v>
      </c>
      <c r="BG1203" t="s">
        <v>9425</v>
      </c>
      <c r="BH1203" t="s">
        <v>9426</v>
      </c>
      <c r="BI1203">
        <v>5</v>
      </c>
      <c r="BK1203" s="1">
        <v>45809</v>
      </c>
      <c r="BL1203" s="1">
        <v>46173</v>
      </c>
      <c r="BO1203">
        <v>40</v>
      </c>
      <c r="BP1203">
        <v>0</v>
      </c>
      <c r="BQ1203">
        <v>8</v>
      </c>
      <c r="BR1203">
        <v>8</v>
      </c>
      <c r="BS1203">
        <v>8</v>
      </c>
      <c r="BT1203">
        <v>8</v>
      </c>
      <c r="BU1203">
        <v>8</v>
      </c>
      <c r="BV1203">
        <v>0</v>
      </c>
      <c r="BW1203" t="str">
        <f>"7:00 AM"</f>
        <v>7:00 AM</v>
      </c>
      <c r="BX1203" t="str">
        <f>"4:30 PM"</f>
        <v>4:30 PM</v>
      </c>
      <c r="BY1203" t="s">
        <v>159</v>
      </c>
      <c r="BZ1203">
        <v>0</v>
      </c>
      <c r="CA1203">
        <v>6</v>
      </c>
      <c r="CB1203" t="s">
        <v>117</v>
      </c>
      <c r="CD1203" s="2" t="s">
        <v>6657</v>
      </c>
      <c r="CE1203" t="s">
        <v>2284</v>
      </c>
      <c r="CG1203" t="s">
        <v>136</v>
      </c>
      <c r="CH1203" t="s">
        <v>121</v>
      </c>
      <c r="CI1203" s="6">
        <v>96950</v>
      </c>
      <c r="CJ1203" s="10">
        <v>9.75</v>
      </c>
      <c r="CK1203" s="10">
        <v>9.75</v>
      </c>
      <c r="CL1203" s="10">
        <v>14.63</v>
      </c>
      <c r="CM1203" s="10">
        <v>14.63</v>
      </c>
      <c r="CN1203" t="s">
        <v>137</v>
      </c>
      <c r="CO1203" t="s">
        <v>140</v>
      </c>
      <c r="CP1203" t="s">
        <v>209</v>
      </c>
      <c r="CR1203" t="s">
        <v>117</v>
      </c>
      <c r="CS1203" t="s">
        <v>139</v>
      </c>
      <c r="CT1203" t="s">
        <v>139</v>
      </c>
      <c r="CU1203" t="s">
        <v>139</v>
      </c>
      <c r="CV1203" t="s">
        <v>140</v>
      </c>
      <c r="CW1203" t="s">
        <v>139</v>
      </c>
      <c r="CX1203" t="s">
        <v>139</v>
      </c>
      <c r="CY1203" t="s">
        <v>9427</v>
      </c>
      <c r="CZ1203" s="8">
        <v>16702338883</v>
      </c>
      <c r="DA1203" t="s">
        <v>1069</v>
      </c>
      <c r="DB1203" t="s">
        <v>140</v>
      </c>
      <c r="DC1203" t="s">
        <v>139</v>
      </c>
      <c r="DD1203" t="s">
        <v>117</v>
      </c>
    </row>
    <row r="1204" spans="1:114" ht="15" customHeight="1" x14ac:dyDescent="0.35">
      <c r="A1204" t="s">
        <v>17170</v>
      </c>
      <c r="B1204" t="s">
        <v>278</v>
      </c>
      <c r="C1204" s="1">
        <v>45671</v>
      </c>
      <c r="D1204" s="1">
        <v>45674</v>
      </c>
      <c r="E1204" t="s">
        <v>211</v>
      </c>
      <c r="G1204" t="s">
        <v>117</v>
      </c>
      <c r="H1204" t="s">
        <v>117</v>
      </c>
      <c r="I1204" t="s">
        <v>117</v>
      </c>
      <c r="J1204" t="s">
        <v>6779</v>
      </c>
      <c r="L1204" t="s">
        <v>6780</v>
      </c>
      <c r="N1204" t="s">
        <v>136</v>
      </c>
      <c r="O1204" t="s">
        <v>121</v>
      </c>
      <c r="P1204" s="6">
        <v>96950</v>
      </c>
      <c r="Q1204" t="s">
        <v>122</v>
      </c>
      <c r="R1204" t="s">
        <v>6781</v>
      </c>
      <c r="S1204" s="8">
        <v>16702345860</v>
      </c>
      <c r="U1204" t="s">
        <v>6782</v>
      </c>
      <c r="V1204">
        <v>5241</v>
      </c>
      <c r="W1204" t="s">
        <v>124</v>
      </c>
      <c r="Y1204" t="s">
        <v>1632</v>
      </c>
      <c r="Z1204" t="s">
        <v>4590</v>
      </c>
      <c r="AA1204" t="s">
        <v>6783</v>
      </c>
      <c r="AB1204" t="s">
        <v>205</v>
      </c>
      <c r="AC1204" t="s">
        <v>6780</v>
      </c>
      <c r="AE1204" t="s">
        <v>136</v>
      </c>
      <c r="AF1204" t="s">
        <v>121</v>
      </c>
      <c r="AG1204" s="6">
        <v>96950</v>
      </c>
      <c r="AH1204" t="s">
        <v>122</v>
      </c>
      <c r="AI1204" t="s">
        <v>6781</v>
      </c>
      <c r="AJ1204" s="8">
        <v>16702345860</v>
      </c>
      <c r="AL1204" t="s">
        <v>6784</v>
      </c>
      <c r="BE1204" t="str">
        <f>"15-1232.00"</f>
        <v>15-1232.00</v>
      </c>
      <c r="BF1204" t="s">
        <v>3284</v>
      </c>
      <c r="BG1204" t="s">
        <v>17113</v>
      </c>
      <c r="BH1204" t="s">
        <v>11085</v>
      </c>
      <c r="BI1204">
        <v>1</v>
      </c>
      <c r="BK1204" s="1">
        <v>45793</v>
      </c>
      <c r="BL1204" s="1">
        <v>46157</v>
      </c>
      <c r="BO1204">
        <v>35</v>
      </c>
      <c r="BP1204">
        <v>0</v>
      </c>
      <c r="BQ1204">
        <v>7</v>
      </c>
      <c r="BR1204">
        <v>7</v>
      </c>
      <c r="BS1204">
        <v>7</v>
      </c>
      <c r="BT1204">
        <v>7</v>
      </c>
      <c r="BU1204">
        <v>7</v>
      </c>
      <c r="BV1204">
        <v>0</v>
      </c>
      <c r="BW1204" t="str">
        <f>"9:00 AM"</f>
        <v>9:00 AM</v>
      </c>
      <c r="BX1204" t="str">
        <f>"5:00 PM"</f>
        <v>5:00 PM</v>
      </c>
      <c r="BY1204" t="s">
        <v>588</v>
      </c>
      <c r="BZ1204">
        <v>0</v>
      </c>
      <c r="CA1204">
        <v>24</v>
      </c>
      <c r="CB1204" t="s">
        <v>117</v>
      </c>
      <c r="CD1204" s="2" t="s">
        <v>17114</v>
      </c>
      <c r="CE1204" t="s">
        <v>6788</v>
      </c>
      <c r="CF1204" t="s">
        <v>6789</v>
      </c>
      <c r="CG1204" t="s">
        <v>136</v>
      </c>
      <c r="CH1204" t="s">
        <v>121</v>
      </c>
      <c r="CI1204" s="6">
        <v>96950</v>
      </c>
      <c r="CJ1204" s="10">
        <v>15.2</v>
      </c>
      <c r="CK1204" s="10">
        <v>15.2</v>
      </c>
      <c r="CL1204" s="10">
        <v>22.8</v>
      </c>
      <c r="CM1204" s="10">
        <v>22.8</v>
      </c>
      <c r="CN1204" t="s">
        <v>137</v>
      </c>
      <c r="CO1204" t="s">
        <v>140</v>
      </c>
      <c r="CP1204" t="s">
        <v>138</v>
      </c>
      <c r="CR1204" t="s">
        <v>117</v>
      </c>
      <c r="CS1204" t="s">
        <v>139</v>
      </c>
      <c r="CT1204" t="s">
        <v>140</v>
      </c>
      <c r="CU1204" t="s">
        <v>139</v>
      </c>
      <c r="CV1204" t="s">
        <v>139</v>
      </c>
      <c r="CW1204" t="s">
        <v>139</v>
      </c>
      <c r="CX1204" t="s">
        <v>140</v>
      </c>
      <c r="CY1204" t="s">
        <v>140</v>
      </c>
      <c r="CZ1204" s="8">
        <v>16702345860</v>
      </c>
      <c r="DA1204" t="s">
        <v>6784</v>
      </c>
      <c r="DB1204" t="s">
        <v>411</v>
      </c>
      <c r="DC1204" t="s">
        <v>139</v>
      </c>
      <c r="DD1204" t="s">
        <v>117</v>
      </c>
    </row>
    <row r="1205" spans="1:114" ht="15" customHeight="1" x14ac:dyDescent="0.35">
      <c r="A1205" t="s">
        <v>14654</v>
      </c>
      <c r="B1205" t="s">
        <v>166</v>
      </c>
      <c r="C1205" s="1">
        <v>45608</v>
      </c>
      <c r="D1205" s="1">
        <v>45678</v>
      </c>
      <c r="E1205" t="s">
        <v>116</v>
      </c>
      <c r="F1205" s="1">
        <v>45687</v>
      </c>
      <c r="G1205" t="s">
        <v>117</v>
      </c>
      <c r="H1205" t="s">
        <v>117</v>
      </c>
      <c r="I1205" t="s">
        <v>117</v>
      </c>
      <c r="J1205" t="s">
        <v>3105</v>
      </c>
      <c r="L1205" t="s">
        <v>135</v>
      </c>
      <c r="N1205" t="s">
        <v>136</v>
      </c>
      <c r="O1205" t="s">
        <v>121</v>
      </c>
      <c r="P1205" s="6">
        <v>96950</v>
      </c>
      <c r="Q1205" t="s">
        <v>122</v>
      </c>
      <c r="R1205" t="s">
        <v>1677</v>
      </c>
      <c r="S1205" s="8">
        <v>16707891106</v>
      </c>
      <c r="U1205" t="s">
        <v>1722</v>
      </c>
      <c r="V1205">
        <v>54121</v>
      </c>
      <c r="W1205" t="s">
        <v>124</v>
      </c>
      <c r="Y1205" t="s">
        <v>125</v>
      </c>
      <c r="Z1205" t="s">
        <v>126</v>
      </c>
      <c r="AA1205" t="s">
        <v>1723</v>
      </c>
      <c r="AB1205" t="s">
        <v>657</v>
      </c>
      <c r="AC1205" t="s">
        <v>135</v>
      </c>
      <c r="AE1205" t="s">
        <v>120</v>
      </c>
      <c r="AF1205" t="s">
        <v>121</v>
      </c>
      <c r="AG1205" s="6">
        <v>96950</v>
      </c>
      <c r="AH1205" t="s">
        <v>122</v>
      </c>
      <c r="AI1205" t="s">
        <v>4761</v>
      </c>
      <c r="AJ1205" s="8">
        <v>16707891106</v>
      </c>
      <c r="AL1205" t="s">
        <v>1727</v>
      </c>
      <c r="BE1205" t="str">
        <f>"43-3031.00"</f>
        <v>43-3031.00</v>
      </c>
      <c r="BF1205" t="s">
        <v>357</v>
      </c>
      <c r="BG1205" t="s">
        <v>14655</v>
      </c>
      <c r="BH1205" t="s">
        <v>936</v>
      </c>
      <c r="BI1205">
        <v>10</v>
      </c>
      <c r="BK1205" s="1">
        <v>45689</v>
      </c>
      <c r="BL1205" s="1">
        <v>46053</v>
      </c>
      <c r="BO1205">
        <v>35</v>
      </c>
      <c r="BP1205">
        <v>0</v>
      </c>
      <c r="BQ1205">
        <v>7</v>
      </c>
      <c r="BR1205">
        <v>7</v>
      </c>
      <c r="BS1205">
        <v>7</v>
      </c>
      <c r="BT1205">
        <v>7</v>
      </c>
      <c r="BU1205">
        <v>7</v>
      </c>
      <c r="BV1205">
        <v>0</v>
      </c>
      <c r="BW1205" t="str">
        <f>"8:00 AM"</f>
        <v>8:00 AM</v>
      </c>
      <c r="BX1205" t="str">
        <f>"4:00 PM"</f>
        <v>4:00 PM</v>
      </c>
      <c r="BY1205" t="s">
        <v>159</v>
      </c>
      <c r="BZ1205">
        <v>0</v>
      </c>
      <c r="CA1205">
        <v>12</v>
      </c>
      <c r="CB1205" t="s">
        <v>117</v>
      </c>
      <c r="CD1205" t="s">
        <v>9686</v>
      </c>
      <c r="CE1205" t="s">
        <v>135</v>
      </c>
      <c r="CG1205" t="s">
        <v>120</v>
      </c>
      <c r="CH1205" t="s">
        <v>121</v>
      </c>
      <c r="CI1205" s="6">
        <v>96950</v>
      </c>
      <c r="CJ1205" s="10">
        <v>12.28</v>
      </c>
      <c r="CK1205" s="10">
        <v>12.28</v>
      </c>
      <c r="CL1205" s="10">
        <v>18.420000000000002</v>
      </c>
      <c r="CM1205" s="10">
        <v>18.420000000000002</v>
      </c>
      <c r="CN1205" t="s">
        <v>137</v>
      </c>
      <c r="CP1205" t="s">
        <v>138</v>
      </c>
      <c r="CR1205" t="s">
        <v>117</v>
      </c>
      <c r="CS1205" t="s">
        <v>139</v>
      </c>
      <c r="CT1205" t="s">
        <v>140</v>
      </c>
      <c r="CU1205" t="s">
        <v>139</v>
      </c>
      <c r="CV1205" t="s">
        <v>140</v>
      </c>
      <c r="CW1205" t="s">
        <v>139</v>
      </c>
      <c r="CX1205" t="s">
        <v>140</v>
      </c>
      <c r="CY1205" t="s">
        <v>3950</v>
      </c>
      <c r="CZ1205" s="8">
        <v>16707891106</v>
      </c>
      <c r="DA1205" t="s">
        <v>1727</v>
      </c>
      <c r="DB1205" t="s">
        <v>292</v>
      </c>
      <c r="DC1205" t="s">
        <v>139</v>
      </c>
      <c r="DD1205" t="s">
        <v>117</v>
      </c>
    </row>
    <row r="1206" spans="1:114" ht="15" customHeight="1" x14ac:dyDescent="0.35">
      <c r="A1206" t="s">
        <v>16093</v>
      </c>
      <c r="B1206" t="s">
        <v>166</v>
      </c>
      <c r="C1206" s="1">
        <v>45608</v>
      </c>
      <c r="D1206" s="1">
        <v>45678</v>
      </c>
      <c r="E1206" t="s">
        <v>211</v>
      </c>
      <c r="G1206" t="s">
        <v>117</v>
      </c>
      <c r="H1206" t="s">
        <v>117</v>
      </c>
      <c r="I1206" t="s">
        <v>117</v>
      </c>
      <c r="J1206" t="s">
        <v>3105</v>
      </c>
      <c r="L1206" t="s">
        <v>135</v>
      </c>
      <c r="N1206" t="s">
        <v>136</v>
      </c>
      <c r="O1206" t="s">
        <v>121</v>
      </c>
      <c r="P1206" s="6">
        <v>96950</v>
      </c>
      <c r="Q1206" t="s">
        <v>122</v>
      </c>
      <c r="R1206" t="s">
        <v>1677</v>
      </c>
      <c r="S1206" s="8">
        <v>16707891106</v>
      </c>
      <c r="U1206" t="s">
        <v>1722</v>
      </c>
      <c r="V1206">
        <v>236116</v>
      </c>
      <c r="W1206" t="s">
        <v>124</v>
      </c>
      <c r="Y1206" t="s">
        <v>125</v>
      </c>
      <c r="Z1206" t="s">
        <v>126</v>
      </c>
      <c r="AA1206" t="s">
        <v>1723</v>
      </c>
      <c r="AB1206" t="s">
        <v>657</v>
      </c>
      <c r="AC1206" t="s">
        <v>135</v>
      </c>
      <c r="AE1206" t="s">
        <v>120</v>
      </c>
      <c r="AF1206" t="s">
        <v>121</v>
      </c>
      <c r="AG1206" s="6">
        <v>96950</v>
      </c>
      <c r="AH1206" t="s">
        <v>122</v>
      </c>
      <c r="AI1206" t="s">
        <v>3947</v>
      </c>
      <c r="AJ1206" s="8">
        <v>16707891106</v>
      </c>
      <c r="AL1206" t="s">
        <v>1727</v>
      </c>
      <c r="BE1206" t="str">
        <f>"49-9071.00"</f>
        <v>49-9071.00</v>
      </c>
      <c r="BF1206" t="s">
        <v>156</v>
      </c>
      <c r="BG1206" t="s">
        <v>16094</v>
      </c>
      <c r="BH1206" t="s">
        <v>156</v>
      </c>
      <c r="BI1206">
        <v>10</v>
      </c>
      <c r="BK1206" s="1">
        <v>45689</v>
      </c>
      <c r="BL1206" s="1">
        <v>46053</v>
      </c>
      <c r="BO1206">
        <v>35</v>
      </c>
      <c r="BP1206">
        <v>0</v>
      </c>
      <c r="BQ1206">
        <v>7</v>
      </c>
      <c r="BR1206">
        <v>7</v>
      </c>
      <c r="BS1206">
        <v>7</v>
      </c>
      <c r="BT1206">
        <v>7</v>
      </c>
      <c r="BU1206">
        <v>7</v>
      </c>
      <c r="BV1206">
        <v>0</v>
      </c>
      <c r="BW1206" t="str">
        <f>"8:00 AM"</f>
        <v>8:00 AM</v>
      </c>
      <c r="BX1206" t="str">
        <f>"4:00 PM"</f>
        <v>4:00 PM</v>
      </c>
      <c r="BY1206" t="s">
        <v>133</v>
      </c>
      <c r="BZ1206">
        <v>0</v>
      </c>
      <c r="CA1206">
        <v>6</v>
      </c>
      <c r="CB1206" t="s">
        <v>117</v>
      </c>
      <c r="CD1206" t="s">
        <v>3949</v>
      </c>
      <c r="CE1206" t="s">
        <v>135</v>
      </c>
      <c r="CG1206" t="s">
        <v>120</v>
      </c>
      <c r="CH1206" t="s">
        <v>121</v>
      </c>
      <c r="CI1206" s="6">
        <v>96950</v>
      </c>
      <c r="CJ1206" s="10">
        <v>9.75</v>
      </c>
      <c r="CK1206" s="10">
        <v>9.75</v>
      </c>
      <c r="CL1206" s="10">
        <v>14.63</v>
      </c>
      <c r="CM1206" s="10">
        <v>14.63</v>
      </c>
      <c r="CN1206" t="s">
        <v>137</v>
      </c>
      <c r="CP1206" t="s">
        <v>138</v>
      </c>
      <c r="CR1206" t="s">
        <v>117</v>
      </c>
      <c r="CS1206" t="s">
        <v>139</v>
      </c>
      <c r="CT1206" t="s">
        <v>140</v>
      </c>
      <c r="CU1206" t="s">
        <v>139</v>
      </c>
      <c r="CV1206" t="s">
        <v>140</v>
      </c>
      <c r="CW1206" t="s">
        <v>139</v>
      </c>
      <c r="CX1206" t="s">
        <v>140</v>
      </c>
      <c r="CY1206" t="s">
        <v>3950</v>
      </c>
      <c r="CZ1206" s="8">
        <v>16707891106</v>
      </c>
      <c r="DA1206" t="s">
        <v>1727</v>
      </c>
      <c r="DB1206" t="s">
        <v>292</v>
      </c>
      <c r="DC1206" t="s">
        <v>139</v>
      </c>
      <c r="DD1206" t="s">
        <v>117</v>
      </c>
    </row>
    <row r="1207" spans="1:114" ht="15" customHeight="1" x14ac:dyDescent="0.35">
      <c r="A1207" t="s">
        <v>11387</v>
      </c>
      <c r="B1207" t="s">
        <v>144</v>
      </c>
      <c r="C1207" s="1">
        <v>45614</v>
      </c>
      <c r="D1207" s="1">
        <v>45678</v>
      </c>
      <c r="E1207" t="s">
        <v>211</v>
      </c>
      <c r="G1207" t="s">
        <v>117</v>
      </c>
      <c r="H1207" t="s">
        <v>117</v>
      </c>
      <c r="I1207" t="s">
        <v>117</v>
      </c>
      <c r="J1207" t="s">
        <v>1517</v>
      </c>
      <c r="K1207" t="s">
        <v>5729</v>
      </c>
      <c r="L1207" t="s">
        <v>1519</v>
      </c>
      <c r="M1207" t="s">
        <v>1525</v>
      </c>
      <c r="N1207" t="s">
        <v>136</v>
      </c>
      <c r="O1207" t="s">
        <v>121</v>
      </c>
      <c r="P1207" s="6">
        <v>96950</v>
      </c>
      <c r="Q1207" t="s">
        <v>122</v>
      </c>
      <c r="S1207" s="8">
        <v>16702852752</v>
      </c>
      <c r="U1207" t="s">
        <v>1521</v>
      </c>
      <c r="V1207">
        <v>221330</v>
      </c>
      <c r="W1207" t="s">
        <v>124</v>
      </c>
      <c r="Y1207" t="s">
        <v>1522</v>
      </c>
      <c r="Z1207" t="s">
        <v>1523</v>
      </c>
      <c r="AA1207" t="s">
        <v>1252</v>
      </c>
      <c r="AB1207" t="s">
        <v>1524</v>
      </c>
      <c r="AC1207" t="s">
        <v>1519</v>
      </c>
      <c r="AD1207" t="s">
        <v>1525</v>
      </c>
      <c r="AE1207" t="s">
        <v>136</v>
      </c>
      <c r="AF1207" t="s">
        <v>121</v>
      </c>
      <c r="AG1207" s="6">
        <v>96950</v>
      </c>
      <c r="AH1207" t="s">
        <v>122</v>
      </c>
      <c r="AJ1207" s="8">
        <v>16702852752</v>
      </c>
      <c r="AL1207" t="s">
        <v>1526</v>
      </c>
      <c r="BE1207" t="str">
        <f>"49-9021.00"</f>
        <v>49-9021.00</v>
      </c>
      <c r="BF1207" t="s">
        <v>239</v>
      </c>
      <c r="BG1207" t="s">
        <v>9108</v>
      </c>
      <c r="BH1207" t="s">
        <v>9109</v>
      </c>
      <c r="BI1207">
        <v>3</v>
      </c>
      <c r="BJ1207">
        <v>3</v>
      </c>
      <c r="BK1207" s="1">
        <v>45731</v>
      </c>
      <c r="BL1207" s="1">
        <v>46095</v>
      </c>
      <c r="BM1207" s="1">
        <v>45731</v>
      </c>
      <c r="BN1207" s="1">
        <v>46095</v>
      </c>
      <c r="BO1207">
        <v>40</v>
      </c>
      <c r="BP1207">
        <v>0</v>
      </c>
      <c r="BQ1207">
        <v>8</v>
      </c>
      <c r="BR1207">
        <v>8</v>
      </c>
      <c r="BS1207">
        <v>8</v>
      </c>
      <c r="BT1207">
        <v>8</v>
      </c>
      <c r="BU1207">
        <v>8</v>
      </c>
      <c r="BV1207">
        <v>0</v>
      </c>
      <c r="BW1207" t="str">
        <f>"8:00 AM"</f>
        <v>8:00 AM</v>
      </c>
      <c r="BX1207" t="str">
        <f>"5:00 PM"</f>
        <v>5:00 PM</v>
      </c>
      <c r="BY1207" t="s">
        <v>159</v>
      </c>
      <c r="BZ1207">
        <v>0</v>
      </c>
      <c r="CA1207">
        <v>24</v>
      </c>
      <c r="CB1207" t="s">
        <v>117</v>
      </c>
      <c r="CD1207" t="s">
        <v>9110</v>
      </c>
      <c r="CE1207" t="s">
        <v>1519</v>
      </c>
      <c r="CG1207" t="s">
        <v>136</v>
      </c>
      <c r="CH1207" t="s">
        <v>121</v>
      </c>
      <c r="CI1207" s="6">
        <v>96950</v>
      </c>
      <c r="CJ1207" s="10">
        <v>10.74</v>
      </c>
      <c r="CK1207" s="10">
        <v>10.74</v>
      </c>
      <c r="CL1207" s="10">
        <v>16.11</v>
      </c>
      <c r="CM1207" s="10">
        <v>16.11</v>
      </c>
      <c r="CN1207" t="s">
        <v>137</v>
      </c>
      <c r="CO1207" t="s">
        <v>140</v>
      </c>
      <c r="CP1207" t="s">
        <v>138</v>
      </c>
      <c r="CR1207" t="s">
        <v>117</v>
      </c>
      <c r="CS1207" t="s">
        <v>139</v>
      </c>
      <c r="CT1207" t="s">
        <v>140</v>
      </c>
      <c r="CU1207" t="s">
        <v>139</v>
      </c>
      <c r="CV1207" t="s">
        <v>140</v>
      </c>
      <c r="CW1207" t="s">
        <v>139</v>
      </c>
      <c r="CX1207" t="s">
        <v>140</v>
      </c>
      <c r="CY1207" t="s">
        <v>1167</v>
      </c>
      <c r="CZ1207" s="8">
        <v>16702852752</v>
      </c>
      <c r="DA1207" t="s">
        <v>1526</v>
      </c>
      <c r="DB1207" t="s">
        <v>411</v>
      </c>
      <c r="DC1207" t="s">
        <v>139</v>
      </c>
      <c r="DD1207" t="s">
        <v>117</v>
      </c>
      <c r="DE1207" t="s">
        <v>1530</v>
      </c>
      <c r="DF1207" t="s">
        <v>1531</v>
      </c>
      <c r="DG1207" t="s">
        <v>1532</v>
      </c>
      <c r="DH1207" t="s">
        <v>1156</v>
      </c>
      <c r="DI1207" t="s">
        <v>1153</v>
      </c>
      <c r="DJ1207" t="s">
        <v>1162</v>
      </c>
    </row>
    <row r="1208" spans="1:114" ht="15" customHeight="1" x14ac:dyDescent="0.35">
      <c r="A1208" t="s">
        <v>9544</v>
      </c>
      <c r="B1208" t="s">
        <v>144</v>
      </c>
      <c r="C1208" s="1">
        <v>45615</v>
      </c>
      <c r="D1208" s="1">
        <v>45678</v>
      </c>
      <c r="E1208" t="s">
        <v>211</v>
      </c>
      <c r="G1208" t="s">
        <v>117</v>
      </c>
      <c r="H1208" t="s">
        <v>117</v>
      </c>
      <c r="I1208" t="s">
        <v>117</v>
      </c>
      <c r="J1208" t="s">
        <v>6118</v>
      </c>
      <c r="L1208" t="s">
        <v>6119</v>
      </c>
      <c r="M1208" t="s">
        <v>6120</v>
      </c>
      <c r="N1208" t="s">
        <v>120</v>
      </c>
      <c r="O1208" t="s">
        <v>121</v>
      </c>
      <c r="P1208" s="6">
        <v>96950</v>
      </c>
      <c r="Q1208" t="s">
        <v>122</v>
      </c>
      <c r="S1208" s="8">
        <v>16703232428</v>
      </c>
      <c r="U1208" t="s">
        <v>6121</v>
      </c>
      <c r="V1208">
        <v>23711</v>
      </c>
      <c r="W1208" t="s">
        <v>124</v>
      </c>
      <c r="Y1208" t="s">
        <v>6122</v>
      </c>
      <c r="Z1208" t="s">
        <v>6123</v>
      </c>
      <c r="AA1208" t="s">
        <v>6124</v>
      </c>
      <c r="AB1208" t="s">
        <v>6125</v>
      </c>
      <c r="AC1208" t="s">
        <v>6126</v>
      </c>
      <c r="AD1208" t="s">
        <v>6120</v>
      </c>
      <c r="AE1208" t="s">
        <v>120</v>
      </c>
      <c r="AF1208" t="s">
        <v>121</v>
      </c>
      <c r="AG1208" s="6">
        <v>96950</v>
      </c>
      <c r="AH1208" t="s">
        <v>122</v>
      </c>
      <c r="AJ1208" s="8">
        <v>16703232428</v>
      </c>
      <c r="AL1208" t="s">
        <v>6127</v>
      </c>
      <c r="BE1208" t="str">
        <f>"49-9071.00"</f>
        <v>49-9071.00</v>
      </c>
      <c r="BF1208" t="s">
        <v>156</v>
      </c>
      <c r="BG1208" t="s">
        <v>6128</v>
      </c>
      <c r="BH1208" t="s">
        <v>6129</v>
      </c>
      <c r="BI1208">
        <v>7</v>
      </c>
      <c r="BJ1208">
        <v>7</v>
      </c>
      <c r="BK1208" s="1">
        <v>45717</v>
      </c>
      <c r="BL1208" s="1">
        <v>46081</v>
      </c>
      <c r="BM1208" s="1">
        <v>45717</v>
      </c>
      <c r="BN1208" s="1">
        <v>46081</v>
      </c>
      <c r="BO1208">
        <v>40</v>
      </c>
      <c r="BP1208">
        <v>0</v>
      </c>
      <c r="BQ1208">
        <v>8</v>
      </c>
      <c r="BR1208">
        <v>8</v>
      </c>
      <c r="BS1208">
        <v>8</v>
      </c>
      <c r="BT1208">
        <v>8</v>
      </c>
      <c r="BU1208">
        <v>8</v>
      </c>
      <c r="BV1208">
        <v>0</v>
      </c>
      <c r="BW1208" t="str">
        <f>"7:00 AM"</f>
        <v>7:00 AM</v>
      </c>
      <c r="BX1208" t="str">
        <f>"5:00 PM"</f>
        <v>5:00 PM</v>
      </c>
      <c r="BY1208" t="s">
        <v>159</v>
      </c>
      <c r="BZ1208">
        <v>0</v>
      </c>
      <c r="CA1208">
        <v>12</v>
      </c>
      <c r="CB1208" t="s">
        <v>117</v>
      </c>
      <c r="CD1208" s="2" t="s">
        <v>6130</v>
      </c>
      <c r="CE1208" t="s">
        <v>6126</v>
      </c>
      <c r="CF1208" t="s">
        <v>6131</v>
      </c>
      <c r="CG1208" t="s">
        <v>120</v>
      </c>
      <c r="CH1208" t="s">
        <v>121</v>
      </c>
      <c r="CI1208" s="6">
        <v>96950</v>
      </c>
      <c r="CJ1208" s="10">
        <v>9.75</v>
      </c>
      <c r="CK1208" s="10">
        <v>10</v>
      </c>
      <c r="CL1208" s="10">
        <v>14.63</v>
      </c>
      <c r="CM1208" s="10">
        <v>15</v>
      </c>
      <c r="CN1208" t="s">
        <v>137</v>
      </c>
      <c r="CO1208" t="s">
        <v>7356</v>
      </c>
      <c r="CP1208" t="s">
        <v>138</v>
      </c>
      <c r="CR1208" t="s">
        <v>117</v>
      </c>
      <c r="CS1208" t="s">
        <v>139</v>
      </c>
      <c r="CT1208" t="s">
        <v>140</v>
      </c>
      <c r="CU1208" t="s">
        <v>139</v>
      </c>
      <c r="CV1208" t="s">
        <v>140</v>
      </c>
      <c r="CW1208" t="s">
        <v>139</v>
      </c>
      <c r="CX1208" t="s">
        <v>140</v>
      </c>
      <c r="CY1208" t="s">
        <v>1167</v>
      </c>
      <c r="CZ1208" s="8">
        <v>16703232428</v>
      </c>
      <c r="DA1208" t="s">
        <v>6127</v>
      </c>
      <c r="DB1208" t="s">
        <v>140</v>
      </c>
      <c r="DC1208" t="s">
        <v>139</v>
      </c>
      <c r="DD1208" t="s">
        <v>117</v>
      </c>
      <c r="DE1208" t="s">
        <v>1530</v>
      </c>
      <c r="DF1208" t="s">
        <v>1531</v>
      </c>
      <c r="DG1208" t="s">
        <v>1532</v>
      </c>
      <c r="DH1208" t="s">
        <v>1156</v>
      </c>
      <c r="DI1208" t="s">
        <v>1153</v>
      </c>
      <c r="DJ1208" t="s">
        <v>1162</v>
      </c>
    </row>
    <row r="1209" spans="1:114" ht="15" customHeight="1" x14ac:dyDescent="0.35">
      <c r="A1209" t="s">
        <v>17226</v>
      </c>
      <c r="B1209" t="s">
        <v>115</v>
      </c>
      <c r="C1209" s="1">
        <v>45623</v>
      </c>
      <c r="D1209" s="1">
        <v>45678</v>
      </c>
      <c r="E1209" t="s">
        <v>211</v>
      </c>
      <c r="G1209" t="s">
        <v>117</v>
      </c>
      <c r="H1209" t="s">
        <v>117</v>
      </c>
      <c r="I1209" t="s">
        <v>117</v>
      </c>
      <c r="J1209" t="s">
        <v>1556</v>
      </c>
      <c r="K1209" t="s">
        <v>1557</v>
      </c>
      <c r="L1209" t="s">
        <v>1558</v>
      </c>
      <c r="M1209" t="s">
        <v>1559</v>
      </c>
      <c r="N1209" t="s">
        <v>120</v>
      </c>
      <c r="O1209" t="s">
        <v>121</v>
      </c>
      <c r="P1209" s="6">
        <v>96950</v>
      </c>
      <c r="Q1209" t="s">
        <v>122</v>
      </c>
      <c r="S1209" s="8">
        <v>16703223311</v>
      </c>
      <c r="T1209">
        <v>4504</v>
      </c>
      <c r="U1209" t="s">
        <v>1560</v>
      </c>
      <c r="V1209">
        <v>72111</v>
      </c>
      <c r="W1209" t="s">
        <v>124</v>
      </c>
      <c r="Y1209" t="s">
        <v>1561</v>
      </c>
      <c r="Z1209" t="s">
        <v>1562</v>
      </c>
      <c r="AB1209" t="s">
        <v>1563</v>
      </c>
      <c r="AC1209" t="s">
        <v>1558</v>
      </c>
      <c r="AD1209" t="s">
        <v>1559</v>
      </c>
      <c r="AE1209" t="s">
        <v>120</v>
      </c>
      <c r="AF1209" t="s">
        <v>121</v>
      </c>
      <c r="AG1209" s="6">
        <v>96950</v>
      </c>
      <c r="AH1209" t="s">
        <v>122</v>
      </c>
      <c r="AJ1209" s="8">
        <v>16703223311</v>
      </c>
      <c r="AK1209">
        <v>4506</v>
      </c>
      <c r="AL1209" t="s">
        <v>1564</v>
      </c>
      <c r="BE1209" t="str">
        <f>"51-3011.00"</f>
        <v>51-3011.00</v>
      </c>
      <c r="BF1209" t="s">
        <v>217</v>
      </c>
      <c r="BG1209" t="s">
        <v>5593</v>
      </c>
      <c r="BH1209" t="s">
        <v>219</v>
      </c>
      <c r="BI1209">
        <v>5</v>
      </c>
      <c r="BK1209" s="1">
        <v>45688</v>
      </c>
      <c r="BL1209" s="1">
        <v>46052</v>
      </c>
      <c r="BO1209">
        <v>35</v>
      </c>
      <c r="BP1209">
        <v>0</v>
      </c>
      <c r="BQ1209">
        <v>7</v>
      </c>
      <c r="BR1209">
        <v>7</v>
      </c>
      <c r="BS1209">
        <v>7</v>
      </c>
      <c r="BT1209">
        <v>7</v>
      </c>
      <c r="BU1209">
        <v>7</v>
      </c>
      <c r="BV1209">
        <v>0</v>
      </c>
      <c r="BW1209" t="str">
        <f>"8:00 AM"</f>
        <v>8:00 AM</v>
      </c>
      <c r="BX1209" t="str">
        <f>"4:00 PM"</f>
        <v>4:00 PM</v>
      </c>
      <c r="BY1209" t="s">
        <v>133</v>
      </c>
      <c r="BZ1209">
        <v>0</v>
      </c>
      <c r="CA1209">
        <v>12</v>
      </c>
      <c r="CB1209" t="s">
        <v>117</v>
      </c>
      <c r="CD1209" t="s">
        <v>5594</v>
      </c>
      <c r="CE1209" t="s">
        <v>1558</v>
      </c>
      <c r="CF1209" t="s">
        <v>1559</v>
      </c>
      <c r="CG1209" t="s">
        <v>120</v>
      </c>
      <c r="CH1209" t="s">
        <v>121</v>
      </c>
      <c r="CI1209" s="6">
        <v>96950</v>
      </c>
      <c r="CJ1209" s="10">
        <v>8.64</v>
      </c>
      <c r="CK1209" s="10">
        <v>10.19</v>
      </c>
      <c r="CL1209" s="10">
        <v>12.96</v>
      </c>
      <c r="CM1209" s="10">
        <v>15.28</v>
      </c>
      <c r="CN1209" t="s">
        <v>137</v>
      </c>
      <c r="CO1209" t="s">
        <v>1569</v>
      </c>
      <c r="CP1209" t="s">
        <v>138</v>
      </c>
      <c r="CR1209" t="s">
        <v>117</v>
      </c>
      <c r="CS1209" t="s">
        <v>139</v>
      </c>
      <c r="CT1209" t="s">
        <v>140</v>
      </c>
      <c r="CU1209" t="s">
        <v>139</v>
      </c>
      <c r="CV1209" t="s">
        <v>140</v>
      </c>
      <c r="CW1209" t="s">
        <v>139</v>
      </c>
      <c r="CX1209" t="s">
        <v>139</v>
      </c>
      <c r="CY1209" t="s">
        <v>1587</v>
      </c>
      <c r="CZ1209" s="8">
        <v>16703223311</v>
      </c>
      <c r="DA1209" t="s">
        <v>1571</v>
      </c>
      <c r="DB1209" t="s">
        <v>1572</v>
      </c>
      <c r="DC1209" t="s">
        <v>139</v>
      </c>
      <c r="DD1209" t="s">
        <v>117</v>
      </c>
      <c r="DE1209" t="s">
        <v>1573</v>
      </c>
      <c r="DF1209" t="s">
        <v>1574</v>
      </c>
      <c r="DG1209" t="s">
        <v>1108</v>
      </c>
      <c r="DH1209" t="s">
        <v>1560</v>
      </c>
      <c r="DI1209" t="s">
        <v>1575</v>
      </c>
      <c r="DJ1209" t="s">
        <v>1576</v>
      </c>
    </row>
    <row r="1210" spans="1:114" ht="15" customHeight="1" x14ac:dyDescent="0.35">
      <c r="A1210" t="s">
        <v>9460</v>
      </c>
      <c r="B1210" t="s">
        <v>115</v>
      </c>
      <c r="C1210" s="1">
        <v>45623</v>
      </c>
      <c r="D1210" s="1">
        <v>45678</v>
      </c>
      <c r="E1210" t="s">
        <v>211</v>
      </c>
      <c r="G1210" t="s">
        <v>117</v>
      </c>
      <c r="H1210" t="s">
        <v>117</v>
      </c>
      <c r="I1210" t="s">
        <v>117</v>
      </c>
      <c r="J1210" t="s">
        <v>1556</v>
      </c>
      <c r="K1210" t="s">
        <v>1557</v>
      </c>
      <c r="L1210" t="s">
        <v>1558</v>
      </c>
      <c r="M1210" t="s">
        <v>1559</v>
      </c>
      <c r="N1210" t="s">
        <v>120</v>
      </c>
      <c r="O1210" t="s">
        <v>121</v>
      </c>
      <c r="P1210" s="6">
        <v>96950</v>
      </c>
      <c r="Q1210" t="s">
        <v>122</v>
      </c>
      <c r="S1210" s="8">
        <v>16703223311</v>
      </c>
      <c r="T1210">
        <v>4504</v>
      </c>
      <c r="U1210" t="s">
        <v>1560</v>
      </c>
      <c r="V1210">
        <v>72111</v>
      </c>
      <c r="W1210" t="s">
        <v>124</v>
      </c>
      <c r="Y1210" t="s">
        <v>1561</v>
      </c>
      <c r="Z1210" t="s">
        <v>1562</v>
      </c>
      <c r="AB1210" t="s">
        <v>1563</v>
      </c>
      <c r="AC1210" t="s">
        <v>1558</v>
      </c>
      <c r="AD1210" t="s">
        <v>1559</v>
      </c>
      <c r="AE1210" t="s">
        <v>120</v>
      </c>
      <c r="AF1210" t="s">
        <v>121</v>
      </c>
      <c r="AG1210" s="6">
        <v>96950</v>
      </c>
      <c r="AH1210" t="s">
        <v>122</v>
      </c>
      <c r="AJ1210" s="8">
        <v>16703223311</v>
      </c>
      <c r="AK1210">
        <v>4506</v>
      </c>
      <c r="AL1210" t="s">
        <v>1564</v>
      </c>
      <c r="BE1210" t="str">
        <f>"43-3031.00"</f>
        <v>43-3031.00</v>
      </c>
      <c r="BF1210" t="s">
        <v>357</v>
      </c>
      <c r="BG1210" t="s">
        <v>9461</v>
      </c>
      <c r="BH1210" t="s">
        <v>537</v>
      </c>
      <c r="BI1210">
        <v>2</v>
      </c>
      <c r="BK1210" s="1">
        <v>45667</v>
      </c>
      <c r="BL1210" s="1">
        <v>46031</v>
      </c>
      <c r="BO1210">
        <v>35</v>
      </c>
      <c r="BP1210">
        <v>0</v>
      </c>
      <c r="BQ1210">
        <v>7</v>
      </c>
      <c r="BR1210">
        <v>7</v>
      </c>
      <c r="BS1210">
        <v>7</v>
      </c>
      <c r="BT1210">
        <v>7</v>
      </c>
      <c r="BU1210">
        <v>7</v>
      </c>
      <c r="BV1210">
        <v>0</v>
      </c>
      <c r="BW1210" t="str">
        <f>"8:00 AM"</f>
        <v>8:00 AM</v>
      </c>
      <c r="BX1210" t="str">
        <f>"4:00 PM"</f>
        <v>4:00 PM</v>
      </c>
      <c r="BY1210" t="s">
        <v>159</v>
      </c>
      <c r="BZ1210">
        <v>0</v>
      </c>
      <c r="CA1210">
        <v>12</v>
      </c>
      <c r="CB1210" t="s">
        <v>117</v>
      </c>
      <c r="CD1210" s="2" t="s">
        <v>9462</v>
      </c>
      <c r="CE1210" t="s">
        <v>1558</v>
      </c>
      <c r="CF1210" t="s">
        <v>1559</v>
      </c>
      <c r="CG1210" t="s">
        <v>120</v>
      </c>
      <c r="CH1210" t="s">
        <v>121</v>
      </c>
      <c r="CI1210" s="6">
        <v>96950</v>
      </c>
      <c r="CJ1210" s="10">
        <v>12.28</v>
      </c>
      <c r="CK1210" s="10">
        <v>12.28</v>
      </c>
      <c r="CL1210" s="10">
        <v>18.420000000000002</v>
      </c>
      <c r="CM1210" s="10">
        <v>18.420000000000002</v>
      </c>
      <c r="CN1210" t="s">
        <v>137</v>
      </c>
      <c r="CO1210" t="s">
        <v>1569</v>
      </c>
      <c r="CP1210" t="s">
        <v>138</v>
      </c>
      <c r="CR1210" t="s">
        <v>117</v>
      </c>
      <c r="CS1210" t="s">
        <v>139</v>
      </c>
      <c r="CT1210" t="s">
        <v>140</v>
      </c>
      <c r="CU1210" t="s">
        <v>139</v>
      </c>
      <c r="CV1210" t="s">
        <v>140</v>
      </c>
      <c r="CW1210" t="s">
        <v>139</v>
      </c>
      <c r="CX1210" t="s">
        <v>139</v>
      </c>
      <c r="CY1210" t="s">
        <v>1587</v>
      </c>
      <c r="CZ1210" s="8">
        <v>16703223311</v>
      </c>
      <c r="DA1210" t="s">
        <v>1571</v>
      </c>
      <c r="DB1210" t="s">
        <v>1572</v>
      </c>
      <c r="DC1210" t="s">
        <v>139</v>
      </c>
      <c r="DD1210" t="s">
        <v>117</v>
      </c>
      <c r="DE1210" t="s">
        <v>1573</v>
      </c>
      <c r="DF1210" t="s">
        <v>1574</v>
      </c>
      <c r="DG1210" t="s">
        <v>1108</v>
      </c>
      <c r="DH1210" t="s">
        <v>1560</v>
      </c>
      <c r="DI1210" t="s">
        <v>1575</v>
      </c>
      <c r="DJ1210" t="s">
        <v>1576</v>
      </c>
    </row>
    <row r="1211" spans="1:114" ht="15" customHeight="1" x14ac:dyDescent="0.35">
      <c r="A1211" t="s">
        <v>15693</v>
      </c>
      <c r="B1211" t="s">
        <v>166</v>
      </c>
      <c r="C1211" s="1">
        <v>45628</v>
      </c>
      <c r="D1211" s="1">
        <v>45678</v>
      </c>
      <c r="E1211" t="s">
        <v>211</v>
      </c>
      <c r="G1211" t="s">
        <v>117</v>
      </c>
      <c r="H1211" t="s">
        <v>117</v>
      </c>
      <c r="I1211" t="s">
        <v>117</v>
      </c>
      <c r="J1211" t="s">
        <v>4091</v>
      </c>
      <c r="L1211" t="s">
        <v>8341</v>
      </c>
      <c r="M1211" t="s">
        <v>8342</v>
      </c>
      <c r="N1211" t="s">
        <v>1433</v>
      </c>
      <c r="O1211" t="s">
        <v>121</v>
      </c>
      <c r="P1211" s="6">
        <v>96950</v>
      </c>
      <c r="Q1211" t="s">
        <v>122</v>
      </c>
      <c r="S1211" s="8">
        <v>16702852253</v>
      </c>
      <c r="U1211" t="s">
        <v>4095</v>
      </c>
      <c r="V1211">
        <v>81131</v>
      </c>
      <c r="W1211" t="s">
        <v>124</v>
      </c>
      <c r="Y1211" t="s">
        <v>4096</v>
      </c>
      <c r="Z1211" t="s">
        <v>4097</v>
      </c>
      <c r="AA1211" t="s">
        <v>4098</v>
      </c>
      <c r="AB1211" t="s">
        <v>1669</v>
      </c>
      <c r="AC1211" t="s">
        <v>4093</v>
      </c>
      <c r="AD1211" t="s">
        <v>4094</v>
      </c>
      <c r="AE1211" t="s">
        <v>3160</v>
      </c>
      <c r="AF1211" t="s">
        <v>121</v>
      </c>
      <c r="AG1211" s="6">
        <v>96950</v>
      </c>
      <c r="AH1211" t="s">
        <v>122</v>
      </c>
      <c r="AJ1211" s="8">
        <v>16702852253</v>
      </c>
      <c r="AL1211" t="s">
        <v>4099</v>
      </c>
      <c r="BE1211" t="str">
        <f>"49-9043.00"</f>
        <v>49-9043.00</v>
      </c>
      <c r="BF1211" t="s">
        <v>5079</v>
      </c>
      <c r="BG1211" t="s">
        <v>15694</v>
      </c>
      <c r="BH1211" t="s">
        <v>11449</v>
      </c>
      <c r="BI1211">
        <v>1</v>
      </c>
      <c r="BK1211" s="1">
        <v>45690</v>
      </c>
      <c r="BL1211" s="1">
        <v>46054</v>
      </c>
      <c r="BO1211">
        <v>40</v>
      </c>
      <c r="BP1211">
        <v>0</v>
      </c>
      <c r="BQ1211">
        <v>8</v>
      </c>
      <c r="BR1211">
        <v>8</v>
      </c>
      <c r="BS1211">
        <v>8</v>
      </c>
      <c r="BT1211">
        <v>8</v>
      </c>
      <c r="BU1211">
        <v>8</v>
      </c>
      <c r="BV1211">
        <v>0</v>
      </c>
      <c r="BW1211" t="str">
        <f>"8:00 AM"</f>
        <v>8:00 AM</v>
      </c>
      <c r="BX1211" t="str">
        <f>"5:00 PM"</f>
        <v>5:00 PM</v>
      </c>
      <c r="BY1211" t="s">
        <v>159</v>
      </c>
      <c r="BZ1211">
        <v>0</v>
      </c>
      <c r="CA1211">
        <v>12</v>
      </c>
      <c r="CB1211" t="s">
        <v>117</v>
      </c>
      <c r="CD1211" t="s">
        <v>194</v>
      </c>
      <c r="CE1211" t="s">
        <v>8341</v>
      </c>
      <c r="CF1211" t="s">
        <v>8342</v>
      </c>
      <c r="CG1211" t="s">
        <v>1433</v>
      </c>
      <c r="CH1211" t="s">
        <v>121</v>
      </c>
      <c r="CI1211" s="6">
        <v>96950</v>
      </c>
      <c r="CJ1211" s="10">
        <v>10.029999999999999</v>
      </c>
      <c r="CK1211" s="10">
        <v>10.029999999999999</v>
      </c>
      <c r="CL1211" s="10">
        <v>15.05</v>
      </c>
      <c r="CM1211" s="10">
        <v>15.05</v>
      </c>
      <c r="CN1211" t="s">
        <v>137</v>
      </c>
      <c r="CO1211" t="s">
        <v>164</v>
      </c>
      <c r="CP1211" t="s">
        <v>138</v>
      </c>
      <c r="CR1211" t="s">
        <v>117</v>
      </c>
      <c r="CS1211" t="s">
        <v>139</v>
      </c>
      <c r="CT1211" t="s">
        <v>140</v>
      </c>
      <c r="CU1211" t="s">
        <v>139</v>
      </c>
      <c r="CV1211" t="s">
        <v>140</v>
      </c>
      <c r="CW1211" t="s">
        <v>139</v>
      </c>
      <c r="CX1211" t="s">
        <v>140</v>
      </c>
      <c r="CY1211" t="s">
        <v>8347</v>
      </c>
      <c r="CZ1211" s="8">
        <v>16702852253</v>
      </c>
      <c r="DA1211" t="s">
        <v>4099</v>
      </c>
      <c r="DB1211" t="s">
        <v>142</v>
      </c>
      <c r="DC1211" t="s">
        <v>139</v>
      </c>
      <c r="DD1211" t="s">
        <v>117</v>
      </c>
    </row>
    <row r="1212" spans="1:114" ht="15" customHeight="1" x14ac:dyDescent="0.35">
      <c r="A1212" t="s">
        <v>4090</v>
      </c>
      <c r="B1212" t="s">
        <v>144</v>
      </c>
      <c r="C1212" s="1">
        <v>45628</v>
      </c>
      <c r="D1212" s="1">
        <v>45678</v>
      </c>
      <c r="E1212" t="s">
        <v>116</v>
      </c>
      <c r="F1212" s="1">
        <v>45777</v>
      </c>
      <c r="G1212" t="s">
        <v>117</v>
      </c>
      <c r="H1212" t="s">
        <v>117</v>
      </c>
      <c r="I1212" t="s">
        <v>117</v>
      </c>
      <c r="J1212" t="s">
        <v>4091</v>
      </c>
      <c r="K1212" t="s">
        <v>4092</v>
      </c>
      <c r="L1212" t="s">
        <v>4093</v>
      </c>
      <c r="M1212" t="s">
        <v>4094</v>
      </c>
      <c r="N1212" t="s">
        <v>3160</v>
      </c>
      <c r="O1212" t="s">
        <v>121</v>
      </c>
      <c r="P1212" s="6">
        <v>96950</v>
      </c>
      <c r="Q1212" t="s">
        <v>122</v>
      </c>
      <c r="S1212" s="8">
        <v>16702852253</v>
      </c>
      <c r="U1212" t="s">
        <v>4095</v>
      </c>
      <c r="V1212">
        <v>311811</v>
      </c>
      <c r="W1212" t="s">
        <v>124</v>
      </c>
      <c r="Y1212" t="s">
        <v>4096</v>
      </c>
      <c r="Z1212" t="s">
        <v>4097</v>
      </c>
      <c r="AA1212" t="s">
        <v>4098</v>
      </c>
      <c r="AB1212" t="s">
        <v>1669</v>
      </c>
      <c r="AC1212" t="s">
        <v>4093</v>
      </c>
      <c r="AD1212" t="s">
        <v>4094</v>
      </c>
      <c r="AE1212" t="s">
        <v>3160</v>
      </c>
      <c r="AF1212" t="s">
        <v>121</v>
      </c>
      <c r="AG1212" s="6">
        <v>96950</v>
      </c>
      <c r="AH1212" t="s">
        <v>122</v>
      </c>
      <c r="AJ1212" s="8">
        <v>16702852253</v>
      </c>
      <c r="AL1212" t="s">
        <v>4099</v>
      </c>
      <c r="BE1212" t="str">
        <f>"51-3011.00"</f>
        <v>51-3011.00</v>
      </c>
      <c r="BF1212" t="s">
        <v>217</v>
      </c>
      <c r="BG1212" t="s">
        <v>4100</v>
      </c>
      <c r="BH1212" t="s">
        <v>219</v>
      </c>
      <c r="BI1212">
        <v>1</v>
      </c>
      <c r="BJ1212">
        <v>1</v>
      </c>
      <c r="BK1212" s="1">
        <v>45779</v>
      </c>
      <c r="BL1212" s="1">
        <v>46143</v>
      </c>
      <c r="BM1212" s="1">
        <v>45779</v>
      </c>
      <c r="BN1212" s="1">
        <v>46143</v>
      </c>
      <c r="BO1212">
        <v>36</v>
      </c>
      <c r="BP1212">
        <v>0</v>
      </c>
      <c r="BQ1212">
        <v>6</v>
      </c>
      <c r="BR1212">
        <v>6</v>
      </c>
      <c r="BS1212">
        <v>6</v>
      </c>
      <c r="BT1212">
        <v>6</v>
      </c>
      <c r="BU1212">
        <v>6</v>
      </c>
      <c r="BV1212">
        <v>6</v>
      </c>
      <c r="BW1212" t="str">
        <f>"3:00 AM"</f>
        <v>3:00 AM</v>
      </c>
      <c r="BX1212" t="str">
        <f>"9:00 AM"</f>
        <v>9:00 AM</v>
      </c>
      <c r="BY1212" t="s">
        <v>133</v>
      </c>
      <c r="BZ1212">
        <v>0</v>
      </c>
      <c r="CA1212">
        <v>12</v>
      </c>
      <c r="CB1212" t="s">
        <v>117</v>
      </c>
      <c r="CD1212" t="s">
        <v>133</v>
      </c>
      <c r="CE1212" t="s">
        <v>4093</v>
      </c>
      <c r="CF1212" t="s">
        <v>4094</v>
      </c>
      <c r="CG1212" t="s">
        <v>3160</v>
      </c>
      <c r="CH1212" t="s">
        <v>121</v>
      </c>
      <c r="CI1212" s="6">
        <v>96950</v>
      </c>
      <c r="CJ1212" s="10">
        <v>8.64</v>
      </c>
      <c r="CK1212" s="10">
        <v>8.64</v>
      </c>
      <c r="CL1212" s="10">
        <v>12.96</v>
      </c>
      <c r="CM1212" s="10">
        <v>12.96</v>
      </c>
      <c r="CN1212" t="s">
        <v>137</v>
      </c>
      <c r="CO1212" t="s">
        <v>164</v>
      </c>
      <c r="CP1212" t="s">
        <v>138</v>
      </c>
      <c r="CR1212" t="s">
        <v>117</v>
      </c>
      <c r="CS1212" t="s">
        <v>139</v>
      </c>
      <c r="CT1212" t="s">
        <v>140</v>
      </c>
      <c r="CU1212" t="s">
        <v>139</v>
      </c>
      <c r="CV1212" t="s">
        <v>140</v>
      </c>
      <c r="CW1212" t="s">
        <v>139</v>
      </c>
      <c r="CX1212" t="s">
        <v>140</v>
      </c>
      <c r="CY1212" t="s">
        <v>4101</v>
      </c>
      <c r="CZ1212" s="8">
        <v>16702852253</v>
      </c>
      <c r="DA1212" t="s">
        <v>4099</v>
      </c>
      <c r="DB1212" t="s">
        <v>142</v>
      </c>
      <c r="DC1212" t="s">
        <v>139</v>
      </c>
      <c r="DD1212" t="s">
        <v>117</v>
      </c>
    </row>
    <row r="1213" spans="1:114" ht="15" customHeight="1" x14ac:dyDescent="0.35">
      <c r="A1213" t="s">
        <v>14736</v>
      </c>
      <c r="B1213" t="s">
        <v>144</v>
      </c>
      <c r="C1213" s="1">
        <v>45635</v>
      </c>
      <c r="D1213" s="1">
        <v>45678</v>
      </c>
      <c r="E1213" t="s">
        <v>116</v>
      </c>
      <c r="F1213" s="1">
        <v>45808</v>
      </c>
      <c r="G1213" t="s">
        <v>117</v>
      </c>
      <c r="H1213" t="s">
        <v>117</v>
      </c>
      <c r="I1213" t="s">
        <v>117</v>
      </c>
      <c r="J1213" t="s">
        <v>4091</v>
      </c>
      <c r="K1213" t="s">
        <v>4092</v>
      </c>
      <c r="L1213" t="s">
        <v>4093</v>
      </c>
      <c r="M1213" t="s">
        <v>4094</v>
      </c>
      <c r="N1213" t="s">
        <v>3160</v>
      </c>
      <c r="O1213" t="s">
        <v>121</v>
      </c>
      <c r="P1213" s="6">
        <v>96950</v>
      </c>
      <c r="Q1213" t="s">
        <v>122</v>
      </c>
      <c r="S1213" s="8">
        <v>16702852253</v>
      </c>
      <c r="U1213" t="s">
        <v>4095</v>
      </c>
      <c r="V1213">
        <v>311811</v>
      </c>
      <c r="W1213" t="s">
        <v>124</v>
      </c>
      <c r="Y1213" t="s">
        <v>4096</v>
      </c>
      <c r="Z1213" t="s">
        <v>4097</v>
      </c>
      <c r="AA1213" t="s">
        <v>4098</v>
      </c>
      <c r="AB1213" t="s">
        <v>1669</v>
      </c>
      <c r="AC1213" t="s">
        <v>4093</v>
      </c>
      <c r="AD1213" t="s">
        <v>4094</v>
      </c>
      <c r="AE1213" t="s">
        <v>3160</v>
      </c>
      <c r="AF1213" t="s">
        <v>121</v>
      </c>
      <c r="AG1213" s="6">
        <v>96950</v>
      </c>
      <c r="AH1213" t="s">
        <v>122</v>
      </c>
      <c r="AJ1213" s="8">
        <v>16702852253</v>
      </c>
      <c r="AL1213" t="s">
        <v>4099</v>
      </c>
      <c r="BE1213" t="str">
        <f>"51-3011.00"</f>
        <v>51-3011.00</v>
      </c>
      <c r="BF1213" t="s">
        <v>217</v>
      </c>
      <c r="BG1213" t="s">
        <v>14737</v>
      </c>
      <c r="BH1213" t="s">
        <v>219</v>
      </c>
      <c r="BI1213">
        <v>1</v>
      </c>
      <c r="BJ1213">
        <v>1</v>
      </c>
      <c r="BK1213" s="1">
        <v>45810</v>
      </c>
      <c r="BL1213" s="1">
        <v>46174</v>
      </c>
      <c r="BM1213" s="1">
        <v>45810</v>
      </c>
      <c r="BN1213" s="1">
        <v>46174</v>
      </c>
      <c r="BO1213">
        <v>40</v>
      </c>
      <c r="BP1213">
        <v>0</v>
      </c>
      <c r="BQ1213">
        <v>7</v>
      </c>
      <c r="BR1213">
        <v>7</v>
      </c>
      <c r="BS1213">
        <v>7</v>
      </c>
      <c r="BT1213">
        <v>6</v>
      </c>
      <c r="BU1213">
        <v>7</v>
      </c>
      <c r="BV1213">
        <v>6</v>
      </c>
      <c r="BW1213" t="str">
        <f>"3:00 AM"</f>
        <v>3:00 AM</v>
      </c>
      <c r="BX1213" t="str">
        <f>"10:00 AM"</f>
        <v>10:00 AM</v>
      </c>
      <c r="BY1213" t="s">
        <v>133</v>
      </c>
      <c r="BZ1213">
        <v>0</v>
      </c>
      <c r="CA1213">
        <v>12</v>
      </c>
      <c r="CB1213" t="s">
        <v>117</v>
      </c>
      <c r="CD1213" t="s">
        <v>133</v>
      </c>
      <c r="CE1213" t="s">
        <v>4093</v>
      </c>
      <c r="CF1213" t="s">
        <v>4094</v>
      </c>
      <c r="CG1213" t="s">
        <v>3160</v>
      </c>
      <c r="CH1213" t="s">
        <v>121</v>
      </c>
      <c r="CI1213" s="6">
        <v>96950</v>
      </c>
      <c r="CJ1213" s="10">
        <v>8.64</v>
      </c>
      <c r="CK1213" s="10">
        <v>8.64</v>
      </c>
      <c r="CL1213" s="10">
        <v>12.96</v>
      </c>
      <c r="CM1213" s="10">
        <v>12.96</v>
      </c>
      <c r="CN1213" t="s">
        <v>137</v>
      </c>
      <c r="CO1213" t="s">
        <v>164</v>
      </c>
      <c r="CP1213" t="s">
        <v>138</v>
      </c>
      <c r="CR1213" t="s">
        <v>117</v>
      </c>
      <c r="CS1213" t="s">
        <v>139</v>
      </c>
      <c r="CT1213" t="s">
        <v>140</v>
      </c>
      <c r="CU1213" t="s">
        <v>139</v>
      </c>
      <c r="CV1213" t="s">
        <v>140</v>
      </c>
      <c r="CW1213" t="s">
        <v>139</v>
      </c>
      <c r="CX1213" t="s">
        <v>140</v>
      </c>
      <c r="CY1213" t="s">
        <v>1094</v>
      </c>
      <c r="CZ1213" s="8">
        <v>16702852253</v>
      </c>
      <c r="DA1213" t="s">
        <v>4099</v>
      </c>
      <c r="DB1213" t="s">
        <v>142</v>
      </c>
      <c r="DC1213" t="s">
        <v>139</v>
      </c>
      <c r="DD1213" t="s">
        <v>117</v>
      </c>
    </row>
    <row r="1214" spans="1:114" ht="15" customHeight="1" x14ac:dyDescent="0.35">
      <c r="A1214" t="s">
        <v>3115</v>
      </c>
      <c r="B1214" t="s">
        <v>166</v>
      </c>
      <c r="C1214" s="1">
        <v>45636</v>
      </c>
      <c r="D1214" s="1">
        <v>45678</v>
      </c>
      <c r="E1214" t="s">
        <v>211</v>
      </c>
      <c r="G1214" t="s">
        <v>117</v>
      </c>
      <c r="H1214" t="s">
        <v>117</v>
      </c>
      <c r="I1214" t="s">
        <v>117</v>
      </c>
      <c r="J1214" t="s">
        <v>1978</v>
      </c>
      <c r="K1214" t="s">
        <v>3116</v>
      </c>
      <c r="L1214" t="s">
        <v>3117</v>
      </c>
      <c r="M1214" t="s">
        <v>3118</v>
      </c>
      <c r="N1214" t="s">
        <v>120</v>
      </c>
      <c r="O1214" t="s">
        <v>121</v>
      </c>
      <c r="P1214" s="6">
        <v>96950</v>
      </c>
      <c r="Q1214" t="s">
        <v>122</v>
      </c>
      <c r="S1214" s="8">
        <v>16704830338</v>
      </c>
      <c r="T1214">
        <v>0</v>
      </c>
      <c r="U1214" t="s">
        <v>1982</v>
      </c>
      <c r="V1214">
        <v>61162</v>
      </c>
      <c r="W1214" t="s">
        <v>124</v>
      </c>
      <c r="Y1214" t="s">
        <v>1426</v>
      </c>
      <c r="Z1214" t="s">
        <v>3119</v>
      </c>
      <c r="AB1214" t="s">
        <v>128</v>
      </c>
      <c r="AC1214" t="s">
        <v>3117</v>
      </c>
      <c r="AD1214" t="s">
        <v>3118</v>
      </c>
      <c r="AE1214" t="s">
        <v>120</v>
      </c>
      <c r="AF1214" t="s">
        <v>121</v>
      </c>
      <c r="AG1214" s="6">
        <v>96950</v>
      </c>
      <c r="AH1214" t="s">
        <v>122</v>
      </c>
      <c r="AJ1214" s="8">
        <v>16704830338</v>
      </c>
      <c r="AK1214">
        <v>0</v>
      </c>
      <c r="AL1214" t="s">
        <v>1984</v>
      </c>
      <c r="BE1214" t="str">
        <f>"25-3021.00"</f>
        <v>25-3021.00</v>
      </c>
      <c r="BF1214" t="s">
        <v>2507</v>
      </c>
      <c r="BG1214" t="s">
        <v>3120</v>
      </c>
      <c r="BH1214" t="s">
        <v>3121</v>
      </c>
      <c r="BI1214">
        <v>2</v>
      </c>
      <c r="BK1214" s="1">
        <v>45718</v>
      </c>
      <c r="BL1214" s="1">
        <v>46082</v>
      </c>
      <c r="BO1214">
        <v>40</v>
      </c>
      <c r="BP1214">
        <v>0</v>
      </c>
      <c r="BQ1214">
        <v>8</v>
      </c>
      <c r="BR1214">
        <v>8</v>
      </c>
      <c r="BS1214">
        <v>8</v>
      </c>
      <c r="BT1214">
        <v>8</v>
      </c>
      <c r="BU1214">
        <v>8</v>
      </c>
      <c r="BV1214">
        <v>0</v>
      </c>
      <c r="BW1214" t="str">
        <f>"8:00 AM"</f>
        <v>8:00 AM</v>
      </c>
      <c r="BX1214" t="str">
        <f>"5:00 PM"</f>
        <v>5:00 PM</v>
      </c>
      <c r="BY1214" t="s">
        <v>159</v>
      </c>
      <c r="BZ1214">
        <v>0</v>
      </c>
      <c r="CA1214">
        <v>24</v>
      </c>
      <c r="CB1214" t="s">
        <v>117</v>
      </c>
      <c r="CD1214" t="s">
        <v>3122</v>
      </c>
      <c r="CE1214" t="s">
        <v>3117</v>
      </c>
      <c r="CF1214" t="s">
        <v>3118</v>
      </c>
      <c r="CG1214" t="s">
        <v>120</v>
      </c>
      <c r="CH1214" t="s">
        <v>121</v>
      </c>
      <c r="CI1214" s="6">
        <v>96950</v>
      </c>
      <c r="CJ1214" s="10">
        <v>17.760000000000002</v>
      </c>
      <c r="CK1214" s="10">
        <v>17.760000000000002</v>
      </c>
      <c r="CL1214" s="10">
        <v>26.64</v>
      </c>
      <c r="CM1214" s="10">
        <v>26.64</v>
      </c>
      <c r="CN1214" t="s">
        <v>137</v>
      </c>
      <c r="CO1214" t="s">
        <v>140</v>
      </c>
      <c r="CP1214" t="s">
        <v>138</v>
      </c>
      <c r="CR1214" t="s">
        <v>117</v>
      </c>
      <c r="CS1214" t="s">
        <v>139</v>
      </c>
      <c r="CT1214" t="s">
        <v>140</v>
      </c>
      <c r="CU1214" t="s">
        <v>139</v>
      </c>
      <c r="CV1214" t="s">
        <v>140</v>
      </c>
      <c r="CW1214" t="s">
        <v>139</v>
      </c>
      <c r="CX1214" t="s">
        <v>140</v>
      </c>
      <c r="CY1214" t="s">
        <v>3123</v>
      </c>
      <c r="CZ1214" s="8">
        <v>16704830338</v>
      </c>
      <c r="DA1214" t="s">
        <v>1984</v>
      </c>
      <c r="DB1214" t="s">
        <v>140</v>
      </c>
      <c r="DC1214" t="s">
        <v>139</v>
      </c>
      <c r="DD1214" t="s">
        <v>117</v>
      </c>
      <c r="DE1214" t="s">
        <v>1426</v>
      </c>
      <c r="DF1214" t="s">
        <v>3119</v>
      </c>
      <c r="DH1214" t="s">
        <v>1982</v>
      </c>
      <c r="DI1214" t="s">
        <v>1978</v>
      </c>
      <c r="DJ1214" t="s">
        <v>1984</v>
      </c>
    </row>
    <row r="1215" spans="1:114" ht="15" customHeight="1" x14ac:dyDescent="0.35">
      <c r="A1215" t="s">
        <v>12816</v>
      </c>
      <c r="B1215" t="s">
        <v>144</v>
      </c>
      <c r="C1215" s="1">
        <v>45622</v>
      </c>
      <c r="D1215" s="1">
        <v>45679</v>
      </c>
      <c r="E1215" t="s">
        <v>211</v>
      </c>
      <c r="G1215" t="s">
        <v>117</v>
      </c>
      <c r="H1215" t="s">
        <v>117</v>
      </c>
      <c r="I1215" t="s">
        <v>117</v>
      </c>
      <c r="J1215" t="s">
        <v>9783</v>
      </c>
      <c r="K1215" t="s">
        <v>9032</v>
      </c>
      <c r="L1215" t="s">
        <v>9033</v>
      </c>
      <c r="M1215" t="s">
        <v>9785</v>
      </c>
      <c r="N1215" t="s">
        <v>136</v>
      </c>
      <c r="O1215" t="s">
        <v>121</v>
      </c>
      <c r="P1215" s="6">
        <v>96950</v>
      </c>
      <c r="Q1215" t="s">
        <v>122</v>
      </c>
      <c r="S1215" s="8">
        <v>16702352375</v>
      </c>
      <c r="U1215" t="s">
        <v>9035</v>
      </c>
      <c r="V1215">
        <v>236115</v>
      </c>
      <c r="W1215" t="s">
        <v>124</v>
      </c>
      <c r="Y1215" t="s">
        <v>9036</v>
      </c>
      <c r="Z1215" t="s">
        <v>9037</v>
      </c>
      <c r="AA1215" t="s">
        <v>9786</v>
      </c>
      <c r="AB1215" t="s">
        <v>11831</v>
      </c>
      <c r="AC1215" t="s">
        <v>9033</v>
      </c>
      <c r="AD1215" t="s">
        <v>9785</v>
      </c>
      <c r="AE1215" t="s">
        <v>136</v>
      </c>
      <c r="AF1215" t="s">
        <v>121</v>
      </c>
      <c r="AG1215" s="6">
        <v>96950</v>
      </c>
      <c r="AH1215" t="s">
        <v>122</v>
      </c>
      <c r="AJ1215" s="8">
        <v>16702352375</v>
      </c>
      <c r="AL1215" t="s">
        <v>9039</v>
      </c>
      <c r="BE1215" t="str">
        <f>"49-9071.00"</f>
        <v>49-9071.00</v>
      </c>
      <c r="BF1215" t="s">
        <v>156</v>
      </c>
      <c r="BG1215" t="s">
        <v>11832</v>
      </c>
      <c r="BH1215" t="s">
        <v>156</v>
      </c>
      <c r="BI1215">
        <v>10</v>
      </c>
      <c r="BJ1215">
        <v>10</v>
      </c>
      <c r="BK1215" s="1">
        <v>45688</v>
      </c>
      <c r="BL1215" s="1">
        <v>46052</v>
      </c>
      <c r="BM1215" s="1">
        <v>45688</v>
      </c>
      <c r="BN1215" s="1">
        <v>46052</v>
      </c>
      <c r="BO1215">
        <v>35</v>
      </c>
      <c r="BP1215">
        <v>0</v>
      </c>
      <c r="BQ1215">
        <v>7</v>
      </c>
      <c r="BR1215">
        <v>7</v>
      </c>
      <c r="BS1215">
        <v>7</v>
      </c>
      <c r="BT1215">
        <v>7</v>
      </c>
      <c r="BU1215">
        <v>7</v>
      </c>
      <c r="BV1215">
        <v>0</v>
      </c>
      <c r="BW1215" t="str">
        <f>"8:00 AM"</f>
        <v>8:00 AM</v>
      </c>
      <c r="BX1215" t="str">
        <f>"4:00 PM"</f>
        <v>4:00 PM</v>
      </c>
      <c r="BY1215" t="s">
        <v>159</v>
      </c>
      <c r="BZ1215">
        <v>0</v>
      </c>
      <c r="CA1215">
        <v>24</v>
      </c>
      <c r="CB1215" t="s">
        <v>117</v>
      </c>
      <c r="CD1215" t="s">
        <v>12817</v>
      </c>
      <c r="CE1215" t="s">
        <v>11834</v>
      </c>
      <c r="CF1215" t="s">
        <v>140</v>
      </c>
      <c r="CG1215" t="s">
        <v>136</v>
      </c>
      <c r="CH1215" t="s">
        <v>121</v>
      </c>
      <c r="CI1215" s="6">
        <v>96950</v>
      </c>
      <c r="CJ1215" s="10">
        <v>9.75</v>
      </c>
      <c r="CK1215" s="10">
        <v>9.75</v>
      </c>
      <c r="CL1215" s="10">
        <v>14.63</v>
      </c>
      <c r="CM1215" s="10">
        <v>14.63</v>
      </c>
      <c r="CN1215" t="s">
        <v>137</v>
      </c>
      <c r="CO1215" t="s">
        <v>140</v>
      </c>
      <c r="CP1215" t="s">
        <v>138</v>
      </c>
      <c r="CR1215" t="s">
        <v>117</v>
      </c>
      <c r="CS1215" t="s">
        <v>139</v>
      </c>
      <c r="CT1215" t="s">
        <v>140</v>
      </c>
      <c r="CU1215" t="s">
        <v>139</v>
      </c>
      <c r="CV1215" t="s">
        <v>140</v>
      </c>
      <c r="CW1215" t="s">
        <v>139</v>
      </c>
      <c r="CX1215" t="s">
        <v>140</v>
      </c>
      <c r="CY1215" t="s">
        <v>1167</v>
      </c>
      <c r="CZ1215" s="8">
        <v>16702352375</v>
      </c>
      <c r="DA1215" t="s">
        <v>9039</v>
      </c>
      <c r="DB1215" t="s">
        <v>309</v>
      </c>
      <c r="DC1215" t="s">
        <v>139</v>
      </c>
      <c r="DD1215" t="s">
        <v>117</v>
      </c>
      <c r="DE1215" t="s">
        <v>1530</v>
      </c>
      <c r="DF1215" t="s">
        <v>1531</v>
      </c>
      <c r="DG1215" t="s">
        <v>1532</v>
      </c>
      <c r="DH1215" t="s">
        <v>1156</v>
      </c>
      <c r="DI1215" t="s">
        <v>1153</v>
      </c>
      <c r="DJ1215" t="s">
        <v>1162</v>
      </c>
    </row>
    <row r="1216" spans="1:114" ht="15" customHeight="1" x14ac:dyDescent="0.35">
      <c r="A1216" t="s">
        <v>7109</v>
      </c>
      <c r="B1216" t="s">
        <v>166</v>
      </c>
      <c r="C1216" s="1">
        <v>45628</v>
      </c>
      <c r="D1216" s="1">
        <v>45679</v>
      </c>
      <c r="E1216" t="s">
        <v>211</v>
      </c>
      <c r="G1216" t="s">
        <v>117</v>
      </c>
      <c r="H1216" t="s">
        <v>117</v>
      </c>
      <c r="I1216" t="s">
        <v>117</v>
      </c>
      <c r="J1216" t="s">
        <v>954</v>
      </c>
      <c r="K1216" t="s">
        <v>955</v>
      </c>
      <c r="L1216" t="s">
        <v>956</v>
      </c>
      <c r="M1216" t="s">
        <v>957</v>
      </c>
      <c r="N1216" t="s">
        <v>120</v>
      </c>
      <c r="O1216" t="s">
        <v>121</v>
      </c>
      <c r="P1216" s="6">
        <v>96950</v>
      </c>
      <c r="Q1216" t="s">
        <v>122</v>
      </c>
      <c r="S1216" s="8">
        <v>16702336927</v>
      </c>
      <c r="U1216" t="s">
        <v>958</v>
      </c>
      <c r="V1216">
        <v>23622</v>
      </c>
      <c r="W1216" t="s">
        <v>124</v>
      </c>
      <c r="Y1216" t="s">
        <v>959</v>
      </c>
      <c r="Z1216" t="s">
        <v>960</v>
      </c>
      <c r="AA1216" t="s">
        <v>961</v>
      </c>
      <c r="AB1216" t="s">
        <v>128</v>
      </c>
      <c r="AC1216" t="s">
        <v>956</v>
      </c>
      <c r="AD1216" t="s">
        <v>957</v>
      </c>
      <c r="AE1216" t="s">
        <v>120</v>
      </c>
      <c r="AF1216" t="s">
        <v>121</v>
      </c>
      <c r="AG1216" s="6">
        <v>96950</v>
      </c>
      <c r="AH1216" t="s">
        <v>122</v>
      </c>
      <c r="AJ1216" s="8">
        <v>16702336927</v>
      </c>
      <c r="AL1216" t="s">
        <v>967</v>
      </c>
      <c r="BE1216" t="str">
        <f>"49-9071.00"</f>
        <v>49-9071.00</v>
      </c>
      <c r="BF1216" t="s">
        <v>156</v>
      </c>
      <c r="BG1216" t="s">
        <v>7110</v>
      </c>
      <c r="BH1216" t="s">
        <v>964</v>
      </c>
      <c r="BI1216">
        <v>15</v>
      </c>
      <c r="BK1216" s="1">
        <v>45748</v>
      </c>
      <c r="BL1216" s="1">
        <v>46112</v>
      </c>
      <c r="BO1216">
        <v>35</v>
      </c>
      <c r="BP1216">
        <v>0</v>
      </c>
      <c r="BQ1216">
        <v>7</v>
      </c>
      <c r="BR1216">
        <v>7</v>
      </c>
      <c r="BS1216">
        <v>7</v>
      </c>
      <c r="BT1216">
        <v>7</v>
      </c>
      <c r="BU1216">
        <v>7</v>
      </c>
      <c r="BV1216">
        <v>0</v>
      </c>
      <c r="BW1216" t="str">
        <f>"7:30 AM"</f>
        <v>7:30 AM</v>
      </c>
      <c r="BX1216" t="str">
        <f>"3:30 PM"</f>
        <v>3:30 PM</v>
      </c>
      <c r="BY1216" t="s">
        <v>159</v>
      </c>
      <c r="BZ1216">
        <v>0</v>
      </c>
      <c r="CA1216">
        <v>24</v>
      </c>
      <c r="CB1216" t="s">
        <v>117</v>
      </c>
      <c r="CD1216" s="2" t="s">
        <v>7111</v>
      </c>
      <c r="CE1216" t="s">
        <v>956</v>
      </c>
      <c r="CG1216" t="s">
        <v>120</v>
      </c>
      <c r="CH1216" t="s">
        <v>121</v>
      </c>
      <c r="CI1216" s="6">
        <v>96950</v>
      </c>
      <c r="CJ1216" s="10">
        <v>9.75</v>
      </c>
      <c r="CK1216" s="10">
        <v>9.75</v>
      </c>
      <c r="CL1216" s="10">
        <v>14.63</v>
      </c>
      <c r="CM1216" s="10">
        <v>14.63</v>
      </c>
      <c r="CN1216" t="s">
        <v>137</v>
      </c>
      <c r="CP1216" t="s">
        <v>138</v>
      </c>
      <c r="CR1216" t="s">
        <v>117</v>
      </c>
      <c r="CS1216" t="s">
        <v>139</v>
      </c>
      <c r="CT1216" t="s">
        <v>140</v>
      </c>
      <c r="CU1216" t="s">
        <v>139</v>
      </c>
      <c r="CV1216" t="s">
        <v>140</v>
      </c>
      <c r="CW1216" t="s">
        <v>139</v>
      </c>
      <c r="CX1216" t="s">
        <v>140</v>
      </c>
      <c r="CY1216" t="s">
        <v>966</v>
      </c>
      <c r="CZ1216" s="8">
        <v>16702336927</v>
      </c>
      <c r="DA1216" t="s">
        <v>967</v>
      </c>
      <c r="DB1216" t="s">
        <v>140</v>
      </c>
      <c r="DC1216" t="s">
        <v>139</v>
      </c>
      <c r="DD1216" t="s">
        <v>117</v>
      </c>
    </row>
    <row r="1217" spans="1:114" ht="15" customHeight="1" x14ac:dyDescent="0.35">
      <c r="A1217" t="s">
        <v>4336</v>
      </c>
      <c r="B1217" t="s">
        <v>115</v>
      </c>
      <c r="C1217" s="1">
        <v>45629</v>
      </c>
      <c r="D1217" s="1">
        <v>45679</v>
      </c>
      <c r="E1217" t="s">
        <v>211</v>
      </c>
      <c r="G1217" t="s">
        <v>117</v>
      </c>
      <c r="H1217" t="s">
        <v>117</v>
      </c>
      <c r="I1217" t="s">
        <v>117</v>
      </c>
      <c r="J1217" t="s">
        <v>4337</v>
      </c>
      <c r="K1217" t="s">
        <v>4338</v>
      </c>
      <c r="L1217" t="s">
        <v>4339</v>
      </c>
      <c r="M1217" t="s">
        <v>4340</v>
      </c>
      <c r="N1217" t="s">
        <v>136</v>
      </c>
      <c r="O1217" t="s">
        <v>121</v>
      </c>
      <c r="P1217" s="6">
        <v>96950</v>
      </c>
      <c r="Q1217" t="s">
        <v>122</v>
      </c>
      <c r="S1217" s="8">
        <v>16702870621</v>
      </c>
      <c r="U1217" t="s">
        <v>4341</v>
      </c>
      <c r="V1217">
        <v>624410</v>
      </c>
      <c r="W1217" t="s">
        <v>124</v>
      </c>
      <c r="Y1217" t="s">
        <v>4342</v>
      </c>
      <c r="Z1217" t="s">
        <v>4343</v>
      </c>
      <c r="AA1217" t="s">
        <v>4344</v>
      </c>
      <c r="AB1217" t="s">
        <v>474</v>
      </c>
      <c r="AC1217" t="s">
        <v>4345</v>
      </c>
      <c r="AD1217" t="s">
        <v>4340</v>
      </c>
      <c r="AE1217" t="s">
        <v>136</v>
      </c>
      <c r="AF1217" t="s">
        <v>121</v>
      </c>
      <c r="AG1217" s="6">
        <v>96950</v>
      </c>
      <c r="AH1217" t="s">
        <v>122</v>
      </c>
      <c r="AJ1217" s="8">
        <v>16702870621</v>
      </c>
      <c r="AL1217" t="s">
        <v>4346</v>
      </c>
      <c r="BE1217" t="str">
        <f>"39-9011.00"</f>
        <v>39-9011.00</v>
      </c>
      <c r="BF1217" t="s">
        <v>614</v>
      </c>
      <c r="BG1217" t="s">
        <v>4347</v>
      </c>
      <c r="BH1217" t="s">
        <v>4348</v>
      </c>
      <c r="BI1217">
        <v>2</v>
      </c>
      <c r="BK1217" s="1">
        <v>45747</v>
      </c>
      <c r="BL1217" s="1">
        <v>46111</v>
      </c>
      <c r="BO1217">
        <v>40</v>
      </c>
      <c r="BP1217">
        <v>0</v>
      </c>
      <c r="BQ1217">
        <v>8</v>
      </c>
      <c r="BR1217">
        <v>8</v>
      </c>
      <c r="BS1217">
        <v>8</v>
      </c>
      <c r="BT1217">
        <v>8</v>
      </c>
      <c r="BU1217">
        <v>8</v>
      </c>
      <c r="BV1217">
        <v>0</v>
      </c>
      <c r="BW1217" t="str">
        <f>"8:00 AM"</f>
        <v>8:00 AM</v>
      </c>
      <c r="BX1217" t="str">
        <f>"5:00 PM"</f>
        <v>5:00 PM</v>
      </c>
      <c r="BY1217" t="s">
        <v>159</v>
      </c>
      <c r="BZ1217">
        <v>0</v>
      </c>
      <c r="CA1217">
        <v>12</v>
      </c>
      <c r="CB1217" t="s">
        <v>117</v>
      </c>
      <c r="CD1217" t="s">
        <v>4349</v>
      </c>
      <c r="CE1217" t="s">
        <v>4339</v>
      </c>
      <c r="CF1217" t="s">
        <v>140</v>
      </c>
      <c r="CG1217" t="s">
        <v>136</v>
      </c>
      <c r="CH1217" t="s">
        <v>121</v>
      </c>
      <c r="CI1217" s="6">
        <v>96950</v>
      </c>
      <c r="CJ1217" s="10">
        <v>7.81</v>
      </c>
      <c r="CK1217" s="10">
        <v>7.81</v>
      </c>
      <c r="CL1217" s="10">
        <v>11.72</v>
      </c>
      <c r="CM1217" s="10">
        <v>11.72</v>
      </c>
      <c r="CN1217" t="s">
        <v>137</v>
      </c>
      <c r="CO1217" t="s">
        <v>140</v>
      </c>
      <c r="CP1217" t="s">
        <v>138</v>
      </c>
      <c r="CR1217" t="s">
        <v>117</v>
      </c>
      <c r="CS1217" t="s">
        <v>139</v>
      </c>
      <c r="CT1217" t="s">
        <v>140</v>
      </c>
      <c r="CU1217" t="s">
        <v>139</v>
      </c>
      <c r="CV1217" t="s">
        <v>140</v>
      </c>
      <c r="CW1217" t="s">
        <v>139</v>
      </c>
      <c r="CX1217" t="s">
        <v>140</v>
      </c>
      <c r="CY1217" t="s">
        <v>1167</v>
      </c>
      <c r="CZ1217" s="8">
        <v>16702870621</v>
      </c>
      <c r="DA1217" t="s">
        <v>4346</v>
      </c>
      <c r="DB1217" t="s">
        <v>309</v>
      </c>
      <c r="DC1217" t="s">
        <v>139</v>
      </c>
      <c r="DD1217" t="s">
        <v>117</v>
      </c>
      <c r="DE1217" t="s">
        <v>3794</v>
      </c>
      <c r="DF1217" t="s">
        <v>4350</v>
      </c>
      <c r="DG1217" t="s">
        <v>1532</v>
      </c>
      <c r="DH1217" t="s">
        <v>1156</v>
      </c>
      <c r="DI1217" t="s">
        <v>1153</v>
      </c>
      <c r="DJ1217" t="s">
        <v>1162</v>
      </c>
    </row>
    <row r="1218" spans="1:114" ht="15" customHeight="1" x14ac:dyDescent="0.35">
      <c r="A1218" t="s">
        <v>14782</v>
      </c>
      <c r="B1218" t="s">
        <v>144</v>
      </c>
      <c r="C1218" s="1">
        <v>45634</v>
      </c>
      <c r="D1218" s="1">
        <v>45679</v>
      </c>
      <c r="E1218" t="s">
        <v>116</v>
      </c>
      <c r="F1218" s="1">
        <v>45765</v>
      </c>
      <c r="G1218" t="s">
        <v>117</v>
      </c>
      <c r="H1218" t="s">
        <v>117</v>
      </c>
      <c r="I1218" t="s">
        <v>117</v>
      </c>
      <c r="J1218" t="s">
        <v>4110</v>
      </c>
      <c r="K1218" t="s">
        <v>4111</v>
      </c>
      <c r="L1218" t="s">
        <v>4112</v>
      </c>
      <c r="M1218" t="s">
        <v>4113</v>
      </c>
      <c r="N1218" t="s">
        <v>120</v>
      </c>
      <c r="O1218" t="s">
        <v>121</v>
      </c>
      <c r="P1218" s="6">
        <v>96950</v>
      </c>
      <c r="Q1218" t="s">
        <v>122</v>
      </c>
      <c r="S1218" s="8">
        <v>16702353285</v>
      </c>
      <c r="U1218" t="s">
        <v>4114</v>
      </c>
      <c r="V1218">
        <v>81111</v>
      </c>
      <c r="W1218" t="s">
        <v>124</v>
      </c>
      <c r="Y1218" t="s">
        <v>4115</v>
      </c>
      <c r="Z1218" t="s">
        <v>4116</v>
      </c>
      <c r="AA1218" t="s">
        <v>1265</v>
      </c>
      <c r="AB1218" t="s">
        <v>1930</v>
      </c>
      <c r="AC1218" t="s">
        <v>4112</v>
      </c>
      <c r="AD1218" t="s">
        <v>4113</v>
      </c>
      <c r="AE1218" t="s">
        <v>120</v>
      </c>
      <c r="AF1218" t="s">
        <v>121</v>
      </c>
      <c r="AG1218" s="6">
        <v>96950</v>
      </c>
      <c r="AH1218" t="s">
        <v>122</v>
      </c>
      <c r="AJ1218" s="8">
        <v>16702353285</v>
      </c>
      <c r="AL1218" t="s">
        <v>4117</v>
      </c>
      <c r="BE1218" t="str">
        <f>"49-3023.00"</f>
        <v>49-3023.00</v>
      </c>
      <c r="BF1218" t="s">
        <v>1119</v>
      </c>
      <c r="BG1218" t="s">
        <v>7147</v>
      </c>
      <c r="BH1218" t="s">
        <v>7148</v>
      </c>
      <c r="BI1218">
        <v>3</v>
      </c>
      <c r="BJ1218">
        <v>3</v>
      </c>
      <c r="BK1218" s="1">
        <v>45767</v>
      </c>
      <c r="BL1218" s="1">
        <v>46131</v>
      </c>
      <c r="BM1218" s="1">
        <v>45767</v>
      </c>
      <c r="BN1218" s="1">
        <v>46131</v>
      </c>
      <c r="BO1218">
        <v>40</v>
      </c>
      <c r="BP1218">
        <v>0</v>
      </c>
      <c r="BQ1218">
        <v>8</v>
      </c>
      <c r="BR1218">
        <v>8</v>
      </c>
      <c r="BS1218">
        <v>8</v>
      </c>
      <c r="BT1218">
        <v>8</v>
      </c>
      <c r="BU1218">
        <v>8</v>
      </c>
      <c r="BV1218">
        <v>0</v>
      </c>
      <c r="BW1218" t="str">
        <f>"8:00 AM"</f>
        <v>8:00 AM</v>
      </c>
      <c r="BX1218" t="str">
        <f>"5:00 PM"</f>
        <v>5:00 PM</v>
      </c>
      <c r="BY1218" t="s">
        <v>159</v>
      </c>
      <c r="BZ1218">
        <v>0</v>
      </c>
      <c r="CA1218">
        <v>12</v>
      </c>
      <c r="CB1218" t="s">
        <v>117</v>
      </c>
      <c r="CD1218" t="s">
        <v>194</v>
      </c>
      <c r="CE1218" t="s">
        <v>4112</v>
      </c>
      <c r="CF1218" t="s">
        <v>4113</v>
      </c>
      <c r="CG1218" t="s">
        <v>120</v>
      </c>
      <c r="CH1218" t="s">
        <v>121</v>
      </c>
      <c r="CI1218" s="6">
        <v>96950</v>
      </c>
      <c r="CJ1218" s="10">
        <v>11.01</v>
      </c>
      <c r="CK1218" s="10">
        <v>11.01</v>
      </c>
      <c r="CL1218" s="10">
        <v>16.52</v>
      </c>
      <c r="CM1218" s="10">
        <v>16.52</v>
      </c>
      <c r="CN1218" t="s">
        <v>137</v>
      </c>
      <c r="CO1218" t="s">
        <v>194</v>
      </c>
      <c r="CP1218" t="s">
        <v>138</v>
      </c>
      <c r="CR1218" t="s">
        <v>117</v>
      </c>
      <c r="CS1218" t="s">
        <v>139</v>
      </c>
      <c r="CT1218" t="s">
        <v>140</v>
      </c>
      <c r="CU1218" t="s">
        <v>139</v>
      </c>
      <c r="CV1218" t="s">
        <v>140</v>
      </c>
      <c r="CW1218" t="s">
        <v>139</v>
      </c>
      <c r="CX1218" t="s">
        <v>140</v>
      </c>
      <c r="CY1218" t="s">
        <v>1936</v>
      </c>
      <c r="CZ1218" s="8">
        <v>16702353285</v>
      </c>
      <c r="DA1218" t="s">
        <v>4117</v>
      </c>
      <c r="DB1218" t="s">
        <v>140</v>
      </c>
      <c r="DC1218" t="s">
        <v>139</v>
      </c>
      <c r="DD1218" t="s">
        <v>117</v>
      </c>
      <c r="DE1218" t="s">
        <v>4115</v>
      </c>
      <c r="DF1218" t="s">
        <v>4116</v>
      </c>
      <c r="DG1218" t="s">
        <v>1331</v>
      </c>
      <c r="DH1218" t="s">
        <v>4114</v>
      </c>
      <c r="DI1218" t="s">
        <v>4110</v>
      </c>
      <c r="DJ1218" t="s">
        <v>4117</v>
      </c>
    </row>
    <row r="1219" spans="1:114" ht="15" customHeight="1" x14ac:dyDescent="0.35">
      <c r="A1219" t="s">
        <v>16083</v>
      </c>
      <c r="B1219" t="s">
        <v>144</v>
      </c>
      <c r="C1219" s="1">
        <v>45634</v>
      </c>
      <c r="D1219" s="1">
        <v>45679</v>
      </c>
      <c r="E1219" t="s">
        <v>116</v>
      </c>
      <c r="F1219" s="1">
        <v>45760</v>
      </c>
      <c r="G1219" t="s">
        <v>117</v>
      </c>
      <c r="H1219" t="s">
        <v>117</v>
      </c>
      <c r="I1219" t="s">
        <v>117</v>
      </c>
      <c r="J1219" t="s">
        <v>2945</v>
      </c>
      <c r="K1219" t="s">
        <v>7013</v>
      </c>
      <c r="L1219" t="s">
        <v>2947</v>
      </c>
      <c r="N1219" t="s">
        <v>120</v>
      </c>
      <c r="O1219" t="s">
        <v>121</v>
      </c>
      <c r="P1219" s="6">
        <v>96950</v>
      </c>
      <c r="Q1219" t="s">
        <v>122</v>
      </c>
      <c r="S1219" s="8">
        <v>16702347873</v>
      </c>
      <c r="U1219" t="s">
        <v>2948</v>
      </c>
      <c r="V1219">
        <v>56132</v>
      </c>
      <c r="W1219" t="s">
        <v>124</v>
      </c>
      <c r="Y1219" t="s">
        <v>2949</v>
      </c>
      <c r="Z1219" t="s">
        <v>2950</v>
      </c>
      <c r="AA1219" t="s">
        <v>2951</v>
      </c>
      <c r="AB1219" t="s">
        <v>128</v>
      </c>
      <c r="AC1219" t="s">
        <v>2947</v>
      </c>
      <c r="AE1219" t="s">
        <v>120</v>
      </c>
      <c r="AF1219" t="s">
        <v>121</v>
      </c>
      <c r="AG1219" s="6">
        <v>96950</v>
      </c>
      <c r="AH1219" t="s">
        <v>122</v>
      </c>
      <c r="AJ1219" s="8">
        <v>16702347873</v>
      </c>
      <c r="AL1219" t="s">
        <v>2952</v>
      </c>
      <c r="BE1219" t="str">
        <f>"49-9071.00"</f>
        <v>49-9071.00</v>
      </c>
      <c r="BF1219" t="s">
        <v>156</v>
      </c>
      <c r="BG1219" t="s">
        <v>7015</v>
      </c>
      <c r="BH1219" t="s">
        <v>7016</v>
      </c>
      <c r="BI1219">
        <v>6</v>
      </c>
      <c r="BJ1219">
        <v>6</v>
      </c>
      <c r="BK1219" s="1">
        <v>45762</v>
      </c>
      <c r="BL1219" s="1">
        <v>46126</v>
      </c>
      <c r="BM1219" s="1">
        <v>45762</v>
      </c>
      <c r="BN1219" s="1">
        <v>46126</v>
      </c>
      <c r="BO1219">
        <v>35</v>
      </c>
      <c r="BP1219">
        <v>0</v>
      </c>
      <c r="BQ1219">
        <v>7</v>
      </c>
      <c r="BR1219">
        <v>7</v>
      </c>
      <c r="BS1219">
        <v>7</v>
      </c>
      <c r="BT1219">
        <v>7</v>
      </c>
      <c r="BU1219">
        <v>7</v>
      </c>
      <c r="BV1219">
        <v>0</v>
      </c>
      <c r="BW1219" t="str">
        <f>"8:00 AM"</f>
        <v>8:00 AM</v>
      </c>
      <c r="BX1219" t="str">
        <f>"4:00 PM"</f>
        <v>4:00 PM</v>
      </c>
      <c r="BY1219" t="s">
        <v>159</v>
      </c>
      <c r="BZ1219">
        <v>0</v>
      </c>
      <c r="CA1219">
        <v>12</v>
      </c>
      <c r="CB1219" t="s">
        <v>117</v>
      </c>
      <c r="CD1219" t="s">
        <v>7260</v>
      </c>
      <c r="CE1219" t="s">
        <v>2956</v>
      </c>
      <c r="CG1219" t="s">
        <v>120</v>
      </c>
      <c r="CH1219" t="s">
        <v>121</v>
      </c>
      <c r="CI1219" s="6">
        <v>96950</v>
      </c>
      <c r="CJ1219" s="10">
        <v>9.75</v>
      </c>
      <c r="CK1219" s="10">
        <v>9.75</v>
      </c>
      <c r="CL1219" s="10">
        <v>14.63</v>
      </c>
      <c r="CM1219" s="10">
        <v>14.63</v>
      </c>
      <c r="CN1219" t="s">
        <v>137</v>
      </c>
      <c r="CP1219" t="s">
        <v>138</v>
      </c>
      <c r="CR1219" t="s">
        <v>117</v>
      </c>
      <c r="CS1219" t="s">
        <v>139</v>
      </c>
      <c r="CT1219" t="s">
        <v>140</v>
      </c>
      <c r="CU1219" t="s">
        <v>139</v>
      </c>
      <c r="CV1219" t="s">
        <v>140</v>
      </c>
      <c r="CW1219" t="s">
        <v>139</v>
      </c>
      <c r="CX1219" t="s">
        <v>140</v>
      </c>
      <c r="CY1219" t="s">
        <v>308</v>
      </c>
      <c r="CZ1219" s="8">
        <v>16702347873</v>
      </c>
      <c r="DA1219" t="s">
        <v>2952</v>
      </c>
      <c r="DB1219" t="s">
        <v>309</v>
      </c>
      <c r="DC1219" t="s">
        <v>139</v>
      </c>
      <c r="DD1219" t="s">
        <v>117</v>
      </c>
    </row>
    <row r="1220" spans="1:114" ht="15" customHeight="1" x14ac:dyDescent="0.35">
      <c r="A1220" t="s">
        <v>13259</v>
      </c>
      <c r="B1220" t="s">
        <v>278</v>
      </c>
      <c r="C1220" s="1">
        <v>45676</v>
      </c>
      <c r="D1220" s="1">
        <v>45679</v>
      </c>
      <c r="E1220" t="s">
        <v>211</v>
      </c>
      <c r="G1220" t="s">
        <v>117</v>
      </c>
      <c r="H1220" t="s">
        <v>117</v>
      </c>
      <c r="I1220" t="s">
        <v>117</v>
      </c>
      <c r="J1220" t="s">
        <v>737</v>
      </c>
      <c r="K1220" t="s">
        <v>738</v>
      </c>
      <c r="L1220" t="s">
        <v>739</v>
      </c>
      <c r="N1220" t="s">
        <v>136</v>
      </c>
      <c r="O1220" t="s">
        <v>121</v>
      </c>
      <c r="P1220" s="6">
        <v>96950</v>
      </c>
      <c r="Q1220" t="s">
        <v>122</v>
      </c>
      <c r="S1220" s="8">
        <v>16702345900</v>
      </c>
      <c r="T1220">
        <v>266</v>
      </c>
      <c r="U1220" t="s">
        <v>740</v>
      </c>
      <c r="V1220">
        <v>721110</v>
      </c>
      <c r="W1220" t="s">
        <v>124</v>
      </c>
      <c r="Y1220" t="s">
        <v>741</v>
      </c>
      <c r="Z1220" t="s">
        <v>742</v>
      </c>
      <c r="AB1220" t="s">
        <v>743</v>
      </c>
      <c r="AC1220" t="s">
        <v>739</v>
      </c>
      <c r="AE1220" t="s">
        <v>136</v>
      </c>
      <c r="AF1220" t="s">
        <v>121</v>
      </c>
      <c r="AG1220" s="6">
        <v>96950</v>
      </c>
      <c r="AH1220" t="s">
        <v>122</v>
      </c>
      <c r="AJ1220" s="8">
        <v>16702345900</v>
      </c>
      <c r="AK1220">
        <v>266</v>
      </c>
      <c r="AL1220" t="s">
        <v>744</v>
      </c>
      <c r="BE1220" t="str">
        <f>"49-9071.00"</f>
        <v>49-9071.00</v>
      </c>
      <c r="BF1220" t="s">
        <v>156</v>
      </c>
      <c r="BG1220" t="s">
        <v>745</v>
      </c>
      <c r="BH1220" t="s">
        <v>290</v>
      </c>
      <c r="BI1220">
        <v>2</v>
      </c>
      <c r="BK1220" s="1">
        <v>45839</v>
      </c>
      <c r="BL1220" s="1">
        <v>46203</v>
      </c>
      <c r="BO1220">
        <v>40</v>
      </c>
      <c r="BP1220">
        <v>0</v>
      </c>
      <c r="BQ1220">
        <v>8</v>
      </c>
      <c r="BR1220">
        <v>8</v>
      </c>
      <c r="BS1220">
        <v>8</v>
      </c>
      <c r="BT1220">
        <v>8</v>
      </c>
      <c r="BU1220">
        <v>8</v>
      </c>
      <c r="BV1220">
        <v>0</v>
      </c>
      <c r="BW1220" t="str">
        <f>"8:00 AM"</f>
        <v>8:00 AM</v>
      </c>
      <c r="BX1220" t="str">
        <f>"5:00 PM"</f>
        <v>5:00 PM</v>
      </c>
      <c r="BY1220" t="s">
        <v>159</v>
      </c>
      <c r="BZ1220">
        <v>0</v>
      </c>
      <c r="CA1220">
        <v>12</v>
      </c>
      <c r="CB1220" t="s">
        <v>117</v>
      </c>
      <c r="CD1220" t="s">
        <v>162</v>
      </c>
      <c r="CE1220" t="s">
        <v>746</v>
      </c>
      <c r="CG1220" t="s">
        <v>136</v>
      </c>
      <c r="CH1220" t="s">
        <v>121</v>
      </c>
      <c r="CI1220" s="6">
        <v>96950</v>
      </c>
      <c r="CJ1220" s="10">
        <v>9.75</v>
      </c>
      <c r="CK1220" s="10">
        <v>9.75</v>
      </c>
      <c r="CL1220" s="10">
        <v>14.62</v>
      </c>
      <c r="CM1220" s="10">
        <v>14.62</v>
      </c>
      <c r="CN1220" t="s">
        <v>137</v>
      </c>
      <c r="CP1220" t="s">
        <v>138</v>
      </c>
      <c r="CR1220" t="s">
        <v>117</v>
      </c>
      <c r="CS1220" t="s">
        <v>139</v>
      </c>
      <c r="CT1220" t="s">
        <v>140</v>
      </c>
      <c r="CU1220" t="s">
        <v>139</v>
      </c>
      <c r="CV1220" t="s">
        <v>140</v>
      </c>
      <c r="CW1220" t="s">
        <v>139</v>
      </c>
      <c r="CX1220" t="s">
        <v>140</v>
      </c>
      <c r="CY1220" t="s">
        <v>1992</v>
      </c>
      <c r="CZ1220" s="8">
        <v>16702345900</v>
      </c>
      <c r="DA1220" t="s">
        <v>748</v>
      </c>
      <c r="DB1220" t="s">
        <v>140</v>
      </c>
      <c r="DC1220" t="s">
        <v>139</v>
      </c>
      <c r="DD1220" t="s">
        <v>117</v>
      </c>
    </row>
    <row r="1221" spans="1:114" ht="15" customHeight="1" x14ac:dyDescent="0.35">
      <c r="A1221" t="s">
        <v>4222</v>
      </c>
      <c r="B1221" t="s">
        <v>166</v>
      </c>
      <c r="C1221" s="1">
        <v>45601</v>
      </c>
      <c r="D1221" s="1">
        <v>45680</v>
      </c>
      <c r="E1221" t="s">
        <v>211</v>
      </c>
      <c r="G1221" t="s">
        <v>117</v>
      </c>
      <c r="H1221" t="s">
        <v>117</v>
      </c>
      <c r="I1221" t="s">
        <v>117</v>
      </c>
      <c r="J1221" t="s">
        <v>4223</v>
      </c>
      <c r="L1221" t="s">
        <v>4224</v>
      </c>
      <c r="N1221" t="s">
        <v>120</v>
      </c>
      <c r="O1221" t="s">
        <v>121</v>
      </c>
      <c r="P1221" s="6">
        <v>96950</v>
      </c>
      <c r="Q1221" t="s">
        <v>122</v>
      </c>
      <c r="S1221" s="8">
        <v>16702878526</v>
      </c>
      <c r="U1221" t="s">
        <v>4225</v>
      </c>
      <c r="V1221">
        <v>71119</v>
      </c>
      <c r="W1221" t="s">
        <v>124</v>
      </c>
      <c r="Y1221" t="s">
        <v>4226</v>
      </c>
      <c r="Z1221" t="s">
        <v>4227</v>
      </c>
      <c r="AA1221" t="s">
        <v>1116</v>
      </c>
      <c r="AB1221" t="s">
        <v>128</v>
      </c>
      <c r="AC1221" t="s">
        <v>4224</v>
      </c>
      <c r="AE1221" t="s">
        <v>120</v>
      </c>
      <c r="AF1221" t="s">
        <v>121</v>
      </c>
      <c r="AG1221" s="6">
        <v>96950</v>
      </c>
      <c r="AH1221" t="s">
        <v>122</v>
      </c>
      <c r="AJ1221" s="8">
        <v>16702878526</v>
      </c>
      <c r="AL1221" t="s">
        <v>4228</v>
      </c>
      <c r="BE1221" t="str">
        <f>"27-2042.00"</f>
        <v>27-2042.00</v>
      </c>
      <c r="BF1221" t="s">
        <v>4229</v>
      </c>
      <c r="BG1221" t="s">
        <v>4230</v>
      </c>
      <c r="BH1221" t="s">
        <v>4231</v>
      </c>
      <c r="BI1221">
        <v>1</v>
      </c>
      <c r="BK1221" s="1">
        <v>45627</v>
      </c>
      <c r="BL1221" s="1">
        <v>45961</v>
      </c>
      <c r="BO1221">
        <v>35</v>
      </c>
      <c r="BP1221">
        <v>7</v>
      </c>
      <c r="BQ1221">
        <v>0</v>
      </c>
      <c r="BR1221">
        <v>0</v>
      </c>
      <c r="BS1221">
        <v>7</v>
      </c>
      <c r="BT1221">
        <v>7</v>
      </c>
      <c r="BU1221">
        <v>7</v>
      </c>
      <c r="BV1221">
        <v>7</v>
      </c>
      <c r="BW1221" t="str">
        <f>"1:00 PM"</f>
        <v>1:00 PM</v>
      </c>
      <c r="BX1221" t="str">
        <f>"8:00 PM"</f>
        <v>8:00 PM</v>
      </c>
      <c r="BY1221" t="s">
        <v>133</v>
      </c>
      <c r="BZ1221">
        <v>0</v>
      </c>
      <c r="CA1221">
        <v>3</v>
      </c>
      <c r="CB1221" t="s">
        <v>117</v>
      </c>
      <c r="CD1221" t="s">
        <v>4232</v>
      </c>
      <c r="CE1221" t="s">
        <v>4233</v>
      </c>
      <c r="CG1221" t="s">
        <v>120</v>
      </c>
      <c r="CH1221" t="s">
        <v>121</v>
      </c>
      <c r="CI1221" s="6">
        <v>96950</v>
      </c>
      <c r="CJ1221" s="10">
        <v>33.06</v>
      </c>
      <c r="CK1221" s="10">
        <v>33.06</v>
      </c>
      <c r="CL1221" s="10">
        <v>0</v>
      </c>
      <c r="CM1221" s="10">
        <v>0</v>
      </c>
      <c r="CN1221" t="s">
        <v>137</v>
      </c>
      <c r="CO1221">
        <v>0</v>
      </c>
      <c r="CP1221" t="s">
        <v>138</v>
      </c>
      <c r="CR1221" t="s">
        <v>117</v>
      </c>
      <c r="CS1221" t="s">
        <v>139</v>
      </c>
      <c r="CT1221" t="s">
        <v>140</v>
      </c>
      <c r="CU1221" t="s">
        <v>140</v>
      </c>
      <c r="CV1221" t="s">
        <v>140</v>
      </c>
      <c r="CW1221" t="s">
        <v>139</v>
      </c>
      <c r="CX1221" t="s">
        <v>140</v>
      </c>
      <c r="CY1221" t="s">
        <v>2574</v>
      </c>
      <c r="CZ1221" s="8">
        <v>16702878526</v>
      </c>
      <c r="DA1221" t="s">
        <v>4228</v>
      </c>
      <c r="DB1221" t="s">
        <v>164</v>
      </c>
      <c r="DC1221" t="s">
        <v>139</v>
      </c>
      <c r="DD1221" t="s">
        <v>117</v>
      </c>
      <c r="DE1221" t="s">
        <v>4226</v>
      </c>
      <c r="DF1221" t="s">
        <v>4227</v>
      </c>
      <c r="DG1221" t="s">
        <v>1116</v>
      </c>
      <c r="DH1221" t="s">
        <v>4225</v>
      </c>
      <c r="DI1221" t="s">
        <v>4223</v>
      </c>
      <c r="DJ1221" t="s">
        <v>4228</v>
      </c>
    </row>
    <row r="1222" spans="1:114" ht="15" customHeight="1" x14ac:dyDescent="0.35">
      <c r="A1222" t="s">
        <v>14713</v>
      </c>
      <c r="B1222" t="s">
        <v>144</v>
      </c>
      <c r="C1222" s="1">
        <v>45635</v>
      </c>
      <c r="D1222" s="1">
        <v>45680</v>
      </c>
      <c r="E1222" t="s">
        <v>211</v>
      </c>
      <c r="G1222" t="s">
        <v>117</v>
      </c>
      <c r="H1222" t="s">
        <v>117</v>
      </c>
      <c r="I1222" t="s">
        <v>117</v>
      </c>
      <c r="J1222" t="s">
        <v>295</v>
      </c>
      <c r="K1222" t="s">
        <v>6969</v>
      </c>
      <c r="L1222" t="s">
        <v>2834</v>
      </c>
      <c r="N1222" t="s">
        <v>136</v>
      </c>
      <c r="O1222" t="s">
        <v>121</v>
      </c>
      <c r="P1222" s="6">
        <v>96950</v>
      </c>
      <c r="Q1222" t="s">
        <v>122</v>
      </c>
      <c r="S1222" s="8">
        <v>16702356129</v>
      </c>
      <c r="U1222" t="s">
        <v>299</v>
      </c>
      <c r="V1222">
        <v>812112</v>
      </c>
      <c r="W1222" t="s">
        <v>124</v>
      </c>
      <c r="Y1222" t="s">
        <v>300</v>
      </c>
      <c r="Z1222" t="s">
        <v>301</v>
      </c>
      <c r="AA1222" t="s">
        <v>2835</v>
      </c>
      <c r="AB1222" t="s">
        <v>237</v>
      </c>
      <c r="AC1222" t="s">
        <v>2834</v>
      </c>
      <c r="AE1222" t="s">
        <v>136</v>
      </c>
      <c r="AF1222" t="s">
        <v>121</v>
      </c>
      <c r="AG1222" s="6">
        <v>96950</v>
      </c>
      <c r="AH1222" t="s">
        <v>122</v>
      </c>
      <c r="AJ1222" s="8">
        <v>16702356129</v>
      </c>
      <c r="AL1222" t="s">
        <v>303</v>
      </c>
      <c r="BE1222" t="str">
        <f>"39-5012.00"</f>
        <v>39-5012.00</v>
      </c>
      <c r="BF1222" t="s">
        <v>272</v>
      </c>
      <c r="BG1222" t="s">
        <v>6971</v>
      </c>
      <c r="BH1222" t="s">
        <v>6972</v>
      </c>
      <c r="BI1222">
        <v>7</v>
      </c>
      <c r="BJ1222">
        <v>7</v>
      </c>
      <c r="BK1222" s="1">
        <v>45748</v>
      </c>
      <c r="BL1222" s="1">
        <v>46112</v>
      </c>
      <c r="BM1222" s="1">
        <v>45748</v>
      </c>
      <c r="BN1222" s="1">
        <v>46112</v>
      </c>
      <c r="BO1222">
        <v>35</v>
      </c>
      <c r="BP1222">
        <v>7</v>
      </c>
      <c r="BQ1222">
        <v>0</v>
      </c>
      <c r="BR1222">
        <v>0</v>
      </c>
      <c r="BS1222">
        <v>7</v>
      </c>
      <c r="BT1222">
        <v>7</v>
      </c>
      <c r="BU1222">
        <v>7</v>
      </c>
      <c r="BV1222">
        <v>7</v>
      </c>
      <c r="BW1222" t="str">
        <f>"11:00 AM"</f>
        <v>11:00 AM</v>
      </c>
      <c r="BX1222" t="str">
        <f>"7:00 PM"</f>
        <v>7:00 PM</v>
      </c>
      <c r="BY1222" t="s">
        <v>159</v>
      </c>
      <c r="BZ1222">
        <v>0</v>
      </c>
      <c r="CA1222">
        <v>12</v>
      </c>
      <c r="CB1222" t="s">
        <v>117</v>
      </c>
      <c r="CD1222" s="2" t="s">
        <v>14714</v>
      </c>
      <c r="CE1222" t="s">
        <v>2839</v>
      </c>
      <c r="CF1222" t="s">
        <v>2840</v>
      </c>
      <c r="CG1222" t="s">
        <v>136</v>
      </c>
      <c r="CH1222" t="s">
        <v>121</v>
      </c>
      <c r="CI1222" s="6">
        <v>96950</v>
      </c>
      <c r="CJ1222" s="10">
        <v>7.98</v>
      </c>
      <c r="CK1222" s="10">
        <v>7.98</v>
      </c>
      <c r="CL1222" s="10">
        <v>11.97</v>
      </c>
      <c r="CM1222" s="10">
        <v>11.97</v>
      </c>
      <c r="CN1222" t="s">
        <v>137</v>
      </c>
      <c r="CP1222" t="s">
        <v>138</v>
      </c>
      <c r="CR1222" t="s">
        <v>117</v>
      </c>
      <c r="CS1222" t="s">
        <v>139</v>
      </c>
      <c r="CT1222" t="s">
        <v>140</v>
      </c>
      <c r="CU1222" t="s">
        <v>139</v>
      </c>
      <c r="CV1222" t="s">
        <v>140</v>
      </c>
      <c r="CW1222" t="s">
        <v>139</v>
      </c>
      <c r="CX1222" t="s">
        <v>140</v>
      </c>
      <c r="CY1222" s="2" t="s">
        <v>4591</v>
      </c>
      <c r="CZ1222" s="8">
        <v>16702356129</v>
      </c>
      <c r="DA1222" t="s">
        <v>303</v>
      </c>
      <c r="DB1222" t="s">
        <v>309</v>
      </c>
      <c r="DC1222" t="s">
        <v>139</v>
      </c>
      <c r="DD1222" t="s">
        <v>117</v>
      </c>
    </row>
    <row r="1223" spans="1:114" ht="15" customHeight="1" x14ac:dyDescent="0.35">
      <c r="A1223" t="s">
        <v>7103</v>
      </c>
      <c r="B1223" t="s">
        <v>144</v>
      </c>
      <c r="C1223" s="1">
        <v>45636</v>
      </c>
      <c r="D1223" s="1">
        <v>45680</v>
      </c>
      <c r="E1223" t="s">
        <v>211</v>
      </c>
      <c r="G1223" t="s">
        <v>139</v>
      </c>
      <c r="H1223" t="s">
        <v>139</v>
      </c>
      <c r="I1223" t="s">
        <v>117</v>
      </c>
      <c r="J1223" t="s">
        <v>3722</v>
      </c>
      <c r="L1223" t="s">
        <v>7104</v>
      </c>
      <c r="M1223" t="s">
        <v>4237</v>
      </c>
      <c r="N1223" t="s">
        <v>136</v>
      </c>
      <c r="O1223" t="s">
        <v>121</v>
      </c>
      <c r="P1223" s="6">
        <v>96950</v>
      </c>
      <c r="Q1223" t="s">
        <v>122</v>
      </c>
      <c r="S1223" s="8">
        <v>16702850063</v>
      </c>
      <c r="U1223" t="s">
        <v>3726</v>
      </c>
      <c r="V1223">
        <v>81111</v>
      </c>
      <c r="W1223" t="s">
        <v>124</v>
      </c>
      <c r="Y1223" t="s">
        <v>3727</v>
      </c>
      <c r="Z1223" t="s">
        <v>7105</v>
      </c>
      <c r="AA1223" t="s">
        <v>4238</v>
      </c>
      <c r="AB1223" t="s">
        <v>237</v>
      </c>
      <c r="AC1223" t="s">
        <v>4612</v>
      </c>
      <c r="AD1223" t="s">
        <v>4237</v>
      </c>
      <c r="AE1223" t="s">
        <v>136</v>
      </c>
      <c r="AF1223" t="s">
        <v>121</v>
      </c>
      <c r="AG1223" s="6">
        <v>96950</v>
      </c>
      <c r="AH1223" t="s">
        <v>122</v>
      </c>
      <c r="AJ1223" s="8">
        <v>16702850063</v>
      </c>
      <c r="AL1223" t="s">
        <v>4242</v>
      </c>
      <c r="BE1223" t="str">
        <f>"49-3023.00"</f>
        <v>49-3023.00</v>
      </c>
      <c r="BF1223" t="s">
        <v>1119</v>
      </c>
      <c r="BG1223" t="s">
        <v>7106</v>
      </c>
      <c r="BH1223" t="s">
        <v>4828</v>
      </c>
      <c r="BI1223">
        <v>5</v>
      </c>
      <c r="BJ1223">
        <v>5</v>
      </c>
      <c r="BK1223" s="1">
        <v>45689</v>
      </c>
      <c r="BL1223" s="1">
        <v>45930</v>
      </c>
      <c r="BM1223" s="1">
        <v>45689</v>
      </c>
      <c r="BN1223" s="1">
        <v>45930</v>
      </c>
      <c r="BO1223">
        <v>40</v>
      </c>
      <c r="BP1223">
        <v>0</v>
      </c>
      <c r="BQ1223">
        <v>8</v>
      </c>
      <c r="BR1223">
        <v>8</v>
      </c>
      <c r="BS1223">
        <v>8</v>
      </c>
      <c r="BT1223">
        <v>8</v>
      </c>
      <c r="BU1223">
        <v>8</v>
      </c>
      <c r="BV1223">
        <v>0</v>
      </c>
      <c r="BW1223" t="str">
        <f>"8:31 AM"</f>
        <v>8:31 AM</v>
      </c>
      <c r="BX1223" t="str">
        <f>"5:31 PM"</f>
        <v>5:31 PM</v>
      </c>
      <c r="BY1223" t="s">
        <v>133</v>
      </c>
      <c r="BZ1223">
        <v>0</v>
      </c>
      <c r="CA1223">
        <v>12</v>
      </c>
      <c r="CB1223" t="s">
        <v>117</v>
      </c>
      <c r="CD1223" t="s">
        <v>7107</v>
      </c>
      <c r="CE1223" t="s">
        <v>7108</v>
      </c>
      <c r="CF1223" t="s">
        <v>4237</v>
      </c>
      <c r="CG1223" t="s">
        <v>136</v>
      </c>
      <c r="CH1223" t="s">
        <v>121</v>
      </c>
      <c r="CI1223" s="6">
        <v>96950</v>
      </c>
      <c r="CJ1223" s="10">
        <v>11.01</v>
      </c>
      <c r="CK1223" s="10">
        <v>11.01</v>
      </c>
      <c r="CL1223" s="10">
        <v>16.52</v>
      </c>
      <c r="CM1223" s="10">
        <v>16.52</v>
      </c>
      <c r="CN1223" t="s">
        <v>137</v>
      </c>
      <c r="CO1223" t="s">
        <v>3733</v>
      </c>
      <c r="CP1223" t="s">
        <v>138</v>
      </c>
      <c r="CR1223" t="s">
        <v>117</v>
      </c>
      <c r="CS1223" t="s">
        <v>139</v>
      </c>
      <c r="CT1223" t="s">
        <v>139</v>
      </c>
      <c r="CU1223" t="s">
        <v>139</v>
      </c>
      <c r="CV1223" t="s">
        <v>140</v>
      </c>
      <c r="CW1223" t="s">
        <v>139</v>
      </c>
      <c r="CX1223" t="s">
        <v>139</v>
      </c>
      <c r="CY1223" s="2" t="s">
        <v>4241</v>
      </c>
      <c r="CZ1223" s="8">
        <v>16702850063</v>
      </c>
      <c r="DA1223" t="s">
        <v>4242</v>
      </c>
      <c r="DB1223" t="s">
        <v>140</v>
      </c>
      <c r="DC1223" t="s">
        <v>139</v>
      </c>
      <c r="DD1223" t="s">
        <v>117</v>
      </c>
    </row>
    <row r="1224" spans="1:114" ht="15" customHeight="1" x14ac:dyDescent="0.35">
      <c r="A1224" t="s">
        <v>7280</v>
      </c>
      <c r="B1224" t="s">
        <v>115</v>
      </c>
      <c r="C1224" s="1">
        <v>45665</v>
      </c>
      <c r="D1224" s="1">
        <v>45680</v>
      </c>
      <c r="E1224" t="s">
        <v>211</v>
      </c>
      <c r="G1224" t="s">
        <v>117</v>
      </c>
      <c r="H1224" t="s">
        <v>117</v>
      </c>
      <c r="I1224" t="s">
        <v>117</v>
      </c>
      <c r="J1224" t="s">
        <v>1324</v>
      </c>
      <c r="K1224" t="s">
        <v>1325</v>
      </c>
      <c r="L1224" t="s">
        <v>1326</v>
      </c>
      <c r="M1224" t="s">
        <v>1327</v>
      </c>
      <c r="N1224" t="s">
        <v>120</v>
      </c>
      <c r="O1224" t="s">
        <v>121</v>
      </c>
      <c r="P1224" s="6">
        <v>96950</v>
      </c>
      <c r="Q1224" t="s">
        <v>122</v>
      </c>
      <c r="S1224" s="8">
        <v>16703236877</v>
      </c>
      <c r="U1224" t="s">
        <v>1328</v>
      </c>
      <c r="V1224">
        <v>621610</v>
      </c>
      <c r="W1224" t="s">
        <v>124</v>
      </c>
      <c r="Y1224" t="s">
        <v>1329</v>
      </c>
      <c r="Z1224" t="s">
        <v>1330</v>
      </c>
      <c r="AA1224" t="s">
        <v>1331</v>
      </c>
      <c r="AB1224" t="s">
        <v>128</v>
      </c>
      <c r="AC1224" t="s">
        <v>1332</v>
      </c>
      <c r="AE1224" t="s">
        <v>839</v>
      </c>
      <c r="AF1224" t="s">
        <v>578</v>
      </c>
      <c r="AG1224" s="6">
        <v>96931</v>
      </c>
      <c r="AH1224" t="s">
        <v>122</v>
      </c>
      <c r="AJ1224" s="8">
        <v>16716498746</v>
      </c>
      <c r="AK1224">
        <v>203</v>
      </c>
      <c r="AL1224" t="s">
        <v>1333</v>
      </c>
      <c r="BE1224" t="str">
        <f>"43-3031.00"</f>
        <v>43-3031.00</v>
      </c>
      <c r="BF1224" t="s">
        <v>357</v>
      </c>
      <c r="BG1224" t="s">
        <v>1334</v>
      </c>
      <c r="BH1224" t="s">
        <v>1335</v>
      </c>
      <c r="BI1224">
        <v>3</v>
      </c>
      <c r="BK1224" s="1">
        <v>45778</v>
      </c>
      <c r="BL1224" s="1">
        <v>46142</v>
      </c>
      <c r="BO1224">
        <v>40</v>
      </c>
      <c r="BP1224">
        <v>0</v>
      </c>
      <c r="BQ1224">
        <v>8</v>
      </c>
      <c r="BR1224">
        <v>8</v>
      </c>
      <c r="BS1224">
        <v>8</v>
      </c>
      <c r="BT1224">
        <v>8</v>
      </c>
      <c r="BU1224">
        <v>5</v>
      </c>
      <c r="BV1224">
        <v>3</v>
      </c>
      <c r="BW1224" t="str">
        <f>"8:30 AM"</f>
        <v>8:30 AM</v>
      </c>
      <c r="BX1224" t="str">
        <f>"5:30 PM"</f>
        <v>5:30 PM</v>
      </c>
      <c r="BY1224" t="s">
        <v>459</v>
      </c>
      <c r="BZ1224">
        <v>0</v>
      </c>
      <c r="CA1224">
        <v>12</v>
      </c>
      <c r="CB1224" t="s">
        <v>117</v>
      </c>
      <c r="CD1224" t="s">
        <v>1336</v>
      </c>
      <c r="CE1224" t="s">
        <v>1337</v>
      </c>
      <c r="CF1224" t="s">
        <v>1327</v>
      </c>
      <c r="CG1224" t="s">
        <v>120</v>
      </c>
      <c r="CH1224" t="s">
        <v>121</v>
      </c>
      <c r="CI1224" s="6">
        <v>96950</v>
      </c>
      <c r="CJ1224" s="10">
        <v>12.28</v>
      </c>
      <c r="CK1224" s="10">
        <v>12.28</v>
      </c>
      <c r="CN1224" t="s">
        <v>137</v>
      </c>
      <c r="CP1224" t="s">
        <v>138</v>
      </c>
      <c r="CR1224" t="s">
        <v>117</v>
      </c>
      <c r="CS1224" t="s">
        <v>139</v>
      </c>
      <c r="CT1224" t="s">
        <v>140</v>
      </c>
      <c r="CU1224" t="s">
        <v>140</v>
      </c>
      <c r="CV1224" t="s">
        <v>140</v>
      </c>
      <c r="CW1224" t="s">
        <v>139</v>
      </c>
      <c r="CX1224" t="s">
        <v>140</v>
      </c>
      <c r="CY1224" t="s">
        <v>140</v>
      </c>
      <c r="CZ1224" s="8">
        <v>16703236877</v>
      </c>
      <c r="DA1224" t="s">
        <v>1338</v>
      </c>
      <c r="DB1224" t="s">
        <v>140</v>
      </c>
      <c r="DC1224" t="s">
        <v>139</v>
      </c>
      <c r="DD1224" t="s">
        <v>117</v>
      </c>
    </row>
    <row r="1225" spans="1:114" ht="15" customHeight="1" x14ac:dyDescent="0.35">
      <c r="A1225" t="s">
        <v>7229</v>
      </c>
      <c r="B1225" t="s">
        <v>115</v>
      </c>
      <c r="C1225" s="1">
        <v>45669</v>
      </c>
      <c r="D1225" s="1">
        <v>45680</v>
      </c>
      <c r="E1225" t="s">
        <v>116</v>
      </c>
      <c r="F1225" s="1">
        <v>45837</v>
      </c>
      <c r="G1225" t="s">
        <v>139</v>
      </c>
      <c r="H1225" t="s">
        <v>117</v>
      </c>
      <c r="I1225" t="s">
        <v>117</v>
      </c>
      <c r="J1225" t="s">
        <v>3176</v>
      </c>
      <c r="K1225" t="s">
        <v>7230</v>
      </c>
      <c r="L1225" t="s">
        <v>7231</v>
      </c>
      <c r="M1225" t="s">
        <v>2004</v>
      </c>
      <c r="N1225" t="s">
        <v>120</v>
      </c>
      <c r="O1225" t="s">
        <v>121</v>
      </c>
      <c r="P1225" s="6">
        <v>96950</v>
      </c>
      <c r="Q1225" t="s">
        <v>122</v>
      </c>
      <c r="R1225" t="s">
        <v>652</v>
      </c>
      <c r="S1225" s="8">
        <v>16719884535</v>
      </c>
      <c r="U1225" t="s">
        <v>3179</v>
      </c>
      <c r="V1225">
        <v>236116</v>
      </c>
      <c r="W1225" t="s">
        <v>124</v>
      </c>
      <c r="Y1225" t="s">
        <v>3180</v>
      </c>
      <c r="Z1225" t="s">
        <v>3181</v>
      </c>
      <c r="AA1225" t="s">
        <v>3182</v>
      </c>
      <c r="AB1225" t="s">
        <v>128</v>
      </c>
      <c r="AC1225" t="s">
        <v>3178</v>
      </c>
      <c r="AD1225" t="s">
        <v>2004</v>
      </c>
      <c r="AE1225" t="s">
        <v>120</v>
      </c>
      <c r="AF1225" t="s">
        <v>121</v>
      </c>
      <c r="AG1225" s="6">
        <v>96950</v>
      </c>
      <c r="AH1225" t="s">
        <v>122</v>
      </c>
      <c r="AI1225" t="s">
        <v>652</v>
      </c>
      <c r="AJ1225" s="8">
        <v>16719884535</v>
      </c>
      <c r="AL1225" t="s">
        <v>3183</v>
      </c>
      <c r="BE1225" t="str">
        <f>"49-9071.00"</f>
        <v>49-9071.00</v>
      </c>
      <c r="BF1225" t="s">
        <v>156</v>
      </c>
      <c r="BG1225" t="s">
        <v>7232</v>
      </c>
      <c r="BH1225" t="s">
        <v>341</v>
      </c>
      <c r="BI1225">
        <v>2</v>
      </c>
      <c r="BK1225" s="1">
        <v>45839</v>
      </c>
      <c r="BL1225" s="1">
        <v>46934</v>
      </c>
      <c r="BO1225">
        <v>35</v>
      </c>
      <c r="BP1225">
        <v>0</v>
      </c>
      <c r="BQ1225">
        <v>7</v>
      </c>
      <c r="BR1225">
        <v>7</v>
      </c>
      <c r="BS1225">
        <v>7</v>
      </c>
      <c r="BT1225">
        <v>7</v>
      </c>
      <c r="BU1225">
        <v>7</v>
      </c>
      <c r="BV1225">
        <v>0</v>
      </c>
      <c r="BW1225" t="str">
        <f>"8:00 AM"</f>
        <v>8:00 AM</v>
      </c>
      <c r="BX1225" t="str">
        <f>"4:00 PM"</f>
        <v>4:00 PM</v>
      </c>
      <c r="BY1225" t="s">
        <v>133</v>
      </c>
      <c r="BZ1225">
        <v>0</v>
      </c>
      <c r="CA1225">
        <v>12</v>
      </c>
      <c r="CB1225" t="s">
        <v>117</v>
      </c>
      <c r="CD1225" t="s">
        <v>7233</v>
      </c>
      <c r="CE1225" t="s">
        <v>1997</v>
      </c>
      <c r="CF1225" t="s">
        <v>2004</v>
      </c>
      <c r="CG1225" t="s">
        <v>120</v>
      </c>
      <c r="CH1225" t="s">
        <v>121</v>
      </c>
      <c r="CI1225" s="6">
        <v>96950</v>
      </c>
      <c r="CJ1225" s="10">
        <v>9.75</v>
      </c>
      <c r="CK1225" s="10">
        <v>10</v>
      </c>
      <c r="CL1225" s="10">
        <v>14.62</v>
      </c>
      <c r="CM1225" s="10">
        <v>15</v>
      </c>
      <c r="CN1225" t="s">
        <v>137</v>
      </c>
      <c r="CO1225" t="s">
        <v>140</v>
      </c>
      <c r="CP1225" t="s">
        <v>138</v>
      </c>
      <c r="CR1225" t="s">
        <v>117</v>
      </c>
      <c r="CS1225" t="s">
        <v>139</v>
      </c>
      <c r="CT1225" t="s">
        <v>139</v>
      </c>
      <c r="CU1225" t="s">
        <v>139</v>
      </c>
      <c r="CV1225" t="s">
        <v>140</v>
      </c>
      <c r="CW1225" t="s">
        <v>139</v>
      </c>
      <c r="CX1225" t="s">
        <v>140</v>
      </c>
      <c r="CY1225" t="s">
        <v>664</v>
      </c>
      <c r="CZ1225" s="8">
        <v>16719884535</v>
      </c>
      <c r="DA1225" t="s">
        <v>3183</v>
      </c>
      <c r="DB1225" t="s">
        <v>140</v>
      </c>
      <c r="DC1225" t="s">
        <v>139</v>
      </c>
      <c r="DD1225" t="s">
        <v>117</v>
      </c>
    </row>
    <row r="1226" spans="1:114" ht="15" customHeight="1" x14ac:dyDescent="0.35">
      <c r="A1226" t="s">
        <v>7282</v>
      </c>
      <c r="B1226" t="s">
        <v>278</v>
      </c>
      <c r="C1226" s="1">
        <v>45678</v>
      </c>
      <c r="D1226" s="1">
        <v>45680</v>
      </c>
      <c r="E1226" t="s">
        <v>211</v>
      </c>
      <c r="G1226" t="s">
        <v>117</v>
      </c>
      <c r="H1226" t="s">
        <v>117</v>
      </c>
      <c r="I1226" t="s">
        <v>117</v>
      </c>
      <c r="J1226" t="s">
        <v>7283</v>
      </c>
      <c r="L1226" t="s">
        <v>3946</v>
      </c>
      <c r="N1226" t="s">
        <v>982</v>
      </c>
      <c r="O1226" t="s">
        <v>121</v>
      </c>
      <c r="P1226" s="6">
        <v>96950</v>
      </c>
      <c r="Q1226" t="s">
        <v>122</v>
      </c>
      <c r="S1226" s="8">
        <v>16707891106</v>
      </c>
      <c r="U1226" t="s">
        <v>123</v>
      </c>
      <c r="V1226">
        <v>561320</v>
      </c>
      <c r="W1226" t="s">
        <v>124</v>
      </c>
      <c r="Y1226" t="s">
        <v>126</v>
      </c>
      <c r="Z1226" t="s">
        <v>125</v>
      </c>
      <c r="AA1226" t="s">
        <v>1723</v>
      </c>
      <c r="AB1226" t="s">
        <v>128</v>
      </c>
      <c r="AC1226" t="s">
        <v>3946</v>
      </c>
      <c r="AE1226" t="s">
        <v>120</v>
      </c>
      <c r="AF1226" t="s">
        <v>121</v>
      </c>
      <c r="AG1226" s="6">
        <v>96950</v>
      </c>
      <c r="AH1226" t="s">
        <v>122</v>
      </c>
      <c r="AJ1226" s="8">
        <v>16707891106</v>
      </c>
      <c r="AL1226" t="s">
        <v>7284</v>
      </c>
      <c r="BE1226" t="str">
        <f>"49-9071.00"</f>
        <v>49-9071.00</v>
      </c>
      <c r="BF1226" t="s">
        <v>156</v>
      </c>
      <c r="BG1226" t="s">
        <v>7285</v>
      </c>
      <c r="BH1226" t="s">
        <v>1729</v>
      </c>
      <c r="BI1226">
        <v>10</v>
      </c>
      <c r="BK1226" s="1">
        <v>45901</v>
      </c>
      <c r="BL1226" s="1">
        <v>46265</v>
      </c>
      <c r="BO1226">
        <v>35</v>
      </c>
      <c r="BP1226">
        <v>0</v>
      </c>
      <c r="BQ1226">
        <v>7</v>
      </c>
      <c r="BR1226">
        <v>7</v>
      </c>
      <c r="BS1226">
        <v>7</v>
      </c>
      <c r="BT1226">
        <v>7</v>
      </c>
      <c r="BU1226">
        <v>7</v>
      </c>
      <c r="BV1226">
        <v>0</v>
      </c>
      <c r="BW1226" t="str">
        <f>"8:00 AM"</f>
        <v>8:00 AM</v>
      </c>
      <c r="BX1226" t="str">
        <f>"4:00 PM"</f>
        <v>4:00 PM</v>
      </c>
      <c r="BY1226" t="s">
        <v>159</v>
      </c>
      <c r="BZ1226">
        <v>0</v>
      </c>
      <c r="CA1226">
        <v>12</v>
      </c>
      <c r="CB1226" t="s">
        <v>117</v>
      </c>
      <c r="CD1226" s="2" t="s">
        <v>7286</v>
      </c>
      <c r="CE1226" t="s">
        <v>3946</v>
      </c>
      <c r="CG1226" t="s">
        <v>120</v>
      </c>
      <c r="CH1226" t="s">
        <v>121</v>
      </c>
      <c r="CI1226" s="6">
        <v>96950</v>
      </c>
      <c r="CJ1226" s="10">
        <v>9.75</v>
      </c>
      <c r="CK1226" s="10">
        <v>9.75</v>
      </c>
      <c r="CL1226" s="10">
        <v>14.63</v>
      </c>
      <c r="CM1226" s="10">
        <v>14.63</v>
      </c>
      <c r="CN1226" t="s">
        <v>137</v>
      </c>
      <c r="CP1226" t="s">
        <v>138</v>
      </c>
      <c r="CR1226" t="s">
        <v>117</v>
      </c>
      <c r="CS1226" t="s">
        <v>139</v>
      </c>
      <c r="CT1226" t="s">
        <v>140</v>
      </c>
      <c r="CU1226" t="s">
        <v>139</v>
      </c>
      <c r="CV1226" t="s">
        <v>140</v>
      </c>
      <c r="CW1226" t="s">
        <v>139</v>
      </c>
      <c r="CX1226" t="s">
        <v>140</v>
      </c>
      <c r="CY1226" s="2" t="s">
        <v>6714</v>
      </c>
      <c r="CZ1226" s="8">
        <v>16708385436</v>
      </c>
      <c r="DA1226" t="s">
        <v>129</v>
      </c>
      <c r="DB1226" t="s">
        <v>1095</v>
      </c>
      <c r="DC1226" t="s">
        <v>139</v>
      </c>
      <c r="DD1226" t="s">
        <v>117</v>
      </c>
    </row>
    <row r="1227" spans="1:114" ht="15" customHeight="1" x14ac:dyDescent="0.35">
      <c r="A1227" t="s">
        <v>4158</v>
      </c>
      <c r="B1227" t="s">
        <v>144</v>
      </c>
      <c r="C1227" s="1">
        <v>45462</v>
      </c>
      <c r="D1227" s="1">
        <v>45681</v>
      </c>
      <c r="E1227" t="s">
        <v>116</v>
      </c>
      <c r="F1227" s="1">
        <v>45590</v>
      </c>
      <c r="G1227" t="s">
        <v>117</v>
      </c>
      <c r="H1227" t="s">
        <v>117</v>
      </c>
      <c r="I1227" t="s">
        <v>117</v>
      </c>
      <c r="J1227" t="s">
        <v>3157</v>
      </c>
      <c r="L1227" t="s">
        <v>3159</v>
      </c>
      <c r="N1227" t="s">
        <v>3160</v>
      </c>
      <c r="O1227" t="s">
        <v>121</v>
      </c>
      <c r="P1227" s="6">
        <v>96950</v>
      </c>
      <c r="Q1227" t="s">
        <v>122</v>
      </c>
      <c r="S1227" s="8">
        <v>16702345828</v>
      </c>
      <c r="U1227" t="s">
        <v>3161</v>
      </c>
      <c r="V1227">
        <v>2389</v>
      </c>
      <c r="W1227" t="s">
        <v>124</v>
      </c>
      <c r="Y1227" t="s">
        <v>3162</v>
      </c>
      <c r="Z1227" t="s">
        <v>3163</v>
      </c>
      <c r="AB1227" t="s">
        <v>205</v>
      </c>
      <c r="AC1227" t="s">
        <v>3159</v>
      </c>
      <c r="AE1227" t="s">
        <v>3160</v>
      </c>
      <c r="AF1227" t="s">
        <v>121</v>
      </c>
      <c r="AG1227" s="6">
        <v>96950</v>
      </c>
      <c r="AH1227" t="s">
        <v>122</v>
      </c>
      <c r="AJ1227" s="8">
        <v>16702345828</v>
      </c>
      <c r="AL1227" t="s">
        <v>3164</v>
      </c>
      <c r="AM1227" t="s">
        <v>600</v>
      </c>
      <c r="AN1227" t="s">
        <v>631</v>
      </c>
      <c r="AO1227" t="s">
        <v>3165</v>
      </c>
      <c r="AQ1227" t="s">
        <v>3166</v>
      </c>
      <c r="AR1227" t="s">
        <v>3167</v>
      </c>
      <c r="AS1227" t="s">
        <v>136</v>
      </c>
      <c r="AT1227" t="s">
        <v>121</v>
      </c>
      <c r="AU1227" s="6">
        <v>96950</v>
      </c>
      <c r="AV1227" t="s">
        <v>122</v>
      </c>
      <c r="AX1227" s="8">
        <v>16702872946</v>
      </c>
      <c r="AZ1227" t="s">
        <v>3168</v>
      </c>
      <c r="BA1227" t="s">
        <v>3169</v>
      </c>
      <c r="BB1227" t="s">
        <v>3170</v>
      </c>
      <c r="BE1227" t="str">
        <f>"53-3032.00"</f>
        <v>53-3032.00</v>
      </c>
      <c r="BF1227" t="s">
        <v>4159</v>
      </c>
      <c r="BG1227" t="s">
        <v>4160</v>
      </c>
      <c r="BH1227" t="s">
        <v>4161</v>
      </c>
      <c r="BI1227">
        <v>2</v>
      </c>
      <c r="BJ1227">
        <v>2</v>
      </c>
      <c r="BK1227" s="1">
        <v>45592</v>
      </c>
      <c r="BL1227" s="1">
        <v>45956</v>
      </c>
      <c r="BM1227" s="1">
        <v>45681</v>
      </c>
      <c r="BN1227" s="1">
        <v>45956</v>
      </c>
      <c r="BO1227">
        <v>40</v>
      </c>
      <c r="BP1227">
        <v>0</v>
      </c>
      <c r="BQ1227">
        <v>8</v>
      </c>
      <c r="BR1227">
        <v>8</v>
      </c>
      <c r="BS1227">
        <v>8</v>
      </c>
      <c r="BT1227">
        <v>8</v>
      </c>
      <c r="BU1227">
        <v>8</v>
      </c>
      <c r="BV1227">
        <v>0</v>
      </c>
      <c r="BW1227" t="str">
        <f>"8:00 AM"</f>
        <v>8:00 AM</v>
      </c>
      <c r="BX1227" t="str">
        <f>"5:00 PM"</f>
        <v>5:00 PM</v>
      </c>
      <c r="BY1227" t="s">
        <v>133</v>
      </c>
      <c r="BZ1227">
        <v>0</v>
      </c>
      <c r="CA1227">
        <v>12</v>
      </c>
      <c r="CB1227" t="s">
        <v>117</v>
      </c>
      <c r="CD1227" t="s">
        <v>4162</v>
      </c>
      <c r="CE1227" t="s">
        <v>4163</v>
      </c>
      <c r="CF1227" t="s">
        <v>3159</v>
      </c>
      <c r="CG1227" t="s">
        <v>3160</v>
      </c>
      <c r="CH1227" t="s">
        <v>121</v>
      </c>
      <c r="CI1227" s="6">
        <v>96950</v>
      </c>
      <c r="CJ1227" s="10">
        <v>10.47</v>
      </c>
      <c r="CK1227" s="10">
        <v>10.47</v>
      </c>
      <c r="CL1227" s="10">
        <v>15.71</v>
      </c>
      <c r="CM1227" s="10">
        <v>15.71</v>
      </c>
      <c r="CN1227" t="s">
        <v>137</v>
      </c>
      <c r="CO1227" t="s">
        <v>162</v>
      </c>
      <c r="CP1227" t="s">
        <v>138</v>
      </c>
      <c r="CR1227" t="s">
        <v>117</v>
      </c>
      <c r="CS1227" t="s">
        <v>139</v>
      </c>
      <c r="CT1227" t="s">
        <v>140</v>
      </c>
      <c r="CU1227" t="s">
        <v>139</v>
      </c>
      <c r="CV1227" t="s">
        <v>140</v>
      </c>
      <c r="CW1227" t="s">
        <v>139</v>
      </c>
      <c r="CX1227" t="s">
        <v>140</v>
      </c>
      <c r="CY1227" t="s">
        <v>4164</v>
      </c>
      <c r="CZ1227" s="8">
        <v>16702345828</v>
      </c>
      <c r="DA1227" t="s">
        <v>3164</v>
      </c>
      <c r="DB1227" t="s">
        <v>140</v>
      </c>
      <c r="DC1227" t="s">
        <v>139</v>
      </c>
      <c r="DD1227" t="s">
        <v>117</v>
      </c>
      <c r="DE1227" t="s">
        <v>631</v>
      </c>
      <c r="DF1227" t="s">
        <v>3165</v>
      </c>
      <c r="DH1227" t="s">
        <v>3170</v>
      </c>
      <c r="DI1227" t="s">
        <v>3169</v>
      </c>
      <c r="DJ1227" t="s">
        <v>3168</v>
      </c>
    </row>
    <row r="1228" spans="1:114" ht="15" customHeight="1" x14ac:dyDescent="0.35">
      <c r="A1228" t="s">
        <v>13331</v>
      </c>
      <c r="B1228" t="s">
        <v>144</v>
      </c>
      <c r="C1228" s="1">
        <v>45623</v>
      </c>
      <c r="D1228" s="1">
        <v>45681</v>
      </c>
      <c r="E1228" t="s">
        <v>211</v>
      </c>
      <c r="G1228" t="s">
        <v>117</v>
      </c>
      <c r="H1228" t="s">
        <v>117</v>
      </c>
      <c r="I1228" t="s">
        <v>117</v>
      </c>
      <c r="J1228" t="s">
        <v>3880</v>
      </c>
      <c r="L1228" t="s">
        <v>3881</v>
      </c>
      <c r="M1228" t="s">
        <v>3882</v>
      </c>
      <c r="N1228" t="s">
        <v>120</v>
      </c>
      <c r="O1228" t="s">
        <v>121</v>
      </c>
      <c r="P1228" s="6">
        <v>96950</v>
      </c>
      <c r="Q1228" t="s">
        <v>122</v>
      </c>
      <c r="S1228" s="8">
        <v>16702350173</v>
      </c>
      <c r="U1228" t="s">
        <v>3883</v>
      </c>
      <c r="V1228">
        <v>711211</v>
      </c>
      <c r="W1228" t="s">
        <v>124</v>
      </c>
      <c r="Y1228" t="s">
        <v>3884</v>
      </c>
      <c r="Z1228" t="s">
        <v>3885</v>
      </c>
      <c r="AB1228" t="s">
        <v>128</v>
      </c>
      <c r="AC1228" t="s">
        <v>3881</v>
      </c>
      <c r="AD1228" t="s">
        <v>3882</v>
      </c>
      <c r="AE1228" t="s">
        <v>120</v>
      </c>
      <c r="AF1228" t="s">
        <v>121</v>
      </c>
      <c r="AG1228" s="6">
        <v>96950</v>
      </c>
      <c r="AH1228" t="s">
        <v>122</v>
      </c>
      <c r="AJ1228" s="8">
        <v>16702350173</v>
      </c>
      <c r="AL1228" t="s">
        <v>3887</v>
      </c>
      <c r="BE1228" t="str">
        <f>"27-2022.00"</f>
        <v>27-2022.00</v>
      </c>
      <c r="BF1228" t="s">
        <v>3888</v>
      </c>
      <c r="BG1228" t="s">
        <v>13332</v>
      </c>
      <c r="BH1228" t="s">
        <v>13333</v>
      </c>
      <c r="BI1228">
        <v>1</v>
      </c>
      <c r="BJ1228">
        <v>1</v>
      </c>
      <c r="BK1228" s="1">
        <v>45717</v>
      </c>
      <c r="BL1228" s="1">
        <v>46081</v>
      </c>
      <c r="BM1228" s="1">
        <v>45717</v>
      </c>
      <c r="BN1228" s="1">
        <v>46081</v>
      </c>
      <c r="BO1228">
        <v>40</v>
      </c>
      <c r="BP1228">
        <v>0</v>
      </c>
      <c r="BQ1228">
        <v>8</v>
      </c>
      <c r="BR1228">
        <v>8</v>
      </c>
      <c r="BS1228">
        <v>8</v>
      </c>
      <c r="BT1228">
        <v>8</v>
      </c>
      <c r="BU1228">
        <v>8</v>
      </c>
      <c r="BV1228">
        <v>0</v>
      </c>
      <c r="BW1228" t="str">
        <f>"9:00 AM"</f>
        <v>9:00 AM</v>
      </c>
      <c r="BX1228" t="str">
        <f>"6:00 PM"</f>
        <v>6:00 PM</v>
      </c>
      <c r="BY1228" t="s">
        <v>588</v>
      </c>
      <c r="BZ1228">
        <v>12</v>
      </c>
      <c r="CA1228">
        <v>24</v>
      </c>
      <c r="CB1228" t="s">
        <v>139</v>
      </c>
      <c r="CC1228">
        <v>3</v>
      </c>
      <c r="CD1228" t="s">
        <v>13334</v>
      </c>
      <c r="CE1228" t="s">
        <v>3892</v>
      </c>
      <c r="CF1228" t="s">
        <v>3882</v>
      </c>
      <c r="CG1228" t="s">
        <v>120</v>
      </c>
      <c r="CH1228" t="s">
        <v>121</v>
      </c>
      <c r="CI1228" s="6">
        <v>96950</v>
      </c>
      <c r="CJ1228" s="10">
        <v>3131</v>
      </c>
      <c r="CK1228" s="10">
        <v>3131</v>
      </c>
      <c r="CN1228" t="s">
        <v>375</v>
      </c>
      <c r="CP1228" t="s">
        <v>138</v>
      </c>
      <c r="CR1228" t="s">
        <v>139</v>
      </c>
      <c r="CS1228" t="s">
        <v>139</v>
      </c>
      <c r="CT1228" t="s">
        <v>139</v>
      </c>
      <c r="CU1228" t="s">
        <v>140</v>
      </c>
      <c r="CV1228" t="s">
        <v>140</v>
      </c>
      <c r="CW1228" t="s">
        <v>139</v>
      </c>
      <c r="CX1228" t="s">
        <v>139</v>
      </c>
      <c r="CY1228" t="s">
        <v>133</v>
      </c>
      <c r="CZ1228" s="8">
        <v>16702350173</v>
      </c>
      <c r="DA1228" t="s">
        <v>3887</v>
      </c>
      <c r="DB1228" t="s">
        <v>1257</v>
      </c>
      <c r="DC1228" t="s">
        <v>139</v>
      </c>
      <c r="DD1228" t="s">
        <v>117</v>
      </c>
    </row>
    <row r="1229" spans="1:114" ht="15" customHeight="1" x14ac:dyDescent="0.35">
      <c r="A1229" t="s">
        <v>4356</v>
      </c>
      <c r="B1229" t="s">
        <v>144</v>
      </c>
      <c r="C1229" s="1">
        <v>45628</v>
      </c>
      <c r="D1229" s="1">
        <v>45681</v>
      </c>
      <c r="E1229" t="s">
        <v>211</v>
      </c>
      <c r="G1229" t="s">
        <v>117</v>
      </c>
      <c r="H1229" t="s">
        <v>117</v>
      </c>
      <c r="I1229" t="s">
        <v>117</v>
      </c>
      <c r="J1229" t="s">
        <v>4357</v>
      </c>
      <c r="L1229" t="s">
        <v>4358</v>
      </c>
      <c r="M1229" t="s">
        <v>4359</v>
      </c>
      <c r="N1229" t="s">
        <v>120</v>
      </c>
      <c r="O1229" t="s">
        <v>121</v>
      </c>
      <c r="P1229" s="6">
        <v>96950</v>
      </c>
      <c r="Q1229" t="s">
        <v>122</v>
      </c>
      <c r="S1229" s="8">
        <v>16702855333</v>
      </c>
      <c r="U1229" t="s">
        <v>4360</v>
      </c>
      <c r="V1229">
        <v>811310</v>
      </c>
      <c r="W1229" t="s">
        <v>124</v>
      </c>
      <c r="Y1229" t="s">
        <v>4361</v>
      </c>
      <c r="Z1229" t="s">
        <v>4362</v>
      </c>
      <c r="AA1229" t="s">
        <v>2554</v>
      </c>
      <c r="AB1229" t="s">
        <v>189</v>
      </c>
      <c r="AC1229" t="s">
        <v>4363</v>
      </c>
      <c r="AD1229" t="s">
        <v>4359</v>
      </c>
      <c r="AE1229" t="s">
        <v>120</v>
      </c>
      <c r="AF1229" t="s">
        <v>121</v>
      </c>
      <c r="AG1229" s="6">
        <v>96950</v>
      </c>
      <c r="AH1229" t="s">
        <v>122</v>
      </c>
      <c r="AJ1229" s="8">
        <v>16702855333</v>
      </c>
      <c r="AL1229" t="s">
        <v>4364</v>
      </c>
      <c r="BE1229" t="str">
        <f>"49-9071.00"</f>
        <v>49-9071.00</v>
      </c>
      <c r="BF1229" t="s">
        <v>156</v>
      </c>
      <c r="BG1229" t="s">
        <v>4365</v>
      </c>
      <c r="BH1229" t="s">
        <v>4366</v>
      </c>
      <c r="BI1229">
        <v>2</v>
      </c>
      <c r="BJ1229">
        <v>2</v>
      </c>
      <c r="BK1229" s="1">
        <v>45748</v>
      </c>
      <c r="BL1229" s="1">
        <v>46112</v>
      </c>
      <c r="BM1229" s="1">
        <v>45748</v>
      </c>
      <c r="BN1229" s="1">
        <v>46112</v>
      </c>
      <c r="BO1229">
        <v>35</v>
      </c>
      <c r="BP1229">
        <v>0</v>
      </c>
      <c r="BQ1229">
        <v>7</v>
      </c>
      <c r="BR1229">
        <v>7</v>
      </c>
      <c r="BS1229">
        <v>7</v>
      </c>
      <c r="BT1229">
        <v>7</v>
      </c>
      <c r="BU1229">
        <v>7</v>
      </c>
      <c r="BV1229">
        <v>0</v>
      </c>
      <c r="BW1229" t="str">
        <f>"8:00 AM"</f>
        <v>8:00 AM</v>
      </c>
      <c r="BX1229" t="str">
        <f>"4:00 PM"</f>
        <v>4:00 PM</v>
      </c>
      <c r="BY1229" t="s">
        <v>133</v>
      </c>
      <c r="BZ1229">
        <v>0</v>
      </c>
      <c r="CA1229">
        <v>24</v>
      </c>
      <c r="CB1229" t="s">
        <v>117</v>
      </c>
      <c r="CD1229" s="2" t="s">
        <v>4367</v>
      </c>
      <c r="CE1229" t="s">
        <v>4368</v>
      </c>
      <c r="CF1229" t="s">
        <v>4359</v>
      </c>
      <c r="CG1229" t="s">
        <v>120</v>
      </c>
      <c r="CH1229" t="s">
        <v>121</v>
      </c>
      <c r="CI1229" s="6">
        <v>96950</v>
      </c>
      <c r="CJ1229" s="10">
        <v>9.75</v>
      </c>
      <c r="CK1229" s="10">
        <v>9.75</v>
      </c>
      <c r="CL1229" s="10">
        <v>14.63</v>
      </c>
      <c r="CM1229" s="10">
        <v>14.63</v>
      </c>
      <c r="CN1229" t="s">
        <v>137</v>
      </c>
      <c r="CO1229" t="s">
        <v>140</v>
      </c>
      <c r="CP1229" t="s">
        <v>138</v>
      </c>
      <c r="CR1229" t="s">
        <v>139</v>
      </c>
      <c r="CS1229" t="s">
        <v>139</v>
      </c>
      <c r="CT1229" t="s">
        <v>140</v>
      </c>
      <c r="CU1229" t="s">
        <v>139</v>
      </c>
      <c r="CV1229" t="s">
        <v>140</v>
      </c>
      <c r="CW1229" t="s">
        <v>139</v>
      </c>
      <c r="CX1229" t="s">
        <v>140</v>
      </c>
      <c r="CY1229" t="s">
        <v>1002</v>
      </c>
      <c r="CZ1229" s="8">
        <v>16702855333</v>
      </c>
      <c r="DA1229" t="s">
        <v>4364</v>
      </c>
      <c r="DB1229" t="s">
        <v>164</v>
      </c>
      <c r="DC1229" t="s">
        <v>139</v>
      </c>
      <c r="DD1229" t="s">
        <v>117</v>
      </c>
    </row>
    <row r="1230" spans="1:114" ht="15" customHeight="1" x14ac:dyDescent="0.35">
      <c r="A1230" t="s">
        <v>16092</v>
      </c>
      <c r="B1230" t="s">
        <v>294</v>
      </c>
      <c r="C1230" s="1">
        <v>45629</v>
      </c>
      <c r="D1230" s="1">
        <v>45681</v>
      </c>
      <c r="E1230" t="s">
        <v>211</v>
      </c>
      <c r="G1230" t="s">
        <v>117</v>
      </c>
      <c r="H1230" t="s">
        <v>117</v>
      </c>
      <c r="I1230" t="s">
        <v>117</v>
      </c>
      <c r="J1230" t="s">
        <v>1712</v>
      </c>
      <c r="L1230" t="s">
        <v>1713</v>
      </c>
      <c r="M1230" t="s">
        <v>1714</v>
      </c>
      <c r="N1230" t="s">
        <v>120</v>
      </c>
      <c r="O1230" t="s">
        <v>121</v>
      </c>
      <c r="P1230" s="6">
        <v>96950</v>
      </c>
      <c r="Q1230" t="s">
        <v>122</v>
      </c>
      <c r="S1230" s="8">
        <v>16702858730</v>
      </c>
      <c r="U1230" t="s">
        <v>1073</v>
      </c>
      <c r="V1230">
        <v>561320</v>
      </c>
      <c r="W1230" t="s">
        <v>124</v>
      </c>
      <c r="Y1230" t="s">
        <v>1074</v>
      </c>
      <c r="Z1230" t="s">
        <v>1075</v>
      </c>
      <c r="AA1230" t="s">
        <v>1076</v>
      </c>
      <c r="AB1230" t="s">
        <v>189</v>
      </c>
      <c r="AC1230" t="s">
        <v>1713</v>
      </c>
      <c r="AD1230" t="s">
        <v>1714</v>
      </c>
      <c r="AE1230" t="s">
        <v>120</v>
      </c>
      <c r="AF1230" t="s">
        <v>121</v>
      </c>
      <c r="AG1230" s="6">
        <v>96950</v>
      </c>
      <c r="AH1230" t="s">
        <v>122</v>
      </c>
      <c r="AJ1230" s="8">
        <v>16702858730</v>
      </c>
      <c r="AL1230" t="s">
        <v>1078</v>
      </c>
      <c r="BE1230" t="str">
        <f>"35-2014.00"</f>
        <v>35-2014.00</v>
      </c>
      <c r="BF1230" t="s">
        <v>191</v>
      </c>
      <c r="BG1230" t="s">
        <v>12551</v>
      </c>
      <c r="BH1230" t="s">
        <v>193</v>
      </c>
      <c r="BI1230">
        <v>10</v>
      </c>
      <c r="BJ1230">
        <v>9</v>
      </c>
      <c r="BK1230" s="1">
        <v>45689</v>
      </c>
      <c r="BL1230" s="1">
        <v>46053</v>
      </c>
      <c r="BM1230" s="1">
        <v>45689</v>
      </c>
      <c r="BN1230" s="1">
        <v>46053</v>
      </c>
      <c r="BO1230">
        <v>35</v>
      </c>
      <c r="BP1230">
        <v>0</v>
      </c>
      <c r="BQ1230">
        <v>7</v>
      </c>
      <c r="BR1230">
        <v>7</v>
      </c>
      <c r="BS1230">
        <v>7</v>
      </c>
      <c r="BT1230">
        <v>7</v>
      </c>
      <c r="BU1230">
        <v>7</v>
      </c>
      <c r="BV1230">
        <v>0</v>
      </c>
      <c r="BW1230" t="str">
        <f>"7:00 AM"</f>
        <v>7:00 AM</v>
      </c>
      <c r="BX1230" t="str">
        <f>"3:00 PM"</f>
        <v>3:00 PM</v>
      </c>
      <c r="BY1230" t="s">
        <v>133</v>
      </c>
      <c r="BZ1230">
        <v>0</v>
      </c>
      <c r="CA1230">
        <v>12</v>
      </c>
      <c r="CB1230" t="s">
        <v>117</v>
      </c>
      <c r="CD1230" s="2" t="s">
        <v>16090</v>
      </c>
      <c r="CE1230" t="s">
        <v>1718</v>
      </c>
      <c r="CF1230" t="s">
        <v>982</v>
      </c>
      <c r="CG1230" t="s">
        <v>120</v>
      </c>
      <c r="CH1230" t="s">
        <v>121</v>
      </c>
      <c r="CI1230" s="6">
        <v>96950</v>
      </c>
      <c r="CJ1230" s="10">
        <v>8.83</v>
      </c>
      <c r="CK1230" s="10">
        <v>8.83</v>
      </c>
      <c r="CL1230" s="10">
        <v>13.25</v>
      </c>
      <c r="CM1230" s="10">
        <v>13.25</v>
      </c>
      <c r="CN1230" t="s">
        <v>137</v>
      </c>
      <c r="CO1230" t="s">
        <v>162</v>
      </c>
      <c r="CP1230" t="s">
        <v>138</v>
      </c>
      <c r="CR1230" t="s">
        <v>117</v>
      </c>
      <c r="CS1230" t="s">
        <v>139</v>
      </c>
      <c r="CT1230" t="s">
        <v>140</v>
      </c>
      <c r="CU1230" t="s">
        <v>139</v>
      </c>
      <c r="CV1230" t="s">
        <v>140</v>
      </c>
      <c r="CW1230" t="s">
        <v>139</v>
      </c>
      <c r="CX1230" t="s">
        <v>140</v>
      </c>
      <c r="CY1230" s="2" t="s">
        <v>1719</v>
      </c>
      <c r="CZ1230" s="8">
        <v>16702858730</v>
      </c>
      <c r="DA1230" t="s">
        <v>1078</v>
      </c>
      <c r="DB1230" t="s">
        <v>164</v>
      </c>
      <c r="DC1230" t="s">
        <v>139</v>
      </c>
      <c r="DD1230" t="s">
        <v>117</v>
      </c>
    </row>
    <row r="1231" spans="1:114" ht="15" customHeight="1" x14ac:dyDescent="0.35">
      <c r="A1231" t="s">
        <v>16036</v>
      </c>
      <c r="B1231" t="s">
        <v>115</v>
      </c>
      <c r="C1231" s="1">
        <v>45629</v>
      </c>
      <c r="D1231" s="1">
        <v>45681</v>
      </c>
      <c r="E1231" t="s">
        <v>116</v>
      </c>
      <c r="F1231" s="1">
        <v>45807</v>
      </c>
      <c r="G1231" t="s">
        <v>117</v>
      </c>
      <c r="H1231" t="s">
        <v>117</v>
      </c>
      <c r="I1231" t="s">
        <v>117</v>
      </c>
      <c r="J1231" t="s">
        <v>4110</v>
      </c>
      <c r="K1231" t="s">
        <v>4111</v>
      </c>
      <c r="L1231" t="s">
        <v>4112</v>
      </c>
      <c r="M1231" t="s">
        <v>4113</v>
      </c>
      <c r="N1231" t="s">
        <v>120</v>
      </c>
      <c r="O1231" t="s">
        <v>121</v>
      </c>
      <c r="P1231" s="6">
        <v>96950</v>
      </c>
      <c r="Q1231" t="s">
        <v>122</v>
      </c>
      <c r="S1231" s="8">
        <v>16702353285</v>
      </c>
      <c r="U1231" t="s">
        <v>4114</v>
      </c>
      <c r="V1231">
        <v>81111</v>
      </c>
      <c r="W1231" t="s">
        <v>124</v>
      </c>
      <c r="Y1231" t="s">
        <v>4115</v>
      </c>
      <c r="Z1231" t="s">
        <v>4116</v>
      </c>
      <c r="AA1231" t="s">
        <v>1265</v>
      </c>
      <c r="AB1231" t="s">
        <v>1930</v>
      </c>
      <c r="AC1231" t="s">
        <v>4112</v>
      </c>
      <c r="AD1231" t="s">
        <v>4113</v>
      </c>
      <c r="AE1231" t="s">
        <v>120</v>
      </c>
      <c r="AF1231" t="s">
        <v>121</v>
      </c>
      <c r="AG1231" s="6">
        <v>96950</v>
      </c>
      <c r="AH1231" t="s">
        <v>122</v>
      </c>
      <c r="AJ1231" s="8">
        <v>16702353285</v>
      </c>
      <c r="AL1231" t="s">
        <v>4117</v>
      </c>
      <c r="BE1231" t="str">
        <f>"37-2011.00"</f>
        <v>37-2011.00</v>
      </c>
      <c r="BF1231" t="s">
        <v>701</v>
      </c>
      <c r="BG1231" t="s">
        <v>16037</v>
      </c>
      <c r="BH1231" t="s">
        <v>1418</v>
      </c>
      <c r="BI1231">
        <v>1</v>
      </c>
      <c r="BK1231" s="1">
        <v>45809</v>
      </c>
      <c r="BL1231" s="1">
        <v>46173</v>
      </c>
      <c r="BO1231">
        <v>40</v>
      </c>
      <c r="BP1231">
        <v>0</v>
      </c>
      <c r="BQ1231">
        <v>8</v>
      </c>
      <c r="BR1231">
        <v>8</v>
      </c>
      <c r="BS1231">
        <v>8</v>
      </c>
      <c r="BT1231">
        <v>8</v>
      </c>
      <c r="BU1231">
        <v>8</v>
      </c>
      <c r="BV1231">
        <v>0</v>
      </c>
      <c r="BW1231" t="str">
        <f>"8:00 AM"</f>
        <v>8:00 AM</v>
      </c>
      <c r="BX1231" t="str">
        <f>"5:00 PM"</f>
        <v>5:00 PM</v>
      </c>
      <c r="BY1231" t="s">
        <v>133</v>
      </c>
      <c r="BZ1231">
        <v>0</v>
      </c>
      <c r="CA1231">
        <v>12</v>
      </c>
      <c r="CB1231" t="s">
        <v>117</v>
      </c>
      <c r="CD1231" t="s">
        <v>133</v>
      </c>
      <c r="CE1231" t="s">
        <v>4112</v>
      </c>
      <c r="CF1231" t="s">
        <v>4113</v>
      </c>
      <c r="CG1231" t="s">
        <v>120</v>
      </c>
      <c r="CH1231" t="s">
        <v>121</v>
      </c>
      <c r="CI1231" s="6">
        <v>96950</v>
      </c>
      <c r="CJ1231" s="10">
        <v>8.2899999999999991</v>
      </c>
      <c r="CK1231" s="10">
        <v>8.2899999999999991</v>
      </c>
      <c r="CL1231" s="10">
        <v>12.44</v>
      </c>
      <c r="CM1231" s="10">
        <v>12.44</v>
      </c>
      <c r="CN1231" t="s">
        <v>137</v>
      </c>
      <c r="CO1231" t="s">
        <v>194</v>
      </c>
      <c r="CP1231" t="s">
        <v>138</v>
      </c>
      <c r="CR1231" t="s">
        <v>117</v>
      </c>
      <c r="CS1231" t="s">
        <v>139</v>
      </c>
      <c r="CT1231" t="s">
        <v>140</v>
      </c>
      <c r="CU1231" t="s">
        <v>139</v>
      </c>
      <c r="CV1231" t="s">
        <v>140</v>
      </c>
      <c r="CW1231" t="s">
        <v>139</v>
      </c>
      <c r="CX1231" t="s">
        <v>140</v>
      </c>
      <c r="CY1231" s="2" t="s">
        <v>4479</v>
      </c>
      <c r="CZ1231" s="8">
        <v>16702353285</v>
      </c>
      <c r="DA1231" t="s">
        <v>4117</v>
      </c>
      <c r="DB1231" t="s">
        <v>140</v>
      </c>
      <c r="DC1231" t="s">
        <v>139</v>
      </c>
      <c r="DD1231" t="s">
        <v>117</v>
      </c>
      <c r="DE1231" t="s">
        <v>4115</v>
      </c>
      <c r="DF1231" t="s">
        <v>4116</v>
      </c>
      <c r="DG1231" t="s">
        <v>1331</v>
      </c>
      <c r="DH1231" t="s">
        <v>4114</v>
      </c>
      <c r="DI1231" t="s">
        <v>382</v>
      </c>
      <c r="DJ1231" t="s">
        <v>140</v>
      </c>
    </row>
    <row r="1232" spans="1:114" ht="15" customHeight="1" x14ac:dyDescent="0.35">
      <c r="A1232" t="s">
        <v>4255</v>
      </c>
      <c r="B1232" t="s">
        <v>115</v>
      </c>
      <c r="C1232" s="1">
        <v>45630</v>
      </c>
      <c r="D1232" s="1">
        <v>45681</v>
      </c>
      <c r="E1232" t="s">
        <v>211</v>
      </c>
      <c r="G1232" t="s">
        <v>117</v>
      </c>
      <c r="H1232" t="s">
        <v>117</v>
      </c>
      <c r="I1232" t="s">
        <v>117</v>
      </c>
      <c r="J1232" t="s">
        <v>4256</v>
      </c>
      <c r="K1232" t="s">
        <v>4257</v>
      </c>
      <c r="L1232" t="s">
        <v>4258</v>
      </c>
      <c r="N1232" t="s">
        <v>120</v>
      </c>
      <c r="O1232" t="s">
        <v>121</v>
      </c>
      <c r="P1232" s="6">
        <v>96950</v>
      </c>
      <c r="Q1232" t="s">
        <v>122</v>
      </c>
      <c r="S1232" s="8">
        <v>16702358778</v>
      </c>
      <c r="U1232" t="s">
        <v>4259</v>
      </c>
      <c r="V1232">
        <v>531110</v>
      </c>
      <c r="W1232" t="s">
        <v>124</v>
      </c>
      <c r="Y1232" t="s">
        <v>1278</v>
      </c>
      <c r="Z1232" t="s">
        <v>1279</v>
      </c>
      <c r="AA1232" t="s">
        <v>1280</v>
      </c>
      <c r="AB1232" t="s">
        <v>154</v>
      </c>
      <c r="AC1232" t="s">
        <v>1276</v>
      </c>
      <c r="AE1232" t="s">
        <v>120</v>
      </c>
      <c r="AF1232" t="s">
        <v>121</v>
      </c>
      <c r="AG1232" s="6">
        <v>96950</v>
      </c>
      <c r="AH1232" t="s">
        <v>122</v>
      </c>
      <c r="AJ1232" s="8">
        <v>16702358778</v>
      </c>
      <c r="AL1232" t="s">
        <v>2290</v>
      </c>
      <c r="BE1232" t="str">
        <f>"43-9061.00"</f>
        <v>43-9061.00</v>
      </c>
      <c r="BF1232" t="s">
        <v>4260</v>
      </c>
      <c r="BG1232" t="s">
        <v>4261</v>
      </c>
      <c r="BH1232" t="s">
        <v>4262</v>
      </c>
      <c r="BI1232">
        <v>1</v>
      </c>
      <c r="BK1232" s="1">
        <v>45748</v>
      </c>
      <c r="BL1232" s="1">
        <v>46112</v>
      </c>
      <c r="BO1232">
        <v>40</v>
      </c>
      <c r="BP1232">
        <v>0</v>
      </c>
      <c r="BQ1232">
        <v>8</v>
      </c>
      <c r="BR1232">
        <v>8</v>
      </c>
      <c r="BS1232">
        <v>8</v>
      </c>
      <c r="BT1232">
        <v>8</v>
      </c>
      <c r="BU1232">
        <v>8</v>
      </c>
      <c r="BV1232">
        <v>0</v>
      </c>
      <c r="BW1232" t="str">
        <f>"8:00 AM"</f>
        <v>8:00 AM</v>
      </c>
      <c r="BX1232" t="str">
        <f>"5:00 PM"</f>
        <v>5:00 PM</v>
      </c>
      <c r="BY1232" t="s">
        <v>159</v>
      </c>
      <c r="BZ1232">
        <v>0</v>
      </c>
      <c r="CA1232">
        <v>12</v>
      </c>
      <c r="CB1232" t="s">
        <v>117</v>
      </c>
      <c r="CD1232" t="s">
        <v>4263</v>
      </c>
      <c r="CE1232" t="s">
        <v>2284</v>
      </c>
      <c r="CG1232" t="s">
        <v>136</v>
      </c>
      <c r="CH1232" t="s">
        <v>121</v>
      </c>
      <c r="CI1232" s="6">
        <v>96950</v>
      </c>
      <c r="CJ1232" s="10">
        <v>9.9499999999999993</v>
      </c>
      <c r="CK1232" s="10">
        <v>10</v>
      </c>
      <c r="CL1232" s="10">
        <v>14.93</v>
      </c>
      <c r="CM1232" s="10">
        <v>15</v>
      </c>
      <c r="CN1232" t="s">
        <v>137</v>
      </c>
      <c r="CO1232" t="s">
        <v>164</v>
      </c>
      <c r="CP1232" t="s">
        <v>138</v>
      </c>
      <c r="CR1232" t="s">
        <v>117</v>
      </c>
      <c r="CS1232" t="s">
        <v>139</v>
      </c>
      <c r="CT1232" t="s">
        <v>139</v>
      </c>
      <c r="CU1232" t="s">
        <v>139</v>
      </c>
      <c r="CV1232" t="s">
        <v>140</v>
      </c>
      <c r="CW1232" t="s">
        <v>139</v>
      </c>
      <c r="CX1232" t="s">
        <v>139</v>
      </c>
      <c r="CY1232" t="s">
        <v>2293</v>
      </c>
      <c r="CZ1232" s="8">
        <v>16702358778</v>
      </c>
      <c r="DA1232" t="s">
        <v>2290</v>
      </c>
      <c r="DB1232" t="s">
        <v>140</v>
      </c>
      <c r="DC1232" t="s">
        <v>139</v>
      </c>
      <c r="DD1232" t="s">
        <v>117</v>
      </c>
    </row>
    <row r="1233" spans="1:114" ht="15" customHeight="1" x14ac:dyDescent="0.35">
      <c r="A1233" t="s">
        <v>14775</v>
      </c>
      <c r="B1233" t="s">
        <v>166</v>
      </c>
      <c r="C1233" s="1">
        <v>45631</v>
      </c>
      <c r="D1233" s="1">
        <v>45681</v>
      </c>
      <c r="E1233" t="s">
        <v>116</v>
      </c>
      <c r="F1233" s="1">
        <v>45715</v>
      </c>
      <c r="G1233" t="s">
        <v>117</v>
      </c>
      <c r="H1233" t="s">
        <v>117</v>
      </c>
      <c r="I1233" t="s">
        <v>117</v>
      </c>
      <c r="J1233" t="s">
        <v>6810</v>
      </c>
      <c r="K1233" t="s">
        <v>11354</v>
      </c>
      <c r="L1233" t="s">
        <v>7841</v>
      </c>
      <c r="M1233" t="s">
        <v>14776</v>
      </c>
      <c r="N1233" t="s">
        <v>120</v>
      </c>
      <c r="O1233" t="s">
        <v>121</v>
      </c>
      <c r="P1233" s="6">
        <v>96950</v>
      </c>
      <c r="Q1233" t="s">
        <v>122</v>
      </c>
      <c r="S1233" s="8">
        <v>16702332374</v>
      </c>
      <c r="U1233" t="s">
        <v>6814</v>
      </c>
      <c r="V1233">
        <v>531110</v>
      </c>
      <c r="W1233" t="s">
        <v>124</v>
      </c>
      <c r="Y1233" t="s">
        <v>6815</v>
      </c>
      <c r="Z1233" t="s">
        <v>6816</v>
      </c>
      <c r="AA1233" t="s">
        <v>6817</v>
      </c>
      <c r="AB1233" t="s">
        <v>128</v>
      </c>
      <c r="AC1233" t="s">
        <v>11355</v>
      </c>
      <c r="AD1233" t="s">
        <v>14776</v>
      </c>
      <c r="AE1233" t="s">
        <v>120</v>
      </c>
      <c r="AF1233" t="s">
        <v>121</v>
      </c>
      <c r="AG1233" s="6">
        <v>96950</v>
      </c>
      <c r="AH1233" t="s">
        <v>122</v>
      </c>
      <c r="AJ1233" s="8">
        <v>16702332374</v>
      </c>
      <c r="AL1233" t="s">
        <v>6818</v>
      </c>
      <c r="BE1233" t="str">
        <f>"49-9071.00"</f>
        <v>49-9071.00</v>
      </c>
      <c r="BF1233" t="s">
        <v>156</v>
      </c>
      <c r="BG1233" t="s">
        <v>14777</v>
      </c>
      <c r="BH1233" t="s">
        <v>8493</v>
      </c>
      <c r="BI1233">
        <v>2</v>
      </c>
      <c r="BK1233" s="1">
        <v>45717</v>
      </c>
      <c r="BL1233" s="1">
        <v>46081</v>
      </c>
      <c r="BO1233">
        <v>35</v>
      </c>
      <c r="BP1233">
        <v>0</v>
      </c>
      <c r="BQ1233">
        <v>7</v>
      </c>
      <c r="BR1233">
        <v>7</v>
      </c>
      <c r="BS1233">
        <v>7</v>
      </c>
      <c r="BT1233">
        <v>7</v>
      </c>
      <c r="BU1233">
        <v>7</v>
      </c>
      <c r="BV1233">
        <v>0</v>
      </c>
      <c r="BW1233" t="str">
        <f>"9:00 PM"</f>
        <v>9:00 PM</v>
      </c>
      <c r="BX1233" t="str">
        <f>"5:00 PM"</f>
        <v>5:00 PM</v>
      </c>
      <c r="BY1233" t="s">
        <v>159</v>
      </c>
      <c r="BZ1233">
        <v>0</v>
      </c>
      <c r="CA1233">
        <v>12</v>
      </c>
      <c r="CB1233" t="s">
        <v>117</v>
      </c>
      <c r="CD1233" t="s">
        <v>14778</v>
      </c>
      <c r="CE1233" t="s">
        <v>14776</v>
      </c>
      <c r="CG1233" t="s">
        <v>120</v>
      </c>
      <c r="CH1233" t="s">
        <v>121</v>
      </c>
      <c r="CI1233" s="6">
        <v>96950</v>
      </c>
      <c r="CJ1233" s="10">
        <v>9.75</v>
      </c>
      <c r="CK1233" s="10">
        <v>9.75</v>
      </c>
      <c r="CL1233" s="10">
        <v>14.62</v>
      </c>
      <c r="CM1233" s="10">
        <v>14.62</v>
      </c>
      <c r="CN1233" t="s">
        <v>137</v>
      </c>
      <c r="CO1233" t="s">
        <v>1060</v>
      </c>
      <c r="CP1233" t="s">
        <v>138</v>
      </c>
      <c r="CR1233" t="s">
        <v>117</v>
      </c>
      <c r="CS1233" t="s">
        <v>139</v>
      </c>
      <c r="CT1233" t="s">
        <v>140</v>
      </c>
      <c r="CU1233" t="s">
        <v>139</v>
      </c>
      <c r="CV1233" t="s">
        <v>140</v>
      </c>
      <c r="CW1233" t="s">
        <v>139</v>
      </c>
      <c r="CX1233" t="s">
        <v>140</v>
      </c>
      <c r="CY1233" t="s">
        <v>14779</v>
      </c>
      <c r="CZ1233" s="8">
        <v>16702332374</v>
      </c>
      <c r="DA1233" t="s">
        <v>6818</v>
      </c>
      <c r="DB1233" t="s">
        <v>140</v>
      </c>
      <c r="DC1233" t="s">
        <v>139</v>
      </c>
      <c r="DD1233" t="s">
        <v>117</v>
      </c>
    </row>
    <row r="1234" spans="1:114" ht="15" customHeight="1" x14ac:dyDescent="0.35">
      <c r="A1234" t="s">
        <v>14771</v>
      </c>
      <c r="B1234" t="s">
        <v>144</v>
      </c>
      <c r="C1234" s="1">
        <v>45635</v>
      </c>
      <c r="D1234" s="1">
        <v>45681</v>
      </c>
      <c r="E1234" t="s">
        <v>211</v>
      </c>
      <c r="G1234" t="s">
        <v>117</v>
      </c>
      <c r="H1234" t="s">
        <v>117</v>
      </c>
      <c r="I1234" t="s">
        <v>117</v>
      </c>
      <c r="J1234" t="s">
        <v>295</v>
      </c>
      <c r="K1234" t="s">
        <v>7307</v>
      </c>
      <c r="L1234" t="s">
        <v>2834</v>
      </c>
      <c r="N1234" t="s">
        <v>136</v>
      </c>
      <c r="O1234" t="s">
        <v>121</v>
      </c>
      <c r="P1234" s="6">
        <v>96950</v>
      </c>
      <c r="Q1234" t="s">
        <v>122</v>
      </c>
      <c r="S1234" s="8">
        <v>16702356129</v>
      </c>
      <c r="U1234" t="s">
        <v>299</v>
      </c>
      <c r="V1234">
        <v>56132</v>
      </c>
      <c r="W1234" t="s">
        <v>124</v>
      </c>
      <c r="Y1234" t="s">
        <v>300</v>
      </c>
      <c r="Z1234" t="s">
        <v>301</v>
      </c>
      <c r="AA1234" t="s">
        <v>2835</v>
      </c>
      <c r="AB1234" t="s">
        <v>237</v>
      </c>
      <c r="AC1234" t="s">
        <v>2834</v>
      </c>
      <c r="AE1234" t="s">
        <v>136</v>
      </c>
      <c r="AF1234" t="s">
        <v>121</v>
      </c>
      <c r="AG1234" s="6">
        <v>96950</v>
      </c>
      <c r="AH1234" t="s">
        <v>122</v>
      </c>
      <c r="AJ1234" s="8">
        <v>16702356129</v>
      </c>
      <c r="AL1234" t="s">
        <v>303</v>
      </c>
      <c r="BE1234" t="str">
        <f>"37-2012.00"</f>
        <v>37-2012.00</v>
      </c>
      <c r="BF1234" t="s">
        <v>130</v>
      </c>
      <c r="BG1234" t="s">
        <v>14462</v>
      </c>
      <c r="BH1234" t="s">
        <v>5324</v>
      </c>
      <c r="BI1234">
        <v>7</v>
      </c>
      <c r="BJ1234">
        <v>7</v>
      </c>
      <c r="BK1234" s="1">
        <v>45748</v>
      </c>
      <c r="BL1234" s="1">
        <v>46112</v>
      </c>
      <c r="BM1234" s="1">
        <v>45748</v>
      </c>
      <c r="BN1234" s="1">
        <v>46112</v>
      </c>
      <c r="BO1234">
        <v>35</v>
      </c>
      <c r="BP1234">
        <v>0</v>
      </c>
      <c r="BQ1234">
        <v>7</v>
      </c>
      <c r="BR1234">
        <v>7</v>
      </c>
      <c r="BS1234">
        <v>7</v>
      </c>
      <c r="BT1234">
        <v>7</v>
      </c>
      <c r="BU1234">
        <v>7</v>
      </c>
      <c r="BV1234">
        <v>0</v>
      </c>
      <c r="BW1234" t="str">
        <f>"8:00 AM"</f>
        <v>8:00 AM</v>
      </c>
      <c r="BX1234" t="str">
        <f>"4:00 PM"</f>
        <v>4:00 PM</v>
      </c>
      <c r="BY1234" t="s">
        <v>133</v>
      </c>
      <c r="BZ1234">
        <v>0</v>
      </c>
      <c r="CA1234">
        <v>3</v>
      </c>
      <c r="CB1234" t="s">
        <v>117</v>
      </c>
      <c r="CD1234" t="s">
        <v>14463</v>
      </c>
      <c r="CE1234" t="s">
        <v>2839</v>
      </c>
      <c r="CF1234" t="s">
        <v>2840</v>
      </c>
      <c r="CG1234" t="s">
        <v>136</v>
      </c>
      <c r="CH1234" t="s">
        <v>121</v>
      </c>
      <c r="CI1234" s="6">
        <v>96950</v>
      </c>
      <c r="CJ1234" s="10">
        <v>7.77</v>
      </c>
      <c r="CK1234" s="10">
        <v>7.77</v>
      </c>
      <c r="CL1234" s="10">
        <v>11.65</v>
      </c>
      <c r="CM1234" s="10">
        <v>11.65</v>
      </c>
      <c r="CN1234" t="s">
        <v>137</v>
      </c>
      <c r="CP1234" t="s">
        <v>138</v>
      </c>
      <c r="CR1234" t="s">
        <v>117</v>
      </c>
      <c r="CS1234" t="s">
        <v>139</v>
      </c>
      <c r="CT1234" t="s">
        <v>140</v>
      </c>
      <c r="CU1234" t="s">
        <v>139</v>
      </c>
      <c r="CV1234" t="s">
        <v>140</v>
      </c>
      <c r="CW1234" t="s">
        <v>139</v>
      </c>
      <c r="CX1234" t="s">
        <v>140</v>
      </c>
      <c r="CY1234" s="2" t="s">
        <v>5536</v>
      </c>
      <c r="CZ1234" s="8">
        <v>16702356129</v>
      </c>
      <c r="DA1234" t="s">
        <v>303</v>
      </c>
      <c r="DB1234" t="s">
        <v>309</v>
      </c>
      <c r="DC1234" t="s">
        <v>139</v>
      </c>
      <c r="DD1234" t="s">
        <v>117</v>
      </c>
    </row>
    <row r="1235" spans="1:114" ht="15" customHeight="1" x14ac:dyDescent="0.35">
      <c r="A1235" t="s">
        <v>16119</v>
      </c>
      <c r="B1235" t="s">
        <v>278</v>
      </c>
      <c r="C1235" s="1">
        <v>45676</v>
      </c>
      <c r="D1235" s="1">
        <v>45681</v>
      </c>
      <c r="E1235" t="s">
        <v>211</v>
      </c>
      <c r="G1235" t="s">
        <v>117</v>
      </c>
      <c r="H1235" t="s">
        <v>117</v>
      </c>
      <c r="I1235" t="s">
        <v>117</v>
      </c>
      <c r="J1235" t="s">
        <v>737</v>
      </c>
      <c r="K1235" t="s">
        <v>738</v>
      </c>
      <c r="L1235" t="s">
        <v>739</v>
      </c>
      <c r="N1235" t="s">
        <v>136</v>
      </c>
      <c r="O1235" t="s">
        <v>121</v>
      </c>
      <c r="P1235" s="6">
        <v>96950</v>
      </c>
      <c r="Q1235" t="s">
        <v>122</v>
      </c>
      <c r="S1235" s="8">
        <v>16702345900</v>
      </c>
      <c r="U1235" t="s">
        <v>740</v>
      </c>
      <c r="V1235">
        <v>721110</v>
      </c>
      <c r="W1235" t="s">
        <v>124</v>
      </c>
      <c r="Y1235" t="s">
        <v>741</v>
      </c>
      <c r="Z1235" t="s">
        <v>742</v>
      </c>
      <c r="AB1235" t="s">
        <v>743</v>
      </c>
      <c r="AC1235" t="s">
        <v>739</v>
      </c>
      <c r="AE1235" t="s">
        <v>136</v>
      </c>
      <c r="AF1235" t="s">
        <v>121</v>
      </c>
      <c r="AG1235" s="6">
        <v>96950</v>
      </c>
      <c r="AH1235" t="s">
        <v>122</v>
      </c>
      <c r="AJ1235" s="8">
        <v>16702345900</v>
      </c>
      <c r="AK1235">
        <v>266</v>
      </c>
      <c r="AL1235" t="s">
        <v>744</v>
      </c>
      <c r="BE1235" t="str">
        <f>"37-2012.00"</f>
        <v>37-2012.00</v>
      </c>
      <c r="BF1235" t="s">
        <v>130</v>
      </c>
      <c r="BG1235" t="s">
        <v>5385</v>
      </c>
      <c r="BH1235" t="s">
        <v>5386</v>
      </c>
      <c r="BI1235">
        <v>4</v>
      </c>
      <c r="BK1235" s="1">
        <v>45839</v>
      </c>
      <c r="BL1235" s="1">
        <v>46203</v>
      </c>
      <c r="BO1235">
        <v>40</v>
      </c>
      <c r="BP1235">
        <v>0</v>
      </c>
      <c r="BQ1235">
        <v>7</v>
      </c>
      <c r="BR1235">
        <v>6</v>
      </c>
      <c r="BS1235">
        <v>6</v>
      </c>
      <c r="BT1235">
        <v>7</v>
      </c>
      <c r="BU1235">
        <v>7</v>
      </c>
      <c r="BV1235">
        <v>7</v>
      </c>
      <c r="BW1235" t="str">
        <f>"8:00 AM"</f>
        <v>8:00 AM</v>
      </c>
      <c r="BX1235" t="str">
        <f>"5:00 PM"</f>
        <v>5:00 PM</v>
      </c>
      <c r="BY1235" t="s">
        <v>159</v>
      </c>
      <c r="BZ1235">
        <v>0</v>
      </c>
      <c r="CA1235">
        <v>4</v>
      </c>
      <c r="CB1235" t="s">
        <v>117</v>
      </c>
      <c r="CD1235" t="s">
        <v>162</v>
      </c>
      <c r="CE1235" t="s">
        <v>746</v>
      </c>
      <c r="CG1235" t="s">
        <v>136</v>
      </c>
      <c r="CH1235" t="s">
        <v>121</v>
      </c>
      <c r="CI1235" s="6">
        <v>96950</v>
      </c>
      <c r="CJ1235" s="10">
        <v>7.77</v>
      </c>
      <c r="CK1235" s="10">
        <v>7.77</v>
      </c>
      <c r="CL1235" s="10">
        <v>11.65</v>
      </c>
      <c r="CM1235" s="10">
        <v>11.65</v>
      </c>
      <c r="CN1235" t="s">
        <v>137</v>
      </c>
      <c r="CP1235" t="s">
        <v>138</v>
      </c>
      <c r="CR1235" t="s">
        <v>117</v>
      </c>
      <c r="CS1235" t="s">
        <v>139</v>
      </c>
      <c r="CT1235" t="s">
        <v>140</v>
      </c>
      <c r="CU1235" t="s">
        <v>139</v>
      </c>
      <c r="CV1235" t="s">
        <v>140</v>
      </c>
      <c r="CW1235" t="s">
        <v>139</v>
      </c>
      <c r="CX1235" t="s">
        <v>140</v>
      </c>
      <c r="CY1235" t="s">
        <v>1992</v>
      </c>
      <c r="CZ1235" s="8">
        <v>16702345900</v>
      </c>
      <c r="DA1235" t="s">
        <v>16120</v>
      </c>
      <c r="DB1235" t="s">
        <v>140</v>
      </c>
      <c r="DC1235" t="s">
        <v>139</v>
      </c>
      <c r="DD1235" t="s">
        <v>117</v>
      </c>
    </row>
    <row r="1236" spans="1:114" ht="15" customHeight="1" x14ac:dyDescent="0.35">
      <c r="A1236" t="s">
        <v>11595</v>
      </c>
      <c r="B1236" t="s">
        <v>115</v>
      </c>
      <c r="C1236" s="1">
        <v>45638</v>
      </c>
      <c r="D1236" s="1">
        <v>45683</v>
      </c>
      <c r="E1236" t="s">
        <v>116</v>
      </c>
      <c r="F1236" s="1">
        <v>45807</v>
      </c>
      <c r="G1236" t="s">
        <v>117</v>
      </c>
      <c r="H1236" t="s">
        <v>117</v>
      </c>
      <c r="I1236" t="s">
        <v>117</v>
      </c>
      <c r="J1236" t="s">
        <v>1884</v>
      </c>
      <c r="K1236" t="s">
        <v>1885</v>
      </c>
      <c r="L1236" t="s">
        <v>846</v>
      </c>
      <c r="N1236" t="s">
        <v>120</v>
      </c>
      <c r="O1236" t="s">
        <v>121</v>
      </c>
      <c r="P1236" s="6">
        <v>96950</v>
      </c>
      <c r="Q1236" t="s">
        <v>122</v>
      </c>
      <c r="S1236" s="8">
        <v>16702353313</v>
      </c>
      <c r="U1236" t="s">
        <v>848</v>
      </c>
      <c r="V1236">
        <v>721110</v>
      </c>
      <c r="W1236" t="s">
        <v>124</v>
      </c>
      <c r="Y1236" t="s">
        <v>1426</v>
      </c>
      <c r="Z1236" t="s">
        <v>1427</v>
      </c>
      <c r="AB1236" t="s">
        <v>154</v>
      </c>
      <c r="AC1236" t="s">
        <v>846</v>
      </c>
      <c r="AE1236" t="s">
        <v>120</v>
      </c>
      <c r="AF1236" t="s">
        <v>121</v>
      </c>
      <c r="AG1236" s="6">
        <v>96950</v>
      </c>
      <c r="AH1236" t="s">
        <v>122</v>
      </c>
      <c r="AJ1236" s="8">
        <v>16702353313</v>
      </c>
      <c r="AL1236" t="s">
        <v>852</v>
      </c>
      <c r="BE1236" t="str">
        <f>"37-2011.00"</f>
        <v>37-2011.00</v>
      </c>
      <c r="BF1236" t="s">
        <v>701</v>
      </c>
      <c r="BG1236" t="s">
        <v>1886</v>
      </c>
      <c r="BH1236" t="s">
        <v>2029</v>
      </c>
      <c r="BI1236">
        <v>5</v>
      </c>
      <c r="BK1236" s="1">
        <v>45809</v>
      </c>
      <c r="BL1236" s="1">
        <v>46173</v>
      </c>
      <c r="BO1236">
        <v>36</v>
      </c>
      <c r="BP1236">
        <v>6</v>
      </c>
      <c r="BQ1236">
        <v>6</v>
      </c>
      <c r="BR1236">
        <v>6</v>
      </c>
      <c r="BS1236">
        <v>6</v>
      </c>
      <c r="BT1236">
        <v>0</v>
      </c>
      <c r="BU1236">
        <v>6</v>
      </c>
      <c r="BV1236">
        <v>6</v>
      </c>
      <c r="BW1236" t="str">
        <f>"8:00 AM"</f>
        <v>8:00 AM</v>
      </c>
      <c r="BX1236" t="str">
        <f>"6:00 PM"</f>
        <v>6:00 PM</v>
      </c>
      <c r="BY1236" t="s">
        <v>133</v>
      </c>
      <c r="BZ1236">
        <v>0</v>
      </c>
      <c r="CA1236">
        <v>12</v>
      </c>
      <c r="CB1236" t="s">
        <v>117</v>
      </c>
      <c r="CD1236" t="s">
        <v>11596</v>
      </c>
      <c r="CE1236" t="s">
        <v>856</v>
      </c>
      <c r="CF1236" t="s">
        <v>2031</v>
      </c>
      <c r="CG1236" t="s">
        <v>120</v>
      </c>
      <c r="CH1236" t="s">
        <v>121</v>
      </c>
      <c r="CI1236" s="6">
        <v>96950</v>
      </c>
      <c r="CJ1236" s="10">
        <v>8.2899999999999991</v>
      </c>
      <c r="CK1236" s="10">
        <v>8.2899999999999991</v>
      </c>
      <c r="CL1236" s="10">
        <v>0</v>
      </c>
      <c r="CM1236" s="10">
        <v>0</v>
      </c>
      <c r="CN1236" t="s">
        <v>137</v>
      </c>
      <c r="CO1236" t="s">
        <v>133</v>
      </c>
      <c r="CP1236" t="s">
        <v>138</v>
      </c>
      <c r="CR1236" t="s">
        <v>139</v>
      </c>
      <c r="CS1236" t="s">
        <v>139</v>
      </c>
      <c r="CT1236" t="s">
        <v>140</v>
      </c>
      <c r="CU1236" t="s">
        <v>140</v>
      </c>
      <c r="CV1236" t="s">
        <v>140</v>
      </c>
      <c r="CW1236" t="s">
        <v>139</v>
      </c>
      <c r="CX1236" t="s">
        <v>140</v>
      </c>
      <c r="CY1236" t="s">
        <v>133</v>
      </c>
      <c r="CZ1236" s="8">
        <v>16702353313</v>
      </c>
      <c r="DA1236" t="s">
        <v>852</v>
      </c>
      <c r="DB1236" t="s">
        <v>140</v>
      </c>
      <c r="DC1236" t="s">
        <v>139</v>
      </c>
      <c r="DD1236" t="s">
        <v>117</v>
      </c>
      <c r="DE1236" t="s">
        <v>857</v>
      </c>
      <c r="DF1236" t="s">
        <v>858</v>
      </c>
      <c r="DG1236" t="s">
        <v>419</v>
      </c>
      <c r="DH1236" t="s">
        <v>848</v>
      </c>
      <c r="DI1236" t="s">
        <v>844</v>
      </c>
      <c r="DJ1236" t="s">
        <v>852</v>
      </c>
    </row>
    <row r="1237" spans="1:114" ht="15" customHeight="1" x14ac:dyDescent="0.35">
      <c r="A1237" t="s">
        <v>17214</v>
      </c>
      <c r="B1237" t="s">
        <v>144</v>
      </c>
      <c r="C1237" s="1">
        <v>45628</v>
      </c>
      <c r="D1237" s="1">
        <v>45684</v>
      </c>
      <c r="E1237" t="s">
        <v>211</v>
      </c>
      <c r="G1237" t="s">
        <v>117</v>
      </c>
      <c r="H1237" t="s">
        <v>117</v>
      </c>
      <c r="I1237" t="s">
        <v>117</v>
      </c>
      <c r="J1237" t="s">
        <v>5193</v>
      </c>
      <c r="L1237" t="s">
        <v>11153</v>
      </c>
      <c r="N1237" t="s">
        <v>120</v>
      </c>
      <c r="O1237" t="s">
        <v>121</v>
      </c>
      <c r="P1237" s="6">
        <v>96950</v>
      </c>
      <c r="Q1237" t="s">
        <v>122</v>
      </c>
      <c r="S1237" s="8">
        <v>16705881110</v>
      </c>
      <c r="U1237" t="s">
        <v>5195</v>
      </c>
      <c r="V1237">
        <v>56132</v>
      </c>
      <c r="W1237" t="s">
        <v>124</v>
      </c>
      <c r="Y1237" t="s">
        <v>5196</v>
      </c>
      <c r="Z1237" t="s">
        <v>5197</v>
      </c>
      <c r="AA1237" t="s">
        <v>11154</v>
      </c>
      <c r="AB1237" t="s">
        <v>128</v>
      </c>
      <c r="AC1237" t="s">
        <v>11153</v>
      </c>
      <c r="AE1237" t="s">
        <v>120</v>
      </c>
      <c r="AF1237" t="s">
        <v>121</v>
      </c>
      <c r="AG1237" s="6">
        <v>96950</v>
      </c>
      <c r="AH1237" t="s">
        <v>122</v>
      </c>
      <c r="AJ1237" s="8">
        <v>16705881110</v>
      </c>
      <c r="AL1237" t="s">
        <v>5198</v>
      </c>
      <c r="BE1237" t="str">
        <f>"37-2012.00"</f>
        <v>37-2012.00</v>
      </c>
      <c r="BF1237" t="s">
        <v>130</v>
      </c>
      <c r="BG1237" t="s">
        <v>11155</v>
      </c>
      <c r="BH1237" t="s">
        <v>8901</v>
      </c>
      <c r="BI1237">
        <v>10</v>
      </c>
      <c r="BJ1237">
        <v>10</v>
      </c>
      <c r="BK1237" s="1">
        <v>45748</v>
      </c>
      <c r="BL1237" s="1">
        <v>46112</v>
      </c>
      <c r="BM1237" s="1">
        <v>45748</v>
      </c>
      <c r="BN1237" s="1">
        <v>46112</v>
      </c>
      <c r="BO1237">
        <v>35</v>
      </c>
      <c r="BP1237">
        <v>0</v>
      </c>
      <c r="BQ1237">
        <v>7</v>
      </c>
      <c r="BR1237">
        <v>7</v>
      </c>
      <c r="BS1237">
        <v>7</v>
      </c>
      <c r="BT1237">
        <v>7</v>
      </c>
      <c r="BU1237">
        <v>7</v>
      </c>
      <c r="BV1237">
        <v>0</v>
      </c>
      <c r="BW1237" t="str">
        <f>"8:00 AM"</f>
        <v>8:00 AM</v>
      </c>
      <c r="BX1237" t="str">
        <f>"5:00 PM"</f>
        <v>5:00 PM</v>
      </c>
      <c r="BY1237" t="s">
        <v>133</v>
      </c>
      <c r="BZ1237">
        <v>0</v>
      </c>
      <c r="CA1237">
        <v>3</v>
      </c>
      <c r="CB1237" t="s">
        <v>117</v>
      </c>
      <c r="CD1237" s="2" t="s">
        <v>11156</v>
      </c>
      <c r="CE1237" t="s">
        <v>1899</v>
      </c>
      <c r="CG1237" t="s">
        <v>120</v>
      </c>
      <c r="CH1237" t="s">
        <v>121</v>
      </c>
      <c r="CI1237" s="6">
        <v>96950</v>
      </c>
      <c r="CJ1237" s="10">
        <v>7.77</v>
      </c>
      <c r="CK1237" s="10">
        <v>7.77</v>
      </c>
      <c r="CL1237" s="10">
        <v>11.66</v>
      </c>
      <c r="CM1237" s="10">
        <v>11.66</v>
      </c>
      <c r="CN1237" t="s">
        <v>137</v>
      </c>
      <c r="CO1237" t="s">
        <v>194</v>
      </c>
      <c r="CP1237" t="s">
        <v>138</v>
      </c>
      <c r="CR1237" t="s">
        <v>139</v>
      </c>
      <c r="CS1237" t="s">
        <v>139</v>
      </c>
      <c r="CT1237" t="s">
        <v>140</v>
      </c>
      <c r="CU1237" t="s">
        <v>139</v>
      </c>
      <c r="CV1237" t="s">
        <v>140</v>
      </c>
      <c r="CW1237" t="s">
        <v>139</v>
      </c>
      <c r="CX1237" t="s">
        <v>140</v>
      </c>
      <c r="CY1237" s="2" t="s">
        <v>1032</v>
      </c>
      <c r="CZ1237" s="8">
        <v>16705881110</v>
      </c>
      <c r="DA1237" t="s">
        <v>5198</v>
      </c>
      <c r="DB1237" t="s">
        <v>140</v>
      </c>
      <c r="DC1237" t="s">
        <v>139</v>
      </c>
      <c r="DD1237" t="s">
        <v>117</v>
      </c>
    </row>
    <row r="1238" spans="1:114" ht="15" customHeight="1" x14ac:dyDescent="0.35">
      <c r="A1238" t="s">
        <v>11368</v>
      </c>
      <c r="B1238" t="s">
        <v>144</v>
      </c>
      <c r="C1238" s="1">
        <v>45634</v>
      </c>
      <c r="D1238" s="1">
        <v>45684</v>
      </c>
      <c r="E1238" t="s">
        <v>211</v>
      </c>
      <c r="G1238" t="s">
        <v>117</v>
      </c>
      <c r="H1238" t="s">
        <v>117</v>
      </c>
      <c r="I1238" t="s">
        <v>117</v>
      </c>
      <c r="J1238" t="s">
        <v>2672</v>
      </c>
      <c r="L1238" t="s">
        <v>2673</v>
      </c>
      <c r="M1238" t="s">
        <v>2674</v>
      </c>
      <c r="N1238" t="s">
        <v>120</v>
      </c>
      <c r="O1238" t="s">
        <v>121</v>
      </c>
      <c r="P1238" s="6">
        <v>96950</v>
      </c>
      <c r="Q1238" t="s">
        <v>122</v>
      </c>
      <c r="S1238" s="8">
        <v>16702348106</v>
      </c>
      <c r="U1238" t="s">
        <v>2675</v>
      </c>
      <c r="V1238">
        <v>23622</v>
      </c>
      <c r="W1238" t="s">
        <v>124</v>
      </c>
      <c r="Y1238" t="s">
        <v>3278</v>
      </c>
      <c r="Z1238" t="s">
        <v>3279</v>
      </c>
      <c r="AB1238" t="s">
        <v>657</v>
      </c>
      <c r="AC1238" t="s">
        <v>2673</v>
      </c>
      <c r="AD1238" t="s">
        <v>2674</v>
      </c>
      <c r="AE1238" t="s">
        <v>120</v>
      </c>
      <c r="AF1238" t="s">
        <v>121</v>
      </c>
      <c r="AG1238" s="6">
        <v>96950</v>
      </c>
      <c r="AH1238" t="s">
        <v>122</v>
      </c>
      <c r="AJ1238" s="8">
        <v>16702348106</v>
      </c>
      <c r="AL1238" t="s">
        <v>2679</v>
      </c>
      <c r="BE1238" t="str">
        <f>"37-2011.00"</f>
        <v>37-2011.00</v>
      </c>
      <c r="BF1238" t="s">
        <v>701</v>
      </c>
      <c r="BG1238" t="s">
        <v>11369</v>
      </c>
      <c r="BH1238" t="s">
        <v>1418</v>
      </c>
      <c r="BI1238">
        <v>2</v>
      </c>
      <c r="BJ1238">
        <v>2</v>
      </c>
      <c r="BK1238" s="1">
        <v>45689</v>
      </c>
      <c r="BL1238" s="1">
        <v>46053</v>
      </c>
      <c r="BM1238" s="1">
        <v>45689</v>
      </c>
      <c r="BN1238" s="1">
        <v>46053</v>
      </c>
      <c r="BO1238">
        <v>35</v>
      </c>
      <c r="BP1238">
        <v>0</v>
      </c>
      <c r="BQ1238">
        <v>7</v>
      </c>
      <c r="BR1238">
        <v>7</v>
      </c>
      <c r="BS1238">
        <v>7</v>
      </c>
      <c r="BT1238">
        <v>7</v>
      </c>
      <c r="BU1238">
        <v>7</v>
      </c>
      <c r="BV1238">
        <v>0</v>
      </c>
      <c r="BW1238" t="str">
        <f>"7:30 AM"</f>
        <v>7:30 AM</v>
      </c>
      <c r="BX1238" t="str">
        <f>"3:30 PM"</f>
        <v>3:30 PM</v>
      </c>
      <c r="BY1238" t="s">
        <v>133</v>
      </c>
      <c r="BZ1238">
        <v>0</v>
      </c>
      <c r="CA1238">
        <v>12</v>
      </c>
      <c r="CB1238" t="s">
        <v>117</v>
      </c>
      <c r="CD1238" s="2" t="s">
        <v>11370</v>
      </c>
      <c r="CE1238" t="s">
        <v>2673</v>
      </c>
      <c r="CF1238" t="s">
        <v>2674</v>
      </c>
      <c r="CG1238" t="s">
        <v>136</v>
      </c>
      <c r="CH1238" t="s">
        <v>121</v>
      </c>
      <c r="CI1238" s="6">
        <v>96950</v>
      </c>
      <c r="CJ1238" s="10">
        <v>8.2899999999999991</v>
      </c>
      <c r="CK1238" s="10">
        <v>8.2899999999999991</v>
      </c>
      <c r="CL1238" s="10">
        <v>12.44</v>
      </c>
      <c r="CM1238" s="10">
        <v>12.44</v>
      </c>
      <c r="CN1238" t="s">
        <v>137</v>
      </c>
      <c r="CP1238" t="s">
        <v>138</v>
      </c>
      <c r="CR1238" t="s">
        <v>117</v>
      </c>
      <c r="CS1238" t="s">
        <v>139</v>
      </c>
      <c r="CT1238" t="s">
        <v>139</v>
      </c>
      <c r="CU1238" t="s">
        <v>139</v>
      </c>
      <c r="CV1238" t="s">
        <v>140</v>
      </c>
      <c r="CW1238" t="s">
        <v>139</v>
      </c>
      <c r="CX1238" t="s">
        <v>140</v>
      </c>
      <c r="CY1238" t="s">
        <v>4823</v>
      </c>
      <c r="CZ1238" s="8">
        <v>16702348106</v>
      </c>
      <c r="DA1238" t="s">
        <v>2679</v>
      </c>
      <c r="DB1238" t="s">
        <v>140</v>
      </c>
      <c r="DC1238" t="s">
        <v>139</v>
      </c>
      <c r="DD1238" t="s">
        <v>117</v>
      </c>
    </row>
    <row r="1239" spans="1:114" ht="15" customHeight="1" x14ac:dyDescent="0.35">
      <c r="A1239" t="s">
        <v>17160</v>
      </c>
      <c r="B1239" t="s">
        <v>144</v>
      </c>
      <c r="C1239" s="1">
        <v>45643</v>
      </c>
      <c r="D1239" s="1">
        <v>45684</v>
      </c>
      <c r="E1239" t="s">
        <v>211</v>
      </c>
      <c r="G1239" t="s">
        <v>117</v>
      </c>
      <c r="H1239" t="s">
        <v>117</v>
      </c>
      <c r="I1239" t="s">
        <v>117</v>
      </c>
      <c r="J1239" t="s">
        <v>7883</v>
      </c>
      <c r="K1239" t="s">
        <v>133</v>
      </c>
      <c r="L1239" t="s">
        <v>17161</v>
      </c>
      <c r="M1239" t="s">
        <v>17162</v>
      </c>
      <c r="N1239" t="s">
        <v>120</v>
      </c>
      <c r="O1239" t="s">
        <v>121</v>
      </c>
      <c r="P1239" s="6">
        <v>96950</v>
      </c>
      <c r="Q1239" t="s">
        <v>122</v>
      </c>
      <c r="S1239" s="8">
        <v>16702341629</v>
      </c>
      <c r="U1239" t="s">
        <v>6073</v>
      </c>
      <c r="V1239">
        <v>44414</v>
      </c>
      <c r="W1239" t="s">
        <v>124</v>
      </c>
      <c r="Y1239" t="s">
        <v>1701</v>
      </c>
      <c r="Z1239" t="s">
        <v>323</v>
      </c>
      <c r="AA1239" t="s">
        <v>7884</v>
      </c>
      <c r="AB1239" t="s">
        <v>128</v>
      </c>
      <c r="AC1239" t="s">
        <v>17161</v>
      </c>
      <c r="AD1239" t="s">
        <v>17163</v>
      </c>
      <c r="AE1239" t="s">
        <v>120</v>
      </c>
      <c r="AF1239" t="s">
        <v>121</v>
      </c>
      <c r="AG1239" s="6">
        <v>96950</v>
      </c>
      <c r="AH1239" t="s">
        <v>122</v>
      </c>
      <c r="AJ1239" s="8">
        <v>16702341629</v>
      </c>
      <c r="AL1239" t="s">
        <v>6077</v>
      </c>
      <c r="BE1239" t="str">
        <f>"37-2011.00"</f>
        <v>37-2011.00</v>
      </c>
      <c r="BF1239" t="s">
        <v>701</v>
      </c>
      <c r="BG1239" t="s">
        <v>17164</v>
      </c>
      <c r="BH1239" t="s">
        <v>817</v>
      </c>
      <c r="BI1239">
        <v>2</v>
      </c>
      <c r="BJ1239">
        <v>2</v>
      </c>
      <c r="BK1239" s="1">
        <v>45689</v>
      </c>
      <c r="BL1239" s="1">
        <v>46053</v>
      </c>
      <c r="BM1239" s="1">
        <v>45689</v>
      </c>
      <c r="BN1239" s="1">
        <v>46053</v>
      </c>
      <c r="BO1239">
        <v>35</v>
      </c>
      <c r="BP1239">
        <v>0</v>
      </c>
      <c r="BQ1239">
        <v>7</v>
      </c>
      <c r="BR1239">
        <v>7</v>
      </c>
      <c r="BS1239">
        <v>7</v>
      </c>
      <c r="BT1239">
        <v>7</v>
      </c>
      <c r="BU1239">
        <v>7</v>
      </c>
      <c r="BV1239">
        <v>0</v>
      </c>
      <c r="BW1239" t="str">
        <f>"8:00 AM"</f>
        <v>8:00 AM</v>
      </c>
      <c r="BX1239" t="str">
        <f>"5:00 PM"</f>
        <v>5:00 PM</v>
      </c>
      <c r="BY1239" t="s">
        <v>133</v>
      </c>
      <c r="BZ1239">
        <v>0</v>
      </c>
      <c r="CA1239">
        <v>12</v>
      </c>
      <c r="CB1239" t="s">
        <v>117</v>
      </c>
      <c r="CD1239" t="s">
        <v>17165</v>
      </c>
      <c r="CE1239" t="s">
        <v>17163</v>
      </c>
      <c r="CF1239" t="s">
        <v>17163</v>
      </c>
      <c r="CG1239" t="s">
        <v>120</v>
      </c>
      <c r="CH1239" t="s">
        <v>121</v>
      </c>
      <c r="CI1239" s="6">
        <v>96950</v>
      </c>
      <c r="CJ1239" s="10">
        <v>8.2899999999999991</v>
      </c>
      <c r="CK1239" s="10">
        <v>8.2899999999999991</v>
      </c>
      <c r="CL1239" s="10">
        <v>12.44</v>
      </c>
      <c r="CM1239" s="10">
        <v>12.44</v>
      </c>
      <c r="CN1239" t="s">
        <v>137</v>
      </c>
      <c r="CO1239" t="s">
        <v>133</v>
      </c>
      <c r="CP1239" t="s">
        <v>138</v>
      </c>
      <c r="CR1239" t="s">
        <v>117</v>
      </c>
      <c r="CS1239" t="s">
        <v>139</v>
      </c>
      <c r="CT1239" t="s">
        <v>140</v>
      </c>
      <c r="CU1239" t="s">
        <v>139</v>
      </c>
      <c r="CV1239" t="s">
        <v>140</v>
      </c>
      <c r="CW1239" t="s">
        <v>139</v>
      </c>
      <c r="CX1239" t="s">
        <v>140</v>
      </c>
      <c r="CY1239" s="2" t="s">
        <v>17166</v>
      </c>
      <c r="CZ1239" s="8">
        <v>16702341629</v>
      </c>
      <c r="DA1239" t="s">
        <v>6077</v>
      </c>
      <c r="DB1239" t="s">
        <v>140</v>
      </c>
      <c r="DC1239" t="s">
        <v>139</v>
      </c>
      <c r="DD1239" t="s">
        <v>117</v>
      </c>
      <c r="DE1239" t="s">
        <v>6074</v>
      </c>
      <c r="DF1239" t="s">
        <v>6075</v>
      </c>
      <c r="DG1239" t="s">
        <v>6083</v>
      </c>
      <c r="DH1239" t="s">
        <v>6073</v>
      </c>
      <c r="DI1239" t="s">
        <v>6070</v>
      </c>
      <c r="DJ1239" t="s">
        <v>6077</v>
      </c>
    </row>
    <row r="1240" spans="1:114" ht="15" customHeight="1" x14ac:dyDescent="0.35">
      <c r="A1240" t="s">
        <v>16899</v>
      </c>
      <c r="B1240" t="s">
        <v>166</v>
      </c>
      <c r="C1240" s="1">
        <v>45648</v>
      </c>
      <c r="D1240" s="1">
        <v>45684</v>
      </c>
      <c r="E1240" t="s">
        <v>116</v>
      </c>
      <c r="F1240" s="1">
        <v>45822</v>
      </c>
      <c r="G1240" t="s">
        <v>117</v>
      </c>
      <c r="H1240" t="s">
        <v>117</v>
      </c>
      <c r="I1240" t="s">
        <v>117</v>
      </c>
      <c r="J1240" t="s">
        <v>4135</v>
      </c>
      <c r="L1240" t="s">
        <v>4136</v>
      </c>
      <c r="M1240" t="s">
        <v>1172</v>
      </c>
      <c r="N1240" t="s">
        <v>120</v>
      </c>
      <c r="O1240" t="s">
        <v>121</v>
      </c>
      <c r="P1240" s="6">
        <v>96950</v>
      </c>
      <c r="Q1240" t="s">
        <v>122</v>
      </c>
      <c r="R1240" t="s">
        <v>382</v>
      </c>
      <c r="S1240" s="8">
        <v>16703223320</v>
      </c>
      <c r="U1240" t="s">
        <v>4137</v>
      </c>
      <c r="V1240">
        <v>611110</v>
      </c>
      <c r="W1240" t="s">
        <v>124</v>
      </c>
      <c r="Y1240" t="s">
        <v>4138</v>
      </c>
      <c r="Z1240" t="s">
        <v>4139</v>
      </c>
      <c r="AA1240" t="s">
        <v>1108</v>
      </c>
      <c r="AB1240" t="s">
        <v>4140</v>
      </c>
      <c r="AC1240" t="s">
        <v>4136</v>
      </c>
      <c r="AE1240" t="s">
        <v>120</v>
      </c>
      <c r="AF1240" t="s">
        <v>121</v>
      </c>
      <c r="AG1240" s="6">
        <v>96950</v>
      </c>
      <c r="AH1240" t="s">
        <v>122</v>
      </c>
      <c r="AI1240" t="s">
        <v>382</v>
      </c>
      <c r="AJ1240" s="8">
        <v>16703223320</v>
      </c>
      <c r="AL1240" t="s">
        <v>4141</v>
      </c>
      <c r="BE1240" t="str">
        <f>"25-2021.00"</f>
        <v>25-2021.00</v>
      </c>
      <c r="BF1240" t="s">
        <v>7073</v>
      </c>
      <c r="BG1240" t="s">
        <v>7074</v>
      </c>
      <c r="BH1240" t="s">
        <v>7075</v>
      </c>
      <c r="BI1240">
        <v>2</v>
      </c>
      <c r="BK1240" s="1">
        <v>45824</v>
      </c>
      <c r="BL1240" s="1">
        <v>46188</v>
      </c>
      <c r="BO1240">
        <v>35</v>
      </c>
      <c r="BP1240">
        <v>0</v>
      </c>
      <c r="BQ1240">
        <v>7</v>
      </c>
      <c r="BR1240">
        <v>7</v>
      </c>
      <c r="BS1240">
        <v>7</v>
      </c>
      <c r="BT1240">
        <v>7</v>
      </c>
      <c r="BU1240">
        <v>7</v>
      </c>
      <c r="BV1240">
        <v>0</v>
      </c>
      <c r="BW1240" t="str">
        <f>"7:00 AM"</f>
        <v>7:00 AM</v>
      </c>
      <c r="BX1240" t="str">
        <f>"3:00 PM"</f>
        <v>3:00 PM</v>
      </c>
      <c r="BY1240" t="s">
        <v>11437</v>
      </c>
      <c r="BZ1240">
        <v>0</v>
      </c>
      <c r="CA1240">
        <v>12</v>
      </c>
      <c r="CB1240" t="s">
        <v>117</v>
      </c>
      <c r="CD1240" t="e">
        <f>- EXPERIENCE IN CHRISTIAN SCHOOL SETTING.
- MUST BE WILLING TO OBTAIN ACSI CERTIFICATION DURING THE INITIAL YEAR OF EMPLOYMENT.
- MUST BE ABLE TO USE TECHNOLOGY (LAPTOP, IPAD, PROJECTOR) IN THE CLASSROOM.
- KNOWLEDGE IN MICROSOFT OFFICE, GOOGLE CLASSROOM, GOOGLE DOCS, FORMS, AND OTHER EDUCATIONAL SOFTWARE.
- KNOWLEDGE OF INSTRUCTIONAL METHODS APPROPRIATE FOR STUDENTS AT THE RESPECTIVE GRADE LEVELS.</f>
        <v>#NAME?</v>
      </c>
      <c r="CE1240" t="s">
        <v>4148</v>
      </c>
      <c r="CG1240" t="s">
        <v>120</v>
      </c>
      <c r="CH1240" t="s">
        <v>121</v>
      </c>
      <c r="CI1240" s="6">
        <v>96950</v>
      </c>
      <c r="CJ1240" s="10">
        <v>20.48</v>
      </c>
      <c r="CK1240" s="10">
        <v>20.48</v>
      </c>
      <c r="CL1240" s="10">
        <v>0</v>
      </c>
      <c r="CM1240" s="10">
        <v>0</v>
      </c>
      <c r="CN1240" t="s">
        <v>137</v>
      </c>
      <c r="CO1240" t="s">
        <v>393</v>
      </c>
      <c r="CP1240" t="s">
        <v>138</v>
      </c>
      <c r="CR1240" t="s">
        <v>117</v>
      </c>
      <c r="CS1240" t="s">
        <v>139</v>
      </c>
      <c r="CT1240" t="s">
        <v>140</v>
      </c>
      <c r="CU1240" t="s">
        <v>140</v>
      </c>
      <c r="CV1240" t="s">
        <v>140</v>
      </c>
      <c r="CW1240" t="s">
        <v>139</v>
      </c>
      <c r="CX1240" t="s">
        <v>140</v>
      </c>
      <c r="CY1240" t="s">
        <v>394</v>
      </c>
      <c r="CZ1240" s="8">
        <v>16703223320</v>
      </c>
      <c r="DA1240" t="s">
        <v>4141</v>
      </c>
      <c r="DB1240" t="s">
        <v>292</v>
      </c>
      <c r="DC1240" t="s">
        <v>139</v>
      </c>
      <c r="DD1240" t="s">
        <v>117</v>
      </c>
    </row>
    <row r="1241" spans="1:114" ht="15" customHeight="1" x14ac:dyDescent="0.35">
      <c r="A1241" t="s">
        <v>9401</v>
      </c>
      <c r="B1241" t="s">
        <v>278</v>
      </c>
      <c r="C1241" s="1">
        <v>45678</v>
      </c>
      <c r="D1241" s="1">
        <v>45684</v>
      </c>
      <c r="E1241" t="s">
        <v>211</v>
      </c>
      <c r="G1241" t="s">
        <v>117</v>
      </c>
      <c r="H1241" t="s">
        <v>117</v>
      </c>
      <c r="I1241" t="s">
        <v>117</v>
      </c>
      <c r="J1241" t="s">
        <v>7283</v>
      </c>
      <c r="L1241" t="s">
        <v>3946</v>
      </c>
      <c r="N1241" t="s">
        <v>120</v>
      </c>
      <c r="O1241" t="s">
        <v>121</v>
      </c>
      <c r="P1241" s="6">
        <v>96950</v>
      </c>
      <c r="Q1241" t="s">
        <v>122</v>
      </c>
      <c r="S1241" s="8">
        <v>16707891106</v>
      </c>
      <c r="U1241" t="s">
        <v>123</v>
      </c>
      <c r="V1241">
        <v>56132</v>
      </c>
      <c r="W1241" t="s">
        <v>124</v>
      </c>
      <c r="Y1241" t="s">
        <v>125</v>
      </c>
      <c r="Z1241" t="s">
        <v>126</v>
      </c>
      <c r="AA1241" t="s">
        <v>1723</v>
      </c>
      <c r="AB1241" t="s">
        <v>128</v>
      </c>
      <c r="AC1241" t="s">
        <v>3946</v>
      </c>
      <c r="AE1241" t="s">
        <v>120</v>
      </c>
      <c r="AF1241" t="s">
        <v>121</v>
      </c>
      <c r="AG1241" s="6">
        <v>96950</v>
      </c>
      <c r="AH1241" t="s">
        <v>122</v>
      </c>
      <c r="AJ1241" s="8">
        <v>16707891106</v>
      </c>
      <c r="AL1241" t="s">
        <v>7284</v>
      </c>
      <c r="BE1241" t="str">
        <f>"43-4181.00"</f>
        <v>43-4181.00</v>
      </c>
      <c r="BF1241" t="s">
        <v>2826</v>
      </c>
      <c r="BG1241" t="s">
        <v>7982</v>
      </c>
      <c r="BH1241" t="s">
        <v>7983</v>
      </c>
      <c r="BI1241">
        <v>5</v>
      </c>
      <c r="BK1241" s="1">
        <v>45838</v>
      </c>
      <c r="BL1241" s="1">
        <v>46204</v>
      </c>
      <c r="BO1241">
        <v>35</v>
      </c>
      <c r="BP1241">
        <v>0</v>
      </c>
      <c r="BQ1241">
        <v>7</v>
      </c>
      <c r="BR1241">
        <v>7</v>
      </c>
      <c r="BS1241">
        <v>7</v>
      </c>
      <c r="BT1241">
        <v>7</v>
      </c>
      <c r="BU1241">
        <v>7</v>
      </c>
      <c r="BV1241">
        <v>0</v>
      </c>
      <c r="BW1241" t="str">
        <f>"8:00 AM"</f>
        <v>8:00 AM</v>
      </c>
      <c r="BX1241" t="str">
        <f>"4:00 PM"</f>
        <v>4:00 PM</v>
      </c>
      <c r="BY1241" t="s">
        <v>459</v>
      </c>
      <c r="BZ1241">
        <v>0</v>
      </c>
      <c r="CA1241">
        <v>12</v>
      </c>
      <c r="CB1241" t="s">
        <v>117</v>
      </c>
      <c r="CD1241" s="2" t="s">
        <v>9402</v>
      </c>
      <c r="CE1241" t="s">
        <v>3946</v>
      </c>
      <c r="CG1241" t="s">
        <v>120</v>
      </c>
      <c r="CH1241" t="s">
        <v>121</v>
      </c>
      <c r="CI1241" s="6">
        <v>96950</v>
      </c>
      <c r="CJ1241" s="10">
        <v>8.77</v>
      </c>
      <c r="CK1241" s="10">
        <v>8.77</v>
      </c>
      <c r="CL1241" s="10">
        <v>13.16</v>
      </c>
      <c r="CM1241" s="10">
        <v>13.16</v>
      </c>
      <c r="CN1241" t="s">
        <v>137</v>
      </c>
      <c r="CP1241" t="s">
        <v>138</v>
      </c>
      <c r="CR1241" t="s">
        <v>117</v>
      </c>
      <c r="CS1241" t="s">
        <v>139</v>
      </c>
      <c r="CT1241" t="s">
        <v>140</v>
      </c>
      <c r="CU1241" t="s">
        <v>139</v>
      </c>
      <c r="CV1241" t="s">
        <v>140</v>
      </c>
      <c r="CW1241" t="s">
        <v>139</v>
      </c>
      <c r="CX1241" t="s">
        <v>140</v>
      </c>
      <c r="CY1241" t="s">
        <v>5426</v>
      </c>
      <c r="CZ1241" s="8">
        <v>16707852508</v>
      </c>
      <c r="DA1241" t="s">
        <v>129</v>
      </c>
      <c r="DB1241" t="s">
        <v>142</v>
      </c>
      <c r="DC1241" t="s">
        <v>139</v>
      </c>
      <c r="DD1241" t="s">
        <v>117</v>
      </c>
    </row>
    <row r="1242" spans="1:114" ht="15" customHeight="1" x14ac:dyDescent="0.35">
      <c r="A1242" t="s">
        <v>7156</v>
      </c>
      <c r="B1242" t="s">
        <v>294</v>
      </c>
      <c r="C1242" s="1">
        <v>45581</v>
      </c>
      <c r="D1242" s="1">
        <v>45685</v>
      </c>
      <c r="E1242" t="s">
        <v>116</v>
      </c>
      <c r="F1242" s="1">
        <v>45687</v>
      </c>
      <c r="G1242" t="s">
        <v>117</v>
      </c>
      <c r="H1242" t="s">
        <v>117</v>
      </c>
      <c r="I1242" t="s">
        <v>117</v>
      </c>
      <c r="J1242" t="s">
        <v>3699</v>
      </c>
      <c r="L1242" t="s">
        <v>3700</v>
      </c>
      <c r="M1242" t="s">
        <v>7047</v>
      </c>
      <c r="N1242" t="s">
        <v>120</v>
      </c>
      <c r="O1242" t="s">
        <v>121</v>
      </c>
      <c r="P1242" s="6">
        <v>96950</v>
      </c>
      <c r="Q1242" t="s">
        <v>122</v>
      </c>
      <c r="S1242" s="8">
        <v>16707885795</v>
      </c>
      <c r="U1242" t="s">
        <v>3702</v>
      </c>
      <c r="V1242">
        <v>561320</v>
      </c>
      <c r="W1242" t="s">
        <v>124</v>
      </c>
      <c r="Y1242" t="s">
        <v>3703</v>
      </c>
      <c r="Z1242" t="s">
        <v>3704</v>
      </c>
      <c r="AA1242" t="s">
        <v>3705</v>
      </c>
      <c r="AB1242" t="s">
        <v>189</v>
      </c>
      <c r="AC1242" t="s">
        <v>3700</v>
      </c>
      <c r="AD1242" t="s">
        <v>7047</v>
      </c>
      <c r="AE1242" t="s">
        <v>120</v>
      </c>
      <c r="AF1242" t="s">
        <v>121</v>
      </c>
      <c r="AG1242" s="6">
        <v>96950</v>
      </c>
      <c r="AH1242" t="s">
        <v>122</v>
      </c>
      <c r="AJ1242" s="8">
        <v>16707885795</v>
      </c>
      <c r="AL1242" t="s">
        <v>3707</v>
      </c>
      <c r="BE1242" t="str">
        <f>"37-2011.00"</f>
        <v>37-2011.00</v>
      </c>
      <c r="BF1242" t="s">
        <v>701</v>
      </c>
      <c r="BG1242" t="s">
        <v>7157</v>
      </c>
      <c r="BH1242" t="s">
        <v>3709</v>
      </c>
      <c r="BI1242">
        <v>4</v>
      </c>
      <c r="BJ1242">
        <v>3</v>
      </c>
      <c r="BK1242" s="1">
        <v>45689</v>
      </c>
      <c r="BL1242" s="1">
        <v>46053</v>
      </c>
      <c r="BM1242" s="1">
        <v>45689</v>
      </c>
      <c r="BN1242" s="1">
        <v>46053</v>
      </c>
      <c r="BO1242">
        <v>35</v>
      </c>
      <c r="BP1242">
        <v>0</v>
      </c>
      <c r="BQ1242">
        <v>7</v>
      </c>
      <c r="BR1242">
        <v>7</v>
      </c>
      <c r="BS1242">
        <v>7</v>
      </c>
      <c r="BT1242">
        <v>7</v>
      </c>
      <c r="BU1242">
        <v>7</v>
      </c>
      <c r="BV1242">
        <v>0</v>
      </c>
      <c r="BW1242" t="str">
        <f>"9:00 AM"</f>
        <v>9:00 AM</v>
      </c>
      <c r="BX1242" t="str">
        <f>"5:00 PM"</f>
        <v>5:00 PM</v>
      </c>
      <c r="BY1242" t="s">
        <v>133</v>
      </c>
      <c r="BZ1242">
        <v>0</v>
      </c>
      <c r="CA1242">
        <v>3</v>
      </c>
      <c r="CB1242" t="s">
        <v>117</v>
      </c>
      <c r="CD1242" s="2" t="s">
        <v>3710</v>
      </c>
      <c r="CE1242" t="s">
        <v>7158</v>
      </c>
      <c r="CF1242" t="s">
        <v>982</v>
      </c>
      <c r="CG1242" t="s">
        <v>120</v>
      </c>
      <c r="CH1242" t="s">
        <v>121</v>
      </c>
      <c r="CI1242" s="6">
        <v>96950</v>
      </c>
      <c r="CJ1242" s="10">
        <v>8.2899999999999991</v>
      </c>
      <c r="CK1242" s="10">
        <v>8.2899999999999991</v>
      </c>
      <c r="CL1242" s="10">
        <v>12.44</v>
      </c>
      <c r="CM1242" s="10">
        <v>12.44</v>
      </c>
      <c r="CN1242" t="s">
        <v>137</v>
      </c>
      <c r="CO1242" t="s">
        <v>162</v>
      </c>
      <c r="CP1242" t="s">
        <v>138</v>
      </c>
      <c r="CR1242" t="s">
        <v>117</v>
      </c>
      <c r="CS1242" t="s">
        <v>139</v>
      </c>
      <c r="CT1242" t="s">
        <v>140</v>
      </c>
      <c r="CU1242" t="s">
        <v>139</v>
      </c>
      <c r="CV1242" t="s">
        <v>140</v>
      </c>
      <c r="CW1242" t="s">
        <v>139</v>
      </c>
      <c r="CX1242" t="s">
        <v>140</v>
      </c>
      <c r="CY1242" s="2" t="s">
        <v>1719</v>
      </c>
      <c r="CZ1242" s="8">
        <v>16707885795</v>
      </c>
      <c r="DA1242" t="s">
        <v>3707</v>
      </c>
      <c r="DB1242" t="s">
        <v>164</v>
      </c>
      <c r="DC1242" t="s">
        <v>139</v>
      </c>
      <c r="DD1242" t="s">
        <v>117</v>
      </c>
    </row>
    <row r="1243" spans="1:114" ht="15" customHeight="1" x14ac:dyDescent="0.35">
      <c r="A1243" t="s">
        <v>14795</v>
      </c>
      <c r="B1243" t="s">
        <v>166</v>
      </c>
      <c r="C1243" s="1">
        <v>45608</v>
      </c>
      <c r="D1243" s="1">
        <v>45685</v>
      </c>
      <c r="E1243" t="s">
        <v>211</v>
      </c>
      <c r="G1243" t="s">
        <v>117</v>
      </c>
      <c r="H1243" t="s">
        <v>117</v>
      </c>
      <c r="I1243" t="s">
        <v>117</v>
      </c>
      <c r="J1243" t="s">
        <v>3105</v>
      </c>
      <c r="L1243" t="s">
        <v>135</v>
      </c>
      <c r="N1243" t="s">
        <v>136</v>
      </c>
      <c r="O1243" t="s">
        <v>121</v>
      </c>
      <c r="P1243" s="6">
        <v>96950</v>
      </c>
      <c r="Q1243" t="s">
        <v>122</v>
      </c>
      <c r="R1243" t="s">
        <v>1677</v>
      </c>
      <c r="S1243" s="8">
        <v>16707891106</v>
      </c>
      <c r="U1243" t="s">
        <v>1722</v>
      </c>
      <c r="V1243">
        <v>561720</v>
      </c>
      <c r="W1243" t="s">
        <v>150</v>
      </c>
      <c r="X1243" t="s">
        <v>139</v>
      </c>
      <c r="Y1243" t="s">
        <v>125</v>
      </c>
      <c r="Z1243" t="s">
        <v>126</v>
      </c>
      <c r="AA1243" t="s">
        <v>1723</v>
      </c>
      <c r="AB1243" t="s">
        <v>657</v>
      </c>
      <c r="AC1243" t="s">
        <v>14796</v>
      </c>
      <c r="AE1243" t="s">
        <v>120</v>
      </c>
      <c r="AF1243" t="s">
        <v>121</v>
      </c>
      <c r="AG1243" s="6">
        <v>96950</v>
      </c>
      <c r="AH1243" t="s">
        <v>122</v>
      </c>
      <c r="AI1243" t="s">
        <v>5358</v>
      </c>
      <c r="AJ1243" s="8">
        <v>16707891106</v>
      </c>
      <c r="AL1243" t="s">
        <v>1727</v>
      </c>
      <c r="BE1243" t="str">
        <f>"37-2012.00"</f>
        <v>37-2012.00</v>
      </c>
      <c r="BF1243" t="s">
        <v>130</v>
      </c>
      <c r="BG1243" t="s">
        <v>7291</v>
      </c>
      <c r="BH1243" t="s">
        <v>7292</v>
      </c>
      <c r="BI1243">
        <v>10</v>
      </c>
      <c r="BK1243" s="1">
        <v>45689</v>
      </c>
      <c r="BL1243" s="1">
        <v>46053</v>
      </c>
      <c r="BO1243">
        <v>35</v>
      </c>
      <c r="BP1243">
        <v>0</v>
      </c>
      <c r="BQ1243">
        <v>7</v>
      </c>
      <c r="BR1243">
        <v>7</v>
      </c>
      <c r="BS1243">
        <v>7</v>
      </c>
      <c r="BT1243">
        <v>7</v>
      </c>
      <c r="BU1243">
        <v>7</v>
      </c>
      <c r="BV1243">
        <v>0</v>
      </c>
      <c r="BW1243" t="str">
        <f>"9:00 AM"</f>
        <v>9:00 AM</v>
      </c>
      <c r="BX1243" t="str">
        <f>"5:00 PM"</f>
        <v>5:00 PM</v>
      </c>
      <c r="BY1243" t="s">
        <v>133</v>
      </c>
      <c r="BZ1243">
        <v>0</v>
      </c>
      <c r="CA1243">
        <v>3</v>
      </c>
      <c r="CB1243" t="s">
        <v>117</v>
      </c>
      <c r="CD1243" t="s">
        <v>7293</v>
      </c>
      <c r="CE1243" t="s">
        <v>135</v>
      </c>
      <c r="CG1243" t="s">
        <v>120</v>
      </c>
      <c r="CH1243" t="s">
        <v>121</v>
      </c>
      <c r="CI1243" s="6">
        <v>96950</v>
      </c>
      <c r="CJ1243" s="10">
        <v>7.77</v>
      </c>
      <c r="CK1243" s="10">
        <v>7.77</v>
      </c>
      <c r="CL1243" s="10">
        <v>11.66</v>
      </c>
      <c r="CM1243" s="10">
        <v>11.66</v>
      </c>
      <c r="CN1243" t="s">
        <v>137</v>
      </c>
      <c r="CP1243" t="s">
        <v>138</v>
      </c>
      <c r="CR1243" t="s">
        <v>117</v>
      </c>
      <c r="CS1243" t="s">
        <v>139</v>
      </c>
      <c r="CT1243" t="s">
        <v>140</v>
      </c>
      <c r="CU1243" t="s">
        <v>139</v>
      </c>
      <c r="CV1243" t="s">
        <v>140</v>
      </c>
      <c r="CW1243" t="s">
        <v>139</v>
      </c>
      <c r="CX1243" t="s">
        <v>140</v>
      </c>
      <c r="CY1243" t="s">
        <v>14797</v>
      </c>
      <c r="CZ1243" s="8">
        <v>16707891106</v>
      </c>
      <c r="DA1243" t="s">
        <v>1727</v>
      </c>
      <c r="DB1243" t="s">
        <v>292</v>
      </c>
      <c r="DC1243" t="s">
        <v>139</v>
      </c>
      <c r="DD1243" t="s">
        <v>139</v>
      </c>
    </row>
    <row r="1244" spans="1:114" ht="15" customHeight="1" x14ac:dyDescent="0.35">
      <c r="A1244" t="s">
        <v>16105</v>
      </c>
      <c r="B1244" t="s">
        <v>294</v>
      </c>
      <c r="C1244" s="1">
        <v>45634</v>
      </c>
      <c r="D1244" s="1">
        <v>45685</v>
      </c>
      <c r="E1244" t="s">
        <v>116</v>
      </c>
      <c r="F1244" s="1">
        <v>45760</v>
      </c>
      <c r="G1244" t="s">
        <v>117</v>
      </c>
      <c r="H1244" t="s">
        <v>117</v>
      </c>
      <c r="I1244" t="s">
        <v>117</v>
      </c>
      <c r="J1244" t="s">
        <v>2945</v>
      </c>
      <c r="K1244" t="s">
        <v>2946</v>
      </c>
      <c r="L1244" t="s">
        <v>2947</v>
      </c>
      <c r="N1244" t="s">
        <v>136</v>
      </c>
      <c r="O1244" t="s">
        <v>121</v>
      </c>
      <c r="P1244" s="6">
        <v>96950</v>
      </c>
      <c r="Q1244" t="s">
        <v>122</v>
      </c>
      <c r="R1244" t="s">
        <v>140</v>
      </c>
      <c r="S1244" s="8">
        <v>16702347873</v>
      </c>
      <c r="U1244" t="s">
        <v>2948</v>
      </c>
      <c r="V1244">
        <v>56132</v>
      </c>
      <c r="W1244" t="s">
        <v>124</v>
      </c>
      <c r="Y1244" t="s">
        <v>2949</v>
      </c>
      <c r="Z1244" t="s">
        <v>2950</v>
      </c>
      <c r="AA1244" t="s">
        <v>2951</v>
      </c>
      <c r="AB1244" t="s">
        <v>128</v>
      </c>
      <c r="AC1244" t="s">
        <v>2947</v>
      </c>
      <c r="AE1244" t="s">
        <v>120</v>
      </c>
      <c r="AF1244" t="s">
        <v>121</v>
      </c>
      <c r="AG1244" s="6">
        <v>96950</v>
      </c>
      <c r="AH1244" t="s">
        <v>122</v>
      </c>
      <c r="AJ1244" s="8">
        <v>16702347873</v>
      </c>
      <c r="AL1244" t="s">
        <v>2952</v>
      </c>
      <c r="BE1244" t="str">
        <f>"37-2011.00"</f>
        <v>37-2011.00</v>
      </c>
      <c r="BF1244" t="s">
        <v>701</v>
      </c>
      <c r="BG1244" t="s">
        <v>2953</v>
      </c>
      <c r="BH1244" t="s">
        <v>2954</v>
      </c>
      <c r="BI1244">
        <v>6</v>
      </c>
      <c r="BJ1244">
        <v>5</v>
      </c>
      <c r="BK1244" s="1">
        <v>45762</v>
      </c>
      <c r="BL1244" s="1">
        <v>46126</v>
      </c>
      <c r="BM1244" s="1">
        <v>45762</v>
      </c>
      <c r="BN1244" s="1">
        <v>46126</v>
      </c>
      <c r="BO1244">
        <v>35</v>
      </c>
      <c r="BP1244">
        <v>0</v>
      </c>
      <c r="BQ1244">
        <v>7</v>
      </c>
      <c r="BR1244">
        <v>7</v>
      </c>
      <c r="BS1244">
        <v>7</v>
      </c>
      <c r="BT1244">
        <v>7</v>
      </c>
      <c r="BU1244">
        <v>7</v>
      </c>
      <c r="BV1244">
        <v>0</v>
      </c>
      <c r="BW1244" t="str">
        <f>"8:00 AM"</f>
        <v>8:00 AM</v>
      </c>
      <c r="BX1244" t="str">
        <f>"4:00 PM"</f>
        <v>4:00 PM</v>
      </c>
      <c r="BY1244" t="s">
        <v>133</v>
      </c>
      <c r="BZ1244">
        <v>0</v>
      </c>
      <c r="CA1244">
        <v>6</v>
      </c>
      <c r="CB1244" t="s">
        <v>117</v>
      </c>
      <c r="CD1244" t="s">
        <v>13327</v>
      </c>
      <c r="CE1244" t="s">
        <v>2956</v>
      </c>
      <c r="CG1244" t="s">
        <v>120</v>
      </c>
      <c r="CH1244" t="s">
        <v>121</v>
      </c>
      <c r="CI1244" s="6">
        <v>96950</v>
      </c>
      <c r="CJ1244" s="10">
        <v>8.2899999999999991</v>
      </c>
      <c r="CK1244" s="10">
        <v>8.2899999999999991</v>
      </c>
      <c r="CL1244" s="10">
        <v>12.44</v>
      </c>
      <c r="CM1244" s="10">
        <v>12.44</v>
      </c>
      <c r="CN1244" t="s">
        <v>137</v>
      </c>
      <c r="CP1244" t="s">
        <v>138</v>
      </c>
      <c r="CR1244" t="s">
        <v>117</v>
      </c>
      <c r="CS1244" t="s">
        <v>139</v>
      </c>
      <c r="CT1244" t="s">
        <v>140</v>
      </c>
      <c r="CU1244" t="s">
        <v>139</v>
      </c>
      <c r="CV1244" t="s">
        <v>140</v>
      </c>
      <c r="CW1244" t="s">
        <v>139</v>
      </c>
      <c r="CX1244" t="s">
        <v>140</v>
      </c>
      <c r="CY1244" t="s">
        <v>308</v>
      </c>
      <c r="CZ1244" s="8">
        <v>16702347873</v>
      </c>
      <c r="DA1244" t="s">
        <v>2952</v>
      </c>
      <c r="DB1244" t="s">
        <v>309</v>
      </c>
      <c r="DC1244" t="s">
        <v>139</v>
      </c>
      <c r="DD1244" t="s">
        <v>117</v>
      </c>
    </row>
    <row r="1245" spans="1:114" ht="15" customHeight="1" x14ac:dyDescent="0.35">
      <c r="A1245" t="s">
        <v>11547</v>
      </c>
      <c r="B1245" t="s">
        <v>144</v>
      </c>
      <c r="C1245" s="1">
        <v>45639</v>
      </c>
      <c r="D1245" s="1">
        <v>45685</v>
      </c>
      <c r="E1245" t="s">
        <v>211</v>
      </c>
      <c r="G1245" t="s">
        <v>117</v>
      </c>
      <c r="H1245" t="s">
        <v>117</v>
      </c>
      <c r="I1245" t="s">
        <v>117</v>
      </c>
      <c r="J1245" t="s">
        <v>11548</v>
      </c>
      <c r="K1245" t="s">
        <v>11549</v>
      </c>
      <c r="L1245" t="s">
        <v>11550</v>
      </c>
      <c r="N1245" t="s">
        <v>120</v>
      </c>
      <c r="O1245" t="s">
        <v>121</v>
      </c>
      <c r="P1245" s="6">
        <v>96950</v>
      </c>
      <c r="Q1245" t="s">
        <v>122</v>
      </c>
      <c r="S1245" s="8">
        <v>16702850085</v>
      </c>
      <c r="U1245" t="s">
        <v>11143</v>
      </c>
      <c r="V1245">
        <v>56132</v>
      </c>
      <c r="W1245" t="s">
        <v>150</v>
      </c>
      <c r="X1245" t="s">
        <v>139</v>
      </c>
      <c r="Y1245" t="s">
        <v>11149</v>
      </c>
      <c r="Z1245" t="s">
        <v>11551</v>
      </c>
      <c r="AB1245" t="s">
        <v>420</v>
      </c>
      <c r="AC1245" t="s">
        <v>11550</v>
      </c>
      <c r="AE1245" t="s">
        <v>120</v>
      </c>
      <c r="AF1245" t="s">
        <v>121</v>
      </c>
      <c r="AG1245" s="6">
        <v>96950</v>
      </c>
      <c r="AH1245" t="s">
        <v>122</v>
      </c>
      <c r="AJ1245" s="8">
        <v>16702850085</v>
      </c>
      <c r="AL1245" t="s">
        <v>11146</v>
      </c>
      <c r="BE1245" t="str">
        <f>"35-2014.00"</f>
        <v>35-2014.00</v>
      </c>
      <c r="BF1245" t="s">
        <v>191</v>
      </c>
      <c r="BG1245" t="s">
        <v>11552</v>
      </c>
      <c r="BH1245" t="s">
        <v>193</v>
      </c>
      <c r="BI1245">
        <v>1</v>
      </c>
      <c r="BJ1245">
        <v>1</v>
      </c>
      <c r="BK1245" s="1">
        <v>45658</v>
      </c>
      <c r="BL1245" s="1">
        <v>46022</v>
      </c>
      <c r="BM1245" s="1">
        <v>45685</v>
      </c>
      <c r="BN1245" s="1">
        <v>46022</v>
      </c>
      <c r="BO1245">
        <v>40</v>
      </c>
      <c r="BP1245">
        <v>0</v>
      </c>
      <c r="BQ1245">
        <v>8</v>
      </c>
      <c r="BR1245">
        <v>8</v>
      </c>
      <c r="BS1245">
        <v>8</v>
      </c>
      <c r="BT1245">
        <v>8</v>
      </c>
      <c r="BU1245">
        <v>8</v>
      </c>
      <c r="BV1245">
        <v>0</v>
      </c>
      <c r="BW1245" t="str">
        <f>"8:00 AM"</f>
        <v>8:00 AM</v>
      </c>
      <c r="BX1245" t="str">
        <f>"5:00 PM"</f>
        <v>5:00 PM</v>
      </c>
      <c r="BY1245" t="s">
        <v>133</v>
      </c>
      <c r="BZ1245">
        <v>0</v>
      </c>
      <c r="CA1245">
        <v>3</v>
      </c>
      <c r="CB1245" t="s">
        <v>117</v>
      </c>
      <c r="CD1245" t="s">
        <v>5055</v>
      </c>
      <c r="CE1245" t="s">
        <v>11550</v>
      </c>
      <c r="CG1245" t="s">
        <v>120</v>
      </c>
      <c r="CH1245" t="s">
        <v>121</v>
      </c>
      <c r="CI1245" s="6">
        <v>96950</v>
      </c>
      <c r="CJ1245" s="10">
        <v>8.83</v>
      </c>
      <c r="CK1245" s="10">
        <v>8.83</v>
      </c>
      <c r="CL1245" s="10">
        <v>13.25</v>
      </c>
      <c r="CM1245" s="10">
        <v>13.25</v>
      </c>
      <c r="CN1245" t="s">
        <v>137</v>
      </c>
      <c r="CP1245" t="s">
        <v>138</v>
      </c>
      <c r="CR1245" t="s">
        <v>117</v>
      </c>
      <c r="CS1245" t="s">
        <v>139</v>
      </c>
      <c r="CT1245" t="s">
        <v>140</v>
      </c>
      <c r="CU1245" t="s">
        <v>139</v>
      </c>
      <c r="CV1245" t="s">
        <v>140</v>
      </c>
      <c r="CW1245" t="s">
        <v>139</v>
      </c>
      <c r="CX1245" t="s">
        <v>140</v>
      </c>
      <c r="CY1245" t="s">
        <v>11553</v>
      </c>
      <c r="CZ1245" s="8">
        <v>16702850085</v>
      </c>
      <c r="DA1245" t="s">
        <v>11554</v>
      </c>
      <c r="DB1245" t="s">
        <v>140</v>
      </c>
      <c r="DC1245" t="s">
        <v>139</v>
      </c>
      <c r="DD1245" t="s">
        <v>139</v>
      </c>
      <c r="DE1245" t="s">
        <v>11149</v>
      </c>
      <c r="DF1245" t="s">
        <v>11551</v>
      </c>
      <c r="DH1245" t="s">
        <v>11143</v>
      </c>
      <c r="DI1245" t="s">
        <v>11555</v>
      </c>
      <c r="DJ1245" t="s">
        <v>11554</v>
      </c>
    </row>
    <row r="1246" spans="1:114" ht="15" customHeight="1" x14ac:dyDescent="0.35">
      <c r="A1246" t="s">
        <v>11453</v>
      </c>
      <c r="B1246" t="s">
        <v>144</v>
      </c>
      <c r="C1246" s="1">
        <v>45639</v>
      </c>
      <c r="D1246" s="1">
        <v>45685</v>
      </c>
      <c r="E1246" t="s">
        <v>116</v>
      </c>
      <c r="F1246" s="1">
        <v>45776</v>
      </c>
      <c r="G1246" t="s">
        <v>117</v>
      </c>
      <c r="H1246" t="s">
        <v>117</v>
      </c>
      <c r="I1246" t="s">
        <v>117</v>
      </c>
      <c r="J1246" t="s">
        <v>11454</v>
      </c>
      <c r="K1246" t="s">
        <v>11455</v>
      </c>
      <c r="L1246" t="s">
        <v>8371</v>
      </c>
      <c r="N1246" t="s">
        <v>120</v>
      </c>
      <c r="O1246" t="s">
        <v>121</v>
      </c>
      <c r="P1246" s="6">
        <v>96950</v>
      </c>
      <c r="Q1246" t="s">
        <v>122</v>
      </c>
      <c r="S1246" s="8">
        <v>16702338950</v>
      </c>
      <c r="U1246" t="s">
        <v>11456</v>
      </c>
      <c r="V1246">
        <v>812113</v>
      </c>
      <c r="W1246" t="s">
        <v>124</v>
      </c>
      <c r="Y1246" t="s">
        <v>9407</v>
      </c>
      <c r="Z1246" t="s">
        <v>9408</v>
      </c>
      <c r="AB1246" t="s">
        <v>270</v>
      </c>
      <c r="AC1246" t="s">
        <v>8371</v>
      </c>
      <c r="AE1246" t="s">
        <v>120</v>
      </c>
      <c r="AF1246" t="s">
        <v>121</v>
      </c>
      <c r="AG1246" s="6">
        <v>96950</v>
      </c>
      <c r="AH1246" t="s">
        <v>122</v>
      </c>
      <c r="AJ1246" s="8">
        <v>16702338950</v>
      </c>
      <c r="AL1246" t="s">
        <v>11457</v>
      </c>
      <c r="BE1246" t="str">
        <f>"39-5092.00"</f>
        <v>39-5092.00</v>
      </c>
      <c r="BF1246" t="s">
        <v>4754</v>
      </c>
      <c r="BG1246" t="s">
        <v>11458</v>
      </c>
      <c r="BH1246" t="s">
        <v>11459</v>
      </c>
      <c r="BI1246">
        <v>1</v>
      </c>
      <c r="BJ1246">
        <v>1</v>
      </c>
      <c r="BK1246" s="1">
        <v>45778</v>
      </c>
      <c r="BL1246" s="1">
        <v>46142</v>
      </c>
      <c r="BM1246" s="1">
        <v>45778</v>
      </c>
      <c r="BN1246" s="1">
        <v>46142</v>
      </c>
      <c r="BO1246">
        <v>35</v>
      </c>
      <c r="BP1246">
        <v>0</v>
      </c>
      <c r="BQ1246">
        <v>7</v>
      </c>
      <c r="BR1246">
        <v>7</v>
      </c>
      <c r="BS1246">
        <v>7</v>
      </c>
      <c r="BT1246">
        <v>7</v>
      </c>
      <c r="BU1246">
        <v>7</v>
      </c>
      <c r="BV1246">
        <v>0</v>
      </c>
      <c r="BW1246" t="str">
        <f>"9:00 AM"</f>
        <v>9:00 AM</v>
      </c>
      <c r="BX1246" t="str">
        <f>"5:00 PM"</f>
        <v>5:00 PM</v>
      </c>
      <c r="BY1246" t="s">
        <v>159</v>
      </c>
      <c r="BZ1246">
        <v>0</v>
      </c>
      <c r="CA1246">
        <v>3</v>
      </c>
      <c r="CB1246" t="s">
        <v>117</v>
      </c>
      <c r="CD1246" t="s">
        <v>5055</v>
      </c>
      <c r="CE1246" t="s">
        <v>8371</v>
      </c>
      <c r="CG1246" t="s">
        <v>120</v>
      </c>
      <c r="CH1246" t="s">
        <v>121</v>
      </c>
      <c r="CI1246" s="6">
        <v>96950</v>
      </c>
      <c r="CJ1246" s="10">
        <v>8.14</v>
      </c>
      <c r="CK1246" s="10">
        <v>8.14</v>
      </c>
      <c r="CL1246" s="10">
        <v>12.21</v>
      </c>
      <c r="CM1246" s="10">
        <v>12.21</v>
      </c>
      <c r="CN1246" t="s">
        <v>137</v>
      </c>
      <c r="CP1246" t="s">
        <v>138</v>
      </c>
      <c r="CR1246" t="s">
        <v>117</v>
      </c>
      <c r="CS1246" t="s">
        <v>139</v>
      </c>
      <c r="CT1246" t="s">
        <v>140</v>
      </c>
      <c r="CU1246" t="s">
        <v>139</v>
      </c>
      <c r="CV1246" t="s">
        <v>140</v>
      </c>
      <c r="CW1246" t="s">
        <v>139</v>
      </c>
      <c r="CX1246" t="s">
        <v>140</v>
      </c>
      <c r="CY1246" t="s">
        <v>9437</v>
      </c>
      <c r="CZ1246" s="8">
        <v>16702338950</v>
      </c>
      <c r="DA1246" t="s">
        <v>11457</v>
      </c>
      <c r="DB1246" t="s">
        <v>140</v>
      </c>
      <c r="DC1246" t="s">
        <v>139</v>
      </c>
      <c r="DD1246" t="s">
        <v>117</v>
      </c>
      <c r="DE1246" t="s">
        <v>9407</v>
      </c>
      <c r="DF1246" t="s">
        <v>9408</v>
      </c>
      <c r="DH1246" t="s">
        <v>11456</v>
      </c>
      <c r="DI1246" t="s">
        <v>11454</v>
      </c>
      <c r="DJ1246" t="s">
        <v>11457</v>
      </c>
    </row>
    <row r="1247" spans="1:114" ht="15" customHeight="1" x14ac:dyDescent="0.35">
      <c r="A1247" t="s">
        <v>9537</v>
      </c>
      <c r="B1247" t="s">
        <v>144</v>
      </c>
      <c r="C1247" s="1">
        <v>45642</v>
      </c>
      <c r="D1247" s="1">
        <v>45685</v>
      </c>
      <c r="E1247" t="s">
        <v>116</v>
      </c>
      <c r="F1247" s="1">
        <v>45807</v>
      </c>
      <c r="G1247" t="s">
        <v>139</v>
      </c>
      <c r="H1247" t="s">
        <v>117</v>
      </c>
      <c r="I1247" t="s">
        <v>117</v>
      </c>
      <c r="J1247" t="s">
        <v>9538</v>
      </c>
      <c r="K1247" t="s">
        <v>8426</v>
      </c>
      <c r="L1247" t="s">
        <v>9539</v>
      </c>
      <c r="N1247" t="s">
        <v>5512</v>
      </c>
      <c r="O1247" t="s">
        <v>121</v>
      </c>
      <c r="P1247" s="6">
        <v>96951</v>
      </c>
      <c r="Q1247" t="s">
        <v>122</v>
      </c>
      <c r="S1247" s="8">
        <v>16707852766</v>
      </c>
      <c r="U1247" t="s">
        <v>8428</v>
      </c>
      <c r="V1247">
        <v>445110</v>
      </c>
      <c r="W1247" t="s">
        <v>124</v>
      </c>
      <c r="Y1247" t="s">
        <v>8429</v>
      </c>
      <c r="Z1247" t="s">
        <v>8430</v>
      </c>
      <c r="AB1247" t="s">
        <v>1057</v>
      </c>
      <c r="AC1247" t="s">
        <v>9540</v>
      </c>
      <c r="AE1247" t="s">
        <v>5512</v>
      </c>
      <c r="AF1247" t="s">
        <v>121</v>
      </c>
      <c r="AG1247" s="6">
        <v>96951</v>
      </c>
      <c r="AH1247" t="s">
        <v>122</v>
      </c>
      <c r="AJ1247" s="8">
        <v>16707852766</v>
      </c>
      <c r="AL1247" t="s">
        <v>8431</v>
      </c>
      <c r="BE1247" t="str">
        <f>"41-2031.00"</f>
        <v>41-2031.00</v>
      </c>
      <c r="BF1247" t="s">
        <v>1189</v>
      </c>
      <c r="BG1247" t="s">
        <v>9541</v>
      </c>
      <c r="BH1247" t="s">
        <v>2254</v>
      </c>
      <c r="BI1247">
        <v>2</v>
      </c>
      <c r="BJ1247">
        <v>2</v>
      </c>
      <c r="BK1247" s="1">
        <v>45809</v>
      </c>
      <c r="BL1247" s="1">
        <v>46904</v>
      </c>
      <c r="BM1247" s="1">
        <v>45809</v>
      </c>
      <c r="BN1247" s="1">
        <v>46904</v>
      </c>
      <c r="BO1247">
        <v>35</v>
      </c>
      <c r="BP1247">
        <v>0</v>
      </c>
      <c r="BQ1247">
        <v>7</v>
      </c>
      <c r="BR1247">
        <v>7</v>
      </c>
      <c r="BS1247">
        <v>7</v>
      </c>
      <c r="BT1247">
        <v>7</v>
      </c>
      <c r="BU1247">
        <v>7</v>
      </c>
      <c r="BV1247">
        <v>0</v>
      </c>
      <c r="BW1247" t="str">
        <f>"8:00 AM"</f>
        <v>8:00 AM</v>
      </c>
      <c r="BX1247" t="str">
        <f>"5:00 PM"</f>
        <v>5:00 PM</v>
      </c>
      <c r="BY1247" t="s">
        <v>133</v>
      </c>
      <c r="BZ1247">
        <v>0</v>
      </c>
      <c r="CA1247">
        <v>3</v>
      </c>
      <c r="CB1247" t="s">
        <v>117</v>
      </c>
      <c r="CD1247" t="s">
        <v>9542</v>
      </c>
      <c r="CE1247" t="s">
        <v>9543</v>
      </c>
      <c r="CG1247" t="s">
        <v>5512</v>
      </c>
      <c r="CH1247" t="s">
        <v>121</v>
      </c>
      <c r="CI1247" s="6">
        <v>96951</v>
      </c>
      <c r="CJ1247" s="10">
        <v>9.9</v>
      </c>
      <c r="CK1247" s="10">
        <v>9.9</v>
      </c>
      <c r="CL1247" s="10">
        <v>14.85</v>
      </c>
      <c r="CM1247" s="10">
        <v>14.85</v>
      </c>
      <c r="CN1247" t="s">
        <v>137</v>
      </c>
      <c r="CO1247" t="s">
        <v>162</v>
      </c>
      <c r="CP1247" t="s">
        <v>138</v>
      </c>
      <c r="CR1247" t="s">
        <v>117</v>
      </c>
      <c r="CS1247" t="s">
        <v>139</v>
      </c>
      <c r="CT1247" t="s">
        <v>140</v>
      </c>
      <c r="CU1247" t="s">
        <v>139</v>
      </c>
      <c r="CV1247" t="s">
        <v>140</v>
      </c>
      <c r="CW1247" t="s">
        <v>139</v>
      </c>
      <c r="CX1247" t="s">
        <v>140</v>
      </c>
      <c r="CY1247" t="s">
        <v>774</v>
      </c>
      <c r="CZ1247" s="8">
        <v>16707852766</v>
      </c>
      <c r="DA1247" t="s">
        <v>8436</v>
      </c>
      <c r="DB1247" t="s">
        <v>140</v>
      </c>
      <c r="DC1247" t="s">
        <v>139</v>
      </c>
      <c r="DD1247" t="s">
        <v>117</v>
      </c>
      <c r="DE1247" t="s">
        <v>8429</v>
      </c>
      <c r="DF1247" t="s">
        <v>8430</v>
      </c>
      <c r="DH1247" t="s">
        <v>8428</v>
      </c>
      <c r="DI1247" t="s">
        <v>8437</v>
      </c>
      <c r="DJ1247" t="s">
        <v>8436</v>
      </c>
    </row>
    <row r="1248" spans="1:114" ht="15" customHeight="1" x14ac:dyDescent="0.35">
      <c r="A1248" t="s">
        <v>15713</v>
      </c>
      <c r="B1248" t="s">
        <v>144</v>
      </c>
      <c r="C1248" s="1">
        <v>45645</v>
      </c>
      <c r="D1248" s="1">
        <v>45685</v>
      </c>
      <c r="E1248" t="s">
        <v>211</v>
      </c>
      <c r="G1248" t="s">
        <v>117</v>
      </c>
      <c r="H1248" t="s">
        <v>117</v>
      </c>
      <c r="I1248" t="s">
        <v>117</v>
      </c>
      <c r="J1248" t="s">
        <v>2589</v>
      </c>
      <c r="K1248" t="s">
        <v>140</v>
      </c>
      <c r="L1248" t="s">
        <v>2590</v>
      </c>
      <c r="M1248" t="s">
        <v>2591</v>
      </c>
      <c r="N1248" t="s">
        <v>1143</v>
      </c>
      <c r="O1248" t="s">
        <v>121</v>
      </c>
      <c r="P1248" s="6">
        <v>96952</v>
      </c>
      <c r="Q1248" t="s">
        <v>122</v>
      </c>
      <c r="R1248" t="s">
        <v>140</v>
      </c>
      <c r="S1248" s="8">
        <v>16704339989</v>
      </c>
      <c r="U1248" t="s">
        <v>2592</v>
      </c>
      <c r="V1248">
        <v>481111</v>
      </c>
      <c r="W1248" t="s">
        <v>124</v>
      </c>
      <c r="Y1248" t="s">
        <v>2593</v>
      </c>
      <c r="Z1248" t="s">
        <v>2594</v>
      </c>
      <c r="AA1248" t="s">
        <v>2595</v>
      </c>
      <c r="AB1248" t="s">
        <v>205</v>
      </c>
      <c r="AC1248" t="s">
        <v>2590</v>
      </c>
      <c r="AD1248" t="s">
        <v>2591</v>
      </c>
      <c r="AE1248" t="s">
        <v>551</v>
      </c>
      <c r="AF1248" t="s">
        <v>121</v>
      </c>
      <c r="AG1248" s="6">
        <v>96952</v>
      </c>
      <c r="AH1248" t="s">
        <v>122</v>
      </c>
      <c r="AJ1248" s="8">
        <v>16704339989</v>
      </c>
      <c r="AL1248" t="s">
        <v>2596</v>
      </c>
      <c r="BE1248" t="str">
        <f>"49-9071.00"</f>
        <v>49-9071.00</v>
      </c>
      <c r="BF1248" t="s">
        <v>156</v>
      </c>
      <c r="BG1248" t="s">
        <v>9567</v>
      </c>
      <c r="BH1248" t="s">
        <v>4476</v>
      </c>
      <c r="BI1248">
        <v>2</v>
      </c>
      <c r="BJ1248">
        <v>2</v>
      </c>
      <c r="BK1248" s="1">
        <v>45717</v>
      </c>
      <c r="BL1248" s="1">
        <v>46081</v>
      </c>
      <c r="BM1248" s="1">
        <v>45717</v>
      </c>
      <c r="BN1248" s="1">
        <v>46081</v>
      </c>
      <c r="BO1248">
        <v>40</v>
      </c>
      <c r="BP1248">
        <v>0</v>
      </c>
      <c r="BQ1248">
        <v>8</v>
      </c>
      <c r="BR1248">
        <v>8</v>
      </c>
      <c r="BS1248">
        <v>8</v>
      </c>
      <c r="BT1248">
        <v>8</v>
      </c>
      <c r="BU1248">
        <v>8</v>
      </c>
      <c r="BV1248">
        <v>0</v>
      </c>
      <c r="BW1248" t="str">
        <f>"8:00 AM"</f>
        <v>8:00 AM</v>
      </c>
      <c r="BX1248" t="str">
        <f>"5:00 PM"</f>
        <v>5:00 PM</v>
      </c>
      <c r="BY1248" t="s">
        <v>159</v>
      </c>
      <c r="BZ1248">
        <v>0</v>
      </c>
      <c r="CA1248">
        <v>12</v>
      </c>
      <c r="CB1248" t="s">
        <v>117</v>
      </c>
      <c r="CD1248" s="2" t="s">
        <v>4477</v>
      </c>
      <c r="CE1248" t="s">
        <v>2590</v>
      </c>
      <c r="CF1248" t="s">
        <v>2591</v>
      </c>
      <c r="CG1248" t="s">
        <v>551</v>
      </c>
      <c r="CH1248" t="s">
        <v>121</v>
      </c>
      <c r="CI1248" s="6">
        <v>96952</v>
      </c>
      <c r="CJ1248" s="10">
        <v>9.75</v>
      </c>
      <c r="CK1248" s="10">
        <v>9.8000000000000007</v>
      </c>
      <c r="CL1248" s="10">
        <v>0</v>
      </c>
      <c r="CM1248" s="10">
        <v>0</v>
      </c>
      <c r="CN1248" t="s">
        <v>137</v>
      </c>
      <c r="CO1248" t="s">
        <v>140</v>
      </c>
      <c r="CP1248" t="s">
        <v>138</v>
      </c>
      <c r="CR1248" t="s">
        <v>117</v>
      </c>
      <c r="CS1248" t="s">
        <v>139</v>
      </c>
      <c r="CT1248" t="s">
        <v>140</v>
      </c>
      <c r="CU1248" t="s">
        <v>140</v>
      </c>
      <c r="CV1248" t="s">
        <v>139</v>
      </c>
      <c r="CW1248" t="s">
        <v>139</v>
      </c>
      <c r="CX1248" t="s">
        <v>140</v>
      </c>
      <c r="CY1248" t="s">
        <v>2601</v>
      </c>
      <c r="CZ1248" s="8">
        <v>16704339989</v>
      </c>
      <c r="DA1248" t="s">
        <v>2602</v>
      </c>
      <c r="DB1248" t="s">
        <v>140</v>
      </c>
      <c r="DC1248" t="s">
        <v>139</v>
      </c>
      <c r="DD1248" t="s">
        <v>117</v>
      </c>
    </row>
    <row r="1249" spans="1:114" ht="15" customHeight="1" x14ac:dyDescent="0.35">
      <c r="A1249" t="s">
        <v>17150</v>
      </c>
      <c r="B1249" t="s">
        <v>144</v>
      </c>
      <c r="C1249" s="1">
        <v>45646</v>
      </c>
      <c r="D1249" s="1">
        <v>45685</v>
      </c>
      <c r="E1249" t="s">
        <v>116</v>
      </c>
      <c r="F1249" s="1">
        <v>45776</v>
      </c>
      <c r="G1249" t="s">
        <v>139</v>
      </c>
      <c r="H1249" t="s">
        <v>117</v>
      </c>
      <c r="I1249" t="s">
        <v>117</v>
      </c>
      <c r="J1249" t="s">
        <v>6792</v>
      </c>
      <c r="L1249" t="s">
        <v>6793</v>
      </c>
      <c r="M1249" t="s">
        <v>6794</v>
      </c>
      <c r="N1249" t="s">
        <v>1143</v>
      </c>
      <c r="O1249" t="s">
        <v>121</v>
      </c>
      <c r="P1249" s="6">
        <v>96952</v>
      </c>
      <c r="Q1249" t="s">
        <v>122</v>
      </c>
      <c r="S1249" s="8">
        <v>16702850520</v>
      </c>
      <c r="U1249" t="s">
        <v>6795</v>
      </c>
      <c r="V1249">
        <v>334210</v>
      </c>
      <c r="W1249" t="s">
        <v>124</v>
      </c>
      <c r="Y1249" t="s">
        <v>6796</v>
      </c>
      <c r="Z1249" t="s">
        <v>6797</v>
      </c>
      <c r="AA1249" t="s">
        <v>6798</v>
      </c>
      <c r="AB1249" t="s">
        <v>6799</v>
      </c>
      <c r="AC1249" t="s">
        <v>6793</v>
      </c>
      <c r="AD1249" t="s">
        <v>6794</v>
      </c>
      <c r="AE1249" t="s">
        <v>1143</v>
      </c>
      <c r="AF1249" t="s">
        <v>121</v>
      </c>
      <c r="AG1249" s="6">
        <v>96952</v>
      </c>
      <c r="AH1249" t="s">
        <v>122</v>
      </c>
      <c r="AJ1249" s="8">
        <v>16702850520</v>
      </c>
      <c r="AL1249" t="s">
        <v>17151</v>
      </c>
      <c r="AM1249" t="s">
        <v>717</v>
      </c>
      <c r="AN1249" t="s">
        <v>2207</v>
      </c>
      <c r="AO1249" t="s">
        <v>2208</v>
      </c>
      <c r="AP1249" t="s">
        <v>1561</v>
      </c>
      <c r="AQ1249" t="s">
        <v>17152</v>
      </c>
      <c r="AR1249" t="s">
        <v>2209</v>
      </c>
      <c r="AS1249" t="s">
        <v>120</v>
      </c>
      <c r="AT1249" t="s">
        <v>121</v>
      </c>
      <c r="AU1249" s="6">
        <v>96950</v>
      </c>
      <c r="AV1249" t="s">
        <v>122</v>
      </c>
      <c r="AX1249" s="8">
        <v>16702330081</v>
      </c>
      <c r="AZ1249" t="s">
        <v>2211</v>
      </c>
      <c r="BA1249" t="s">
        <v>3082</v>
      </c>
      <c r="BB1249" t="s">
        <v>2213</v>
      </c>
      <c r="BC1249" t="s">
        <v>121</v>
      </c>
      <c r="BD1249" t="s">
        <v>2214</v>
      </c>
      <c r="BE1249" t="str">
        <f>"49-2021.00"</f>
        <v>49-2021.00</v>
      </c>
      <c r="BF1249" t="s">
        <v>6802</v>
      </c>
      <c r="BG1249" t="s">
        <v>17153</v>
      </c>
      <c r="BH1249" t="s">
        <v>17154</v>
      </c>
      <c r="BI1249">
        <v>1</v>
      </c>
      <c r="BJ1249">
        <v>1</v>
      </c>
      <c r="BK1249" s="1">
        <v>45778</v>
      </c>
      <c r="BL1249" s="1">
        <v>46873</v>
      </c>
      <c r="BM1249" s="1">
        <v>45778</v>
      </c>
      <c r="BN1249" s="1">
        <v>46873</v>
      </c>
      <c r="BO1249">
        <v>40</v>
      </c>
      <c r="BP1249">
        <v>0</v>
      </c>
      <c r="BQ1249">
        <v>8</v>
      </c>
      <c r="BR1249">
        <v>8</v>
      </c>
      <c r="BS1249">
        <v>8</v>
      </c>
      <c r="BT1249">
        <v>8</v>
      </c>
      <c r="BU1249">
        <v>8</v>
      </c>
      <c r="BV1249">
        <v>0</v>
      </c>
      <c r="BW1249" t="str">
        <f>"7:00 AM"</f>
        <v>7:00 AM</v>
      </c>
      <c r="BX1249" t="str">
        <f>"4:00 PM"</f>
        <v>4:00 PM</v>
      </c>
      <c r="BY1249" t="s">
        <v>459</v>
      </c>
      <c r="BZ1249">
        <v>0</v>
      </c>
      <c r="CA1249">
        <v>24</v>
      </c>
      <c r="CB1249" t="s">
        <v>117</v>
      </c>
      <c r="CD1249" t="s">
        <v>6805</v>
      </c>
      <c r="CE1249" t="s">
        <v>6793</v>
      </c>
      <c r="CF1249" t="s">
        <v>6794</v>
      </c>
      <c r="CG1249" t="s">
        <v>1143</v>
      </c>
      <c r="CH1249" t="s">
        <v>121</v>
      </c>
      <c r="CI1249" s="6">
        <v>96952</v>
      </c>
      <c r="CJ1249" s="10">
        <v>19.27</v>
      </c>
      <c r="CK1249" s="10">
        <v>19.27</v>
      </c>
      <c r="CL1249" s="10">
        <v>28.91</v>
      </c>
      <c r="CM1249" s="10">
        <v>28.91</v>
      </c>
      <c r="CN1249" t="s">
        <v>137</v>
      </c>
      <c r="CO1249" t="s">
        <v>140</v>
      </c>
      <c r="CP1249" t="s">
        <v>138</v>
      </c>
      <c r="CR1249" t="s">
        <v>117</v>
      </c>
      <c r="CS1249" t="s">
        <v>139</v>
      </c>
      <c r="CT1249" t="s">
        <v>140</v>
      </c>
      <c r="CU1249" t="s">
        <v>139</v>
      </c>
      <c r="CV1249" t="s">
        <v>140</v>
      </c>
      <c r="CW1249" t="s">
        <v>139</v>
      </c>
      <c r="CX1249" t="s">
        <v>140</v>
      </c>
      <c r="CY1249" t="s">
        <v>140</v>
      </c>
      <c r="CZ1249" s="8">
        <v>16702850520</v>
      </c>
      <c r="DA1249" t="s">
        <v>17155</v>
      </c>
      <c r="DB1249" t="s">
        <v>140</v>
      </c>
      <c r="DC1249" t="s">
        <v>139</v>
      </c>
      <c r="DD1249" t="s">
        <v>117</v>
      </c>
      <c r="DE1249" t="s">
        <v>2207</v>
      </c>
      <c r="DF1249" t="s">
        <v>2208</v>
      </c>
      <c r="DG1249" t="s">
        <v>2718</v>
      </c>
      <c r="DH1249" t="s">
        <v>2213</v>
      </c>
      <c r="DI1249" t="s">
        <v>2212</v>
      </c>
      <c r="DJ1249" t="s">
        <v>2211</v>
      </c>
    </row>
    <row r="1250" spans="1:114" ht="15" customHeight="1" x14ac:dyDescent="0.35">
      <c r="A1250" t="s">
        <v>16069</v>
      </c>
      <c r="B1250" t="s">
        <v>278</v>
      </c>
      <c r="C1250" s="1">
        <v>45680</v>
      </c>
      <c r="D1250" s="1">
        <v>45685</v>
      </c>
      <c r="E1250" t="s">
        <v>211</v>
      </c>
      <c r="G1250" t="s">
        <v>139</v>
      </c>
      <c r="H1250" t="s">
        <v>139</v>
      </c>
      <c r="I1250" t="s">
        <v>117</v>
      </c>
      <c r="J1250" t="s">
        <v>9464</v>
      </c>
      <c r="K1250" t="s">
        <v>4611</v>
      </c>
      <c r="L1250" t="s">
        <v>4612</v>
      </c>
      <c r="M1250" t="s">
        <v>4237</v>
      </c>
      <c r="N1250" t="s">
        <v>136</v>
      </c>
      <c r="O1250" t="s">
        <v>121</v>
      </c>
      <c r="P1250" s="6">
        <v>96950</v>
      </c>
      <c r="Q1250" t="s">
        <v>122</v>
      </c>
      <c r="S1250" s="8">
        <v>16702850063</v>
      </c>
      <c r="U1250" t="s">
        <v>3726</v>
      </c>
      <c r="V1250">
        <v>56179</v>
      </c>
      <c r="W1250" t="s">
        <v>124</v>
      </c>
      <c r="Y1250" t="s">
        <v>3727</v>
      </c>
      <c r="Z1250" t="s">
        <v>3728</v>
      </c>
      <c r="AA1250" t="s">
        <v>3729</v>
      </c>
      <c r="AB1250" t="s">
        <v>237</v>
      </c>
      <c r="AC1250" t="s">
        <v>4612</v>
      </c>
      <c r="AD1250" t="s">
        <v>4237</v>
      </c>
      <c r="AE1250" t="s">
        <v>136</v>
      </c>
      <c r="AF1250" t="s">
        <v>121</v>
      </c>
      <c r="AG1250" s="6">
        <v>96950</v>
      </c>
      <c r="AH1250" t="s">
        <v>122</v>
      </c>
      <c r="AJ1250" s="8">
        <v>16702850063</v>
      </c>
      <c r="AL1250" t="s">
        <v>3730</v>
      </c>
      <c r="BE1250" t="str">
        <f>"49-9071.00"</f>
        <v>49-9071.00</v>
      </c>
      <c r="BF1250" t="s">
        <v>156</v>
      </c>
      <c r="BG1250" t="s">
        <v>10727</v>
      </c>
      <c r="BH1250" t="s">
        <v>4614</v>
      </c>
      <c r="BI1250">
        <v>25</v>
      </c>
      <c r="BK1250" s="1">
        <v>45698</v>
      </c>
      <c r="BL1250" s="1">
        <v>46062</v>
      </c>
      <c r="BO1250">
        <v>40</v>
      </c>
      <c r="BP1250">
        <v>0</v>
      </c>
      <c r="BQ1250">
        <v>8</v>
      </c>
      <c r="BR1250">
        <v>8</v>
      </c>
      <c r="BS1250">
        <v>8</v>
      </c>
      <c r="BT1250">
        <v>8</v>
      </c>
      <c r="BU1250">
        <v>8</v>
      </c>
      <c r="BV1250">
        <v>0</v>
      </c>
      <c r="BW1250" t="str">
        <f>"6:04 AM"</f>
        <v>6:04 AM</v>
      </c>
      <c r="BX1250" t="str">
        <f>"5:04 PM"</f>
        <v>5:04 PM</v>
      </c>
      <c r="BY1250" t="s">
        <v>159</v>
      </c>
      <c r="BZ1250">
        <v>0</v>
      </c>
      <c r="CA1250">
        <v>24</v>
      </c>
      <c r="CB1250" t="s">
        <v>117</v>
      </c>
      <c r="CD1250" s="2" t="s">
        <v>16070</v>
      </c>
      <c r="CE1250" t="s">
        <v>4612</v>
      </c>
      <c r="CF1250" t="s">
        <v>4237</v>
      </c>
      <c r="CG1250" t="s">
        <v>136</v>
      </c>
      <c r="CH1250" t="s">
        <v>121</v>
      </c>
      <c r="CI1250" s="6">
        <v>96950</v>
      </c>
      <c r="CJ1250" s="10">
        <v>9.75</v>
      </c>
      <c r="CK1250" s="10">
        <v>9.75</v>
      </c>
      <c r="CL1250" s="10">
        <v>14.63</v>
      </c>
      <c r="CM1250" s="10">
        <v>14.63</v>
      </c>
      <c r="CN1250" t="s">
        <v>137</v>
      </c>
      <c r="CO1250" t="s">
        <v>16071</v>
      </c>
      <c r="CP1250" t="s">
        <v>138</v>
      </c>
      <c r="CR1250" t="s">
        <v>117</v>
      </c>
      <c r="CS1250" t="s">
        <v>139</v>
      </c>
      <c r="CT1250" t="s">
        <v>139</v>
      </c>
      <c r="CU1250" t="s">
        <v>139</v>
      </c>
      <c r="CV1250" t="s">
        <v>140</v>
      </c>
      <c r="CW1250" t="s">
        <v>139</v>
      </c>
      <c r="CX1250" t="s">
        <v>139</v>
      </c>
      <c r="CY1250" s="2" t="s">
        <v>4616</v>
      </c>
      <c r="CZ1250" s="8">
        <v>16702850063</v>
      </c>
      <c r="DA1250" t="s">
        <v>3730</v>
      </c>
      <c r="DB1250" t="s">
        <v>140</v>
      </c>
      <c r="DC1250" t="s">
        <v>139</v>
      </c>
      <c r="DD1250" t="s">
        <v>117</v>
      </c>
    </row>
    <row r="1251" spans="1:114" ht="15" customHeight="1" x14ac:dyDescent="0.35">
      <c r="A1251" t="s">
        <v>7146</v>
      </c>
      <c r="B1251" t="s">
        <v>144</v>
      </c>
      <c r="C1251" s="1">
        <v>45634</v>
      </c>
      <c r="D1251" s="1">
        <v>45686</v>
      </c>
      <c r="E1251" t="s">
        <v>116</v>
      </c>
      <c r="F1251" s="1">
        <v>45807</v>
      </c>
      <c r="G1251" t="s">
        <v>117</v>
      </c>
      <c r="H1251" t="s">
        <v>117</v>
      </c>
      <c r="I1251" t="s">
        <v>117</v>
      </c>
      <c r="J1251" t="s">
        <v>4110</v>
      </c>
      <c r="K1251" t="s">
        <v>4111</v>
      </c>
      <c r="L1251" t="s">
        <v>4112</v>
      </c>
      <c r="M1251" t="s">
        <v>4113</v>
      </c>
      <c r="N1251" t="s">
        <v>120</v>
      </c>
      <c r="O1251" t="s">
        <v>121</v>
      </c>
      <c r="P1251" s="6">
        <v>96950</v>
      </c>
      <c r="Q1251" t="s">
        <v>122</v>
      </c>
      <c r="S1251" s="8">
        <v>16702353285</v>
      </c>
      <c r="U1251" t="s">
        <v>4114</v>
      </c>
      <c r="V1251">
        <v>81111</v>
      </c>
      <c r="W1251" t="s">
        <v>124</v>
      </c>
      <c r="Y1251" t="s">
        <v>4115</v>
      </c>
      <c r="Z1251" t="s">
        <v>4116</v>
      </c>
      <c r="AA1251" t="s">
        <v>1265</v>
      </c>
      <c r="AB1251" t="s">
        <v>1930</v>
      </c>
      <c r="AC1251" t="s">
        <v>4112</v>
      </c>
      <c r="AD1251" t="s">
        <v>4113</v>
      </c>
      <c r="AE1251" t="s">
        <v>120</v>
      </c>
      <c r="AF1251" t="s">
        <v>121</v>
      </c>
      <c r="AG1251" s="6">
        <v>96950</v>
      </c>
      <c r="AH1251" t="s">
        <v>122</v>
      </c>
      <c r="AJ1251" s="8">
        <v>16702353285</v>
      </c>
      <c r="AL1251" t="s">
        <v>4117</v>
      </c>
      <c r="BE1251" t="str">
        <f>"49-3023.00"</f>
        <v>49-3023.00</v>
      </c>
      <c r="BF1251" t="s">
        <v>1119</v>
      </c>
      <c r="BG1251" t="s">
        <v>7147</v>
      </c>
      <c r="BH1251" t="s">
        <v>7148</v>
      </c>
      <c r="BI1251">
        <v>1</v>
      </c>
      <c r="BJ1251">
        <v>1</v>
      </c>
      <c r="BK1251" s="1">
        <v>45809</v>
      </c>
      <c r="BL1251" s="1">
        <v>46173</v>
      </c>
      <c r="BM1251" s="1">
        <v>45809</v>
      </c>
      <c r="BN1251" s="1">
        <v>46173</v>
      </c>
      <c r="BO1251">
        <v>40</v>
      </c>
      <c r="BP1251">
        <v>0</v>
      </c>
      <c r="BQ1251">
        <v>8</v>
      </c>
      <c r="BR1251">
        <v>8</v>
      </c>
      <c r="BS1251">
        <v>8</v>
      </c>
      <c r="BT1251">
        <v>8</v>
      </c>
      <c r="BU1251">
        <v>8</v>
      </c>
      <c r="BV1251">
        <v>0</v>
      </c>
      <c r="BW1251" t="str">
        <f>"8:00 AM"</f>
        <v>8:00 AM</v>
      </c>
      <c r="BX1251" t="str">
        <f>"5:00 PM"</f>
        <v>5:00 PM</v>
      </c>
      <c r="BY1251" t="s">
        <v>159</v>
      </c>
      <c r="BZ1251">
        <v>0</v>
      </c>
      <c r="CA1251">
        <v>12</v>
      </c>
      <c r="CB1251" t="s">
        <v>117</v>
      </c>
      <c r="CD1251" t="s">
        <v>194</v>
      </c>
      <c r="CE1251" t="s">
        <v>4112</v>
      </c>
      <c r="CF1251" t="s">
        <v>4113</v>
      </c>
      <c r="CG1251" t="s">
        <v>120</v>
      </c>
      <c r="CH1251" t="s">
        <v>121</v>
      </c>
      <c r="CI1251" s="6">
        <v>96950</v>
      </c>
      <c r="CJ1251" s="10">
        <v>11.01</v>
      </c>
      <c r="CK1251" s="10">
        <v>11.01</v>
      </c>
      <c r="CL1251" s="10">
        <v>16.52</v>
      </c>
      <c r="CM1251" s="10">
        <v>16.52</v>
      </c>
      <c r="CN1251" t="s">
        <v>137</v>
      </c>
      <c r="CO1251" t="s">
        <v>194</v>
      </c>
      <c r="CP1251" t="s">
        <v>138</v>
      </c>
      <c r="CR1251" t="s">
        <v>117</v>
      </c>
      <c r="CS1251" t="s">
        <v>139</v>
      </c>
      <c r="CT1251" t="s">
        <v>140</v>
      </c>
      <c r="CU1251" t="s">
        <v>139</v>
      </c>
      <c r="CV1251" t="s">
        <v>140</v>
      </c>
      <c r="CW1251" t="s">
        <v>139</v>
      </c>
      <c r="CX1251" t="s">
        <v>140</v>
      </c>
      <c r="CY1251" s="2" t="s">
        <v>4479</v>
      </c>
      <c r="CZ1251" s="8">
        <v>16702353285</v>
      </c>
      <c r="DA1251" t="s">
        <v>4117</v>
      </c>
      <c r="DB1251" t="s">
        <v>140</v>
      </c>
      <c r="DC1251" t="s">
        <v>139</v>
      </c>
      <c r="DD1251" t="s">
        <v>117</v>
      </c>
      <c r="DE1251" t="s">
        <v>4115</v>
      </c>
      <c r="DF1251" t="s">
        <v>4116</v>
      </c>
      <c r="DG1251" t="s">
        <v>1331</v>
      </c>
      <c r="DH1251" t="s">
        <v>4114</v>
      </c>
      <c r="DI1251" t="s">
        <v>4110</v>
      </c>
      <c r="DJ1251" t="s">
        <v>4117</v>
      </c>
    </row>
    <row r="1252" spans="1:114" ht="15" customHeight="1" x14ac:dyDescent="0.35">
      <c r="A1252" t="s">
        <v>16038</v>
      </c>
      <c r="B1252" t="s">
        <v>166</v>
      </c>
      <c r="C1252" s="1">
        <v>45636</v>
      </c>
      <c r="D1252" s="1">
        <v>45686</v>
      </c>
      <c r="E1252" t="s">
        <v>211</v>
      </c>
      <c r="G1252" t="s">
        <v>117</v>
      </c>
      <c r="H1252" t="s">
        <v>117</v>
      </c>
      <c r="I1252" t="s">
        <v>117</v>
      </c>
      <c r="J1252" t="s">
        <v>10110</v>
      </c>
      <c r="K1252" t="s">
        <v>10111</v>
      </c>
      <c r="L1252" t="s">
        <v>10112</v>
      </c>
      <c r="M1252" t="s">
        <v>3118</v>
      </c>
      <c r="N1252" t="s">
        <v>120</v>
      </c>
      <c r="O1252" t="s">
        <v>121</v>
      </c>
      <c r="P1252" s="6">
        <v>96950</v>
      </c>
      <c r="Q1252" t="s">
        <v>122</v>
      </c>
      <c r="S1252" s="8">
        <v>16702335233</v>
      </c>
      <c r="T1252">
        <v>0</v>
      </c>
      <c r="U1252" t="s">
        <v>10113</v>
      </c>
      <c r="V1252">
        <v>722511</v>
      </c>
      <c r="W1252" t="s">
        <v>124</v>
      </c>
      <c r="Y1252" t="s">
        <v>1426</v>
      </c>
      <c r="Z1252" t="s">
        <v>3119</v>
      </c>
      <c r="AB1252" t="s">
        <v>128</v>
      </c>
      <c r="AC1252" t="s">
        <v>10112</v>
      </c>
      <c r="AD1252" t="s">
        <v>3118</v>
      </c>
      <c r="AE1252" t="s">
        <v>120</v>
      </c>
      <c r="AF1252" t="s">
        <v>121</v>
      </c>
      <c r="AG1252" s="6">
        <v>96950</v>
      </c>
      <c r="AH1252" t="s">
        <v>122</v>
      </c>
      <c r="AJ1252" s="8">
        <v>16702335233</v>
      </c>
      <c r="AK1252">
        <v>0</v>
      </c>
      <c r="AL1252" t="s">
        <v>10114</v>
      </c>
      <c r="BE1252" t="str">
        <f>"35-2014.00"</f>
        <v>35-2014.00</v>
      </c>
      <c r="BF1252" t="s">
        <v>191</v>
      </c>
      <c r="BG1252" t="s">
        <v>10115</v>
      </c>
      <c r="BH1252" t="s">
        <v>193</v>
      </c>
      <c r="BI1252">
        <v>2</v>
      </c>
      <c r="BK1252" s="1">
        <v>45718</v>
      </c>
      <c r="BL1252" s="1">
        <v>46082</v>
      </c>
      <c r="BO1252">
        <v>40</v>
      </c>
      <c r="BP1252">
        <v>0</v>
      </c>
      <c r="BQ1252">
        <v>8</v>
      </c>
      <c r="BR1252">
        <v>8</v>
      </c>
      <c r="BS1252">
        <v>8</v>
      </c>
      <c r="BT1252">
        <v>8</v>
      </c>
      <c r="BU1252">
        <v>8</v>
      </c>
      <c r="BV1252">
        <v>0</v>
      </c>
      <c r="BW1252" t="str">
        <f>"8:00 AM"</f>
        <v>8:00 AM</v>
      </c>
      <c r="BX1252" t="str">
        <f>"5:00 PM"</f>
        <v>5:00 PM</v>
      </c>
      <c r="BY1252" t="s">
        <v>133</v>
      </c>
      <c r="BZ1252">
        <v>0</v>
      </c>
      <c r="CA1252">
        <v>12</v>
      </c>
      <c r="CB1252" t="s">
        <v>117</v>
      </c>
      <c r="CD1252" t="s">
        <v>16039</v>
      </c>
      <c r="CE1252" t="s">
        <v>10112</v>
      </c>
      <c r="CF1252" t="s">
        <v>3118</v>
      </c>
      <c r="CG1252" t="s">
        <v>120</v>
      </c>
      <c r="CH1252" t="s">
        <v>121</v>
      </c>
      <c r="CI1252" s="6">
        <v>96950</v>
      </c>
      <c r="CJ1252" s="10">
        <v>8.83</v>
      </c>
      <c r="CK1252" s="10">
        <v>8.83</v>
      </c>
      <c r="CL1252" s="10">
        <v>13.25</v>
      </c>
      <c r="CM1252" s="10">
        <v>13.25</v>
      </c>
      <c r="CN1252" t="s">
        <v>137</v>
      </c>
      <c r="CO1252" t="s">
        <v>140</v>
      </c>
      <c r="CP1252" t="s">
        <v>138</v>
      </c>
      <c r="CR1252" t="s">
        <v>117</v>
      </c>
      <c r="CS1252" t="s">
        <v>139</v>
      </c>
      <c r="CT1252" t="s">
        <v>140</v>
      </c>
      <c r="CU1252" t="s">
        <v>139</v>
      </c>
      <c r="CV1252" t="s">
        <v>140</v>
      </c>
      <c r="CW1252" t="s">
        <v>139</v>
      </c>
      <c r="CX1252" t="s">
        <v>140</v>
      </c>
      <c r="CY1252" t="s">
        <v>3123</v>
      </c>
      <c r="CZ1252" s="8">
        <v>16704830338</v>
      </c>
      <c r="DA1252" t="s">
        <v>10114</v>
      </c>
      <c r="DB1252" t="s">
        <v>140</v>
      </c>
      <c r="DC1252" t="s">
        <v>139</v>
      </c>
      <c r="DD1252" t="s">
        <v>117</v>
      </c>
      <c r="DE1252" t="s">
        <v>1426</v>
      </c>
      <c r="DF1252" t="s">
        <v>3119</v>
      </c>
      <c r="DH1252" t="s">
        <v>10113</v>
      </c>
      <c r="DI1252" t="s">
        <v>10110</v>
      </c>
      <c r="DJ1252" t="s">
        <v>10114</v>
      </c>
    </row>
    <row r="1253" spans="1:114" ht="15" customHeight="1" x14ac:dyDescent="0.35">
      <c r="A1253" t="s">
        <v>9546</v>
      </c>
      <c r="B1253" t="s">
        <v>144</v>
      </c>
      <c r="C1253" s="1">
        <v>45637</v>
      </c>
      <c r="D1253" s="1">
        <v>45686</v>
      </c>
      <c r="E1253" t="s">
        <v>116</v>
      </c>
      <c r="F1253" s="1">
        <v>45807</v>
      </c>
      <c r="G1253" t="s">
        <v>139</v>
      </c>
      <c r="H1253" t="s">
        <v>117</v>
      </c>
      <c r="I1253" t="s">
        <v>117</v>
      </c>
      <c r="J1253" t="s">
        <v>2306</v>
      </c>
      <c r="L1253" t="s">
        <v>2307</v>
      </c>
      <c r="N1253" t="s">
        <v>496</v>
      </c>
      <c r="O1253" t="s">
        <v>121</v>
      </c>
      <c r="P1253" s="6">
        <v>96950</v>
      </c>
      <c r="Q1253" t="s">
        <v>122</v>
      </c>
      <c r="S1253" s="8">
        <v>16704831971</v>
      </c>
      <c r="U1253" t="s">
        <v>2308</v>
      </c>
      <c r="V1253">
        <v>531120</v>
      </c>
      <c r="W1253" t="s">
        <v>124</v>
      </c>
      <c r="Y1253" t="s">
        <v>2309</v>
      </c>
      <c r="Z1253" t="s">
        <v>2310</v>
      </c>
      <c r="AB1253" t="s">
        <v>237</v>
      </c>
      <c r="AC1253" t="s">
        <v>2311</v>
      </c>
      <c r="AE1253" t="s">
        <v>496</v>
      </c>
      <c r="AF1253" t="s">
        <v>121</v>
      </c>
      <c r="AG1253" s="6">
        <v>96950</v>
      </c>
      <c r="AH1253" t="s">
        <v>122</v>
      </c>
      <c r="AJ1253" s="8">
        <v>16704831971</v>
      </c>
      <c r="AL1253" t="s">
        <v>2312</v>
      </c>
      <c r="BE1253" t="str">
        <f>"37-2012.00"</f>
        <v>37-2012.00</v>
      </c>
      <c r="BF1253" t="s">
        <v>130</v>
      </c>
      <c r="BG1253" t="s">
        <v>2313</v>
      </c>
      <c r="BH1253" t="s">
        <v>130</v>
      </c>
      <c r="BI1253">
        <v>6</v>
      </c>
      <c r="BJ1253">
        <v>6</v>
      </c>
      <c r="BK1253" s="1">
        <v>45809</v>
      </c>
      <c r="BL1253" s="1">
        <v>46904</v>
      </c>
      <c r="BM1253" s="1">
        <v>45809</v>
      </c>
      <c r="BN1253" s="1">
        <v>46904</v>
      </c>
      <c r="BO1253">
        <v>35</v>
      </c>
      <c r="BP1253">
        <v>0</v>
      </c>
      <c r="BQ1253">
        <v>7</v>
      </c>
      <c r="BR1253">
        <v>7</v>
      </c>
      <c r="BS1253">
        <v>7</v>
      </c>
      <c r="BT1253">
        <v>7</v>
      </c>
      <c r="BU1253">
        <v>7</v>
      </c>
      <c r="BV1253">
        <v>0</v>
      </c>
      <c r="BW1253" t="str">
        <f>"8:00 AM"</f>
        <v>8:00 AM</v>
      </c>
      <c r="BX1253" t="str">
        <f>"5:00 PM"</f>
        <v>5:00 PM</v>
      </c>
      <c r="BY1253" t="s">
        <v>133</v>
      </c>
      <c r="BZ1253">
        <v>0</v>
      </c>
      <c r="CA1253">
        <v>3</v>
      </c>
      <c r="CB1253" t="s">
        <v>117</v>
      </c>
      <c r="CD1253" t="s">
        <v>9547</v>
      </c>
      <c r="CE1253" t="s">
        <v>2315</v>
      </c>
      <c r="CG1253" t="s">
        <v>136</v>
      </c>
      <c r="CH1253" t="s">
        <v>121</v>
      </c>
      <c r="CI1253" s="6">
        <v>96950</v>
      </c>
      <c r="CJ1253" s="10">
        <v>7.77</v>
      </c>
      <c r="CK1253" s="10">
        <v>7.77</v>
      </c>
      <c r="CL1253" s="10">
        <v>11.65</v>
      </c>
      <c r="CM1253" s="10">
        <v>11.65</v>
      </c>
      <c r="CN1253" t="s">
        <v>137</v>
      </c>
      <c r="CO1253" t="s">
        <v>194</v>
      </c>
      <c r="CP1253" t="s">
        <v>138</v>
      </c>
      <c r="CR1253" t="s">
        <v>117</v>
      </c>
      <c r="CS1253" t="s">
        <v>139</v>
      </c>
      <c r="CT1253" t="s">
        <v>140</v>
      </c>
      <c r="CU1253" t="s">
        <v>139</v>
      </c>
      <c r="CV1253" t="s">
        <v>140</v>
      </c>
      <c r="CW1253" t="s">
        <v>139</v>
      </c>
      <c r="CX1253" t="s">
        <v>140</v>
      </c>
      <c r="CY1253" t="s">
        <v>4289</v>
      </c>
      <c r="CZ1253" s="8">
        <v>16704831971</v>
      </c>
      <c r="DA1253" t="s">
        <v>2312</v>
      </c>
      <c r="DB1253" t="s">
        <v>140</v>
      </c>
      <c r="DC1253" t="s">
        <v>139</v>
      </c>
      <c r="DD1253" t="s">
        <v>117</v>
      </c>
      <c r="DE1253" t="s">
        <v>2309</v>
      </c>
      <c r="DF1253" t="s">
        <v>2310</v>
      </c>
      <c r="DH1253" t="s">
        <v>2308</v>
      </c>
      <c r="DI1253" t="s">
        <v>2317</v>
      </c>
      <c r="DJ1253" t="s">
        <v>2312</v>
      </c>
    </row>
    <row r="1254" spans="1:114" ht="15" customHeight="1" x14ac:dyDescent="0.35">
      <c r="A1254" t="s">
        <v>6409</v>
      </c>
      <c r="B1254" t="s">
        <v>144</v>
      </c>
      <c r="C1254" s="1">
        <v>45637</v>
      </c>
      <c r="D1254" s="1">
        <v>45686</v>
      </c>
      <c r="E1254" t="s">
        <v>116</v>
      </c>
      <c r="F1254" s="1">
        <v>45807</v>
      </c>
      <c r="G1254" t="s">
        <v>139</v>
      </c>
      <c r="H1254" t="s">
        <v>117</v>
      </c>
      <c r="I1254" t="s">
        <v>117</v>
      </c>
      <c r="J1254" t="s">
        <v>4283</v>
      </c>
      <c r="L1254" t="s">
        <v>2307</v>
      </c>
      <c r="N1254" t="s">
        <v>496</v>
      </c>
      <c r="O1254" t="s">
        <v>121</v>
      </c>
      <c r="P1254" s="6">
        <v>96950</v>
      </c>
      <c r="Q1254" t="s">
        <v>122</v>
      </c>
      <c r="S1254" s="8">
        <v>16704831971</v>
      </c>
      <c r="U1254" t="s">
        <v>2308</v>
      </c>
      <c r="V1254">
        <v>531120</v>
      </c>
      <c r="W1254" t="s">
        <v>124</v>
      </c>
      <c r="Y1254" t="s">
        <v>4284</v>
      </c>
      <c r="Z1254" t="s">
        <v>4285</v>
      </c>
      <c r="AB1254" t="s">
        <v>4286</v>
      </c>
      <c r="AC1254" t="s">
        <v>2307</v>
      </c>
      <c r="AE1254" t="s">
        <v>496</v>
      </c>
      <c r="AF1254" t="s">
        <v>121</v>
      </c>
      <c r="AG1254" s="6">
        <v>96950</v>
      </c>
      <c r="AH1254" t="s">
        <v>122</v>
      </c>
      <c r="AJ1254" s="8">
        <v>16704831971</v>
      </c>
      <c r="AL1254" t="s">
        <v>2312</v>
      </c>
      <c r="BE1254" t="str">
        <f>"49-9071.00"</f>
        <v>49-9071.00</v>
      </c>
      <c r="BF1254" t="s">
        <v>156</v>
      </c>
      <c r="BG1254" t="s">
        <v>4287</v>
      </c>
      <c r="BH1254" t="s">
        <v>156</v>
      </c>
      <c r="BI1254">
        <v>6</v>
      </c>
      <c r="BJ1254">
        <v>6</v>
      </c>
      <c r="BK1254" s="1">
        <v>45809</v>
      </c>
      <c r="BL1254" s="1">
        <v>46904</v>
      </c>
      <c r="BM1254" s="1">
        <v>45809</v>
      </c>
      <c r="BN1254" s="1">
        <v>46904</v>
      </c>
      <c r="BO1254">
        <v>35</v>
      </c>
      <c r="BP1254">
        <v>0</v>
      </c>
      <c r="BQ1254">
        <v>7</v>
      </c>
      <c r="BR1254">
        <v>7</v>
      </c>
      <c r="BS1254">
        <v>7</v>
      </c>
      <c r="BT1254">
        <v>7</v>
      </c>
      <c r="BU1254">
        <v>7</v>
      </c>
      <c r="BV1254">
        <v>0</v>
      </c>
      <c r="BW1254" t="str">
        <f>"8:00 AM"</f>
        <v>8:00 AM</v>
      </c>
      <c r="BX1254" t="str">
        <f>"4:00 PM"</f>
        <v>4:00 PM</v>
      </c>
      <c r="BY1254" t="s">
        <v>159</v>
      </c>
      <c r="BZ1254">
        <v>0</v>
      </c>
      <c r="CA1254">
        <v>12</v>
      </c>
      <c r="CB1254" t="s">
        <v>117</v>
      </c>
      <c r="CD1254" t="s">
        <v>6410</v>
      </c>
      <c r="CE1254" t="s">
        <v>3623</v>
      </c>
      <c r="CG1254" t="s">
        <v>496</v>
      </c>
      <c r="CH1254" t="s">
        <v>121</v>
      </c>
      <c r="CI1254" s="6">
        <v>96950</v>
      </c>
      <c r="CJ1254" s="10">
        <v>9.75</v>
      </c>
      <c r="CK1254" s="10">
        <v>9.75</v>
      </c>
      <c r="CL1254" s="10">
        <v>14.62</v>
      </c>
      <c r="CM1254" s="10">
        <v>14.62</v>
      </c>
      <c r="CN1254" t="s">
        <v>137</v>
      </c>
      <c r="CO1254" t="s">
        <v>162</v>
      </c>
      <c r="CP1254" t="s">
        <v>138</v>
      </c>
      <c r="CR1254" t="s">
        <v>117</v>
      </c>
      <c r="CS1254" t="s">
        <v>139</v>
      </c>
      <c r="CT1254" t="s">
        <v>140</v>
      </c>
      <c r="CU1254" t="s">
        <v>139</v>
      </c>
      <c r="CV1254" t="s">
        <v>140</v>
      </c>
      <c r="CW1254" t="s">
        <v>139</v>
      </c>
      <c r="CX1254" t="s">
        <v>140</v>
      </c>
      <c r="CY1254" t="s">
        <v>774</v>
      </c>
      <c r="CZ1254" s="8">
        <v>16704831971</v>
      </c>
      <c r="DA1254" t="s">
        <v>2312</v>
      </c>
      <c r="DB1254" t="s">
        <v>140</v>
      </c>
      <c r="DC1254" t="s">
        <v>139</v>
      </c>
      <c r="DD1254" t="s">
        <v>117</v>
      </c>
      <c r="DE1254" t="s">
        <v>2309</v>
      </c>
      <c r="DF1254" t="s">
        <v>2310</v>
      </c>
      <c r="DH1254" t="s">
        <v>2308</v>
      </c>
      <c r="DI1254" t="s">
        <v>4290</v>
      </c>
      <c r="DJ1254" t="s">
        <v>2312</v>
      </c>
    </row>
    <row r="1255" spans="1:114" ht="15" customHeight="1" x14ac:dyDescent="0.35">
      <c r="A1255" t="s">
        <v>9403</v>
      </c>
      <c r="B1255" t="s">
        <v>144</v>
      </c>
      <c r="C1255" s="1">
        <v>45639</v>
      </c>
      <c r="D1255" s="1">
        <v>45686</v>
      </c>
      <c r="E1255" t="s">
        <v>116</v>
      </c>
      <c r="F1255" s="1">
        <v>45776</v>
      </c>
      <c r="G1255" t="s">
        <v>117</v>
      </c>
      <c r="H1255" t="s">
        <v>117</v>
      </c>
      <c r="I1255" t="s">
        <v>117</v>
      </c>
      <c r="J1255" t="s">
        <v>9404</v>
      </c>
      <c r="K1255" t="s">
        <v>9405</v>
      </c>
      <c r="L1255" t="s">
        <v>7919</v>
      </c>
      <c r="N1255" t="s">
        <v>120</v>
      </c>
      <c r="O1255" t="s">
        <v>121</v>
      </c>
      <c r="P1255" s="6">
        <v>96950</v>
      </c>
      <c r="Q1255" t="s">
        <v>122</v>
      </c>
      <c r="S1255" s="8">
        <v>16702350393</v>
      </c>
      <c r="U1255" t="s">
        <v>9406</v>
      </c>
      <c r="V1255">
        <v>812112</v>
      </c>
      <c r="W1255" t="s">
        <v>124</v>
      </c>
      <c r="Y1255" t="s">
        <v>9407</v>
      </c>
      <c r="Z1255" t="s">
        <v>9408</v>
      </c>
      <c r="AB1255" t="s">
        <v>270</v>
      </c>
      <c r="AC1255" t="s">
        <v>7919</v>
      </c>
      <c r="AE1255" t="s">
        <v>120</v>
      </c>
      <c r="AF1255" t="s">
        <v>121</v>
      </c>
      <c r="AG1255" s="6">
        <v>96950</v>
      </c>
      <c r="AH1255" t="s">
        <v>122</v>
      </c>
      <c r="AJ1255" s="8">
        <v>16702350393</v>
      </c>
      <c r="AL1255" t="s">
        <v>9409</v>
      </c>
      <c r="BE1255" t="str">
        <f>"39-5012.00"</f>
        <v>39-5012.00</v>
      </c>
      <c r="BF1255" t="s">
        <v>272</v>
      </c>
      <c r="BG1255" t="s">
        <v>9410</v>
      </c>
      <c r="BH1255" t="s">
        <v>1373</v>
      </c>
      <c r="BI1255">
        <v>1</v>
      </c>
      <c r="BJ1255">
        <v>1</v>
      </c>
      <c r="BK1255" s="1">
        <v>45778</v>
      </c>
      <c r="BL1255" s="1">
        <v>46142</v>
      </c>
      <c r="BM1255" s="1">
        <v>45778</v>
      </c>
      <c r="BN1255" s="1">
        <v>46142</v>
      </c>
      <c r="BO1255">
        <v>35</v>
      </c>
      <c r="BP1255">
        <v>0</v>
      </c>
      <c r="BQ1255">
        <v>7</v>
      </c>
      <c r="BR1255">
        <v>7</v>
      </c>
      <c r="BS1255">
        <v>7</v>
      </c>
      <c r="BT1255">
        <v>7</v>
      </c>
      <c r="BU1255">
        <v>7</v>
      </c>
      <c r="BV1255">
        <v>0</v>
      </c>
      <c r="BW1255" t="str">
        <f>"9:00 AM"</f>
        <v>9:00 AM</v>
      </c>
      <c r="BX1255" t="str">
        <f>"5:00 PM"</f>
        <v>5:00 PM</v>
      </c>
      <c r="BY1255" t="s">
        <v>159</v>
      </c>
      <c r="BZ1255">
        <v>0</v>
      </c>
      <c r="CA1255">
        <v>3</v>
      </c>
      <c r="CB1255" t="s">
        <v>117</v>
      </c>
      <c r="CD1255" t="s">
        <v>5055</v>
      </c>
      <c r="CE1255" t="s">
        <v>7919</v>
      </c>
      <c r="CG1255" t="s">
        <v>120</v>
      </c>
      <c r="CH1255" t="s">
        <v>121</v>
      </c>
      <c r="CI1255" s="6">
        <v>96950</v>
      </c>
      <c r="CJ1255" s="10">
        <v>7.98</v>
      </c>
      <c r="CK1255" s="10">
        <v>7.98</v>
      </c>
      <c r="CL1255" s="10">
        <v>11.97</v>
      </c>
      <c r="CM1255" s="10">
        <v>11.97</v>
      </c>
      <c r="CN1255" t="s">
        <v>137</v>
      </c>
      <c r="CP1255" t="s">
        <v>138</v>
      </c>
      <c r="CR1255" t="s">
        <v>117</v>
      </c>
      <c r="CS1255" t="s">
        <v>139</v>
      </c>
      <c r="CT1255" t="s">
        <v>140</v>
      </c>
      <c r="CU1255" t="s">
        <v>139</v>
      </c>
      <c r="CV1255" t="s">
        <v>140</v>
      </c>
      <c r="CW1255" t="s">
        <v>139</v>
      </c>
      <c r="CX1255" t="s">
        <v>140</v>
      </c>
      <c r="CY1255" t="s">
        <v>3661</v>
      </c>
      <c r="CZ1255" s="8">
        <v>16702350393</v>
      </c>
      <c r="DA1255" t="s">
        <v>9409</v>
      </c>
      <c r="DB1255" t="s">
        <v>140</v>
      </c>
      <c r="DC1255" t="s">
        <v>139</v>
      </c>
      <c r="DD1255" t="s">
        <v>117</v>
      </c>
      <c r="DE1255" t="s">
        <v>9407</v>
      </c>
      <c r="DF1255" t="s">
        <v>9408</v>
      </c>
      <c r="DH1255" t="s">
        <v>9406</v>
      </c>
      <c r="DI1255" t="s">
        <v>9404</v>
      </c>
      <c r="DJ1255" t="s">
        <v>9409</v>
      </c>
    </row>
    <row r="1256" spans="1:114" ht="15" customHeight="1" x14ac:dyDescent="0.35">
      <c r="A1256" t="s">
        <v>4322</v>
      </c>
      <c r="B1256" t="s">
        <v>144</v>
      </c>
      <c r="C1256" s="1">
        <v>45640</v>
      </c>
      <c r="D1256" s="1">
        <v>45686</v>
      </c>
      <c r="E1256" t="s">
        <v>116</v>
      </c>
      <c r="F1256" s="1">
        <v>45807</v>
      </c>
      <c r="G1256" t="s">
        <v>117</v>
      </c>
      <c r="H1256" t="s">
        <v>117</v>
      </c>
      <c r="I1256" t="s">
        <v>117</v>
      </c>
      <c r="J1256" t="s">
        <v>4323</v>
      </c>
      <c r="K1256" t="s">
        <v>140</v>
      </c>
      <c r="L1256" t="s">
        <v>4324</v>
      </c>
      <c r="N1256" t="s">
        <v>136</v>
      </c>
      <c r="O1256" t="s">
        <v>121</v>
      </c>
      <c r="P1256" s="6">
        <v>96950</v>
      </c>
      <c r="Q1256" t="s">
        <v>122</v>
      </c>
      <c r="R1256" t="s">
        <v>140</v>
      </c>
      <c r="S1256" s="8">
        <v>16702349675</v>
      </c>
      <c r="U1256" t="s">
        <v>4325</v>
      </c>
      <c r="V1256">
        <v>561720</v>
      </c>
      <c r="W1256" t="s">
        <v>124</v>
      </c>
      <c r="Y1256" t="s">
        <v>4326</v>
      </c>
      <c r="Z1256" t="s">
        <v>4327</v>
      </c>
      <c r="AA1256" t="s">
        <v>4328</v>
      </c>
      <c r="AB1256" t="s">
        <v>4329</v>
      </c>
      <c r="AC1256" t="s">
        <v>4330</v>
      </c>
      <c r="AE1256" t="s">
        <v>120</v>
      </c>
      <c r="AF1256" t="s">
        <v>121</v>
      </c>
      <c r="AG1256" s="6">
        <v>96950</v>
      </c>
      <c r="AH1256" t="s">
        <v>122</v>
      </c>
      <c r="AI1256" t="s">
        <v>120</v>
      </c>
      <c r="AJ1256" s="8">
        <v>16704834587</v>
      </c>
      <c r="AL1256" t="s">
        <v>4331</v>
      </c>
      <c r="BE1256" t="str">
        <f>"49-9071.00"</f>
        <v>49-9071.00</v>
      </c>
      <c r="BF1256" t="s">
        <v>156</v>
      </c>
      <c r="BG1256" t="s">
        <v>4332</v>
      </c>
      <c r="BH1256" t="s">
        <v>3221</v>
      </c>
      <c r="BI1256">
        <v>8</v>
      </c>
      <c r="BJ1256">
        <v>8</v>
      </c>
      <c r="BK1256" s="1">
        <v>45809</v>
      </c>
      <c r="BL1256" s="1">
        <v>46173</v>
      </c>
      <c r="BM1256" s="1">
        <v>45809</v>
      </c>
      <c r="BN1256" s="1">
        <v>46173</v>
      </c>
      <c r="BO1256">
        <v>35</v>
      </c>
      <c r="BP1256">
        <v>7</v>
      </c>
      <c r="BQ1256">
        <v>7</v>
      </c>
      <c r="BR1256">
        <v>7</v>
      </c>
      <c r="BS1256">
        <v>7</v>
      </c>
      <c r="BT1256">
        <v>0</v>
      </c>
      <c r="BU1256">
        <v>7</v>
      </c>
      <c r="BV1256">
        <v>0</v>
      </c>
      <c r="BW1256" t="str">
        <f>"8:00 AM"</f>
        <v>8:00 AM</v>
      </c>
      <c r="BX1256" t="str">
        <f>"4:00 PM"</f>
        <v>4:00 PM</v>
      </c>
      <c r="BY1256" t="s">
        <v>159</v>
      </c>
      <c r="BZ1256">
        <v>0</v>
      </c>
      <c r="CA1256">
        <v>24</v>
      </c>
      <c r="CB1256" t="s">
        <v>117</v>
      </c>
      <c r="CD1256" t="s">
        <v>4333</v>
      </c>
      <c r="CE1256" t="s">
        <v>4334</v>
      </c>
      <c r="CG1256" t="s">
        <v>136</v>
      </c>
      <c r="CH1256" t="s">
        <v>121</v>
      </c>
      <c r="CI1256" s="6">
        <v>96950</v>
      </c>
      <c r="CJ1256" s="10">
        <v>9.75</v>
      </c>
      <c r="CK1256" s="10">
        <v>9.75</v>
      </c>
      <c r="CL1256" s="10">
        <v>0</v>
      </c>
      <c r="CM1256" s="10">
        <v>0</v>
      </c>
      <c r="CN1256" t="s">
        <v>137</v>
      </c>
      <c r="CP1256" t="s">
        <v>138</v>
      </c>
      <c r="CR1256" t="s">
        <v>117</v>
      </c>
      <c r="CS1256" t="s">
        <v>139</v>
      </c>
      <c r="CT1256" t="s">
        <v>140</v>
      </c>
      <c r="CU1256" t="s">
        <v>140</v>
      </c>
      <c r="CV1256" t="s">
        <v>140</v>
      </c>
      <c r="CW1256" t="s">
        <v>139</v>
      </c>
      <c r="CX1256" t="s">
        <v>140</v>
      </c>
      <c r="CY1256" t="s">
        <v>4335</v>
      </c>
      <c r="CZ1256" s="8">
        <v>16702349675</v>
      </c>
      <c r="DA1256" t="s">
        <v>4331</v>
      </c>
      <c r="DB1256" t="s">
        <v>140</v>
      </c>
      <c r="DC1256" t="s">
        <v>139</v>
      </c>
      <c r="DD1256" t="s">
        <v>117</v>
      </c>
    </row>
    <row r="1257" spans="1:114" ht="15" customHeight="1" x14ac:dyDescent="0.35">
      <c r="A1257" t="s">
        <v>11545</v>
      </c>
      <c r="B1257" t="s">
        <v>294</v>
      </c>
      <c r="C1257" s="1">
        <v>45641</v>
      </c>
      <c r="D1257" s="1">
        <v>45686</v>
      </c>
      <c r="E1257" t="s">
        <v>116</v>
      </c>
      <c r="F1257" s="1">
        <v>45807</v>
      </c>
      <c r="G1257" t="s">
        <v>139</v>
      </c>
      <c r="H1257" t="s">
        <v>117</v>
      </c>
      <c r="I1257" t="s">
        <v>117</v>
      </c>
      <c r="J1257" t="s">
        <v>1884</v>
      </c>
      <c r="K1257" t="s">
        <v>1885</v>
      </c>
      <c r="L1257" t="s">
        <v>846</v>
      </c>
      <c r="N1257" t="s">
        <v>120</v>
      </c>
      <c r="O1257" t="s">
        <v>121</v>
      </c>
      <c r="P1257" s="6">
        <v>96950</v>
      </c>
      <c r="Q1257" t="s">
        <v>122</v>
      </c>
      <c r="S1257" s="8">
        <v>16702353313</v>
      </c>
      <c r="U1257" t="s">
        <v>848</v>
      </c>
      <c r="V1257">
        <v>721110</v>
      </c>
      <c r="W1257" t="s">
        <v>124</v>
      </c>
      <c r="Y1257" t="s">
        <v>1426</v>
      </c>
      <c r="Z1257" t="s">
        <v>1427</v>
      </c>
      <c r="AB1257" t="s">
        <v>154</v>
      </c>
      <c r="AC1257" t="s">
        <v>846</v>
      </c>
      <c r="AE1257" t="s">
        <v>120</v>
      </c>
      <c r="AF1257" t="s">
        <v>121</v>
      </c>
      <c r="AG1257" s="6">
        <v>96950</v>
      </c>
      <c r="AH1257" t="s">
        <v>122</v>
      </c>
      <c r="AJ1257" s="8">
        <v>16702353313</v>
      </c>
      <c r="AL1257" t="s">
        <v>852</v>
      </c>
      <c r="BE1257" t="str">
        <f>"37-2011.00"</f>
        <v>37-2011.00</v>
      </c>
      <c r="BF1257" t="s">
        <v>701</v>
      </c>
      <c r="BG1257" t="s">
        <v>1886</v>
      </c>
      <c r="BH1257" t="s">
        <v>2029</v>
      </c>
      <c r="BI1257">
        <v>5</v>
      </c>
      <c r="BJ1257">
        <v>4</v>
      </c>
      <c r="BK1257" s="1">
        <v>45809</v>
      </c>
      <c r="BL1257" s="1">
        <v>46904</v>
      </c>
      <c r="BM1257" s="1">
        <v>45809</v>
      </c>
      <c r="BN1257" s="1">
        <v>46904</v>
      </c>
      <c r="BO1257">
        <v>36</v>
      </c>
      <c r="BP1257">
        <v>6</v>
      </c>
      <c r="BQ1257">
        <v>6</v>
      </c>
      <c r="BR1257">
        <v>6</v>
      </c>
      <c r="BS1257">
        <v>0</v>
      </c>
      <c r="BT1257">
        <v>6</v>
      </c>
      <c r="BU1257">
        <v>6</v>
      </c>
      <c r="BV1257">
        <v>6</v>
      </c>
      <c r="BW1257" t="str">
        <f>"8:00 AM"</f>
        <v>8:00 AM</v>
      </c>
      <c r="BX1257" t="str">
        <f>"6:00 PM"</f>
        <v>6:00 PM</v>
      </c>
      <c r="BY1257" t="s">
        <v>133</v>
      </c>
      <c r="BZ1257">
        <v>0</v>
      </c>
      <c r="CA1257">
        <v>12</v>
      </c>
      <c r="CB1257" t="s">
        <v>117</v>
      </c>
      <c r="CD1257" t="s">
        <v>11546</v>
      </c>
      <c r="CE1257" t="s">
        <v>856</v>
      </c>
      <c r="CF1257" t="s">
        <v>2031</v>
      </c>
      <c r="CG1257" t="s">
        <v>120</v>
      </c>
      <c r="CH1257" t="s">
        <v>121</v>
      </c>
      <c r="CI1257" s="6">
        <v>96950</v>
      </c>
      <c r="CJ1257" s="10">
        <v>8.2899999999999991</v>
      </c>
      <c r="CK1257" s="10">
        <v>8.2899999999999991</v>
      </c>
      <c r="CL1257" s="10">
        <v>0</v>
      </c>
      <c r="CM1257" s="10">
        <v>0</v>
      </c>
      <c r="CN1257" t="s">
        <v>137</v>
      </c>
      <c r="CO1257" t="s">
        <v>140</v>
      </c>
      <c r="CP1257" t="s">
        <v>138</v>
      </c>
      <c r="CR1257" t="s">
        <v>139</v>
      </c>
      <c r="CS1257" t="s">
        <v>139</v>
      </c>
      <c r="CT1257" t="s">
        <v>140</v>
      </c>
      <c r="CU1257" t="s">
        <v>140</v>
      </c>
      <c r="CV1257" t="s">
        <v>140</v>
      </c>
      <c r="CW1257" t="s">
        <v>139</v>
      </c>
      <c r="CX1257" t="s">
        <v>140</v>
      </c>
      <c r="CY1257" t="s">
        <v>133</v>
      </c>
      <c r="CZ1257" s="8">
        <v>16702353313</v>
      </c>
      <c r="DA1257" t="s">
        <v>852</v>
      </c>
      <c r="DB1257" t="s">
        <v>140</v>
      </c>
      <c r="DC1257" t="s">
        <v>139</v>
      </c>
      <c r="DD1257" t="s">
        <v>117</v>
      </c>
      <c r="DE1257" t="s">
        <v>857</v>
      </c>
      <c r="DF1257" t="s">
        <v>858</v>
      </c>
      <c r="DG1257" t="s">
        <v>419</v>
      </c>
      <c r="DH1257" t="s">
        <v>848</v>
      </c>
      <c r="DI1257" t="s">
        <v>844</v>
      </c>
      <c r="DJ1257" t="s">
        <v>852</v>
      </c>
    </row>
    <row r="1258" spans="1:114" ht="15" customHeight="1" x14ac:dyDescent="0.35">
      <c r="A1258" t="s">
        <v>17205</v>
      </c>
      <c r="B1258" t="s">
        <v>144</v>
      </c>
      <c r="C1258" s="1">
        <v>45643</v>
      </c>
      <c r="D1258" s="1">
        <v>45686</v>
      </c>
      <c r="E1258" t="s">
        <v>116</v>
      </c>
      <c r="F1258" s="1">
        <v>45687</v>
      </c>
      <c r="G1258" t="s">
        <v>117</v>
      </c>
      <c r="H1258" t="s">
        <v>117</v>
      </c>
      <c r="I1258" t="s">
        <v>117</v>
      </c>
      <c r="J1258" t="s">
        <v>2606</v>
      </c>
      <c r="K1258" t="s">
        <v>2607</v>
      </c>
      <c r="L1258" t="s">
        <v>2608</v>
      </c>
      <c r="M1258" t="s">
        <v>136</v>
      </c>
      <c r="N1258" t="s">
        <v>136</v>
      </c>
      <c r="O1258" t="s">
        <v>121</v>
      </c>
      <c r="P1258" s="6">
        <v>96950</v>
      </c>
      <c r="Q1258" t="s">
        <v>122</v>
      </c>
      <c r="S1258" s="8">
        <v>16703221234</v>
      </c>
      <c r="U1258" t="s">
        <v>2609</v>
      </c>
      <c r="V1258">
        <v>721110</v>
      </c>
      <c r="W1258" t="s">
        <v>124</v>
      </c>
      <c r="Y1258" t="s">
        <v>2610</v>
      </c>
      <c r="Z1258" t="s">
        <v>2611</v>
      </c>
      <c r="AA1258" t="s">
        <v>2612</v>
      </c>
      <c r="AB1258" t="s">
        <v>2613</v>
      </c>
      <c r="AC1258" t="s">
        <v>2608</v>
      </c>
      <c r="AD1258" t="s">
        <v>136</v>
      </c>
      <c r="AE1258" t="s">
        <v>136</v>
      </c>
      <c r="AF1258" t="s">
        <v>121</v>
      </c>
      <c r="AG1258" s="6">
        <v>96950</v>
      </c>
      <c r="AH1258" t="s">
        <v>122</v>
      </c>
      <c r="AJ1258" s="8">
        <v>16703221234</v>
      </c>
      <c r="AL1258" t="s">
        <v>2614</v>
      </c>
      <c r="BE1258" t="str">
        <f>"49-9071.00"</f>
        <v>49-9071.00</v>
      </c>
      <c r="BF1258" t="s">
        <v>156</v>
      </c>
      <c r="BG1258" t="s">
        <v>13234</v>
      </c>
      <c r="BH1258" t="s">
        <v>3901</v>
      </c>
      <c r="BI1258">
        <v>2</v>
      </c>
      <c r="BJ1258">
        <v>2</v>
      </c>
      <c r="BK1258" s="1">
        <v>45689</v>
      </c>
      <c r="BL1258" s="1">
        <v>46053</v>
      </c>
      <c r="BM1258" s="1">
        <v>45689</v>
      </c>
      <c r="BN1258" s="1">
        <v>46053</v>
      </c>
      <c r="BO1258">
        <v>40</v>
      </c>
      <c r="BP1258">
        <v>8</v>
      </c>
      <c r="BQ1258">
        <v>8</v>
      </c>
      <c r="BR1258">
        <v>8</v>
      </c>
      <c r="BS1258">
        <v>0</v>
      </c>
      <c r="BT1258">
        <v>0</v>
      </c>
      <c r="BU1258">
        <v>8</v>
      </c>
      <c r="BV1258">
        <v>8</v>
      </c>
      <c r="BW1258" t="str">
        <f>"8:00 AM"</f>
        <v>8:00 AM</v>
      </c>
      <c r="BX1258" t="str">
        <f>"4:00 PM"</f>
        <v>4:00 PM</v>
      </c>
      <c r="BY1258" t="s">
        <v>159</v>
      </c>
      <c r="BZ1258">
        <v>0</v>
      </c>
      <c r="CA1258">
        <v>24</v>
      </c>
      <c r="CB1258" t="s">
        <v>117</v>
      </c>
      <c r="CD1258" t="s">
        <v>13235</v>
      </c>
      <c r="CE1258" t="s">
        <v>2608</v>
      </c>
      <c r="CF1258" t="s">
        <v>136</v>
      </c>
      <c r="CG1258" t="s">
        <v>136</v>
      </c>
      <c r="CH1258" t="s">
        <v>121</v>
      </c>
      <c r="CI1258" s="6">
        <v>96950</v>
      </c>
      <c r="CJ1258" s="10">
        <v>9.75</v>
      </c>
      <c r="CK1258" s="10">
        <v>9.75</v>
      </c>
      <c r="CL1258" s="10">
        <v>14.63</v>
      </c>
      <c r="CM1258" s="10">
        <v>14.63</v>
      </c>
      <c r="CN1258" t="s">
        <v>137</v>
      </c>
      <c r="CO1258" t="s">
        <v>17206</v>
      </c>
      <c r="CP1258" t="s">
        <v>138</v>
      </c>
      <c r="CR1258" t="s">
        <v>117</v>
      </c>
      <c r="CS1258" t="s">
        <v>139</v>
      </c>
      <c r="CT1258" t="s">
        <v>140</v>
      </c>
      <c r="CU1258" t="s">
        <v>139</v>
      </c>
      <c r="CV1258" t="s">
        <v>140</v>
      </c>
      <c r="CW1258" t="s">
        <v>139</v>
      </c>
      <c r="CX1258" t="s">
        <v>140</v>
      </c>
      <c r="CY1258" t="s">
        <v>17207</v>
      </c>
      <c r="CZ1258" s="8">
        <v>16703221234</v>
      </c>
      <c r="DA1258" t="s">
        <v>2614</v>
      </c>
      <c r="DB1258" t="s">
        <v>140</v>
      </c>
      <c r="DC1258" t="s">
        <v>139</v>
      </c>
      <c r="DD1258" t="s">
        <v>117</v>
      </c>
    </row>
    <row r="1259" spans="1:114" ht="15" customHeight="1" x14ac:dyDescent="0.35">
      <c r="A1259" t="s">
        <v>13233</v>
      </c>
      <c r="B1259" t="s">
        <v>144</v>
      </c>
      <c r="C1259" s="1">
        <v>45643</v>
      </c>
      <c r="D1259" s="1">
        <v>45686</v>
      </c>
      <c r="E1259" t="s">
        <v>211</v>
      </c>
      <c r="G1259" t="s">
        <v>117</v>
      </c>
      <c r="H1259" t="s">
        <v>117</v>
      </c>
      <c r="I1259" t="s">
        <v>117</v>
      </c>
      <c r="J1259" t="s">
        <v>2606</v>
      </c>
      <c r="K1259" t="s">
        <v>2607</v>
      </c>
      <c r="L1259" t="s">
        <v>2608</v>
      </c>
      <c r="M1259" t="s">
        <v>136</v>
      </c>
      <c r="N1259" t="s">
        <v>136</v>
      </c>
      <c r="O1259" t="s">
        <v>121</v>
      </c>
      <c r="P1259" s="6">
        <v>96950</v>
      </c>
      <c r="Q1259" t="s">
        <v>122</v>
      </c>
      <c r="S1259" s="8">
        <v>16703221234</v>
      </c>
      <c r="U1259" t="s">
        <v>2609</v>
      </c>
      <c r="V1259">
        <v>721110</v>
      </c>
      <c r="W1259" t="s">
        <v>124</v>
      </c>
      <c r="Y1259" t="s">
        <v>2610</v>
      </c>
      <c r="Z1259" t="s">
        <v>2611</v>
      </c>
      <c r="AA1259" t="s">
        <v>2612</v>
      </c>
      <c r="AB1259" t="s">
        <v>2613</v>
      </c>
      <c r="AC1259" t="s">
        <v>2608</v>
      </c>
      <c r="AD1259" t="s">
        <v>136</v>
      </c>
      <c r="AE1259" t="s">
        <v>136</v>
      </c>
      <c r="AF1259" t="s">
        <v>121</v>
      </c>
      <c r="AG1259" s="6">
        <v>96950</v>
      </c>
      <c r="AH1259" t="s">
        <v>122</v>
      </c>
      <c r="AJ1259" s="8">
        <v>16703221234</v>
      </c>
      <c r="AL1259" t="s">
        <v>2614</v>
      </c>
      <c r="BE1259" t="str">
        <f>"49-9071.00"</f>
        <v>49-9071.00</v>
      </c>
      <c r="BF1259" t="s">
        <v>156</v>
      </c>
      <c r="BG1259" t="s">
        <v>13234</v>
      </c>
      <c r="BH1259" t="s">
        <v>3901</v>
      </c>
      <c r="BI1259">
        <v>2</v>
      </c>
      <c r="BJ1259">
        <v>2</v>
      </c>
      <c r="BK1259" s="1">
        <v>45717</v>
      </c>
      <c r="BL1259" s="1">
        <v>46081</v>
      </c>
      <c r="BM1259" s="1">
        <v>45717</v>
      </c>
      <c r="BN1259" s="1">
        <v>46081</v>
      </c>
      <c r="BO1259">
        <v>40</v>
      </c>
      <c r="BP1259">
        <v>0</v>
      </c>
      <c r="BQ1259">
        <v>8</v>
      </c>
      <c r="BR1259">
        <v>8</v>
      </c>
      <c r="BS1259">
        <v>8</v>
      </c>
      <c r="BT1259">
        <v>8</v>
      </c>
      <c r="BU1259">
        <v>8</v>
      </c>
      <c r="BV1259">
        <v>0</v>
      </c>
      <c r="BW1259" t="str">
        <f>"8:00 AM"</f>
        <v>8:00 AM</v>
      </c>
      <c r="BX1259" t="str">
        <f>"4:00 PM"</f>
        <v>4:00 PM</v>
      </c>
      <c r="BY1259" t="s">
        <v>159</v>
      </c>
      <c r="BZ1259">
        <v>0</v>
      </c>
      <c r="CA1259">
        <v>24</v>
      </c>
      <c r="CB1259" t="s">
        <v>117</v>
      </c>
      <c r="CD1259" t="s">
        <v>13235</v>
      </c>
      <c r="CE1259" t="s">
        <v>2608</v>
      </c>
      <c r="CF1259" t="s">
        <v>136</v>
      </c>
      <c r="CG1259" t="s">
        <v>136</v>
      </c>
      <c r="CH1259" t="s">
        <v>121</v>
      </c>
      <c r="CI1259" s="6">
        <v>96950</v>
      </c>
      <c r="CJ1259" s="10">
        <v>9.75</v>
      </c>
      <c r="CK1259" s="10">
        <v>9.75</v>
      </c>
      <c r="CL1259" s="10">
        <v>14.63</v>
      </c>
      <c r="CM1259" s="10">
        <v>14.63</v>
      </c>
      <c r="CN1259" t="s">
        <v>137</v>
      </c>
      <c r="CO1259" t="s">
        <v>13236</v>
      </c>
      <c r="CP1259" t="s">
        <v>138</v>
      </c>
      <c r="CR1259" t="s">
        <v>117</v>
      </c>
      <c r="CS1259" t="s">
        <v>139</v>
      </c>
      <c r="CT1259" t="s">
        <v>140</v>
      </c>
      <c r="CU1259" t="s">
        <v>139</v>
      </c>
      <c r="CV1259" t="s">
        <v>140</v>
      </c>
      <c r="CW1259" t="s">
        <v>139</v>
      </c>
      <c r="CX1259" t="s">
        <v>140</v>
      </c>
      <c r="CY1259" t="s">
        <v>13237</v>
      </c>
      <c r="CZ1259" s="8">
        <v>16703221234</v>
      </c>
      <c r="DA1259" t="s">
        <v>2614</v>
      </c>
      <c r="DB1259" t="s">
        <v>140</v>
      </c>
      <c r="DC1259" t="s">
        <v>139</v>
      </c>
      <c r="DD1259" t="s">
        <v>117</v>
      </c>
    </row>
    <row r="1260" spans="1:114" ht="15" customHeight="1" x14ac:dyDescent="0.35">
      <c r="A1260" t="s">
        <v>13253</v>
      </c>
      <c r="B1260" t="s">
        <v>166</v>
      </c>
      <c r="C1260" s="1">
        <v>45622</v>
      </c>
      <c r="D1260" s="1">
        <v>45687</v>
      </c>
      <c r="E1260" t="s">
        <v>211</v>
      </c>
      <c r="G1260" t="s">
        <v>139</v>
      </c>
      <c r="H1260" t="s">
        <v>117</v>
      </c>
      <c r="I1260" t="s">
        <v>117</v>
      </c>
      <c r="J1260" t="s">
        <v>2442</v>
      </c>
      <c r="K1260" t="s">
        <v>2442</v>
      </c>
      <c r="L1260" t="s">
        <v>2443</v>
      </c>
      <c r="M1260" t="s">
        <v>2444</v>
      </c>
      <c r="N1260" t="s">
        <v>136</v>
      </c>
      <c r="O1260" t="s">
        <v>121</v>
      </c>
      <c r="P1260" s="6">
        <v>96950</v>
      </c>
      <c r="Q1260" t="s">
        <v>122</v>
      </c>
      <c r="S1260" s="8">
        <v>16702355912</v>
      </c>
      <c r="U1260" t="s">
        <v>2445</v>
      </c>
      <c r="V1260">
        <v>5412</v>
      </c>
      <c r="W1260" t="s">
        <v>124</v>
      </c>
      <c r="Y1260" t="s">
        <v>7038</v>
      </c>
      <c r="Z1260" t="s">
        <v>7039</v>
      </c>
      <c r="AA1260" t="s">
        <v>7040</v>
      </c>
      <c r="AB1260" t="s">
        <v>932</v>
      </c>
      <c r="AC1260" t="s">
        <v>7041</v>
      </c>
      <c r="AE1260" t="s">
        <v>136</v>
      </c>
      <c r="AF1260" t="s">
        <v>121</v>
      </c>
      <c r="AG1260" s="6">
        <v>96950</v>
      </c>
      <c r="AH1260" t="s">
        <v>122</v>
      </c>
      <c r="AJ1260" s="8">
        <v>16702355912</v>
      </c>
      <c r="AL1260" t="s">
        <v>2450</v>
      </c>
      <c r="BE1260" t="str">
        <f>"23-2011.00"</f>
        <v>23-2011.00</v>
      </c>
      <c r="BF1260" t="s">
        <v>2451</v>
      </c>
      <c r="BG1260" t="s">
        <v>13254</v>
      </c>
      <c r="BH1260" t="s">
        <v>2453</v>
      </c>
      <c r="BI1260">
        <v>3</v>
      </c>
      <c r="BK1260" s="1">
        <v>45689</v>
      </c>
      <c r="BL1260" s="1">
        <v>46783</v>
      </c>
      <c r="BO1260">
        <v>35</v>
      </c>
      <c r="BP1260">
        <v>0</v>
      </c>
      <c r="BQ1260">
        <v>7</v>
      </c>
      <c r="BR1260">
        <v>7</v>
      </c>
      <c r="BS1260">
        <v>7</v>
      </c>
      <c r="BT1260">
        <v>7</v>
      </c>
      <c r="BU1260">
        <v>7</v>
      </c>
      <c r="BV1260">
        <v>0</v>
      </c>
      <c r="BW1260" t="str">
        <f>"9:00 AM"</f>
        <v>9:00 AM</v>
      </c>
      <c r="BX1260" t="str">
        <f>"5:00 PM"</f>
        <v>5:00 PM</v>
      </c>
      <c r="BY1260" t="s">
        <v>459</v>
      </c>
      <c r="BZ1260">
        <v>0</v>
      </c>
      <c r="CA1260">
        <v>12</v>
      </c>
      <c r="CB1260" t="s">
        <v>117</v>
      </c>
      <c r="CD1260" s="2" t="s">
        <v>13255</v>
      </c>
      <c r="CE1260" t="s">
        <v>2443</v>
      </c>
      <c r="CF1260" t="s">
        <v>2444</v>
      </c>
      <c r="CG1260" t="s">
        <v>136</v>
      </c>
      <c r="CH1260" t="s">
        <v>121</v>
      </c>
      <c r="CI1260" s="6">
        <v>96950</v>
      </c>
      <c r="CJ1260" s="10">
        <v>18.59</v>
      </c>
      <c r="CK1260" s="10">
        <v>18.59</v>
      </c>
      <c r="CL1260" s="10">
        <v>27.89</v>
      </c>
      <c r="CM1260" s="10">
        <v>27.89</v>
      </c>
      <c r="CN1260" t="s">
        <v>137</v>
      </c>
      <c r="CO1260" t="s">
        <v>162</v>
      </c>
      <c r="CP1260" t="s">
        <v>138</v>
      </c>
      <c r="CR1260" t="s">
        <v>117</v>
      </c>
      <c r="CS1260" t="s">
        <v>139</v>
      </c>
      <c r="CT1260" t="s">
        <v>140</v>
      </c>
      <c r="CU1260" t="s">
        <v>139</v>
      </c>
      <c r="CV1260" t="s">
        <v>140</v>
      </c>
      <c r="CW1260" t="s">
        <v>140</v>
      </c>
      <c r="CX1260" t="s">
        <v>140</v>
      </c>
      <c r="CY1260" t="s">
        <v>9382</v>
      </c>
      <c r="CZ1260" s="8">
        <v>16702355912</v>
      </c>
      <c r="DA1260" t="s">
        <v>2450</v>
      </c>
      <c r="DB1260" t="s">
        <v>140</v>
      </c>
      <c r="DC1260" t="s">
        <v>139</v>
      </c>
      <c r="DD1260" t="s">
        <v>117</v>
      </c>
    </row>
    <row r="1261" spans="1:114" ht="15" customHeight="1" x14ac:dyDescent="0.35">
      <c r="A1261" t="s">
        <v>13216</v>
      </c>
      <c r="B1261" t="s">
        <v>144</v>
      </c>
      <c r="C1261" s="1">
        <v>45642</v>
      </c>
      <c r="D1261" s="1">
        <v>45687</v>
      </c>
      <c r="E1261" t="s">
        <v>211</v>
      </c>
      <c r="G1261" t="s">
        <v>117</v>
      </c>
      <c r="H1261" t="s">
        <v>117</v>
      </c>
      <c r="I1261" t="s">
        <v>117</v>
      </c>
      <c r="J1261" t="s">
        <v>9603</v>
      </c>
      <c r="L1261" t="s">
        <v>9604</v>
      </c>
      <c r="N1261" t="s">
        <v>120</v>
      </c>
      <c r="O1261" t="s">
        <v>121</v>
      </c>
      <c r="P1261" s="6">
        <v>96950</v>
      </c>
      <c r="Q1261" t="s">
        <v>122</v>
      </c>
      <c r="S1261" s="8">
        <v>16702358770</v>
      </c>
      <c r="U1261" t="s">
        <v>9605</v>
      </c>
      <c r="V1261">
        <v>23621</v>
      </c>
      <c r="W1261" t="s">
        <v>124</v>
      </c>
      <c r="Y1261" t="s">
        <v>1679</v>
      </c>
      <c r="Z1261" t="s">
        <v>9606</v>
      </c>
      <c r="AB1261" t="s">
        <v>128</v>
      </c>
      <c r="AC1261" t="s">
        <v>9604</v>
      </c>
      <c r="AE1261" t="s">
        <v>120</v>
      </c>
      <c r="AF1261" t="s">
        <v>121</v>
      </c>
      <c r="AG1261" s="6">
        <v>96950</v>
      </c>
      <c r="AH1261" t="s">
        <v>122</v>
      </c>
      <c r="AJ1261" s="8">
        <v>16702358770</v>
      </c>
      <c r="AL1261" t="s">
        <v>9607</v>
      </c>
      <c r="BE1261" t="str">
        <f>"49-9071.00"</f>
        <v>49-9071.00</v>
      </c>
      <c r="BF1261" t="s">
        <v>156</v>
      </c>
      <c r="BG1261" t="s">
        <v>13217</v>
      </c>
      <c r="BH1261" t="s">
        <v>4366</v>
      </c>
      <c r="BI1261">
        <v>15</v>
      </c>
      <c r="BJ1261">
        <v>15</v>
      </c>
      <c r="BK1261" s="1">
        <v>45672</v>
      </c>
      <c r="BL1261" s="1">
        <v>46036</v>
      </c>
      <c r="BM1261" s="1">
        <v>45687</v>
      </c>
      <c r="BN1261" s="1">
        <v>46036</v>
      </c>
      <c r="BO1261">
        <v>35</v>
      </c>
      <c r="BP1261">
        <v>0</v>
      </c>
      <c r="BQ1261">
        <v>7</v>
      </c>
      <c r="BR1261">
        <v>7</v>
      </c>
      <c r="BS1261">
        <v>7</v>
      </c>
      <c r="BT1261">
        <v>7</v>
      </c>
      <c r="BU1261">
        <v>7</v>
      </c>
      <c r="BV1261">
        <v>0</v>
      </c>
      <c r="BW1261" t="str">
        <f>"8:00 AM"</f>
        <v>8:00 AM</v>
      </c>
      <c r="BX1261" t="str">
        <f>"4:00 PM"</f>
        <v>4:00 PM</v>
      </c>
      <c r="BY1261" t="s">
        <v>159</v>
      </c>
      <c r="BZ1261">
        <v>0</v>
      </c>
      <c r="CA1261">
        <v>24</v>
      </c>
      <c r="CB1261" t="s">
        <v>117</v>
      </c>
      <c r="CD1261" t="s">
        <v>194</v>
      </c>
      <c r="CE1261" t="s">
        <v>1578</v>
      </c>
      <c r="CG1261" t="s">
        <v>120</v>
      </c>
      <c r="CH1261" t="s">
        <v>121</v>
      </c>
      <c r="CI1261" s="6">
        <v>96950</v>
      </c>
      <c r="CJ1261" s="10">
        <v>9.75</v>
      </c>
      <c r="CK1261" s="10">
        <v>9.75</v>
      </c>
      <c r="CL1261" s="10">
        <v>14.62</v>
      </c>
      <c r="CM1261" s="10">
        <v>14.62</v>
      </c>
      <c r="CN1261" t="s">
        <v>137</v>
      </c>
      <c r="CP1261" t="s">
        <v>209</v>
      </c>
      <c r="CR1261" t="s">
        <v>117</v>
      </c>
      <c r="CS1261" t="s">
        <v>139</v>
      </c>
      <c r="CT1261" t="s">
        <v>140</v>
      </c>
      <c r="CU1261" t="s">
        <v>139</v>
      </c>
      <c r="CV1261" t="s">
        <v>140</v>
      </c>
      <c r="CW1261" t="s">
        <v>139</v>
      </c>
      <c r="CX1261" t="s">
        <v>140</v>
      </c>
      <c r="CY1261" t="s">
        <v>13218</v>
      </c>
      <c r="CZ1261" s="8">
        <v>16702358770</v>
      </c>
      <c r="DA1261" t="s">
        <v>9607</v>
      </c>
      <c r="DB1261" t="s">
        <v>164</v>
      </c>
      <c r="DC1261" t="s">
        <v>139</v>
      </c>
      <c r="DD1261" t="s">
        <v>117</v>
      </c>
    </row>
    <row r="1262" spans="1:114" ht="15" customHeight="1" x14ac:dyDescent="0.35">
      <c r="A1262" t="s">
        <v>16030</v>
      </c>
      <c r="B1262" t="s">
        <v>144</v>
      </c>
      <c r="C1262" s="1">
        <v>45649</v>
      </c>
      <c r="D1262" s="1">
        <v>45687</v>
      </c>
      <c r="E1262" t="s">
        <v>211</v>
      </c>
      <c r="G1262" t="s">
        <v>117</v>
      </c>
      <c r="H1262" t="s">
        <v>117</v>
      </c>
      <c r="I1262" t="s">
        <v>117</v>
      </c>
      <c r="J1262" t="s">
        <v>11027</v>
      </c>
      <c r="L1262" t="s">
        <v>5539</v>
      </c>
      <c r="N1262" t="s">
        <v>136</v>
      </c>
      <c r="O1262" t="s">
        <v>121</v>
      </c>
      <c r="P1262" s="6">
        <v>96950</v>
      </c>
      <c r="Q1262" t="s">
        <v>122</v>
      </c>
      <c r="S1262" s="8">
        <v>16702358938</v>
      </c>
      <c r="U1262" t="s">
        <v>11029</v>
      </c>
      <c r="V1262">
        <v>441330</v>
      </c>
      <c r="W1262" t="s">
        <v>124</v>
      </c>
      <c r="Y1262" t="s">
        <v>11030</v>
      </c>
      <c r="Z1262" t="s">
        <v>11031</v>
      </c>
      <c r="AB1262" t="s">
        <v>1656</v>
      </c>
      <c r="AC1262" t="s">
        <v>5539</v>
      </c>
      <c r="AE1262" t="s">
        <v>136</v>
      </c>
      <c r="AF1262" t="s">
        <v>121</v>
      </c>
      <c r="AG1262" s="6">
        <v>96950</v>
      </c>
      <c r="AH1262" t="s">
        <v>122</v>
      </c>
      <c r="AJ1262" s="8">
        <v>16702875665</v>
      </c>
      <c r="AL1262" t="s">
        <v>11032</v>
      </c>
      <c r="BE1262" t="str">
        <f>"49-3022.00"</f>
        <v>49-3022.00</v>
      </c>
      <c r="BF1262" t="s">
        <v>10639</v>
      </c>
      <c r="BG1262" t="s">
        <v>13285</v>
      </c>
      <c r="BH1262" t="s">
        <v>11960</v>
      </c>
      <c r="BI1262">
        <v>2</v>
      </c>
      <c r="BJ1262">
        <v>2</v>
      </c>
      <c r="BK1262" s="1">
        <v>45765</v>
      </c>
      <c r="BL1262" s="1">
        <v>46129</v>
      </c>
      <c r="BM1262" s="1">
        <v>45765</v>
      </c>
      <c r="BN1262" s="1">
        <v>46129</v>
      </c>
      <c r="BO1262">
        <v>35</v>
      </c>
      <c r="BP1262">
        <v>0</v>
      </c>
      <c r="BQ1262">
        <v>7</v>
      </c>
      <c r="BR1262">
        <v>7</v>
      </c>
      <c r="BS1262">
        <v>7</v>
      </c>
      <c r="BT1262">
        <v>7</v>
      </c>
      <c r="BU1262">
        <v>7</v>
      </c>
      <c r="BV1262">
        <v>0</v>
      </c>
      <c r="BW1262" t="str">
        <f>"9:00 AM"</f>
        <v>9:00 AM</v>
      </c>
      <c r="BX1262" t="str">
        <f>"5:00 PM"</f>
        <v>5:00 PM</v>
      </c>
      <c r="BY1262" t="s">
        <v>159</v>
      </c>
      <c r="BZ1262">
        <v>0</v>
      </c>
      <c r="CA1262">
        <v>12</v>
      </c>
      <c r="CB1262" t="s">
        <v>117</v>
      </c>
      <c r="CD1262" t="s">
        <v>13286</v>
      </c>
      <c r="CE1262" t="s">
        <v>11028</v>
      </c>
      <c r="CG1262" t="s">
        <v>136</v>
      </c>
      <c r="CH1262" t="s">
        <v>121</v>
      </c>
      <c r="CI1262" s="6">
        <v>96950</v>
      </c>
      <c r="CJ1262" s="10">
        <v>11.18</v>
      </c>
      <c r="CK1262" s="10">
        <v>14.14</v>
      </c>
      <c r="CL1262" s="10">
        <v>16.77</v>
      </c>
      <c r="CM1262" s="10">
        <v>21.21</v>
      </c>
      <c r="CN1262" t="s">
        <v>137</v>
      </c>
      <c r="CP1262" t="s">
        <v>138</v>
      </c>
      <c r="CR1262" t="s">
        <v>117</v>
      </c>
      <c r="CS1262" t="s">
        <v>139</v>
      </c>
      <c r="CT1262" t="s">
        <v>140</v>
      </c>
      <c r="CU1262" t="s">
        <v>139</v>
      </c>
      <c r="CV1262" t="s">
        <v>140</v>
      </c>
      <c r="CW1262" t="s">
        <v>139</v>
      </c>
      <c r="CX1262" t="s">
        <v>140</v>
      </c>
      <c r="CY1262" t="s">
        <v>5547</v>
      </c>
      <c r="CZ1262" s="8">
        <v>16702358938</v>
      </c>
      <c r="DA1262" t="s">
        <v>11032</v>
      </c>
      <c r="DB1262" t="s">
        <v>514</v>
      </c>
      <c r="DC1262" t="s">
        <v>139</v>
      </c>
      <c r="DD1262" t="s">
        <v>117</v>
      </c>
    </row>
    <row r="1263" spans="1:114" ht="15" customHeight="1" x14ac:dyDescent="0.35">
      <c r="A1263" t="s">
        <v>7320</v>
      </c>
      <c r="B1263" t="s">
        <v>166</v>
      </c>
      <c r="C1263" s="1">
        <v>45662</v>
      </c>
      <c r="D1263" s="1">
        <v>45687</v>
      </c>
      <c r="E1263" t="s">
        <v>211</v>
      </c>
      <c r="G1263" t="s">
        <v>117</v>
      </c>
      <c r="H1263" t="s">
        <v>117</v>
      </c>
      <c r="I1263" t="s">
        <v>117</v>
      </c>
      <c r="J1263" t="s">
        <v>3570</v>
      </c>
      <c r="L1263" t="s">
        <v>3714</v>
      </c>
      <c r="M1263" t="s">
        <v>3572</v>
      </c>
      <c r="N1263" t="s">
        <v>120</v>
      </c>
      <c r="O1263" t="s">
        <v>121</v>
      </c>
      <c r="P1263" s="6">
        <v>96950</v>
      </c>
      <c r="Q1263" t="s">
        <v>122</v>
      </c>
      <c r="S1263" s="8">
        <v>16702355009</v>
      </c>
      <c r="U1263" t="s">
        <v>971</v>
      </c>
      <c r="V1263">
        <v>561311</v>
      </c>
      <c r="W1263" t="s">
        <v>150</v>
      </c>
      <c r="X1263" t="s">
        <v>139</v>
      </c>
      <c r="Y1263" t="s">
        <v>972</v>
      </c>
      <c r="Z1263" t="s">
        <v>3716</v>
      </c>
      <c r="AA1263" t="s">
        <v>974</v>
      </c>
      <c r="AB1263" t="s">
        <v>128</v>
      </c>
      <c r="AC1263" t="s">
        <v>3714</v>
      </c>
      <c r="AD1263" t="s">
        <v>3572</v>
      </c>
      <c r="AE1263" t="s">
        <v>120</v>
      </c>
      <c r="AF1263" t="s">
        <v>121</v>
      </c>
      <c r="AG1263" s="6">
        <v>96950</v>
      </c>
      <c r="AH1263" t="s">
        <v>122</v>
      </c>
      <c r="AJ1263" s="8">
        <v>16702355009</v>
      </c>
      <c r="AL1263" t="s">
        <v>977</v>
      </c>
      <c r="BE1263" t="str">
        <f>"49-9071.00"</f>
        <v>49-9071.00</v>
      </c>
      <c r="BF1263" t="s">
        <v>156</v>
      </c>
      <c r="BG1263" t="s">
        <v>7321</v>
      </c>
      <c r="BH1263" t="s">
        <v>6306</v>
      </c>
      <c r="BI1263">
        <v>10</v>
      </c>
      <c r="BK1263" s="1">
        <v>45689</v>
      </c>
      <c r="BL1263" s="1">
        <v>46053</v>
      </c>
      <c r="BO1263">
        <v>35</v>
      </c>
      <c r="BP1263">
        <v>0</v>
      </c>
      <c r="BQ1263">
        <v>7</v>
      </c>
      <c r="BR1263">
        <v>7</v>
      </c>
      <c r="BS1263">
        <v>7</v>
      </c>
      <c r="BT1263">
        <v>7</v>
      </c>
      <c r="BU1263">
        <v>7</v>
      </c>
      <c r="BV1263">
        <v>0</v>
      </c>
      <c r="BW1263" t="str">
        <f>"8:00 AM"</f>
        <v>8:00 AM</v>
      </c>
      <c r="BX1263" t="str">
        <f>"4:00 PM"</f>
        <v>4:00 PM</v>
      </c>
      <c r="BY1263" t="s">
        <v>133</v>
      </c>
      <c r="BZ1263">
        <v>0</v>
      </c>
      <c r="CA1263">
        <v>24</v>
      </c>
      <c r="CB1263" t="s">
        <v>117</v>
      </c>
      <c r="CD1263" t="s">
        <v>6524</v>
      </c>
      <c r="CE1263" t="s">
        <v>7322</v>
      </c>
      <c r="CF1263" t="s">
        <v>651</v>
      </c>
      <c r="CG1263" t="s">
        <v>120</v>
      </c>
      <c r="CH1263" t="s">
        <v>121</v>
      </c>
      <c r="CI1263" s="6">
        <v>96950</v>
      </c>
      <c r="CJ1263" s="10">
        <v>9.75</v>
      </c>
      <c r="CK1263" s="10">
        <v>9.75</v>
      </c>
      <c r="CL1263" s="10">
        <v>14.63</v>
      </c>
      <c r="CM1263" s="10">
        <v>14.63</v>
      </c>
      <c r="CN1263" t="s">
        <v>137</v>
      </c>
      <c r="CP1263" t="s">
        <v>138</v>
      </c>
      <c r="CR1263" t="s">
        <v>117</v>
      </c>
      <c r="CS1263" t="s">
        <v>139</v>
      </c>
      <c r="CT1263" t="s">
        <v>140</v>
      </c>
      <c r="CU1263" t="s">
        <v>139</v>
      </c>
      <c r="CV1263" t="s">
        <v>140</v>
      </c>
      <c r="CW1263" t="s">
        <v>139</v>
      </c>
      <c r="CX1263" t="s">
        <v>140</v>
      </c>
      <c r="CY1263" t="s">
        <v>6311</v>
      </c>
      <c r="CZ1263" s="8">
        <v>16702355009</v>
      </c>
      <c r="DA1263" t="s">
        <v>977</v>
      </c>
      <c r="DB1263" t="s">
        <v>140</v>
      </c>
      <c r="DC1263" t="s">
        <v>139</v>
      </c>
      <c r="DD1263" t="s">
        <v>139</v>
      </c>
    </row>
    <row r="1264" spans="1:114" ht="15" customHeight="1" x14ac:dyDescent="0.35">
      <c r="A1264" t="s">
        <v>14761</v>
      </c>
      <c r="B1264" t="s">
        <v>278</v>
      </c>
      <c r="C1264" s="1">
        <v>45683</v>
      </c>
      <c r="D1264" s="1">
        <v>45687</v>
      </c>
      <c r="E1264" t="s">
        <v>211</v>
      </c>
      <c r="G1264" t="s">
        <v>117</v>
      </c>
      <c r="H1264" t="s">
        <v>117</v>
      </c>
      <c r="I1264" t="s">
        <v>117</v>
      </c>
      <c r="J1264" t="s">
        <v>4015</v>
      </c>
      <c r="K1264" t="s">
        <v>140</v>
      </c>
      <c r="L1264" t="s">
        <v>4016</v>
      </c>
      <c r="M1264" t="s">
        <v>4017</v>
      </c>
      <c r="N1264" t="s">
        <v>120</v>
      </c>
      <c r="O1264" t="s">
        <v>121</v>
      </c>
      <c r="P1264" s="6">
        <v>96950</v>
      </c>
      <c r="Q1264" t="s">
        <v>122</v>
      </c>
      <c r="R1264" t="s">
        <v>164</v>
      </c>
      <c r="S1264" s="8">
        <v>16702355572</v>
      </c>
      <c r="U1264" t="s">
        <v>4018</v>
      </c>
      <c r="V1264">
        <v>23822</v>
      </c>
      <c r="W1264" t="s">
        <v>124</v>
      </c>
      <c r="Y1264" t="s">
        <v>4019</v>
      </c>
      <c r="Z1264" t="s">
        <v>2553</v>
      </c>
      <c r="AA1264" t="s">
        <v>4020</v>
      </c>
      <c r="AB1264" t="s">
        <v>4021</v>
      </c>
      <c r="AC1264" t="s">
        <v>4022</v>
      </c>
      <c r="AD1264" t="s">
        <v>4017</v>
      </c>
      <c r="AE1264" t="s">
        <v>120</v>
      </c>
      <c r="AF1264" t="s">
        <v>121</v>
      </c>
      <c r="AG1264" s="6">
        <v>96950</v>
      </c>
      <c r="AH1264" t="s">
        <v>122</v>
      </c>
      <c r="AJ1264" s="8">
        <v>16702355572</v>
      </c>
      <c r="AL1264" t="s">
        <v>4023</v>
      </c>
      <c r="BE1264" t="str">
        <f>"49-9021.00"</f>
        <v>49-9021.00</v>
      </c>
      <c r="BF1264" t="s">
        <v>239</v>
      </c>
      <c r="BG1264" t="s">
        <v>4024</v>
      </c>
      <c r="BH1264" t="s">
        <v>908</v>
      </c>
      <c r="BI1264">
        <v>5</v>
      </c>
      <c r="BK1264" s="1">
        <v>45931</v>
      </c>
      <c r="BL1264" s="1">
        <v>46295</v>
      </c>
      <c r="BO1264">
        <v>40</v>
      </c>
      <c r="BP1264">
        <v>0</v>
      </c>
      <c r="BQ1264">
        <v>8</v>
      </c>
      <c r="BR1264">
        <v>8</v>
      </c>
      <c r="BS1264">
        <v>8</v>
      </c>
      <c r="BT1264">
        <v>8</v>
      </c>
      <c r="BU1264">
        <v>8</v>
      </c>
      <c r="BV1264">
        <v>0</v>
      </c>
      <c r="BW1264" t="str">
        <f>"8:00 AM"</f>
        <v>8:00 AM</v>
      </c>
      <c r="BX1264" t="str">
        <f>"5:00 PM"</f>
        <v>5:00 PM</v>
      </c>
      <c r="BY1264" t="s">
        <v>159</v>
      </c>
      <c r="BZ1264">
        <v>0</v>
      </c>
      <c r="CA1264">
        <v>24</v>
      </c>
      <c r="CB1264" t="s">
        <v>117</v>
      </c>
      <c r="CD1264" t="s">
        <v>4025</v>
      </c>
      <c r="CE1264" t="s">
        <v>4026</v>
      </c>
      <c r="CF1264" t="s">
        <v>982</v>
      </c>
      <c r="CG1264" t="s">
        <v>120</v>
      </c>
      <c r="CH1264" t="s">
        <v>121</v>
      </c>
      <c r="CI1264" s="6">
        <v>96950</v>
      </c>
      <c r="CJ1264" s="10">
        <v>10.74</v>
      </c>
      <c r="CK1264" s="10">
        <v>11</v>
      </c>
      <c r="CL1264" s="10">
        <v>16.11</v>
      </c>
      <c r="CM1264" s="10">
        <v>16.5</v>
      </c>
      <c r="CN1264" t="s">
        <v>137</v>
      </c>
      <c r="CO1264" t="s">
        <v>140</v>
      </c>
      <c r="CP1264" t="s">
        <v>209</v>
      </c>
      <c r="CR1264" t="s">
        <v>117</v>
      </c>
      <c r="CS1264" t="s">
        <v>139</v>
      </c>
      <c r="CT1264" t="s">
        <v>139</v>
      </c>
      <c r="CU1264" t="s">
        <v>139</v>
      </c>
      <c r="CV1264" t="s">
        <v>140</v>
      </c>
      <c r="CW1264" t="s">
        <v>139</v>
      </c>
      <c r="CX1264" t="s">
        <v>140</v>
      </c>
      <c r="CY1264" t="s">
        <v>14762</v>
      </c>
      <c r="CZ1264" s="8" t="s">
        <v>140</v>
      </c>
      <c r="DA1264" t="s">
        <v>4023</v>
      </c>
      <c r="DB1264" t="s">
        <v>309</v>
      </c>
      <c r="DC1264" t="s">
        <v>139</v>
      </c>
      <c r="DD1264" t="s">
        <v>117</v>
      </c>
    </row>
    <row r="1265" spans="1:114" ht="15" customHeight="1" x14ac:dyDescent="0.35">
      <c r="A1265" t="s">
        <v>14227</v>
      </c>
      <c r="B1265" t="s">
        <v>278</v>
      </c>
      <c r="C1265" s="1">
        <v>45686</v>
      </c>
      <c r="D1265" s="1">
        <v>45687</v>
      </c>
      <c r="E1265" t="s">
        <v>211</v>
      </c>
      <c r="G1265" t="s">
        <v>117</v>
      </c>
      <c r="H1265" t="s">
        <v>117</v>
      </c>
      <c r="I1265" t="s">
        <v>117</v>
      </c>
      <c r="J1265" t="s">
        <v>2044</v>
      </c>
      <c r="L1265" t="s">
        <v>11300</v>
      </c>
      <c r="N1265" t="s">
        <v>136</v>
      </c>
      <c r="O1265" t="s">
        <v>121</v>
      </c>
      <c r="P1265" s="6">
        <v>96950</v>
      </c>
      <c r="Q1265" t="s">
        <v>122</v>
      </c>
      <c r="S1265" s="8">
        <v>16702359369</v>
      </c>
      <c r="U1265" t="s">
        <v>2035</v>
      </c>
      <c r="V1265">
        <v>5324</v>
      </c>
      <c r="W1265" t="s">
        <v>124</v>
      </c>
      <c r="Y1265" t="s">
        <v>849</v>
      </c>
      <c r="Z1265" t="s">
        <v>2036</v>
      </c>
      <c r="AB1265" t="s">
        <v>205</v>
      </c>
      <c r="AC1265" t="s">
        <v>11300</v>
      </c>
      <c r="AE1265" t="s">
        <v>136</v>
      </c>
      <c r="AF1265" t="s">
        <v>121</v>
      </c>
      <c r="AG1265" s="6">
        <v>96950</v>
      </c>
      <c r="AH1265" t="s">
        <v>122</v>
      </c>
      <c r="AJ1265" s="8">
        <v>16702359369</v>
      </c>
      <c r="AL1265" t="s">
        <v>2037</v>
      </c>
      <c r="BE1265" t="str">
        <f>"53-7051.00"</f>
        <v>53-7051.00</v>
      </c>
      <c r="BF1265" t="s">
        <v>7886</v>
      </c>
      <c r="BG1265" t="s">
        <v>11301</v>
      </c>
      <c r="BH1265" t="s">
        <v>4159</v>
      </c>
      <c r="BI1265">
        <v>3</v>
      </c>
      <c r="BK1265" s="1">
        <v>45809</v>
      </c>
      <c r="BL1265" s="1">
        <v>46173</v>
      </c>
      <c r="BO1265">
        <v>35</v>
      </c>
      <c r="BP1265">
        <v>0</v>
      </c>
      <c r="BQ1265">
        <v>7</v>
      </c>
      <c r="BR1265">
        <v>7</v>
      </c>
      <c r="BS1265">
        <v>7</v>
      </c>
      <c r="BT1265">
        <v>7</v>
      </c>
      <c r="BU1265">
        <v>7</v>
      </c>
      <c r="BV1265">
        <v>0</v>
      </c>
      <c r="BW1265" t="str">
        <f>"7:30 AM"</f>
        <v>7:30 AM</v>
      </c>
      <c r="BX1265" t="str">
        <f>"4:30 PM"</f>
        <v>4:30 PM</v>
      </c>
      <c r="BY1265" t="s">
        <v>133</v>
      </c>
      <c r="BZ1265">
        <v>0</v>
      </c>
      <c r="CA1265">
        <v>12</v>
      </c>
      <c r="CB1265" t="s">
        <v>117</v>
      </c>
      <c r="CD1265" s="2" t="s">
        <v>11302</v>
      </c>
      <c r="CE1265" t="s">
        <v>7346</v>
      </c>
      <c r="CG1265" t="s">
        <v>136</v>
      </c>
      <c r="CH1265" t="s">
        <v>121</v>
      </c>
      <c r="CI1265" s="6">
        <v>96950</v>
      </c>
      <c r="CJ1265" s="10">
        <v>8.91</v>
      </c>
      <c r="CK1265" s="10">
        <v>8.91</v>
      </c>
      <c r="CL1265" s="10">
        <v>13.36</v>
      </c>
      <c r="CM1265" s="10">
        <v>13.36</v>
      </c>
      <c r="CN1265" t="s">
        <v>137</v>
      </c>
      <c r="CO1265" t="s">
        <v>162</v>
      </c>
      <c r="CP1265" t="s">
        <v>138</v>
      </c>
      <c r="CR1265" t="s">
        <v>139</v>
      </c>
      <c r="CS1265" t="s">
        <v>139</v>
      </c>
      <c r="CT1265" t="s">
        <v>140</v>
      </c>
      <c r="CU1265" t="s">
        <v>139</v>
      </c>
      <c r="CV1265" t="s">
        <v>140</v>
      </c>
      <c r="CW1265" t="s">
        <v>139</v>
      </c>
      <c r="CX1265" t="s">
        <v>140</v>
      </c>
      <c r="CY1265" t="s">
        <v>774</v>
      </c>
      <c r="CZ1265" s="8">
        <v>16702359369</v>
      </c>
      <c r="DA1265" t="s">
        <v>2037</v>
      </c>
      <c r="DB1265" t="s">
        <v>140</v>
      </c>
      <c r="DC1265" t="s">
        <v>139</v>
      </c>
      <c r="DD1265" t="s">
        <v>117</v>
      </c>
      <c r="DE1265" t="s">
        <v>849</v>
      </c>
      <c r="DF1265" t="s">
        <v>2036</v>
      </c>
      <c r="DH1265" t="s">
        <v>2035</v>
      </c>
      <c r="DI1265" t="s">
        <v>2033</v>
      </c>
      <c r="DJ1265" t="s">
        <v>2037</v>
      </c>
    </row>
    <row r="1266" spans="1:114" ht="15" customHeight="1" x14ac:dyDescent="0.35">
      <c r="A1266" t="s">
        <v>9438</v>
      </c>
      <c r="B1266" t="s">
        <v>144</v>
      </c>
      <c r="C1266" s="1">
        <v>45630</v>
      </c>
      <c r="D1266" s="1">
        <v>45688</v>
      </c>
      <c r="E1266" t="s">
        <v>211</v>
      </c>
      <c r="G1266" t="s">
        <v>117</v>
      </c>
      <c r="H1266" t="s">
        <v>117</v>
      </c>
      <c r="I1266" t="s">
        <v>117</v>
      </c>
      <c r="J1266" t="s">
        <v>3200</v>
      </c>
      <c r="L1266" t="s">
        <v>147</v>
      </c>
      <c r="M1266" t="s">
        <v>161</v>
      </c>
      <c r="N1266" t="s">
        <v>120</v>
      </c>
      <c r="O1266" t="s">
        <v>121</v>
      </c>
      <c r="P1266" s="6">
        <v>96950</v>
      </c>
      <c r="Q1266" t="s">
        <v>122</v>
      </c>
      <c r="S1266" s="8">
        <v>16702352883</v>
      </c>
      <c r="T1266">
        <v>0</v>
      </c>
      <c r="U1266" t="s">
        <v>3201</v>
      </c>
      <c r="V1266">
        <v>56132</v>
      </c>
      <c r="W1266" t="s">
        <v>150</v>
      </c>
      <c r="X1266" t="s">
        <v>139</v>
      </c>
      <c r="Y1266" t="s">
        <v>153</v>
      </c>
      <c r="Z1266" t="s">
        <v>3202</v>
      </c>
      <c r="AB1266" t="s">
        <v>154</v>
      </c>
      <c r="AC1266" t="s">
        <v>147</v>
      </c>
      <c r="AD1266" t="s">
        <v>161</v>
      </c>
      <c r="AE1266" t="s">
        <v>120</v>
      </c>
      <c r="AF1266" t="s">
        <v>121</v>
      </c>
      <c r="AG1266" s="6">
        <v>96950</v>
      </c>
      <c r="AH1266" t="s">
        <v>122</v>
      </c>
      <c r="AJ1266" s="8">
        <v>16702352883</v>
      </c>
      <c r="AK1266">
        <v>0</v>
      </c>
      <c r="AL1266" t="s">
        <v>3203</v>
      </c>
      <c r="BE1266" t="str">
        <f>"35-3023.00"</f>
        <v>35-3023.00</v>
      </c>
      <c r="BF1266" t="s">
        <v>509</v>
      </c>
      <c r="BG1266" t="s">
        <v>9439</v>
      </c>
      <c r="BH1266" t="s">
        <v>692</v>
      </c>
      <c r="BI1266">
        <v>5</v>
      </c>
      <c r="BJ1266">
        <v>5</v>
      </c>
      <c r="BK1266" s="1">
        <v>45706</v>
      </c>
      <c r="BL1266" s="1">
        <v>46070</v>
      </c>
      <c r="BM1266" s="1">
        <v>45706</v>
      </c>
      <c r="BN1266" s="1">
        <v>46070</v>
      </c>
      <c r="BO1266">
        <v>35</v>
      </c>
      <c r="BP1266">
        <v>0</v>
      </c>
      <c r="BQ1266">
        <v>7</v>
      </c>
      <c r="BR1266">
        <v>7</v>
      </c>
      <c r="BS1266">
        <v>7</v>
      </c>
      <c r="BT1266">
        <v>7</v>
      </c>
      <c r="BU1266">
        <v>7</v>
      </c>
      <c r="BV1266">
        <v>0</v>
      </c>
      <c r="BW1266" t="str">
        <f>"8:00 AM"</f>
        <v>8:00 AM</v>
      </c>
      <c r="BX1266" t="str">
        <f>"4:00 PM"</f>
        <v>4:00 PM</v>
      </c>
      <c r="BY1266" t="s">
        <v>133</v>
      </c>
      <c r="BZ1266">
        <v>0</v>
      </c>
      <c r="CA1266">
        <v>3</v>
      </c>
      <c r="CB1266" t="s">
        <v>117</v>
      </c>
      <c r="CD1266" t="s">
        <v>3737</v>
      </c>
      <c r="CE1266" t="s">
        <v>147</v>
      </c>
      <c r="CF1266" t="s">
        <v>161</v>
      </c>
      <c r="CG1266" t="s">
        <v>120</v>
      </c>
      <c r="CH1266" t="s">
        <v>121</v>
      </c>
      <c r="CI1266" s="6">
        <v>96950</v>
      </c>
      <c r="CJ1266" s="10">
        <v>8.35</v>
      </c>
      <c r="CK1266" s="10">
        <v>8.35</v>
      </c>
      <c r="CL1266" s="10">
        <v>12.53</v>
      </c>
      <c r="CM1266" s="10">
        <v>12.53</v>
      </c>
      <c r="CN1266" t="s">
        <v>137</v>
      </c>
      <c r="CO1266" t="s">
        <v>194</v>
      </c>
      <c r="CP1266" t="s">
        <v>138</v>
      </c>
      <c r="CR1266" t="s">
        <v>117</v>
      </c>
      <c r="CS1266" t="s">
        <v>139</v>
      </c>
      <c r="CT1266" t="s">
        <v>140</v>
      </c>
      <c r="CU1266" t="s">
        <v>139</v>
      </c>
      <c r="CV1266" t="s">
        <v>140</v>
      </c>
      <c r="CW1266" t="s">
        <v>139</v>
      </c>
      <c r="CX1266" t="s">
        <v>140</v>
      </c>
      <c r="CY1266" t="s">
        <v>163</v>
      </c>
      <c r="CZ1266" s="8">
        <v>16702352883</v>
      </c>
      <c r="DA1266" t="s">
        <v>3203</v>
      </c>
      <c r="DB1266" t="s">
        <v>140</v>
      </c>
      <c r="DC1266" t="s">
        <v>139</v>
      </c>
      <c r="DD1266" t="s">
        <v>139</v>
      </c>
    </row>
    <row r="1267" spans="1:114" ht="15" customHeight="1" x14ac:dyDescent="0.35">
      <c r="A1267" t="s">
        <v>6413</v>
      </c>
      <c r="B1267" t="s">
        <v>144</v>
      </c>
      <c r="C1267" s="1">
        <v>45632</v>
      </c>
      <c r="D1267" s="1">
        <v>45688</v>
      </c>
      <c r="E1267" t="s">
        <v>211</v>
      </c>
      <c r="G1267" t="s">
        <v>139</v>
      </c>
      <c r="H1267" t="s">
        <v>117</v>
      </c>
      <c r="I1267" t="s">
        <v>117</v>
      </c>
      <c r="J1267" t="s">
        <v>6414</v>
      </c>
      <c r="K1267" t="s">
        <v>6415</v>
      </c>
      <c r="L1267" t="s">
        <v>6416</v>
      </c>
      <c r="M1267" t="s">
        <v>6417</v>
      </c>
      <c r="N1267" t="s">
        <v>136</v>
      </c>
      <c r="O1267" t="s">
        <v>121</v>
      </c>
      <c r="P1267" s="6">
        <v>96950</v>
      </c>
      <c r="Q1267" t="s">
        <v>122</v>
      </c>
      <c r="S1267" s="8">
        <v>16702352445</v>
      </c>
      <c r="U1267" t="s">
        <v>6418</v>
      </c>
      <c r="V1267">
        <v>812199</v>
      </c>
      <c r="W1267" t="s">
        <v>124</v>
      </c>
      <c r="Y1267" t="s">
        <v>6419</v>
      </c>
      <c r="Z1267" t="s">
        <v>3703</v>
      </c>
      <c r="AA1267" t="s">
        <v>6420</v>
      </c>
      <c r="AB1267" t="s">
        <v>6421</v>
      </c>
      <c r="AC1267" t="s">
        <v>6422</v>
      </c>
      <c r="AD1267" t="s">
        <v>6423</v>
      </c>
      <c r="AE1267" t="s">
        <v>120</v>
      </c>
      <c r="AF1267" t="s">
        <v>121</v>
      </c>
      <c r="AG1267" s="6">
        <v>96950</v>
      </c>
      <c r="AH1267" t="s">
        <v>122</v>
      </c>
      <c r="AJ1267" s="8">
        <v>16702352445</v>
      </c>
      <c r="AL1267" t="s">
        <v>6424</v>
      </c>
      <c r="BE1267" t="str">
        <f>"31-9011.00"</f>
        <v>31-9011.00</v>
      </c>
      <c r="BF1267" t="s">
        <v>225</v>
      </c>
      <c r="BG1267" t="s">
        <v>6425</v>
      </c>
      <c r="BH1267" t="s">
        <v>6426</v>
      </c>
      <c r="BI1267">
        <v>2</v>
      </c>
      <c r="BJ1267">
        <v>2</v>
      </c>
      <c r="BK1267" s="1">
        <v>45731</v>
      </c>
      <c r="BL1267" s="1">
        <v>46826</v>
      </c>
      <c r="BM1267" s="1">
        <v>45731</v>
      </c>
      <c r="BN1267" s="1">
        <v>46826</v>
      </c>
      <c r="BO1267">
        <v>35</v>
      </c>
      <c r="BP1267">
        <v>0</v>
      </c>
      <c r="BQ1267">
        <v>7</v>
      </c>
      <c r="BR1267">
        <v>7</v>
      </c>
      <c r="BS1267">
        <v>7</v>
      </c>
      <c r="BT1267">
        <v>7</v>
      </c>
      <c r="BU1267">
        <v>7</v>
      </c>
      <c r="BV1267">
        <v>0</v>
      </c>
      <c r="BW1267" t="str">
        <f>"1:00 PM"</f>
        <v>1:00 PM</v>
      </c>
      <c r="BX1267" t="str">
        <f>"9:00 PM"</f>
        <v>9:00 PM</v>
      </c>
      <c r="BY1267" t="s">
        <v>159</v>
      </c>
      <c r="BZ1267">
        <v>0</v>
      </c>
      <c r="CA1267">
        <v>24</v>
      </c>
      <c r="CB1267" t="s">
        <v>117</v>
      </c>
      <c r="CD1267" t="s">
        <v>6427</v>
      </c>
      <c r="CE1267" t="s">
        <v>6428</v>
      </c>
      <c r="CF1267" t="s">
        <v>140</v>
      </c>
      <c r="CG1267" t="s">
        <v>136</v>
      </c>
      <c r="CH1267" t="s">
        <v>121</v>
      </c>
      <c r="CI1267" s="6">
        <v>96950</v>
      </c>
      <c r="CJ1267" s="10">
        <v>12.37</v>
      </c>
      <c r="CK1267" s="10">
        <v>12.37</v>
      </c>
      <c r="CL1267" s="10">
        <v>18.559999999999999</v>
      </c>
      <c r="CM1267" s="10">
        <v>18.559999999999999</v>
      </c>
      <c r="CN1267" t="s">
        <v>137</v>
      </c>
      <c r="CO1267" t="s">
        <v>140</v>
      </c>
      <c r="CP1267" t="s">
        <v>138</v>
      </c>
      <c r="CR1267" t="s">
        <v>117</v>
      </c>
      <c r="CS1267" t="s">
        <v>139</v>
      </c>
      <c r="CT1267" t="s">
        <v>140</v>
      </c>
      <c r="CU1267" t="s">
        <v>139</v>
      </c>
      <c r="CV1267" t="s">
        <v>140</v>
      </c>
      <c r="CW1267" t="s">
        <v>139</v>
      </c>
      <c r="CX1267" t="s">
        <v>140</v>
      </c>
      <c r="CY1267" t="s">
        <v>1167</v>
      </c>
      <c r="CZ1267" s="8">
        <v>16702352445</v>
      </c>
      <c r="DA1267" t="s">
        <v>6424</v>
      </c>
      <c r="DB1267" t="s">
        <v>309</v>
      </c>
      <c r="DC1267" t="s">
        <v>139</v>
      </c>
      <c r="DD1267" t="s">
        <v>117</v>
      </c>
      <c r="DE1267" t="s">
        <v>1530</v>
      </c>
      <c r="DF1267" t="s">
        <v>1531</v>
      </c>
      <c r="DG1267" t="s">
        <v>1532</v>
      </c>
      <c r="DH1267" t="s">
        <v>1156</v>
      </c>
      <c r="DI1267" t="s">
        <v>1153</v>
      </c>
      <c r="DJ1267" t="s">
        <v>1162</v>
      </c>
    </row>
    <row r="1268" spans="1:114" ht="15" customHeight="1" x14ac:dyDescent="0.35">
      <c r="A1268" t="s">
        <v>8887</v>
      </c>
      <c r="B1268" t="s">
        <v>166</v>
      </c>
      <c r="C1268" s="1">
        <v>45642</v>
      </c>
      <c r="D1268" s="1">
        <v>45688</v>
      </c>
      <c r="E1268" t="s">
        <v>116</v>
      </c>
      <c r="F1268" s="1">
        <v>45765</v>
      </c>
      <c r="G1268" t="s">
        <v>117</v>
      </c>
      <c r="H1268" t="s">
        <v>117</v>
      </c>
      <c r="I1268" t="s">
        <v>117</v>
      </c>
      <c r="J1268" t="s">
        <v>4110</v>
      </c>
      <c r="K1268" t="s">
        <v>4111</v>
      </c>
      <c r="L1268" t="s">
        <v>4112</v>
      </c>
      <c r="M1268" t="s">
        <v>4113</v>
      </c>
      <c r="N1268" t="s">
        <v>120</v>
      </c>
      <c r="O1268" t="s">
        <v>121</v>
      </c>
      <c r="P1268" s="6">
        <v>96950</v>
      </c>
      <c r="Q1268" t="s">
        <v>122</v>
      </c>
      <c r="S1268" s="8">
        <v>16702353285</v>
      </c>
      <c r="U1268" t="s">
        <v>4114</v>
      </c>
      <c r="V1268">
        <v>81111</v>
      </c>
      <c r="W1268" t="s">
        <v>124</v>
      </c>
      <c r="Y1268" t="s">
        <v>4115</v>
      </c>
      <c r="Z1268" t="s">
        <v>4116</v>
      </c>
      <c r="AA1268" t="s">
        <v>1265</v>
      </c>
      <c r="AB1268" t="s">
        <v>1930</v>
      </c>
      <c r="AC1268" t="s">
        <v>4112</v>
      </c>
      <c r="AD1268" t="s">
        <v>4113</v>
      </c>
      <c r="AE1268" t="s">
        <v>120</v>
      </c>
      <c r="AF1268" t="s">
        <v>121</v>
      </c>
      <c r="AG1268" s="6">
        <v>96950</v>
      </c>
      <c r="AH1268" t="s">
        <v>122</v>
      </c>
      <c r="AJ1268" s="8">
        <v>16702353285</v>
      </c>
      <c r="AL1268" t="s">
        <v>4117</v>
      </c>
      <c r="BE1268" t="str">
        <f>"49-3023.00"</f>
        <v>49-3023.00</v>
      </c>
      <c r="BF1268" t="s">
        <v>1119</v>
      </c>
      <c r="BG1268" t="s">
        <v>7147</v>
      </c>
      <c r="BH1268" t="s">
        <v>7148</v>
      </c>
      <c r="BI1268">
        <v>1</v>
      </c>
      <c r="BK1268" s="1">
        <v>45767</v>
      </c>
      <c r="BL1268" s="1">
        <v>46131</v>
      </c>
      <c r="BO1268">
        <v>40</v>
      </c>
      <c r="BP1268">
        <v>0</v>
      </c>
      <c r="BQ1268">
        <v>8</v>
      </c>
      <c r="BR1268">
        <v>8</v>
      </c>
      <c r="BS1268">
        <v>8</v>
      </c>
      <c r="BT1268">
        <v>8</v>
      </c>
      <c r="BU1268">
        <v>8</v>
      </c>
      <c r="BV1268">
        <v>0</v>
      </c>
      <c r="BW1268" t="str">
        <f>"8:00 AM"</f>
        <v>8:00 AM</v>
      </c>
      <c r="BX1268" t="str">
        <f>"5:00 PM"</f>
        <v>5:00 PM</v>
      </c>
      <c r="BY1268" t="s">
        <v>159</v>
      </c>
      <c r="BZ1268">
        <v>0</v>
      </c>
      <c r="CA1268">
        <v>12</v>
      </c>
      <c r="CB1268" t="s">
        <v>117</v>
      </c>
      <c r="CD1268" t="s">
        <v>194</v>
      </c>
      <c r="CE1268" t="s">
        <v>4112</v>
      </c>
      <c r="CF1268" t="s">
        <v>4113</v>
      </c>
      <c r="CG1268" t="s">
        <v>120</v>
      </c>
      <c r="CH1268" t="s">
        <v>121</v>
      </c>
      <c r="CI1268" s="6">
        <v>96950</v>
      </c>
      <c r="CJ1268" s="10">
        <v>11.01</v>
      </c>
      <c r="CK1268" s="10">
        <v>11.01</v>
      </c>
      <c r="CL1268" s="10">
        <v>16.52</v>
      </c>
      <c r="CM1268" s="10">
        <v>16.52</v>
      </c>
      <c r="CN1268" t="s">
        <v>137</v>
      </c>
      <c r="CO1268" t="s">
        <v>194</v>
      </c>
      <c r="CP1268" t="s">
        <v>138</v>
      </c>
      <c r="CR1268" t="s">
        <v>117</v>
      </c>
      <c r="CS1268" t="s">
        <v>139</v>
      </c>
      <c r="CT1268" t="s">
        <v>140</v>
      </c>
      <c r="CU1268" t="s">
        <v>139</v>
      </c>
      <c r="CV1268" t="s">
        <v>140</v>
      </c>
      <c r="CW1268" t="s">
        <v>139</v>
      </c>
      <c r="CX1268" t="s">
        <v>140</v>
      </c>
      <c r="CY1268" s="2" t="s">
        <v>8888</v>
      </c>
      <c r="CZ1268" s="8">
        <v>16702353285</v>
      </c>
      <c r="DA1268" t="s">
        <v>4117</v>
      </c>
      <c r="DB1268" t="s">
        <v>140</v>
      </c>
      <c r="DC1268" t="s">
        <v>139</v>
      </c>
      <c r="DD1268" t="s">
        <v>117</v>
      </c>
      <c r="DE1268" t="s">
        <v>4115</v>
      </c>
      <c r="DF1268" t="s">
        <v>4116</v>
      </c>
      <c r="DG1268" t="s">
        <v>1331</v>
      </c>
      <c r="DH1268" t="s">
        <v>4114</v>
      </c>
      <c r="DI1268" t="s">
        <v>4110</v>
      </c>
      <c r="DJ1268" t="s">
        <v>4117</v>
      </c>
    </row>
    <row r="1269" spans="1:114" ht="15" customHeight="1" x14ac:dyDescent="0.35">
      <c r="A1269" t="s">
        <v>11524</v>
      </c>
      <c r="B1269" t="s">
        <v>144</v>
      </c>
      <c r="C1269" s="1">
        <v>45642</v>
      </c>
      <c r="D1269" s="1">
        <v>45688</v>
      </c>
      <c r="E1269" t="s">
        <v>211</v>
      </c>
      <c r="G1269" t="s">
        <v>117</v>
      </c>
      <c r="H1269" t="s">
        <v>117</v>
      </c>
      <c r="I1269" t="s">
        <v>117</v>
      </c>
      <c r="J1269" t="s">
        <v>9603</v>
      </c>
      <c r="L1269" t="s">
        <v>9604</v>
      </c>
      <c r="N1269" t="s">
        <v>120</v>
      </c>
      <c r="O1269" t="s">
        <v>121</v>
      </c>
      <c r="P1269" s="6">
        <v>96950</v>
      </c>
      <c r="Q1269" t="s">
        <v>122</v>
      </c>
      <c r="S1269" s="8">
        <v>16702358770</v>
      </c>
      <c r="U1269" t="s">
        <v>9605</v>
      </c>
      <c r="V1269">
        <v>23621</v>
      </c>
      <c r="W1269" t="s">
        <v>124</v>
      </c>
      <c r="Y1269" t="s">
        <v>1679</v>
      </c>
      <c r="Z1269" t="s">
        <v>9606</v>
      </c>
      <c r="AB1269" t="s">
        <v>128</v>
      </c>
      <c r="AC1269" t="s">
        <v>9604</v>
      </c>
      <c r="AE1269" t="s">
        <v>120</v>
      </c>
      <c r="AF1269" t="s">
        <v>121</v>
      </c>
      <c r="AG1269" s="6">
        <v>96950</v>
      </c>
      <c r="AH1269" t="s">
        <v>122</v>
      </c>
      <c r="AJ1269" s="8">
        <v>16702358770</v>
      </c>
      <c r="AL1269" t="s">
        <v>9607</v>
      </c>
      <c r="BE1269" t="str">
        <f>"17-3022.00"</f>
        <v>17-3022.00</v>
      </c>
      <c r="BF1269" t="s">
        <v>456</v>
      </c>
      <c r="BG1269" t="s">
        <v>11525</v>
      </c>
      <c r="BH1269" t="s">
        <v>458</v>
      </c>
      <c r="BI1269">
        <v>3</v>
      </c>
      <c r="BJ1269">
        <v>3</v>
      </c>
      <c r="BK1269" s="1">
        <v>45672</v>
      </c>
      <c r="BL1269" s="1">
        <v>46036</v>
      </c>
      <c r="BM1269" s="1">
        <v>45688</v>
      </c>
      <c r="BN1269" s="1">
        <v>46036</v>
      </c>
      <c r="BO1269">
        <v>35</v>
      </c>
      <c r="BP1269">
        <v>0</v>
      </c>
      <c r="BQ1269">
        <v>7</v>
      </c>
      <c r="BR1269">
        <v>7</v>
      </c>
      <c r="BS1269">
        <v>7</v>
      </c>
      <c r="BT1269">
        <v>7</v>
      </c>
      <c r="BU1269">
        <v>7</v>
      </c>
      <c r="BV1269">
        <v>0</v>
      </c>
      <c r="BW1269" t="str">
        <f>"8:00 AM"</f>
        <v>8:00 AM</v>
      </c>
      <c r="BX1269" t="str">
        <f>"4:00 PM"</f>
        <v>4:00 PM</v>
      </c>
      <c r="BY1269" t="s">
        <v>459</v>
      </c>
      <c r="BZ1269">
        <v>0</v>
      </c>
      <c r="CA1269">
        <v>24</v>
      </c>
      <c r="CB1269" t="s">
        <v>117</v>
      </c>
      <c r="CD1269" t="s">
        <v>735</v>
      </c>
      <c r="CE1269" t="s">
        <v>1578</v>
      </c>
      <c r="CG1269" t="s">
        <v>120</v>
      </c>
      <c r="CH1269" t="s">
        <v>121</v>
      </c>
      <c r="CI1269" s="6">
        <v>96950</v>
      </c>
      <c r="CJ1269" s="10">
        <v>15.75</v>
      </c>
      <c r="CK1269" s="10">
        <v>15.75</v>
      </c>
      <c r="CL1269" s="10">
        <v>23.62</v>
      </c>
      <c r="CM1269" s="10">
        <v>23.62</v>
      </c>
      <c r="CN1269" t="s">
        <v>137</v>
      </c>
      <c r="CO1269" t="s">
        <v>164</v>
      </c>
      <c r="CP1269" t="s">
        <v>209</v>
      </c>
      <c r="CR1269" t="s">
        <v>117</v>
      </c>
      <c r="CS1269" t="s">
        <v>139</v>
      </c>
      <c r="CT1269" t="s">
        <v>140</v>
      </c>
      <c r="CU1269" t="s">
        <v>139</v>
      </c>
      <c r="CV1269" t="s">
        <v>140</v>
      </c>
      <c r="CW1269" t="s">
        <v>139</v>
      </c>
      <c r="CX1269" t="s">
        <v>140</v>
      </c>
      <c r="CY1269" t="s">
        <v>17416</v>
      </c>
      <c r="CZ1269" s="8">
        <v>16702358770</v>
      </c>
      <c r="DA1269" t="s">
        <v>9607</v>
      </c>
      <c r="DB1269" t="s">
        <v>164</v>
      </c>
      <c r="DC1269" t="s">
        <v>139</v>
      </c>
      <c r="DD1269" t="s">
        <v>117</v>
      </c>
    </row>
    <row r="1270" spans="1:114" ht="15" customHeight="1" x14ac:dyDescent="0.35">
      <c r="A1270" t="s">
        <v>8991</v>
      </c>
      <c r="B1270" t="s">
        <v>166</v>
      </c>
      <c r="C1270" s="1">
        <v>45662</v>
      </c>
      <c r="D1270" s="1">
        <v>45688</v>
      </c>
      <c r="E1270" t="s">
        <v>211</v>
      </c>
      <c r="G1270" t="s">
        <v>117</v>
      </c>
      <c r="H1270" t="s">
        <v>117</v>
      </c>
      <c r="I1270" t="s">
        <v>117</v>
      </c>
      <c r="J1270" t="s">
        <v>3157</v>
      </c>
      <c r="L1270" t="s">
        <v>3158</v>
      </c>
      <c r="M1270" t="s">
        <v>4218</v>
      </c>
      <c r="N1270" t="s">
        <v>136</v>
      </c>
      <c r="O1270" t="s">
        <v>121</v>
      </c>
      <c r="P1270" s="6">
        <v>96950</v>
      </c>
      <c r="Q1270" t="s">
        <v>122</v>
      </c>
      <c r="S1270" s="8">
        <v>16702345828</v>
      </c>
      <c r="U1270" t="s">
        <v>3161</v>
      </c>
      <c r="V1270">
        <v>2389</v>
      </c>
      <c r="W1270" t="s">
        <v>124</v>
      </c>
      <c r="Y1270" t="s">
        <v>3162</v>
      </c>
      <c r="Z1270" t="s">
        <v>3163</v>
      </c>
      <c r="AB1270" t="s">
        <v>205</v>
      </c>
      <c r="AC1270" t="s">
        <v>3158</v>
      </c>
      <c r="AD1270" t="s">
        <v>4218</v>
      </c>
      <c r="AE1270" t="s">
        <v>136</v>
      </c>
      <c r="AF1270" t="s">
        <v>121</v>
      </c>
      <c r="AG1270" s="6">
        <v>96950</v>
      </c>
      <c r="AH1270" t="s">
        <v>122</v>
      </c>
      <c r="AJ1270" s="8">
        <v>16702345828</v>
      </c>
      <c r="AL1270" t="s">
        <v>3164</v>
      </c>
      <c r="AM1270" t="s">
        <v>600</v>
      </c>
      <c r="AN1270" t="s">
        <v>631</v>
      </c>
      <c r="AO1270" t="s">
        <v>3165</v>
      </c>
      <c r="AQ1270" t="s">
        <v>3166</v>
      </c>
      <c r="AR1270" t="s">
        <v>4220</v>
      </c>
      <c r="AS1270" t="s">
        <v>136</v>
      </c>
      <c r="AT1270" t="s">
        <v>121</v>
      </c>
      <c r="AU1270" s="6">
        <v>96950</v>
      </c>
      <c r="AV1270" t="s">
        <v>122</v>
      </c>
      <c r="AX1270" s="8">
        <v>16702872946</v>
      </c>
      <c r="AZ1270" t="s">
        <v>3168</v>
      </c>
      <c r="BA1270" t="s">
        <v>3169</v>
      </c>
      <c r="BB1270" t="s">
        <v>3170</v>
      </c>
      <c r="BE1270" t="str">
        <f>"49-3042.00"</f>
        <v>49-3042.00</v>
      </c>
      <c r="BF1270" t="s">
        <v>3611</v>
      </c>
      <c r="BG1270" t="s">
        <v>7641</v>
      </c>
      <c r="BH1270" t="s">
        <v>5281</v>
      </c>
      <c r="BI1270">
        <v>5</v>
      </c>
      <c r="BK1270" s="1">
        <v>45748</v>
      </c>
      <c r="BL1270" s="1">
        <v>46112</v>
      </c>
      <c r="BO1270">
        <v>40</v>
      </c>
      <c r="BP1270">
        <v>0</v>
      </c>
      <c r="BQ1270">
        <v>8</v>
      </c>
      <c r="BR1270">
        <v>8</v>
      </c>
      <c r="BS1270">
        <v>8</v>
      </c>
      <c r="BT1270">
        <v>8</v>
      </c>
      <c r="BU1270">
        <v>8</v>
      </c>
      <c r="BV1270">
        <v>0</v>
      </c>
      <c r="BW1270" t="str">
        <f>"8:00 AM"</f>
        <v>8:00 AM</v>
      </c>
      <c r="BX1270" t="str">
        <f>"5:00 PM"</f>
        <v>5:00 PM</v>
      </c>
      <c r="BY1270" t="s">
        <v>133</v>
      </c>
      <c r="BZ1270">
        <v>0</v>
      </c>
      <c r="CA1270">
        <v>24</v>
      </c>
      <c r="CB1270" t="s">
        <v>117</v>
      </c>
      <c r="CD1270" t="s">
        <v>162</v>
      </c>
      <c r="CE1270" t="s">
        <v>3158</v>
      </c>
      <c r="CF1270" t="s">
        <v>4218</v>
      </c>
      <c r="CG1270" t="s">
        <v>136</v>
      </c>
      <c r="CH1270" t="s">
        <v>121</v>
      </c>
      <c r="CI1270" s="6">
        <v>96950</v>
      </c>
      <c r="CJ1270" s="10">
        <v>12.48</v>
      </c>
      <c r="CK1270" s="10">
        <v>12.48</v>
      </c>
      <c r="CL1270" s="10">
        <v>18.72</v>
      </c>
      <c r="CM1270" s="10">
        <v>18.72</v>
      </c>
      <c r="CN1270" t="s">
        <v>137</v>
      </c>
      <c r="CO1270" t="s">
        <v>162</v>
      </c>
      <c r="CP1270" t="s">
        <v>138</v>
      </c>
      <c r="CR1270" t="s">
        <v>117</v>
      </c>
      <c r="CS1270" t="s">
        <v>139</v>
      </c>
      <c r="CT1270" t="s">
        <v>140</v>
      </c>
      <c r="CU1270" t="s">
        <v>139</v>
      </c>
      <c r="CV1270" t="s">
        <v>140</v>
      </c>
      <c r="CW1270" t="s">
        <v>139</v>
      </c>
      <c r="CX1270" t="s">
        <v>140</v>
      </c>
      <c r="CY1270" t="s">
        <v>4164</v>
      </c>
      <c r="CZ1270" s="8">
        <v>16702345828</v>
      </c>
      <c r="DA1270" t="s">
        <v>3164</v>
      </c>
      <c r="DB1270" t="s">
        <v>140</v>
      </c>
      <c r="DC1270" t="s">
        <v>139</v>
      </c>
      <c r="DD1270" t="s">
        <v>117</v>
      </c>
      <c r="DE1270" t="s">
        <v>631</v>
      </c>
      <c r="DF1270" t="s">
        <v>3165</v>
      </c>
      <c r="DH1270" t="s">
        <v>3170</v>
      </c>
      <c r="DI1270" t="s">
        <v>3169</v>
      </c>
      <c r="DJ1270" t="s">
        <v>3168</v>
      </c>
    </row>
    <row r="1271" spans="1:114" ht="15" customHeight="1" x14ac:dyDescent="0.35">
      <c r="A1271" t="s">
        <v>15701</v>
      </c>
      <c r="B1271" t="s">
        <v>278</v>
      </c>
      <c r="C1271" s="1">
        <v>45681</v>
      </c>
      <c r="D1271" s="1">
        <v>45688</v>
      </c>
      <c r="E1271" t="s">
        <v>211</v>
      </c>
      <c r="G1271" t="s">
        <v>117</v>
      </c>
      <c r="H1271" t="s">
        <v>117</v>
      </c>
      <c r="I1271" t="s">
        <v>117</v>
      </c>
      <c r="J1271" t="s">
        <v>4223</v>
      </c>
      <c r="L1271" t="s">
        <v>4224</v>
      </c>
      <c r="N1271" t="s">
        <v>120</v>
      </c>
      <c r="O1271" t="s">
        <v>121</v>
      </c>
      <c r="P1271" s="6">
        <v>96950</v>
      </c>
      <c r="Q1271" t="s">
        <v>122</v>
      </c>
      <c r="S1271" s="8">
        <v>16702878526</v>
      </c>
      <c r="U1271" t="s">
        <v>4225</v>
      </c>
      <c r="V1271">
        <v>71119</v>
      </c>
      <c r="W1271" t="s">
        <v>124</v>
      </c>
      <c r="Y1271" t="s">
        <v>4226</v>
      </c>
      <c r="Z1271" t="s">
        <v>4227</v>
      </c>
      <c r="AA1271" t="s">
        <v>1116</v>
      </c>
      <c r="AB1271" t="s">
        <v>128</v>
      </c>
      <c r="AC1271" t="s">
        <v>4224</v>
      </c>
      <c r="AE1271" t="s">
        <v>120</v>
      </c>
      <c r="AF1271" t="s">
        <v>121</v>
      </c>
      <c r="AG1271" s="6">
        <v>96950</v>
      </c>
      <c r="AH1271" t="s">
        <v>122</v>
      </c>
      <c r="AJ1271" s="8">
        <v>16702878526</v>
      </c>
      <c r="AL1271" t="s">
        <v>4228</v>
      </c>
      <c r="BE1271" t="str">
        <f>"27-2042.00"</f>
        <v>27-2042.00</v>
      </c>
      <c r="BF1271" t="s">
        <v>4229</v>
      </c>
      <c r="BG1271" t="s">
        <v>4230</v>
      </c>
      <c r="BH1271" t="s">
        <v>4231</v>
      </c>
      <c r="BI1271">
        <v>1</v>
      </c>
      <c r="BK1271" s="1">
        <v>45803</v>
      </c>
      <c r="BL1271" s="1">
        <v>46169</v>
      </c>
      <c r="BO1271">
        <v>35</v>
      </c>
      <c r="BP1271">
        <v>7</v>
      </c>
      <c r="BQ1271">
        <v>0</v>
      </c>
      <c r="BR1271">
        <v>0</v>
      </c>
      <c r="BS1271">
        <v>7</v>
      </c>
      <c r="BT1271">
        <v>7</v>
      </c>
      <c r="BU1271">
        <v>7</v>
      </c>
      <c r="BV1271">
        <v>7</v>
      </c>
      <c r="BW1271" t="str">
        <f>"1:00 PM"</f>
        <v>1:00 PM</v>
      </c>
      <c r="BX1271" t="str">
        <f>"8:00 PM"</f>
        <v>8:00 PM</v>
      </c>
      <c r="BY1271" t="s">
        <v>159</v>
      </c>
      <c r="BZ1271">
        <v>0</v>
      </c>
      <c r="CA1271">
        <v>3</v>
      </c>
      <c r="CB1271" t="s">
        <v>117</v>
      </c>
      <c r="CD1271" t="s">
        <v>4232</v>
      </c>
      <c r="CE1271" t="s">
        <v>4233</v>
      </c>
      <c r="CG1271" t="s">
        <v>120</v>
      </c>
      <c r="CH1271" t="s">
        <v>121</v>
      </c>
      <c r="CI1271" s="6">
        <v>96950</v>
      </c>
      <c r="CJ1271" s="10">
        <v>33.06</v>
      </c>
      <c r="CK1271" s="10">
        <v>33.06</v>
      </c>
      <c r="CL1271" s="10">
        <v>0</v>
      </c>
      <c r="CM1271" s="10">
        <v>0</v>
      </c>
      <c r="CN1271" t="s">
        <v>137</v>
      </c>
      <c r="CO1271">
        <v>0</v>
      </c>
      <c r="CP1271" t="s">
        <v>138</v>
      </c>
      <c r="CR1271" t="s">
        <v>117</v>
      </c>
      <c r="CS1271" t="s">
        <v>139</v>
      </c>
      <c r="CT1271" t="s">
        <v>140</v>
      </c>
      <c r="CU1271" t="s">
        <v>140</v>
      </c>
      <c r="CV1271" t="s">
        <v>140</v>
      </c>
      <c r="CW1271" t="s">
        <v>139</v>
      </c>
      <c r="CX1271" t="s">
        <v>140</v>
      </c>
      <c r="CY1271" t="s">
        <v>15702</v>
      </c>
      <c r="CZ1271" s="8">
        <v>16702878526</v>
      </c>
      <c r="DA1271" t="s">
        <v>4228</v>
      </c>
      <c r="DB1271" t="s">
        <v>140</v>
      </c>
      <c r="DC1271" t="s">
        <v>139</v>
      </c>
      <c r="DD1271" t="s">
        <v>117</v>
      </c>
      <c r="DE1271" t="s">
        <v>4226</v>
      </c>
      <c r="DF1271" t="s">
        <v>4227</v>
      </c>
      <c r="DG1271" t="s">
        <v>1116</v>
      </c>
      <c r="DH1271" t="s">
        <v>4225</v>
      </c>
      <c r="DI1271" t="s">
        <v>4223</v>
      </c>
      <c r="DJ1271" t="s">
        <v>4228</v>
      </c>
    </row>
    <row r="1272" spans="1:114" ht="15" customHeight="1" x14ac:dyDescent="0.35">
      <c r="A1272" t="s">
        <v>14222</v>
      </c>
      <c r="B1272" t="s">
        <v>115</v>
      </c>
      <c r="C1272" s="1">
        <v>45687</v>
      </c>
      <c r="D1272" s="1">
        <v>45688</v>
      </c>
      <c r="E1272" t="s">
        <v>211</v>
      </c>
      <c r="G1272" t="s">
        <v>139</v>
      </c>
      <c r="H1272" t="s">
        <v>117</v>
      </c>
      <c r="I1272" t="s">
        <v>117</v>
      </c>
      <c r="J1272" t="s">
        <v>954</v>
      </c>
      <c r="K1272" t="s">
        <v>955</v>
      </c>
      <c r="L1272" t="s">
        <v>957</v>
      </c>
      <c r="N1272" t="s">
        <v>120</v>
      </c>
      <c r="O1272" t="s">
        <v>121</v>
      </c>
      <c r="P1272" s="6">
        <v>96950</v>
      </c>
      <c r="Q1272" t="s">
        <v>122</v>
      </c>
      <c r="S1272" s="8">
        <v>16702336927</v>
      </c>
      <c r="U1272" t="s">
        <v>958</v>
      </c>
      <c r="V1272">
        <v>23622</v>
      </c>
      <c r="W1272" t="s">
        <v>124</v>
      </c>
      <c r="Y1272" t="s">
        <v>959</v>
      </c>
      <c r="Z1272" t="s">
        <v>960</v>
      </c>
      <c r="AA1272" t="s">
        <v>961</v>
      </c>
      <c r="AB1272" t="s">
        <v>128</v>
      </c>
      <c r="AC1272" t="s">
        <v>957</v>
      </c>
      <c r="AE1272" t="s">
        <v>120</v>
      </c>
      <c r="AF1272" t="s">
        <v>121</v>
      </c>
      <c r="AG1272" s="6">
        <v>96950</v>
      </c>
      <c r="AH1272" t="s">
        <v>122</v>
      </c>
      <c r="AJ1272" s="8">
        <v>16702336927</v>
      </c>
      <c r="AL1272" t="s">
        <v>967</v>
      </c>
      <c r="BE1272" t="str">
        <f>"13-2011.00"</f>
        <v>13-2011.00</v>
      </c>
      <c r="BF1272" t="s">
        <v>934</v>
      </c>
      <c r="BG1272" t="s">
        <v>14223</v>
      </c>
      <c r="BH1272" t="s">
        <v>2233</v>
      </c>
      <c r="BI1272">
        <v>2</v>
      </c>
      <c r="BK1272" s="1">
        <v>45931</v>
      </c>
      <c r="BL1272" s="1">
        <v>47026</v>
      </c>
      <c r="BO1272">
        <v>35</v>
      </c>
      <c r="BP1272">
        <v>0</v>
      </c>
      <c r="BQ1272">
        <v>7</v>
      </c>
      <c r="BR1272">
        <v>7</v>
      </c>
      <c r="BS1272">
        <v>7</v>
      </c>
      <c r="BT1272">
        <v>7</v>
      </c>
      <c r="BU1272">
        <v>7</v>
      </c>
      <c r="BV1272">
        <v>0</v>
      </c>
      <c r="BW1272" t="str">
        <f>"8:00 AM"</f>
        <v>8:00 AM</v>
      </c>
      <c r="BX1272" t="str">
        <f>"4:00 PM"</f>
        <v>4:00 PM</v>
      </c>
      <c r="BY1272" t="s">
        <v>588</v>
      </c>
      <c r="BZ1272">
        <v>0</v>
      </c>
      <c r="CA1272">
        <v>48</v>
      </c>
      <c r="CB1272" t="s">
        <v>117</v>
      </c>
      <c r="CD1272" s="2" t="s">
        <v>14224</v>
      </c>
      <c r="CE1272" t="s">
        <v>4566</v>
      </c>
      <c r="CG1272" t="s">
        <v>120</v>
      </c>
      <c r="CH1272" t="s">
        <v>121</v>
      </c>
      <c r="CI1272" s="6">
        <v>96950</v>
      </c>
      <c r="CJ1272" s="10">
        <v>17.48</v>
      </c>
      <c r="CK1272" s="10">
        <v>17.48</v>
      </c>
      <c r="CL1272" s="10">
        <v>26.22</v>
      </c>
      <c r="CM1272" s="10">
        <v>26.22</v>
      </c>
      <c r="CN1272" t="s">
        <v>137</v>
      </c>
      <c r="CO1272" t="s">
        <v>140</v>
      </c>
      <c r="CP1272" t="s">
        <v>12861</v>
      </c>
      <c r="CR1272" t="s">
        <v>117</v>
      </c>
      <c r="CS1272" t="s">
        <v>139</v>
      </c>
      <c r="CT1272" t="s">
        <v>140</v>
      </c>
      <c r="CU1272" t="s">
        <v>139</v>
      </c>
      <c r="CV1272" t="s">
        <v>140</v>
      </c>
      <c r="CW1272" t="s">
        <v>139</v>
      </c>
      <c r="CX1272" t="s">
        <v>140</v>
      </c>
      <c r="CY1272" t="s">
        <v>14225</v>
      </c>
      <c r="CZ1272" s="8">
        <v>16702336927</v>
      </c>
      <c r="DA1272" t="s">
        <v>967</v>
      </c>
      <c r="DB1272" t="s">
        <v>140</v>
      </c>
      <c r="DC1272" t="s">
        <v>139</v>
      </c>
      <c r="DD1272" t="s">
        <v>117</v>
      </c>
    </row>
    <row r="1273" spans="1:114" ht="15" customHeight="1" x14ac:dyDescent="0.35">
      <c r="A1273" t="s">
        <v>13326</v>
      </c>
      <c r="B1273" t="s">
        <v>115</v>
      </c>
      <c r="C1273" s="1">
        <v>45649</v>
      </c>
      <c r="D1273" s="1">
        <v>45691</v>
      </c>
      <c r="E1273" t="s">
        <v>116</v>
      </c>
      <c r="F1273" s="1">
        <v>45760</v>
      </c>
      <c r="G1273" t="s">
        <v>117</v>
      </c>
      <c r="H1273" t="s">
        <v>117</v>
      </c>
      <c r="I1273" t="s">
        <v>117</v>
      </c>
      <c r="J1273" t="s">
        <v>2945</v>
      </c>
      <c r="K1273" t="s">
        <v>2946</v>
      </c>
      <c r="L1273" t="s">
        <v>2947</v>
      </c>
      <c r="N1273" t="s">
        <v>136</v>
      </c>
      <c r="O1273" t="s">
        <v>121</v>
      </c>
      <c r="P1273" s="6">
        <v>96950</v>
      </c>
      <c r="Q1273" t="s">
        <v>122</v>
      </c>
      <c r="R1273" t="s">
        <v>140</v>
      </c>
      <c r="S1273" s="8">
        <v>16702347873</v>
      </c>
      <c r="U1273" t="s">
        <v>2948</v>
      </c>
      <c r="V1273">
        <v>56132</v>
      </c>
      <c r="W1273" t="s">
        <v>124</v>
      </c>
      <c r="Y1273" t="s">
        <v>2949</v>
      </c>
      <c r="Z1273" t="s">
        <v>2950</v>
      </c>
      <c r="AA1273" t="s">
        <v>2951</v>
      </c>
      <c r="AB1273" t="s">
        <v>128</v>
      </c>
      <c r="AC1273" t="s">
        <v>2947</v>
      </c>
      <c r="AE1273" t="s">
        <v>120</v>
      </c>
      <c r="AF1273" t="s">
        <v>121</v>
      </c>
      <c r="AG1273" s="6">
        <v>96950</v>
      </c>
      <c r="AH1273" t="s">
        <v>122</v>
      </c>
      <c r="AJ1273" s="8">
        <v>16702347873</v>
      </c>
      <c r="AL1273" t="s">
        <v>2952</v>
      </c>
      <c r="BE1273" t="str">
        <f>"37-2011.00"</f>
        <v>37-2011.00</v>
      </c>
      <c r="BF1273" t="s">
        <v>701</v>
      </c>
      <c r="BG1273" t="s">
        <v>2953</v>
      </c>
      <c r="BH1273" t="s">
        <v>2954</v>
      </c>
      <c r="BI1273">
        <v>5</v>
      </c>
      <c r="BK1273" s="1">
        <v>45762</v>
      </c>
      <c r="BL1273" s="1">
        <v>46126</v>
      </c>
      <c r="BO1273">
        <v>35</v>
      </c>
      <c r="BP1273">
        <v>0</v>
      </c>
      <c r="BQ1273">
        <v>7</v>
      </c>
      <c r="BR1273">
        <v>7</v>
      </c>
      <c r="BS1273">
        <v>7</v>
      </c>
      <c r="BT1273">
        <v>7</v>
      </c>
      <c r="BU1273">
        <v>7</v>
      </c>
      <c r="BV1273">
        <v>0</v>
      </c>
      <c r="BW1273" t="str">
        <f>"8:00 AM"</f>
        <v>8:00 AM</v>
      </c>
      <c r="BX1273" t="str">
        <f>"4:00 PM"</f>
        <v>4:00 PM</v>
      </c>
      <c r="BY1273" t="s">
        <v>133</v>
      </c>
      <c r="BZ1273">
        <v>0</v>
      </c>
      <c r="CA1273">
        <v>6</v>
      </c>
      <c r="CB1273" t="s">
        <v>117</v>
      </c>
      <c r="CD1273" t="s">
        <v>13327</v>
      </c>
      <c r="CE1273" t="s">
        <v>2956</v>
      </c>
      <c r="CG1273" t="s">
        <v>120</v>
      </c>
      <c r="CH1273" t="s">
        <v>121</v>
      </c>
      <c r="CI1273" s="6">
        <v>96950</v>
      </c>
      <c r="CJ1273" s="10">
        <v>8.2899999999999991</v>
      </c>
      <c r="CK1273" s="10">
        <v>8.2899999999999991</v>
      </c>
      <c r="CL1273" s="10">
        <v>12.44</v>
      </c>
      <c r="CM1273" s="10">
        <v>12.44</v>
      </c>
      <c r="CN1273" t="s">
        <v>137</v>
      </c>
      <c r="CP1273" t="s">
        <v>138</v>
      </c>
      <c r="CR1273" t="s">
        <v>117</v>
      </c>
      <c r="CS1273" t="s">
        <v>139</v>
      </c>
      <c r="CT1273" t="s">
        <v>140</v>
      </c>
      <c r="CU1273" t="s">
        <v>139</v>
      </c>
      <c r="CV1273" t="s">
        <v>140</v>
      </c>
      <c r="CW1273" t="s">
        <v>139</v>
      </c>
      <c r="CX1273" t="s">
        <v>140</v>
      </c>
      <c r="CY1273" t="s">
        <v>308</v>
      </c>
      <c r="CZ1273" s="8">
        <v>16702347873</v>
      </c>
      <c r="DA1273" t="s">
        <v>2952</v>
      </c>
      <c r="DB1273" t="s">
        <v>309</v>
      </c>
      <c r="DC1273" t="s">
        <v>139</v>
      </c>
      <c r="DD1273" t="s">
        <v>117</v>
      </c>
    </row>
    <row r="1274" spans="1:114" ht="15" customHeight="1" x14ac:dyDescent="0.35">
      <c r="A1274" t="s">
        <v>13328</v>
      </c>
      <c r="B1274" t="s">
        <v>115</v>
      </c>
      <c r="C1274" s="1">
        <v>45667</v>
      </c>
      <c r="D1274" s="1">
        <v>45692</v>
      </c>
      <c r="E1274" t="s">
        <v>116</v>
      </c>
      <c r="F1274" s="1">
        <v>45746</v>
      </c>
      <c r="G1274" t="s">
        <v>117</v>
      </c>
      <c r="H1274" t="s">
        <v>117</v>
      </c>
      <c r="I1274" t="s">
        <v>117</v>
      </c>
      <c r="J1274" t="s">
        <v>9667</v>
      </c>
      <c r="K1274" t="s">
        <v>6826</v>
      </c>
      <c r="L1274" t="s">
        <v>6827</v>
      </c>
      <c r="N1274" t="s">
        <v>120</v>
      </c>
      <c r="O1274" t="s">
        <v>121</v>
      </c>
      <c r="P1274" s="6">
        <v>96950</v>
      </c>
      <c r="Q1274" t="s">
        <v>122</v>
      </c>
      <c r="S1274" s="8">
        <v>16702331199</v>
      </c>
      <c r="U1274" t="s">
        <v>6828</v>
      </c>
      <c r="V1274">
        <v>532310</v>
      </c>
      <c r="W1274" t="s">
        <v>124</v>
      </c>
      <c r="Y1274" t="s">
        <v>3591</v>
      </c>
      <c r="Z1274" t="s">
        <v>3592</v>
      </c>
      <c r="AA1274" t="s">
        <v>3593</v>
      </c>
      <c r="AB1274" t="s">
        <v>128</v>
      </c>
      <c r="AC1274" t="s">
        <v>6827</v>
      </c>
      <c r="AE1274" t="s">
        <v>120</v>
      </c>
      <c r="AF1274" t="s">
        <v>121</v>
      </c>
      <c r="AG1274" s="6">
        <v>96950</v>
      </c>
      <c r="AH1274" t="s">
        <v>122</v>
      </c>
      <c r="AJ1274" s="8">
        <v>16702331199</v>
      </c>
      <c r="AL1274" t="s">
        <v>6832</v>
      </c>
      <c r="BE1274" t="str">
        <f>"49-9071.00"</f>
        <v>49-9071.00</v>
      </c>
      <c r="BF1274" t="s">
        <v>156</v>
      </c>
      <c r="BG1274" t="s">
        <v>13329</v>
      </c>
      <c r="BH1274" t="s">
        <v>156</v>
      </c>
      <c r="BI1274">
        <v>5</v>
      </c>
      <c r="BK1274" s="1">
        <v>45748</v>
      </c>
      <c r="BL1274" s="1">
        <v>46112</v>
      </c>
      <c r="BO1274">
        <v>40</v>
      </c>
      <c r="BP1274">
        <v>0</v>
      </c>
      <c r="BQ1274">
        <v>8</v>
      </c>
      <c r="BR1274">
        <v>8</v>
      </c>
      <c r="BS1274">
        <v>8</v>
      </c>
      <c r="BT1274">
        <v>8</v>
      </c>
      <c r="BU1274">
        <v>8</v>
      </c>
      <c r="BV1274">
        <v>0</v>
      </c>
      <c r="BW1274" t="str">
        <f>"8:00 AM"</f>
        <v>8:00 AM</v>
      </c>
      <c r="BX1274" t="str">
        <f>"5:00 PM"</f>
        <v>5:00 PM</v>
      </c>
      <c r="BY1274" t="s">
        <v>159</v>
      </c>
      <c r="BZ1274">
        <v>0</v>
      </c>
      <c r="CA1274">
        <v>12</v>
      </c>
      <c r="CB1274" t="s">
        <v>117</v>
      </c>
      <c r="CD1274" s="2" t="s">
        <v>13330</v>
      </c>
      <c r="CE1274" t="s">
        <v>9673</v>
      </c>
      <c r="CG1274" t="s">
        <v>120</v>
      </c>
      <c r="CH1274" t="s">
        <v>121</v>
      </c>
      <c r="CI1274" s="6">
        <v>96950</v>
      </c>
      <c r="CJ1274" s="10">
        <v>9.75</v>
      </c>
      <c r="CK1274" s="10">
        <v>9.75</v>
      </c>
      <c r="CL1274" s="10">
        <v>14.63</v>
      </c>
      <c r="CM1274" s="10">
        <v>14.63</v>
      </c>
      <c r="CN1274" t="s">
        <v>137</v>
      </c>
      <c r="CO1274" t="s">
        <v>6836</v>
      </c>
      <c r="CP1274" t="s">
        <v>138</v>
      </c>
      <c r="CR1274" t="s">
        <v>117</v>
      </c>
      <c r="CS1274" t="s">
        <v>139</v>
      </c>
      <c r="CT1274" t="s">
        <v>140</v>
      </c>
      <c r="CU1274" t="s">
        <v>139</v>
      </c>
      <c r="CV1274" t="s">
        <v>140</v>
      </c>
      <c r="CW1274" t="s">
        <v>139</v>
      </c>
      <c r="CX1274" t="s">
        <v>140</v>
      </c>
      <c r="CY1274" t="s">
        <v>10142</v>
      </c>
      <c r="CZ1274" s="8">
        <v>16702331199</v>
      </c>
      <c r="DA1274" t="s">
        <v>6832</v>
      </c>
      <c r="DB1274" t="s">
        <v>140</v>
      </c>
      <c r="DC1274" t="s">
        <v>139</v>
      </c>
      <c r="DD1274" t="s">
        <v>117</v>
      </c>
    </row>
    <row r="1275" spans="1:114" ht="15" customHeight="1" x14ac:dyDescent="0.35">
      <c r="A1275" t="s">
        <v>7134</v>
      </c>
      <c r="B1275" t="s">
        <v>166</v>
      </c>
      <c r="C1275" s="1">
        <v>45629</v>
      </c>
      <c r="D1275" s="1">
        <v>45693</v>
      </c>
      <c r="E1275" t="s">
        <v>211</v>
      </c>
      <c r="G1275" t="s">
        <v>117</v>
      </c>
      <c r="H1275" t="s">
        <v>117</v>
      </c>
      <c r="I1275" t="s">
        <v>117</v>
      </c>
      <c r="J1275" t="s">
        <v>5129</v>
      </c>
      <c r="K1275" t="s">
        <v>5130</v>
      </c>
      <c r="L1275" t="s">
        <v>5062</v>
      </c>
      <c r="M1275" t="s">
        <v>5131</v>
      </c>
      <c r="N1275" t="s">
        <v>120</v>
      </c>
      <c r="O1275" t="s">
        <v>121</v>
      </c>
      <c r="P1275" s="6">
        <v>96950</v>
      </c>
      <c r="Q1275" t="s">
        <v>122</v>
      </c>
      <c r="R1275" t="s">
        <v>382</v>
      </c>
      <c r="S1275" s="8">
        <v>16702347492</v>
      </c>
      <c r="U1275" t="s">
        <v>5132</v>
      </c>
      <c r="V1275">
        <v>722310</v>
      </c>
      <c r="W1275" t="s">
        <v>124</v>
      </c>
      <c r="Y1275" t="s">
        <v>5133</v>
      </c>
      <c r="Z1275" t="s">
        <v>5134</v>
      </c>
      <c r="AA1275" t="s">
        <v>5135</v>
      </c>
      <c r="AB1275" t="s">
        <v>128</v>
      </c>
      <c r="AC1275" t="s">
        <v>5131</v>
      </c>
      <c r="AD1275" t="s">
        <v>5062</v>
      </c>
      <c r="AE1275" t="s">
        <v>120</v>
      </c>
      <c r="AF1275" t="s">
        <v>121</v>
      </c>
      <c r="AG1275" s="6">
        <v>96950</v>
      </c>
      <c r="AH1275" t="s">
        <v>122</v>
      </c>
      <c r="AI1275" t="s">
        <v>382</v>
      </c>
      <c r="AJ1275" s="8">
        <v>16702347492</v>
      </c>
      <c r="AL1275" t="s">
        <v>5136</v>
      </c>
      <c r="BE1275" t="str">
        <f>"35-2021.00"</f>
        <v>35-2021.00</v>
      </c>
      <c r="BF1275" t="s">
        <v>438</v>
      </c>
      <c r="BG1275" t="s">
        <v>5590</v>
      </c>
      <c r="BH1275" t="s">
        <v>5068</v>
      </c>
      <c r="BI1275">
        <v>5</v>
      </c>
      <c r="BK1275" s="1">
        <v>45748</v>
      </c>
      <c r="BL1275" s="1">
        <v>46112</v>
      </c>
      <c r="BO1275">
        <v>35</v>
      </c>
      <c r="BP1275">
        <v>0</v>
      </c>
      <c r="BQ1275">
        <v>7</v>
      </c>
      <c r="BR1275">
        <v>7</v>
      </c>
      <c r="BS1275">
        <v>7</v>
      </c>
      <c r="BT1275">
        <v>7</v>
      </c>
      <c r="BU1275">
        <v>7</v>
      </c>
      <c r="BV1275">
        <v>0</v>
      </c>
      <c r="BW1275" t="str">
        <f>"6:00 AM"</f>
        <v>6:00 AM</v>
      </c>
      <c r="BX1275" t="str">
        <f>"2:00 PM"</f>
        <v>2:00 PM</v>
      </c>
      <c r="BY1275" t="s">
        <v>133</v>
      </c>
      <c r="BZ1275">
        <v>0</v>
      </c>
      <c r="CA1275">
        <v>3</v>
      </c>
      <c r="CB1275" t="s">
        <v>117</v>
      </c>
      <c r="CD1275" t="s">
        <v>393</v>
      </c>
      <c r="CE1275" t="s">
        <v>5062</v>
      </c>
      <c r="CF1275" t="s">
        <v>5131</v>
      </c>
      <c r="CG1275" t="s">
        <v>120</v>
      </c>
      <c r="CH1275" t="s">
        <v>121</v>
      </c>
      <c r="CI1275" s="6">
        <v>96950</v>
      </c>
      <c r="CJ1275" s="10">
        <v>7.84</v>
      </c>
      <c r="CK1275" s="10">
        <v>7.84</v>
      </c>
      <c r="CL1275" s="10">
        <v>11.76</v>
      </c>
      <c r="CM1275" s="10">
        <v>11.76</v>
      </c>
      <c r="CN1275" t="s">
        <v>137</v>
      </c>
      <c r="CO1275" t="s">
        <v>393</v>
      </c>
      <c r="CP1275" t="s">
        <v>138</v>
      </c>
      <c r="CR1275" t="s">
        <v>117</v>
      </c>
      <c r="CS1275" t="s">
        <v>139</v>
      </c>
      <c r="CT1275" t="s">
        <v>140</v>
      </c>
      <c r="CU1275" t="s">
        <v>139</v>
      </c>
      <c r="CV1275" t="s">
        <v>140</v>
      </c>
      <c r="CW1275" t="s">
        <v>139</v>
      </c>
      <c r="CX1275" t="s">
        <v>140</v>
      </c>
      <c r="CY1275" t="s">
        <v>394</v>
      </c>
      <c r="CZ1275" s="8">
        <v>16702347492</v>
      </c>
      <c r="DA1275" t="s">
        <v>5136</v>
      </c>
      <c r="DB1275" t="s">
        <v>1095</v>
      </c>
      <c r="DC1275" t="s">
        <v>139</v>
      </c>
      <c r="DD1275" t="s">
        <v>117</v>
      </c>
    </row>
    <row r="1276" spans="1:114" ht="15" customHeight="1" x14ac:dyDescent="0.35">
      <c r="A1276" t="s">
        <v>13249</v>
      </c>
      <c r="B1276" t="s">
        <v>166</v>
      </c>
      <c r="C1276" s="1">
        <v>45631</v>
      </c>
      <c r="D1276" s="1">
        <v>45693</v>
      </c>
      <c r="E1276" t="s">
        <v>116</v>
      </c>
      <c r="F1276" s="1">
        <v>45716</v>
      </c>
      <c r="G1276" t="s">
        <v>117</v>
      </c>
      <c r="H1276" t="s">
        <v>117</v>
      </c>
      <c r="I1276" t="s">
        <v>117</v>
      </c>
      <c r="J1276" t="s">
        <v>4193</v>
      </c>
      <c r="K1276" t="s">
        <v>4194</v>
      </c>
      <c r="L1276" t="s">
        <v>4195</v>
      </c>
      <c r="M1276" t="s">
        <v>4196</v>
      </c>
      <c r="N1276" t="s">
        <v>120</v>
      </c>
      <c r="O1276" t="s">
        <v>121</v>
      </c>
      <c r="P1276" s="6">
        <v>96950</v>
      </c>
      <c r="Q1276" t="s">
        <v>122</v>
      </c>
      <c r="S1276" s="8">
        <v>16702858885</v>
      </c>
      <c r="T1276">
        <v>0</v>
      </c>
      <c r="U1276" t="s">
        <v>4197</v>
      </c>
      <c r="V1276">
        <v>722515</v>
      </c>
      <c r="W1276" t="s">
        <v>124</v>
      </c>
      <c r="Y1276" t="s">
        <v>4198</v>
      </c>
      <c r="Z1276" t="s">
        <v>4199</v>
      </c>
      <c r="AB1276" t="s">
        <v>657</v>
      </c>
      <c r="AC1276" t="s">
        <v>4195</v>
      </c>
      <c r="AD1276" t="s">
        <v>4196</v>
      </c>
      <c r="AE1276" t="s">
        <v>120</v>
      </c>
      <c r="AF1276" t="s">
        <v>121</v>
      </c>
      <c r="AG1276" s="6">
        <v>96950</v>
      </c>
      <c r="AH1276" t="s">
        <v>122</v>
      </c>
      <c r="AJ1276" s="8">
        <v>16702858885</v>
      </c>
      <c r="AK1276">
        <v>0</v>
      </c>
      <c r="AL1276" t="s">
        <v>4200</v>
      </c>
      <c r="BE1276" t="str">
        <f>"35-3023.01"</f>
        <v>35-3023.01</v>
      </c>
      <c r="BF1276" t="s">
        <v>1658</v>
      </c>
      <c r="BG1276" t="s">
        <v>4201</v>
      </c>
      <c r="BH1276" t="s">
        <v>4202</v>
      </c>
      <c r="BI1276">
        <v>1</v>
      </c>
      <c r="BK1276" s="1">
        <v>45718</v>
      </c>
      <c r="BL1276" s="1">
        <v>46082</v>
      </c>
      <c r="BO1276">
        <v>40</v>
      </c>
      <c r="BP1276">
        <v>0</v>
      </c>
      <c r="BQ1276">
        <v>8</v>
      </c>
      <c r="BR1276">
        <v>8</v>
      </c>
      <c r="BS1276">
        <v>8</v>
      </c>
      <c r="BT1276">
        <v>8</v>
      </c>
      <c r="BU1276">
        <v>8</v>
      </c>
      <c r="BV1276">
        <v>0</v>
      </c>
      <c r="BW1276" t="str">
        <f>"8:00 AM"</f>
        <v>8:00 AM</v>
      </c>
      <c r="BX1276" t="str">
        <f>"5:00 PM"</f>
        <v>5:00 PM</v>
      </c>
      <c r="BY1276" t="s">
        <v>133</v>
      </c>
      <c r="BZ1276">
        <v>0</v>
      </c>
      <c r="CA1276">
        <v>3</v>
      </c>
      <c r="CB1276" t="s">
        <v>117</v>
      </c>
      <c r="CD1276" t="s">
        <v>4203</v>
      </c>
      <c r="CE1276" t="s">
        <v>4195</v>
      </c>
      <c r="CF1276" t="s">
        <v>4196</v>
      </c>
      <c r="CG1276" t="s">
        <v>120</v>
      </c>
      <c r="CH1276" t="s">
        <v>121</v>
      </c>
      <c r="CI1276" s="6">
        <v>96950</v>
      </c>
      <c r="CJ1276" s="10">
        <v>8.35</v>
      </c>
      <c r="CK1276" s="10">
        <v>8.35</v>
      </c>
      <c r="CL1276" s="10">
        <v>12.53</v>
      </c>
      <c r="CM1276" s="10">
        <v>12.53</v>
      </c>
      <c r="CN1276" t="s">
        <v>137</v>
      </c>
      <c r="CP1276" t="s">
        <v>138</v>
      </c>
      <c r="CR1276" t="s">
        <v>117</v>
      </c>
      <c r="CS1276" t="s">
        <v>139</v>
      </c>
      <c r="CT1276" t="s">
        <v>140</v>
      </c>
      <c r="CU1276" t="s">
        <v>139</v>
      </c>
      <c r="CV1276" t="s">
        <v>140</v>
      </c>
      <c r="CW1276" t="s">
        <v>139</v>
      </c>
      <c r="CX1276" t="s">
        <v>140</v>
      </c>
      <c r="CY1276" t="s">
        <v>3123</v>
      </c>
      <c r="CZ1276" s="8">
        <v>16702858885</v>
      </c>
      <c r="DA1276" t="s">
        <v>4200</v>
      </c>
      <c r="DB1276" t="s">
        <v>140</v>
      </c>
      <c r="DC1276" t="s">
        <v>139</v>
      </c>
      <c r="DD1276" t="s">
        <v>117</v>
      </c>
      <c r="DE1276" t="s">
        <v>4198</v>
      </c>
      <c r="DF1276" t="s">
        <v>4199</v>
      </c>
      <c r="DH1276" t="s">
        <v>4197</v>
      </c>
      <c r="DI1276" t="s">
        <v>4193</v>
      </c>
      <c r="DJ1276" t="s">
        <v>4200</v>
      </c>
    </row>
    <row r="1277" spans="1:114" ht="15" customHeight="1" x14ac:dyDescent="0.35">
      <c r="A1277" t="s">
        <v>11384</v>
      </c>
      <c r="B1277" t="s">
        <v>144</v>
      </c>
      <c r="C1277" s="1">
        <v>45633</v>
      </c>
      <c r="D1277" s="1">
        <v>45693</v>
      </c>
      <c r="E1277" t="s">
        <v>116</v>
      </c>
      <c r="F1277" s="1">
        <v>45807</v>
      </c>
      <c r="G1277" t="s">
        <v>117</v>
      </c>
      <c r="H1277" t="s">
        <v>117</v>
      </c>
      <c r="I1277" t="s">
        <v>117</v>
      </c>
      <c r="J1277" t="s">
        <v>3157</v>
      </c>
      <c r="L1277" t="s">
        <v>3158</v>
      </c>
      <c r="M1277" t="s">
        <v>4218</v>
      </c>
      <c r="N1277" t="s">
        <v>136</v>
      </c>
      <c r="O1277" t="s">
        <v>121</v>
      </c>
      <c r="P1277" s="6">
        <v>96950</v>
      </c>
      <c r="Q1277" t="s">
        <v>122</v>
      </c>
      <c r="S1277" s="8">
        <v>16702345828</v>
      </c>
      <c r="U1277" t="s">
        <v>3161</v>
      </c>
      <c r="V1277">
        <v>2362</v>
      </c>
      <c r="W1277" t="s">
        <v>124</v>
      </c>
      <c r="Y1277" t="s">
        <v>3162</v>
      </c>
      <c r="Z1277" t="s">
        <v>3163</v>
      </c>
      <c r="AB1277" t="s">
        <v>205</v>
      </c>
      <c r="AC1277" t="s">
        <v>3158</v>
      </c>
      <c r="AD1277" t="s">
        <v>4218</v>
      </c>
      <c r="AE1277" t="s">
        <v>136</v>
      </c>
      <c r="AF1277" t="s">
        <v>121</v>
      </c>
      <c r="AG1277" s="6">
        <v>96950</v>
      </c>
      <c r="AH1277" t="s">
        <v>122</v>
      </c>
      <c r="AJ1277" s="8">
        <v>16702345828</v>
      </c>
      <c r="AL1277" t="s">
        <v>3164</v>
      </c>
      <c r="AM1277" t="s">
        <v>600</v>
      </c>
      <c r="AN1277" t="s">
        <v>631</v>
      </c>
      <c r="AO1277" t="s">
        <v>3165</v>
      </c>
      <c r="AQ1277" t="s">
        <v>3166</v>
      </c>
      <c r="AR1277" t="s">
        <v>4220</v>
      </c>
      <c r="AS1277" t="s">
        <v>136</v>
      </c>
      <c r="AT1277" t="s">
        <v>121</v>
      </c>
      <c r="AU1277" s="6">
        <v>96950</v>
      </c>
      <c r="AV1277" t="s">
        <v>122</v>
      </c>
      <c r="AX1277" s="8">
        <v>16702872946</v>
      </c>
      <c r="AZ1277" t="s">
        <v>3168</v>
      </c>
      <c r="BA1277" t="s">
        <v>3169</v>
      </c>
      <c r="BB1277" t="s">
        <v>3170</v>
      </c>
      <c r="BE1277" t="str">
        <f>"49-9071.00"</f>
        <v>49-9071.00</v>
      </c>
      <c r="BF1277" t="s">
        <v>156</v>
      </c>
      <c r="BG1277" t="s">
        <v>5889</v>
      </c>
      <c r="BH1277" t="s">
        <v>4780</v>
      </c>
      <c r="BI1277">
        <v>2</v>
      </c>
      <c r="BJ1277">
        <v>2</v>
      </c>
      <c r="BK1277" s="1">
        <v>45809</v>
      </c>
      <c r="BL1277" s="1">
        <v>46173</v>
      </c>
      <c r="BM1277" s="1">
        <v>45809</v>
      </c>
      <c r="BN1277" s="1">
        <v>46173</v>
      </c>
      <c r="BO1277">
        <v>40</v>
      </c>
      <c r="BP1277">
        <v>0</v>
      </c>
      <c r="BQ1277">
        <v>8</v>
      </c>
      <c r="BR1277">
        <v>8</v>
      </c>
      <c r="BS1277">
        <v>8</v>
      </c>
      <c r="BT1277">
        <v>8</v>
      </c>
      <c r="BU1277">
        <v>8</v>
      </c>
      <c r="BV1277">
        <v>0</v>
      </c>
      <c r="BW1277" t="str">
        <f>"8:00 AM"</f>
        <v>8:00 AM</v>
      </c>
      <c r="BX1277" t="str">
        <f>"5:00 PM"</f>
        <v>5:00 PM</v>
      </c>
      <c r="BY1277" t="s">
        <v>159</v>
      </c>
      <c r="BZ1277">
        <v>0</v>
      </c>
      <c r="CA1277">
        <v>24</v>
      </c>
      <c r="CB1277" t="s">
        <v>117</v>
      </c>
      <c r="CD1277" t="s">
        <v>162</v>
      </c>
      <c r="CE1277" t="s">
        <v>3158</v>
      </c>
      <c r="CF1277" t="s">
        <v>4218</v>
      </c>
      <c r="CG1277" t="s">
        <v>136</v>
      </c>
      <c r="CH1277" t="s">
        <v>121</v>
      </c>
      <c r="CI1277" s="6">
        <v>96950</v>
      </c>
      <c r="CJ1277" s="10">
        <v>9.75</v>
      </c>
      <c r="CK1277" s="10">
        <v>9.75</v>
      </c>
      <c r="CL1277" s="10">
        <v>14.63</v>
      </c>
      <c r="CM1277" s="10">
        <v>14.63</v>
      </c>
      <c r="CN1277" t="s">
        <v>137</v>
      </c>
      <c r="CO1277" t="s">
        <v>162</v>
      </c>
      <c r="CP1277" t="s">
        <v>138</v>
      </c>
      <c r="CR1277" t="s">
        <v>117</v>
      </c>
      <c r="CS1277" t="s">
        <v>139</v>
      </c>
      <c r="CT1277" t="s">
        <v>140</v>
      </c>
      <c r="CU1277" t="s">
        <v>139</v>
      </c>
      <c r="CV1277" t="s">
        <v>140</v>
      </c>
      <c r="CW1277" t="s">
        <v>139</v>
      </c>
      <c r="CX1277" t="s">
        <v>140</v>
      </c>
      <c r="CY1277" t="s">
        <v>4164</v>
      </c>
      <c r="CZ1277" s="8">
        <v>16702345828</v>
      </c>
      <c r="DA1277" t="s">
        <v>3164</v>
      </c>
      <c r="DB1277" t="s">
        <v>140</v>
      </c>
      <c r="DC1277" t="s">
        <v>139</v>
      </c>
      <c r="DD1277" t="s">
        <v>117</v>
      </c>
      <c r="DE1277" t="s">
        <v>631</v>
      </c>
      <c r="DF1277" t="s">
        <v>3165</v>
      </c>
      <c r="DH1277" t="s">
        <v>3170</v>
      </c>
      <c r="DI1277" t="s">
        <v>3169</v>
      </c>
      <c r="DJ1277" t="s">
        <v>3168</v>
      </c>
    </row>
    <row r="1278" spans="1:114" ht="15" customHeight="1" x14ac:dyDescent="0.35">
      <c r="A1278" t="s">
        <v>9442</v>
      </c>
      <c r="B1278" t="s">
        <v>144</v>
      </c>
      <c r="C1278" s="1">
        <v>45633</v>
      </c>
      <c r="D1278" s="1">
        <v>45693</v>
      </c>
      <c r="E1278" t="s">
        <v>116</v>
      </c>
      <c r="F1278" s="1">
        <v>45776</v>
      </c>
      <c r="G1278" t="s">
        <v>117</v>
      </c>
      <c r="H1278" t="s">
        <v>117</v>
      </c>
      <c r="I1278" t="s">
        <v>117</v>
      </c>
      <c r="J1278" t="s">
        <v>3157</v>
      </c>
      <c r="L1278" t="s">
        <v>3158</v>
      </c>
      <c r="M1278" t="s">
        <v>4218</v>
      </c>
      <c r="N1278" t="s">
        <v>136</v>
      </c>
      <c r="O1278" t="s">
        <v>121</v>
      </c>
      <c r="P1278" s="6">
        <v>96950</v>
      </c>
      <c r="Q1278" t="s">
        <v>122</v>
      </c>
      <c r="S1278" s="8">
        <v>16702345828</v>
      </c>
      <c r="U1278" t="s">
        <v>3161</v>
      </c>
      <c r="V1278">
        <v>3273</v>
      </c>
      <c r="W1278" t="s">
        <v>124</v>
      </c>
      <c r="Y1278" t="s">
        <v>3162</v>
      </c>
      <c r="Z1278" t="s">
        <v>3163</v>
      </c>
      <c r="AB1278" t="s">
        <v>205</v>
      </c>
      <c r="AC1278" t="s">
        <v>3158</v>
      </c>
      <c r="AD1278" t="s">
        <v>4218</v>
      </c>
      <c r="AE1278" t="s">
        <v>136</v>
      </c>
      <c r="AF1278" t="s">
        <v>121</v>
      </c>
      <c r="AG1278" s="6">
        <v>96950</v>
      </c>
      <c r="AH1278" t="s">
        <v>122</v>
      </c>
      <c r="AJ1278" s="8">
        <v>16702345828</v>
      </c>
      <c r="AL1278" t="s">
        <v>3164</v>
      </c>
      <c r="AM1278" t="s">
        <v>600</v>
      </c>
      <c r="AN1278" t="s">
        <v>631</v>
      </c>
      <c r="AO1278" t="s">
        <v>3165</v>
      </c>
      <c r="AQ1278" t="s">
        <v>3166</v>
      </c>
      <c r="AR1278" t="s">
        <v>4220</v>
      </c>
      <c r="AS1278" t="s">
        <v>136</v>
      </c>
      <c r="AT1278" t="s">
        <v>121</v>
      </c>
      <c r="AU1278" s="6">
        <v>96950</v>
      </c>
      <c r="AV1278" t="s">
        <v>122</v>
      </c>
      <c r="AX1278" s="8">
        <v>16702872946</v>
      </c>
      <c r="AZ1278" t="s">
        <v>3168</v>
      </c>
      <c r="BA1278" t="s">
        <v>3169</v>
      </c>
      <c r="BB1278" t="s">
        <v>3170</v>
      </c>
      <c r="BE1278" t="str">
        <f>"51-9195.00"</f>
        <v>51-9195.00</v>
      </c>
      <c r="BF1278" t="s">
        <v>6357</v>
      </c>
      <c r="BG1278" t="s">
        <v>9443</v>
      </c>
      <c r="BH1278" t="s">
        <v>6359</v>
      </c>
      <c r="BI1278">
        <v>1</v>
      </c>
      <c r="BJ1278">
        <v>1</v>
      </c>
      <c r="BK1278" s="1">
        <v>45778</v>
      </c>
      <c r="BL1278" s="1">
        <v>46142</v>
      </c>
      <c r="BM1278" s="1">
        <v>45778</v>
      </c>
      <c r="BN1278" s="1">
        <v>46142</v>
      </c>
      <c r="BO1278">
        <v>40</v>
      </c>
      <c r="BP1278">
        <v>0</v>
      </c>
      <c r="BQ1278">
        <v>8</v>
      </c>
      <c r="BR1278">
        <v>8</v>
      </c>
      <c r="BS1278">
        <v>8</v>
      </c>
      <c r="BT1278">
        <v>8</v>
      </c>
      <c r="BU1278">
        <v>8</v>
      </c>
      <c r="BV1278">
        <v>0</v>
      </c>
      <c r="BW1278" t="str">
        <f>"8:00 AM"</f>
        <v>8:00 AM</v>
      </c>
      <c r="BX1278" t="str">
        <f>"5:00 PM"</f>
        <v>5:00 PM</v>
      </c>
      <c r="BY1278" t="s">
        <v>133</v>
      </c>
      <c r="BZ1278">
        <v>0</v>
      </c>
      <c r="CA1278">
        <v>12</v>
      </c>
      <c r="CB1278" t="s">
        <v>117</v>
      </c>
      <c r="CD1278" t="s">
        <v>162</v>
      </c>
      <c r="CE1278" t="s">
        <v>3158</v>
      </c>
      <c r="CF1278" t="s">
        <v>4218</v>
      </c>
      <c r="CG1278" t="s">
        <v>136</v>
      </c>
      <c r="CH1278" t="s">
        <v>121</v>
      </c>
      <c r="CI1278" s="6">
        <v>96950</v>
      </c>
      <c r="CJ1278" s="10">
        <v>13.76</v>
      </c>
      <c r="CK1278" s="10">
        <v>13.76</v>
      </c>
      <c r="CL1278" s="10">
        <v>20.64</v>
      </c>
      <c r="CM1278" s="10">
        <v>20.64</v>
      </c>
      <c r="CN1278" t="s">
        <v>137</v>
      </c>
      <c r="CP1278" t="s">
        <v>138</v>
      </c>
      <c r="CR1278" t="s">
        <v>117</v>
      </c>
      <c r="CS1278" t="s">
        <v>139</v>
      </c>
      <c r="CT1278" t="s">
        <v>140</v>
      </c>
      <c r="CU1278" t="s">
        <v>139</v>
      </c>
      <c r="CV1278" t="s">
        <v>140</v>
      </c>
      <c r="CW1278" t="s">
        <v>139</v>
      </c>
      <c r="CX1278" t="s">
        <v>140</v>
      </c>
      <c r="CY1278" t="s">
        <v>4164</v>
      </c>
      <c r="CZ1278" s="8">
        <v>16702345828</v>
      </c>
      <c r="DA1278" t="s">
        <v>3164</v>
      </c>
      <c r="DB1278" t="s">
        <v>140</v>
      </c>
      <c r="DC1278" t="s">
        <v>139</v>
      </c>
      <c r="DD1278" t="s">
        <v>117</v>
      </c>
      <c r="DE1278" t="s">
        <v>631</v>
      </c>
      <c r="DF1278" t="s">
        <v>3165</v>
      </c>
      <c r="DH1278" t="s">
        <v>3170</v>
      </c>
      <c r="DI1278" t="s">
        <v>3169</v>
      </c>
      <c r="DJ1278" t="s">
        <v>3168</v>
      </c>
    </row>
    <row r="1279" spans="1:114" ht="15" customHeight="1" x14ac:dyDescent="0.35">
      <c r="A1279" t="s">
        <v>11408</v>
      </c>
      <c r="B1279" t="s">
        <v>166</v>
      </c>
      <c r="C1279" s="1">
        <v>45634</v>
      </c>
      <c r="D1279" s="1">
        <v>45693</v>
      </c>
      <c r="E1279" t="s">
        <v>116</v>
      </c>
      <c r="F1279" s="1">
        <v>45792</v>
      </c>
      <c r="G1279" t="s">
        <v>117</v>
      </c>
      <c r="H1279" t="s">
        <v>117</v>
      </c>
      <c r="I1279" t="s">
        <v>117</v>
      </c>
      <c r="J1279" t="s">
        <v>5129</v>
      </c>
      <c r="K1279" t="s">
        <v>5130</v>
      </c>
      <c r="L1279" t="s">
        <v>5062</v>
      </c>
      <c r="M1279" t="s">
        <v>5131</v>
      </c>
      <c r="N1279" t="s">
        <v>120</v>
      </c>
      <c r="O1279" t="s">
        <v>121</v>
      </c>
      <c r="P1279" s="6">
        <v>96950</v>
      </c>
      <c r="Q1279" t="s">
        <v>122</v>
      </c>
      <c r="R1279" t="s">
        <v>382</v>
      </c>
      <c r="S1279" s="8">
        <v>16702347492</v>
      </c>
      <c r="U1279" t="s">
        <v>5132</v>
      </c>
      <c r="V1279">
        <v>722310</v>
      </c>
      <c r="W1279" t="s">
        <v>124</v>
      </c>
      <c r="Y1279" t="s">
        <v>5133</v>
      </c>
      <c r="Z1279" t="s">
        <v>5134</v>
      </c>
      <c r="AA1279" t="s">
        <v>5135</v>
      </c>
      <c r="AB1279" t="s">
        <v>128</v>
      </c>
      <c r="AC1279" t="s">
        <v>5131</v>
      </c>
      <c r="AD1279" t="s">
        <v>5062</v>
      </c>
      <c r="AE1279" t="s">
        <v>120</v>
      </c>
      <c r="AF1279" t="s">
        <v>121</v>
      </c>
      <c r="AG1279" s="6">
        <v>96950</v>
      </c>
      <c r="AH1279" t="s">
        <v>122</v>
      </c>
      <c r="AI1279" t="s">
        <v>382</v>
      </c>
      <c r="AJ1279" s="8">
        <v>16702347492</v>
      </c>
      <c r="AL1279" t="s">
        <v>5136</v>
      </c>
      <c r="BE1279" t="str">
        <f>"35-2021.00"</f>
        <v>35-2021.00</v>
      </c>
      <c r="BF1279" t="s">
        <v>438</v>
      </c>
      <c r="BG1279" t="s">
        <v>5590</v>
      </c>
      <c r="BH1279" t="s">
        <v>5068</v>
      </c>
      <c r="BI1279">
        <v>2</v>
      </c>
      <c r="BK1279" s="1">
        <v>45794</v>
      </c>
      <c r="BL1279" s="1">
        <v>46158</v>
      </c>
      <c r="BO1279">
        <v>35</v>
      </c>
      <c r="BP1279">
        <v>0</v>
      </c>
      <c r="BQ1279">
        <v>7</v>
      </c>
      <c r="BR1279">
        <v>7</v>
      </c>
      <c r="BS1279">
        <v>7</v>
      </c>
      <c r="BT1279">
        <v>7</v>
      </c>
      <c r="BU1279">
        <v>7</v>
      </c>
      <c r="BV1279">
        <v>0</v>
      </c>
      <c r="BW1279" t="str">
        <f>"6:00 AM"</f>
        <v>6:00 AM</v>
      </c>
      <c r="BX1279" t="str">
        <f>"2:00 PM"</f>
        <v>2:00 PM</v>
      </c>
      <c r="BY1279" t="s">
        <v>133</v>
      </c>
      <c r="BZ1279">
        <v>0</v>
      </c>
      <c r="CA1279">
        <v>3</v>
      </c>
      <c r="CB1279" t="s">
        <v>117</v>
      </c>
      <c r="CD1279" t="s">
        <v>393</v>
      </c>
      <c r="CE1279" t="s">
        <v>5062</v>
      </c>
      <c r="CF1279" t="s">
        <v>5131</v>
      </c>
      <c r="CG1279" t="s">
        <v>120</v>
      </c>
      <c r="CH1279" t="s">
        <v>121</v>
      </c>
      <c r="CI1279" s="6">
        <v>96950</v>
      </c>
      <c r="CJ1279" s="10">
        <v>7.84</v>
      </c>
      <c r="CK1279" s="10">
        <v>8</v>
      </c>
      <c r="CL1279" s="10">
        <v>11.76</v>
      </c>
      <c r="CM1279" s="10">
        <v>12</v>
      </c>
      <c r="CN1279" t="s">
        <v>137</v>
      </c>
      <c r="CO1279" t="s">
        <v>393</v>
      </c>
      <c r="CP1279" t="s">
        <v>138</v>
      </c>
      <c r="CR1279" t="s">
        <v>117</v>
      </c>
      <c r="CS1279" t="s">
        <v>139</v>
      </c>
      <c r="CT1279" t="s">
        <v>140</v>
      </c>
      <c r="CU1279" t="s">
        <v>139</v>
      </c>
      <c r="CV1279" t="s">
        <v>140</v>
      </c>
      <c r="CW1279" t="s">
        <v>139</v>
      </c>
      <c r="CX1279" t="s">
        <v>140</v>
      </c>
      <c r="CY1279" t="s">
        <v>394</v>
      </c>
      <c r="CZ1279" s="8">
        <v>16702347492</v>
      </c>
      <c r="DA1279" t="s">
        <v>5136</v>
      </c>
      <c r="DB1279" t="s">
        <v>1095</v>
      </c>
      <c r="DC1279" t="s">
        <v>139</v>
      </c>
      <c r="DD1279" t="s">
        <v>117</v>
      </c>
    </row>
    <row r="1280" spans="1:114" ht="15" customHeight="1" x14ac:dyDescent="0.35">
      <c r="A1280" t="s">
        <v>7160</v>
      </c>
      <c r="B1280" t="s">
        <v>166</v>
      </c>
      <c r="C1280" s="1">
        <v>45636</v>
      </c>
      <c r="D1280" s="1">
        <v>45693</v>
      </c>
      <c r="E1280" t="s">
        <v>116</v>
      </c>
      <c r="F1280" s="1">
        <v>45743</v>
      </c>
      <c r="G1280" t="s">
        <v>117</v>
      </c>
      <c r="H1280" t="s">
        <v>117</v>
      </c>
      <c r="I1280" t="s">
        <v>117</v>
      </c>
      <c r="J1280" t="s">
        <v>6231</v>
      </c>
      <c r="K1280" t="s">
        <v>7161</v>
      </c>
      <c r="L1280" t="s">
        <v>7162</v>
      </c>
      <c r="M1280" t="s">
        <v>6234</v>
      </c>
      <c r="N1280" t="s">
        <v>136</v>
      </c>
      <c r="O1280" t="s">
        <v>121</v>
      </c>
      <c r="P1280" s="6">
        <v>96950</v>
      </c>
      <c r="Q1280" t="s">
        <v>122</v>
      </c>
      <c r="R1280" t="s">
        <v>140</v>
      </c>
      <c r="S1280" s="8">
        <v>16718881388</v>
      </c>
      <c r="U1280" t="s">
        <v>6235</v>
      </c>
      <c r="V1280">
        <v>561520</v>
      </c>
      <c r="W1280" t="s">
        <v>124</v>
      </c>
      <c r="Y1280" t="s">
        <v>6236</v>
      </c>
      <c r="Z1280" t="s">
        <v>6237</v>
      </c>
      <c r="AA1280" t="s">
        <v>6238</v>
      </c>
      <c r="AB1280" t="s">
        <v>6239</v>
      </c>
      <c r="AC1280" t="s">
        <v>7162</v>
      </c>
      <c r="AD1280" t="s">
        <v>6234</v>
      </c>
      <c r="AE1280" t="s">
        <v>136</v>
      </c>
      <c r="AF1280" t="s">
        <v>121</v>
      </c>
      <c r="AG1280" s="6">
        <v>96950</v>
      </c>
      <c r="AH1280" t="s">
        <v>122</v>
      </c>
      <c r="AJ1280" s="8">
        <v>16718881388</v>
      </c>
      <c r="AL1280" t="s">
        <v>6240</v>
      </c>
      <c r="BE1280" t="str">
        <f>"49-9071.00"</f>
        <v>49-9071.00</v>
      </c>
      <c r="BF1280" t="s">
        <v>156</v>
      </c>
      <c r="BG1280" t="s">
        <v>7163</v>
      </c>
      <c r="BH1280" t="s">
        <v>156</v>
      </c>
      <c r="BI1280">
        <v>1</v>
      </c>
      <c r="BK1280" s="1">
        <v>45745</v>
      </c>
      <c r="BL1280" s="1">
        <v>46109</v>
      </c>
      <c r="BO1280">
        <v>40</v>
      </c>
      <c r="BP1280">
        <v>0</v>
      </c>
      <c r="BQ1280">
        <v>8</v>
      </c>
      <c r="BR1280">
        <v>8</v>
      </c>
      <c r="BS1280">
        <v>8</v>
      </c>
      <c r="BT1280">
        <v>8</v>
      </c>
      <c r="BU1280">
        <v>8</v>
      </c>
      <c r="BV1280">
        <v>0</v>
      </c>
      <c r="BW1280" t="str">
        <f>"8:00 AM"</f>
        <v>8:00 AM</v>
      </c>
      <c r="BX1280" t="str">
        <f>"5:00 PM"</f>
        <v>5:00 PM</v>
      </c>
      <c r="BY1280" t="s">
        <v>159</v>
      </c>
      <c r="BZ1280">
        <v>0</v>
      </c>
      <c r="CA1280">
        <v>6</v>
      </c>
      <c r="CB1280" t="s">
        <v>117</v>
      </c>
      <c r="CD1280" t="s">
        <v>7164</v>
      </c>
      <c r="CE1280" t="s">
        <v>7165</v>
      </c>
      <c r="CG1280" t="s">
        <v>136</v>
      </c>
      <c r="CH1280" t="s">
        <v>121</v>
      </c>
      <c r="CI1280" s="6">
        <v>96950</v>
      </c>
      <c r="CJ1280" s="10">
        <v>11.01</v>
      </c>
      <c r="CK1280" s="10">
        <v>11.01</v>
      </c>
      <c r="CL1280" s="10">
        <v>16.52</v>
      </c>
      <c r="CM1280" s="10">
        <v>16.52</v>
      </c>
      <c r="CN1280" t="s">
        <v>137</v>
      </c>
      <c r="CO1280" t="s">
        <v>140</v>
      </c>
      <c r="CP1280" t="s">
        <v>138</v>
      </c>
      <c r="CR1280" t="s">
        <v>117</v>
      </c>
      <c r="CS1280" t="s">
        <v>139</v>
      </c>
      <c r="CT1280" t="s">
        <v>139</v>
      </c>
      <c r="CU1280" t="s">
        <v>139</v>
      </c>
      <c r="CV1280" t="s">
        <v>140</v>
      </c>
      <c r="CW1280" t="s">
        <v>139</v>
      </c>
      <c r="CX1280" t="s">
        <v>140</v>
      </c>
      <c r="CY1280" t="s">
        <v>7166</v>
      </c>
      <c r="CZ1280" s="8" t="s">
        <v>7167</v>
      </c>
      <c r="DA1280" t="s">
        <v>6240</v>
      </c>
      <c r="DB1280" t="s">
        <v>140</v>
      </c>
      <c r="DC1280" t="s">
        <v>139</v>
      </c>
      <c r="DD1280" t="s">
        <v>117</v>
      </c>
    </row>
    <row r="1281" spans="1:114" ht="15" customHeight="1" x14ac:dyDescent="0.35">
      <c r="A1281" t="s">
        <v>14829</v>
      </c>
      <c r="B1281" t="s">
        <v>144</v>
      </c>
      <c r="C1281" s="1">
        <v>45636</v>
      </c>
      <c r="D1281" s="1">
        <v>45693</v>
      </c>
      <c r="E1281" t="s">
        <v>211</v>
      </c>
      <c r="G1281" t="s">
        <v>139</v>
      </c>
      <c r="H1281" t="s">
        <v>139</v>
      </c>
      <c r="I1281" t="s">
        <v>117</v>
      </c>
      <c r="J1281" t="s">
        <v>3722</v>
      </c>
      <c r="K1281" t="s">
        <v>14830</v>
      </c>
      <c r="L1281" t="s">
        <v>4236</v>
      </c>
      <c r="M1281" t="s">
        <v>4237</v>
      </c>
      <c r="N1281" t="s">
        <v>136</v>
      </c>
      <c r="O1281" t="s">
        <v>121</v>
      </c>
      <c r="P1281" s="6">
        <v>96950</v>
      </c>
      <c r="Q1281" t="s">
        <v>122</v>
      </c>
      <c r="S1281" s="8">
        <v>16702850063</v>
      </c>
      <c r="U1281" t="s">
        <v>3726</v>
      </c>
      <c r="V1281">
        <v>23821</v>
      </c>
      <c r="W1281" t="s">
        <v>124</v>
      </c>
      <c r="Y1281" t="s">
        <v>3727</v>
      </c>
      <c r="Z1281" t="s">
        <v>7105</v>
      </c>
      <c r="AA1281" t="s">
        <v>4238</v>
      </c>
      <c r="AB1281" t="s">
        <v>237</v>
      </c>
      <c r="AC1281" t="s">
        <v>4236</v>
      </c>
      <c r="AD1281" t="s">
        <v>4237</v>
      </c>
      <c r="AE1281" t="s">
        <v>136</v>
      </c>
      <c r="AF1281" t="s">
        <v>121</v>
      </c>
      <c r="AG1281" s="6">
        <v>96950</v>
      </c>
      <c r="AH1281" t="s">
        <v>122</v>
      </c>
      <c r="AJ1281" s="8">
        <v>16702850063</v>
      </c>
      <c r="AL1281" t="s">
        <v>3730</v>
      </c>
      <c r="BE1281" t="str">
        <f>"47-2111.00"</f>
        <v>47-2111.00</v>
      </c>
      <c r="BF1281" t="s">
        <v>3271</v>
      </c>
      <c r="BG1281" t="s">
        <v>14831</v>
      </c>
      <c r="BH1281" t="s">
        <v>11433</v>
      </c>
      <c r="BI1281">
        <v>5</v>
      </c>
      <c r="BJ1281">
        <v>5</v>
      </c>
      <c r="BK1281" s="1">
        <v>45689</v>
      </c>
      <c r="BL1281" s="1">
        <v>45930</v>
      </c>
      <c r="BM1281" s="1">
        <v>45693</v>
      </c>
      <c r="BN1281" s="1">
        <v>45930</v>
      </c>
      <c r="BO1281">
        <v>40</v>
      </c>
      <c r="BP1281">
        <v>0</v>
      </c>
      <c r="BQ1281">
        <v>8</v>
      </c>
      <c r="BR1281">
        <v>8</v>
      </c>
      <c r="BS1281">
        <v>8</v>
      </c>
      <c r="BT1281">
        <v>8</v>
      </c>
      <c r="BU1281">
        <v>8</v>
      </c>
      <c r="BV1281">
        <v>0</v>
      </c>
      <c r="BW1281" t="str">
        <f>"8:31 AM"</f>
        <v>8:31 AM</v>
      </c>
      <c r="BX1281" t="str">
        <f>"5:31 PM"</f>
        <v>5:31 PM</v>
      </c>
      <c r="BY1281" t="s">
        <v>159</v>
      </c>
      <c r="BZ1281">
        <v>0</v>
      </c>
      <c r="CA1281">
        <v>12</v>
      </c>
      <c r="CB1281" t="s">
        <v>117</v>
      </c>
      <c r="CD1281" t="s">
        <v>14832</v>
      </c>
      <c r="CE1281" t="s">
        <v>4236</v>
      </c>
      <c r="CF1281" t="s">
        <v>4237</v>
      </c>
      <c r="CG1281" t="s">
        <v>136</v>
      </c>
      <c r="CH1281" t="s">
        <v>121</v>
      </c>
      <c r="CI1281" s="6">
        <v>96950</v>
      </c>
      <c r="CJ1281" s="10">
        <v>12.64</v>
      </c>
      <c r="CK1281" s="10">
        <v>12.64</v>
      </c>
      <c r="CL1281" s="10">
        <v>18.96</v>
      </c>
      <c r="CM1281" s="10">
        <v>18.96</v>
      </c>
      <c r="CN1281" t="s">
        <v>137</v>
      </c>
      <c r="CO1281" t="s">
        <v>3733</v>
      </c>
      <c r="CP1281" t="s">
        <v>138</v>
      </c>
      <c r="CR1281" t="s">
        <v>117</v>
      </c>
      <c r="CS1281" t="s">
        <v>139</v>
      </c>
      <c r="CT1281" t="s">
        <v>139</v>
      </c>
      <c r="CU1281" t="s">
        <v>139</v>
      </c>
      <c r="CV1281" t="s">
        <v>140</v>
      </c>
      <c r="CW1281" t="s">
        <v>139</v>
      </c>
      <c r="CX1281" t="s">
        <v>139</v>
      </c>
      <c r="CY1281" s="2" t="s">
        <v>4241</v>
      </c>
      <c r="CZ1281" s="8">
        <v>16702850063</v>
      </c>
      <c r="DA1281" t="s">
        <v>4242</v>
      </c>
      <c r="DB1281" t="s">
        <v>140</v>
      </c>
      <c r="DC1281" t="s">
        <v>139</v>
      </c>
      <c r="DD1281" t="s">
        <v>117</v>
      </c>
    </row>
    <row r="1282" spans="1:114" ht="15" customHeight="1" x14ac:dyDescent="0.35">
      <c r="A1282" t="s">
        <v>14721</v>
      </c>
      <c r="B1282" t="s">
        <v>144</v>
      </c>
      <c r="C1282" s="1">
        <v>45642</v>
      </c>
      <c r="D1282" s="1">
        <v>45693</v>
      </c>
      <c r="E1282" t="s">
        <v>116</v>
      </c>
      <c r="F1282" s="1">
        <v>45807</v>
      </c>
      <c r="G1282" t="s">
        <v>139</v>
      </c>
      <c r="H1282" t="s">
        <v>117</v>
      </c>
      <c r="I1282" t="s">
        <v>117</v>
      </c>
      <c r="J1282" t="s">
        <v>8425</v>
      </c>
      <c r="K1282" t="s">
        <v>8426</v>
      </c>
      <c r="L1282" t="s">
        <v>8427</v>
      </c>
      <c r="N1282" t="s">
        <v>5512</v>
      </c>
      <c r="O1282" t="s">
        <v>121</v>
      </c>
      <c r="P1282" s="6">
        <v>96951</v>
      </c>
      <c r="Q1282" t="s">
        <v>122</v>
      </c>
      <c r="S1282" s="8">
        <v>16707852766</v>
      </c>
      <c r="U1282" t="s">
        <v>8428</v>
      </c>
      <c r="V1282">
        <v>455219</v>
      </c>
      <c r="W1282" t="s">
        <v>124</v>
      </c>
      <c r="Y1282" t="s">
        <v>8429</v>
      </c>
      <c r="Z1282" t="s">
        <v>8430</v>
      </c>
      <c r="AB1282" t="s">
        <v>1057</v>
      </c>
      <c r="AC1282" t="s">
        <v>8427</v>
      </c>
      <c r="AE1282" t="s">
        <v>5512</v>
      </c>
      <c r="AF1282" t="s">
        <v>121</v>
      </c>
      <c r="AG1282" s="6">
        <v>96951</v>
      </c>
      <c r="AH1282" t="s">
        <v>122</v>
      </c>
      <c r="AJ1282" s="8">
        <v>16707852766</v>
      </c>
      <c r="AL1282" t="s">
        <v>8431</v>
      </c>
      <c r="BE1282" t="str">
        <f>"49-9071.00"</f>
        <v>49-9071.00</v>
      </c>
      <c r="BF1282" t="s">
        <v>156</v>
      </c>
      <c r="BG1282" t="s">
        <v>8432</v>
      </c>
      <c r="BH1282" t="s">
        <v>8433</v>
      </c>
      <c r="BI1282">
        <v>2</v>
      </c>
      <c r="BJ1282">
        <v>2</v>
      </c>
      <c r="BK1282" s="1">
        <v>45809</v>
      </c>
      <c r="BL1282" s="1">
        <v>46904</v>
      </c>
      <c r="BM1282" s="1">
        <v>45809</v>
      </c>
      <c r="BN1282" s="1">
        <v>46904</v>
      </c>
      <c r="BO1282">
        <v>35</v>
      </c>
      <c r="BP1282">
        <v>0</v>
      </c>
      <c r="BQ1282">
        <v>7</v>
      </c>
      <c r="BR1282">
        <v>7</v>
      </c>
      <c r="BS1282">
        <v>7</v>
      </c>
      <c r="BT1282">
        <v>7</v>
      </c>
      <c r="BU1282">
        <v>7</v>
      </c>
      <c r="BV1282">
        <v>0</v>
      </c>
      <c r="BW1282" t="str">
        <f>"8:00 AM"</f>
        <v>8:00 AM</v>
      </c>
      <c r="BX1282" t="str">
        <f>"5:00 PM"</f>
        <v>5:00 PM</v>
      </c>
      <c r="BY1282" t="s">
        <v>159</v>
      </c>
      <c r="BZ1282">
        <v>0</v>
      </c>
      <c r="CA1282">
        <v>12</v>
      </c>
      <c r="CB1282" t="s">
        <v>117</v>
      </c>
      <c r="CD1282" t="s">
        <v>14722</v>
      </c>
      <c r="CE1282" t="s">
        <v>8435</v>
      </c>
      <c r="CG1282" t="s">
        <v>5512</v>
      </c>
      <c r="CH1282" t="s">
        <v>121</v>
      </c>
      <c r="CI1282" s="6">
        <v>96951</v>
      </c>
      <c r="CJ1282" s="10">
        <v>9.75</v>
      </c>
      <c r="CK1282" s="10">
        <v>9.75</v>
      </c>
      <c r="CL1282" s="10">
        <v>14.62</v>
      </c>
      <c r="CM1282" s="10">
        <v>14.62</v>
      </c>
      <c r="CN1282" t="s">
        <v>137</v>
      </c>
      <c r="CO1282" t="s">
        <v>194</v>
      </c>
      <c r="CP1282" t="s">
        <v>138</v>
      </c>
      <c r="CR1282" t="s">
        <v>117</v>
      </c>
      <c r="CS1282" t="s">
        <v>139</v>
      </c>
      <c r="CT1282" t="s">
        <v>140</v>
      </c>
      <c r="CU1282" t="s">
        <v>139</v>
      </c>
      <c r="CV1282" t="s">
        <v>140</v>
      </c>
      <c r="CW1282" t="s">
        <v>139</v>
      </c>
      <c r="CX1282" t="s">
        <v>140</v>
      </c>
      <c r="CY1282" t="s">
        <v>1498</v>
      </c>
      <c r="CZ1282" s="8">
        <v>16707852766</v>
      </c>
      <c r="DA1282" t="s">
        <v>8436</v>
      </c>
      <c r="DB1282" t="s">
        <v>140</v>
      </c>
      <c r="DC1282" t="s">
        <v>139</v>
      </c>
      <c r="DD1282" t="s">
        <v>117</v>
      </c>
      <c r="DE1282" t="s">
        <v>8429</v>
      </c>
      <c r="DF1282" t="s">
        <v>8430</v>
      </c>
      <c r="DH1282" t="s">
        <v>8428</v>
      </c>
      <c r="DI1282" t="s">
        <v>8437</v>
      </c>
      <c r="DJ1282" t="s">
        <v>8436</v>
      </c>
    </row>
    <row r="1283" spans="1:114" ht="15" customHeight="1" x14ac:dyDescent="0.35">
      <c r="A1283" t="s">
        <v>9602</v>
      </c>
      <c r="B1283" t="s">
        <v>144</v>
      </c>
      <c r="C1283" s="1">
        <v>45642</v>
      </c>
      <c r="D1283" s="1">
        <v>45693</v>
      </c>
      <c r="E1283" t="s">
        <v>211</v>
      </c>
      <c r="G1283" t="s">
        <v>117</v>
      </c>
      <c r="H1283" t="s">
        <v>117</v>
      </c>
      <c r="I1283" t="s">
        <v>117</v>
      </c>
      <c r="J1283" t="s">
        <v>9603</v>
      </c>
      <c r="L1283" t="s">
        <v>9604</v>
      </c>
      <c r="N1283" t="s">
        <v>120</v>
      </c>
      <c r="O1283" t="s">
        <v>121</v>
      </c>
      <c r="P1283" s="6">
        <v>96950</v>
      </c>
      <c r="Q1283" t="s">
        <v>122</v>
      </c>
      <c r="S1283" s="8">
        <v>16702358770</v>
      </c>
      <c r="U1283" t="s">
        <v>9605</v>
      </c>
      <c r="V1283">
        <v>23621</v>
      </c>
      <c r="W1283" t="s">
        <v>124</v>
      </c>
      <c r="Y1283" t="s">
        <v>1679</v>
      </c>
      <c r="Z1283" t="s">
        <v>9606</v>
      </c>
      <c r="AB1283" t="s">
        <v>128</v>
      </c>
      <c r="AC1283" t="s">
        <v>9604</v>
      </c>
      <c r="AE1283" t="s">
        <v>120</v>
      </c>
      <c r="AF1283" t="s">
        <v>121</v>
      </c>
      <c r="AG1283" s="6">
        <v>96950</v>
      </c>
      <c r="AH1283" t="s">
        <v>122</v>
      </c>
      <c r="AJ1283" s="8">
        <v>16702358770</v>
      </c>
      <c r="AL1283" t="s">
        <v>9607</v>
      </c>
      <c r="BE1283" t="str">
        <f>"13-1051.00"</f>
        <v>13-1051.00</v>
      </c>
      <c r="BF1283" t="s">
        <v>860</v>
      </c>
      <c r="BG1283" t="s">
        <v>9608</v>
      </c>
      <c r="BH1283" t="s">
        <v>9609</v>
      </c>
      <c r="BI1283">
        <v>3</v>
      </c>
      <c r="BJ1283">
        <v>3</v>
      </c>
      <c r="BK1283" s="1">
        <v>45672</v>
      </c>
      <c r="BL1283" s="1">
        <v>46036</v>
      </c>
      <c r="BM1283" s="1">
        <v>45693</v>
      </c>
      <c r="BN1283" s="1">
        <v>46036</v>
      </c>
      <c r="BO1283">
        <v>35</v>
      </c>
      <c r="BP1283">
        <v>0</v>
      </c>
      <c r="BQ1283">
        <v>7</v>
      </c>
      <c r="BR1283">
        <v>7</v>
      </c>
      <c r="BS1283">
        <v>7</v>
      </c>
      <c r="BT1283">
        <v>7</v>
      </c>
      <c r="BU1283">
        <v>7</v>
      </c>
      <c r="BV1283">
        <v>0</v>
      </c>
      <c r="BW1283" t="str">
        <f>"8:00 AM"</f>
        <v>8:00 AM</v>
      </c>
      <c r="BX1283" t="str">
        <f>"4:00 PM"</f>
        <v>4:00 PM</v>
      </c>
      <c r="BY1283" t="s">
        <v>588</v>
      </c>
      <c r="BZ1283">
        <v>0</v>
      </c>
      <c r="CA1283">
        <v>24</v>
      </c>
      <c r="CB1283" t="s">
        <v>117</v>
      </c>
      <c r="CD1283" t="s">
        <v>863</v>
      </c>
      <c r="CE1283" t="s">
        <v>1578</v>
      </c>
      <c r="CG1283" t="s">
        <v>120</v>
      </c>
      <c r="CH1283" t="s">
        <v>121</v>
      </c>
      <c r="CI1283" s="6">
        <v>96950</v>
      </c>
      <c r="CJ1283" s="10">
        <v>17.25</v>
      </c>
      <c r="CK1283" s="10">
        <v>17.25</v>
      </c>
      <c r="CL1283" s="10">
        <v>25.87</v>
      </c>
      <c r="CM1283" s="10">
        <v>25.87</v>
      </c>
      <c r="CN1283" t="s">
        <v>137</v>
      </c>
      <c r="CO1283" t="s">
        <v>164</v>
      </c>
      <c r="CP1283" t="s">
        <v>209</v>
      </c>
      <c r="CR1283" t="s">
        <v>117</v>
      </c>
      <c r="CS1283" t="s">
        <v>139</v>
      </c>
      <c r="CT1283" t="s">
        <v>140</v>
      </c>
      <c r="CU1283" t="s">
        <v>139</v>
      </c>
      <c r="CV1283" t="s">
        <v>140</v>
      </c>
      <c r="CW1283" t="s">
        <v>139</v>
      </c>
      <c r="CX1283" t="s">
        <v>140</v>
      </c>
      <c r="CY1283" t="s">
        <v>17407</v>
      </c>
      <c r="CZ1283" s="8">
        <v>16702358770</v>
      </c>
      <c r="DA1283" t="s">
        <v>9607</v>
      </c>
      <c r="DB1283" t="s">
        <v>164</v>
      </c>
      <c r="DC1283" t="s">
        <v>139</v>
      </c>
      <c r="DD1283" t="s">
        <v>117</v>
      </c>
    </row>
    <row r="1284" spans="1:114" ht="15" customHeight="1" x14ac:dyDescent="0.35">
      <c r="A1284" t="s">
        <v>11423</v>
      </c>
      <c r="B1284" t="s">
        <v>144</v>
      </c>
      <c r="C1284" s="1">
        <v>45642</v>
      </c>
      <c r="D1284" s="1">
        <v>45693</v>
      </c>
      <c r="E1284" t="s">
        <v>116</v>
      </c>
      <c r="F1284" s="1">
        <v>45715</v>
      </c>
      <c r="G1284" t="s">
        <v>139</v>
      </c>
      <c r="H1284" t="s">
        <v>139</v>
      </c>
      <c r="I1284" t="s">
        <v>117</v>
      </c>
      <c r="J1284" t="s">
        <v>11424</v>
      </c>
      <c r="L1284" t="s">
        <v>11425</v>
      </c>
      <c r="N1284" t="s">
        <v>136</v>
      </c>
      <c r="O1284" t="s">
        <v>121</v>
      </c>
      <c r="P1284" s="6">
        <v>96950</v>
      </c>
      <c r="Q1284" t="s">
        <v>122</v>
      </c>
      <c r="S1284" s="8">
        <v>16704833846</v>
      </c>
      <c r="U1284" t="s">
        <v>11426</v>
      </c>
      <c r="V1284">
        <v>81111</v>
      </c>
      <c r="W1284" t="s">
        <v>124</v>
      </c>
      <c r="Y1284" t="s">
        <v>11427</v>
      </c>
      <c r="Z1284" t="s">
        <v>11428</v>
      </c>
      <c r="AB1284" t="s">
        <v>205</v>
      </c>
      <c r="AC1284" t="s">
        <v>11429</v>
      </c>
      <c r="AE1284" t="s">
        <v>136</v>
      </c>
      <c r="AF1284" t="s">
        <v>121</v>
      </c>
      <c r="AG1284" s="6">
        <v>96950</v>
      </c>
      <c r="AH1284" t="s">
        <v>122</v>
      </c>
      <c r="AJ1284" s="8">
        <v>16704833846</v>
      </c>
      <c r="AL1284" t="s">
        <v>11430</v>
      </c>
      <c r="BE1284" t="str">
        <f>"49-2092.00"</f>
        <v>49-2092.00</v>
      </c>
      <c r="BF1284" t="s">
        <v>11431</v>
      </c>
      <c r="BG1284" t="s">
        <v>11432</v>
      </c>
      <c r="BH1284" t="s">
        <v>11433</v>
      </c>
      <c r="BI1284">
        <v>1</v>
      </c>
      <c r="BJ1284">
        <v>1</v>
      </c>
      <c r="BK1284" s="1">
        <v>45717</v>
      </c>
      <c r="BL1284" s="1">
        <v>46811</v>
      </c>
      <c r="BM1284" s="1">
        <v>45717</v>
      </c>
      <c r="BN1284" s="1">
        <v>46811</v>
      </c>
      <c r="BO1284">
        <v>40</v>
      </c>
      <c r="BP1284">
        <v>0</v>
      </c>
      <c r="BQ1284">
        <v>8</v>
      </c>
      <c r="BR1284">
        <v>8</v>
      </c>
      <c r="BS1284">
        <v>8</v>
      </c>
      <c r="BT1284">
        <v>8</v>
      </c>
      <c r="BU1284">
        <v>8</v>
      </c>
      <c r="BV1284">
        <v>0</v>
      </c>
      <c r="BW1284" t="str">
        <f>"8:00 AM"</f>
        <v>8:00 AM</v>
      </c>
      <c r="BX1284" t="str">
        <f>"5:00 PM"</f>
        <v>5:00 PM</v>
      </c>
      <c r="BY1284" t="s">
        <v>159</v>
      </c>
      <c r="BZ1284">
        <v>0</v>
      </c>
      <c r="CA1284">
        <v>24</v>
      </c>
      <c r="CB1284" t="s">
        <v>117</v>
      </c>
      <c r="CD1284" s="2" t="s">
        <v>11434</v>
      </c>
      <c r="CE1284" t="s">
        <v>11435</v>
      </c>
      <c r="CG1284" t="s">
        <v>136</v>
      </c>
      <c r="CH1284" t="s">
        <v>121</v>
      </c>
      <c r="CI1284" s="6">
        <v>96950</v>
      </c>
      <c r="CJ1284" s="10">
        <v>16.170000000000002</v>
      </c>
      <c r="CK1284" s="10">
        <v>16.170000000000002</v>
      </c>
      <c r="CL1284" s="10">
        <v>0</v>
      </c>
      <c r="CM1284" s="10">
        <v>0</v>
      </c>
      <c r="CN1284" t="s">
        <v>137</v>
      </c>
      <c r="CO1284" t="s">
        <v>133</v>
      </c>
      <c r="CP1284" t="s">
        <v>138</v>
      </c>
      <c r="CR1284" t="s">
        <v>117</v>
      </c>
      <c r="CS1284" t="s">
        <v>139</v>
      </c>
      <c r="CT1284" t="s">
        <v>140</v>
      </c>
      <c r="CU1284" t="s">
        <v>140</v>
      </c>
      <c r="CV1284" t="s">
        <v>140</v>
      </c>
      <c r="CW1284" t="s">
        <v>139</v>
      </c>
      <c r="CX1284" t="s">
        <v>140</v>
      </c>
      <c r="CY1284" t="s">
        <v>3512</v>
      </c>
      <c r="CZ1284" s="8">
        <v>16704833846</v>
      </c>
      <c r="DA1284" t="s">
        <v>11430</v>
      </c>
      <c r="DB1284" t="s">
        <v>140</v>
      </c>
      <c r="DC1284" t="s">
        <v>139</v>
      </c>
      <c r="DD1284" t="s">
        <v>117</v>
      </c>
    </row>
    <row r="1285" spans="1:114" ht="15" customHeight="1" x14ac:dyDescent="0.35">
      <c r="A1285" t="s">
        <v>4165</v>
      </c>
      <c r="B1285" t="s">
        <v>115</v>
      </c>
      <c r="C1285" s="1">
        <v>45643</v>
      </c>
      <c r="D1285" s="1">
        <v>45693</v>
      </c>
      <c r="E1285" t="s">
        <v>116</v>
      </c>
      <c r="F1285" s="1">
        <v>45698</v>
      </c>
      <c r="G1285" t="s">
        <v>117</v>
      </c>
      <c r="H1285" t="s">
        <v>117</v>
      </c>
      <c r="I1285" t="s">
        <v>117</v>
      </c>
      <c r="J1285" t="s">
        <v>4166</v>
      </c>
      <c r="K1285" t="s">
        <v>4167</v>
      </c>
      <c r="L1285" t="s">
        <v>4168</v>
      </c>
      <c r="N1285" t="s">
        <v>136</v>
      </c>
      <c r="O1285" t="s">
        <v>121</v>
      </c>
      <c r="P1285" s="6">
        <v>96950</v>
      </c>
      <c r="Q1285" t="s">
        <v>122</v>
      </c>
      <c r="S1285" s="8">
        <v>16702344010</v>
      </c>
      <c r="U1285" t="s">
        <v>4169</v>
      </c>
      <c r="V1285">
        <v>561320</v>
      </c>
      <c r="W1285" t="s">
        <v>124</v>
      </c>
      <c r="Y1285" t="s">
        <v>4170</v>
      </c>
      <c r="Z1285" t="s">
        <v>4171</v>
      </c>
      <c r="AA1285" t="s">
        <v>4172</v>
      </c>
      <c r="AB1285" t="s">
        <v>474</v>
      </c>
      <c r="AC1285" t="s">
        <v>4173</v>
      </c>
      <c r="AE1285" t="s">
        <v>136</v>
      </c>
      <c r="AF1285" t="s">
        <v>121</v>
      </c>
      <c r="AG1285" s="6">
        <v>96950</v>
      </c>
      <c r="AH1285" t="s">
        <v>122</v>
      </c>
      <c r="AJ1285" s="8">
        <v>16702854775</v>
      </c>
      <c r="AL1285" t="s">
        <v>4174</v>
      </c>
      <c r="BE1285" t="str">
        <f>"49-9071.00"</f>
        <v>49-9071.00</v>
      </c>
      <c r="BF1285" t="s">
        <v>156</v>
      </c>
      <c r="BG1285" t="s">
        <v>4175</v>
      </c>
      <c r="BH1285" t="s">
        <v>156</v>
      </c>
      <c r="BI1285">
        <v>4</v>
      </c>
      <c r="BK1285" s="1">
        <v>45700</v>
      </c>
      <c r="BL1285" s="1">
        <v>46065</v>
      </c>
      <c r="BO1285">
        <v>40</v>
      </c>
      <c r="BP1285">
        <v>0</v>
      </c>
      <c r="BQ1285">
        <v>8</v>
      </c>
      <c r="BR1285">
        <v>8</v>
      </c>
      <c r="BS1285">
        <v>8</v>
      </c>
      <c r="BT1285">
        <v>8</v>
      </c>
      <c r="BU1285">
        <v>8</v>
      </c>
      <c r="BV1285">
        <v>0</v>
      </c>
      <c r="BW1285" t="str">
        <f>"8:00 AM"</f>
        <v>8:00 AM</v>
      </c>
      <c r="BX1285" t="str">
        <f>"5:00 PM"</f>
        <v>5:00 PM</v>
      </c>
      <c r="BY1285" t="s">
        <v>159</v>
      </c>
      <c r="BZ1285">
        <v>0</v>
      </c>
      <c r="CA1285">
        <v>12</v>
      </c>
      <c r="CB1285" t="s">
        <v>117</v>
      </c>
      <c r="CD1285" t="s">
        <v>4176</v>
      </c>
      <c r="CE1285" t="s">
        <v>4177</v>
      </c>
      <c r="CG1285" t="s">
        <v>136</v>
      </c>
      <c r="CH1285" t="s">
        <v>121</v>
      </c>
      <c r="CI1285" s="6">
        <v>96950</v>
      </c>
      <c r="CJ1285" s="10">
        <v>9.75</v>
      </c>
      <c r="CK1285" s="10">
        <v>9.75</v>
      </c>
      <c r="CN1285" t="s">
        <v>137</v>
      </c>
      <c r="CP1285" t="s">
        <v>138</v>
      </c>
      <c r="CR1285" t="s">
        <v>117</v>
      </c>
      <c r="CS1285" t="s">
        <v>139</v>
      </c>
      <c r="CT1285" t="s">
        <v>139</v>
      </c>
      <c r="CU1285" t="s">
        <v>140</v>
      </c>
      <c r="CV1285" t="s">
        <v>140</v>
      </c>
      <c r="CW1285" t="s">
        <v>139</v>
      </c>
      <c r="CX1285" t="s">
        <v>139</v>
      </c>
      <c r="CY1285" t="s">
        <v>4178</v>
      </c>
      <c r="CZ1285" s="8">
        <v>16702344010</v>
      </c>
      <c r="DA1285" t="s">
        <v>4174</v>
      </c>
      <c r="DB1285" t="s">
        <v>140</v>
      </c>
      <c r="DC1285" t="s">
        <v>139</v>
      </c>
      <c r="DD1285" t="s">
        <v>117</v>
      </c>
    </row>
    <row r="1286" spans="1:114" ht="15" customHeight="1" x14ac:dyDescent="0.35">
      <c r="A1286" t="s">
        <v>10942</v>
      </c>
      <c r="B1286" t="s">
        <v>144</v>
      </c>
      <c r="C1286" s="1">
        <v>45660</v>
      </c>
      <c r="D1286" s="1">
        <v>45694</v>
      </c>
      <c r="E1286" t="s">
        <v>116</v>
      </c>
      <c r="F1286" s="1">
        <v>45727</v>
      </c>
      <c r="G1286" t="s">
        <v>117</v>
      </c>
      <c r="H1286" t="s">
        <v>117</v>
      </c>
      <c r="I1286" t="s">
        <v>117</v>
      </c>
      <c r="J1286" t="s">
        <v>4668</v>
      </c>
      <c r="K1286" t="s">
        <v>4669</v>
      </c>
      <c r="L1286" t="s">
        <v>4670</v>
      </c>
      <c r="M1286" t="s">
        <v>4671</v>
      </c>
      <c r="N1286" t="s">
        <v>120</v>
      </c>
      <c r="O1286" t="s">
        <v>121</v>
      </c>
      <c r="P1286" s="6">
        <v>96950</v>
      </c>
      <c r="Q1286" t="s">
        <v>122</v>
      </c>
      <c r="R1286" t="s">
        <v>140</v>
      </c>
      <c r="S1286" s="8">
        <v>16702346708</v>
      </c>
      <c r="U1286" t="s">
        <v>4672</v>
      </c>
      <c r="V1286">
        <v>236220</v>
      </c>
      <c r="W1286" t="s">
        <v>124</v>
      </c>
      <c r="Y1286" t="s">
        <v>1426</v>
      </c>
      <c r="Z1286" t="s">
        <v>10943</v>
      </c>
      <c r="AB1286" t="s">
        <v>154</v>
      </c>
      <c r="AC1286" t="s">
        <v>4670</v>
      </c>
      <c r="AD1286" t="s">
        <v>4671</v>
      </c>
      <c r="AE1286" t="s">
        <v>120</v>
      </c>
      <c r="AF1286" t="s">
        <v>121</v>
      </c>
      <c r="AG1286" s="6">
        <v>96950</v>
      </c>
      <c r="AH1286" t="s">
        <v>122</v>
      </c>
      <c r="AI1286" t="s">
        <v>469</v>
      </c>
      <c r="AJ1286" s="8">
        <v>16702346708</v>
      </c>
      <c r="AL1286" t="s">
        <v>4674</v>
      </c>
      <c r="BE1286" t="str">
        <f>"49-9071.00"</f>
        <v>49-9071.00</v>
      </c>
      <c r="BF1286" t="s">
        <v>156</v>
      </c>
      <c r="BG1286" t="s">
        <v>4675</v>
      </c>
      <c r="BH1286" t="s">
        <v>3770</v>
      </c>
      <c r="BI1286">
        <v>5</v>
      </c>
      <c r="BJ1286">
        <v>5</v>
      </c>
      <c r="BK1286" s="1">
        <v>45729</v>
      </c>
      <c r="BL1286" s="1">
        <v>46093</v>
      </c>
      <c r="BM1286" s="1">
        <v>45729</v>
      </c>
      <c r="BN1286" s="1">
        <v>46093</v>
      </c>
      <c r="BO1286">
        <v>35</v>
      </c>
      <c r="BP1286">
        <v>0</v>
      </c>
      <c r="BQ1286">
        <v>7</v>
      </c>
      <c r="BR1286">
        <v>7</v>
      </c>
      <c r="BS1286">
        <v>7</v>
      </c>
      <c r="BT1286">
        <v>7</v>
      </c>
      <c r="BU1286">
        <v>7</v>
      </c>
      <c r="BV1286">
        <v>0</v>
      </c>
      <c r="BW1286" t="str">
        <f>"8:00 AM"</f>
        <v>8:00 AM</v>
      </c>
      <c r="BX1286" t="str">
        <f>"4:00 PM"</f>
        <v>4:00 PM</v>
      </c>
      <c r="BY1286" t="s">
        <v>159</v>
      </c>
      <c r="BZ1286">
        <v>0</v>
      </c>
      <c r="CA1286">
        <v>12</v>
      </c>
      <c r="CB1286" t="s">
        <v>117</v>
      </c>
      <c r="CD1286" t="s">
        <v>4676</v>
      </c>
      <c r="CE1286" t="s">
        <v>4670</v>
      </c>
      <c r="CF1286" t="s">
        <v>4671</v>
      </c>
      <c r="CG1286" t="s">
        <v>120</v>
      </c>
      <c r="CH1286" t="s">
        <v>121</v>
      </c>
      <c r="CI1286" s="6">
        <v>96950</v>
      </c>
      <c r="CJ1286" s="10">
        <v>9.75</v>
      </c>
      <c r="CK1286" s="10">
        <v>9.75</v>
      </c>
      <c r="CL1286" s="10">
        <v>14.63</v>
      </c>
      <c r="CM1286" s="10">
        <v>14.63</v>
      </c>
      <c r="CN1286" t="s">
        <v>137</v>
      </c>
      <c r="CO1286">
        <v>0</v>
      </c>
      <c r="CP1286" t="s">
        <v>138</v>
      </c>
      <c r="CR1286" t="s">
        <v>117</v>
      </c>
      <c r="CS1286" t="s">
        <v>139</v>
      </c>
      <c r="CT1286" t="s">
        <v>139</v>
      </c>
      <c r="CU1286" t="s">
        <v>139</v>
      </c>
      <c r="CV1286" t="s">
        <v>140</v>
      </c>
      <c r="CW1286" t="s">
        <v>139</v>
      </c>
      <c r="CX1286" t="s">
        <v>140</v>
      </c>
      <c r="CY1286" t="s">
        <v>1498</v>
      </c>
      <c r="CZ1286" s="8">
        <v>16702346708</v>
      </c>
      <c r="DA1286" t="s">
        <v>4674</v>
      </c>
      <c r="DB1286" t="s">
        <v>140</v>
      </c>
      <c r="DC1286" t="s">
        <v>139</v>
      </c>
      <c r="DD1286" t="s">
        <v>117</v>
      </c>
      <c r="DE1286" t="s">
        <v>4677</v>
      </c>
      <c r="DF1286" t="s">
        <v>2717</v>
      </c>
      <c r="DG1286" t="s">
        <v>1331</v>
      </c>
      <c r="DH1286" t="s">
        <v>4672</v>
      </c>
      <c r="DI1286" t="s">
        <v>4668</v>
      </c>
      <c r="DJ1286" t="s">
        <v>4674</v>
      </c>
    </row>
    <row r="1287" spans="1:114" ht="15" customHeight="1" x14ac:dyDescent="0.35">
      <c r="A1287" t="s">
        <v>11538</v>
      </c>
      <c r="B1287" t="s">
        <v>166</v>
      </c>
      <c r="C1287" s="1">
        <v>45670</v>
      </c>
      <c r="D1287" s="1">
        <v>45694</v>
      </c>
      <c r="E1287" t="s">
        <v>211</v>
      </c>
      <c r="G1287" t="s">
        <v>139</v>
      </c>
      <c r="H1287" t="s">
        <v>117</v>
      </c>
      <c r="I1287" t="s">
        <v>117</v>
      </c>
      <c r="J1287" t="s">
        <v>2442</v>
      </c>
      <c r="K1287" t="s">
        <v>2442</v>
      </c>
      <c r="L1287" t="s">
        <v>2443</v>
      </c>
      <c r="M1287" t="s">
        <v>2444</v>
      </c>
      <c r="N1287" t="s">
        <v>120</v>
      </c>
      <c r="O1287" t="s">
        <v>121</v>
      </c>
      <c r="P1287" s="6">
        <v>96950</v>
      </c>
      <c r="Q1287" t="s">
        <v>122</v>
      </c>
      <c r="S1287" s="8">
        <v>16702355912</v>
      </c>
      <c r="U1287" t="s">
        <v>2445</v>
      </c>
      <c r="V1287">
        <v>56132</v>
      </c>
      <c r="W1287" t="s">
        <v>124</v>
      </c>
      <c r="Y1287" t="s">
        <v>2446</v>
      </c>
      <c r="Z1287" t="s">
        <v>2447</v>
      </c>
      <c r="AA1287" t="s">
        <v>2448</v>
      </c>
      <c r="AB1287" t="s">
        <v>1945</v>
      </c>
      <c r="AC1287" t="s">
        <v>2449</v>
      </c>
      <c r="AE1287" t="s">
        <v>120</v>
      </c>
      <c r="AF1287" t="s">
        <v>121</v>
      </c>
      <c r="AG1287" s="6">
        <v>96950</v>
      </c>
      <c r="AH1287" t="s">
        <v>122</v>
      </c>
      <c r="AJ1287" s="8">
        <v>16702355912</v>
      </c>
      <c r="AL1287" t="s">
        <v>2450</v>
      </c>
      <c r="BE1287" t="str">
        <f>"23-2011.00"</f>
        <v>23-2011.00</v>
      </c>
      <c r="BF1287" t="s">
        <v>2451</v>
      </c>
      <c r="BG1287" t="s">
        <v>2452</v>
      </c>
      <c r="BH1287" t="s">
        <v>2453</v>
      </c>
      <c r="BI1287">
        <v>3</v>
      </c>
      <c r="BK1287" s="1">
        <v>45778</v>
      </c>
      <c r="BL1287" s="1">
        <v>46873</v>
      </c>
      <c r="BO1287">
        <v>35</v>
      </c>
      <c r="BP1287">
        <v>0</v>
      </c>
      <c r="BQ1287">
        <v>7</v>
      </c>
      <c r="BR1287">
        <v>7</v>
      </c>
      <c r="BS1287">
        <v>7</v>
      </c>
      <c r="BT1287">
        <v>7</v>
      </c>
      <c r="BU1287">
        <v>7</v>
      </c>
      <c r="BV1287">
        <v>0</v>
      </c>
      <c r="BW1287" t="str">
        <f>"9:00 AM"</f>
        <v>9:00 AM</v>
      </c>
      <c r="BX1287" t="str">
        <f>"5:00 PM"</f>
        <v>5:00 PM</v>
      </c>
      <c r="BY1287" t="s">
        <v>459</v>
      </c>
      <c r="BZ1287">
        <v>0</v>
      </c>
      <c r="CA1287">
        <v>12</v>
      </c>
      <c r="CB1287" t="s">
        <v>117</v>
      </c>
      <c r="CD1287" t="s">
        <v>2454</v>
      </c>
      <c r="CE1287" t="s">
        <v>2443</v>
      </c>
      <c r="CF1287" t="s">
        <v>2444</v>
      </c>
      <c r="CG1287" t="s">
        <v>120</v>
      </c>
      <c r="CH1287" t="s">
        <v>121</v>
      </c>
      <c r="CI1287" s="6">
        <v>96950</v>
      </c>
      <c r="CJ1287" s="10">
        <v>18.59</v>
      </c>
      <c r="CK1287" s="10">
        <v>18.59</v>
      </c>
      <c r="CL1287" s="10">
        <v>27.89</v>
      </c>
      <c r="CM1287" s="10">
        <v>27.89</v>
      </c>
      <c r="CN1287" t="s">
        <v>137</v>
      </c>
      <c r="CO1287" t="s">
        <v>162</v>
      </c>
      <c r="CP1287" t="s">
        <v>138</v>
      </c>
      <c r="CR1287" t="s">
        <v>117</v>
      </c>
      <c r="CS1287" t="s">
        <v>139</v>
      </c>
      <c r="CT1287" t="s">
        <v>140</v>
      </c>
      <c r="CU1287" t="s">
        <v>139</v>
      </c>
      <c r="CV1287" t="s">
        <v>140</v>
      </c>
      <c r="CW1287" t="s">
        <v>140</v>
      </c>
      <c r="CX1287" t="s">
        <v>140</v>
      </c>
      <c r="CY1287" t="s">
        <v>11539</v>
      </c>
      <c r="CZ1287" s="8">
        <v>16702355912</v>
      </c>
      <c r="DA1287" t="s">
        <v>2450</v>
      </c>
      <c r="DB1287" t="s">
        <v>140</v>
      </c>
      <c r="DC1287" t="s">
        <v>139</v>
      </c>
      <c r="DD1287" t="s">
        <v>117</v>
      </c>
    </row>
    <row r="1288" spans="1:114" ht="15" customHeight="1" x14ac:dyDescent="0.35">
      <c r="A1288" t="s">
        <v>7168</v>
      </c>
      <c r="B1288" t="s">
        <v>166</v>
      </c>
      <c r="C1288" s="1">
        <v>45671</v>
      </c>
      <c r="D1288" s="1">
        <v>45694</v>
      </c>
      <c r="E1288" t="s">
        <v>116</v>
      </c>
      <c r="F1288" s="1">
        <v>45776</v>
      </c>
      <c r="G1288" t="s">
        <v>117</v>
      </c>
      <c r="H1288" t="s">
        <v>117</v>
      </c>
      <c r="I1288" t="s">
        <v>117</v>
      </c>
      <c r="J1288" t="s">
        <v>2442</v>
      </c>
      <c r="K1288" t="s">
        <v>7037</v>
      </c>
      <c r="L1288" t="s">
        <v>2443</v>
      </c>
      <c r="M1288" t="s">
        <v>2444</v>
      </c>
      <c r="N1288" t="s">
        <v>120</v>
      </c>
      <c r="O1288" t="s">
        <v>121</v>
      </c>
      <c r="P1288" s="6">
        <v>96950</v>
      </c>
      <c r="Q1288" t="s">
        <v>122</v>
      </c>
      <c r="S1288" s="8">
        <v>16702355912</v>
      </c>
      <c r="U1288" t="s">
        <v>2445</v>
      </c>
      <c r="V1288">
        <v>56132</v>
      </c>
      <c r="W1288" t="s">
        <v>150</v>
      </c>
      <c r="X1288" t="s">
        <v>139</v>
      </c>
      <c r="Y1288" t="s">
        <v>7038</v>
      </c>
      <c r="Z1288" t="s">
        <v>7039</v>
      </c>
      <c r="AA1288" t="s">
        <v>7040</v>
      </c>
      <c r="AB1288" t="s">
        <v>932</v>
      </c>
      <c r="AC1288" t="s">
        <v>7041</v>
      </c>
      <c r="AE1288" t="s">
        <v>136</v>
      </c>
      <c r="AF1288" t="s">
        <v>121</v>
      </c>
      <c r="AG1288" s="6">
        <v>96950</v>
      </c>
      <c r="AH1288" t="s">
        <v>122</v>
      </c>
      <c r="AJ1288" s="8">
        <v>16702355912</v>
      </c>
      <c r="AL1288" t="s">
        <v>2450</v>
      </c>
      <c r="BE1288" t="str">
        <f>"35-2014.00"</f>
        <v>35-2014.00</v>
      </c>
      <c r="BF1288" t="s">
        <v>191</v>
      </c>
      <c r="BG1288" t="s">
        <v>7042</v>
      </c>
      <c r="BH1288" t="s">
        <v>7043</v>
      </c>
      <c r="BI1288">
        <v>10</v>
      </c>
      <c r="BK1288" s="1">
        <v>45778</v>
      </c>
      <c r="BL1288" s="1">
        <v>46142</v>
      </c>
      <c r="BO1288">
        <v>35</v>
      </c>
      <c r="BP1288">
        <v>0</v>
      </c>
      <c r="BQ1288">
        <v>7</v>
      </c>
      <c r="BR1288">
        <v>7</v>
      </c>
      <c r="BS1288">
        <v>7</v>
      </c>
      <c r="BT1288">
        <v>7</v>
      </c>
      <c r="BU1288">
        <v>7</v>
      </c>
      <c r="BV1288">
        <v>0</v>
      </c>
      <c r="BW1288" t="str">
        <f>"1:00 AM"</f>
        <v>1:00 AM</v>
      </c>
      <c r="BX1288" t="str">
        <f>"9:00 PM"</f>
        <v>9:00 PM</v>
      </c>
      <c r="BY1288" t="s">
        <v>133</v>
      </c>
      <c r="BZ1288">
        <v>0</v>
      </c>
      <c r="CA1288">
        <v>12</v>
      </c>
      <c r="CB1288" t="s">
        <v>117</v>
      </c>
      <c r="CD1288" t="s">
        <v>7044</v>
      </c>
      <c r="CE1288" t="s">
        <v>2443</v>
      </c>
      <c r="CF1288" t="s">
        <v>2444</v>
      </c>
      <c r="CG1288" t="s">
        <v>136</v>
      </c>
      <c r="CH1288" t="s">
        <v>121</v>
      </c>
      <c r="CI1288" s="6">
        <v>96950</v>
      </c>
      <c r="CJ1288" s="10">
        <v>8.83</v>
      </c>
      <c r="CK1288" s="10">
        <v>8.83</v>
      </c>
      <c r="CL1288" s="10">
        <v>13.25</v>
      </c>
      <c r="CM1288" s="10">
        <v>13.25</v>
      </c>
      <c r="CN1288" t="s">
        <v>137</v>
      </c>
      <c r="CO1288" t="s">
        <v>162</v>
      </c>
      <c r="CP1288" t="s">
        <v>138</v>
      </c>
      <c r="CR1288" t="s">
        <v>117</v>
      </c>
      <c r="CS1288" t="s">
        <v>139</v>
      </c>
      <c r="CT1288" t="s">
        <v>140</v>
      </c>
      <c r="CU1288" t="s">
        <v>139</v>
      </c>
      <c r="CV1288" t="s">
        <v>140</v>
      </c>
      <c r="CW1288" t="s">
        <v>139</v>
      </c>
      <c r="CX1288" t="s">
        <v>140</v>
      </c>
      <c r="CY1288" t="s">
        <v>7169</v>
      </c>
      <c r="CZ1288" s="8">
        <v>16702355912</v>
      </c>
      <c r="DA1288" t="s">
        <v>2450</v>
      </c>
      <c r="DB1288" t="s">
        <v>140</v>
      </c>
      <c r="DC1288" t="s">
        <v>139</v>
      </c>
      <c r="DD1288" t="s">
        <v>139</v>
      </c>
    </row>
    <row r="1289" spans="1:114" ht="15" customHeight="1" x14ac:dyDescent="0.35">
      <c r="A1289" t="s">
        <v>11409</v>
      </c>
      <c r="B1289" t="s">
        <v>278</v>
      </c>
      <c r="C1289" s="1">
        <v>45687</v>
      </c>
      <c r="D1289" s="1">
        <v>45694</v>
      </c>
      <c r="E1289" t="s">
        <v>211</v>
      </c>
      <c r="G1289" t="s">
        <v>117</v>
      </c>
      <c r="H1289" t="s">
        <v>117</v>
      </c>
      <c r="I1289" t="s">
        <v>117</v>
      </c>
      <c r="J1289" t="s">
        <v>4773</v>
      </c>
      <c r="K1289" t="s">
        <v>140</v>
      </c>
      <c r="L1289" t="s">
        <v>5855</v>
      </c>
      <c r="M1289" t="s">
        <v>5856</v>
      </c>
      <c r="N1289" t="s">
        <v>136</v>
      </c>
      <c r="O1289" t="s">
        <v>121</v>
      </c>
      <c r="P1289" s="6">
        <v>96950</v>
      </c>
      <c r="Q1289" t="s">
        <v>122</v>
      </c>
      <c r="R1289" t="s">
        <v>140</v>
      </c>
      <c r="S1289" s="8">
        <v>16702346560</v>
      </c>
      <c r="U1289" t="s">
        <v>4775</v>
      </c>
      <c r="V1289">
        <v>238220</v>
      </c>
      <c r="W1289" t="s">
        <v>124</v>
      </c>
      <c r="Y1289" t="s">
        <v>4776</v>
      </c>
      <c r="Z1289" t="s">
        <v>353</v>
      </c>
      <c r="AA1289" t="s">
        <v>4777</v>
      </c>
      <c r="AB1289" t="s">
        <v>936</v>
      </c>
      <c r="AC1289" t="s">
        <v>5855</v>
      </c>
      <c r="AD1289" t="s">
        <v>5856</v>
      </c>
      <c r="AE1289" t="s">
        <v>136</v>
      </c>
      <c r="AF1289" t="s">
        <v>121</v>
      </c>
      <c r="AG1289" s="6">
        <v>96950</v>
      </c>
      <c r="AH1289" t="s">
        <v>122</v>
      </c>
      <c r="AJ1289" s="8">
        <v>16702346560</v>
      </c>
      <c r="AL1289" t="s">
        <v>4778</v>
      </c>
      <c r="BE1289" t="str">
        <f>"49-9021.00"</f>
        <v>49-9021.00</v>
      </c>
      <c r="BF1289" t="s">
        <v>239</v>
      </c>
      <c r="BG1289" t="s">
        <v>5857</v>
      </c>
      <c r="BH1289" t="s">
        <v>5858</v>
      </c>
      <c r="BI1289">
        <v>1</v>
      </c>
      <c r="BK1289" s="1">
        <v>45839</v>
      </c>
      <c r="BL1289" s="1">
        <v>46203</v>
      </c>
      <c r="BO1289">
        <v>44</v>
      </c>
      <c r="BP1289">
        <v>0</v>
      </c>
      <c r="BQ1289">
        <v>8</v>
      </c>
      <c r="BR1289">
        <v>8</v>
      </c>
      <c r="BS1289">
        <v>8</v>
      </c>
      <c r="BT1289">
        <v>8</v>
      </c>
      <c r="BU1289">
        <v>8</v>
      </c>
      <c r="BV1289">
        <v>4</v>
      </c>
      <c r="BW1289" t="str">
        <f>"8:00 AM"</f>
        <v>8:00 AM</v>
      </c>
      <c r="BX1289" t="str">
        <f>"5:00 PM"</f>
        <v>5:00 PM</v>
      </c>
      <c r="BY1289" t="s">
        <v>159</v>
      </c>
      <c r="BZ1289">
        <v>0</v>
      </c>
      <c r="CA1289">
        <v>24</v>
      </c>
      <c r="CB1289" t="s">
        <v>117</v>
      </c>
      <c r="CD1289" t="s">
        <v>5859</v>
      </c>
      <c r="CE1289" t="s">
        <v>5855</v>
      </c>
      <c r="CF1289" t="s">
        <v>5856</v>
      </c>
      <c r="CG1289" t="s">
        <v>136</v>
      </c>
      <c r="CH1289" t="s">
        <v>121</v>
      </c>
      <c r="CI1289" s="6">
        <v>96950</v>
      </c>
      <c r="CJ1289" s="10">
        <v>2400</v>
      </c>
      <c r="CK1289" s="10">
        <v>3200</v>
      </c>
      <c r="CL1289" s="10">
        <v>0</v>
      </c>
      <c r="CM1289" s="10">
        <v>0</v>
      </c>
      <c r="CN1289" t="s">
        <v>375</v>
      </c>
      <c r="CP1289" t="s">
        <v>138</v>
      </c>
      <c r="CR1289" t="s">
        <v>139</v>
      </c>
      <c r="CS1289" t="s">
        <v>139</v>
      </c>
      <c r="CT1289" t="s">
        <v>139</v>
      </c>
      <c r="CU1289" t="s">
        <v>140</v>
      </c>
      <c r="CV1289" t="s">
        <v>140</v>
      </c>
      <c r="CW1289" t="s">
        <v>139</v>
      </c>
      <c r="CX1289" t="s">
        <v>139</v>
      </c>
      <c r="CY1289" t="s">
        <v>5860</v>
      </c>
      <c r="CZ1289" s="8">
        <v>16702346560</v>
      </c>
      <c r="DA1289" t="s">
        <v>4778</v>
      </c>
      <c r="DB1289" t="s">
        <v>1095</v>
      </c>
      <c r="DC1289" t="s">
        <v>139</v>
      </c>
      <c r="DD1289" t="s">
        <v>117</v>
      </c>
    </row>
    <row r="1290" spans="1:114" ht="15" customHeight="1" x14ac:dyDescent="0.35">
      <c r="A1290" t="s">
        <v>17144</v>
      </c>
      <c r="B1290" t="s">
        <v>115</v>
      </c>
      <c r="C1290" s="1">
        <v>45694</v>
      </c>
      <c r="D1290" s="1">
        <v>45694</v>
      </c>
      <c r="E1290" t="s">
        <v>116</v>
      </c>
      <c r="F1290" s="1">
        <v>45822</v>
      </c>
      <c r="G1290" t="s">
        <v>117</v>
      </c>
      <c r="H1290" t="s">
        <v>117</v>
      </c>
      <c r="I1290" t="s">
        <v>117</v>
      </c>
      <c r="J1290" t="s">
        <v>4135</v>
      </c>
      <c r="L1290" t="s">
        <v>4136</v>
      </c>
      <c r="M1290" t="s">
        <v>1172</v>
      </c>
      <c r="N1290" t="s">
        <v>120</v>
      </c>
      <c r="O1290" t="s">
        <v>121</v>
      </c>
      <c r="P1290" s="6">
        <v>96950</v>
      </c>
      <c r="Q1290" t="s">
        <v>122</v>
      </c>
      <c r="R1290" t="s">
        <v>382</v>
      </c>
      <c r="S1290" s="8">
        <v>16703223320</v>
      </c>
      <c r="U1290" t="s">
        <v>4137</v>
      </c>
      <c r="V1290">
        <v>611110</v>
      </c>
      <c r="W1290" t="s">
        <v>124</v>
      </c>
      <c r="Y1290" t="s">
        <v>4138</v>
      </c>
      <c r="Z1290" t="s">
        <v>4139</v>
      </c>
      <c r="AA1290" t="s">
        <v>1108</v>
      </c>
      <c r="AB1290" t="s">
        <v>4140</v>
      </c>
      <c r="AC1290" t="s">
        <v>4136</v>
      </c>
      <c r="AE1290" t="s">
        <v>120</v>
      </c>
      <c r="AF1290" t="s">
        <v>121</v>
      </c>
      <c r="AG1290" s="6">
        <v>96950</v>
      </c>
      <c r="AH1290" t="s">
        <v>122</v>
      </c>
      <c r="AI1290" t="s">
        <v>382</v>
      </c>
      <c r="AJ1290" s="8">
        <v>16703223320</v>
      </c>
      <c r="AL1290" t="s">
        <v>4141</v>
      </c>
      <c r="BE1290" t="str">
        <f>"25-4031.00"</f>
        <v>25-4031.00</v>
      </c>
      <c r="BF1290" t="s">
        <v>4648</v>
      </c>
      <c r="BG1290" t="s">
        <v>4649</v>
      </c>
      <c r="BH1290" t="s">
        <v>4650</v>
      </c>
      <c r="BI1290">
        <v>1</v>
      </c>
      <c r="BK1290" s="1">
        <v>45824</v>
      </c>
      <c r="BL1290" s="1">
        <v>46188</v>
      </c>
      <c r="BO1290">
        <v>35</v>
      </c>
      <c r="BP1290">
        <v>0</v>
      </c>
      <c r="BQ1290">
        <v>7</v>
      </c>
      <c r="BR1290">
        <v>7</v>
      </c>
      <c r="BS1290">
        <v>7</v>
      </c>
      <c r="BT1290">
        <v>7</v>
      </c>
      <c r="BU1290">
        <v>7</v>
      </c>
      <c r="BV1290">
        <v>0</v>
      </c>
      <c r="BW1290" t="str">
        <f>"7:00 AM"</f>
        <v>7:00 AM</v>
      </c>
      <c r="BX1290" t="str">
        <f>"3:00 PM"</f>
        <v>3:00 PM</v>
      </c>
      <c r="BY1290" t="s">
        <v>459</v>
      </c>
      <c r="BZ1290">
        <v>0</v>
      </c>
      <c r="CA1290">
        <v>12</v>
      </c>
      <c r="CB1290" t="s">
        <v>117</v>
      </c>
      <c r="CD1290" t="s">
        <v>393</v>
      </c>
      <c r="CE1290" t="s">
        <v>4148</v>
      </c>
      <c r="CG1290" t="s">
        <v>120</v>
      </c>
      <c r="CH1290" t="s">
        <v>121</v>
      </c>
      <c r="CI1290" s="6">
        <v>96950</v>
      </c>
      <c r="CJ1290" s="10">
        <v>13.09</v>
      </c>
      <c r="CK1290" s="10">
        <v>13.09</v>
      </c>
      <c r="CL1290" s="10">
        <v>0</v>
      </c>
      <c r="CM1290" s="10">
        <v>0</v>
      </c>
      <c r="CN1290" t="s">
        <v>137</v>
      </c>
      <c r="CO1290" t="s">
        <v>393</v>
      </c>
      <c r="CP1290" t="s">
        <v>138</v>
      </c>
      <c r="CR1290" t="s">
        <v>117</v>
      </c>
      <c r="CS1290" t="s">
        <v>139</v>
      </c>
      <c r="CT1290" t="s">
        <v>140</v>
      </c>
      <c r="CU1290" t="s">
        <v>140</v>
      </c>
      <c r="CV1290" t="s">
        <v>140</v>
      </c>
      <c r="CW1290" t="s">
        <v>140</v>
      </c>
      <c r="CX1290" t="s">
        <v>140</v>
      </c>
      <c r="CY1290" t="s">
        <v>394</v>
      </c>
      <c r="CZ1290" s="8">
        <v>16703223320</v>
      </c>
      <c r="DA1290" t="s">
        <v>4141</v>
      </c>
      <c r="DB1290" t="s">
        <v>292</v>
      </c>
      <c r="DC1290" t="s">
        <v>139</v>
      </c>
      <c r="DD1290" t="s">
        <v>117</v>
      </c>
    </row>
    <row r="1291" spans="1:114" ht="15" customHeight="1" x14ac:dyDescent="0.35">
      <c r="A1291" t="s">
        <v>17179</v>
      </c>
      <c r="B1291" t="s">
        <v>144</v>
      </c>
      <c r="C1291" s="1">
        <v>45629</v>
      </c>
      <c r="D1291" s="1">
        <v>45695</v>
      </c>
      <c r="E1291" t="s">
        <v>211</v>
      </c>
      <c r="G1291" t="s">
        <v>139</v>
      </c>
      <c r="H1291" t="s">
        <v>117</v>
      </c>
      <c r="I1291" t="s">
        <v>117</v>
      </c>
      <c r="J1291" t="s">
        <v>17180</v>
      </c>
      <c r="K1291" t="s">
        <v>17181</v>
      </c>
      <c r="L1291" t="s">
        <v>17182</v>
      </c>
      <c r="N1291" t="s">
        <v>136</v>
      </c>
      <c r="O1291" t="s">
        <v>121</v>
      </c>
      <c r="P1291" s="6">
        <v>96950</v>
      </c>
      <c r="Q1291" t="s">
        <v>122</v>
      </c>
      <c r="S1291" s="8">
        <v>16702340898</v>
      </c>
      <c r="U1291" t="s">
        <v>17183</v>
      </c>
      <c r="V1291">
        <v>6244</v>
      </c>
      <c r="W1291" t="s">
        <v>124</v>
      </c>
      <c r="Y1291" t="s">
        <v>17184</v>
      </c>
      <c r="Z1291" t="s">
        <v>17185</v>
      </c>
      <c r="AA1291" t="s">
        <v>17186</v>
      </c>
      <c r="AB1291" t="s">
        <v>17187</v>
      </c>
      <c r="AC1291" t="s">
        <v>17182</v>
      </c>
      <c r="AE1291" t="s">
        <v>136</v>
      </c>
      <c r="AF1291" t="s">
        <v>121</v>
      </c>
      <c r="AG1291" s="6">
        <v>96950</v>
      </c>
      <c r="AH1291" t="s">
        <v>122</v>
      </c>
      <c r="AJ1291" s="8">
        <v>16702340898</v>
      </c>
      <c r="AL1291" t="s">
        <v>8639</v>
      </c>
      <c r="BE1291" t="str">
        <f>"39-9011.00"</f>
        <v>39-9011.00</v>
      </c>
      <c r="BF1291" t="s">
        <v>614</v>
      </c>
      <c r="BG1291" t="s">
        <v>17188</v>
      </c>
      <c r="BH1291" t="s">
        <v>10623</v>
      </c>
      <c r="BI1291">
        <v>6</v>
      </c>
      <c r="BJ1291">
        <v>6</v>
      </c>
      <c r="BK1291" s="1">
        <v>45659</v>
      </c>
      <c r="BL1291" s="1">
        <v>46753</v>
      </c>
      <c r="BM1291" s="1">
        <v>45695</v>
      </c>
      <c r="BN1291" s="1">
        <v>46753</v>
      </c>
      <c r="BO1291">
        <v>35</v>
      </c>
      <c r="BP1291">
        <v>0</v>
      </c>
      <c r="BQ1291">
        <v>7</v>
      </c>
      <c r="BR1291">
        <v>7</v>
      </c>
      <c r="BS1291">
        <v>7</v>
      </c>
      <c r="BT1291">
        <v>7</v>
      </c>
      <c r="BU1291">
        <v>7</v>
      </c>
      <c r="BV1291">
        <v>0</v>
      </c>
      <c r="BW1291" t="str">
        <f>"8:00 AM"</f>
        <v>8:00 AM</v>
      </c>
      <c r="BX1291" t="str">
        <f>"3:00 PM"</f>
        <v>3:00 PM</v>
      </c>
      <c r="BY1291" t="s">
        <v>159</v>
      </c>
      <c r="BZ1291">
        <v>3</v>
      </c>
      <c r="CA1291">
        <v>12</v>
      </c>
      <c r="CB1291" t="s">
        <v>117</v>
      </c>
      <c r="CD1291" s="2" t="s">
        <v>17189</v>
      </c>
      <c r="CE1291" t="s">
        <v>17190</v>
      </c>
      <c r="CG1291" t="s">
        <v>136</v>
      </c>
      <c r="CH1291" t="s">
        <v>121</v>
      </c>
      <c r="CI1291" s="6">
        <v>96950</v>
      </c>
      <c r="CJ1291" s="10">
        <v>7.81</v>
      </c>
      <c r="CK1291" s="10">
        <v>7.81</v>
      </c>
      <c r="CL1291" s="10">
        <v>0</v>
      </c>
      <c r="CM1291" s="10">
        <v>0</v>
      </c>
      <c r="CN1291" t="s">
        <v>137</v>
      </c>
      <c r="CO1291" t="s">
        <v>133</v>
      </c>
      <c r="CP1291" t="s">
        <v>138</v>
      </c>
      <c r="CR1291" t="s">
        <v>117</v>
      </c>
      <c r="CS1291" t="s">
        <v>139</v>
      </c>
      <c r="CT1291" t="s">
        <v>140</v>
      </c>
      <c r="CU1291" t="s">
        <v>140</v>
      </c>
      <c r="CV1291" t="s">
        <v>140</v>
      </c>
      <c r="CW1291" t="s">
        <v>139</v>
      </c>
      <c r="CX1291" t="s">
        <v>140</v>
      </c>
      <c r="CY1291" t="s">
        <v>17191</v>
      </c>
      <c r="CZ1291" s="8">
        <v>16702340898</v>
      </c>
      <c r="DA1291" t="s">
        <v>8639</v>
      </c>
      <c r="DB1291" t="s">
        <v>140</v>
      </c>
      <c r="DC1291" t="s">
        <v>139</v>
      </c>
      <c r="DD1291" t="s">
        <v>117</v>
      </c>
    </row>
    <row r="1292" spans="1:114" ht="15" customHeight="1" x14ac:dyDescent="0.35">
      <c r="A1292" t="s">
        <v>9571</v>
      </c>
      <c r="B1292" t="s">
        <v>144</v>
      </c>
      <c r="C1292" s="1">
        <v>45630</v>
      </c>
      <c r="D1292" s="1">
        <v>45695</v>
      </c>
      <c r="E1292" t="s">
        <v>211</v>
      </c>
      <c r="G1292" t="s">
        <v>117</v>
      </c>
      <c r="H1292" t="s">
        <v>117</v>
      </c>
      <c r="I1292" t="s">
        <v>117</v>
      </c>
      <c r="J1292" t="s">
        <v>3200</v>
      </c>
      <c r="L1292" t="s">
        <v>147</v>
      </c>
      <c r="M1292" t="s">
        <v>161</v>
      </c>
      <c r="N1292" t="s">
        <v>120</v>
      </c>
      <c r="O1292" t="s">
        <v>121</v>
      </c>
      <c r="P1292" s="6">
        <v>96950</v>
      </c>
      <c r="Q1292" t="s">
        <v>122</v>
      </c>
      <c r="S1292" s="8">
        <v>16702352883</v>
      </c>
      <c r="T1292">
        <v>0</v>
      </c>
      <c r="U1292" t="s">
        <v>3201</v>
      </c>
      <c r="V1292">
        <v>56132</v>
      </c>
      <c r="W1292" t="s">
        <v>150</v>
      </c>
      <c r="X1292" t="s">
        <v>139</v>
      </c>
      <c r="Y1292" t="s">
        <v>153</v>
      </c>
      <c r="Z1292" t="s">
        <v>3202</v>
      </c>
      <c r="AB1292" t="s">
        <v>154</v>
      </c>
      <c r="AC1292" t="s">
        <v>147</v>
      </c>
      <c r="AD1292" t="s">
        <v>161</v>
      </c>
      <c r="AE1292" t="s">
        <v>120</v>
      </c>
      <c r="AF1292" t="s">
        <v>121</v>
      </c>
      <c r="AG1292" s="6">
        <v>96950</v>
      </c>
      <c r="AH1292" t="s">
        <v>122</v>
      </c>
      <c r="AJ1292" s="8">
        <v>16702352883</v>
      </c>
      <c r="AK1292">
        <v>0</v>
      </c>
      <c r="AL1292" t="s">
        <v>3203</v>
      </c>
      <c r="BE1292" t="str">
        <f>"51-9198.00"</f>
        <v>51-9198.00</v>
      </c>
      <c r="BF1292" t="s">
        <v>1393</v>
      </c>
      <c r="BG1292" t="s">
        <v>9572</v>
      </c>
      <c r="BH1292" t="s">
        <v>6965</v>
      </c>
      <c r="BI1292">
        <v>5</v>
      </c>
      <c r="BJ1292">
        <v>5</v>
      </c>
      <c r="BK1292" s="1">
        <v>45706</v>
      </c>
      <c r="BL1292" s="1">
        <v>46070</v>
      </c>
      <c r="BM1292" s="1">
        <v>45706</v>
      </c>
      <c r="BN1292" s="1">
        <v>46070</v>
      </c>
      <c r="BO1292">
        <v>35</v>
      </c>
      <c r="BP1292">
        <v>0</v>
      </c>
      <c r="BQ1292">
        <v>7</v>
      </c>
      <c r="BR1292">
        <v>7</v>
      </c>
      <c r="BS1292">
        <v>7</v>
      </c>
      <c r="BT1292">
        <v>7</v>
      </c>
      <c r="BU1292">
        <v>7</v>
      </c>
      <c r="BV1292">
        <v>0</v>
      </c>
      <c r="BW1292" t="str">
        <f>"8:00 AM"</f>
        <v>8:00 AM</v>
      </c>
      <c r="BX1292" t="str">
        <f>"4:00 PM"</f>
        <v>4:00 PM</v>
      </c>
      <c r="BY1292" t="s">
        <v>159</v>
      </c>
      <c r="BZ1292">
        <v>0</v>
      </c>
      <c r="CA1292">
        <v>6</v>
      </c>
      <c r="CB1292" t="s">
        <v>117</v>
      </c>
      <c r="CD1292" s="2" t="s">
        <v>9573</v>
      </c>
      <c r="CE1292" t="s">
        <v>147</v>
      </c>
      <c r="CF1292" t="s">
        <v>161</v>
      </c>
      <c r="CG1292" t="s">
        <v>120</v>
      </c>
      <c r="CH1292" t="s">
        <v>121</v>
      </c>
      <c r="CI1292" s="6">
        <v>96950</v>
      </c>
      <c r="CJ1292" s="10">
        <v>8.23</v>
      </c>
      <c r="CK1292" s="10">
        <v>8.23</v>
      </c>
      <c r="CL1292" s="10">
        <v>12.35</v>
      </c>
      <c r="CM1292" s="10">
        <v>12.35</v>
      </c>
      <c r="CN1292" t="s">
        <v>137</v>
      </c>
      <c r="CO1292" t="s">
        <v>162</v>
      </c>
      <c r="CP1292" t="s">
        <v>138</v>
      </c>
      <c r="CR1292" t="s">
        <v>117</v>
      </c>
      <c r="CS1292" t="s">
        <v>139</v>
      </c>
      <c r="CT1292" t="s">
        <v>140</v>
      </c>
      <c r="CU1292" t="s">
        <v>139</v>
      </c>
      <c r="CV1292" t="s">
        <v>140</v>
      </c>
      <c r="CW1292" t="s">
        <v>139</v>
      </c>
      <c r="CX1292" t="s">
        <v>140</v>
      </c>
      <c r="CY1292" t="s">
        <v>163</v>
      </c>
      <c r="CZ1292" s="8">
        <v>16702352883</v>
      </c>
      <c r="DA1292" t="s">
        <v>3203</v>
      </c>
      <c r="DB1292" t="s">
        <v>164</v>
      </c>
      <c r="DC1292" t="s">
        <v>139</v>
      </c>
      <c r="DD1292" t="s">
        <v>139</v>
      </c>
    </row>
    <row r="1293" spans="1:114" ht="15" customHeight="1" x14ac:dyDescent="0.35">
      <c r="A1293" t="s">
        <v>16101</v>
      </c>
      <c r="B1293" t="s">
        <v>166</v>
      </c>
      <c r="C1293" s="1">
        <v>45635</v>
      </c>
      <c r="D1293" s="1">
        <v>45695</v>
      </c>
      <c r="E1293" t="s">
        <v>116</v>
      </c>
      <c r="F1293" s="1">
        <v>45807</v>
      </c>
      <c r="G1293" t="s">
        <v>117</v>
      </c>
      <c r="H1293" t="s">
        <v>117</v>
      </c>
      <c r="I1293" t="s">
        <v>117</v>
      </c>
      <c r="J1293" t="s">
        <v>1400</v>
      </c>
      <c r="L1293" t="s">
        <v>1401</v>
      </c>
      <c r="N1293" t="s">
        <v>120</v>
      </c>
      <c r="O1293" t="s">
        <v>121</v>
      </c>
      <c r="P1293" s="6">
        <v>96950</v>
      </c>
      <c r="Q1293" t="s">
        <v>122</v>
      </c>
      <c r="R1293" t="s">
        <v>382</v>
      </c>
      <c r="S1293" s="8">
        <v>16702877742</v>
      </c>
      <c r="U1293" t="s">
        <v>1402</v>
      </c>
      <c r="V1293">
        <v>812112</v>
      </c>
      <c r="W1293" t="s">
        <v>124</v>
      </c>
      <c r="Y1293" t="s">
        <v>1403</v>
      </c>
      <c r="Z1293" t="s">
        <v>1404</v>
      </c>
      <c r="AA1293" t="s">
        <v>1405</v>
      </c>
      <c r="AB1293" t="s">
        <v>1406</v>
      </c>
      <c r="AC1293" t="s">
        <v>1401</v>
      </c>
      <c r="AE1293" t="s">
        <v>120</v>
      </c>
      <c r="AF1293" t="s">
        <v>121</v>
      </c>
      <c r="AG1293" s="6">
        <v>96950</v>
      </c>
      <c r="AH1293" t="s">
        <v>122</v>
      </c>
      <c r="AI1293" t="s">
        <v>382</v>
      </c>
      <c r="AJ1293" s="8">
        <v>16702877742</v>
      </c>
      <c r="AL1293" t="s">
        <v>1407</v>
      </c>
      <c r="BE1293" t="str">
        <f>"39-5012.00"</f>
        <v>39-5012.00</v>
      </c>
      <c r="BF1293" t="s">
        <v>272</v>
      </c>
      <c r="BG1293" t="s">
        <v>1408</v>
      </c>
      <c r="BH1293" t="s">
        <v>1409</v>
      </c>
      <c r="BI1293">
        <v>3</v>
      </c>
      <c r="BK1293" s="1">
        <v>45809</v>
      </c>
      <c r="BL1293" s="1">
        <v>46173</v>
      </c>
      <c r="BO1293">
        <v>35</v>
      </c>
      <c r="BP1293">
        <v>5</v>
      </c>
      <c r="BQ1293">
        <v>6</v>
      </c>
      <c r="BR1293">
        <v>6</v>
      </c>
      <c r="BS1293">
        <v>0</v>
      </c>
      <c r="BT1293">
        <v>6</v>
      </c>
      <c r="BU1293">
        <v>6</v>
      </c>
      <c r="BV1293">
        <v>6</v>
      </c>
      <c r="BW1293" t="str">
        <f>"10:00 AM"</f>
        <v>10:00 AM</v>
      </c>
      <c r="BX1293" t="str">
        <f>"5:00 PM"</f>
        <v>5:00 PM</v>
      </c>
      <c r="BY1293" t="s">
        <v>133</v>
      </c>
      <c r="BZ1293">
        <v>0</v>
      </c>
      <c r="CA1293">
        <v>6</v>
      </c>
      <c r="CB1293" t="s">
        <v>117</v>
      </c>
      <c r="CD1293" t="s">
        <v>393</v>
      </c>
      <c r="CE1293" t="s">
        <v>1150</v>
      </c>
      <c r="CG1293" t="s">
        <v>120</v>
      </c>
      <c r="CH1293" t="s">
        <v>121</v>
      </c>
      <c r="CI1293" s="6">
        <v>96950</v>
      </c>
      <c r="CJ1293" s="10">
        <v>7.98</v>
      </c>
      <c r="CK1293" s="10">
        <v>7.98</v>
      </c>
      <c r="CL1293" s="10">
        <v>11.97</v>
      </c>
      <c r="CM1293" s="10">
        <v>11.97</v>
      </c>
      <c r="CN1293" t="s">
        <v>137</v>
      </c>
      <c r="CO1293" t="s">
        <v>393</v>
      </c>
      <c r="CP1293" t="s">
        <v>138</v>
      </c>
      <c r="CR1293" t="s">
        <v>117</v>
      </c>
      <c r="CS1293" t="s">
        <v>139</v>
      </c>
      <c r="CT1293" t="s">
        <v>140</v>
      </c>
      <c r="CU1293" t="s">
        <v>139</v>
      </c>
      <c r="CV1293" t="s">
        <v>140</v>
      </c>
      <c r="CW1293" t="s">
        <v>139</v>
      </c>
      <c r="CX1293" t="s">
        <v>140</v>
      </c>
      <c r="CY1293" t="s">
        <v>394</v>
      </c>
      <c r="CZ1293" s="8">
        <v>16702877742</v>
      </c>
      <c r="DA1293" t="s">
        <v>1407</v>
      </c>
      <c r="DB1293" t="s">
        <v>1095</v>
      </c>
      <c r="DC1293" t="s">
        <v>139</v>
      </c>
      <c r="DD1293" t="s">
        <v>117</v>
      </c>
    </row>
    <row r="1294" spans="1:114" ht="15" customHeight="1" x14ac:dyDescent="0.35">
      <c r="A1294" t="s">
        <v>11416</v>
      </c>
      <c r="B1294" t="s">
        <v>166</v>
      </c>
      <c r="C1294" s="1">
        <v>45637</v>
      </c>
      <c r="D1294" s="1">
        <v>45695</v>
      </c>
      <c r="E1294" t="s">
        <v>116</v>
      </c>
      <c r="F1294" s="1">
        <v>45656</v>
      </c>
      <c r="G1294" t="s">
        <v>117</v>
      </c>
      <c r="H1294" t="s">
        <v>117</v>
      </c>
      <c r="I1294" t="s">
        <v>117</v>
      </c>
      <c r="J1294" t="s">
        <v>8805</v>
      </c>
      <c r="L1294" t="s">
        <v>11417</v>
      </c>
      <c r="M1294" t="s">
        <v>9389</v>
      </c>
      <c r="N1294" t="s">
        <v>136</v>
      </c>
      <c r="O1294" t="s">
        <v>121</v>
      </c>
      <c r="P1294" s="6">
        <v>96950</v>
      </c>
      <c r="Q1294" t="s">
        <v>122</v>
      </c>
      <c r="S1294" s="8">
        <v>16703221558</v>
      </c>
      <c r="U1294" t="s">
        <v>8807</v>
      </c>
      <c r="V1294">
        <v>53249</v>
      </c>
      <c r="W1294" t="s">
        <v>124</v>
      </c>
      <c r="Y1294" t="s">
        <v>9391</v>
      </c>
      <c r="Z1294" t="s">
        <v>9392</v>
      </c>
      <c r="AB1294" t="s">
        <v>205</v>
      </c>
      <c r="AC1294" t="s">
        <v>11418</v>
      </c>
      <c r="AD1294" t="s">
        <v>11419</v>
      </c>
      <c r="AE1294" t="s">
        <v>136</v>
      </c>
      <c r="AF1294" t="s">
        <v>121</v>
      </c>
      <c r="AG1294" s="6">
        <v>96950</v>
      </c>
      <c r="AH1294" t="s">
        <v>122</v>
      </c>
      <c r="AJ1294" s="8">
        <v>16703221558</v>
      </c>
      <c r="AL1294" t="s">
        <v>8810</v>
      </c>
      <c r="BE1294" t="str">
        <f>"53-3032.00"</f>
        <v>53-3032.00</v>
      </c>
      <c r="BF1294" t="s">
        <v>4159</v>
      </c>
      <c r="BG1294" t="s">
        <v>11420</v>
      </c>
      <c r="BH1294" t="s">
        <v>11421</v>
      </c>
      <c r="BI1294">
        <v>6</v>
      </c>
      <c r="BK1294" s="1">
        <v>45658</v>
      </c>
      <c r="BL1294" s="1">
        <v>46021</v>
      </c>
      <c r="BO1294">
        <v>35</v>
      </c>
      <c r="BP1294">
        <v>0</v>
      </c>
      <c r="BQ1294">
        <v>7</v>
      </c>
      <c r="BR1294">
        <v>7</v>
      </c>
      <c r="BS1294">
        <v>7</v>
      </c>
      <c r="BT1294">
        <v>7</v>
      </c>
      <c r="BU1294">
        <v>7</v>
      </c>
      <c r="BV1294">
        <v>0</v>
      </c>
      <c r="BW1294" t="str">
        <f>"8:00 AM"</f>
        <v>8:00 AM</v>
      </c>
      <c r="BX1294" t="str">
        <f>"3:00 PM"</f>
        <v>3:00 PM</v>
      </c>
      <c r="BY1294" t="s">
        <v>133</v>
      </c>
      <c r="BZ1294">
        <v>0</v>
      </c>
      <c r="CA1294">
        <v>12</v>
      </c>
      <c r="CB1294" t="s">
        <v>117</v>
      </c>
      <c r="CD1294" t="s">
        <v>11422</v>
      </c>
      <c r="CE1294" t="s">
        <v>11418</v>
      </c>
      <c r="CF1294" t="s">
        <v>9389</v>
      </c>
      <c r="CG1294" t="s">
        <v>136</v>
      </c>
      <c r="CH1294" t="s">
        <v>121</v>
      </c>
      <c r="CI1294" s="6">
        <v>96950</v>
      </c>
      <c r="CJ1294" s="10">
        <v>11.31</v>
      </c>
      <c r="CK1294" s="10">
        <v>11.31</v>
      </c>
      <c r="CL1294" s="10">
        <v>16.97</v>
      </c>
      <c r="CM1294" s="10">
        <v>16.97</v>
      </c>
      <c r="CN1294" t="s">
        <v>137</v>
      </c>
      <c r="CO1294" t="s">
        <v>162</v>
      </c>
      <c r="CP1294" t="s">
        <v>138</v>
      </c>
      <c r="CR1294" t="s">
        <v>117</v>
      </c>
      <c r="CS1294" t="s">
        <v>139</v>
      </c>
      <c r="CT1294" t="s">
        <v>140</v>
      </c>
      <c r="CU1294" t="s">
        <v>139</v>
      </c>
      <c r="CV1294" t="s">
        <v>140</v>
      </c>
      <c r="CW1294" t="s">
        <v>139</v>
      </c>
      <c r="CX1294" t="s">
        <v>140</v>
      </c>
      <c r="CY1294" t="s">
        <v>3023</v>
      </c>
      <c r="CZ1294" s="8">
        <v>16703221558</v>
      </c>
      <c r="DA1294" t="s">
        <v>8810</v>
      </c>
      <c r="DB1294" t="s">
        <v>140</v>
      </c>
      <c r="DC1294" t="s">
        <v>139</v>
      </c>
      <c r="DD1294" t="s">
        <v>117</v>
      </c>
    </row>
    <row r="1295" spans="1:114" ht="15" customHeight="1" x14ac:dyDescent="0.35">
      <c r="A1295" t="s">
        <v>17128</v>
      </c>
      <c r="B1295" t="s">
        <v>166</v>
      </c>
      <c r="C1295" s="1">
        <v>45637</v>
      </c>
      <c r="D1295" s="1">
        <v>45695</v>
      </c>
      <c r="E1295" t="s">
        <v>211</v>
      </c>
      <c r="G1295" t="s">
        <v>117</v>
      </c>
      <c r="H1295" t="s">
        <v>117</v>
      </c>
      <c r="I1295" t="s">
        <v>117</v>
      </c>
      <c r="J1295" t="s">
        <v>8805</v>
      </c>
      <c r="L1295" t="s">
        <v>11418</v>
      </c>
      <c r="M1295" t="s">
        <v>9389</v>
      </c>
      <c r="N1295" t="s">
        <v>136</v>
      </c>
      <c r="O1295" t="s">
        <v>121</v>
      </c>
      <c r="P1295" s="6">
        <v>96950</v>
      </c>
      <c r="Q1295" t="s">
        <v>122</v>
      </c>
      <c r="S1295" s="8">
        <v>16703221558</v>
      </c>
      <c r="U1295" t="s">
        <v>8807</v>
      </c>
      <c r="V1295">
        <v>212312</v>
      </c>
      <c r="W1295" t="s">
        <v>124</v>
      </c>
      <c r="Y1295" t="s">
        <v>9391</v>
      </c>
      <c r="Z1295" t="s">
        <v>9392</v>
      </c>
      <c r="AB1295" t="s">
        <v>205</v>
      </c>
      <c r="AC1295" t="s">
        <v>11418</v>
      </c>
      <c r="AD1295" t="s">
        <v>9389</v>
      </c>
      <c r="AE1295" t="s">
        <v>136</v>
      </c>
      <c r="AF1295" t="s">
        <v>121</v>
      </c>
      <c r="AG1295" s="6">
        <v>96950</v>
      </c>
      <c r="AH1295" t="s">
        <v>122</v>
      </c>
      <c r="AJ1295" s="8">
        <v>16703221558</v>
      </c>
      <c r="AL1295" t="s">
        <v>8810</v>
      </c>
      <c r="BE1295" t="str">
        <f>"19-4099.01"</f>
        <v>19-4099.01</v>
      </c>
      <c r="BF1295" t="s">
        <v>11869</v>
      </c>
      <c r="BG1295" t="s">
        <v>17129</v>
      </c>
      <c r="BH1295" t="s">
        <v>17130</v>
      </c>
      <c r="BI1295">
        <v>3</v>
      </c>
      <c r="BK1295" s="1">
        <v>45658</v>
      </c>
      <c r="BL1295" s="1">
        <v>46022</v>
      </c>
      <c r="BO1295">
        <v>35</v>
      </c>
      <c r="BP1295">
        <v>0</v>
      </c>
      <c r="BQ1295">
        <v>7</v>
      </c>
      <c r="BR1295">
        <v>7</v>
      </c>
      <c r="BS1295">
        <v>7</v>
      </c>
      <c r="BT1295">
        <v>7</v>
      </c>
      <c r="BU1295">
        <v>7</v>
      </c>
      <c r="BV1295">
        <v>0</v>
      </c>
      <c r="BW1295" t="str">
        <f>"8:00 AM"</f>
        <v>8:00 AM</v>
      </c>
      <c r="BX1295" t="str">
        <f>"4:00 PM"</f>
        <v>4:00 PM</v>
      </c>
      <c r="BY1295" t="s">
        <v>159</v>
      </c>
      <c r="BZ1295">
        <v>0</v>
      </c>
      <c r="CA1295">
        <v>24</v>
      </c>
      <c r="CB1295" t="s">
        <v>117</v>
      </c>
      <c r="CD1295" t="s">
        <v>17131</v>
      </c>
      <c r="CE1295" t="s">
        <v>17132</v>
      </c>
      <c r="CF1295" t="s">
        <v>9390</v>
      </c>
      <c r="CG1295" t="s">
        <v>136</v>
      </c>
      <c r="CH1295" t="s">
        <v>121</v>
      </c>
      <c r="CI1295" s="6">
        <v>96950</v>
      </c>
      <c r="CJ1295" s="10">
        <v>13.12</v>
      </c>
      <c r="CK1295" s="10">
        <v>15</v>
      </c>
      <c r="CL1295" s="10">
        <v>19.68</v>
      </c>
      <c r="CM1295" s="10">
        <v>22.5</v>
      </c>
      <c r="CN1295" t="s">
        <v>137</v>
      </c>
      <c r="CO1295" t="s">
        <v>162</v>
      </c>
      <c r="CP1295" t="s">
        <v>138</v>
      </c>
      <c r="CR1295" t="s">
        <v>117</v>
      </c>
      <c r="CS1295" t="s">
        <v>139</v>
      </c>
      <c r="CT1295" t="s">
        <v>140</v>
      </c>
      <c r="CU1295" t="s">
        <v>139</v>
      </c>
      <c r="CV1295" t="s">
        <v>140</v>
      </c>
      <c r="CW1295" t="s">
        <v>139</v>
      </c>
      <c r="CX1295" t="s">
        <v>140</v>
      </c>
      <c r="CY1295" t="s">
        <v>3023</v>
      </c>
      <c r="CZ1295" s="8">
        <v>16703221558</v>
      </c>
      <c r="DA1295" t="s">
        <v>8810</v>
      </c>
      <c r="DB1295" t="s">
        <v>140</v>
      </c>
      <c r="DC1295" t="s">
        <v>139</v>
      </c>
      <c r="DD1295" t="s">
        <v>117</v>
      </c>
    </row>
    <row r="1296" spans="1:114" ht="15" customHeight="1" x14ac:dyDescent="0.35">
      <c r="A1296" t="s">
        <v>14630</v>
      </c>
      <c r="B1296" t="s">
        <v>144</v>
      </c>
      <c r="C1296" s="1">
        <v>45643</v>
      </c>
      <c r="D1296" s="1">
        <v>45695</v>
      </c>
      <c r="E1296" t="s">
        <v>211</v>
      </c>
      <c r="G1296" t="s">
        <v>117</v>
      </c>
      <c r="H1296" t="s">
        <v>117</v>
      </c>
      <c r="I1296" t="s">
        <v>117</v>
      </c>
      <c r="J1296" t="s">
        <v>11689</v>
      </c>
      <c r="K1296" t="s">
        <v>11690</v>
      </c>
      <c r="L1296" t="s">
        <v>11691</v>
      </c>
      <c r="M1296" t="s">
        <v>11692</v>
      </c>
      <c r="N1296" t="s">
        <v>120</v>
      </c>
      <c r="O1296" t="s">
        <v>121</v>
      </c>
      <c r="P1296" s="6">
        <v>96950</v>
      </c>
      <c r="Q1296" t="s">
        <v>122</v>
      </c>
      <c r="S1296" s="8">
        <v>16702872348</v>
      </c>
      <c r="U1296" t="s">
        <v>11693</v>
      </c>
      <c r="V1296">
        <v>812112</v>
      </c>
      <c r="W1296" t="s">
        <v>124</v>
      </c>
      <c r="Y1296" t="s">
        <v>2079</v>
      </c>
      <c r="Z1296" t="s">
        <v>11694</v>
      </c>
      <c r="AA1296" t="s">
        <v>11695</v>
      </c>
      <c r="AB1296" t="s">
        <v>3594</v>
      </c>
      <c r="AC1296" t="s">
        <v>11691</v>
      </c>
      <c r="AD1296" t="s">
        <v>11692</v>
      </c>
      <c r="AE1296" t="s">
        <v>120</v>
      </c>
      <c r="AF1296" t="s">
        <v>121</v>
      </c>
      <c r="AG1296" s="6">
        <v>96950</v>
      </c>
      <c r="AH1296" t="s">
        <v>122</v>
      </c>
      <c r="AJ1296" s="8">
        <v>16702872348</v>
      </c>
      <c r="AL1296" t="s">
        <v>11696</v>
      </c>
      <c r="BE1296" t="str">
        <f>"39-5012.00"</f>
        <v>39-5012.00</v>
      </c>
      <c r="BF1296" t="s">
        <v>272</v>
      </c>
      <c r="BG1296" t="s">
        <v>14267</v>
      </c>
      <c r="BH1296" t="s">
        <v>1373</v>
      </c>
      <c r="BI1296">
        <v>2</v>
      </c>
      <c r="BJ1296">
        <v>2</v>
      </c>
      <c r="BK1296" s="1">
        <v>45689</v>
      </c>
      <c r="BL1296" s="1">
        <v>46053</v>
      </c>
      <c r="BM1296" s="1">
        <v>45695</v>
      </c>
      <c r="BN1296" s="1">
        <v>46053</v>
      </c>
      <c r="BO1296">
        <v>40</v>
      </c>
      <c r="BP1296">
        <v>0</v>
      </c>
      <c r="BQ1296">
        <v>8</v>
      </c>
      <c r="BR1296">
        <v>8</v>
      </c>
      <c r="BS1296">
        <v>8</v>
      </c>
      <c r="BT1296">
        <v>8</v>
      </c>
      <c r="BU1296">
        <v>8</v>
      </c>
      <c r="BV1296">
        <v>0</v>
      </c>
      <c r="BW1296" t="str">
        <f>"8:00 AM"</f>
        <v>8:00 AM</v>
      </c>
      <c r="BX1296" t="str">
        <f>"5:00 PM"</f>
        <v>5:00 PM</v>
      </c>
      <c r="BY1296" t="s">
        <v>159</v>
      </c>
      <c r="BZ1296">
        <v>6</v>
      </c>
      <c r="CA1296">
        <v>12</v>
      </c>
      <c r="CB1296" t="s">
        <v>117</v>
      </c>
      <c r="CD1296" t="s">
        <v>14631</v>
      </c>
      <c r="CE1296" t="s">
        <v>11692</v>
      </c>
      <c r="CF1296" t="s">
        <v>11691</v>
      </c>
      <c r="CG1296" t="s">
        <v>120</v>
      </c>
      <c r="CH1296" t="s">
        <v>121</v>
      </c>
      <c r="CI1296" s="6">
        <v>96950</v>
      </c>
      <c r="CJ1296" s="10">
        <v>7.98</v>
      </c>
      <c r="CK1296" s="10">
        <v>7.98</v>
      </c>
      <c r="CL1296" s="10">
        <v>11.97</v>
      </c>
      <c r="CM1296" s="10">
        <v>11.97</v>
      </c>
      <c r="CN1296" t="s">
        <v>137</v>
      </c>
      <c r="CO1296" t="s">
        <v>133</v>
      </c>
      <c r="CP1296" t="s">
        <v>138</v>
      </c>
      <c r="CR1296" t="s">
        <v>117</v>
      </c>
      <c r="CS1296" t="s">
        <v>139</v>
      </c>
      <c r="CT1296" t="s">
        <v>140</v>
      </c>
      <c r="CU1296" t="s">
        <v>139</v>
      </c>
      <c r="CV1296" t="s">
        <v>139</v>
      </c>
      <c r="CW1296" t="s">
        <v>139</v>
      </c>
      <c r="CX1296" t="s">
        <v>140</v>
      </c>
      <c r="CY1296" t="s">
        <v>12992</v>
      </c>
      <c r="CZ1296" s="8">
        <v>16702872348</v>
      </c>
      <c r="DA1296" t="s">
        <v>11696</v>
      </c>
      <c r="DB1296" t="s">
        <v>309</v>
      </c>
      <c r="DC1296" t="s">
        <v>139</v>
      </c>
      <c r="DD1296" t="s">
        <v>117</v>
      </c>
    </row>
    <row r="1297" spans="1:114" ht="15" customHeight="1" x14ac:dyDescent="0.35">
      <c r="A1297" t="s">
        <v>14740</v>
      </c>
      <c r="B1297" t="s">
        <v>144</v>
      </c>
      <c r="C1297" s="1">
        <v>45644</v>
      </c>
      <c r="D1297" s="1">
        <v>45695</v>
      </c>
      <c r="E1297" t="s">
        <v>211</v>
      </c>
      <c r="G1297" t="s">
        <v>117</v>
      </c>
      <c r="H1297" t="s">
        <v>117</v>
      </c>
      <c r="I1297" t="s">
        <v>117</v>
      </c>
      <c r="J1297" t="s">
        <v>4000</v>
      </c>
      <c r="K1297" t="s">
        <v>4001</v>
      </c>
      <c r="L1297" t="s">
        <v>4002</v>
      </c>
      <c r="M1297" t="s">
        <v>4003</v>
      </c>
      <c r="N1297" t="s">
        <v>120</v>
      </c>
      <c r="O1297" t="s">
        <v>121</v>
      </c>
      <c r="P1297" s="6">
        <v>96950</v>
      </c>
      <c r="Q1297" t="s">
        <v>122</v>
      </c>
      <c r="R1297" t="s">
        <v>140</v>
      </c>
      <c r="S1297" s="8">
        <v>16702355009</v>
      </c>
      <c r="U1297" t="s">
        <v>4004</v>
      </c>
      <c r="V1297">
        <v>561320</v>
      </c>
      <c r="W1297" t="s">
        <v>150</v>
      </c>
      <c r="X1297" t="s">
        <v>139</v>
      </c>
      <c r="Y1297" t="s">
        <v>972</v>
      </c>
      <c r="Z1297" t="s">
        <v>3716</v>
      </c>
      <c r="AA1297" t="s">
        <v>974</v>
      </c>
      <c r="AB1297" t="s">
        <v>420</v>
      </c>
      <c r="AC1297" t="s">
        <v>9499</v>
      </c>
      <c r="AD1297" t="s">
        <v>4003</v>
      </c>
      <c r="AE1297" t="s">
        <v>120</v>
      </c>
      <c r="AF1297" t="s">
        <v>121</v>
      </c>
      <c r="AG1297" s="6">
        <v>96950</v>
      </c>
      <c r="AH1297" t="s">
        <v>122</v>
      </c>
      <c r="AJ1297" s="8">
        <v>16702355009</v>
      </c>
      <c r="AL1297" t="s">
        <v>4005</v>
      </c>
      <c r="BE1297" t="str">
        <f>"37-2011.00"</f>
        <v>37-2011.00</v>
      </c>
      <c r="BF1297" t="s">
        <v>701</v>
      </c>
      <c r="BG1297" t="s">
        <v>4304</v>
      </c>
      <c r="BH1297" t="s">
        <v>817</v>
      </c>
      <c r="BI1297">
        <v>10</v>
      </c>
      <c r="BJ1297">
        <v>10</v>
      </c>
      <c r="BK1297" s="1">
        <v>45658</v>
      </c>
      <c r="BL1297" s="1">
        <v>46022</v>
      </c>
      <c r="BM1297" s="1">
        <v>45695</v>
      </c>
      <c r="BN1297" s="1">
        <v>46022</v>
      </c>
      <c r="BO1297">
        <v>35</v>
      </c>
      <c r="BP1297">
        <v>0</v>
      </c>
      <c r="BQ1297">
        <v>7</v>
      </c>
      <c r="BR1297">
        <v>7</v>
      </c>
      <c r="BS1297">
        <v>7</v>
      </c>
      <c r="BT1297">
        <v>7</v>
      </c>
      <c r="BU1297">
        <v>7</v>
      </c>
      <c r="BV1297">
        <v>0</v>
      </c>
      <c r="BW1297" t="str">
        <f>"8:00 AM"</f>
        <v>8:00 AM</v>
      </c>
      <c r="BX1297" t="str">
        <f>"4:00 PM"</f>
        <v>4:00 PM</v>
      </c>
      <c r="BY1297" t="s">
        <v>133</v>
      </c>
      <c r="BZ1297">
        <v>0</v>
      </c>
      <c r="CA1297">
        <v>12</v>
      </c>
      <c r="CB1297" t="s">
        <v>117</v>
      </c>
      <c r="CD1297" s="2" t="s">
        <v>14741</v>
      </c>
      <c r="CE1297" t="s">
        <v>14742</v>
      </c>
      <c r="CF1297" t="s">
        <v>14743</v>
      </c>
      <c r="CG1297" t="s">
        <v>120</v>
      </c>
      <c r="CH1297" t="s">
        <v>121</v>
      </c>
      <c r="CI1297" s="6">
        <v>96950</v>
      </c>
      <c r="CJ1297" s="10">
        <v>8.2899999999999991</v>
      </c>
      <c r="CK1297" s="10">
        <v>8.2899999999999991</v>
      </c>
      <c r="CL1297" s="10">
        <v>12.44</v>
      </c>
      <c r="CM1297" s="10">
        <v>12.44</v>
      </c>
      <c r="CN1297" t="s">
        <v>137</v>
      </c>
      <c r="CO1297" t="s">
        <v>821</v>
      </c>
      <c r="CP1297" t="s">
        <v>138</v>
      </c>
      <c r="CR1297" t="s">
        <v>117</v>
      </c>
      <c r="CS1297" t="s">
        <v>139</v>
      </c>
      <c r="CT1297" t="s">
        <v>140</v>
      </c>
      <c r="CU1297" t="s">
        <v>139</v>
      </c>
      <c r="CV1297" t="s">
        <v>140</v>
      </c>
      <c r="CW1297" t="s">
        <v>139</v>
      </c>
      <c r="CX1297" t="s">
        <v>140</v>
      </c>
      <c r="CY1297" t="s">
        <v>7994</v>
      </c>
      <c r="CZ1297" s="8">
        <v>16702355009</v>
      </c>
      <c r="DA1297" t="s">
        <v>4005</v>
      </c>
      <c r="DB1297" t="s">
        <v>140</v>
      </c>
      <c r="DC1297" t="s">
        <v>139</v>
      </c>
      <c r="DD1297" t="s">
        <v>139</v>
      </c>
    </row>
    <row r="1298" spans="1:114" ht="15" customHeight="1" x14ac:dyDescent="0.35">
      <c r="A1298" t="s">
        <v>3951</v>
      </c>
      <c r="B1298" t="s">
        <v>166</v>
      </c>
      <c r="C1298" s="1">
        <v>45646</v>
      </c>
      <c r="D1298" s="1">
        <v>45695</v>
      </c>
      <c r="E1298" t="s">
        <v>211</v>
      </c>
      <c r="G1298" t="s">
        <v>117</v>
      </c>
      <c r="H1298" t="s">
        <v>117</v>
      </c>
      <c r="I1298" t="s">
        <v>117</v>
      </c>
      <c r="J1298" t="s">
        <v>3952</v>
      </c>
      <c r="L1298" t="s">
        <v>3953</v>
      </c>
      <c r="N1298" t="s">
        <v>136</v>
      </c>
      <c r="O1298" t="s">
        <v>121</v>
      </c>
      <c r="P1298" s="6">
        <v>96950</v>
      </c>
      <c r="Q1298" t="s">
        <v>122</v>
      </c>
      <c r="S1298" s="8">
        <v>16702353334</v>
      </c>
      <c r="U1298" t="s">
        <v>3954</v>
      </c>
      <c r="V1298">
        <v>713120</v>
      </c>
      <c r="W1298" t="s">
        <v>124</v>
      </c>
      <c r="Y1298" t="s">
        <v>3955</v>
      </c>
      <c r="Z1298" t="s">
        <v>3956</v>
      </c>
      <c r="AA1298" t="s">
        <v>3955</v>
      </c>
      <c r="AB1298" t="s">
        <v>128</v>
      </c>
      <c r="AC1298" t="s">
        <v>3953</v>
      </c>
      <c r="AE1298" t="s">
        <v>120</v>
      </c>
      <c r="AF1298" t="s">
        <v>121</v>
      </c>
      <c r="AG1298" s="6">
        <v>96950</v>
      </c>
      <c r="AH1298" t="s">
        <v>122</v>
      </c>
      <c r="AJ1298" s="8">
        <v>16702353334</v>
      </c>
      <c r="AL1298" t="s">
        <v>3957</v>
      </c>
      <c r="BE1298" t="str">
        <f>"49-9091.00"</f>
        <v>49-9091.00</v>
      </c>
      <c r="BF1298" t="s">
        <v>3958</v>
      </c>
      <c r="BG1298" t="s">
        <v>3959</v>
      </c>
      <c r="BH1298" t="s">
        <v>3960</v>
      </c>
      <c r="BI1298">
        <v>2</v>
      </c>
      <c r="BK1298" s="1">
        <v>45698</v>
      </c>
      <c r="BL1298" s="1">
        <v>45930</v>
      </c>
      <c r="BO1298">
        <v>40</v>
      </c>
      <c r="BP1298">
        <v>0</v>
      </c>
      <c r="BQ1298">
        <v>8</v>
      </c>
      <c r="BR1298">
        <v>8</v>
      </c>
      <c r="BS1298">
        <v>8</v>
      </c>
      <c r="BT1298">
        <v>8</v>
      </c>
      <c r="BU1298">
        <v>8</v>
      </c>
      <c r="BV1298">
        <v>0</v>
      </c>
      <c r="BW1298" t="str">
        <f>"9:00 AM"</f>
        <v>9:00 AM</v>
      </c>
      <c r="BX1298" t="str">
        <f>"5:00 PM"</f>
        <v>5:00 PM</v>
      </c>
      <c r="BY1298" t="s">
        <v>159</v>
      </c>
      <c r="BZ1298">
        <v>3</v>
      </c>
      <c r="CA1298">
        <v>12</v>
      </c>
      <c r="CB1298" t="s">
        <v>117</v>
      </c>
      <c r="CD1298" t="s">
        <v>3961</v>
      </c>
      <c r="CE1298" t="s">
        <v>3953</v>
      </c>
      <c r="CG1298" t="s">
        <v>136</v>
      </c>
      <c r="CH1298" t="s">
        <v>121</v>
      </c>
      <c r="CI1298" s="6">
        <v>96950</v>
      </c>
      <c r="CJ1298" s="10">
        <v>10.029999999999999</v>
      </c>
      <c r="CK1298" s="10">
        <v>10.029999999999999</v>
      </c>
      <c r="CL1298" s="10">
        <v>15.05</v>
      </c>
      <c r="CM1298" s="10">
        <v>15.05</v>
      </c>
      <c r="CN1298" t="s">
        <v>137</v>
      </c>
      <c r="CO1298" t="s">
        <v>133</v>
      </c>
      <c r="CP1298" t="s">
        <v>138</v>
      </c>
      <c r="CR1298" t="s">
        <v>117</v>
      </c>
      <c r="CS1298" t="s">
        <v>139</v>
      </c>
      <c r="CT1298" t="s">
        <v>140</v>
      </c>
      <c r="CU1298" t="s">
        <v>139</v>
      </c>
      <c r="CV1298" t="s">
        <v>139</v>
      </c>
      <c r="CW1298" t="s">
        <v>139</v>
      </c>
      <c r="CX1298" t="s">
        <v>140</v>
      </c>
      <c r="CY1298" t="s">
        <v>3962</v>
      </c>
      <c r="CZ1298" s="8">
        <v>16702353334</v>
      </c>
      <c r="DA1298" t="s">
        <v>3957</v>
      </c>
      <c r="DB1298" t="s">
        <v>140</v>
      </c>
      <c r="DC1298" t="s">
        <v>139</v>
      </c>
      <c r="DD1298" t="s">
        <v>117</v>
      </c>
    </row>
    <row r="1299" spans="1:114" ht="15" customHeight="1" x14ac:dyDescent="0.35">
      <c r="A1299" t="s">
        <v>9548</v>
      </c>
      <c r="B1299" t="s">
        <v>144</v>
      </c>
      <c r="C1299" s="1">
        <v>45660</v>
      </c>
      <c r="D1299" s="1">
        <v>45695</v>
      </c>
      <c r="E1299" t="s">
        <v>116</v>
      </c>
      <c r="F1299" s="1">
        <v>45807</v>
      </c>
      <c r="G1299" t="s">
        <v>117</v>
      </c>
      <c r="H1299" t="s">
        <v>117</v>
      </c>
      <c r="I1299" t="s">
        <v>117</v>
      </c>
      <c r="J1299" t="s">
        <v>7725</v>
      </c>
      <c r="K1299" t="s">
        <v>8037</v>
      </c>
      <c r="L1299" t="s">
        <v>4037</v>
      </c>
      <c r="M1299" t="s">
        <v>7728</v>
      </c>
      <c r="N1299" t="s">
        <v>120</v>
      </c>
      <c r="O1299" t="s">
        <v>121</v>
      </c>
      <c r="P1299" s="6">
        <v>96950</v>
      </c>
      <c r="Q1299" t="s">
        <v>122</v>
      </c>
      <c r="S1299" s="8">
        <v>16702340455</v>
      </c>
      <c r="U1299" t="s">
        <v>7729</v>
      </c>
      <c r="V1299">
        <v>23622</v>
      </c>
      <c r="W1299" t="s">
        <v>124</v>
      </c>
      <c r="Y1299" t="s">
        <v>1278</v>
      </c>
      <c r="Z1299" t="s">
        <v>4039</v>
      </c>
      <c r="AA1299" t="s">
        <v>4040</v>
      </c>
      <c r="AB1299" t="s">
        <v>128</v>
      </c>
      <c r="AC1299" t="s">
        <v>4037</v>
      </c>
      <c r="AD1299" t="s">
        <v>7728</v>
      </c>
      <c r="AE1299" t="s">
        <v>120</v>
      </c>
      <c r="AF1299" t="s">
        <v>121</v>
      </c>
      <c r="AG1299" s="6">
        <v>96950</v>
      </c>
      <c r="AH1299" t="s">
        <v>122</v>
      </c>
      <c r="AJ1299" s="8">
        <v>16702340455</v>
      </c>
      <c r="AL1299" t="s">
        <v>7731</v>
      </c>
      <c r="BE1299" t="str">
        <f>"49-9071.00"</f>
        <v>49-9071.00</v>
      </c>
      <c r="BF1299" t="s">
        <v>156</v>
      </c>
      <c r="BG1299" t="s">
        <v>8038</v>
      </c>
      <c r="BH1299" t="s">
        <v>2639</v>
      </c>
      <c r="BI1299">
        <v>6</v>
      </c>
      <c r="BJ1299">
        <v>6</v>
      </c>
      <c r="BK1299" s="1">
        <v>45809</v>
      </c>
      <c r="BL1299" s="1">
        <v>46173</v>
      </c>
      <c r="BM1299" s="1">
        <v>45809</v>
      </c>
      <c r="BN1299" s="1">
        <v>46173</v>
      </c>
      <c r="BO1299">
        <v>35</v>
      </c>
      <c r="BP1299">
        <v>0</v>
      </c>
      <c r="BQ1299">
        <v>7</v>
      </c>
      <c r="BR1299">
        <v>7</v>
      </c>
      <c r="BS1299">
        <v>7</v>
      </c>
      <c r="BT1299">
        <v>7</v>
      </c>
      <c r="BU1299">
        <v>7</v>
      </c>
      <c r="BV1299">
        <v>0</v>
      </c>
      <c r="BW1299" t="str">
        <f>"8:00 AM"</f>
        <v>8:00 AM</v>
      </c>
      <c r="BX1299" t="str">
        <f>"4:00 PM"</f>
        <v>4:00 PM</v>
      </c>
      <c r="BY1299" t="s">
        <v>159</v>
      </c>
      <c r="BZ1299">
        <v>0</v>
      </c>
      <c r="CA1299">
        <v>12</v>
      </c>
      <c r="CB1299" t="s">
        <v>117</v>
      </c>
      <c r="CD1299" t="s">
        <v>8039</v>
      </c>
      <c r="CE1299" t="s">
        <v>7734</v>
      </c>
      <c r="CF1299" t="s">
        <v>4037</v>
      </c>
      <c r="CG1299" t="s">
        <v>120</v>
      </c>
      <c r="CH1299" t="s">
        <v>121</v>
      </c>
      <c r="CI1299" s="6">
        <v>96950</v>
      </c>
      <c r="CJ1299" s="10">
        <v>9.75</v>
      </c>
      <c r="CK1299" s="10">
        <v>9.75</v>
      </c>
      <c r="CL1299" s="10">
        <v>14.63</v>
      </c>
      <c r="CM1299" s="10">
        <v>14.63</v>
      </c>
      <c r="CN1299" t="s">
        <v>137</v>
      </c>
      <c r="CO1299" t="s">
        <v>164</v>
      </c>
      <c r="CP1299" t="s">
        <v>138</v>
      </c>
      <c r="CR1299" t="s">
        <v>117</v>
      </c>
      <c r="CS1299" t="s">
        <v>139</v>
      </c>
      <c r="CT1299" t="s">
        <v>140</v>
      </c>
      <c r="CU1299" t="s">
        <v>140</v>
      </c>
      <c r="CV1299" t="s">
        <v>140</v>
      </c>
      <c r="CW1299" t="s">
        <v>139</v>
      </c>
      <c r="CX1299" t="s">
        <v>140</v>
      </c>
      <c r="CY1299" t="s">
        <v>4047</v>
      </c>
      <c r="CZ1299" s="8">
        <v>16702340455</v>
      </c>
      <c r="DA1299" t="s">
        <v>7731</v>
      </c>
      <c r="DB1299" t="s">
        <v>4048</v>
      </c>
      <c r="DC1299" t="s">
        <v>139</v>
      </c>
      <c r="DD1299" t="s">
        <v>117</v>
      </c>
    </row>
    <row r="1300" spans="1:114" ht="15" customHeight="1" x14ac:dyDescent="0.35">
      <c r="A1300" t="s">
        <v>17233</v>
      </c>
      <c r="B1300" t="s">
        <v>144</v>
      </c>
      <c r="C1300" s="1">
        <v>45660</v>
      </c>
      <c r="D1300" s="1">
        <v>45695</v>
      </c>
      <c r="E1300" t="s">
        <v>116</v>
      </c>
      <c r="F1300" s="1">
        <v>45807</v>
      </c>
      <c r="G1300" t="s">
        <v>117</v>
      </c>
      <c r="H1300" t="s">
        <v>117</v>
      </c>
      <c r="I1300" t="s">
        <v>117</v>
      </c>
      <c r="J1300" t="s">
        <v>4034</v>
      </c>
      <c r="K1300" t="s">
        <v>12249</v>
      </c>
      <c r="L1300" t="s">
        <v>12250</v>
      </c>
      <c r="M1300" t="s">
        <v>12251</v>
      </c>
      <c r="N1300" t="s">
        <v>120</v>
      </c>
      <c r="O1300" t="s">
        <v>121</v>
      </c>
      <c r="P1300" s="6">
        <v>96950</v>
      </c>
      <c r="Q1300" t="s">
        <v>122</v>
      </c>
      <c r="S1300" s="8">
        <v>16702346485</v>
      </c>
      <c r="U1300" t="s">
        <v>4038</v>
      </c>
      <c r="V1300">
        <v>812112</v>
      </c>
      <c r="W1300" t="s">
        <v>124</v>
      </c>
      <c r="Y1300" t="s">
        <v>1278</v>
      </c>
      <c r="Z1300" t="s">
        <v>4039</v>
      </c>
      <c r="AA1300" t="s">
        <v>4040</v>
      </c>
      <c r="AB1300" t="s">
        <v>154</v>
      </c>
      <c r="AC1300" t="s">
        <v>12250</v>
      </c>
      <c r="AD1300" t="s">
        <v>12252</v>
      </c>
      <c r="AE1300" t="s">
        <v>120</v>
      </c>
      <c r="AF1300" t="s">
        <v>121</v>
      </c>
      <c r="AG1300" s="6">
        <v>96950</v>
      </c>
      <c r="AH1300" t="s">
        <v>122</v>
      </c>
      <c r="AJ1300" s="8">
        <v>16702346485</v>
      </c>
      <c r="AL1300" t="s">
        <v>4042</v>
      </c>
      <c r="BE1300" t="str">
        <f>"39-5012.00"</f>
        <v>39-5012.00</v>
      </c>
      <c r="BF1300" t="s">
        <v>272</v>
      </c>
      <c r="BG1300" t="s">
        <v>12253</v>
      </c>
      <c r="BH1300" t="s">
        <v>12254</v>
      </c>
      <c r="BI1300">
        <v>2</v>
      </c>
      <c r="BJ1300">
        <v>2</v>
      </c>
      <c r="BK1300" s="1">
        <v>45809</v>
      </c>
      <c r="BL1300" s="1">
        <v>46173</v>
      </c>
      <c r="BM1300" s="1">
        <v>45809</v>
      </c>
      <c r="BN1300" s="1">
        <v>46173</v>
      </c>
      <c r="BO1300">
        <v>35</v>
      </c>
      <c r="BP1300">
        <v>7</v>
      </c>
      <c r="BQ1300">
        <v>0</v>
      </c>
      <c r="BR1300">
        <v>0</v>
      </c>
      <c r="BS1300">
        <v>7</v>
      </c>
      <c r="BT1300">
        <v>7</v>
      </c>
      <c r="BU1300">
        <v>7</v>
      </c>
      <c r="BV1300">
        <v>7</v>
      </c>
      <c r="BW1300" t="str">
        <f>"11:00 AM"</f>
        <v>11:00 AM</v>
      </c>
      <c r="BX1300" t="str">
        <f>"7:00 PM"</f>
        <v>7:00 PM</v>
      </c>
      <c r="BY1300" t="s">
        <v>159</v>
      </c>
      <c r="BZ1300">
        <v>0</v>
      </c>
      <c r="CA1300">
        <v>12</v>
      </c>
      <c r="CB1300" t="s">
        <v>117</v>
      </c>
      <c r="CD1300" t="s">
        <v>12255</v>
      </c>
      <c r="CE1300" t="s">
        <v>12256</v>
      </c>
      <c r="CF1300" t="s">
        <v>12257</v>
      </c>
      <c r="CG1300" t="s">
        <v>120</v>
      </c>
      <c r="CH1300" t="s">
        <v>121</v>
      </c>
      <c r="CI1300" s="6">
        <v>96950</v>
      </c>
      <c r="CJ1300" s="10">
        <v>7.98</v>
      </c>
      <c r="CK1300" s="10">
        <v>7.98</v>
      </c>
      <c r="CL1300" s="10">
        <v>11.97</v>
      </c>
      <c r="CM1300" s="10">
        <v>11.97</v>
      </c>
      <c r="CN1300" t="s">
        <v>137</v>
      </c>
      <c r="CP1300" t="s">
        <v>138</v>
      </c>
      <c r="CR1300" t="s">
        <v>117</v>
      </c>
      <c r="CS1300" t="s">
        <v>139</v>
      </c>
      <c r="CT1300" t="s">
        <v>140</v>
      </c>
      <c r="CU1300" t="s">
        <v>139</v>
      </c>
      <c r="CV1300" t="s">
        <v>140</v>
      </c>
      <c r="CW1300" t="s">
        <v>139</v>
      </c>
      <c r="CX1300" t="s">
        <v>140</v>
      </c>
      <c r="CY1300" t="s">
        <v>4047</v>
      </c>
      <c r="CZ1300" s="8">
        <v>16702346485</v>
      </c>
      <c r="DA1300" t="s">
        <v>4042</v>
      </c>
      <c r="DB1300" t="s">
        <v>4048</v>
      </c>
      <c r="DC1300" t="s">
        <v>139</v>
      </c>
      <c r="DD1300" t="s">
        <v>117</v>
      </c>
    </row>
    <row r="1301" spans="1:114" ht="15" customHeight="1" x14ac:dyDescent="0.35">
      <c r="A1301" t="s">
        <v>15695</v>
      </c>
      <c r="B1301" t="s">
        <v>144</v>
      </c>
      <c r="C1301" s="1">
        <v>45661</v>
      </c>
      <c r="D1301" s="1">
        <v>45695</v>
      </c>
      <c r="E1301" t="s">
        <v>116</v>
      </c>
      <c r="F1301" s="1">
        <v>45807</v>
      </c>
      <c r="G1301" t="s">
        <v>117</v>
      </c>
      <c r="H1301" t="s">
        <v>117</v>
      </c>
      <c r="I1301" t="s">
        <v>117</v>
      </c>
      <c r="J1301" t="s">
        <v>7358</v>
      </c>
      <c r="L1301" t="s">
        <v>7359</v>
      </c>
      <c r="N1301" t="s">
        <v>136</v>
      </c>
      <c r="O1301" t="s">
        <v>121</v>
      </c>
      <c r="P1301" s="6">
        <v>96950</v>
      </c>
      <c r="Q1301" t="s">
        <v>122</v>
      </c>
      <c r="S1301" s="8">
        <v>16702877368</v>
      </c>
      <c r="U1301" t="s">
        <v>7360</v>
      </c>
      <c r="V1301">
        <v>54133</v>
      </c>
      <c r="W1301" t="s">
        <v>124</v>
      </c>
      <c r="Y1301" t="s">
        <v>7361</v>
      </c>
      <c r="Z1301" t="s">
        <v>7362</v>
      </c>
      <c r="AB1301" t="s">
        <v>205</v>
      </c>
      <c r="AC1301" t="s">
        <v>7359</v>
      </c>
      <c r="AE1301" t="s">
        <v>136</v>
      </c>
      <c r="AF1301" t="s">
        <v>121</v>
      </c>
      <c r="AG1301" s="6">
        <v>96950</v>
      </c>
      <c r="AH1301" t="s">
        <v>122</v>
      </c>
      <c r="AJ1301" s="8">
        <v>16702877368</v>
      </c>
      <c r="AL1301" t="s">
        <v>7363</v>
      </c>
      <c r="BE1301" t="str">
        <f>"17-3011.00"</f>
        <v>17-3011.00</v>
      </c>
      <c r="BF1301" t="s">
        <v>1589</v>
      </c>
      <c r="BG1301" t="s">
        <v>15696</v>
      </c>
      <c r="BH1301" t="s">
        <v>15697</v>
      </c>
      <c r="BI1301">
        <v>1</v>
      </c>
      <c r="BJ1301">
        <v>1</v>
      </c>
      <c r="BK1301" s="1">
        <v>45809</v>
      </c>
      <c r="BL1301" s="1">
        <v>46173</v>
      </c>
      <c r="BM1301" s="1">
        <v>45809</v>
      </c>
      <c r="BN1301" s="1">
        <v>46173</v>
      </c>
      <c r="BO1301">
        <v>35</v>
      </c>
      <c r="BP1301">
        <v>0</v>
      </c>
      <c r="BQ1301">
        <v>7</v>
      </c>
      <c r="BR1301">
        <v>7</v>
      </c>
      <c r="BS1301">
        <v>7</v>
      </c>
      <c r="BT1301">
        <v>7</v>
      </c>
      <c r="BU1301">
        <v>7</v>
      </c>
      <c r="BV1301">
        <v>0</v>
      </c>
      <c r="BW1301" t="str">
        <f>"8:00 AM"</f>
        <v>8:00 AM</v>
      </c>
      <c r="BX1301" t="str">
        <f>"5:00 PM"</f>
        <v>5:00 PM</v>
      </c>
      <c r="BY1301" t="s">
        <v>459</v>
      </c>
      <c r="BZ1301">
        <v>0</v>
      </c>
      <c r="CA1301">
        <v>24</v>
      </c>
      <c r="CB1301" t="s">
        <v>117</v>
      </c>
      <c r="CD1301" t="s">
        <v>15698</v>
      </c>
      <c r="CE1301" t="s">
        <v>15699</v>
      </c>
      <c r="CG1301" t="s">
        <v>136</v>
      </c>
      <c r="CH1301" t="s">
        <v>121</v>
      </c>
      <c r="CI1301" s="6">
        <v>96950</v>
      </c>
      <c r="CJ1301" s="10">
        <v>16.18</v>
      </c>
      <c r="CK1301" s="10">
        <v>16.18</v>
      </c>
      <c r="CL1301" s="10">
        <v>24.27</v>
      </c>
      <c r="CM1301" s="10">
        <v>24.27</v>
      </c>
      <c r="CN1301" t="s">
        <v>137</v>
      </c>
      <c r="CO1301" t="s">
        <v>162</v>
      </c>
      <c r="CP1301" t="s">
        <v>138</v>
      </c>
      <c r="CR1301" t="s">
        <v>117</v>
      </c>
      <c r="CS1301" t="s">
        <v>139</v>
      </c>
      <c r="CT1301" t="s">
        <v>140</v>
      </c>
      <c r="CU1301" t="s">
        <v>139</v>
      </c>
      <c r="CV1301" t="s">
        <v>140</v>
      </c>
      <c r="CW1301" t="s">
        <v>139</v>
      </c>
      <c r="CX1301" t="s">
        <v>140</v>
      </c>
      <c r="CY1301" t="s">
        <v>774</v>
      </c>
      <c r="CZ1301" s="8">
        <v>16702877368</v>
      </c>
      <c r="DA1301" t="s">
        <v>7363</v>
      </c>
      <c r="DB1301" t="s">
        <v>140</v>
      </c>
      <c r="DC1301" t="s">
        <v>139</v>
      </c>
      <c r="DD1301" t="s">
        <v>117</v>
      </c>
      <c r="DE1301" t="s">
        <v>7361</v>
      </c>
      <c r="DF1301" t="s">
        <v>7362</v>
      </c>
      <c r="DH1301" t="s">
        <v>7360</v>
      </c>
      <c r="DI1301" t="s">
        <v>7358</v>
      </c>
      <c r="DJ1301" t="s">
        <v>7363</v>
      </c>
    </row>
    <row r="1302" spans="1:114" ht="15" customHeight="1" x14ac:dyDescent="0.35">
      <c r="A1302" t="s">
        <v>14772</v>
      </c>
      <c r="B1302" t="s">
        <v>115</v>
      </c>
      <c r="C1302" s="1">
        <v>45643</v>
      </c>
      <c r="D1302" s="1">
        <v>45698</v>
      </c>
      <c r="E1302" t="s">
        <v>211</v>
      </c>
      <c r="G1302" t="s">
        <v>117</v>
      </c>
      <c r="H1302" t="s">
        <v>117</v>
      </c>
      <c r="I1302" t="s">
        <v>117</v>
      </c>
      <c r="J1302" t="s">
        <v>4166</v>
      </c>
      <c r="K1302" t="s">
        <v>4167</v>
      </c>
      <c r="L1302" t="s">
        <v>4168</v>
      </c>
      <c r="N1302" t="s">
        <v>136</v>
      </c>
      <c r="O1302" t="s">
        <v>121</v>
      </c>
      <c r="P1302" s="6">
        <v>96950</v>
      </c>
      <c r="Q1302" t="s">
        <v>122</v>
      </c>
      <c r="S1302" s="8">
        <v>16702344010</v>
      </c>
      <c r="U1302" t="s">
        <v>4169</v>
      </c>
      <c r="V1302">
        <v>561320</v>
      </c>
      <c r="W1302" t="s">
        <v>124</v>
      </c>
      <c r="Y1302" t="s">
        <v>4170</v>
      </c>
      <c r="Z1302" t="s">
        <v>4171</v>
      </c>
      <c r="AA1302" t="s">
        <v>4172</v>
      </c>
      <c r="AB1302" t="s">
        <v>474</v>
      </c>
      <c r="AC1302" t="s">
        <v>4173</v>
      </c>
      <c r="AE1302" t="s">
        <v>136</v>
      </c>
      <c r="AF1302" t="s">
        <v>121</v>
      </c>
      <c r="AG1302" s="6">
        <v>96950</v>
      </c>
      <c r="AH1302" t="s">
        <v>122</v>
      </c>
      <c r="AJ1302" s="8">
        <v>16702854775</v>
      </c>
      <c r="AL1302" t="s">
        <v>4174</v>
      </c>
      <c r="BE1302" t="str">
        <f>"49-9071.00"</f>
        <v>49-9071.00</v>
      </c>
      <c r="BF1302" t="s">
        <v>156</v>
      </c>
      <c r="BG1302" t="s">
        <v>4175</v>
      </c>
      <c r="BH1302" t="s">
        <v>156</v>
      </c>
      <c r="BI1302">
        <v>12</v>
      </c>
      <c r="BK1302" s="1">
        <v>45700</v>
      </c>
      <c r="BL1302" s="1">
        <v>46065</v>
      </c>
      <c r="BO1302">
        <v>40</v>
      </c>
      <c r="BP1302">
        <v>0</v>
      </c>
      <c r="BQ1302">
        <v>8</v>
      </c>
      <c r="BR1302">
        <v>8</v>
      </c>
      <c r="BS1302">
        <v>8</v>
      </c>
      <c r="BT1302">
        <v>8</v>
      </c>
      <c r="BU1302">
        <v>8</v>
      </c>
      <c r="BV1302">
        <v>0</v>
      </c>
      <c r="BW1302" t="str">
        <f>"8:00 AM"</f>
        <v>8:00 AM</v>
      </c>
      <c r="BX1302" t="str">
        <f>"5:00 PM"</f>
        <v>5:00 PM</v>
      </c>
      <c r="BY1302" t="s">
        <v>159</v>
      </c>
      <c r="BZ1302">
        <v>0</v>
      </c>
      <c r="CA1302">
        <v>12</v>
      </c>
      <c r="CB1302" t="s">
        <v>117</v>
      </c>
      <c r="CD1302" t="s">
        <v>4176</v>
      </c>
      <c r="CE1302" t="s">
        <v>4177</v>
      </c>
      <c r="CG1302" t="s">
        <v>136</v>
      </c>
      <c r="CH1302" t="s">
        <v>121</v>
      </c>
      <c r="CI1302" s="6">
        <v>96950</v>
      </c>
      <c r="CJ1302" s="10">
        <v>9.75</v>
      </c>
      <c r="CK1302" s="10">
        <v>9.75</v>
      </c>
      <c r="CN1302" t="s">
        <v>137</v>
      </c>
      <c r="CO1302" t="s">
        <v>164</v>
      </c>
      <c r="CP1302" t="s">
        <v>14773</v>
      </c>
      <c r="CQ1302" t="s">
        <v>164</v>
      </c>
      <c r="CR1302" t="s">
        <v>117</v>
      </c>
      <c r="CS1302" t="s">
        <v>139</v>
      </c>
      <c r="CT1302" t="s">
        <v>139</v>
      </c>
      <c r="CU1302" t="s">
        <v>140</v>
      </c>
      <c r="CV1302" t="s">
        <v>140</v>
      </c>
      <c r="CW1302" t="s">
        <v>139</v>
      </c>
      <c r="CX1302" t="s">
        <v>139</v>
      </c>
      <c r="CY1302" t="s">
        <v>14774</v>
      </c>
      <c r="CZ1302" s="8">
        <v>16702344010</v>
      </c>
      <c r="DA1302" t="s">
        <v>4174</v>
      </c>
      <c r="DB1302" t="s">
        <v>164</v>
      </c>
      <c r="DC1302" t="s">
        <v>139</v>
      </c>
      <c r="DD1302" t="s">
        <v>117</v>
      </c>
    </row>
    <row r="1303" spans="1:114" ht="15" customHeight="1" x14ac:dyDescent="0.35">
      <c r="A1303" t="s">
        <v>13325</v>
      </c>
      <c r="B1303" t="s">
        <v>166</v>
      </c>
      <c r="C1303" s="1">
        <v>45665</v>
      </c>
      <c r="D1303" s="1">
        <v>45698</v>
      </c>
      <c r="E1303" t="s">
        <v>116</v>
      </c>
      <c r="F1303" s="1">
        <v>45807</v>
      </c>
      <c r="G1303" t="s">
        <v>117</v>
      </c>
      <c r="H1303" t="s">
        <v>117</v>
      </c>
      <c r="I1303" t="s">
        <v>117</v>
      </c>
      <c r="J1303" t="s">
        <v>3192</v>
      </c>
      <c r="L1303" t="s">
        <v>2916</v>
      </c>
      <c r="N1303" t="s">
        <v>551</v>
      </c>
      <c r="O1303" t="s">
        <v>121</v>
      </c>
      <c r="P1303" s="6">
        <v>96952</v>
      </c>
      <c r="Q1303" t="s">
        <v>122</v>
      </c>
      <c r="S1303" s="8">
        <v>16704330422</v>
      </c>
      <c r="U1303" t="s">
        <v>3194</v>
      </c>
      <c r="V1303">
        <v>212312</v>
      </c>
      <c r="W1303" t="s">
        <v>124</v>
      </c>
      <c r="Y1303" t="s">
        <v>2913</v>
      </c>
      <c r="Z1303" t="s">
        <v>2914</v>
      </c>
      <c r="AA1303" t="s">
        <v>2915</v>
      </c>
      <c r="AB1303" t="s">
        <v>1842</v>
      </c>
      <c r="AC1303" t="s">
        <v>2916</v>
      </c>
      <c r="AE1303" t="s">
        <v>551</v>
      </c>
      <c r="AF1303" t="s">
        <v>121</v>
      </c>
      <c r="AG1303" s="6">
        <v>96952</v>
      </c>
      <c r="AH1303" t="s">
        <v>122</v>
      </c>
      <c r="AJ1303" s="8">
        <v>16704330422</v>
      </c>
      <c r="AL1303" t="s">
        <v>2917</v>
      </c>
      <c r="BE1303" t="str">
        <f>"49-3042.00"</f>
        <v>49-3042.00</v>
      </c>
      <c r="BF1303" t="s">
        <v>3611</v>
      </c>
      <c r="BG1303" t="s">
        <v>3612</v>
      </c>
      <c r="BH1303" t="s">
        <v>3613</v>
      </c>
      <c r="BI1303">
        <v>2</v>
      </c>
      <c r="BK1303" s="1">
        <v>45809</v>
      </c>
      <c r="BL1303" s="1">
        <v>46173</v>
      </c>
      <c r="BO1303">
        <v>40</v>
      </c>
      <c r="BP1303">
        <v>0</v>
      </c>
      <c r="BQ1303">
        <v>8</v>
      </c>
      <c r="BR1303">
        <v>8</v>
      </c>
      <c r="BS1303">
        <v>8</v>
      </c>
      <c r="BT1303">
        <v>8</v>
      </c>
      <c r="BU1303">
        <v>8</v>
      </c>
      <c r="BV1303">
        <v>0</v>
      </c>
      <c r="BW1303" t="str">
        <f>"7:30 AM"</f>
        <v>7:30 AM</v>
      </c>
      <c r="BX1303" t="str">
        <f>"4:30 PM"</f>
        <v>4:30 PM</v>
      </c>
      <c r="BY1303" t="s">
        <v>133</v>
      </c>
      <c r="BZ1303">
        <v>0</v>
      </c>
      <c r="CA1303">
        <v>24</v>
      </c>
      <c r="CB1303" t="s">
        <v>117</v>
      </c>
      <c r="CD1303" t="s">
        <v>11052</v>
      </c>
      <c r="CE1303" t="s">
        <v>2916</v>
      </c>
      <c r="CG1303" t="s">
        <v>551</v>
      </c>
      <c r="CH1303" t="s">
        <v>121</v>
      </c>
      <c r="CI1303" s="6">
        <v>96952</v>
      </c>
      <c r="CJ1303" s="10">
        <v>12.5</v>
      </c>
      <c r="CK1303" s="10">
        <v>13.5</v>
      </c>
      <c r="CL1303" s="10">
        <v>18.75</v>
      </c>
      <c r="CM1303" s="10">
        <v>20.25</v>
      </c>
      <c r="CN1303" t="s">
        <v>137</v>
      </c>
      <c r="CO1303" t="s">
        <v>3197</v>
      </c>
      <c r="CP1303" t="s">
        <v>209</v>
      </c>
      <c r="CR1303" t="s">
        <v>117</v>
      </c>
      <c r="CS1303" t="s">
        <v>139</v>
      </c>
      <c r="CT1303" t="s">
        <v>139</v>
      </c>
      <c r="CU1303" t="s">
        <v>139</v>
      </c>
      <c r="CV1303" t="s">
        <v>140</v>
      </c>
      <c r="CW1303" t="s">
        <v>139</v>
      </c>
      <c r="CX1303" t="s">
        <v>139</v>
      </c>
      <c r="CY1303" t="s">
        <v>3198</v>
      </c>
      <c r="CZ1303" s="8">
        <v>16704330422</v>
      </c>
      <c r="DA1303" t="s">
        <v>2917</v>
      </c>
      <c r="DB1303" t="s">
        <v>140</v>
      </c>
      <c r="DC1303" t="s">
        <v>139</v>
      </c>
      <c r="DD1303" t="s">
        <v>117</v>
      </c>
    </row>
    <row r="1304" spans="1:114" ht="15" customHeight="1" x14ac:dyDescent="0.35">
      <c r="A1304" t="s">
        <v>8891</v>
      </c>
      <c r="B1304" t="s">
        <v>166</v>
      </c>
      <c r="C1304" s="1">
        <v>45669</v>
      </c>
      <c r="D1304" s="1">
        <v>45698</v>
      </c>
      <c r="E1304" t="s">
        <v>211</v>
      </c>
      <c r="G1304" t="s">
        <v>117</v>
      </c>
      <c r="H1304" t="s">
        <v>117</v>
      </c>
      <c r="I1304" t="s">
        <v>117</v>
      </c>
      <c r="J1304" t="s">
        <v>6347</v>
      </c>
      <c r="L1304" t="s">
        <v>6348</v>
      </c>
      <c r="N1304" t="s">
        <v>120</v>
      </c>
      <c r="O1304" t="s">
        <v>121</v>
      </c>
      <c r="P1304" s="6">
        <v>96950</v>
      </c>
      <c r="Q1304" t="s">
        <v>122</v>
      </c>
      <c r="S1304" s="8">
        <v>16702850478</v>
      </c>
      <c r="U1304" t="s">
        <v>6349</v>
      </c>
      <c r="V1304">
        <v>5613</v>
      </c>
      <c r="W1304" t="s">
        <v>124</v>
      </c>
      <c r="Y1304" t="s">
        <v>6350</v>
      </c>
      <c r="Z1304" t="s">
        <v>6351</v>
      </c>
      <c r="AA1304" t="s">
        <v>1914</v>
      </c>
      <c r="AB1304" t="s">
        <v>128</v>
      </c>
      <c r="AC1304" t="s">
        <v>6348</v>
      </c>
      <c r="AE1304" t="s">
        <v>120</v>
      </c>
      <c r="AF1304" t="s">
        <v>121</v>
      </c>
      <c r="AG1304" s="6">
        <v>96950</v>
      </c>
      <c r="AH1304" t="s">
        <v>122</v>
      </c>
      <c r="AJ1304" s="8">
        <v>16702850478</v>
      </c>
      <c r="AL1304" t="s">
        <v>6352</v>
      </c>
      <c r="BE1304" t="str">
        <f>"49-9071.00"</f>
        <v>49-9071.00</v>
      </c>
      <c r="BF1304" t="s">
        <v>156</v>
      </c>
      <c r="BG1304" t="s">
        <v>8892</v>
      </c>
      <c r="BH1304" t="s">
        <v>423</v>
      </c>
      <c r="BI1304">
        <v>8</v>
      </c>
      <c r="BK1304" s="1">
        <v>45672</v>
      </c>
      <c r="BL1304" s="1">
        <v>45961</v>
      </c>
      <c r="BO1304">
        <v>35</v>
      </c>
      <c r="BP1304">
        <v>0</v>
      </c>
      <c r="BQ1304">
        <v>0</v>
      </c>
      <c r="BR1304">
        <v>7</v>
      </c>
      <c r="BS1304">
        <v>7</v>
      </c>
      <c r="BT1304">
        <v>7</v>
      </c>
      <c r="BU1304">
        <v>7</v>
      </c>
      <c r="BV1304">
        <v>7</v>
      </c>
      <c r="BW1304" t="str">
        <f>"7:00 PM"</f>
        <v>7:00 PM</v>
      </c>
      <c r="BX1304" t="str">
        <f>"3:00 PM"</f>
        <v>3:00 PM</v>
      </c>
      <c r="BY1304" t="s">
        <v>133</v>
      </c>
      <c r="BZ1304">
        <v>0</v>
      </c>
      <c r="CA1304">
        <v>12</v>
      </c>
      <c r="CB1304" t="s">
        <v>117</v>
      </c>
      <c r="CD1304" s="2" t="s">
        <v>6354</v>
      </c>
      <c r="CE1304" t="s">
        <v>8893</v>
      </c>
      <c r="CG1304" t="s">
        <v>120</v>
      </c>
      <c r="CH1304" t="s">
        <v>121</v>
      </c>
      <c r="CI1304" s="6">
        <v>96950</v>
      </c>
      <c r="CJ1304" s="10">
        <v>9.75</v>
      </c>
      <c r="CK1304" s="10">
        <v>9.75</v>
      </c>
      <c r="CL1304" s="10">
        <v>0</v>
      </c>
      <c r="CM1304" s="10">
        <v>0</v>
      </c>
      <c r="CN1304" t="s">
        <v>137</v>
      </c>
      <c r="CO1304" t="s">
        <v>133</v>
      </c>
      <c r="CP1304" t="s">
        <v>138</v>
      </c>
      <c r="CR1304" t="s">
        <v>117</v>
      </c>
      <c r="CS1304" t="s">
        <v>139</v>
      </c>
      <c r="CT1304" t="s">
        <v>140</v>
      </c>
      <c r="CU1304" t="s">
        <v>140</v>
      </c>
      <c r="CV1304" t="s">
        <v>140</v>
      </c>
      <c r="CW1304" t="s">
        <v>139</v>
      </c>
      <c r="CX1304" t="s">
        <v>140</v>
      </c>
      <c r="CY1304" t="s">
        <v>2574</v>
      </c>
      <c r="CZ1304" s="8">
        <v>16702850478</v>
      </c>
      <c r="DA1304" t="s">
        <v>6352</v>
      </c>
      <c r="DB1304" t="s">
        <v>140</v>
      </c>
      <c r="DC1304" t="s">
        <v>139</v>
      </c>
      <c r="DD1304" t="s">
        <v>117</v>
      </c>
      <c r="DE1304" t="s">
        <v>6350</v>
      </c>
      <c r="DF1304" t="s">
        <v>6351</v>
      </c>
      <c r="DG1304" t="s">
        <v>1914</v>
      </c>
      <c r="DH1304" t="s">
        <v>6349</v>
      </c>
      <c r="DI1304" t="s">
        <v>6347</v>
      </c>
      <c r="DJ1304" t="s">
        <v>6352</v>
      </c>
    </row>
    <row r="1305" spans="1:114" ht="15" customHeight="1" x14ac:dyDescent="0.35">
      <c r="A1305" t="s">
        <v>3150</v>
      </c>
      <c r="B1305" t="s">
        <v>278</v>
      </c>
      <c r="C1305" s="1">
        <v>45688</v>
      </c>
      <c r="D1305" s="1">
        <v>45698</v>
      </c>
      <c r="E1305" t="s">
        <v>211</v>
      </c>
      <c r="G1305" t="s">
        <v>117</v>
      </c>
      <c r="H1305" t="s">
        <v>117</v>
      </c>
      <c r="I1305" t="s">
        <v>117</v>
      </c>
      <c r="J1305" t="s">
        <v>954</v>
      </c>
      <c r="K1305" t="s">
        <v>955</v>
      </c>
      <c r="L1305" t="s">
        <v>956</v>
      </c>
      <c r="M1305" t="s">
        <v>957</v>
      </c>
      <c r="N1305" t="s">
        <v>120</v>
      </c>
      <c r="O1305" t="s">
        <v>121</v>
      </c>
      <c r="P1305" s="6">
        <v>96950</v>
      </c>
      <c r="Q1305" t="s">
        <v>122</v>
      </c>
      <c r="S1305" s="8">
        <v>16702336927</v>
      </c>
      <c r="U1305" t="s">
        <v>958</v>
      </c>
      <c r="V1305">
        <v>23622</v>
      </c>
      <c r="W1305" t="s">
        <v>124</v>
      </c>
      <c r="Y1305" t="s">
        <v>959</v>
      </c>
      <c r="Z1305" t="s">
        <v>960</v>
      </c>
      <c r="AA1305" t="s">
        <v>961</v>
      </c>
      <c r="AB1305" t="s">
        <v>128</v>
      </c>
      <c r="AC1305" t="s">
        <v>956</v>
      </c>
      <c r="AD1305" t="s">
        <v>957</v>
      </c>
      <c r="AE1305" t="s">
        <v>120</v>
      </c>
      <c r="AF1305" t="s">
        <v>121</v>
      </c>
      <c r="AG1305" s="6">
        <v>96950</v>
      </c>
      <c r="AH1305" t="s">
        <v>122</v>
      </c>
      <c r="AJ1305" s="8">
        <v>16702336927</v>
      </c>
      <c r="AL1305" t="s">
        <v>967</v>
      </c>
      <c r="BE1305" t="str">
        <f>"17-3011.00"</f>
        <v>17-3011.00</v>
      </c>
      <c r="BF1305" t="s">
        <v>1589</v>
      </c>
      <c r="BG1305" t="s">
        <v>3151</v>
      </c>
      <c r="BH1305" t="s">
        <v>3152</v>
      </c>
      <c r="BI1305">
        <v>3</v>
      </c>
      <c r="BK1305" s="1">
        <v>45809</v>
      </c>
      <c r="BL1305" s="1">
        <v>46173</v>
      </c>
      <c r="BO1305">
        <v>40</v>
      </c>
      <c r="BP1305">
        <v>0</v>
      </c>
      <c r="BQ1305">
        <v>8</v>
      </c>
      <c r="BR1305">
        <v>8</v>
      </c>
      <c r="BS1305">
        <v>8</v>
      </c>
      <c r="BT1305">
        <v>8</v>
      </c>
      <c r="BU1305">
        <v>8</v>
      </c>
      <c r="BV1305">
        <v>0</v>
      </c>
      <c r="BW1305" t="str">
        <f>"8:00 AM"</f>
        <v>8:00 AM</v>
      </c>
      <c r="BX1305" t="str">
        <f>"5:00 PM"</f>
        <v>5:00 PM</v>
      </c>
      <c r="BY1305" t="s">
        <v>459</v>
      </c>
      <c r="BZ1305">
        <v>0</v>
      </c>
      <c r="CA1305">
        <v>24</v>
      </c>
      <c r="CB1305" t="s">
        <v>117</v>
      </c>
      <c r="CD1305" s="2" t="s">
        <v>3153</v>
      </c>
      <c r="CE1305" t="s">
        <v>3154</v>
      </c>
      <c r="CG1305" t="s">
        <v>120</v>
      </c>
      <c r="CH1305" t="s">
        <v>121</v>
      </c>
      <c r="CI1305" s="6">
        <v>96950</v>
      </c>
      <c r="CJ1305" s="10">
        <v>16.18</v>
      </c>
      <c r="CK1305" s="10">
        <v>16.18</v>
      </c>
      <c r="CL1305" s="10">
        <v>0</v>
      </c>
      <c r="CM1305" s="10">
        <v>0</v>
      </c>
      <c r="CN1305" t="s">
        <v>137</v>
      </c>
      <c r="CO1305" t="s">
        <v>164</v>
      </c>
      <c r="CP1305" t="s">
        <v>138</v>
      </c>
      <c r="CR1305" t="s">
        <v>117</v>
      </c>
      <c r="CS1305" t="s">
        <v>139</v>
      </c>
      <c r="CT1305" t="s">
        <v>140</v>
      </c>
      <c r="CU1305" t="s">
        <v>140</v>
      </c>
      <c r="CV1305" t="s">
        <v>140</v>
      </c>
      <c r="CW1305" t="s">
        <v>139</v>
      </c>
      <c r="CX1305" t="s">
        <v>140</v>
      </c>
      <c r="CY1305" t="s">
        <v>3155</v>
      </c>
      <c r="CZ1305" s="8">
        <v>16702336927</v>
      </c>
      <c r="DA1305" t="s">
        <v>967</v>
      </c>
      <c r="DB1305" t="s">
        <v>164</v>
      </c>
      <c r="DC1305" t="s">
        <v>139</v>
      </c>
      <c r="DD1305" t="s">
        <v>117</v>
      </c>
    </row>
    <row r="1306" spans="1:114" ht="15" customHeight="1" x14ac:dyDescent="0.35">
      <c r="A1306" t="s">
        <v>9549</v>
      </c>
      <c r="B1306" t="s">
        <v>278</v>
      </c>
      <c r="C1306" s="1">
        <v>45688</v>
      </c>
      <c r="D1306" s="1">
        <v>45698</v>
      </c>
      <c r="E1306" t="s">
        <v>211</v>
      </c>
      <c r="G1306" t="s">
        <v>117</v>
      </c>
      <c r="H1306" t="s">
        <v>117</v>
      </c>
      <c r="I1306" t="s">
        <v>117</v>
      </c>
      <c r="J1306" t="s">
        <v>199</v>
      </c>
      <c r="L1306" t="s">
        <v>200</v>
      </c>
      <c r="N1306" t="s">
        <v>136</v>
      </c>
      <c r="O1306" t="s">
        <v>121</v>
      </c>
      <c r="P1306" s="6">
        <v>96950</v>
      </c>
      <c r="Q1306" t="s">
        <v>122</v>
      </c>
      <c r="S1306" s="8">
        <v>16702358748</v>
      </c>
      <c r="U1306" t="s">
        <v>201</v>
      </c>
      <c r="V1306">
        <v>23622</v>
      </c>
      <c r="W1306" t="s">
        <v>124</v>
      </c>
      <c r="Y1306" t="s">
        <v>202</v>
      </c>
      <c r="Z1306" t="s">
        <v>203</v>
      </c>
      <c r="AA1306" t="s">
        <v>204</v>
      </c>
      <c r="AB1306" t="s">
        <v>205</v>
      </c>
      <c r="AC1306" t="s">
        <v>200</v>
      </c>
      <c r="AE1306" t="s">
        <v>136</v>
      </c>
      <c r="AF1306" t="s">
        <v>121</v>
      </c>
      <c r="AG1306" s="6">
        <v>96950</v>
      </c>
      <c r="AH1306" t="s">
        <v>122</v>
      </c>
      <c r="AJ1306" s="8">
        <v>16702358748</v>
      </c>
      <c r="AL1306" t="s">
        <v>206</v>
      </c>
      <c r="BE1306" t="str">
        <f>"49-9071.00"</f>
        <v>49-9071.00</v>
      </c>
      <c r="BF1306" t="s">
        <v>156</v>
      </c>
      <c r="BG1306" t="s">
        <v>207</v>
      </c>
      <c r="BH1306" t="s">
        <v>208</v>
      </c>
      <c r="BI1306">
        <v>11</v>
      </c>
      <c r="BK1306" s="1">
        <v>45839</v>
      </c>
      <c r="BL1306" s="1">
        <v>46203</v>
      </c>
      <c r="BO1306">
        <v>35</v>
      </c>
      <c r="BP1306">
        <v>0</v>
      </c>
      <c r="BQ1306">
        <v>7</v>
      </c>
      <c r="BR1306">
        <v>7</v>
      </c>
      <c r="BS1306">
        <v>7</v>
      </c>
      <c r="BT1306">
        <v>7</v>
      </c>
      <c r="BU1306">
        <v>7</v>
      </c>
      <c r="BV1306">
        <v>0</v>
      </c>
      <c r="BW1306" t="str">
        <f>"8:00 AM"</f>
        <v>8:00 AM</v>
      </c>
      <c r="BX1306" t="str">
        <f>"4:00 PM"</f>
        <v>4:00 PM</v>
      </c>
      <c r="BY1306" t="s">
        <v>159</v>
      </c>
      <c r="BZ1306">
        <v>0</v>
      </c>
      <c r="CA1306">
        <v>12</v>
      </c>
      <c r="CB1306" t="s">
        <v>117</v>
      </c>
      <c r="CD1306" t="s">
        <v>133</v>
      </c>
      <c r="CE1306" t="s">
        <v>200</v>
      </c>
      <c r="CG1306" t="s">
        <v>136</v>
      </c>
      <c r="CH1306" t="s">
        <v>121</v>
      </c>
      <c r="CI1306" s="6">
        <v>96950</v>
      </c>
      <c r="CJ1306" s="10">
        <v>9.75</v>
      </c>
      <c r="CK1306" s="10">
        <v>9.75</v>
      </c>
      <c r="CL1306" s="10">
        <v>14.62</v>
      </c>
      <c r="CM1306" s="10">
        <v>14.62</v>
      </c>
      <c r="CN1306" t="s">
        <v>137</v>
      </c>
      <c r="CO1306" t="s">
        <v>140</v>
      </c>
      <c r="CP1306" t="s">
        <v>209</v>
      </c>
      <c r="CR1306" t="s">
        <v>117</v>
      </c>
      <c r="CS1306" t="s">
        <v>139</v>
      </c>
      <c r="CT1306" t="s">
        <v>140</v>
      </c>
      <c r="CU1306" t="s">
        <v>139</v>
      </c>
      <c r="CV1306" t="s">
        <v>140</v>
      </c>
      <c r="CW1306" t="s">
        <v>139</v>
      </c>
      <c r="CX1306" t="s">
        <v>140</v>
      </c>
      <c r="CY1306" t="s">
        <v>17407</v>
      </c>
      <c r="CZ1306" s="8">
        <v>16702358748</v>
      </c>
      <c r="DA1306" t="s">
        <v>206</v>
      </c>
      <c r="DB1306" t="s">
        <v>164</v>
      </c>
      <c r="DC1306" t="s">
        <v>139</v>
      </c>
      <c r="DD1306" t="s">
        <v>117</v>
      </c>
    </row>
    <row r="1307" spans="1:114" ht="15" customHeight="1" x14ac:dyDescent="0.35">
      <c r="A1307" t="s">
        <v>15705</v>
      </c>
      <c r="B1307" t="s">
        <v>278</v>
      </c>
      <c r="C1307" s="1">
        <v>45692</v>
      </c>
      <c r="D1307" s="1">
        <v>45698</v>
      </c>
      <c r="E1307" t="s">
        <v>211</v>
      </c>
      <c r="G1307" t="s">
        <v>117</v>
      </c>
      <c r="H1307" t="s">
        <v>117</v>
      </c>
      <c r="I1307" t="s">
        <v>117</v>
      </c>
      <c r="J1307" t="s">
        <v>3470</v>
      </c>
      <c r="L1307" t="s">
        <v>3471</v>
      </c>
      <c r="N1307" t="s">
        <v>120</v>
      </c>
      <c r="O1307" t="s">
        <v>121</v>
      </c>
      <c r="P1307" s="6">
        <v>96950</v>
      </c>
      <c r="Q1307" t="s">
        <v>122</v>
      </c>
      <c r="S1307" s="8">
        <v>16702886108</v>
      </c>
      <c r="U1307" t="s">
        <v>3472</v>
      </c>
      <c r="V1307">
        <v>23622</v>
      </c>
      <c r="W1307" t="s">
        <v>124</v>
      </c>
      <c r="Y1307" t="s">
        <v>1426</v>
      </c>
      <c r="Z1307" t="s">
        <v>3473</v>
      </c>
      <c r="AB1307" t="s">
        <v>128</v>
      </c>
      <c r="AC1307" t="s">
        <v>3474</v>
      </c>
      <c r="AE1307" t="s">
        <v>120</v>
      </c>
      <c r="AF1307" t="s">
        <v>121</v>
      </c>
      <c r="AG1307" s="6">
        <v>96950</v>
      </c>
      <c r="AH1307" t="s">
        <v>122</v>
      </c>
      <c r="AJ1307" s="8">
        <v>16702886108</v>
      </c>
      <c r="AL1307" t="s">
        <v>3475</v>
      </c>
      <c r="BE1307" t="str">
        <f>"49-9071.00"</f>
        <v>49-9071.00</v>
      </c>
      <c r="BF1307" t="s">
        <v>156</v>
      </c>
      <c r="BG1307" t="s">
        <v>6158</v>
      </c>
      <c r="BH1307" t="s">
        <v>6159</v>
      </c>
      <c r="BI1307">
        <v>20</v>
      </c>
      <c r="BK1307" s="1">
        <v>45930</v>
      </c>
      <c r="BL1307" s="1">
        <v>46294</v>
      </c>
      <c r="BO1307">
        <v>40</v>
      </c>
      <c r="BP1307">
        <v>0</v>
      </c>
      <c r="BQ1307">
        <v>8</v>
      </c>
      <c r="BR1307">
        <v>8</v>
      </c>
      <c r="BS1307">
        <v>8</v>
      </c>
      <c r="BT1307">
        <v>8</v>
      </c>
      <c r="BU1307">
        <v>8</v>
      </c>
      <c r="BV1307">
        <v>0</v>
      </c>
      <c r="BW1307" t="str">
        <f>"8:00 AM"</f>
        <v>8:00 AM</v>
      </c>
      <c r="BX1307" t="str">
        <f>"5:00 PM"</f>
        <v>5:00 PM</v>
      </c>
      <c r="BY1307" t="s">
        <v>159</v>
      </c>
      <c r="BZ1307">
        <v>0</v>
      </c>
      <c r="CA1307">
        <v>24</v>
      </c>
      <c r="CB1307" t="s">
        <v>117</v>
      </c>
      <c r="CD1307" t="s">
        <v>6160</v>
      </c>
      <c r="CE1307" t="s">
        <v>3479</v>
      </c>
      <c r="CG1307" t="s">
        <v>120</v>
      </c>
      <c r="CH1307" t="s">
        <v>121</v>
      </c>
      <c r="CI1307" s="6">
        <v>96950</v>
      </c>
      <c r="CJ1307" s="10">
        <v>9.75</v>
      </c>
      <c r="CK1307" s="10">
        <v>9.75</v>
      </c>
      <c r="CL1307" s="10">
        <v>14.63</v>
      </c>
      <c r="CM1307" s="10">
        <v>14.63</v>
      </c>
      <c r="CN1307" t="s">
        <v>137</v>
      </c>
      <c r="CO1307" t="s">
        <v>140</v>
      </c>
      <c r="CP1307" t="s">
        <v>138</v>
      </c>
      <c r="CR1307" t="s">
        <v>117</v>
      </c>
      <c r="CS1307" t="s">
        <v>139</v>
      </c>
      <c r="CT1307" t="s">
        <v>139</v>
      </c>
      <c r="CU1307" t="s">
        <v>139</v>
      </c>
      <c r="CV1307" t="s">
        <v>140</v>
      </c>
      <c r="CW1307" t="s">
        <v>139</v>
      </c>
      <c r="CX1307" t="s">
        <v>139</v>
      </c>
      <c r="CY1307" t="s">
        <v>9679</v>
      </c>
      <c r="CZ1307" s="8">
        <v>16702886108</v>
      </c>
      <c r="DA1307" t="s">
        <v>3475</v>
      </c>
      <c r="DB1307" t="s">
        <v>140</v>
      </c>
      <c r="DC1307" t="s">
        <v>139</v>
      </c>
      <c r="DD1307" t="s">
        <v>117</v>
      </c>
      <c r="DE1307" t="s">
        <v>1426</v>
      </c>
      <c r="DF1307" t="s">
        <v>3473</v>
      </c>
      <c r="DH1307" t="s">
        <v>3472</v>
      </c>
      <c r="DI1307" t="s">
        <v>3482</v>
      </c>
      <c r="DJ1307" t="s">
        <v>3475</v>
      </c>
    </row>
    <row r="1308" spans="1:114" ht="15" customHeight="1" x14ac:dyDescent="0.35">
      <c r="A1308" t="s">
        <v>17231</v>
      </c>
      <c r="B1308" t="s">
        <v>278</v>
      </c>
      <c r="C1308" s="1">
        <v>45692</v>
      </c>
      <c r="D1308" s="1">
        <v>45698</v>
      </c>
      <c r="E1308" t="s">
        <v>116</v>
      </c>
      <c r="F1308" s="1">
        <v>45928</v>
      </c>
      <c r="G1308" t="s">
        <v>117</v>
      </c>
      <c r="H1308" t="s">
        <v>117</v>
      </c>
      <c r="I1308" t="s">
        <v>117</v>
      </c>
      <c r="J1308" t="s">
        <v>3470</v>
      </c>
      <c r="L1308" t="s">
        <v>3471</v>
      </c>
      <c r="N1308" t="s">
        <v>120</v>
      </c>
      <c r="O1308" t="s">
        <v>121</v>
      </c>
      <c r="P1308" s="6">
        <v>96950</v>
      </c>
      <c r="Q1308" t="s">
        <v>122</v>
      </c>
      <c r="S1308" s="8">
        <v>16702886108</v>
      </c>
      <c r="U1308" t="s">
        <v>3472</v>
      </c>
      <c r="V1308">
        <v>23622</v>
      </c>
      <c r="W1308" t="s">
        <v>124</v>
      </c>
      <c r="Y1308" t="s">
        <v>1426</v>
      </c>
      <c r="Z1308" t="s">
        <v>3473</v>
      </c>
      <c r="AB1308" t="s">
        <v>128</v>
      </c>
      <c r="AC1308" t="s">
        <v>3474</v>
      </c>
      <c r="AE1308" t="s">
        <v>120</v>
      </c>
      <c r="AF1308" t="s">
        <v>121</v>
      </c>
      <c r="AG1308" s="6">
        <v>96950</v>
      </c>
      <c r="AH1308" t="s">
        <v>122</v>
      </c>
      <c r="AJ1308" s="8">
        <v>16702886108</v>
      </c>
      <c r="AL1308" t="s">
        <v>3475</v>
      </c>
      <c r="BE1308" t="str">
        <f>"49-9071.00"</f>
        <v>49-9071.00</v>
      </c>
      <c r="BF1308" t="s">
        <v>156</v>
      </c>
      <c r="BG1308" t="s">
        <v>6158</v>
      </c>
      <c r="BH1308" t="s">
        <v>6159</v>
      </c>
      <c r="BI1308">
        <v>15</v>
      </c>
      <c r="BK1308" s="1">
        <v>45930</v>
      </c>
      <c r="BL1308" s="1">
        <v>46294</v>
      </c>
      <c r="BO1308">
        <v>40</v>
      </c>
      <c r="BP1308">
        <v>0</v>
      </c>
      <c r="BQ1308">
        <v>8</v>
      </c>
      <c r="BR1308">
        <v>8</v>
      </c>
      <c r="BS1308">
        <v>8</v>
      </c>
      <c r="BT1308">
        <v>8</v>
      </c>
      <c r="BU1308">
        <v>8</v>
      </c>
      <c r="BV1308">
        <v>0</v>
      </c>
      <c r="BW1308" t="str">
        <f>"8:00 AM"</f>
        <v>8:00 AM</v>
      </c>
      <c r="BX1308" t="str">
        <f>"5:00 PM"</f>
        <v>5:00 PM</v>
      </c>
      <c r="BY1308" t="s">
        <v>159</v>
      </c>
      <c r="BZ1308">
        <v>0</v>
      </c>
      <c r="CA1308">
        <v>24</v>
      </c>
      <c r="CB1308" t="s">
        <v>117</v>
      </c>
      <c r="CD1308" t="s">
        <v>6160</v>
      </c>
      <c r="CE1308" t="s">
        <v>3479</v>
      </c>
      <c r="CG1308" t="s">
        <v>120</v>
      </c>
      <c r="CH1308" t="s">
        <v>121</v>
      </c>
      <c r="CI1308" s="6">
        <v>96950</v>
      </c>
      <c r="CJ1308" s="10">
        <v>9.75</v>
      </c>
      <c r="CK1308" s="10">
        <v>9.75</v>
      </c>
      <c r="CL1308" s="10">
        <v>14.63</v>
      </c>
      <c r="CM1308" s="10">
        <v>14.63</v>
      </c>
      <c r="CN1308" t="s">
        <v>137</v>
      </c>
      <c r="CO1308" t="s">
        <v>140</v>
      </c>
      <c r="CP1308" t="s">
        <v>209</v>
      </c>
      <c r="CR1308" t="s">
        <v>117</v>
      </c>
      <c r="CS1308" t="s">
        <v>139</v>
      </c>
      <c r="CT1308" t="s">
        <v>139</v>
      </c>
      <c r="CU1308" t="s">
        <v>139</v>
      </c>
      <c r="CV1308" t="s">
        <v>140</v>
      </c>
      <c r="CW1308" t="s">
        <v>139</v>
      </c>
      <c r="CX1308" t="s">
        <v>139</v>
      </c>
      <c r="CY1308" s="2" t="s">
        <v>12738</v>
      </c>
      <c r="CZ1308" s="8">
        <v>16702886108</v>
      </c>
      <c r="DA1308" t="s">
        <v>3475</v>
      </c>
      <c r="DB1308" t="s">
        <v>164</v>
      </c>
      <c r="DC1308" t="s">
        <v>139</v>
      </c>
      <c r="DD1308" t="s">
        <v>117</v>
      </c>
      <c r="DE1308" t="s">
        <v>1426</v>
      </c>
      <c r="DF1308" t="s">
        <v>3473</v>
      </c>
      <c r="DG1308" t="s">
        <v>13063</v>
      </c>
      <c r="DH1308" t="s">
        <v>3472</v>
      </c>
      <c r="DI1308" t="s">
        <v>3470</v>
      </c>
      <c r="DJ1308" t="s">
        <v>3475</v>
      </c>
    </row>
    <row r="1309" spans="1:114" ht="15" customHeight="1" x14ac:dyDescent="0.35">
      <c r="A1309" t="s">
        <v>3199</v>
      </c>
      <c r="B1309" t="s">
        <v>144</v>
      </c>
      <c r="C1309" s="1">
        <v>45630</v>
      </c>
      <c r="D1309" s="1">
        <v>45699</v>
      </c>
      <c r="E1309" t="s">
        <v>211</v>
      </c>
      <c r="G1309" t="s">
        <v>117</v>
      </c>
      <c r="H1309" t="s">
        <v>117</v>
      </c>
      <c r="I1309" t="s">
        <v>117</v>
      </c>
      <c r="J1309" t="s">
        <v>3200</v>
      </c>
      <c r="L1309" t="s">
        <v>147</v>
      </c>
      <c r="M1309" t="s">
        <v>161</v>
      </c>
      <c r="N1309" t="s">
        <v>120</v>
      </c>
      <c r="O1309" t="s">
        <v>121</v>
      </c>
      <c r="P1309" s="6">
        <v>96950</v>
      </c>
      <c r="Q1309" t="s">
        <v>122</v>
      </c>
      <c r="S1309" s="8">
        <v>16702352883</v>
      </c>
      <c r="T1309">
        <v>0</v>
      </c>
      <c r="U1309" t="s">
        <v>3201</v>
      </c>
      <c r="V1309">
        <v>56132</v>
      </c>
      <c r="W1309" t="s">
        <v>150</v>
      </c>
      <c r="X1309" t="s">
        <v>139</v>
      </c>
      <c r="Y1309" t="s">
        <v>153</v>
      </c>
      <c r="Z1309" t="s">
        <v>3202</v>
      </c>
      <c r="AB1309" t="s">
        <v>154</v>
      </c>
      <c r="AC1309" t="s">
        <v>147</v>
      </c>
      <c r="AD1309" t="s">
        <v>161</v>
      </c>
      <c r="AE1309" t="s">
        <v>120</v>
      </c>
      <c r="AF1309" t="s">
        <v>121</v>
      </c>
      <c r="AG1309" s="6">
        <v>96950</v>
      </c>
      <c r="AH1309" t="s">
        <v>122</v>
      </c>
      <c r="AJ1309" s="8">
        <v>16702352883</v>
      </c>
      <c r="AK1309">
        <v>0</v>
      </c>
      <c r="AL1309" t="s">
        <v>3203</v>
      </c>
      <c r="BE1309" t="str">
        <f>"37-2012.00"</f>
        <v>37-2012.00</v>
      </c>
      <c r="BF1309" t="s">
        <v>130</v>
      </c>
      <c r="BG1309" t="s">
        <v>3204</v>
      </c>
      <c r="BH1309" t="s">
        <v>979</v>
      </c>
      <c r="BI1309">
        <v>5</v>
      </c>
      <c r="BJ1309">
        <v>5</v>
      </c>
      <c r="BK1309" s="1">
        <v>45706</v>
      </c>
      <c r="BL1309" s="1">
        <v>46070</v>
      </c>
      <c r="BM1309" s="1">
        <v>45706</v>
      </c>
      <c r="BN1309" s="1">
        <v>46070</v>
      </c>
      <c r="BO1309">
        <v>35</v>
      </c>
      <c r="BP1309">
        <v>0</v>
      </c>
      <c r="BQ1309">
        <v>7</v>
      </c>
      <c r="BR1309">
        <v>7</v>
      </c>
      <c r="BS1309">
        <v>7</v>
      </c>
      <c r="BT1309">
        <v>7</v>
      </c>
      <c r="BU1309">
        <v>7</v>
      </c>
      <c r="BV1309">
        <v>0</v>
      </c>
      <c r="BW1309" t="str">
        <f>"8:00 AM"</f>
        <v>8:00 AM</v>
      </c>
      <c r="BX1309" t="str">
        <f>"4:00 PM"</f>
        <v>4:00 PM</v>
      </c>
      <c r="BY1309" t="s">
        <v>133</v>
      </c>
      <c r="BZ1309">
        <v>0</v>
      </c>
      <c r="CA1309">
        <v>3</v>
      </c>
      <c r="CB1309" t="s">
        <v>117</v>
      </c>
      <c r="CD1309" t="s">
        <v>3205</v>
      </c>
      <c r="CE1309" t="s">
        <v>147</v>
      </c>
      <c r="CF1309" t="s">
        <v>161</v>
      </c>
      <c r="CG1309" t="s">
        <v>120</v>
      </c>
      <c r="CH1309" t="s">
        <v>121</v>
      </c>
      <c r="CI1309" s="6">
        <v>96950</v>
      </c>
      <c r="CJ1309" s="10">
        <v>7.77</v>
      </c>
      <c r="CK1309" s="10">
        <v>7.77</v>
      </c>
      <c r="CL1309" s="10">
        <v>11.66</v>
      </c>
      <c r="CM1309" s="10">
        <v>11.66</v>
      </c>
      <c r="CN1309" t="s">
        <v>137</v>
      </c>
      <c r="CO1309" t="s">
        <v>162</v>
      </c>
      <c r="CP1309" t="s">
        <v>138</v>
      </c>
      <c r="CR1309" t="s">
        <v>117</v>
      </c>
      <c r="CS1309" t="s">
        <v>139</v>
      </c>
      <c r="CT1309" t="s">
        <v>140</v>
      </c>
      <c r="CU1309" t="s">
        <v>139</v>
      </c>
      <c r="CV1309" t="s">
        <v>140</v>
      </c>
      <c r="CW1309" t="s">
        <v>139</v>
      </c>
      <c r="CX1309" t="s">
        <v>140</v>
      </c>
      <c r="CY1309" t="s">
        <v>163</v>
      </c>
      <c r="CZ1309" s="8">
        <v>16702352883</v>
      </c>
      <c r="DA1309" t="s">
        <v>3203</v>
      </c>
      <c r="DB1309" t="s">
        <v>164</v>
      </c>
      <c r="DC1309" t="s">
        <v>139</v>
      </c>
      <c r="DD1309" t="s">
        <v>139</v>
      </c>
    </row>
    <row r="1310" spans="1:114" ht="15" customHeight="1" x14ac:dyDescent="0.35">
      <c r="A1310" t="s">
        <v>11472</v>
      </c>
      <c r="B1310" t="s">
        <v>144</v>
      </c>
      <c r="C1310" s="1">
        <v>45630</v>
      </c>
      <c r="D1310" s="1">
        <v>45699</v>
      </c>
      <c r="E1310" t="s">
        <v>211</v>
      </c>
      <c r="G1310" t="s">
        <v>117</v>
      </c>
      <c r="H1310" t="s">
        <v>117</v>
      </c>
      <c r="I1310" t="s">
        <v>117</v>
      </c>
      <c r="J1310" t="s">
        <v>11473</v>
      </c>
      <c r="L1310" t="s">
        <v>147</v>
      </c>
      <c r="M1310" t="s">
        <v>161</v>
      </c>
      <c r="N1310" t="s">
        <v>120</v>
      </c>
      <c r="O1310" t="s">
        <v>121</v>
      </c>
      <c r="P1310" s="6">
        <v>96950</v>
      </c>
      <c r="Q1310" t="s">
        <v>122</v>
      </c>
      <c r="S1310" s="8">
        <v>16702352883</v>
      </c>
      <c r="T1310">
        <v>0</v>
      </c>
      <c r="U1310" t="s">
        <v>3201</v>
      </c>
      <c r="V1310">
        <v>56132</v>
      </c>
      <c r="W1310" t="s">
        <v>150</v>
      </c>
      <c r="X1310" t="s">
        <v>139</v>
      </c>
      <c r="Y1310" t="s">
        <v>153</v>
      </c>
      <c r="Z1310" t="s">
        <v>3202</v>
      </c>
      <c r="AB1310" t="s">
        <v>154</v>
      </c>
      <c r="AC1310" t="s">
        <v>147</v>
      </c>
      <c r="AD1310" t="s">
        <v>161</v>
      </c>
      <c r="AE1310" t="s">
        <v>120</v>
      </c>
      <c r="AF1310" t="s">
        <v>121</v>
      </c>
      <c r="AG1310" s="6">
        <v>96950</v>
      </c>
      <c r="AH1310" t="s">
        <v>122</v>
      </c>
      <c r="AJ1310" s="8">
        <v>16702352883</v>
      </c>
      <c r="AK1310">
        <v>0</v>
      </c>
      <c r="AL1310" t="s">
        <v>3203</v>
      </c>
      <c r="BE1310" t="str">
        <f>"49-9071.00"</f>
        <v>49-9071.00</v>
      </c>
      <c r="BF1310" t="s">
        <v>156</v>
      </c>
      <c r="BG1310" t="s">
        <v>11474</v>
      </c>
      <c r="BH1310" t="s">
        <v>158</v>
      </c>
      <c r="BI1310">
        <v>5</v>
      </c>
      <c r="BJ1310">
        <v>5</v>
      </c>
      <c r="BK1310" s="1">
        <v>45706</v>
      </c>
      <c r="BL1310" s="1">
        <v>46070</v>
      </c>
      <c r="BM1310" s="1">
        <v>45706</v>
      </c>
      <c r="BN1310" s="1">
        <v>46070</v>
      </c>
      <c r="BO1310">
        <v>35</v>
      </c>
      <c r="BP1310">
        <v>0</v>
      </c>
      <c r="BQ1310">
        <v>7</v>
      </c>
      <c r="BR1310">
        <v>7</v>
      </c>
      <c r="BS1310">
        <v>7</v>
      </c>
      <c r="BT1310">
        <v>7</v>
      </c>
      <c r="BU1310">
        <v>7</v>
      </c>
      <c r="BV1310">
        <v>0</v>
      </c>
      <c r="BW1310" t="str">
        <f>"8:00 AM"</f>
        <v>8:00 AM</v>
      </c>
      <c r="BX1310" t="str">
        <f>"4:00 PM"</f>
        <v>4:00 PM</v>
      </c>
      <c r="BY1310" t="s">
        <v>159</v>
      </c>
      <c r="BZ1310">
        <v>0</v>
      </c>
      <c r="CA1310">
        <v>12</v>
      </c>
      <c r="CB1310" t="s">
        <v>117</v>
      </c>
      <c r="CD1310" s="2" t="s">
        <v>160</v>
      </c>
      <c r="CE1310" t="s">
        <v>147</v>
      </c>
      <c r="CF1310" t="s">
        <v>161</v>
      </c>
      <c r="CG1310" t="s">
        <v>120</v>
      </c>
      <c r="CH1310" t="s">
        <v>121</v>
      </c>
      <c r="CI1310" s="6">
        <v>96950</v>
      </c>
      <c r="CJ1310" s="10">
        <v>9.75</v>
      </c>
      <c r="CK1310" s="10">
        <v>9.75</v>
      </c>
      <c r="CL1310" s="10">
        <v>14.63</v>
      </c>
      <c r="CM1310" s="10">
        <v>14.63</v>
      </c>
      <c r="CN1310" t="s">
        <v>137</v>
      </c>
      <c r="CO1310" t="s">
        <v>162</v>
      </c>
      <c r="CP1310" t="s">
        <v>138</v>
      </c>
      <c r="CR1310" t="s">
        <v>117</v>
      </c>
      <c r="CS1310" t="s">
        <v>139</v>
      </c>
      <c r="CT1310" t="s">
        <v>140</v>
      </c>
      <c r="CU1310" t="s">
        <v>139</v>
      </c>
      <c r="CV1310" t="s">
        <v>140</v>
      </c>
      <c r="CW1310" t="s">
        <v>139</v>
      </c>
      <c r="CX1310" t="s">
        <v>140</v>
      </c>
      <c r="CY1310" t="s">
        <v>163</v>
      </c>
      <c r="CZ1310" s="8">
        <v>16702352883</v>
      </c>
      <c r="DA1310" t="s">
        <v>3203</v>
      </c>
      <c r="DB1310" t="s">
        <v>164</v>
      </c>
      <c r="DC1310" t="s">
        <v>139</v>
      </c>
      <c r="DD1310" t="s">
        <v>139</v>
      </c>
    </row>
    <row r="1311" spans="1:114" ht="15" customHeight="1" x14ac:dyDescent="0.35">
      <c r="A1311" t="s">
        <v>7259</v>
      </c>
      <c r="B1311" t="s">
        <v>144</v>
      </c>
      <c r="C1311" s="1">
        <v>45636</v>
      </c>
      <c r="D1311" s="1">
        <v>45699</v>
      </c>
      <c r="E1311" t="s">
        <v>116</v>
      </c>
      <c r="F1311" s="1">
        <v>45761</v>
      </c>
      <c r="G1311" t="s">
        <v>117</v>
      </c>
      <c r="H1311" t="s">
        <v>117</v>
      </c>
      <c r="I1311" t="s">
        <v>117</v>
      </c>
      <c r="J1311" t="s">
        <v>2945</v>
      </c>
      <c r="K1311" t="s">
        <v>7013</v>
      </c>
      <c r="L1311" t="s">
        <v>2947</v>
      </c>
      <c r="N1311" t="s">
        <v>120</v>
      </c>
      <c r="O1311" t="s">
        <v>121</v>
      </c>
      <c r="P1311" s="6">
        <v>96950</v>
      </c>
      <c r="Q1311" t="s">
        <v>122</v>
      </c>
      <c r="S1311" s="8">
        <v>16702347873</v>
      </c>
      <c r="U1311" t="s">
        <v>2948</v>
      </c>
      <c r="V1311">
        <v>56132</v>
      </c>
      <c r="W1311" t="s">
        <v>124</v>
      </c>
      <c r="Y1311" t="s">
        <v>2949</v>
      </c>
      <c r="Z1311" t="s">
        <v>2950</v>
      </c>
      <c r="AA1311" t="s">
        <v>2951</v>
      </c>
      <c r="AB1311" t="s">
        <v>128</v>
      </c>
      <c r="AC1311" t="s">
        <v>2947</v>
      </c>
      <c r="AE1311" t="s">
        <v>120</v>
      </c>
      <c r="AF1311" t="s">
        <v>121</v>
      </c>
      <c r="AG1311" s="6">
        <v>96950</v>
      </c>
      <c r="AH1311" t="s">
        <v>122</v>
      </c>
      <c r="AJ1311" s="8">
        <v>16702347873</v>
      </c>
      <c r="AL1311" t="s">
        <v>2952</v>
      </c>
      <c r="BE1311" t="str">
        <f>"49-9071.00"</f>
        <v>49-9071.00</v>
      </c>
      <c r="BF1311" t="s">
        <v>156</v>
      </c>
      <c r="BG1311" t="s">
        <v>7015</v>
      </c>
      <c r="BH1311" t="s">
        <v>7016</v>
      </c>
      <c r="BI1311">
        <v>5</v>
      </c>
      <c r="BJ1311">
        <v>5</v>
      </c>
      <c r="BK1311" s="1">
        <v>45762</v>
      </c>
      <c r="BL1311" s="1">
        <v>46126</v>
      </c>
      <c r="BM1311" s="1">
        <v>45762</v>
      </c>
      <c r="BN1311" s="1">
        <v>46126</v>
      </c>
      <c r="BO1311">
        <v>35</v>
      </c>
      <c r="BP1311">
        <v>0</v>
      </c>
      <c r="BQ1311">
        <v>7</v>
      </c>
      <c r="BR1311">
        <v>7</v>
      </c>
      <c r="BS1311">
        <v>7</v>
      </c>
      <c r="BT1311">
        <v>7</v>
      </c>
      <c r="BU1311">
        <v>7</v>
      </c>
      <c r="BV1311">
        <v>0</v>
      </c>
      <c r="BW1311" t="str">
        <f>"8:00 AM"</f>
        <v>8:00 AM</v>
      </c>
      <c r="BX1311" t="str">
        <f>"4:00 PM"</f>
        <v>4:00 PM</v>
      </c>
      <c r="BY1311" t="s">
        <v>159</v>
      </c>
      <c r="BZ1311">
        <v>0</v>
      </c>
      <c r="CA1311">
        <v>12</v>
      </c>
      <c r="CB1311" t="s">
        <v>117</v>
      </c>
      <c r="CD1311" t="s">
        <v>7260</v>
      </c>
      <c r="CE1311" t="s">
        <v>2956</v>
      </c>
      <c r="CG1311" t="s">
        <v>136</v>
      </c>
      <c r="CH1311" t="s">
        <v>121</v>
      </c>
      <c r="CI1311" s="6">
        <v>96950</v>
      </c>
      <c r="CJ1311" s="10">
        <v>9.75</v>
      </c>
      <c r="CK1311" s="10">
        <v>9.75</v>
      </c>
      <c r="CL1311" s="10">
        <v>14.63</v>
      </c>
      <c r="CM1311" s="10">
        <v>14.63</v>
      </c>
      <c r="CN1311" t="s">
        <v>137</v>
      </c>
      <c r="CP1311" t="s">
        <v>138</v>
      </c>
      <c r="CR1311" t="s">
        <v>117</v>
      </c>
      <c r="CS1311" t="s">
        <v>139</v>
      </c>
      <c r="CT1311" t="s">
        <v>140</v>
      </c>
      <c r="CU1311" t="s">
        <v>139</v>
      </c>
      <c r="CV1311" t="s">
        <v>140</v>
      </c>
      <c r="CW1311" t="s">
        <v>139</v>
      </c>
      <c r="CX1311" t="s">
        <v>140</v>
      </c>
      <c r="CY1311" t="s">
        <v>308</v>
      </c>
      <c r="CZ1311" s="8">
        <v>16702347873</v>
      </c>
      <c r="DA1311" t="s">
        <v>2952</v>
      </c>
      <c r="DB1311" t="s">
        <v>309</v>
      </c>
      <c r="DC1311" t="s">
        <v>139</v>
      </c>
      <c r="DD1311" t="s">
        <v>117</v>
      </c>
    </row>
    <row r="1312" spans="1:114" ht="15" customHeight="1" x14ac:dyDescent="0.35">
      <c r="A1312" t="s">
        <v>4234</v>
      </c>
      <c r="B1312" t="s">
        <v>166</v>
      </c>
      <c r="C1312" s="1">
        <v>45641</v>
      </c>
      <c r="D1312" s="1">
        <v>45699</v>
      </c>
      <c r="E1312" t="s">
        <v>211</v>
      </c>
      <c r="G1312" t="s">
        <v>139</v>
      </c>
      <c r="H1312" t="s">
        <v>139</v>
      </c>
      <c r="I1312" t="s">
        <v>117</v>
      </c>
      <c r="J1312" t="s">
        <v>3722</v>
      </c>
      <c r="K1312" t="s">
        <v>4235</v>
      </c>
      <c r="L1312" t="s">
        <v>4236</v>
      </c>
      <c r="M1312" t="s">
        <v>4237</v>
      </c>
      <c r="N1312" t="s">
        <v>136</v>
      </c>
      <c r="O1312" t="s">
        <v>121</v>
      </c>
      <c r="P1312" s="6">
        <v>96950</v>
      </c>
      <c r="Q1312" t="s">
        <v>122</v>
      </c>
      <c r="S1312" s="8">
        <v>16702850063</v>
      </c>
      <c r="U1312" t="s">
        <v>3726</v>
      </c>
      <c r="V1312">
        <v>311812</v>
      </c>
      <c r="W1312" t="s">
        <v>124</v>
      </c>
      <c r="Y1312" t="s">
        <v>3727</v>
      </c>
      <c r="Z1312" t="s">
        <v>3728</v>
      </c>
      <c r="AA1312" t="s">
        <v>4238</v>
      </c>
      <c r="AB1312" t="s">
        <v>237</v>
      </c>
      <c r="AC1312" t="s">
        <v>4236</v>
      </c>
      <c r="AD1312" t="s">
        <v>4237</v>
      </c>
      <c r="AE1312" t="s">
        <v>136</v>
      </c>
      <c r="AF1312" t="s">
        <v>121</v>
      </c>
      <c r="AG1312" s="6">
        <v>96950</v>
      </c>
      <c r="AH1312" t="s">
        <v>122</v>
      </c>
      <c r="AJ1312" s="8">
        <v>16702850063</v>
      </c>
      <c r="AL1312" t="s">
        <v>3730</v>
      </c>
      <c r="BE1312" t="str">
        <f>"51-3011.00"</f>
        <v>51-3011.00</v>
      </c>
      <c r="BF1312" t="s">
        <v>217</v>
      </c>
      <c r="BG1312" t="s">
        <v>4239</v>
      </c>
      <c r="BH1312" t="s">
        <v>219</v>
      </c>
      <c r="BI1312">
        <v>5</v>
      </c>
      <c r="BK1312" s="1">
        <v>45689</v>
      </c>
      <c r="BL1312" s="1">
        <v>45930</v>
      </c>
      <c r="BO1312">
        <v>40</v>
      </c>
      <c r="BP1312">
        <v>0</v>
      </c>
      <c r="BQ1312">
        <v>8</v>
      </c>
      <c r="BR1312">
        <v>8</v>
      </c>
      <c r="BS1312">
        <v>8</v>
      </c>
      <c r="BT1312">
        <v>8</v>
      </c>
      <c r="BU1312">
        <v>8</v>
      </c>
      <c r="BV1312">
        <v>0</v>
      </c>
      <c r="BW1312" t="str">
        <f>"8:36 AM"</f>
        <v>8:36 AM</v>
      </c>
      <c r="BX1312" t="str">
        <f>"5:36 PM"</f>
        <v>5:36 PM</v>
      </c>
      <c r="BY1312" t="s">
        <v>133</v>
      </c>
      <c r="BZ1312">
        <v>0</v>
      </c>
      <c r="CA1312">
        <v>3</v>
      </c>
      <c r="CB1312" t="s">
        <v>117</v>
      </c>
      <c r="CD1312" t="s">
        <v>4240</v>
      </c>
      <c r="CE1312" t="s">
        <v>4236</v>
      </c>
      <c r="CF1312" t="s">
        <v>4237</v>
      </c>
      <c r="CG1312" t="s">
        <v>136</v>
      </c>
      <c r="CH1312" t="s">
        <v>121</v>
      </c>
      <c r="CI1312" s="6">
        <v>96950</v>
      </c>
      <c r="CJ1312" s="10">
        <v>8.64</v>
      </c>
      <c r="CK1312" s="10">
        <v>8.64</v>
      </c>
      <c r="CL1312" s="10">
        <v>12.96</v>
      </c>
      <c r="CM1312" s="10">
        <v>12.96</v>
      </c>
      <c r="CN1312" t="s">
        <v>137</v>
      </c>
      <c r="CO1312" t="s">
        <v>3733</v>
      </c>
      <c r="CP1312" t="s">
        <v>138</v>
      </c>
      <c r="CR1312" t="s">
        <v>117</v>
      </c>
      <c r="CS1312" t="s">
        <v>139</v>
      </c>
      <c r="CT1312" t="s">
        <v>139</v>
      </c>
      <c r="CU1312" t="s">
        <v>139</v>
      </c>
      <c r="CV1312" t="s">
        <v>140</v>
      </c>
      <c r="CW1312" t="s">
        <v>139</v>
      </c>
      <c r="CX1312" t="s">
        <v>139</v>
      </c>
      <c r="CY1312" s="2" t="s">
        <v>4241</v>
      </c>
      <c r="CZ1312" s="8">
        <v>16702850063</v>
      </c>
      <c r="DA1312" t="s">
        <v>4242</v>
      </c>
      <c r="DB1312" t="s">
        <v>140</v>
      </c>
      <c r="DC1312" t="s">
        <v>139</v>
      </c>
      <c r="DD1312" t="s">
        <v>117</v>
      </c>
    </row>
    <row r="1313" spans="1:114" ht="15" customHeight="1" x14ac:dyDescent="0.35">
      <c r="A1313" t="s">
        <v>3999</v>
      </c>
      <c r="B1313" t="s">
        <v>166</v>
      </c>
      <c r="C1313" s="1">
        <v>45643</v>
      </c>
      <c r="D1313" s="1">
        <v>45699</v>
      </c>
      <c r="E1313" t="s">
        <v>211</v>
      </c>
      <c r="G1313" t="s">
        <v>117</v>
      </c>
      <c r="H1313" t="s">
        <v>117</v>
      </c>
      <c r="I1313" t="s">
        <v>117</v>
      </c>
      <c r="J1313" t="s">
        <v>4000</v>
      </c>
      <c r="K1313" t="s">
        <v>4001</v>
      </c>
      <c r="L1313" t="s">
        <v>4002</v>
      </c>
      <c r="M1313" t="s">
        <v>4003</v>
      </c>
      <c r="N1313" t="s">
        <v>120</v>
      </c>
      <c r="O1313" t="s">
        <v>121</v>
      </c>
      <c r="P1313" s="6">
        <v>96950</v>
      </c>
      <c r="Q1313" t="s">
        <v>122</v>
      </c>
      <c r="R1313" t="s">
        <v>140</v>
      </c>
      <c r="S1313" s="8">
        <v>16702355009</v>
      </c>
      <c r="U1313" t="s">
        <v>4004</v>
      </c>
      <c r="V1313">
        <v>561320</v>
      </c>
      <c r="W1313" t="s">
        <v>150</v>
      </c>
      <c r="X1313" t="s">
        <v>139</v>
      </c>
      <c r="Y1313" t="s">
        <v>972</v>
      </c>
      <c r="Z1313" t="s">
        <v>3716</v>
      </c>
      <c r="AA1313" t="s">
        <v>974</v>
      </c>
      <c r="AB1313" t="s">
        <v>420</v>
      </c>
      <c r="AC1313" t="s">
        <v>4002</v>
      </c>
      <c r="AD1313" t="s">
        <v>4003</v>
      </c>
      <c r="AE1313" t="s">
        <v>120</v>
      </c>
      <c r="AF1313" t="s">
        <v>121</v>
      </c>
      <c r="AG1313" s="6">
        <v>96950</v>
      </c>
      <c r="AH1313" t="s">
        <v>122</v>
      </c>
      <c r="AJ1313" s="8">
        <v>16702355009</v>
      </c>
      <c r="AL1313" t="s">
        <v>4005</v>
      </c>
      <c r="BE1313" t="str">
        <f>"37-2012.00"</f>
        <v>37-2012.00</v>
      </c>
      <c r="BF1313" t="s">
        <v>130</v>
      </c>
      <c r="BG1313" t="s">
        <v>4006</v>
      </c>
      <c r="BH1313" t="s">
        <v>4007</v>
      </c>
      <c r="BI1313">
        <v>10</v>
      </c>
      <c r="BK1313" s="1">
        <v>45658</v>
      </c>
      <c r="BL1313" s="1">
        <v>46022</v>
      </c>
      <c r="BO1313">
        <v>36</v>
      </c>
      <c r="BP1313">
        <v>0</v>
      </c>
      <c r="BQ1313">
        <v>7</v>
      </c>
      <c r="BR1313">
        <v>7</v>
      </c>
      <c r="BS1313">
        <v>7</v>
      </c>
      <c r="BT1313">
        <v>7</v>
      </c>
      <c r="BU1313">
        <v>7</v>
      </c>
      <c r="BV1313">
        <v>1</v>
      </c>
      <c r="BW1313" t="str">
        <f>"8:00 AM"</f>
        <v>8:00 AM</v>
      </c>
      <c r="BX1313" t="str">
        <f>"4:00 PM"</f>
        <v>4:00 PM</v>
      </c>
      <c r="BY1313" t="s">
        <v>133</v>
      </c>
      <c r="BZ1313">
        <v>0</v>
      </c>
      <c r="CA1313">
        <v>3</v>
      </c>
      <c r="CB1313" t="s">
        <v>117</v>
      </c>
      <c r="CD1313" s="2" t="s">
        <v>4008</v>
      </c>
      <c r="CE1313" t="s">
        <v>4009</v>
      </c>
      <c r="CF1313" t="s">
        <v>4010</v>
      </c>
      <c r="CG1313" t="s">
        <v>120</v>
      </c>
      <c r="CH1313" t="s">
        <v>121</v>
      </c>
      <c r="CI1313" s="6">
        <v>96950</v>
      </c>
      <c r="CJ1313" s="10">
        <v>7.77</v>
      </c>
      <c r="CK1313" s="10">
        <v>7.77</v>
      </c>
      <c r="CL1313" s="10">
        <v>11.66</v>
      </c>
      <c r="CM1313" s="10">
        <v>11.66</v>
      </c>
      <c r="CN1313" t="s">
        <v>137</v>
      </c>
      <c r="CO1313" t="s">
        <v>481</v>
      </c>
      <c r="CP1313" t="s">
        <v>138</v>
      </c>
      <c r="CR1313" t="s">
        <v>117</v>
      </c>
      <c r="CS1313" t="s">
        <v>139</v>
      </c>
      <c r="CT1313" t="s">
        <v>140</v>
      </c>
      <c r="CU1313" t="s">
        <v>139</v>
      </c>
      <c r="CV1313" t="s">
        <v>140</v>
      </c>
      <c r="CW1313" t="s">
        <v>139</v>
      </c>
      <c r="CX1313" t="s">
        <v>140</v>
      </c>
      <c r="CY1313" t="s">
        <v>4011</v>
      </c>
      <c r="CZ1313" s="8">
        <v>16702355009</v>
      </c>
      <c r="DA1313" t="s">
        <v>4005</v>
      </c>
      <c r="DB1313" t="s">
        <v>140</v>
      </c>
      <c r="DC1313" t="s">
        <v>139</v>
      </c>
      <c r="DD1313" t="s">
        <v>139</v>
      </c>
    </row>
    <row r="1314" spans="1:114" ht="15" customHeight="1" x14ac:dyDescent="0.35">
      <c r="A1314" t="s">
        <v>10934</v>
      </c>
      <c r="B1314" t="s">
        <v>144</v>
      </c>
      <c r="C1314" s="1">
        <v>45644</v>
      </c>
      <c r="D1314" s="1">
        <v>45699</v>
      </c>
      <c r="E1314" t="s">
        <v>116</v>
      </c>
      <c r="F1314" s="1">
        <v>45807</v>
      </c>
      <c r="G1314" t="s">
        <v>117</v>
      </c>
      <c r="H1314" t="s">
        <v>117</v>
      </c>
      <c r="I1314" t="s">
        <v>117</v>
      </c>
      <c r="J1314" t="s">
        <v>3192</v>
      </c>
      <c r="L1314" t="s">
        <v>2916</v>
      </c>
      <c r="N1314" t="s">
        <v>551</v>
      </c>
      <c r="O1314" t="s">
        <v>121</v>
      </c>
      <c r="P1314" s="6">
        <v>96952</v>
      </c>
      <c r="Q1314" t="s">
        <v>122</v>
      </c>
      <c r="S1314" s="8">
        <v>16704330422</v>
      </c>
      <c r="U1314" t="s">
        <v>3194</v>
      </c>
      <c r="V1314">
        <v>212312</v>
      </c>
      <c r="W1314" t="s">
        <v>124</v>
      </c>
      <c r="Y1314" t="s">
        <v>2913</v>
      </c>
      <c r="Z1314" t="s">
        <v>2914</v>
      </c>
      <c r="AA1314" t="s">
        <v>2915</v>
      </c>
      <c r="AB1314" t="s">
        <v>1842</v>
      </c>
      <c r="AC1314" t="s">
        <v>2916</v>
      </c>
      <c r="AE1314" t="s">
        <v>551</v>
      </c>
      <c r="AF1314" t="s">
        <v>121</v>
      </c>
      <c r="AG1314" s="6">
        <v>96952</v>
      </c>
      <c r="AH1314" t="s">
        <v>122</v>
      </c>
      <c r="AJ1314" s="8">
        <v>16704330422</v>
      </c>
      <c r="AL1314" t="s">
        <v>2917</v>
      </c>
      <c r="BE1314" t="str">
        <f>"53-3032.00"</f>
        <v>53-3032.00</v>
      </c>
      <c r="BF1314" t="s">
        <v>4159</v>
      </c>
      <c r="BG1314" t="s">
        <v>7152</v>
      </c>
      <c r="BH1314" t="s">
        <v>7153</v>
      </c>
      <c r="BI1314">
        <v>8</v>
      </c>
      <c r="BJ1314">
        <v>8</v>
      </c>
      <c r="BK1314" s="1">
        <v>45809</v>
      </c>
      <c r="BL1314" s="1">
        <v>46173</v>
      </c>
      <c r="BM1314" s="1">
        <v>45809</v>
      </c>
      <c r="BN1314" s="1">
        <v>46173</v>
      </c>
      <c r="BO1314">
        <v>40</v>
      </c>
      <c r="BP1314">
        <v>0</v>
      </c>
      <c r="BQ1314">
        <v>8</v>
      </c>
      <c r="BR1314">
        <v>8</v>
      </c>
      <c r="BS1314">
        <v>8</v>
      </c>
      <c r="BT1314">
        <v>8</v>
      </c>
      <c r="BU1314">
        <v>8</v>
      </c>
      <c r="BV1314">
        <v>0</v>
      </c>
      <c r="BW1314" t="str">
        <f>"7:30 AM"</f>
        <v>7:30 AM</v>
      </c>
      <c r="BX1314" t="str">
        <f>"4:30 PM"</f>
        <v>4:30 PM</v>
      </c>
      <c r="BY1314" t="s">
        <v>133</v>
      </c>
      <c r="BZ1314">
        <v>0</v>
      </c>
      <c r="CA1314">
        <v>12</v>
      </c>
      <c r="CB1314" t="s">
        <v>117</v>
      </c>
      <c r="CD1314" t="s">
        <v>10935</v>
      </c>
      <c r="CE1314" t="s">
        <v>2916</v>
      </c>
      <c r="CG1314" t="s">
        <v>551</v>
      </c>
      <c r="CH1314" t="s">
        <v>121</v>
      </c>
      <c r="CI1314" s="6">
        <v>96952</v>
      </c>
      <c r="CJ1314" s="10">
        <v>11.86</v>
      </c>
      <c r="CK1314" s="10">
        <v>13.5</v>
      </c>
      <c r="CL1314" s="10">
        <v>17.79</v>
      </c>
      <c r="CM1314" s="10">
        <v>20.25</v>
      </c>
      <c r="CN1314" t="s">
        <v>137</v>
      </c>
      <c r="CO1314" t="s">
        <v>3197</v>
      </c>
      <c r="CP1314" t="s">
        <v>209</v>
      </c>
      <c r="CR1314" t="s">
        <v>117</v>
      </c>
      <c r="CS1314" t="s">
        <v>139</v>
      </c>
      <c r="CT1314" t="s">
        <v>139</v>
      </c>
      <c r="CU1314" t="s">
        <v>139</v>
      </c>
      <c r="CV1314" t="s">
        <v>140</v>
      </c>
      <c r="CW1314" t="s">
        <v>139</v>
      </c>
      <c r="CX1314" t="s">
        <v>139</v>
      </c>
      <c r="CY1314" t="s">
        <v>3198</v>
      </c>
      <c r="CZ1314" s="8">
        <v>16704330422</v>
      </c>
      <c r="DA1314" t="s">
        <v>2917</v>
      </c>
      <c r="DB1314" t="s">
        <v>140</v>
      </c>
      <c r="DC1314" t="s">
        <v>139</v>
      </c>
      <c r="DD1314" t="s">
        <v>117</v>
      </c>
    </row>
    <row r="1315" spans="1:114" ht="15" customHeight="1" x14ac:dyDescent="0.35">
      <c r="A1315" t="s">
        <v>12815</v>
      </c>
      <c r="B1315" t="s">
        <v>166</v>
      </c>
      <c r="C1315" s="1">
        <v>45674</v>
      </c>
      <c r="D1315" s="1">
        <v>45699</v>
      </c>
      <c r="E1315" t="s">
        <v>116</v>
      </c>
      <c r="F1315" s="1">
        <v>45809</v>
      </c>
      <c r="G1315" t="s">
        <v>117</v>
      </c>
      <c r="H1315" t="s">
        <v>117</v>
      </c>
      <c r="I1315" t="s">
        <v>117</v>
      </c>
      <c r="J1315" t="s">
        <v>7295</v>
      </c>
      <c r="L1315" t="s">
        <v>7296</v>
      </c>
      <c r="M1315" t="s">
        <v>7297</v>
      </c>
      <c r="N1315" t="s">
        <v>120</v>
      </c>
      <c r="O1315" t="s">
        <v>121</v>
      </c>
      <c r="P1315" s="6">
        <v>96950</v>
      </c>
      <c r="Q1315" t="s">
        <v>122</v>
      </c>
      <c r="R1315" t="s">
        <v>382</v>
      </c>
      <c r="S1315" s="8">
        <v>16703228300</v>
      </c>
      <c r="U1315" t="s">
        <v>7298</v>
      </c>
      <c r="V1315">
        <v>813990</v>
      </c>
      <c r="W1315" t="s">
        <v>124</v>
      </c>
      <c r="Y1315" t="s">
        <v>7299</v>
      </c>
      <c r="Z1315" t="s">
        <v>1865</v>
      </c>
      <c r="AB1315" t="s">
        <v>154</v>
      </c>
      <c r="AC1315" t="s">
        <v>7296</v>
      </c>
      <c r="AD1315" t="s">
        <v>7300</v>
      </c>
      <c r="AE1315" t="s">
        <v>120</v>
      </c>
      <c r="AF1315" t="s">
        <v>121</v>
      </c>
      <c r="AG1315" s="6">
        <v>96950</v>
      </c>
      <c r="AH1315" t="s">
        <v>122</v>
      </c>
      <c r="AI1315" t="s">
        <v>382</v>
      </c>
      <c r="AJ1315" s="8">
        <v>16703228300</v>
      </c>
      <c r="AL1315" t="s">
        <v>7301</v>
      </c>
      <c r="BE1315" t="str">
        <f>"49-9099.00"</f>
        <v>49-9099.00</v>
      </c>
      <c r="BF1315" t="s">
        <v>2023</v>
      </c>
      <c r="BG1315" t="s">
        <v>7302</v>
      </c>
      <c r="BH1315" t="s">
        <v>7303</v>
      </c>
      <c r="BI1315">
        <v>2</v>
      </c>
      <c r="BK1315" s="1">
        <v>45811</v>
      </c>
      <c r="BL1315" s="1">
        <v>46175</v>
      </c>
      <c r="BO1315">
        <v>35</v>
      </c>
      <c r="BP1315">
        <v>0</v>
      </c>
      <c r="BQ1315">
        <v>7</v>
      </c>
      <c r="BR1315">
        <v>7</v>
      </c>
      <c r="BS1315">
        <v>7</v>
      </c>
      <c r="BT1315">
        <v>7</v>
      </c>
      <c r="BU1315">
        <v>7</v>
      </c>
      <c r="BV1315">
        <v>0</v>
      </c>
      <c r="BW1315" t="str">
        <f>"8:00 AM"</f>
        <v>8:00 AM</v>
      </c>
      <c r="BX1315" t="str">
        <f>"5:00 PM"</f>
        <v>5:00 PM</v>
      </c>
      <c r="BY1315" t="s">
        <v>133</v>
      </c>
      <c r="BZ1315">
        <v>0</v>
      </c>
      <c r="CA1315">
        <v>12</v>
      </c>
      <c r="CB1315" t="s">
        <v>117</v>
      </c>
      <c r="CD1315" t="s">
        <v>393</v>
      </c>
      <c r="CE1315" t="s">
        <v>7304</v>
      </c>
      <c r="CF1315" t="s">
        <v>7305</v>
      </c>
      <c r="CG1315" t="s">
        <v>120</v>
      </c>
      <c r="CH1315" t="s">
        <v>121</v>
      </c>
      <c r="CI1315" s="6">
        <v>96950</v>
      </c>
      <c r="CJ1315" s="10">
        <v>10.02</v>
      </c>
      <c r="CK1315" s="10">
        <v>10.87</v>
      </c>
      <c r="CL1315" s="10">
        <v>15.03</v>
      </c>
      <c r="CM1315" s="10">
        <v>16.309999999999999</v>
      </c>
      <c r="CN1315" t="s">
        <v>137</v>
      </c>
      <c r="CO1315" t="s">
        <v>393</v>
      </c>
      <c r="CP1315" t="s">
        <v>138</v>
      </c>
      <c r="CR1315" t="s">
        <v>117</v>
      </c>
      <c r="CS1315" t="s">
        <v>139</v>
      </c>
      <c r="CT1315" t="s">
        <v>140</v>
      </c>
      <c r="CU1315" t="s">
        <v>139</v>
      </c>
      <c r="CV1315" t="s">
        <v>140</v>
      </c>
      <c r="CW1315" t="s">
        <v>139</v>
      </c>
      <c r="CX1315" t="s">
        <v>140</v>
      </c>
      <c r="CY1315" t="s">
        <v>394</v>
      </c>
      <c r="CZ1315" s="8">
        <v>16703228300</v>
      </c>
      <c r="DA1315" t="s">
        <v>7301</v>
      </c>
      <c r="DB1315" t="s">
        <v>292</v>
      </c>
      <c r="DC1315" t="s">
        <v>139</v>
      </c>
      <c r="DD1315" t="s">
        <v>117</v>
      </c>
    </row>
    <row r="1316" spans="1:114" ht="15" customHeight="1" x14ac:dyDescent="0.35">
      <c r="A1316" t="s">
        <v>7294</v>
      </c>
      <c r="B1316" t="s">
        <v>166</v>
      </c>
      <c r="C1316" s="1">
        <v>45674</v>
      </c>
      <c r="D1316" s="1">
        <v>45699</v>
      </c>
      <c r="E1316" t="s">
        <v>116</v>
      </c>
      <c r="F1316" s="1">
        <v>45810</v>
      </c>
      <c r="G1316" t="s">
        <v>117</v>
      </c>
      <c r="H1316" t="s">
        <v>117</v>
      </c>
      <c r="I1316" t="s">
        <v>117</v>
      </c>
      <c r="J1316" t="s">
        <v>7295</v>
      </c>
      <c r="L1316" t="s">
        <v>7296</v>
      </c>
      <c r="M1316" t="s">
        <v>7297</v>
      </c>
      <c r="N1316" t="s">
        <v>120</v>
      </c>
      <c r="O1316" t="s">
        <v>121</v>
      </c>
      <c r="P1316" s="6">
        <v>96950</v>
      </c>
      <c r="Q1316" t="s">
        <v>122</v>
      </c>
      <c r="R1316" t="s">
        <v>382</v>
      </c>
      <c r="S1316" s="8">
        <v>16703228300</v>
      </c>
      <c r="U1316" t="s">
        <v>7298</v>
      </c>
      <c r="V1316">
        <v>813990</v>
      </c>
      <c r="W1316" t="s">
        <v>124</v>
      </c>
      <c r="Y1316" t="s">
        <v>7299</v>
      </c>
      <c r="Z1316" t="s">
        <v>1865</v>
      </c>
      <c r="AB1316" t="s">
        <v>154</v>
      </c>
      <c r="AC1316" t="s">
        <v>7296</v>
      </c>
      <c r="AD1316" t="s">
        <v>7300</v>
      </c>
      <c r="AE1316" t="s">
        <v>120</v>
      </c>
      <c r="AF1316" t="s">
        <v>121</v>
      </c>
      <c r="AG1316" s="6">
        <v>96950</v>
      </c>
      <c r="AH1316" t="s">
        <v>122</v>
      </c>
      <c r="AI1316" t="s">
        <v>382</v>
      </c>
      <c r="AJ1316" s="8">
        <v>16703228300</v>
      </c>
      <c r="AL1316" t="s">
        <v>7301</v>
      </c>
      <c r="BE1316" t="str">
        <f>"49-9099.00"</f>
        <v>49-9099.00</v>
      </c>
      <c r="BF1316" t="s">
        <v>2023</v>
      </c>
      <c r="BG1316" t="s">
        <v>7302</v>
      </c>
      <c r="BH1316" t="s">
        <v>7303</v>
      </c>
      <c r="BI1316">
        <v>1</v>
      </c>
      <c r="BK1316" s="1">
        <v>45811</v>
      </c>
      <c r="BL1316" s="1">
        <v>46906</v>
      </c>
      <c r="BO1316">
        <v>35</v>
      </c>
      <c r="BP1316">
        <v>0</v>
      </c>
      <c r="BQ1316">
        <v>7</v>
      </c>
      <c r="BR1316">
        <v>7</v>
      </c>
      <c r="BS1316">
        <v>7</v>
      </c>
      <c r="BT1316">
        <v>7</v>
      </c>
      <c r="BU1316">
        <v>7</v>
      </c>
      <c r="BV1316">
        <v>0</v>
      </c>
      <c r="BW1316" t="str">
        <f>"8:00 AM"</f>
        <v>8:00 AM</v>
      </c>
      <c r="BX1316" t="str">
        <f>"5:00 PM"</f>
        <v>5:00 PM</v>
      </c>
      <c r="BY1316" t="s">
        <v>133</v>
      </c>
      <c r="BZ1316">
        <v>0</v>
      </c>
      <c r="CA1316">
        <v>12</v>
      </c>
      <c r="CB1316" t="s">
        <v>117</v>
      </c>
      <c r="CD1316" t="s">
        <v>393</v>
      </c>
      <c r="CE1316" t="s">
        <v>7304</v>
      </c>
      <c r="CF1316" t="s">
        <v>7305</v>
      </c>
      <c r="CG1316" t="s">
        <v>120</v>
      </c>
      <c r="CH1316" t="s">
        <v>121</v>
      </c>
      <c r="CI1316" s="6">
        <v>96950</v>
      </c>
      <c r="CJ1316" s="10">
        <v>10.02</v>
      </c>
      <c r="CK1316" s="10">
        <v>10.87</v>
      </c>
      <c r="CL1316" s="10">
        <v>15.03</v>
      </c>
      <c r="CM1316" s="10">
        <v>16.309999999999999</v>
      </c>
      <c r="CN1316" t="s">
        <v>137</v>
      </c>
      <c r="CO1316" t="s">
        <v>393</v>
      </c>
      <c r="CP1316" t="s">
        <v>138</v>
      </c>
      <c r="CR1316" t="s">
        <v>117</v>
      </c>
      <c r="CS1316" t="s">
        <v>139</v>
      </c>
      <c r="CT1316" t="s">
        <v>140</v>
      </c>
      <c r="CU1316" t="s">
        <v>139</v>
      </c>
      <c r="CV1316" t="s">
        <v>140</v>
      </c>
      <c r="CW1316" t="s">
        <v>139</v>
      </c>
      <c r="CX1316" t="s">
        <v>140</v>
      </c>
      <c r="CY1316" t="s">
        <v>394</v>
      </c>
      <c r="CZ1316" s="8">
        <v>16703228300</v>
      </c>
      <c r="DA1316" t="s">
        <v>7301</v>
      </c>
      <c r="DB1316" t="s">
        <v>292</v>
      </c>
      <c r="DC1316" t="s">
        <v>139</v>
      </c>
      <c r="DD1316" t="s">
        <v>117</v>
      </c>
    </row>
    <row r="1317" spans="1:114" ht="15" customHeight="1" x14ac:dyDescent="0.35">
      <c r="A1317" t="s">
        <v>11597</v>
      </c>
      <c r="B1317" t="s">
        <v>294</v>
      </c>
      <c r="C1317" s="1">
        <v>45627</v>
      </c>
      <c r="D1317" s="1">
        <v>45700</v>
      </c>
      <c r="E1317" t="s">
        <v>116</v>
      </c>
      <c r="F1317" s="1">
        <v>45746</v>
      </c>
      <c r="G1317" t="s">
        <v>117</v>
      </c>
      <c r="H1317" t="s">
        <v>117</v>
      </c>
      <c r="I1317" t="s">
        <v>117</v>
      </c>
      <c r="J1317" t="s">
        <v>1712</v>
      </c>
      <c r="L1317" t="s">
        <v>1713</v>
      </c>
      <c r="M1317" t="s">
        <v>1714</v>
      </c>
      <c r="N1317" t="s">
        <v>120</v>
      </c>
      <c r="O1317" t="s">
        <v>121</v>
      </c>
      <c r="P1317" s="6">
        <v>96950</v>
      </c>
      <c r="Q1317" t="s">
        <v>122</v>
      </c>
      <c r="S1317" s="8">
        <v>16702858730</v>
      </c>
      <c r="U1317" t="s">
        <v>1073</v>
      </c>
      <c r="V1317">
        <v>561320</v>
      </c>
      <c r="W1317" t="s">
        <v>124</v>
      </c>
      <c r="Y1317" t="s">
        <v>1074</v>
      </c>
      <c r="Z1317" t="s">
        <v>1075</v>
      </c>
      <c r="AA1317" t="s">
        <v>1076</v>
      </c>
      <c r="AB1317" t="s">
        <v>189</v>
      </c>
      <c r="AC1317" t="s">
        <v>1713</v>
      </c>
      <c r="AD1317" t="s">
        <v>1714</v>
      </c>
      <c r="AE1317" t="s">
        <v>120</v>
      </c>
      <c r="AF1317" t="s">
        <v>121</v>
      </c>
      <c r="AG1317" s="6">
        <v>96950</v>
      </c>
      <c r="AH1317" t="s">
        <v>122</v>
      </c>
      <c r="AJ1317" s="8">
        <v>16702858730</v>
      </c>
      <c r="AL1317" t="s">
        <v>1078</v>
      </c>
      <c r="BE1317" t="str">
        <f>"35-3031.00"</f>
        <v>35-3031.00</v>
      </c>
      <c r="BF1317" t="s">
        <v>788</v>
      </c>
      <c r="BG1317" t="s">
        <v>1715</v>
      </c>
      <c r="BH1317" t="s">
        <v>1716</v>
      </c>
      <c r="BI1317">
        <v>10</v>
      </c>
      <c r="BJ1317">
        <v>8</v>
      </c>
      <c r="BK1317" s="1">
        <v>45748</v>
      </c>
      <c r="BL1317" s="1">
        <v>46112</v>
      </c>
      <c r="BM1317" s="1">
        <v>45748</v>
      </c>
      <c r="BN1317" s="1">
        <v>46112</v>
      </c>
      <c r="BO1317">
        <v>35</v>
      </c>
      <c r="BP1317">
        <v>0</v>
      </c>
      <c r="BQ1317">
        <v>7</v>
      </c>
      <c r="BR1317">
        <v>7</v>
      </c>
      <c r="BS1317">
        <v>7</v>
      </c>
      <c r="BT1317">
        <v>7</v>
      </c>
      <c r="BU1317">
        <v>7</v>
      </c>
      <c r="BV1317">
        <v>0</v>
      </c>
      <c r="BW1317" t="str">
        <f>"8:00 AM"</f>
        <v>8:00 AM</v>
      </c>
      <c r="BX1317" t="str">
        <f>"4:00 PM"</f>
        <v>4:00 PM</v>
      </c>
      <c r="BY1317" t="s">
        <v>133</v>
      </c>
      <c r="BZ1317">
        <v>0</v>
      </c>
      <c r="CA1317">
        <v>12</v>
      </c>
      <c r="CB1317" t="s">
        <v>117</v>
      </c>
      <c r="CD1317" t="s">
        <v>11598</v>
      </c>
      <c r="CE1317" t="s">
        <v>1718</v>
      </c>
      <c r="CF1317" t="s">
        <v>982</v>
      </c>
      <c r="CG1317" t="s">
        <v>120</v>
      </c>
      <c r="CH1317" t="s">
        <v>121</v>
      </c>
      <c r="CI1317" s="6">
        <v>96950</v>
      </c>
      <c r="CJ1317" s="10">
        <v>8.83</v>
      </c>
      <c r="CK1317" s="10">
        <v>8.83</v>
      </c>
      <c r="CL1317" s="10">
        <v>13.25</v>
      </c>
      <c r="CM1317" s="10">
        <v>13.25</v>
      </c>
      <c r="CN1317" t="s">
        <v>137</v>
      </c>
      <c r="CO1317" t="s">
        <v>194</v>
      </c>
      <c r="CP1317" t="s">
        <v>138</v>
      </c>
      <c r="CR1317" t="s">
        <v>117</v>
      </c>
      <c r="CS1317" t="s">
        <v>139</v>
      </c>
      <c r="CT1317" t="s">
        <v>140</v>
      </c>
      <c r="CU1317" t="s">
        <v>139</v>
      </c>
      <c r="CV1317" t="s">
        <v>140</v>
      </c>
      <c r="CW1317" t="s">
        <v>139</v>
      </c>
      <c r="CX1317" t="s">
        <v>140</v>
      </c>
      <c r="CY1317" s="2" t="s">
        <v>3998</v>
      </c>
      <c r="CZ1317" s="8">
        <v>16702858730</v>
      </c>
      <c r="DA1317" t="s">
        <v>1078</v>
      </c>
      <c r="DB1317" t="s">
        <v>140</v>
      </c>
      <c r="DC1317" t="s">
        <v>139</v>
      </c>
      <c r="DD1317" t="s">
        <v>117</v>
      </c>
    </row>
    <row r="1318" spans="1:114" ht="15" customHeight="1" x14ac:dyDescent="0.35">
      <c r="A1318" t="s">
        <v>11746</v>
      </c>
      <c r="B1318" t="s">
        <v>144</v>
      </c>
      <c r="C1318" s="1">
        <v>45630</v>
      </c>
      <c r="D1318" s="1">
        <v>45700</v>
      </c>
      <c r="E1318" t="s">
        <v>211</v>
      </c>
      <c r="G1318" t="s">
        <v>117</v>
      </c>
      <c r="H1318" t="s">
        <v>117</v>
      </c>
      <c r="I1318" t="s">
        <v>117</v>
      </c>
      <c r="J1318" t="s">
        <v>3200</v>
      </c>
      <c r="L1318" t="s">
        <v>147</v>
      </c>
      <c r="M1318" t="s">
        <v>161</v>
      </c>
      <c r="N1318" t="s">
        <v>120</v>
      </c>
      <c r="O1318" t="s">
        <v>121</v>
      </c>
      <c r="P1318" s="6">
        <v>96950</v>
      </c>
      <c r="Q1318" t="s">
        <v>122</v>
      </c>
      <c r="S1318" s="8">
        <v>16702352883</v>
      </c>
      <c r="T1318">
        <v>0</v>
      </c>
      <c r="U1318" t="s">
        <v>3201</v>
      </c>
      <c r="V1318">
        <v>56132</v>
      </c>
      <c r="W1318" t="s">
        <v>150</v>
      </c>
      <c r="X1318" t="s">
        <v>139</v>
      </c>
      <c r="Y1318" t="s">
        <v>153</v>
      </c>
      <c r="Z1318" t="s">
        <v>3202</v>
      </c>
      <c r="AB1318" t="s">
        <v>154</v>
      </c>
      <c r="AC1318" t="s">
        <v>147</v>
      </c>
      <c r="AD1318" t="s">
        <v>161</v>
      </c>
      <c r="AE1318" t="s">
        <v>120</v>
      </c>
      <c r="AF1318" t="s">
        <v>121</v>
      </c>
      <c r="AG1318" s="6">
        <v>96950</v>
      </c>
      <c r="AH1318" t="s">
        <v>122</v>
      </c>
      <c r="AJ1318" s="8">
        <v>16702352883</v>
      </c>
      <c r="AK1318">
        <v>0</v>
      </c>
      <c r="AL1318" t="s">
        <v>3203</v>
      </c>
      <c r="BE1318" t="str">
        <f>"43-3031.00"</f>
        <v>43-3031.00</v>
      </c>
      <c r="BF1318" t="s">
        <v>357</v>
      </c>
      <c r="BG1318" t="s">
        <v>11747</v>
      </c>
      <c r="BH1318" t="s">
        <v>3208</v>
      </c>
      <c r="BI1318">
        <v>5</v>
      </c>
      <c r="BJ1318">
        <v>5</v>
      </c>
      <c r="BK1318" s="1">
        <v>45706</v>
      </c>
      <c r="BL1318" s="1">
        <v>46070</v>
      </c>
      <c r="BM1318" s="1">
        <v>45706</v>
      </c>
      <c r="BN1318" s="1">
        <v>46070</v>
      </c>
      <c r="BO1318">
        <v>35</v>
      </c>
      <c r="BP1318">
        <v>0</v>
      </c>
      <c r="BQ1318">
        <v>7</v>
      </c>
      <c r="BR1318">
        <v>7</v>
      </c>
      <c r="BS1318">
        <v>7</v>
      </c>
      <c r="BT1318">
        <v>7</v>
      </c>
      <c r="BU1318">
        <v>7</v>
      </c>
      <c r="BV1318">
        <v>0</v>
      </c>
      <c r="BW1318" t="str">
        <f>"8:00 AM"</f>
        <v>8:00 AM</v>
      </c>
      <c r="BX1318" t="str">
        <f>"4:00 PM"</f>
        <v>4:00 PM</v>
      </c>
      <c r="BY1318" t="s">
        <v>159</v>
      </c>
      <c r="BZ1318">
        <v>0</v>
      </c>
      <c r="CA1318">
        <v>12</v>
      </c>
      <c r="CB1318" t="s">
        <v>117</v>
      </c>
      <c r="CD1318" t="s">
        <v>3209</v>
      </c>
      <c r="CE1318" t="s">
        <v>147</v>
      </c>
      <c r="CF1318" t="s">
        <v>161</v>
      </c>
      <c r="CG1318" t="s">
        <v>120</v>
      </c>
      <c r="CH1318" t="s">
        <v>121</v>
      </c>
      <c r="CI1318" s="6">
        <v>96950</v>
      </c>
      <c r="CJ1318" s="10">
        <v>12.28</v>
      </c>
      <c r="CK1318" s="10">
        <v>12.28</v>
      </c>
      <c r="CL1318" s="10">
        <v>18.420000000000002</v>
      </c>
      <c r="CM1318" s="10">
        <v>18.420000000000002</v>
      </c>
      <c r="CN1318" t="s">
        <v>137</v>
      </c>
      <c r="CO1318" t="s">
        <v>162</v>
      </c>
      <c r="CP1318" t="s">
        <v>138</v>
      </c>
      <c r="CR1318" t="s">
        <v>117</v>
      </c>
      <c r="CS1318" t="s">
        <v>139</v>
      </c>
      <c r="CT1318" t="s">
        <v>140</v>
      </c>
      <c r="CU1318" t="s">
        <v>139</v>
      </c>
      <c r="CV1318" t="s">
        <v>140</v>
      </c>
      <c r="CW1318" t="s">
        <v>139</v>
      </c>
      <c r="CX1318" t="s">
        <v>140</v>
      </c>
      <c r="CY1318" t="s">
        <v>163</v>
      </c>
      <c r="CZ1318" s="8">
        <v>16702352883</v>
      </c>
      <c r="DA1318" t="s">
        <v>3203</v>
      </c>
      <c r="DB1318" t="s">
        <v>164</v>
      </c>
      <c r="DC1318" t="s">
        <v>139</v>
      </c>
      <c r="DD1318" t="s">
        <v>139</v>
      </c>
    </row>
    <row r="1319" spans="1:114" ht="15" customHeight="1" x14ac:dyDescent="0.35">
      <c r="A1319" t="s">
        <v>14965</v>
      </c>
      <c r="B1319" t="s">
        <v>144</v>
      </c>
      <c r="C1319" s="1">
        <v>45647</v>
      </c>
      <c r="D1319" s="1">
        <v>45700</v>
      </c>
      <c r="E1319" t="s">
        <v>211</v>
      </c>
      <c r="G1319" t="s">
        <v>117</v>
      </c>
      <c r="H1319" t="s">
        <v>117</v>
      </c>
      <c r="I1319" t="s">
        <v>117</v>
      </c>
      <c r="J1319" t="s">
        <v>4323</v>
      </c>
      <c r="K1319" t="s">
        <v>140</v>
      </c>
      <c r="L1319" t="s">
        <v>4324</v>
      </c>
      <c r="N1319" t="s">
        <v>136</v>
      </c>
      <c r="O1319" t="s">
        <v>121</v>
      </c>
      <c r="P1319" s="6">
        <v>96950</v>
      </c>
      <c r="Q1319" t="s">
        <v>122</v>
      </c>
      <c r="R1319" t="s">
        <v>140</v>
      </c>
      <c r="S1319" s="8">
        <v>16702349675</v>
      </c>
      <c r="U1319" t="s">
        <v>4325</v>
      </c>
      <c r="V1319">
        <v>561720</v>
      </c>
      <c r="W1319" t="s">
        <v>124</v>
      </c>
      <c r="Y1319" t="s">
        <v>4326</v>
      </c>
      <c r="Z1319" t="s">
        <v>4327</v>
      </c>
      <c r="AA1319" t="s">
        <v>4328</v>
      </c>
      <c r="AB1319" t="s">
        <v>4329</v>
      </c>
      <c r="AC1319" t="s">
        <v>4330</v>
      </c>
      <c r="AE1319" t="s">
        <v>120</v>
      </c>
      <c r="AF1319" t="s">
        <v>121</v>
      </c>
      <c r="AG1319" s="6">
        <v>96950</v>
      </c>
      <c r="AH1319" t="s">
        <v>122</v>
      </c>
      <c r="AI1319" t="s">
        <v>120</v>
      </c>
      <c r="AJ1319" s="8">
        <v>16704834587</v>
      </c>
      <c r="AL1319" t="s">
        <v>4331</v>
      </c>
      <c r="BE1319" t="str">
        <f>"49-9071.00"</f>
        <v>49-9071.00</v>
      </c>
      <c r="BF1319" t="s">
        <v>156</v>
      </c>
      <c r="BG1319" t="s">
        <v>4332</v>
      </c>
      <c r="BH1319" t="s">
        <v>3221</v>
      </c>
      <c r="BI1319">
        <v>17</v>
      </c>
      <c r="BJ1319">
        <v>17</v>
      </c>
      <c r="BK1319" s="1">
        <v>45705</v>
      </c>
      <c r="BL1319" s="1">
        <v>46069</v>
      </c>
      <c r="BM1319" s="1">
        <v>45705</v>
      </c>
      <c r="BN1319" s="1">
        <v>46069</v>
      </c>
      <c r="BO1319">
        <v>35</v>
      </c>
      <c r="BP1319">
        <v>7</v>
      </c>
      <c r="BQ1319">
        <v>7</v>
      </c>
      <c r="BR1319">
        <v>7</v>
      </c>
      <c r="BS1319">
        <v>7</v>
      </c>
      <c r="BT1319">
        <v>0</v>
      </c>
      <c r="BU1319">
        <v>7</v>
      </c>
      <c r="BV1319">
        <v>0</v>
      </c>
      <c r="BW1319" t="str">
        <f>"8:00 AM"</f>
        <v>8:00 AM</v>
      </c>
      <c r="BX1319" t="str">
        <f>"4:00 PM"</f>
        <v>4:00 PM</v>
      </c>
      <c r="BY1319" t="s">
        <v>159</v>
      </c>
      <c r="BZ1319">
        <v>0</v>
      </c>
      <c r="CA1319">
        <v>24</v>
      </c>
      <c r="CB1319" t="s">
        <v>117</v>
      </c>
      <c r="CD1319" t="s">
        <v>4333</v>
      </c>
      <c r="CE1319" t="s">
        <v>4334</v>
      </c>
      <c r="CG1319" t="s">
        <v>136</v>
      </c>
      <c r="CH1319" t="s">
        <v>121</v>
      </c>
      <c r="CI1319" s="6">
        <v>96950</v>
      </c>
      <c r="CJ1319" s="10">
        <v>9.75</v>
      </c>
      <c r="CK1319" s="10">
        <v>9.75</v>
      </c>
      <c r="CL1319" s="10">
        <v>0</v>
      </c>
      <c r="CM1319" s="10">
        <v>0</v>
      </c>
      <c r="CN1319" t="s">
        <v>137</v>
      </c>
      <c r="CP1319" t="s">
        <v>138</v>
      </c>
      <c r="CR1319" t="s">
        <v>117</v>
      </c>
      <c r="CS1319" t="s">
        <v>139</v>
      </c>
      <c r="CT1319" t="s">
        <v>140</v>
      </c>
      <c r="CU1319" t="s">
        <v>140</v>
      </c>
      <c r="CV1319" t="s">
        <v>140</v>
      </c>
      <c r="CW1319" t="s">
        <v>139</v>
      </c>
      <c r="CX1319" t="s">
        <v>140</v>
      </c>
      <c r="CY1319" t="s">
        <v>4335</v>
      </c>
      <c r="CZ1319" s="8">
        <v>16702349675</v>
      </c>
      <c r="DA1319" t="s">
        <v>4331</v>
      </c>
      <c r="DB1319" t="s">
        <v>140</v>
      </c>
      <c r="DC1319" t="s">
        <v>139</v>
      </c>
      <c r="DD1319" t="s">
        <v>117</v>
      </c>
    </row>
    <row r="1320" spans="1:114" ht="15" customHeight="1" x14ac:dyDescent="0.35">
      <c r="A1320" t="s">
        <v>14940</v>
      </c>
      <c r="B1320" t="s">
        <v>144</v>
      </c>
      <c r="C1320" s="1">
        <v>45648</v>
      </c>
      <c r="D1320" s="1">
        <v>45700</v>
      </c>
      <c r="E1320" t="s">
        <v>116</v>
      </c>
      <c r="F1320" s="1">
        <v>45745</v>
      </c>
      <c r="G1320" t="s">
        <v>117</v>
      </c>
      <c r="H1320" t="s">
        <v>117</v>
      </c>
      <c r="I1320" t="s">
        <v>117</v>
      </c>
      <c r="J1320" t="s">
        <v>396</v>
      </c>
      <c r="K1320" t="s">
        <v>397</v>
      </c>
      <c r="L1320" t="s">
        <v>398</v>
      </c>
      <c r="M1320" t="s">
        <v>399</v>
      </c>
      <c r="N1320" t="s">
        <v>136</v>
      </c>
      <c r="O1320" t="s">
        <v>121</v>
      </c>
      <c r="P1320" s="6">
        <v>96950</v>
      </c>
      <c r="Q1320" t="s">
        <v>122</v>
      </c>
      <c r="S1320" s="8">
        <v>16703226130</v>
      </c>
      <c r="U1320" t="s">
        <v>400</v>
      </c>
      <c r="V1320">
        <v>312112</v>
      </c>
      <c r="W1320" t="s">
        <v>124</v>
      </c>
      <c r="Y1320" t="s">
        <v>401</v>
      </c>
      <c r="Z1320" t="s">
        <v>402</v>
      </c>
      <c r="AA1320" t="s">
        <v>403</v>
      </c>
      <c r="AB1320" t="s">
        <v>404</v>
      </c>
      <c r="AC1320" t="s">
        <v>398</v>
      </c>
      <c r="AD1320" t="s">
        <v>399</v>
      </c>
      <c r="AE1320" t="s">
        <v>136</v>
      </c>
      <c r="AF1320" t="s">
        <v>121</v>
      </c>
      <c r="AG1320" s="6">
        <v>96950</v>
      </c>
      <c r="AH1320" t="s">
        <v>122</v>
      </c>
      <c r="AJ1320" s="8">
        <v>16703226130</v>
      </c>
      <c r="AL1320" t="s">
        <v>405</v>
      </c>
      <c r="BE1320" t="str">
        <f>"53-3031.00"</f>
        <v>53-3031.00</v>
      </c>
      <c r="BF1320" t="s">
        <v>406</v>
      </c>
      <c r="BG1320" t="s">
        <v>14941</v>
      </c>
      <c r="BH1320" t="s">
        <v>5348</v>
      </c>
      <c r="BI1320">
        <v>5</v>
      </c>
      <c r="BJ1320">
        <v>5</v>
      </c>
      <c r="BK1320" s="1">
        <v>45747</v>
      </c>
      <c r="BL1320" s="1">
        <v>46111</v>
      </c>
      <c r="BM1320" s="1">
        <v>45747</v>
      </c>
      <c r="BN1320" s="1">
        <v>46111</v>
      </c>
      <c r="BO1320">
        <v>40</v>
      </c>
      <c r="BP1320">
        <v>0</v>
      </c>
      <c r="BQ1320">
        <v>8</v>
      </c>
      <c r="BR1320">
        <v>8</v>
      </c>
      <c r="BS1320">
        <v>8</v>
      </c>
      <c r="BT1320">
        <v>8</v>
      </c>
      <c r="BU1320">
        <v>8</v>
      </c>
      <c r="BV1320">
        <v>0</v>
      </c>
      <c r="BW1320" t="str">
        <f>"8:00 AM"</f>
        <v>8:00 AM</v>
      </c>
      <c r="BX1320" t="str">
        <f>"5:00 PM"</f>
        <v>5:00 PM</v>
      </c>
      <c r="BY1320" t="s">
        <v>159</v>
      </c>
      <c r="BZ1320">
        <v>0</v>
      </c>
      <c r="CA1320">
        <v>0</v>
      </c>
      <c r="CB1320" t="s">
        <v>117</v>
      </c>
      <c r="CD1320" t="s">
        <v>14942</v>
      </c>
      <c r="CE1320" t="s">
        <v>398</v>
      </c>
      <c r="CF1320" t="s">
        <v>399</v>
      </c>
      <c r="CG1320" t="s">
        <v>136</v>
      </c>
      <c r="CH1320" t="s">
        <v>121</v>
      </c>
      <c r="CI1320" s="6">
        <v>96950</v>
      </c>
      <c r="CJ1320" s="10">
        <v>8.34</v>
      </c>
      <c r="CK1320" s="10">
        <v>8.34</v>
      </c>
      <c r="CL1320" s="10">
        <v>12.51</v>
      </c>
      <c r="CM1320" s="10">
        <v>12.51</v>
      </c>
      <c r="CN1320" t="s">
        <v>137</v>
      </c>
      <c r="CP1320" t="s">
        <v>138</v>
      </c>
      <c r="CR1320" t="s">
        <v>117</v>
      </c>
      <c r="CS1320" t="s">
        <v>139</v>
      </c>
      <c r="CT1320" t="s">
        <v>140</v>
      </c>
      <c r="CU1320" t="s">
        <v>139</v>
      </c>
      <c r="CV1320" t="s">
        <v>139</v>
      </c>
      <c r="CW1320" t="s">
        <v>139</v>
      </c>
      <c r="CX1320" t="s">
        <v>140</v>
      </c>
      <c r="CY1320" t="s">
        <v>14943</v>
      </c>
      <c r="CZ1320" s="8">
        <v>16703226130</v>
      </c>
      <c r="DA1320" t="s">
        <v>405</v>
      </c>
      <c r="DB1320" t="s">
        <v>411</v>
      </c>
      <c r="DC1320" t="s">
        <v>139</v>
      </c>
      <c r="DD1320" t="s">
        <v>117</v>
      </c>
    </row>
    <row r="1321" spans="1:114" ht="15" customHeight="1" x14ac:dyDescent="0.35">
      <c r="A1321" t="s">
        <v>17271</v>
      </c>
      <c r="B1321" t="s">
        <v>166</v>
      </c>
      <c r="C1321" s="1">
        <v>45648</v>
      </c>
      <c r="D1321" s="1">
        <v>45700</v>
      </c>
      <c r="E1321" t="s">
        <v>211</v>
      </c>
      <c r="G1321" t="s">
        <v>117</v>
      </c>
      <c r="H1321" t="s">
        <v>117</v>
      </c>
      <c r="I1321" t="s">
        <v>117</v>
      </c>
      <c r="J1321" t="s">
        <v>3952</v>
      </c>
      <c r="L1321" t="s">
        <v>3953</v>
      </c>
      <c r="N1321" t="s">
        <v>120</v>
      </c>
      <c r="O1321" t="s">
        <v>121</v>
      </c>
      <c r="P1321" s="6">
        <v>96950</v>
      </c>
      <c r="Q1321" t="s">
        <v>122</v>
      </c>
      <c r="S1321" s="8">
        <v>16702353334</v>
      </c>
      <c r="U1321" t="s">
        <v>3954</v>
      </c>
      <c r="V1321">
        <v>713120</v>
      </c>
      <c r="W1321" t="s">
        <v>124</v>
      </c>
      <c r="Y1321" t="s">
        <v>3955</v>
      </c>
      <c r="Z1321" t="s">
        <v>3956</v>
      </c>
      <c r="AA1321" t="s">
        <v>3955</v>
      </c>
      <c r="AB1321" t="s">
        <v>128</v>
      </c>
      <c r="AC1321" t="s">
        <v>3953</v>
      </c>
      <c r="AE1321" t="s">
        <v>120</v>
      </c>
      <c r="AF1321" t="s">
        <v>121</v>
      </c>
      <c r="AG1321" s="6">
        <v>96950</v>
      </c>
      <c r="AH1321" t="s">
        <v>122</v>
      </c>
      <c r="AJ1321" s="8">
        <v>16702353334</v>
      </c>
      <c r="AL1321" t="s">
        <v>3957</v>
      </c>
      <c r="BE1321" t="str">
        <f>"49-9091.00"</f>
        <v>49-9091.00</v>
      </c>
      <c r="BF1321" t="s">
        <v>3958</v>
      </c>
      <c r="BG1321" t="s">
        <v>7382</v>
      </c>
      <c r="BH1321" t="s">
        <v>7383</v>
      </c>
      <c r="BI1321">
        <v>2</v>
      </c>
      <c r="BK1321" s="1">
        <v>45719</v>
      </c>
      <c r="BL1321" s="1">
        <v>45930</v>
      </c>
      <c r="BO1321">
        <v>40</v>
      </c>
      <c r="BP1321">
        <v>0</v>
      </c>
      <c r="BQ1321">
        <v>8</v>
      </c>
      <c r="BR1321">
        <v>8</v>
      </c>
      <c r="BS1321">
        <v>8</v>
      </c>
      <c r="BT1321">
        <v>8</v>
      </c>
      <c r="BU1321">
        <v>8</v>
      </c>
      <c r="BV1321">
        <v>0</v>
      </c>
      <c r="BW1321" t="str">
        <f>"9:00 AM"</f>
        <v>9:00 AM</v>
      </c>
      <c r="BX1321" t="str">
        <f>"5:00 PM"</f>
        <v>5:00 PM</v>
      </c>
      <c r="BY1321" t="s">
        <v>159</v>
      </c>
      <c r="BZ1321">
        <v>3</v>
      </c>
      <c r="CA1321">
        <v>12</v>
      </c>
      <c r="CB1321" t="s">
        <v>117</v>
      </c>
      <c r="CD1321" t="s">
        <v>7384</v>
      </c>
      <c r="CE1321" t="s">
        <v>3953</v>
      </c>
      <c r="CG1321" t="s">
        <v>136</v>
      </c>
      <c r="CH1321" t="s">
        <v>121</v>
      </c>
      <c r="CI1321" s="6">
        <v>96950</v>
      </c>
      <c r="CJ1321" s="10">
        <v>10.02</v>
      </c>
      <c r="CK1321" s="10">
        <v>10.02</v>
      </c>
      <c r="CL1321" s="10">
        <v>15.03</v>
      </c>
      <c r="CM1321" s="10">
        <v>15.03</v>
      </c>
      <c r="CN1321" t="s">
        <v>137</v>
      </c>
      <c r="CO1321" t="s">
        <v>133</v>
      </c>
      <c r="CP1321" t="s">
        <v>138</v>
      </c>
      <c r="CR1321" t="s">
        <v>117</v>
      </c>
      <c r="CS1321" t="s">
        <v>139</v>
      </c>
      <c r="CT1321" t="s">
        <v>140</v>
      </c>
      <c r="CU1321" t="s">
        <v>139</v>
      </c>
      <c r="CV1321" t="s">
        <v>139</v>
      </c>
      <c r="CW1321" t="s">
        <v>139</v>
      </c>
      <c r="CX1321" t="s">
        <v>140</v>
      </c>
      <c r="CY1321" s="2" t="s">
        <v>17272</v>
      </c>
      <c r="CZ1321" s="8">
        <v>16702353334</v>
      </c>
      <c r="DA1321" t="s">
        <v>3957</v>
      </c>
      <c r="DB1321" t="s">
        <v>140</v>
      </c>
      <c r="DC1321" t="s">
        <v>139</v>
      </c>
      <c r="DD1321" t="s">
        <v>117</v>
      </c>
    </row>
    <row r="1322" spans="1:114" ht="15" customHeight="1" x14ac:dyDescent="0.35">
      <c r="A1322" t="s">
        <v>9666</v>
      </c>
      <c r="B1322" t="s">
        <v>144</v>
      </c>
      <c r="C1322" s="1">
        <v>45652</v>
      </c>
      <c r="D1322" s="1">
        <v>45700</v>
      </c>
      <c r="E1322" t="s">
        <v>116</v>
      </c>
      <c r="F1322" s="1">
        <v>45776</v>
      </c>
      <c r="G1322" t="s">
        <v>117</v>
      </c>
      <c r="H1322" t="s">
        <v>117</v>
      </c>
      <c r="I1322" t="s">
        <v>117</v>
      </c>
      <c r="J1322" t="s">
        <v>9667</v>
      </c>
      <c r="K1322" t="s">
        <v>9668</v>
      </c>
      <c r="L1322" t="s">
        <v>6827</v>
      </c>
      <c r="N1322" t="s">
        <v>120</v>
      </c>
      <c r="O1322" t="s">
        <v>121</v>
      </c>
      <c r="P1322" s="6">
        <v>96950</v>
      </c>
      <c r="Q1322" t="s">
        <v>122</v>
      </c>
      <c r="R1322" t="s">
        <v>140</v>
      </c>
      <c r="S1322" s="8">
        <v>16702331199</v>
      </c>
      <c r="U1322" t="s">
        <v>6828</v>
      </c>
      <c r="V1322">
        <v>532310</v>
      </c>
      <c r="W1322" t="s">
        <v>124</v>
      </c>
      <c r="Y1322" t="s">
        <v>3591</v>
      </c>
      <c r="Z1322" t="s">
        <v>3592</v>
      </c>
      <c r="AA1322" t="s">
        <v>3593</v>
      </c>
      <c r="AB1322" t="s">
        <v>128</v>
      </c>
      <c r="AC1322" t="s">
        <v>9669</v>
      </c>
      <c r="AE1322" t="s">
        <v>120</v>
      </c>
      <c r="AF1322" t="s">
        <v>121</v>
      </c>
      <c r="AG1322" s="6">
        <v>96950</v>
      </c>
      <c r="AH1322" t="s">
        <v>122</v>
      </c>
      <c r="AJ1322" s="8">
        <v>16702331199</v>
      </c>
      <c r="AL1322" t="s">
        <v>6832</v>
      </c>
      <c r="BE1322" t="str">
        <f>"49-3042.00"</f>
        <v>49-3042.00</v>
      </c>
      <c r="BF1322" t="s">
        <v>3611</v>
      </c>
      <c r="BG1322" t="s">
        <v>9670</v>
      </c>
      <c r="BH1322" t="s">
        <v>9671</v>
      </c>
      <c r="BI1322">
        <v>2</v>
      </c>
      <c r="BJ1322">
        <v>2</v>
      </c>
      <c r="BK1322" s="1">
        <v>45778</v>
      </c>
      <c r="BL1322" s="1">
        <v>46142</v>
      </c>
      <c r="BM1322" s="1">
        <v>45778</v>
      </c>
      <c r="BN1322" s="1">
        <v>46142</v>
      </c>
      <c r="BO1322">
        <v>40</v>
      </c>
      <c r="BP1322">
        <v>0</v>
      </c>
      <c r="BQ1322">
        <v>8</v>
      </c>
      <c r="BR1322">
        <v>8</v>
      </c>
      <c r="BS1322">
        <v>8</v>
      </c>
      <c r="BT1322">
        <v>8</v>
      </c>
      <c r="BU1322">
        <v>8</v>
      </c>
      <c r="BV1322">
        <v>0</v>
      </c>
      <c r="BW1322" t="str">
        <f>"8:00 AM"</f>
        <v>8:00 AM</v>
      </c>
      <c r="BX1322" t="str">
        <f>"5:00 PM"</f>
        <v>5:00 PM</v>
      </c>
      <c r="BY1322" t="s">
        <v>159</v>
      </c>
      <c r="BZ1322">
        <v>0</v>
      </c>
      <c r="CA1322">
        <v>12</v>
      </c>
      <c r="CB1322" t="s">
        <v>117</v>
      </c>
      <c r="CD1322" s="2" t="s">
        <v>9672</v>
      </c>
      <c r="CE1322" t="s">
        <v>9673</v>
      </c>
      <c r="CG1322" t="s">
        <v>120</v>
      </c>
      <c r="CH1322" t="s">
        <v>121</v>
      </c>
      <c r="CI1322" s="6">
        <v>96950</v>
      </c>
      <c r="CJ1322" s="10">
        <v>12.48</v>
      </c>
      <c r="CK1322" s="10">
        <v>12.48</v>
      </c>
      <c r="CL1322" s="10">
        <v>18.72</v>
      </c>
      <c r="CM1322" s="10">
        <v>18.72</v>
      </c>
      <c r="CN1322" t="s">
        <v>137</v>
      </c>
      <c r="CO1322" t="s">
        <v>6836</v>
      </c>
      <c r="CP1322" t="s">
        <v>138</v>
      </c>
      <c r="CR1322" t="s">
        <v>117</v>
      </c>
      <c r="CS1322" t="s">
        <v>139</v>
      </c>
      <c r="CT1322" t="s">
        <v>140</v>
      </c>
      <c r="CU1322" t="s">
        <v>139</v>
      </c>
      <c r="CV1322" t="s">
        <v>140</v>
      </c>
      <c r="CW1322" t="s">
        <v>139</v>
      </c>
      <c r="CX1322" t="s">
        <v>140</v>
      </c>
      <c r="CY1322" t="s">
        <v>9674</v>
      </c>
      <c r="CZ1322" s="8">
        <v>16702331199</v>
      </c>
      <c r="DA1322" t="s">
        <v>6832</v>
      </c>
      <c r="DB1322" t="s">
        <v>140</v>
      </c>
      <c r="DC1322" t="s">
        <v>139</v>
      </c>
      <c r="DD1322" t="s">
        <v>117</v>
      </c>
    </row>
    <row r="1323" spans="1:114" ht="15" customHeight="1" x14ac:dyDescent="0.35">
      <c r="A1323" t="s">
        <v>11709</v>
      </c>
      <c r="B1323" t="s">
        <v>144</v>
      </c>
      <c r="C1323" s="1">
        <v>45652</v>
      </c>
      <c r="D1323" s="1">
        <v>45700</v>
      </c>
      <c r="E1323" t="s">
        <v>116</v>
      </c>
      <c r="F1323" s="1">
        <v>45807</v>
      </c>
      <c r="G1323" t="s">
        <v>117</v>
      </c>
      <c r="H1323" t="s">
        <v>117</v>
      </c>
      <c r="I1323" t="s">
        <v>117</v>
      </c>
      <c r="J1323" t="s">
        <v>4051</v>
      </c>
      <c r="L1323" t="s">
        <v>1758</v>
      </c>
      <c r="M1323" t="s">
        <v>4053</v>
      </c>
      <c r="N1323" t="s">
        <v>136</v>
      </c>
      <c r="O1323" t="s">
        <v>121</v>
      </c>
      <c r="P1323" s="6">
        <v>96950</v>
      </c>
      <c r="Q1323" t="s">
        <v>122</v>
      </c>
      <c r="S1323" s="8">
        <v>16702347898</v>
      </c>
      <c r="U1323" t="s">
        <v>4054</v>
      </c>
      <c r="V1323">
        <v>531110</v>
      </c>
      <c r="W1323" t="s">
        <v>124</v>
      </c>
      <c r="Y1323" t="s">
        <v>1760</v>
      </c>
      <c r="Z1323" t="s">
        <v>203</v>
      </c>
      <c r="AA1323" t="s">
        <v>1761</v>
      </c>
      <c r="AB1323" t="s">
        <v>474</v>
      </c>
      <c r="AC1323" t="s">
        <v>1758</v>
      </c>
      <c r="AE1323" t="s">
        <v>136</v>
      </c>
      <c r="AF1323" t="s">
        <v>121</v>
      </c>
      <c r="AG1323" s="6">
        <v>96950</v>
      </c>
      <c r="AH1323" t="s">
        <v>122</v>
      </c>
      <c r="AJ1323" s="8">
        <v>16702347898</v>
      </c>
      <c r="AL1323" t="s">
        <v>4055</v>
      </c>
      <c r="BE1323" t="str">
        <f>"49-9071.00"</f>
        <v>49-9071.00</v>
      </c>
      <c r="BF1323" t="s">
        <v>156</v>
      </c>
      <c r="BG1323" t="s">
        <v>4056</v>
      </c>
      <c r="BH1323" t="s">
        <v>4057</v>
      </c>
      <c r="BI1323">
        <v>5</v>
      </c>
      <c r="BJ1323">
        <v>5</v>
      </c>
      <c r="BK1323" s="1">
        <v>45809</v>
      </c>
      <c r="BL1323" s="1">
        <v>46173</v>
      </c>
      <c r="BM1323" s="1">
        <v>45809</v>
      </c>
      <c r="BN1323" s="1">
        <v>46173</v>
      </c>
      <c r="BO1323">
        <v>35</v>
      </c>
      <c r="BP1323">
        <v>0</v>
      </c>
      <c r="BQ1323">
        <v>7</v>
      </c>
      <c r="BR1323">
        <v>7</v>
      </c>
      <c r="BS1323">
        <v>7</v>
      </c>
      <c r="BT1323">
        <v>7</v>
      </c>
      <c r="BU1323">
        <v>7</v>
      </c>
      <c r="BV1323">
        <v>0</v>
      </c>
      <c r="BW1323" t="str">
        <f>"8:00 AM"</f>
        <v>8:00 AM</v>
      </c>
      <c r="BX1323" t="str">
        <f>"4:00 PM"</f>
        <v>4:00 PM</v>
      </c>
      <c r="BY1323" t="s">
        <v>159</v>
      </c>
      <c r="BZ1323">
        <v>0</v>
      </c>
      <c r="CA1323">
        <v>12</v>
      </c>
      <c r="CB1323" t="s">
        <v>117</v>
      </c>
      <c r="CD1323" s="2" t="s">
        <v>11710</v>
      </c>
      <c r="CE1323" t="s">
        <v>221</v>
      </c>
      <c r="CG1323" t="s">
        <v>222</v>
      </c>
      <c r="CH1323" t="s">
        <v>121</v>
      </c>
      <c r="CI1323" s="6">
        <v>96951</v>
      </c>
      <c r="CJ1323" s="10">
        <v>9.75</v>
      </c>
      <c r="CK1323" s="10">
        <v>9.75</v>
      </c>
      <c r="CL1323" s="10">
        <v>14.62</v>
      </c>
      <c r="CM1323" s="10">
        <v>14.62</v>
      </c>
      <c r="CN1323" t="s">
        <v>137</v>
      </c>
      <c r="CO1323" t="s">
        <v>4320</v>
      </c>
      <c r="CP1323" t="s">
        <v>138</v>
      </c>
      <c r="CR1323" t="s">
        <v>117</v>
      </c>
      <c r="CS1323" t="s">
        <v>139</v>
      </c>
      <c r="CT1323" t="s">
        <v>140</v>
      </c>
      <c r="CU1323" t="s">
        <v>139</v>
      </c>
      <c r="CV1323" t="s">
        <v>140</v>
      </c>
      <c r="CW1323" t="s">
        <v>139</v>
      </c>
      <c r="CX1323" t="s">
        <v>140</v>
      </c>
      <c r="CY1323" s="2" t="s">
        <v>4060</v>
      </c>
      <c r="CZ1323" s="8">
        <v>16702347898</v>
      </c>
      <c r="DA1323" t="s">
        <v>4055</v>
      </c>
      <c r="DB1323" t="s">
        <v>164</v>
      </c>
      <c r="DC1323" t="s">
        <v>139</v>
      </c>
      <c r="DD1323" t="s">
        <v>117</v>
      </c>
    </row>
    <row r="1324" spans="1:114" ht="15" customHeight="1" x14ac:dyDescent="0.35">
      <c r="A1324" t="s">
        <v>11308</v>
      </c>
      <c r="B1324" t="s">
        <v>294</v>
      </c>
      <c r="C1324" s="1">
        <v>45658</v>
      </c>
      <c r="D1324" s="1">
        <v>45700</v>
      </c>
      <c r="E1324" t="s">
        <v>116</v>
      </c>
      <c r="F1324" s="1">
        <v>45807</v>
      </c>
      <c r="G1324" t="s">
        <v>139</v>
      </c>
      <c r="H1324" t="s">
        <v>117</v>
      </c>
      <c r="I1324" t="s">
        <v>117</v>
      </c>
      <c r="J1324" t="s">
        <v>2044</v>
      </c>
      <c r="L1324" t="s">
        <v>11300</v>
      </c>
      <c r="N1324" t="s">
        <v>136</v>
      </c>
      <c r="O1324" t="s">
        <v>121</v>
      </c>
      <c r="P1324" s="6">
        <v>96950</v>
      </c>
      <c r="Q1324" t="s">
        <v>122</v>
      </c>
      <c r="S1324" s="8">
        <v>16702359369</v>
      </c>
      <c r="U1324" t="s">
        <v>2035</v>
      </c>
      <c r="V1324">
        <v>5324</v>
      </c>
      <c r="W1324" t="s">
        <v>124</v>
      </c>
      <c r="Y1324" t="s">
        <v>849</v>
      </c>
      <c r="Z1324" t="s">
        <v>2036</v>
      </c>
      <c r="AB1324" t="s">
        <v>205</v>
      </c>
      <c r="AC1324" t="s">
        <v>11300</v>
      </c>
      <c r="AE1324" t="s">
        <v>136</v>
      </c>
      <c r="AF1324" t="s">
        <v>121</v>
      </c>
      <c r="AG1324" s="6">
        <v>96950</v>
      </c>
      <c r="AH1324" t="s">
        <v>122</v>
      </c>
      <c r="AJ1324" s="8">
        <v>16702359369</v>
      </c>
      <c r="AL1324" t="s">
        <v>2037</v>
      </c>
      <c r="BE1324" t="str">
        <f>"53-7051.00"</f>
        <v>53-7051.00</v>
      </c>
      <c r="BF1324" t="s">
        <v>7886</v>
      </c>
      <c r="BG1324" t="s">
        <v>11301</v>
      </c>
      <c r="BH1324" t="s">
        <v>4159</v>
      </c>
      <c r="BI1324">
        <v>2</v>
      </c>
      <c r="BJ1324">
        <v>1</v>
      </c>
      <c r="BK1324" s="1">
        <v>45809</v>
      </c>
      <c r="BL1324" s="1">
        <v>46904</v>
      </c>
      <c r="BM1324" s="1">
        <v>45809</v>
      </c>
      <c r="BN1324" s="1">
        <v>46904</v>
      </c>
      <c r="BO1324">
        <v>35</v>
      </c>
      <c r="BP1324">
        <v>0</v>
      </c>
      <c r="BQ1324">
        <v>7</v>
      </c>
      <c r="BR1324">
        <v>7</v>
      </c>
      <c r="BS1324">
        <v>7</v>
      </c>
      <c r="BT1324">
        <v>7</v>
      </c>
      <c r="BU1324">
        <v>7</v>
      </c>
      <c r="BV1324">
        <v>0</v>
      </c>
      <c r="BW1324" t="str">
        <f>"7:30 AM"</f>
        <v>7:30 AM</v>
      </c>
      <c r="BX1324" t="str">
        <f>"4:30 PM"</f>
        <v>4:30 PM</v>
      </c>
      <c r="BY1324" t="s">
        <v>133</v>
      </c>
      <c r="BZ1324">
        <v>0</v>
      </c>
      <c r="CA1324">
        <v>12</v>
      </c>
      <c r="CB1324" t="s">
        <v>117</v>
      </c>
      <c r="CD1324" s="2" t="s">
        <v>11302</v>
      </c>
      <c r="CE1324" t="s">
        <v>7346</v>
      </c>
      <c r="CG1324" t="s">
        <v>136</v>
      </c>
      <c r="CH1324" t="s">
        <v>121</v>
      </c>
      <c r="CI1324" s="6">
        <v>96950</v>
      </c>
      <c r="CJ1324" s="10">
        <v>8.91</v>
      </c>
      <c r="CK1324" s="10">
        <v>8.91</v>
      </c>
      <c r="CL1324" s="10">
        <v>13.36</v>
      </c>
      <c r="CM1324" s="10">
        <v>13.36</v>
      </c>
      <c r="CN1324" t="s">
        <v>137</v>
      </c>
      <c r="CO1324" t="s">
        <v>162</v>
      </c>
      <c r="CP1324" t="s">
        <v>138</v>
      </c>
      <c r="CR1324" t="s">
        <v>139</v>
      </c>
      <c r="CS1324" t="s">
        <v>139</v>
      </c>
      <c r="CT1324" t="s">
        <v>140</v>
      </c>
      <c r="CU1324" t="s">
        <v>139</v>
      </c>
      <c r="CV1324" t="s">
        <v>140</v>
      </c>
      <c r="CW1324" t="s">
        <v>139</v>
      </c>
      <c r="CX1324" t="s">
        <v>140</v>
      </c>
      <c r="CY1324" t="s">
        <v>11309</v>
      </c>
      <c r="CZ1324" s="8">
        <v>16702359369</v>
      </c>
      <c r="DA1324" t="s">
        <v>2037</v>
      </c>
      <c r="DB1324" t="s">
        <v>140</v>
      </c>
      <c r="DC1324" t="s">
        <v>139</v>
      </c>
      <c r="DD1324" t="s">
        <v>117</v>
      </c>
      <c r="DE1324" t="s">
        <v>2042</v>
      </c>
      <c r="DF1324" t="s">
        <v>2036</v>
      </c>
      <c r="DH1324" t="s">
        <v>2035</v>
      </c>
      <c r="DI1324" t="s">
        <v>2044</v>
      </c>
      <c r="DJ1324" t="s">
        <v>2037</v>
      </c>
    </row>
    <row r="1325" spans="1:114" ht="15" customHeight="1" x14ac:dyDescent="0.35">
      <c r="A1325" t="s">
        <v>7409</v>
      </c>
      <c r="B1325" t="s">
        <v>144</v>
      </c>
      <c r="C1325" s="1">
        <v>45659</v>
      </c>
      <c r="D1325" s="1">
        <v>45700</v>
      </c>
      <c r="E1325" t="s">
        <v>116</v>
      </c>
      <c r="F1325" s="1">
        <v>45776</v>
      </c>
      <c r="G1325" t="s">
        <v>117</v>
      </c>
      <c r="H1325" t="s">
        <v>117</v>
      </c>
      <c r="I1325" t="s">
        <v>117</v>
      </c>
      <c r="J1325" t="s">
        <v>1081</v>
      </c>
      <c r="K1325" t="s">
        <v>1081</v>
      </c>
      <c r="L1325" t="s">
        <v>753</v>
      </c>
      <c r="M1325" t="s">
        <v>2821</v>
      </c>
      <c r="N1325" t="s">
        <v>120</v>
      </c>
      <c r="O1325" t="s">
        <v>121</v>
      </c>
      <c r="P1325" s="6">
        <v>96950</v>
      </c>
      <c r="Q1325" t="s">
        <v>122</v>
      </c>
      <c r="S1325" s="8">
        <v>16702870614</v>
      </c>
      <c r="U1325" t="s">
        <v>1083</v>
      </c>
      <c r="V1325">
        <v>561320</v>
      </c>
      <c r="W1325" t="s">
        <v>124</v>
      </c>
      <c r="Y1325" t="s">
        <v>1084</v>
      </c>
      <c r="Z1325" t="s">
        <v>1085</v>
      </c>
      <c r="AA1325" t="s">
        <v>1086</v>
      </c>
      <c r="AB1325" t="s">
        <v>189</v>
      </c>
      <c r="AC1325" t="s">
        <v>753</v>
      </c>
      <c r="AD1325" t="s">
        <v>2821</v>
      </c>
      <c r="AE1325" t="s">
        <v>120</v>
      </c>
      <c r="AF1325" t="s">
        <v>121</v>
      </c>
      <c r="AG1325" s="6">
        <v>96950</v>
      </c>
      <c r="AH1325" t="s">
        <v>122</v>
      </c>
      <c r="AJ1325" s="8">
        <v>16702870614</v>
      </c>
      <c r="AL1325" t="s">
        <v>1088</v>
      </c>
      <c r="BE1325" t="str">
        <f>"43-3031.00"</f>
        <v>43-3031.00</v>
      </c>
      <c r="BF1325" t="s">
        <v>357</v>
      </c>
      <c r="BG1325" t="s">
        <v>7410</v>
      </c>
      <c r="BH1325" t="s">
        <v>2233</v>
      </c>
      <c r="BI1325">
        <v>4</v>
      </c>
      <c r="BJ1325">
        <v>4</v>
      </c>
      <c r="BK1325" s="1">
        <v>45778</v>
      </c>
      <c r="BL1325" s="1">
        <v>46142</v>
      </c>
      <c r="BM1325" s="1">
        <v>45778</v>
      </c>
      <c r="BN1325" s="1">
        <v>46142</v>
      </c>
      <c r="BO1325">
        <v>35</v>
      </c>
      <c r="BP1325">
        <v>0</v>
      </c>
      <c r="BQ1325">
        <v>7</v>
      </c>
      <c r="BR1325">
        <v>7</v>
      </c>
      <c r="BS1325">
        <v>7</v>
      </c>
      <c r="BT1325">
        <v>7</v>
      </c>
      <c r="BU1325">
        <v>7</v>
      </c>
      <c r="BV1325">
        <v>0</v>
      </c>
      <c r="BW1325" t="str">
        <f>"9:00 AM"</f>
        <v>9:00 AM</v>
      </c>
      <c r="BX1325" t="str">
        <f>"5:00 PM"</f>
        <v>5:00 PM</v>
      </c>
      <c r="BY1325" t="s">
        <v>159</v>
      </c>
      <c r="BZ1325">
        <v>0</v>
      </c>
      <c r="CA1325">
        <v>12</v>
      </c>
      <c r="CB1325" t="s">
        <v>117</v>
      </c>
      <c r="CD1325" t="s">
        <v>7411</v>
      </c>
      <c r="CE1325" t="s">
        <v>753</v>
      </c>
      <c r="CF1325" t="s">
        <v>2821</v>
      </c>
      <c r="CG1325" t="s">
        <v>7412</v>
      </c>
      <c r="CH1325" t="s">
        <v>121</v>
      </c>
      <c r="CI1325" s="6">
        <v>96950</v>
      </c>
      <c r="CJ1325" s="10">
        <v>12.28</v>
      </c>
      <c r="CK1325" s="10">
        <v>12.28</v>
      </c>
      <c r="CL1325" s="10">
        <v>18.420000000000002</v>
      </c>
      <c r="CM1325" s="10">
        <v>18.420000000000002</v>
      </c>
      <c r="CN1325" t="s">
        <v>137</v>
      </c>
      <c r="CO1325" t="s">
        <v>1093</v>
      </c>
      <c r="CP1325" t="s">
        <v>138</v>
      </c>
      <c r="CR1325" t="s">
        <v>117</v>
      </c>
      <c r="CS1325" t="s">
        <v>139</v>
      </c>
      <c r="CT1325" t="s">
        <v>140</v>
      </c>
      <c r="CU1325" t="s">
        <v>139</v>
      </c>
      <c r="CV1325" t="s">
        <v>139</v>
      </c>
      <c r="CW1325" t="s">
        <v>139</v>
      </c>
      <c r="CX1325" t="s">
        <v>140</v>
      </c>
      <c r="CY1325" t="s">
        <v>1471</v>
      </c>
      <c r="CZ1325" s="8">
        <v>16702870614</v>
      </c>
      <c r="DA1325" t="s">
        <v>1088</v>
      </c>
      <c r="DB1325" t="s">
        <v>1095</v>
      </c>
      <c r="DC1325" t="s">
        <v>139</v>
      </c>
      <c r="DD1325" t="s">
        <v>117</v>
      </c>
    </row>
    <row r="1326" spans="1:114" ht="15" customHeight="1" x14ac:dyDescent="0.35">
      <c r="A1326" t="s">
        <v>7403</v>
      </c>
      <c r="B1326" t="s">
        <v>144</v>
      </c>
      <c r="C1326" s="1">
        <v>45633</v>
      </c>
      <c r="D1326" s="1">
        <v>45701</v>
      </c>
      <c r="E1326" t="s">
        <v>116</v>
      </c>
      <c r="F1326" s="1">
        <v>45776</v>
      </c>
      <c r="G1326" t="s">
        <v>117</v>
      </c>
      <c r="H1326" t="s">
        <v>117</v>
      </c>
      <c r="I1326" t="s">
        <v>117</v>
      </c>
      <c r="J1326" t="s">
        <v>3157</v>
      </c>
      <c r="L1326" t="s">
        <v>3158</v>
      </c>
      <c r="M1326" t="s">
        <v>4218</v>
      </c>
      <c r="N1326" t="s">
        <v>136</v>
      </c>
      <c r="O1326" t="s">
        <v>121</v>
      </c>
      <c r="P1326" s="6">
        <v>96950</v>
      </c>
      <c r="Q1326" t="s">
        <v>122</v>
      </c>
      <c r="S1326" s="8">
        <v>16702345828</v>
      </c>
      <c r="U1326" t="s">
        <v>3161</v>
      </c>
      <c r="V1326">
        <v>332322</v>
      </c>
      <c r="W1326" t="s">
        <v>124</v>
      </c>
      <c r="Y1326" t="s">
        <v>3162</v>
      </c>
      <c r="Z1326" t="s">
        <v>3163</v>
      </c>
      <c r="AB1326" t="s">
        <v>205</v>
      </c>
      <c r="AC1326" t="s">
        <v>3158</v>
      </c>
      <c r="AD1326" t="s">
        <v>4218</v>
      </c>
      <c r="AE1326" t="s">
        <v>136</v>
      </c>
      <c r="AF1326" t="s">
        <v>121</v>
      </c>
      <c r="AG1326" s="6">
        <v>96950</v>
      </c>
      <c r="AH1326" t="s">
        <v>122</v>
      </c>
      <c r="AJ1326" s="8">
        <v>16702345828</v>
      </c>
      <c r="AL1326" t="s">
        <v>3164</v>
      </c>
      <c r="AM1326" t="s">
        <v>600</v>
      </c>
      <c r="AN1326" t="s">
        <v>631</v>
      </c>
      <c r="AO1326" t="s">
        <v>3165</v>
      </c>
      <c r="AQ1326" t="s">
        <v>3166</v>
      </c>
      <c r="AR1326" t="s">
        <v>4298</v>
      </c>
      <c r="AS1326" t="s">
        <v>136</v>
      </c>
      <c r="AT1326" t="s">
        <v>121</v>
      </c>
      <c r="AU1326" s="6">
        <v>96950</v>
      </c>
      <c r="AV1326" t="s">
        <v>122</v>
      </c>
      <c r="AX1326" s="8">
        <v>16702872946</v>
      </c>
      <c r="AZ1326" t="s">
        <v>3168</v>
      </c>
      <c r="BA1326" t="s">
        <v>3169</v>
      </c>
      <c r="BB1326" t="s">
        <v>3170</v>
      </c>
      <c r="BE1326" t="str">
        <f>"53-7063.00"</f>
        <v>53-7063.00</v>
      </c>
      <c r="BF1326" t="s">
        <v>7404</v>
      </c>
      <c r="BG1326" t="s">
        <v>7405</v>
      </c>
      <c r="BH1326" t="s">
        <v>7406</v>
      </c>
      <c r="BI1326">
        <v>9</v>
      </c>
      <c r="BJ1326">
        <v>9</v>
      </c>
      <c r="BK1326" s="1">
        <v>45778</v>
      </c>
      <c r="BL1326" s="1">
        <v>46142</v>
      </c>
      <c r="BM1326" s="1">
        <v>45778</v>
      </c>
      <c r="BN1326" s="1">
        <v>46142</v>
      </c>
      <c r="BO1326">
        <v>40</v>
      </c>
      <c r="BP1326">
        <v>0</v>
      </c>
      <c r="BQ1326">
        <v>8</v>
      </c>
      <c r="BR1326">
        <v>8</v>
      </c>
      <c r="BS1326">
        <v>8</v>
      </c>
      <c r="BT1326">
        <v>8</v>
      </c>
      <c r="BU1326">
        <v>8</v>
      </c>
      <c r="BV1326">
        <v>0</v>
      </c>
      <c r="BW1326" t="str">
        <f>"8:00 AM"</f>
        <v>8:00 AM</v>
      </c>
      <c r="BX1326" t="str">
        <f>"5:00 PM"</f>
        <v>5:00 PM</v>
      </c>
      <c r="BY1326" t="s">
        <v>133</v>
      </c>
      <c r="BZ1326">
        <v>0</v>
      </c>
      <c r="CA1326">
        <v>12</v>
      </c>
      <c r="CB1326" t="s">
        <v>117</v>
      </c>
      <c r="CD1326" t="s">
        <v>162</v>
      </c>
      <c r="CE1326" t="s">
        <v>3158</v>
      </c>
      <c r="CF1326" t="s">
        <v>4218</v>
      </c>
      <c r="CG1326" t="s">
        <v>136</v>
      </c>
      <c r="CH1326" t="s">
        <v>121</v>
      </c>
      <c r="CI1326" s="6">
        <v>96950</v>
      </c>
      <c r="CJ1326" s="10">
        <v>8.52</v>
      </c>
      <c r="CK1326" s="10">
        <v>8.52</v>
      </c>
      <c r="CL1326" s="10">
        <v>12.78</v>
      </c>
      <c r="CM1326" s="10">
        <v>12.78</v>
      </c>
      <c r="CN1326" t="s">
        <v>137</v>
      </c>
      <c r="CO1326" t="s">
        <v>162</v>
      </c>
      <c r="CP1326" t="s">
        <v>138</v>
      </c>
      <c r="CR1326" t="s">
        <v>117</v>
      </c>
      <c r="CS1326" t="s">
        <v>139</v>
      </c>
      <c r="CT1326" t="s">
        <v>140</v>
      </c>
      <c r="CU1326" t="s">
        <v>139</v>
      </c>
      <c r="CV1326" t="s">
        <v>140</v>
      </c>
      <c r="CW1326" t="s">
        <v>139</v>
      </c>
      <c r="CX1326" t="s">
        <v>140</v>
      </c>
      <c r="CY1326" t="s">
        <v>4164</v>
      </c>
      <c r="CZ1326" s="8">
        <v>16702345828</v>
      </c>
      <c r="DA1326" t="s">
        <v>3164</v>
      </c>
      <c r="DB1326" t="s">
        <v>140</v>
      </c>
      <c r="DC1326" t="s">
        <v>139</v>
      </c>
      <c r="DD1326" t="s">
        <v>117</v>
      </c>
      <c r="DE1326" t="s">
        <v>631</v>
      </c>
      <c r="DF1326" t="s">
        <v>3165</v>
      </c>
      <c r="DH1326" t="s">
        <v>3170</v>
      </c>
      <c r="DI1326" t="s">
        <v>3169</v>
      </c>
      <c r="DJ1326" t="s">
        <v>3168</v>
      </c>
    </row>
    <row r="1327" spans="1:114" ht="15" customHeight="1" x14ac:dyDescent="0.35">
      <c r="A1327" t="s">
        <v>11711</v>
      </c>
      <c r="B1327" t="s">
        <v>144</v>
      </c>
      <c r="C1327" s="1">
        <v>45643</v>
      </c>
      <c r="D1327" s="1">
        <v>45701</v>
      </c>
      <c r="E1327" t="s">
        <v>211</v>
      </c>
      <c r="G1327" t="s">
        <v>139</v>
      </c>
      <c r="H1327" t="s">
        <v>117</v>
      </c>
      <c r="I1327" t="s">
        <v>117</v>
      </c>
      <c r="J1327" t="s">
        <v>3157</v>
      </c>
      <c r="L1327" t="s">
        <v>3158</v>
      </c>
      <c r="M1327" t="s">
        <v>4218</v>
      </c>
      <c r="N1327" t="s">
        <v>136</v>
      </c>
      <c r="O1327" t="s">
        <v>121</v>
      </c>
      <c r="P1327" s="6">
        <v>96950</v>
      </c>
      <c r="Q1327" t="s">
        <v>122</v>
      </c>
      <c r="S1327" s="8">
        <v>16702345828</v>
      </c>
      <c r="U1327" t="s">
        <v>3161</v>
      </c>
      <c r="V1327">
        <v>2362</v>
      </c>
      <c r="W1327" t="s">
        <v>124</v>
      </c>
      <c r="Y1327" t="s">
        <v>3162</v>
      </c>
      <c r="Z1327" t="s">
        <v>3163</v>
      </c>
      <c r="AB1327" t="s">
        <v>205</v>
      </c>
      <c r="AC1327" t="s">
        <v>3158</v>
      </c>
      <c r="AD1327" t="s">
        <v>4218</v>
      </c>
      <c r="AE1327" t="s">
        <v>136</v>
      </c>
      <c r="AF1327" t="s">
        <v>121</v>
      </c>
      <c r="AG1327" s="6">
        <v>96950</v>
      </c>
      <c r="AH1327" t="s">
        <v>122</v>
      </c>
      <c r="AJ1327" s="8">
        <v>16702345828</v>
      </c>
      <c r="AL1327" t="s">
        <v>3164</v>
      </c>
      <c r="AM1327" t="s">
        <v>600</v>
      </c>
      <c r="AN1327" t="s">
        <v>631</v>
      </c>
      <c r="AO1327" t="s">
        <v>3165</v>
      </c>
      <c r="AQ1327" t="s">
        <v>11712</v>
      </c>
      <c r="AR1327" t="s">
        <v>4220</v>
      </c>
      <c r="AS1327" t="s">
        <v>136</v>
      </c>
      <c r="AT1327" t="s">
        <v>121</v>
      </c>
      <c r="AU1327" s="6">
        <v>96950</v>
      </c>
      <c r="AV1327" t="s">
        <v>122</v>
      </c>
      <c r="AX1327" s="8">
        <v>16702872946</v>
      </c>
      <c r="AZ1327" t="s">
        <v>3168</v>
      </c>
      <c r="BA1327" t="s">
        <v>3169</v>
      </c>
      <c r="BB1327" t="s">
        <v>3170</v>
      </c>
      <c r="BE1327" t="str">
        <f>"47-2051.00"</f>
        <v>47-2051.00</v>
      </c>
      <c r="BF1327" t="s">
        <v>10264</v>
      </c>
      <c r="BG1327" t="s">
        <v>11713</v>
      </c>
      <c r="BH1327" t="s">
        <v>7227</v>
      </c>
      <c r="BI1327">
        <v>1</v>
      </c>
      <c r="BJ1327">
        <v>1</v>
      </c>
      <c r="BK1327" s="1">
        <v>45748</v>
      </c>
      <c r="BL1327" s="1">
        <v>46843</v>
      </c>
      <c r="BM1327" s="1">
        <v>45748</v>
      </c>
      <c r="BN1327" s="1">
        <v>46843</v>
      </c>
      <c r="BO1327">
        <v>40</v>
      </c>
      <c r="BP1327">
        <v>0</v>
      </c>
      <c r="BQ1327">
        <v>8</v>
      </c>
      <c r="BR1327">
        <v>8</v>
      </c>
      <c r="BS1327">
        <v>8</v>
      </c>
      <c r="BT1327">
        <v>8</v>
      </c>
      <c r="BU1327">
        <v>8</v>
      </c>
      <c r="BV1327">
        <v>0</v>
      </c>
      <c r="BW1327" t="str">
        <f>"8:00 AM"</f>
        <v>8:00 AM</v>
      </c>
      <c r="BX1327" t="str">
        <f>"5:00 PM"</f>
        <v>5:00 PM</v>
      </c>
      <c r="BY1327" t="s">
        <v>133</v>
      </c>
      <c r="BZ1327">
        <v>0</v>
      </c>
      <c r="CA1327">
        <v>3</v>
      </c>
      <c r="CB1327" t="s">
        <v>117</v>
      </c>
      <c r="CD1327" t="s">
        <v>162</v>
      </c>
      <c r="CE1327" t="s">
        <v>3158</v>
      </c>
      <c r="CF1327" t="s">
        <v>4218</v>
      </c>
      <c r="CG1327" t="s">
        <v>136</v>
      </c>
      <c r="CH1327" t="s">
        <v>121</v>
      </c>
      <c r="CI1327" s="6">
        <v>96950</v>
      </c>
      <c r="CJ1327" s="10">
        <v>9.7799999999999994</v>
      </c>
      <c r="CK1327" s="10">
        <v>9.7799999999999994</v>
      </c>
      <c r="CL1327" s="10">
        <v>14.67</v>
      </c>
      <c r="CM1327" s="10">
        <v>14.67</v>
      </c>
      <c r="CN1327" t="s">
        <v>137</v>
      </c>
      <c r="CO1327" t="s">
        <v>162</v>
      </c>
      <c r="CP1327" t="s">
        <v>138</v>
      </c>
      <c r="CR1327" t="s">
        <v>117</v>
      </c>
      <c r="CS1327" t="s">
        <v>139</v>
      </c>
      <c r="CT1327" t="s">
        <v>140</v>
      </c>
      <c r="CU1327" t="s">
        <v>139</v>
      </c>
      <c r="CV1327" t="s">
        <v>140</v>
      </c>
      <c r="CW1327" t="s">
        <v>139</v>
      </c>
      <c r="CX1327" t="s">
        <v>140</v>
      </c>
      <c r="CY1327" t="s">
        <v>4164</v>
      </c>
      <c r="CZ1327" s="8">
        <v>16702345828</v>
      </c>
      <c r="DA1327" t="s">
        <v>3164</v>
      </c>
      <c r="DB1327" t="s">
        <v>140</v>
      </c>
      <c r="DC1327" t="s">
        <v>139</v>
      </c>
      <c r="DD1327" t="s">
        <v>117</v>
      </c>
      <c r="DE1327" t="s">
        <v>631</v>
      </c>
      <c r="DF1327" t="s">
        <v>3165</v>
      </c>
      <c r="DH1327" t="s">
        <v>3170</v>
      </c>
      <c r="DI1327" t="s">
        <v>3169</v>
      </c>
      <c r="DJ1327" t="s">
        <v>3168</v>
      </c>
    </row>
    <row r="1328" spans="1:114" ht="15" customHeight="1" x14ac:dyDescent="0.35">
      <c r="A1328" t="s">
        <v>9378</v>
      </c>
      <c r="B1328" t="s">
        <v>166</v>
      </c>
      <c r="C1328" s="1">
        <v>45659</v>
      </c>
      <c r="D1328" s="1">
        <v>45701</v>
      </c>
      <c r="E1328" t="s">
        <v>116</v>
      </c>
      <c r="F1328" s="1">
        <v>45719</v>
      </c>
      <c r="G1328" t="s">
        <v>139</v>
      </c>
      <c r="H1328" t="s">
        <v>117</v>
      </c>
      <c r="I1328" t="s">
        <v>117</v>
      </c>
      <c r="J1328" t="s">
        <v>7952</v>
      </c>
      <c r="L1328" t="s">
        <v>7953</v>
      </c>
      <c r="N1328" t="s">
        <v>120</v>
      </c>
      <c r="O1328" t="s">
        <v>121</v>
      </c>
      <c r="P1328" s="6">
        <v>96950</v>
      </c>
      <c r="Q1328" t="s">
        <v>122</v>
      </c>
      <c r="S1328" s="8">
        <v>16702359373</v>
      </c>
      <c r="U1328" t="s">
        <v>7954</v>
      </c>
      <c r="V1328">
        <v>561520</v>
      </c>
      <c r="W1328" t="s">
        <v>124</v>
      </c>
      <c r="Y1328" t="s">
        <v>7955</v>
      </c>
      <c r="Z1328" t="s">
        <v>7956</v>
      </c>
      <c r="AB1328" t="s">
        <v>154</v>
      </c>
      <c r="AC1328" t="s">
        <v>7953</v>
      </c>
      <c r="AE1328" t="s">
        <v>120</v>
      </c>
      <c r="AF1328" t="s">
        <v>121</v>
      </c>
      <c r="AG1328" s="6">
        <v>96950</v>
      </c>
      <c r="AH1328" t="s">
        <v>122</v>
      </c>
      <c r="AJ1328" s="8">
        <v>16702359373</v>
      </c>
      <c r="AL1328" t="s">
        <v>7957</v>
      </c>
      <c r="BE1328" t="str">
        <f>"17-3023.00"</f>
        <v>17-3023.00</v>
      </c>
      <c r="BF1328" t="s">
        <v>7431</v>
      </c>
      <c r="BG1328" t="s">
        <v>7958</v>
      </c>
      <c r="BH1328" t="s">
        <v>7959</v>
      </c>
      <c r="BI1328">
        <v>1</v>
      </c>
      <c r="BK1328" s="1">
        <v>45720</v>
      </c>
      <c r="BL1328" s="1">
        <v>46085</v>
      </c>
      <c r="BO1328">
        <v>35</v>
      </c>
      <c r="BP1328">
        <v>7</v>
      </c>
      <c r="BQ1328">
        <v>7</v>
      </c>
      <c r="BR1328">
        <v>7</v>
      </c>
      <c r="BS1328">
        <v>7</v>
      </c>
      <c r="BT1328">
        <v>7</v>
      </c>
      <c r="BU1328">
        <v>0</v>
      </c>
      <c r="BV1328">
        <v>0</v>
      </c>
      <c r="BW1328" t="str">
        <f>"8:00 AM"</f>
        <v>8:00 AM</v>
      </c>
      <c r="BX1328" t="str">
        <f>"4:00 PM"</f>
        <v>4:00 PM</v>
      </c>
      <c r="BY1328" t="s">
        <v>459</v>
      </c>
      <c r="BZ1328">
        <v>0</v>
      </c>
      <c r="CA1328">
        <v>24</v>
      </c>
      <c r="CB1328" t="s">
        <v>139</v>
      </c>
      <c r="CC1328">
        <v>4</v>
      </c>
      <c r="CD1328" t="s">
        <v>9379</v>
      </c>
      <c r="CE1328" t="s">
        <v>7961</v>
      </c>
      <c r="CG1328" t="s">
        <v>136</v>
      </c>
      <c r="CH1328" t="s">
        <v>121</v>
      </c>
      <c r="CI1328" s="6">
        <v>96950</v>
      </c>
      <c r="CJ1328" s="10">
        <v>15.75</v>
      </c>
      <c r="CK1328" s="10">
        <v>19.61</v>
      </c>
      <c r="CN1328" t="s">
        <v>137</v>
      </c>
      <c r="CP1328" t="s">
        <v>138</v>
      </c>
      <c r="CR1328" t="s">
        <v>117</v>
      </c>
      <c r="CS1328" t="s">
        <v>139</v>
      </c>
      <c r="CT1328" t="s">
        <v>140</v>
      </c>
      <c r="CU1328" t="s">
        <v>140</v>
      </c>
      <c r="CV1328" t="s">
        <v>140</v>
      </c>
      <c r="CW1328" t="s">
        <v>139</v>
      </c>
      <c r="CX1328" t="s">
        <v>140</v>
      </c>
      <c r="CY1328" t="s">
        <v>9380</v>
      </c>
      <c r="CZ1328" s="8">
        <v>16702359373</v>
      </c>
      <c r="DA1328" t="s">
        <v>7957</v>
      </c>
      <c r="DB1328" t="s">
        <v>140</v>
      </c>
      <c r="DC1328" t="s">
        <v>139</v>
      </c>
      <c r="DD1328" t="s">
        <v>117</v>
      </c>
    </row>
    <row r="1329" spans="1:114" ht="15" customHeight="1" x14ac:dyDescent="0.35">
      <c r="A1329" t="s">
        <v>17389</v>
      </c>
      <c r="B1329" t="s">
        <v>115</v>
      </c>
      <c r="C1329" s="1">
        <v>45643</v>
      </c>
      <c r="D1329" s="1">
        <v>45702</v>
      </c>
      <c r="E1329" t="s">
        <v>211</v>
      </c>
      <c r="G1329" t="s">
        <v>117</v>
      </c>
      <c r="H1329" t="s">
        <v>117</v>
      </c>
      <c r="I1329" t="s">
        <v>117</v>
      </c>
      <c r="J1329" t="s">
        <v>3157</v>
      </c>
      <c r="L1329" t="s">
        <v>3158</v>
      </c>
      <c r="M1329" t="s">
        <v>4218</v>
      </c>
      <c r="N1329" t="s">
        <v>136</v>
      </c>
      <c r="O1329" t="s">
        <v>121</v>
      </c>
      <c r="P1329" s="6">
        <v>96950</v>
      </c>
      <c r="Q1329" t="s">
        <v>122</v>
      </c>
      <c r="S1329" s="8">
        <v>16702345828</v>
      </c>
      <c r="U1329" t="s">
        <v>3161</v>
      </c>
      <c r="V1329">
        <v>2362</v>
      </c>
      <c r="W1329" t="s">
        <v>124</v>
      </c>
      <c r="Y1329" t="s">
        <v>3162</v>
      </c>
      <c r="Z1329" t="s">
        <v>3163</v>
      </c>
      <c r="AB1329" t="s">
        <v>205</v>
      </c>
      <c r="AC1329" t="s">
        <v>3158</v>
      </c>
      <c r="AD1329" t="s">
        <v>4218</v>
      </c>
      <c r="AE1329" t="s">
        <v>136</v>
      </c>
      <c r="AF1329" t="s">
        <v>121</v>
      </c>
      <c r="AG1329" s="6">
        <v>96950</v>
      </c>
      <c r="AH1329" t="s">
        <v>122</v>
      </c>
      <c r="AJ1329" s="8">
        <v>16702345828</v>
      </c>
      <c r="AL1329" t="s">
        <v>3164</v>
      </c>
      <c r="AM1329" t="s">
        <v>600</v>
      </c>
      <c r="AN1329" t="s">
        <v>631</v>
      </c>
      <c r="AO1329" t="s">
        <v>3165</v>
      </c>
      <c r="AQ1329" t="s">
        <v>3166</v>
      </c>
      <c r="AR1329" t="s">
        <v>4220</v>
      </c>
      <c r="AS1329" t="s">
        <v>136</v>
      </c>
      <c r="AT1329" t="s">
        <v>121</v>
      </c>
      <c r="AU1329" s="6">
        <v>96950</v>
      </c>
      <c r="AV1329" t="s">
        <v>122</v>
      </c>
      <c r="AX1329" s="8">
        <v>16702872946</v>
      </c>
      <c r="AZ1329" t="s">
        <v>3168</v>
      </c>
      <c r="BA1329" t="s">
        <v>3169</v>
      </c>
      <c r="BB1329" t="s">
        <v>3170</v>
      </c>
      <c r="BE1329" t="str">
        <f>"13-2011.00"</f>
        <v>13-2011.00</v>
      </c>
      <c r="BF1329" t="s">
        <v>934</v>
      </c>
      <c r="BG1329" t="s">
        <v>17390</v>
      </c>
      <c r="BH1329" t="s">
        <v>936</v>
      </c>
      <c r="BI1329">
        <v>1</v>
      </c>
      <c r="BK1329" s="1">
        <v>45748</v>
      </c>
      <c r="BL1329" s="1">
        <v>46112</v>
      </c>
      <c r="BO1329">
        <v>40</v>
      </c>
      <c r="BP1329">
        <v>0</v>
      </c>
      <c r="BQ1329">
        <v>8</v>
      </c>
      <c r="BR1329">
        <v>8</v>
      </c>
      <c r="BS1329">
        <v>8</v>
      </c>
      <c r="BT1329">
        <v>8</v>
      </c>
      <c r="BU1329">
        <v>8</v>
      </c>
      <c r="BV1329">
        <v>0</v>
      </c>
      <c r="BW1329" t="str">
        <f>"8:00 AM"</f>
        <v>8:00 AM</v>
      </c>
      <c r="BX1329" t="str">
        <f>"5:00 PM"</f>
        <v>5:00 PM</v>
      </c>
      <c r="BY1329" t="s">
        <v>588</v>
      </c>
      <c r="BZ1329">
        <v>0</v>
      </c>
      <c r="CA1329">
        <v>24</v>
      </c>
      <c r="CB1329" t="s">
        <v>139</v>
      </c>
      <c r="CC1329">
        <v>1</v>
      </c>
      <c r="CD1329" t="s">
        <v>162</v>
      </c>
      <c r="CE1329" t="s">
        <v>3158</v>
      </c>
      <c r="CF1329" t="s">
        <v>4218</v>
      </c>
      <c r="CG1329" t="s">
        <v>136</v>
      </c>
      <c r="CH1329" t="s">
        <v>121</v>
      </c>
      <c r="CI1329" s="6">
        <v>96950</v>
      </c>
      <c r="CJ1329" s="10">
        <v>17.48</v>
      </c>
      <c r="CK1329" s="10">
        <v>17.48</v>
      </c>
      <c r="CL1329" s="10">
        <v>26.22</v>
      </c>
      <c r="CM1329" s="10">
        <v>26.22</v>
      </c>
      <c r="CN1329" t="s">
        <v>137</v>
      </c>
      <c r="CO1329" t="s">
        <v>194</v>
      </c>
      <c r="CP1329" t="s">
        <v>138</v>
      </c>
      <c r="CR1329" t="s">
        <v>117</v>
      </c>
      <c r="CS1329" t="s">
        <v>139</v>
      </c>
      <c r="CT1329" t="s">
        <v>140</v>
      </c>
      <c r="CU1329" t="s">
        <v>139</v>
      </c>
      <c r="CV1329" t="s">
        <v>140</v>
      </c>
      <c r="CW1329" t="s">
        <v>139</v>
      </c>
      <c r="CX1329" t="s">
        <v>140</v>
      </c>
      <c r="CY1329" t="s">
        <v>4164</v>
      </c>
      <c r="CZ1329" s="8">
        <v>16702345828</v>
      </c>
      <c r="DA1329" t="s">
        <v>3164</v>
      </c>
      <c r="DB1329" t="s">
        <v>140</v>
      </c>
      <c r="DC1329" t="s">
        <v>139</v>
      </c>
      <c r="DD1329" t="s">
        <v>117</v>
      </c>
      <c r="DE1329" t="s">
        <v>631</v>
      </c>
      <c r="DF1329" t="s">
        <v>3165</v>
      </c>
      <c r="DH1329" t="s">
        <v>3170</v>
      </c>
      <c r="DI1329" t="s">
        <v>3169</v>
      </c>
      <c r="DJ1329" t="s">
        <v>3168</v>
      </c>
    </row>
    <row r="1330" spans="1:114" ht="15" customHeight="1" x14ac:dyDescent="0.35">
      <c r="A1330" t="s">
        <v>4618</v>
      </c>
      <c r="B1330" t="s">
        <v>166</v>
      </c>
      <c r="C1330" s="1">
        <v>45643</v>
      </c>
      <c r="D1330" s="1">
        <v>45702</v>
      </c>
      <c r="E1330" t="s">
        <v>116</v>
      </c>
      <c r="F1330" s="1">
        <v>45760</v>
      </c>
      <c r="G1330" t="s">
        <v>117</v>
      </c>
      <c r="H1330" t="s">
        <v>117</v>
      </c>
      <c r="I1330" t="s">
        <v>117</v>
      </c>
      <c r="J1330" t="s">
        <v>4619</v>
      </c>
      <c r="K1330" t="s">
        <v>4620</v>
      </c>
      <c r="L1330" t="s">
        <v>4621</v>
      </c>
      <c r="M1330" t="s">
        <v>982</v>
      </c>
      <c r="N1330" t="s">
        <v>120</v>
      </c>
      <c r="O1330" t="s">
        <v>121</v>
      </c>
      <c r="P1330" s="6">
        <v>96950</v>
      </c>
      <c r="Q1330" t="s">
        <v>122</v>
      </c>
      <c r="S1330" s="8">
        <v>16702330800</v>
      </c>
      <c r="U1330" t="s">
        <v>4622</v>
      </c>
      <c r="V1330">
        <v>624410</v>
      </c>
      <c r="W1330" t="s">
        <v>124</v>
      </c>
      <c r="Y1330" t="s">
        <v>1174</v>
      </c>
      <c r="Z1330" t="s">
        <v>1175</v>
      </c>
      <c r="AA1330" t="s">
        <v>1176</v>
      </c>
      <c r="AB1330" t="s">
        <v>769</v>
      </c>
      <c r="AC1330" t="s">
        <v>4621</v>
      </c>
      <c r="AD1330" t="s">
        <v>982</v>
      </c>
      <c r="AE1330" t="s">
        <v>120</v>
      </c>
      <c r="AF1330" t="s">
        <v>121</v>
      </c>
      <c r="AG1330" s="6">
        <v>96950</v>
      </c>
      <c r="AH1330" t="s">
        <v>122</v>
      </c>
      <c r="AI1330" t="s">
        <v>382</v>
      </c>
      <c r="AJ1330" s="8">
        <v>16702330800</v>
      </c>
      <c r="AL1330" t="s">
        <v>4623</v>
      </c>
      <c r="BE1330" t="str">
        <f>"39-9011.00"</f>
        <v>39-9011.00</v>
      </c>
      <c r="BF1330" t="s">
        <v>614</v>
      </c>
      <c r="BG1330" t="s">
        <v>4624</v>
      </c>
      <c r="BH1330" t="s">
        <v>1178</v>
      </c>
      <c r="BI1330">
        <v>1</v>
      </c>
      <c r="BK1330" s="1">
        <v>45762</v>
      </c>
      <c r="BL1330" s="1">
        <v>46126</v>
      </c>
      <c r="BO1330">
        <v>35</v>
      </c>
      <c r="BP1330">
        <v>0</v>
      </c>
      <c r="BQ1330">
        <v>7</v>
      </c>
      <c r="BR1330">
        <v>7</v>
      </c>
      <c r="BS1330">
        <v>7</v>
      </c>
      <c r="BT1330">
        <v>7</v>
      </c>
      <c r="BU1330">
        <v>7</v>
      </c>
      <c r="BV1330">
        <v>0</v>
      </c>
      <c r="BW1330" t="str">
        <f>"8:00 AM"</f>
        <v>8:00 AM</v>
      </c>
      <c r="BX1330" t="str">
        <f>"4:00 PM"</f>
        <v>4:00 PM</v>
      </c>
      <c r="BY1330" t="s">
        <v>159</v>
      </c>
      <c r="BZ1330">
        <v>0</v>
      </c>
      <c r="CA1330">
        <v>12</v>
      </c>
      <c r="CB1330" t="s">
        <v>117</v>
      </c>
      <c r="CD1330" s="2" t="s">
        <v>4625</v>
      </c>
      <c r="CE1330" t="s">
        <v>4621</v>
      </c>
      <c r="CF1330" t="s">
        <v>982</v>
      </c>
      <c r="CG1330" t="s">
        <v>120</v>
      </c>
      <c r="CH1330" t="s">
        <v>121</v>
      </c>
      <c r="CI1330" s="6">
        <v>96950</v>
      </c>
      <c r="CJ1330" s="10">
        <v>7.81</v>
      </c>
      <c r="CK1330" s="10">
        <v>7.81</v>
      </c>
      <c r="CL1330" s="10">
        <v>11.72</v>
      </c>
      <c r="CM1330" s="10">
        <v>11.72</v>
      </c>
      <c r="CN1330" t="s">
        <v>137</v>
      </c>
      <c r="CO1330" t="s">
        <v>194</v>
      </c>
      <c r="CP1330" t="s">
        <v>138</v>
      </c>
      <c r="CR1330" t="s">
        <v>117</v>
      </c>
      <c r="CS1330" t="s">
        <v>139</v>
      </c>
      <c r="CT1330" t="s">
        <v>140</v>
      </c>
      <c r="CU1330" t="s">
        <v>139</v>
      </c>
      <c r="CV1330" t="s">
        <v>140</v>
      </c>
      <c r="CW1330" t="s">
        <v>139</v>
      </c>
      <c r="CX1330" t="s">
        <v>140</v>
      </c>
      <c r="CY1330" t="s">
        <v>140</v>
      </c>
      <c r="CZ1330" s="8">
        <v>16702330800</v>
      </c>
      <c r="DA1330" t="s">
        <v>4623</v>
      </c>
      <c r="DB1330" t="s">
        <v>140</v>
      </c>
      <c r="DC1330" t="s">
        <v>139</v>
      </c>
      <c r="DD1330" t="s">
        <v>117</v>
      </c>
    </row>
    <row r="1331" spans="1:114" ht="15" customHeight="1" x14ac:dyDescent="0.35">
      <c r="A1331" t="s">
        <v>11739</v>
      </c>
      <c r="B1331" t="s">
        <v>144</v>
      </c>
      <c r="C1331" s="1">
        <v>45655</v>
      </c>
      <c r="D1331" s="1">
        <v>45702</v>
      </c>
      <c r="E1331" t="s">
        <v>211</v>
      </c>
      <c r="G1331" t="s">
        <v>117</v>
      </c>
      <c r="H1331" t="s">
        <v>117</v>
      </c>
      <c r="I1331" t="s">
        <v>117</v>
      </c>
      <c r="J1331" t="s">
        <v>11740</v>
      </c>
      <c r="K1331" t="s">
        <v>11741</v>
      </c>
      <c r="L1331" t="s">
        <v>5188</v>
      </c>
      <c r="N1331" t="s">
        <v>136</v>
      </c>
      <c r="O1331" t="s">
        <v>121</v>
      </c>
      <c r="P1331" s="6">
        <v>96950</v>
      </c>
      <c r="Q1331" t="s">
        <v>122</v>
      </c>
      <c r="S1331" s="8">
        <v>16707831161</v>
      </c>
      <c r="U1331" t="s">
        <v>5184</v>
      </c>
      <c r="V1331">
        <v>624410</v>
      </c>
      <c r="W1331" t="s">
        <v>124</v>
      </c>
      <c r="Y1331" t="s">
        <v>5185</v>
      </c>
      <c r="Z1331" t="s">
        <v>5186</v>
      </c>
      <c r="AA1331" t="s">
        <v>11742</v>
      </c>
      <c r="AB1331" t="s">
        <v>11743</v>
      </c>
      <c r="AC1331" t="s">
        <v>5188</v>
      </c>
      <c r="AE1331" t="s">
        <v>136</v>
      </c>
      <c r="AF1331" t="s">
        <v>121</v>
      </c>
      <c r="AG1331" s="6">
        <v>96950</v>
      </c>
      <c r="AH1331" t="s">
        <v>122</v>
      </c>
      <c r="AJ1331" s="8">
        <v>16707831161</v>
      </c>
      <c r="AL1331" t="s">
        <v>5189</v>
      </c>
      <c r="BE1331" t="str">
        <f>"39-9011.00"</f>
        <v>39-9011.00</v>
      </c>
      <c r="BF1331" t="s">
        <v>614</v>
      </c>
      <c r="BG1331" t="s">
        <v>11744</v>
      </c>
      <c r="BH1331" t="s">
        <v>11745</v>
      </c>
      <c r="BI1331">
        <v>10</v>
      </c>
      <c r="BJ1331">
        <v>10</v>
      </c>
      <c r="BK1331" s="1">
        <v>45672</v>
      </c>
      <c r="BL1331" s="1">
        <v>46036</v>
      </c>
      <c r="BM1331" s="1">
        <v>45702</v>
      </c>
      <c r="BN1331" s="1">
        <v>46036</v>
      </c>
      <c r="BO1331">
        <v>35</v>
      </c>
      <c r="BP1331">
        <v>0</v>
      </c>
      <c r="BQ1331">
        <v>7</v>
      </c>
      <c r="BR1331">
        <v>7</v>
      </c>
      <c r="BS1331">
        <v>7</v>
      </c>
      <c r="BT1331">
        <v>7</v>
      </c>
      <c r="BU1331">
        <v>7</v>
      </c>
      <c r="BV1331">
        <v>0</v>
      </c>
      <c r="BW1331" t="str">
        <f>"7:00 AM"</f>
        <v>7:00 AM</v>
      </c>
      <c r="BX1331" t="str">
        <f>"3:00 PM"</f>
        <v>3:00 PM</v>
      </c>
      <c r="BY1331" t="s">
        <v>159</v>
      </c>
      <c r="BZ1331">
        <v>0</v>
      </c>
      <c r="CA1331">
        <v>6</v>
      </c>
      <c r="CB1331" t="s">
        <v>117</v>
      </c>
      <c r="CD1331" t="s">
        <v>5190</v>
      </c>
      <c r="CE1331" t="s">
        <v>5191</v>
      </c>
      <c r="CG1331" t="s">
        <v>136</v>
      </c>
      <c r="CH1331" t="s">
        <v>121</v>
      </c>
      <c r="CI1331" s="6">
        <v>96950</v>
      </c>
      <c r="CJ1331" s="10">
        <v>7.81</v>
      </c>
      <c r="CK1331" s="10">
        <v>7.81</v>
      </c>
      <c r="CL1331" s="10">
        <v>11.72</v>
      </c>
      <c r="CM1331" s="10">
        <v>11.72</v>
      </c>
      <c r="CN1331" t="s">
        <v>137</v>
      </c>
      <c r="CP1331" t="s">
        <v>138</v>
      </c>
      <c r="CR1331" t="s">
        <v>117</v>
      </c>
      <c r="CS1331" t="s">
        <v>139</v>
      </c>
      <c r="CT1331" t="s">
        <v>140</v>
      </c>
      <c r="CU1331" t="s">
        <v>139</v>
      </c>
      <c r="CV1331" t="s">
        <v>140</v>
      </c>
      <c r="CW1331" t="s">
        <v>139</v>
      </c>
      <c r="CX1331" t="s">
        <v>140</v>
      </c>
      <c r="CY1331" t="s">
        <v>3023</v>
      </c>
      <c r="CZ1331" s="8">
        <v>16707831161</v>
      </c>
      <c r="DA1331" t="s">
        <v>5189</v>
      </c>
      <c r="DB1331" t="s">
        <v>140</v>
      </c>
      <c r="DC1331" t="s">
        <v>139</v>
      </c>
      <c r="DD1331" t="s">
        <v>117</v>
      </c>
    </row>
    <row r="1332" spans="1:114" ht="15" customHeight="1" x14ac:dyDescent="0.35">
      <c r="A1332" t="s">
        <v>14949</v>
      </c>
      <c r="B1332" t="s">
        <v>144</v>
      </c>
      <c r="C1332" s="1">
        <v>45656</v>
      </c>
      <c r="D1332" s="1">
        <v>45702</v>
      </c>
      <c r="E1332" t="s">
        <v>211</v>
      </c>
      <c r="G1332" t="s">
        <v>117</v>
      </c>
      <c r="H1332" t="s">
        <v>117</v>
      </c>
      <c r="I1332" t="s">
        <v>117</v>
      </c>
      <c r="J1332" t="s">
        <v>2924</v>
      </c>
      <c r="L1332" t="s">
        <v>2925</v>
      </c>
      <c r="M1332" t="s">
        <v>2926</v>
      </c>
      <c r="N1332" t="s">
        <v>136</v>
      </c>
      <c r="O1332" t="s">
        <v>121</v>
      </c>
      <c r="P1332" s="6">
        <v>96950</v>
      </c>
      <c r="Q1332" t="s">
        <v>122</v>
      </c>
      <c r="S1332" s="8">
        <v>16702341795</v>
      </c>
      <c r="U1332" t="s">
        <v>2927</v>
      </c>
      <c r="V1332">
        <v>722511</v>
      </c>
      <c r="W1332" t="s">
        <v>124</v>
      </c>
      <c r="Y1332" t="s">
        <v>2928</v>
      </c>
      <c r="Z1332" t="s">
        <v>251</v>
      </c>
      <c r="AA1332" t="s">
        <v>2929</v>
      </c>
      <c r="AB1332" t="s">
        <v>1563</v>
      </c>
      <c r="AC1332" t="s">
        <v>3938</v>
      </c>
      <c r="AD1332" t="s">
        <v>3939</v>
      </c>
      <c r="AE1332" t="s">
        <v>120</v>
      </c>
      <c r="AF1332" t="s">
        <v>121</v>
      </c>
      <c r="AG1332" s="6">
        <v>96950</v>
      </c>
      <c r="AH1332" t="s">
        <v>122</v>
      </c>
      <c r="AJ1332" s="8">
        <v>16702341795</v>
      </c>
      <c r="AL1332" t="s">
        <v>2930</v>
      </c>
      <c r="BE1332" t="str">
        <f>"35-1012.00"</f>
        <v>35-1012.00</v>
      </c>
      <c r="BF1332" t="s">
        <v>2494</v>
      </c>
      <c r="BG1332" t="s">
        <v>4979</v>
      </c>
      <c r="BH1332" t="s">
        <v>4980</v>
      </c>
      <c r="BI1332">
        <v>4</v>
      </c>
      <c r="BJ1332">
        <v>4</v>
      </c>
      <c r="BK1332" s="1">
        <v>45757</v>
      </c>
      <c r="BL1332" s="1">
        <v>46121</v>
      </c>
      <c r="BM1332" s="1">
        <v>45757</v>
      </c>
      <c r="BN1332" s="1">
        <v>46121</v>
      </c>
      <c r="BO1332">
        <v>35</v>
      </c>
      <c r="BP1332">
        <v>5</v>
      </c>
      <c r="BQ1332">
        <v>6</v>
      </c>
      <c r="BR1332">
        <v>0</v>
      </c>
      <c r="BS1332">
        <v>6</v>
      </c>
      <c r="BT1332">
        <v>6</v>
      </c>
      <c r="BU1332">
        <v>6</v>
      </c>
      <c r="BV1332">
        <v>6</v>
      </c>
      <c r="BW1332" t="str">
        <f>"10:00 AM"</f>
        <v>10:00 AM</v>
      </c>
      <c r="BX1332" t="str">
        <f>"5:00 PM"</f>
        <v>5:00 PM</v>
      </c>
      <c r="BY1332" t="s">
        <v>159</v>
      </c>
      <c r="BZ1332">
        <v>0</v>
      </c>
      <c r="CA1332">
        <v>12</v>
      </c>
      <c r="CB1332" t="s">
        <v>139</v>
      </c>
      <c r="CC1332">
        <v>10</v>
      </c>
      <c r="CD1332" t="s">
        <v>4981</v>
      </c>
      <c r="CE1332" t="s">
        <v>9449</v>
      </c>
      <c r="CF1332" t="s">
        <v>2925</v>
      </c>
      <c r="CG1332" t="s">
        <v>136</v>
      </c>
      <c r="CH1332" t="s">
        <v>121</v>
      </c>
      <c r="CI1332" s="6">
        <v>96950</v>
      </c>
      <c r="CJ1332" s="10">
        <v>10.6</v>
      </c>
      <c r="CK1332" s="10">
        <v>12</v>
      </c>
      <c r="CL1332" s="10">
        <v>15.9</v>
      </c>
      <c r="CM1332" s="10">
        <v>18</v>
      </c>
      <c r="CN1332" t="s">
        <v>137</v>
      </c>
      <c r="CO1332" t="s">
        <v>133</v>
      </c>
      <c r="CP1332" t="s">
        <v>138</v>
      </c>
      <c r="CR1332" t="s">
        <v>117</v>
      </c>
      <c r="CS1332" t="s">
        <v>139</v>
      </c>
      <c r="CT1332" t="s">
        <v>139</v>
      </c>
      <c r="CU1332" t="s">
        <v>139</v>
      </c>
      <c r="CV1332" t="s">
        <v>140</v>
      </c>
      <c r="CW1332" t="s">
        <v>139</v>
      </c>
      <c r="CX1332" t="s">
        <v>139</v>
      </c>
      <c r="CY1332" t="s">
        <v>14950</v>
      </c>
      <c r="CZ1332" s="8">
        <v>16702341795</v>
      </c>
      <c r="DA1332" t="s">
        <v>2930</v>
      </c>
      <c r="DB1332" t="s">
        <v>2937</v>
      </c>
      <c r="DC1332" t="s">
        <v>139</v>
      </c>
      <c r="DD1332" t="s">
        <v>117</v>
      </c>
    </row>
    <row r="1333" spans="1:114" ht="15" customHeight="1" x14ac:dyDescent="0.35">
      <c r="A1333" t="s">
        <v>16146</v>
      </c>
      <c r="B1333" t="s">
        <v>144</v>
      </c>
      <c r="C1333" s="1">
        <v>45656</v>
      </c>
      <c r="D1333" s="1">
        <v>45702</v>
      </c>
      <c r="E1333" t="s">
        <v>211</v>
      </c>
      <c r="G1333" t="s">
        <v>117</v>
      </c>
      <c r="H1333" t="s">
        <v>117</v>
      </c>
      <c r="I1333" t="s">
        <v>117</v>
      </c>
      <c r="J1333" t="s">
        <v>2924</v>
      </c>
      <c r="L1333" t="s">
        <v>2925</v>
      </c>
      <c r="M1333" t="s">
        <v>2926</v>
      </c>
      <c r="N1333" t="s">
        <v>136</v>
      </c>
      <c r="O1333" t="s">
        <v>121</v>
      </c>
      <c r="P1333" s="6">
        <v>96950</v>
      </c>
      <c r="Q1333" t="s">
        <v>122</v>
      </c>
      <c r="S1333" s="8">
        <v>16702341795</v>
      </c>
      <c r="U1333" t="s">
        <v>2927</v>
      </c>
      <c r="V1333">
        <v>722513</v>
      </c>
      <c r="W1333" t="s">
        <v>124</v>
      </c>
      <c r="Y1333" t="s">
        <v>2928</v>
      </c>
      <c r="Z1333" t="s">
        <v>251</v>
      </c>
      <c r="AA1333" t="s">
        <v>2929</v>
      </c>
      <c r="AB1333" t="s">
        <v>1563</v>
      </c>
      <c r="AC1333" t="s">
        <v>3938</v>
      </c>
      <c r="AD1333" t="s">
        <v>3939</v>
      </c>
      <c r="AE1333" t="s">
        <v>120</v>
      </c>
      <c r="AF1333" t="s">
        <v>121</v>
      </c>
      <c r="AG1333" s="6">
        <v>96950</v>
      </c>
      <c r="AH1333" t="s">
        <v>122</v>
      </c>
      <c r="AJ1333" s="8">
        <v>16702341795</v>
      </c>
      <c r="AL1333" t="s">
        <v>2930</v>
      </c>
      <c r="BE1333" t="str">
        <f>"51-3011.00"</f>
        <v>51-3011.00</v>
      </c>
      <c r="BF1333" t="s">
        <v>217</v>
      </c>
      <c r="BG1333" t="s">
        <v>12104</v>
      </c>
      <c r="BH1333" t="s">
        <v>1319</v>
      </c>
      <c r="BI1333">
        <v>1</v>
      </c>
      <c r="BJ1333">
        <v>1</v>
      </c>
      <c r="BK1333" s="1">
        <v>45688</v>
      </c>
      <c r="BL1333" s="1">
        <v>46052</v>
      </c>
      <c r="BM1333" s="1">
        <v>45702</v>
      </c>
      <c r="BN1333" s="1">
        <v>46052</v>
      </c>
      <c r="BO1333">
        <v>35</v>
      </c>
      <c r="BP1333">
        <v>5</v>
      </c>
      <c r="BQ1333">
        <v>6</v>
      </c>
      <c r="BR1333">
        <v>6</v>
      </c>
      <c r="BS1333">
        <v>0</v>
      </c>
      <c r="BT1333">
        <v>6</v>
      </c>
      <c r="BU1333">
        <v>6</v>
      </c>
      <c r="BV1333">
        <v>6</v>
      </c>
      <c r="BW1333" t="str">
        <f>"6:00 AM"</f>
        <v>6:00 AM</v>
      </c>
      <c r="BX1333" t="str">
        <f>"1:00 PM"</f>
        <v>1:00 PM</v>
      </c>
      <c r="BY1333" t="s">
        <v>133</v>
      </c>
      <c r="BZ1333">
        <v>0</v>
      </c>
      <c r="CA1333">
        <v>12</v>
      </c>
      <c r="CB1333" t="s">
        <v>117</v>
      </c>
      <c r="CD1333" t="s">
        <v>16147</v>
      </c>
      <c r="CE1333" t="s">
        <v>16148</v>
      </c>
      <c r="CF1333" t="s">
        <v>3939</v>
      </c>
      <c r="CG1333" t="s">
        <v>120</v>
      </c>
      <c r="CH1333" t="s">
        <v>121</v>
      </c>
      <c r="CI1333" s="6">
        <v>96950</v>
      </c>
      <c r="CJ1333" s="10">
        <v>8.64</v>
      </c>
      <c r="CK1333" s="10">
        <v>9.5</v>
      </c>
      <c r="CL1333" s="10">
        <v>12.96</v>
      </c>
      <c r="CM1333" s="10">
        <v>14.25</v>
      </c>
      <c r="CN1333" t="s">
        <v>137</v>
      </c>
      <c r="CO1333" t="s">
        <v>133</v>
      </c>
      <c r="CP1333" t="s">
        <v>138</v>
      </c>
      <c r="CR1333" t="s">
        <v>117</v>
      </c>
      <c r="CS1333" t="s">
        <v>139</v>
      </c>
      <c r="CT1333" t="s">
        <v>139</v>
      </c>
      <c r="CU1333" t="s">
        <v>139</v>
      </c>
      <c r="CV1333" t="s">
        <v>140</v>
      </c>
      <c r="CW1333" t="s">
        <v>139</v>
      </c>
      <c r="CX1333" t="s">
        <v>139</v>
      </c>
      <c r="CY1333" t="s">
        <v>2943</v>
      </c>
      <c r="CZ1333" s="8">
        <v>16702341795</v>
      </c>
      <c r="DA1333" t="s">
        <v>2930</v>
      </c>
      <c r="DB1333" t="s">
        <v>2937</v>
      </c>
      <c r="DC1333" t="s">
        <v>139</v>
      </c>
      <c r="DD1333" t="s">
        <v>117</v>
      </c>
    </row>
    <row r="1334" spans="1:114" ht="15" customHeight="1" x14ac:dyDescent="0.35">
      <c r="A1334" t="s">
        <v>13362</v>
      </c>
      <c r="B1334" t="s">
        <v>144</v>
      </c>
      <c r="C1334" s="1">
        <v>45670</v>
      </c>
      <c r="D1334" s="1">
        <v>45702</v>
      </c>
      <c r="E1334" t="s">
        <v>116</v>
      </c>
      <c r="F1334" s="1">
        <v>45807</v>
      </c>
      <c r="G1334" t="s">
        <v>117</v>
      </c>
      <c r="H1334" t="s">
        <v>117</v>
      </c>
      <c r="I1334" t="s">
        <v>117</v>
      </c>
      <c r="J1334" t="s">
        <v>2589</v>
      </c>
      <c r="K1334" t="s">
        <v>140</v>
      </c>
      <c r="L1334" t="s">
        <v>2590</v>
      </c>
      <c r="M1334" t="s">
        <v>2591</v>
      </c>
      <c r="N1334" t="s">
        <v>1143</v>
      </c>
      <c r="O1334" t="s">
        <v>121</v>
      </c>
      <c r="P1334" s="6">
        <v>96952</v>
      </c>
      <c r="Q1334" t="s">
        <v>122</v>
      </c>
      <c r="R1334" t="s">
        <v>140</v>
      </c>
      <c r="S1334" s="8">
        <v>16704339989</v>
      </c>
      <c r="U1334" t="s">
        <v>2592</v>
      </c>
      <c r="V1334">
        <v>481111</v>
      </c>
      <c r="W1334" t="s">
        <v>124</v>
      </c>
      <c r="Y1334" t="s">
        <v>2593</v>
      </c>
      <c r="Z1334" t="s">
        <v>2594</v>
      </c>
      <c r="AA1334" t="s">
        <v>2595</v>
      </c>
      <c r="AB1334" t="s">
        <v>205</v>
      </c>
      <c r="AC1334" t="s">
        <v>2590</v>
      </c>
      <c r="AD1334" t="s">
        <v>2591</v>
      </c>
      <c r="AE1334" t="s">
        <v>551</v>
      </c>
      <c r="AF1334" t="s">
        <v>121</v>
      </c>
      <c r="AG1334" s="6">
        <v>96952</v>
      </c>
      <c r="AH1334" t="s">
        <v>122</v>
      </c>
      <c r="AJ1334" s="8">
        <v>16704339989</v>
      </c>
      <c r="AL1334" t="s">
        <v>2596</v>
      </c>
      <c r="BE1334" t="str">
        <f>"49-9071.00"</f>
        <v>49-9071.00</v>
      </c>
      <c r="BF1334" t="s">
        <v>156</v>
      </c>
      <c r="BG1334" t="s">
        <v>9567</v>
      </c>
      <c r="BH1334" t="s">
        <v>4476</v>
      </c>
      <c r="BI1334">
        <v>4</v>
      </c>
      <c r="BJ1334">
        <v>4</v>
      </c>
      <c r="BK1334" s="1">
        <v>45809</v>
      </c>
      <c r="BL1334" s="1">
        <v>46173</v>
      </c>
      <c r="BM1334" s="1">
        <v>45809</v>
      </c>
      <c r="BN1334" s="1">
        <v>46173</v>
      </c>
      <c r="BO1334">
        <v>40</v>
      </c>
      <c r="BP1334">
        <v>0</v>
      </c>
      <c r="BQ1334">
        <v>8</v>
      </c>
      <c r="BR1334">
        <v>8</v>
      </c>
      <c r="BS1334">
        <v>8</v>
      </c>
      <c r="BT1334">
        <v>8</v>
      </c>
      <c r="BU1334">
        <v>8</v>
      </c>
      <c r="BV1334">
        <v>0</v>
      </c>
      <c r="BW1334" t="str">
        <f>"8:00 AM"</f>
        <v>8:00 AM</v>
      </c>
      <c r="BX1334" t="str">
        <f>"5:00 PM"</f>
        <v>5:00 PM</v>
      </c>
      <c r="BY1334" t="s">
        <v>159</v>
      </c>
      <c r="BZ1334">
        <v>0</v>
      </c>
      <c r="CA1334">
        <v>12</v>
      </c>
      <c r="CB1334" t="s">
        <v>117</v>
      </c>
      <c r="CD1334" s="2" t="s">
        <v>4477</v>
      </c>
      <c r="CE1334" t="s">
        <v>2590</v>
      </c>
      <c r="CF1334" t="s">
        <v>2591</v>
      </c>
      <c r="CG1334" t="s">
        <v>551</v>
      </c>
      <c r="CH1334" t="s">
        <v>121</v>
      </c>
      <c r="CI1334" s="6">
        <v>96952</v>
      </c>
      <c r="CJ1334" s="10">
        <v>9.75</v>
      </c>
      <c r="CK1334" s="10">
        <v>9.8000000000000007</v>
      </c>
      <c r="CL1334" s="10">
        <v>0</v>
      </c>
      <c r="CM1334" s="10">
        <v>0</v>
      </c>
      <c r="CN1334" t="s">
        <v>137</v>
      </c>
      <c r="CO1334" t="s">
        <v>140</v>
      </c>
      <c r="CP1334" t="s">
        <v>138</v>
      </c>
      <c r="CR1334" t="s">
        <v>117</v>
      </c>
      <c r="CS1334" t="s">
        <v>139</v>
      </c>
      <c r="CT1334" t="s">
        <v>140</v>
      </c>
      <c r="CU1334" t="s">
        <v>140</v>
      </c>
      <c r="CV1334" t="s">
        <v>139</v>
      </c>
      <c r="CW1334" t="s">
        <v>139</v>
      </c>
      <c r="CX1334" t="s">
        <v>140</v>
      </c>
      <c r="CY1334" t="s">
        <v>2601</v>
      </c>
      <c r="CZ1334" s="8">
        <v>16704339989</v>
      </c>
      <c r="DA1334" t="s">
        <v>2602</v>
      </c>
      <c r="DB1334" t="s">
        <v>140</v>
      </c>
      <c r="DC1334" t="s">
        <v>139</v>
      </c>
      <c r="DD1334" t="s">
        <v>117</v>
      </c>
    </row>
    <row r="1335" spans="1:114" ht="15" customHeight="1" x14ac:dyDescent="0.35">
      <c r="A1335" t="s">
        <v>7052</v>
      </c>
      <c r="B1335" t="s">
        <v>115</v>
      </c>
      <c r="C1335" s="1">
        <v>45670</v>
      </c>
      <c r="D1335" s="1">
        <v>45705</v>
      </c>
      <c r="E1335" t="s">
        <v>211</v>
      </c>
      <c r="G1335" t="s">
        <v>117</v>
      </c>
      <c r="H1335" t="s">
        <v>117</v>
      </c>
      <c r="I1335" t="s">
        <v>117</v>
      </c>
      <c r="J1335" t="s">
        <v>2589</v>
      </c>
      <c r="K1335" t="s">
        <v>140</v>
      </c>
      <c r="L1335" t="s">
        <v>2590</v>
      </c>
      <c r="M1335" t="s">
        <v>2591</v>
      </c>
      <c r="N1335" t="s">
        <v>551</v>
      </c>
      <c r="O1335" t="s">
        <v>121</v>
      </c>
      <c r="P1335" s="6">
        <v>96952</v>
      </c>
      <c r="Q1335" t="s">
        <v>122</v>
      </c>
      <c r="R1335" t="s">
        <v>140</v>
      </c>
      <c r="S1335" s="8">
        <v>16704339989</v>
      </c>
      <c r="U1335" t="s">
        <v>2592</v>
      </c>
      <c r="V1335">
        <v>481111</v>
      </c>
      <c r="W1335" t="s">
        <v>124</v>
      </c>
      <c r="Y1335" t="s">
        <v>2593</v>
      </c>
      <c r="Z1335" t="s">
        <v>2594</v>
      </c>
      <c r="AA1335" t="s">
        <v>2595</v>
      </c>
      <c r="AB1335" t="s">
        <v>205</v>
      </c>
      <c r="AC1335" t="s">
        <v>2590</v>
      </c>
      <c r="AD1335" t="s">
        <v>2591</v>
      </c>
      <c r="AE1335" t="s">
        <v>551</v>
      </c>
      <c r="AF1335" t="s">
        <v>121</v>
      </c>
      <c r="AG1335" s="6">
        <v>96952</v>
      </c>
      <c r="AH1335" t="s">
        <v>122</v>
      </c>
      <c r="AJ1335" s="8">
        <v>16704339989</v>
      </c>
      <c r="AL1335" t="s">
        <v>2596</v>
      </c>
      <c r="BE1335" t="str">
        <f>"53-2012.00"</f>
        <v>53-2012.00</v>
      </c>
      <c r="BF1335" t="s">
        <v>7053</v>
      </c>
      <c r="BG1335" t="s">
        <v>7054</v>
      </c>
      <c r="BH1335" t="s">
        <v>7055</v>
      </c>
      <c r="BI1335">
        <v>2</v>
      </c>
      <c r="BK1335" s="1">
        <v>45778</v>
      </c>
      <c r="BL1335" s="1">
        <v>46142</v>
      </c>
      <c r="BO1335">
        <v>40</v>
      </c>
      <c r="BP1335">
        <v>0</v>
      </c>
      <c r="BQ1335">
        <v>8</v>
      </c>
      <c r="BR1335">
        <v>8</v>
      </c>
      <c r="BS1335">
        <v>8</v>
      </c>
      <c r="BT1335">
        <v>8</v>
      </c>
      <c r="BU1335">
        <v>8</v>
      </c>
      <c r="BV1335">
        <v>0</v>
      </c>
      <c r="BW1335" t="str">
        <f>"7:00 AM"</f>
        <v>7:00 AM</v>
      </c>
      <c r="BX1335" t="str">
        <f>"6:00 PM"</f>
        <v>6:00 PM</v>
      </c>
      <c r="BY1335" t="s">
        <v>159</v>
      </c>
      <c r="BZ1335">
        <v>2</v>
      </c>
      <c r="CA1335">
        <v>6</v>
      </c>
      <c r="CB1335" t="s">
        <v>117</v>
      </c>
      <c r="CD1335" s="2" t="s">
        <v>7056</v>
      </c>
      <c r="CE1335" t="s">
        <v>2590</v>
      </c>
      <c r="CF1335" t="s">
        <v>2591</v>
      </c>
      <c r="CG1335" t="s">
        <v>551</v>
      </c>
      <c r="CH1335" t="s">
        <v>121</v>
      </c>
      <c r="CI1335" s="6">
        <v>96952</v>
      </c>
      <c r="CJ1335" s="10">
        <v>7360.5</v>
      </c>
      <c r="CK1335" s="10">
        <v>7360.5</v>
      </c>
      <c r="CL1335" s="10">
        <v>0</v>
      </c>
      <c r="CM1335" s="10">
        <v>0</v>
      </c>
      <c r="CN1335" t="s">
        <v>375</v>
      </c>
      <c r="CO1335" t="s">
        <v>7057</v>
      </c>
      <c r="CP1335" t="s">
        <v>138</v>
      </c>
      <c r="CR1335" t="s">
        <v>117</v>
      </c>
      <c r="CS1335" t="s">
        <v>139</v>
      </c>
      <c r="CT1335" t="s">
        <v>140</v>
      </c>
      <c r="CU1335" t="s">
        <v>140</v>
      </c>
      <c r="CV1335" t="s">
        <v>139</v>
      </c>
      <c r="CW1335" t="s">
        <v>139</v>
      </c>
      <c r="CX1335" t="s">
        <v>140</v>
      </c>
      <c r="CY1335" t="s">
        <v>2601</v>
      </c>
      <c r="CZ1335" s="8">
        <v>16704339989</v>
      </c>
      <c r="DA1335" t="s">
        <v>7058</v>
      </c>
      <c r="DB1335" t="s">
        <v>140</v>
      </c>
      <c r="DC1335" t="s">
        <v>139</v>
      </c>
      <c r="DD1335" t="s">
        <v>117</v>
      </c>
    </row>
    <row r="1336" spans="1:114" ht="15" customHeight="1" x14ac:dyDescent="0.35">
      <c r="A1336" t="s">
        <v>7170</v>
      </c>
      <c r="B1336" t="s">
        <v>115</v>
      </c>
      <c r="C1336" s="1">
        <v>45672</v>
      </c>
      <c r="D1336" s="1">
        <v>45705</v>
      </c>
      <c r="E1336" t="s">
        <v>116</v>
      </c>
      <c r="F1336" s="1">
        <v>45763</v>
      </c>
      <c r="G1336" t="s">
        <v>117</v>
      </c>
      <c r="H1336" t="s">
        <v>117</v>
      </c>
      <c r="I1336" t="s">
        <v>117</v>
      </c>
      <c r="J1336" t="s">
        <v>1435</v>
      </c>
      <c r="L1336" t="s">
        <v>1436</v>
      </c>
      <c r="M1336" t="s">
        <v>7171</v>
      </c>
      <c r="N1336" t="s">
        <v>136</v>
      </c>
      <c r="O1336" t="s">
        <v>121</v>
      </c>
      <c r="P1336" s="6">
        <v>96950</v>
      </c>
      <c r="Q1336" t="s">
        <v>122</v>
      </c>
      <c r="S1336" s="8">
        <v>16702350561</v>
      </c>
      <c r="T1336">
        <v>131</v>
      </c>
      <c r="U1336" t="s">
        <v>1438</v>
      </c>
      <c r="V1336">
        <v>531110</v>
      </c>
      <c r="W1336" t="s">
        <v>124</v>
      </c>
      <c r="Y1336" t="s">
        <v>1439</v>
      </c>
      <c r="Z1336" t="s">
        <v>1440</v>
      </c>
      <c r="AA1336" t="s">
        <v>827</v>
      </c>
      <c r="AB1336" t="s">
        <v>474</v>
      </c>
      <c r="AC1336" t="s">
        <v>1436</v>
      </c>
      <c r="AD1336" t="s">
        <v>7172</v>
      </c>
      <c r="AE1336" t="s">
        <v>136</v>
      </c>
      <c r="AF1336" t="s">
        <v>121</v>
      </c>
      <c r="AG1336" s="6">
        <v>96950</v>
      </c>
      <c r="AH1336" t="s">
        <v>122</v>
      </c>
      <c r="AJ1336" s="8">
        <v>16702350561</v>
      </c>
      <c r="AK1336">
        <v>131</v>
      </c>
      <c r="AL1336" t="s">
        <v>1441</v>
      </c>
      <c r="BE1336" t="str">
        <f>"37-2011.00"</f>
        <v>37-2011.00</v>
      </c>
      <c r="BF1336" t="s">
        <v>701</v>
      </c>
      <c r="BG1336" t="s">
        <v>7173</v>
      </c>
      <c r="BH1336" t="s">
        <v>7174</v>
      </c>
      <c r="BI1336">
        <v>2</v>
      </c>
      <c r="BK1336" s="1">
        <v>45765</v>
      </c>
      <c r="BL1336" s="1">
        <v>46129</v>
      </c>
      <c r="BO1336">
        <v>35</v>
      </c>
      <c r="BP1336">
        <v>0</v>
      </c>
      <c r="BQ1336">
        <v>7</v>
      </c>
      <c r="BR1336">
        <v>7</v>
      </c>
      <c r="BS1336">
        <v>7</v>
      </c>
      <c r="BT1336">
        <v>7</v>
      </c>
      <c r="BU1336">
        <v>7</v>
      </c>
      <c r="BV1336">
        <v>0</v>
      </c>
      <c r="BW1336" t="str">
        <f>"8:00 AM"</f>
        <v>8:00 AM</v>
      </c>
      <c r="BX1336" t="str">
        <f>"5:00 PM"</f>
        <v>5:00 PM</v>
      </c>
      <c r="BY1336" t="s">
        <v>133</v>
      </c>
      <c r="BZ1336">
        <v>0</v>
      </c>
      <c r="CA1336">
        <v>12</v>
      </c>
      <c r="CB1336" t="s">
        <v>117</v>
      </c>
      <c r="CD1336" s="2" t="s">
        <v>7175</v>
      </c>
      <c r="CE1336" t="s">
        <v>7176</v>
      </c>
      <c r="CF1336" t="s">
        <v>1437</v>
      </c>
      <c r="CG1336" t="s">
        <v>136</v>
      </c>
      <c r="CH1336" t="s">
        <v>121</v>
      </c>
      <c r="CI1336" s="6">
        <v>96950</v>
      </c>
      <c r="CJ1336" s="10">
        <v>8.2899999999999991</v>
      </c>
      <c r="CK1336" s="10">
        <v>8.2899999999999991</v>
      </c>
      <c r="CL1336" s="10">
        <v>12.44</v>
      </c>
      <c r="CM1336" s="10">
        <v>12.44</v>
      </c>
      <c r="CN1336" t="s">
        <v>137</v>
      </c>
      <c r="CO1336" t="s">
        <v>1446</v>
      </c>
      <c r="CP1336" t="s">
        <v>138</v>
      </c>
      <c r="CR1336" t="s">
        <v>139</v>
      </c>
      <c r="CS1336" t="s">
        <v>139</v>
      </c>
      <c r="CT1336" t="s">
        <v>140</v>
      </c>
      <c r="CU1336" t="s">
        <v>139</v>
      </c>
      <c r="CV1336" t="s">
        <v>139</v>
      </c>
      <c r="CW1336" t="s">
        <v>139</v>
      </c>
      <c r="CX1336" t="s">
        <v>140</v>
      </c>
      <c r="CY1336" t="s">
        <v>1447</v>
      </c>
      <c r="CZ1336" s="8">
        <v>16702350561</v>
      </c>
      <c r="DA1336" t="s">
        <v>1441</v>
      </c>
      <c r="DB1336" t="s">
        <v>142</v>
      </c>
      <c r="DC1336" t="s">
        <v>139</v>
      </c>
      <c r="DD1336" t="s">
        <v>117</v>
      </c>
    </row>
    <row r="1337" spans="1:114" ht="15" customHeight="1" x14ac:dyDescent="0.35">
      <c r="A1337" t="s">
        <v>14852</v>
      </c>
      <c r="B1337" t="s">
        <v>144</v>
      </c>
      <c r="C1337" s="1">
        <v>45655</v>
      </c>
      <c r="D1337" s="1">
        <v>45706</v>
      </c>
      <c r="E1337" t="s">
        <v>211</v>
      </c>
      <c r="G1337" t="s">
        <v>117</v>
      </c>
      <c r="H1337" t="s">
        <v>117</v>
      </c>
      <c r="I1337" t="s">
        <v>117</v>
      </c>
      <c r="J1337" t="s">
        <v>11740</v>
      </c>
      <c r="K1337" t="s">
        <v>11741</v>
      </c>
      <c r="L1337" t="s">
        <v>5188</v>
      </c>
      <c r="N1337" t="s">
        <v>136</v>
      </c>
      <c r="O1337" t="s">
        <v>121</v>
      </c>
      <c r="P1337" s="6">
        <v>96950</v>
      </c>
      <c r="Q1337" t="s">
        <v>122</v>
      </c>
      <c r="S1337" s="8">
        <v>16707831161</v>
      </c>
      <c r="U1337" t="s">
        <v>5184</v>
      </c>
      <c r="V1337">
        <v>624410</v>
      </c>
      <c r="W1337" t="s">
        <v>124</v>
      </c>
      <c r="Y1337" t="s">
        <v>5185</v>
      </c>
      <c r="Z1337" t="s">
        <v>5186</v>
      </c>
      <c r="AA1337" t="s">
        <v>11742</v>
      </c>
      <c r="AB1337" t="s">
        <v>11743</v>
      </c>
      <c r="AC1337" t="s">
        <v>5188</v>
      </c>
      <c r="AE1337" t="s">
        <v>136</v>
      </c>
      <c r="AF1337" t="s">
        <v>121</v>
      </c>
      <c r="AG1337" s="6">
        <v>96950</v>
      </c>
      <c r="AH1337" t="s">
        <v>122</v>
      </c>
      <c r="AJ1337" s="8">
        <v>16707831161</v>
      </c>
      <c r="AL1337" t="s">
        <v>5189</v>
      </c>
      <c r="BE1337" t="str">
        <f>"39-9011.00"</f>
        <v>39-9011.00</v>
      </c>
      <c r="BF1337" t="s">
        <v>614</v>
      </c>
      <c r="BG1337" t="s">
        <v>11744</v>
      </c>
      <c r="BH1337" t="s">
        <v>11745</v>
      </c>
      <c r="BI1337">
        <v>7</v>
      </c>
      <c r="BJ1337">
        <v>7</v>
      </c>
      <c r="BK1337" s="1">
        <v>45689</v>
      </c>
      <c r="BL1337" s="1">
        <v>46053</v>
      </c>
      <c r="BM1337" s="1">
        <v>45706</v>
      </c>
      <c r="BN1337" s="1">
        <v>46053</v>
      </c>
      <c r="BO1337">
        <v>35</v>
      </c>
      <c r="BP1337">
        <v>0</v>
      </c>
      <c r="BQ1337">
        <v>7</v>
      </c>
      <c r="BR1337">
        <v>7</v>
      </c>
      <c r="BS1337">
        <v>7</v>
      </c>
      <c r="BT1337">
        <v>7</v>
      </c>
      <c r="BU1337">
        <v>7</v>
      </c>
      <c r="BV1337">
        <v>0</v>
      </c>
      <c r="BW1337" t="str">
        <f>"7:00 AM"</f>
        <v>7:00 AM</v>
      </c>
      <c r="BX1337" t="str">
        <f>"3:00 PM"</f>
        <v>3:00 PM</v>
      </c>
      <c r="BY1337" t="s">
        <v>159</v>
      </c>
      <c r="BZ1337">
        <v>0</v>
      </c>
      <c r="CA1337">
        <v>6</v>
      </c>
      <c r="CB1337" t="s">
        <v>117</v>
      </c>
      <c r="CD1337" t="s">
        <v>5190</v>
      </c>
      <c r="CE1337" t="s">
        <v>5191</v>
      </c>
      <c r="CG1337" t="s">
        <v>136</v>
      </c>
      <c r="CH1337" t="s">
        <v>121</v>
      </c>
      <c r="CI1337" s="6">
        <v>96950</v>
      </c>
      <c r="CJ1337" s="10">
        <v>7.81</v>
      </c>
      <c r="CK1337" s="10">
        <v>7.81</v>
      </c>
      <c r="CL1337" s="10">
        <v>11.72</v>
      </c>
      <c r="CM1337" s="10">
        <v>11.72</v>
      </c>
      <c r="CN1337" t="s">
        <v>137</v>
      </c>
      <c r="CP1337" t="s">
        <v>138</v>
      </c>
      <c r="CR1337" t="s">
        <v>117</v>
      </c>
      <c r="CS1337" t="s">
        <v>139</v>
      </c>
      <c r="CT1337" t="s">
        <v>140</v>
      </c>
      <c r="CU1337" t="s">
        <v>139</v>
      </c>
      <c r="CV1337" t="s">
        <v>140</v>
      </c>
      <c r="CW1337" t="s">
        <v>139</v>
      </c>
      <c r="CX1337" t="s">
        <v>140</v>
      </c>
      <c r="CY1337" t="s">
        <v>3023</v>
      </c>
      <c r="CZ1337" s="8">
        <v>16707831161</v>
      </c>
      <c r="DA1337" t="s">
        <v>5189</v>
      </c>
      <c r="DB1337" t="s">
        <v>140</v>
      </c>
      <c r="DC1337" t="s">
        <v>139</v>
      </c>
      <c r="DD1337" t="s">
        <v>117</v>
      </c>
    </row>
    <row r="1338" spans="1:114" ht="15" customHeight="1" x14ac:dyDescent="0.35">
      <c r="A1338" t="s">
        <v>16144</v>
      </c>
      <c r="B1338" t="s">
        <v>144</v>
      </c>
      <c r="C1338" s="1">
        <v>45656</v>
      </c>
      <c r="D1338" s="1">
        <v>45706</v>
      </c>
      <c r="E1338" t="s">
        <v>211</v>
      </c>
      <c r="G1338" t="s">
        <v>117</v>
      </c>
      <c r="H1338" t="s">
        <v>117</v>
      </c>
      <c r="I1338" t="s">
        <v>117</v>
      </c>
      <c r="J1338" t="s">
        <v>2924</v>
      </c>
      <c r="L1338" t="s">
        <v>2925</v>
      </c>
      <c r="M1338" t="s">
        <v>2926</v>
      </c>
      <c r="N1338" t="s">
        <v>136</v>
      </c>
      <c r="O1338" t="s">
        <v>121</v>
      </c>
      <c r="P1338" s="6">
        <v>96950</v>
      </c>
      <c r="Q1338" t="s">
        <v>122</v>
      </c>
      <c r="S1338" s="8">
        <v>16702341795</v>
      </c>
      <c r="U1338" t="s">
        <v>2927</v>
      </c>
      <c r="V1338">
        <v>722511</v>
      </c>
      <c r="W1338" t="s">
        <v>124</v>
      </c>
      <c r="Y1338" t="s">
        <v>2928</v>
      </c>
      <c r="Z1338" t="s">
        <v>251</v>
      </c>
      <c r="AA1338" t="s">
        <v>2929</v>
      </c>
      <c r="AB1338" t="s">
        <v>1563</v>
      </c>
      <c r="AC1338" t="s">
        <v>2939</v>
      </c>
      <c r="AD1338" t="s">
        <v>2926</v>
      </c>
      <c r="AE1338" t="s">
        <v>136</v>
      </c>
      <c r="AF1338" t="s">
        <v>121</v>
      </c>
      <c r="AG1338" s="6">
        <v>96950</v>
      </c>
      <c r="AH1338" t="s">
        <v>122</v>
      </c>
      <c r="AJ1338" s="8">
        <v>16702341795</v>
      </c>
      <c r="AL1338" t="s">
        <v>2930</v>
      </c>
      <c r="BE1338" t="str">
        <f>"35-2014.00"</f>
        <v>35-2014.00</v>
      </c>
      <c r="BF1338" t="s">
        <v>191</v>
      </c>
      <c r="BG1338" t="s">
        <v>4924</v>
      </c>
      <c r="BH1338" t="s">
        <v>193</v>
      </c>
      <c r="BI1338">
        <v>4</v>
      </c>
      <c r="BJ1338">
        <v>4</v>
      </c>
      <c r="BK1338" s="1">
        <v>45757</v>
      </c>
      <c r="BL1338" s="1">
        <v>46121</v>
      </c>
      <c r="BM1338" s="1">
        <v>45757</v>
      </c>
      <c r="BN1338" s="1">
        <v>46121</v>
      </c>
      <c r="BO1338">
        <v>35</v>
      </c>
      <c r="BP1338">
        <v>5</v>
      </c>
      <c r="BQ1338">
        <v>0</v>
      </c>
      <c r="BR1338">
        <v>6</v>
      </c>
      <c r="BS1338">
        <v>6</v>
      </c>
      <c r="BT1338">
        <v>6</v>
      </c>
      <c r="BU1338">
        <v>6</v>
      </c>
      <c r="BV1338">
        <v>6</v>
      </c>
      <c r="BW1338" t="str">
        <f>"7:00 AM"</f>
        <v>7:00 AM</v>
      </c>
      <c r="BX1338" t="str">
        <f>"2:00 PM"</f>
        <v>2:00 PM</v>
      </c>
      <c r="BY1338" t="s">
        <v>133</v>
      </c>
      <c r="BZ1338">
        <v>0</v>
      </c>
      <c r="CA1338">
        <v>12</v>
      </c>
      <c r="CB1338" t="s">
        <v>117</v>
      </c>
      <c r="CD1338" t="s">
        <v>9386</v>
      </c>
      <c r="CE1338" t="s">
        <v>16145</v>
      </c>
      <c r="CF1338" t="s">
        <v>5229</v>
      </c>
      <c r="CG1338" t="s">
        <v>1143</v>
      </c>
      <c r="CH1338" t="s">
        <v>121</v>
      </c>
      <c r="CI1338" s="6">
        <v>96952</v>
      </c>
      <c r="CJ1338" s="10">
        <v>8.83</v>
      </c>
      <c r="CK1338" s="10">
        <v>10</v>
      </c>
      <c r="CL1338" s="10">
        <v>13.25</v>
      </c>
      <c r="CM1338" s="10">
        <v>15</v>
      </c>
      <c r="CN1338" t="s">
        <v>137</v>
      </c>
      <c r="CO1338" t="s">
        <v>133</v>
      </c>
      <c r="CP1338" t="s">
        <v>138</v>
      </c>
      <c r="CR1338" t="s">
        <v>139</v>
      </c>
      <c r="CS1338" t="s">
        <v>139</v>
      </c>
      <c r="CT1338" t="s">
        <v>139</v>
      </c>
      <c r="CU1338" t="s">
        <v>139</v>
      </c>
      <c r="CV1338" t="s">
        <v>140</v>
      </c>
      <c r="CW1338" t="s">
        <v>139</v>
      </c>
      <c r="CX1338" t="s">
        <v>139</v>
      </c>
      <c r="CY1338" t="s">
        <v>14950</v>
      </c>
      <c r="CZ1338" s="8">
        <v>16702341795</v>
      </c>
      <c r="DA1338" t="s">
        <v>2930</v>
      </c>
      <c r="DB1338" t="s">
        <v>2937</v>
      </c>
      <c r="DC1338" t="s">
        <v>139</v>
      </c>
      <c r="DD1338" t="s">
        <v>117</v>
      </c>
    </row>
    <row r="1339" spans="1:114" ht="15" customHeight="1" x14ac:dyDescent="0.35">
      <c r="A1339" t="s">
        <v>17273</v>
      </c>
      <c r="B1339" t="s">
        <v>144</v>
      </c>
      <c r="C1339" s="1">
        <v>45656</v>
      </c>
      <c r="D1339" s="1">
        <v>45706</v>
      </c>
      <c r="E1339" t="s">
        <v>211</v>
      </c>
      <c r="G1339" t="s">
        <v>117</v>
      </c>
      <c r="H1339" t="s">
        <v>117</v>
      </c>
      <c r="I1339" t="s">
        <v>117</v>
      </c>
      <c r="J1339" t="s">
        <v>2924</v>
      </c>
      <c r="L1339" t="s">
        <v>2925</v>
      </c>
      <c r="M1339" t="s">
        <v>2926</v>
      </c>
      <c r="N1339" t="s">
        <v>136</v>
      </c>
      <c r="O1339" t="s">
        <v>121</v>
      </c>
      <c r="P1339" s="6">
        <v>96950</v>
      </c>
      <c r="Q1339" t="s">
        <v>122</v>
      </c>
      <c r="S1339" s="8">
        <v>16702341795</v>
      </c>
      <c r="U1339" t="s">
        <v>2927</v>
      </c>
      <c r="V1339">
        <v>722513</v>
      </c>
      <c r="W1339" t="s">
        <v>124</v>
      </c>
      <c r="Y1339" t="s">
        <v>2928</v>
      </c>
      <c r="Z1339" t="s">
        <v>251</v>
      </c>
      <c r="AA1339" t="s">
        <v>2929</v>
      </c>
      <c r="AB1339" t="s">
        <v>1563</v>
      </c>
      <c r="AC1339" t="s">
        <v>3938</v>
      </c>
      <c r="AD1339" t="s">
        <v>3939</v>
      </c>
      <c r="AE1339" t="s">
        <v>120</v>
      </c>
      <c r="AF1339" t="s">
        <v>121</v>
      </c>
      <c r="AG1339" s="6">
        <v>96950</v>
      </c>
      <c r="AH1339" t="s">
        <v>122</v>
      </c>
      <c r="AJ1339" s="8">
        <v>16702341795</v>
      </c>
      <c r="AL1339" t="s">
        <v>2930</v>
      </c>
      <c r="BE1339" t="str">
        <f>"51-3011.00"</f>
        <v>51-3011.00</v>
      </c>
      <c r="BF1339" t="s">
        <v>217</v>
      </c>
      <c r="BG1339" t="s">
        <v>12104</v>
      </c>
      <c r="BH1339" t="s">
        <v>1319</v>
      </c>
      <c r="BI1339">
        <v>1</v>
      </c>
      <c r="BJ1339">
        <v>1</v>
      </c>
      <c r="BK1339" s="1">
        <v>45757</v>
      </c>
      <c r="BL1339" s="1">
        <v>46121</v>
      </c>
      <c r="BM1339" s="1">
        <v>45757</v>
      </c>
      <c r="BN1339" s="1">
        <v>46121</v>
      </c>
      <c r="BO1339">
        <v>35</v>
      </c>
      <c r="BP1339">
        <v>5</v>
      </c>
      <c r="BQ1339">
        <v>6</v>
      </c>
      <c r="BR1339">
        <v>0</v>
      </c>
      <c r="BS1339">
        <v>6</v>
      </c>
      <c r="BT1339">
        <v>6</v>
      </c>
      <c r="BU1339">
        <v>6</v>
      </c>
      <c r="BV1339">
        <v>6</v>
      </c>
      <c r="BW1339" t="str">
        <f>"6:00 AM"</f>
        <v>6:00 AM</v>
      </c>
      <c r="BX1339" t="str">
        <f>"1:00 PM"</f>
        <v>1:00 PM</v>
      </c>
      <c r="BY1339" t="s">
        <v>133</v>
      </c>
      <c r="BZ1339">
        <v>0</v>
      </c>
      <c r="CA1339">
        <v>12</v>
      </c>
      <c r="CB1339" t="s">
        <v>117</v>
      </c>
      <c r="CD1339" t="s">
        <v>17274</v>
      </c>
      <c r="CE1339" t="s">
        <v>16148</v>
      </c>
      <c r="CF1339" t="s">
        <v>3939</v>
      </c>
      <c r="CG1339" t="s">
        <v>120</v>
      </c>
      <c r="CH1339" t="s">
        <v>121</v>
      </c>
      <c r="CI1339" s="6">
        <v>96950</v>
      </c>
      <c r="CJ1339" s="10">
        <v>8.64</v>
      </c>
      <c r="CK1339" s="10">
        <v>9.5</v>
      </c>
      <c r="CL1339" s="10">
        <v>12.96</v>
      </c>
      <c r="CM1339" s="10">
        <v>14.25</v>
      </c>
      <c r="CN1339" t="s">
        <v>137</v>
      </c>
      <c r="CO1339" t="s">
        <v>133</v>
      </c>
      <c r="CP1339" t="s">
        <v>138</v>
      </c>
      <c r="CR1339" t="s">
        <v>117</v>
      </c>
      <c r="CS1339" t="s">
        <v>139</v>
      </c>
      <c r="CT1339" t="s">
        <v>139</v>
      </c>
      <c r="CU1339" t="s">
        <v>139</v>
      </c>
      <c r="CV1339" t="s">
        <v>140</v>
      </c>
      <c r="CW1339" t="s">
        <v>139</v>
      </c>
      <c r="CX1339" t="s">
        <v>139</v>
      </c>
      <c r="CY1339" s="2" t="s">
        <v>17275</v>
      </c>
      <c r="CZ1339" s="8">
        <v>16702341795</v>
      </c>
      <c r="DA1339" t="s">
        <v>2930</v>
      </c>
      <c r="DB1339" t="s">
        <v>2937</v>
      </c>
      <c r="DC1339" t="s">
        <v>139</v>
      </c>
      <c r="DD1339" t="s">
        <v>117</v>
      </c>
    </row>
    <row r="1340" spans="1:114" ht="15" customHeight="1" x14ac:dyDescent="0.35">
      <c r="A1340" t="s">
        <v>17109</v>
      </c>
      <c r="B1340" t="s">
        <v>166</v>
      </c>
      <c r="C1340" s="1">
        <v>45656</v>
      </c>
      <c r="D1340" s="1">
        <v>45706</v>
      </c>
      <c r="E1340" t="s">
        <v>116</v>
      </c>
      <c r="F1340" s="1">
        <v>45776</v>
      </c>
      <c r="G1340" t="s">
        <v>117</v>
      </c>
      <c r="H1340" t="s">
        <v>117</v>
      </c>
      <c r="I1340" t="s">
        <v>117</v>
      </c>
      <c r="J1340" t="s">
        <v>4640</v>
      </c>
      <c r="K1340" t="s">
        <v>4210</v>
      </c>
      <c r="L1340" t="s">
        <v>4451</v>
      </c>
      <c r="M1340" t="s">
        <v>4641</v>
      </c>
      <c r="N1340" t="s">
        <v>120</v>
      </c>
      <c r="O1340" t="s">
        <v>121</v>
      </c>
      <c r="P1340" s="6">
        <v>96950</v>
      </c>
      <c r="Q1340" t="s">
        <v>122</v>
      </c>
      <c r="S1340" s="8">
        <v>16703236877</v>
      </c>
      <c r="U1340" t="s">
        <v>4212</v>
      </c>
      <c r="V1340">
        <v>621610</v>
      </c>
      <c r="W1340" t="s">
        <v>124</v>
      </c>
      <c r="Y1340" t="s">
        <v>1329</v>
      </c>
      <c r="Z1340" t="s">
        <v>1330</v>
      </c>
      <c r="AA1340" t="s">
        <v>1331</v>
      </c>
      <c r="AB1340" t="s">
        <v>128</v>
      </c>
      <c r="AC1340" t="s">
        <v>1332</v>
      </c>
      <c r="AE1340" t="s">
        <v>839</v>
      </c>
      <c r="AF1340" t="s">
        <v>578</v>
      </c>
      <c r="AG1340" s="6">
        <v>96931</v>
      </c>
      <c r="AH1340" t="s">
        <v>122</v>
      </c>
      <c r="AJ1340" s="8">
        <v>16716498746</v>
      </c>
      <c r="AK1340">
        <v>203</v>
      </c>
      <c r="AL1340" t="s">
        <v>1333</v>
      </c>
      <c r="BE1340" t="str">
        <f>"31-1122.00"</f>
        <v>31-1122.00</v>
      </c>
      <c r="BF1340" t="s">
        <v>4642</v>
      </c>
      <c r="BG1340" t="s">
        <v>4643</v>
      </c>
      <c r="BH1340" t="s">
        <v>4644</v>
      </c>
      <c r="BI1340">
        <v>2</v>
      </c>
      <c r="BK1340" s="1">
        <v>45778</v>
      </c>
      <c r="BL1340" s="1">
        <v>46142</v>
      </c>
      <c r="BO1340">
        <v>40</v>
      </c>
      <c r="BP1340">
        <v>0</v>
      </c>
      <c r="BQ1340">
        <v>8</v>
      </c>
      <c r="BR1340">
        <v>8</v>
      </c>
      <c r="BS1340">
        <v>8</v>
      </c>
      <c r="BT1340">
        <v>8</v>
      </c>
      <c r="BU1340">
        <v>5</v>
      </c>
      <c r="BV1340">
        <v>3</v>
      </c>
      <c r="BW1340" t="str">
        <f>"8:30 AM"</f>
        <v>8:30 AM</v>
      </c>
      <c r="BX1340" t="str">
        <f>"5:30 PM"</f>
        <v>5:30 PM</v>
      </c>
      <c r="BY1340" t="s">
        <v>133</v>
      </c>
      <c r="BZ1340">
        <v>0</v>
      </c>
      <c r="CA1340">
        <v>12</v>
      </c>
      <c r="CB1340" t="s">
        <v>117</v>
      </c>
      <c r="CD1340" s="2" t="s">
        <v>4645</v>
      </c>
      <c r="CE1340" t="s">
        <v>4451</v>
      </c>
      <c r="CF1340" t="s">
        <v>4641</v>
      </c>
      <c r="CG1340" t="s">
        <v>120</v>
      </c>
      <c r="CH1340" t="s">
        <v>121</v>
      </c>
      <c r="CI1340" s="6">
        <v>96950</v>
      </c>
      <c r="CJ1340" s="10">
        <v>11.24</v>
      </c>
      <c r="CK1340" s="10">
        <v>11.24</v>
      </c>
      <c r="CN1340" t="s">
        <v>137</v>
      </c>
      <c r="CP1340" t="s">
        <v>138</v>
      </c>
      <c r="CR1340" t="s">
        <v>117</v>
      </c>
      <c r="CS1340" t="s">
        <v>139</v>
      </c>
      <c r="CT1340" t="s">
        <v>140</v>
      </c>
      <c r="CU1340" t="s">
        <v>140</v>
      </c>
      <c r="CV1340" t="s">
        <v>140</v>
      </c>
      <c r="CW1340" t="s">
        <v>139</v>
      </c>
      <c r="CX1340" t="s">
        <v>140</v>
      </c>
      <c r="CY1340" t="s">
        <v>140</v>
      </c>
      <c r="CZ1340" s="8">
        <v>16703236877</v>
      </c>
      <c r="DA1340" t="s">
        <v>4216</v>
      </c>
      <c r="DB1340" t="s">
        <v>140</v>
      </c>
      <c r="DC1340" t="s">
        <v>139</v>
      </c>
      <c r="DD1340" t="s">
        <v>117</v>
      </c>
    </row>
    <row r="1341" spans="1:114" ht="15" customHeight="1" x14ac:dyDescent="0.35">
      <c r="A1341" t="s">
        <v>16189</v>
      </c>
      <c r="B1341" t="s">
        <v>166</v>
      </c>
      <c r="C1341" s="1">
        <v>45656</v>
      </c>
      <c r="D1341" s="1">
        <v>45706</v>
      </c>
      <c r="E1341" t="s">
        <v>116</v>
      </c>
      <c r="F1341" s="1">
        <v>45806</v>
      </c>
      <c r="G1341" t="s">
        <v>117</v>
      </c>
      <c r="H1341" t="s">
        <v>117</v>
      </c>
      <c r="I1341" t="s">
        <v>117</v>
      </c>
      <c r="J1341" t="s">
        <v>1324</v>
      </c>
      <c r="K1341" t="s">
        <v>1325</v>
      </c>
      <c r="L1341" t="s">
        <v>4451</v>
      </c>
      <c r="M1341" t="s">
        <v>1327</v>
      </c>
      <c r="N1341" t="s">
        <v>120</v>
      </c>
      <c r="O1341" t="s">
        <v>121</v>
      </c>
      <c r="P1341" s="6">
        <v>96950</v>
      </c>
      <c r="Q1341" t="s">
        <v>122</v>
      </c>
      <c r="S1341" s="8">
        <v>16703236877</v>
      </c>
      <c r="U1341" t="s">
        <v>1328</v>
      </c>
      <c r="V1341">
        <v>621610</v>
      </c>
      <c r="W1341" t="s">
        <v>124</v>
      </c>
      <c r="Y1341" t="s">
        <v>1329</v>
      </c>
      <c r="Z1341" t="s">
        <v>1330</v>
      </c>
      <c r="AA1341" t="s">
        <v>1331</v>
      </c>
      <c r="AB1341" t="s">
        <v>128</v>
      </c>
      <c r="AC1341" t="s">
        <v>1332</v>
      </c>
      <c r="AE1341" t="s">
        <v>839</v>
      </c>
      <c r="AF1341" t="s">
        <v>578</v>
      </c>
      <c r="AG1341" s="6">
        <v>96931</v>
      </c>
      <c r="AH1341" t="s">
        <v>122</v>
      </c>
      <c r="AJ1341" s="8">
        <v>16716498746</v>
      </c>
      <c r="AK1341">
        <v>203</v>
      </c>
      <c r="AL1341" t="s">
        <v>1333</v>
      </c>
      <c r="BE1341" t="str">
        <f>"31-1122.00"</f>
        <v>31-1122.00</v>
      </c>
      <c r="BF1341" t="s">
        <v>4642</v>
      </c>
      <c r="BG1341" t="s">
        <v>5340</v>
      </c>
      <c r="BH1341" t="s">
        <v>4644</v>
      </c>
      <c r="BI1341">
        <v>3</v>
      </c>
      <c r="BK1341" s="1">
        <v>45808</v>
      </c>
      <c r="BL1341" s="1">
        <v>46172</v>
      </c>
      <c r="BO1341">
        <v>40</v>
      </c>
      <c r="BP1341">
        <v>0</v>
      </c>
      <c r="BQ1341">
        <v>8</v>
      </c>
      <c r="BR1341">
        <v>8</v>
      </c>
      <c r="BS1341">
        <v>8</v>
      </c>
      <c r="BT1341">
        <v>8</v>
      </c>
      <c r="BU1341">
        <v>5</v>
      </c>
      <c r="BV1341">
        <v>3</v>
      </c>
      <c r="BW1341" t="str">
        <f>"8:30 AM"</f>
        <v>8:30 AM</v>
      </c>
      <c r="BX1341" t="str">
        <f>"5:30 PM"</f>
        <v>5:30 PM</v>
      </c>
      <c r="BY1341" t="s">
        <v>133</v>
      </c>
      <c r="BZ1341">
        <v>0</v>
      </c>
      <c r="CA1341">
        <v>12</v>
      </c>
      <c r="CB1341" t="s">
        <v>117</v>
      </c>
      <c r="CD1341" s="2" t="s">
        <v>4645</v>
      </c>
      <c r="CE1341" t="s">
        <v>4451</v>
      </c>
      <c r="CF1341" t="s">
        <v>4641</v>
      </c>
      <c r="CG1341" t="s">
        <v>120</v>
      </c>
      <c r="CH1341" t="s">
        <v>121</v>
      </c>
      <c r="CI1341" s="6">
        <v>96950</v>
      </c>
      <c r="CJ1341" s="10">
        <v>11.24</v>
      </c>
      <c r="CK1341" s="10">
        <v>11.24</v>
      </c>
      <c r="CN1341" t="s">
        <v>137</v>
      </c>
      <c r="CP1341" t="s">
        <v>138</v>
      </c>
      <c r="CR1341" t="s">
        <v>117</v>
      </c>
      <c r="CS1341" t="s">
        <v>139</v>
      </c>
      <c r="CT1341" t="s">
        <v>140</v>
      </c>
      <c r="CU1341" t="s">
        <v>140</v>
      </c>
      <c r="CV1341" t="s">
        <v>140</v>
      </c>
      <c r="CW1341" t="s">
        <v>139</v>
      </c>
      <c r="CX1341" t="s">
        <v>140</v>
      </c>
      <c r="CY1341" t="s">
        <v>140</v>
      </c>
      <c r="CZ1341" s="8">
        <v>16703236877</v>
      </c>
      <c r="DA1341" t="s">
        <v>4216</v>
      </c>
      <c r="DB1341" t="s">
        <v>140</v>
      </c>
      <c r="DC1341" t="s">
        <v>139</v>
      </c>
      <c r="DD1341" t="s">
        <v>117</v>
      </c>
    </row>
    <row r="1342" spans="1:114" ht="15" customHeight="1" x14ac:dyDescent="0.35">
      <c r="A1342" t="s">
        <v>7388</v>
      </c>
      <c r="B1342" t="s">
        <v>115</v>
      </c>
      <c r="C1342" s="1">
        <v>45662</v>
      </c>
      <c r="D1342" s="1">
        <v>45706</v>
      </c>
      <c r="E1342" t="s">
        <v>211</v>
      </c>
      <c r="G1342" t="s">
        <v>117</v>
      </c>
      <c r="H1342" t="s">
        <v>117</v>
      </c>
      <c r="I1342" t="s">
        <v>117</v>
      </c>
      <c r="J1342" t="s">
        <v>7389</v>
      </c>
      <c r="K1342" t="s">
        <v>7390</v>
      </c>
      <c r="L1342" t="s">
        <v>7391</v>
      </c>
      <c r="N1342" t="s">
        <v>136</v>
      </c>
      <c r="O1342" t="s">
        <v>121</v>
      </c>
      <c r="P1342" s="6">
        <v>96950</v>
      </c>
      <c r="Q1342" t="s">
        <v>122</v>
      </c>
      <c r="S1342" s="8">
        <v>16702859118</v>
      </c>
      <c r="U1342" t="s">
        <v>7392</v>
      </c>
      <c r="V1342">
        <v>561612</v>
      </c>
      <c r="W1342" t="s">
        <v>124</v>
      </c>
      <c r="Y1342" t="s">
        <v>7393</v>
      </c>
      <c r="Z1342" t="s">
        <v>7394</v>
      </c>
      <c r="AA1342" t="s">
        <v>7395</v>
      </c>
      <c r="AB1342" t="s">
        <v>1057</v>
      </c>
      <c r="AC1342" t="s">
        <v>7391</v>
      </c>
      <c r="AE1342" t="s">
        <v>136</v>
      </c>
      <c r="AF1342" t="s">
        <v>121</v>
      </c>
      <c r="AG1342" s="6">
        <v>96950</v>
      </c>
      <c r="AH1342" t="s">
        <v>122</v>
      </c>
      <c r="AJ1342" s="8">
        <v>16702859118</v>
      </c>
      <c r="AL1342" t="s">
        <v>7396</v>
      </c>
      <c r="BE1342" t="str">
        <f>"33-9032.00"</f>
        <v>33-9032.00</v>
      </c>
      <c r="BF1342" t="s">
        <v>1777</v>
      </c>
      <c r="BG1342" t="s">
        <v>7397</v>
      </c>
      <c r="BH1342" t="s">
        <v>1777</v>
      </c>
      <c r="BI1342">
        <v>8</v>
      </c>
      <c r="BK1342" s="1">
        <v>45748</v>
      </c>
      <c r="BL1342" s="1">
        <v>46112</v>
      </c>
      <c r="BO1342">
        <v>35</v>
      </c>
      <c r="BP1342">
        <v>0</v>
      </c>
      <c r="BQ1342">
        <v>7</v>
      </c>
      <c r="BR1342">
        <v>7</v>
      </c>
      <c r="BS1342">
        <v>7</v>
      </c>
      <c r="BT1342">
        <v>7</v>
      </c>
      <c r="BU1342">
        <v>7</v>
      </c>
      <c r="BV1342">
        <v>0</v>
      </c>
      <c r="BW1342" t="str">
        <f>"8:00 AM"</f>
        <v>8:00 AM</v>
      </c>
      <c r="BX1342" t="str">
        <f>"4:00 PM"</f>
        <v>4:00 PM</v>
      </c>
      <c r="BY1342" t="s">
        <v>159</v>
      </c>
      <c r="BZ1342">
        <v>0</v>
      </c>
      <c r="CA1342">
        <v>12</v>
      </c>
      <c r="CB1342" t="s">
        <v>117</v>
      </c>
      <c r="CD1342" t="s">
        <v>7398</v>
      </c>
      <c r="CE1342" t="s">
        <v>7399</v>
      </c>
      <c r="CF1342" t="s">
        <v>7400</v>
      </c>
      <c r="CG1342" t="s">
        <v>136</v>
      </c>
      <c r="CH1342" t="s">
        <v>121</v>
      </c>
      <c r="CI1342" s="6">
        <v>96950</v>
      </c>
      <c r="CJ1342" s="10">
        <v>8.15</v>
      </c>
      <c r="CK1342" s="10">
        <v>8.15</v>
      </c>
      <c r="CL1342" s="10">
        <v>12.23</v>
      </c>
      <c r="CM1342" s="10">
        <v>12.23</v>
      </c>
      <c r="CN1342" t="s">
        <v>137</v>
      </c>
      <c r="CP1342" t="s">
        <v>138</v>
      </c>
      <c r="CR1342" t="s">
        <v>117</v>
      </c>
      <c r="CS1342" t="s">
        <v>139</v>
      </c>
      <c r="CT1342" t="s">
        <v>140</v>
      </c>
      <c r="CU1342" t="s">
        <v>139</v>
      </c>
      <c r="CV1342" t="s">
        <v>140</v>
      </c>
      <c r="CW1342" t="s">
        <v>139</v>
      </c>
      <c r="CX1342" t="s">
        <v>140</v>
      </c>
      <c r="CY1342" t="s">
        <v>308</v>
      </c>
      <c r="CZ1342" s="8">
        <v>16702859118</v>
      </c>
      <c r="DA1342" t="s">
        <v>7396</v>
      </c>
      <c r="DB1342" t="s">
        <v>309</v>
      </c>
      <c r="DC1342" t="s">
        <v>139</v>
      </c>
      <c r="DD1342" t="s">
        <v>117</v>
      </c>
    </row>
    <row r="1343" spans="1:114" ht="15" customHeight="1" x14ac:dyDescent="0.35">
      <c r="A1343" t="s">
        <v>7550</v>
      </c>
      <c r="B1343" t="s">
        <v>294</v>
      </c>
      <c r="C1343" s="1">
        <v>45662</v>
      </c>
      <c r="D1343" s="1">
        <v>45706</v>
      </c>
      <c r="E1343" t="s">
        <v>211</v>
      </c>
      <c r="G1343" t="s">
        <v>117</v>
      </c>
      <c r="H1343" t="s">
        <v>117</v>
      </c>
      <c r="I1343" t="s">
        <v>117</v>
      </c>
      <c r="J1343" t="s">
        <v>7389</v>
      </c>
      <c r="K1343" t="s">
        <v>7551</v>
      </c>
      <c r="L1343" t="s">
        <v>7391</v>
      </c>
      <c r="N1343" t="s">
        <v>136</v>
      </c>
      <c r="O1343" t="s">
        <v>121</v>
      </c>
      <c r="P1343" s="6">
        <v>96950</v>
      </c>
      <c r="Q1343" t="s">
        <v>122</v>
      </c>
      <c r="S1343" s="8">
        <v>16702859118</v>
      </c>
      <c r="U1343" t="s">
        <v>7392</v>
      </c>
      <c r="V1343">
        <v>236118</v>
      </c>
      <c r="W1343" t="s">
        <v>124</v>
      </c>
      <c r="Y1343" t="s">
        <v>7393</v>
      </c>
      <c r="Z1343" t="s">
        <v>7394</v>
      </c>
      <c r="AA1343" t="s">
        <v>7395</v>
      </c>
      <c r="AB1343" t="s">
        <v>1057</v>
      </c>
      <c r="AC1343" t="s">
        <v>7391</v>
      </c>
      <c r="AE1343" t="s">
        <v>136</v>
      </c>
      <c r="AF1343" t="s">
        <v>121</v>
      </c>
      <c r="AG1343" s="6">
        <v>96950</v>
      </c>
      <c r="AH1343" t="s">
        <v>122</v>
      </c>
      <c r="AJ1343" s="8">
        <v>16702859118</v>
      </c>
      <c r="AL1343" t="s">
        <v>7396</v>
      </c>
      <c r="BE1343" t="str">
        <f>"49-9071.00"</f>
        <v>49-9071.00</v>
      </c>
      <c r="BF1343" t="s">
        <v>156</v>
      </c>
      <c r="BG1343" t="s">
        <v>7552</v>
      </c>
      <c r="BH1343" t="s">
        <v>2837</v>
      </c>
      <c r="BI1343">
        <v>8</v>
      </c>
      <c r="BJ1343">
        <v>7</v>
      </c>
      <c r="BK1343" s="1">
        <v>45748</v>
      </c>
      <c r="BL1343" s="1">
        <v>46112</v>
      </c>
      <c r="BM1343" s="1">
        <v>45748</v>
      </c>
      <c r="BN1343" s="1">
        <v>46112</v>
      </c>
      <c r="BO1343">
        <v>35</v>
      </c>
      <c r="BP1343">
        <v>0</v>
      </c>
      <c r="BQ1343">
        <v>7</v>
      </c>
      <c r="BR1343">
        <v>7</v>
      </c>
      <c r="BS1343">
        <v>7</v>
      </c>
      <c r="BT1343">
        <v>7</v>
      </c>
      <c r="BU1343">
        <v>7</v>
      </c>
      <c r="BV1343">
        <v>0</v>
      </c>
      <c r="BW1343" t="str">
        <f>"8:00 AM"</f>
        <v>8:00 AM</v>
      </c>
      <c r="BX1343" t="str">
        <f>"4:00 PM"</f>
        <v>4:00 PM</v>
      </c>
      <c r="BY1343" t="s">
        <v>159</v>
      </c>
      <c r="BZ1343">
        <v>0</v>
      </c>
      <c r="CA1343">
        <v>0</v>
      </c>
      <c r="CB1343" t="s">
        <v>117</v>
      </c>
      <c r="CD1343" t="s">
        <v>2838</v>
      </c>
      <c r="CE1343" t="s">
        <v>7399</v>
      </c>
      <c r="CF1343" t="s">
        <v>7400</v>
      </c>
      <c r="CG1343" t="s">
        <v>136</v>
      </c>
      <c r="CH1343" t="s">
        <v>121</v>
      </c>
      <c r="CI1343" s="6">
        <v>96950</v>
      </c>
      <c r="CJ1343" s="10">
        <v>9.75</v>
      </c>
      <c r="CK1343" s="10">
        <v>9.75</v>
      </c>
      <c r="CL1343" s="10">
        <v>14.63</v>
      </c>
      <c r="CM1343" s="10">
        <v>14.63</v>
      </c>
      <c r="CN1343" t="s">
        <v>137</v>
      </c>
      <c r="CP1343" t="s">
        <v>138</v>
      </c>
      <c r="CR1343" t="s">
        <v>117</v>
      </c>
      <c r="CS1343" t="s">
        <v>139</v>
      </c>
      <c r="CT1343" t="s">
        <v>140</v>
      </c>
      <c r="CU1343" t="s">
        <v>139</v>
      </c>
      <c r="CV1343" t="s">
        <v>140</v>
      </c>
      <c r="CW1343" t="s">
        <v>139</v>
      </c>
      <c r="CX1343" t="s">
        <v>140</v>
      </c>
      <c r="CY1343" t="s">
        <v>308</v>
      </c>
      <c r="CZ1343" s="8">
        <v>16702859118</v>
      </c>
      <c r="DA1343" t="s">
        <v>7396</v>
      </c>
      <c r="DB1343" t="s">
        <v>309</v>
      </c>
      <c r="DC1343" t="s">
        <v>139</v>
      </c>
      <c r="DD1343" t="s">
        <v>117</v>
      </c>
    </row>
    <row r="1344" spans="1:114" ht="15" customHeight="1" x14ac:dyDescent="0.35">
      <c r="A1344" t="s">
        <v>13473</v>
      </c>
      <c r="B1344" t="s">
        <v>166</v>
      </c>
      <c r="C1344" s="1">
        <v>45678</v>
      </c>
      <c r="D1344" s="1">
        <v>45706</v>
      </c>
      <c r="E1344" t="s">
        <v>211</v>
      </c>
      <c r="G1344" t="s">
        <v>117</v>
      </c>
      <c r="H1344" t="s">
        <v>117</v>
      </c>
      <c r="I1344" t="s">
        <v>117</v>
      </c>
      <c r="J1344" t="s">
        <v>1712</v>
      </c>
      <c r="L1344" t="s">
        <v>3692</v>
      </c>
      <c r="M1344" t="s">
        <v>3693</v>
      </c>
      <c r="N1344" t="s">
        <v>120</v>
      </c>
      <c r="O1344" t="s">
        <v>121</v>
      </c>
      <c r="P1344" s="6">
        <v>96950</v>
      </c>
      <c r="Q1344" t="s">
        <v>122</v>
      </c>
      <c r="S1344" s="8">
        <v>16702858730</v>
      </c>
      <c r="U1344" t="s">
        <v>1073</v>
      </c>
      <c r="V1344">
        <v>561320</v>
      </c>
      <c r="W1344" t="s">
        <v>124</v>
      </c>
      <c r="Y1344" t="s">
        <v>1074</v>
      </c>
      <c r="Z1344" t="s">
        <v>1075</v>
      </c>
      <c r="AA1344" t="s">
        <v>1076</v>
      </c>
      <c r="AB1344" t="s">
        <v>189</v>
      </c>
      <c r="AC1344" t="s">
        <v>1713</v>
      </c>
      <c r="AD1344" t="s">
        <v>1714</v>
      </c>
      <c r="AE1344" t="s">
        <v>120</v>
      </c>
      <c r="AF1344" t="s">
        <v>121</v>
      </c>
      <c r="AG1344" s="6">
        <v>96950</v>
      </c>
      <c r="AH1344" t="s">
        <v>122</v>
      </c>
      <c r="AJ1344" s="8">
        <v>16702858730</v>
      </c>
      <c r="AL1344" t="s">
        <v>1078</v>
      </c>
      <c r="BE1344" t="str">
        <f>"49-9071.00"</f>
        <v>49-9071.00</v>
      </c>
      <c r="BF1344" t="s">
        <v>156</v>
      </c>
      <c r="BG1344" t="s">
        <v>3694</v>
      </c>
      <c r="BH1344" t="s">
        <v>341</v>
      </c>
      <c r="BI1344">
        <v>15</v>
      </c>
      <c r="BK1344" s="1">
        <v>45748</v>
      </c>
      <c r="BL1344" s="1">
        <v>46112</v>
      </c>
      <c r="BO1344">
        <v>35</v>
      </c>
      <c r="BP1344">
        <v>0</v>
      </c>
      <c r="BQ1344">
        <v>7</v>
      </c>
      <c r="BR1344">
        <v>7</v>
      </c>
      <c r="BS1344">
        <v>7</v>
      </c>
      <c r="BT1344">
        <v>7</v>
      </c>
      <c r="BU1344">
        <v>7</v>
      </c>
      <c r="BV1344">
        <v>0</v>
      </c>
      <c r="BW1344" t="str">
        <f>"9:00 AM"</f>
        <v>9:00 AM</v>
      </c>
      <c r="BX1344" t="str">
        <f>"5:00 PM"</f>
        <v>5:00 PM</v>
      </c>
      <c r="BY1344" t="s">
        <v>11437</v>
      </c>
      <c r="BZ1344">
        <v>0</v>
      </c>
      <c r="CA1344">
        <v>12</v>
      </c>
      <c r="CB1344" t="s">
        <v>117</v>
      </c>
      <c r="CD1344" s="2" t="s">
        <v>3695</v>
      </c>
      <c r="CE1344" t="s">
        <v>5718</v>
      </c>
      <c r="CF1344" t="s">
        <v>982</v>
      </c>
      <c r="CG1344" t="s">
        <v>120</v>
      </c>
      <c r="CH1344" t="s">
        <v>121</v>
      </c>
      <c r="CI1344" s="6">
        <v>96950</v>
      </c>
      <c r="CJ1344" s="10">
        <v>9.75</v>
      </c>
      <c r="CK1344" s="10">
        <v>9.75</v>
      </c>
      <c r="CL1344" s="10">
        <v>14.63</v>
      </c>
      <c r="CM1344" s="10">
        <v>14.63</v>
      </c>
      <c r="CN1344" t="s">
        <v>137</v>
      </c>
      <c r="CO1344" t="s">
        <v>162</v>
      </c>
      <c r="CP1344" t="s">
        <v>138</v>
      </c>
      <c r="CR1344" t="s">
        <v>117</v>
      </c>
      <c r="CS1344" t="s">
        <v>139</v>
      </c>
      <c r="CT1344" t="s">
        <v>140</v>
      </c>
      <c r="CU1344" t="s">
        <v>139</v>
      </c>
      <c r="CV1344" t="s">
        <v>140</v>
      </c>
      <c r="CW1344" t="s">
        <v>139</v>
      </c>
      <c r="CX1344" t="s">
        <v>140</v>
      </c>
      <c r="CY1344" s="2" t="s">
        <v>1719</v>
      </c>
      <c r="CZ1344" s="8">
        <v>16702858730</v>
      </c>
      <c r="DA1344" t="s">
        <v>1078</v>
      </c>
      <c r="DB1344" t="s">
        <v>164</v>
      </c>
      <c r="DC1344" t="s">
        <v>139</v>
      </c>
      <c r="DD1344" t="s">
        <v>117</v>
      </c>
    </row>
    <row r="1345" spans="1:114" ht="15" customHeight="1" x14ac:dyDescent="0.35">
      <c r="A1345" t="s">
        <v>14952</v>
      </c>
      <c r="B1345" t="s">
        <v>294</v>
      </c>
      <c r="C1345" s="1">
        <v>45627</v>
      </c>
      <c r="D1345" s="1">
        <v>45707</v>
      </c>
      <c r="E1345" t="s">
        <v>116</v>
      </c>
      <c r="F1345" s="1">
        <v>45746</v>
      </c>
      <c r="G1345" t="s">
        <v>117</v>
      </c>
      <c r="H1345" t="s">
        <v>117</v>
      </c>
      <c r="I1345" t="s">
        <v>117</v>
      </c>
      <c r="J1345" t="s">
        <v>1712</v>
      </c>
      <c r="L1345" t="s">
        <v>3692</v>
      </c>
      <c r="M1345" t="s">
        <v>3693</v>
      </c>
      <c r="N1345" t="s">
        <v>120</v>
      </c>
      <c r="O1345" t="s">
        <v>121</v>
      </c>
      <c r="P1345" s="6">
        <v>96950</v>
      </c>
      <c r="Q1345" t="s">
        <v>122</v>
      </c>
      <c r="S1345" s="8">
        <v>16702858730</v>
      </c>
      <c r="U1345" t="s">
        <v>1073</v>
      </c>
      <c r="V1345">
        <v>561320</v>
      </c>
      <c r="W1345" t="s">
        <v>124</v>
      </c>
      <c r="Y1345" t="s">
        <v>1074</v>
      </c>
      <c r="Z1345" t="s">
        <v>1075</v>
      </c>
      <c r="AA1345" t="s">
        <v>1076</v>
      </c>
      <c r="AB1345" t="s">
        <v>189</v>
      </c>
      <c r="AC1345" t="s">
        <v>1713</v>
      </c>
      <c r="AD1345" t="s">
        <v>1714</v>
      </c>
      <c r="AE1345" t="s">
        <v>120</v>
      </c>
      <c r="AF1345" t="s">
        <v>121</v>
      </c>
      <c r="AG1345" s="6">
        <v>96950</v>
      </c>
      <c r="AH1345" t="s">
        <v>122</v>
      </c>
      <c r="AJ1345" s="8">
        <v>16702858730</v>
      </c>
      <c r="AL1345" t="s">
        <v>1078</v>
      </c>
      <c r="BE1345" t="str">
        <f>"49-9071.00"</f>
        <v>49-9071.00</v>
      </c>
      <c r="BF1345" t="s">
        <v>156</v>
      </c>
      <c r="BG1345" t="s">
        <v>3694</v>
      </c>
      <c r="BH1345" t="s">
        <v>341</v>
      </c>
      <c r="BI1345">
        <v>10</v>
      </c>
      <c r="BJ1345">
        <v>9</v>
      </c>
      <c r="BK1345" s="1">
        <v>45748</v>
      </c>
      <c r="BL1345" s="1">
        <v>46112</v>
      </c>
      <c r="BM1345" s="1">
        <v>45748</v>
      </c>
      <c r="BN1345" s="1">
        <v>46112</v>
      </c>
      <c r="BO1345">
        <v>35</v>
      </c>
      <c r="BP1345">
        <v>0</v>
      </c>
      <c r="BQ1345">
        <v>7</v>
      </c>
      <c r="BR1345">
        <v>7</v>
      </c>
      <c r="BS1345">
        <v>7</v>
      </c>
      <c r="BT1345">
        <v>7</v>
      </c>
      <c r="BU1345">
        <v>7</v>
      </c>
      <c r="BV1345">
        <v>0</v>
      </c>
      <c r="BW1345" t="str">
        <f>"9:00 AM"</f>
        <v>9:00 AM</v>
      </c>
      <c r="BX1345" t="str">
        <f>"5:00 PM"</f>
        <v>5:00 PM</v>
      </c>
      <c r="BY1345" t="s">
        <v>133</v>
      </c>
      <c r="BZ1345">
        <v>0</v>
      </c>
      <c r="CA1345">
        <v>12</v>
      </c>
      <c r="CB1345" t="s">
        <v>117</v>
      </c>
      <c r="CD1345" t="s">
        <v>14953</v>
      </c>
      <c r="CE1345" t="s">
        <v>5718</v>
      </c>
      <c r="CF1345" t="s">
        <v>982</v>
      </c>
      <c r="CG1345" t="s">
        <v>120</v>
      </c>
      <c r="CH1345" t="s">
        <v>121</v>
      </c>
      <c r="CI1345" s="6">
        <v>96950</v>
      </c>
      <c r="CJ1345" s="10">
        <v>9.75</v>
      </c>
      <c r="CK1345" s="10">
        <v>9.75</v>
      </c>
      <c r="CL1345" s="10">
        <v>14.63</v>
      </c>
      <c r="CM1345" s="10">
        <v>14.63</v>
      </c>
      <c r="CN1345" t="s">
        <v>137</v>
      </c>
      <c r="CO1345" t="s">
        <v>194</v>
      </c>
      <c r="CP1345" t="s">
        <v>138</v>
      </c>
      <c r="CR1345" t="s">
        <v>117</v>
      </c>
      <c r="CS1345" t="s">
        <v>139</v>
      </c>
      <c r="CT1345" t="s">
        <v>140</v>
      </c>
      <c r="CU1345" t="s">
        <v>139</v>
      </c>
      <c r="CV1345" t="s">
        <v>140</v>
      </c>
      <c r="CW1345" t="s">
        <v>139</v>
      </c>
      <c r="CX1345" t="s">
        <v>140</v>
      </c>
      <c r="CY1345" s="2" t="s">
        <v>3697</v>
      </c>
      <c r="CZ1345" s="8">
        <v>16702858730</v>
      </c>
      <c r="DA1345" t="s">
        <v>1078</v>
      </c>
      <c r="DB1345" t="s">
        <v>140</v>
      </c>
      <c r="DC1345" t="s">
        <v>139</v>
      </c>
      <c r="DD1345" t="s">
        <v>117</v>
      </c>
    </row>
    <row r="1346" spans="1:114" ht="15" customHeight="1" x14ac:dyDescent="0.35">
      <c r="A1346" t="s">
        <v>16015</v>
      </c>
      <c r="B1346" t="s">
        <v>144</v>
      </c>
      <c r="C1346" s="1">
        <v>45642</v>
      </c>
      <c r="D1346" s="1">
        <v>45707</v>
      </c>
      <c r="E1346" t="s">
        <v>211</v>
      </c>
      <c r="G1346" t="s">
        <v>117</v>
      </c>
      <c r="H1346" t="s">
        <v>117</v>
      </c>
      <c r="I1346" t="s">
        <v>117</v>
      </c>
      <c r="J1346" t="s">
        <v>3157</v>
      </c>
      <c r="L1346" t="s">
        <v>3158</v>
      </c>
      <c r="M1346" t="s">
        <v>4218</v>
      </c>
      <c r="N1346" t="s">
        <v>136</v>
      </c>
      <c r="O1346" t="s">
        <v>121</v>
      </c>
      <c r="P1346" s="6">
        <v>96950</v>
      </c>
      <c r="Q1346" t="s">
        <v>122</v>
      </c>
      <c r="S1346" s="8">
        <v>16702345828</v>
      </c>
      <c r="U1346" t="s">
        <v>3161</v>
      </c>
      <c r="V1346">
        <v>2362</v>
      </c>
      <c r="W1346" t="s">
        <v>124</v>
      </c>
      <c r="Y1346" t="s">
        <v>3162</v>
      </c>
      <c r="Z1346" t="s">
        <v>3163</v>
      </c>
      <c r="AB1346" t="s">
        <v>205</v>
      </c>
      <c r="AC1346" t="s">
        <v>3158</v>
      </c>
      <c r="AD1346" t="s">
        <v>4218</v>
      </c>
      <c r="AE1346" t="s">
        <v>136</v>
      </c>
      <c r="AF1346" t="s">
        <v>121</v>
      </c>
      <c r="AG1346" s="6">
        <v>96950</v>
      </c>
      <c r="AH1346" t="s">
        <v>122</v>
      </c>
      <c r="AJ1346" s="8">
        <v>16702345828</v>
      </c>
      <c r="AL1346" t="s">
        <v>3164</v>
      </c>
      <c r="AM1346" t="s">
        <v>600</v>
      </c>
      <c r="AN1346" t="s">
        <v>631</v>
      </c>
      <c r="AO1346" t="s">
        <v>3165</v>
      </c>
      <c r="AQ1346" t="s">
        <v>4219</v>
      </c>
      <c r="AR1346" t="s">
        <v>4220</v>
      </c>
      <c r="AS1346" t="s">
        <v>136</v>
      </c>
      <c r="AT1346" t="s">
        <v>121</v>
      </c>
      <c r="AU1346" s="6">
        <v>96950</v>
      </c>
      <c r="AV1346" t="s">
        <v>122</v>
      </c>
      <c r="AX1346" s="8">
        <v>16702872946</v>
      </c>
      <c r="AZ1346" t="s">
        <v>3168</v>
      </c>
      <c r="BA1346" t="s">
        <v>3169</v>
      </c>
      <c r="BB1346" t="s">
        <v>3170</v>
      </c>
      <c r="BE1346" t="str">
        <f>"17-3022.00"</f>
        <v>17-3022.00</v>
      </c>
      <c r="BF1346" t="s">
        <v>456</v>
      </c>
      <c r="BG1346" t="s">
        <v>4221</v>
      </c>
      <c r="BH1346" t="s">
        <v>734</v>
      </c>
      <c r="BI1346">
        <v>8</v>
      </c>
      <c r="BJ1346">
        <v>8</v>
      </c>
      <c r="BK1346" s="1">
        <v>45748</v>
      </c>
      <c r="BL1346" s="1">
        <v>46112</v>
      </c>
      <c r="BM1346" s="1">
        <v>45748</v>
      </c>
      <c r="BN1346" s="1">
        <v>46112</v>
      </c>
      <c r="BO1346">
        <v>40</v>
      </c>
      <c r="BP1346">
        <v>0</v>
      </c>
      <c r="BQ1346">
        <v>8</v>
      </c>
      <c r="BR1346">
        <v>8</v>
      </c>
      <c r="BS1346">
        <v>8</v>
      </c>
      <c r="BT1346">
        <v>8</v>
      </c>
      <c r="BU1346">
        <v>8</v>
      </c>
      <c r="BV1346">
        <v>0</v>
      </c>
      <c r="BW1346" t="str">
        <f>"8:00 AM"</f>
        <v>8:00 AM</v>
      </c>
      <c r="BX1346" t="str">
        <f>"5:00 PM"</f>
        <v>5:00 PM</v>
      </c>
      <c r="BY1346" t="s">
        <v>459</v>
      </c>
      <c r="BZ1346">
        <v>0</v>
      </c>
      <c r="CA1346">
        <v>24</v>
      </c>
      <c r="CB1346" t="s">
        <v>117</v>
      </c>
      <c r="CD1346" t="s">
        <v>162</v>
      </c>
      <c r="CE1346" t="s">
        <v>3158</v>
      </c>
      <c r="CF1346" t="s">
        <v>4218</v>
      </c>
      <c r="CG1346" t="s">
        <v>136</v>
      </c>
      <c r="CH1346" t="s">
        <v>121</v>
      </c>
      <c r="CI1346" s="6">
        <v>96950</v>
      </c>
      <c r="CJ1346" s="10">
        <v>15.75</v>
      </c>
      <c r="CK1346" s="10">
        <v>15.75</v>
      </c>
      <c r="CL1346" s="10">
        <v>23.63</v>
      </c>
      <c r="CM1346" s="10">
        <v>23.63</v>
      </c>
      <c r="CN1346" t="s">
        <v>137</v>
      </c>
      <c r="CO1346" t="s">
        <v>162</v>
      </c>
      <c r="CP1346" t="s">
        <v>138</v>
      </c>
      <c r="CR1346" t="s">
        <v>117</v>
      </c>
      <c r="CS1346" t="s">
        <v>139</v>
      </c>
      <c r="CT1346" t="s">
        <v>140</v>
      </c>
      <c r="CU1346" t="s">
        <v>139</v>
      </c>
      <c r="CV1346" t="s">
        <v>140</v>
      </c>
      <c r="CW1346" t="s">
        <v>139</v>
      </c>
      <c r="CX1346" t="s">
        <v>140</v>
      </c>
      <c r="CY1346" t="s">
        <v>4164</v>
      </c>
      <c r="CZ1346" s="8">
        <v>16702345828</v>
      </c>
      <c r="DA1346" t="s">
        <v>3164</v>
      </c>
      <c r="DB1346" t="s">
        <v>140</v>
      </c>
      <c r="DC1346" t="s">
        <v>139</v>
      </c>
      <c r="DD1346" t="s">
        <v>117</v>
      </c>
      <c r="DE1346" t="s">
        <v>631</v>
      </c>
      <c r="DF1346" t="s">
        <v>3165</v>
      </c>
      <c r="DH1346" t="s">
        <v>3170</v>
      </c>
      <c r="DI1346" t="s">
        <v>3169</v>
      </c>
      <c r="DJ1346" t="s">
        <v>3168</v>
      </c>
    </row>
    <row r="1347" spans="1:114" ht="15" customHeight="1" x14ac:dyDescent="0.35">
      <c r="A1347" t="s">
        <v>11298</v>
      </c>
      <c r="B1347" t="s">
        <v>144</v>
      </c>
      <c r="C1347" s="1">
        <v>45642</v>
      </c>
      <c r="D1347" s="1">
        <v>45707</v>
      </c>
      <c r="E1347" t="s">
        <v>211</v>
      </c>
      <c r="G1347" t="s">
        <v>117</v>
      </c>
      <c r="H1347" t="s">
        <v>117</v>
      </c>
      <c r="I1347" t="s">
        <v>117</v>
      </c>
      <c r="J1347" t="s">
        <v>3157</v>
      </c>
      <c r="L1347" t="s">
        <v>3158</v>
      </c>
      <c r="M1347" t="s">
        <v>4218</v>
      </c>
      <c r="N1347" t="s">
        <v>136</v>
      </c>
      <c r="O1347" t="s">
        <v>121</v>
      </c>
      <c r="P1347" s="6">
        <v>96950</v>
      </c>
      <c r="Q1347" t="s">
        <v>122</v>
      </c>
      <c r="S1347" s="8">
        <v>16702345828</v>
      </c>
      <c r="U1347" t="s">
        <v>3161</v>
      </c>
      <c r="V1347">
        <v>2389</v>
      </c>
      <c r="W1347" t="s">
        <v>124</v>
      </c>
      <c r="Y1347" t="s">
        <v>3162</v>
      </c>
      <c r="Z1347" t="s">
        <v>3163</v>
      </c>
      <c r="AB1347" t="s">
        <v>205</v>
      </c>
      <c r="AC1347" t="s">
        <v>3158</v>
      </c>
      <c r="AD1347" t="s">
        <v>4218</v>
      </c>
      <c r="AE1347" t="s">
        <v>136</v>
      </c>
      <c r="AF1347" t="s">
        <v>121</v>
      </c>
      <c r="AG1347" s="6">
        <v>96950</v>
      </c>
      <c r="AH1347" t="s">
        <v>122</v>
      </c>
      <c r="AJ1347" s="8">
        <v>16702345828</v>
      </c>
      <c r="AL1347" t="s">
        <v>3164</v>
      </c>
      <c r="AM1347" t="s">
        <v>600</v>
      </c>
      <c r="AN1347" t="s">
        <v>631</v>
      </c>
      <c r="AO1347" t="s">
        <v>3165</v>
      </c>
      <c r="AQ1347" t="s">
        <v>3166</v>
      </c>
      <c r="AR1347" t="s">
        <v>4220</v>
      </c>
      <c r="AS1347" t="s">
        <v>136</v>
      </c>
      <c r="AT1347" t="s">
        <v>121</v>
      </c>
      <c r="AU1347" s="6">
        <v>96950</v>
      </c>
      <c r="AV1347" t="s">
        <v>122</v>
      </c>
      <c r="AX1347" s="8">
        <v>16702872946</v>
      </c>
      <c r="AZ1347" t="s">
        <v>3168</v>
      </c>
      <c r="BA1347" t="s">
        <v>3169</v>
      </c>
      <c r="BB1347" t="s">
        <v>3170</v>
      </c>
      <c r="BE1347" t="str">
        <f>"53-3032.00"</f>
        <v>53-3032.00</v>
      </c>
      <c r="BF1347" t="s">
        <v>4159</v>
      </c>
      <c r="BG1347" t="s">
        <v>7288</v>
      </c>
      <c r="BH1347" t="s">
        <v>4161</v>
      </c>
      <c r="BI1347">
        <v>15</v>
      </c>
      <c r="BJ1347">
        <v>15</v>
      </c>
      <c r="BK1347" s="1">
        <v>45748</v>
      </c>
      <c r="BL1347" s="1">
        <v>46112</v>
      </c>
      <c r="BM1347" s="1">
        <v>45748</v>
      </c>
      <c r="BN1347" s="1">
        <v>46112</v>
      </c>
      <c r="BO1347">
        <v>40</v>
      </c>
      <c r="BP1347">
        <v>0</v>
      </c>
      <c r="BQ1347">
        <v>8</v>
      </c>
      <c r="BR1347">
        <v>8</v>
      </c>
      <c r="BS1347">
        <v>8</v>
      </c>
      <c r="BT1347">
        <v>8</v>
      </c>
      <c r="BU1347">
        <v>8</v>
      </c>
      <c r="BV1347">
        <v>0</v>
      </c>
      <c r="BW1347" t="str">
        <f>"8:00 AM"</f>
        <v>8:00 AM</v>
      </c>
      <c r="BX1347" t="str">
        <f>"5:00 PM"</f>
        <v>5:00 PM</v>
      </c>
      <c r="BY1347" t="s">
        <v>133</v>
      </c>
      <c r="BZ1347">
        <v>0</v>
      </c>
      <c r="CA1347">
        <v>12</v>
      </c>
      <c r="CB1347" t="s">
        <v>117</v>
      </c>
      <c r="CD1347" t="s">
        <v>7289</v>
      </c>
      <c r="CE1347" t="s">
        <v>3158</v>
      </c>
      <c r="CF1347" t="s">
        <v>4218</v>
      </c>
      <c r="CG1347" t="s">
        <v>136</v>
      </c>
      <c r="CH1347" t="s">
        <v>121</v>
      </c>
      <c r="CI1347" s="6">
        <v>96950</v>
      </c>
      <c r="CJ1347" s="10">
        <v>11.31</v>
      </c>
      <c r="CK1347" s="10">
        <v>11.31</v>
      </c>
      <c r="CL1347" s="10">
        <v>16.97</v>
      </c>
      <c r="CM1347" s="10">
        <v>16.97</v>
      </c>
      <c r="CN1347" t="s">
        <v>137</v>
      </c>
      <c r="CO1347" t="s">
        <v>162</v>
      </c>
      <c r="CP1347" t="s">
        <v>138</v>
      </c>
      <c r="CR1347" t="s">
        <v>117</v>
      </c>
      <c r="CS1347" t="s">
        <v>139</v>
      </c>
      <c r="CT1347" t="s">
        <v>140</v>
      </c>
      <c r="CU1347" t="s">
        <v>139</v>
      </c>
      <c r="CV1347" t="s">
        <v>140</v>
      </c>
      <c r="CW1347" t="s">
        <v>139</v>
      </c>
      <c r="CX1347" t="s">
        <v>140</v>
      </c>
      <c r="CY1347" t="s">
        <v>4164</v>
      </c>
      <c r="CZ1347" s="8">
        <v>16702345828</v>
      </c>
      <c r="DA1347" t="s">
        <v>3164</v>
      </c>
      <c r="DB1347" t="s">
        <v>140</v>
      </c>
      <c r="DC1347" t="s">
        <v>139</v>
      </c>
      <c r="DD1347" t="s">
        <v>117</v>
      </c>
      <c r="DE1347" t="s">
        <v>631</v>
      </c>
      <c r="DF1347" t="s">
        <v>3165</v>
      </c>
      <c r="DH1347" t="s">
        <v>3170</v>
      </c>
      <c r="DI1347" t="s">
        <v>3169</v>
      </c>
      <c r="DJ1347" t="s">
        <v>3168</v>
      </c>
    </row>
    <row r="1348" spans="1:114" ht="15" customHeight="1" x14ac:dyDescent="0.35">
      <c r="A1348" t="s">
        <v>9690</v>
      </c>
      <c r="B1348" t="s">
        <v>144</v>
      </c>
      <c r="C1348" s="1">
        <v>45642</v>
      </c>
      <c r="D1348" s="1">
        <v>45707</v>
      </c>
      <c r="E1348" t="s">
        <v>211</v>
      </c>
      <c r="G1348" t="s">
        <v>117</v>
      </c>
      <c r="H1348" t="s">
        <v>117</v>
      </c>
      <c r="I1348" t="s">
        <v>117</v>
      </c>
      <c r="J1348" t="s">
        <v>3157</v>
      </c>
      <c r="L1348" t="s">
        <v>3158</v>
      </c>
      <c r="M1348" t="s">
        <v>4218</v>
      </c>
      <c r="N1348" t="s">
        <v>136</v>
      </c>
      <c r="O1348" t="s">
        <v>121</v>
      </c>
      <c r="P1348" s="6">
        <v>96950</v>
      </c>
      <c r="Q1348" t="s">
        <v>122</v>
      </c>
      <c r="S1348" s="8">
        <v>16702345828</v>
      </c>
      <c r="U1348" t="s">
        <v>3161</v>
      </c>
      <c r="V1348">
        <v>2389</v>
      </c>
      <c r="W1348" t="s">
        <v>124</v>
      </c>
      <c r="Y1348" t="s">
        <v>3162</v>
      </c>
      <c r="Z1348" t="s">
        <v>3163</v>
      </c>
      <c r="AB1348" t="s">
        <v>205</v>
      </c>
      <c r="AC1348" t="s">
        <v>3158</v>
      </c>
      <c r="AD1348" t="s">
        <v>4218</v>
      </c>
      <c r="AE1348" t="s">
        <v>136</v>
      </c>
      <c r="AF1348" t="s">
        <v>121</v>
      </c>
      <c r="AG1348" s="6">
        <v>96950</v>
      </c>
      <c r="AH1348" t="s">
        <v>122</v>
      </c>
      <c r="AJ1348" s="8">
        <v>16702345828</v>
      </c>
      <c r="AL1348" t="s">
        <v>3164</v>
      </c>
      <c r="AM1348" t="s">
        <v>600</v>
      </c>
      <c r="AN1348" t="s">
        <v>631</v>
      </c>
      <c r="AO1348" t="s">
        <v>3165</v>
      </c>
      <c r="AQ1348" t="s">
        <v>3166</v>
      </c>
      <c r="AR1348" t="s">
        <v>4220</v>
      </c>
      <c r="AS1348" t="s">
        <v>136</v>
      </c>
      <c r="AT1348" t="s">
        <v>121</v>
      </c>
      <c r="AU1348" s="6">
        <v>96950</v>
      </c>
      <c r="AV1348" t="s">
        <v>122</v>
      </c>
      <c r="AX1348" s="8">
        <v>16702872946</v>
      </c>
      <c r="AZ1348" t="s">
        <v>3168</v>
      </c>
      <c r="BA1348" t="s">
        <v>3169</v>
      </c>
      <c r="BB1348" t="s">
        <v>3170</v>
      </c>
      <c r="BE1348" t="str">
        <f>"49-3021.00"</f>
        <v>49-3021.00</v>
      </c>
      <c r="BF1348" t="s">
        <v>3171</v>
      </c>
      <c r="BG1348" t="s">
        <v>9691</v>
      </c>
      <c r="BH1348" t="s">
        <v>3173</v>
      </c>
      <c r="BI1348">
        <v>6</v>
      </c>
      <c r="BJ1348">
        <v>6</v>
      </c>
      <c r="BK1348" s="1">
        <v>45748</v>
      </c>
      <c r="BL1348" s="1">
        <v>46112</v>
      </c>
      <c r="BM1348" s="1">
        <v>45748</v>
      </c>
      <c r="BN1348" s="1">
        <v>46112</v>
      </c>
      <c r="BO1348">
        <v>40</v>
      </c>
      <c r="BP1348">
        <v>0</v>
      </c>
      <c r="BQ1348">
        <v>8</v>
      </c>
      <c r="BR1348">
        <v>8</v>
      </c>
      <c r="BS1348">
        <v>8</v>
      </c>
      <c r="BT1348">
        <v>8</v>
      </c>
      <c r="BU1348">
        <v>8</v>
      </c>
      <c r="BV1348">
        <v>0</v>
      </c>
      <c r="BW1348" t="str">
        <f>"8:00 AM"</f>
        <v>8:00 AM</v>
      </c>
      <c r="BX1348" t="str">
        <f>"5:00 PM"</f>
        <v>5:00 PM</v>
      </c>
      <c r="BY1348" t="s">
        <v>159</v>
      </c>
      <c r="BZ1348">
        <v>0</v>
      </c>
      <c r="CA1348">
        <v>12</v>
      </c>
      <c r="CB1348" t="s">
        <v>117</v>
      </c>
      <c r="CD1348" t="s">
        <v>162</v>
      </c>
      <c r="CE1348" t="s">
        <v>3158</v>
      </c>
      <c r="CF1348" t="s">
        <v>4218</v>
      </c>
      <c r="CG1348" t="s">
        <v>136</v>
      </c>
      <c r="CH1348" t="s">
        <v>121</v>
      </c>
      <c r="CI1348" s="6">
        <v>96950</v>
      </c>
      <c r="CJ1348" s="10">
        <v>11.18</v>
      </c>
      <c r="CK1348" s="10">
        <v>11.18</v>
      </c>
      <c r="CL1348" s="10">
        <v>16.77</v>
      </c>
      <c r="CM1348" s="10">
        <v>16.77</v>
      </c>
      <c r="CN1348" t="s">
        <v>137</v>
      </c>
      <c r="CO1348" t="s">
        <v>162</v>
      </c>
      <c r="CP1348" t="s">
        <v>138</v>
      </c>
      <c r="CR1348" t="s">
        <v>117</v>
      </c>
      <c r="CS1348" t="s">
        <v>139</v>
      </c>
      <c r="CT1348" t="s">
        <v>140</v>
      </c>
      <c r="CU1348" t="s">
        <v>139</v>
      </c>
      <c r="CV1348" t="s">
        <v>140</v>
      </c>
      <c r="CW1348" t="s">
        <v>139</v>
      </c>
      <c r="CX1348" t="s">
        <v>140</v>
      </c>
      <c r="CY1348" t="s">
        <v>4164</v>
      </c>
      <c r="CZ1348" s="8">
        <v>16702345828</v>
      </c>
      <c r="DA1348" t="s">
        <v>3164</v>
      </c>
      <c r="DB1348" t="s">
        <v>140</v>
      </c>
      <c r="DC1348" t="s">
        <v>139</v>
      </c>
      <c r="DD1348" t="s">
        <v>117</v>
      </c>
      <c r="DE1348" t="s">
        <v>631</v>
      </c>
      <c r="DF1348" t="s">
        <v>3165</v>
      </c>
      <c r="DH1348" t="s">
        <v>3170</v>
      </c>
      <c r="DI1348" t="s">
        <v>3169</v>
      </c>
      <c r="DJ1348" t="s">
        <v>3168</v>
      </c>
    </row>
    <row r="1349" spans="1:114" ht="15" customHeight="1" x14ac:dyDescent="0.35">
      <c r="A1349" t="s">
        <v>9384</v>
      </c>
      <c r="B1349" t="s">
        <v>144</v>
      </c>
      <c r="C1349" s="1">
        <v>45643</v>
      </c>
      <c r="D1349" s="1">
        <v>45707</v>
      </c>
      <c r="E1349" t="s">
        <v>211</v>
      </c>
      <c r="G1349" t="s">
        <v>139</v>
      </c>
      <c r="H1349" t="s">
        <v>117</v>
      </c>
      <c r="I1349" t="s">
        <v>117</v>
      </c>
      <c r="J1349" t="s">
        <v>3157</v>
      </c>
      <c r="L1349" t="s">
        <v>3158</v>
      </c>
      <c r="M1349" t="s">
        <v>4218</v>
      </c>
      <c r="N1349" t="s">
        <v>136</v>
      </c>
      <c r="O1349" t="s">
        <v>121</v>
      </c>
      <c r="P1349" s="6">
        <v>96950</v>
      </c>
      <c r="Q1349" t="s">
        <v>122</v>
      </c>
      <c r="S1349" s="8">
        <v>16702345828</v>
      </c>
      <c r="U1349" t="s">
        <v>3161</v>
      </c>
      <c r="V1349">
        <v>56173</v>
      </c>
      <c r="W1349" t="s">
        <v>124</v>
      </c>
      <c r="Y1349" t="s">
        <v>3162</v>
      </c>
      <c r="Z1349" t="s">
        <v>3163</v>
      </c>
      <c r="AB1349" t="s">
        <v>205</v>
      </c>
      <c r="AC1349" t="s">
        <v>3158</v>
      </c>
      <c r="AD1349" t="s">
        <v>4218</v>
      </c>
      <c r="AE1349" t="s">
        <v>136</v>
      </c>
      <c r="AF1349" t="s">
        <v>121</v>
      </c>
      <c r="AG1349" s="6">
        <v>96950</v>
      </c>
      <c r="AH1349" t="s">
        <v>122</v>
      </c>
      <c r="AJ1349" s="8">
        <v>16702345828</v>
      </c>
      <c r="AL1349" t="s">
        <v>3164</v>
      </c>
      <c r="AM1349" t="s">
        <v>600</v>
      </c>
      <c r="AN1349" t="s">
        <v>631</v>
      </c>
      <c r="AO1349" t="s">
        <v>3165</v>
      </c>
      <c r="AQ1349" t="s">
        <v>3166</v>
      </c>
      <c r="AR1349" t="s">
        <v>4298</v>
      </c>
      <c r="AS1349" t="s">
        <v>136</v>
      </c>
      <c r="AT1349" t="s">
        <v>121</v>
      </c>
      <c r="AU1349" s="6">
        <v>96950</v>
      </c>
      <c r="AV1349" t="s">
        <v>122</v>
      </c>
      <c r="AX1349" s="8">
        <v>16702872946</v>
      </c>
      <c r="AZ1349" t="s">
        <v>3168</v>
      </c>
      <c r="BA1349" t="s">
        <v>3169</v>
      </c>
      <c r="BB1349" t="s">
        <v>3170</v>
      </c>
      <c r="BE1349" t="str">
        <f>"37-3011.00"</f>
        <v>37-3011.00</v>
      </c>
      <c r="BF1349" t="s">
        <v>177</v>
      </c>
      <c r="BG1349" t="s">
        <v>4299</v>
      </c>
      <c r="BH1349" t="s">
        <v>4300</v>
      </c>
      <c r="BI1349">
        <v>1</v>
      </c>
      <c r="BJ1349">
        <v>1</v>
      </c>
      <c r="BK1349" s="1">
        <v>45748</v>
      </c>
      <c r="BL1349" s="1">
        <v>46843</v>
      </c>
      <c r="BM1349" s="1">
        <v>45748</v>
      </c>
      <c r="BN1349" s="1">
        <v>46843</v>
      </c>
      <c r="BO1349">
        <v>40</v>
      </c>
      <c r="BP1349">
        <v>0</v>
      </c>
      <c r="BQ1349">
        <v>8</v>
      </c>
      <c r="BR1349">
        <v>8</v>
      </c>
      <c r="BS1349">
        <v>8</v>
      </c>
      <c r="BT1349">
        <v>8</v>
      </c>
      <c r="BU1349">
        <v>8</v>
      </c>
      <c r="BV1349">
        <v>0</v>
      </c>
      <c r="BW1349" t="str">
        <f>"8:00 AM"</f>
        <v>8:00 AM</v>
      </c>
      <c r="BX1349" t="str">
        <f>"5:00 PM"</f>
        <v>5:00 PM</v>
      </c>
      <c r="BY1349" t="s">
        <v>133</v>
      </c>
      <c r="BZ1349">
        <v>0</v>
      </c>
      <c r="CA1349">
        <v>3</v>
      </c>
      <c r="CB1349" t="s">
        <v>117</v>
      </c>
      <c r="CD1349" t="s">
        <v>162</v>
      </c>
      <c r="CE1349" t="s">
        <v>3158</v>
      </c>
      <c r="CF1349" t="s">
        <v>4218</v>
      </c>
      <c r="CG1349" t="s">
        <v>136</v>
      </c>
      <c r="CH1349" t="s">
        <v>121</v>
      </c>
      <c r="CI1349" s="6">
        <v>96950</v>
      </c>
      <c r="CJ1349" s="10">
        <v>8.57</v>
      </c>
      <c r="CK1349" s="10">
        <v>8.57</v>
      </c>
      <c r="CL1349" s="10">
        <v>12.86</v>
      </c>
      <c r="CM1349" s="10">
        <v>12.86</v>
      </c>
      <c r="CN1349" t="s">
        <v>137</v>
      </c>
      <c r="CO1349" t="s">
        <v>162</v>
      </c>
      <c r="CP1349" t="s">
        <v>138</v>
      </c>
      <c r="CR1349" t="s">
        <v>117</v>
      </c>
      <c r="CS1349" t="s">
        <v>139</v>
      </c>
      <c r="CT1349" t="s">
        <v>140</v>
      </c>
      <c r="CU1349" t="s">
        <v>139</v>
      </c>
      <c r="CV1349" t="s">
        <v>140</v>
      </c>
      <c r="CW1349" t="s">
        <v>139</v>
      </c>
      <c r="CX1349" t="s">
        <v>140</v>
      </c>
      <c r="CY1349" t="s">
        <v>4164</v>
      </c>
      <c r="CZ1349" s="8">
        <v>16702345828</v>
      </c>
      <c r="DA1349" t="s">
        <v>3164</v>
      </c>
      <c r="DB1349" t="s">
        <v>140</v>
      </c>
      <c r="DC1349" t="s">
        <v>139</v>
      </c>
      <c r="DD1349" t="s">
        <v>117</v>
      </c>
      <c r="DE1349" t="s">
        <v>631</v>
      </c>
      <c r="DF1349" t="s">
        <v>3165</v>
      </c>
      <c r="DH1349" t="s">
        <v>3170</v>
      </c>
      <c r="DI1349" t="s">
        <v>3169</v>
      </c>
      <c r="DJ1349" t="s">
        <v>3168</v>
      </c>
    </row>
    <row r="1350" spans="1:114" ht="15" customHeight="1" x14ac:dyDescent="0.35">
      <c r="A1350" t="s">
        <v>11735</v>
      </c>
      <c r="B1350" t="s">
        <v>144</v>
      </c>
      <c r="C1350" s="1">
        <v>45643</v>
      </c>
      <c r="D1350" s="1">
        <v>45707</v>
      </c>
      <c r="E1350" t="s">
        <v>211</v>
      </c>
      <c r="G1350" t="s">
        <v>139</v>
      </c>
      <c r="H1350" t="s">
        <v>117</v>
      </c>
      <c r="I1350" t="s">
        <v>117</v>
      </c>
      <c r="J1350" t="s">
        <v>3157</v>
      </c>
      <c r="L1350" t="s">
        <v>3158</v>
      </c>
      <c r="M1350" t="s">
        <v>4218</v>
      </c>
      <c r="N1350" t="s">
        <v>136</v>
      </c>
      <c r="O1350" t="s">
        <v>121</v>
      </c>
      <c r="P1350" s="6">
        <v>96950</v>
      </c>
      <c r="Q1350" t="s">
        <v>122</v>
      </c>
      <c r="S1350" s="8">
        <v>16702345828</v>
      </c>
      <c r="U1350" t="s">
        <v>3161</v>
      </c>
      <c r="V1350">
        <v>2362</v>
      </c>
      <c r="W1350" t="s">
        <v>124</v>
      </c>
      <c r="Y1350" t="s">
        <v>3162</v>
      </c>
      <c r="Z1350" t="s">
        <v>3163</v>
      </c>
      <c r="AB1350" t="s">
        <v>205</v>
      </c>
      <c r="AC1350" t="s">
        <v>3158</v>
      </c>
      <c r="AD1350" t="s">
        <v>4218</v>
      </c>
      <c r="AE1350" t="s">
        <v>136</v>
      </c>
      <c r="AF1350" t="s">
        <v>121</v>
      </c>
      <c r="AG1350" s="6">
        <v>96950</v>
      </c>
      <c r="AH1350" t="s">
        <v>122</v>
      </c>
      <c r="AJ1350" s="8">
        <v>16702345828</v>
      </c>
      <c r="AL1350" t="s">
        <v>3164</v>
      </c>
      <c r="AM1350" t="s">
        <v>600</v>
      </c>
      <c r="AN1350" t="s">
        <v>631</v>
      </c>
      <c r="AO1350" t="s">
        <v>3165</v>
      </c>
      <c r="AQ1350" t="s">
        <v>3166</v>
      </c>
      <c r="AR1350" t="s">
        <v>7224</v>
      </c>
      <c r="AS1350" t="s">
        <v>136</v>
      </c>
      <c r="AT1350" t="s">
        <v>121</v>
      </c>
      <c r="AU1350" s="6">
        <v>96950</v>
      </c>
      <c r="AV1350" t="s">
        <v>122</v>
      </c>
      <c r="AX1350" s="8">
        <v>16702872946</v>
      </c>
      <c r="AZ1350" t="s">
        <v>3168</v>
      </c>
      <c r="BA1350" t="s">
        <v>3169</v>
      </c>
      <c r="BB1350" t="s">
        <v>3170</v>
      </c>
      <c r="BE1350" t="str">
        <f>"47-2031.00"</f>
        <v>47-2031.00</v>
      </c>
      <c r="BF1350" t="s">
        <v>11736</v>
      </c>
      <c r="BG1350" t="s">
        <v>11737</v>
      </c>
      <c r="BH1350" t="s">
        <v>11738</v>
      </c>
      <c r="BI1350">
        <v>1</v>
      </c>
      <c r="BJ1350">
        <v>1</v>
      </c>
      <c r="BK1350" s="1">
        <v>45748</v>
      </c>
      <c r="BL1350" s="1">
        <v>46843</v>
      </c>
      <c r="BM1350" s="1">
        <v>45748</v>
      </c>
      <c r="BN1350" s="1">
        <v>46843</v>
      </c>
      <c r="BO1350">
        <v>40</v>
      </c>
      <c r="BP1350">
        <v>0</v>
      </c>
      <c r="BQ1350">
        <v>8</v>
      </c>
      <c r="BR1350">
        <v>8</v>
      </c>
      <c r="BS1350">
        <v>8</v>
      </c>
      <c r="BT1350">
        <v>8</v>
      </c>
      <c r="BU1350">
        <v>8</v>
      </c>
      <c r="BV1350">
        <v>0</v>
      </c>
      <c r="BW1350" t="str">
        <f>"8:00 AM"</f>
        <v>8:00 AM</v>
      </c>
      <c r="BX1350" t="str">
        <f>"5:00 PM"</f>
        <v>5:00 PM</v>
      </c>
      <c r="BY1350" t="s">
        <v>159</v>
      </c>
      <c r="BZ1350">
        <v>0</v>
      </c>
      <c r="CA1350">
        <v>12</v>
      </c>
      <c r="CB1350" t="s">
        <v>117</v>
      </c>
      <c r="CD1350" t="s">
        <v>162</v>
      </c>
      <c r="CE1350" t="s">
        <v>3158</v>
      </c>
      <c r="CF1350" t="s">
        <v>4218</v>
      </c>
      <c r="CG1350" t="s">
        <v>136</v>
      </c>
      <c r="CH1350" t="s">
        <v>121</v>
      </c>
      <c r="CI1350" s="6">
        <v>96950</v>
      </c>
      <c r="CJ1350" s="10">
        <v>12.62</v>
      </c>
      <c r="CK1350" s="10">
        <v>12.62</v>
      </c>
      <c r="CL1350" s="10">
        <v>18.93</v>
      </c>
      <c r="CM1350" s="10">
        <v>18.93</v>
      </c>
      <c r="CN1350" t="s">
        <v>137</v>
      </c>
      <c r="CO1350" t="s">
        <v>162</v>
      </c>
      <c r="CP1350" t="s">
        <v>138</v>
      </c>
      <c r="CR1350" t="s">
        <v>117</v>
      </c>
      <c r="CS1350" t="s">
        <v>139</v>
      </c>
      <c r="CT1350" t="s">
        <v>140</v>
      </c>
      <c r="CU1350" t="s">
        <v>139</v>
      </c>
      <c r="CV1350" t="s">
        <v>140</v>
      </c>
      <c r="CW1350" t="s">
        <v>139</v>
      </c>
      <c r="CX1350" t="s">
        <v>140</v>
      </c>
      <c r="CY1350" t="s">
        <v>4164</v>
      </c>
      <c r="CZ1350" s="8">
        <v>16702345828</v>
      </c>
      <c r="DA1350" t="s">
        <v>3164</v>
      </c>
      <c r="DB1350" t="s">
        <v>140</v>
      </c>
      <c r="DC1350" t="s">
        <v>139</v>
      </c>
      <c r="DD1350" t="s">
        <v>117</v>
      </c>
      <c r="DE1350" t="s">
        <v>631</v>
      </c>
      <c r="DF1350" t="s">
        <v>3165</v>
      </c>
      <c r="DH1350" t="s">
        <v>3170</v>
      </c>
      <c r="DI1350" t="s">
        <v>3169</v>
      </c>
      <c r="DJ1350" t="s">
        <v>3168</v>
      </c>
    </row>
    <row r="1351" spans="1:114" ht="15" customHeight="1" x14ac:dyDescent="0.35">
      <c r="A1351" t="s">
        <v>16078</v>
      </c>
      <c r="B1351" t="s">
        <v>115</v>
      </c>
      <c r="C1351" s="1">
        <v>45643</v>
      </c>
      <c r="D1351" s="1">
        <v>45707</v>
      </c>
      <c r="E1351" t="s">
        <v>211</v>
      </c>
      <c r="G1351" t="s">
        <v>117</v>
      </c>
      <c r="H1351" t="s">
        <v>117</v>
      </c>
      <c r="I1351" t="s">
        <v>117</v>
      </c>
      <c r="J1351" t="s">
        <v>4015</v>
      </c>
      <c r="K1351" t="s">
        <v>140</v>
      </c>
      <c r="L1351" t="s">
        <v>4016</v>
      </c>
      <c r="M1351" t="s">
        <v>4017</v>
      </c>
      <c r="N1351" t="s">
        <v>120</v>
      </c>
      <c r="O1351" t="s">
        <v>121</v>
      </c>
      <c r="P1351" s="6">
        <v>96950</v>
      </c>
      <c r="Q1351" t="s">
        <v>122</v>
      </c>
      <c r="R1351" t="s">
        <v>164</v>
      </c>
      <c r="S1351" s="8">
        <v>16702355572</v>
      </c>
      <c r="U1351" t="s">
        <v>4018</v>
      </c>
      <c r="V1351">
        <v>23822</v>
      </c>
      <c r="W1351" t="s">
        <v>124</v>
      </c>
      <c r="Y1351" t="s">
        <v>4019</v>
      </c>
      <c r="Z1351" t="s">
        <v>2553</v>
      </c>
      <c r="AA1351" t="s">
        <v>4020</v>
      </c>
      <c r="AB1351" t="s">
        <v>4021</v>
      </c>
      <c r="AC1351" t="s">
        <v>4022</v>
      </c>
      <c r="AD1351" t="s">
        <v>4017</v>
      </c>
      <c r="AE1351" t="s">
        <v>120</v>
      </c>
      <c r="AF1351" t="s">
        <v>121</v>
      </c>
      <c r="AG1351" s="6">
        <v>96950</v>
      </c>
      <c r="AH1351" t="s">
        <v>122</v>
      </c>
      <c r="AJ1351" s="8">
        <v>16702355572</v>
      </c>
      <c r="AL1351" t="s">
        <v>4023</v>
      </c>
      <c r="BE1351" t="str">
        <f>"49-9021.00"</f>
        <v>49-9021.00</v>
      </c>
      <c r="BF1351" t="s">
        <v>239</v>
      </c>
      <c r="BG1351" t="s">
        <v>4024</v>
      </c>
      <c r="BH1351" t="s">
        <v>908</v>
      </c>
      <c r="BI1351">
        <v>2</v>
      </c>
      <c r="BK1351" s="1">
        <v>45718</v>
      </c>
      <c r="BL1351" s="1">
        <v>46082</v>
      </c>
      <c r="BO1351">
        <v>40</v>
      </c>
      <c r="BP1351">
        <v>0</v>
      </c>
      <c r="BQ1351">
        <v>8</v>
      </c>
      <c r="BR1351">
        <v>8</v>
      </c>
      <c r="BS1351">
        <v>8</v>
      </c>
      <c r="BT1351">
        <v>8</v>
      </c>
      <c r="BU1351">
        <v>8</v>
      </c>
      <c r="BV1351">
        <v>0</v>
      </c>
      <c r="BW1351" t="str">
        <f>"8:00 AM"</f>
        <v>8:00 AM</v>
      </c>
      <c r="BX1351" t="str">
        <f>"5:00 PM"</f>
        <v>5:00 PM</v>
      </c>
      <c r="BY1351" t="s">
        <v>159</v>
      </c>
      <c r="BZ1351">
        <v>0</v>
      </c>
      <c r="CA1351">
        <v>24</v>
      </c>
      <c r="CB1351" t="s">
        <v>117</v>
      </c>
      <c r="CD1351" t="s">
        <v>4025</v>
      </c>
      <c r="CE1351" t="s">
        <v>4026</v>
      </c>
      <c r="CG1351" t="s">
        <v>120</v>
      </c>
      <c r="CH1351" t="s">
        <v>121</v>
      </c>
      <c r="CI1351" s="6">
        <v>96950</v>
      </c>
      <c r="CJ1351" s="10">
        <v>10.74</v>
      </c>
      <c r="CK1351" s="10">
        <v>11</v>
      </c>
      <c r="CL1351" s="10">
        <v>16.11</v>
      </c>
      <c r="CM1351" s="10">
        <v>16.5</v>
      </c>
      <c r="CN1351" t="s">
        <v>137</v>
      </c>
      <c r="CO1351" t="s">
        <v>140</v>
      </c>
      <c r="CP1351" t="s">
        <v>209</v>
      </c>
      <c r="CR1351" t="s">
        <v>117</v>
      </c>
      <c r="CS1351" t="s">
        <v>139</v>
      </c>
      <c r="CT1351" t="s">
        <v>139</v>
      </c>
      <c r="CU1351" t="s">
        <v>139</v>
      </c>
      <c r="CV1351" t="s">
        <v>140</v>
      </c>
      <c r="CW1351" t="s">
        <v>139</v>
      </c>
      <c r="CX1351" t="s">
        <v>140</v>
      </c>
      <c r="CY1351" t="s">
        <v>4027</v>
      </c>
      <c r="CZ1351" s="8" t="s">
        <v>140</v>
      </c>
      <c r="DA1351" t="s">
        <v>4023</v>
      </c>
      <c r="DB1351" t="s">
        <v>309</v>
      </c>
      <c r="DC1351" t="s">
        <v>139</v>
      </c>
      <c r="DD1351" t="s">
        <v>117</v>
      </c>
    </row>
    <row r="1352" spans="1:114" ht="15" customHeight="1" x14ac:dyDescent="0.35">
      <c r="A1352" t="s">
        <v>17277</v>
      </c>
      <c r="B1352" t="s">
        <v>166</v>
      </c>
      <c r="C1352" s="1">
        <v>45644</v>
      </c>
      <c r="D1352" s="1">
        <v>45707</v>
      </c>
      <c r="E1352" t="s">
        <v>211</v>
      </c>
      <c r="G1352" t="s">
        <v>117</v>
      </c>
      <c r="H1352" t="s">
        <v>117</v>
      </c>
      <c r="I1352" t="s">
        <v>117</v>
      </c>
      <c r="J1352" t="s">
        <v>17278</v>
      </c>
      <c r="L1352" t="s">
        <v>17279</v>
      </c>
      <c r="N1352" t="s">
        <v>136</v>
      </c>
      <c r="O1352" t="s">
        <v>121</v>
      </c>
      <c r="P1352" s="6">
        <v>96950</v>
      </c>
      <c r="Q1352" t="s">
        <v>122</v>
      </c>
      <c r="S1352" s="8">
        <v>16709893990</v>
      </c>
      <c r="U1352" t="s">
        <v>17280</v>
      </c>
      <c r="V1352">
        <v>81131</v>
      </c>
      <c r="W1352" t="s">
        <v>124</v>
      </c>
      <c r="Y1352" t="s">
        <v>17281</v>
      </c>
      <c r="Z1352" t="s">
        <v>8053</v>
      </c>
      <c r="AA1352" t="s">
        <v>17282</v>
      </c>
      <c r="AB1352" t="s">
        <v>2665</v>
      </c>
      <c r="AC1352" t="s">
        <v>17279</v>
      </c>
      <c r="AE1352" t="s">
        <v>136</v>
      </c>
      <c r="AF1352" t="s">
        <v>121</v>
      </c>
      <c r="AG1352" s="6">
        <v>96950</v>
      </c>
      <c r="AH1352" t="s">
        <v>122</v>
      </c>
      <c r="AJ1352" s="8">
        <v>16709893990</v>
      </c>
      <c r="AL1352" t="s">
        <v>17283</v>
      </c>
      <c r="BE1352" t="str">
        <f>"49-9071.00"</f>
        <v>49-9071.00</v>
      </c>
      <c r="BF1352" t="s">
        <v>156</v>
      </c>
      <c r="BG1352" t="s">
        <v>17284</v>
      </c>
      <c r="BH1352" t="s">
        <v>156</v>
      </c>
      <c r="BI1352">
        <v>5</v>
      </c>
      <c r="BK1352" s="1">
        <v>45763</v>
      </c>
      <c r="BL1352" s="1">
        <v>46127</v>
      </c>
      <c r="BO1352">
        <v>35</v>
      </c>
      <c r="BP1352">
        <v>0</v>
      </c>
      <c r="BQ1352">
        <v>7</v>
      </c>
      <c r="BR1352">
        <v>7</v>
      </c>
      <c r="BS1352">
        <v>7</v>
      </c>
      <c r="BT1352">
        <v>7</v>
      </c>
      <c r="BU1352">
        <v>7</v>
      </c>
      <c r="BV1352">
        <v>0</v>
      </c>
      <c r="BW1352" t="str">
        <f>"8:00 AM"</f>
        <v>8:00 AM</v>
      </c>
      <c r="BX1352" t="str">
        <f>"4:00 PM"</f>
        <v>4:00 PM</v>
      </c>
      <c r="BY1352" t="s">
        <v>133</v>
      </c>
      <c r="BZ1352">
        <v>0</v>
      </c>
      <c r="CA1352">
        <v>24</v>
      </c>
      <c r="CB1352" t="s">
        <v>117</v>
      </c>
      <c r="CD1352" t="s">
        <v>17285</v>
      </c>
      <c r="CE1352" t="s">
        <v>17286</v>
      </c>
      <c r="CG1352" t="s">
        <v>136</v>
      </c>
      <c r="CH1352" t="s">
        <v>121</v>
      </c>
      <c r="CI1352" s="6">
        <v>96950</v>
      </c>
      <c r="CJ1352" s="10">
        <v>9.75</v>
      </c>
      <c r="CK1352" s="10">
        <v>9.75</v>
      </c>
      <c r="CL1352" s="10">
        <v>14.63</v>
      </c>
      <c r="CM1352" s="10">
        <v>14.63</v>
      </c>
      <c r="CN1352" t="s">
        <v>137</v>
      </c>
      <c r="CO1352" t="s">
        <v>7507</v>
      </c>
      <c r="CP1352" t="s">
        <v>138</v>
      </c>
      <c r="CR1352" t="s">
        <v>139</v>
      </c>
      <c r="CS1352" t="s">
        <v>139</v>
      </c>
      <c r="CT1352" t="s">
        <v>140</v>
      </c>
      <c r="CU1352" t="s">
        <v>139</v>
      </c>
      <c r="CV1352" t="s">
        <v>140</v>
      </c>
      <c r="CW1352" t="s">
        <v>139</v>
      </c>
      <c r="CX1352" t="s">
        <v>140</v>
      </c>
      <c r="CY1352" t="s">
        <v>17287</v>
      </c>
      <c r="CZ1352" s="8">
        <v>16709893990</v>
      </c>
      <c r="DA1352" t="s">
        <v>17283</v>
      </c>
      <c r="DB1352" t="s">
        <v>142</v>
      </c>
      <c r="DC1352" t="s">
        <v>139</v>
      </c>
      <c r="DD1352" t="s">
        <v>117</v>
      </c>
    </row>
    <row r="1353" spans="1:114" ht="15" customHeight="1" x14ac:dyDescent="0.35">
      <c r="A1353" t="s">
        <v>7027</v>
      </c>
      <c r="B1353" t="s">
        <v>144</v>
      </c>
      <c r="C1353" s="1">
        <v>45655</v>
      </c>
      <c r="D1353" s="1">
        <v>45707</v>
      </c>
      <c r="E1353" t="s">
        <v>211</v>
      </c>
      <c r="G1353" t="s">
        <v>139</v>
      </c>
      <c r="H1353" t="s">
        <v>117</v>
      </c>
      <c r="I1353" t="s">
        <v>117</v>
      </c>
      <c r="J1353" t="s">
        <v>7028</v>
      </c>
      <c r="K1353" t="s">
        <v>7029</v>
      </c>
      <c r="L1353" t="s">
        <v>7030</v>
      </c>
      <c r="N1353" t="s">
        <v>136</v>
      </c>
      <c r="O1353" t="s">
        <v>121</v>
      </c>
      <c r="P1353" s="6">
        <v>96950</v>
      </c>
      <c r="Q1353" t="s">
        <v>122</v>
      </c>
      <c r="S1353" s="8">
        <v>16702350200</v>
      </c>
      <c r="U1353" t="s">
        <v>7031</v>
      </c>
      <c r="V1353">
        <v>7225</v>
      </c>
      <c r="W1353" t="s">
        <v>124</v>
      </c>
      <c r="Y1353" t="s">
        <v>7032</v>
      </c>
      <c r="Z1353" t="s">
        <v>2371</v>
      </c>
      <c r="AB1353" t="s">
        <v>205</v>
      </c>
      <c r="AC1353" t="s">
        <v>7030</v>
      </c>
      <c r="AE1353" t="s">
        <v>136</v>
      </c>
      <c r="AF1353" t="s">
        <v>121</v>
      </c>
      <c r="AG1353" s="6">
        <v>96950</v>
      </c>
      <c r="AH1353" t="s">
        <v>122</v>
      </c>
      <c r="AJ1353" s="8">
        <v>16702350200</v>
      </c>
      <c r="AL1353" t="s">
        <v>604</v>
      </c>
      <c r="AM1353" t="s">
        <v>600</v>
      </c>
      <c r="AN1353" t="s">
        <v>601</v>
      </c>
      <c r="AO1353" t="s">
        <v>602</v>
      </c>
      <c r="AQ1353" t="s">
        <v>603</v>
      </c>
      <c r="AS1353" t="s">
        <v>136</v>
      </c>
      <c r="AT1353" t="s">
        <v>121</v>
      </c>
      <c r="AU1353" s="6">
        <v>96950</v>
      </c>
      <c r="AV1353" t="s">
        <v>122</v>
      </c>
      <c r="AX1353" s="8">
        <v>16702353403</v>
      </c>
      <c r="AZ1353" t="s">
        <v>3346</v>
      </c>
      <c r="BA1353" t="s">
        <v>605</v>
      </c>
      <c r="BB1353" t="s">
        <v>606</v>
      </c>
      <c r="BE1353" t="str">
        <f>"35-1012.00"</f>
        <v>35-1012.00</v>
      </c>
      <c r="BF1353" t="s">
        <v>2494</v>
      </c>
      <c r="BG1353" t="s">
        <v>7033</v>
      </c>
      <c r="BH1353" t="s">
        <v>6852</v>
      </c>
      <c r="BI1353">
        <v>1</v>
      </c>
      <c r="BJ1353">
        <v>1</v>
      </c>
      <c r="BK1353" s="1">
        <v>45690</v>
      </c>
      <c r="BL1353" s="1">
        <v>46784</v>
      </c>
      <c r="BM1353" s="1">
        <v>45707</v>
      </c>
      <c r="BN1353" s="1">
        <v>46784</v>
      </c>
      <c r="BO1353">
        <v>35</v>
      </c>
      <c r="BP1353">
        <v>0</v>
      </c>
      <c r="BQ1353">
        <v>7</v>
      </c>
      <c r="BR1353">
        <v>7</v>
      </c>
      <c r="BS1353">
        <v>7</v>
      </c>
      <c r="BT1353">
        <v>7</v>
      </c>
      <c r="BU1353">
        <v>7</v>
      </c>
      <c r="BV1353">
        <v>0</v>
      </c>
      <c r="BW1353" t="str">
        <f>"9:00 AM"</f>
        <v>9:00 AM</v>
      </c>
      <c r="BX1353" t="str">
        <f>"5:00 PM"</f>
        <v>5:00 PM</v>
      </c>
      <c r="BY1353" t="s">
        <v>159</v>
      </c>
      <c r="BZ1353">
        <v>0</v>
      </c>
      <c r="CA1353">
        <v>12</v>
      </c>
      <c r="CB1353" t="s">
        <v>139</v>
      </c>
      <c r="CC1353">
        <v>2</v>
      </c>
      <c r="CD1353" t="s">
        <v>7034</v>
      </c>
      <c r="CE1353" t="s">
        <v>7035</v>
      </c>
      <c r="CG1353" t="s">
        <v>136</v>
      </c>
      <c r="CH1353" t="s">
        <v>121</v>
      </c>
      <c r="CI1353" s="6">
        <v>96950</v>
      </c>
      <c r="CJ1353" s="10">
        <v>10.6</v>
      </c>
      <c r="CK1353" s="10">
        <v>10.6</v>
      </c>
      <c r="CL1353" s="10">
        <v>0</v>
      </c>
      <c r="CM1353" s="10">
        <v>0</v>
      </c>
      <c r="CN1353" t="s">
        <v>137</v>
      </c>
      <c r="CO1353" t="s">
        <v>133</v>
      </c>
      <c r="CP1353" t="s">
        <v>138</v>
      </c>
      <c r="CR1353" t="s">
        <v>117</v>
      </c>
      <c r="CS1353" t="s">
        <v>139</v>
      </c>
      <c r="CT1353" t="s">
        <v>140</v>
      </c>
      <c r="CU1353" t="s">
        <v>140</v>
      </c>
      <c r="CV1353" t="s">
        <v>140</v>
      </c>
      <c r="CW1353" t="s">
        <v>139</v>
      </c>
      <c r="CX1353" t="s">
        <v>140</v>
      </c>
      <c r="CY1353" t="s">
        <v>3512</v>
      </c>
      <c r="CZ1353" s="8">
        <v>16702350200</v>
      </c>
      <c r="DA1353" t="s">
        <v>604</v>
      </c>
      <c r="DB1353" t="s">
        <v>140</v>
      </c>
      <c r="DC1353" t="s">
        <v>139</v>
      </c>
      <c r="DD1353" t="s">
        <v>117</v>
      </c>
    </row>
    <row r="1354" spans="1:114" ht="15" customHeight="1" x14ac:dyDescent="0.35">
      <c r="A1354" t="s">
        <v>4639</v>
      </c>
      <c r="B1354" t="s">
        <v>166</v>
      </c>
      <c r="C1354" s="1">
        <v>45656</v>
      </c>
      <c r="D1354" s="1">
        <v>45707</v>
      </c>
      <c r="E1354" t="s">
        <v>116</v>
      </c>
      <c r="F1354" s="1">
        <v>45776</v>
      </c>
      <c r="G1354" t="s">
        <v>139</v>
      </c>
      <c r="H1354" t="s">
        <v>117</v>
      </c>
      <c r="I1354" t="s">
        <v>117</v>
      </c>
      <c r="J1354" t="s">
        <v>4640</v>
      </c>
      <c r="K1354" t="s">
        <v>4210</v>
      </c>
      <c r="L1354" t="s">
        <v>4451</v>
      </c>
      <c r="M1354" t="s">
        <v>4641</v>
      </c>
      <c r="N1354" t="s">
        <v>120</v>
      </c>
      <c r="O1354" t="s">
        <v>121</v>
      </c>
      <c r="P1354" s="6">
        <v>96950</v>
      </c>
      <c r="Q1354" t="s">
        <v>122</v>
      </c>
      <c r="S1354" s="8">
        <v>16703236877</v>
      </c>
      <c r="U1354" t="s">
        <v>4212</v>
      </c>
      <c r="V1354">
        <v>621610</v>
      </c>
      <c r="W1354" t="s">
        <v>124</v>
      </c>
      <c r="Y1354" t="s">
        <v>1329</v>
      </c>
      <c r="Z1354" t="s">
        <v>1330</v>
      </c>
      <c r="AA1354" t="s">
        <v>1331</v>
      </c>
      <c r="AB1354" t="s">
        <v>128</v>
      </c>
      <c r="AC1354" t="s">
        <v>1332</v>
      </c>
      <c r="AE1354" t="s">
        <v>839</v>
      </c>
      <c r="AF1354" t="s">
        <v>578</v>
      </c>
      <c r="AG1354" s="6">
        <v>96931</v>
      </c>
      <c r="AH1354" t="s">
        <v>122</v>
      </c>
      <c r="AJ1354" s="8">
        <v>16716498746</v>
      </c>
      <c r="AK1354">
        <v>203</v>
      </c>
      <c r="AL1354" t="s">
        <v>1333</v>
      </c>
      <c r="BE1354" t="str">
        <f>"31-1122.00"</f>
        <v>31-1122.00</v>
      </c>
      <c r="BF1354" t="s">
        <v>4642</v>
      </c>
      <c r="BG1354" t="s">
        <v>4643</v>
      </c>
      <c r="BH1354" t="s">
        <v>4644</v>
      </c>
      <c r="BI1354">
        <v>1</v>
      </c>
      <c r="BK1354" s="1">
        <v>45778</v>
      </c>
      <c r="BL1354" s="1">
        <v>46873</v>
      </c>
      <c r="BO1354">
        <v>40</v>
      </c>
      <c r="BP1354">
        <v>0</v>
      </c>
      <c r="BQ1354">
        <v>8</v>
      </c>
      <c r="BR1354">
        <v>8</v>
      </c>
      <c r="BS1354">
        <v>8</v>
      </c>
      <c r="BT1354">
        <v>8</v>
      </c>
      <c r="BU1354">
        <v>5</v>
      </c>
      <c r="BV1354">
        <v>3</v>
      </c>
      <c r="BW1354" t="str">
        <f>"8:30 AM"</f>
        <v>8:30 AM</v>
      </c>
      <c r="BX1354" t="str">
        <f>"5:30 PM"</f>
        <v>5:30 PM</v>
      </c>
      <c r="BY1354" t="s">
        <v>133</v>
      </c>
      <c r="BZ1354">
        <v>0</v>
      </c>
      <c r="CA1354">
        <v>12</v>
      </c>
      <c r="CB1354" t="s">
        <v>117</v>
      </c>
      <c r="CD1354" s="2" t="s">
        <v>4645</v>
      </c>
      <c r="CE1354" t="s">
        <v>4451</v>
      </c>
      <c r="CF1354" t="s">
        <v>4641</v>
      </c>
      <c r="CG1354" t="s">
        <v>120</v>
      </c>
      <c r="CH1354" t="s">
        <v>121</v>
      </c>
      <c r="CI1354" s="6">
        <v>96950</v>
      </c>
      <c r="CJ1354" s="10">
        <v>11.24</v>
      </c>
      <c r="CK1354" s="10">
        <v>11.24</v>
      </c>
      <c r="CN1354" t="s">
        <v>137</v>
      </c>
      <c r="CP1354" t="s">
        <v>138</v>
      </c>
      <c r="CR1354" t="s">
        <v>117</v>
      </c>
      <c r="CS1354" t="s">
        <v>139</v>
      </c>
      <c r="CT1354" t="s">
        <v>140</v>
      </c>
      <c r="CU1354" t="s">
        <v>140</v>
      </c>
      <c r="CV1354" t="s">
        <v>140</v>
      </c>
      <c r="CW1354" t="s">
        <v>139</v>
      </c>
      <c r="CX1354" t="s">
        <v>140</v>
      </c>
      <c r="CY1354" t="s">
        <v>140</v>
      </c>
      <c r="CZ1354" s="8">
        <v>16703236877</v>
      </c>
      <c r="DA1354" t="s">
        <v>4216</v>
      </c>
      <c r="DB1354" t="s">
        <v>140</v>
      </c>
      <c r="DC1354" t="s">
        <v>139</v>
      </c>
      <c r="DD1354" t="s">
        <v>117</v>
      </c>
    </row>
    <row r="1355" spans="1:114" ht="15" customHeight="1" x14ac:dyDescent="0.35">
      <c r="A1355" t="s">
        <v>7576</v>
      </c>
      <c r="B1355" t="s">
        <v>166</v>
      </c>
      <c r="C1355" s="1">
        <v>45681</v>
      </c>
      <c r="D1355" s="1">
        <v>45707</v>
      </c>
      <c r="E1355" t="s">
        <v>211</v>
      </c>
      <c r="G1355" t="s">
        <v>117</v>
      </c>
      <c r="H1355" t="s">
        <v>117</v>
      </c>
      <c r="I1355" t="s">
        <v>117</v>
      </c>
      <c r="J1355" t="s">
        <v>499</v>
      </c>
      <c r="K1355" t="s">
        <v>2633</v>
      </c>
      <c r="L1355" t="s">
        <v>501</v>
      </c>
      <c r="M1355" t="s">
        <v>2634</v>
      </c>
      <c r="N1355" t="s">
        <v>120</v>
      </c>
      <c r="O1355" t="s">
        <v>121</v>
      </c>
      <c r="P1355" s="6">
        <v>96950</v>
      </c>
      <c r="Q1355" t="s">
        <v>122</v>
      </c>
      <c r="S1355" s="8">
        <v>16702342664</v>
      </c>
      <c r="U1355" t="s">
        <v>2635</v>
      </c>
      <c r="V1355">
        <v>23611</v>
      </c>
      <c r="W1355" t="s">
        <v>124</v>
      </c>
      <c r="Y1355" t="s">
        <v>504</v>
      </c>
      <c r="Z1355" t="s">
        <v>505</v>
      </c>
      <c r="AA1355" t="s">
        <v>506</v>
      </c>
      <c r="AB1355" t="s">
        <v>2636</v>
      </c>
      <c r="AC1355" t="s">
        <v>501</v>
      </c>
      <c r="AD1355" t="s">
        <v>2634</v>
      </c>
      <c r="AE1355" t="s">
        <v>120</v>
      </c>
      <c r="AF1355" t="s">
        <v>121</v>
      </c>
      <c r="AG1355" s="6">
        <v>96950</v>
      </c>
      <c r="AH1355" t="s">
        <v>122</v>
      </c>
      <c r="AJ1355" s="8">
        <v>16702342664</v>
      </c>
      <c r="AL1355" t="s">
        <v>508</v>
      </c>
      <c r="BE1355" t="str">
        <f>"49-9071.00"</f>
        <v>49-9071.00</v>
      </c>
      <c r="BF1355" t="s">
        <v>156</v>
      </c>
      <c r="BG1355" t="s">
        <v>2638</v>
      </c>
      <c r="BH1355" t="s">
        <v>2639</v>
      </c>
      <c r="BI1355">
        <v>20</v>
      </c>
      <c r="BK1355" s="1">
        <v>45748</v>
      </c>
      <c r="BL1355" s="1">
        <v>46112</v>
      </c>
      <c r="BO1355">
        <v>40</v>
      </c>
      <c r="BP1355">
        <v>0</v>
      </c>
      <c r="BQ1355">
        <v>8</v>
      </c>
      <c r="BR1355">
        <v>8</v>
      </c>
      <c r="BS1355">
        <v>8</v>
      </c>
      <c r="BT1355">
        <v>8</v>
      </c>
      <c r="BU1355">
        <v>8</v>
      </c>
      <c r="BV1355">
        <v>0</v>
      </c>
      <c r="BW1355" t="str">
        <f>"8:00 AM"</f>
        <v>8:00 AM</v>
      </c>
      <c r="BX1355" t="str">
        <f>"5:00 PM"</f>
        <v>5:00 PM</v>
      </c>
      <c r="BY1355" t="s">
        <v>159</v>
      </c>
      <c r="BZ1355">
        <v>0</v>
      </c>
      <c r="CA1355">
        <v>12</v>
      </c>
      <c r="CB1355" t="s">
        <v>117</v>
      </c>
      <c r="CD1355" t="s">
        <v>7577</v>
      </c>
      <c r="CE1355" t="s">
        <v>501</v>
      </c>
      <c r="CF1355" t="s">
        <v>2634</v>
      </c>
      <c r="CG1355" t="s">
        <v>120</v>
      </c>
      <c r="CH1355" t="s">
        <v>121</v>
      </c>
      <c r="CI1355" s="6">
        <v>96950</v>
      </c>
      <c r="CJ1355" s="10">
        <v>9.75</v>
      </c>
      <c r="CK1355" s="10">
        <v>9.75</v>
      </c>
      <c r="CL1355" s="10">
        <v>14.63</v>
      </c>
      <c r="CM1355" s="10">
        <v>14.63</v>
      </c>
      <c r="CN1355" t="s">
        <v>137</v>
      </c>
      <c r="CO1355" t="s">
        <v>133</v>
      </c>
      <c r="CP1355" t="s">
        <v>138</v>
      </c>
      <c r="CR1355" t="s">
        <v>117</v>
      </c>
      <c r="CS1355" t="s">
        <v>139</v>
      </c>
      <c r="CT1355" t="s">
        <v>140</v>
      </c>
      <c r="CU1355" t="s">
        <v>139</v>
      </c>
      <c r="CV1355" t="s">
        <v>140</v>
      </c>
      <c r="CW1355" t="s">
        <v>139</v>
      </c>
      <c r="CX1355" t="s">
        <v>140</v>
      </c>
      <c r="CY1355" t="s">
        <v>7578</v>
      </c>
      <c r="CZ1355" s="8">
        <v>16702342664</v>
      </c>
      <c r="DA1355" t="s">
        <v>508</v>
      </c>
      <c r="DB1355" t="s">
        <v>7579</v>
      </c>
      <c r="DC1355" t="s">
        <v>139</v>
      </c>
      <c r="DD1355" t="s">
        <v>117</v>
      </c>
    </row>
    <row r="1356" spans="1:114" ht="15" customHeight="1" x14ac:dyDescent="0.35">
      <c r="A1356" t="s">
        <v>16183</v>
      </c>
      <c r="B1356" t="s">
        <v>115</v>
      </c>
      <c r="C1356" s="1">
        <v>45707</v>
      </c>
      <c r="D1356" s="1">
        <v>45707</v>
      </c>
      <c r="E1356" t="s">
        <v>116</v>
      </c>
      <c r="F1356" s="1">
        <v>45776</v>
      </c>
      <c r="G1356" t="s">
        <v>139</v>
      </c>
      <c r="H1356" t="s">
        <v>117</v>
      </c>
      <c r="I1356" t="s">
        <v>117</v>
      </c>
      <c r="J1356" t="s">
        <v>4640</v>
      </c>
      <c r="K1356" t="s">
        <v>4210</v>
      </c>
      <c r="L1356" t="s">
        <v>4451</v>
      </c>
      <c r="M1356" t="s">
        <v>4641</v>
      </c>
      <c r="N1356" t="s">
        <v>120</v>
      </c>
      <c r="O1356" t="s">
        <v>121</v>
      </c>
      <c r="P1356" s="6">
        <v>96950</v>
      </c>
      <c r="Q1356" t="s">
        <v>122</v>
      </c>
      <c r="S1356" s="8">
        <v>16703236877</v>
      </c>
      <c r="U1356" t="s">
        <v>4212</v>
      </c>
      <c r="V1356">
        <v>621610</v>
      </c>
      <c r="W1356" t="s">
        <v>124</v>
      </c>
      <c r="Y1356" t="s">
        <v>1329</v>
      </c>
      <c r="Z1356" t="s">
        <v>1330</v>
      </c>
      <c r="AA1356" t="s">
        <v>1331</v>
      </c>
      <c r="AB1356" t="s">
        <v>128</v>
      </c>
      <c r="AC1356" t="s">
        <v>1332</v>
      </c>
      <c r="AE1356" t="s">
        <v>839</v>
      </c>
      <c r="AF1356" t="s">
        <v>578</v>
      </c>
      <c r="AG1356" s="6">
        <v>96931</v>
      </c>
      <c r="AH1356" t="s">
        <v>122</v>
      </c>
      <c r="AJ1356" s="8">
        <v>16716498746</v>
      </c>
      <c r="AK1356">
        <v>203</v>
      </c>
      <c r="AL1356" t="s">
        <v>1333</v>
      </c>
      <c r="BE1356" t="str">
        <f>"31-1122.00"</f>
        <v>31-1122.00</v>
      </c>
      <c r="BF1356" t="s">
        <v>4642</v>
      </c>
      <c r="BG1356" t="s">
        <v>4643</v>
      </c>
      <c r="BH1356" t="s">
        <v>4644</v>
      </c>
      <c r="BI1356">
        <v>1</v>
      </c>
      <c r="BK1356" s="1">
        <v>45778</v>
      </c>
      <c r="BL1356" s="1">
        <v>46142</v>
      </c>
      <c r="BO1356">
        <v>40</v>
      </c>
      <c r="BP1356">
        <v>0</v>
      </c>
      <c r="BQ1356">
        <v>8</v>
      </c>
      <c r="BR1356">
        <v>8</v>
      </c>
      <c r="BS1356">
        <v>8</v>
      </c>
      <c r="BT1356">
        <v>8</v>
      </c>
      <c r="BU1356">
        <v>5</v>
      </c>
      <c r="BV1356">
        <v>3</v>
      </c>
      <c r="BW1356" t="str">
        <f>"8:30 AM"</f>
        <v>8:30 AM</v>
      </c>
      <c r="BX1356" t="str">
        <f>"5:30 PM"</f>
        <v>5:30 PM</v>
      </c>
      <c r="BY1356" t="s">
        <v>133</v>
      </c>
      <c r="BZ1356">
        <v>0</v>
      </c>
      <c r="CA1356">
        <v>12</v>
      </c>
      <c r="CB1356" t="s">
        <v>117</v>
      </c>
      <c r="CD1356" t="s">
        <v>5341</v>
      </c>
      <c r="CE1356" t="s">
        <v>4451</v>
      </c>
      <c r="CF1356" t="s">
        <v>4641</v>
      </c>
      <c r="CG1356" t="s">
        <v>120</v>
      </c>
      <c r="CH1356" t="s">
        <v>121</v>
      </c>
      <c r="CI1356" s="6">
        <v>96950</v>
      </c>
      <c r="CJ1356" s="10">
        <v>11.24</v>
      </c>
      <c r="CK1356" s="10">
        <v>11.24</v>
      </c>
      <c r="CL1356" s="10">
        <v>16.86</v>
      </c>
      <c r="CM1356" s="10">
        <v>16.86</v>
      </c>
      <c r="CN1356" t="s">
        <v>137</v>
      </c>
      <c r="CO1356" t="s">
        <v>140</v>
      </c>
      <c r="CP1356" t="s">
        <v>209</v>
      </c>
      <c r="CR1356" t="s">
        <v>117</v>
      </c>
      <c r="CS1356" t="s">
        <v>139</v>
      </c>
      <c r="CT1356" t="s">
        <v>140</v>
      </c>
      <c r="CU1356" t="s">
        <v>139</v>
      </c>
      <c r="CV1356" t="s">
        <v>140</v>
      </c>
      <c r="CW1356" t="s">
        <v>139</v>
      </c>
      <c r="CX1356" t="s">
        <v>140</v>
      </c>
      <c r="CY1356" t="s">
        <v>140</v>
      </c>
      <c r="CZ1356" s="8">
        <v>16703236877</v>
      </c>
      <c r="DA1356" t="s">
        <v>4216</v>
      </c>
      <c r="DB1356" t="s">
        <v>140</v>
      </c>
      <c r="DC1356" t="s">
        <v>139</v>
      </c>
      <c r="DD1356" t="s">
        <v>117</v>
      </c>
    </row>
    <row r="1357" spans="1:114" ht="15" customHeight="1" x14ac:dyDescent="0.35">
      <c r="A1357" t="s">
        <v>17176</v>
      </c>
      <c r="B1357" t="s">
        <v>294</v>
      </c>
      <c r="C1357" s="1">
        <v>45627</v>
      </c>
      <c r="D1357" s="1">
        <v>45708</v>
      </c>
      <c r="E1357" t="s">
        <v>116</v>
      </c>
      <c r="F1357" s="1">
        <v>45746</v>
      </c>
      <c r="G1357" t="s">
        <v>117</v>
      </c>
      <c r="H1357" t="s">
        <v>117</v>
      </c>
      <c r="I1357" t="s">
        <v>117</v>
      </c>
      <c r="J1357" t="s">
        <v>1712</v>
      </c>
      <c r="L1357" t="s">
        <v>1713</v>
      </c>
      <c r="M1357" t="s">
        <v>1714</v>
      </c>
      <c r="N1357" t="s">
        <v>120</v>
      </c>
      <c r="O1357" t="s">
        <v>121</v>
      </c>
      <c r="P1357" s="6">
        <v>96950</v>
      </c>
      <c r="Q1357" t="s">
        <v>122</v>
      </c>
      <c r="S1357" s="8">
        <v>16702858730</v>
      </c>
      <c r="U1357" t="s">
        <v>1073</v>
      </c>
      <c r="V1357">
        <v>561320</v>
      </c>
      <c r="W1357" t="s">
        <v>124</v>
      </c>
      <c r="Y1357" t="s">
        <v>1074</v>
      </c>
      <c r="Z1357" t="s">
        <v>1075</v>
      </c>
      <c r="AA1357" t="s">
        <v>1076</v>
      </c>
      <c r="AB1357" t="s">
        <v>189</v>
      </c>
      <c r="AC1357" t="s">
        <v>1713</v>
      </c>
      <c r="AD1357" t="s">
        <v>1714</v>
      </c>
      <c r="AE1357" t="s">
        <v>120</v>
      </c>
      <c r="AF1357" t="s">
        <v>121</v>
      </c>
      <c r="AG1357" s="6">
        <v>96950</v>
      </c>
      <c r="AH1357" t="s">
        <v>122</v>
      </c>
      <c r="AJ1357" s="8">
        <v>16702858730</v>
      </c>
      <c r="AL1357" t="s">
        <v>1078</v>
      </c>
      <c r="BE1357" t="str">
        <f>"37-2012.00"</f>
        <v>37-2012.00</v>
      </c>
      <c r="BF1357" t="s">
        <v>130</v>
      </c>
      <c r="BG1357" t="s">
        <v>4593</v>
      </c>
      <c r="BH1357" t="s">
        <v>4545</v>
      </c>
      <c r="BI1357">
        <v>10</v>
      </c>
      <c r="BJ1357">
        <v>8</v>
      </c>
      <c r="BK1357" s="1">
        <v>45748</v>
      </c>
      <c r="BL1357" s="1">
        <v>46112</v>
      </c>
      <c r="BM1357" s="1">
        <v>45748</v>
      </c>
      <c r="BN1357" s="1">
        <v>46112</v>
      </c>
      <c r="BO1357">
        <v>35</v>
      </c>
      <c r="BP1357">
        <v>0</v>
      </c>
      <c r="BQ1357">
        <v>7</v>
      </c>
      <c r="BR1357">
        <v>7</v>
      </c>
      <c r="BS1357">
        <v>7</v>
      </c>
      <c r="BT1357">
        <v>7</v>
      </c>
      <c r="BU1357">
        <v>7</v>
      </c>
      <c r="BV1357">
        <v>0</v>
      </c>
      <c r="BW1357" t="str">
        <f>"9:00 AM"</f>
        <v>9:00 AM</v>
      </c>
      <c r="BX1357" t="str">
        <f>"5:00 PM"</f>
        <v>5:00 PM</v>
      </c>
      <c r="BY1357" t="s">
        <v>133</v>
      </c>
      <c r="BZ1357">
        <v>0</v>
      </c>
      <c r="CA1357">
        <v>3</v>
      </c>
      <c r="CB1357" t="s">
        <v>117</v>
      </c>
      <c r="CD1357" s="2" t="s">
        <v>17177</v>
      </c>
      <c r="CE1357" t="s">
        <v>1718</v>
      </c>
      <c r="CF1357" t="s">
        <v>982</v>
      </c>
      <c r="CG1357" t="s">
        <v>120</v>
      </c>
      <c r="CH1357" t="s">
        <v>121</v>
      </c>
      <c r="CI1357" s="6">
        <v>96950</v>
      </c>
      <c r="CJ1357" s="10">
        <v>7.77</v>
      </c>
      <c r="CK1357" s="10">
        <v>7.77</v>
      </c>
      <c r="CL1357" s="10">
        <v>11.66</v>
      </c>
      <c r="CM1357" s="10">
        <v>11.66</v>
      </c>
      <c r="CN1357" t="s">
        <v>137</v>
      </c>
      <c r="CO1357" t="s">
        <v>194</v>
      </c>
      <c r="CP1357" t="s">
        <v>138</v>
      </c>
      <c r="CR1357" t="s">
        <v>117</v>
      </c>
      <c r="CS1357" t="s">
        <v>139</v>
      </c>
      <c r="CT1357" t="s">
        <v>140</v>
      </c>
      <c r="CU1357" t="s">
        <v>139</v>
      </c>
      <c r="CV1357" t="s">
        <v>140</v>
      </c>
      <c r="CW1357" t="s">
        <v>139</v>
      </c>
      <c r="CX1357" t="s">
        <v>140</v>
      </c>
      <c r="CY1357" s="2" t="s">
        <v>1719</v>
      </c>
      <c r="CZ1357" s="8">
        <v>16702858730</v>
      </c>
      <c r="DA1357" t="s">
        <v>1078</v>
      </c>
      <c r="DB1357" t="s">
        <v>140</v>
      </c>
      <c r="DC1357" t="s">
        <v>139</v>
      </c>
      <c r="DD1357" t="s">
        <v>117</v>
      </c>
    </row>
    <row r="1358" spans="1:114" ht="15" customHeight="1" x14ac:dyDescent="0.35">
      <c r="A1358" t="s">
        <v>17270</v>
      </c>
      <c r="B1358" t="s">
        <v>166</v>
      </c>
      <c r="C1358" s="1">
        <v>45656</v>
      </c>
      <c r="D1358" s="1">
        <v>45708</v>
      </c>
      <c r="E1358" t="s">
        <v>116</v>
      </c>
      <c r="F1358" s="1">
        <v>45776</v>
      </c>
      <c r="G1358" t="s">
        <v>117</v>
      </c>
      <c r="H1358" t="s">
        <v>117</v>
      </c>
      <c r="I1358" t="s">
        <v>117</v>
      </c>
      <c r="J1358" t="s">
        <v>1324</v>
      </c>
      <c r="K1358" t="s">
        <v>1325</v>
      </c>
      <c r="L1358" t="s">
        <v>1326</v>
      </c>
      <c r="M1358" t="s">
        <v>1327</v>
      </c>
      <c r="N1358" t="s">
        <v>120</v>
      </c>
      <c r="O1358" t="s">
        <v>121</v>
      </c>
      <c r="P1358" s="6">
        <v>96950</v>
      </c>
      <c r="Q1358" t="s">
        <v>122</v>
      </c>
      <c r="S1358" s="8">
        <v>16703236877</v>
      </c>
      <c r="U1358" t="s">
        <v>1328</v>
      </c>
      <c r="V1358">
        <v>621610</v>
      </c>
      <c r="W1358" t="s">
        <v>124</v>
      </c>
      <c r="Y1358" t="s">
        <v>1329</v>
      </c>
      <c r="Z1358" t="s">
        <v>1330</v>
      </c>
      <c r="AA1358" t="s">
        <v>1331</v>
      </c>
      <c r="AB1358" t="s">
        <v>128</v>
      </c>
      <c r="AC1358" t="s">
        <v>1332</v>
      </c>
      <c r="AE1358" t="s">
        <v>839</v>
      </c>
      <c r="AF1358" t="s">
        <v>578</v>
      </c>
      <c r="AG1358" s="6">
        <v>96931</v>
      </c>
      <c r="AH1358" t="s">
        <v>122</v>
      </c>
      <c r="AJ1358" s="8">
        <v>16716498746</v>
      </c>
      <c r="AK1358">
        <v>203</v>
      </c>
      <c r="AL1358" t="s">
        <v>1333</v>
      </c>
      <c r="BE1358" t="str">
        <f>"29-1141.00"</f>
        <v>29-1141.00</v>
      </c>
      <c r="BF1358" t="s">
        <v>1534</v>
      </c>
      <c r="BG1358" t="s">
        <v>9441</v>
      </c>
      <c r="BH1358" t="s">
        <v>4214</v>
      </c>
      <c r="BI1358">
        <v>3</v>
      </c>
      <c r="BK1358" s="1">
        <v>45778</v>
      </c>
      <c r="BL1358" s="1">
        <v>46142</v>
      </c>
      <c r="BO1358">
        <v>40</v>
      </c>
      <c r="BP1358">
        <v>0</v>
      </c>
      <c r="BQ1358">
        <v>8</v>
      </c>
      <c r="BR1358">
        <v>8</v>
      </c>
      <c r="BS1358">
        <v>8</v>
      </c>
      <c r="BT1358">
        <v>8</v>
      </c>
      <c r="BU1358">
        <v>5</v>
      </c>
      <c r="BV1358">
        <v>3</v>
      </c>
      <c r="BW1358" t="str">
        <f>"8:30 AM"</f>
        <v>8:30 AM</v>
      </c>
      <c r="BX1358" t="str">
        <f>"5:30 PM"</f>
        <v>5:30 PM</v>
      </c>
      <c r="BY1358" t="s">
        <v>459</v>
      </c>
      <c r="BZ1358">
        <v>0</v>
      </c>
      <c r="CA1358">
        <v>0</v>
      </c>
      <c r="CB1358" t="s">
        <v>117</v>
      </c>
      <c r="CD1358" s="2" t="s">
        <v>4215</v>
      </c>
      <c r="CE1358" t="s">
        <v>1326</v>
      </c>
      <c r="CF1358" t="s">
        <v>1327</v>
      </c>
      <c r="CG1358" t="s">
        <v>120</v>
      </c>
      <c r="CH1358" t="s">
        <v>121</v>
      </c>
      <c r="CI1358" s="6">
        <v>96950</v>
      </c>
      <c r="CJ1358" s="10">
        <v>17.05</v>
      </c>
      <c r="CK1358" s="10">
        <v>17.05</v>
      </c>
      <c r="CN1358" t="s">
        <v>137</v>
      </c>
      <c r="CP1358" t="s">
        <v>138</v>
      </c>
      <c r="CR1358" t="s">
        <v>117</v>
      </c>
      <c r="CS1358" t="s">
        <v>139</v>
      </c>
      <c r="CT1358" t="s">
        <v>140</v>
      </c>
      <c r="CU1358" t="s">
        <v>140</v>
      </c>
      <c r="CV1358" t="s">
        <v>140</v>
      </c>
      <c r="CW1358" t="s">
        <v>139</v>
      </c>
      <c r="CX1358" t="s">
        <v>140</v>
      </c>
      <c r="CY1358" t="s">
        <v>140</v>
      </c>
      <c r="CZ1358" s="8">
        <v>16703236877</v>
      </c>
      <c r="DA1358" t="s">
        <v>1338</v>
      </c>
      <c r="DB1358" t="s">
        <v>140</v>
      </c>
      <c r="DC1358" t="s">
        <v>139</v>
      </c>
      <c r="DD1358" t="s">
        <v>117</v>
      </c>
    </row>
    <row r="1359" spans="1:114" ht="15" customHeight="1" x14ac:dyDescent="0.35">
      <c r="A1359" t="s">
        <v>4033</v>
      </c>
      <c r="B1359" t="s">
        <v>115</v>
      </c>
      <c r="C1359" s="1">
        <v>45660</v>
      </c>
      <c r="D1359" s="1">
        <v>45708</v>
      </c>
      <c r="E1359" t="s">
        <v>116</v>
      </c>
      <c r="F1359" s="1">
        <v>45807</v>
      </c>
      <c r="G1359" t="s">
        <v>117</v>
      </c>
      <c r="H1359" t="s">
        <v>117</v>
      </c>
      <c r="I1359" t="s">
        <v>117</v>
      </c>
      <c r="J1359" t="s">
        <v>4034</v>
      </c>
      <c r="K1359" t="s">
        <v>4035</v>
      </c>
      <c r="L1359" t="s">
        <v>4036</v>
      </c>
      <c r="M1359" t="s">
        <v>4037</v>
      </c>
      <c r="N1359" t="s">
        <v>120</v>
      </c>
      <c r="O1359" t="s">
        <v>121</v>
      </c>
      <c r="P1359" s="6">
        <v>96950</v>
      </c>
      <c r="Q1359" t="s">
        <v>122</v>
      </c>
      <c r="S1359" s="8">
        <v>16702346485</v>
      </c>
      <c r="U1359" t="s">
        <v>4038</v>
      </c>
      <c r="V1359">
        <v>722513</v>
      </c>
      <c r="W1359" t="s">
        <v>124</v>
      </c>
      <c r="Y1359" t="s">
        <v>1278</v>
      </c>
      <c r="Z1359" t="s">
        <v>4039</v>
      </c>
      <c r="AA1359" t="s">
        <v>4040</v>
      </c>
      <c r="AB1359" t="s">
        <v>154</v>
      </c>
      <c r="AC1359" t="s">
        <v>4041</v>
      </c>
      <c r="AD1359" t="s">
        <v>4037</v>
      </c>
      <c r="AE1359" t="s">
        <v>120</v>
      </c>
      <c r="AF1359" t="s">
        <v>121</v>
      </c>
      <c r="AG1359" s="6">
        <v>96950</v>
      </c>
      <c r="AH1359" t="s">
        <v>122</v>
      </c>
      <c r="AJ1359" s="8">
        <v>16702346485</v>
      </c>
      <c r="AL1359" t="s">
        <v>4042</v>
      </c>
      <c r="BE1359" t="str">
        <f>"35-2011.00"</f>
        <v>35-2011.00</v>
      </c>
      <c r="BF1359" t="s">
        <v>1148</v>
      </c>
      <c r="BG1359" t="s">
        <v>4043</v>
      </c>
      <c r="BH1359" t="s">
        <v>4044</v>
      </c>
      <c r="BI1359">
        <v>1</v>
      </c>
      <c r="BK1359" s="1">
        <v>45809</v>
      </c>
      <c r="BL1359" s="1">
        <v>46173</v>
      </c>
      <c r="BO1359">
        <v>35</v>
      </c>
      <c r="BP1359">
        <v>0</v>
      </c>
      <c r="BQ1359">
        <v>5</v>
      </c>
      <c r="BR1359">
        <v>6</v>
      </c>
      <c r="BS1359">
        <v>6</v>
      </c>
      <c r="BT1359">
        <v>6</v>
      </c>
      <c r="BU1359">
        <v>6</v>
      </c>
      <c r="BV1359">
        <v>6</v>
      </c>
      <c r="BW1359" t="str">
        <f>"11:00 AM"</f>
        <v>11:00 AM</v>
      </c>
      <c r="BX1359" t="str">
        <f>"7:00 PM"</f>
        <v>7:00 PM</v>
      </c>
      <c r="BY1359" t="s">
        <v>133</v>
      </c>
      <c r="BZ1359">
        <v>0</v>
      </c>
      <c r="CA1359">
        <v>3</v>
      </c>
      <c r="CB1359" t="s">
        <v>117</v>
      </c>
      <c r="CD1359" t="s">
        <v>4045</v>
      </c>
      <c r="CE1359" t="s">
        <v>4046</v>
      </c>
      <c r="CF1359" t="s">
        <v>4037</v>
      </c>
      <c r="CG1359" t="s">
        <v>120</v>
      </c>
      <c r="CH1359" t="s">
        <v>121</v>
      </c>
      <c r="CI1359" s="6">
        <v>96950</v>
      </c>
      <c r="CJ1359" s="10">
        <v>8.85</v>
      </c>
      <c r="CK1359" s="10">
        <v>8.85</v>
      </c>
      <c r="CL1359" s="10">
        <v>13.28</v>
      </c>
      <c r="CM1359" s="10">
        <v>13.28</v>
      </c>
      <c r="CN1359" t="s">
        <v>137</v>
      </c>
      <c r="CP1359" t="s">
        <v>138</v>
      </c>
      <c r="CR1359" t="s">
        <v>117</v>
      </c>
      <c r="CS1359" t="s">
        <v>139</v>
      </c>
      <c r="CT1359" t="s">
        <v>140</v>
      </c>
      <c r="CU1359" t="s">
        <v>139</v>
      </c>
      <c r="CV1359" t="s">
        <v>140</v>
      </c>
      <c r="CW1359" t="s">
        <v>139</v>
      </c>
      <c r="CX1359" t="s">
        <v>140</v>
      </c>
      <c r="CY1359" t="s">
        <v>4047</v>
      </c>
      <c r="CZ1359" s="8">
        <v>16702346485</v>
      </c>
      <c r="DA1359" t="s">
        <v>4042</v>
      </c>
      <c r="DB1359" t="s">
        <v>4048</v>
      </c>
      <c r="DC1359" t="s">
        <v>139</v>
      </c>
      <c r="DD1359" t="s">
        <v>117</v>
      </c>
    </row>
    <row r="1360" spans="1:114" ht="15" customHeight="1" x14ac:dyDescent="0.35">
      <c r="A1360" t="s">
        <v>4662</v>
      </c>
      <c r="B1360" t="s">
        <v>144</v>
      </c>
      <c r="C1360" s="1">
        <v>45661</v>
      </c>
      <c r="D1360" s="1">
        <v>45708</v>
      </c>
      <c r="E1360" t="s">
        <v>116</v>
      </c>
      <c r="F1360" s="1">
        <v>45837</v>
      </c>
      <c r="G1360" t="s">
        <v>117</v>
      </c>
      <c r="H1360" t="s">
        <v>117</v>
      </c>
      <c r="I1360" t="s">
        <v>117</v>
      </c>
      <c r="J1360" t="s">
        <v>4663</v>
      </c>
      <c r="K1360" t="s">
        <v>4664</v>
      </c>
      <c r="L1360" t="s">
        <v>2284</v>
      </c>
      <c r="N1360" t="s">
        <v>136</v>
      </c>
      <c r="O1360" t="s">
        <v>121</v>
      </c>
      <c r="P1360" s="6">
        <v>96950</v>
      </c>
      <c r="Q1360" t="s">
        <v>122</v>
      </c>
      <c r="S1360" s="8">
        <v>16702338883</v>
      </c>
      <c r="U1360" t="s">
        <v>1065</v>
      </c>
      <c r="V1360">
        <v>23622</v>
      </c>
      <c r="W1360" t="s">
        <v>124</v>
      </c>
      <c r="Y1360" t="s">
        <v>1066</v>
      </c>
      <c r="Z1360" t="s">
        <v>1067</v>
      </c>
      <c r="AA1360" t="s">
        <v>1068</v>
      </c>
      <c r="AB1360" t="s">
        <v>128</v>
      </c>
      <c r="AC1360" t="s">
        <v>2284</v>
      </c>
      <c r="AE1360" t="s">
        <v>136</v>
      </c>
      <c r="AF1360" t="s">
        <v>121</v>
      </c>
      <c r="AG1360" s="6">
        <v>96950</v>
      </c>
      <c r="AH1360" t="s">
        <v>122</v>
      </c>
      <c r="AJ1360" s="8">
        <v>16702338883</v>
      </c>
      <c r="AL1360" t="s">
        <v>1069</v>
      </c>
      <c r="BE1360" t="str">
        <f>"43-3031.00"</f>
        <v>43-3031.00</v>
      </c>
      <c r="BF1360" t="s">
        <v>357</v>
      </c>
      <c r="BG1360" t="s">
        <v>4665</v>
      </c>
      <c r="BH1360" t="s">
        <v>1356</v>
      </c>
      <c r="BI1360">
        <v>5</v>
      </c>
      <c r="BJ1360">
        <v>5</v>
      </c>
      <c r="BK1360" s="1">
        <v>45839</v>
      </c>
      <c r="BL1360" s="1">
        <v>46203</v>
      </c>
      <c r="BM1360" s="1">
        <v>45839</v>
      </c>
      <c r="BN1360" s="1">
        <v>46203</v>
      </c>
      <c r="BO1360">
        <v>40</v>
      </c>
      <c r="BP1360">
        <v>0</v>
      </c>
      <c r="BQ1360">
        <v>8</v>
      </c>
      <c r="BR1360">
        <v>8</v>
      </c>
      <c r="BS1360">
        <v>8</v>
      </c>
      <c r="BT1360">
        <v>8</v>
      </c>
      <c r="BU1360">
        <v>8</v>
      </c>
      <c r="BV1360">
        <v>0</v>
      </c>
      <c r="BW1360" t="str">
        <f>"8:00 AM"</f>
        <v>8:00 AM</v>
      </c>
      <c r="BX1360" t="str">
        <f>"5:00 PM"</f>
        <v>5:00 PM</v>
      </c>
      <c r="BY1360" t="s">
        <v>159</v>
      </c>
      <c r="BZ1360">
        <v>0</v>
      </c>
      <c r="CA1360">
        <v>12</v>
      </c>
      <c r="CB1360" t="s">
        <v>117</v>
      </c>
      <c r="CD1360" t="s">
        <v>4666</v>
      </c>
      <c r="CE1360" t="s">
        <v>2284</v>
      </c>
      <c r="CG1360" t="s">
        <v>136</v>
      </c>
      <c r="CH1360" t="s">
        <v>121</v>
      </c>
      <c r="CI1360" s="6">
        <v>96950</v>
      </c>
      <c r="CJ1360" s="10">
        <v>12.28</v>
      </c>
      <c r="CK1360" s="10">
        <v>12.28</v>
      </c>
      <c r="CL1360" s="10">
        <v>18.420000000000002</v>
      </c>
      <c r="CM1360" s="10">
        <v>18.420000000000002</v>
      </c>
      <c r="CN1360" t="s">
        <v>137</v>
      </c>
      <c r="CO1360" t="s">
        <v>140</v>
      </c>
      <c r="CP1360" t="s">
        <v>209</v>
      </c>
      <c r="CR1360" t="s">
        <v>117</v>
      </c>
      <c r="CS1360" t="s">
        <v>139</v>
      </c>
      <c r="CT1360" t="s">
        <v>139</v>
      </c>
      <c r="CU1360" t="s">
        <v>139</v>
      </c>
      <c r="CV1360" t="s">
        <v>140</v>
      </c>
      <c r="CW1360" t="s">
        <v>139</v>
      </c>
      <c r="CX1360" t="s">
        <v>139</v>
      </c>
      <c r="CY1360" t="s">
        <v>308</v>
      </c>
      <c r="CZ1360" s="8">
        <v>16702338883</v>
      </c>
      <c r="DA1360" t="s">
        <v>1069</v>
      </c>
      <c r="DB1360" t="s">
        <v>140</v>
      </c>
      <c r="DC1360" t="s">
        <v>139</v>
      </c>
      <c r="DD1360" t="s">
        <v>117</v>
      </c>
    </row>
    <row r="1361" spans="1:114" ht="15" customHeight="1" x14ac:dyDescent="0.35">
      <c r="A1361" t="s">
        <v>11306</v>
      </c>
      <c r="B1361" t="s">
        <v>144</v>
      </c>
      <c r="C1361" s="1">
        <v>45663</v>
      </c>
      <c r="D1361" s="1">
        <v>45708</v>
      </c>
      <c r="E1361" t="s">
        <v>211</v>
      </c>
      <c r="G1361" t="s">
        <v>117</v>
      </c>
      <c r="H1361" t="s">
        <v>117</v>
      </c>
      <c r="I1361" t="s">
        <v>117</v>
      </c>
      <c r="J1361" t="s">
        <v>9667</v>
      </c>
      <c r="K1361" t="s">
        <v>9668</v>
      </c>
      <c r="L1361" t="s">
        <v>6827</v>
      </c>
      <c r="N1361" t="s">
        <v>120</v>
      </c>
      <c r="O1361" t="s">
        <v>121</v>
      </c>
      <c r="P1361" s="6">
        <v>96950</v>
      </c>
      <c r="Q1361" t="s">
        <v>122</v>
      </c>
      <c r="R1361" t="s">
        <v>140</v>
      </c>
      <c r="S1361" s="8">
        <v>16702331199</v>
      </c>
      <c r="U1361" t="s">
        <v>6828</v>
      </c>
      <c r="V1361">
        <v>532310</v>
      </c>
      <c r="W1361" t="s">
        <v>124</v>
      </c>
      <c r="Y1361" t="s">
        <v>3591</v>
      </c>
      <c r="Z1361" t="s">
        <v>3592</v>
      </c>
      <c r="AA1361" t="s">
        <v>3593</v>
      </c>
      <c r="AB1361" t="s">
        <v>128</v>
      </c>
      <c r="AC1361" t="s">
        <v>9669</v>
      </c>
      <c r="AE1361" t="s">
        <v>120</v>
      </c>
      <c r="AF1361" t="s">
        <v>121</v>
      </c>
      <c r="AG1361" s="6">
        <v>96950</v>
      </c>
      <c r="AH1361" t="s">
        <v>122</v>
      </c>
      <c r="AJ1361" s="8">
        <v>16702331199</v>
      </c>
      <c r="AL1361" t="s">
        <v>6832</v>
      </c>
      <c r="BE1361" t="str">
        <f>"49-3042.00"</f>
        <v>49-3042.00</v>
      </c>
      <c r="BF1361" t="s">
        <v>3611</v>
      </c>
      <c r="BG1361" t="s">
        <v>9670</v>
      </c>
      <c r="BH1361" t="s">
        <v>9671</v>
      </c>
      <c r="BI1361">
        <v>2</v>
      </c>
      <c r="BJ1361">
        <v>2</v>
      </c>
      <c r="BK1361" s="1">
        <v>45778</v>
      </c>
      <c r="BL1361" s="1">
        <v>46142</v>
      </c>
      <c r="BM1361" s="1">
        <v>45778</v>
      </c>
      <c r="BN1361" s="1">
        <v>46142</v>
      </c>
      <c r="BO1361">
        <v>40</v>
      </c>
      <c r="BP1361">
        <v>0</v>
      </c>
      <c r="BQ1361">
        <v>8</v>
      </c>
      <c r="BR1361">
        <v>8</v>
      </c>
      <c r="BS1361">
        <v>8</v>
      </c>
      <c r="BT1361">
        <v>8</v>
      </c>
      <c r="BU1361">
        <v>8</v>
      </c>
      <c r="BV1361">
        <v>0</v>
      </c>
      <c r="BW1361" t="str">
        <f>"8:00 AM"</f>
        <v>8:00 AM</v>
      </c>
      <c r="BX1361" t="str">
        <f>"5:00 PM"</f>
        <v>5:00 PM</v>
      </c>
      <c r="BY1361" t="s">
        <v>159</v>
      </c>
      <c r="BZ1361">
        <v>0</v>
      </c>
      <c r="CA1361">
        <v>12</v>
      </c>
      <c r="CB1361" t="s">
        <v>117</v>
      </c>
      <c r="CD1361" s="2" t="s">
        <v>9672</v>
      </c>
      <c r="CE1361" t="s">
        <v>9673</v>
      </c>
      <c r="CG1361" t="s">
        <v>120</v>
      </c>
      <c r="CH1361" t="s">
        <v>121</v>
      </c>
      <c r="CI1361" s="6">
        <v>96950</v>
      </c>
      <c r="CJ1361" s="10">
        <v>12.48</v>
      </c>
      <c r="CK1361" s="10">
        <v>12.48</v>
      </c>
      <c r="CL1361" s="10">
        <v>18.72</v>
      </c>
      <c r="CM1361" s="10">
        <v>18.72</v>
      </c>
      <c r="CN1361" t="s">
        <v>137</v>
      </c>
      <c r="CO1361" t="s">
        <v>6836</v>
      </c>
      <c r="CP1361" t="s">
        <v>138</v>
      </c>
      <c r="CR1361" t="s">
        <v>117</v>
      </c>
      <c r="CS1361" t="s">
        <v>139</v>
      </c>
      <c r="CT1361" t="s">
        <v>140</v>
      </c>
      <c r="CU1361" t="s">
        <v>139</v>
      </c>
      <c r="CV1361" t="s">
        <v>140</v>
      </c>
      <c r="CW1361" t="s">
        <v>139</v>
      </c>
      <c r="CX1361" t="s">
        <v>140</v>
      </c>
      <c r="CY1361" t="s">
        <v>11307</v>
      </c>
      <c r="CZ1361" s="8">
        <v>16702331199</v>
      </c>
      <c r="DA1361" t="s">
        <v>6832</v>
      </c>
      <c r="DB1361" t="s">
        <v>140</v>
      </c>
      <c r="DC1361" t="s">
        <v>139</v>
      </c>
      <c r="DD1361" t="s">
        <v>117</v>
      </c>
    </row>
    <row r="1362" spans="1:114" ht="15" customHeight="1" x14ac:dyDescent="0.35">
      <c r="A1362" t="s">
        <v>9650</v>
      </c>
      <c r="B1362" t="s">
        <v>144</v>
      </c>
      <c r="C1362" s="1">
        <v>45663</v>
      </c>
      <c r="D1362" s="1">
        <v>45708</v>
      </c>
      <c r="E1362" t="s">
        <v>211</v>
      </c>
      <c r="G1362" t="s">
        <v>117</v>
      </c>
      <c r="H1362" t="s">
        <v>117</v>
      </c>
      <c r="I1362" t="s">
        <v>117</v>
      </c>
      <c r="J1362" t="s">
        <v>9651</v>
      </c>
      <c r="K1362" t="s">
        <v>9652</v>
      </c>
      <c r="L1362" t="s">
        <v>9653</v>
      </c>
      <c r="M1362" t="s">
        <v>531</v>
      </c>
      <c r="N1362" t="s">
        <v>120</v>
      </c>
      <c r="O1362" t="s">
        <v>121</v>
      </c>
      <c r="P1362" s="6">
        <v>96950</v>
      </c>
      <c r="Q1362" t="s">
        <v>122</v>
      </c>
      <c r="S1362" s="8">
        <v>16702351929</v>
      </c>
      <c r="U1362" t="s">
        <v>9654</v>
      </c>
      <c r="V1362">
        <v>812112</v>
      </c>
      <c r="W1362" t="s">
        <v>124</v>
      </c>
      <c r="Y1362" t="s">
        <v>9655</v>
      </c>
      <c r="Z1362" t="s">
        <v>9656</v>
      </c>
      <c r="AA1362" t="s">
        <v>9657</v>
      </c>
      <c r="AB1362" t="s">
        <v>128</v>
      </c>
      <c r="AC1362" t="s">
        <v>9653</v>
      </c>
      <c r="AD1362" t="s">
        <v>531</v>
      </c>
      <c r="AE1362" t="s">
        <v>120</v>
      </c>
      <c r="AF1362" t="s">
        <v>121</v>
      </c>
      <c r="AG1362" s="6">
        <v>96950</v>
      </c>
      <c r="AH1362" t="s">
        <v>122</v>
      </c>
      <c r="AJ1362" s="8">
        <v>16702351929</v>
      </c>
      <c r="AL1362" t="s">
        <v>9658</v>
      </c>
      <c r="BE1362" t="str">
        <f>"39-5012.00"</f>
        <v>39-5012.00</v>
      </c>
      <c r="BF1362" t="s">
        <v>272</v>
      </c>
      <c r="BG1362" t="s">
        <v>9659</v>
      </c>
      <c r="BH1362" t="s">
        <v>9660</v>
      </c>
      <c r="BI1362">
        <v>5</v>
      </c>
      <c r="BJ1362">
        <v>5</v>
      </c>
      <c r="BK1362" s="1">
        <v>45778</v>
      </c>
      <c r="BL1362" s="1">
        <v>46142</v>
      </c>
      <c r="BM1362" s="1">
        <v>45778</v>
      </c>
      <c r="BN1362" s="1">
        <v>46142</v>
      </c>
      <c r="BO1362">
        <v>35</v>
      </c>
      <c r="BP1362">
        <v>5</v>
      </c>
      <c r="BQ1362">
        <v>5</v>
      </c>
      <c r="BR1362">
        <v>5</v>
      </c>
      <c r="BS1362">
        <v>5</v>
      </c>
      <c r="BT1362">
        <v>5</v>
      </c>
      <c r="BU1362">
        <v>5</v>
      </c>
      <c r="BV1362">
        <v>5</v>
      </c>
      <c r="BW1362" t="str">
        <f>"10:00 AM"</f>
        <v>10:00 AM</v>
      </c>
      <c r="BX1362" t="str">
        <f>"6:00 PM"</f>
        <v>6:00 PM</v>
      </c>
      <c r="BY1362" t="s">
        <v>159</v>
      </c>
      <c r="BZ1362">
        <v>0</v>
      </c>
      <c r="CA1362">
        <v>18</v>
      </c>
      <c r="CB1362" t="s">
        <v>117</v>
      </c>
      <c r="CD1362" t="s">
        <v>9661</v>
      </c>
      <c r="CE1362" t="s">
        <v>9653</v>
      </c>
      <c r="CF1362" t="s">
        <v>531</v>
      </c>
      <c r="CG1362" t="s">
        <v>120</v>
      </c>
      <c r="CH1362" t="s">
        <v>121</v>
      </c>
      <c r="CI1362" s="6">
        <v>96950</v>
      </c>
      <c r="CJ1362" s="10">
        <v>7.98</v>
      </c>
      <c r="CK1362" s="10">
        <v>7.98</v>
      </c>
      <c r="CL1362" s="10">
        <v>11.97</v>
      </c>
      <c r="CM1362" s="10">
        <v>11.97</v>
      </c>
      <c r="CN1362" t="s">
        <v>137</v>
      </c>
      <c r="CO1362" t="s">
        <v>1256</v>
      </c>
      <c r="CP1362" t="s">
        <v>138</v>
      </c>
      <c r="CR1362" t="s">
        <v>139</v>
      </c>
      <c r="CS1362" t="s">
        <v>139</v>
      </c>
      <c r="CT1362" t="s">
        <v>140</v>
      </c>
      <c r="CU1362" t="s">
        <v>139</v>
      </c>
      <c r="CV1362" t="s">
        <v>139</v>
      </c>
      <c r="CW1362" t="s">
        <v>139</v>
      </c>
      <c r="CX1362" t="s">
        <v>140</v>
      </c>
      <c r="CY1362" t="s">
        <v>9662</v>
      </c>
      <c r="CZ1362" s="8">
        <v>16702351929</v>
      </c>
      <c r="DA1362" t="s">
        <v>9658</v>
      </c>
      <c r="DB1362" t="s">
        <v>292</v>
      </c>
      <c r="DC1362" t="s">
        <v>139</v>
      </c>
      <c r="DD1362" t="s">
        <v>117</v>
      </c>
    </row>
    <row r="1363" spans="1:114" ht="15" customHeight="1" x14ac:dyDescent="0.35">
      <c r="A1363" t="s">
        <v>6993</v>
      </c>
      <c r="B1363" t="s">
        <v>166</v>
      </c>
      <c r="C1363" s="1">
        <v>45664</v>
      </c>
      <c r="D1363" s="1">
        <v>45708</v>
      </c>
      <c r="E1363" t="s">
        <v>211</v>
      </c>
      <c r="G1363" t="s">
        <v>117</v>
      </c>
      <c r="H1363" t="s">
        <v>117</v>
      </c>
      <c r="I1363" t="s">
        <v>117</v>
      </c>
      <c r="J1363" t="s">
        <v>1324</v>
      </c>
      <c r="K1363" t="s">
        <v>1325</v>
      </c>
      <c r="L1363" t="s">
        <v>4451</v>
      </c>
      <c r="M1363" t="s">
        <v>1327</v>
      </c>
      <c r="N1363" t="s">
        <v>120</v>
      </c>
      <c r="O1363" t="s">
        <v>121</v>
      </c>
      <c r="P1363" s="6">
        <v>96950</v>
      </c>
      <c r="Q1363" t="s">
        <v>122</v>
      </c>
      <c r="S1363" s="8">
        <v>16703236877</v>
      </c>
      <c r="U1363" t="s">
        <v>1328</v>
      </c>
      <c r="V1363">
        <v>621610</v>
      </c>
      <c r="W1363" t="s">
        <v>124</v>
      </c>
      <c r="Y1363" t="s">
        <v>1329</v>
      </c>
      <c r="Z1363" t="s">
        <v>1330</v>
      </c>
      <c r="AA1363" t="s">
        <v>1331</v>
      </c>
      <c r="AB1363" t="s">
        <v>128</v>
      </c>
      <c r="AC1363" t="s">
        <v>1332</v>
      </c>
      <c r="AE1363" t="s">
        <v>839</v>
      </c>
      <c r="AF1363" t="s">
        <v>578</v>
      </c>
      <c r="AG1363" s="6">
        <v>96931</v>
      </c>
      <c r="AH1363" t="s">
        <v>122</v>
      </c>
      <c r="AJ1363" s="8">
        <v>16716498746</v>
      </c>
      <c r="AK1363">
        <v>203</v>
      </c>
      <c r="AL1363" t="s">
        <v>1333</v>
      </c>
      <c r="BE1363" t="str">
        <f>"31-1122.00"</f>
        <v>31-1122.00</v>
      </c>
      <c r="BF1363" t="s">
        <v>4642</v>
      </c>
      <c r="BG1363" t="s">
        <v>5340</v>
      </c>
      <c r="BH1363" t="s">
        <v>4644</v>
      </c>
      <c r="BI1363">
        <v>3</v>
      </c>
      <c r="BK1363" s="1">
        <v>45778</v>
      </c>
      <c r="BL1363" s="1">
        <v>46142</v>
      </c>
      <c r="BO1363">
        <v>40</v>
      </c>
      <c r="BP1363">
        <v>0</v>
      </c>
      <c r="BQ1363">
        <v>8</v>
      </c>
      <c r="BR1363">
        <v>8</v>
      </c>
      <c r="BS1363">
        <v>8</v>
      </c>
      <c r="BT1363">
        <v>8</v>
      </c>
      <c r="BU1363">
        <v>5</v>
      </c>
      <c r="BV1363">
        <v>3</v>
      </c>
      <c r="BW1363" t="str">
        <f>"8:30 AM"</f>
        <v>8:30 AM</v>
      </c>
      <c r="BX1363" t="str">
        <f>"5:30 PM"</f>
        <v>5:30 PM</v>
      </c>
      <c r="BY1363" t="s">
        <v>133</v>
      </c>
      <c r="BZ1363">
        <v>0</v>
      </c>
      <c r="CA1363">
        <v>12</v>
      </c>
      <c r="CB1363" t="s">
        <v>117</v>
      </c>
      <c r="CD1363" t="s">
        <v>6994</v>
      </c>
      <c r="CE1363" t="s">
        <v>4451</v>
      </c>
      <c r="CF1363" t="s">
        <v>4641</v>
      </c>
      <c r="CG1363" t="s">
        <v>120</v>
      </c>
      <c r="CH1363" t="s">
        <v>121</v>
      </c>
      <c r="CI1363" s="6">
        <v>96950</v>
      </c>
      <c r="CJ1363" s="10">
        <v>11.24</v>
      </c>
      <c r="CK1363" s="10">
        <v>11.24</v>
      </c>
      <c r="CN1363" t="s">
        <v>137</v>
      </c>
      <c r="CP1363" t="s">
        <v>138</v>
      </c>
      <c r="CR1363" t="s">
        <v>117</v>
      </c>
      <c r="CS1363" t="s">
        <v>139</v>
      </c>
      <c r="CT1363" t="s">
        <v>140</v>
      </c>
      <c r="CU1363" t="s">
        <v>140</v>
      </c>
      <c r="CV1363" t="s">
        <v>140</v>
      </c>
      <c r="CW1363" t="s">
        <v>139</v>
      </c>
      <c r="CX1363" t="s">
        <v>140</v>
      </c>
      <c r="CY1363" t="s">
        <v>140</v>
      </c>
      <c r="CZ1363" s="8">
        <v>16703236877</v>
      </c>
      <c r="DA1363" t="s">
        <v>1338</v>
      </c>
      <c r="DB1363" t="s">
        <v>140</v>
      </c>
      <c r="DC1363" t="s">
        <v>139</v>
      </c>
      <c r="DD1363" t="s">
        <v>117</v>
      </c>
    </row>
    <row r="1364" spans="1:114" ht="15" customHeight="1" x14ac:dyDescent="0.35">
      <c r="A1364" t="s">
        <v>17145</v>
      </c>
      <c r="B1364" t="s">
        <v>115</v>
      </c>
      <c r="C1364" s="1">
        <v>45664</v>
      </c>
      <c r="D1364" s="1">
        <v>45708</v>
      </c>
      <c r="E1364" t="s">
        <v>211</v>
      </c>
      <c r="G1364" t="s">
        <v>117</v>
      </c>
      <c r="H1364" t="s">
        <v>117</v>
      </c>
      <c r="I1364" t="s">
        <v>117</v>
      </c>
      <c r="J1364" t="s">
        <v>13147</v>
      </c>
      <c r="K1364" t="s">
        <v>13148</v>
      </c>
      <c r="L1364" t="s">
        <v>13149</v>
      </c>
      <c r="N1364" t="s">
        <v>120</v>
      </c>
      <c r="O1364" t="s">
        <v>121</v>
      </c>
      <c r="P1364" s="6">
        <v>96950</v>
      </c>
      <c r="Q1364" t="s">
        <v>122</v>
      </c>
      <c r="R1364" t="s">
        <v>120</v>
      </c>
      <c r="S1364" s="8">
        <v>16702345117</v>
      </c>
      <c r="U1364" t="s">
        <v>13150</v>
      </c>
      <c r="V1364">
        <v>5313</v>
      </c>
      <c r="W1364" t="s">
        <v>124</v>
      </c>
      <c r="Y1364" t="s">
        <v>13151</v>
      </c>
      <c r="Z1364" t="s">
        <v>13152</v>
      </c>
      <c r="AA1364" t="s">
        <v>13153</v>
      </c>
      <c r="AB1364" t="s">
        <v>13154</v>
      </c>
      <c r="AC1364" t="s">
        <v>651</v>
      </c>
      <c r="AE1364" t="s">
        <v>120</v>
      </c>
      <c r="AF1364" t="s">
        <v>121</v>
      </c>
      <c r="AG1364" s="6">
        <v>96950</v>
      </c>
      <c r="AH1364" t="s">
        <v>122</v>
      </c>
      <c r="AI1364" t="s">
        <v>120</v>
      </c>
      <c r="AJ1364" s="8">
        <v>16702875116</v>
      </c>
      <c r="AL1364" t="s">
        <v>13155</v>
      </c>
      <c r="BE1364" t="str">
        <f>"37-2011.00"</f>
        <v>37-2011.00</v>
      </c>
      <c r="BF1364" t="s">
        <v>701</v>
      </c>
      <c r="BG1364" t="s">
        <v>17146</v>
      </c>
      <c r="BH1364" t="s">
        <v>17147</v>
      </c>
      <c r="BI1364">
        <v>1</v>
      </c>
      <c r="BK1364" s="1">
        <v>45778</v>
      </c>
      <c r="BL1364" s="1">
        <v>46142</v>
      </c>
      <c r="BO1364">
        <v>40</v>
      </c>
      <c r="BP1364">
        <v>0</v>
      </c>
      <c r="BQ1364">
        <v>8</v>
      </c>
      <c r="BR1364">
        <v>8</v>
      </c>
      <c r="BS1364">
        <v>8</v>
      </c>
      <c r="BT1364">
        <v>8</v>
      </c>
      <c r="BU1364">
        <v>8</v>
      </c>
      <c r="BV1364">
        <v>0</v>
      </c>
      <c r="BW1364" t="str">
        <f>"8:00 AM"</f>
        <v>8:00 AM</v>
      </c>
      <c r="BX1364" t="str">
        <f>"5:00 PM"</f>
        <v>5:00 PM</v>
      </c>
      <c r="BY1364" t="s">
        <v>133</v>
      </c>
      <c r="BZ1364">
        <v>0</v>
      </c>
      <c r="CA1364">
        <v>3</v>
      </c>
      <c r="CB1364" t="s">
        <v>117</v>
      </c>
      <c r="CD1364" t="s">
        <v>17148</v>
      </c>
      <c r="CE1364" t="s">
        <v>13149</v>
      </c>
      <c r="CG1364" t="s">
        <v>120</v>
      </c>
      <c r="CH1364" t="s">
        <v>121</v>
      </c>
      <c r="CI1364" s="6">
        <v>96950</v>
      </c>
      <c r="CJ1364" s="10">
        <v>8.2899999999999991</v>
      </c>
      <c r="CK1364" s="10">
        <v>8.2899999999999991</v>
      </c>
      <c r="CL1364" s="10">
        <v>12.44</v>
      </c>
      <c r="CM1364" s="10">
        <v>12.44</v>
      </c>
      <c r="CN1364" t="s">
        <v>137</v>
      </c>
      <c r="CO1364" t="s">
        <v>140</v>
      </c>
      <c r="CP1364" t="s">
        <v>138</v>
      </c>
      <c r="CR1364" t="s">
        <v>117</v>
      </c>
      <c r="CS1364" t="s">
        <v>139</v>
      </c>
      <c r="CT1364" t="s">
        <v>140</v>
      </c>
      <c r="CU1364" t="s">
        <v>139</v>
      </c>
      <c r="CV1364" t="s">
        <v>140</v>
      </c>
      <c r="CW1364" t="s">
        <v>139</v>
      </c>
      <c r="CX1364" t="s">
        <v>140</v>
      </c>
      <c r="CY1364" t="s">
        <v>13158</v>
      </c>
      <c r="CZ1364" s="8">
        <v>16702345117</v>
      </c>
      <c r="DA1364" t="s">
        <v>13155</v>
      </c>
      <c r="DB1364" t="s">
        <v>13159</v>
      </c>
      <c r="DC1364" t="s">
        <v>139</v>
      </c>
      <c r="DD1364" t="s">
        <v>117</v>
      </c>
    </row>
    <row r="1365" spans="1:114" ht="15" customHeight="1" x14ac:dyDescent="0.35">
      <c r="A1365" t="s">
        <v>4422</v>
      </c>
      <c r="B1365" t="s">
        <v>144</v>
      </c>
      <c r="C1365" s="1">
        <v>45666</v>
      </c>
      <c r="D1365" s="1">
        <v>45708</v>
      </c>
      <c r="E1365" t="s">
        <v>211</v>
      </c>
      <c r="G1365" t="s">
        <v>117</v>
      </c>
      <c r="H1365" t="s">
        <v>117</v>
      </c>
      <c r="I1365" t="s">
        <v>117</v>
      </c>
      <c r="J1365" t="s">
        <v>4423</v>
      </c>
      <c r="K1365" t="s">
        <v>4424</v>
      </c>
      <c r="L1365" t="s">
        <v>4425</v>
      </c>
      <c r="M1365" t="s">
        <v>1143</v>
      </c>
      <c r="N1365" t="s">
        <v>1143</v>
      </c>
      <c r="O1365" t="s">
        <v>121</v>
      </c>
      <c r="P1365" s="6">
        <v>96952</v>
      </c>
      <c r="Q1365" t="s">
        <v>122</v>
      </c>
      <c r="R1365" t="s">
        <v>652</v>
      </c>
      <c r="S1365" s="8">
        <v>16702860037</v>
      </c>
      <c r="U1365" t="s">
        <v>2899</v>
      </c>
      <c r="V1365">
        <v>62441</v>
      </c>
      <c r="W1365" t="s">
        <v>124</v>
      </c>
      <c r="Y1365" t="s">
        <v>559</v>
      </c>
      <c r="Z1365" t="s">
        <v>2900</v>
      </c>
      <c r="AA1365" t="s">
        <v>2901</v>
      </c>
      <c r="AB1365" t="s">
        <v>1406</v>
      </c>
      <c r="AC1365" t="s">
        <v>4425</v>
      </c>
      <c r="AD1365" t="s">
        <v>1143</v>
      </c>
      <c r="AE1365" t="s">
        <v>1143</v>
      </c>
      <c r="AF1365" t="s">
        <v>121</v>
      </c>
      <c r="AG1365" s="6">
        <v>96952</v>
      </c>
      <c r="AH1365" t="s">
        <v>122</v>
      </c>
      <c r="AI1365" t="s">
        <v>652</v>
      </c>
      <c r="AJ1365" s="8">
        <v>16702860037</v>
      </c>
      <c r="AL1365" t="s">
        <v>4426</v>
      </c>
      <c r="BE1365" t="str">
        <f>"39-9011.00"</f>
        <v>39-9011.00</v>
      </c>
      <c r="BF1365" t="s">
        <v>614</v>
      </c>
      <c r="BG1365" t="s">
        <v>4427</v>
      </c>
      <c r="BH1365" t="s">
        <v>1178</v>
      </c>
      <c r="BI1365">
        <v>3</v>
      </c>
      <c r="BJ1365">
        <v>3</v>
      </c>
      <c r="BK1365" s="1">
        <v>45667</v>
      </c>
      <c r="BL1365" s="1">
        <v>46022</v>
      </c>
      <c r="BM1365" s="1">
        <v>45708</v>
      </c>
      <c r="BN1365" s="1">
        <v>46022</v>
      </c>
      <c r="BO1365">
        <v>35</v>
      </c>
      <c r="BP1365">
        <v>0</v>
      </c>
      <c r="BQ1365">
        <v>7</v>
      </c>
      <c r="BR1365">
        <v>7</v>
      </c>
      <c r="BS1365">
        <v>7</v>
      </c>
      <c r="BT1365">
        <v>7</v>
      </c>
      <c r="BU1365">
        <v>7</v>
      </c>
      <c r="BV1365">
        <v>0</v>
      </c>
      <c r="BW1365" t="str">
        <f>"8:00 AM"</f>
        <v>8:00 AM</v>
      </c>
      <c r="BX1365" t="str">
        <f>"4:00 PM"</f>
        <v>4:00 PM</v>
      </c>
      <c r="BY1365" t="s">
        <v>133</v>
      </c>
      <c r="BZ1365">
        <v>0</v>
      </c>
      <c r="CA1365">
        <v>12</v>
      </c>
      <c r="CB1365" t="s">
        <v>117</v>
      </c>
      <c r="CD1365" t="s">
        <v>4428</v>
      </c>
      <c r="CE1365" t="s">
        <v>4429</v>
      </c>
      <c r="CF1365" t="s">
        <v>164</v>
      </c>
      <c r="CG1365" t="s">
        <v>1143</v>
      </c>
      <c r="CH1365" t="s">
        <v>121</v>
      </c>
      <c r="CI1365" s="6">
        <v>96952</v>
      </c>
      <c r="CJ1365" s="10">
        <v>7.81</v>
      </c>
      <c r="CK1365" s="10">
        <v>8</v>
      </c>
      <c r="CL1365" s="10">
        <v>11.71</v>
      </c>
      <c r="CM1365" s="10">
        <v>12</v>
      </c>
      <c r="CN1365" t="s">
        <v>137</v>
      </c>
      <c r="CO1365" t="s">
        <v>140</v>
      </c>
      <c r="CP1365" t="s">
        <v>138</v>
      </c>
      <c r="CR1365" t="s">
        <v>117</v>
      </c>
      <c r="CS1365" t="s">
        <v>139</v>
      </c>
      <c r="CT1365" t="s">
        <v>139</v>
      </c>
      <c r="CU1365" t="s">
        <v>139</v>
      </c>
      <c r="CV1365" t="s">
        <v>140</v>
      </c>
      <c r="CW1365" t="s">
        <v>139</v>
      </c>
      <c r="CX1365" t="s">
        <v>140</v>
      </c>
      <c r="CY1365" t="s">
        <v>664</v>
      </c>
      <c r="CZ1365" s="8">
        <v>16702860037</v>
      </c>
      <c r="DA1365" t="s">
        <v>4426</v>
      </c>
      <c r="DB1365" t="s">
        <v>140</v>
      </c>
      <c r="DC1365" t="s">
        <v>139</v>
      </c>
      <c r="DD1365" t="s">
        <v>117</v>
      </c>
    </row>
    <row r="1366" spans="1:114" ht="15" customHeight="1" x14ac:dyDescent="0.35">
      <c r="A1366" t="s">
        <v>17276</v>
      </c>
      <c r="B1366" t="s">
        <v>166</v>
      </c>
      <c r="C1366" s="1">
        <v>45671</v>
      </c>
      <c r="D1366" s="1">
        <v>45708</v>
      </c>
      <c r="E1366" t="s">
        <v>211</v>
      </c>
      <c r="G1366" t="s">
        <v>117</v>
      </c>
      <c r="H1366" t="s">
        <v>117</v>
      </c>
      <c r="I1366" t="s">
        <v>117</v>
      </c>
      <c r="J1366" t="s">
        <v>3917</v>
      </c>
      <c r="L1366" t="s">
        <v>3918</v>
      </c>
      <c r="M1366" t="s">
        <v>3919</v>
      </c>
      <c r="N1366" t="s">
        <v>120</v>
      </c>
      <c r="O1366" t="s">
        <v>121</v>
      </c>
      <c r="P1366" s="6">
        <v>96950</v>
      </c>
      <c r="Q1366" t="s">
        <v>122</v>
      </c>
      <c r="S1366" s="8">
        <v>16703229240</v>
      </c>
      <c r="U1366" t="s">
        <v>3920</v>
      </c>
      <c r="V1366">
        <v>488320</v>
      </c>
      <c r="W1366" t="s">
        <v>124</v>
      </c>
      <c r="Y1366" t="s">
        <v>3921</v>
      </c>
      <c r="Z1366" t="s">
        <v>1561</v>
      </c>
      <c r="AA1366" t="s">
        <v>419</v>
      </c>
      <c r="AB1366" t="s">
        <v>154</v>
      </c>
      <c r="AC1366" t="s">
        <v>3918</v>
      </c>
      <c r="AD1366" t="s">
        <v>3919</v>
      </c>
      <c r="AE1366" t="s">
        <v>120</v>
      </c>
      <c r="AF1366" t="s">
        <v>121</v>
      </c>
      <c r="AG1366" s="6">
        <v>96950</v>
      </c>
      <c r="AH1366" t="s">
        <v>122</v>
      </c>
      <c r="AJ1366" s="8">
        <v>16703229240</v>
      </c>
      <c r="AL1366" t="s">
        <v>3922</v>
      </c>
      <c r="BE1366" t="str">
        <f>"49-3031.00"</f>
        <v>49-3031.00</v>
      </c>
      <c r="BF1366" t="s">
        <v>2414</v>
      </c>
      <c r="BG1366" t="s">
        <v>3923</v>
      </c>
      <c r="BH1366" t="s">
        <v>3924</v>
      </c>
      <c r="BI1366">
        <v>1</v>
      </c>
      <c r="BK1366" s="1">
        <v>45791</v>
      </c>
      <c r="BL1366" s="1">
        <v>46155</v>
      </c>
      <c r="BO1366">
        <v>40</v>
      </c>
      <c r="BP1366">
        <v>0</v>
      </c>
      <c r="BQ1366">
        <v>8</v>
      </c>
      <c r="BR1366">
        <v>8</v>
      </c>
      <c r="BS1366">
        <v>8</v>
      </c>
      <c r="BT1366">
        <v>8</v>
      </c>
      <c r="BU1366">
        <v>8</v>
      </c>
      <c r="BV1366">
        <v>0</v>
      </c>
      <c r="BW1366" t="str">
        <f>"8:00 AM"</f>
        <v>8:00 AM</v>
      </c>
      <c r="BX1366" t="str">
        <f>"5:00 PM"</f>
        <v>5:00 PM</v>
      </c>
      <c r="BY1366" t="s">
        <v>133</v>
      </c>
      <c r="BZ1366">
        <v>0</v>
      </c>
      <c r="CA1366">
        <v>24</v>
      </c>
      <c r="CB1366" t="s">
        <v>117</v>
      </c>
      <c r="CD1366" t="s">
        <v>3925</v>
      </c>
      <c r="CE1366" t="s">
        <v>3918</v>
      </c>
      <c r="CF1366" t="s">
        <v>3919</v>
      </c>
      <c r="CG1366" t="s">
        <v>120</v>
      </c>
      <c r="CH1366" t="s">
        <v>121</v>
      </c>
      <c r="CI1366" s="6">
        <v>96950</v>
      </c>
      <c r="CJ1366" s="10">
        <v>11.85</v>
      </c>
      <c r="CK1366" s="10">
        <v>11.85</v>
      </c>
      <c r="CL1366" s="10">
        <v>17.78</v>
      </c>
      <c r="CM1366" s="10">
        <v>17.78</v>
      </c>
      <c r="CN1366" t="s">
        <v>137</v>
      </c>
      <c r="CO1366" t="s">
        <v>164</v>
      </c>
      <c r="CP1366" t="s">
        <v>138</v>
      </c>
      <c r="CR1366" t="s">
        <v>117</v>
      </c>
      <c r="CS1366" t="s">
        <v>139</v>
      </c>
      <c r="CT1366" t="s">
        <v>140</v>
      </c>
      <c r="CU1366" t="s">
        <v>139</v>
      </c>
      <c r="CV1366" t="s">
        <v>140</v>
      </c>
      <c r="CW1366" t="s">
        <v>139</v>
      </c>
      <c r="CX1366" t="s">
        <v>140</v>
      </c>
      <c r="CY1366" t="s">
        <v>164</v>
      </c>
      <c r="CZ1366" s="8">
        <v>16703229240</v>
      </c>
      <c r="DA1366" t="s">
        <v>140</v>
      </c>
      <c r="DB1366" t="s">
        <v>1095</v>
      </c>
      <c r="DC1366" t="s">
        <v>139</v>
      </c>
      <c r="DD1366" t="s">
        <v>117</v>
      </c>
    </row>
    <row r="1367" spans="1:114" ht="15" customHeight="1" x14ac:dyDescent="0.35">
      <c r="A1367" t="s">
        <v>11748</v>
      </c>
      <c r="B1367" t="s">
        <v>166</v>
      </c>
      <c r="C1367" s="1">
        <v>45681</v>
      </c>
      <c r="D1367" s="1">
        <v>45708</v>
      </c>
      <c r="E1367" t="s">
        <v>211</v>
      </c>
      <c r="G1367" t="s">
        <v>117</v>
      </c>
      <c r="H1367" t="s">
        <v>117</v>
      </c>
      <c r="I1367" t="s">
        <v>117</v>
      </c>
      <c r="J1367" t="s">
        <v>499</v>
      </c>
      <c r="K1367" t="s">
        <v>2633</v>
      </c>
      <c r="L1367" t="s">
        <v>501</v>
      </c>
      <c r="M1367" t="s">
        <v>2634</v>
      </c>
      <c r="N1367" t="s">
        <v>120</v>
      </c>
      <c r="O1367" t="s">
        <v>121</v>
      </c>
      <c r="P1367" s="6">
        <v>96950</v>
      </c>
      <c r="Q1367" t="s">
        <v>122</v>
      </c>
      <c r="S1367" s="8">
        <v>16702342664</v>
      </c>
      <c r="U1367" t="s">
        <v>2635</v>
      </c>
      <c r="V1367">
        <v>23611</v>
      </c>
      <c r="W1367" t="s">
        <v>124</v>
      </c>
      <c r="Y1367" t="s">
        <v>504</v>
      </c>
      <c r="Z1367" t="s">
        <v>505</v>
      </c>
      <c r="AA1367" t="s">
        <v>506</v>
      </c>
      <c r="AB1367" t="s">
        <v>2636</v>
      </c>
      <c r="AC1367" t="s">
        <v>501</v>
      </c>
      <c r="AD1367" t="s">
        <v>2634</v>
      </c>
      <c r="AE1367" t="s">
        <v>120</v>
      </c>
      <c r="AF1367" t="s">
        <v>121</v>
      </c>
      <c r="AG1367" s="6">
        <v>96950</v>
      </c>
      <c r="AH1367" t="s">
        <v>122</v>
      </c>
      <c r="AJ1367" s="8">
        <v>16702342664</v>
      </c>
      <c r="AL1367" t="s">
        <v>508</v>
      </c>
      <c r="BE1367" t="str">
        <f>"49-9071.00"</f>
        <v>49-9071.00</v>
      </c>
      <c r="BF1367" t="s">
        <v>156</v>
      </c>
      <c r="BG1367" t="s">
        <v>2638</v>
      </c>
      <c r="BH1367" t="s">
        <v>2639</v>
      </c>
      <c r="BI1367">
        <v>10</v>
      </c>
      <c r="BK1367" s="1">
        <v>45748</v>
      </c>
      <c r="BL1367" s="1">
        <v>46112</v>
      </c>
      <c r="BO1367">
        <v>40</v>
      </c>
      <c r="BP1367">
        <v>0</v>
      </c>
      <c r="BQ1367">
        <v>8</v>
      </c>
      <c r="BR1367">
        <v>8</v>
      </c>
      <c r="BS1367">
        <v>8</v>
      </c>
      <c r="BT1367">
        <v>8</v>
      </c>
      <c r="BU1367">
        <v>8</v>
      </c>
      <c r="BV1367">
        <v>0</v>
      </c>
      <c r="BW1367" t="str">
        <f>"8:00 AM"</f>
        <v>8:00 AM</v>
      </c>
      <c r="BX1367" t="str">
        <f>"5:00 PM"</f>
        <v>5:00 PM</v>
      </c>
      <c r="BY1367" t="s">
        <v>159</v>
      </c>
      <c r="BZ1367">
        <v>0</v>
      </c>
      <c r="CA1367">
        <v>12</v>
      </c>
      <c r="CB1367" t="s">
        <v>117</v>
      </c>
      <c r="CD1367" t="s">
        <v>7577</v>
      </c>
      <c r="CE1367" t="s">
        <v>501</v>
      </c>
      <c r="CF1367" t="s">
        <v>2634</v>
      </c>
      <c r="CG1367" t="s">
        <v>120</v>
      </c>
      <c r="CH1367" t="s">
        <v>121</v>
      </c>
      <c r="CI1367" s="6">
        <v>96950</v>
      </c>
      <c r="CJ1367" s="10">
        <v>9.75</v>
      </c>
      <c r="CK1367" s="10">
        <v>9.75</v>
      </c>
      <c r="CL1367" s="10">
        <v>14.63</v>
      </c>
      <c r="CM1367" s="10">
        <v>14.63</v>
      </c>
      <c r="CN1367" t="s">
        <v>137</v>
      </c>
      <c r="CO1367" t="s">
        <v>133</v>
      </c>
      <c r="CP1367" t="s">
        <v>138</v>
      </c>
      <c r="CR1367" t="s">
        <v>117</v>
      </c>
      <c r="CS1367" t="s">
        <v>139</v>
      </c>
      <c r="CT1367" t="s">
        <v>140</v>
      </c>
      <c r="CU1367" t="s">
        <v>139</v>
      </c>
      <c r="CV1367" t="s">
        <v>140</v>
      </c>
      <c r="CW1367" t="s">
        <v>139</v>
      </c>
      <c r="CX1367" t="s">
        <v>140</v>
      </c>
      <c r="CY1367" s="2" t="s">
        <v>9677</v>
      </c>
      <c r="CZ1367" s="8">
        <v>16702342664</v>
      </c>
      <c r="DA1367" t="s">
        <v>508</v>
      </c>
      <c r="DB1367" t="s">
        <v>514</v>
      </c>
      <c r="DC1367" t="s">
        <v>139</v>
      </c>
      <c r="DD1367" t="s">
        <v>117</v>
      </c>
    </row>
    <row r="1368" spans="1:114" ht="15" customHeight="1" x14ac:dyDescent="0.35">
      <c r="A1368" t="s">
        <v>9621</v>
      </c>
      <c r="B1368" t="s">
        <v>278</v>
      </c>
      <c r="C1368" s="1">
        <v>45700</v>
      </c>
      <c r="D1368" s="1">
        <v>45708</v>
      </c>
      <c r="E1368" t="s">
        <v>116</v>
      </c>
      <c r="F1368" s="1">
        <v>45929</v>
      </c>
      <c r="G1368" t="s">
        <v>139</v>
      </c>
      <c r="H1368" t="s">
        <v>117</v>
      </c>
      <c r="I1368" t="s">
        <v>117</v>
      </c>
      <c r="J1368" t="s">
        <v>5035</v>
      </c>
      <c r="L1368" t="s">
        <v>3908</v>
      </c>
      <c r="N1368" t="s">
        <v>120</v>
      </c>
      <c r="O1368" t="s">
        <v>121</v>
      </c>
      <c r="P1368" s="6">
        <v>96950</v>
      </c>
      <c r="Q1368" t="s">
        <v>122</v>
      </c>
      <c r="S1368" s="8">
        <v>16702333625</v>
      </c>
      <c r="U1368" t="s">
        <v>5037</v>
      </c>
      <c r="V1368">
        <v>541219</v>
      </c>
      <c r="W1368" t="s">
        <v>124</v>
      </c>
      <c r="Y1368" t="s">
        <v>5038</v>
      </c>
      <c r="Z1368" t="s">
        <v>5039</v>
      </c>
      <c r="AB1368" t="s">
        <v>128</v>
      </c>
      <c r="AC1368" t="s">
        <v>5036</v>
      </c>
      <c r="AE1368" t="s">
        <v>120</v>
      </c>
      <c r="AF1368" t="s">
        <v>121</v>
      </c>
      <c r="AG1368" s="6">
        <v>96950</v>
      </c>
      <c r="AH1368" t="s">
        <v>122</v>
      </c>
      <c r="AJ1368" s="8">
        <v>16702333625</v>
      </c>
      <c r="AL1368" t="s">
        <v>5040</v>
      </c>
      <c r="BE1368" t="str">
        <f>"13-2011.00"</f>
        <v>13-2011.00</v>
      </c>
      <c r="BF1368" t="s">
        <v>934</v>
      </c>
      <c r="BG1368" t="s">
        <v>9622</v>
      </c>
      <c r="BH1368" t="s">
        <v>2233</v>
      </c>
      <c r="BI1368">
        <v>5</v>
      </c>
      <c r="BK1368" s="1">
        <v>45931</v>
      </c>
      <c r="BL1368" s="1">
        <v>47026</v>
      </c>
      <c r="BO1368">
        <v>35</v>
      </c>
      <c r="BP1368">
        <v>0</v>
      </c>
      <c r="BQ1368">
        <v>7</v>
      </c>
      <c r="BR1368">
        <v>7</v>
      </c>
      <c r="BS1368">
        <v>7</v>
      </c>
      <c r="BT1368">
        <v>7</v>
      </c>
      <c r="BU1368">
        <v>7</v>
      </c>
      <c r="BV1368">
        <v>0</v>
      </c>
      <c r="BW1368" t="str">
        <f>"9:00 AM"</f>
        <v>9:00 AM</v>
      </c>
      <c r="BX1368" t="str">
        <f>"5:00 PM"</f>
        <v>5:00 PM</v>
      </c>
      <c r="BY1368" t="s">
        <v>588</v>
      </c>
      <c r="BZ1368">
        <v>0</v>
      </c>
      <c r="CA1368">
        <v>36</v>
      </c>
      <c r="CB1368" t="s">
        <v>117</v>
      </c>
      <c r="CD1368" s="2" t="s">
        <v>9623</v>
      </c>
      <c r="CE1368" t="s">
        <v>982</v>
      </c>
      <c r="CG1368" t="s">
        <v>120</v>
      </c>
      <c r="CH1368" t="s">
        <v>121</v>
      </c>
      <c r="CI1368" s="6">
        <v>96950</v>
      </c>
      <c r="CJ1368" s="10">
        <v>17.48</v>
      </c>
      <c r="CK1368" s="10">
        <v>17.48</v>
      </c>
      <c r="CL1368" s="10">
        <v>0</v>
      </c>
      <c r="CM1368" s="10">
        <v>0</v>
      </c>
      <c r="CN1368" t="s">
        <v>137</v>
      </c>
      <c r="CP1368" t="s">
        <v>138</v>
      </c>
      <c r="CR1368" t="s">
        <v>117</v>
      </c>
      <c r="CS1368" t="s">
        <v>139</v>
      </c>
      <c r="CT1368" t="s">
        <v>140</v>
      </c>
      <c r="CU1368" t="s">
        <v>140</v>
      </c>
      <c r="CV1368" t="s">
        <v>140</v>
      </c>
      <c r="CW1368" t="s">
        <v>139</v>
      </c>
      <c r="CX1368" t="s">
        <v>140</v>
      </c>
      <c r="CY1368" t="s">
        <v>3915</v>
      </c>
      <c r="CZ1368" s="8">
        <v>16702333625</v>
      </c>
      <c r="DA1368" t="s">
        <v>5040</v>
      </c>
      <c r="DB1368" t="s">
        <v>140</v>
      </c>
      <c r="DC1368" t="s">
        <v>139</v>
      </c>
      <c r="DD1368" t="s">
        <v>117</v>
      </c>
    </row>
    <row r="1369" spans="1:114" ht="15" customHeight="1" x14ac:dyDescent="0.35">
      <c r="A1369" t="s">
        <v>13352</v>
      </c>
      <c r="B1369" t="s">
        <v>144</v>
      </c>
      <c r="C1369" s="1">
        <v>45665</v>
      </c>
      <c r="D1369" s="1">
        <v>45709</v>
      </c>
      <c r="E1369" t="s">
        <v>211</v>
      </c>
      <c r="G1369" t="s">
        <v>117</v>
      </c>
      <c r="H1369" t="s">
        <v>117</v>
      </c>
      <c r="I1369" t="s">
        <v>117</v>
      </c>
      <c r="J1369" t="s">
        <v>4514</v>
      </c>
      <c r="L1369" t="s">
        <v>4515</v>
      </c>
      <c r="M1369" t="s">
        <v>4516</v>
      </c>
      <c r="N1369" t="s">
        <v>120</v>
      </c>
      <c r="O1369" t="s">
        <v>121</v>
      </c>
      <c r="P1369" s="6">
        <v>96950</v>
      </c>
      <c r="Q1369" t="s">
        <v>122</v>
      </c>
      <c r="S1369" s="8">
        <v>16702345670</v>
      </c>
      <c r="U1369" t="s">
        <v>4517</v>
      </c>
      <c r="V1369">
        <v>541330</v>
      </c>
      <c r="W1369" t="s">
        <v>124</v>
      </c>
      <c r="Y1369" t="s">
        <v>4518</v>
      </c>
      <c r="Z1369" t="s">
        <v>4519</v>
      </c>
      <c r="AB1369" t="s">
        <v>575</v>
      </c>
      <c r="AC1369" t="s">
        <v>4515</v>
      </c>
      <c r="AD1369" t="s">
        <v>4516</v>
      </c>
      <c r="AE1369" t="s">
        <v>120</v>
      </c>
      <c r="AF1369" t="s">
        <v>121</v>
      </c>
      <c r="AG1369" s="6">
        <v>96950</v>
      </c>
      <c r="AH1369" t="s">
        <v>122</v>
      </c>
      <c r="AJ1369" s="8">
        <v>16702345670</v>
      </c>
      <c r="AL1369" t="s">
        <v>4520</v>
      </c>
      <c r="BE1369" t="str">
        <f>"49-9071.00"</f>
        <v>49-9071.00</v>
      </c>
      <c r="BF1369" t="s">
        <v>156</v>
      </c>
      <c r="BG1369" t="s">
        <v>12842</v>
      </c>
      <c r="BH1369" t="s">
        <v>1090</v>
      </c>
      <c r="BI1369">
        <v>4</v>
      </c>
      <c r="BJ1369">
        <v>4</v>
      </c>
      <c r="BK1369" s="1">
        <v>45731</v>
      </c>
      <c r="BL1369" s="1">
        <v>46095</v>
      </c>
      <c r="BM1369" s="1">
        <v>45731</v>
      </c>
      <c r="BN1369" s="1">
        <v>46095</v>
      </c>
      <c r="BO1369">
        <v>40</v>
      </c>
      <c r="BP1369">
        <v>0</v>
      </c>
      <c r="BQ1369">
        <v>8</v>
      </c>
      <c r="BR1369">
        <v>8</v>
      </c>
      <c r="BS1369">
        <v>8</v>
      </c>
      <c r="BT1369">
        <v>8</v>
      </c>
      <c r="BU1369">
        <v>8</v>
      </c>
      <c r="BV1369">
        <v>0</v>
      </c>
      <c r="BW1369" t="str">
        <f>"8:00 AM"</f>
        <v>8:00 AM</v>
      </c>
      <c r="BX1369" t="str">
        <f>"5:00 PM"</f>
        <v>5:00 PM</v>
      </c>
      <c r="BY1369" t="s">
        <v>159</v>
      </c>
      <c r="BZ1369">
        <v>0</v>
      </c>
      <c r="CA1369">
        <v>24</v>
      </c>
      <c r="CB1369" t="s">
        <v>117</v>
      </c>
      <c r="CD1369" t="s">
        <v>194</v>
      </c>
      <c r="CE1369" t="s">
        <v>4521</v>
      </c>
      <c r="CG1369" t="s">
        <v>120</v>
      </c>
      <c r="CH1369" t="s">
        <v>121</v>
      </c>
      <c r="CI1369" s="6">
        <v>96950</v>
      </c>
      <c r="CJ1369" s="10">
        <v>9.75</v>
      </c>
      <c r="CK1369" s="10">
        <v>9.75</v>
      </c>
      <c r="CL1369" s="10">
        <v>14.63</v>
      </c>
      <c r="CM1369" s="10">
        <v>14.63</v>
      </c>
      <c r="CN1369" t="s">
        <v>137</v>
      </c>
      <c r="CO1369" t="s">
        <v>140</v>
      </c>
      <c r="CP1369" t="s">
        <v>138</v>
      </c>
      <c r="CR1369" t="s">
        <v>117</v>
      </c>
      <c r="CS1369" t="s">
        <v>139</v>
      </c>
      <c r="CT1369" t="s">
        <v>140</v>
      </c>
      <c r="CU1369" t="s">
        <v>139</v>
      </c>
      <c r="CV1369" t="s">
        <v>140</v>
      </c>
      <c r="CW1369" t="s">
        <v>139</v>
      </c>
      <c r="CX1369" t="s">
        <v>140</v>
      </c>
      <c r="CY1369" t="s">
        <v>140</v>
      </c>
      <c r="CZ1369" s="8">
        <v>16702345670</v>
      </c>
      <c r="DA1369" t="s">
        <v>12843</v>
      </c>
      <c r="DB1369" t="s">
        <v>140</v>
      </c>
      <c r="DC1369" t="s">
        <v>139</v>
      </c>
      <c r="DD1369" t="s">
        <v>117</v>
      </c>
    </row>
    <row r="1370" spans="1:114" ht="15" customHeight="1" x14ac:dyDescent="0.35">
      <c r="A1370" t="s">
        <v>14872</v>
      </c>
      <c r="B1370" t="s">
        <v>144</v>
      </c>
      <c r="C1370" s="1">
        <v>45671</v>
      </c>
      <c r="D1370" s="1">
        <v>45709</v>
      </c>
      <c r="E1370" t="s">
        <v>211</v>
      </c>
      <c r="G1370" t="s">
        <v>117</v>
      </c>
      <c r="H1370" t="s">
        <v>117</v>
      </c>
      <c r="I1370" t="s">
        <v>117</v>
      </c>
      <c r="J1370" t="s">
        <v>3979</v>
      </c>
      <c r="K1370" t="s">
        <v>3980</v>
      </c>
      <c r="L1370" t="s">
        <v>3981</v>
      </c>
      <c r="M1370" t="s">
        <v>3982</v>
      </c>
      <c r="N1370" t="s">
        <v>120</v>
      </c>
      <c r="O1370" t="s">
        <v>121</v>
      </c>
      <c r="P1370" s="6">
        <v>96950</v>
      </c>
      <c r="Q1370" t="s">
        <v>3983</v>
      </c>
      <c r="R1370" t="s">
        <v>121</v>
      </c>
      <c r="S1370" s="8">
        <v>16702880373</v>
      </c>
      <c r="U1370" t="s">
        <v>3984</v>
      </c>
      <c r="V1370">
        <v>811490</v>
      </c>
      <c r="W1370" t="s">
        <v>124</v>
      </c>
      <c r="Y1370" t="s">
        <v>3985</v>
      </c>
      <c r="Z1370" t="s">
        <v>3986</v>
      </c>
      <c r="AA1370" t="s">
        <v>3987</v>
      </c>
      <c r="AB1370" t="s">
        <v>128</v>
      </c>
      <c r="AC1370" t="s">
        <v>3981</v>
      </c>
      <c r="AD1370" t="s">
        <v>3982</v>
      </c>
      <c r="AE1370" t="s">
        <v>120</v>
      </c>
      <c r="AF1370" t="s">
        <v>121</v>
      </c>
      <c r="AG1370" s="6">
        <v>96950</v>
      </c>
      <c r="AH1370" t="s">
        <v>122</v>
      </c>
      <c r="AI1370" t="s">
        <v>120</v>
      </c>
      <c r="AJ1370" s="8">
        <v>16702880373</v>
      </c>
      <c r="AL1370" t="s">
        <v>3988</v>
      </c>
      <c r="BE1370" t="str">
        <f>"51-6052.00"</f>
        <v>51-6052.00</v>
      </c>
      <c r="BF1370" t="s">
        <v>3989</v>
      </c>
      <c r="BG1370" t="s">
        <v>3990</v>
      </c>
      <c r="BH1370" t="s">
        <v>3991</v>
      </c>
      <c r="BI1370">
        <v>3</v>
      </c>
      <c r="BJ1370">
        <v>3</v>
      </c>
      <c r="BK1370" s="1">
        <v>45703</v>
      </c>
      <c r="BL1370" s="1">
        <v>46067</v>
      </c>
      <c r="BM1370" s="1">
        <v>45709</v>
      </c>
      <c r="BN1370" s="1">
        <v>46067</v>
      </c>
      <c r="BO1370">
        <v>35</v>
      </c>
      <c r="BP1370">
        <v>0</v>
      </c>
      <c r="BQ1370">
        <v>7</v>
      </c>
      <c r="BR1370">
        <v>7</v>
      </c>
      <c r="BS1370">
        <v>7</v>
      </c>
      <c r="BT1370">
        <v>7</v>
      </c>
      <c r="BU1370">
        <v>7</v>
      </c>
      <c r="BV1370">
        <v>0</v>
      </c>
      <c r="BW1370" t="str">
        <f>"9:00 AM"</f>
        <v>9:00 AM</v>
      </c>
      <c r="BX1370" t="str">
        <f>"5:00 PM"</f>
        <v>5:00 PM</v>
      </c>
      <c r="BY1370" t="s">
        <v>133</v>
      </c>
      <c r="BZ1370">
        <v>0</v>
      </c>
      <c r="CA1370">
        <v>12</v>
      </c>
      <c r="CB1370" t="s">
        <v>117</v>
      </c>
      <c r="CD1370" t="s">
        <v>3992</v>
      </c>
      <c r="CE1370" t="s">
        <v>3993</v>
      </c>
      <c r="CF1370" t="s">
        <v>3982</v>
      </c>
      <c r="CG1370" t="s">
        <v>120</v>
      </c>
      <c r="CH1370" t="s">
        <v>121</v>
      </c>
      <c r="CI1370" s="6">
        <v>96950</v>
      </c>
      <c r="CJ1370" s="10">
        <v>8.08</v>
      </c>
      <c r="CK1370" s="10">
        <v>8.08</v>
      </c>
      <c r="CL1370" s="10">
        <v>12.12</v>
      </c>
      <c r="CM1370" s="10">
        <v>12.12</v>
      </c>
      <c r="CN1370" t="s">
        <v>137</v>
      </c>
      <c r="CO1370" t="s">
        <v>194</v>
      </c>
      <c r="CP1370" t="s">
        <v>138</v>
      </c>
      <c r="CR1370" t="s">
        <v>117</v>
      </c>
      <c r="CS1370" t="s">
        <v>139</v>
      </c>
      <c r="CT1370" t="s">
        <v>140</v>
      </c>
      <c r="CU1370" t="s">
        <v>139</v>
      </c>
      <c r="CV1370" t="s">
        <v>140</v>
      </c>
      <c r="CW1370" t="s">
        <v>139</v>
      </c>
      <c r="CX1370" t="s">
        <v>140</v>
      </c>
      <c r="CY1370" t="s">
        <v>5320</v>
      </c>
      <c r="CZ1370" s="8">
        <v>16702880373</v>
      </c>
      <c r="DA1370" t="s">
        <v>3988</v>
      </c>
      <c r="DB1370" t="s">
        <v>140</v>
      </c>
      <c r="DC1370" t="s">
        <v>139</v>
      </c>
      <c r="DD1370" t="s">
        <v>117</v>
      </c>
    </row>
    <row r="1371" spans="1:114" ht="15" customHeight="1" x14ac:dyDescent="0.35">
      <c r="A1371" t="s">
        <v>4430</v>
      </c>
      <c r="B1371" t="s">
        <v>144</v>
      </c>
      <c r="C1371" s="1">
        <v>45676</v>
      </c>
      <c r="D1371" s="1">
        <v>45709</v>
      </c>
      <c r="E1371" t="s">
        <v>116</v>
      </c>
      <c r="F1371" s="1">
        <v>45837</v>
      </c>
      <c r="G1371" t="s">
        <v>117</v>
      </c>
      <c r="H1371" t="s">
        <v>117</v>
      </c>
      <c r="I1371" t="s">
        <v>117</v>
      </c>
      <c r="J1371" t="s">
        <v>4431</v>
      </c>
      <c r="K1371" t="s">
        <v>4432</v>
      </c>
      <c r="L1371" t="s">
        <v>4433</v>
      </c>
      <c r="M1371" t="s">
        <v>4434</v>
      </c>
      <c r="N1371" t="s">
        <v>120</v>
      </c>
      <c r="O1371" t="s">
        <v>121</v>
      </c>
      <c r="P1371" s="6">
        <v>96950</v>
      </c>
      <c r="Q1371" t="s">
        <v>122</v>
      </c>
      <c r="S1371" s="8">
        <v>16702350064</v>
      </c>
      <c r="U1371" t="s">
        <v>4435</v>
      </c>
      <c r="V1371">
        <v>23622</v>
      </c>
      <c r="W1371" t="s">
        <v>124</v>
      </c>
      <c r="Y1371" t="s">
        <v>4436</v>
      </c>
      <c r="Z1371" t="s">
        <v>4437</v>
      </c>
      <c r="AA1371" t="s">
        <v>1701</v>
      </c>
      <c r="AB1371" t="s">
        <v>270</v>
      </c>
      <c r="AC1371" t="s">
        <v>4433</v>
      </c>
      <c r="AD1371" t="s">
        <v>4434</v>
      </c>
      <c r="AE1371" t="s">
        <v>120</v>
      </c>
      <c r="AF1371" t="s">
        <v>121</v>
      </c>
      <c r="AG1371" s="6">
        <v>96950</v>
      </c>
      <c r="AH1371" t="s">
        <v>122</v>
      </c>
      <c r="AJ1371" s="8">
        <v>16702350064</v>
      </c>
      <c r="AL1371" t="s">
        <v>4438</v>
      </c>
      <c r="BE1371" t="str">
        <f>"49-9071.00"</f>
        <v>49-9071.00</v>
      </c>
      <c r="BF1371" t="s">
        <v>156</v>
      </c>
      <c r="BG1371" t="s">
        <v>4439</v>
      </c>
      <c r="BH1371" t="s">
        <v>4440</v>
      </c>
      <c r="BI1371">
        <v>2</v>
      </c>
      <c r="BJ1371">
        <v>2</v>
      </c>
      <c r="BK1371" s="1">
        <v>45839</v>
      </c>
      <c r="BL1371" s="1">
        <v>46203</v>
      </c>
      <c r="BM1371" s="1">
        <v>45839</v>
      </c>
      <c r="BN1371" s="1">
        <v>46203</v>
      </c>
      <c r="BO1371">
        <v>35</v>
      </c>
      <c r="BP1371">
        <v>0</v>
      </c>
      <c r="BQ1371">
        <v>7</v>
      </c>
      <c r="BR1371">
        <v>7</v>
      </c>
      <c r="BS1371">
        <v>7</v>
      </c>
      <c r="BT1371">
        <v>7</v>
      </c>
      <c r="BU1371">
        <v>7</v>
      </c>
      <c r="BV1371">
        <v>0</v>
      </c>
      <c r="BW1371" t="str">
        <f>"8:00 AM"</f>
        <v>8:00 AM</v>
      </c>
      <c r="BX1371" t="str">
        <f>"4:00 PM"</f>
        <v>4:00 PM</v>
      </c>
      <c r="BY1371" t="s">
        <v>159</v>
      </c>
      <c r="BZ1371">
        <v>0</v>
      </c>
      <c r="CA1371">
        <v>24</v>
      </c>
      <c r="CB1371" t="s">
        <v>117</v>
      </c>
      <c r="CD1371" s="2" t="s">
        <v>4441</v>
      </c>
      <c r="CE1371" t="s">
        <v>4434</v>
      </c>
      <c r="CG1371" t="s">
        <v>120</v>
      </c>
      <c r="CH1371" t="s">
        <v>121</v>
      </c>
      <c r="CI1371" s="6">
        <v>96950</v>
      </c>
      <c r="CJ1371" s="10">
        <v>9.75</v>
      </c>
      <c r="CK1371" s="10">
        <v>9.75</v>
      </c>
      <c r="CL1371" s="10">
        <v>14.63</v>
      </c>
      <c r="CM1371" s="10">
        <v>14.63</v>
      </c>
      <c r="CN1371" t="s">
        <v>137</v>
      </c>
      <c r="CO1371" t="s">
        <v>140</v>
      </c>
      <c r="CP1371" t="s">
        <v>209</v>
      </c>
      <c r="CR1371" t="s">
        <v>117</v>
      </c>
      <c r="CS1371" t="s">
        <v>139</v>
      </c>
      <c r="CT1371" t="s">
        <v>140</v>
      </c>
      <c r="CU1371" t="s">
        <v>139</v>
      </c>
      <c r="CV1371" t="s">
        <v>140</v>
      </c>
      <c r="CW1371" t="s">
        <v>139</v>
      </c>
      <c r="CX1371" t="s">
        <v>140</v>
      </c>
      <c r="CY1371" t="s">
        <v>4442</v>
      </c>
      <c r="CZ1371" s="8">
        <v>16702350064</v>
      </c>
      <c r="DA1371" t="s">
        <v>4438</v>
      </c>
      <c r="DB1371" t="s">
        <v>140</v>
      </c>
      <c r="DC1371" t="s">
        <v>139</v>
      </c>
      <c r="DD1371" t="s">
        <v>117</v>
      </c>
    </row>
    <row r="1372" spans="1:114" ht="15" customHeight="1" x14ac:dyDescent="0.35">
      <c r="A1372" t="s">
        <v>11707</v>
      </c>
      <c r="B1372" t="s">
        <v>278</v>
      </c>
      <c r="C1372" s="1">
        <v>45701</v>
      </c>
      <c r="D1372" s="1">
        <v>45709</v>
      </c>
      <c r="E1372" t="s">
        <v>116</v>
      </c>
      <c r="F1372" s="1">
        <v>45929</v>
      </c>
      <c r="G1372" t="s">
        <v>139</v>
      </c>
      <c r="H1372" t="s">
        <v>117</v>
      </c>
      <c r="I1372" t="s">
        <v>117</v>
      </c>
      <c r="J1372" t="s">
        <v>3907</v>
      </c>
      <c r="L1372" t="s">
        <v>3908</v>
      </c>
      <c r="N1372" t="s">
        <v>120</v>
      </c>
      <c r="O1372" t="s">
        <v>121</v>
      </c>
      <c r="P1372" s="6">
        <v>96950</v>
      </c>
      <c r="Q1372" t="s">
        <v>122</v>
      </c>
      <c r="S1372" s="8">
        <v>16709894888</v>
      </c>
      <c r="U1372" t="s">
        <v>3909</v>
      </c>
      <c r="V1372">
        <v>561710</v>
      </c>
      <c r="W1372" t="s">
        <v>124</v>
      </c>
      <c r="Y1372" t="s">
        <v>6271</v>
      </c>
      <c r="Z1372" t="s">
        <v>6272</v>
      </c>
      <c r="AB1372" t="s">
        <v>1160</v>
      </c>
      <c r="AC1372" t="s">
        <v>6273</v>
      </c>
      <c r="AE1372" t="s">
        <v>136</v>
      </c>
      <c r="AF1372" t="s">
        <v>121</v>
      </c>
      <c r="AG1372" s="6">
        <v>96950</v>
      </c>
      <c r="AH1372" t="s">
        <v>122</v>
      </c>
      <c r="AJ1372" s="8">
        <v>16709894888</v>
      </c>
      <c r="AL1372" t="s">
        <v>3912</v>
      </c>
      <c r="BE1372" t="str">
        <f>"37-2021.00"</f>
        <v>37-2021.00</v>
      </c>
      <c r="BF1372" t="s">
        <v>304</v>
      </c>
      <c r="BG1372" t="s">
        <v>6274</v>
      </c>
      <c r="BH1372" t="s">
        <v>6275</v>
      </c>
      <c r="BI1372">
        <v>12</v>
      </c>
      <c r="BK1372" s="1">
        <v>45931</v>
      </c>
      <c r="BL1372" s="1">
        <v>47026</v>
      </c>
      <c r="BO1372">
        <v>35</v>
      </c>
      <c r="BP1372">
        <v>0</v>
      </c>
      <c r="BQ1372">
        <v>7</v>
      </c>
      <c r="BR1372">
        <v>7</v>
      </c>
      <c r="BS1372">
        <v>7</v>
      </c>
      <c r="BT1372">
        <v>7</v>
      </c>
      <c r="BU1372">
        <v>7</v>
      </c>
      <c r="BV1372">
        <v>0</v>
      </c>
      <c r="BW1372" t="str">
        <f>"8:30 AM"</f>
        <v>8:30 AM</v>
      </c>
      <c r="BX1372" t="str">
        <f>"4:30 PM"</f>
        <v>4:30 PM</v>
      </c>
      <c r="BY1372" t="s">
        <v>133</v>
      </c>
      <c r="BZ1372">
        <v>0</v>
      </c>
      <c r="CA1372">
        <v>12</v>
      </c>
      <c r="CB1372" t="s">
        <v>117</v>
      </c>
      <c r="CD1372" s="2" t="s">
        <v>11708</v>
      </c>
      <c r="CE1372" t="s">
        <v>570</v>
      </c>
      <c r="CG1372" t="s">
        <v>120</v>
      </c>
      <c r="CH1372" t="s">
        <v>121</v>
      </c>
      <c r="CI1372" s="6">
        <v>96950</v>
      </c>
      <c r="CJ1372" s="10">
        <v>8.2899999999999991</v>
      </c>
      <c r="CK1372" s="10">
        <v>8.2899999999999991</v>
      </c>
      <c r="CL1372" s="10">
        <v>0</v>
      </c>
      <c r="CM1372" s="10">
        <v>0</v>
      </c>
      <c r="CN1372" t="s">
        <v>137</v>
      </c>
      <c r="CP1372" t="s">
        <v>138</v>
      </c>
      <c r="CR1372" t="s">
        <v>117</v>
      </c>
      <c r="CS1372" t="s">
        <v>139</v>
      </c>
      <c r="CT1372" t="s">
        <v>139</v>
      </c>
      <c r="CU1372" t="s">
        <v>140</v>
      </c>
      <c r="CV1372" t="s">
        <v>140</v>
      </c>
      <c r="CW1372" t="s">
        <v>139</v>
      </c>
      <c r="CX1372" t="s">
        <v>140</v>
      </c>
      <c r="CY1372" t="s">
        <v>3915</v>
      </c>
      <c r="CZ1372" s="8">
        <v>16704880667</v>
      </c>
      <c r="DA1372" t="s">
        <v>3912</v>
      </c>
      <c r="DB1372" t="s">
        <v>140</v>
      </c>
      <c r="DC1372" t="s">
        <v>139</v>
      </c>
      <c r="DD1372" t="s">
        <v>117</v>
      </c>
    </row>
    <row r="1373" spans="1:114" ht="15" customHeight="1" x14ac:dyDescent="0.35">
      <c r="A1373" t="s">
        <v>3906</v>
      </c>
      <c r="B1373" t="s">
        <v>278</v>
      </c>
      <c r="C1373" s="1">
        <v>45701</v>
      </c>
      <c r="D1373" s="1">
        <v>45709</v>
      </c>
      <c r="E1373" t="s">
        <v>116</v>
      </c>
      <c r="F1373" s="1">
        <v>45929</v>
      </c>
      <c r="G1373" t="s">
        <v>139</v>
      </c>
      <c r="H1373" t="s">
        <v>117</v>
      </c>
      <c r="I1373" t="s">
        <v>117</v>
      </c>
      <c r="J1373" t="s">
        <v>3907</v>
      </c>
      <c r="L1373" t="s">
        <v>3908</v>
      </c>
      <c r="N1373" t="s">
        <v>120</v>
      </c>
      <c r="O1373" t="s">
        <v>121</v>
      </c>
      <c r="P1373" s="6">
        <v>96950</v>
      </c>
      <c r="Q1373" t="s">
        <v>122</v>
      </c>
      <c r="S1373" s="8">
        <v>16709894888</v>
      </c>
      <c r="U1373" t="s">
        <v>3909</v>
      </c>
      <c r="V1373">
        <v>561710</v>
      </c>
      <c r="W1373" t="s">
        <v>124</v>
      </c>
      <c r="Y1373" t="s">
        <v>3910</v>
      </c>
      <c r="Z1373" t="s">
        <v>3911</v>
      </c>
      <c r="AB1373" t="s">
        <v>270</v>
      </c>
      <c r="AC1373" t="s">
        <v>3908</v>
      </c>
      <c r="AE1373" t="s">
        <v>120</v>
      </c>
      <c r="AF1373" t="s">
        <v>121</v>
      </c>
      <c r="AG1373" s="6">
        <v>96950</v>
      </c>
      <c r="AH1373" t="s">
        <v>122</v>
      </c>
      <c r="AJ1373" s="8">
        <v>16709894888</v>
      </c>
      <c r="AL1373" t="s">
        <v>3912</v>
      </c>
      <c r="BE1373" t="str">
        <f>"43-3031.00"</f>
        <v>43-3031.00</v>
      </c>
      <c r="BF1373" t="s">
        <v>357</v>
      </c>
      <c r="BG1373" t="s">
        <v>3913</v>
      </c>
      <c r="BH1373" t="s">
        <v>1229</v>
      </c>
      <c r="BI1373">
        <v>8</v>
      </c>
      <c r="BK1373" s="1">
        <v>45931</v>
      </c>
      <c r="BL1373" s="1">
        <v>47026</v>
      </c>
      <c r="BO1373">
        <v>35</v>
      </c>
      <c r="BP1373">
        <v>0</v>
      </c>
      <c r="BQ1373">
        <v>7</v>
      </c>
      <c r="BR1373">
        <v>7</v>
      </c>
      <c r="BS1373">
        <v>7</v>
      </c>
      <c r="BT1373">
        <v>7</v>
      </c>
      <c r="BU1373">
        <v>7</v>
      </c>
      <c r="BV1373">
        <v>0</v>
      </c>
      <c r="BW1373" t="str">
        <f>"8:30 AM"</f>
        <v>8:30 AM</v>
      </c>
      <c r="BX1373" t="str">
        <f>"4:30 PM"</f>
        <v>4:30 PM</v>
      </c>
      <c r="BY1373" t="s">
        <v>159</v>
      </c>
      <c r="BZ1373">
        <v>0</v>
      </c>
      <c r="CA1373">
        <v>24</v>
      </c>
      <c r="CB1373" t="s">
        <v>117</v>
      </c>
      <c r="CD1373" s="2" t="s">
        <v>3914</v>
      </c>
      <c r="CE1373" t="s">
        <v>570</v>
      </c>
      <c r="CG1373" t="s">
        <v>120</v>
      </c>
      <c r="CH1373" t="s">
        <v>121</v>
      </c>
      <c r="CI1373" s="6">
        <v>96950</v>
      </c>
      <c r="CJ1373" s="10">
        <v>12.28</v>
      </c>
      <c r="CK1373" s="10">
        <v>12.28</v>
      </c>
      <c r="CL1373" s="10">
        <v>0</v>
      </c>
      <c r="CM1373" s="10">
        <v>0</v>
      </c>
      <c r="CN1373" t="s">
        <v>137</v>
      </c>
      <c r="CP1373" t="s">
        <v>138</v>
      </c>
      <c r="CR1373" t="s">
        <v>117</v>
      </c>
      <c r="CS1373" t="s">
        <v>139</v>
      </c>
      <c r="CT1373" t="s">
        <v>140</v>
      </c>
      <c r="CU1373" t="s">
        <v>140</v>
      </c>
      <c r="CV1373" t="s">
        <v>140</v>
      </c>
      <c r="CW1373" t="s">
        <v>139</v>
      </c>
      <c r="CX1373" t="s">
        <v>140</v>
      </c>
      <c r="CY1373" t="s">
        <v>3915</v>
      </c>
      <c r="CZ1373" s="8">
        <v>16709894888</v>
      </c>
      <c r="DA1373" t="s">
        <v>3912</v>
      </c>
      <c r="DB1373" t="s">
        <v>140</v>
      </c>
      <c r="DC1373" t="s">
        <v>139</v>
      </c>
      <c r="DD1373" t="s">
        <v>117</v>
      </c>
    </row>
    <row r="1374" spans="1:114" ht="15" customHeight="1" x14ac:dyDescent="0.35">
      <c r="A1374" t="s">
        <v>13351</v>
      </c>
      <c r="B1374" t="s">
        <v>278</v>
      </c>
      <c r="C1374" s="1">
        <v>45701</v>
      </c>
      <c r="D1374" s="1">
        <v>45709</v>
      </c>
      <c r="E1374" t="s">
        <v>116</v>
      </c>
      <c r="F1374" s="1">
        <v>45882</v>
      </c>
      <c r="G1374" t="s">
        <v>117</v>
      </c>
      <c r="H1374" t="s">
        <v>117</v>
      </c>
      <c r="I1374" t="s">
        <v>117</v>
      </c>
      <c r="J1374" t="s">
        <v>1378</v>
      </c>
      <c r="L1374" t="s">
        <v>1379</v>
      </c>
      <c r="N1374" t="s">
        <v>120</v>
      </c>
      <c r="O1374" t="s">
        <v>121</v>
      </c>
      <c r="P1374" s="6">
        <v>96950</v>
      </c>
      <c r="Q1374" t="s">
        <v>122</v>
      </c>
      <c r="S1374" s="8">
        <v>16702335776</v>
      </c>
      <c r="U1374" t="s">
        <v>1380</v>
      </c>
      <c r="V1374">
        <v>56179</v>
      </c>
      <c r="W1374" t="s">
        <v>124</v>
      </c>
      <c r="Y1374" t="s">
        <v>1381</v>
      </c>
      <c r="Z1374" t="s">
        <v>1382</v>
      </c>
      <c r="AA1374" t="s">
        <v>1039</v>
      </c>
      <c r="AB1374" t="s">
        <v>575</v>
      </c>
      <c r="AC1374" t="s">
        <v>1379</v>
      </c>
      <c r="AE1374" t="s">
        <v>120</v>
      </c>
      <c r="AF1374" t="s">
        <v>121</v>
      </c>
      <c r="AG1374" s="6">
        <v>96950</v>
      </c>
      <c r="AH1374" t="s">
        <v>122</v>
      </c>
      <c r="AJ1374" s="8">
        <v>16702335776</v>
      </c>
      <c r="AL1374" t="s">
        <v>1383</v>
      </c>
      <c r="BE1374" t="str">
        <f>"49-9071.00"</f>
        <v>49-9071.00</v>
      </c>
      <c r="BF1374" t="s">
        <v>156</v>
      </c>
      <c r="BG1374" t="s">
        <v>8044</v>
      </c>
      <c r="BH1374" t="s">
        <v>1090</v>
      </c>
      <c r="BI1374">
        <v>5</v>
      </c>
      <c r="BK1374" s="1">
        <v>45884</v>
      </c>
      <c r="BL1374" s="1">
        <v>46248</v>
      </c>
      <c r="BO1374">
        <v>40</v>
      </c>
      <c r="BP1374">
        <v>0</v>
      </c>
      <c r="BQ1374">
        <v>8</v>
      </c>
      <c r="BR1374">
        <v>8</v>
      </c>
      <c r="BS1374">
        <v>8</v>
      </c>
      <c r="BT1374">
        <v>8</v>
      </c>
      <c r="BU1374">
        <v>8</v>
      </c>
      <c r="BV1374">
        <v>0</v>
      </c>
      <c r="BW1374" t="str">
        <f>"8:00 AM"</f>
        <v>8:00 AM</v>
      </c>
      <c r="BX1374" t="str">
        <f>"5:00 PM"</f>
        <v>5:00 PM</v>
      </c>
      <c r="BY1374" t="s">
        <v>159</v>
      </c>
      <c r="BZ1374">
        <v>0</v>
      </c>
      <c r="CA1374">
        <v>24</v>
      </c>
      <c r="CB1374" t="s">
        <v>117</v>
      </c>
      <c r="CD1374" t="s">
        <v>194</v>
      </c>
      <c r="CE1374" t="s">
        <v>982</v>
      </c>
      <c r="CG1374" t="s">
        <v>120</v>
      </c>
      <c r="CH1374" t="s">
        <v>121</v>
      </c>
      <c r="CI1374" s="6">
        <v>96950</v>
      </c>
      <c r="CJ1374" s="10">
        <v>9.75</v>
      </c>
      <c r="CK1374" s="10">
        <v>9.75</v>
      </c>
      <c r="CL1374" s="10">
        <v>14.63</v>
      </c>
      <c r="CM1374" s="10">
        <v>14.63</v>
      </c>
      <c r="CN1374" t="s">
        <v>137</v>
      </c>
      <c r="CO1374" t="s">
        <v>140</v>
      </c>
      <c r="CP1374" t="s">
        <v>138</v>
      </c>
      <c r="CR1374" t="s">
        <v>117</v>
      </c>
      <c r="CS1374" t="s">
        <v>139</v>
      </c>
      <c r="CT1374" t="s">
        <v>140</v>
      </c>
      <c r="CU1374" t="s">
        <v>139</v>
      </c>
      <c r="CV1374" t="s">
        <v>140</v>
      </c>
      <c r="CW1374" t="s">
        <v>139</v>
      </c>
      <c r="CX1374" t="s">
        <v>140</v>
      </c>
      <c r="CY1374" t="s">
        <v>140</v>
      </c>
      <c r="CZ1374" s="8">
        <v>16702335776</v>
      </c>
      <c r="DA1374" t="s">
        <v>1383</v>
      </c>
      <c r="DB1374" t="s">
        <v>140</v>
      </c>
      <c r="DC1374" t="s">
        <v>139</v>
      </c>
      <c r="DD1374" t="s">
        <v>117</v>
      </c>
    </row>
    <row r="1375" spans="1:114" ht="15" customHeight="1" x14ac:dyDescent="0.35">
      <c r="A1375" t="s">
        <v>16124</v>
      </c>
      <c r="B1375" t="s">
        <v>115</v>
      </c>
      <c r="C1375" s="1">
        <v>45642</v>
      </c>
      <c r="D1375" s="1">
        <v>45712</v>
      </c>
      <c r="E1375" t="s">
        <v>211</v>
      </c>
      <c r="G1375" t="s">
        <v>139</v>
      </c>
      <c r="H1375" t="s">
        <v>117</v>
      </c>
      <c r="I1375" t="s">
        <v>117</v>
      </c>
      <c r="J1375" t="s">
        <v>3157</v>
      </c>
      <c r="L1375" t="s">
        <v>3158</v>
      </c>
      <c r="M1375" t="s">
        <v>4218</v>
      </c>
      <c r="N1375" t="s">
        <v>136</v>
      </c>
      <c r="O1375" t="s">
        <v>121</v>
      </c>
      <c r="P1375" s="6">
        <v>96950</v>
      </c>
      <c r="Q1375" t="s">
        <v>122</v>
      </c>
      <c r="S1375" s="8">
        <v>16702345828</v>
      </c>
      <c r="U1375" t="s">
        <v>3161</v>
      </c>
      <c r="V1375">
        <v>2362</v>
      </c>
      <c r="W1375" t="s">
        <v>124</v>
      </c>
      <c r="Y1375" t="s">
        <v>3162</v>
      </c>
      <c r="Z1375" t="s">
        <v>3163</v>
      </c>
      <c r="AB1375" t="s">
        <v>205</v>
      </c>
      <c r="AC1375" t="s">
        <v>3158</v>
      </c>
      <c r="AD1375" t="s">
        <v>4218</v>
      </c>
      <c r="AE1375" t="s">
        <v>136</v>
      </c>
      <c r="AF1375" t="s">
        <v>121</v>
      </c>
      <c r="AG1375" s="6">
        <v>96950</v>
      </c>
      <c r="AH1375" t="s">
        <v>122</v>
      </c>
      <c r="AJ1375" s="8">
        <v>16702345828</v>
      </c>
      <c r="AL1375" t="s">
        <v>3164</v>
      </c>
      <c r="AM1375" t="s">
        <v>600</v>
      </c>
      <c r="AN1375" t="s">
        <v>631</v>
      </c>
      <c r="AO1375" t="s">
        <v>3165</v>
      </c>
      <c r="AQ1375" t="s">
        <v>3166</v>
      </c>
      <c r="AR1375" t="s">
        <v>4220</v>
      </c>
      <c r="AS1375" t="s">
        <v>136</v>
      </c>
      <c r="AT1375" t="s">
        <v>121</v>
      </c>
      <c r="AU1375" s="6">
        <v>96950</v>
      </c>
      <c r="AV1375" t="s">
        <v>122</v>
      </c>
      <c r="AX1375" s="8">
        <v>16702872946</v>
      </c>
      <c r="AZ1375" t="s">
        <v>3168</v>
      </c>
      <c r="BA1375" t="s">
        <v>3169</v>
      </c>
      <c r="BB1375" t="s">
        <v>3170</v>
      </c>
      <c r="BE1375" t="str">
        <f>"47-2073.00"</f>
        <v>47-2073.00</v>
      </c>
      <c r="BF1375" t="s">
        <v>5241</v>
      </c>
      <c r="BG1375" t="s">
        <v>14608</v>
      </c>
      <c r="BH1375" t="s">
        <v>14609</v>
      </c>
      <c r="BI1375">
        <v>1</v>
      </c>
      <c r="BK1375" s="1">
        <v>45748</v>
      </c>
      <c r="BL1375" s="1">
        <v>46112</v>
      </c>
      <c r="BO1375">
        <v>40</v>
      </c>
      <c r="BP1375">
        <v>0</v>
      </c>
      <c r="BQ1375">
        <v>8</v>
      </c>
      <c r="BR1375">
        <v>8</v>
      </c>
      <c r="BS1375">
        <v>8</v>
      </c>
      <c r="BT1375">
        <v>8</v>
      </c>
      <c r="BU1375">
        <v>8</v>
      </c>
      <c r="BV1375">
        <v>0</v>
      </c>
      <c r="BW1375" t="str">
        <f>"8:00 AM"</f>
        <v>8:00 AM</v>
      </c>
      <c r="BX1375" t="str">
        <f>"5:00 PM"</f>
        <v>5:00 PM</v>
      </c>
      <c r="BY1375" t="s">
        <v>159</v>
      </c>
      <c r="BZ1375">
        <v>0</v>
      </c>
      <c r="CA1375">
        <v>12</v>
      </c>
      <c r="CB1375" t="s">
        <v>117</v>
      </c>
      <c r="CD1375" t="s">
        <v>162</v>
      </c>
      <c r="CE1375" t="s">
        <v>3158</v>
      </c>
      <c r="CF1375" t="s">
        <v>4218</v>
      </c>
      <c r="CG1375" t="s">
        <v>136</v>
      </c>
      <c r="CH1375" t="s">
        <v>121</v>
      </c>
      <c r="CI1375" s="6">
        <v>96950</v>
      </c>
      <c r="CJ1375" s="10">
        <v>11.86</v>
      </c>
      <c r="CK1375" s="10">
        <v>11.86</v>
      </c>
      <c r="CL1375" s="10">
        <v>17.79</v>
      </c>
      <c r="CM1375" s="10">
        <v>17.79</v>
      </c>
      <c r="CN1375" t="s">
        <v>137</v>
      </c>
      <c r="CO1375" t="s">
        <v>162</v>
      </c>
      <c r="CP1375" t="s">
        <v>138</v>
      </c>
      <c r="CR1375" t="s">
        <v>117</v>
      </c>
      <c r="CS1375" t="s">
        <v>139</v>
      </c>
      <c r="CT1375" t="s">
        <v>140</v>
      </c>
      <c r="CU1375" t="s">
        <v>139</v>
      </c>
      <c r="CV1375" t="s">
        <v>140</v>
      </c>
      <c r="CW1375" t="s">
        <v>139</v>
      </c>
      <c r="CX1375" t="s">
        <v>140</v>
      </c>
      <c r="CY1375" t="s">
        <v>4164</v>
      </c>
      <c r="CZ1375" s="8">
        <v>16702345828</v>
      </c>
      <c r="DA1375" t="s">
        <v>3164</v>
      </c>
      <c r="DB1375" t="s">
        <v>140</v>
      </c>
      <c r="DC1375" t="s">
        <v>139</v>
      </c>
      <c r="DD1375" t="s">
        <v>117</v>
      </c>
      <c r="DE1375" t="s">
        <v>631</v>
      </c>
      <c r="DF1375" t="s">
        <v>3165</v>
      </c>
      <c r="DH1375" t="s">
        <v>3170</v>
      </c>
      <c r="DI1375" t="s">
        <v>3169</v>
      </c>
      <c r="DJ1375" t="s">
        <v>3168</v>
      </c>
    </row>
    <row r="1376" spans="1:114" ht="15" customHeight="1" x14ac:dyDescent="0.35">
      <c r="A1376" t="s">
        <v>14607</v>
      </c>
      <c r="B1376" t="s">
        <v>115</v>
      </c>
      <c r="C1376" s="1">
        <v>45642</v>
      </c>
      <c r="D1376" s="1">
        <v>45712</v>
      </c>
      <c r="E1376" t="s">
        <v>211</v>
      </c>
      <c r="G1376" t="s">
        <v>139</v>
      </c>
      <c r="H1376" t="s">
        <v>117</v>
      </c>
      <c r="I1376" t="s">
        <v>117</v>
      </c>
      <c r="J1376" t="s">
        <v>3157</v>
      </c>
      <c r="L1376" t="s">
        <v>3158</v>
      </c>
      <c r="M1376" t="s">
        <v>4218</v>
      </c>
      <c r="N1376" t="s">
        <v>136</v>
      </c>
      <c r="O1376" t="s">
        <v>121</v>
      </c>
      <c r="P1376" s="6">
        <v>96950</v>
      </c>
      <c r="Q1376" t="s">
        <v>122</v>
      </c>
      <c r="S1376" s="8">
        <v>16702345828</v>
      </c>
      <c r="U1376" t="s">
        <v>3161</v>
      </c>
      <c r="V1376">
        <v>2362</v>
      </c>
      <c r="W1376" t="s">
        <v>124</v>
      </c>
      <c r="Y1376" t="s">
        <v>3162</v>
      </c>
      <c r="Z1376" t="s">
        <v>3163</v>
      </c>
      <c r="AB1376" t="s">
        <v>205</v>
      </c>
      <c r="AC1376" t="s">
        <v>3158</v>
      </c>
      <c r="AD1376" t="s">
        <v>4218</v>
      </c>
      <c r="AE1376" t="s">
        <v>136</v>
      </c>
      <c r="AF1376" t="s">
        <v>121</v>
      </c>
      <c r="AG1376" s="6">
        <v>96950</v>
      </c>
      <c r="AH1376" t="s">
        <v>122</v>
      </c>
      <c r="AJ1376" s="8">
        <v>16702345828</v>
      </c>
      <c r="AL1376" t="s">
        <v>3164</v>
      </c>
      <c r="AM1376" t="s">
        <v>600</v>
      </c>
      <c r="AN1376" t="s">
        <v>631</v>
      </c>
      <c r="AO1376" t="s">
        <v>3165</v>
      </c>
      <c r="AQ1376" t="s">
        <v>3166</v>
      </c>
      <c r="AR1376" t="s">
        <v>4220</v>
      </c>
      <c r="AS1376" t="s">
        <v>136</v>
      </c>
      <c r="AT1376" t="s">
        <v>121</v>
      </c>
      <c r="AU1376" s="6">
        <v>96950</v>
      </c>
      <c r="AV1376" t="s">
        <v>122</v>
      </c>
      <c r="AX1376" s="8">
        <v>16702872946</v>
      </c>
      <c r="AZ1376" t="s">
        <v>3168</v>
      </c>
      <c r="BA1376" t="s">
        <v>3169</v>
      </c>
      <c r="BB1376" t="s">
        <v>3170</v>
      </c>
      <c r="BE1376" t="str">
        <f>"47-2073.00"</f>
        <v>47-2073.00</v>
      </c>
      <c r="BF1376" t="s">
        <v>5241</v>
      </c>
      <c r="BG1376" t="s">
        <v>14608</v>
      </c>
      <c r="BH1376" t="s">
        <v>14609</v>
      </c>
      <c r="BI1376">
        <v>2</v>
      </c>
      <c r="BK1376" s="1">
        <v>45748</v>
      </c>
      <c r="BL1376" s="1">
        <v>46843</v>
      </c>
      <c r="BO1376">
        <v>40</v>
      </c>
      <c r="BP1376">
        <v>0</v>
      </c>
      <c r="BQ1376">
        <v>8</v>
      </c>
      <c r="BR1376">
        <v>8</v>
      </c>
      <c r="BS1376">
        <v>8</v>
      </c>
      <c r="BT1376">
        <v>8</v>
      </c>
      <c r="BU1376">
        <v>8</v>
      </c>
      <c r="BV1376">
        <v>0</v>
      </c>
      <c r="BW1376" t="str">
        <f>"8:00 AM"</f>
        <v>8:00 AM</v>
      </c>
      <c r="BX1376" t="str">
        <f>"5:00 PM"</f>
        <v>5:00 PM</v>
      </c>
      <c r="BY1376" t="s">
        <v>159</v>
      </c>
      <c r="BZ1376">
        <v>0</v>
      </c>
      <c r="CA1376">
        <v>12</v>
      </c>
      <c r="CB1376" t="s">
        <v>117</v>
      </c>
      <c r="CD1376" t="s">
        <v>162</v>
      </c>
      <c r="CE1376" t="s">
        <v>3158</v>
      </c>
      <c r="CF1376" t="s">
        <v>4218</v>
      </c>
      <c r="CG1376" t="s">
        <v>136</v>
      </c>
      <c r="CH1376" t="s">
        <v>121</v>
      </c>
      <c r="CI1376" s="6">
        <v>96950</v>
      </c>
      <c r="CJ1376" s="10">
        <v>11.86</v>
      </c>
      <c r="CK1376" s="10">
        <v>11.86</v>
      </c>
      <c r="CL1376" s="10">
        <v>17.79</v>
      </c>
      <c r="CM1376" s="10">
        <v>17.79</v>
      </c>
      <c r="CN1376" t="s">
        <v>137</v>
      </c>
      <c r="CO1376" t="s">
        <v>162</v>
      </c>
      <c r="CP1376" t="s">
        <v>138</v>
      </c>
      <c r="CR1376" t="s">
        <v>117</v>
      </c>
      <c r="CS1376" t="s">
        <v>139</v>
      </c>
      <c r="CT1376" t="s">
        <v>140</v>
      </c>
      <c r="CU1376" t="s">
        <v>139</v>
      </c>
      <c r="CV1376" t="s">
        <v>140</v>
      </c>
      <c r="CW1376" t="s">
        <v>139</v>
      </c>
      <c r="CX1376" t="s">
        <v>140</v>
      </c>
      <c r="CY1376" t="s">
        <v>4164</v>
      </c>
      <c r="CZ1376" s="8">
        <v>16702345828</v>
      </c>
      <c r="DA1376" t="s">
        <v>3164</v>
      </c>
      <c r="DB1376" t="s">
        <v>140</v>
      </c>
      <c r="DC1376" t="s">
        <v>139</v>
      </c>
      <c r="DD1376" t="s">
        <v>117</v>
      </c>
      <c r="DE1376" t="s">
        <v>631</v>
      </c>
      <c r="DF1376" t="s">
        <v>3165</v>
      </c>
      <c r="DH1376" t="s">
        <v>3170</v>
      </c>
      <c r="DI1376" t="s">
        <v>3169</v>
      </c>
      <c r="DJ1376" t="s">
        <v>3168</v>
      </c>
    </row>
    <row r="1377" spans="1:114" ht="15" customHeight="1" x14ac:dyDescent="0.35">
      <c r="A1377" t="s">
        <v>7553</v>
      </c>
      <c r="B1377" t="s">
        <v>115</v>
      </c>
      <c r="C1377" s="1">
        <v>45643</v>
      </c>
      <c r="D1377" s="1">
        <v>45712</v>
      </c>
      <c r="E1377" t="s">
        <v>211</v>
      </c>
      <c r="G1377" t="s">
        <v>117</v>
      </c>
      <c r="H1377" t="s">
        <v>117</v>
      </c>
      <c r="I1377" t="s">
        <v>117</v>
      </c>
      <c r="J1377" t="s">
        <v>3157</v>
      </c>
      <c r="L1377" t="s">
        <v>3158</v>
      </c>
      <c r="M1377" t="s">
        <v>4218</v>
      </c>
      <c r="N1377" t="s">
        <v>136</v>
      </c>
      <c r="O1377" t="s">
        <v>121</v>
      </c>
      <c r="P1377" s="6">
        <v>96950</v>
      </c>
      <c r="Q1377" t="s">
        <v>122</v>
      </c>
      <c r="S1377" s="8">
        <v>16702345828</v>
      </c>
      <c r="U1377" t="s">
        <v>3161</v>
      </c>
      <c r="V1377">
        <v>2362</v>
      </c>
      <c r="W1377" t="s">
        <v>124</v>
      </c>
      <c r="Y1377" t="s">
        <v>3162</v>
      </c>
      <c r="Z1377" t="s">
        <v>3163</v>
      </c>
      <c r="AB1377" t="s">
        <v>205</v>
      </c>
      <c r="AC1377" t="s">
        <v>3158</v>
      </c>
      <c r="AD1377" t="s">
        <v>4218</v>
      </c>
      <c r="AE1377" t="s">
        <v>136</v>
      </c>
      <c r="AF1377" t="s">
        <v>121</v>
      </c>
      <c r="AG1377" s="6">
        <v>96950</v>
      </c>
      <c r="AH1377" t="s">
        <v>122</v>
      </c>
      <c r="AJ1377" s="8">
        <v>16702345828</v>
      </c>
      <c r="AL1377" t="s">
        <v>3164</v>
      </c>
      <c r="AM1377" t="s">
        <v>600</v>
      </c>
      <c r="AN1377" t="s">
        <v>631</v>
      </c>
      <c r="AO1377" t="s">
        <v>3165</v>
      </c>
      <c r="AQ1377" t="s">
        <v>3166</v>
      </c>
      <c r="AR1377" t="s">
        <v>4220</v>
      </c>
      <c r="AS1377" t="s">
        <v>136</v>
      </c>
      <c r="AT1377" t="s">
        <v>121</v>
      </c>
      <c r="AU1377" s="6">
        <v>96950</v>
      </c>
      <c r="AV1377" t="s">
        <v>122</v>
      </c>
      <c r="AX1377" s="8">
        <v>16702872946</v>
      </c>
      <c r="AZ1377" t="s">
        <v>7554</v>
      </c>
      <c r="BA1377" t="s">
        <v>3169</v>
      </c>
      <c r="BB1377" t="s">
        <v>3170</v>
      </c>
      <c r="BE1377" t="str">
        <f>"43-3031.00"</f>
        <v>43-3031.00</v>
      </c>
      <c r="BF1377" t="s">
        <v>357</v>
      </c>
      <c r="BG1377" t="s">
        <v>7555</v>
      </c>
      <c r="BH1377" t="s">
        <v>2279</v>
      </c>
      <c r="BI1377">
        <v>2</v>
      </c>
      <c r="BK1377" s="1">
        <v>45748</v>
      </c>
      <c r="BL1377" s="1">
        <v>46112</v>
      </c>
      <c r="BO1377">
        <v>40</v>
      </c>
      <c r="BP1377">
        <v>0</v>
      </c>
      <c r="BQ1377">
        <v>8</v>
      </c>
      <c r="BR1377">
        <v>8</v>
      </c>
      <c r="BS1377">
        <v>8</v>
      </c>
      <c r="BT1377">
        <v>8</v>
      </c>
      <c r="BU1377">
        <v>8</v>
      </c>
      <c r="BV1377">
        <v>0</v>
      </c>
      <c r="BW1377" t="str">
        <f>"8:00 AM"</f>
        <v>8:00 AM</v>
      </c>
      <c r="BX1377" t="str">
        <f>"5:00 PM"</f>
        <v>5:00 PM</v>
      </c>
      <c r="BY1377" t="s">
        <v>159</v>
      </c>
      <c r="BZ1377">
        <v>0</v>
      </c>
      <c r="CA1377">
        <v>24</v>
      </c>
      <c r="CB1377" t="s">
        <v>117</v>
      </c>
      <c r="CD1377" t="s">
        <v>162</v>
      </c>
      <c r="CE1377" t="s">
        <v>3158</v>
      </c>
      <c r="CF1377" t="s">
        <v>4218</v>
      </c>
      <c r="CG1377" t="s">
        <v>136</v>
      </c>
      <c r="CH1377" t="s">
        <v>121</v>
      </c>
      <c r="CI1377" s="6">
        <v>96950</v>
      </c>
      <c r="CJ1377" s="10">
        <v>12.28</v>
      </c>
      <c r="CK1377" s="10">
        <v>12.28</v>
      </c>
      <c r="CL1377" s="10">
        <v>18.420000000000002</v>
      </c>
      <c r="CM1377" s="10">
        <v>18.420000000000002</v>
      </c>
      <c r="CN1377" t="s">
        <v>137</v>
      </c>
      <c r="CO1377" t="s">
        <v>162</v>
      </c>
      <c r="CP1377" t="s">
        <v>138</v>
      </c>
      <c r="CR1377" t="s">
        <v>117</v>
      </c>
      <c r="CS1377" t="s">
        <v>139</v>
      </c>
      <c r="CT1377" t="s">
        <v>140</v>
      </c>
      <c r="CU1377" t="s">
        <v>139</v>
      </c>
      <c r="CV1377" t="s">
        <v>140</v>
      </c>
      <c r="CW1377" t="s">
        <v>139</v>
      </c>
      <c r="CX1377" t="s">
        <v>140</v>
      </c>
      <c r="CY1377" t="s">
        <v>4164</v>
      </c>
      <c r="CZ1377" s="8">
        <v>16702345828</v>
      </c>
      <c r="DA1377" t="s">
        <v>3164</v>
      </c>
      <c r="DB1377" t="s">
        <v>140</v>
      </c>
      <c r="DC1377" t="s">
        <v>139</v>
      </c>
      <c r="DD1377" t="s">
        <v>117</v>
      </c>
      <c r="DE1377" t="s">
        <v>631</v>
      </c>
      <c r="DF1377" t="s">
        <v>3165</v>
      </c>
      <c r="DH1377" t="s">
        <v>3170</v>
      </c>
      <c r="DI1377" t="s">
        <v>3169</v>
      </c>
      <c r="DJ1377" t="s">
        <v>3168</v>
      </c>
    </row>
    <row r="1378" spans="1:114" ht="15" customHeight="1" x14ac:dyDescent="0.35">
      <c r="A1378" t="s">
        <v>9610</v>
      </c>
      <c r="B1378" t="s">
        <v>144</v>
      </c>
      <c r="C1378" s="1">
        <v>45670</v>
      </c>
      <c r="D1378" s="1">
        <v>45712</v>
      </c>
      <c r="E1378" t="s">
        <v>211</v>
      </c>
      <c r="G1378" t="s">
        <v>117</v>
      </c>
      <c r="H1378" t="s">
        <v>117</v>
      </c>
      <c r="I1378" t="s">
        <v>117</v>
      </c>
      <c r="J1378" t="s">
        <v>9611</v>
      </c>
      <c r="L1378" t="s">
        <v>9612</v>
      </c>
      <c r="M1378" t="s">
        <v>9613</v>
      </c>
      <c r="N1378" t="s">
        <v>120</v>
      </c>
      <c r="O1378" t="s">
        <v>121</v>
      </c>
      <c r="P1378" s="6">
        <v>96950</v>
      </c>
      <c r="Q1378" t="s">
        <v>122</v>
      </c>
      <c r="S1378" s="8">
        <v>16702346617</v>
      </c>
      <c r="U1378" t="s">
        <v>9614</v>
      </c>
      <c r="V1378">
        <v>488510</v>
      </c>
      <c r="W1378" t="s">
        <v>124</v>
      </c>
      <c r="Y1378" t="s">
        <v>9615</v>
      </c>
      <c r="Z1378" t="s">
        <v>9616</v>
      </c>
      <c r="AA1378" t="s">
        <v>1100</v>
      </c>
      <c r="AB1378" t="s">
        <v>205</v>
      </c>
      <c r="AC1378" t="s">
        <v>9612</v>
      </c>
      <c r="AD1378" t="s">
        <v>9613</v>
      </c>
      <c r="AE1378" t="s">
        <v>120</v>
      </c>
      <c r="AF1378" t="s">
        <v>121</v>
      </c>
      <c r="AG1378" s="6">
        <v>96950</v>
      </c>
      <c r="AH1378" t="s">
        <v>122</v>
      </c>
      <c r="AJ1378" s="8">
        <v>16702346617</v>
      </c>
      <c r="AL1378" t="s">
        <v>9617</v>
      </c>
      <c r="BE1378" t="str">
        <f>"49-9071.00"</f>
        <v>49-9071.00</v>
      </c>
      <c r="BF1378" t="s">
        <v>156</v>
      </c>
      <c r="BG1378" t="s">
        <v>9618</v>
      </c>
      <c r="BH1378" t="s">
        <v>156</v>
      </c>
      <c r="BI1378">
        <v>2</v>
      </c>
      <c r="BJ1378">
        <v>2</v>
      </c>
      <c r="BK1378" s="1">
        <v>45778</v>
      </c>
      <c r="BL1378" s="1">
        <v>46142</v>
      </c>
      <c r="BM1378" s="1">
        <v>45778</v>
      </c>
      <c r="BN1378" s="1">
        <v>46142</v>
      </c>
      <c r="BO1378">
        <v>35</v>
      </c>
      <c r="BP1378">
        <v>0</v>
      </c>
      <c r="BQ1378">
        <v>7</v>
      </c>
      <c r="BR1378">
        <v>7</v>
      </c>
      <c r="BS1378">
        <v>7</v>
      </c>
      <c r="BT1378">
        <v>7</v>
      </c>
      <c r="BU1378">
        <v>7</v>
      </c>
      <c r="BV1378">
        <v>0</v>
      </c>
      <c r="BW1378" t="str">
        <f>"8:00 AM"</f>
        <v>8:00 AM</v>
      </c>
      <c r="BX1378" t="str">
        <f>"5:00 PM"</f>
        <v>5:00 PM</v>
      </c>
      <c r="BY1378" t="s">
        <v>133</v>
      </c>
      <c r="BZ1378">
        <v>0</v>
      </c>
      <c r="CA1378">
        <v>12</v>
      </c>
      <c r="CB1378" t="s">
        <v>117</v>
      </c>
      <c r="CD1378" t="s">
        <v>9619</v>
      </c>
      <c r="CE1378" t="s">
        <v>9613</v>
      </c>
      <c r="CG1378" t="s">
        <v>120</v>
      </c>
      <c r="CH1378" t="s">
        <v>121</v>
      </c>
      <c r="CI1378" s="6">
        <v>96950</v>
      </c>
      <c r="CJ1378" s="10">
        <v>9.75</v>
      </c>
      <c r="CK1378" s="10">
        <v>9.75</v>
      </c>
      <c r="CL1378" s="10">
        <v>14.63</v>
      </c>
      <c r="CM1378" s="10">
        <v>14.63</v>
      </c>
      <c r="CN1378" t="s">
        <v>137</v>
      </c>
      <c r="CO1378" t="s">
        <v>9620</v>
      </c>
      <c r="CP1378" t="s">
        <v>138</v>
      </c>
      <c r="CR1378" t="s">
        <v>139</v>
      </c>
      <c r="CS1378" t="s">
        <v>139</v>
      </c>
      <c r="CT1378" t="s">
        <v>140</v>
      </c>
      <c r="CU1378" t="s">
        <v>139</v>
      </c>
      <c r="CV1378" t="s">
        <v>140</v>
      </c>
      <c r="CW1378" t="s">
        <v>139</v>
      </c>
      <c r="CX1378" t="s">
        <v>140</v>
      </c>
      <c r="CY1378" t="s">
        <v>1002</v>
      </c>
      <c r="CZ1378" s="8">
        <v>16702346617</v>
      </c>
      <c r="DA1378" t="s">
        <v>9617</v>
      </c>
      <c r="DB1378" t="s">
        <v>164</v>
      </c>
      <c r="DC1378" t="s">
        <v>139</v>
      </c>
      <c r="DD1378" t="s">
        <v>117</v>
      </c>
    </row>
    <row r="1379" spans="1:114" ht="15" customHeight="1" x14ac:dyDescent="0.35">
      <c r="A1379" t="s">
        <v>14768</v>
      </c>
      <c r="B1379" t="s">
        <v>115</v>
      </c>
      <c r="C1379" s="1">
        <v>45688</v>
      </c>
      <c r="D1379" s="1">
        <v>45712</v>
      </c>
      <c r="E1379" t="s">
        <v>116</v>
      </c>
      <c r="F1379" s="1">
        <v>45807</v>
      </c>
      <c r="G1379" t="s">
        <v>139</v>
      </c>
      <c r="H1379" t="s">
        <v>117</v>
      </c>
      <c r="I1379" t="s">
        <v>117</v>
      </c>
      <c r="J1379" t="s">
        <v>762</v>
      </c>
      <c r="K1379" t="s">
        <v>763</v>
      </c>
      <c r="L1379" t="s">
        <v>764</v>
      </c>
      <c r="M1379" t="s">
        <v>765</v>
      </c>
      <c r="N1379" t="s">
        <v>120</v>
      </c>
      <c r="O1379" t="s">
        <v>121</v>
      </c>
      <c r="P1379" s="6">
        <v>96950</v>
      </c>
      <c r="Q1379" t="s">
        <v>122</v>
      </c>
      <c r="S1379" s="8">
        <v>16709891062</v>
      </c>
      <c r="U1379" t="s">
        <v>766</v>
      </c>
      <c r="V1379">
        <v>624410</v>
      </c>
      <c r="W1379" t="s">
        <v>124</v>
      </c>
      <c r="Y1379" t="s">
        <v>506</v>
      </c>
      <c r="Z1379" t="s">
        <v>767</v>
      </c>
      <c r="AA1379" t="s">
        <v>768</v>
      </c>
      <c r="AB1379" t="s">
        <v>769</v>
      </c>
      <c r="AC1379" t="s">
        <v>764</v>
      </c>
      <c r="AD1379" t="s">
        <v>765</v>
      </c>
      <c r="AE1379" t="s">
        <v>120</v>
      </c>
      <c r="AF1379" t="s">
        <v>121</v>
      </c>
      <c r="AG1379" s="6">
        <v>96950</v>
      </c>
      <c r="AH1379" t="s">
        <v>122</v>
      </c>
      <c r="AJ1379" s="8">
        <v>16709891062</v>
      </c>
      <c r="AL1379" t="s">
        <v>770</v>
      </c>
      <c r="BE1379" t="str">
        <f>"13-2011.00"</f>
        <v>13-2011.00</v>
      </c>
      <c r="BF1379" t="s">
        <v>934</v>
      </c>
      <c r="BG1379" t="s">
        <v>14769</v>
      </c>
      <c r="BH1379" t="s">
        <v>2233</v>
      </c>
      <c r="BI1379">
        <v>2</v>
      </c>
      <c r="BK1379" s="1">
        <v>45809</v>
      </c>
      <c r="BL1379" s="1">
        <v>46904</v>
      </c>
      <c r="BO1379">
        <v>35</v>
      </c>
      <c r="BP1379">
        <v>0</v>
      </c>
      <c r="BQ1379">
        <v>7</v>
      </c>
      <c r="BR1379">
        <v>7</v>
      </c>
      <c r="BS1379">
        <v>7</v>
      </c>
      <c r="BT1379">
        <v>7</v>
      </c>
      <c r="BU1379">
        <v>7</v>
      </c>
      <c r="BV1379">
        <v>0</v>
      </c>
      <c r="BW1379" t="str">
        <f>"8:00 AM"</f>
        <v>8:00 AM</v>
      </c>
      <c r="BX1379" t="str">
        <f>"5:00 PM"</f>
        <v>5:00 PM</v>
      </c>
      <c r="BY1379" t="s">
        <v>588</v>
      </c>
      <c r="BZ1379">
        <v>0</v>
      </c>
      <c r="CA1379">
        <v>48</v>
      </c>
      <c r="CB1379" t="s">
        <v>117</v>
      </c>
      <c r="CD1379" t="s">
        <v>14770</v>
      </c>
      <c r="CE1379" t="s">
        <v>764</v>
      </c>
      <c r="CG1379" t="s">
        <v>120</v>
      </c>
      <c r="CH1379" t="s">
        <v>121</v>
      </c>
      <c r="CI1379" s="6">
        <v>96950</v>
      </c>
      <c r="CJ1379" s="10">
        <v>17.48</v>
      </c>
      <c r="CK1379" s="10">
        <v>17.48</v>
      </c>
      <c r="CL1379" s="10">
        <v>26.22</v>
      </c>
      <c r="CM1379" s="10">
        <v>26.22</v>
      </c>
      <c r="CN1379" t="s">
        <v>137</v>
      </c>
      <c r="CO1379" t="s">
        <v>162</v>
      </c>
      <c r="CP1379" t="s">
        <v>138</v>
      </c>
      <c r="CR1379" t="s">
        <v>117</v>
      </c>
      <c r="CS1379" t="s">
        <v>139</v>
      </c>
      <c r="CT1379" t="s">
        <v>140</v>
      </c>
      <c r="CU1379" t="s">
        <v>139</v>
      </c>
      <c r="CV1379" t="s">
        <v>140</v>
      </c>
      <c r="CW1379" t="s">
        <v>139</v>
      </c>
      <c r="CX1379" t="s">
        <v>140</v>
      </c>
      <c r="CY1379" t="s">
        <v>774</v>
      </c>
      <c r="CZ1379" s="8">
        <v>16709891062</v>
      </c>
      <c r="DA1379" t="s">
        <v>770</v>
      </c>
      <c r="DB1379" t="s">
        <v>140</v>
      </c>
      <c r="DC1379" t="s">
        <v>139</v>
      </c>
      <c r="DD1379" t="s">
        <v>117</v>
      </c>
      <c r="DE1379" t="s">
        <v>644</v>
      </c>
      <c r="DF1379" t="s">
        <v>13356</v>
      </c>
      <c r="DG1379" t="s">
        <v>776</v>
      </c>
      <c r="DH1379" t="s">
        <v>766</v>
      </c>
      <c r="DI1379" t="s">
        <v>777</v>
      </c>
      <c r="DJ1379" t="s">
        <v>770</v>
      </c>
    </row>
    <row r="1380" spans="1:114" ht="15" customHeight="1" x14ac:dyDescent="0.35">
      <c r="A1380" t="s">
        <v>4297</v>
      </c>
      <c r="B1380" t="s">
        <v>115</v>
      </c>
      <c r="C1380" s="1">
        <v>45643</v>
      </c>
      <c r="D1380" s="1">
        <v>45713</v>
      </c>
      <c r="E1380" t="s">
        <v>211</v>
      </c>
      <c r="G1380" t="s">
        <v>117</v>
      </c>
      <c r="H1380" t="s">
        <v>117</v>
      </c>
      <c r="I1380" t="s">
        <v>117</v>
      </c>
      <c r="J1380" t="s">
        <v>3157</v>
      </c>
      <c r="L1380" t="s">
        <v>3158</v>
      </c>
      <c r="M1380" t="s">
        <v>4218</v>
      </c>
      <c r="N1380" t="s">
        <v>136</v>
      </c>
      <c r="O1380" t="s">
        <v>121</v>
      </c>
      <c r="P1380" s="6">
        <v>96950</v>
      </c>
      <c r="Q1380" t="s">
        <v>122</v>
      </c>
      <c r="S1380" s="8">
        <v>16702345828</v>
      </c>
      <c r="U1380" t="s">
        <v>3161</v>
      </c>
      <c r="V1380">
        <v>56173</v>
      </c>
      <c r="W1380" t="s">
        <v>124</v>
      </c>
      <c r="Y1380" t="s">
        <v>3162</v>
      </c>
      <c r="Z1380" t="s">
        <v>3163</v>
      </c>
      <c r="AB1380" t="s">
        <v>205</v>
      </c>
      <c r="AC1380" t="s">
        <v>3158</v>
      </c>
      <c r="AD1380" t="s">
        <v>4218</v>
      </c>
      <c r="AE1380" t="s">
        <v>136</v>
      </c>
      <c r="AF1380" t="s">
        <v>121</v>
      </c>
      <c r="AG1380" s="6">
        <v>96950</v>
      </c>
      <c r="AH1380" t="s">
        <v>122</v>
      </c>
      <c r="AJ1380" s="8">
        <v>16702345828</v>
      </c>
      <c r="AL1380" t="s">
        <v>3164</v>
      </c>
      <c r="AM1380" t="s">
        <v>600</v>
      </c>
      <c r="AN1380" t="s">
        <v>631</v>
      </c>
      <c r="AO1380" t="s">
        <v>3165</v>
      </c>
      <c r="AQ1380" t="s">
        <v>3166</v>
      </c>
      <c r="AR1380" t="s">
        <v>4298</v>
      </c>
      <c r="AS1380" t="s">
        <v>136</v>
      </c>
      <c r="AT1380" t="s">
        <v>121</v>
      </c>
      <c r="AU1380" s="6">
        <v>96950</v>
      </c>
      <c r="AV1380" t="s">
        <v>122</v>
      </c>
      <c r="AX1380" s="8">
        <v>16702872946</v>
      </c>
      <c r="AZ1380" t="s">
        <v>3168</v>
      </c>
      <c r="BA1380" t="s">
        <v>3169</v>
      </c>
      <c r="BB1380" t="s">
        <v>3170</v>
      </c>
      <c r="BE1380" t="str">
        <f>"37-3011.00"</f>
        <v>37-3011.00</v>
      </c>
      <c r="BF1380" t="s">
        <v>177</v>
      </c>
      <c r="BG1380" t="s">
        <v>4299</v>
      </c>
      <c r="BH1380" t="s">
        <v>4300</v>
      </c>
      <c r="BI1380">
        <v>1</v>
      </c>
      <c r="BK1380" s="1">
        <v>45748</v>
      </c>
      <c r="BL1380" s="1">
        <v>46112</v>
      </c>
      <c r="BO1380">
        <v>40</v>
      </c>
      <c r="BP1380">
        <v>0</v>
      </c>
      <c r="BQ1380">
        <v>8</v>
      </c>
      <c r="BR1380">
        <v>8</v>
      </c>
      <c r="BS1380">
        <v>8</v>
      </c>
      <c r="BT1380">
        <v>8</v>
      </c>
      <c r="BU1380">
        <v>8</v>
      </c>
      <c r="BV1380">
        <v>0</v>
      </c>
      <c r="BW1380" t="str">
        <f>"8:00 AM"</f>
        <v>8:00 AM</v>
      </c>
      <c r="BX1380" t="str">
        <f>"5:00 PM"</f>
        <v>5:00 PM</v>
      </c>
      <c r="BY1380" t="s">
        <v>133</v>
      </c>
      <c r="BZ1380">
        <v>0</v>
      </c>
      <c r="CA1380">
        <v>3</v>
      </c>
      <c r="CB1380" t="s">
        <v>117</v>
      </c>
      <c r="CD1380" t="s">
        <v>162</v>
      </c>
      <c r="CE1380" t="s">
        <v>3158</v>
      </c>
      <c r="CF1380" t="s">
        <v>4218</v>
      </c>
      <c r="CG1380" t="s">
        <v>136</v>
      </c>
      <c r="CH1380" t="s">
        <v>121</v>
      </c>
      <c r="CI1380" s="6">
        <v>96950</v>
      </c>
      <c r="CJ1380" s="10">
        <v>8.57</v>
      </c>
      <c r="CK1380" s="10">
        <v>8.57</v>
      </c>
      <c r="CL1380" s="10">
        <v>12.86</v>
      </c>
      <c r="CM1380" s="10">
        <v>12.86</v>
      </c>
      <c r="CN1380" t="s">
        <v>137</v>
      </c>
      <c r="CO1380" t="s">
        <v>162</v>
      </c>
      <c r="CP1380" t="s">
        <v>138</v>
      </c>
      <c r="CR1380" t="s">
        <v>117</v>
      </c>
      <c r="CS1380" t="s">
        <v>139</v>
      </c>
      <c r="CT1380" t="s">
        <v>140</v>
      </c>
      <c r="CU1380" t="s">
        <v>139</v>
      </c>
      <c r="CV1380" t="s">
        <v>140</v>
      </c>
      <c r="CW1380" t="s">
        <v>139</v>
      </c>
      <c r="CX1380" t="s">
        <v>140</v>
      </c>
      <c r="CY1380" t="s">
        <v>4164</v>
      </c>
      <c r="CZ1380" s="8">
        <v>16702345828</v>
      </c>
      <c r="DA1380" t="s">
        <v>3164</v>
      </c>
      <c r="DB1380" t="s">
        <v>140</v>
      </c>
      <c r="DC1380" t="s">
        <v>139</v>
      </c>
      <c r="DD1380" t="s">
        <v>117</v>
      </c>
      <c r="DE1380" t="s">
        <v>631</v>
      </c>
      <c r="DF1380" t="s">
        <v>3165</v>
      </c>
      <c r="DH1380" t="s">
        <v>3170</v>
      </c>
      <c r="DI1380" t="s">
        <v>3169</v>
      </c>
      <c r="DJ1380" t="s">
        <v>3168</v>
      </c>
    </row>
    <row r="1381" spans="1:114" ht="15" customHeight="1" x14ac:dyDescent="0.35">
      <c r="A1381" t="s">
        <v>11722</v>
      </c>
      <c r="B1381" t="s">
        <v>166</v>
      </c>
      <c r="C1381" s="1">
        <v>45651</v>
      </c>
      <c r="D1381" s="1">
        <v>45713</v>
      </c>
      <c r="E1381" t="s">
        <v>211</v>
      </c>
      <c r="G1381" t="s">
        <v>117</v>
      </c>
      <c r="H1381" t="s">
        <v>117</v>
      </c>
      <c r="I1381" t="s">
        <v>117</v>
      </c>
      <c r="J1381" t="s">
        <v>11723</v>
      </c>
      <c r="K1381" t="s">
        <v>11724</v>
      </c>
      <c r="L1381" t="s">
        <v>11725</v>
      </c>
      <c r="M1381" t="s">
        <v>140</v>
      </c>
      <c r="N1381" t="s">
        <v>120</v>
      </c>
      <c r="O1381" t="s">
        <v>121</v>
      </c>
      <c r="P1381" s="6">
        <v>96950</v>
      </c>
      <c r="Q1381" t="s">
        <v>122</v>
      </c>
      <c r="R1381" t="s">
        <v>11726</v>
      </c>
      <c r="S1381" s="8">
        <v>16702355579</v>
      </c>
      <c r="U1381" t="s">
        <v>11727</v>
      </c>
      <c r="V1381">
        <v>445110</v>
      </c>
      <c r="W1381" t="s">
        <v>124</v>
      </c>
      <c r="Y1381" t="s">
        <v>916</v>
      </c>
      <c r="Z1381" t="s">
        <v>11728</v>
      </c>
      <c r="AB1381" t="s">
        <v>270</v>
      </c>
      <c r="AC1381" t="s">
        <v>11725</v>
      </c>
      <c r="AD1381" t="s">
        <v>140</v>
      </c>
      <c r="AE1381" t="s">
        <v>120</v>
      </c>
      <c r="AF1381" t="s">
        <v>121</v>
      </c>
      <c r="AG1381" s="6">
        <v>96950</v>
      </c>
      <c r="AH1381" t="s">
        <v>122</v>
      </c>
      <c r="AJ1381" s="8">
        <v>16702355579</v>
      </c>
      <c r="AL1381" t="s">
        <v>11729</v>
      </c>
      <c r="BE1381" t="str">
        <f>"49-9071.00"</f>
        <v>49-9071.00</v>
      </c>
      <c r="BF1381" t="s">
        <v>156</v>
      </c>
      <c r="BG1381" t="s">
        <v>11730</v>
      </c>
      <c r="BH1381" t="s">
        <v>3102</v>
      </c>
      <c r="BI1381">
        <v>2</v>
      </c>
      <c r="BK1381" s="1">
        <v>45767</v>
      </c>
      <c r="BL1381" s="1">
        <v>46131</v>
      </c>
      <c r="BO1381">
        <v>35</v>
      </c>
      <c r="BP1381">
        <v>0</v>
      </c>
      <c r="BQ1381">
        <v>7</v>
      </c>
      <c r="BR1381">
        <v>7</v>
      </c>
      <c r="BS1381">
        <v>7</v>
      </c>
      <c r="BT1381">
        <v>7</v>
      </c>
      <c r="BU1381">
        <v>7</v>
      </c>
      <c r="BV1381">
        <v>0</v>
      </c>
      <c r="BW1381" t="str">
        <f>"8:00 AM"</f>
        <v>8:00 AM</v>
      </c>
      <c r="BX1381" t="str">
        <f>"5:00 PM"</f>
        <v>5:00 PM</v>
      </c>
      <c r="BY1381" t="s">
        <v>159</v>
      </c>
      <c r="BZ1381">
        <v>0</v>
      </c>
      <c r="CA1381">
        <v>18</v>
      </c>
      <c r="CB1381" t="s">
        <v>117</v>
      </c>
      <c r="CD1381" s="2" t="s">
        <v>5813</v>
      </c>
      <c r="CE1381" t="s">
        <v>11725</v>
      </c>
      <c r="CF1381" t="s">
        <v>140</v>
      </c>
      <c r="CG1381" t="s">
        <v>120</v>
      </c>
      <c r="CH1381" t="s">
        <v>121</v>
      </c>
      <c r="CI1381" s="6">
        <v>96950</v>
      </c>
      <c r="CJ1381" s="10">
        <v>9.75</v>
      </c>
      <c r="CK1381" s="10">
        <v>9.75</v>
      </c>
      <c r="CL1381" s="10">
        <v>14.62</v>
      </c>
      <c r="CM1381" s="10">
        <v>14.62</v>
      </c>
      <c r="CN1381" t="s">
        <v>137</v>
      </c>
      <c r="CO1381" t="s">
        <v>11731</v>
      </c>
      <c r="CP1381" t="s">
        <v>138</v>
      </c>
      <c r="CR1381" t="s">
        <v>117</v>
      </c>
      <c r="CS1381" t="s">
        <v>139</v>
      </c>
      <c r="CT1381" t="s">
        <v>140</v>
      </c>
      <c r="CU1381" t="s">
        <v>139</v>
      </c>
      <c r="CV1381" t="s">
        <v>140</v>
      </c>
      <c r="CW1381" t="s">
        <v>139</v>
      </c>
      <c r="CX1381" t="s">
        <v>140</v>
      </c>
      <c r="CY1381" t="s">
        <v>3400</v>
      </c>
      <c r="CZ1381" s="8">
        <v>16702355579</v>
      </c>
      <c r="DA1381" t="s">
        <v>11729</v>
      </c>
      <c r="DB1381" t="s">
        <v>140</v>
      </c>
      <c r="DC1381" t="s">
        <v>139</v>
      </c>
      <c r="DD1381" t="s">
        <v>117</v>
      </c>
    </row>
    <row r="1382" spans="1:114" ht="15" customHeight="1" x14ac:dyDescent="0.35">
      <c r="A1382" t="s">
        <v>7420</v>
      </c>
      <c r="B1382" t="s">
        <v>166</v>
      </c>
      <c r="C1382" s="1">
        <v>45656</v>
      </c>
      <c r="D1382" s="1">
        <v>45713</v>
      </c>
      <c r="E1382" t="s">
        <v>116</v>
      </c>
      <c r="F1382" s="1">
        <v>45777</v>
      </c>
      <c r="G1382" t="s">
        <v>117</v>
      </c>
      <c r="H1382" t="s">
        <v>117</v>
      </c>
      <c r="I1382" t="s">
        <v>117</v>
      </c>
      <c r="J1382" t="s">
        <v>4209</v>
      </c>
      <c r="K1382" t="s">
        <v>4210</v>
      </c>
      <c r="L1382" t="s">
        <v>1326</v>
      </c>
      <c r="M1382" t="s">
        <v>4211</v>
      </c>
      <c r="N1382" t="s">
        <v>120</v>
      </c>
      <c r="O1382" t="s">
        <v>121</v>
      </c>
      <c r="P1382" s="6">
        <v>96950</v>
      </c>
      <c r="Q1382" t="s">
        <v>122</v>
      </c>
      <c r="S1382" s="8">
        <v>16703236877</v>
      </c>
      <c r="U1382" t="s">
        <v>4212</v>
      </c>
      <c r="V1382">
        <v>62161</v>
      </c>
      <c r="W1382" t="s">
        <v>124</v>
      </c>
      <c r="Y1382" t="s">
        <v>1329</v>
      </c>
      <c r="Z1382" t="s">
        <v>1330</v>
      </c>
      <c r="AA1382" t="s">
        <v>1331</v>
      </c>
      <c r="AB1382" t="s">
        <v>128</v>
      </c>
      <c r="AC1382" t="s">
        <v>1332</v>
      </c>
      <c r="AE1382" t="s">
        <v>839</v>
      </c>
      <c r="AF1382" t="s">
        <v>578</v>
      </c>
      <c r="AG1382" s="6">
        <v>96931</v>
      </c>
      <c r="AH1382" t="s">
        <v>122</v>
      </c>
      <c r="AJ1382" s="8">
        <v>16716498746</v>
      </c>
      <c r="AK1382">
        <v>203</v>
      </c>
      <c r="AL1382" t="s">
        <v>1333</v>
      </c>
      <c r="BE1382" t="str">
        <f>"29-1141.00"</f>
        <v>29-1141.00</v>
      </c>
      <c r="BF1382" t="s">
        <v>1534</v>
      </c>
      <c r="BG1382" t="s">
        <v>4213</v>
      </c>
      <c r="BH1382" t="s">
        <v>4214</v>
      </c>
      <c r="BI1382">
        <v>3</v>
      </c>
      <c r="BK1382" s="1">
        <v>45778</v>
      </c>
      <c r="BL1382" s="1">
        <v>46142</v>
      </c>
      <c r="BO1382">
        <v>40</v>
      </c>
      <c r="BP1382">
        <v>0</v>
      </c>
      <c r="BQ1382">
        <v>8</v>
      </c>
      <c r="BR1382">
        <v>8</v>
      </c>
      <c r="BS1382">
        <v>8</v>
      </c>
      <c r="BT1382">
        <v>8</v>
      </c>
      <c r="BU1382">
        <v>5</v>
      </c>
      <c r="BV1382">
        <v>3</v>
      </c>
      <c r="BW1382" t="str">
        <f>"8:30 AM"</f>
        <v>8:30 AM</v>
      </c>
      <c r="BX1382" t="str">
        <f>"5:30 PM"</f>
        <v>5:30 PM</v>
      </c>
      <c r="BY1382" t="s">
        <v>459</v>
      </c>
      <c r="BZ1382">
        <v>0</v>
      </c>
      <c r="CA1382">
        <v>0</v>
      </c>
      <c r="CB1382" t="s">
        <v>117</v>
      </c>
      <c r="CD1382" s="2" t="s">
        <v>4215</v>
      </c>
      <c r="CE1382" t="s">
        <v>1326</v>
      </c>
      <c r="CF1382" t="s">
        <v>4211</v>
      </c>
      <c r="CG1382" t="s">
        <v>120</v>
      </c>
      <c r="CH1382" t="s">
        <v>121</v>
      </c>
      <c r="CI1382" s="6">
        <v>96950</v>
      </c>
      <c r="CJ1382" s="10">
        <v>17.05</v>
      </c>
      <c r="CK1382" s="10">
        <v>17.05</v>
      </c>
      <c r="CN1382" t="s">
        <v>137</v>
      </c>
      <c r="CP1382" t="s">
        <v>138</v>
      </c>
      <c r="CR1382" t="s">
        <v>117</v>
      </c>
      <c r="CS1382" t="s">
        <v>139</v>
      </c>
      <c r="CT1382" t="s">
        <v>140</v>
      </c>
      <c r="CU1382" t="s">
        <v>140</v>
      </c>
      <c r="CV1382" t="s">
        <v>140</v>
      </c>
      <c r="CW1382" t="s">
        <v>139</v>
      </c>
      <c r="CX1382" t="s">
        <v>140</v>
      </c>
      <c r="CY1382" t="s">
        <v>140</v>
      </c>
      <c r="CZ1382" s="8">
        <v>16703236877</v>
      </c>
      <c r="DA1382" t="s">
        <v>4216</v>
      </c>
      <c r="DB1382" t="s">
        <v>140</v>
      </c>
      <c r="DC1382" t="s">
        <v>139</v>
      </c>
      <c r="DD1382" t="s">
        <v>117</v>
      </c>
    </row>
    <row r="1383" spans="1:114" ht="15" customHeight="1" x14ac:dyDescent="0.35">
      <c r="A1383" t="s">
        <v>13357</v>
      </c>
      <c r="B1383" t="s">
        <v>144</v>
      </c>
      <c r="C1383" s="1">
        <v>45663</v>
      </c>
      <c r="D1383" s="1">
        <v>45713</v>
      </c>
      <c r="E1383" t="s">
        <v>211</v>
      </c>
      <c r="G1383" t="s">
        <v>117</v>
      </c>
      <c r="H1383" t="s">
        <v>117</v>
      </c>
      <c r="I1383" t="s">
        <v>117</v>
      </c>
      <c r="J1383" t="s">
        <v>7425</v>
      </c>
      <c r="L1383" t="s">
        <v>184</v>
      </c>
      <c r="M1383" t="s">
        <v>7426</v>
      </c>
      <c r="N1383" t="s">
        <v>120</v>
      </c>
      <c r="O1383" t="s">
        <v>121</v>
      </c>
      <c r="P1383" s="6">
        <v>96950</v>
      </c>
      <c r="Q1383" t="s">
        <v>122</v>
      </c>
      <c r="S1383" s="8">
        <v>16702348897</v>
      </c>
      <c r="U1383" t="s">
        <v>7427</v>
      </c>
      <c r="V1383">
        <v>236220</v>
      </c>
      <c r="W1383" t="s">
        <v>124</v>
      </c>
      <c r="Y1383" t="s">
        <v>186</v>
      </c>
      <c r="Z1383" t="s">
        <v>7428</v>
      </c>
      <c r="AA1383" t="s">
        <v>7429</v>
      </c>
      <c r="AB1383" t="s">
        <v>1945</v>
      </c>
      <c r="AC1383" t="s">
        <v>184</v>
      </c>
      <c r="AD1383" t="s">
        <v>7426</v>
      </c>
      <c r="AE1383" t="s">
        <v>120</v>
      </c>
      <c r="AF1383" t="s">
        <v>121</v>
      </c>
      <c r="AG1383" s="6">
        <v>96950</v>
      </c>
      <c r="AH1383" t="s">
        <v>122</v>
      </c>
      <c r="AJ1383" s="8">
        <v>16702348897</v>
      </c>
      <c r="AL1383" t="s">
        <v>7430</v>
      </c>
      <c r="BE1383" t="str">
        <f>"43-3061.00"</f>
        <v>43-3061.00</v>
      </c>
      <c r="BF1383" t="s">
        <v>8305</v>
      </c>
      <c r="BG1383" t="s">
        <v>13358</v>
      </c>
      <c r="BH1383" t="s">
        <v>13359</v>
      </c>
      <c r="BI1383">
        <v>2</v>
      </c>
      <c r="BJ1383">
        <v>2</v>
      </c>
      <c r="BK1383" s="1">
        <v>45717</v>
      </c>
      <c r="BL1383" s="1">
        <v>46081</v>
      </c>
      <c r="BM1383" s="1">
        <v>45717</v>
      </c>
      <c r="BN1383" s="1">
        <v>46081</v>
      </c>
      <c r="BO1383">
        <v>40</v>
      </c>
      <c r="BP1383">
        <v>0</v>
      </c>
      <c r="BQ1383">
        <v>8</v>
      </c>
      <c r="BR1383">
        <v>8</v>
      </c>
      <c r="BS1383">
        <v>8</v>
      </c>
      <c r="BT1383">
        <v>8</v>
      </c>
      <c r="BU1383">
        <v>8</v>
      </c>
      <c r="BV1383">
        <v>0</v>
      </c>
      <c r="BW1383" t="str">
        <f>"8:00 AM"</f>
        <v>8:00 AM</v>
      </c>
      <c r="BX1383" t="str">
        <f>"5:00 PM"</f>
        <v>5:00 PM</v>
      </c>
      <c r="BY1383" t="s">
        <v>159</v>
      </c>
      <c r="BZ1383">
        <v>0</v>
      </c>
      <c r="CA1383">
        <v>12</v>
      </c>
      <c r="CB1383" t="s">
        <v>117</v>
      </c>
      <c r="CD1383" s="2" t="s">
        <v>13360</v>
      </c>
      <c r="CE1383" t="s">
        <v>7426</v>
      </c>
      <c r="CG1383" t="s">
        <v>120</v>
      </c>
      <c r="CH1383" t="s">
        <v>121</v>
      </c>
      <c r="CI1383" s="6">
        <v>96950</v>
      </c>
      <c r="CJ1383" s="10">
        <v>13.35</v>
      </c>
      <c r="CK1383" s="10">
        <v>13.35</v>
      </c>
      <c r="CL1383" s="10">
        <v>20.03</v>
      </c>
      <c r="CM1383" s="10">
        <v>20.03</v>
      </c>
      <c r="CN1383" t="s">
        <v>137</v>
      </c>
      <c r="CO1383" t="s">
        <v>140</v>
      </c>
      <c r="CP1383" t="s">
        <v>138</v>
      </c>
      <c r="CR1383" t="s">
        <v>117</v>
      </c>
      <c r="CS1383" t="s">
        <v>139</v>
      </c>
      <c r="CT1383" t="s">
        <v>140</v>
      </c>
      <c r="CU1383" t="s">
        <v>139</v>
      </c>
      <c r="CV1383" t="s">
        <v>140</v>
      </c>
      <c r="CW1383" t="s">
        <v>139</v>
      </c>
      <c r="CX1383" t="s">
        <v>140</v>
      </c>
      <c r="CY1383" t="s">
        <v>140</v>
      </c>
      <c r="CZ1383" s="8">
        <v>16702348897</v>
      </c>
      <c r="DA1383" t="s">
        <v>7435</v>
      </c>
      <c r="DB1383" t="s">
        <v>140</v>
      </c>
      <c r="DC1383" t="s">
        <v>139</v>
      </c>
      <c r="DD1383" t="s">
        <v>117</v>
      </c>
    </row>
    <row r="1384" spans="1:114" ht="15" customHeight="1" x14ac:dyDescent="0.35">
      <c r="A1384" t="s">
        <v>11320</v>
      </c>
      <c r="B1384" t="s">
        <v>166</v>
      </c>
      <c r="C1384" s="1">
        <v>45664</v>
      </c>
      <c r="D1384" s="1">
        <v>45713</v>
      </c>
      <c r="E1384" t="s">
        <v>211</v>
      </c>
      <c r="G1384" t="s">
        <v>117</v>
      </c>
      <c r="H1384" t="s">
        <v>117</v>
      </c>
      <c r="I1384" t="s">
        <v>117</v>
      </c>
      <c r="J1384" t="s">
        <v>1324</v>
      </c>
      <c r="K1384" t="s">
        <v>1325</v>
      </c>
      <c r="L1384" t="s">
        <v>1326</v>
      </c>
      <c r="M1384" t="s">
        <v>1327</v>
      </c>
      <c r="N1384" t="s">
        <v>120</v>
      </c>
      <c r="O1384" t="s">
        <v>121</v>
      </c>
      <c r="P1384" s="6">
        <v>96950</v>
      </c>
      <c r="Q1384" t="s">
        <v>122</v>
      </c>
      <c r="S1384" s="8">
        <v>16703236877</v>
      </c>
      <c r="U1384" t="s">
        <v>1328</v>
      </c>
      <c r="V1384">
        <v>621610</v>
      </c>
      <c r="W1384" t="s">
        <v>124</v>
      </c>
      <c r="Y1384" t="s">
        <v>1329</v>
      </c>
      <c r="Z1384" t="s">
        <v>1330</v>
      </c>
      <c r="AA1384" t="s">
        <v>1331</v>
      </c>
      <c r="AB1384" t="s">
        <v>128</v>
      </c>
      <c r="AC1384" t="s">
        <v>1332</v>
      </c>
      <c r="AE1384" t="s">
        <v>839</v>
      </c>
      <c r="AF1384" t="s">
        <v>578</v>
      </c>
      <c r="AG1384" s="6">
        <v>96931</v>
      </c>
      <c r="AH1384" t="s">
        <v>122</v>
      </c>
      <c r="AJ1384" s="8">
        <v>16716498746</v>
      </c>
      <c r="AK1384">
        <v>203</v>
      </c>
      <c r="AL1384" t="s">
        <v>1333</v>
      </c>
      <c r="BE1384" t="str">
        <f>"29-1141.00"</f>
        <v>29-1141.00</v>
      </c>
      <c r="BF1384" t="s">
        <v>1534</v>
      </c>
      <c r="BG1384" t="s">
        <v>9441</v>
      </c>
      <c r="BH1384" t="s">
        <v>4214</v>
      </c>
      <c r="BI1384">
        <v>3</v>
      </c>
      <c r="BK1384" s="1">
        <v>45778</v>
      </c>
      <c r="BL1384" s="1">
        <v>46142</v>
      </c>
      <c r="BO1384">
        <v>40</v>
      </c>
      <c r="BP1384">
        <v>0</v>
      </c>
      <c r="BQ1384">
        <v>8</v>
      </c>
      <c r="BR1384">
        <v>8</v>
      </c>
      <c r="BS1384">
        <v>8</v>
      </c>
      <c r="BT1384">
        <v>8</v>
      </c>
      <c r="BU1384">
        <v>5</v>
      </c>
      <c r="BV1384">
        <v>3</v>
      </c>
      <c r="BW1384" t="str">
        <f>"8:30 AM"</f>
        <v>8:30 AM</v>
      </c>
      <c r="BX1384" t="str">
        <f>"5:30 PM"</f>
        <v>5:30 PM</v>
      </c>
      <c r="BY1384" t="s">
        <v>459</v>
      </c>
      <c r="BZ1384">
        <v>0</v>
      </c>
      <c r="CA1384">
        <v>0</v>
      </c>
      <c r="CB1384" t="s">
        <v>117</v>
      </c>
      <c r="CD1384" s="2" t="s">
        <v>4215</v>
      </c>
      <c r="CE1384" t="s">
        <v>1326</v>
      </c>
      <c r="CF1384" t="s">
        <v>1327</v>
      </c>
      <c r="CG1384" t="s">
        <v>120</v>
      </c>
      <c r="CH1384" t="s">
        <v>121</v>
      </c>
      <c r="CI1384" s="6">
        <v>96950</v>
      </c>
      <c r="CJ1384" s="10">
        <v>17.05</v>
      </c>
      <c r="CK1384" s="10">
        <v>17.05</v>
      </c>
      <c r="CN1384" t="s">
        <v>137</v>
      </c>
      <c r="CP1384" t="s">
        <v>138</v>
      </c>
      <c r="CR1384" t="s">
        <v>117</v>
      </c>
      <c r="CS1384" t="s">
        <v>139</v>
      </c>
      <c r="CT1384" t="s">
        <v>140</v>
      </c>
      <c r="CU1384" t="s">
        <v>140</v>
      </c>
      <c r="CV1384" t="s">
        <v>140</v>
      </c>
      <c r="CW1384" t="s">
        <v>139</v>
      </c>
      <c r="CX1384" t="s">
        <v>140</v>
      </c>
      <c r="CY1384" t="s">
        <v>140</v>
      </c>
      <c r="CZ1384" s="8">
        <v>16703236877</v>
      </c>
      <c r="DA1384" t="s">
        <v>1338</v>
      </c>
      <c r="DB1384" t="s">
        <v>140</v>
      </c>
      <c r="DC1384" t="s">
        <v>139</v>
      </c>
      <c r="DD1384" t="s">
        <v>117</v>
      </c>
    </row>
    <row r="1385" spans="1:114" ht="15" customHeight="1" x14ac:dyDescent="0.35">
      <c r="A1385" t="s">
        <v>7581</v>
      </c>
      <c r="B1385" t="s">
        <v>144</v>
      </c>
      <c r="C1385" s="1">
        <v>45671</v>
      </c>
      <c r="D1385" s="1">
        <v>45713</v>
      </c>
      <c r="E1385" t="s">
        <v>116</v>
      </c>
      <c r="F1385" s="1">
        <v>45837</v>
      </c>
      <c r="G1385" t="s">
        <v>117</v>
      </c>
      <c r="H1385" t="s">
        <v>117</v>
      </c>
      <c r="I1385" t="s">
        <v>117</v>
      </c>
      <c r="J1385" t="s">
        <v>4663</v>
      </c>
      <c r="K1385" t="s">
        <v>4664</v>
      </c>
      <c r="L1385" t="s">
        <v>2284</v>
      </c>
      <c r="N1385" t="s">
        <v>136</v>
      </c>
      <c r="O1385" t="s">
        <v>121</v>
      </c>
      <c r="P1385" s="6">
        <v>96950</v>
      </c>
      <c r="Q1385" t="s">
        <v>122</v>
      </c>
      <c r="S1385" s="8">
        <v>16702338883</v>
      </c>
      <c r="U1385" t="s">
        <v>1065</v>
      </c>
      <c r="V1385">
        <v>23622</v>
      </c>
      <c r="W1385" t="s">
        <v>124</v>
      </c>
      <c r="Y1385" t="s">
        <v>1066</v>
      </c>
      <c r="Z1385" t="s">
        <v>1067</v>
      </c>
      <c r="AA1385" t="s">
        <v>1068</v>
      </c>
      <c r="AB1385" t="s">
        <v>128</v>
      </c>
      <c r="AC1385" t="s">
        <v>2284</v>
      </c>
      <c r="AE1385" t="s">
        <v>136</v>
      </c>
      <c r="AF1385" t="s">
        <v>121</v>
      </c>
      <c r="AG1385" s="6">
        <v>96950</v>
      </c>
      <c r="AH1385" t="s">
        <v>122</v>
      </c>
      <c r="AJ1385" s="8">
        <v>16702338883</v>
      </c>
      <c r="AL1385" t="s">
        <v>1069</v>
      </c>
      <c r="BE1385" t="str">
        <f>"43-3031.00"</f>
        <v>43-3031.00</v>
      </c>
      <c r="BF1385" t="s">
        <v>357</v>
      </c>
      <c r="BG1385" t="s">
        <v>4665</v>
      </c>
      <c r="BH1385" t="s">
        <v>1356</v>
      </c>
      <c r="BI1385">
        <v>5</v>
      </c>
      <c r="BJ1385">
        <v>5</v>
      </c>
      <c r="BK1385" s="1">
        <v>45839</v>
      </c>
      <c r="BL1385" s="1">
        <v>46203</v>
      </c>
      <c r="BM1385" s="1">
        <v>45839</v>
      </c>
      <c r="BN1385" s="1">
        <v>46203</v>
      </c>
      <c r="BO1385">
        <v>40</v>
      </c>
      <c r="BP1385">
        <v>0</v>
      </c>
      <c r="BQ1385">
        <v>8</v>
      </c>
      <c r="BR1385">
        <v>8</v>
      </c>
      <c r="BS1385">
        <v>8</v>
      </c>
      <c r="BT1385">
        <v>8</v>
      </c>
      <c r="BU1385">
        <v>8</v>
      </c>
      <c r="BV1385">
        <v>0</v>
      </c>
      <c r="BW1385" t="str">
        <f>"8:00 AM"</f>
        <v>8:00 AM</v>
      </c>
      <c r="BX1385" t="str">
        <f>"5:00 PM"</f>
        <v>5:00 PM</v>
      </c>
      <c r="BY1385" t="s">
        <v>159</v>
      </c>
      <c r="BZ1385">
        <v>0</v>
      </c>
      <c r="CA1385">
        <v>12</v>
      </c>
      <c r="CB1385" t="s">
        <v>117</v>
      </c>
      <c r="CD1385" t="s">
        <v>7582</v>
      </c>
      <c r="CE1385" t="s">
        <v>2284</v>
      </c>
      <c r="CG1385" t="s">
        <v>136</v>
      </c>
      <c r="CH1385" t="s">
        <v>121</v>
      </c>
      <c r="CI1385" s="6">
        <v>96950</v>
      </c>
      <c r="CJ1385" s="10">
        <v>12.28</v>
      </c>
      <c r="CK1385" s="10">
        <v>12.28</v>
      </c>
      <c r="CL1385" s="10">
        <v>18.420000000000002</v>
      </c>
      <c r="CM1385" s="10">
        <v>18.420000000000002</v>
      </c>
      <c r="CN1385" t="s">
        <v>137</v>
      </c>
      <c r="CO1385" t="s">
        <v>140</v>
      </c>
      <c r="CP1385" t="s">
        <v>209</v>
      </c>
      <c r="CR1385" t="s">
        <v>117</v>
      </c>
      <c r="CS1385" t="s">
        <v>139</v>
      </c>
      <c r="CT1385" t="s">
        <v>139</v>
      </c>
      <c r="CU1385" t="s">
        <v>139</v>
      </c>
      <c r="CV1385" t="s">
        <v>140</v>
      </c>
      <c r="CW1385" t="s">
        <v>139</v>
      </c>
      <c r="CX1385" t="s">
        <v>139</v>
      </c>
      <c r="CY1385" t="s">
        <v>7583</v>
      </c>
      <c r="CZ1385" s="8">
        <v>16702338883</v>
      </c>
      <c r="DA1385" t="s">
        <v>1069</v>
      </c>
      <c r="DB1385" t="s">
        <v>140</v>
      </c>
      <c r="DC1385" t="s">
        <v>139</v>
      </c>
      <c r="DD1385" t="s">
        <v>117</v>
      </c>
    </row>
    <row r="1386" spans="1:114" ht="15" customHeight="1" x14ac:dyDescent="0.35">
      <c r="A1386" t="s">
        <v>13361</v>
      </c>
      <c r="B1386" t="s">
        <v>278</v>
      </c>
      <c r="C1386" s="1">
        <v>45706</v>
      </c>
      <c r="D1386" s="1">
        <v>45713</v>
      </c>
      <c r="E1386" t="s">
        <v>211</v>
      </c>
      <c r="G1386" t="s">
        <v>117</v>
      </c>
      <c r="H1386" t="s">
        <v>117</v>
      </c>
      <c r="I1386" t="s">
        <v>117</v>
      </c>
      <c r="J1386" t="s">
        <v>3917</v>
      </c>
      <c r="L1386" t="s">
        <v>3918</v>
      </c>
      <c r="M1386" t="s">
        <v>3919</v>
      </c>
      <c r="N1386" t="s">
        <v>120</v>
      </c>
      <c r="O1386" t="s">
        <v>121</v>
      </c>
      <c r="P1386" s="6">
        <v>96950</v>
      </c>
      <c r="Q1386" t="s">
        <v>122</v>
      </c>
      <c r="S1386" s="8">
        <v>16703229240</v>
      </c>
      <c r="U1386" t="s">
        <v>3920</v>
      </c>
      <c r="V1386">
        <v>488320</v>
      </c>
      <c r="W1386" t="s">
        <v>124</v>
      </c>
      <c r="Y1386" t="s">
        <v>3921</v>
      </c>
      <c r="Z1386" t="s">
        <v>1561</v>
      </c>
      <c r="AA1386" t="s">
        <v>419</v>
      </c>
      <c r="AB1386" t="s">
        <v>154</v>
      </c>
      <c r="AC1386" t="s">
        <v>3918</v>
      </c>
      <c r="AD1386" t="s">
        <v>3919</v>
      </c>
      <c r="AE1386" t="s">
        <v>120</v>
      </c>
      <c r="AF1386" t="s">
        <v>121</v>
      </c>
      <c r="AG1386" s="6">
        <v>96950</v>
      </c>
      <c r="AH1386" t="s">
        <v>122</v>
      </c>
      <c r="AJ1386" s="8">
        <v>16703229240</v>
      </c>
      <c r="AL1386" t="s">
        <v>3922</v>
      </c>
      <c r="BE1386" t="str">
        <f>"49-3031.00"</f>
        <v>49-3031.00</v>
      </c>
      <c r="BF1386" t="s">
        <v>2414</v>
      </c>
      <c r="BG1386" t="s">
        <v>3923</v>
      </c>
      <c r="BH1386" t="s">
        <v>3924</v>
      </c>
      <c r="BI1386">
        <v>1</v>
      </c>
      <c r="BK1386" s="1">
        <v>45839</v>
      </c>
      <c r="BL1386" s="1">
        <v>46203</v>
      </c>
      <c r="BO1386">
        <v>40</v>
      </c>
      <c r="BP1386">
        <v>0</v>
      </c>
      <c r="BQ1386">
        <v>8</v>
      </c>
      <c r="BR1386">
        <v>8</v>
      </c>
      <c r="BS1386">
        <v>8</v>
      </c>
      <c r="BT1386">
        <v>8</v>
      </c>
      <c r="BU1386">
        <v>8</v>
      </c>
      <c r="BV1386">
        <v>0</v>
      </c>
      <c r="BW1386" t="str">
        <f>"8:00 AM"</f>
        <v>8:00 AM</v>
      </c>
      <c r="BX1386" t="str">
        <f>"5:00 PM"</f>
        <v>5:00 PM</v>
      </c>
      <c r="BY1386" t="s">
        <v>133</v>
      </c>
      <c r="BZ1386">
        <v>0</v>
      </c>
      <c r="CA1386">
        <v>24</v>
      </c>
      <c r="CB1386" t="s">
        <v>117</v>
      </c>
      <c r="CD1386" t="s">
        <v>3925</v>
      </c>
      <c r="CE1386" t="s">
        <v>3918</v>
      </c>
      <c r="CF1386" t="s">
        <v>3919</v>
      </c>
      <c r="CG1386" t="s">
        <v>120</v>
      </c>
      <c r="CH1386" t="s">
        <v>121</v>
      </c>
      <c r="CI1386" s="6">
        <v>96950</v>
      </c>
      <c r="CJ1386" s="10">
        <v>11.85</v>
      </c>
      <c r="CK1386" s="10">
        <v>11.85</v>
      </c>
      <c r="CL1386" s="10">
        <v>17.78</v>
      </c>
      <c r="CM1386" s="10">
        <v>17.78</v>
      </c>
      <c r="CN1386" t="s">
        <v>137</v>
      </c>
      <c r="CO1386" t="s">
        <v>140</v>
      </c>
      <c r="CP1386" t="s">
        <v>138</v>
      </c>
      <c r="CR1386" t="s">
        <v>117</v>
      </c>
      <c r="CS1386" t="s">
        <v>139</v>
      </c>
      <c r="CT1386" t="s">
        <v>140</v>
      </c>
      <c r="CU1386" t="s">
        <v>139</v>
      </c>
      <c r="CV1386" t="s">
        <v>140</v>
      </c>
      <c r="CW1386" t="s">
        <v>139</v>
      </c>
      <c r="CX1386" t="s">
        <v>140</v>
      </c>
      <c r="CY1386" t="s">
        <v>140</v>
      </c>
      <c r="CZ1386" s="8">
        <v>16703229240</v>
      </c>
      <c r="DA1386" t="s">
        <v>140</v>
      </c>
      <c r="DB1386" t="s">
        <v>1095</v>
      </c>
      <c r="DC1386" t="s">
        <v>139</v>
      </c>
      <c r="DD1386" t="s">
        <v>117</v>
      </c>
    </row>
    <row r="1387" spans="1:114" ht="15" customHeight="1" x14ac:dyDescent="0.35">
      <c r="A1387" t="s">
        <v>14604</v>
      </c>
      <c r="B1387" t="s">
        <v>115</v>
      </c>
      <c r="C1387" s="1">
        <v>45713</v>
      </c>
      <c r="D1387" s="1">
        <v>45713</v>
      </c>
      <c r="E1387" t="s">
        <v>116</v>
      </c>
      <c r="F1387" s="1">
        <v>45776</v>
      </c>
      <c r="G1387" t="s">
        <v>117</v>
      </c>
      <c r="H1387" t="s">
        <v>117</v>
      </c>
      <c r="I1387" t="s">
        <v>117</v>
      </c>
      <c r="J1387" t="s">
        <v>4640</v>
      </c>
      <c r="K1387" t="s">
        <v>4210</v>
      </c>
      <c r="L1387" t="s">
        <v>4451</v>
      </c>
      <c r="M1387" t="s">
        <v>4641</v>
      </c>
      <c r="N1387" t="s">
        <v>120</v>
      </c>
      <c r="O1387" t="s">
        <v>121</v>
      </c>
      <c r="P1387" s="6">
        <v>96950</v>
      </c>
      <c r="Q1387" t="s">
        <v>122</v>
      </c>
      <c r="S1387" s="8">
        <v>16703236877</v>
      </c>
      <c r="U1387" t="s">
        <v>4212</v>
      </c>
      <c r="V1387">
        <v>621610</v>
      </c>
      <c r="W1387" t="s">
        <v>124</v>
      </c>
      <c r="Y1387" t="s">
        <v>1329</v>
      </c>
      <c r="Z1387" t="s">
        <v>1330</v>
      </c>
      <c r="AA1387" t="s">
        <v>1331</v>
      </c>
      <c r="AB1387" t="s">
        <v>128</v>
      </c>
      <c r="AC1387" t="s">
        <v>1332</v>
      </c>
      <c r="AE1387" t="s">
        <v>839</v>
      </c>
      <c r="AF1387" t="s">
        <v>578</v>
      </c>
      <c r="AG1387" s="6">
        <v>96931</v>
      </c>
      <c r="AH1387" t="s">
        <v>122</v>
      </c>
      <c r="AJ1387" s="8">
        <v>16716498746</v>
      </c>
      <c r="AK1387">
        <v>203</v>
      </c>
      <c r="AL1387" t="s">
        <v>1333</v>
      </c>
      <c r="BE1387" t="str">
        <f>"31-1122.00"</f>
        <v>31-1122.00</v>
      </c>
      <c r="BF1387" t="s">
        <v>4642</v>
      </c>
      <c r="BG1387" t="s">
        <v>4643</v>
      </c>
      <c r="BH1387" t="s">
        <v>4644</v>
      </c>
      <c r="BI1387">
        <v>2</v>
      </c>
      <c r="BK1387" s="1">
        <v>45778</v>
      </c>
      <c r="BL1387" s="1">
        <v>45777</v>
      </c>
      <c r="BO1387">
        <v>40</v>
      </c>
      <c r="BP1387">
        <v>0</v>
      </c>
      <c r="BQ1387">
        <v>8</v>
      </c>
      <c r="BR1387">
        <v>8</v>
      </c>
      <c r="BS1387">
        <v>8</v>
      </c>
      <c r="BT1387">
        <v>8</v>
      </c>
      <c r="BU1387">
        <v>5</v>
      </c>
      <c r="BV1387">
        <v>3</v>
      </c>
      <c r="BW1387" t="str">
        <f>"8:30 AM"</f>
        <v>8:30 AM</v>
      </c>
      <c r="BX1387" t="str">
        <f>"5:30 PM"</f>
        <v>5:30 PM</v>
      </c>
      <c r="BY1387" t="s">
        <v>133</v>
      </c>
      <c r="BZ1387">
        <v>0</v>
      </c>
      <c r="CA1387">
        <v>12</v>
      </c>
      <c r="CB1387" t="s">
        <v>117</v>
      </c>
      <c r="CD1387" t="s">
        <v>5341</v>
      </c>
      <c r="CE1387" t="s">
        <v>4451</v>
      </c>
      <c r="CF1387" t="s">
        <v>4641</v>
      </c>
      <c r="CG1387" t="s">
        <v>120</v>
      </c>
      <c r="CH1387" t="s">
        <v>121</v>
      </c>
      <c r="CI1387" s="6">
        <v>96950</v>
      </c>
      <c r="CJ1387" s="10">
        <v>11.24</v>
      </c>
      <c r="CK1387" s="10">
        <v>11.24</v>
      </c>
      <c r="CL1387" s="10">
        <v>16.86</v>
      </c>
      <c r="CM1387" s="10">
        <v>16.86</v>
      </c>
      <c r="CN1387" t="s">
        <v>137</v>
      </c>
      <c r="CO1387" t="s">
        <v>140</v>
      </c>
      <c r="CP1387" t="s">
        <v>138</v>
      </c>
      <c r="CR1387" t="s">
        <v>117</v>
      </c>
      <c r="CS1387" t="s">
        <v>139</v>
      </c>
      <c r="CT1387" t="s">
        <v>140</v>
      </c>
      <c r="CU1387" t="s">
        <v>139</v>
      </c>
      <c r="CV1387" t="s">
        <v>140</v>
      </c>
      <c r="CW1387" t="s">
        <v>139</v>
      </c>
      <c r="CX1387" t="s">
        <v>140</v>
      </c>
      <c r="CY1387" t="s">
        <v>140</v>
      </c>
      <c r="CZ1387" s="8">
        <v>16703236877</v>
      </c>
      <c r="DA1387" t="s">
        <v>4216</v>
      </c>
      <c r="DB1387" t="s">
        <v>140</v>
      </c>
      <c r="DC1387" t="s">
        <v>139</v>
      </c>
      <c r="DD1387" t="s">
        <v>117</v>
      </c>
    </row>
    <row r="1388" spans="1:114" ht="15" customHeight="1" x14ac:dyDescent="0.35">
      <c r="A1388" t="s">
        <v>7020</v>
      </c>
      <c r="B1388" t="s">
        <v>166</v>
      </c>
      <c r="C1388" s="1">
        <v>45664</v>
      </c>
      <c r="D1388" s="1">
        <v>45714</v>
      </c>
      <c r="E1388" t="s">
        <v>211</v>
      </c>
      <c r="G1388" t="s">
        <v>117</v>
      </c>
      <c r="H1388" t="s">
        <v>117</v>
      </c>
      <c r="I1388" t="s">
        <v>117</v>
      </c>
      <c r="J1388" t="s">
        <v>4640</v>
      </c>
      <c r="K1388" t="s">
        <v>4210</v>
      </c>
      <c r="L1388" t="s">
        <v>4451</v>
      </c>
      <c r="M1388" t="s">
        <v>4641</v>
      </c>
      <c r="N1388" t="s">
        <v>120</v>
      </c>
      <c r="O1388" t="s">
        <v>121</v>
      </c>
      <c r="P1388" s="6">
        <v>96950</v>
      </c>
      <c r="Q1388" t="s">
        <v>122</v>
      </c>
      <c r="S1388" s="8">
        <v>16703236877</v>
      </c>
      <c r="U1388" t="s">
        <v>4212</v>
      </c>
      <c r="V1388">
        <v>621610</v>
      </c>
      <c r="W1388" t="s">
        <v>124</v>
      </c>
      <c r="Y1388" t="s">
        <v>1329</v>
      </c>
      <c r="Z1388" t="s">
        <v>1330</v>
      </c>
      <c r="AA1388" t="s">
        <v>1331</v>
      </c>
      <c r="AB1388" t="s">
        <v>128</v>
      </c>
      <c r="AC1388" t="s">
        <v>1332</v>
      </c>
      <c r="AE1388" t="s">
        <v>839</v>
      </c>
      <c r="AF1388" t="s">
        <v>578</v>
      </c>
      <c r="AG1388" s="6">
        <v>96931</v>
      </c>
      <c r="AH1388" t="s">
        <v>122</v>
      </c>
      <c r="AJ1388" s="8">
        <v>16716498746</v>
      </c>
      <c r="AK1388">
        <v>203</v>
      </c>
      <c r="AL1388" t="s">
        <v>1333</v>
      </c>
      <c r="BE1388" t="str">
        <f>"31-1122.00"</f>
        <v>31-1122.00</v>
      </c>
      <c r="BF1388" t="s">
        <v>4642</v>
      </c>
      <c r="BG1388" t="s">
        <v>4643</v>
      </c>
      <c r="BH1388" t="s">
        <v>4644</v>
      </c>
      <c r="BI1388">
        <v>3</v>
      </c>
      <c r="BK1388" s="1">
        <v>45778</v>
      </c>
      <c r="BL1388" s="1">
        <v>46142</v>
      </c>
      <c r="BO1388">
        <v>40</v>
      </c>
      <c r="BP1388">
        <v>0</v>
      </c>
      <c r="BQ1388">
        <v>8</v>
      </c>
      <c r="BR1388">
        <v>8</v>
      </c>
      <c r="BS1388">
        <v>8</v>
      </c>
      <c r="BT1388">
        <v>8</v>
      </c>
      <c r="BU1388">
        <v>5</v>
      </c>
      <c r="BV1388">
        <v>3</v>
      </c>
      <c r="BW1388" t="str">
        <f>"8:30 AM"</f>
        <v>8:30 AM</v>
      </c>
      <c r="BX1388" t="str">
        <f>"5:30 PM"</f>
        <v>5:30 PM</v>
      </c>
      <c r="BY1388" t="s">
        <v>133</v>
      </c>
      <c r="BZ1388">
        <v>0</v>
      </c>
      <c r="CA1388">
        <v>12</v>
      </c>
      <c r="CB1388" t="s">
        <v>117</v>
      </c>
      <c r="CD1388" t="s">
        <v>6994</v>
      </c>
      <c r="CE1388" t="s">
        <v>4451</v>
      </c>
      <c r="CF1388" t="s">
        <v>4641</v>
      </c>
      <c r="CG1388" t="s">
        <v>120</v>
      </c>
      <c r="CH1388" t="s">
        <v>121</v>
      </c>
      <c r="CI1388" s="6">
        <v>96950</v>
      </c>
      <c r="CJ1388" s="10">
        <v>11.24</v>
      </c>
      <c r="CK1388" s="10">
        <v>11.24</v>
      </c>
      <c r="CN1388" t="s">
        <v>137</v>
      </c>
      <c r="CP1388" t="s">
        <v>138</v>
      </c>
      <c r="CR1388" t="s">
        <v>117</v>
      </c>
      <c r="CS1388" t="s">
        <v>139</v>
      </c>
      <c r="CT1388" t="s">
        <v>140</v>
      </c>
      <c r="CU1388" t="s">
        <v>140</v>
      </c>
      <c r="CV1388" t="s">
        <v>140</v>
      </c>
      <c r="CW1388" t="s">
        <v>139</v>
      </c>
      <c r="CX1388" t="s">
        <v>140</v>
      </c>
      <c r="CY1388" t="s">
        <v>140</v>
      </c>
      <c r="CZ1388" s="8">
        <v>16703236877</v>
      </c>
      <c r="DA1388" t="s">
        <v>4216</v>
      </c>
      <c r="DB1388" t="s">
        <v>140</v>
      </c>
      <c r="DC1388" t="s">
        <v>139</v>
      </c>
      <c r="DD1388" t="s">
        <v>117</v>
      </c>
    </row>
    <row r="1389" spans="1:114" ht="15" customHeight="1" x14ac:dyDescent="0.35">
      <c r="A1389" t="s">
        <v>11714</v>
      </c>
      <c r="B1389" t="s">
        <v>294</v>
      </c>
      <c r="C1389" s="1">
        <v>45664</v>
      </c>
      <c r="D1389" s="1">
        <v>45714</v>
      </c>
      <c r="E1389" t="s">
        <v>211</v>
      </c>
      <c r="G1389" t="s">
        <v>117</v>
      </c>
      <c r="H1389" t="s">
        <v>117</v>
      </c>
      <c r="I1389" t="s">
        <v>117</v>
      </c>
      <c r="J1389" t="s">
        <v>6287</v>
      </c>
      <c r="L1389" t="s">
        <v>11715</v>
      </c>
      <c r="M1389" t="s">
        <v>6289</v>
      </c>
      <c r="N1389" t="s">
        <v>136</v>
      </c>
      <c r="O1389" t="s">
        <v>121</v>
      </c>
      <c r="P1389" s="6">
        <v>96950</v>
      </c>
      <c r="Q1389" t="s">
        <v>122</v>
      </c>
      <c r="S1389" s="8">
        <v>16702358727</v>
      </c>
      <c r="U1389" t="s">
        <v>6290</v>
      </c>
      <c r="V1389">
        <v>424420</v>
      </c>
      <c r="W1389" t="s">
        <v>124</v>
      </c>
      <c r="Y1389" t="s">
        <v>6291</v>
      </c>
      <c r="Z1389" t="s">
        <v>6292</v>
      </c>
      <c r="AA1389" t="s">
        <v>6293</v>
      </c>
      <c r="AB1389" t="s">
        <v>6294</v>
      </c>
      <c r="AC1389" t="s">
        <v>11716</v>
      </c>
      <c r="AD1389" t="s">
        <v>6289</v>
      </c>
      <c r="AE1389" t="s">
        <v>136</v>
      </c>
      <c r="AF1389" t="s">
        <v>121</v>
      </c>
      <c r="AG1389" s="6">
        <v>96950</v>
      </c>
      <c r="AH1389" t="s">
        <v>122</v>
      </c>
      <c r="AJ1389" s="8">
        <v>16702353890</v>
      </c>
      <c r="AL1389" t="s">
        <v>6295</v>
      </c>
      <c r="BE1389" t="str">
        <f>"53-7051.00"</f>
        <v>53-7051.00</v>
      </c>
      <c r="BF1389" t="s">
        <v>7886</v>
      </c>
      <c r="BG1389" t="s">
        <v>11717</v>
      </c>
      <c r="BH1389" t="s">
        <v>11718</v>
      </c>
      <c r="BI1389">
        <v>3</v>
      </c>
      <c r="BJ1389">
        <v>2</v>
      </c>
      <c r="BK1389" s="1">
        <v>45717</v>
      </c>
      <c r="BL1389" s="1">
        <v>46081</v>
      </c>
      <c r="BM1389" s="1">
        <v>45717</v>
      </c>
      <c r="BN1389" s="1">
        <v>46081</v>
      </c>
      <c r="BO1389">
        <v>36</v>
      </c>
      <c r="BP1389">
        <v>0</v>
      </c>
      <c r="BQ1389">
        <v>6</v>
      </c>
      <c r="BR1389">
        <v>6</v>
      </c>
      <c r="BS1389">
        <v>6</v>
      </c>
      <c r="BT1389">
        <v>6</v>
      </c>
      <c r="BU1389">
        <v>6</v>
      </c>
      <c r="BV1389">
        <v>6</v>
      </c>
      <c r="BW1389" t="str">
        <f>"8:30 AM"</f>
        <v>8:30 AM</v>
      </c>
      <c r="BX1389" t="str">
        <f>"3:30 PM"</f>
        <v>3:30 PM</v>
      </c>
      <c r="BY1389" t="s">
        <v>133</v>
      </c>
      <c r="BZ1389">
        <v>0</v>
      </c>
      <c r="CA1389">
        <v>12</v>
      </c>
      <c r="CB1389" t="s">
        <v>117</v>
      </c>
      <c r="CD1389" s="2" t="s">
        <v>11719</v>
      </c>
      <c r="CE1389" t="s">
        <v>11720</v>
      </c>
      <c r="CG1389" t="s">
        <v>136</v>
      </c>
      <c r="CH1389" t="s">
        <v>121</v>
      </c>
      <c r="CI1389" s="6">
        <v>96950</v>
      </c>
      <c r="CJ1389" s="10">
        <v>8.91</v>
      </c>
      <c r="CK1389" s="10">
        <v>8.91</v>
      </c>
      <c r="CL1389" s="10">
        <v>13.37</v>
      </c>
      <c r="CM1389" s="10">
        <v>13.37</v>
      </c>
      <c r="CN1389" t="s">
        <v>137</v>
      </c>
      <c r="CO1389" t="s">
        <v>140</v>
      </c>
      <c r="CP1389" t="s">
        <v>138</v>
      </c>
      <c r="CR1389" t="s">
        <v>117</v>
      </c>
      <c r="CS1389" t="s">
        <v>139</v>
      </c>
      <c r="CT1389" t="s">
        <v>140</v>
      </c>
      <c r="CU1389" t="s">
        <v>139</v>
      </c>
      <c r="CV1389" t="s">
        <v>140</v>
      </c>
      <c r="CW1389" t="s">
        <v>139</v>
      </c>
      <c r="CX1389" t="s">
        <v>140</v>
      </c>
      <c r="CY1389" t="s">
        <v>11721</v>
      </c>
      <c r="CZ1389" s="8">
        <v>16702358728</v>
      </c>
      <c r="DA1389" t="s">
        <v>6301</v>
      </c>
      <c r="DB1389" t="s">
        <v>140</v>
      </c>
      <c r="DC1389" t="s">
        <v>139</v>
      </c>
      <c r="DD1389" t="s">
        <v>117</v>
      </c>
    </row>
    <row r="1390" spans="1:114" ht="15" customHeight="1" x14ac:dyDescent="0.35">
      <c r="A1390" t="s">
        <v>4377</v>
      </c>
      <c r="B1390" t="s">
        <v>166</v>
      </c>
      <c r="C1390" s="1">
        <v>45664</v>
      </c>
      <c r="D1390" s="1">
        <v>45714</v>
      </c>
      <c r="E1390" t="s">
        <v>116</v>
      </c>
      <c r="F1390" s="1">
        <v>45776</v>
      </c>
      <c r="G1390" t="s">
        <v>139</v>
      </c>
      <c r="H1390" t="s">
        <v>117</v>
      </c>
      <c r="I1390" t="s">
        <v>117</v>
      </c>
      <c r="J1390" t="s">
        <v>4209</v>
      </c>
      <c r="K1390" t="s">
        <v>4210</v>
      </c>
      <c r="L1390" t="s">
        <v>1326</v>
      </c>
      <c r="M1390" t="s">
        <v>4211</v>
      </c>
      <c r="N1390" t="s">
        <v>120</v>
      </c>
      <c r="O1390" t="s">
        <v>121</v>
      </c>
      <c r="P1390" s="6">
        <v>96950</v>
      </c>
      <c r="Q1390" t="s">
        <v>122</v>
      </c>
      <c r="S1390" s="8">
        <v>16703236877</v>
      </c>
      <c r="U1390" t="s">
        <v>4212</v>
      </c>
      <c r="V1390">
        <v>62161</v>
      </c>
      <c r="W1390" t="s">
        <v>124</v>
      </c>
      <c r="Y1390" t="s">
        <v>1329</v>
      </c>
      <c r="Z1390" t="s">
        <v>1330</v>
      </c>
      <c r="AA1390" t="s">
        <v>1331</v>
      </c>
      <c r="AB1390" t="s">
        <v>128</v>
      </c>
      <c r="AC1390" t="s">
        <v>1332</v>
      </c>
      <c r="AE1390" t="s">
        <v>839</v>
      </c>
      <c r="AF1390" t="s">
        <v>578</v>
      </c>
      <c r="AG1390" s="6">
        <v>96931</v>
      </c>
      <c r="AH1390" t="s">
        <v>122</v>
      </c>
      <c r="AJ1390" s="8">
        <v>16716498746</v>
      </c>
      <c r="AK1390">
        <v>203</v>
      </c>
      <c r="AL1390" t="s">
        <v>1333</v>
      </c>
      <c r="BE1390" t="str">
        <f>"29-1141.00"</f>
        <v>29-1141.00</v>
      </c>
      <c r="BF1390" t="s">
        <v>1534</v>
      </c>
      <c r="BG1390" t="s">
        <v>4213</v>
      </c>
      <c r="BH1390" t="s">
        <v>4214</v>
      </c>
      <c r="BI1390">
        <v>1</v>
      </c>
      <c r="BK1390" s="1">
        <v>45778</v>
      </c>
      <c r="BL1390" s="1">
        <v>46873</v>
      </c>
      <c r="BO1390">
        <v>40</v>
      </c>
      <c r="BP1390">
        <v>0</v>
      </c>
      <c r="BQ1390">
        <v>8</v>
      </c>
      <c r="BR1390">
        <v>8</v>
      </c>
      <c r="BS1390">
        <v>8</v>
      </c>
      <c r="BT1390">
        <v>8</v>
      </c>
      <c r="BU1390">
        <v>5</v>
      </c>
      <c r="BV1390">
        <v>3</v>
      </c>
      <c r="BW1390" t="str">
        <f>"8:30 AM"</f>
        <v>8:30 AM</v>
      </c>
      <c r="BX1390" t="str">
        <f>"5:30 PM"</f>
        <v>5:30 PM</v>
      </c>
      <c r="BY1390" t="s">
        <v>459</v>
      </c>
      <c r="BZ1390">
        <v>0</v>
      </c>
      <c r="CA1390">
        <v>0</v>
      </c>
      <c r="CB1390" t="s">
        <v>117</v>
      </c>
      <c r="CD1390" s="2" t="s">
        <v>4215</v>
      </c>
      <c r="CE1390" t="s">
        <v>1326</v>
      </c>
      <c r="CF1390" t="s">
        <v>4211</v>
      </c>
      <c r="CG1390" t="s">
        <v>120</v>
      </c>
      <c r="CH1390" t="s">
        <v>121</v>
      </c>
      <c r="CI1390" s="6">
        <v>96950</v>
      </c>
      <c r="CJ1390" s="10">
        <v>17.05</v>
      </c>
      <c r="CK1390" s="10">
        <v>17.05</v>
      </c>
      <c r="CN1390" t="s">
        <v>137</v>
      </c>
      <c r="CP1390" t="s">
        <v>138</v>
      </c>
      <c r="CR1390" t="s">
        <v>117</v>
      </c>
      <c r="CS1390" t="s">
        <v>139</v>
      </c>
      <c r="CT1390" t="s">
        <v>140</v>
      </c>
      <c r="CU1390" t="s">
        <v>140</v>
      </c>
      <c r="CV1390" t="s">
        <v>140</v>
      </c>
      <c r="CW1390" t="s">
        <v>139</v>
      </c>
      <c r="CX1390" t="s">
        <v>140</v>
      </c>
      <c r="CY1390" t="s">
        <v>140</v>
      </c>
      <c r="CZ1390" s="8">
        <v>16703236877</v>
      </c>
      <c r="DA1390" t="s">
        <v>4216</v>
      </c>
      <c r="DB1390" t="s">
        <v>140</v>
      </c>
      <c r="DC1390" t="s">
        <v>139</v>
      </c>
      <c r="DD1390" t="s">
        <v>117</v>
      </c>
    </row>
    <row r="1391" spans="1:114" ht="15" customHeight="1" x14ac:dyDescent="0.35">
      <c r="A1391" t="s">
        <v>17110</v>
      </c>
      <c r="B1391" t="s">
        <v>166</v>
      </c>
      <c r="C1391" s="1">
        <v>45665</v>
      </c>
      <c r="D1391" s="1">
        <v>45714</v>
      </c>
      <c r="E1391" t="s">
        <v>211</v>
      </c>
      <c r="G1391" t="s">
        <v>139</v>
      </c>
      <c r="H1391" t="s">
        <v>117</v>
      </c>
      <c r="I1391" t="s">
        <v>117</v>
      </c>
      <c r="J1391" t="s">
        <v>499</v>
      </c>
      <c r="K1391" t="s">
        <v>2633</v>
      </c>
      <c r="L1391" t="s">
        <v>501</v>
      </c>
      <c r="M1391" t="s">
        <v>2634</v>
      </c>
      <c r="N1391" t="s">
        <v>120</v>
      </c>
      <c r="O1391" t="s">
        <v>121</v>
      </c>
      <c r="P1391" s="6">
        <v>96950</v>
      </c>
      <c r="Q1391" t="s">
        <v>122</v>
      </c>
      <c r="S1391" s="8">
        <v>16702342664</v>
      </c>
      <c r="U1391" t="s">
        <v>2635</v>
      </c>
      <c r="V1391">
        <v>23611</v>
      </c>
      <c r="W1391" t="s">
        <v>124</v>
      </c>
      <c r="Y1391" t="s">
        <v>504</v>
      </c>
      <c r="Z1391" t="s">
        <v>505</v>
      </c>
      <c r="AA1391" t="s">
        <v>506</v>
      </c>
      <c r="AB1391" t="s">
        <v>2636</v>
      </c>
      <c r="AC1391" t="s">
        <v>501</v>
      </c>
      <c r="AD1391" t="s">
        <v>2634</v>
      </c>
      <c r="AE1391" t="s">
        <v>120</v>
      </c>
      <c r="AF1391" t="s">
        <v>121</v>
      </c>
      <c r="AG1391" s="6">
        <v>96950</v>
      </c>
      <c r="AH1391" t="s">
        <v>122</v>
      </c>
      <c r="AJ1391" s="8">
        <v>16702342664</v>
      </c>
      <c r="AL1391" t="s">
        <v>508</v>
      </c>
      <c r="BE1391" t="str">
        <f>"49-9071.00"</f>
        <v>49-9071.00</v>
      </c>
      <c r="BF1391" t="s">
        <v>156</v>
      </c>
      <c r="BG1391" t="s">
        <v>2638</v>
      </c>
      <c r="BH1391" t="s">
        <v>2639</v>
      </c>
      <c r="BI1391">
        <v>10</v>
      </c>
      <c r="BK1391" s="1">
        <v>45778</v>
      </c>
      <c r="BL1391" s="1">
        <v>46873</v>
      </c>
      <c r="BO1391">
        <v>40</v>
      </c>
      <c r="BP1391">
        <v>0</v>
      </c>
      <c r="BQ1391">
        <v>8</v>
      </c>
      <c r="BR1391">
        <v>8</v>
      </c>
      <c r="BS1391">
        <v>8</v>
      </c>
      <c r="BT1391">
        <v>8</v>
      </c>
      <c r="BU1391">
        <v>8</v>
      </c>
      <c r="BV1391">
        <v>0</v>
      </c>
      <c r="BW1391" t="str">
        <f>"8:00 AM"</f>
        <v>8:00 AM</v>
      </c>
      <c r="BX1391" t="str">
        <f>"5:00 PM"</f>
        <v>5:00 PM</v>
      </c>
      <c r="BY1391" t="s">
        <v>159</v>
      </c>
      <c r="BZ1391">
        <v>0</v>
      </c>
      <c r="CA1391">
        <v>12</v>
      </c>
      <c r="CB1391" t="s">
        <v>117</v>
      </c>
      <c r="CD1391" t="s">
        <v>17111</v>
      </c>
      <c r="CE1391" t="s">
        <v>501</v>
      </c>
      <c r="CF1391" t="s">
        <v>2634</v>
      </c>
      <c r="CG1391" t="s">
        <v>120</v>
      </c>
      <c r="CH1391" t="s">
        <v>121</v>
      </c>
      <c r="CI1391" s="6">
        <v>96950</v>
      </c>
      <c r="CJ1391" s="10">
        <v>9.75</v>
      </c>
      <c r="CK1391" s="10">
        <v>9.75</v>
      </c>
      <c r="CL1391" s="10">
        <v>14.63</v>
      </c>
      <c r="CM1391" s="10">
        <v>14.63</v>
      </c>
      <c r="CN1391" t="s">
        <v>137</v>
      </c>
      <c r="CO1391" t="s">
        <v>133</v>
      </c>
      <c r="CP1391" t="s">
        <v>138</v>
      </c>
      <c r="CR1391" t="s">
        <v>117</v>
      </c>
      <c r="CS1391" t="s">
        <v>139</v>
      </c>
      <c r="CT1391" t="s">
        <v>140</v>
      </c>
      <c r="CU1391" t="s">
        <v>139</v>
      </c>
      <c r="CV1391" t="s">
        <v>140</v>
      </c>
      <c r="CW1391" t="s">
        <v>139</v>
      </c>
      <c r="CX1391" t="s">
        <v>140</v>
      </c>
      <c r="CY1391" s="2" t="s">
        <v>9677</v>
      </c>
      <c r="CZ1391" s="8">
        <v>16702342664</v>
      </c>
      <c r="DA1391" t="s">
        <v>508</v>
      </c>
      <c r="DB1391" t="s">
        <v>514</v>
      </c>
      <c r="DC1391" t="s">
        <v>139</v>
      </c>
      <c r="DD1391" t="s">
        <v>117</v>
      </c>
    </row>
    <row r="1392" spans="1:114" ht="15" customHeight="1" x14ac:dyDescent="0.35">
      <c r="A1392" t="s">
        <v>11614</v>
      </c>
      <c r="B1392" t="s">
        <v>144</v>
      </c>
      <c r="C1392" s="1">
        <v>45676</v>
      </c>
      <c r="D1392" s="1">
        <v>45714</v>
      </c>
      <c r="E1392" t="s">
        <v>116</v>
      </c>
      <c r="F1392" s="1">
        <v>45807</v>
      </c>
      <c r="G1392" t="s">
        <v>117</v>
      </c>
      <c r="H1392" t="s">
        <v>117</v>
      </c>
      <c r="I1392" t="s">
        <v>117</v>
      </c>
      <c r="J1392" t="s">
        <v>2589</v>
      </c>
      <c r="K1392" t="s">
        <v>140</v>
      </c>
      <c r="L1392" t="s">
        <v>2590</v>
      </c>
      <c r="M1392" t="s">
        <v>2591</v>
      </c>
      <c r="N1392" t="s">
        <v>551</v>
      </c>
      <c r="O1392" t="s">
        <v>121</v>
      </c>
      <c r="P1392" s="6">
        <v>96952</v>
      </c>
      <c r="Q1392" t="s">
        <v>122</v>
      </c>
      <c r="R1392" t="s">
        <v>140</v>
      </c>
      <c r="S1392" s="8">
        <v>16704339989</v>
      </c>
      <c r="U1392" t="s">
        <v>2592</v>
      </c>
      <c r="V1392">
        <v>481111</v>
      </c>
      <c r="W1392" t="s">
        <v>124</v>
      </c>
      <c r="Y1392" t="s">
        <v>2593</v>
      </c>
      <c r="Z1392" t="s">
        <v>2594</v>
      </c>
      <c r="AA1392" t="s">
        <v>2595</v>
      </c>
      <c r="AB1392" t="s">
        <v>205</v>
      </c>
      <c r="AC1392" t="s">
        <v>2590</v>
      </c>
      <c r="AD1392" t="s">
        <v>2591</v>
      </c>
      <c r="AE1392" t="s">
        <v>551</v>
      </c>
      <c r="AF1392" t="s">
        <v>121</v>
      </c>
      <c r="AG1392" s="6">
        <v>96952</v>
      </c>
      <c r="AH1392" t="s">
        <v>122</v>
      </c>
      <c r="AJ1392" s="8">
        <v>16704339989</v>
      </c>
      <c r="AL1392" t="s">
        <v>2596</v>
      </c>
      <c r="BE1392" t="str">
        <f>"43-3031.00"</f>
        <v>43-3031.00</v>
      </c>
      <c r="BF1392" t="s">
        <v>357</v>
      </c>
      <c r="BG1392" t="s">
        <v>10761</v>
      </c>
      <c r="BH1392" t="s">
        <v>1356</v>
      </c>
      <c r="BI1392">
        <v>1</v>
      </c>
      <c r="BJ1392">
        <v>1</v>
      </c>
      <c r="BK1392" s="1">
        <v>45809</v>
      </c>
      <c r="BL1392" s="1">
        <v>46173</v>
      </c>
      <c r="BM1392" s="1">
        <v>45809</v>
      </c>
      <c r="BN1392" s="1">
        <v>46173</v>
      </c>
      <c r="BO1392">
        <v>40</v>
      </c>
      <c r="BP1392">
        <v>0</v>
      </c>
      <c r="BQ1392">
        <v>8</v>
      </c>
      <c r="BR1392">
        <v>8</v>
      </c>
      <c r="BS1392">
        <v>8</v>
      </c>
      <c r="BT1392">
        <v>8</v>
      </c>
      <c r="BU1392">
        <v>8</v>
      </c>
      <c r="BV1392">
        <v>0</v>
      </c>
      <c r="BW1392" t="str">
        <f>"8:00 AM"</f>
        <v>8:00 AM</v>
      </c>
      <c r="BX1392" t="str">
        <f>"5:00 PM"</f>
        <v>5:00 PM</v>
      </c>
      <c r="BY1392" t="s">
        <v>159</v>
      </c>
      <c r="BZ1392">
        <v>0</v>
      </c>
      <c r="CA1392">
        <v>24</v>
      </c>
      <c r="CB1392" t="s">
        <v>117</v>
      </c>
      <c r="CD1392" t="s">
        <v>6334</v>
      </c>
      <c r="CE1392" t="s">
        <v>10052</v>
      </c>
      <c r="CF1392" t="s">
        <v>2591</v>
      </c>
      <c r="CG1392" t="s">
        <v>551</v>
      </c>
      <c r="CH1392" t="s">
        <v>121</v>
      </c>
      <c r="CI1392" s="6">
        <v>96952</v>
      </c>
      <c r="CJ1392" s="10">
        <v>12.28</v>
      </c>
      <c r="CK1392" s="10">
        <v>12.3</v>
      </c>
      <c r="CL1392" s="10">
        <v>0</v>
      </c>
      <c r="CM1392" s="10">
        <v>0</v>
      </c>
      <c r="CN1392" t="s">
        <v>137</v>
      </c>
      <c r="CO1392" t="s">
        <v>140</v>
      </c>
      <c r="CP1392" t="s">
        <v>138</v>
      </c>
      <c r="CR1392" t="s">
        <v>117</v>
      </c>
      <c r="CS1392" t="s">
        <v>139</v>
      </c>
      <c r="CT1392" t="s">
        <v>140</v>
      </c>
      <c r="CU1392" t="s">
        <v>140</v>
      </c>
      <c r="CV1392" t="s">
        <v>139</v>
      </c>
      <c r="CW1392" t="s">
        <v>139</v>
      </c>
      <c r="CX1392" t="s">
        <v>140</v>
      </c>
      <c r="CY1392" t="s">
        <v>2601</v>
      </c>
      <c r="CZ1392" s="8">
        <v>16704339989</v>
      </c>
      <c r="DA1392" t="s">
        <v>2602</v>
      </c>
      <c r="DB1392" t="s">
        <v>140</v>
      </c>
      <c r="DC1392" t="s">
        <v>139</v>
      </c>
      <c r="DD1392" t="s">
        <v>117</v>
      </c>
    </row>
    <row r="1393" spans="1:114" ht="15" customHeight="1" x14ac:dyDescent="0.35">
      <c r="A1393" t="s">
        <v>16104</v>
      </c>
      <c r="B1393" t="s">
        <v>115</v>
      </c>
      <c r="C1393" s="1">
        <v>45683</v>
      </c>
      <c r="D1393" s="1">
        <v>45714</v>
      </c>
      <c r="E1393" t="s">
        <v>211</v>
      </c>
      <c r="G1393" t="s">
        <v>117</v>
      </c>
      <c r="H1393" t="s">
        <v>117</v>
      </c>
      <c r="I1393" t="s">
        <v>117</v>
      </c>
      <c r="J1393" t="s">
        <v>5213</v>
      </c>
      <c r="K1393" t="s">
        <v>3292</v>
      </c>
      <c r="L1393" t="s">
        <v>3293</v>
      </c>
      <c r="M1393" t="s">
        <v>1304</v>
      </c>
      <c r="N1393" t="s">
        <v>136</v>
      </c>
      <c r="O1393" t="s">
        <v>121</v>
      </c>
      <c r="P1393" s="6">
        <v>96950</v>
      </c>
      <c r="Q1393" t="s">
        <v>122</v>
      </c>
      <c r="S1393" s="8">
        <v>16703221690</v>
      </c>
      <c r="T1393">
        <v>408</v>
      </c>
      <c r="U1393" t="s">
        <v>3294</v>
      </c>
      <c r="V1393">
        <v>488510</v>
      </c>
      <c r="W1393" t="s">
        <v>124</v>
      </c>
      <c r="Y1393" t="s">
        <v>1100</v>
      </c>
      <c r="Z1393" t="s">
        <v>10535</v>
      </c>
      <c r="AA1393" t="s">
        <v>3296</v>
      </c>
      <c r="AB1393" t="s">
        <v>474</v>
      </c>
      <c r="AC1393" t="s">
        <v>3293</v>
      </c>
      <c r="AD1393" t="s">
        <v>1304</v>
      </c>
      <c r="AE1393" t="s">
        <v>136</v>
      </c>
      <c r="AF1393" t="s">
        <v>121</v>
      </c>
      <c r="AG1393" s="6">
        <v>96950</v>
      </c>
      <c r="AH1393" t="s">
        <v>122</v>
      </c>
      <c r="AJ1393" s="8">
        <v>16703221690</v>
      </c>
      <c r="AK1393">
        <v>408</v>
      </c>
      <c r="AL1393" t="s">
        <v>3297</v>
      </c>
      <c r="BE1393" t="str">
        <f>"53-3032.00"</f>
        <v>53-3032.00</v>
      </c>
      <c r="BF1393" t="s">
        <v>4159</v>
      </c>
      <c r="BG1393" t="s">
        <v>10536</v>
      </c>
      <c r="BH1393" t="s">
        <v>10537</v>
      </c>
      <c r="BI1393">
        <v>2</v>
      </c>
      <c r="BK1393" s="1">
        <v>45778</v>
      </c>
      <c r="BL1393" s="1">
        <v>46142</v>
      </c>
      <c r="BO1393">
        <v>35</v>
      </c>
      <c r="BP1393">
        <v>0</v>
      </c>
      <c r="BQ1393">
        <v>7</v>
      </c>
      <c r="BR1393">
        <v>7</v>
      </c>
      <c r="BS1393">
        <v>7</v>
      </c>
      <c r="BT1393">
        <v>7</v>
      </c>
      <c r="BU1393">
        <v>7</v>
      </c>
      <c r="BV1393">
        <v>0</v>
      </c>
      <c r="BW1393" t="str">
        <f>"8:00 AM"</f>
        <v>8:00 AM</v>
      </c>
      <c r="BX1393" t="str">
        <f>"5:00 PM"</f>
        <v>5:00 PM</v>
      </c>
      <c r="BY1393" t="s">
        <v>159</v>
      </c>
      <c r="BZ1393">
        <v>0</v>
      </c>
      <c r="CA1393">
        <v>12</v>
      </c>
      <c r="CB1393" t="s">
        <v>117</v>
      </c>
      <c r="CD1393" s="2" t="s">
        <v>10538</v>
      </c>
      <c r="CE1393" t="s">
        <v>3293</v>
      </c>
      <c r="CF1393" t="s">
        <v>1304</v>
      </c>
      <c r="CG1393" t="s">
        <v>136</v>
      </c>
      <c r="CH1393" t="s">
        <v>121</v>
      </c>
      <c r="CI1393" s="6">
        <v>96950</v>
      </c>
      <c r="CJ1393" s="10">
        <v>11.31</v>
      </c>
      <c r="CK1393" s="10">
        <v>11.31</v>
      </c>
      <c r="CL1393" s="10">
        <v>16.97</v>
      </c>
      <c r="CM1393" s="10">
        <v>16.97</v>
      </c>
      <c r="CN1393" t="s">
        <v>137</v>
      </c>
      <c r="CO1393" t="s">
        <v>9753</v>
      </c>
      <c r="CP1393" t="s">
        <v>138</v>
      </c>
      <c r="CR1393" t="s">
        <v>117</v>
      </c>
      <c r="CS1393" t="s">
        <v>139</v>
      </c>
      <c r="CT1393" t="s">
        <v>140</v>
      </c>
      <c r="CU1393" t="s">
        <v>139</v>
      </c>
      <c r="CV1393" t="s">
        <v>139</v>
      </c>
      <c r="CW1393" t="s">
        <v>139</v>
      </c>
      <c r="CX1393" t="s">
        <v>140</v>
      </c>
      <c r="CY1393" t="s">
        <v>362</v>
      </c>
      <c r="CZ1393" s="8">
        <v>16703221690</v>
      </c>
      <c r="DA1393" t="s">
        <v>3297</v>
      </c>
      <c r="DB1393" t="s">
        <v>142</v>
      </c>
      <c r="DC1393" t="s">
        <v>139</v>
      </c>
      <c r="DD1393" t="s">
        <v>117</v>
      </c>
    </row>
    <row r="1394" spans="1:114" ht="15" customHeight="1" x14ac:dyDescent="0.35">
      <c r="A1394" t="s">
        <v>14605</v>
      </c>
      <c r="B1394" t="s">
        <v>278</v>
      </c>
      <c r="C1394" s="1">
        <v>45701</v>
      </c>
      <c r="D1394" s="1">
        <v>45714</v>
      </c>
      <c r="E1394" t="s">
        <v>116</v>
      </c>
      <c r="F1394" s="1">
        <v>45929</v>
      </c>
      <c r="G1394" t="s">
        <v>117</v>
      </c>
      <c r="H1394" t="s">
        <v>117</v>
      </c>
      <c r="I1394" t="s">
        <v>117</v>
      </c>
      <c r="J1394" t="s">
        <v>3907</v>
      </c>
      <c r="L1394" t="s">
        <v>3908</v>
      </c>
      <c r="N1394" t="s">
        <v>120</v>
      </c>
      <c r="O1394" t="s">
        <v>121</v>
      </c>
      <c r="P1394" s="6">
        <v>96950</v>
      </c>
      <c r="Q1394" t="s">
        <v>122</v>
      </c>
      <c r="S1394" s="8">
        <v>16709894888</v>
      </c>
      <c r="U1394" t="s">
        <v>3909</v>
      </c>
      <c r="V1394">
        <v>561710</v>
      </c>
      <c r="W1394" t="s">
        <v>124</v>
      </c>
      <c r="Y1394" t="s">
        <v>6271</v>
      </c>
      <c r="Z1394" t="s">
        <v>6272</v>
      </c>
      <c r="AB1394" t="s">
        <v>1160</v>
      </c>
      <c r="AC1394" t="s">
        <v>6273</v>
      </c>
      <c r="AE1394" t="s">
        <v>136</v>
      </c>
      <c r="AF1394" t="s">
        <v>121</v>
      </c>
      <c r="AG1394" s="6">
        <v>96950</v>
      </c>
      <c r="AH1394" t="s">
        <v>122</v>
      </c>
      <c r="AJ1394" s="8">
        <v>16709894888</v>
      </c>
      <c r="AL1394" t="s">
        <v>3912</v>
      </c>
      <c r="BE1394" t="str">
        <f>"37-2021.00"</f>
        <v>37-2021.00</v>
      </c>
      <c r="BF1394" t="s">
        <v>304</v>
      </c>
      <c r="BG1394" t="s">
        <v>6274</v>
      </c>
      <c r="BH1394" t="s">
        <v>6275</v>
      </c>
      <c r="BI1394">
        <v>6</v>
      </c>
      <c r="BK1394" s="1">
        <v>45931</v>
      </c>
      <c r="BL1394" s="1">
        <v>46295</v>
      </c>
      <c r="BO1394">
        <v>35</v>
      </c>
      <c r="BP1394">
        <v>0</v>
      </c>
      <c r="BQ1394">
        <v>7</v>
      </c>
      <c r="BR1394">
        <v>7</v>
      </c>
      <c r="BS1394">
        <v>7</v>
      </c>
      <c r="BT1394">
        <v>7</v>
      </c>
      <c r="BU1394">
        <v>7</v>
      </c>
      <c r="BV1394">
        <v>0</v>
      </c>
      <c r="BW1394" t="str">
        <f>"8:30 AM"</f>
        <v>8:30 AM</v>
      </c>
      <c r="BX1394" t="str">
        <f>"4:30 PM"</f>
        <v>4:30 PM</v>
      </c>
      <c r="BY1394" t="s">
        <v>133</v>
      </c>
      <c r="BZ1394">
        <v>0</v>
      </c>
      <c r="CA1394">
        <v>12</v>
      </c>
      <c r="CB1394" t="s">
        <v>117</v>
      </c>
      <c r="CD1394" s="2" t="s">
        <v>11708</v>
      </c>
      <c r="CE1394" t="s">
        <v>570</v>
      </c>
      <c r="CG1394" t="s">
        <v>120</v>
      </c>
      <c r="CH1394" t="s">
        <v>121</v>
      </c>
      <c r="CI1394" s="6">
        <v>96950</v>
      </c>
      <c r="CJ1394" s="10">
        <v>8.2899999999999991</v>
      </c>
      <c r="CK1394" s="10">
        <v>8.2899999999999991</v>
      </c>
      <c r="CL1394" s="10">
        <v>0</v>
      </c>
      <c r="CM1394" s="10">
        <v>0</v>
      </c>
      <c r="CN1394" t="s">
        <v>137</v>
      </c>
      <c r="CP1394" t="s">
        <v>138</v>
      </c>
      <c r="CR1394" t="s">
        <v>117</v>
      </c>
      <c r="CS1394" t="s">
        <v>139</v>
      </c>
      <c r="CT1394" t="s">
        <v>139</v>
      </c>
      <c r="CU1394" t="s">
        <v>140</v>
      </c>
      <c r="CV1394" t="s">
        <v>140</v>
      </c>
      <c r="CW1394" t="s">
        <v>139</v>
      </c>
      <c r="CX1394" t="s">
        <v>140</v>
      </c>
      <c r="CY1394" t="s">
        <v>3915</v>
      </c>
      <c r="CZ1394" s="8">
        <v>16704880667</v>
      </c>
      <c r="DA1394" t="s">
        <v>3912</v>
      </c>
      <c r="DB1394" t="s">
        <v>140</v>
      </c>
      <c r="DC1394" t="s">
        <v>139</v>
      </c>
      <c r="DD1394" t="s">
        <v>117</v>
      </c>
    </row>
    <row r="1395" spans="1:114" ht="15" customHeight="1" x14ac:dyDescent="0.35">
      <c r="A1395" t="s">
        <v>14606</v>
      </c>
      <c r="B1395" t="s">
        <v>278</v>
      </c>
      <c r="C1395" s="1">
        <v>45701</v>
      </c>
      <c r="D1395" s="1">
        <v>45714</v>
      </c>
      <c r="E1395" t="s">
        <v>116</v>
      </c>
      <c r="F1395" s="1">
        <v>45929</v>
      </c>
      <c r="G1395" t="s">
        <v>139</v>
      </c>
      <c r="H1395" t="s">
        <v>117</v>
      </c>
      <c r="I1395" t="s">
        <v>117</v>
      </c>
      <c r="J1395" t="s">
        <v>3907</v>
      </c>
      <c r="L1395" t="s">
        <v>3908</v>
      </c>
      <c r="N1395" t="s">
        <v>120</v>
      </c>
      <c r="O1395" t="s">
        <v>121</v>
      </c>
      <c r="P1395" s="6">
        <v>96950</v>
      </c>
      <c r="Q1395" t="s">
        <v>122</v>
      </c>
      <c r="S1395" s="8">
        <v>16704880667</v>
      </c>
      <c r="U1395" t="s">
        <v>3909</v>
      </c>
      <c r="V1395">
        <v>541219</v>
      </c>
      <c r="W1395" t="s">
        <v>124</v>
      </c>
      <c r="Y1395" t="s">
        <v>10298</v>
      </c>
      <c r="Z1395" t="s">
        <v>10299</v>
      </c>
      <c r="AB1395" t="s">
        <v>657</v>
      </c>
      <c r="AC1395" t="s">
        <v>3908</v>
      </c>
      <c r="AE1395" t="s">
        <v>120</v>
      </c>
      <c r="AF1395" t="s">
        <v>121</v>
      </c>
      <c r="AG1395" s="6">
        <v>96950</v>
      </c>
      <c r="AH1395" t="s">
        <v>122</v>
      </c>
      <c r="AJ1395" s="8">
        <v>16704880667</v>
      </c>
      <c r="AL1395" t="s">
        <v>3912</v>
      </c>
      <c r="BE1395" t="str">
        <f>"13-2011.00"</f>
        <v>13-2011.00</v>
      </c>
      <c r="BF1395" t="s">
        <v>934</v>
      </c>
      <c r="BG1395" t="s">
        <v>10300</v>
      </c>
      <c r="BH1395" t="s">
        <v>2233</v>
      </c>
      <c r="BI1395">
        <v>5</v>
      </c>
      <c r="BK1395" s="1">
        <v>45931</v>
      </c>
      <c r="BL1395" s="1">
        <v>47026</v>
      </c>
      <c r="BO1395">
        <v>35</v>
      </c>
      <c r="BP1395">
        <v>0</v>
      </c>
      <c r="BQ1395">
        <v>7</v>
      </c>
      <c r="BR1395">
        <v>7</v>
      </c>
      <c r="BS1395">
        <v>7</v>
      </c>
      <c r="BT1395">
        <v>7</v>
      </c>
      <c r="BU1395">
        <v>7</v>
      </c>
      <c r="BV1395">
        <v>0</v>
      </c>
      <c r="BW1395" t="str">
        <f>"8:30 AM"</f>
        <v>8:30 AM</v>
      </c>
      <c r="BX1395" t="str">
        <f>"4:30 PM"</f>
        <v>4:30 PM</v>
      </c>
      <c r="BY1395" t="s">
        <v>588</v>
      </c>
      <c r="BZ1395">
        <v>0</v>
      </c>
      <c r="CA1395">
        <v>36</v>
      </c>
      <c r="CB1395" t="s">
        <v>117</v>
      </c>
      <c r="CD1395" s="2" t="s">
        <v>10301</v>
      </c>
      <c r="CE1395" t="s">
        <v>7346</v>
      </c>
      <c r="CG1395" t="s">
        <v>136</v>
      </c>
      <c r="CH1395" t="s">
        <v>121</v>
      </c>
      <c r="CI1395" s="6">
        <v>96950</v>
      </c>
      <c r="CJ1395" s="10">
        <v>17.48</v>
      </c>
      <c r="CK1395" s="10">
        <v>17.48</v>
      </c>
      <c r="CL1395" s="10">
        <v>0</v>
      </c>
      <c r="CM1395" s="10">
        <v>0</v>
      </c>
      <c r="CN1395" t="s">
        <v>137</v>
      </c>
      <c r="CP1395" t="s">
        <v>138</v>
      </c>
      <c r="CR1395" t="s">
        <v>117</v>
      </c>
      <c r="CS1395" t="s">
        <v>139</v>
      </c>
      <c r="CT1395" t="s">
        <v>140</v>
      </c>
      <c r="CU1395" t="s">
        <v>140</v>
      </c>
      <c r="CV1395" t="s">
        <v>140</v>
      </c>
      <c r="CW1395" t="s">
        <v>139</v>
      </c>
      <c r="CX1395" t="s">
        <v>140</v>
      </c>
      <c r="CY1395" t="s">
        <v>3915</v>
      </c>
      <c r="CZ1395" s="8">
        <v>16709894888</v>
      </c>
      <c r="DA1395" t="s">
        <v>3912</v>
      </c>
      <c r="DB1395" t="s">
        <v>140</v>
      </c>
      <c r="DC1395" t="s">
        <v>139</v>
      </c>
      <c r="DD1395" t="s">
        <v>117</v>
      </c>
    </row>
    <row r="1396" spans="1:114" ht="15" customHeight="1" x14ac:dyDescent="0.35">
      <c r="A1396" t="s">
        <v>14958</v>
      </c>
      <c r="B1396" t="s">
        <v>278</v>
      </c>
      <c r="C1396" s="1">
        <v>45701</v>
      </c>
      <c r="D1396" s="1">
        <v>45714</v>
      </c>
      <c r="E1396" t="s">
        <v>211</v>
      </c>
      <c r="G1396" t="s">
        <v>117</v>
      </c>
      <c r="H1396" t="s">
        <v>117</v>
      </c>
      <c r="I1396" t="s">
        <v>117</v>
      </c>
      <c r="J1396" t="s">
        <v>1378</v>
      </c>
      <c r="L1396" t="s">
        <v>1379</v>
      </c>
      <c r="N1396" t="s">
        <v>120</v>
      </c>
      <c r="O1396" t="s">
        <v>121</v>
      </c>
      <c r="P1396" s="6">
        <v>96950</v>
      </c>
      <c r="Q1396" t="s">
        <v>122</v>
      </c>
      <c r="S1396" s="8">
        <v>16702335776</v>
      </c>
      <c r="U1396" t="s">
        <v>1380</v>
      </c>
      <c r="V1396">
        <v>56179</v>
      </c>
      <c r="W1396" t="s">
        <v>124</v>
      </c>
      <c r="Y1396" t="s">
        <v>1381</v>
      </c>
      <c r="Z1396" t="s">
        <v>1382</v>
      </c>
      <c r="AA1396" t="s">
        <v>1039</v>
      </c>
      <c r="AB1396" t="s">
        <v>575</v>
      </c>
      <c r="AC1396" t="s">
        <v>1379</v>
      </c>
      <c r="AE1396" t="s">
        <v>120</v>
      </c>
      <c r="AF1396" t="s">
        <v>121</v>
      </c>
      <c r="AG1396" s="6">
        <v>96950</v>
      </c>
      <c r="AH1396" t="s">
        <v>122</v>
      </c>
      <c r="AJ1396" s="8">
        <v>16702335776</v>
      </c>
      <c r="AL1396" t="s">
        <v>1383</v>
      </c>
      <c r="BE1396" t="str">
        <f>"49-9071.00"</f>
        <v>49-9071.00</v>
      </c>
      <c r="BF1396" t="s">
        <v>156</v>
      </c>
      <c r="BG1396" t="s">
        <v>8044</v>
      </c>
      <c r="BH1396" t="s">
        <v>1090</v>
      </c>
      <c r="BI1396">
        <v>5</v>
      </c>
      <c r="BK1396" s="1">
        <v>45931</v>
      </c>
      <c r="BL1396" s="1">
        <v>46295</v>
      </c>
      <c r="BO1396">
        <v>40</v>
      </c>
      <c r="BP1396">
        <v>0</v>
      </c>
      <c r="BQ1396">
        <v>8</v>
      </c>
      <c r="BR1396">
        <v>8</v>
      </c>
      <c r="BS1396">
        <v>8</v>
      </c>
      <c r="BT1396">
        <v>8</v>
      </c>
      <c r="BU1396">
        <v>8</v>
      </c>
      <c r="BV1396">
        <v>0</v>
      </c>
      <c r="BW1396" t="str">
        <f>"8:00 AM"</f>
        <v>8:00 AM</v>
      </c>
      <c r="BX1396" t="str">
        <f>"5:00 PM"</f>
        <v>5:00 PM</v>
      </c>
      <c r="BY1396" t="s">
        <v>159</v>
      </c>
      <c r="BZ1396">
        <v>0</v>
      </c>
      <c r="CA1396">
        <v>24</v>
      </c>
      <c r="CB1396" t="s">
        <v>117</v>
      </c>
      <c r="CD1396" t="s">
        <v>194</v>
      </c>
      <c r="CE1396" t="s">
        <v>982</v>
      </c>
      <c r="CG1396" t="s">
        <v>120</v>
      </c>
      <c r="CH1396" t="s">
        <v>121</v>
      </c>
      <c r="CI1396" s="6">
        <v>96950</v>
      </c>
      <c r="CJ1396" s="10">
        <v>9.75</v>
      </c>
      <c r="CK1396" s="10">
        <v>9.75</v>
      </c>
      <c r="CL1396" s="10">
        <v>14.63</v>
      </c>
      <c r="CM1396" s="10">
        <v>14.63</v>
      </c>
      <c r="CN1396" t="s">
        <v>137</v>
      </c>
      <c r="CO1396" t="s">
        <v>140</v>
      </c>
      <c r="CP1396" t="s">
        <v>138</v>
      </c>
      <c r="CR1396" t="s">
        <v>117</v>
      </c>
      <c r="CS1396" t="s">
        <v>139</v>
      </c>
      <c r="CT1396" t="s">
        <v>140</v>
      </c>
      <c r="CU1396" t="s">
        <v>139</v>
      </c>
      <c r="CV1396" t="s">
        <v>140</v>
      </c>
      <c r="CW1396" t="s">
        <v>139</v>
      </c>
      <c r="CX1396" t="s">
        <v>140</v>
      </c>
      <c r="CY1396" t="s">
        <v>140</v>
      </c>
      <c r="CZ1396" s="8">
        <v>16702335776</v>
      </c>
      <c r="DA1396" t="s">
        <v>1383</v>
      </c>
      <c r="DB1396" t="s">
        <v>140</v>
      </c>
      <c r="DC1396" t="s">
        <v>139</v>
      </c>
      <c r="DD1396" t="s">
        <v>117</v>
      </c>
    </row>
    <row r="1397" spans="1:114" ht="15" customHeight="1" x14ac:dyDescent="0.35">
      <c r="A1397" t="s">
        <v>9628</v>
      </c>
      <c r="B1397" t="s">
        <v>115</v>
      </c>
      <c r="C1397" s="1">
        <v>45714</v>
      </c>
      <c r="D1397" s="1">
        <v>45714</v>
      </c>
      <c r="E1397" t="s">
        <v>211</v>
      </c>
      <c r="G1397" t="s">
        <v>117</v>
      </c>
      <c r="H1397" t="s">
        <v>117</v>
      </c>
      <c r="I1397" t="s">
        <v>117</v>
      </c>
      <c r="J1397" t="s">
        <v>9629</v>
      </c>
      <c r="K1397" t="s">
        <v>9630</v>
      </c>
      <c r="L1397" t="s">
        <v>9631</v>
      </c>
      <c r="M1397" t="s">
        <v>9632</v>
      </c>
      <c r="N1397" t="s">
        <v>136</v>
      </c>
      <c r="O1397" t="s">
        <v>121</v>
      </c>
      <c r="P1397" s="6">
        <v>96950</v>
      </c>
      <c r="Q1397" t="s">
        <v>122</v>
      </c>
      <c r="R1397" t="s">
        <v>164</v>
      </c>
      <c r="S1397" s="8">
        <v>16702346900</v>
      </c>
      <c r="U1397" t="s">
        <v>9633</v>
      </c>
      <c r="V1397">
        <v>722511</v>
      </c>
      <c r="W1397" t="s">
        <v>124</v>
      </c>
      <c r="Y1397" t="s">
        <v>9634</v>
      </c>
      <c r="Z1397" t="s">
        <v>9635</v>
      </c>
      <c r="AB1397" t="s">
        <v>205</v>
      </c>
      <c r="AC1397" t="s">
        <v>9632</v>
      </c>
      <c r="AE1397" t="s">
        <v>136</v>
      </c>
      <c r="AF1397" t="s">
        <v>121</v>
      </c>
      <c r="AG1397" s="6">
        <v>96950</v>
      </c>
      <c r="AH1397" t="s">
        <v>122</v>
      </c>
      <c r="AJ1397" s="8">
        <v>16702346900</v>
      </c>
      <c r="AL1397" t="s">
        <v>9636</v>
      </c>
      <c r="BE1397" t="str">
        <f>"35-2014.00"</f>
        <v>35-2014.00</v>
      </c>
      <c r="BF1397" t="s">
        <v>191</v>
      </c>
      <c r="BG1397" t="s">
        <v>9637</v>
      </c>
      <c r="BH1397" t="s">
        <v>313</v>
      </c>
      <c r="BI1397">
        <v>2</v>
      </c>
      <c r="BK1397" s="1">
        <v>45778</v>
      </c>
      <c r="BL1397" s="1">
        <v>45777</v>
      </c>
      <c r="BO1397">
        <v>40</v>
      </c>
      <c r="BP1397">
        <v>7</v>
      </c>
      <c r="BQ1397">
        <v>0</v>
      </c>
      <c r="BR1397">
        <v>6</v>
      </c>
      <c r="BS1397">
        <v>6</v>
      </c>
      <c r="BT1397">
        <v>7</v>
      </c>
      <c r="BU1397">
        <v>7</v>
      </c>
      <c r="BV1397">
        <v>7</v>
      </c>
      <c r="BW1397" t="str">
        <f>"11:00 PM"</f>
        <v>11:00 PM</v>
      </c>
      <c r="BX1397" t="str">
        <f>"9:00 PM"</f>
        <v>9:00 PM</v>
      </c>
      <c r="BY1397" t="s">
        <v>133</v>
      </c>
      <c r="BZ1397">
        <v>0</v>
      </c>
      <c r="CA1397">
        <v>6</v>
      </c>
      <c r="CB1397" t="s">
        <v>117</v>
      </c>
      <c r="CD1397" s="2" t="s">
        <v>9638</v>
      </c>
      <c r="CE1397" t="s">
        <v>9632</v>
      </c>
      <c r="CF1397" t="s">
        <v>9631</v>
      </c>
      <c r="CG1397" t="s">
        <v>136</v>
      </c>
      <c r="CH1397" t="s">
        <v>121</v>
      </c>
      <c r="CI1397" s="6">
        <v>96950</v>
      </c>
      <c r="CJ1397" s="10">
        <v>8.83</v>
      </c>
      <c r="CK1397" s="10">
        <v>8.83</v>
      </c>
      <c r="CL1397" s="10">
        <v>13.25</v>
      </c>
      <c r="CM1397" s="10">
        <v>13.25</v>
      </c>
      <c r="CN1397" t="s">
        <v>137</v>
      </c>
      <c r="CO1397" t="s">
        <v>162</v>
      </c>
      <c r="CP1397" t="s">
        <v>138</v>
      </c>
      <c r="CR1397" t="s">
        <v>117</v>
      </c>
      <c r="CS1397" t="s">
        <v>139</v>
      </c>
      <c r="CT1397" t="s">
        <v>140</v>
      </c>
      <c r="CU1397" t="s">
        <v>139</v>
      </c>
      <c r="CV1397" t="s">
        <v>140</v>
      </c>
      <c r="CW1397" t="s">
        <v>139</v>
      </c>
      <c r="CX1397" t="s">
        <v>140</v>
      </c>
      <c r="CY1397" t="s">
        <v>9639</v>
      </c>
      <c r="CZ1397" s="8">
        <v>16702346900</v>
      </c>
      <c r="DA1397" t="s">
        <v>9636</v>
      </c>
      <c r="DB1397" t="s">
        <v>164</v>
      </c>
      <c r="DC1397" t="s">
        <v>139</v>
      </c>
      <c r="DD1397" t="s">
        <v>117</v>
      </c>
      <c r="DE1397" t="s">
        <v>9640</v>
      </c>
      <c r="DF1397" t="s">
        <v>3202</v>
      </c>
      <c r="DG1397" t="s">
        <v>3646</v>
      </c>
      <c r="DH1397" t="s">
        <v>9633</v>
      </c>
      <c r="DI1397" t="s">
        <v>9641</v>
      </c>
      <c r="DJ1397" t="s">
        <v>9636</v>
      </c>
    </row>
    <row r="1398" spans="1:114" ht="15" customHeight="1" x14ac:dyDescent="0.35">
      <c r="A1398" t="s">
        <v>4617</v>
      </c>
      <c r="B1398" t="s">
        <v>166</v>
      </c>
      <c r="C1398" s="1">
        <v>45651</v>
      </c>
      <c r="D1398" s="1">
        <v>45715</v>
      </c>
      <c r="E1398" t="s">
        <v>116</v>
      </c>
      <c r="F1398" s="1">
        <v>45816</v>
      </c>
      <c r="G1398" t="s">
        <v>117</v>
      </c>
      <c r="H1398" t="s">
        <v>117</v>
      </c>
      <c r="I1398" t="s">
        <v>117</v>
      </c>
      <c r="J1398" t="s">
        <v>379</v>
      </c>
      <c r="L1398" t="s">
        <v>380</v>
      </c>
      <c r="M1398" t="s">
        <v>381</v>
      </c>
      <c r="N1398" t="s">
        <v>120</v>
      </c>
      <c r="O1398" t="s">
        <v>121</v>
      </c>
      <c r="P1398" s="6">
        <v>96950</v>
      </c>
      <c r="Q1398" t="s">
        <v>122</v>
      </c>
      <c r="R1398" t="s">
        <v>382</v>
      </c>
      <c r="S1398" s="8">
        <v>16702858455</v>
      </c>
      <c r="U1398" t="s">
        <v>383</v>
      </c>
      <c r="V1398">
        <v>488510</v>
      </c>
      <c r="W1398" t="s">
        <v>124</v>
      </c>
      <c r="Y1398" t="s">
        <v>252</v>
      </c>
      <c r="Z1398" t="s">
        <v>384</v>
      </c>
      <c r="AA1398" t="s">
        <v>385</v>
      </c>
      <c r="AB1398" t="s">
        <v>189</v>
      </c>
      <c r="AC1398" t="s">
        <v>380</v>
      </c>
      <c r="AD1398" t="s">
        <v>381</v>
      </c>
      <c r="AE1398" t="s">
        <v>120</v>
      </c>
      <c r="AF1398" t="s">
        <v>121</v>
      </c>
      <c r="AG1398" s="6">
        <v>96950</v>
      </c>
      <c r="AH1398" t="s">
        <v>122</v>
      </c>
      <c r="AI1398" t="s">
        <v>382</v>
      </c>
      <c r="AJ1398" s="8">
        <v>16702858455</v>
      </c>
      <c r="AL1398" t="s">
        <v>386</v>
      </c>
      <c r="BE1398" t="str">
        <f>"53-3033.00"</f>
        <v>53-3033.00</v>
      </c>
      <c r="BF1398" t="s">
        <v>387</v>
      </c>
      <c r="BG1398" t="s">
        <v>388</v>
      </c>
      <c r="BH1398" t="s">
        <v>389</v>
      </c>
      <c r="BI1398">
        <v>2</v>
      </c>
      <c r="BK1398" s="1">
        <v>45818</v>
      </c>
      <c r="BL1398" s="1">
        <v>46182</v>
      </c>
      <c r="BO1398">
        <v>35</v>
      </c>
      <c r="BP1398">
        <v>0</v>
      </c>
      <c r="BQ1398">
        <v>7</v>
      </c>
      <c r="BR1398">
        <v>7</v>
      </c>
      <c r="BS1398">
        <v>7</v>
      </c>
      <c r="BT1398">
        <v>7</v>
      </c>
      <c r="BU1398">
        <v>7</v>
      </c>
      <c r="BV1398">
        <v>0</v>
      </c>
      <c r="BW1398" t="str">
        <f>"9:00 AM"</f>
        <v>9:00 AM</v>
      </c>
      <c r="BX1398" t="str">
        <f>"5:00 PM"</f>
        <v>5:00 PM</v>
      </c>
      <c r="BY1398" t="s">
        <v>159</v>
      </c>
      <c r="BZ1398">
        <v>0</v>
      </c>
      <c r="CA1398">
        <v>6</v>
      </c>
      <c r="CB1398" t="s">
        <v>117</v>
      </c>
      <c r="CD1398" t="s">
        <v>390</v>
      </c>
      <c r="CE1398" t="s">
        <v>391</v>
      </c>
      <c r="CF1398" t="s">
        <v>392</v>
      </c>
      <c r="CG1398" t="s">
        <v>120</v>
      </c>
      <c r="CH1398" t="s">
        <v>121</v>
      </c>
      <c r="CI1398" s="6">
        <v>96950</v>
      </c>
      <c r="CJ1398" s="10">
        <v>8.15</v>
      </c>
      <c r="CK1398" s="10">
        <v>8.9499999999999993</v>
      </c>
      <c r="CL1398" s="10">
        <v>12.23</v>
      </c>
      <c r="CM1398" s="10">
        <v>13.43</v>
      </c>
      <c r="CN1398" t="s">
        <v>137</v>
      </c>
      <c r="CO1398" t="s">
        <v>393</v>
      </c>
      <c r="CP1398" t="s">
        <v>138</v>
      </c>
      <c r="CR1398" t="s">
        <v>117</v>
      </c>
      <c r="CS1398" t="s">
        <v>139</v>
      </c>
      <c r="CT1398" t="s">
        <v>140</v>
      </c>
      <c r="CU1398" t="s">
        <v>139</v>
      </c>
      <c r="CV1398" t="s">
        <v>140</v>
      </c>
      <c r="CW1398" t="s">
        <v>139</v>
      </c>
      <c r="CX1398" t="s">
        <v>140</v>
      </c>
      <c r="CY1398" t="s">
        <v>394</v>
      </c>
      <c r="CZ1398" s="8">
        <v>16703226478</v>
      </c>
      <c r="DA1398" t="s">
        <v>386</v>
      </c>
      <c r="DB1398" t="s">
        <v>1095</v>
      </c>
      <c r="DC1398" t="s">
        <v>139</v>
      </c>
      <c r="DD1398" t="s">
        <v>117</v>
      </c>
    </row>
    <row r="1399" spans="1:114" ht="15" customHeight="1" x14ac:dyDescent="0.35">
      <c r="A1399" t="s">
        <v>11749</v>
      </c>
      <c r="B1399" t="s">
        <v>294</v>
      </c>
      <c r="C1399" s="1">
        <v>45664</v>
      </c>
      <c r="D1399" s="1">
        <v>45715</v>
      </c>
      <c r="E1399" t="s">
        <v>211</v>
      </c>
      <c r="G1399" t="s">
        <v>117</v>
      </c>
      <c r="H1399" t="s">
        <v>117</v>
      </c>
      <c r="I1399" t="s">
        <v>117</v>
      </c>
      <c r="J1399" t="s">
        <v>11750</v>
      </c>
      <c r="K1399" t="s">
        <v>11751</v>
      </c>
      <c r="L1399" t="s">
        <v>11752</v>
      </c>
      <c r="M1399" t="s">
        <v>140</v>
      </c>
      <c r="N1399" t="s">
        <v>120</v>
      </c>
      <c r="O1399" t="s">
        <v>121</v>
      </c>
      <c r="P1399" s="6">
        <v>96950</v>
      </c>
      <c r="Q1399" t="s">
        <v>122</v>
      </c>
      <c r="S1399" s="8">
        <v>16707831239</v>
      </c>
      <c r="U1399" t="s">
        <v>11753</v>
      </c>
      <c r="V1399">
        <v>72251</v>
      </c>
      <c r="W1399" t="s">
        <v>124</v>
      </c>
      <c r="Y1399" t="s">
        <v>3425</v>
      </c>
      <c r="Z1399" t="s">
        <v>11754</v>
      </c>
      <c r="AB1399" t="s">
        <v>128</v>
      </c>
      <c r="AC1399" t="s">
        <v>11752</v>
      </c>
      <c r="AD1399" t="s">
        <v>140</v>
      </c>
      <c r="AE1399" t="s">
        <v>120</v>
      </c>
      <c r="AF1399" t="s">
        <v>121</v>
      </c>
      <c r="AG1399" s="6">
        <v>96950</v>
      </c>
      <c r="AH1399" t="s">
        <v>122</v>
      </c>
      <c r="AJ1399" s="8">
        <v>16707831239</v>
      </c>
      <c r="AL1399" t="s">
        <v>11755</v>
      </c>
      <c r="BE1399" t="str">
        <f>"35-2014.00"</f>
        <v>35-2014.00</v>
      </c>
      <c r="BF1399" t="s">
        <v>191</v>
      </c>
      <c r="BG1399" t="s">
        <v>11756</v>
      </c>
      <c r="BH1399" t="s">
        <v>193</v>
      </c>
      <c r="BI1399">
        <v>2</v>
      </c>
      <c r="BJ1399">
        <v>1</v>
      </c>
      <c r="BK1399" s="1">
        <v>45782</v>
      </c>
      <c r="BL1399" s="1">
        <v>46146</v>
      </c>
      <c r="BM1399" s="1">
        <v>45782</v>
      </c>
      <c r="BN1399" s="1">
        <v>46146</v>
      </c>
      <c r="BO1399">
        <v>35</v>
      </c>
      <c r="BP1399">
        <v>0</v>
      </c>
      <c r="BQ1399">
        <v>7</v>
      </c>
      <c r="BR1399">
        <v>7</v>
      </c>
      <c r="BS1399">
        <v>7</v>
      </c>
      <c r="BT1399">
        <v>7</v>
      </c>
      <c r="BU1399">
        <v>7</v>
      </c>
      <c r="BV1399">
        <v>0</v>
      </c>
      <c r="BW1399" t="str">
        <f>"11:00 AM"</f>
        <v>11:00 AM</v>
      </c>
      <c r="BX1399" t="str">
        <f>"9:00 PM"</f>
        <v>9:00 PM</v>
      </c>
      <c r="BY1399" t="s">
        <v>133</v>
      </c>
      <c r="BZ1399">
        <v>0</v>
      </c>
      <c r="CA1399">
        <v>12</v>
      </c>
      <c r="CB1399" t="s">
        <v>117</v>
      </c>
      <c r="CD1399" s="2" t="s">
        <v>11757</v>
      </c>
      <c r="CE1399" t="s">
        <v>11752</v>
      </c>
      <c r="CF1399" t="s">
        <v>140</v>
      </c>
      <c r="CG1399" t="s">
        <v>120</v>
      </c>
      <c r="CH1399" t="s">
        <v>121</v>
      </c>
      <c r="CI1399" s="6">
        <v>96950</v>
      </c>
      <c r="CJ1399" s="10">
        <v>8.83</v>
      </c>
      <c r="CK1399" s="10">
        <v>8.83</v>
      </c>
      <c r="CL1399" s="10">
        <v>13.24</v>
      </c>
      <c r="CM1399" s="10">
        <v>13.24</v>
      </c>
      <c r="CN1399" t="s">
        <v>137</v>
      </c>
      <c r="CO1399" t="s">
        <v>11758</v>
      </c>
      <c r="CP1399" t="s">
        <v>138</v>
      </c>
      <c r="CR1399" t="s">
        <v>117</v>
      </c>
      <c r="CS1399" t="s">
        <v>139</v>
      </c>
      <c r="CT1399" t="s">
        <v>140</v>
      </c>
      <c r="CU1399" t="s">
        <v>139</v>
      </c>
      <c r="CV1399" t="s">
        <v>140</v>
      </c>
      <c r="CW1399" t="s">
        <v>139</v>
      </c>
      <c r="CX1399" t="s">
        <v>140</v>
      </c>
      <c r="CY1399" t="s">
        <v>3400</v>
      </c>
      <c r="CZ1399" s="8">
        <v>16707831239</v>
      </c>
      <c r="DA1399" t="s">
        <v>11759</v>
      </c>
      <c r="DB1399" t="s">
        <v>140</v>
      </c>
      <c r="DC1399" t="s">
        <v>139</v>
      </c>
      <c r="DD1399" t="s">
        <v>117</v>
      </c>
    </row>
    <row r="1400" spans="1:114" ht="15" customHeight="1" x14ac:dyDescent="0.35">
      <c r="A1400" t="s">
        <v>9682</v>
      </c>
      <c r="B1400" t="s">
        <v>278</v>
      </c>
      <c r="C1400" s="1">
        <v>45706</v>
      </c>
      <c r="D1400" s="1">
        <v>45715</v>
      </c>
      <c r="E1400" t="s">
        <v>211</v>
      </c>
      <c r="G1400" t="s">
        <v>139</v>
      </c>
      <c r="H1400" t="s">
        <v>117</v>
      </c>
      <c r="I1400" t="s">
        <v>117</v>
      </c>
      <c r="J1400" t="s">
        <v>3917</v>
      </c>
      <c r="L1400" t="s">
        <v>5351</v>
      </c>
      <c r="M1400" t="s">
        <v>3919</v>
      </c>
      <c r="N1400" t="s">
        <v>120</v>
      </c>
      <c r="O1400" t="s">
        <v>121</v>
      </c>
      <c r="P1400" s="6">
        <v>96950</v>
      </c>
      <c r="Q1400" t="s">
        <v>122</v>
      </c>
      <c r="S1400" s="8">
        <v>16703229240</v>
      </c>
      <c r="U1400" t="s">
        <v>3920</v>
      </c>
      <c r="V1400">
        <v>488320</v>
      </c>
      <c r="W1400" t="s">
        <v>124</v>
      </c>
      <c r="Y1400" t="s">
        <v>3921</v>
      </c>
      <c r="Z1400" t="s">
        <v>1561</v>
      </c>
      <c r="AA1400" t="s">
        <v>419</v>
      </c>
      <c r="AB1400" t="s">
        <v>154</v>
      </c>
      <c r="AC1400" t="s">
        <v>5352</v>
      </c>
      <c r="AD1400" t="s">
        <v>3919</v>
      </c>
      <c r="AE1400" t="s">
        <v>120</v>
      </c>
      <c r="AF1400" t="s">
        <v>121</v>
      </c>
      <c r="AG1400" s="6">
        <v>96950</v>
      </c>
      <c r="AH1400" t="s">
        <v>122</v>
      </c>
      <c r="AJ1400" s="8">
        <v>16703229240</v>
      </c>
      <c r="AL1400" t="s">
        <v>3922</v>
      </c>
      <c r="BE1400" t="str">
        <f>"49-9071.00"</f>
        <v>49-9071.00</v>
      </c>
      <c r="BF1400" t="s">
        <v>156</v>
      </c>
      <c r="BG1400" t="s">
        <v>5353</v>
      </c>
      <c r="BH1400" t="s">
        <v>423</v>
      </c>
      <c r="BI1400">
        <v>1</v>
      </c>
      <c r="BK1400" s="1">
        <v>45839</v>
      </c>
      <c r="BL1400" s="1">
        <v>46934</v>
      </c>
      <c r="BO1400">
        <v>40</v>
      </c>
      <c r="BP1400">
        <v>0</v>
      </c>
      <c r="BQ1400">
        <v>8</v>
      </c>
      <c r="BR1400">
        <v>8</v>
      </c>
      <c r="BS1400">
        <v>8</v>
      </c>
      <c r="BT1400">
        <v>8</v>
      </c>
      <c r="BU1400">
        <v>8</v>
      </c>
      <c r="BV1400">
        <v>0</v>
      </c>
      <c r="BW1400" t="str">
        <f>"8:00 AM"</f>
        <v>8:00 AM</v>
      </c>
      <c r="BX1400" t="str">
        <f>"5:00 PM"</f>
        <v>5:00 PM</v>
      </c>
      <c r="BY1400" t="s">
        <v>133</v>
      </c>
      <c r="BZ1400">
        <v>0</v>
      </c>
      <c r="CA1400">
        <v>24</v>
      </c>
      <c r="CB1400" t="s">
        <v>117</v>
      </c>
      <c r="CD1400" t="s">
        <v>5354</v>
      </c>
      <c r="CE1400" t="s">
        <v>3918</v>
      </c>
      <c r="CF1400" t="s">
        <v>3919</v>
      </c>
      <c r="CG1400" t="s">
        <v>120</v>
      </c>
      <c r="CH1400" t="s">
        <v>121</v>
      </c>
      <c r="CI1400" s="6">
        <v>96950</v>
      </c>
      <c r="CJ1400" s="10">
        <v>9.75</v>
      </c>
      <c r="CK1400" s="10">
        <v>9.75</v>
      </c>
      <c r="CL1400" s="10">
        <v>14.63</v>
      </c>
      <c r="CM1400" s="10">
        <v>14.63</v>
      </c>
      <c r="CN1400" t="s">
        <v>137</v>
      </c>
      <c r="CO1400" t="s">
        <v>164</v>
      </c>
      <c r="CP1400" t="s">
        <v>138</v>
      </c>
      <c r="CR1400" t="s">
        <v>117</v>
      </c>
      <c r="CS1400" t="s">
        <v>139</v>
      </c>
      <c r="CT1400" t="s">
        <v>140</v>
      </c>
      <c r="CU1400" t="s">
        <v>139</v>
      </c>
      <c r="CV1400" t="s">
        <v>140</v>
      </c>
      <c r="CW1400" t="s">
        <v>139</v>
      </c>
      <c r="CX1400" t="s">
        <v>140</v>
      </c>
      <c r="CY1400" t="s">
        <v>164</v>
      </c>
      <c r="CZ1400" s="8">
        <v>16703229240</v>
      </c>
      <c r="DA1400" t="s">
        <v>140</v>
      </c>
      <c r="DB1400" t="s">
        <v>1095</v>
      </c>
      <c r="DC1400" t="s">
        <v>139</v>
      </c>
      <c r="DD1400" t="s">
        <v>117</v>
      </c>
    </row>
    <row r="1401" spans="1:114" ht="15" customHeight="1" x14ac:dyDescent="0.35">
      <c r="A1401" t="s">
        <v>14868</v>
      </c>
      <c r="B1401" t="s">
        <v>166</v>
      </c>
      <c r="C1401" s="1">
        <v>45639</v>
      </c>
      <c r="D1401" s="1">
        <v>45716</v>
      </c>
      <c r="E1401" t="s">
        <v>211</v>
      </c>
      <c r="G1401" t="s">
        <v>117</v>
      </c>
      <c r="H1401" t="s">
        <v>117</v>
      </c>
      <c r="I1401" t="s">
        <v>117</v>
      </c>
      <c r="J1401" t="s">
        <v>4927</v>
      </c>
      <c r="L1401" t="s">
        <v>4372</v>
      </c>
      <c r="N1401" t="s">
        <v>136</v>
      </c>
      <c r="O1401" t="s">
        <v>121</v>
      </c>
      <c r="P1401" s="6">
        <v>96950</v>
      </c>
      <c r="Q1401" t="s">
        <v>122</v>
      </c>
      <c r="S1401" s="8">
        <v>16702881463</v>
      </c>
      <c r="U1401" t="s">
        <v>1262</v>
      </c>
      <c r="V1401">
        <v>236116</v>
      </c>
      <c r="W1401" t="s">
        <v>124</v>
      </c>
      <c r="Y1401" t="s">
        <v>827</v>
      </c>
      <c r="Z1401" t="s">
        <v>3407</v>
      </c>
      <c r="AA1401" t="s">
        <v>4373</v>
      </c>
      <c r="AB1401" t="s">
        <v>474</v>
      </c>
      <c r="AC1401" t="s">
        <v>4372</v>
      </c>
      <c r="AE1401" t="s">
        <v>136</v>
      </c>
      <c r="AF1401" t="s">
        <v>121</v>
      </c>
      <c r="AG1401" s="6">
        <v>96950</v>
      </c>
      <c r="AH1401" t="s">
        <v>122</v>
      </c>
      <c r="AJ1401" s="8">
        <v>16702881463</v>
      </c>
      <c r="AL1401" t="s">
        <v>1268</v>
      </c>
      <c r="BE1401" t="str">
        <f>"49-9071.00"</f>
        <v>49-9071.00</v>
      </c>
      <c r="BF1401" t="s">
        <v>156</v>
      </c>
      <c r="BG1401" t="s">
        <v>12136</v>
      </c>
      <c r="BH1401" t="s">
        <v>156</v>
      </c>
      <c r="BI1401">
        <v>10</v>
      </c>
      <c r="BK1401" s="1">
        <v>45748</v>
      </c>
      <c r="BL1401" s="1">
        <v>46112</v>
      </c>
      <c r="BO1401">
        <v>35</v>
      </c>
      <c r="BP1401">
        <v>0</v>
      </c>
      <c r="BQ1401">
        <v>7</v>
      </c>
      <c r="BR1401">
        <v>7</v>
      </c>
      <c r="BS1401">
        <v>7</v>
      </c>
      <c r="BT1401">
        <v>7</v>
      </c>
      <c r="BU1401">
        <v>7</v>
      </c>
      <c r="BV1401">
        <v>0</v>
      </c>
      <c r="BW1401" t="str">
        <f>"8:30 AM"</f>
        <v>8:30 AM</v>
      </c>
      <c r="BX1401" t="str">
        <f>"4:30 PM"</f>
        <v>4:30 PM</v>
      </c>
      <c r="BY1401" t="s">
        <v>159</v>
      </c>
      <c r="BZ1401">
        <v>1</v>
      </c>
      <c r="CA1401">
        <v>6</v>
      </c>
      <c r="CB1401" t="s">
        <v>117</v>
      </c>
      <c r="CD1401" s="2" t="s">
        <v>12137</v>
      </c>
      <c r="CE1401" t="s">
        <v>4372</v>
      </c>
      <c r="CG1401" t="s">
        <v>136</v>
      </c>
      <c r="CH1401" t="s">
        <v>121</v>
      </c>
      <c r="CI1401" s="6">
        <v>96950</v>
      </c>
      <c r="CJ1401" s="10">
        <v>9.75</v>
      </c>
      <c r="CK1401" s="10">
        <v>9.75</v>
      </c>
      <c r="CL1401" s="10">
        <v>14.63</v>
      </c>
      <c r="CM1401" s="10">
        <v>14.63</v>
      </c>
      <c r="CN1401" t="s">
        <v>137</v>
      </c>
      <c r="CO1401" t="s">
        <v>194</v>
      </c>
      <c r="CP1401" t="s">
        <v>138</v>
      </c>
      <c r="CR1401" t="s">
        <v>117</v>
      </c>
      <c r="CS1401" t="s">
        <v>139</v>
      </c>
      <c r="CT1401" t="s">
        <v>140</v>
      </c>
      <c r="CU1401" t="s">
        <v>139</v>
      </c>
      <c r="CV1401" t="s">
        <v>140</v>
      </c>
      <c r="CW1401" t="s">
        <v>139</v>
      </c>
      <c r="CX1401" t="s">
        <v>140</v>
      </c>
      <c r="CY1401" s="2" t="s">
        <v>14869</v>
      </c>
      <c r="CZ1401" s="8">
        <v>16702881463</v>
      </c>
      <c r="DA1401" t="s">
        <v>1273</v>
      </c>
      <c r="DB1401" t="s">
        <v>309</v>
      </c>
      <c r="DC1401" t="s">
        <v>139</v>
      </c>
      <c r="DD1401" t="s">
        <v>117</v>
      </c>
    </row>
    <row r="1402" spans="1:114" ht="15" customHeight="1" x14ac:dyDescent="0.35">
      <c r="A1402" t="s">
        <v>11617</v>
      </c>
      <c r="B1402" t="s">
        <v>166</v>
      </c>
      <c r="C1402" s="1">
        <v>45644</v>
      </c>
      <c r="D1402" s="1">
        <v>45716</v>
      </c>
      <c r="E1402" t="s">
        <v>211</v>
      </c>
      <c r="G1402" t="s">
        <v>117</v>
      </c>
      <c r="H1402" t="s">
        <v>117</v>
      </c>
      <c r="I1402" t="s">
        <v>117</v>
      </c>
      <c r="J1402" t="s">
        <v>10697</v>
      </c>
      <c r="K1402" t="s">
        <v>4937</v>
      </c>
      <c r="L1402" t="s">
        <v>10699</v>
      </c>
      <c r="M1402" t="s">
        <v>6561</v>
      </c>
      <c r="N1402" t="s">
        <v>248</v>
      </c>
      <c r="O1402" t="s">
        <v>121</v>
      </c>
      <c r="P1402" s="6">
        <v>96951</v>
      </c>
      <c r="Q1402" t="s">
        <v>122</v>
      </c>
      <c r="S1402" s="8">
        <v>16707850100</v>
      </c>
      <c r="U1402" t="s">
        <v>4939</v>
      </c>
      <c r="V1402">
        <v>5511</v>
      </c>
      <c r="W1402" t="s">
        <v>124</v>
      </c>
      <c r="Y1402" t="s">
        <v>3488</v>
      </c>
      <c r="Z1402" t="s">
        <v>2717</v>
      </c>
      <c r="AA1402" t="s">
        <v>11618</v>
      </c>
      <c r="AB1402" t="s">
        <v>2678</v>
      </c>
      <c r="AC1402" t="s">
        <v>10699</v>
      </c>
      <c r="AD1402" t="s">
        <v>6561</v>
      </c>
      <c r="AE1402" t="s">
        <v>248</v>
      </c>
      <c r="AF1402" t="s">
        <v>121</v>
      </c>
      <c r="AG1402" s="6">
        <v>96951</v>
      </c>
      <c r="AH1402" t="s">
        <v>122</v>
      </c>
      <c r="AJ1402" s="8">
        <v>16707850100</v>
      </c>
      <c r="AL1402" t="s">
        <v>4943</v>
      </c>
      <c r="BE1402" t="str">
        <f>"49-9071.00"</f>
        <v>49-9071.00</v>
      </c>
      <c r="BF1402" t="s">
        <v>156</v>
      </c>
      <c r="BG1402" t="s">
        <v>11619</v>
      </c>
      <c r="BH1402" t="s">
        <v>423</v>
      </c>
      <c r="BI1402">
        <v>4</v>
      </c>
      <c r="BK1402" s="1">
        <v>45726</v>
      </c>
      <c r="BL1402" s="1">
        <v>46090</v>
      </c>
      <c r="BO1402">
        <v>35</v>
      </c>
      <c r="BP1402">
        <v>0</v>
      </c>
      <c r="BQ1402">
        <v>7</v>
      </c>
      <c r="BR1402">
        <v>7</v>
      </c>
      <c r="BS1402">
        <v>7</v>
      </c>
      <c r="BT1402">
        <v>7</v>
      </c>
      <c r="BU1402">
        <v>7</v>
      </c>
      <c r="BV1402">
        <v>0</v>
      </c>
      <c r="BW1402" t="str">
        <f>"8:00 AM"</f>
        <v>8:00 AM</v>
      </c>
      <c r="BX1402" t="str">
        <f>"5:00 PM"</f>
        <v>5:00 PM</v>
      </c>
      <c r="BY1402" t="s">
        <v>159</v>
      </c>
      <c r="BZ1402">
        <v>0</v>
      </c>
      <c r="CA1402">
        <v>24</v>
      </c>
      <c r="CB1402" t="s">
        <v>117</v>
      </c>
      <c r="CD1402" t="s">
        <v>11620</v>
      </c>
      <c r="CE1402" t="s">
        <v>11621</v>
      </c>
      <c r="CF1402" t="s">
        <v>6561</v>
      </c>
      <c r="CG1402" t="s">
        <v>248</v>
      </c>
      <c r="CH1402" t="s">
        <v>121</v>
      </c>
      <c r="CI1402" s="6">
        <v>96951</v>
      </c>
      <c r="CJ1402" s="10">
        <v>9.75</v>
      </c>
      <c r="CK1402" s="10">
        <v>9.75</v>
      </c>
      <c r="CL1402" s="10">
        <v>14.62</v>
      </c>
      <c r="CM1402" s="10">
        <v>14.62</v>
      </c>
      <c r="CN1402" t="s">
        <v>137</v>
      </c>
      <c r="CO1402" t="s">
        <v>140</v>
      </c>
      <c r="CP1402" t="s">
        <v>138</v>
      </c>
      <c r="CR1402" t="s">
        <v>117</v>
      </c>
      <c r="CS1402" t="s">
        <v>139</v>
      </c>
      <c r="CT1402" t="s">
        <v>140</v>
      </c>
      <c r="CU1402" t="s">
        <v>139</v>
      </c>
      <c r="CV1402" t="s">
        <v>140</v>
      </c>
      <c r="CW1402" t="s">
        <v>139</v>
      </c>
      <c r="CX1402" t="s">
        <v>140</v>
      </c>
      <c r="CY1402" t="s">
        <v>140</v>
      </c>
      <c r="CZ1402" s="8">
        <v>16707850100</v>
      </c>
      <c r="DA1402" t="s">
        <v>4943</v>
      </c>
      <c r="DB1402" t="s">
        <v>140</v>
      </c>
      <c r="DC1402" t="s">
        <v>139</v>
      </c>
      <c r="DD1402" t="s">
        <v>117</v>
      </c>
    </row>
    <row r="1403" spans="1:114" ht="15" customHeight="1" x14ac:dyDescent="0.35">
      <c r="A1403" t="s">
        <v>14966</v>
      </c>
      <c r="B1403" t="s">
        <v>144</v>
      </c>
      <c r="C1403" s="1">
        <v>45672</v>
      </c>
      <c r="D1403" s="1">
        <v>45716</v>
      </c>
      <c r="E1403" t="s">
        <v>116</v>
      </c>
      <c r="F1403" s="1">
        <v>45727</v>
      </c>
      <c r="G1403" t="s">
        <v>117</v>
      </c>
      <c r="H1403" t="s">
        <v>117</v>
      </c>
      <c r="I1403" t="s">
        <v>117</v>
      </c>
      <c r="J1403" t="s">
        <v>4668</v>
      </c>
      <c r="K1403" t="s">
        <v>4669</v>
      </c>
      <c r="L1403" t="s">
        <v>4670</v>
      </c>
      <c r="M1403" t="s">
        <v>4671</v>
      </c>
      <c r="N1403" t="s">
        <v>120</v>
      </c>
      <c r="O1403" t="s">
        <v>121</v>
      </c>
      <c r="P1403" s="6">
        <v>96950</v>
      </c>
      <c r="Q1403" t="s">
        <v>122</v>
      </c>
      <c r="R1403" t="s">
        <v>14967</v>
      </c>
      <c r="S1403" s="8">
        <v>16702346708</v>
      </c>
      <c r="U1403" t="s">
        <v>4672</v>
      </c>
      <c r="V1403">
        <v>236220</v>
      </c>
      <c r="W1403" t="s">
        <v>124</v>
      </c>
      <c r="Y1403" t="s">
        <v>1426</v>
      </c>
      <c r="Z1403" t="s">
        <v>10943</v>
      </c>
      <c r="AB1403" t="s">
        <v>154</v>
      </c>
      <c r="AC1403" t="s">
        <v>4670</v>
      </c>
      <c r="AD1403" t="s">
        <v>4671</v>
      </c>
      <c r="AE1403" t="s">
        <v>120</v>
      </c>
      <c r="AF1403" t="s">
        <v>121</v>
      </c>
      <c r="AG1403" s="6">
        <v>96950</v>
      </c>
      <c r="AH1403" t="s">
        <v>122</v>
      </c>
      <c r="AI1403" t="s">
        <v>1488</v>
      </c>
      <c r="AJ1403" s="8">
        <v>16702346708</v>
      </c>
      <c r="AL1403" t="s">
        <v>4674</v>
      </c>
      <c r="BE1403" t="str">
        <f>"49-9071.00"</f>
        <v>49-9071.00</v>
      </c>
      <c r="BF1403" t="s">
        <v>156</v>
      </c>
      <c r="BG1403" t="s">
        <v>4675</v>
      </c>
      <c r="BH1403" t="s">
        <v>3770</v>
      </c>
      <c r="BI1403">
        <v>8</v>
      </c>
      <c r="BJ1403">
        <v>8</v>
      </c>
      <c r="BK1403" s="1">
        <v>45729</v>
      </c>
      <c r="BL1403" s="1">
        <v>46093</v>
      </c>
      <c r="BM1403" s="1">
        <v>45729</v>
      </c>
      <c r="BN1403" s="1">
        <v>46093</v>
      </c>
      <c r="BO1403">
        <v>35</v>
      </c>
      <c r="BP1403">
        <v>0</v>
      </c>
      <c r="BQ1403">
        <v>7</v>
      </c>
      <c r="BR1403">
        <v>7</v>
      </c>
      <c r="BS1403">
        <v>7</v>
      </c>
      <c r="BT1403">
        <v>7</v>
      </c>
      <c r="BU1403">
        <v>7</v>
      </c>
      <c r="BV1403">
        <v>0</v>
      </c>
      <c r="BW1403" t="str">
        <f>"8:00 AM"</f>
        <v>8:00 AM</v>
      </c>
      <c r="BX1403" t="str">
        <f>"4:00 PM"</f>
        <v>4:00 PM</v>
      </c>
      <c r="BY1403" t="s">
        <v>159</v>
      </c>
      <c r="BZ1403">
        <v>0</v>
      </c>
      <c r="CA1403">
        <v>12</v>
      </c>
      <c r="CB1403" t="s">
        <v>117</v>
      </c>
      <c r="CD1403" t="s">
        <v>14968</v>
      </c>
      <c r="CE1403" t="s">
        <v>4670</v>
      </c>
      <c r="CF1403" t="s">
        <v>4671</v>
      </c>
      <c r="CG1403" t="s">
        <v>120</v>
      </c>
      <c r="CH1403" t="s">
        <v>121</v>
      </c>
      <c r="CI1403" s="6">
        <v>96950</v>
      </c>
      <c r="CJ1403" s="10">
        <v>9.75</v>
      </c>
      <c r="CK1403" s="10">
        <v>9.75</v>
      </c>
      <c r="CL1403" s="10">
        <v>14.63</v>
      </c>
      <c r="CM1403" s="10">
        <v>14.63</v>
      </c>
      <c r="CN1403" t="s">
        <v>137</v>
      </c>
      <c r="CO1403" t="s">
        <v>162</v>
      </c>
      <c r="CP1403" t="s">
        <v>138</v>
      </c>
      <c r="CR1403" t="s">
        <v>117</v>
      </c>
      <c r="CS1403" t="s">
        <v>139</v>
      </c>
      <c r="CT1403" t="s">
        <v>139</v>
      </c>
      <c r="CU1403" t="s">
        <v>139</v>
      </c>
      <c r="CV1403" t="s">
        <v>140</v>
      </c>
      <c r="CW1403" t="s">
        <v>139</v>
      </c>
      <c r="CX1403" t="s">
        <v>140</v>
      </c>
      <c r="CY1403" t="s">
        <v>1498</v>
      </c>
      <c r="CZ1403" s="8" t="s">
        <v>14969</v>
      </c>
      <c r="DA1403" t="s">
        <v>4674</v>
      </c>
      <c r="DB1403" t="s">
        <v>140</v>
      </c>
      <c r="DC1403" t="s">
        <v>139</v>
      </c>
      <c r="DD1403" t="s">
        <v>117</v>
      </c>
      <c r="DE1403" t="s">
        <v>4677</v>
      </c>
      <c r="DF1403" t="s">
        <v>2717</v>
      </c>
      <c r="DG1403" t="s">
        <v>1331</v>
      </c>
      <c r="DH1403" t="s">
        <v>4672</v>
      </c>
      <c r="DI1403" t="s">
        <v>4668</v>
      </c>
      <c r="DJ1403" t="s">
        <v>4674</v>
      </c>
    </row>
    <row r="1404" spans="1:114" ht="15" customHeight="1" x14ac:dyDescent="0.35">
      <c r="A1404" t="s">
        <v>9778</v>
      </c>
      <c r="B1404" t="s">
        <v>144</v>
      </c>
      <c r="C1404" s="1">
        <v>45678</v>
      </c>
      <c r="D1404" s="1">
        <v>45716</v>
      </c>
      <c r="E1404" t="s">
        <v>211</v>
      </c>
      <c r="G1404" t="s">
        <v>117</v>
      </c>
      <c r="H1404" t="s">
        <v>117</v>
      </c>
      <c r="I1404" t="s">
        <v>117</v>
      </c>
      <c r="J1404" t="s">
        <v>1978</v>
      </c>
      <c r="K1404" t="s">
        <v>3116</v>
      </c>
      <c r="L1404" t="s">
        <v>3117</v>
      </c>
      <c r="M1404" t="s">
        <v>3118</v>
      </c>
      <c r="N1404" t="s">
        <v>120</v>
      </c>
      <c r="O1404" t="s">
        <v>121</v>
      </c>
      <c r="P1404" s="6">
        <v>96950</v>
      </c>
      <c r="Q1404" t="s">
        <v>122</v>
      </c>
      <c r="S1404" s="8">
        <v>16704830338</v>
      </c>
      <c r="T1404">
        <v>0</v>
      </c>
      <c r="U1404" t="s">
        <v>1982</v>
      </c>
      <c r="V1404">
        <v>61162</v>
      </c>
      <c r="W1404" t="s">
        <v>124</v>
      </c>
      <c r="Y1404" t="s">
        <v>1426</v>
      </c>
      <c r="Z1404" t="s">
        <v>3119</v>
      </c>
      <c r="AB1404" t="s">
        <v>128</v>
      </c>
      <c r="AC1404" t="s">
        <v>3117</v>
      </c>
      <c r="AD1404" t="s">
        <v>3118</v>
      </c>
      <c r="AE1404" t="s">
        <v>120</v>
      </c>
      <c r="AF1404" t="s">
        <v>121</v>
      </c>
      <c r="AG1404" s="6">
        <v>96950</v>
      </c>
      <c r="AH1404" t="s">
        <v>122</v>
      </c>
      <c r="AJ1404" s="8">
        <v>16704830338</v>
      </c>
      <c r="AK1404">
        <v>0</v>
      </c>
      <c r="AL1404" t="s">
        <v>1984</v>
      </c>
      <c r="BE1404" t="str">
        <f>"25-3021.00"</f>
        <v>25-3021.00</v>
      </c>
      <c r="BF1404" t="s">
        <v>2507</v>
      </c>
      <c r="BG1404" t="s">
        <v>3120</v>
      </c>
      <c r="BH1404" t="s">
        <v>2509</v>
      </c>
      <c r="BI1404">
        <v>2</v>
      </c>
      <c r="BJ1404">
        <v>2</v>
      </c>
      <c r="BK1404" s="1">
        <v>45778</v>
      </c>
      <c r="BL1404" s="1">
        <v>46142</v>
      </c>
      <c r="BM1404" s="1">
        <v>45778</v>
      </c>
      <c r="BN1404" s="1">
        <v>46142</v>
      </c>
      <c r="BO1404">
        <v>40</v>
      </c>
      <c r="BP1404">
        <v>0</v>
      </c>
      <c r="BQ1404">
        <v>8</v>
      </c>
      <c r="BR1404">
        <v>8</v>
      </c>
      <c r="BS1404">
        <v>8</v>
      </c>
      <c r="BT1404">
        <v>8</v>
      </c>
      <c r="BU1404">
        <v>8</v>
      </c>
      <c r="BV1404">
        <v>0</v>
      </c>
      <c r="BW1404" t="str">
        <f>"8:00 AM"</f>
        <v>8:00 AM</v>
      </c>
      <c r="BX1404" t="str">
        <f>"5:00 PM"</f>
        <v>5:00 PM</v>
      </c>
      <c r="BY1404" t="s">
        <v>159</v>
      </c>
      <c r="BZ1404">
        <v>0</v>
      </c>
      <c r="CA1404">
        <v>24</v>
      </c>
      <c r="CB1404" t="s">
        <v>117</v>
      </c>
      <c r="CD1404" t="s">
        <v>3122</v>
      </c>
      <c r="CE1404" t="s">
        <v>3117</v>
      </c>
      <c r="CF1404" t="s">
        <v>3118</v>
      </c>
      <c r="CG1404" t="s">
        <v>120</v>
      </c>
      <c r="CH1404" t="s">
        <v>121</v>
      </c>
      <c r="CI1404" s="6">
        <v>96950</v>
      </c>
      <c r="CJ1404" s="10">
        <v>17.760000000000002</v>
      </c>
      <c r="CK1404" s="10">
        <v>17.760000000000002</v>
      </c>
      <c r="CL1404" s="10">
        <v>26.64</v>
      </c>
      <c r="CM1404" s="10">
        <v>26.64</v>
      </c>
      <c r="CN1404" t="s">
        <v>137</v>
      </c>
      <c r="CO1404" t="s">
        <v>140</v>
      </c>
      <c r="CP1404" t="s">
        <v>138</v>
      </c>
      <c r="CR1404" t="s">
        <v>117</v>
      </c>
      <c r="CS1404" t="s">
        <v>139</v>
      </c>
      <c r="CT1404" t="s">
        <v>140</v>
      </c>
      <c r="CU1404" t="s">
        <v>139</v>
      </c>
      <c r="CV1404" t="s">
        <v>140</v>
      </c>
      <c r="CW1404" t="s">
        <v>139</v>
      </c>
      <c r="CX1404" t="s">
        <v>140</v>
      </c>
      <c r="CY1404" t="s">
        <v>3123</v>
      </c>
      <c r="CZ1404" s="8">
        <v>16704830338</v>
      </c>
      <c r="DA1404" t="s">
        <v>1984</v>
      </c>
      <c r="DB1404" t="s">
        <v>140</v>
      </c>
      <c r="DC1404" t="s">
        <v>139</v>
      </c>
      <c r="DD1404" t="s">
        <v>117</v>
      </c>
      <c r="DE1404" t="s">
        <v>1426</v>
      </c>
      <c r="DF1404" t="s">
        <v>3119</v>
      </c>
      <c r="DH1404" t="s">
        <v>1982</v>
      </c>
      <c r="DI1404" t="s">
        <v>1978</v>
      </c>
      <c r="DJ1404" t="s">
        <v>1984</v>
      </c>
    </row>
    <row r="1405" spans="1:114" ht="15" customHeight="1" x14ac:dyDescent="0.35">
      <c r="A1405" t="s">
        <v>17399</v>
      </c>
      <c r="B1405" t="s">
        <v>278</v>
      </c>
      <c r="C1405" s="1">
        <v>45712</v>
      </c>
      <c r="D1405" s="1">
        <v>45716</v>
      </c>
      <c r="E1405" t="s">
        <v>116</v>
      </c>
      <c r="F1405" s="1">
        <v>45867</v>
      </c>
      <c r="G1405" t="s">
        <v>117</v>
      </c>
      <c r="H1405" t="s">
        <v>117</v>
      </c>
      <c r="I1405" t="s">
        <v>117</v>
      </c>
      <c r="J1405" t="s">
        <v>2945</v>
      </c>
      <c r="K1405" t="s">
        <v>5549</v>
      </c>
      <c r="L1405" t="s">
        <v>2963</v>
      </c>
      <c r="N1405" t="s">
        <v>120</v>
      </c>
      <c r="O1405" t="s">
        <v>121</v>
      </c>
      <c r="P1405" s="6">
        <v>96950</v>
      </c>
      <c r="Q1405" t="s">
        <v>122</v>
      </c>
      <c r="S1405" s="8">
        <v>16702347873</v>
      </c>
      <c r="U1405" t="s">
        <v>2948</v>
      </c>
      <c r="V1405">
        <v>56132</v>
      </c>
      <c r="W1405" t="s">
        <v>124</v>
      </c>
      <c r="Y1405" t="s">
        <v>2949</v>
      </c>
      <c r="Z1405" t="s">
        <v>2950</v>
      </c>
      <c r="AA1405" t="s">
        <v>2951</v>
      </c>
      <c r="AB1405" t="s">
        <v>128</v>
      </c>
      <c r="AC1405" t="s">
        <v>2947</v>
      </c>
      <c r="AE1405" t="s">
        <v>120</v>
      </c>
      <c r="AF1405" t="s">
        <v>121</v>
      </c>
      <c r="AG1405" s="6">
        <v>96950</v>
      </c>
      <c r="AH1405" t="s">
        <v>122</v>
      </c>
      <c r="AJ1405" s="8">
        <v>16707836342</v>
      </c>
      <c r="AL1405" t="s">
        <v>2952</v>
      </c>
      <c r="BE1405" t="str">
        <f>"35-3011.00"</f>
        <v>35-3011.00</v>
      </c>
      <c r="BF1405" t="s">
        <v>3842</v>
      </c>
      <c r="BG1405" t="s">
        <v>17400</v>
      </c>
      <c r="BH1405" t="s">
        <v>3844</v>
      </c>
      <c r="BI1405">
        <v>5</v>
      </c>
      <c r="BK1405" s="1">
        <v>45869</v>
      </c>
      <c r="BL1405" s="1">
        <v>46233</v>
      </c>
      <c r="BO1405">
        <v>35</v>
      </c>
      <c r="BP1405">
        <v>0</v>
      </c>
      <c r="BQ1405">
        <v>7</v>
      </c>
      <c r="BR1405">
        <v>7</v>
      </c>
      <c r="BS1405">
        <v>7</v>
      </c>
      <c r="BT1405">
        <v>7</v>
      </c>
      <c r="BU1405">
        <v>7</v>
      </c>
      <c r="BV1405">
        <v>0</v>
      </c>
      <c r="BW1405" t="str">
        <f>"8:00 AM"</f>
        <v>8:00 AM</v>
      </c>
      <c r="BX1405" t="str">
        <f>"4:00 PM"</f>
        <v>4:00 PM</v>
      </c>
      <c r="BY1405" t="s">
        <v>159</v>
      </c>
      <c r="BZ1405">
        <v>0</v>
      </c>
      <c r="CA1405">
        <v>6</v>
      </c>
      <c r="CB1405" t="s">
        <v>117</v>
      </c>
      <c r="CD1405" t="s">
        <v>17401</v>
      </c>
      <c r="CE1405" t="s">
        <v>2956</v>
      </c>
      <c r="CG1405" t="s">
        <v>120</v>
      </c>
      <c r="CH1405" t="s">
        <v>121</v>
      </c>
      <c r="CI1405" s="6">
        <v>96950</v>
      </c>
      <c r="CJ1405" s="10">
        <v>8.15</v>
      </c>
      <c r="CK1405" s="10">
        <v>8.15</v>
      </c>
      <c r="CL1405" s="10">
        <v>12.22</v>
      </c>
      <c r="CM1405" s="10">
        <v>12.22</v>
      </c>
      <c r="CN1405" t="s">
        <v>137</v>
      </c>
      <c r="CP1405" t="s">
        <v>138</v>
      </c>
      <c r="CR1405" t="s">
        <v>117</v>
      </c>
      <c r="CS1405" t="s">
        <v>139</v>
      </c>
      <c r="CT1405" t="s">
        <v>140</v>
      </c>
      <c r="CU1405" t="s">
        <v>139</v>
      </c>
      <c r="CV1405" t="s">
        <v>140</v>
      </c>
      <c r="CW1405" t="s">
        <v>139</v>
      </c>
      <c r="CX1405" t="s">
        <v>140</v>
      </c>
      <c r="CY1405" t="s">
        <v>308</v>
      </c>
      <c r="CZ1405" s="8">
        <v>16702347873</v>
      </c>
      <c r="DA1405" t="s">
        <v>2952</v>
      </c>
      <c r="DB1405" t="s">
        <v>309</v>
      </c>
      <c r="DC1405" t="s">
        <v>139</v>
      </c>
      <c r="DD1405" t="s">
        <v>117</v>
      </c>
    </row>
    <row r="1406" spans="1:114" ht="15" customHeight="1" x14ac:dyDescent="0.35">
      <c r="A1406" t="s">
        <v>13372</v>
      </c>
      <c r="B1406" t="s">
        <v>144</v>
      </c>
      <c r="C1406" s="1">
        <v>45664</v>
      </c>
      <c r="D1406" s="1">
        <v>45719</v>
      </c>
      <c r="E1406" t="s">
        <v>116</v>
      </c>
      <c r="F1406" s="1">
        <v>45829</v>
      </c>
      <c r="G1406" t="s">
        <v>139</v>
      </c>
      <c r="H1406" t="s">
        <v>139</v>
      </c>
      <c r="I1406" t="s">
        <v>117</v>
      </c>
      <c r="J1406" t="s">
        <v>1365</v>
      </c>
      <c r="K1406" t="s">
        <v>1366</v>
      </c>
      <c r="L1406" t="s">
        <v>1367</v>
      </c>
      <c r="M1406" t="s">
        <v>1368</v>
      </c>
      <c r="N1406" t="s">
        <v>120</v>
      </c>
      <c r="O1406" t="s">
        <v>121</v>
      </c>
      <c r="P1406" s="6">
        <v>96950</v>
      </c>
      <c r="Q1406" t="s">
        <v>122</v>
      </c>
      <c r="S1406" s="8">
        <v>16707837461</v>
      </c>
      <c r="U1406" t="s">
        <v>1369</v>
      </c>
      <c r="V1406">
        <v>56132</v>
      </c>
      <c r="W1406" t="s">
        <v>150</v>
      </c>
      <c r="X1406" t="s">
        <v>139</v>
      </c>
      <c r="Y1406" t="s">
        <v>559</v>
      </c>
      <c r="Z1406" t="s">
        <v>13373</v>
      </c>
      <c r="AA1406" t="s">
        <v>2134</v>
      </c>
      <c r="AB1406" t="s">
        <v>154</v>
      </c>
      <c r="AC1406" t="s">
        <v>1367</v>
      </c>
      <c r="AD1406" t="s">
        <v>1368</v>
      </c>
      <c r="AE1406" t="s">
        <v>120</v>
      </c>
      <c r="AF1406" t="s">
        <v>121</v>
      </c>
      <c r="AG1406" s="6">
        <v>96950</v>
      </c>
      <c r="AH1406" t="s">
        <v>122</v>
      </c>
      <c r="AJ1406" s="8">
        <v>16707837461</v>
      </c>
      <c r="AL1406" t="s">
        <v>463</v>
      </c>
      <c r="BE1406" t="str">
        <f>"35-2014.00"</f>
        <v>35-2014.00</v>
      </c>
      <c r="BF1406" t="s">
        <v>191</v>
      </c>
      <c r="BG1406" t="s">
        <v>13374</v>
      </c>
      <c r="BH1406" t="s">
        <v>193</v>
      </c>
      <c r="BI1406">
        <v>4</v>
      </c>
      <c r="BJ1406">
        <v>4</v>
      </c>
      <c r="BK1406" s="1">
        <v>45831</v>
      </c>
      <c r="BL1406" s="1">
        <v>46560</v>
      </c>
      <c r="BM1406" s="1">
        <v>45831</v>
      </c>
      <c r="BN1406" s="1">
        <v>46560</v>
      </c>
      <c r="BO1406">
        <v>35</v>
      </c>
      <c r="BP1406">
        <v>0</v>
      </c>
      <c r="BQ1406">
        <v>7</v>
      </c>
      <c r="BR1406">
        <v>7</v>
      </c>
      <c r="BS1406">
        <v>7</v>
      </c>
      <c r="BT1406">
        <v>7</v>
      </c>
      <c r="BU1406">
        <v>7</v>
      </c>
      <c r="BV1406">
        <v>0</v>
      </c>
      <c r="BW1406" t="str">
        <f>"10:00 AM"</f>
        <v>10:00 AM</v>
      </c>
      <c r="BX1406" t="str">
        <f>"6:00 PM"</f>
        <v>6:00 PM</v>
      </c>
      <c r="BY1406" t="s">
        <v>133</v>
      </c>
      <c r="BZ1406">
        <v>0</v>
      </c>
      <c r="CA1406">
        <v>12</v>
      </c>
      <c r="CB1406" t="s">
        <v>117</v>
      </c>
      <c r="CD1406" t="s">
        <v>3214</v>
      </c>
      <c r="CE1406" t="s">
        <v>982</v>
      </c>
      <c r="CF1406" t="s">
        <v>1367</v>
      </c>
      <c r="CG1406" t="s">
        <v>120</v>
      </c>
      <c r="CH1406" t="s">
        <v>121</v>
      </c>
      <c r="CI1406" s="6">
        <v>96950</v>
      </c>
      <c r="CJ1406" s="10">
        <v>8.83</v>
      </c>
      <c r="CK1406" s="10">
        <v>8.83</v>
      </c>
      <c r="CL1406" s="10">
        <v>13.24</v>
      </c>
      <c r="CM1406" s="10">
        <v>13.24</v>
      </c>
      <c r="CN1406" t="s">
        <v>137</v>
      </c>
      <c r="CO1406" t="s">
        <v>2721</v>
      </c>
      <c r="CP1406" t="s">
        <v>138</v>
      </c>
      <c r="CR1406" t="s">
        <v>117</v>
      </c>
      <c r="CS1406" t="s">
        <v>139</v>
      </c>
      <c r="CT1406" t="s">
        <v>139</v>
      </c>
      <c r="CU1406" t="s">
        <v>139</v>
      </c>
      <c r="CV1406" t="s">
        <v>140</v>
      </c>
      <c r="CW1406" t="s">
        <v>139</v>
      </c>
      <c r="CX1406" t="s">
        <v>140</v>
      </c>
      <c r="CY1406" t="s">
        <v>462</v>
      </c>
      <c r="CZ1406" s="8">
        <v>16707837461</v>
      </c>
      <c r="DA1406" t="s">
        <v>455</v>
      </c>
      <c r="DB1406" t="s">
        <v>1376</v>
      </c>
      <c r="DC1406" t="s">
        <v>139</v>
      </c>
      <c r="DD1406" t="s">
        <v>139</v>
      </c>
    </row>
    <row r="1407" spans="1:114" ht="15" customHeight="1" x14ac:dyDescent="0.35">
      <c r="A1407" t="s">
        <v>13479</v>
      </c>
      <c r="B1407" t="s">
        <v>144</v>
      </c>
      <c r="C1407" s="1">
        <v>45679</v>
      </c>
      <c r="D1407" s="1">
        <v>45719</v>
      </c>
      <c r="E1407" t="s">
        <v>211</v>
      </c>
      <c r="G1407" t="s">
        <v>117</v>
      </c>
      <c r="H1407" t="s">
        <v>117</v>
      </c>
      <c r="I1407" t="s">
        <v>117</v>
      </c>
      <c r="J1407" t="s">
        <v>13480</v>
      </c>
      <c r="L1407" t="s">
        <v>13481</v>
      </c>
      <c r="M1407" t="s">
        <v>13482</v>
      </c>
      <c r="N1407" t="s">
        <v>982</v>
      </c>
      <c r="O1407" t="s">
        <v>121</v>
      </c>
      <c r="P1407" s="6">
        <v>96950</v>
      </c>
      <c r="Q1407" t="s">
        <v>122</v>
      </c>
      <c r="S1407" s="8">
        <v>16702346233</v>
      </c>
      <c r="U1407" t="s">
        <v>13483</v>
      </c>
      <c r="V1407">
        <v>311999</v>
      </c>
      <c r="W1407" t="s">
        <v>124</v>
      </c>
      <c r="Y1407" t="s">
        <v>7429</v>
      </c>
      <c r="Z1407" t="s">
        <v>251</v>
      </c>
      <c r="AA1407" t="s">
        <v>1761</v>
      </c>
      <c r="AB1407" t="s">
        <v>13484</v>
      </c>
      <c r="AC1407" t="s">
        <v>13481</v>
      </c>
      <c r="AD1407" t="s">
        <v>13482</v>
      </c>
      <c r="AE1407" t="s">
        <v>982</v>
      </c>
      <c r="AF1407" t="s">
        <v>121</v>
      </c>
      <c r="AG1407" s="6">
        <v>96950</v>
      </c>
      <c r="AH1407" t="s">
        <v>122</v>
      </c>
      <c r="AJ1407" s="8">
        <v>16702346233</v>
      </c>
      <c r="AL1407" t="s">
        <v>13485</v>
      </c>
      <c r="AM1407" t="s">
        <v>600</v>
      </c>
      <c r="AN1407" t="s">
        <v>8149</v>
      </c>
      <c r="AO1407" t="s">
        <v>8150</v>
      </c>
      <c r="AQ1407" t="s">
        <v>8151</v>
      </c>
      <c r="AR1407" t="s">
        <v>8152</v>
      </c>
      <c r="AS1407" t="s">
        <v>1172</v>
      </c>
      <c r="AT1407" t="s">
        <v>121</v>
      </c>
      <c r="AU1407" s="6">
        <v>96950</v>
      </c>
      <c r="AV1407" t="s">
        <v>122</v>
      </c>
      <c r="AX1407" s="8">
        <v>16702857505</v>
      </c>
      <c r="AZ1407" t="s">
        <v>8153</v>
      </c>
      <c r="BA1407" t="s">
        <v>8154</v>
      </c>
      <c r="BB1407" t="s">
        <v>8155</v>
      </c>
      <c r="BE1407" t="str">
        <f>"51-3092.00"</f>
        <v>51-3092.00</v>
      </c>
      <c r="BF1407" t="s">
        <v>5087</v>
      </c>
      <c r="BG1407" t="s">
        <v>13486</v>
      </c>
      <c r="BH1407" t="s">
        <v>13487</v>
      </c>
      <c r="BI1407">
        <v>1</v>
      </c>
      <c r="BJ1407">
        <v>1</v>
      </c>
      <c r="BK1407" s="1">
        <v>45748</v>
      </c>
      <c r="BL1407" s="1">
        <v>46112</v>
      </c>
      <c r="BM1407" s="1">
        <v>45748</v>
      </c>
      <c r="BN1407" s="1">
        <v>46112</v>
      </c>
      <c r="BO1407">
        <v>35</v>
      </c>
      <c r="BP1407">
        <v>0</v>
      </c>
      <c r="BQ1407">
        <v>7</v>
      </c>
      <c r="BR1407">
        <v>7</v>
      </c>
      <c r="BS1407">
        <v>7</v>
      </c>
      <c r="BT1407">
        <v>7</v>
      </c>
      <c r="BU1407">
        <v>7</v>
      </c>
      <c r="BV1407">
        <v>0</v>
      </c>
      <c r="BW1407" t="str">
        <f>"9:00 AM"</f>
        <v>9:00 AM</v>
      </c>
      <c r="BX1407" t="str">
        <f>"4:00 PM"</f>
        <v>4:00 PM</v>
      </c>
      <c r="BY1407" t="s">
        <v>159</v>
      </c>
      <c r="BZ1407">
        <v>0</v>
      </c>
      <c r="CA1407">
        <v>12</v>
      </c>
      <c r="CB1407" t="s">
        <v>117</v>
      </c>
      <c r="CD1407" t="s">
        <v>13488</v>
      </c>
      <c r="CE1407" t="s">
        <v>13489</v>
      </c>
      <c r="CF1407" t="s">
        <v>13490</v>
      </c>
      <c r="CG1407" t="s">
        <v>233</v>
      </c>
      <c r="CH1407" t="s">
        <v>121</v>
      </c>
      <c r="CI1407" s="6">
        <v>96950</v>
      </c>
      <c r="CJ1407" s="10">
        <v>8.6300000000000008</v>
      </c>
      <c r="CK1407" s="10">
        <v>8.6300000000000008</v>
      </c>
      <c r="CL1407" s="10">
        <v>12.95</v>
      </c>
      <c r="CM1407" s="10">
        <v>12.95</v>
      </c>
      <c r="CN1407" t="s">
        <v>137</v>
      </c>
      <c r="CO1407" t="s">
        <v>13491</v>
      </c>
      <c r="CP1407" t="s">
        <v>138</v>
      </c>
      <c r="CR1407" t="s">
        <v>117</v>
      </c>
      <c r="CS1407" t="s">
        <v>139</v>
      </c>
      <c r="CT1407" t="s">
        <v>140</v>
      </c>
      <c r="CU1407" t="s">
        <v>139</v>
      </c>
      <c r="CV1407" t="s">
        <v>140</v>
      </c>
      <c r="CW1407" t="s">
        <v>139</v>
      </c>
      <c r="CX1407" t="s">
        <v>140</v>
      </c>
      <c r="CY1407" t="s">
        <v>8162</v>
      </c>
      <c r="CZ1407" s="8" t="s">
        <v>140</v>
      </c>
      <c r="DA1407" t="s">
        <v>13485</v>
      </c>
      <c r="DB1407" t="s">
        <v>8163</v>
      </c>
      <c r="DC1407" t="s">
        <v>139</v>
      </c>
      <c r="DD1407" t="s">
        <v>117</v>
      </c>
    </row>
    <row r="1408" spans="1:114" ht="15" customHeight="1" x14ac:dyDescent="0.35">
      <c r="A1408" t="s">
        <v>14951</v>
      </c>
      <c r="B1408" t="s">
        <v>144</v>
      </c>
      <c r="C1408" s="1">
        <v>45679</v>
      </c>
      <c r="D1408" s="1">
        <v>45719</v>
      </c>
      <c r="E1408" t="s">
        <v>116</v>
      </c>
      <c r="F1408" s="1">
        <v>45807</v>
      </c>
      <c r="G1408" t="s">
        <v>117</v>
      </c>
      <c r="H1408" t="s">
        <v>117</v>
      </c>
      <c r="I1408" t="s">
        <v>117</v>
      </c>
      <c r="J1408" t="s">
        <v>2924</v>
      </c>
      <c r="L1408" t="s">
        <v>2925</v>
      </c>
      <c r="M1408" t="s">
        <v>2926</v>
      </c>
      <c r="N1408" t="s">
        <v>136</v>
      </c>
      <c r="O1408" t="s">
        <v>121</v>
      </c>
      <c r="P1408" s="6">
        <v>96950</v>
      </c>
      <c r="Q1408" t="s">
        <v>122</v>
      </c>
      <c r="S1408" s="8">
        <v>16702341795</v>
      </c>
      <c r="U1408" t="s">
        <v>2927</v>
      </c>
      <c r="V1408">
        <v>721110</v>
      </c>
      <c r="W1408" t="s">
        <v>124</v>
      </c>
      <c r="Y1408" t="s">
        <v>2928</v>
      </c>
      <c r="Z1408" t="s">
        <v>251</v>
      </c>
      <c r="AA1408" t="s">
        <v>2929</v>
      </c>
      <c r="AB1408" t="s">
        <v>1563</v>
      </c>
      <c r="AC1408" t="s">
        <v>3938</v>
      </c>
      <c r="AD1408" t="s">
        <v>3939</v>
      </c>
      <c r="AE1408" t="s">
        <v>120</v>
      </c>
      <c r="AF1408" t="s">
        <v>121</v>
      </c>
      <c r="AG1408" s="6">
        <v>96950</v>
      </c>
      <c r="AH1408" t="s">
        <v>122</v>
      </c>
      <c r="AJ1408" s="8">
        <v>16702341795</v>
      </c>
      <c r="AL1408" t="s">
        <v>2930</v>
      </c>
      <c r="BE1408" t="str">
        <f>"37-2012.00"</f>
        <v>37-2012.00</v>
      </c>
      <c r="BF1408" t="s">
        <v>130</v>
      </c>
      <c r="BG1408" t="s">
        <v>6152</v>
      </c>
      <c r="BH1408" t="s">
        <v>4545</v>
      </c>
      <c r="BI1408">
        <v>2</v>
      </c>
      <c r="BJ1408">
        <v>2</v>
      </c>
      <c r="BK1408" s="1">
        <v>45809</v>
      </c>
      <c r="BL1408" s="1">
        <v>46173</v>
      </c>
      <c r="BM1408" s="1">
        <v>45809</v>
      </c>
      <c r="BN1408" s="1">
        <v>46173</v>
      </c>
      <c r="BO1408">
        <v>35</v>
      </c>
      <c r="BP1408">
        <v>6</v>
      </c>
      <c r="BQ1408">
        <v>0</v>
      </c>
      <c r="BR1408">
        <v>5</v>
      </c>
      <c r="BS1408">
        <v>6</v>
      </c>
      <c r="BT1408">
        <v>6</v>
      </c>
      <c r="BU1408">
        <v>6</v>
      </c>
      <c r="BV1408">
        <v>6</v>
      </c>
      <c r="BW1408" t="str">
        <f>"7:00 AM"</f>
        <v>7:00 AM</v>
      </c>
      <c r="BX1408" t="str">
        <f>"2:00 PM"</f>
        <v>2:00 PM</v>
      </c>
      <c r="BY1408" t="s">
        <v>133</v>
      </c>
      <c r="BZ1408">
        <v>0</v>
      </c>
      <c r="CA1408">
        <v>3</v>
      </c>
      <c r="CB1408" t="s">
        <v>117</v>
      </c>
      <c r="CD1408" t="s">
        <v>6153</v>
      </c>
      <c r="CE1408" t="s">
        <v>8032</v>
      </c>
      <c r="CF1408" t="s">
        <v>4421</v>
      </c>
      <c r="CG1408" t="s">
        <v>1143</v>
      </c>
      <c r="CH1408" t="s">
        <v>121</v>
      </c>
      <c r="CI1408" s="6">
        <v>96952</v>
      </c>
      <c r="CJ1408" s="10">
        <v>7.77</v>
      </c>
      <c r="CK1408" s="10">
        <v>11.5</v>
      </c>
      <c r="CL1408" s="10">
        <v>11.65</v>
      </c>
      <c r="CM1408" s="10">
        <v>17.25</v>
      </c>
      <c r="CN1408" t="s">
        <v>137</v>
      </c>
      <c r="CO1408" t="s">
        <v>133</v>
      </c>
      <c r="CP1408" t="s">
        <v>138</v>
      </c>
      <c r="CR1408" t="s">
        <v>117</v>
      </c>
      <c r="CS1408" t="s">
        <v>139</v>
      </c>
      <c r="CT1408" t="s">
        <v>139</v>
      </c>
      <c r="CU1408" t="s">
        <v>140</v>
      </c>
      <c r="CV1408" t="s">
        <v>140</v>
      </c>
      <c r="CW1408" t="s">
        <v>139</v>
      </c>
      <c r="CX1408" t="s">
        <v>139</v>
      </c>
      <c r="CY1408" t="s">
        <v>2943</v>
      </c>
      <c r="CZ1408" s="8">
        <v>16702341795</v>
      </c>
      <c r="DA1408" t="s">
        <v>2930</v>
      </c>
      <c r="DB1408" t="s">
        <v>2937</v>
      </c>
      <c r="DC1408" t="s">
        <v>139</v>
      </c>
      <c r="DD1408" t="s">
        <v>117</v>
      </c>
    </row>
    <row r="1409" spans="1:114" ht="15" customHeight="1" x14ac:dyDescent="0.35">
      <c r="A1409" t="s">
        <v>11310</v>
      </c>
      <c r="B1409" t="s">
        <v>166</v>
      </c>
      <c r="C1409" s="1">
        <v>45692</v>
      </c>
      <c r="D1409" s="1">
        <v>45719</v>
      </c>
      <c r="E1409" t="s">
        <v>211</v>
      </c>
      <c r="G1409" t="s">
        <v>117</v>
      </c>
      <c r="H1409" t="s">
        <v>117</v>
      </c>
      <c r="I1409" t="s">
        <v>117</v>
      </c>
      <c r="J1409" t="s">
        <v>954</v>
      </c>
      <c r="K1409" t="s">
        <v>955</v>
      </c>
      <c r="L1409" t="s">
        <v>956</v>
      </c>
      <c r="M1409" t="s">
        <v>957</v>
      </c>
      <c r="N1409" t="s">
        <v>120</v>
      </c>
      <c r="O1409" t="s">
        <v>121</v>
      </c>
      <c r="P1409" s="6">
        <v>96950</v>
      </c>
      <c r="Q1409" t="s">
        <v>122</v>
      </c>
      <c r="S1409" s="8">
        <v>16702336927</v>
      </c>
      <c r="U1409" t="s">
        <v>958</v>
      </c>
      <c r="V1409">
        <v>23622</v>
      </c>
      <c r="W1409" t="s">
        <v>124</v>
      </c>
      <c r="Y1409" t="s">
        <v>959</v>
      </c>
      <c r="Z1409" t="s">
        <v>960</v>
      </c>
      <c r="AA1409" t="s">
        <v>961</v>
      </c>
      <c r="AB1409" t="s">
        <v>128</v>
      </c>
      <c r="AC1409" t="s">
        <v>956</v>
      </c>
      <c r="AD1409" t="s">
        <v>957</v>
      </c>
      <c r="AE1409" t="s">
        <v>120</v>
      </c>
      <c r="AF1409" t="s">
        <v>121</v>
      </c>
      <c r="AG1409" s="6">
        <v>96950</v>
      </c>
      <c r="AH1409" t="s">
        <v>122</v>
      </c>
      <c r="AJ1409" s="8">
        <v>16702336927</v>
      </c>
      <c r="AL1409" t="s">
        <v>967</v>
      </c>
      <c r="BE1409" t="str">
        <f>"49-9071.00"</f>
        <v>49-9071.00</v>
      </c>
      <c r="BF1409" t="s">
        <v>156</v>
      </c>
      <c r="BG1409" t="s">
        <v>7110</v>
      </c>
      <c r="BH1409" t="s">
        <v>3534</v>
      </c>
      <c r="BI1409">
        <v>20</v>
      </c>
      <c r="BK1409" s="1">
        <v>45809</v>
      </c>
      <c r="BL1409" s="1">
        <v>46173</v>
      </c>
      <c r="BO1409">
        <v>35</v>
      </c>
      <c r="BP1409">
        <v>0</v>
      </c>
      <c r="BQ1409">
        <v>7</v>
      </c>
      <c r="BR1409">
        <v>7</v>
      </c>
      <c r="BS1409">
        <v>7</v>
      </c>
      <c r="BT1409">
        <v>7</v>
      </c>
      <c r="BU1409">
        <v>7</v>
      </c>
      <c r="BV1409">
        <v>0</v>
      </c>
      <c r="BW1409" t="str">
        <f>"7:30 AM"</f>
        <v>7:30 AM</v>
      </c>
      <c r="BX1409" t="str">
        <f>"4:30 PM"</f>
        <v>4:30 PM</v>
      </c>
      <c r="BY1409" t="s">
        <v>159</v>
      </c>
      <c r="BZ1409">
        <v>0</v>
      </c>
      <c r="CA1409">
        <v>24</v>
      </c>
      <c r="CB1409" t="s">
        <v>117</v>
      </c>
      <c r="CD1409" s="2" t="s">
        <v>11311</v>
      </c>
      <c r="CE1409" t="s">
        <v>956</v>
      </c>
      <c r="CG1409" t="s">
        <v>120</v>
      </c>
      <c r="CH1409" t="s">
        <v>121</v>
      </c>
      <c r="CI1409" s="6">
        <v>96950</v>
      </c>
      <c r="CJ1409" s="10">
        <v>9.75</v>
      </c>
      <c r="CK1409" s="10">
        <v>9.75</v>
      </c>
      <c r="CL1409" s="10">
        <v>14.63</v>
      </c>
      <c r="CM1409" s="10">
        <v>14.63</v>
      </c>
      <c r="CN1409" t="s">
        <v>137</v>
      </c>
      <c r="CO1409" t="s">
        <v>140</v>
      </c>
      <c r="CP1409" t="s">
        <v>138</v>
      </c>
      <c r="CR1409" t="s">
        <v>117</v>
      </c>
      <c r="CS1409" t="s">
        <v>139</v>
      </c>
      <c r="CT1409" t="s">
        <v>140</v>
      </c>
      <c r="CU1409" t="s">
        <v>139</v>
      </c>
      <c r="CV1409" t="s">
        <v>140</v>
      </c>
      <c r="CW1409" t="s">
        <v>139</v>
      </c>
      <c r="CX1409" t="s">
        <v>140</v>
      </c>
      <c r="CY1409" t="s">
        <v>10544</v>
      </c>
      <c r="CZ1409" s="8">
        <v>16702336927</v>
      </c>
      <c r="DA1409" t="s">
        <v>967</v>
      </c>
      <c r="DB1409" t="s">
        <v>140</v>
      </c>
      <c r="DC1409" t="s">
        <v>139</v>
      </c>
      <c r="DD1409" t="s">
        <v>117</v>
      </c>
    </row>
    <row r="1410" spans="1:114" ht="15" customHeight="1" x14ac:dyDescent="0.35">
      <c r="A1410" t="s">
        <v>7548</v>
      </c>
      <c r="B1410" t="s">
        <v>278</v>
      </c>
      <c r="C1410" s="1">
        <v>45712</v>
      </c>
      <c r="D1410" s="1">
        <v>45719</v>
      </c>
      <c r="E1410" t="s">
        <v>211</v>
      </c>
      <c r="G1410" t="s">
        <v>117</v>
      </c>
      <c r="H1410" t="s">
        <v>117</v>
      </c>
      <c r="I1410" t="s">
        <v>117</v>
      </c>
      <c r="J1410" t="s">
        <v>5824</v>
      </c>
      <c r="L1410" t="s">
        <v>5825</v>
      </c>
      <c r="N1410" t="s">
        <v>136</v>
      </c>
      <c r="O1410" t="s">
        <v>121</v>
      </c>
      <c r="P1410" s="6">
        <v>96950</v>
      </c>
      <c r="Q1410" t="s">
        <v>122</v>
      </c>
      <c r="S1410" s="8">
        <v>16702356622</v>
      </c>
      <c r="U1410" t="s">
        <v>5826</v>
      </c>
      <c r="V1410">
        <v>531110</v>
      </c>
      <c r="W1410" t="s">
        <v>124</v>
      </c>
      <c r="Y1410" t="s">
        <v>5827</v>
      </c>
      <c r="Z1410" t="s">
        <v>5828</v>
      </c>
      <c r="AA1410" t="s">
        <v>5829</v>
      </c>
      <c r="AB1410" t="s">
        <v>5830</v>
      </c>
      <c r="AC1410" t="s">
        <v>5831</v>
      </c>
      <c r="AD1410" t="s">
        <v>5832</v>
      </c>
      <c r="AE1410" t="s">
        <v>136</v>
      </c>
      <c r="AF1410" t="s">
        <v>121</v>
      </c>
      <c r="AG1410" s="6">
        <v>96950</v>
      </c>
      <c r="AH1410" t="s">
        <v>122</v>
      </c>
      <c r="AJ1410" s="8">
        <v>16702356622</v>
      </c>
      <c r="AL1410" t="s">
        <v>5833</v>
      </c>
      <c r="BE1410" t="str">
        <f>"49-9071.00"</f>
        <v>49-9071.00</v>
      </c>
      <c r="BF1410" t="s">
        <v>156</v>
      </c>
      <c r="BG1410" t="s">
        <v>5834</v>
      </c>
      <c r="BH1410" t="s">
        <v>156</v>
      </c>
      <c r="BI1410">
        <v>11</v>
      </c>
      <c r="BK1410" s="1">
        <v>45870</v>
      </c>
      <c r="BL1410" s="1">
        <v>46233</v>
      </c>
      <c r="BO1410">
        <v>40</v>
      </c>
      <c r="BP1410">
        <v>0</v>
      </c>
      <c r="BQ1410">
        <v>8</v>
      </c>
      <c r="BR1410">
        <v>8</v>
      </c>
      <c r="BS1410">
        <v>8</v>
      </c>
      <c r="BT1410">
        <v>8</v>
      </c>
      <c r="BU1410">
        <v>8</v>
      </c>
      <c r="BV1410">
        <v>0</v>
      </c>
      <c r="BW1410" t="str">
        <f>"8:00 AM"</f>
        <v>8:00 AM</v>
      </c>
      <c r="BX1410" t="str">
        <f>"5:00 PM"</f>
        <v>5:00 PM</v>
      </c>
      <c r="BY1410" t="s">
        <v>159</v>
      </c>
      <c r="BZ1410">
        <v>0</v>
      </c>
      <c r="CA1410">
        <v>6</v>
      </c>
      <c r="CB1410" t="s">
        <v>117</v>
      </c>
      <c r="CD1410" t="s">
        <v>5835</v>
      </c>
      <c r="CE1410" t="s">
        <v>5836</v>
      </c>
      <c r="CG1410" t="s">
        <v>136</v>
      </c>
      <c r="CH1410" t="s">
        <v>121</v>
      </c>
      <c r="CI1410" s="6">
        <v>96950</v>
      </c>
      <c r="CJ1410" s="10">
        <v>9.75</v>
      </c>
      <c r="CK1410" s="10">
        <v>11</v>
      </c>
      <c r="CL1410" s="10">
        <v>14.63</v>
      </c>
      <c r="CM1410" s="10">
        <v>16.5</v>
      </c>
      <c r="CN1410" t="s">
        <v>137</v>
      </c>
      <c r="CP1410" t="s">
        <v>209</v>
      </c>
      <c r="CR1410" t="s">
        <v>117</v>
      </c>
      <c r="CS1410" t="s">
        <v>139</v>
      </c>
      <c r="CT1410" t="s">
        <v>139</v>
      </c>
      <c r="CU1410" t="s">
        <v>139</v>
      </c>
      <c r="CV1410" t="s">
        <v>140</v>
      </c>
      <c r="CW1410" t="s">
        <v>139</v>
      </c>
      <c r="CX1410" t="s">
        <v>139</v>
      </c>
      <c r="CY1410" t="s">
        <v>7549</v>
      </c>
      <c r="CZ1410" s="8">
        <v>16702356622</v>
      </c>
      <c r="DA1410" t="s">
        <v>5833</v>
      </c>
      <c r="DB1410" t="s">
        <v>140</v>
      </c>
      <c r="DC1410" t="s">
        <v>139</v>
      </c>
      <c r="DD1410" t="s">
        <v>117</v>
      </c>
    </row>
    <row r="1411" spans="1:114" ht="15" customHeight="1" x14ac:dyDescent="0.35">
      <c r="A1411" t="s">
        <v>14957</v>
      </c>
      <c r="B1411" t="s">
        <v>278</v>
      </c>
      <c r="C1411" s="1">
        <v>45713</v>
      </c>
      <c r="D1411" s="1">
        <v>45719</v>
      </c>
      <c r="E1411" t="s">
        <v>116</v>
      </c>
      <c r="F1411" s="1">
        <v>45929</v>
      </c>
      <c r="G1411" t="s">
        <v>117</v>
      </c>
      <c r="H1411" t="s">
        <v>117</v>
      </c>
      <c r="I1411" t="s">
        <v>117</v>
      </c>
      <c r="J1411" t="s">
        <v>5824</v>
      </c>
      <c r="L1411" t="s">
        <v>5825</v>
      </c>
      <c r="N1411" t="s">
        <v>136</v>
      </c>
      <c r="O1411" t="s">
        <v>121</v>
      </c>
      <c r="P1411" s="6">
        <v>96950</v>
      </c>
      <c r="Q1411" t="s">
        <v>122</v>
      </c>
      <c r="S1411" s="8">
        <v>16702356622</v>
      </c>
      <c r="U1411" t="s">
        <v>5826</v>
      </c>
      <c r="V1411">
        <v>531110</v>
      </c>
      <c r="W1411" t="s">
        <v>124</v>
      </c>
      <c r="Y1411" t="s">
        <v>5827</v>
      </c>
      <c r="Z1411" t="s">
        <v>5828</v>
      </c>
      <c r="AA1411" t="s">
        <v>5829</v>
      </c>
      <c r="AB1411" t="s">
        <v>5830</v>
      </c>
      <c r="AC1411" t="s">
        <v>5831</v>
      </c>
      <c r="AD1411" t="s">
        <v>5832</v>
      </c>
      <c r="AE1411" t="s">
        <v>136</v>
      </c>
      <c r="AF1411" t="s">
        <v>121</v>
      </c>
      <c r="AG1411" s="6">
        <v>96950</v>
      </c>
      <c r="AH1411" t="s">
        <v>122</v>
      </c>
      <c r="AJ1411" s="8">
        <v>16702356622</v>
      </c>
      <c r="AL1411" t="s">
        <v>5833</v>
      </c>
      <c r="BE1411" t="str">
        <f>"49-9071.00"</f>
        <v>49-9071.00</v>
      </c>
      <c r="BF1411" t="s">
        <v>156</v>
      </c>
      <c r="BG1411" t="s">
        <v>5834</v>
      </c>
      <c r="BH1411" t="s">
        <v>156</v>
      </c>
      <c r="BI1411">
        <v>12</v>
      </c>
      <c r="BK1411" s="1">
        <v>45931</v>
      </c>
      <c r="BL1411" s="1">
        <v>46295</v>
      </c>
      <c r="BO1411">
        <v>40</v>
      </c>
      <c r="BP1411">
        <v>0</v>
      </c>
      <c r="BQ1411">
        <v>8</v>
      </c>
      <c r="BR1411">
        <v>8</v>
      </c>
      <c r="BS1411">
        <v>8</v>
      </c>
      <c r="BT1411">
        <v>8</v>
      </c>
      <c r="BU1411">
        <v>8</v>
      </c>
      <c r="BV1411">
        <v>0</v>
      </c>
      <c r="BW1411" t="str">
        <f>"8:00 AM"</f>
        <v>8:00 AM</v>
      </c>
      <c r="BX1411" t="str">
        <f>"5:00 PM"</f>
        <v>5:00 PM</v>
      </c>
      <c r="BY1411" t="s">
        <v>159</v>
      </c>
      <c r="BZ1411">
        <v>0</v>
      </c>
      <c r="CA1411">
        <v>6</v>
      </c>
      <c r="CB1411" t="s">
        <v>117</v>
      </c>
      <c r="CD1411" t="s">
        <v>5835</v>
      </c>
      <c r="CE1411" t="s">
        <v>5836</v>
      </c>
      <c r="CG1411" t="s">
        <v>136</v>
      </c>
      <c r="CH1411" t="s">
        <v>121</v>
      </c>
      <c r="CI1411" s="6">
        <v>96950</v>
      </c>
      <c r="CJ1411" s="10">
        <v>9.75</v>
      </c>
      <c r="CK1411" s="10">
        <v>11</v>
      </c>
      <c r="CL1411" s="10">
        <v>14.63</v>
      </c>
      <c r="CM1411" s="10">
        <v>16.5</v>
      </c>
      <c r="CN1411" t="s">
        <v>137</v>
      </c>
      <c r="CP1411" t="s">
        <v>209</v>
      </c>
      <c r="CR1411" t="s">
        <v>117</v>
      </c>
      <c r="CS1411" t="s">
        <v>139</v>
      </c>
      <c r="CT1411" t="s">
        <v>139</v>
      </c>
      <c r="CU1411" t="s">
        <v>139</v>
      </c>
      <c r="CV1411" t="s">
        <v>140</v>
      </c>
      <c r="CW1411" t="s">
        <v>139</v>
      </c>
      <c r="CX1411" t="s">
        <v>139</v>
      </c>
      <c r="CY1411" t="s">
        <v>7549</v>
      </c>
      <c r="CZ1411" s="8">
        <v>16702356622</v>
      </c>
      <c r="DA1411" t="s">
        <v>5833</v>
      </c>
      <c r="DB1411" t="s">
        <v>140</v>
      </c>
      <c r="DC1411" t="s">
        <v>139</v>
      </c>
      <c r="DD1411" t="s">
        <v>117</v>
      </c>
    </row>
    <row r="1412" spans="1:114" ht="15" customHeight="1" x14ac:dyDescent="0.35">
      <c r="A1412" t="s">
        <v>14611</v>
      </c>
      <c r="B1412" t="s">
        <v>278</v>
      </c>
      <c r="C1412" s="1">
        <v>45713</v>
      </c>
      <c r="D1412" s="1">
        <v>45719</v>
      </c>
      <c r="E1412" t="s">
        <v>211</v>
      </c>
      <c r="G1412" t="s">
        <v>139</v>
      </c>
      <c r="H1412" t="s">
        <v>117</v>
      </c>
      <c r="I1412" t="s">
        <v>117</v>
      </c>
      <c r="J1412" t="s">
        <v>3917</v>
      </c>
      <c r="L1412" t="s">
        <v>5351</v>
      </c>
      <c r="M1412" t="s">
        <v>3919</v>
      </c>
      <c r="N1412" t="s">
        <v>120</v>
      </c>
      <c r="O1412" t="s">
        <v>121</v>
      </c>
      <c r="P1412" s="6">
        <v>96950</v>
      </c>
      <c r="Q1412" t="s">
        <v>122</v>
      </c>
      <c r="S1412" s="8">
        <v>16703229240</v>
      </c>
      <c r="U1412" t="s">
        <v>3920</v>
      </c>
      <c r="V1412">
        <v>488320</v>
      </c>
      <c r="W1412" t="s">
        <v>124</v>
      </c>
      <c r="Y1412" t="s">
        <v>3921</v>
      </c>
      <c r="Z1412" t="s">
        <v>1561</v>
      </c>
      <c r="AA1412" t="s">
        <v>419</v>
      </c>
      <c r="AB1412" t="s">
        <v>154</v>
      </c>
      <c r="AC1412" t="s">
        <v>5352</v>
      </c>
      <c r="AD1412" t="s">
        <v>3919</v>
      </c>
      <c r="AE1412" t="s">
        <v>120</v>
      </c>
      <c r="AF1412" t="s">
        <v>121</v>
      </c>
      <c r="AG1412" s="6">
        <v>96950</v>
      </c>
      <c r="AH1412" t="s">
        <v>122</v>
      </c>
      <c r="AJ1412" s="8">
        <v>16703229240</v>
      </c>
      <c r="AL1412" t="s">
        <v>3922</v>
      </c>
      <c r="BE1412" t="str">
        <f>"49-9071.00"</f>
        <v>49-9071.00</v>
      </c>
      <c r="BF1412" t="s">
        <v>156</v>
      </c>
      <c r="BG1412" t="s">
        <v>5353</v>
      </c>
      <c r="BH1412" t="s">
        <v>423</v>
      </c>
      <c r="BI1412">
        <v>1</v>
      </c>
      <c r="BK1412" s="1">
        <v>45834</v>
      </c>
      <c r="BL1412" s="1">
        <v>46929</v>
      </c>
      <c r="BO1412">
        <v>40</v>
      </c>
      <c r="BP1412">
        <v>0</v>
      </c>
      <c r="BQ1412">
        <v>8</v>
      </c>
      <c r="BR1412">
        <v>8</v>
      </c>
      <c r="BS1412">
        <v>8</v>
      </c>
      <c r="BT1412">
        <v>8</v>
      </c>
      <c r="BU1412">
        <v>8</v>
      </c>
      <c r="BV1412">
        <v>0</v>
      </c>
      <c r="BW1412" t="str">
        <f>"8:00 AM"</f>
        <v>8:00 AM</v>
      </c>
      <c r="BX1412" t="str">
        <f>"5:00 PM"</f>
        <v>5:00 PM</v>
      </c>
      <c r="BY1412" t="s">
        <v>133</v>
      </c>
      <c r="BZ1412">
        <v>0</v>
      </c>
      <c r="CA1412">
        <v>24</v>
      </c>
      <c r="CB1412" t="s">
        <v>117</v>
      </c>
      <c r="CD1412" t="s">
        <v>5354</v>
      </c>
      <c r="CE1412" t="s">
        <v>3918</v>
      </c>
      <c r="CF1412" t="s">
        <v>3919</v>
      </c>
      <c r="CG1412" t="s">
        <v>120</v>
      </c>
      <c r="CH1412" t="s">
        <v>121</v>
      </c>
      <c r="CI1412" s="6">
        <v>96950</v>
      </c>
      <c r="CJ1412" s="10">
        <v>9.75</v>
      </c>
      <c r="CK1412" s="10">
        <v>9.75</v>
      </c>
      <c r="CL1412" s="10">
        <v>14.63</v>
      </c>
      <c r="CM1412" s="10">
        <v>14.63</v>
      </c>
      <c r="CN1412" t="s">
        <v>375</v>
      </c>
      <c r="CO1412" t="s">
        <v>164</v>
      </c>
      <c r="CP1412" t="s">
        <v>138</v>
      </c>
      <c r="CR1412" t="s">
        <v>117</v>
      </c>
      <c r="CS1412" t="s">
        <v>139</v>
      </c>
      <c r="CT1412" t="s">
        <v>140</v>
      </c>
      <c r="CU1412" t="s">
        <v>139</v>
      </c>
      <c r="CV1412" t="s">
        <v>140</v>
      </c>
      <c r="CW1412" t="s">
        <v>139</v>
      </c>
      <c r="CX1412" t="s">
        <v>140</v>
      </c>
      <c r="CY1412" t="s">
        <v>164</v>
      </c>
      <c r="CZ1412" s="8">
        <v>16703229240</v>
      </c>
      <c r="DA1412" t="s">
        <v>140</v>
      </c>
      <c r="DB1412" t="s">
        <v>1095</v>
      </c>
      <c r="DC1412" t="s">
        <v>139</v>
      </c>
      <c r="DD1412" t="s">
        <v>117</v>
      </c>
    </row>
    <row r="1413" spans="1:114" ht="15" customHeight="1" x14ac:dyDescent="0.35">
      <c r="A1413" t="s">
        <v>9771</v>
      </c>
      <c r="B1413" t="s">
        <v>166</v>
      </c>
      <c r="C1413" s="1">
        <v>45632</v>
      </c>
      <c r="D1413" s="1">
        <v>45720</v>
      </c>
      <c r="E1413" t="s">
        <v>211</v>
      </c>
      <c r="G1413" t="s">
        <v>117</v>
      </c>
      <c r="H1413" t="s">
        <v>117</v>
      </c>
      <c r="I1413" t="s">
        <v>117</v>
      </c>
      <c r="J1413" t="s">
        <v>9416</v>
      </c>
      <c r="K1413" t="s">
        <v>7258</v>
      </c>
      <c r="L1413" t="s">
        <v>9417</v>
      </c>
      <c r="N1413" t="s">
        <v>136</v>
      </c>
      <c r="O1413" t="s">
        <v>121</v>
      </c>
      <c r="P1413" s="6">
        <v>96950</v>
      </c>
      <c r="Q1413" t="s">
        <v>122</v>
      </c>
      <c r="R1413" t="s">
        <v>9418</v>
      </c>
      <c r="S1413" s="8">
        <v>16704843024</v>
      </c>
      <c r="U1413" t="s">
        <v>7247</v>
      </c>
      <c r="V1413">
        <v>561720</v>
      </c>
      <c r="W1413" t="s">
        <v>124</v>
      </c>
      <c r="Y1413" t="s">
        <v>7256</v>
      </c>
      <c r="Z1413" t="s">
        <v>7257</v>
      </c>
      <c r="AA1413" t="s">
        <v>9419</v>
      </c>
      <c r="AB1413" t="s">
        <v>1601</v>
      </c>
      <c r="AC1413" t="s">
        <v>9417</v>
      </c>
      <c r="AE1413" t="s">
        <v>136</v>
      </c>
      <c r="AF1413" t="s">
        <v>121</v>
      </c>
      <c r="AG1413" s="6">
        <v>96950</v>
      </c>
      <c r="AH1413" t="s">
        <v>122</v>
      </c>
      <c r="AI1413" t="s">
        <v>9418</v>
      </c>
      <c r="AJ1413" s="8">
        <v>16704843024</v>
      </c>
      <c r="AL1413" t="s">
        <v>7252</v>
      </c>
      <c r="BE1413" t="str">
        <f>"37-2011.00"</f>
        <v>37-2011.00</v>
      </c>
      <c r="BF1413" t="s">
        <v>701</v>
      </c>
      <c r="BG1413" t="s">
        <v>9420</v>
      </c>
      <c r="BH1413" t="s">
        <v>703</v>
      </c>
      <c r="BI1413">
        <v>8</v>
      </c>
      <c r="BK1413" s="1">
        <v>45748</v>
      </c>
      <c r="BL1413" s="1">
        <v>46112</v>
      </c>
      <c r="BO1413">
        <v>35</v>
      </c>
      <c r="BP1413">
        <v>0</v>
      </c>
      <c r="BQ1413">
        <v>7</v>
      </c>
      <c r="BR1413">
        <v>7</v>
      </c>
      <c r="BS1413">
        <v>7</v>
      </c>
      <c r="BT1413">
        <v>7</v>
      </c>
      <c r="BU1413">
        <v>7</v>
      </c>
      <c r="BV1413">
        <v>0</v>
      </c>
      <c r="BW1413" t="str">
        <f>"8:00 AM"</f>
        <v>8:00 AM</v>
      </c>
      <c r="BX1413" t="str">
        <f>"4:00 PM"</f>
        <v>4:00 PM</v>
      </c>
      <c r="BY1413" t="s">
        <v>133</v>
      </c>
      <c r="BZ1413">
        <v>0</v>
      </c>
      <c r="CA1413">
        <v>12</v>
      </c>
      <c r="CB1413" t="s">
        <v>117</v>
      </c>
      <c r="CD1413" t="s">
        <v>9421</v>
      </c>
      <c r="CE1413" t="s">
        <v>7255</v>
      </c>
      <c r="CG1413" t="s">
        <v>136</v>
      </c>
      <c r="CH1413" t="s">
        <v>121</v>
      </c>
      <c r="CI1413" s="6">
        <v>96950</v>
      </c>
      <c r="CJ1413" s="10">
        <v>8.2899999999999991</v>
      </c>
      <c r="CK1413" s="10">
        <v>8.2899999999999991</v>
      </c>
      <c r="CL1413" s="10">
        <v>12.43</v>
      </c>
      <c r="CM1413" s="10">
        <v>12.43</v>
      </c>
      <c r="CN1413" t="s">
        <v>137</v>
      </c>
      <c r="CO1413" t="s">
        <v>393</v>
      </c>
      <c r="CP1413" t="s">
        <v>138</v>
      </c>
      <c r="CR1413" t="s">
        <v>117</v>
      </c>
      <c r="CS1413" t="s">
        <v>139</v>
      </c>
      <c r="CT1413" t="s">
        <v>139</v>
      </c>
      <c r="CU1413" t="s">
        <v>139</v>
      </c>
      <c r="CV1413" t="s">
        <v>140</v>
      </c>
      <c r="CW1413" t="s">
        <v>139</v>
      </c>
      <c r="CX1413" t="s">
        <v>139</v>
      </c>
      <c r="CY1413" t="s">
        <v>1609</v>
      </c>
      <c r="CZ1413" s="8" t="s">
        <v>9772</v>
      </c>
      <c r="DA1413" t="s">
        <v>7252</v>
      </c>
      <c r="DB1413" t="s">
        <v>140</v>
      </c>
      <c r="DC1413" t="s">
        <v>139</v>
      </c>
      <c r="DD1413" t="s">
        <v>117</v>
      </c>
      <c r="DE1413" t="s">
        <v>7256</v>
      </c>
      <c r="DF1413" t="s">
        <v>2188</v>
      </c>
      <c r="DG1413" t="s">
        <v>1761</v>
      </c>
      <c r="DH1413" t="s">
        <v>7247</v>
      </c>
      <c r="DI1413" t="s">
        <v>7258</v>
      </c>
      <c r="DJ1413" t="s">
        <v>7252</v>
      </c>
    </row>
    <row r="1414" spans="1:114" ht="15" customHeight="1" x14ac:dyDescent="0.35">
      <c r="A1414" t="s">
        <v>11305</v>
      </c>
      <c r="B1414" t="s">
        <v>166</v>
      </c>
      <c r="C1414" s="1">
        <v>45691</v>
      </c>
      <c r="D1414" s="1">
        <v>45720</v>
      </c>
      <c r="E1414" t="s">
        <v>116</v>
      </c>
      <c r="F1414" s="1">
        <v>46187</v>
      </c>
      <c r="G1414" t="s">
        <v>117</v>
      </c>
      <c r="H1414" t="s">
        <v>117</v>
      </c>
      <c r="I1414" t="s">
        <v>117</v>
      </c>
      <c r="J1414" t="s">
        <v>4135</v>
      </c>
      <c r="L1414" t="s">
        <v>4136</v>
      </c>
      <c r="M1414" t="s">
        <v>1172</v>
      </c>
      <c r="N1414" t="s">
        <v>120</v>
      </c>
      <c r="O1414" t="s">
        <v>121</v>
      </c>
      <c r="P1414" s="6">
        <v>96950</v>
      </c>
      <c r="Q1414" t="s">
        <v>122</v>
      </c>
      <c r="R1414" t="s">
        <v>382</v>
      </c>
      <c r="S1414" s="8">
        <v>16703223320</v>
      </c>
      <c r="U1414" t="s">
        <v>4137</v>
      </c>
      <c r="V1414">
        <v>611110</v>
      </c>
      <c r="W1414" t="s">
        <v>124</v>
      </c>
      <c r="Y1414" t="s">
        <v>4138</v>
      </c>
      <c r="Z1414" t="s">
        <v>4139</v>
      </c>
      <c r="AA1414" t="s">
        <v>1108</v>
      </c>
      <c r="AB1414" t="s">
        <v>4140</v>
      </c>
      <c r="AC1414" t="s">
        <v>4136</v>
      </c>
      <c r="AE1414" t="s">
        <v>120</v>
      </c>
      <c r="AF1414" t="s">
        <v>121</v>
      </c>
      <c r="AG1414" s="6">
        <v>96950</v>
      </c>
      <c r="AH1414" t="s">
        <v>122</v>
      </c>
      <c r="AI1414" t="s">
        <v>382</v>
      </c>
      <c r="AJ1414" s="8">
        <v>16703223320</v>
      </c>
      <c r="AL1414" t="s">
        <v>4141</v>
      </c>
      <c r="BE1414" t="str">
        <f>"25-2021.00"</f>
        <v>25-2021.00</v>
      </c>
      <c r="BF1414" t="s">
        <v>7073</v>
      </c>
      <c r="BG1414" t="s">
        <v>7074</v>
      </c>
      <c r="BH1414" t="s">
        <v>7075</v>
      </c>
      <c r="BI1414">
        <v>2</v>
      </c>
      <c r="BK1414" s="1">
        <v>45824</v>
      </c>
      <c r="BL1414" s="1">
        <v>46188</v>
      </c>
      <c r="BO1414">
        <v>35</v>
      </c>
      <c r="BP1414">
        <v>0</v>
      </c>
      <c r="BQ1414">
        <v>7</v>
      </c>
      <c r="BR1414">
        <v>7</v>
      </c>
      <c r="BS1414">
        <v>7</v>
      </c>
      <c r="BT1414">
        <v>7</v>
      </c>
      <c r="BU1414">
        <v>7</v>
      </c>
      <c r="BV1414">
        <v>0</v>
      </c>
      <c r="BW1414" t="str">
        <f>"7:00 AM"</f>
        <v>7:00 AM</v>
      </c>
      <c r="BX1414" t="str">
        <f>"3:00 PM"</f>
        <v>3:00 PM</v>
      </c>
      <c r="BY1414" t="s">
        <v>459</v>
      </c>
      <c r="BZ1414">
        <v>0</v>
      </c>
      <c r="CA1414">
        <v>12</v>
      </c>
      <c r="CB1414" t="s">
        <v>117</v>
      </c>
      <c r="CD1414" t="e">
        <f>-EXPERIENCE IN CHRISTIAN SCHOOL SETTING.
-MUST BE WILLING TO OBTAIN ACSI CERTIFICATION DURING THE INITIAL YEAR OF EMPLOYMENT.
- MUST BE ABLE TO USE TECHNOLOGY (LAPTOP, IPAD, PROJECTOR) IN THE CLASSROOM.
- KNOWLEDGE IN MICROSOFT OFFICE, GOOGLE CLASSROOM, GOOGLE DOCS, FORMS, AND OTHER EDUCATIONAL SOFTWARE.
-KNOWLEDGE OF INSTRUCTIONAL METHODS APPROPRIATE FOR STUDENTS AT THE RESPECTIVE GRADE LEVELS.</f>
        <v>#NAME?</v>
      </c>
      <c r="CE1414" t="s">
        <v>4148</v>
      </c>
      <c r="CG1414" t="s">
        <v>120</v>
      </c>
      <c r="CH1414" t="s">
        <v>121</v>
      </c>
      <c r="CI1414" s="6">
        <v>96950</v>
      </c>
      <c r="CJ1414" s="10">
        <v>20.48</v>
      </c>
      <c r="CK1414" s="10">
        <v>20.48</v>
      </c>
      <c r="CL1414" s="10">
        <v>0</v>
      </c>
      <c r="CM1414" s="10">
        <v>0</v>
      </c>
      <c r="CN1414" t="s">
        <v>137</v>
      </c>
      <c r="CO1414" t="s">
        <v>393</v>
      </c>
      <c r="CP1414" t="s">
        <v>138</v>
      </c>
      <c r="CR1414" t="s">
        <v>117</v>
      </c>
      <c r="CS1414" t="s">
        <v>139</v>
      </c>
      <c r="CT1414" t="s">
        <v>140</v>
      </c>
      <c r="CU1414" t="s">
        <v>140</v>
      </c>
      <c r="CV1414" t="s">
        <v>140</v>
      </c>
      <c r="CW1414" t="s">
        <v>139</v>
      </c>
      <c r="CX1414" t="s">
        <v>140</v>
      </c>
      <c r="CY1414" t="s">
        <v>394</v>
      </c>
      <c r="CZ1414" s="8">
        <v>16703223320</v>
      </c>
      <c r="DA1414" t="s">
        <v>4141</v>
      </c>
      <c r="DB1414" t="s">
        <v>292</v>
      </c>
      <c r="DC1414" t="s">
        <v>139</v>
      </c>
      <c r="DD1414" t="s">
        <v>117</v>
      </c>
    </row>
    <row r="1415" spans="1:114" ht="15" customHeight="1" x14ac:dyDescent="0.35">
      <c r="A1415" t="s">
        <v>4443</v>
      </c>
      <c r="B1415" t="s">
        <v>115</v>
      </c>
      <c r="C1415" s="1">
        <v>45705</v>
      </c>
      <c r="D1415" s="1">
        <v>45720</v>
      </c>
      <c r="E1415" t="s">
        <v>116</v>
      </c>
      <c r="F1415" s="1">
        <v>45868</v>
      </c>
      <c r="G1415" t="s">
        <v>139</v>
      </c>
      <c r="H1415" t="s">
        <v>117</v>
      </c>
      <c r="I1415" t="s">
        <v>117</v>
      </c>
      <c r="J1415" t="s">
        <v>1345</v>
      </c>
      <c r="K1415" t="s">
        <v>4444</v>
      </c>
      <c r="L1415" t="s">
        <v>4445</v>
      </c>
      <c r="M1415" t="s">
        <v>851</v>
      </c>
      <c r="N1415" t="s">
        <v>136</v>
      </c>
      <c r="O1415" t="s">
        <v>121</v>
      </c>
      <c r="P1415" s="6">
        <v>96950</v>
      </c>
      <c r="Q1415" t="s">
        <v>122</v>
      </c>
      <c r="S1415" s="8">
        <v>16702353313</v>
      </c>
      <c r="U1415" t="s">
        <v>1348</v>
      </c>
      <c r="V1415">
        <v>722511</v>
      </c>
      <c r="W1415" t="s">
        <v>124</v>
      </c>
      <c r="Y1415" t="s">
        <v>849</v>
      </c>
      <c r="Z1415" t="s">
        <v>850</v>
      </c>
      <c r="AB1415" t="s">
        <v>997</v>
      </c>
      <c r="AC1415" t="s">
        <v>4445</v>
      </c>
      <c r="AD1415" t="s">
        <v>851</v>
      </c>
      <c r="AE1415" t="s">
        <v>136</v>
      </c>
      <c r="AF1415" t="s">
        <v>121</v>
      </c>
      <c r="AG1415" s="6">
        <v>96950</v>
      </c>
      <c r="AH1415" t="s">
        <v>122</v>
      </c>
      <c r="AJ1415" s="8">
        <v>16702353313</v>
      </c>
      <c r="AL1415" t="s">
        <v>852</v>
      </c>
      <c r="BE1415" t="str">
        <f>"35-3011.00"</f>
        <v>35-3011.00</v>
      </c>
      <c r="BF1415" t="s">
        <v>3842</v>
      </c>
      <c r="BG1415" t="s">
        <v>4446</v>
      </c>
      <c r="BH1415" t="s">
        <v>4447</v>
      </c>
      <c r="BI1415">
        <v>4</v>
      </c>
      <c r="BK1415" s="1">
        <v>45870</v>
      </c>
      <c r="BL1415" s="1">
        <v>46965</v>
      </c>
      <c r="BO1415">
        <v>36</v>
      </c>
      <c r="BP1415">
        <v>6</v>
      </c>
      <c r="BQ1415">
        <v>6</v>
      </c>
      <c r="BR1415">
        <v>6</v>
      </c>
      <c r="BS1415">
        <v>6</v>
      </c>
      <c r="BT1415">
        <v>0</v>
      </c>
      <c r="BU1415">
        <v>6</v>
      </c>
      <c r="BV1415">
        <v>6</v>
      </c>
      <c r="BW1415" t="str">
        <f>"7:00 AM"</f>
        <v>7:00 AM</v>
      </c>
      <c r="BX1415" t="str">
        <f>"11:00 PM"</f>
        <v>11:00 PM</v>
      </c>
      <c r="BY1415" t="s">
        <v>159</v>
      </c>
      <c r="BZ1415">
        <v>0</v>
      </c>
      <c r="CA1415">
        <v>12</v>
      </c>
      <c r="CB1415" t="s">
        <v>117</v>
      </c>
      <c r="CD1415" t="s">
        <v>4448</v>
      </c>
      <c r="CE1415" t="s">
        <v>1352</v>
      </c>
      <c r="CF1415" t="s">
        <v>1353</v>
      </c>
      <c r="CG1415" t="s">
        <v>136</v>
      </c>
      <c r="CH1415" t="s">
        <v>121</v>
      </c>
      <c r="CI1415" s="6">
        <v>96950</v>
      </c>
      <c r="CJ1415" s="10">
        <v>8.15</v>
      </c>
      <c r="CK1415" s="10">
        <v>8.15</v>
      </c>
      <c r="CL1415" s="10">
        <v>0</v>
      </c>
      <c r="CM1415" s="10">
        <v>0</v>
      </c>
      <c r="CN1415" t="s">
        <v>137</v>
      </c>
      <c r="CP1415" t="s">
        <v>138</v>
      </c>
      <c r="CR1415" t="s">
        <v>117</v>
      </c>
      <c r="CS1415" t="s">
        <v>139</v>
      </c>
      <c r="CT1415" t="s">
        <v>140</v>
      </c>
      <c r="CU1415" t="s">
        <v>140</v>
      </c>
      <c r="CV1415" t="s">
        <v>140</v>
      </c>
      <c r="CW1415" t="s">
        <v>139</v>
      </c>
      <c r="CX1415" t="s">
        <v>140</v>
      </c>
      <c r="CY1415" t="s">
        <v>133</v>
      </c>
      <c r="CZ1415" s="8">
        <v>16702353313</v>
      </c>
      <c r="DA1415" t="s">
        <v>852</v>
      </c>
      <c r="DB1415" t="s">
        <v>140</v>
      </c>
      <c r="DC1415" t="s">
        <v>139</v>
      </c>
      <c r="DD1415" t="s">
        <v>117</v>
      </c>
    </row>
    <row r="1416" spans="1:114" ht="15" customHeight="1" x14ac:dyDescent="0.35">
      <c r="A1416" t="s">
        <v>9775</v>
      </c>
      <c r="B1416" t="s">
        <v>166</v>
      </c>
      <c r="C1416" s="1">
        <v>45642</v>
      </c>
      <c r="D1416" s="1">
        <v>45721</v>
      </c>
      <c r="E1416" t="s">
        <v>211</v>
      </c>
      <c r="G1416" t="s">
        <v>139</v>
      </c>
      <c r="H1416" t="s">
        <v>117</v>
      </c>
      <c r="I1416" t="s">
        <v>117</v>
      </c>
      <c r="J1416" t="s">
        <v>3137</v>
      </c>
      <c r="K1416" t="s">
        <v>3138</v>
      </c>
      <c r="L1416" t="s">
        <v>3139</v>
      </c>
      <c r="N1416" t="s">
        <v>136</v>
      </c>
      <c r="O1416" t="s">
        <v>121</v>
      </c>
      <c r="P1416" s="6">
        <v>96950</v>
      </c>
      <c r="Q1416" t="s">
        <v>122</v>
      </c>
      <c r="R1416" t="s">
        <v>140</v>
      </c>
      <c r="S1416" s="8">
        <v>16702876046</v>
      </c>
      <c r="U1416" t="s">
        <v>3140</v>
      </c>
      <c r="V1416">
        <v>812112</v>
      </c>
      <c r="W1416" t="s">
        <v>124</v>
      </c>
      <c r="Y1416" t="s">
        <v>3141</v>
      </c>
      <c r="Z1416" t="s">
        <v>3142</v>
      </c>
      <c r="AB1416" t="s">
        <v>598</v>
      </c>
      <c r="AC1416" t="s">
        <v>3139</v>
      </c>
      <c r="AE1416" t="s">
        <v>136</v>
      </c>
      <c r="AF1416" t="s">
        <v>121</v>
      </c>
      <c r="AG1416" s="6">
        <v>96950</v>
      </c>
      <c r="AH1416" t="s">
        <v>122</v>
      </c>
      <c r="AJ1416" s="8">
        <v>16702876046</v>
      </c>
      <c r="AL1416" t="s">
        <v>3143</v>
      </c>
      <c r="BE1416" t="str">
        <f>"39-5011.00"</f>
        <v>39-5011.00</v>
      </c>
      <c r="BF1416" t="s">
        <v>3144</v>
      </c>
      <c r="BG1416" t="s">
        <v>3145</v>
      </c>
      <c r="BH1416" t="s">
        <v>274</v>
      </c>
      <c r="BI1416">
        <v>4</v>
      </c>
      <c r="BK1416" s="1">
        <v>45762</v>
      </c>
      <c r="BL1416" s="1">
        <v>46126</v>
      </c>
      <c r="BO1416">
        <v>35</v>
      </c>
      <c r="BP1416">
        <v>5</v>
      </c>
      <c r="BQ1416">
        <v>5</v>
      </c>
      <c r="BR1416">
        <v>4</v>
      </c>
      <c r="BS1416">
        <v>4</v>
      </c>
      <c r="BT1416">
        <v>5</v>
      </c>
      <c r="BU1416">
        <v>6</v>
      </c>
      <c r="BV1416">
        <v>6</v>
      </c>
      <c r="BW1416" t="str">
        <f>"11:30 AM"</f>
        <v>11:30 AM</v>
      </c>
      <c r="BX1416" t="str">
        <f>"5:30 PM"</f>
        <v>5:30 PM</v>
      </c>
      <c r="BY1416" t="s">
        <v>133</v>
      </c>
      <c r="BZ1416">
        <v>0</v>
      </c>
      <c r="CA1416">
        <v>12</v>
      </c>
      <c r="CB1416" t="s">
        <v>117</v>
      </c>
      <c r="CD1416" s="2" t="s">
        <v>9776</v>
      </c>
      <c r="CE1416" t="s">
        <v>3147</v>
      </c>
      <c r="CF1416" t="s">
        <v>3148</v>
      </c>
      <c r="CG1416" t="s">
        <v>136</v>
      </c>
      <c r="CH1416" t="s">
        <v>121</v>
      </c>
      <c r="CI1416" s="6">
        <v>96950</v>
      </c>
      <c r="CJ1416" s="10">
        <v>8.14</v>
      </c>
      <c r="CK1416" s="10">
        <v>8.15</v>
      </c>
      <c r="CL1416" s="10">
        <v>12.21</v>
      </c>
      <c r="CM1416" s="10">
        <v>12.23</v>
      </c>
      <c r="CN1416" t="s">
        <v>137</v>
      </c>
      <c r="CO1416" t="s">
        <v>140</v>
      </c>
      <c r="CP1416" t="s">
        <v>138</v>
      </c>
      <c r="CR1416" t="s">
        <v>117</v>
      </c>
      <c r="CS1416" t="s">
        <v>139</v>
      </c>
      <c r="CT1416" t="s">
        <v>140</v>
      </c>
      <c r="CU1416" t="s">
        <v>139</v>
      </c>
      <c r="CV1416" t="s">
        <v>140</v>
      </c>
      <c r="CW1416" t="s">
        <v>139</v>
      </c>
      <c r="CX1416" t="s">
        <v>139</v>
      </c>
      <c r="CY1416" t="s">
        <v>9777</v>
      </c>
      <c r="CZ1416" s="8">
        <v>16702876046</v>
      </c>
      <c r="DA1416" t="s">
        <v>3143</v>
      </c>
      <c r="DB1416" t="s">
        <v>140</v>
      </c>
      <c r="DC1416" t="s">
        <v>139</v>
      </c>
      <c r="DD1416" t="s">
        <v>117</v>
      </c>
    </row>
    <row r="1417" spans="1:114" ht="15" customHeight="1" x14ac:dyDescent="0.35">
      <c r="A1417" t="s">
        <v>11622</v>
      </c>
      <c r="B1417" t="s">
        <v>166</v>
      </c>
      <c r="C1417" s="1">
        <v>45644</v>
      </c>
      <c r="D1417" s="1">
        <v>45721</v>
      </c>
      <c r="E1417" t="s">
        <v>211</v>
      </c>
      <c r="G1417" t="s">
        <v>117</v>
      </c>
      <c r="H1417" t="s">
        <v>117</v>
      </c>
      <c r="I1417" t="s">
        <v>117</v>
      </c>
      <c r="J1417" t="s">
        <v>4937</v>
      </c>
      <c r="K1417" t="s">
        <v>4937</v>
      </c>
      <c r="L1417" t="s">
        <v>10699</v>
      </c>
      <c r="M1417" t="s">
        <v>6561</v>
      </c>
      <c r="N1417" t="s">
        <v>248</v>
      </c>
      <c r="O1417" t="s">
        <v>121</v>
      </c>
      <c r="P1417" s="6">
        <v>96951</v>
      </c>
      <c r="Q1417" t="s">
        <v>122</v>
      </c>
      <c r="S1417" s="8">
        <v>16707850100</v>
      </c>
      <c r="U1417" t="s">
        <v>4939</v>
      </c>
      <c r="V1417">
        <v>722511</v>
      </c>
      <c r="W1417" t="s">
        <v>124</v>
      </c>
      <c r="Y1417" t="s">
        <v>3488</v>
      </c>
      <c r="Z1417" t="s">
        <v>2717</v>
      </c>
      <c r="AB1417" t="s">
        <v>2678</v>
      </c>
      <c r="AC1417" t="s">
        <v>10699</v>
      </c>
      <c r="AD1417" t="s">
        <v>11623</v>
      </c>
      <c r="AE1417" t="s">
        <v>248</v>
      </c>
      <c r="AF1417" t="s">
        <v>121</v>
      </c>
      <c r="AG1417" s="6">
        <v>96951</v>
      </c>
      <c r="AH1417" t="s">
        <v>122</v>
      </c>
      <c r="AJ1417" s="8">
        <v>16707850100</v>
      </c>
      <c r="AL1417" t="s">
        <v>4943</v>
      </c>
      <c r="BE1417" t="str">
        <f>"13-2011.00"</f>
        <v>13-2011.00</v>
      </c>
      <c r="BF1417" t="s">
        <v>934</v>
      </c>
      <c r="BG1417" t="s">
        <v>11624</v>
      </c>
      <c r="BH1417" t="s">
        <v>2233</v>
      </c>
      <c r="BI1417">
        <v>4</v>
      </c>
      <c r="BK1417" s="1">
        <v>45724</v>
      </c>
      <c r="BL1417" s="1">
        <v>46088</v>
      </c>
      <c r="BO1417">
        <v>36</v>
      </c>
      <c r="BP1417">
        <v>0</v>
      </c>
      <c r="BQ1417">
        <v>7</v>
      </c>
      <c r="BR1417">
        <v>7</v>
      </c>
      <c r="BS1417">
        <v>7</v>
      </c>
      <c r="BT1417">
        <v>7</v>
      </c>
      <c r="BU1417">
        <v>7</v>
      </c>
      <c r="BV1417">
        <v>1</v>
      </c>
      <c r="BW1417" t="str">
        <f>"8:00 AM"</f>
        <v>8:00 AM</v>
      </c>
      <c r="BX1417" t="str">
        <f>"5:00 PM"</f>
        <v>5:00 PM</v>
      </c>
      <c r="BY1417" t="s">
        <v>588</v>
      </c>
      <c r="BZ1417">
        <v>0</v>
      </c>
      <c r="CA1417">
        <v>24</v>
      </c>
      <c r="CB1417" t="s">
        <v>117</v>
      </c>
      <c r="CD1417" t="s">
        <v>11625</v>
      </c>
      <c r="CE1417" t="s">
        <v>10699</v>
      </c>
      <c r="CF1417" t="s">
        <v>6561</v>
      </c>
      <c r="CG1417" t="s">
        <v>248</v>
      </c>
      <c r="CH1417" t="s">
        <v>121</v>
      </c>
      <c r="CI1417" s="6">
        <v>96951</v>
      </c>
      <c r="CJ1417" s="10">
        <v>17.399999999999999</v>
      </c>
      <c r="CK1417" s="10">
        <v>17.399999999999999</v>
      </c>
      <c r="CL1417" s="10">
        <v>26.22</v>
      </c>
      <c r="CM1417" s="10">
        <v>26.22</v>
      </c>
      <c r="CN1417" t="s">
        <v>137</v>
      </c>
      <c r="CO1417" t="s">
        <v>140</v>
      </c>
      <c r="CP1417" t="s">
        <v>138</v>
      </c>
      <c r="CR1417" t="s">
        <v>117</v>
      </c>
      <c r="CS1417" t="s">
        <v>139</v>
      </c>
      <c r="CT1417" t="s">
        <v>140</v>
      </c>
      <c r="CU1417" t="s">
        <v>139</v>
      </c>
      <c r="CV1417" t="s">
        <v>140</v>
      </c>
      <c r="CW1417" t="s">
        <v>139</v>
      </c>
      <c r="CX1417" t="s">
        <v>140</v>
      </c>
      <c r="CY1417" t="s">
        <v>140</v>
      </c>
      <c r="CZ1417" s="8">
        <v>16707850100</v>
      </c>
      <c r="DA1417" t="s">
        <v>11626</v>
      </c>
      <c r="DB1417" t="s">
        <v>140</v>
      </c>
      <c r="DC1417" t="s">
        <v>139</v>
      </c>
      <c r="DD1417" t="s">
        <v>117</v>
      </c>
    </row>
    <row r="1418" spans="1:114" ht="15" customHeight="1" x14ac:dyDescent="0.35">
      <c r="A1418" t="s">
        <v>7424</v>
      </c>
      <c r="B1418" t="s">
        <v>144</v>
      </c>
      <c r="C1418" s="1">
        <v>45663</v>
      </c>
      <c r="D1418" s="1">
        <v>45721</v>
      </c>
      <c r="E1418" t="s">
        <v>211</v>
      </c>
      <c r="G1418" t="s">
        <v>117</v>
      </c>
      <c r="H1418" t="s">
        <v>117</v>
      </c>
      <c r="I1418" t="s">
        <v>117</v>
      </c>
      <c r="J1418" t="s">
        <v>7425</v>
      </c>
      <c r="L1418" t="s">
        <v>184</v>
      </c>
      <c r="M1418" t="s">
        <v>7426</v>
      </c>
      <c r="N1418" t="s">
        <v>120</v>
      </c>
      <c r="O1418" t="s">
        <v>121</v>
      </c>
      <c r="P1418" s="6">
        <v>96950</v>
      </c>
      <c r="Q1418" t="s">
        <v>122</v>
      </c>
      <c r="S1418" s="8">
        <v>16702348897</v>
      </c>
      <c r="U1418" t="s">
        <v>7427</v>
      </c>
      <c r="V1418">
        <v>561320</v>
      </c>
      <c r="W1418" t="s">
        <v>124</v>
      </c>
      <c r="Y1418" t="s">
        <v>186</v>
      </c>
      <c r="Z1418" t="s">
        <v>7428</v>
      </c>
      <c r="AA1418" t="s">
        <v>7429</v>
      </c>
      <c r="AB1418" t="s">
        <v>1945</v>
      </c>
      <c r="AC1418" t="s">
        <v>184</v>
      </c>
      <c r="AD1418" t="s">
        <v>7426</v>
      </c>
      <c r="AE1418" t="s">
        <v>120</v>
      </c>
      <c r="AF1418" t="s">
        <v>121</v>
      </c>
      <c r="AG1418" s="6">
        <v>96950</v>
      </c>
      <c r="AH1418" t="s">
        <v>122</v>
      </c>
      <c r="AJ1418" s="8">
        <v>16702348897</v>
      </c>
      <c r="AL1418" t="s">
        <v>7430</v>
      </c>
      <c r="BE1418" t="str">
        <f>"17-3023.00"</f>
        <v>17-3023.00</v>
      </c>
      <c r="BF1418" t="s">
        <v>7431</v>
      </c>
      <c r="BG1418" t="s">
        <v>7432</v>
      </c>
      <c r="BH1418" t="s">
        <v>7433</v>
      </c>
      <c r="BI1418">
        <v>1</v>
      </c>
      <c r="BJ1418">
        <v>1</v>
      </c>
      <c r="BK1418" s="1">
        <v>45717</v>
      </c>
      <c r="BL1418" s="1">
        <v>46081</v>
      </c>
      <c r="BM1418" s="1">
        <v>45721</v>
      </c>
      <c r="BN1418" s="1">
        <v>46081</v>
      </c>
      <c r="BO1418">
        <v>40</v>
      </c>
      <c r="BP1418">
        <v>0</v>
      </c>
      <c r="BQ1418">
        <v>8</v>
      </c>
      <c r="BR1418">
        <v>8</v>
      </c>
      <c r="BS1418">
        <v>8</v>
      </c>
      <c r="BT1418">
        <v>8</v>
      </c>
      <c r="BU1418">
        <v>8</v>
      </c>
      <c r="BV1418">
        <v>0</v>
      </c>
      <c r="BW1418" t="str">
        <f>"8:00 AM"</f>
        <v>8:00 AM</v>
      </c>
      <c r="BX1418" t="str">
        <f>"5:00 PM"</f>
        <v>5:00 PM</v>
      </c>
      <c r="BY1418" t="s">
        <v>159</v>
      </c>
      <c r="BZ1418">
        <v>0</v>
      </c>
      <c r="CA1418">
        <v>24</v>
      </c>
      <c r="CB1418" t="s">
        <v>117</v>
      </c>
      <c r="CD1418" t="s">
        <v>7434</v>
      </c>
      <c r="CE1418" t="s">
        <v>7426</v>
      </c>
      <c r="CG1418" t="s">
        <v>120</v>
      </c>
      <c r="CH1418" t="s">
        <v>121</v>
      </c>
      <c r="CI1418" s="6">
        <v>96950</v>
      </c>
      <c r="CJ1418" s="10">
        <v>15.75</v>
      </c>
      <c r="CK1418" s="10">
        <v>15.75</v>
      </c>
      <c r="CL1418" s="10">
        <v>23.63</v>
      </c>
      <c r="CM1418" s="10">
        <v>23.63</v>
      </c>
      <c r="CN1418" t="s">
        <v>137</v>
      </c>
      <c r="CO1418" t="s">
        <v>140</v>
      </c>
      <c r="CP1418" t="s">
        <v>138</v>
      </c>
      <c r="CR1418" t="s">
        <v>117</v>
      </c>
      <c r="CS1418" t="s">
        <v>139</v>
      </c>
      <c r="CT1418" t="s">
        <v>140</v>
      </c>
      <c r="CU1418" t="s">
        <v>139</v>
      </c>
      <c r="CV1418" t="s">
        <v>140</v>
      </c>
      <c r="CW1418" t="s">
        <v>139</v>
      </c>
      <c r="CX1418" t="s">
        <v>140</v>
      </c>
      <c r="CY1418" t="s">
        <v>140</v>
      </c>
      <c r="CZ1418" s="8">
        <v>16702348897</v>
      </c>
      <c r="DA1418" t="s">
        <v>7435</v>
      </c>
      <c r="DB1418" t="s">
        <v>140</v>
      </c>
      <c r="DC1418" t="s">
        <v>139</v>
      </c>
      <c r="DD1418" t="s">
        <v>117</v>
      </c>
    </row>
    <row r="1419" spans="1:114" ht="15" customHeight="1" x14ac:dyDescent="0.35">
      <c r="A1419" t="s">
        <v>7019</v>
      </c>
      <c r="B1419" t="s">
        <v>166</v>
      </c>
      <c r="C1419" s="1">
        <v>45694</v>
      </c>
      <c r="D1419" s="1">
        <v>45721</v>
      </c>
      <c r="E1419" t="s">
        <v>116</v>
      </c>
      <c r="F1419" s="1">
        <v>45823</v>
      </c>
      <c r="G1419" t="s">
        <v>117</v>
      </c>
      <c r="H1419" t="s">
        <v>117</v>
      </c>
      <c r="I1419" t="s">
        <v>117</v>
      </c>
      <c r="J1419" t="s">
        <v>4135</v>
      </c>
      <c r="L1419" t="s">
        <v>4136</v>
      </c>
      <c r="M1419" t="s">
        <v>1172</v>
      </c>
      <c r="N1419" t="s">
        <v>120</v>
      </c>
      <c r="O1419" t="s">
        <v>121</v>
      </c>
      <c r="P1419" s="6">
        <v>96950</v>
      </c>
      <c r="Q1419" t="s">
        <v>122</v>
      </c>
      <c r="R1419" t="s">
        <v>382</v>
      </c>
      <c r="S1419" s="8">
        <v>16703223320</v>
      </c>
      <c r="U1419" t="s">
        <v>4137</v>
      </c>
      <c r="V1419">
        <v>611110</v>
      </c>
      <c r="W1419" t="s">
        <v>124</v>
      </c>
      <c r="Y1419" t="s">
        <v>4138</v>
      </c>
      <c r="Z1419" t="s">
        <v>4139</v>
      </c>
      <c r="AA1419" t="s">
        <v>1108</v>
      </c>
      <c r="AB1419" t="s">
        <v>4140</v>
      </c>
      <c r="AC1419" t="s">
        <v>4136</v>
      </c>
      <c r="AE1419" t="s">
        <v>120</v>
      </c>
      <c r="AF1419" t="s">
        <v>121</v>
      </c>
      <c r="AG1419" s="6">
        <v>96950</v>
      </c>
      <c r="AH1419" t="s">
        <v>122</v>
      </c>
      <c r="AI1419" t="s">
        <v>382</v>
      </c>
      <c r="AJ1419" s="8">
        <v>16703223320</v>
      </c>
      <c r="AL1419" t="s">
        <v>4141</v>
      </c>
      <c r="BE1419" t="str">
        <f>"25-4031.00"</f>
        <v>25-4031.00</v>
      </c>
      <c r="BF1419" t="s">
        <v>4648</v>
      </c>
      <c r="BG1419" t="s">
        <v>4649</v>
      </c>
      <c r="BH1419" t="s">
        <v>4650</v>
      </c>
      <c r="BI1419">
        <v>1</v>
      </c>
      <c r="BK1419" s="1">
        <v>45824</v>
      </c>
      <c r="BL1419" s="1">
        <v>46919</v>
      </c>
      <c r="BO1419">
        <v>35</v>
      </c>
      <c r="BP1419">
        <v>0</v>
      </c>
      <c r="BQ1419">
        <v>7</v>
      </c>
      <c r="BR1419">
        <v>7</v>
      </c>
      <c r="BS1419">
        <v>7</v>
      </c>
      <c r="BT1419">
        <v>7</v>
      </c>
      <c r="BU1419">
        <v>7</v>
      </c>
      <c r="BV1419">
        <v>0</v>
      </c>
      <c r="BW1419" t="str">
        <f>"7:00 AM"</f>
        <v>7:00 AM</v>
      </c>
      <c r="BX1419" t="str">
        <f>"3:00 PM"</f>
        <v>3:00 PM</v>
      </c>
      <c r="BY1419" t="s">
        <v>459</v>
      </c>
      <c r="BZ1419">
        <v>0</v>
      </c>
      <c r="CA1419">
        <v>12</v>
      </c>
      <c r="CB1419" t="s">
        <v>117</v>
      </c>
      <c r="CD1419" t="s">
        <v>393</v>
      </c>
      <c r="CE1419" t="s">
        <v>4148</v>
      </c>
      <c r="CG1419" t="s">
        <v>120</v>
      </c>
      <c r="CH1419" t="s">
        <v>121</v>
      </c>
      <c r="CI1419" s="6">
        <v>96950</v>
      </c>
      <c r="CJ1419" s="10">
        <v>13.09</v>
      </c>
      <c r="CK1419" s="10">
        <v>13.09</v>
      </c>
      <c r="CL1419" s="10">
        <v>0</v>
      </c>
      <c r="CM1419" s="10">
        <v>0</v>
      </c>
      <c r="CN1419" t="s">
        <v>137</v>
      </c>
      <c r="CO1419" t="s">
        <v>393</v>
      </c>
      <c r="CP1419" t="s">
        <v>138</v>
      </c>
      <c r="CR1419" t="s">
        <v>117</v>
      </c>
      <c r="CS1419" t="s">
        <v>139</v>
      </c>
      <c r="CT1419" t="s">
        <v>140</v>
      </c>
      <c r="CU1419" t="s">
        <v>140</v>
      </c>
      <c r="CV1419" t="s">
        <v>140</v>
      </c>
      <c r="CW1419" t="s">
        <v>139</v>
      </c>
      <c r="CX1419" t="s">
        <v>140</v>
      </c>
      <c r="CY1419" t="s">
        <v>394</v>
      </c>
      <c r="CZ1419" s="8">
        <v>16703223320</v>
      </c>
      <c r="DA1419" t="s">
        <v>4141</v>
      </c>
      <c r="DB1419" t="s">
        <v>292</v>
      </c>
      <c r="DC1419" t="s">
        <v>139</v>
      </c>
      <c r="DD1419" t="s">
        <v>117</v>
      </c>
    </row>
    <row r="1420" spans="1:114" ht="15" customHeight="1" x14ac:dyDescent="0.35">
      <c r="A1420" t="s">
        <v>4647</v>
      </c>
      <c r="B1420" t="s">
        <v>166</v>
      </c>
      <c r="C1420" s="1">
        <v>45694</v>
      </c>
      <c r="D1420" s="1">
        <v>45721</v>
      </c>
      <c r="E1420" t="s">
        <v>116</v>
      </c>
      <c r="F1420" s="1">
        <v>45822</v>
      </c>
      <c r="G1420" t="s">
        <v>117</v>
      </c>
      <c r="H1420" t="s">
        <v>117</v>
      </c>
      <c r="I1420" t="s">
        <v>117</v>
      </c>
      <c r="J1420" t="s">
        <v>4135</v>
      </c>
      <c r="L1420" t="s">
        <v>4136</v>
      </c>
      <c r="M1420" t="s">
        <v>1172</v>
      </c>
      <c r="N1420" t="s">
        <v>120</v>
      </c>
      <c r="O1420" t="s">
        <v>121</v>
      </c>
      <c r="P1420" s="6">
        <v>96950</v>
      </c>
      <c r="Q1420" t="s">
        <v>122</v>
      </c>
      <c r="R1420" t="s">
        <v>382</v>
      </c>
      <c r="S1420" s="8">
        <v>16703223320</v>
      </c>
      <c r="U1420" t="s">
        <v>4137</v>
      </c>
      <c r="V1420">
        <v>611110</v>
      </c>
      <c r="W1420" t="s">
        <v>124</v>
      </c>
      <c r="Y1420" t="s">
        <v>4138</v>
      </c>
      <c r="Z1420" t="s">
        <v>4139</v>
      </c>
      <c r="AA1420" t="s">
        <v>1108</v>
      </c>
      <c r="AB1420" t="s">
        <v>4140</v>
      </c>
      <c r="AC1420" t="s">
        <v>4136</v>
      </c>
      <c r="AE1420" t="s">
        <v>120</v>
      </c>
      <c r="AF1420" t="s">
        <v>121</v>
      </c>
      <c r="AG1420" s="6">
        <v>96950</v>
      </c>
      <c r="AH1420" t="s">
        <v>122</v>
      </c>
      <c r="AI1420" t="s">
        <v>382</v>
      </c>
      <c r="AJ1420" s="8">
        <v>16703223320</v>
      </c>
      <c r="AL1420" t="s">
        <v>4141</v>
      </c>
      <c r="BE1420" t="str">
        <f>"25-4031.00"</f>
        <v>25-4031.00</v>
      </c>
      <c r="BF1420" t="s">
        <v>4648</v>
      </c>
      <c r="BG1420" t="s">
        <v>4649</v>
      </c>
      <c r="BH1420" t="s">
        <v>4650</v>
      </c>
      <c r="BI1420">
        <v>1</v>
      </c>
      <c r="BK1420" s="1">
        <v>45824</v>
      </c>
      <c r="BL1420" s="1">
        <v>46188</v>
      </c>
      <c r="BO1420">
        <v>35</v>
      </c>
      <c r="BP1420">
        <v>0</v>
      </c>
      <c r="BQ1420">
        <v>7</v>
      </c>
      <c r="BR1420">
        <v>7</v>
      </c>
      <c r="BS1420">
        <v>7</v>
      </c>
      <c r="BT1420">
        <v>7</v>
      </c>
      <c r="BU1420">
        <v>7</v>
      </c>
      <c r="BV1420">
        <v>0</v>
      </c>
      <c r="BW1420" t="str">
        <f>"7:00 AM"</f>
        <v>7:00 AM</v>
      </c>
      <c r="BX1420" t="str">
        <f>"3:00 PM"</f>
        <v>3:00 PM</v>
      </c>
      <c r="BY1420" t="s">
        <v>459</v>
      </c>
      <c r="BZ1420">
        <v>0</v>
      </c>
      <c r="CA1420">
        <v>12</v>
      </c>
      <c r="CB1420" t="s">
        <v>117</v>
      </c>
      <c r="CD1420" t="s">
        <v>393</v>
      </c>
      <c r="CE1420" t="s">
        <v>4148</v>
      </c>
      <c r="CG1420" t="s">
        <v>120</v>
      </c>
      <c r="CH1420" t="s">
        <v>121</v>
      </c>
      <c r="CI1420" s="6">
        <v>96950</v>
      </c>
      <c r="CJ1420" s="10">
        <v>13.09</v>
      </c>
      <c r="CK1420" s="10">
        <v>13.09</v>
      </c>
      <c r="CL1420" s="10">
        <v>0</v>
      </c>
      <c r="CM1420" s="10">
        <v>0</v>
      </c>
      <c r="CN1420" t="s">
        <v>137</v>
      </c>
      <c r="CO1420" t="s">
        <v>393</v>
      </c>
      <c r="CP1420" t="s">
        <v>138</v>
      </c>
      <c r="CR1420" t="s">
        <v>117</v>
      </c>
      <c r="CS1420" t="s">
        <v>139</v>
      </c>
      <c r="CT1420" t="s">
        <v>140</v>
      </c>
      <c r="CU1420" t="s">
        <v>140</v>
      </c>
      <c r="CV1420" t="s">
        <v>140</v>
      </c>
      <c r="CW1420" t="s">
        <v>139</v>
      </c>
      <c r="CX1420" t="s">
        <v>140</v>
      </c>
      <c r="CY1420" t="s">
        <v>394</v>
      </c>
      <c r="CZ1420" s="8">
        <v>16703223320</v>
      </c>
      <c r="DA1420" t="s">
        <v>4141</v>
      </c>
      <c r="DB1420" t="s">
        <v>292</v>
      </c>
      <c r="DC1420" t="s">
        <v>139</v>
      </c>
      <c r="DD1420" t="s">
        <v>117</v>
      </c>
    </row>
    <row r="1421" spans="1:114" ht="15" customHeight="1" x14ac:dyDescent="0.35">
      <c r="A1421" t="s">
        <v>9683</v>
      </c>
      <c r="B1421" t="s">
        <v>166</v>
      </c>
      <c r="C1421" s="1">
        <v>45608</v>
      </c>
      <c r="D1421" s="1">
        <v>45722</v>
      </c>
      <c r="E1421" t="s">
        <v>211</v>
      </c>
      <c r="G1421" t="s">
        <v>117</v>
      </c>
      <c r="H1421" t="s">
        <v>117</v>
      </c>
      <c r="I1421" t="s">
        <v>117</v>
      </c>
      <c r="J1421" t="s">
        <v>3105</v>
      </c>
      <c r="L1421" t="s">
        <v>135</v>
      </c>
      <c r="N1421" t="s">
        <v>136</v>
      </c>
      <c r="O1421" t="s">
        <v>121</v>
      </c>
      <c r="P1421" s="6">
        <v>96950</v>
      </c>
      <c r="Q1421" t="s">
        <v>122</v>
      </c>
      <c r="R1421" t="s">
        <v>1677</v>
      </c>
      <c r="S1421" s="8">
        <v>16707891106</v>
      </c>
      <c r="U1421" t="s">
        <v>1722</v>
      </c>
      <c r="V1421">
        <v>54121</v>
      </c>
      <c r="W1421" t="s">
        <v>124</v>
      </c>
      <c r="Y1421" t="s">
        <v>125</v>
      </c>
      <c r="Z1421" t="s">
        <v>126</v>
      </c>
      <c r="AA1421" t="s">
        <v>1723</v>
      </c>
      <c r="AB1421" t="s">
        <v>657</v>
      </c>
      <c r="AC1421" t="s">
        <v>135</v>
      </c>
      <c r="AE1421" t="s">
        <v>120</v>
      </c>
      <c r="AF1421" t="s">
        <v>121</v>
      </c>
      <c r="AG1421" s="6">
        <v>96950</v>
      </c>
      <c r="AH1421" t="s">
        <v>122</v>
      </c>
      <c r="AI1421" t="s">
        <v>9684</v>
      </c>
      <c r="AJ1421" s="8">
        <v>16707891106</v>
      </c>
      <c r="AL1421" t="s">
        <v>1727</v>
      </c>
      <c r="BE1421" t="str">
        <f>"43-3031.00"</f>
        <v>43-3031.00</v>
      </c>
      <c r="BF1421" t="s">
        <v>357</v>
      </c>
      <c r="BG1421" t="s">
        <v>9685</v>
      </c>
      <c r="BH1421" t="s">
        <v>936</v>
      </c>
      <c r="BI1421">
        <v>10</v>
      </c>
      <c r="BK1421" s="1">
        <v>45689</v>
      </c>
      <c r="BL1421" s="1">
        <v>46053</v>
      </c>
      <c r="BO1421">
        <v>35</v>
      </c>
      <c r="BP1421">
        <v>0</v>
      </c>
      <c r="BQ1421">
        <v>7</v>
      </c>
      <c r="BR1421">
        <v>7</v>
      </c>
      <c r="BS1421">
        <v>7</v>
      </c>
      <c r="BT1421">
        <v>7</v>
      </c>
      <c r="BU1421">
        <v>7</v>
      </c>
      <c r="BV1421">
        <v>0</v>
      </c>
      <c r="BW1421" t="str">
        <f>"8:00 AM"</f>
        <v>8:00 AM</v>
      </c>
      <c r="BX1421" t="str">
        <f>"4:00 PM"</f>
        <v>4:00 PM</v>
      </c>
      <c r="BY1421" t="s">
        <v>159</v>
      </c>
      <c r="BZ1421">
        <v>0</v>
      </c>
      <c r="CA1421">
        <v>12</v>
      </c>
      <c r="CB1421" t="s">
        <v>117</v>
      </c>
      <c r="CD1421" t="s">
        <v>9686</v>
      </c>
      <c r="CE1421" t="s">
        <v>135</v>
      </c>
      <c r="CG1421" t="s">
        <v>120</v>
      </c>
      <c r="CH1421" t="s">
        <v>121</v>
      </c>
      <c r="CI1421" s="6">
        <v>96950</v>
      </c>
      <c r="CJ1421" s="10">
        <v>12.28</v>
      </c>
      <c r="CK1421" s="10">
        <v>12.28</v>
      </c>
      <c r="CL1421" s="10">
        <v>18.420000000000002</v>
      </c>
      <c r="CM1421" s="10">
        <v>18.420000000000002</v>
      </c>
      <c r="CN1421" t="s">
        <v>137</v>
      </c>
      <c r="CP1421" t="s">
        <v>138</v>
      </c>
      <c r="CR1421" t="s">
        <v>117</v>
      </c>
      <c r="CS1421" t="s">
        <v>139</v>
      </c>
      <c r="CT1421" t="s">
        <v>140</v>
      </c>
      <c r="CU1421" t="s">
        <v>139</v>
      </c>
      <c r="CV1421" t="s">
        <v>140</v>
      </c>
      <c r="CW1421" t="s">
        <v>139</v>
      </c>
      <c r="CX1421" t="s">
        <v>140</v>
      </c>
      <c r="CY1421" t="s">
        <v>9687</v>
      </c>
      <c r="CZ1421" s="8">
        <v>16707891106</v>
      </c>
      <c r="DA1421" t="s">
        <v>1727</v>
      </c>
      <c r="DB1421" t="s">
        <v>292</v>
      </c>
      <c r="DC1421" t="s">
        <v>139</v>
      </c>
      <c r="DD1421" t="s">
        <v>117</v>
      </c>
    </row>
    <row r="1422" spans="1:114" ht="15" customHeight="1" x14ac:dyDescent="0.35">
      <c r="A1422" t="s">
        <v>17383</v>
      </c>
      <c r="B1422" t="s">
        <v>166</v>
      </c>
      <c r="C1422" s="1">
        <v>45644</v>
      </c>
      <c r="D1422" s="1">
        <v>45722</v>
      </c>
      <c r="E1422" t="s">
        <v>211</v>
      </c>
      <c r="G1422" t="s">
        <v>117</v>
      </c>
      <c r="H1422" t="s">
        <v>117</v>
      </c>
      <c r="I1422" t="s">
        <v>117</v>
      </c>
      <c r="J1422" t="s">
        <v>17384</v>
      </c>
      <c r="K1422" t="s">
        <v>17385</v>
      </c>
      <c r="L1422" t="s">
        <v>12215</v>
      </c>
      <c r="M1422" t="s">
        <v>6561</v>
      </c>
      <c r="N1422" t="s">
        <v>248</v>
      </c>
      <c r="O1422" t="s">
        <v>121</v>
      </c>
      <c r="P1422" s="6">
        <v>96951</v>
      </c>
      <c r="Q1422" t="s">
        <v>122</v>
      </c>
      <c r="S1422" s="8">
        <v>16707850100</v>
      </c>
      <c r="U1422" t="s">
        <v>4939</v>
      </c>
      <c r="V1422">
        <v>722511</v>
      </c>
      <c r="W1422" t="s">
        <v>124</v>
      </c>
      <c r="Y1422" t="s">
        <v>3488</v>
      </c>
      <c r="Z1422" t="s">
        <v>2717</v>
      </c>
      <c r="AA1422" t="s">
        <v>11618</v>
      </c>
      <c r="AB1422" t="s">
        <v>2678</v>
      </c>
      <c r="AC1422" t="s">
        <v>10699</v>
      </c>
      <c r="AD1422" t="s">
        <v>6561</v>
      </c>
      <c r="AE1422" t="s">
        <v>248</v>
      </c>
      <c r="AF1422" t="s">
        <v>121</v>
      </c>
      <c r="AG1422" s="6">
        <v>96951</v>
      </c>
      <c r="AH1422" t="s">
        <v>122</v>
      </c>
      <c r="AJ1422" s="8">
        <v>16707850100</v>
      </c>
      <c r="AL1422" t="s">
        <v>4943</v>
      </c>
      <c r="BE1422" t="str">
        <f>"35-1011.00"</f>
        <v>35-1011.00</v>
      </c>
      <c r="BF1422" t="s">
        <v>4416</v>
      </c>
      <c r="BG1422" t="s">
        <v>17386</v>
      </c>
      <c r="BH1422" t="s">
        <v>17387</v>
      </c>
      <c r="BI1422">
        <v>4</v>
      </c>
      <c r="BK1422" s="1">
        <v>45726</v>
      </c>
      <c r="BL1422" s="1">
        <v>46090</v>
      </c>
      <c r="BO1422">
        <v>36</v>
      </c>
      <c r="BP1422">
        <v>0</v>
      </c>
      <c r="BQ1422">
        <v>7</v>
      </c>
      <c r="BR1422">
        <v>7</v>
      </c>
      <c r="BS1422">
        <v>7</v>
      </c>
      <c r="BT1422">
        <v>7</v>
      </c>
      <c r="BU1422">
        <v>7</v>
      </c>
      <c r="BV1422">
        <v>1</v>
      </c>
      <c r="BW1422" t="str">
        <f>"8:00 AM"</f>
        <v>8:00 AM</v>
      </c>
      <c r="BX1422" t="str">
        <f>"5:00 PM"</f>
        <v>5:00 PM</v>
      </c>
      <c r="BY1422" t="s">
        <v>159</v>
      </c>
      <c r="BZ1422">
        <v>0</v>
      </c>
      <c r="CA1422">
        <v>12</v>
      </c>
      <c r="CB1422" t="s">
        <v>117</v>
      </c>
      <c r="CD1422" t="s">
        <v>17388</v>
      </c>
      <c r="CE1422" t="s">
        <v>10699</v>
      </c>
      <c r="CF1422" t="s">
        <v>6561</v>
      </c>
      <c r="CG1422" t="s">
        <v>248</v>
      </c>
      <c r="CH1422" t="s">
        <v>121</v>
      </c>
      <c r="CI1422" s="6">
        <v>96951</v>
      </c>
      <c r="CJ1422" s="10">
        <v>15.13</v>
      </c>
      <c r="CK1422" s="10">
        <v>15.13</v>
      </c>
      <c r="CL1422" s="10">
        <v>22.69</v>
      </c>
      <c r="CM1422" s="10">
        <v>22.69</v>
      </c>
      <c r="CN1422" t="s">
        <v>137</v>
      </c>
      <c r="CO1422" t="s">
        <v>140</v>
      </c>
      <c r="CP1422" t="s">
        <v>138</v>
      </c>
      <c r="CR1422" t="s">
        <v>117</v>
      </c>
      <c r="CS1422" t="s">
        <v>139</v>
      </c>
      <c r="CT1422" t="s">
        <v>140</v>
      </c>
      <c r="CU1422" t="s">
        <v>139</v>
      </c>
      <c r="CV1422" t="s">
        <v>140</v>
      </c>
      <c r="CW1422" t="s">
        <v>139</v>
      </c>
      <c r="CX1422" t="s">
        <v>140</v>
      </c>
      <c r="CY1422" t="s">
        <v>140</v>
      </c>
      <c r="CZ1422" s="8">
        <v>16707850100</v>
      </c>
      <c r="DA1422" t="s">
        <v>11626</v>
      </c>
      <c r="DB1422" t="s">
        <v>140</v>
      </c>
      <c r="DC1422" t="s">
        <v>139</v>
      </c>
      <c r="DD1422" t="s">
        <v>117</v>
      </c>
    </row>
    <row r="1423" spans="1:114" ht="15" customHeight="1" x14ac:dyDescent="0.35">
      <c r="A1423" t="s">
        <v>4646</v>
      </c>
      <c r="B1423" t="s">
        <v>166</v>
      </c>
      <c r="C1423" s="1">
        <v>45648</v>
      </c>
      <c r="D1423" s="1">
        <v>45722</v>
      </c>
      <c r="E1423" t="s">
        <v>116</v>
      </c>
      <c r="F1423" s="1">
        <v>45822</v>
      </c>
      <c r="G1423" t="s">
        <v>117</v>
      </c>
      <c r="H1423" t="s">
        <v>117</v>
      </c>
      <c r="I1423" t="s">
        <v>117</v>
      </c>
      <c r="J1423" t="s">
        <v>4135</v>
      </c>
      <c r="L1423" t="s">
        <v>4136</v>
      </c>
      <c r="M1423" t="s">
        <v>1172</v>
      </c>
      <c r="N1423" t="s">
        <v>120</v>
      </c>
      <c r="O1423" t="s">
        <v>121</v>
      </c>
      <c r="P1423" s="6">
        <v>96950</v>
      </c>
      <c r="Q1423" t="s">
        <v>122</v>
      </c>
      <c r="R1423" t="s">
        <v>382</v>
      </c>
      <c r="S1423" s="8">
        <v>16703223320</v>
      </c>
      <c r="U1423" t="s">
        <v>4137</v>
      </c>
      <c r="V1423">
        <v>611110</v>
      </c>
      <c r="W1423" t="s">
        <v>124</v>
      </c>
      <c r="Y1423" t="s">
        <v>4138</v>
      </c>
      <c r="Z1423" t="s">
        <v>4139</v>
      </c>
      <c r="AA1423" t="s">
        <v>1108</v>
      </c>
      <c r="AB1423" t="s">
        <v>4140</v>
      </c>
      <c r="AC1423" t="s">
        <v>4136</v>
      </c>
      <c r="AE1423" t="s">
        <v>120</v>
      </c>
      <c r="AF1423" t="s">
        <v>121</v>
      </c>
      <c r="AG1423" s="6">
        <v>96950</v>
      </c>
      <c r="AH1423" t="s">
        <v>122</v>
      </c>
      <c r="AI1423" t="s">
        <v>382</v>
      </c>
      <c r="AJ1423" s="8">
        <v>16703223320</v>
      </c>
      <c r="AL1423" t="s">
        <v>4141</v>
      </c>
      <c r="BE1423" t="str">
        <f>"25-2022.00"</f>
        <v>25-2022.00</v>
      </c>
      <c r="BF1423" t="s">
        <v>2569</v>
      </c>
      <c r="BG1423" t="s">
        <v>4145</v>
      </c>
      <c r="BH1423" t="s">
        <v>4146</v>
      </c>
      <c r="BI1423">
        <v>2</v>
      </c>
      <c r="BK1423" s="1">
        <v>45824</v>
      </c>
      <c r="BL1423" s="1">
        <v>46188</v>
      </c>
      <c r="BO1423">
        <v>35</v>
      </c>
      <c r="BP1423">
        <v>0</v>
      </c>
      <c r="BQ1423">
        <v>7</v>
      </c>
      <c r="BR1423">
        <v>7</v>
      </c>
      <c r="BS1423">
        <v>7</v>
      </c>
      <c r="BT1423">
        <v>7</v>
      </c>
      <c r="BU1423">
        <v>7</v>
      </c>
      <c r="BV1423">
        <v>0</v>
      </c>
      <c r="BW1423" t="str">
        <f>"7:00 AM"</f>
        <v>7:00 AM</v>
      </c>
      <c r="BX1423" t="str">
        <f>"3:00 PM"</f>
        <v>3:00 PM</v>
      </c>
      <c r="BY1423" t="s">
        <v>459</v>
      </c>
      <c r="BZ1423">
        <v>0</v>
      </c>
      <c r="CA1423">
        <v>6</v>
      </c>
      <c r="CB1423" t="s">
        <v>117</v>
      </c>
      <c r="CD1423" t="e">
        <f>- EXPERIENCE IN CHRISTIAN SCHOOL SETTING.
- MUST BE WILLING TO OBTAIN ACSI CERTIFICATION DURING THE INITIAL YEAR OF EMPLOYMENT.
- MUST BE ABLE TO USE TECHNOLOGY (LAPTOP, IPAD, PROJECTOR) IN THE CLASSROOM.
- KNOWLEDGE IN MICROSOFT OFFICE, GOOGLE CLASSROOM, GOOGLE DOCS, FORMS, AND OTHER EDUCATIONAL SOFTWARE.
- KNOWLEDGE OF INSTRUCTIONAL METHODS APPROPRIATE FOR STUDENTS AT THE RESPECTIVE GRADE LEVELS.</f>
        <v>#NAME?</v>
      </c>
      <c r="CE1423" t="s">
        <v>4148</v>
      </c>
      <c r="CG1423" t="s">
        <v>120</v>
      </c>
      <c r="CH1423" t="s">
        <v>121</v>
      </c>
      <c r="CI1423" s="6">
        <v>96950</v>
      </c>
      <c r="CJ1423" s="10">
        <v>20.89</v>
      </c>
      <c r="CK1423" s="10">
        <v>20.89</v>
      </c>
      <c r="CL1423" s="10">
        <v>0</v>
      </c>
      <c r="CM1423" s="10">
        <v>0</v>
      </c>
      <c r="CN1423" t="s">
        <v>137</v>
      </c>
      <c r="CO1423" t="s">
        <v>393</v>
      </c>
      <c r="CP1423" t="s">
        <v>138</v>
      </c>
      <c r="CR1423" t="s">
        <v>117</v>
      </c>
      <c r="CS1423" t="s">
        <v>139</v>
      </c>
      <c r="CT1423" t="s">
        <v>140</v>
      </c>
      <c r="CU1423" t="s">
        <v>140</v>
      </c>
      <c r="CV1423" t="s">
        <v>140</v>
      </c>
      <c r="CW1423" t="s">
        <v>139</v>
      </c>
      <c r="CX1423" t="s">
        <v>140</v>
      </c>
      <c r="CY1423" t="s">
        <v>394</v>
      </c>
      <c r="CZ1423" s="8">
        <v>16703223320</v>
      </c>
      <c r="DA1423" t="s">
        <v>4141</v>
      </c>
      <c r="DB1423" t="s">
        <v>292</v>
      </c>
      <c r="DC1423" t="s">
        <v>139</v>
      </c>
      <c r="DD1423" t="s">
        <v>117</v>
      </c>
    </row>
    <row r="1424" spans="1:114" ht="15" customHeight="1" x14ac:dyDescent="0.35">
      <c r="A1424" t="s">
        <v>6984</v>
      </c>
      <c r="B1424" t="s">
        <v>144</v>
      </c>
      <c r="C1424" s="1">
        <v>45653</v>
      </c>
      <c r="D1424" s="1">
        <v>45722</v>
      </c>
      <c r="E1424" t="s">
        <v>211</v>
      </c>
      <c r="G1424" t="s">
        <v>117</v>
      </c>
      <c r="H1424" t="s">
        <v>117</v>
      </c>
      <c r="I1424" t="s">
        <v>117</v>
      </c>
      <c r="J1424" t="s">
        <v>3664</v>
      </c>
      <c r="L1424" t="s">
        <v>6985</v>
      </c>
      <c r="M1424" t="s">
        <v>6986</v>
      </c>
      <c r="N1424" t="s">
        <v>120</v>
      </c>
      <c r="O1424" t="s">
        <v>121</v>
      </c>
      <c r="P1424" s="6">
        <v>96950</v>
      </c>
      <c r="Q1424" t="s">
        <v>122</v>
      </c>
      <c r="R1424" t="s">
        <v>140</v>
      </c>
      <c r="S1424" s="8">
        <v>16702885982</v>
      </c>
      <c r="U1424" t="s">
        <v>3667</v>
      </c>
      <c r="V1424">
        <v>561320</v>
      </c>
      <c r="W1424" t="s">
        <v>124</v>
      </c>
      <c r="Y1424" t="s">
        <v>3668</v>
      </c>
      <c r="Z1424" t="s">
        <v>6859</v>
      </c>
      <c r="AA1424" t="s">
        <v>3670</v>
      </c>
      <c r="AB1424" t="s">
        <v>128</v>
      </c>
      <c r="AC1424" t="s">
        <v>6987</v>
      </c>
      <c r="AD1424" t="s">
        <v>6986</v>
      </c>
      <c r="AE1424" t="s">
        <v>120</v>
      </c>
      <c r="AF1424" t="s">
        <v>121</v>
      </c>
      <c r="AG1424" s="6">
        <v>96950</v>
      </c>
      <c r="AH1424" t="s">
        <v>122</v>
      </c>
      <c r="AJ1424" s="8">
        <v>16702885982</v>
      </c>
      <c r="AL1424" t="s">
        <v>3672</v>
      </c>
      <c r="BE1424" t="str">
        <f>"49-9071.00"</f>
        <v>49-9071.00</v>
      </c>
      <c r="BF1424" t="s">
        <v>156</v>
      </c>
      <c r="BG1424" t="s">
        <v>6988</v>
      </c>
      <c r="BH1424" t="s">
        <v>1729</v>
      </c>
      <c r="BI1424">
        <v>5</v>
      </c>
      <c r="BJ1424">
        <v>5</v>
      </c>
      <c r="BK1424" s="1">
        <v>45762</v>
      </c>
      <c r="BL1424" s="1">
        <v>46126</v>
      </c>
      <c r="BM1424" s="1">
        <v>45762</v>
      </c>
      <c r="BN1424" s="1">
        <v>46126</v>
      </c>
      <c r="BO1424">
        <v>40</v>
      </c>
      <c r="BP1424">
        <v>0</v>
      </c>
      <c r="BQ1424">
        <v>8</v>
      </c>
      <c r="BR1424">
        <v>8</v>
      </c>
      <c r="BS1424">
        <v>8</v>
      </c>
      <c r="BT1424">
        <v>8</v>
      </c>
      <c r="BU1424">
        <v>8</v>
      </c>
      <c r="BV1424">
        <v>0</v>
      </c>
      <c r="BW1424" t="str">
        <f>"8:00 AM"</f>
        <v>8:00 AM</v>
      </c>
      <c r="BX1424" t="str">
        <f>"5:00 PM"</f>
        <v>5:00 PM</v>
      </c>
      <c r="BY1424" t="s">
        <v>159</v>
      </c>
      <c r="BZ1424">
        <v>0</v>
      </c>
      <c r="CA1424">
        <v>24</v>
      </c>
      <c r="CB1424" t="s">
        <v>117</v>
      </c>
      <c r="CD1424" t="s">
        <v>3674</v>
      </c>
      <c r="CE1424" t="s">
        <v>6989</v>
      </c>
      <c r="CF1424" t="s">
        <v>140</v>
      </c>
      <c r="CG1424" t="s">
        <v>120</v>
      </c>
      <c r="CH1424" t="s">
        <v>121</v>
      </c>
      <c r="CI1424" s="6">
        <v>96950</v>
      </c>
      <c r="CJ1424" s="10">
        <v>9.75</v>
      </c>
      <c r="CK1424" s="10">
        <v>9.75</v>
      </c>
      <c r="CL1424" s="10">
        <v>14.63</v>
      </c>
      <c r="CM1424" s="10">
        <v>14.63</v>
      </c>
      <c r="CN1424" t="s">
        <v>137</v>
      </c>
      <c r="CO1424" t="s">
        <v>140</v>
      </c>
      <c r="CP1424" t="s">
        <v>138</v>
      </c>
      <c r="CR1424" t="s">
        <v>117</v>
      </c>
      <c r="CS1424" t="s">
        <v>139</v>
      </c>
      <c r="CT1424" t="s">
        <v>140</v>
      </c>
      <c r="CU1424" t="s">
        <v>139</v>
      </c>
      <c r="CV1424" t="s">
        <v>140</v>
      </c>
      <c r="CW1424" t="s">
        <v>139</v>
      </c>
      <c r="CX1424" t="s">
        <v>140</v>
      </c>
      <c r="CY1424" t="s">
        <v>1167</v>
      </c>
      <c r="CZ1424" s="8">
        <v>16702885982</v>
      </c>
      <c r="DA1424" t="s">
        <v>3672</v>
      </c>
      <c r="DB1424" t="s">
        <v>309</v>
      </c>
      <c r="DC1424" t="s">
        <v>139</v>
      </c>
      <c r="DD1424" t="s">
        <v>117</v>
      </c>
      <c r="DE1424" t="s">
        <v>1530</v>
      </c>
      <c r="DF1424" t="s">
        <v>1531</v>
      </c>
      <c r="DG1424" t="s">
        <v>1532</v>
      </c>
      <c r="DH1424" t="s">
        <v>1156</v>
      </c>
      <c r="DI1424" t="s">
        <v>1153</v>
      </c>
      <c r="DJ1424" t="s">
        <v>1162</v>
      </c>
    </row>
    <row r="1425" spans="1:114" ht="15" customHeight="1" x14ac:dyDescent="0.35">
      <c r="A1425" t="s">
        <v>9681</v>
      </c>
      <c r="B1425" t="s">
        <v>166</v>
      </c>
      <c r="C1425" s="1">
        <v>45664</v>
      </c>
      <c r="D1425" s="1">
        <v>45722</v>
      </c>
      <c r="E1425" t="s">
        <v>211</v>
      </c>
      <c r="G1425" t="s">
        <v>117</v>
      </c>
      <c r="H1425" t="s">
        <v>117</v>
      </c>
      <c r="I1425" t="s">
        <v>117</v>
      </c>
      <c r="J1425" t="s">
        <v>4209</v>
      </c>
      <c r="K1425" t="s">
        <v>4210</v>
      </c>
      <c r="L1425" t="s">
        <v>1326</v>
      </c>
      <c r="M1425" t="s">
        <v>4211</v>
      </c>
      <c r="N1425" t="s">
        <v>120</v>
      </c>
      <c r="O1425" t="s">
        <v>121</v>
      </c>
      <c r="P1425" s="6">
        <v>96950</v>
      </c>
      <c r="Q1425" t="s">
        <v>122</v>
      </c>
      <c r="S1425" s="8">
        <v>16703236877</v>
      </c>
      <c r="U1425" t="s">
        <v>4212</v>
      </c>
      <c r="V1425">
        <v>62161</v>
      </c>
      <c r="W1425" t="s">
        <v>124</v>
      </c>
      <c r="Y1425" t="s">
        <v>1329</v>
      </c>
      <c r="Z1425" t="s">
        <v>1330</v>
      </c>
      <c r="AA1425" t="s">
        <v>1331</v>
      </c>
      <c r="AB1425" t="s">
        <v>128</v>
      </c>
      <c r="AC1425" t="s">
        <v>1332</v>
      </c>
      <c r="AE1425" t="s">
        <v>839</v>
      </c>
      <c r="AF1425" t="s">
        <v>578</v>
      </c>
      <c r="AG1425" s="6">
        <v>96931</v>
      </c>
      <c r="AH1425" t="s">
        <v>122</v>
      </c>
      <c r="AJ1425" s="8">
        <v>16716498746</v>
      </c>
      <c r="AK1425">
        <v>203</v>
      </c>
      <c r="AL1425" t="s">
        <v>1333</v>
      </c>
      <c r="BE1425" t="str">
        <f>"29-1141.00"</f>
        <v>29-1141.00</v>
      </c>
      <c r="BF1425" t="s">
        <v>1534</v>
      </c>
      <c r="BG1425" t="s">
        <v>4213</v>
      </c>
      <c r="BH1425" t="s">
        <v>4214</v>
      </c>
      <c r="BI1425">
        <v>3</v>
      </c>
      <c r="BK1425" s="1">
        <v>45778</v>
      </c>
      <c r="BL1425" s="1">
        <v>46142</v>
      </c>
      <c r="BO1425">
        <v>40</v>
      </c>
      <c r="BP1425">
        <v>0</v>
      </c>
      <c r="BQ1425">
        <v>8</v>
      </c>
      <c r="BR1425">
        <v>8</v>
      </c>
      <c r="BS1425">
        <v>8</v>
      </c>
      <c r="BT1425">
        <v>8</v>
      </c>
      <c r="BU1425">
        <v>5</v>
      </c>
      <c r="BV1425">
        <v>3</v>
      </c>
      <c r="BW1425" t="str">
        <f>"8:30 AM"</f>
        <v>8:30 AM</v>
      </c>
      <c r="BX1425" t="str">
        <f>"5:30 PM"</f>
        <v>5:30 PM</v>
      </c>
      <c r="BY1425" t="s">
        <v>459</v>
      </c>
      <c r="BZ1425">
        <v>0</v>
      </c>
      <c r="CA1425">
        <v>0</v>
      </c>
      <c r="CB1425" t="s">
        <v>117</v>
      </c>
      <c r="CD1425" s="2" t="s">
        <v>4215</v>
      </c>
      <c r="CE1425" t="s">
        <v>1326</v>
      </c>
      <c r="CF1425" t="s">
        <v>4211</v>
      </c>
      <c r="CG1425" t="s">
        <v>120</v>
      </c>
      <c r="CH1425" t="s">
        <v>121</v>
      </c>
      <c r="CI1425" s="6">
        <v>96950</v>
      </c>
      <c r="CJ1425" s="10">
        <v>17.05</v>
      </c>
      <c r="CK1425" s="10">
        <v>17.05</v>
      </c>
      <c r="CN1425" t="s">
        <v>137</v>
      </c>
      <c r="CP1425" t="s">
        <v>138</v>
      </c>
      <c r="CR1425" t="s">
        <v>117</v>
      </c>
      <c r="CS1425" t="s">
        <v>139</v>
      </c>
      <c r="CT1425" t="s">
        <v>140</v>
      </c>
      <c r="CU1425" t="s">
        <v>140</v>
      </c>
      <c r="CV1425" t="s">
        <v>140</v>
      </c>
      <c r="CW1425" t="s">
        <v>139</v>
      </c>
      <c r="CX1425" t="s">
        <v>140</v>
      </c>
      <c r="CY1425" t="s">
        <v>140</v>
      </c>
      <c r="CZ1425" s="8">
        <v>16703236877</v>
      </c>
      <c r="DA1425" t="s">
        <v>4216</v>
      </c>
      <c r="DB1425" t="s">
        <v>140</v>
      </c>
      <c r="DC1425" t="s">
        <v>139</v>
      </c>
      <c r="DD1425" t="s">
        <v>117</v>
      </c>
    </row>
    <row r="1426" spans="1:114" ht="15" customHeight="1" x14ac:dyDescent="0.35">
      <c r="A1426" t="s">
        <v>9383</v>
      </c>
      <c r="B1426" t="s">
        <v>166</v>
      </c>
      <c r="C1426" s="1">
        <v>45664</v>
      </c>
      <c r="D1426" s="1">
        <v>45722</v>
      </c>
      <c r="E1426" t="s">
        <v>116</v>
      </c>
      <c r="F1426" s="1">
        <v>45807</v>
      </c>
      <c r="G1426" t="s">
        <v>117</v>
      </c>
      <c r="H1426" t="s">
        <v>117</v>
      </c>
      <c r="I1426" t="s">
        <v>117</v>
      </c>
      <c r="J1426" t="s">
        <v>6392</v>
      </c>
      <c r="K1426" t="s">
        <v>4210</v>
      </c>
      <c r="L1426" t="s">
        <v>1326</v>
      </c>
      <c r="M1426" t="s">
        <v>4641</v>
      </c>
      <c r="N1426" t="s">
        <v>120</v>
      </c>
      <c r="O1426" t="s">
        <v>121</v>
      </c>
      <c r="P1426" s="6">
        <v>96950</v>
      </c>
      <c r="Q1426" t="s">
        <v>122</v>
      </c>
      <c r="S1426" s="8">
        <v>16703236877</v>
      </c>
      <c r="U1426" t="s">
        <v>4212</v>
      </c>
      <c r="V1426">
        <v>621610</v>
      </c>
      <c r="W1426" t="s">
        <v>124</v>
      </c>
      <c r="Y1426" t="s">
        <v>1329</v>
      </c>
      <c r="Z1426" t="s">
        <v>1330</v>
      </c>
      <c r="AA1426" t="s">
        <v>1331</v>
      </c>
      <c r="AB1426" t="s">
        <v>128</v>
      </c>
      <c r="AC1426" t="s">
        <v>1332</v>
      </c>
      <c r="AE1426" t="s">
        <v>839</v>
      </c>
      <c r="AF1426" t="s">
        <v>578</v>
      </c>
      <c r="AG1426" s="6">
        <v>96931</v>
      </c>
      <c r="AH1426" t="s">
        <v>122</v>
      </c>
      <c r="AJ1426" s="8">
        <v>16716498746</v>
      </c>
      <c r="AK1426">
        <v>203</v>
      </c>
      <c r="AL1426" t="s">
        <v>1333</v>
      </c>
      <c r="BE1426" t="str">
        <f>"43-3031.00"</f>
        <v>43-3031.00</v>
      </c>
      <c r="BF1426" t="s">
        <v>357</v>
      </c>
      <c r="BG1426" t="s">
        <v>6393</v>
      </c>
      <c r="BH1426" t="s">
        <v>1335</v>
      </c>
      <c r="BI1426">
        <v>1</v>
      </c>
      <c r="BK1426" s="1">
        <v>45809</v>
      </c>
      <c r="BL1426" s="1">
        <v>46173</v>
      </c>
      <c r="BO1426">
        <v>40</v>
      </c>
      <c r="BP1426">
        <v>0</v>
      </c>
      <c r="BQ1426">
        <v>8</v>
      </c>
      <c r="BR1426">
        <v>8</v>
      </c>
      <c r="BS1426">
        <v>8</v>
      </c>
      <c r="BT1426">
        <v>8</v>
      </c>
      <c r="BU1426">
        <v>5</v>
      </c>
      <c r="BV1426">
        <v>3</v>
      </c>
      <c r="BW1426" t="str">
        <f>"8:30 AM"</f>
        <v>8:30 AM</v>
      </c>
      <c r="BX1426" t="str">
        <f>"5:30 PM"</f>
        <v>5:30 PM</v>
      </c>
      <c r="BY1426" t="s">
        <v>159</v>
      </c>
      <c r="BZ1426">
        <v>0</v>
      </c>
      <c r="CA1426">
        <v>12</v>
      </c>
      <c r="CB1426" t="s">
        <v>117</v>
      </c>
      <c r="CD1426" t="s">
        <v>1336</v>
      </c>
      <c r="CE1426" t="s">
        <v>4451</v>
      </c>
      <c r="CF1426" t="s">
        <v>4641</v>
      </c>
      <c r="CG1426" t="s">
        <v>120</v>
      </c>
      <c r="CH1426" t="s">
        <v>121</v>
      </c>
      <c r="CI1426" s="6">
        <v>96950</v>
      </c>
      <c r="CJ1426" s="10">
        <v>12.28</v>
      </c>
      <c r="CK1426" s="10">
        <v>12.28</v>
      </c>
      <c r="CN1426" t="s">
        <v>137</v>
      </c>
      <c r="CP1426" t="s">
        <v>138</v>
      </c>
      <c r="CR1426" t="s">
        <v>117</v>
      </c>
      <c r="CS1426" t="s">
        <v>139</v>
      </c>
      <c r="CT1426" t="s">
        <v>140</v>
      </c>
      <c r="CU1426" t="s">
        <v>140</v>
      </c>
      <c r="CV1426" t="s">
        <v>140</v>
      </c>
      <c r="CW1426" t="s">
        <v>139</v>
      </c>
      <c r="CX1426" t="s">
        <v>140</v>
      </c>
      <c r="CY1426" t="s">
        <v>140</v>
      </c>
      <c r="CZ1426" s="8">
        <v>16703236877</v>
      </c>
      <c r="DA1426" t="s">
        <v>4216</v>
      </c>
      <c r="DB1426" t="s">
        <v>140</v>
      </c>
      <c r="DC1426" t="s">
        <v>139</v>
      </c>
      <c r="DD1426" t="s">
        <v>117</v>
      </c>
    </row>
    <row r="1427" spans="1:114" ht="15" customHeight="1" x14ac:dyDescent="0.35">
      <c r="A1427" t="s">
        <v>16184</v>
      </c>
      <c r="B1427" t="s">
        <v>144</v>
      </c>
      <c r="C1427" s="1">
        <v>45665</v>
      </c>
      <c r="D1427" s="1">
        <v>45722</v>
      </c>
      <c r="E1427" t="s">
        <v>116</v>
      </c>
      <c r="F1427" s="1">
        <v>45777</v>
      </c>
      <c r="G1427" t="s">
        <v>117</v>
      </c>
      <c r="H1427" t="s">
        <v>117</v>
      </c>
      <c r="I1427" t="s">
        <v>117</v>
      </c>
      <c r="J1427" t="s">
        <v>1595</v>
      </c>
      <c r="K1427" t="s">
        <v>7099</v>
      </c>
      <c r="L1427" t="s">
        <v>1596</v>
      </c>
      <c r="N1427" t="s">
        <v>136</v>
      </c>
      <c r="O1427" t="s">
        <v>121</v>
      </c>
      <c r="P1427" s="6">
        <v>96950</v>
      </c>
      <c r="Q1427" t="s">
        <v>122</v>
      </c>
      <c r="R1427" t="s">
        <v>1603</v>
      </c>
      <c r="S1427" s="8">
        <v>16709899218</v>
      </c>
      <c r="U1427" t="s">
        <v>1597</v>
      </c>
      <c r="V1427">
        <v>72231</v>
      </c>
      <c r="W1427" t="s">
        <v>124</v>
      </c>
      <c r="Y1427" t="s">
        <v>1598</v>
      </c>
      <c r="Z1427" t="s">
        <v>1599</v>
      </c>
      <c r="AA1427" t="s">
        <v>1600</v>
      </c>
      <c r="AB1427" t="s">
        <v>1601</v>
      </c>
      <c r="AC1427" t="s">
        <v>1596</v>
      </c>
      <c r="AE1427" t="s">
        <v>136</v>
      </c>
      <c r="AF1427" t="s">
        <v>121</v>
      </c>
      <c r="AG1427" s="6">
        <v>96950</v>
      </c>
      <c r="AH1427" t="s">
        <v>122</v>
      </c>
      <c r="AI1427" t="s">
        <v>1603</v>
      </c>
      <c r="AJ1427" s="8">
        <v>16709899218</v>
      </c>
      <c r="AL1427" t="s">
        <v>1604</v>
      </c>
      <c r="BE1427" t="str">
        <f>"35-2014.00"</f>
        <v>35-2014.00</v>
      </c>
      <c r="BF1427" t="s">
        <v>191</v>
      </c>
      <c r="BG1427" t="s">
        <v>7100</v>
      </c>
      <c r="BH1427" t="s">
        <v>193</v>
      </c>
      <c r="BI1427">
        <v>5</v>
      </c>
      <c r="BJ1427">
        <v>5</v>
      </c>
      <c r="BK1427" s="1">
        <v>45778</v>
      </c>
      <c r="BL1427" s="1">
        <v>46142</v>
      </c>
      <c r="BM1427" s="1">
        <v>45778</v>
      </c>
      <c r="BN1427" s="1">
        <v>46142</v>
      </c>
      <c r="BO1427">
        <v>35</v>
      </c>
      <c r="BP1427">
        <v>0</v>
      </c>
      <c r="BQ1427">
        <v>7</v>
      </c>
      <c r="BR1427">
        <v>7</v>
      </c>
      <c r="BS1427">
        <v>7</v>
      </c>
      <c r="BT1427">
        <v>7</v>
      </c>
      <c r="BU1427">
        <v>7</v>
      </c>
      <c r="BV1427">
        <v>0</v>
      </c>
      <c r="BW1427" t="str">
        <f>"8:00 AM"</f>
        <v>8:00 AM</v>
      </c>
      <c r="BX1427" t="str">
        <f>"4:00 PM"</f>
        <v>4:00 PM</v>
      </c>
      <c r="BY1427" t="s">
        <v>133</v>
      </c>
      <c r="BZ1427">
        <v>0</v>
      </c>
      <c r="CA1427">
        <v>12</v>
      </c>
      <c r="CB1427" t="s">
        <v>117</v>
      </c>
      <c r="CD1427" t="s">
        <v>16185</v>
      </c>
      <c r="CE1427" t="s">
        <v>7102</v>
      </c>
      <c r="CG1427" t="s">
        <v>136</v>
      </c>
      <c r="CH1427" t="s">
        <v>121</v>
      </c>
      <c r="CI1427" s="6">
        <v>96950</v>
      </c>
      <c r="CJ1427" s="10">
        <v>8.83</v>
      </c>
      <c r="CK1427" s="10">
        <v>8.83</v>
      </c>
      <c r="CL1427" s="10">
        <v>13.24</v>
      </c>
      <c r="CM1427" s="10">
        <v>13.24</v>
      </c>
      <c r="CN1427" t="s">
        <v>137</v>
      </c>
      <c r="CO1427" t="s">
        <v>140</v>
      </c>
      <c r="CP1427" t="s">
        <v>138</v>
      </c>
      <c r="CR1427" t="s">
        <v>117</v>
      </c>
      <c r="CS1427" t="s">
        <v>139</v>
      </c>
      <c r="CT1427" t="s">
        <v>139</v>
      </c>
      <c r="CU1427" t="s">
        <v>139</v>
      </c>
      <c r="CV1427" t="s">
        <v>140</v>
      </c>
      <c r="CW1427" t="s">
        <v>139</v>
      </c>
      <c r="CX1427" t="s">
        <v>139</v>
      </c>
      <c r="CY1427" t="s">
        <v>16186</v>
      </c>
      <c r="CZ1427" s="8">
        <v>16709899218</v>
      </c>
      <c r="DA1427" t="s">
        <v>1604</v>
      </c>
      <c r="DB1427" t="s">
        <v>140</v>
      </c>
      <c r="DC1427" t="s">
        <v>139</v>
      </c>
      <c r="DD1427" t="s">
        <v>117</v>
      </c>
      <c r="DE1427" t="s">
        <v>1598</v>
      </c>
      <c r="DF1427" t="s">
        <v>1599</v>
      </c>
      <c r="DG1427" t="s">
        <v>535</v>
      </c>
      <c r="DH1427" t="s">
        <v>1597</v>
      </c>
      <c r="DI1427" t="s">
        <v>17413</v>
      </c>
      <c r="DJ1427" t="s">
        <v>1604</v>
      </c>
    </row>
    <row r="1428" spans="1:114" ht="15" customHeight="1" x14ac:dyDescent="0.35">
      <c r="A1428" t="s">
        <v>7021</v>
      </c>
      <c r="B1428" t="s">
        <v>144</v>
      </c>
      <c r="C1428" s="1">
        <v>45676</v>
      </c>
      <c r="D1428" s="1">
        <v>45722</v>
      </c>
      <c r="E1428" t="s">
        <v>116</v>
      </c>
      <c r="F1428" s="1">
        <v>45776</v>
      </c>
      <c r="G1428" t="s">
        <v>117</v>
      </c>
      <c r="H1428" t="s">
        <v>117</v>
      </c>
      <c r="I1428" t="s">
        <v>117</v>
      </c>
      <c r="J1428" t="s">
        <v>737</v>
      </c>
      <c r="K1428" t="s">
        <v>738</v>
      </c>
      <c r="L1428" t="s">
        <v>739</v>
      </c>
      <c r="N1428" t="s">
        <v>136</v>
      </c>
      <c r="O1428" t="s">
        <v>121</v>
      </c>
      <c r="P1428" s="6">
        <v>96950</v>
      </c>
      <c r="Q1428" t="s">
        <v>122</v>
      </c>
      <c r="S1428" s="8">
        <v>16702345900</v>
      </c>
      <c r="T1428">
        <v>266</v>
      </c>
      <c r="U1428" t="s">
        <v>740</v>
      </c>
      <c r="V1428">
        <v>721110</v>
      </c>
      <c r="W1428" t="s">
        <v>124</v>
      </c>
      <c r="Y1428" t="s">
        <v>741</v>
      </c>
      <c r="Z1428" t="s">
        <v>742</v>
      </c>
      <c r="AB1428" t="s">
        <v>743</v>
      </c>
      <c r="AC1428" t="s">
        <v>739</v>
      </c>
      <c r="AE1428" t="s">
        <v>136</v>
      </c>
      <c r="AF1428" t="s">
        <v>121</v>
      </c>
      <c r="AG1428" s="6">
        <v>96950</v>
      </c>
      <c r="AH1428" t="s">
        <v>122</v>
      </c>
      <c r="AJ1428" s="8">
        <v>16702345900</v>
      </c>
      <c r="AK1428">
        <v>266</v>
      </c>
      <c r="AL1428" t="s">
        <v>744</v>
      </c>
      <c r="BE1428" t="str">
        <f>"49-9071.00"</f>
        <v>49-9071.00</v>
      </c>
      <c r="BF1428" t="s">
        <v>156</v>
      </c>
      <c r="BG1428" t="s">
        <v>745</v>
      </c>
      <c r="BH1428" t="s">
        <v>290</v>
      </c>
      <c r="BI1428">
        <v>4</v>
      </c>
      <c r="BJ1428">
        <v>4</v>
      </c>
      <c r="BK1428" s="1">
        <v>45778</v>
      </c>
      <c r="BL1428" s="1">
        <v>46142</v>
      </c>
      <c r="BM1428" s="1">
        <v>45778</v>
      </c>
      <c r="BN1428" s="1">
        <v>46142</v>
      </c>
      <c r="BO1428">
        <v>40</v>
      </c>
      <c r="BP1428">
        <v>0</v>
      </c>
      <c r="BQ1428">
        <v>8</v>
      </c>
      <c r="BR1428">
        <v>8</v>
      </c>
      <c r="BS1428">
        <v>8</v>
      </c>
      <c r="BT1428">
        <v>8</v>
      </c>
      <c r="BU1428">
        <v>8</v>
      </c>
      <c r="BV1428">
        <v>0</v>
      </c>
      <c r="BW1428" t="str">
        <f>"8:00 AM"</f>
        <v>8:00 AM</v>
      </c>
      <c r="BX1428" t="str">
        <f>"5:00 PM"</f>
        <v>5:00 PM</v>
      </c>
      <c r="BY1428" t="s">
        <v>159</v>
      </c>
      <c r="BZ1428">
        <v>0</v>
      </c>
      <c r="CA1428">
        <v>12</v>
      </c>
      <c r="CB1428" t="s">
        <v>117</v>
      </c>
      <c r="CD1428" t="s">
        <v>162</v>
      </c>
      <c r="CE1428" t="s">
        <v>746</v>
      </c>
      <c r="CG1428" t="s">
        <v>136</v>
      </c>
      <c r="CH1428" t="s">
        <v>121</v>
      </c>
      <c r="CI1428" s="6">
        <v>96950</v>
      </c>
      <c r="CJ1428" s="10">
        <v>9.75</v>
      </c>
      <c r="CK1428" s="10">
        <v>9.75</v>
      </c>
      <c r="CL1428" s="10">
        <v>14.62</v>
      </c>
      <c r="CM1428" s="10">
        <v>14.62</v>
      </c>
      <c r="CN1428" t="s">
        <v>137</v>
      </c>
      <c r="CP1428" t="s">
        <v>138</v>
      </c>
      <c r="CR1428" t="s">
        <v>117</v>
      </c>
      <c r="CS1428" t="s">
        <v>139</v>
      </c>
      <c r="CT1428" t="s">
        <v>140</v>
      </c>
      <c r="CU1428" t="s">
        <v>139</v>
      </c>
      <c r="CV1428" t="s">
        <v>140</v>
      </c>
      <c r="CW1428" t="s">
        <v>139</v>
      </c>
      <c r="CX1428" t="s">
        <v>140</v>
      </c>
      <c r="CY1428" t="s">
        <v>1992</v>
      </c>
      <c r="CZ1428" s="8">
        <v>16702345900</v>
      </c>
      <c r="DA1428" t="s">
        <v>748</v>
      </c>
      <c r="DB1428" t="s">
        <v>140</v>
      </c>
      <c r="DC1428" t="s">
        <v>139</v>
      </c>
      <c r="DD1428" t="s">
        <v>117</v>
      </c>
    </row>
    <row r="1429" spans="1:114" ht="15" customHeight="1" x14ac:dyDescent="0.35">
      <c r="A1429" t="s">
        <v>13367</v>
      </c>
      <c r="B1429" t="s">
        <v>115</v>
      </c>
      <c r="C1429" s="1">
        <v>45722</v>
      </c>
      <c r="D1429" s="1">
        <v>45722</v>
      </c>
      <c r="E1429" t="s">
        <v>211</v>
      </c>
      <c r="G1429" t="s">
        <v>117</v>
      </c>
      <c r="H1429" t="s">
        <v>117</v>
      </c>
      <c r="I1429" t="s">
        <v>117</v>
      </c>
      <c r="J1429" t="s">
        <v>347</v>
      </c>
      <c r="K1429" t="s">
        <v>348</v>
      </c>
      <c r="L1429" t="s">
        <v>349</v>
      </c>
      <c r="M1429" t="s">
        <v>350</v>
      </c>
      <c r="N1429" t="s">
        <v>136</v>
      </c>
      <c r="O1429" t="s">
        <v>121</v>
      </c>
      <c r="P1429" s="6">
        <v>96950</v>
      </c>
      <c r="Q1429" t="s">
        <v>122</v>
      </c>
      <c r="S1429" s="8">
        <v>16702346412</v>
      </c>
      <c r="T1429">
        <v>1510</v>
      </c>
      <c r="U1429" t="s">
        <v>351</v>
      </c>
      <c r="V1429">
        <v>72111</v>
      </c>
      <c r="W1429" t="s">
        <v>124</v>
      </c>
      <c r="Y1429" t="s">
        <v>352</v>
      </c>
      <c r="Z1429" t="s">
        <v>353</v>
      </c>
      <c r="AB1429" t="s">
        <v>354</v>
      </c>
      <c r="AC1429" t="s">
        <v>349</v>
      </c>
      <c r="AD1429" t="s">
        <v>350</v>
      </c>
      <c r="AE1429" t="s">
        <v>136</v>
      </c>
      <c r="AF1429" t="s">
        <v>121</v>
      </c>
      <c r="AG1429" s="6">
        <v>96950</v>
      </c>
      <c r="AH1429" t="s">
        <v>122</v>
      </c>
      <c r="AJ1429" s="8">
        <v>16702852190</v>
      </c>
      <c r="AL1429" t="s">
        <v>356</v>
      </c>
      <c r="BE1429" t="str">
        <f>"53-7065.00"</f>
        <v>53-7065.00</v>
      </c>
      <c r="BF1429" t="s">
        <v>255</v>
      </c>
      <c r="BG1429" t="s">
        <v>7558</v>
      </c>
      <c r="BH1429" t="s">
        <v>6893</v>
      </c>
      <c r="BI1429">
        <v>2</v>
      </c>
      <c r="BK1429" s="1">
        <v>45840</v>
      </c>
      <c r="BL1429" s="1">
        <v>46204</v>
      </c>
      <c r="BO1429">
        <v>35</v>
      </c>
      <c r="BP1429">
        <v>0</v>
      </c>
      <c r="BQ1429">
        <v>7</v>
      </c>
      <c r="BR1429">
        <v>7</v>
      </c>
      <c r="BS1429">
        <v>7</v>
      </c>
      <c r="BT1429">
        <v>7</v>
      </c>
      <c r="BU1429">
        <v>7</v>
      </c>
      <c r="BV1429">
        <v>0</v>
      </c>
      <c r="BW1429" t="str">
        <f>"8:00 AM"</f>
        <v>8:00 AM</v>
      </c>
      <c r="BX1429" t="str">
        <f>"4:00 PM"</f>
        <v>4:00 PM</v>
      </c>
      <c r="BY1429" t="s">
        <v>159</v>
      </c>
      <c r="BZ1429">
        <v>0</v>
      </c>
      <c r="CA1429">
        <v>12</v>
      </c>
      <c r="CB1429" t="s">
        <v>117</v>
      </c>
      <c r="CD1429" t="s">
        <v>7559</v>
      </c>
      <c r="CE1429" t="s">
        <v>7560</v>
      </c>
      <c r="CF1429" t="s">
        <v>350</v>
      </c>
      <c r="CG1429" t="s">
        <v>136</v>
      </c>
      <c r="CH1429" t="s">
        <v>121</v>
      </c>
      <c r="CI1429" s="6">
        <v>96950</v>
      </c>
      <c r="CJ1429" s="10">
        <v>8.86</v>
      </c>
      <c r="CK1429" s="10">
        <v>10</v>
      </c>
      <c r="CL1429" s="10">
        <v>13.29</v>
      </c>
      <c r="CM1429" s="10">
        <v>15</v>
      </c>
      <c r="CN1429" t="s">
        <v>137</v>
      </c>
      <c r="CO1429" t="s">
        <v>4295</v>
      </c>
      <c r="CP1429" t="s">
        <v>138</v>
      </c>
      <c r="CR1429" t="s">
        <v>117</v>
      </c>
      <c r="CS1429" t="s">
        <v>139</v>
      </c>
      <c r="CT1429" t="s">
        <v>140</v>
      </c>
      <c r="CU1429" t="s">
        <v>139</v>
      </c>
      <c r="CV1429" t="s">
        <v>139</v>
      </c>
      <c r="CW1429" t="s">
        <v>139</v>
      </c>
      <c r="CX1429" t="s">
        <v>140</v>
      </c>
      <c r="CY1429" t="s">
        <v>362</v>
      </c>
      <c r="CZ1429" s="8">
        <v>16702346412</v>
      </c>
      <c r="DA1429" t="s">
        <v>363</v>
      </c>
      <c r="DB1429" t="s">
        <v>292</v>
      </c>
      <c r="DC1429" t="s">
        <v>139</v>
      </c>
      <c r="DD1429" t="s">
        <v>117</v>
      </c>
      <c r="DE1429" t="s">
        <v>352</v>
      </c>
      <c r="DF1429" t="s">
        <v>353</v>
      </c>
      <c r="DH1429" t="s">
        <v>351</v>
      </c>
      <c r="DI1429" t="s">
        <v>13368</v>
      </c>
      <c r="DJ1429" t="s">
        <v>356</v>
      </c>
    </row>
    <row r="1430" spans="1:114" ht="15" customHeight="1" x14ac:dyDescent="0.35">
      <c r="A1430" t="s">
        <v>16192</v>
      </c>
      <c r="B1430" t="s">
        <v>166</v>
      </c>
      <c r="C1430" s="1">
        <v>45637</v>
      </c>
      <c r="D1430" s="1">
        <v>45723</v>
      </c>
      <c r="E1430" t="s">
        <v>211</v>
      </c>
      <c r="G1430" t="s">
        <v>117</v>
      </c>
      <c r="H1430" t="s">
        <v>117</v>
      </c>
      <c r="I1430" t="s">
        <v>117</v>
      </c>
      <c r="J1430" t="s">
        <v>8805</v>
      </c>
      <c r="L1430" t="s">
        <v>11417</v>
      </c>
      <c r="M1430" t="s">
        <v>9389</v>
      </c>
      <c r="N1430" t="s">
        <v>136</v>
      </c>
      <c r="O1430" t="s">
        <v>121</v>
      </c>
      <c r="P1430" s="6">
        <v>96950</v>
      </c>
      <c r="Q1430" t="s">
        <v>122</v>
      </c>
      <c r="S1430" s="8">
        <v>16703221558</v>
      </c>
      <c r="U1430" t="s">
        <v>8807</v>
      </c>
      <c r="V1430">
        <v>53249</v>
      </c>
      <c r="W1430" t="s">
        <v>124</v>
      </c>
      <c r="Y1430" t="s">
        <v>9391</v>
      </c>
      <c r="Z1430" t="s">
        <v>9392</v>
      </c>
      <c r="AB1430" t="s">
        <v>205</v>
      </c>
      <c r="AC1430" t="s">
        <v>11418</v>
      </c>
      <c r="AD1430" t="s">
        <v>11419</v>
      </c>
      <c r="AE1430" t="s">
        <v>136</v>
      </c>
      <c r="AF1430" t="s">
        <v>121</v>
      </c>
      <c r="AG1430" s="6">
        <v>96950</v>
      </c>
      <c r="AH1430" t="s">
        <v>122</v>
      </c>
      <c r="AJ1430" s="8">
        <v>16703221558</v>
      </c>
      <c r="AL1430" t="s">
        <v>8810</v>
      </c>
      <c r="BE1430" t="str">
        <f>"53-3032.00"</f>
        <v>53-3032.00</v>
      </c>
      <c r="BF1430" t="s">
        <v>4159</v>
      </c>
      <c r="BG1430" t="s">
        <v>11420</v>
      </c>
      <c r="BH1430" t="s">
        <v>11421</v>
      </c>
      <c r="BI1430">
        <v>10</v>
      </c>
      <c r="BK1430" s="1">
        <v>45658</v>
      </c>
      <c r="BL1430" s="1">
        <v>46021</v>
      </c>
      <c r="BO1430">
        <v>35</v>
      </c>
      <c r="BP1430">
        <v>0</v>
      </c>
      <c r="BQ1430">
        <v>7</v>
      </c>
      <c r="BR1430">
        <v>7</v>
      </c>
      <c r="BS1430">
        <v>7</v>
      </c>
      <c r="BT1430">
        <v>7</v>
      </c>
      <c r="BU1430">
        <v>7</v>
      </c>
      <c r="BV1430">
        <v>0</v>
      </c>
      <c r="BW1430" t="str">
        <f>"8:00 AM"</f>
        <v>8:00 AM</v>
      </c>
      <c r="BX1430" t="str">
        <f>"3:00 PM"</f>
        <v>3:00 PM</v>
      </c>
      <c r="BY1430" t="s">
        <v>133</v>
      </c>
      <c r="BZ1430">
        <v>0</v>
      </c>
      <c r="CA1430">
        <v>12</v>
      </c>
      <c r="CB1430" t="s">
        <v>117</v>
      </c>
      <c r="CD1430" t="s">
        <v>16193</v>
      </c>
      <c r="CE1430" t="s">
        <v>11418</v>
      </c>
      <c r="CF1430" t="s">
        <v>9389</v>
      </c>
      <c r="CG1430" t="s">
        <v>136</v>
      </c>
      <c r="CH1430" t="s">
        <v>121</v>
      </c>
      <c r="CI1430" s="6">
        <v>96950</v>
      </c>
      <c r="CJ1430" s="10">
        <v>11.31</v>
      </c>
      <c r="CK1430" s="10">
        <v>11.31</v>
      </c>
      <c r="CL1430" s="10">
        <v>16.97</v>
      </c>
      <c r="CM1430" s="10">
        <v>16.97</v>
      </c>
      <c r="CN1430" t="s">
        <v>137</v>
      </c>
      <c r="CO1430" t="s">
        <v>162</v>
      </c>
      <c r="CP1430" t="s">
        <v>138</v>
      </c>
      <c r="CR1430" t="s">
        <v>117</v>
      </c>
      <c r="CS1430" t="s">
        <v>139</v>
      </c>
      <c r="CT1430" t="s">
        <v>140</v>
      </c>
      <c r="CU1430" t="s">
        <v>139</v>
      </c>
      <c r="CV1430" t="s">
        <v>140</v>
      </c>
      <c r="CW1430" t="s">
        <v>139</v>
      </c>
      <c r="CX1430" t="s">
        <v>140</v>
      </c>
      <c r="CY1430" t="s">
        <v>16194</v>
      </c>
      <c r="CZ1430" s="8">
        <v>16703221558</v>
      </c>
      <c r="DA1430" t="s">
        <v>8810</v>
      </c>
      <c r="DB1430" t="s">
        <v>140</v>
      </c>
      <c r="DC1430" t="s">
        <v>139</v>
      </c>
      <c r="DD1430" t="s">
        <v>117</v>
      </c>
    </row>
    <row r="1431" spans="1:114" ht="15" customHeight="1" x14ac:dyDescent="0.35">
      <c r="A1431" t="s">
        <v>9781</v>
      </c>
      <c r="B1431" t="s">
        <v>166</v>
      </c>
      <c r="C1431" s="1">
        <v>45663</v>
      </c>
      <c r="D1431" s="1">
        <v>45723</v>
      </c>
      <c r="E1431" t="s">
        <v>116</v>
      </c>
      <c r="F1431" s="1">
        <v>45807</v>
      </c>
      <c r="G1431" t="s">
        <v>117</v>
      </c>
      <c r="H1431" t="s">
        <v>117</v>
      </c>
      <c r="I1431" t="s">
        <v>117</v>
      </c>
      <c r="J1431" t="s">
        <v>4135</v>
      </c>
      <c r="L1431" t="s">
        <v>4136</v>
      </c>
      <c r="M1431" t="s">
        <v>1172</v>
      </c>
      <c r="N1431" t="s">
        <v>120</v>
      </c>
      <c r="O1431" t="s">
        <v>121</v>
      </c>
      <c r="P1431" s="6">
        <v>96950</v>
      </c>
      <c r="Q1431" t="s">
        <v>122</v>
      </c>
      <c r="R1431" t="s">
        <v>382</v>
      </c>
      <c r="S1431" s="8">
        <v>16703223320</v>
      </c>
      <c r="U1431" t="s">
        <v>4137</v>
      </c>
      <c r="V1431">
        <v>611110</v>
      </c>
      <c r="W1431" t="s">
        <v>124</v>
      </c>
      <c r="Y1431" t="s">
        <v>4138</v>
      </c>
      <c r="Z1431" t="s">
        <v>4139</v>
      </c>
      <c r="AA1431" t="s">
        <v>1108</v>
      </c>
      <c r="AB1431" t="s">
        <v>4140</v>
      </c>
      <c r="AC1431" t="s">
        <v>4136</v>
      </c>
      <c r="AE1431" t="s">
        <v>120</v>
      </c>
      <c r="AF1431" t="s">
        <v>121</v>
      </c>
      <c r="AG1431" s="6">
        <v>96950</v>
      </c>
      <c r="AH1431" t="s">
        <v>122</v>
      </c>
      <c r="AI1431" t="s">
        <v>382</v>
      </c>
      <c r="AJ1431" s="8">
        <v>16703223320</v>
      </c>
      <c r="AL1431" t="s">
        <v>4141</v>
      </c>
      <c r="BE1431" t="str">
        <f>"25-2022.00"</f>
        <v>25-2022.00</v>
      </c>
      <c r="BF1431" t="s">
        <v>2569</v>
      </c>
      <c r="BG1431" t="s">
        <v>4145</v>
      </c>
      <c r="BH1431" t="s">
        <v>4146</v>
      </c>
      <c r="BI1431">
        <v>6</v>
      </c>
      <c r="BK1431" s="1">
        <v>45809</v>
      </c>
      <c r="BL1431" s="1">
        <v>46173</v>
      </c>
      <c r="BO1431">
        <v>35</v>
      </c>
      <c r="BP1431">
        <v>0</v>
      </c>
      <c r="BQ1431">
        <v>7</v>
      </c>
      <c r="BR1431">
        <v>7</v>
      </c>
      <c r="BS1431">
        <v>7</v>
      </c>
      <c r="BT1431">
        <v>7</v>
      </c>
      <c r="BU1431">
        <v>7</v>
      </c>
      <c r="BV1431">
        <v>0</v>
      </c>
      <c r="BW1431" t="str">
        <f>"7:00 AM"</f>
        <v>7:00 AM</v>
      </c>
      <c r="BX1431" t="str">
        <f>"3:00 PM"</f>
        <v>3:00 PM</v>
      </c>
      <c r="BY1431" t="s">
        <v>459</v>
      </c>
      <c r="BZ1431">
        <v>0</v>
      </c>
      <c r="CA1431">
        <v>6</v>
      </c>
      <c r="CB1431" t="s">
        <v>117</v>
      </c>
      <c r="CD1431" t="e">
        <f>- EXPERIENCE IN CHRISTIAN SCHOOL SETTING.
- MUST BE WILLING TO OBTAIN ACSI CERTIFICATION DURING THE INITIAL YEAR OF EMPLOYMENT.
-  MUST BE ABLE TO USE TECHNOLOGY (LAPTOP, IPAD, PROJECTOR) IN THE CLASSROOM.
- KNOWLEDGE IN MICROSOFT OFFICE, GOOGLE CLASSROOM, GOOGLE DOCS, FORMS, AND OTHER EDUCATIONAL SOFTWARE.
- KNOWLEDGE OF INSTRUCTIONAL METHODS APPROPRIATE FOR STUDENTS AT THE RESPECTIVE GRADE LEVELS.</f>
        <v>#NAME?</v>
      </c>
      <c r="CE1431" t="s">
        <v>4148</v>
      </c>
      <c r="CG1431" t="s">
        <v>120</v>
      </c>
      <c r="CH1431" t="s">
        <v>121</v>
      </c>
      <c r="CI1431" s="6">
        <v>96950</v>
      </c>
      <c r="CJ1431" s="10">
        <v>20.89</v>
      </c>
      <c r="CK1431" s="10">
        <v>20.89</v>
      </c>
      <c r="CL1431" s="10">
        <v>0</v>
      </c>
      <c r="CM1431" s="10">
        <v>0</v>
      </c>
      <c r="CN1431" t="s">
        <v>137</v>
      </c>
      <c r="CO1431" t="s">
        <v>393</v>
      </c>
      <c r="CP1431" t="s">
        <v>138</v>
      </c>
      <c r="CR1431" t="s">
        <v>117</v>
      </c>
      <c r="CS1431" t="s">
        <v>139</v>
      </c>
      <c r="CT1431" t="s">
        <v>140</v>
      </c>
      <c r="CU1431" t="s">
        <v>140</v>
      </c>
      <c r="CV1431" t="s">
        <v>140</v>
      </c>
      <c r="CW1431" t="s">
        <v>139</v>
      </c>
      <c r="CX1431" t="s">
        <v>140</v>
      </c>
      <c r="CY1431" t="s">
        <v>394</v>
      </c>
      <c r="CZ1431" s="8">
        <v>16703223320</v>
      </c>
      <c r="DA1431" t="s">
        <v>4141</v>
      </c>
      <c r="DB1431" t="s">
        <v>292</v>
      </c>
      <c r="DC1431" t="s">
        <v>139</v>
      </c>
      <c r="DD1431" t="s">
        <v>117</v>
      </c>
    </row>
    <row r="1432" spans="1:114" ht="15" customHeight="1" x14ac:dyDescent="0.35">
      <c r="A1432" t="s">
        <v>9675</v>
      </c>
      <c r="B1432" t="s">
        <v>144</v>
      </c>
      <c r="C1432" s="1">
        <v>45665</v>
      </c>
      <c r="D1432" s="1">
        <v>45723</v>
      </c>
      <c r="E1432" t="s">
        <v>211</v>
      </c>
      <c r="G1432" t="s">
        <v>117</v>
      </c>
      <c r="H1432" t="s">
        <v>117</v>
      </c>
      <c r="I1432" t="s">
        <v>117</v>
      </c>
      <c r="J1432" t="s">
        <v>499</v>
      </c>
      <c r="K1432" t="s">
        <v>2633</v>
      </c>
      <c r="L1432" t="s">
        <v>501</v>
      </c>
      <c r="M1432" t="s">
        <v>2634</v>
      </c>
      <c r="N1432" t="s">
        <v>120</v>
      </c>
      <c r="O1432" t="s">
        <v>121</v>
      </c>
      <c r="P1432" s="6">
        <v>96950</v>
      </c>
      <c r="Q1432" t="s">
        <v>122</v>
      </c>
      <c r="S1432" s="8">
        <v>16702342664</v>
      </c>
      <c r="U1432" t="s">
        <v>2635</v>
      </c>
      <c r="V1432">
        <v>23611</v>
      </c>
      <c r="W1432" t="s">
        <v>124</v>
      </c>
      <c r="Y1432" t="s">
        <v>504</v>
      </c>
      <c r="Z1432" t="s">
        <v>505</v>
      </c>
      <c r="AA1432" t="s">
        <v>506</v>
      </c>
      <c r="AB1432" t="s">
        <v>2636</v>
      </c>
      <c r="AC1432" t="s">
        <v>501</v>
      </c>
      <c r="AD1432" t="s">
        <v>2634</v>
      </c>
      <c r="AE1432" t="s">
        <v>120</v>
      </c>
      <c r="AF1432" t="s">
        <v>121</v>
      </c>
      <c r="AG1432" s="6">
        <v>96950</v>
      </c>
      <c r="AH1432" t="s">
        <v>122</v>
      </c>
      <c r="AJ1432" s="8">
        <v>16702342664</v>
      </c>
      <c r="AL1432" t="s">
        <v>508</v>
      </c>
      <c r="BE1432" t="str">
        <f>"49-9071.00"</f>
        <v>49-9071.00</v>
      </c>
      <c r="BF1432" t="s">
        <v>156</v>
      </c>
      <c r="BG1432" t="s">
        <v>2638</v>
      </c>
      <c r="BH1432" t="s">
        <v>2639</v>
      </c>
      <c r="BI1432">
        <v>20</v>
      </c>
      <c r="BJ1432">
        <v>20</v>
      </c>
      <c r="BK1432" s="1">
        <v>45748</v>
      </c>
      <c r="BL1432" s="1">
        <v>46111</v>
      </c>
      <c r="BM1432" s="1">
        <v>45748</v>
      </c>
      <c r="BN1432" s="1">
        <v>46111</v>
      </c>
      <c r="BO1432">
        <v>40</v>
      </c>
      <c r="BP1432">
        <v>0</v>
      </c>
      <c r="BQ1432">
        <v>8</v>
      </c>
      <c r="BR1432">
        <v>8</v>
      </c>
      <c r="BS1432">
        <v>8</v>
      </c>
      <c r="BT1432">
        <v>8</v>
      </c>
      <c r="BU1432">
        <v>8</v>
      </c>
      <c r="BV1432">
        <v>0</v>
      </c>
      <c r="BW1432" t="str">
        <f>"8:00 AM"</f>
        <v>8:00 AM</v>
      </c>
      <c r="BX1432" t="str">
        <f>"5:00 PM"</f>
        <v>5:00 PM</v>
      </c>
      <c r="BY1432" t="s">
        <v>159</v>
      </c>
      <c r="BZ1432">
        <v>0</v>
      </c>
      <c r="CA1432">
        <v>12</v>
      </c>
      <c r="CB1432" t="s">
        <v>117</v>
      </c>
      <c r="CD1432" t="s">
        <v>9676</v>
      </c>
      <c r="CE1432" t="s">
        <v>501</v>
      </c>
      <c r="CF1432" t="s">
        <v>2634</v>
      </c>
      <c r="CG1432" t="s">
        <v>120</v>
      </c>
      <c r="CH1432" t="s">
        <v>121</v>
      </c>
      <c r="CI1432" s="6">
        <v>96950</v>
      </c>
      <c r="CJ1432" s="10">
        <v>9.75</v>
      </c>
      <c r="CK1432" s="10">
        <v>9.75</v>
      </c>
      <c r="CL1432" s="10">
        <v>14.63</v>
      </c>
      <c r="CM1432" s="10">
        <v>14.63</v>
      </c>
      <c r="CN1432" t="s">
        <v>137</v>
      </c>
      <c r="CO1432" t="s">
        <v>133</v>
      </c>
      <c r="CP1432" t="s">
        <v>138</v>
      </c>
      <c r="CR1432" t="s">
        <v>117</v>
      </c>
      <c r="CS1432" t="s">
        <v>139</v>
      </c>
      <c r="CT1432" t="s">
        <v>140</v>
      </c>
      <c r="CU1432" t="s">
        <v>139</v>
      </c>
      <c r="CV1432" t="s">
        <v>140</v>
      </c>
      <c r="CW1432" t="s">
        <v>139</v>
      </c>
      <c r="CX1432" t="s">
        <v>140</v>
      </c>
      <c r="CY1432" s="2" t="s">
        <v>9677</v>
      </c>
      <c r="CZ1432" s="8">
        <v>16702342664</v>
      </c>
      <c r="DA1432" t="s">
        <v>508</v>
      </c>
      <c r="DB1432" t="s">
        <v>514</v>
      </c>
      <c r="DC1432" t="s">
        <v>139</v>
      </c>
      <c r="DD1432" t="s">
        <v>117</v>
      </c>
    </row>
    <row r="1433" spans="1:114" ht="15" customHeight="1" x14ac:dyDescent="0.35">
      <c r="A1433" t="s">
        <v>7584</v>
      </c>
      <c r="B1433" t="s">
        <v>144</v>
      </c>
      <c r="C1433" s="1">
        <v>45665</v>
      </c>
      <c r="D1433" s="1">
        <v>45723</v>
      </c>
      <c r="E1433" t="s">
        <v>211</v>
      </c>
      <c r="G1433" t="s">
        <v>117</v>
      </c>
      <c r="H1433" t="s">
        <v>117</v>
      </c>
      <c r="I1433" t="s">
        <v>117</v>
      </c>
      <c r="J1433" t="s">
        <v>6392</v>
      </c>
      <c r="K1433" t="s">
        <v>4210</v>
      </c>
      <c r="L1433" t="s">
        <v>1326</v>
      </c>
      <c r="M1433" t="s">
        <v>4641</v>
      </c>
      <c r="N1433" t="s">
        <v>120</v>
      </c>
      <c r="O1433" t="s">
        <v>121</v>
      </c>
      <c r="P1433" s="6">
        <v>96950</v>
      </c>
      <c r="Q1433" t="s">
        <v>122</v>
      </c>
      <c r="S1433" s="8">
        <v>16703236877</v>
      </c>
      <c r="U1433" t="s">
        <v>4212</v>
      </c>
      <c r="V1433">
        <v>621610</v>
      </c>
      <c r="W1433" t="s">
        <v>124</v>
      </c>
      <c r="Y1433" t="s">
        <v>1329</v>
      </c>
      <c r="Z1433" t="s">
        <v>1330</v>
      </c>
      <c r="AA1433" t="s">
        <v>1331</v>
      </c>
      <c r="AB1433" t="s">
        <v>128</v>
      </c>
      <c r="AC1433" t="s">
        <v>1332</v>
      </c>
      <c r="AE1433" t="s">
        <v>839</v>
      </c>
      <c r="AF1433" t="s">
        <v>578</v>
      </c>
      <c r="AG1433" s="6">
        <v>96931</v>
      </c>
      <c r="AH1433" t="s">
        <v>122</v>
      </c>
      <c r="AJ1433" s="8">
        <v>16716498746</v>
      </c>
      <c r="AK1433">
        <v>203</v>
      </c>
      <c r="AL1433" t="s">
        <v>1333</v>
      </c>
      <c r="BE1433" t="str">
        <f>"43-3031.00"</f>
        <v>43-3031.00</v>
      </c>
      <c r="BF1433" t="s">
        <v>357</v>
      </c>
      <c r="BG1433" t="s">
        <v>6393</v>
      </c>
      <c r="BH1433" t="s">
        <v>1335</v>
      </c>
      <c r="BI1433">
        <v>3</v>
      </c>
      <c r="BJ1433">
        <v>3</v>
      </c>
      <c r="BK1433" s="1">
        <v>45778</v>
      </c>
      <c r="BL1433" s="1">
        <v>46142</v>
      </c>
      <c r="BM1433" s="1">
        <v>45778</v>
      </c>
      <c r="BN1433" s="1">
        <v>46142</v>
      </c>
      <c r="BO1433">
        <v>40</v>
      </c>
      <c r="BP1433">
        <v>0</v>
      </c>
      <c r="BQ1433">
        <v>8</v>
      </c>
      <c r="BR1433">
        <v>8</v>
      </c>
      <c r="BS1433">
        <v>8</v>
      </c>
      <c r="BT1433">
        <v>8</v>
      </c>
      <c r="BU1433">
        <v>5</v>
      </c>
      <c r="BV1433">
        <v>3</v>
      </c>
      <c r="BW1433" t="str">
        <f>"8:30 AM"</f>
        <v>8:30 AM</v>
      </c>
      <c r="BX1433" t="str">
        <f>"5:30 PM"</f>
        <v>5:30 PM</v>
      </c>
      <c r="BY1433" t="s">
        <v>159</v>
      </c>
      <c r="BZ1433">
        <v>0</v>
      </c>
      <c r="CA1433">
        <v>12</v>
      </c>
      <c r="CB1433" t="s">
        <v>117</v>
      </c>
      <c r="CD1433" t="s">
        <v>1336</v>
      </c>
      <c r="CE1433" t="s">
        <v>1326</v>
      </c>
      <c r="CF1433" t="s">
        <v>4641</v>
      </c>
      <c r="CG1433" t="s">
        <v>120</v>
      </c>
      <c r="CH1433" t="s">
        <v>121</v>
      </c>
      <c r="CI1433" s="6">
        <v>96950</v>
      </c>
      <c r="CJ1433" s="10">
        <v>12.28</v>
      </c>
      <c r="CK1433" s="10">
        <v>12.28</v>
      </c>
      <c r="CN1433" t="s">
        <v>137</v>
      </c>
      <c r="CP1433" t="s">
        <v>138</v>
      </c>
      <c r="CR1433" t="s">
        <v>117</v>
      </c>
      <c r="CS1433" t="s">
        <v>139</v>
      </c>
      <c r="CT1433" t="s">
        <v>140</v>
      </c>
      <c r="CU1433" t="s">
        <v>140</v>
      </c>
      <c r="CV1433" t="s">
        <v>140</v>
      </c>
      <c r="CW1433" t="s">
        <v>139</v>
      </c>
      <c r="CX1433" t="s">
        <v>140</v>
      </c>
      <c r="CY1433" t="s">
        <v>140</v>
      </c>
      <c r="CZ1433" s="8">
        <v>16703236877</v>
      </c>
      <c r="DA1433" t="s">
        <v>4216</v>
      </c>
      <c r="DB1433" t="s">
        <v>140</v>
      </c>
      <c r="DC1433" t="s">
        <v>139</v>
      </c>
      <c r="DD1433" t="s">
        <v>117</v>
      </c>
    </row>
    <row r="1434" spans="1:114" ht="15" customHeight="1" x14ac:dyDescent="0.35">
      <c r="A1434" t="s">
        <v>14856</v>
      </c>
      <c r="B1434" t="s">
        <v>144</v>
      </c>
      <c r="C1434" s="1">
        <v>45677</v>
      </c>
      <c r="D1434" s="1">
        <v>45723</v>
      </c>
      <c r="E1434" t="s">
        <v>116</v>
      </c>
      <c r="F1434" s="1">
        <v>45746</v>
      </c>
      <c r="G1434" t="s">
        <v>117</v>
      </c>
      <c r="H1434" t="s">
        <v>117</v>
      </c>
      <c r="I1434" t="s">
        <v>117</v>
      </c>
      <c r="J1434" t="s">
        <v>14857</v>
      </c>
      <c r="K1434" t="s">
        <v>14858</v>
      </c>
      <c r="L1434" t="s">
        <v>5179</v>
      </c>
      <c r="M1434" t="s">
        <v>14859</v>
      </c>
      <c r="N1434" t="s">
        <v>120</v>
      </c>
      <c r="O1434" t="s">
        <v>121</v>
      </c>
      <c r="P1434" s="6">
        <v>96950</v>
      </c>
      <c r="Q1434" t="s">
        <v>122</v>
      </c>
      <c r="S1434" s="8">
        <v>16702852551</v>
      </c>
      <c r="U1434" t="s">
        <v>14860</v>
      </c>
      <c r="V1434">
        <v>56179</v>
      </c>
      <c r="W1434" t="s">
        <v>124</v>
      </c>
      <c r="Y1434" t="s">
        <v>2595</v>
      </c>
      <c r="Z1434" t="s">
        <v>14861</v>
      </c>
      <c r="AB1434" t="s">
        <v>205</v>
      </c>
      <c r="AC1434" t="s">
        <v>5179</v>
      </c>
      <c r="AD1434" t="s">
        <v>14862</v>
      </c>
      <c r="AE1434" t="s">
        <v>120</v>
      </c>
      <c r="AF1434" t="s">
        <v>121</v>
      </c>
      <c r="AG1434" s="6">
        <v>96950</v>
      </c>
      <c r="AH1434" t="s">
        <v>122</v>
      </c>
      <c r="AJ1434" s="8">
        <v>16702852551</v>
      </c>
      <c r="AL1434" t="s">
        <v>14863</v>
      </c>
      <c r="BE1434" t="str">
        <f>"37-2011.00"</f>
        <v>37-2011.00</v>
      </c>
      <c r="BF1434" t="s">
        <v>701</v>
      </c>
      <c r="BG1434" t="s">
        <v>14864</v>
      </c>
      <c r="BH1434" t="s">
        <v>14865</v>
      </c>
      <c r="BI1434">
        <v>1</v>
      </c>
      <c r="BJ1434">
        <v>1</v>
      </c>
      <c r="BK1434" s="1">
        <v>45748</v>
      </c>
      <c r="BL1434" s="1">
        <v>46112</v>
      </c>
      <c r="BM1434" s="1">
        <v>45748</v>
      </c>
      <c r="BN1434" s="1">
        <v>46112</v>
      </c>
      <c r="BO1434">
        <v>35</v>
      </c>
      <c r="BP1434">
        <v>0</v>
      </c>
      <c r="BQ1434">
        <v>7</v>
      </c>
      <c r="BR1434">
        <v>7</v>
      </c>
      <c r="BS1434">
        <v>7</v>
      </c>
      <c r="BT1434">
        <v>7</v>
      </c>
      <c r="BU1434">
        <v>7</v>
      </c>
      <c r="BV1434">
        <v>0</v>
      </c>
      <c r="BW1434" t="str">
        <f>"8:00 AM"</f>
        <v>8:00 AM</v>
      </c>
      <c r="BX1434" t="str">
        <f>"5:00 PM"</f>
        <v>5:00 PM</v>
      </c>
      <c r="BY1434" t="s">
        <v>133</v>
      </c>
      <c r="BZ1434">
        <v>0</v>
      </c>
      <c r="CA1434">
        <v>3</v>
      </c>
      <c r="CB1434" t="s">
        <v>117</v>
      </c>
      <c r="CD1434" s="2" t="s">
        <v>14866</v>
      </c>
      <c r="CE1434" t="s">
        <v>6355</v>
      </c>
      <c r="CG1434" t="s">
        <v>120</v>
      </c>
      <c r="CH1434" t="s">
        <v>121</v>
      </c>
      <c r="CI1434" s="6">
        <v>96950</v>
      </c>
      <c r="CJ1434" s="10">
        <v>8.2899999999999991</v>
      </c>
      <c r="CK1434" s="10">
        <v>8.2899999999999991</v>
      </c>
      <c r="CL1434" s="10">
        <v>12.44</v>
      </c>
      <c r="CM1434" s="10">
        <v>12.44</v>
      </c>
      <c r="CN1434" t="s">
        <v>137</v>
      </c>
      <c r="CO1434">
        <v>0</v>
      </c>
      <c r="CP1434" t="s">
        <v>138</v>
      </c>
      <c r="CR1434" t="s">
        <v>139</v>
      </c>
      <c r="CS1434" t="s">
        <v>139</v>
      </c>
      <c r="CT1434" t="s">
        <v>140</v>
      </c>
      <c r="CU1434" t="s">
        <v>139</v>
      </c>
      <c r="CV1434" t="s">
        <v>140</v>
      </c>
      <c r="CW1434" t="s">
        <v>139</v>
      </c>
      <c r="CX1434" t="s">
        <v>140</v>
      </c>
      <c r="CY1434" t="s">
        <v>14867</v>
      </c>
      <c r="CZ1434" s="8">
        <v>16702852551</v>
      </c>
      <c r="DA1434" t="s">
        <v>14863</v>
      </c>
      <c r="DB1434" t="s">
        <v>164</v>
      </c>
      <c r="DC1434" t="s">
        <v>139</v>
      </c>
      <c r="DD1434" t="s">
        <v>117</v>
      </c>
    </row>
    <row r="1435" spans="1:114" ht="15" customHeight="1" x14ac:dyDescent="0.35">
      <c r="A1435" t="s">
        <v>14853</v>
      </c>
      <c r="B1435" t="s">
        <v>144</v>
      </c>
      <c r="C1435" s="1">
        <v>45666</v>
      </c>
      <c r="D1435" s="1">
        <v>45726</v>
      </c>
      <c r="E1435" t="s">
        <v>211</v>
      </c>
      <c r="G1435" t="s">
        <v>117</v>
      </c>
      <c r="H1435" t="s">
        <v>117</v>
      </c>
      <c r="I1435" t="s">
        <v>117</v>
      </c>
      <c r="J1435" t="s">
        <v>12037</v>
      </c>
      <c r="K1435" t="s">
        <v>12038</v>
      </c>
      <c r="L1435" t="s">
        <v>12041</v>
      </c>
      <c r="M1435" t="s">
        <v>6587</v>
      </c>
      <c r="N1435" t="s">
        <v>120</v>
      </c>
      <c r="O1435" t="s">
        <v>121</v>
      </c>
      <c r="P1435" s="6">
        <v>96950</v>
      </c>
      <c r="Q1435" t="s">
        <v>122</v>
      </c>
      <c r="S1435" s="8">
        <v>16702332288</v>
      </c>
      <c r="U1435" t="s">
        <v>12040</v>
      </c>
      <c r="V1435">
        <v>722511</v>
      </c>
      <c r="W1435" t="s">
        <v>124</v>
      </c>
      <c r="Y1435" t="s">
        <v>6589</v>
      </c>
      <c r="Z1435" t="s">
        <v>6590</v>
      </c>
      <c r="AA1435" t="s">
        <v>6591</v>
      </c>
      <c r="AB1435" t="s">
        <v>189</v>
      </c>
      <c r="AC1435" t="s">
        <v>9734</v>
      </c>
      <c r="AD1435" t="s">
        <v>6587</v>
      </c>
      <c r="AE1435" t="s">
        <v>120</v>
      </c>
      <c r="AF1435" t="s">
        <v>121</v>
      </c>
      <c r="AG1435" s="6">
        <v>96950</v>
      </c>
      <c r="AH1435" t="s">
        <v>122</v>
      </c>
      <c r="AJ1435" s="8">
        <v>16702332288</v>
      </c>
      <c r="AL1435" t="s">
        <v>6593</v>
      </c>
      <c r="BE1435" t="str">
        <f>"35-2014.00"</f>
        <v>35-2014.00</v>
      </c>
      <c r="BF1435" t="s">
        <v>191</v>
      </c>
      <c r="BG1435" t="s">
        <v>13268</v>
      </c>
      <c r="BH1435" t="s">
        <v>193</v>
      </c>
      <c r="BI1435">
        <v>3</v>
      </c>
      <c r="BJ1435">
        <v>3</v>
      </c>
      <c r="BK1435" s="1">
        <v>45717</v>
      </c>
      <c r="BL1435" s="1">
        <v>46081</v>
      </c>
      <c r="BM1435" s="1">
        <v>45726</v>
      </c>
      <c r="BN1435" s="1">
        <v>46081</v>
      </c>
      <c r="BO1435">
        <v>35</v>
      </c>
      <c r="BP1435">
        <v>0</v>
      </c>
      <c r="BQ1435">
        <v>5</v>
      </c>
      <c r="BR1435">
        <v>6</v>
      </c>
      <c r="BS1435">
        <v>6</v>
      </c>
      <c r="BT1435">
        <v>6</v>
      </c>
      <c r="BU1435">
        <v>6</v>
      </c>
      <c r="BV1435">
        <v>6</v>
      </c>
      <c r="BW1435" t="str">
        <f>"11:00 AM"</f>
        <v>11:00 AM</v>
      </c>
      <c r="BX1435" t="str">
        <f>"9:00 PM"</f>
        <v>9:00 PM</v>
      </c>
      <c r="BY1435" t="s">
        <v>133</v>
      </c>
      <c r="BZ1435">
        <v>0</v>
      </c>
      <c r="CA1435">
        <v>12</v>
      </c>
      <c r="CB1435" t="s">
        <v>117</v>
      </c>
      <c r="CD1435" t="s">
        <v>14854</v>
      </c>
      <c r="CE1435" t="s">
        <v>14855</v>
      </c>
      <c r="CF1435" t="s">
        <v>6587</v>
      </c>
      <c r="CG1435" t="s">
        <v>120</v>
      </c>
      <c r="CH1435" t="s">
        <v>121</v>
      </c>
      <c r="CI1435" s="6">
        <v>96950</v>
      </c>
      <c r="CJ1435" s="10">
        <v>8.83</v>
      </c>
      <c r="CK1435" s="10">
        <v>8.83</v>
      </c>
      <c r="CL1435" s="10">
        <v>13.25</v>
      </c>
      <c r="CM1435" s="10">
        <v>13.25</v>
      </c>
      <c r="CN1435" t="s">
        <v>137</v>
      </c>
      <c r="CO1435" t="s">
        <v>194</v>
      </c>
      <c r="CP1435" t="s">
        <v>138</v>
      </c>
      <c r="CR1435" t="s">
        <v>117</v>
      </c>
      <c r="CS1435" t="s">
        <v>139</v>
      </c>
      <c r="CT1435" t="s">
        <v>140</v>
      </c>
      <c r="CU1435" t="s">
        <v>139</v>
      </c>
      <c r="CV1435" t="s">
        <v>140</v>
      </c>
      <c r="CW1435" t="s">
        <v>139</v>
      </c>
      <c r="CX1435" t="s">
        <v>140</v>
      </c>
      <c r="CY1435" t="s">
        <v>13271</v>
      </c>
      <c r="CZ1435" s="8">
        <v>16702332288</v>
      </c>
      <c r="DA1435" t="s">
        <v>6593</v>
      </c>
      <c r="DB1435" t="s">
        <v>140</v>
      </c>
      <c r="DC1435" t="s">
        <v>139</v>
      </c>
      <c r="DD1435" t="s">
        <v>117</v>
      </c>
    </row>
    <row r="1436" spans="1:114" ht="15" customHeight="1" x14ac:dyDescent="0.35">
      <c r="A1436" t="s">
        <v>11610</v>
      </c>
      <c r="B1436" t="s">
        <v>144</v>
      </c>
      <c r="C1436" s="1">
        <v>45666</v>
      </c>
      <c r="D1436" s="1">
        <v>45726</v>
      </c>
      <c r="E1436" t="s">
        <v>116</v>
      </c>
      <c r="F1436" s="1">
        <v>45792</v>
      </c>
      <c r="G1436" t="s">
        <v>117</v>
      </c>
      <c r="H1436" t="s">
        <v>117</v>
      </c>
      <c r="I1436" t="s">
        <v>117</v>
      </c>
      <c r="J1436" t="s">
        <v>3625</v>
      </c>
      <c r="K1436" t="s">
        <v>3626</v>
      </c>
      <c r="L1436" t="s">
        <v>3627</v>
      </c>
      <c r="M1436" t="s">
        <v>3628</v>
      </c>
      <c r="N1436" t="s">
        <v>136</v>
      </c>
      <c r="O1436" t="s">
        <v>121</v>
      </c>
      <c r="P1436" s="6">
        <v>96950</v>
      </c>
      <c r="Q1436" t="s">
        <v>122</v>
      </c>
      <c r="S1436" s="8">
        <v>16709894241</v>
      </c>
      <c r="U1436" t="s">
        <v>3629</v>
      </c>
      <c r="V1436">
        <v>236220</v>
      </c>
      <c r="W1436" t="s">
        <v>124</v>
      </c>
      <c r="Y1436" t="s">
        <v>3630</v>
      </c>
      <c r="Z1436" t="s">
        <v>3631</v>
      </c>
      <c r="AA1436" t="s">
        <v>3632</v>
      </c>
      <c r="AB1436" t="s">
        <v>2665</v>
      </c>
      <c r="AC1436" t="s">
        <v>3628</v>
      </c>
      <c r="AE1436" t="s">
        <v>136</v>
      </c>
      <c r="AF1436" t="s">
        <v>121</v>
      </c>
      <c r="AG1436" s="6">
        <v>96950</v>
      </c>
      <c r="AH1436" t="s">
        <v>122</v>
      </c>
      <c r="AJ1436" s="8">
        <v>16709894241</v>
      </c>
      <c r="AL1436" t="s">
        <v>3634</v>
      </c>
      <c r="BE1436" t="str">
        <f>"49-9071.00"</f>
        <v>49-9071.00</v>
      </c>
      <c r="BF1436" t="s">
        <v>156</v>
      </c>
      <c r="BG1436" t="s">
        <v>11611</v>
      </c>
      <c r="BH1436" t="s">
        <v>156</v>
      </c>
      <c r="BI1436">
        <v>15</v>
      </c>
      <c r="BJ1436">
        <v>15</v>
      </c>
      <c r="BK1436" s="1">
        <v>45794</v>
      </c>
      <c r="BL1436" s="1">
        <v>46158</v>
      </c>
      <c r="BM1436" s="1">
        <v>45794</v>
      </c>
      <c r="BN1436" s="1">
        <v>46158</v>
      </c>
      <c r="BO1436">
        <v>40</v>
      </c>
      <c r="BP1436">
        <v>0</v>
      </c>
      <c r="BQ1436">
        <v>8</v>
      </c>
      <c r="BR1436">
        <v>8</v>
      </c>
      <c r="BS1436">
        <v>8</v>
      </c>
      <c r="BT1436">
        <v>8</v>
      </c>
      <c r="BU1436">
        <v>8</v>
      </c>
      <c r="BV1436">
        <v>0</v>
      </c>
      <c r="BW1436" t="str">
        <f>"8:00 AM"</f>
        <v>8:00 AM</v>
      </c>
      <c r="BX1436" t="str">
        <f>"5:00 PM"</f>
        <v>5:00 PM</v>
      </c>
      <c r="BY1436" t="s">
        <v>159</v>
      </c>
      <c r="BZ1436">
        <v>0</v>
      </c>
      <c r="CA1436">
        <v>12</v>
      </c>
      <c r="CB1436" t="s">
        <v>117</v>
      </c>
      <c r="CD1436" t="s">
        <v>11612</v>
      </c>
      <c r="CE1436" t="s">
        <v>3627</v>
      </c>
      <c r="CF1436" t="s">
        <v>3628</v>
      </c>
      <c r="CG1436" t="s">
        <v>136</v>
      </c>
      <c r="CH1436" t="s">
        <v>121</v>
      </c>
      <c r="CI1436" s="6">
        <v>96950</v>
      </c>
      <c r="CJ1436" s="10">
        <v>9.75</v>
      </c>
      <c r="CK1436" s="10">
        <v>9.75</v>
      </c>
      <c r="CL1436" s="10">
        <v>14.63</v>
      </c>
      <c r="CM1436" s="10">
        <v>14.63</v>
      </c>
      <c r="CN1436" t="s">
        <v>137</v>
      </c>
      <c r="CO1436" t="s">
        <v>133</v>
      </c>
      <c r="CP1436" t="s">
        <v>138</v>
      </c>
      <c r="CR1436" t="s">
        <v>139</v>
      </c>
      <c r="CS1436" t="s">
        <v>139</v>
      </c>
      <c r="CT1436" t="s">
        <v>140</v>
      </c>
      <c r="CU1436" t="s">
        <v>139</v>
      </c>
      <c r="CV1436" t="s">
        <v>140</v>
      </c>
      <c r="CW1436" t="s">
        <v>139</v>
      </c>
      <c r="CX1436" t="s">
        <v>140</v>
      </c>
      <c r="CY1436" t="s">
        <v>11613</v>
      </c>
      <c r="CZ1436" s="8">
        <v>16709894241</v>
      </c>
      <c r="DA1436" t="s">
        <v>3634</v>
      </c>
      <c r="DB1436" t="s">
        <v>140</v>
      </c>
      <c r="DC1436" t="s">
        <v>139</v>
      </c>
      <c r="DD1436" t="s">
        <v>117</v>
      </c>
    </row>
    <row r="1437" spans="1:114" ht="15" customHeight="1" x14ac:dyDescent="0.35">
      <c r="A1437" t="s">
        <v>13200</v>
      </c>
      <c r="B1437" t="s">
        <v>144</v>
      </c>
      <c r="C1437" s="1">
        <v>45667</v>
      </c>
      <c r="D1437" s="1">
        <v>45726</v>
      </c>
      <c r="E1437" t="s">
        <v>211</v>
      </c>
      <c r="G1437" t="s">
        <v>117</v>
      </c>
      <c r="H1437" t="s">
        <v>117</v>
      </c>
      <c r="I1437" t="s">
        <v>117</v>
      </c>
      <c r="J1437" t="s">
        <v>2244</v>
      </c>
      <c r="K1437" t="s">
        <v>13201</v>
      </c>
      <c r="L1437" t="s">
        <v>13202</v>
      </c>
      <c r="N1437" t="s">
        <v>222</v>
      </c>
      <c r="O1437" t="s">
        <v>121</v>
      </c>
      <c r="P1437" s="6">
        <v>96951</v>
      </c>
      <c r="Q1437" t="s">
        <v>122</v>
      </c>
      <c r="S1437" s="8">
        <v>16702857170</v>
      </c>
      <c r="U1437" t="s">
        <v>2247</v>
      </c>
      <c r="V1437">
        <v>455219</v>
      </c>
      <c r="W1437" t="s">
        <v>124</v>
      </c>
      <c r="Y1437" t="s">
        <v>2248</v>
      </c>
      <c r="Z1437" t="s">
        <v>2249</v>
      </c>
      <c r="AB1437" t="s">
        <v>1057</v>
      </c>
      <c r="AC1437" t="s">
        <v>2251</v>
      </c>
      <c r="AE1437" t="s">
        <v>222</v>
      </c>
      <c r="AF1437" t="s">
        <v>121</v>
      </c>
      <c r="AG1437" s="6">
        <v>96951</v>
      </c>
      <c r="AH1437" t="s">
        <v>122</v>
      </c>
      <c r="AJ1437" s="8">
        <v>16702857170</v>
      </c>
      <c r="AL1437" t="s">
        <v>2252</v>
      </c>
      <c r="BE1437" t="str">
        <f>"43-9061.00"</f>
        <v>43-9061.00</v>
      </c>
      <c r="BF1437" t="s">
        <v>4260</v>
      </c>
      <c r="BG1437" t="s">
        <v>13203</v>
      </c>
      <c r="BH1437" t="s">
        <v>8277</v>
      </c>
      <c r="BI1437">
        <v>2</v>
      </c>
      <c r="BJ1437">
        <v>2</v>
      </c>
      <c r="BK1437" s="1">
        <v>45748</v>
      </c>
      <c r="BL1437" s="1">
        <v>46112</v>
      </c>
      <c r="BM1437" s="1">
        <v>45748</v>
      </c>
      <c r="BN1437" s="1">
        <v>46112</v>
      </c>
      <c r="BO1437">
        <v>35</v>
      </c>
      <c r="BP1437">
        <v>0</v>
      </c>
      <c r="BQ1437">
        <v>7</v>
      </c>
      <c r="BR1437">
        <v>7</v>
      </c>
      <c r="BS1437">
        <v>7</v>
      </c>
      <c r="BT1437">
        <v>7</v>
      </c>
      <c r="BU1437">
        <v>7</v>
      </c>
      <c r="BV1437">
        <v>0</v>
      </c>
      <c r="BW1437" t="str">
        <f>"8:00 AM"</f>
        <v>8:00 AM</v>
      </c>
      <c r="BX1437" t="str">
        <f>"5:00 PM"</f>
        <v>5:00 PM</v>
      </c>
      <c r="BY1437" t="s">
        <v>159</v>
      </c>
      <c r="BZ1437">
        <v>0</v>
      </c>
      <c r="CA1437">
        <v>6</v>
      </c>
      <c r="CB1437" t="s">
        <v>117</v>
      </c>
      <c r="CD1437" t="s">
        <v>13204</v>
      </c>
      <c r="CE1437" t="s">
        <v>2256</v>
      </c>
      <c r="CG1437" t="s">
        <v>5512</v>
      </c>
      <c r="CH1437" t="s">
        <v>121</v>
      </c>
      <c r="CI1437" s="6">
        <v>96951</v>
      </c>
      <c r="CJ1437" s="10">
        <v>9.9499999999999993</v>
      </c>
      <c r="CK1437" s="10">
        <v>9.9499999999999993</v>
      </c>
      <c r="CL1437" s="10">
        <v>14.92</v>
      </c>
      <c r="CM1437" s="10">
        <v>14.92</v>
      </c>
      <c r="CN1437" t="s">
        <v>137</v>
      </c>
      <c r="CO1437" t="s">
        <v>162</v>
      </c>
      <c r="CP1437" t="s">
        <v>138</v>
      </c>
      <c r="CR1437" t="s">
        <v>117</v>
      </c>
      <c r="CS1437" t="s">
        <v>139</v>
      </c>
      <c r="CT1437" t="s">
        <v>140</v>
      </c>
      <c r="CU1437" t="s">
        <v>139</v>
      </c>
      <c r="CV1437" t="s">
        <v>140</v>
      </c>
      <c r="CW1437" t="s">
        <v>139</v>
      </c>
      <c r="CX1437" t="s">
        <v>140</v>
      </c>
      <c r="CY1437" t="s">
        <v>13205</v>
      </c>
      <c r="CZ1437" s="8">
        <v>16702857170</v>
      </c>
      <c r="DA1437" t="s">
        <v>2252</v>
      </c>
      <c r="DB1437" t="s">
        <v>140</v>
      </c>
      <c r="DC1437" t="s">
        <v>139</v>
      </c>
      <c r="DD1437" t="s">
        <v>117</v>
      </c>
      <c r="DE1437" t="s">
        <v>2248</v>
      </c>
      <c r="DF1437" t="s">
        <v>2249</v>
      </c>
      <c r="DH1437" t="s">
        <v>2247</v>
      </c>
      <c r="DI1437" t="s">
        <v>2257</v>
      </c>
      <c r="DJ1437" t="s">
        <v>2252</v>
      </c>
    </row>
    <row r="1438" spans="1:114" ht="15" customHeight="1" x14ac:dyDescent="0.35">
      <c r="A1438" t="s">
        <v>17288</v>
      </c>
      <c r="B1438" t="s">
        <v>144</v>
      </c>
      <c r="C1438" s="1">
        <v>45670</v>
      </c>
      <c r="D1438" s="1">
        <v>45726</v>
      </c>
      <c r="E1438" t="s">
        <v>211</v>
      </c>
      <c r="G1438" t="s">
        <v>117</v>
      </c>
      <c r="H1438" t="s">
        <v>117</v>
      </c>
      <c r="I1438" t="s">
        <v>117</v>
      </c>
      <c r="J1438" t="s">
        <v>1435</v>
      </c>
      <c r="L1438" t="s">
        <v>4880</v>
      </c>
      <c r="M1438" t="s">
        <v>1437</v>
      </c>
      <c r="N1438" t="s">
        <v>136</v>
      </c>
      <c r="O1438" t="s">
        <v>121</v>
      </c>
      <c r="P1438" s="6">
        <v>96950</v>
      </c>
      <c r="Q1438" t="s">
        <v>122</v>
      </c>
      <c r="S1438" s="8">
        <v>16702350561</v>
      </c>
      <c r="T1438">
        <v>131</v>
      </c>
      <c r="U1438" t="s">
        <v>1438</v>
      </c>
      <c r="V1438">
        <v>531110</v>
      </c>
      <c r="W1438" t="s">
        <v>124</v>
      </c>
      <c r="Y1438" t="s">
        <v>1439</v>
      </c>
      <c r="Z1438" t="s">
        <v>1440</v>
      </c>
      <c r="AA1438" t="s">
        <v>827</v>
      </c>
      <c r="AB1438" t="s">
        <v>474</v>
      </c>
      <c r="AC1438" t="s">
        <v>4880</v>
      </c>
      <c r="AD1438" t="s">
        <v>1437</v>
      </c>
      <c r="AE1438" t="s">
        <v>136</v>
      </c>
      <c r="AF1438" t="s">
        <v>121</v>
      </c>
      <c r="AG1438" s="6">
        <v>96950</v>
      </c>
      <c r="AH1438" t="s">
        <v>122</v>
      </c>
      <c r="AJ1438" s="8">
        <v>16702350561</v>
      </c>
      <c r="AK1438">
        <v>131</v>
      </c>
      <c r="AL1438" t="s">
        <v>1441</v>
      </c>
      <c r="BE1438" t="str">
        <f>"49-9021.00"</f>
        <v>49-9021.00</v>
      </c>
      <c r="BF1438" t="s">
        <v>239</v>
      </c>
      <c r="BG1438" t="s">
        <v>1442</v>
      </c>
      <c r="BH1438" t="s">
        <v>1443</v>
      </c>
      <c r="BI1438">
        <v>1</v>
      </c>
      <c r="BJ1438">
        <v>1</v>
      </c>
      <c r="BK1438" s="1">
        <v>45748</v>
      </c>
      <c r="BL1438" s="1">
        <v>46112</v>
      </c>
      <c r="BM1438" s="1">
        <v>45748</v>
      </c>
      <c r="BN1438" s="1">
        <v>46112</v>
      </c>
      <c r="BO1438">
        <v>35</v>
      </c>
      <c r="BP1438">
        <v>0</v>
      </c>
      <c r="BQ1438">
        <v>7</v>
      </c>
      <c r="BR1438">
        <v>7</v>
      </c>
      <c r="BS1438">
        <v>7</v>
      </c>
      <c r="BT1438">
        <v>7</v>
      </c>
      <c r="BU1438">
        <v>7</v>
      </c>
      <c r="BV1438">
        <v>0</v>
      </c>
      <c r="BW1438" t="str">
        <f>"8:00 AM"</f>
        <v>8:00 AM</v>
      </c>
      <c r="BX1438" t="str">
        <f>"5:00 PM"</f>
        <v>5:00 PM</v>
      </c>
      <c r="BY1438" t="s">
        <v>159</v>
      </c>
      <c r="BZ1438">
        <v>0</v>
      </c>
      <c r="CA1438">
        <v>24</v>
      </c>
      <c r="CB1438" t="s">
        <v>117</v>
      </c>
      <c r="CD1438" t="s">
        <v>1444</v>
      </c>
      <c r="CE1438" t="s">
        <v>7176</v>
      </c>
      <c r="CF1438" t="s">
        <v>1437</v>
      </c>
      <c r="CG1438" t="s">
        <v>136</v>
      </c>
      <c r="CH1438" t="s">
        <v>121</v>
      </c>
      <c r="CI1438" s="6">
        <v>96950</v>
      </c>
      <c r="CJ1438" s="10">
        <v>10.74</v>
      </c>
      <c r="CK1438" s="10">
        <v>10.74</v>
      </c>
      <c r="CL1438" s="10">
        <v>16.11</v>
      </c>
      <c r="CM1438" s="10">
        <v>16.11</v>
      </c>
      <c r="CN1438" t="s">
        <v>137</v>
      </c>
      <c r="CO1438" t="s">
        <v>1446</v>
      </c>
      <c r="CP1438" t="s">
        <v>138</v>
      </c>
      <c r="CR1438" t="s">
        <v>139</v>
      </c>
      <c r="CS1438" t="s">
        <v>139</v>
      </c>
      <c r="CT1438" t="s">
        <v>140</v>
      </c>
      <c r="CU1438" t="s">
        <v>139</v>
      </c>
      <c r="CV1438" t="s">
        <v>139</v>
      </c>
      <c r="CW1438" t="s">
        <v>139</v>
      </c>
      <c r="CX1438" t="s">
        <v>140</v>
      </c>
      <c r="CY1438" t="s">
        <v>1447</v>
      </c>
      <c r="CZ1438" s="8">
        <v>16702350561</v>
      </c>
      <c r="DA1438" t="s">
        <v>1441</v>
      </c>
      <c r="DB1438" t="s">
        <v>142</v>
      </c>
      <c r="DC1438" t="s">
        <v>139</v>
      </c>
      <c r="DD1438" t="s">
        <v>117</v>
      </c>
    </row>
    <row r="1439" spans="1:114" ht="15" customHeight="1" x14ac:dyDescent="0.35">
      <c r="A1439" t="s">
        <v>13297</v>
      </c>
      <c r="B1439" t="s">
        <v>115</v>
      </c>
      <c r="C1439" s="1">
        <v>45678</v>
      </c>
      <c r="D1439" s="1">
        <v>45726</v>
      </c>
      <c r="E1439" t="s">
        <v>116</v>
      </c>
      <c r="F1439" s="1">
        <v>45807</v>
      </c>
      <c r="G1439" t="s">
        <v>117</v>
      </c>
      <c r="H1439" t="s">
        <v>117</v>
      </c>
      <c r="I1439" t="s">
        <v>117</v>
      </c>
      <c r="J1439" t="s">
        <v>1712</v>
      </c>
      <c r="L1439" t="s">
        <v>1713</v>
      </c>
      <c r="M1439" t="s">
        <v>13298</v>
      </c>
      <c r="N1439" t="s">
        <v>120</v>
      </c>
      <c r="O1439" t="s">
        <v>121</v>
      </c>
      <c r="P1439" s="6">
        <v>96950</v>
      </c>
      <c r="Q1439" t="s">
        <v>122</v>
      </c>
      <c r="S1439" s="8">
        <v>16702858730</v>
      </c>
      <c r="U1439" t="s">
        <v>13299</v>
      </c>
      <c r="V1439">
        <v>561320</v>
      </c>
      <c r="W1439" t="s">
        <v>124</v>
      </c>
      <c r="Y1439" t="s">
        <v>1074</v>
      </c>
      <c r="Z1439" t="s">
        <v>1075</v>
      </c>
      <c r="AA1439" t="s">
        <v>1076</v>
      </c>
      <c r="AB1439" t="s">
        <v>189</v>
      </c>
      <c r="AC1439" t="s">
        <v>1713</v>
      </c>
      <c r="AD1439" t="s">
        <v>13298</v>
      </c>
      <c r="AE1439" t="s">
        <v>120</v>
      </c>
      <c r="AF1439" t="s">
        <v>121</v>
      </c>
      <c r="AG1439" s="6">
        <v>96950</v>
      </c>
      <c r="AH1439" t="s">
        <v>122</v>
      </c>
      <c r="AJ1439" s="8">
        <v>16702858730</v>
      </c>
      <c r="AL1439" t="s">
        <v>1078</v>
      </c>
      <c r="BE1439" t="str">
        <f>"37-2011.00"</f>
        <v>37-2011.00</v>
      </c>
      <c r="BF1439" t="s">
        <v>701</v>
      </c>
      <c r="BG1439" t="s">
        <v>13300</v>
      </c>
      <c r="BH1439" t="s">
        <v>1961</v>
      </c>
      <c r="BI1439">
        <v>12</v>
      </c>
      <c r="BK1439" s="1">
        <v>45809</v>
      </c>
      <c r="BL1439" s="1">
        <v>46173</v>
      </c>
      <c r="BO1439">
        <v>35</v>
      </c>
      <c r="BP1439">
        <v>0</v>
      </c>
      <c r="BQ1439">
        <v>7</v>
      </c>
      <c r="BR1439">
        <v>7</v>
      </c>
      <c r="BS1439">
        <v>7</v>
      </c>
      <c r="BT1439">
        <v>7</v>
      </c>
      <c r="BU1439">
        <v>7</v>
      </c>
      <c r="BV1439">
        <v>0</v>
      </c>
      <c r="BW1439" t="str">
        <f>"9:00 AM"</f>
        <v>9:00 AM</v>
      </c>
      <c r="BX1439" t="str">
        <f>"5:00 PM"</f>
        <v>5:00 PM</v>
      </c>
      <c r="BY1439" t="s">
        <v>133</v>
      </c>
      <c r="BZ1439">
        <v>0</v>
      </c>
      <c r="CA1439">
        <v>3</v>
      </c>
      <c r="CB1439" t="s">
        <v>117</v>
      </c>
      <c r="CD1439" s="2" t="s">
        <v>13301</v>
      </c>
      <c r="CE1439" t="s">
        <v>1718</v>
      </c>
      <c r="CF1439" t="s">
        <v>982</v>
      </c>
      <c r="CG1439" t="s">
        <v>120</v>
      </c>
      <c r="CH1439" t="s">
        <v>121</v>
      </c>
      <c r="CI1439" s="6">
        <v>96950</v>
      </c>
      <c r="CJ1439" s="10">
        <v>8.2899999999999991</v>
      </c>
      <c r="CK1439" s="10">
        <v>8.2899999999999991</v>
      </c>
      <c r="CL1439" s="10">
        <v>12.44</v>
      </c>
      <c r="CM1439" s="10">
        <v>12.44</v>
      </c>
      <c r="CN1439" t="s">
        <v>137</v>
      </c>
      <c r="CO1439" t="s">
        <v>194</v>
      </c>
      <c r="CP1439" t="s">
        <v>138</v>
      </c>
      <c r="CR1439" t="s">
        <v>117</v>
      </c>
      <c r="CS1439" t="s">
        <v>139</v>
      </c>
      <c r="CT1439" t="s">
        <v>140</v>
      </c>
      <c r="CU1439" t="s">
        <v>139</v>
      </c>
      <c r="CV1439" t="s">
        <v>140</v>
      </c>
      <c r="CW1439" t="s">
        <v>139</v>
      </c>
      <c r="CX1439" t="s">
        <v>140</v>
      </c>
      <c r="CY1439" s="2" t="s">
        <v>3712</v>
      </c>
      <c r="CZ1439" s="8">
        <v>16702858730</v>
      </c>
      <c r="DA1439" t="s">
        <v>1078</v>
      </c>
      <c r="DB1439" t="s">
        <v>140</v>
      </c>
      <c r="DC1439" t="s">
        <v>139</v>
      </c>
      <c r="DD1439" t="s">
        <v>117</v>
      </c>
    </row>
    <row r="1440" spans="1:114" ht="15" customHeight="1" x14ac:dyDescent="0.35">
      <c r="A1440" t="s">
        <v>16187</v>
      </c>
      <c r="B1440" t="s">
        <v>144</v>
      </c>
      <c r="C1440" s="1">
        <v>45688</v>
      </c>
      <c r="D1440" s="1">
        <v>45726</v>
      </c>
      <c r="E1440" t="s">
        <v>116</v>
      </c>
      <c r="F1440" s="1">
        <v>45807</v>
      </c>
      <c r="G1440" t="s">
        <v>139</v>
      </c>
      <c r="H1440" t="s">
        <v>117</v>
      </c>
      <c r="I1440" t="s">
        <v>117</v>
      </c>
      <c r="J1440" t="s">
        <v>762</v>
      </c>
      <c r="K1440" t="s">
        <v>763</v>
      </c>
      <c r="L1440" t="s">
        <v>764</v>
      </c>
      <c r="M1440" t="s">
        <v>765</v>
      </c>
      <c r="N1440" t="s">
        <v>120</v>
      </c>
      <c r="O1440" t="s">
        <v>121</v>
      </c>
      <c r="P1440" s="6">
        <v>96950</v>
      </c>
      <c r="Q1440" t="s">
        <v>122</v>
      </c>
      <c r="R1440" t="s">
        <v>140</v>
      </c>
      <c r="S1440" s="8">
        <v>16709891062</v>
      </c>
      <c r="U1440" t="s">
        <v>766</v>
      </c>
      <c r="V1440">
        <v>624410</v>
      </c>
      <c r="W1440" t="s">
        <v>124</v>
      </c>
      <c r="Y1440" t="s">
        <v>506</v>
      </c>
      <c r="Z1440" t="s">
        <v>767</v>
      </c>
      <c r="AA1440" t="s">
        <v>768</v>
      </c>
      <c r="AB1440" t="s">
        <v>769</v>
      </c>
      <c r="AC1440" t="s">
        <v>764</v>
      </c>
      <c r="AD1440" t="s">
        <v>765</v>
      </c>
      <c r="AE1440" t="s">
        <v>120</v>
      </c>
      <c r="AF1440" t="s">
        <v>121</v>
      </c>
      <c r="AG1440" s="6">
        <v>96950</v>
      </c>
      <c r="AH1440" t="s">
        <v>122</v>
      </c>
      <c r="AJ1440" s="8">
        <v>16709891062</v>
      </c>
      <c r="AL1440" t="s">
        <v>770</v>
      </c>
      <c r="BE1440" t="str">
        <f>"49-9071.00"</f>
        <v>49-9071.00</v>
      </c>
      <c r="BF1440" t="s">
        <v>156</v>
      </c>
      <c r="BG1440" t="s">
        <v>16188</v>
      </c>
      <c r="BH1440" t="s">
        <v>2639</v>
      </c>
      <c r="BI1440">
        <v>3</v>
      </c>
      <c r="BJ1440">
        <v>3</v>
      </c>
      <c r="BK1440" s="1">
        <v>45809</v>
      </c>
      <c r="BL1440" s="1">
        <v>46904</v>
      </c>
      <c r="BM1440" s="1">
        <v>45809</v>
      </c>
      <c r="BN1440" s="1">
        <v>46904</v>
      </c>
      <c r="BO1440">
        <v>35</v>
      </c>
      <c r="BP1440">
        <v>0</v>
      </c>
      <c r="BQ1440">
        <v>7</v>
      </c>
      <c r="BR1440">
        <v>7</v>
      </c>
      <c r="BS1440">
        <v>7</v>
      </c>
      <c r="BT1440">
        <v>7</v>
      </c>
      <c r="BU1440">
        <v>7</v>
      </c>
      <c r="BV1440">
        <v>0</v>
      </c>
      <c r="BW1440" t="str">
        <f>"8:00 AM"</f>
        <v>8:00 AM</v>
      </c>
      <c r="BX1440" t="str">
        <f>"5:00 PM"</f>
        <v>5:00 PM</v>
      </c>
      <c r="BY1440" t="s">
        <v>159</v>
      </c>
      <c r="BZ1440">
        <v>0</v>
      </c>
      <c r="CA1440">
        <v>12</v>
      </c>
      <c r="CB1440" t="s">
        <v>117</v>
      </c>
      <c r="CD1440" t="s">
        <v>194</v>
      </c>
      <c r="CE1440" t="s">
        <v>764</v>
      </c>
      <c r="CG1440" t="s">
        <v>120</v>
      </c>
      <c r="CH1440" t="s">
        <v>121</v>
      </c>
      <c r="CI1440" s="6">
        <v>96950</v>
      </c>
      <c r="CJ1440" s="10">
        <v>9.75</v>
      </c>
      <c r="CK1440" s="10">
        <v>9.75</v>
      </c>
      <c r="CL1440" s="10">
        <v>14.62</v>
      </c>
      <c r="CM1440" s="10">
        <v>14.62</v>
      </c>
      <c r="CN1440" t="s">
        <v>137</v>
      </c>
      <c r="CO1440" t="s">
        <v>162</v>
      </c>
      <c r="CP1440" t="s">
        <v>138</v>
      </c>
      <c r="CR1440" t="s">
        <v>117</v>
      </c>
      <c r="CS1440" t="s">
        <v>139</v>
      </c>
      <c r="CT1440" t="s">
        <v>140</v>
      </c>
      <c r="CU1440" t="s">
        <v>139</v>
      </c>
      <c r="CV1440" t="s">
        <v>140</v>
      </c>
      <c r="CW1440" t="s">
        <v>139</v>
      </c>
      <c r="CX1440" t="s">
        <v>140</v>
      </c>
      <c r="CY1440" t="s">
        <v>774</v>
      </c>
      <c r="CZ1440" s="8">
        <v>16709891062</v>
      </c>
      <c r="DA1440" t="s">
        <v>770</v>
      </c>
      <c r="DB1440" t="s">
        <v>140</v>
      </c>
      <c r="DC1440" t="s">
        <v>139</v>
      </c>
      <c r="DD1440" t="s">
        <v>117</v>
      </c>
      <c r="DE1440" t="s">
        <v>644</v>
      </c>
      <c r="DF1440" t="s">
        <v>13356</v>
      </c>
      <c r="DG1440" t="s">
        <v>776</v>
      </c>
      <c r="DH1440" t="s">
        <v>766</v>
      </c>
      <c r="DI1440" t="s">
        <v>777</v>
      </c>
      <c r="DJ1440" t="s">
        <v>770</v>
      </c>
    </row>
    <row r="1441" spans="1:114" ht="15" customHeight="1" x14ac:dyDescent="0.35">
      <c r="A1441" t="s">
        <v>9680</v>
      </c>
      <c r="B1441" t="s">
        <v>166</v>
      </c>
      <c r="C1441" s="1">
        <v>45694</v>
      </c>
      <c r="D1441" s="1">
        <v>45726</v>
      </c>
      <c r="E1441" t="s">
        <v>211</v>
      </c>
      <c r="G1441" t="s">
        <v>117</v>
      </c>
      <c r="H1441" t="s">
        <v>117</v>
      </c>
      <c r="I1441" t="s">
        <v>117</v>
      </c>
      <c r="J1441" t="s">
        <v>4773</v>
      </c>
      <c r="K1441" t="s">
        <v>140</v>
      </c>
      <c r="L1441" t="s">
        <v>5855</v>
      </c>
      <c r="M1441" t="s">
        <v>5856</v>
      </c>
      <c r="N1441" t="s">
        <v>136</v>
      </c>
      <c r="O1441" t="s">
        <v>121</v>
      </c>
      <c r="P1441" s="6">
        <v>96950</v>
      </c>
      <c r="Q1441" t="s">
        <v>122</v>
      </c>
      <c r="R1441" t="s">
        <v>140</v>
      </c>
      <c r="S1441" s="8">
        <v>16702346560</v>
      </c>
      <c r="U1441" t="s">
        <v>4775</v>
      </c>
      <c r="V1441">
        <v>238220</v>
      </c>
      <c r="W1441" t="s">
        <v>124</v>
      </c>
      <c r="Y1441" t="s">
        <v>4776</v>
      </c>
      <c r="Z1441" t="s">
        <v>353</v>
      </c>
      <c r="AA1441" t="s">
        <v>4777</v>
      </c>
      <c r="AB1441" t="s">
        <v>936</v>
      </c>
      <c r="AC1441" t="s">
        <v>5855</v>
      </c>
      <c r="AD1441" t="s">
        <v>5856</v>
      </c>
      <c r="AE1441" t="s">
        <v>136</v>
      </c>
      <c r="AF1441" t="s">
        <v>121</v>
      </c>
      <c r="AG1441" s="6">
        <v>96950</v>
      </c>
      <c r="AH1441" t="s">
        <v>122</v>
      </c>
      <c r="AJ1441" s="8">
        <v>16702346560</v>
      </c>
      <c r="AL1441" t="s">
        <v>4778</v>
      </c>
      <c r="BE1441" t="str">
        <f>"49-9021.00"</f>
        <v>49-9021.00</v>
      </c>
      <c r="BF1441" t="s">
        <v>239</v>
      </c>
      <c r="BG1441" t="s">
        <v>5857</v>
      </c>
      <c r="BH1441" t="s">
        <v>5858</v>
      </c>
      <c r="BI1441">
        <v>1</v>
      </c>
      <c r="BK1441" s="1">
        <v>45809</v>
      </c>
      <c r="BL1441" s="1">
        <v>46173</v>
      </c>
      <c r="BO1441">
        <v>44</v>
      </c>
      <c r="BP1441">
        <v>0</v>
      </c>
      <c r="BQ1441">
        <v>8</v>
      </c>
      <c r="BR1441">
        <v>8</v>
      </c>
      <c r="BS1441">
        <v>8</v>
      </c>
      <c r="BT1441">
        <v>8</v>
      </c>
      <c r="BU1441">
        <v>8</v>
      </c>
      <c r="BV1441">
        <v>4</v>
      </c>
      <c r="BW1441" t="str">
        <f>"8:00 AM"</f>
        <v>8:00 AM</v>
      </c>
      <c r="BX1441" t="str">
        <f>"5:00 PM"</f>
        <v>5:00 PM</v>
      </c>
      <c r="BY1441" t="s">
        <v>159</v>
      </c>
      <c r="BZ1441">
        <v>0</v>
      </c>
      <c r="CA1441">
        <v>24</v>
      </c>
      <c r="CB1441" t="s">
        <v>117</v>
      </c>
      <c r="CD1441" t="s">
        <v>5859</v>
      </c>
      <c r="CE1441" t="s">
        <v>5855</v>
      </c>
      <c r="CF1441" t="s">
        <v>5856</v>
      </c>
      <c r="CG1441" t="s">
        <v>136</v>
      </c>
      <c r="CH1441" t="s">
        <v>121</v>
      </c>
      <c r="CI1441" s="6">
        <v>96950</v>
      </c>
      <c r="CJ1441" s="10">
        <v>2400</v>
      </c>
      <c r="CK1441" s="10">
        <v>3200</v>
      </c>
      <c r="CL1441" s="10">
        <v>0</v>
      </c>
      <c r="CM1441" s="10">
        <v>0</v>
      </c>
      <c r="CN1441" t="s">
        <v>375</v>
      </c>
      <c r="CP1441" t="s">
        <v>138</v>
      </c>
      <c r="CR1441" t="s">
        <v>139</v>
      </c>
      <c r="CS1441" t="s">
        <v>139</v>
      </c>
      <c r="CT1441" t="s">
        <v>139</v>
      </c>
      <c r="CU1441" t="s">
        <v>140</v>
      </c>
      <c r="CV1441" t="s">
        <v>140</v>
      </c>
      <c r="CW1441" t="s">
        <v>139</v>
      </c>
      <c r="CX1441" t="s">
        <v>139</v>
      </c>
      <c r="CY1441" t="s">
        <v>5860</v>
      </c>
      <c r="CZ1441" s="8">
        <v>16702346560</v>
      </c>
      <c r="DA1441" t="s">
        <v>4778</v>
      </c>
      <c r="DB1441" t="s">
        <v>1095</v>
      </c>
      <c r="DC1441" t="s">
        <v>139</v>
      </c>
      <c r="DD1441" t="s">
        <v>117</v>
      </c>
    </row>
    <row r="1442" spans="1:114" ht="15" customHeight="1" x14ac:dyDescent="0.35">
      <c r="A1442" t="s">
        <v>4626</v>
      </c>
      <c r="B1442" t="s">
        <v>144</v>
      </c>
      <c r="C1442" s="1">
        <v>45660</v>
      </c>
      <c r="D1442" s="1">
        <v>45727</v>
      </c>
      <c r="E1442" t="s">
        <v>211</v>
      </c>
      <c r="G1442" t="s">
        <v>117</v>
      </c>
      <c r="H1442" t="s">
        <v>117</v>
      </c>
      <c r="I1442" t="s">
        <v>117</v>
      </c>
      <c r="J1442" t="s">
        <v>4627</v>
      </c>
      <c r="K1442" t="s">
        <v>4628</v>
      </c>
      <c r="L1442" t="s">
        <v>4629</v>
      </c>
      <c r="M1442" t="s">
        <v>4630</v>
      </c>
      <c r="N1442" t="s">
        <v>120</v>
      </c>
      <c r="O1442" t="s">
        <v>121</v>
      </c>
      <c r="P1442" s="6">
        <v>96950</v>
      </c>
      <c r="Q1442" t="s">
        <v>122</v>
      </c>
      <c r="S1442" s="8">
        <v>16707836408</v>
      </c>
      <c r="U1442" t="s">
        <v>4631</v>
      </c>
      <c r="V1442">
        <v>561320</v>
      </c>
      <c r="W1442" t="s">
        <v>150</v>
      </c>
      <c r="X1442" t="s">
        <v>139</v>
      </c>
      <c r="Y1442" t="s">
        <v>4632</v>
      </c>
      <c r="Z1442" t="s">
        <v>4633</v>
      </c>
      <c r="AA1442" t="s">
        <v>4634</v>
      </c>
      <c r="AB1442" t="s">
        <v>420</v>
      </c>
      <c r="AC1442" t="s">
        <v>4629</v>
      </c>
      <c r="AD1442" t="s">
        <v>4630</v>
      </c>
      <c r="AE1442" t="s">
        <v>120</v>
      </c>
      <c r="AF1442" t="s">
        <v>121</v>
      </c>
      <c r="AG1442" s="6">
        <v>96950</v>
      </c>
      <c r="AH1442" t="s">
        <v>122</v>
      </c>
      <c r="AJ1442" s="8">
        <v>16707836408</v>
      </c>
      <c r="AL1442" t="s">
        <v>4635</v>
      </c>
      <c r="BE1442" t="str">
        <f>"37-2011.00"</f>
        <v>37-2011.00</v>
      </c>
      <c r="BF1442" t="s">
        <v>701</v>
      </c>
      <c r="BG1442" t="s">
        <v>4636</v>
      </c>
      <c r="BH1442" t="s">
        <v>1418</v>
      </c>
      <c r="BI1442">
        <v>3</v>
      </c>
      <c r="BJ1442">
        <v>3</v>
      </c>
      <c r="BK1442" s="1">
        <v>45767</v>
      </c>
      <c r="BL1442" s="1">
        <v>46131</v>
      </c>
      <c r="BM1442" s="1">
        <v>45767</v>
      </c>
      <c r="BN1442" s="1">
        <v>46131</v>
      </c>
      <c r="BO1442">
        <v>40</v>
      </c>
      <c r="BP1442">
        <v>0</v>
      </c>
      <c r="BQ1442">
        <v>8</v>
      </c>
      <c r="BR1442">
        <v>8</v>
      </c>
      <c r="BS1442">
        <v>8</v>
      </c>
      <c r="BT1442">
        <v>8</v>
      </c>
      <c r="BU1442">
        <v>8</v>
      </c>
      <c r="BV1442">
        <v>0</v>
      </c>
      <c r="BW1442" t="str">
        <f>"8:00 AM"</f>
        <v>8:00 AM</v>
      </c>
      <c r="BX1442" t="str">
        <f>"5:00 PM"</f>
        <v>5:00 PM</v>
      </c>
      <c r="BY1442" t="s">
        <v>133</v>
      </c>
      <c r="BZ1442">
        <v>0</v>
      </c>
      <c r="CA1442">
        <v>12</v>
      </c>
      <c r="CB1442" t="s">
        <v>117</v>
      </c>
      <c r="CD1442" t="s">
        <v>133</v>
      </c>
      <c r="CE1442" t="s">
        <v>4629</v>
      </c>
      <c r="CF1442" t="s">
        <v>4630</v>
      </c>
      <c r="CG1442" t="s">
        <v>120</v>
      </c>
      <c r="CH1442" t="s">
        <v>121</v>
      </c>
      <c r="CI1442" s="6">
        <v>96950</v>
      </c>
      <c r="CJ1442" s="10">
        <v>8.2899999999999991</v>
      </c>
      <c r="CK1442" s="10">
        <v>8.2899999999999991</v>
      </c>
      <c r="CL1442" s="10">
        <v>12.44</v>
      </c>
      <c r="CM1442" s="10">
        <v>12.44</v>
      </c>
      <c r="CN1442" t="s">
        <v>137</v>
      </c>
      <c r="CO1442" t="s">
        <v>194</v>
      </c>
      <c r="CP1442" t="s">
        <v>138</v>
      </c>
      <c r="CR1442" t="s">
        <v>117</v>
      </c>
      <c r="CS1442" t="s">
        <v>139</v>
      </c>
      <c r="CT1442" t="s">
        <v>140</v>
      </c>
      <c r="CU1442" t="s">
        <v>139</v>
      </c>
      <c r="CV1442" t="s">
        <v>140</v>
      </c>
      <c r="CW1442" t="s">
        <v>139</v>
      </c>
      <c r="CX1442" t="s">
        <v>140</v>
      </c>
      <c r="CY1442" t="s">
        <v>1936</v>
      </c>
      <c r="CZ1442" s="8">
        <v>16707836408</v>
      </c>
      <c r="DA1442" t="s">
        <v>4635</v>
      </c>
      <c r="DB1442" t="s">
        <v>140</v>
      </c>
      <c r="DC1442" t="s">
        <v>139</v>
      </c>
      <c r="DD1442" t="s">
        <v>139</v>
      </c>
      <c r="DE1442" t="s">
        <v>4632</v>
      </c>
      <c r="DF1442" t="s">
        <v>4633</v>
      </c>
      <c r="DG1442" t="s">
        <v>4637</v>
      </c>
      <c r="DH1442" t="s">
        <v>4631</v>
      </c>
      <c r="DI1442" t="s">
        <v>4638</v>
      </c>
      <c r="DJ1442" t="s">
        <v>4635</v>
      </c>
    </row>
    <row r="1443" spans="1:114" ht="15" customHeight="1" x14ac:dyDescent="0.35">
      <c r="A1443" t="s">
        <v>17391</v>
      </c>
      <c r="B1443" t="s">
        <v>144</v>
      </c>
      <c r="C1443" s="1">
        <v>45683</v>
      </c>
      <c r="D1443" s="1">
        <v>45727</v>
      </c>
      <c r="E1443" t="s">
        <v>211</v>
      </c>
      <c r="G1443" t="s">
        <v>117</v>
      </c>
      <c r="H1443" t="s">
        <v>117</v>
      </c>
      <c r="I1443" t="s">
        <v>117</v>
      </c>
      <c r="J1443" t="s">
        <v>5213</v>
      </c>
      <c r="K1443" t="s">
        <v>3292</v>
      </c>
      <c r="L1443" t="s">
        <v>3293</v>
      </c>
      <c r="M1443" t="s">
        <v>1304</v>
      </c>
      <c r="N1443" t="s">
        <v>136</v>
      </c>
      <c r="O1443" t="s">
        <v>121</v>
      </c>
      <c r="P1443" s="6">
        <v>96950</v>
      </c>
      <c r="Q1443" t="s">
        <v>122</v>
      </c>
      <c r="S1443" s="8">
        <v>16703221690</v>
      </c>
      <c r="T1443">
        <v>408</v>
      </c>
      <c r="U1443" t="s">
        <v>3294</v>
      </c>
      <c r="V1443">
        <v>488510</v>
      </c>
      <c r="W1443" t="s">
        <v>124</v>
      </c>
      <c r="Y1443" t="s">
        <v>1100</v>
      </c>
      <c r="Z1443" t="s">
        <v>10535</v>
      </c>
      <c r="AA1443" t="s">
        <v>3296</v>
      </c>
      <c r="AB1443" t="s">
        <v>474</v>
      </c>
      <c r="AC1443" t="s">
        <v>3293</v>
      </c>
      <c r="AD1443" t="s">
        <v>1304</v>
      </c>
      <c r="AE1443" t="s">
        <v>136</v>
      </c>
      <c r="AF1443" t="s">
        <v>121</v>
      </c>
      <c r="AG1443" s="6">
        <v>96950</v>
      </c>
      <c r="AH1443" t="s">
        <v>122</v>
      </c>
      <c r="AJ1443" s="8">
        <v>16703221690</v>
      </c>
      <c r="AK1443">
        <v>408</v>
      </c>
      <c r="AL1443" t="s">
        <v>3297</v>
      </c>
      <c r="BE1443" t="str">
        <f>"49-3031.00"</f>
        <v>49-3031.00</v>
      </c>
      <c r="BF1443" t="s">
        <v>2414</v>
      </c>
      <c r="BG1443" t="s">
        <v>17392</v>
      </c>
      <c r="BH1443" t="s">
        <v>1879</v>
      </c>
      <c r="BI1443">
        <v>2</v>
      </c>
      <c r="BJ1443">
        <v>2</v>
      </c>
      <c r="BK1443" s="1">
        <v>45778</v>
      </c>
      <c r="BL1443" s="1">
        <v>46142</v>
      </c>
      <c r="BM1443" s="1">
        <v>45778</v>
      </c>
      <c r="BN1443" s="1">
        <v>46142</v>
      </c>
      <c r="BO1443">
        <v>35</v>
      </c>
      <c r="BP1443">
        <v>0</v>
      </c>
      <c r="BQ1443">
        <v>7</v>
      </c>
      <c r="BR1443">
        <v>7</v>
      </c>
      <c r="BS1443">
        <v>7</v>
      </c>
      <c r="BT1443">
        <v>7</v>
      </c>
      <c r="BU1443">
        <v>7</v>
      </c>
      <c r="BV1443">
        <v>0</v>
      </c>
      <c r="BW1443" t="str">
        <f>"8:00 AM"</f>
        <v>8:00 AM</v>
      </c>
      <c r="BX1443" t="str">
        <f>"5:00 PM"</f>
        <v>5:00 PM</v>
      </c>
      <c r="BY1443" t="s">
        <v>159</v>
      </c>
      <c r="BZ1443">
        <v>0</v>
      </c>
      <c r="CA1443">
        <v>12</v>
      </c>
      <c r="CB1443" t="s">
        <v>117</v>
      </c>
      <c r="CD1443" t="s">
        <v>17393</v>
      </c>
      <c r="CE1443" t="s">
        <v>3293</v>
      </c>
      <c r="CF1443" t="s">
        <v>1304</v>
      </c>
      <c r="CG1443" t="s">
        <v>136</v>
      </c>
      <c r="CH1443" t="s">
        <v>121</v>
      </c>
      <c r="CI1443" s="6">
        <v>96950</v>
      </c>
      <c r="CJ1443" s="10">
        <v>11.85</v>
      </c>
      <c r="CK1443" s="10">
        <v>11.85</v>
      </c>
      <c r="CL1443" s="10">
        <v>17.78</v>
      </c>
      <c r="CM1443" s="10">
        <v>17.78</v>
      </c>
      <c r="CN1443" t="s">
        <v>137</v>
      </c>
      <c r="CO1443" t="s">
        <v>9753</v>
      </c>
      <c r="CP1443" t="s">
        <v>138</v>
      </c>
      <c r="CR1443" t="s">
        <v>117</v>
      </c>
      <c r="CS1443" t="s">
        <v>139</v>
      </c>
      <c r="CT1443" t="s">
        <v>140</v>
      </c>
      <c r="CU1443" t="s">
        <v>139</v>
      </c>
      <c r="CV1443" t="s">
        <v>139</v>
      </c>
      <c r="CW1443" t="s">
        <v>139</v>
      </c>
      <c r="CX1443" t="s">
        <v>140</v>
      </c>
      <c r="CY1443" t="s">
        <v>362</v>
      </c>
      <c r="CZ1443" s="8">
        <v>16703221690</v>
      </c>
      <c r="DA1443" t="s">
        <v>3297</v>
      </c>
      <c r="DB1443" t="s">
        <v>142</v>
      </c>
      <c r="DC1443" t="s">
        <v>139</v>
      </c>
      <c r="DD1443" t="s">
        <v>117</v>
      </c>
    </row>
    <row r="1444" spans="1:114" ht="15" customHeight="1" x14ac:dyDescent="0.35">
      <c r="A1444" t="s">
        <v>16195</v>
      </c>
      <c r="B1444" t="s">
        <v>166</v>
      </c>
      <c r="C1444" s="1">
        <v>45690</v>
      </c>
      <c r="D1444" s="1">
        <v>45727</v>
      </c>
      <c r="E1444" t="s">
        <v>116</v>
      </c>
      <c r="F1444" s="1">
        <v>45868</v>
      </c>
      <c r="G1444" t="s">
        <v>117</v>
      </c>
      <c r="H1444" t="s">
        <v>117</v>
      </c>
      <c r="I1444" t="s">
        <v>117</v>
      </c>
      <c r="J1444" t="s">
        <v>1345</v>
      </c>
      <c r="K1444" t="s">
        <v>3111</v>
      </c>
      <c r="L1444" t="s">
        <v>1347</v>
      </c>
      <c r="M1444" t="s">
        <v>851</v>
      </c>
      <c r="N1444" t="s">
        <v>136</v>
      </c>
      <c r="O1444" t="s">
        <v>121</v>
      </c>
      <c r="P1444" s="6">
        <v>96950</v>
      </c>
      <c r="Q1444" t="s">
        <v>122</v>
      </c>
      <c r="S1444" s="8">
        <v>16702353313</v>
      </c>
      <c r="U1444" t="s">
        <v>1348</v>
      </c>
      <c r="V1444">
        <v>722511</v>
      </c>
      <c r="W1444" t="s">
        <v>124</v>
      </c>
      <c r="Y1444" t="s">
        <v>849</v>
      </c>
      <c r="Z1444" t="s">
        <v>850</v>
      </c>
      <c r="AB1444" t="s">
        <v>997</v>
      </c>
      <c r="AC1444" t="s">
        <v>1347</v>
      </c>
      <c r="AD1444" t="s">
        <v>851</v>
      </c>
      <c r="AE1444" t="s">
        <v>136</v>
      </c>
      <c r="AF1444" t="s">
        <v>121</v>
      </c>
      <c r="AG1444" s="6">
        <v>96950</v>
      </c>
      <c r="AH1444" t="s">
        <v>122</v>
      </c>
      <c r="AJ1444" s="8">
        <v>16702353313</v>
      </c>
      <c r="AL1444" t="s">
        <v>852</v>
      </c>
      <c r="BE1444" t="str">
        <f>"35-3031.00"</f>
        <v>35-3031.00</v>
      </c>
      <c r="BF1444" t="s">
        <v>788</v>
      </c>
      <c r="BG1444" t="s">
        <v>3112</v>
      </c>
      <c r="BH1444" t="s">
        <v>3113</v>
      </c>
      <c r="BI1444">
        <v>3</v>
      </c>
      <c r="BK1444" s="1">
        <v>45870</v>
      </c>
      <c r="BL1444" s="1">
        <v>46234</v>
      </c>
      <c r="BO1444">
        <v>36</v>
      </c>
      <c r="BP1444">
        <v>6</v>
      </c>
      <c r="BQ1444">
        <v>6</v>
      </c>
      <c r="BR1444">
        <v>6</v>
      </c>
      <c r="BS1444">
        <v>0</v>
      </c>
      <c r="BT1444">
        <v>6</v>
      </c>
      <c r="BU1444">
        <v>6</v>
      </c>
      <c r="BV1444">
        <v>6</v>
      </c>
      <c r="BW1444" t="str">
        <f>"7:00 AM"</f>
        <v>7:00 AM</v>
      </c>
      <c r="BX1444" t="str">
        <f>"9:00 PM"</f>
        <v>9:00 PM</v>
      </c>
      <c r="BY1444" t="s">
        <v>133</v>
      </c>
      <c r="BZ1444">
        <v>0</v>
      </c>
      <c r="CA1444">
        <v>3</v>
      </c>
      <c r="CB1444" t="s">
        <v>117</v>
      </c>
      <c r="CD1444" t="s">
        <v>3114</v>
      </c>
      <c r="CE1444" t="s">
        <v>1352</v>
      </c>
      <c r="CF1444" t="s">
        <v>1353</v>
      </c>
      <c r="CG1444" t="s">
        <v>136</v>
      </c>
      <c r="CH1444" t="s">
        <v>121</v>
      </c>
      <c r="CI1444" s="6">
        <v>96950</v>
      </c>
      <c r="CJ1444" s="10">
        <v>8.0399999999999991</v>
      </c>
      <c r="CK1444" s="10">
        <v>8.0399999999999991</v>
      </c>
      <c r="CL1444" s="10">
        <v>0</v>
      </c>
      <c r="CM1444" s="10">
        <v>0</v>
      </c>
      <c r="CN1444" t="s">
        <v>137</v>
      </c>
      <c r="CO1444" t="s">
        <v>133</v>
      </c>
      <c r="CP1444" t="s">
        <v>12861</v>
      </c>
      <c r="CR1444" t="s">
        <v>117</v>
      </c>
      <c r="CS1444" t="s">
        <v>139</v>
      </c>
      <c r="CT1444" t="s">
        <v>140</v>
      </c>
      <c r="CU1444" t="s">
        <v>140</v>
      </c>
      <c r="CV1444" t="s">
        <v>140</v>
      </c>
      <c r="CW1444" t="s">
        <v>139</v>
      </c>
      <c r="CX1444" t="s">
        <v>140</v>
      </c>
      <c r="CY1444" t="s">
        <v>133</v>
      </c>
      <c r="CZ1444" s="8">
        <v>16702353313</v>
      </c>
      <c r="DA1444" t="s">
        <v>852</v>
      </c>
      <c r="DB1444" t="s">
        <v>140</v>
      </c>
      <c r="DC1444" t="s">
        <v>139</v>
      </c>
      <c r="DD1444" t="s">
        <v>117</v>
      </c>
    </row>
    <row r="1445" spans="1:114" ht="15" customHeight="1" x14ac:dyDescent="0.35">
      <c r="A1445" t="s">
        <v>11705</v>
      </c>
      <c r="B1445" t="s">
        <v>166</v>
      </c>
      <c r="C1445" s="1">
        <v>45692</v>
      </c>
      <c r="D1445" s="1">
        <v>45727</v>
      </c>
      <c r="E1445" t="s">
        <v>211</v>
      </c>
      <c r="G1445" t="s">
        <v>117</v>
      </c>
      <c r="H1445" t="s">
        <v>117</v>
      </c>
      <c r="I1445" t="s">
        <v>117</v>
      </c>
      <c r="J1445" t="s">
        <v>954</v>
      </c>
      <c r="K1445" t="s">
        <v>955</v>
      </c>
      <c r="L1445" t="s">
        <v>956</v>
      </c>
      <c r="M1445" t="s">
        <v>957</v>
      </c>
      <c r="N1445" t="s">
        <v>120</v>
      </c>
      <c r="O1445" t="s">
        <v>121</v>
      </c>
      <c r="P1445" s="6">
        <v>96950</v>
      </c>
      <c r="Q1445" t="s">
        <v>122</v>
      </c>
      <c r="S1445" s="8">
        <v>16702336927</v>
      </c>
      <c r="U1445" t="s">
        <v>2112</v>
      </c>
      <c r="V1445">
        <v>561320</v>
      </c>
      <c r="W1445" t="s">
        <v>124</v>
      </c>
      <c r="Y1445" t="s">
        <v>959</v>
      </c>
      <c r="Z1445" t="s">
        <v>960</v>
      </c>
      <c r="AA1445" t="s">
        <v>961</v>
      </c>
      <c r="AB1445" t="s">
        <v>128</v>
      </c>
      <c r="AC1445" t="s">
        <v>956</v>
      </c>
      <c r="AD1445" t="s">
        <v>957</v>
      </c>
      <c r="AE1445" t="s">
        <v>120</v>
      </c>
      <c r="AF1445" t="s">
        <v>121</v>
      </c>
      <c r="AG1445" s="6">
        <v>96950</v>
      </c>
      <c r="AH1445" t="s">
        <v>122</v>
      </c>
      <c r="AJ1445" s="8">
        <v>16702336927</v>
      </c>
      <c r="AL1445" t="s">
        <v>967</v>
      </c>
      <c r="BE1445" t="str">
        <f>"37-2011.00"</f>
        <v>37-2011.00</v>
      </c>
      <c r="BF1445" t="s">
        <v>701</v>
      </c>
      <c r="BG1445" t="s">
        <v>2113</v>
      </c>
      <c r="BH1445" t="s">
        <v>2114</v>
      </c>
      <c r="BI1445">
        <v>20</v>
      </c>
      <c r="BK1445" s="1">
        <v>45809</v>
      </c>
      <c r="BL1445" s="1">
        <v>46173</v>
      </c>
      <c r="BO1445">
        <v>35</v>
      </c>
      <c r="BP1445">
        <v>0</v>
      </c>
      <c r="BQ1445">
        <v>7</v>
      </c>
      <c r="BR1445">
        <v>7</v>
      </c>
      <c r="BS1445">
        <v>7</v>
      </c>
      <c r="BT1445">
        <v>7</v>
      </c>
      <c r="BU1445">
        <v>7</v>
      </c>
      <c r="BV1445">
        <v>0</v>
      </c>
      <c r="BW1445" t="str">
        <f>"7:30 AM"</f>
        <v>7:30 AM</v>
      </c>
      <c r="BX1445" t="str">
        <f>"4:30 PM"</f>
        <v>4:30 PM</v>
      </c>
      <c r="BY1445" t="s">
        <v>133</v>
      </c>
      <c r="BZ1445">
        <v>0</v>
      </c>
      <c r="CA1445">
        <v>12</v>
      </c>
      <c r="CB1445" t="s">
        <v>117</v>
      </c>
      <c r="CD1445" s="2" t="s">
        <v>11706</v>
      </c>
      <c r="CE1445" t="s">
        <v>2116</v>
      </c>
      <c r="CG1445" t="s">
        <v>120</v>
      </c>
      <c r="CH1445" t="s">
        <v>121</v>
      </c>
      <c r="CI1445" s="6">
        <v>96950</v>
      </c>
      <c r="CJ1445" s="10">
        <v>8.2899999999999991</v>
      </c>
      <c r="CK1445" s="10">
        <v>8.2899999999999991</v>
      </c>
      <c r="CL1445" s="10">
        <v>12.44</v>
      </c>
      <c r="CM1445" s="10">
        <v>12.44</v>
      </c>
      <c r="CN1445" t="s">
        <v>137</v>
      </c>
      <c r="CO1445" t="s">
        <v>140</v>
      </c>
      <c r="CP1445" t="s">
        <v>138</v>
      </c>
      <c r="CR1445" t="s">
        <v>117</v>
      </c>
      <c r="CS1445" t="s">
        <v>139</v>
      </c>
      <c r="CT1445" t="s">
        <v>140</v>
      </c>
      <c r="CU1445" t="s">
        <v>139</v>
      </c>
      <c r="CV1445" t="s">
        <v>140</v>
      </c>
      <c r="CW1445" t="s">
        <v>139</v>
      </c>
      <c r="CX1445" t="s">
        <v>140</v>
      </c>
      <c r="CY1445" t="s">
        <v>10544</v>
      </c>
      <c r="CZ1445" s="8">
        <v>16702336927</v>
      </c>
      <c r="DA1445" t="s">
        <v>967</v>
      </c>
      <c r="DB1445" t="s">
        <v>140</v>
      </c>
      <c r="DC1445" t="s">
        <v>139</v>
      </c>
      <c r="DD1445" t="s">
        <v>117</v>
      </c>
    </row>
    <row r="1446" spans="1:114" ht="15" customHeight="1" x14ac:dyDescent="0.35">
      <c r="A1446" t="s">
        <v>14873</v>
      </c>
      <c r="B1446" t="s">
        <v>278</v>
      </c>
      <c r="C1446" s="1">
        <v>45720</v>
      </c>
      <c r="D1446" s="1">
        <v>45727</v>
      </c>
      <c r="E1446" t="s">
        <v>211</v>
      </c>
      <c r="G1446" t="s">
        <v>139</v>
      </c>
      <c r="H1446" t="s">
        <v>139</v>
      </c>
      <c r="I1446" t="s">
        <v>117</v>
      </c>
      <c r="J1446" t="s">
        <v>1412</v>
      </c>
      <c r="L1446" t="s">
        <v>1413</v>
      </c>
      <c r="M1446" t="s">
        <v>14053</v>
      </c>
      <c r="N1446" t="s">
        <v>120</v>
      </c>
      <c r="O1446" t="s">
        <v>121</v>
      </c>
      <c r="P1446" s="6">
        <v>96950</v>
      </c>
      <c r="Q1446" t="s">
        <v>122</v>
      </c>
      <c r="S1446" s="8">
        <v>16702874740</v>
      </c>
      <c r="U1446" t="s">
        <v>1415</v>
      </c>
      <c r="V1446">
        <v>333111</v>
      </c>
      <c r="W1446" t="s">
        <v>124</v>
      </c>
      <c r="Y1446" t="s">
        <v>450</v>
      </c>
      <c r="Z1446" t="s">
        <v>451</v>
      </c>
      <c r="AA1446" t="s">
        <v>452</v>
      </c>
      <c r="AB1446" t="s">
        <v>2015</v>
      </c>
      <c r="AC1446" t="s">
        <v>1367</v>
      </c>
      <c r="AD1446" t="s">
        <v>14054</v>
      </c>
      <c r="AE1446" t="s">
        <v>120</v>
      </c>
      <c r="AF1446" t="s">
        <v>121</v>
      </c>
      <c r="AG1446" s="6">
        <v>96950</v>
      </c>
      <c r="AH1446" t="s">
        <v>122</v>
      </c>
      <c r="AJ1446" s="8">
        <v>16702337770</v>
      </c>
      <c r="AL1446" t="s">
        <v>463</v>
      </c>
      <c r="BE1446" t="str">
        <f>"49-9071.00"</f>
        <v>49-9071.00</v>
      </c>
      <c r="BF1446" t="s">
        <v>156</v>
      </c>
      <c r="BG1446" t="s">
        <v>14055</v>
      </c>
      <c r="BH1446" t="s">
        <v>964</v>
      </c>
      <c r="BI1446">
        <v>4</v>
      </c>
      <c r="BK1446" s="1">
        <v>45931</v>
      </c>
      <c r="BL1446" s="1">
        <v>47026</v>
      </c>
      <c r="BO1446">
        <v>40</v>
      </c>
      <c r="BP1446">
        <v>0</v>
      </c>
      <c r="BQ1446">
        <v>8</v>
      </c>
      <c r="BR1446">
        <v>8</v>
      </c>
      <c r="BS1446">
        <v>8</v>
      </c>
      <c r="BT1446">
        <v>8</v>
      </c>
      <c r="BU1446">
        <v>8</v>
      </c>
      <c r="BV1446">
        <v>0</v>
      </c>
      <c r="BW1446" t="str">
        <f>"8:00 AM"</f>
        <v>8:00 AM</v>
      </c>
      <c r="BX1446" t="str">
        <f>"5:00 PM"</f>
        <v>5:00 PM</v>
      </c>
      <c r="BY1446" t="s">
        <v>133</v>
      </c>
      <c r="BZ1446">
        <v>0</v>
      </c>
      <c r="CA1446">
        <v>12</v>
      </c>
      <c r="CB1446" t="s">
        <v>117</v>
      </c>
      <c r="CD1446" t="s">
        <v>6003</v>
      </c>
      <c r="CE1446" t="s">
        <v>14054</v>
      </c>
      <c r="CF1446" t="s">
        <v>1367</v>
      </c>
      <c r="CG1446" t="s">
        <v>120</v>
      </c>
      <c r="CH1446" t="s">
        <v>121</v>
      </c>
      <c r="CI1446" s="6">
        <v>96950</v>
      </c>
      <c r="CJ1446" s="10">
        <v>9.75</v>
      </c>
      <c r="CK1446" s="10">
        <v>9.75</v>
      </c>
      <c r="CL1446" s="10">
        <v>14.62</v>
      </c>
      <c r="CM1446" s="10">
        <v>14.62</v>
      </c>
      <c r="CN1446" t="s">
        <v>137</v>
      </c>
      <c r="CO1446" t="s">
        <v>461</v>
      </c>
      <c r="CP1446" t="s">
        <v>138</v>
      </c>
      <c r="CR1446" t="s">
        <v>117</v>
      </c>
      <c r="CS1446" t="s">
        <v>139</v>
      </c>
      <c r="CT1446" t="s">
        <v>139</v>
      </c>
      <c r="CU1446" t="s">
        <v>139</v>
      </c>
      <c r="CV1446" t="s">
        <v>140</v>
      </c>
      <c r="CW1446" t="s">
        <v>139</v>
      </c>
      <c r="CX1446" t="s">
        <v>140</v>
      </c>
      <c r="CY1446" t="s">
        <v>11697</v>
      </c>
      <c r="CZ1446" s="8">
        <v>16707837461</v>
      </c>
      <c r="DA1446" t="s">
        <v>455</v>
      </c>
      <c r="DB1446" t="s">
        <v>1376</v>
      </c>
      <c r="DC1446" t="s">
        <v>139</v>
      </c>
      <c r="DD1446" t="s">
        <v>117</v>
      </c>
    </row>
    <row r="1447" spans="1:114" ht="15" customHeight="1" x14ac:dyDescent="0.35">
      <c r="A1447" t="s">
        <v>4243</v>
      </c>
      <c r="B1447" t="s">
        <v>115</v>
      </c>
      <c r="C1447" s="1">
        <v>45642</v>
      </c>
      <c r="D1447" s="1">
        <v>45728</v>
      </c>
      <c r="E1447" t="s">
        <v>116</v>
      </c>
      <c r="F1447" s="1">
        <v>45808</v>
      </c>
      <c r="G1447" t="s">
        <v>139</v>
      </c>
      <c r="H1447" t="s">
        <v>117</v>
      </c>
      <c r="I1447" t="s">
        <v>117</v>
      </c>
      <c r="J1447" t="s">
        <v>1422</v>
      </c>
      <c r="K1447" t="s">
        <v>4244</v>
      </c>
      <c r="L1447" t="s">
        <v>847</v>
      </c>
      <c r="M1447" t="s">
        <v>1424</v>
      </c>
      <c r="N1447" t="s">
        <v>136</v>
      </c>
      <c r="O1447" t="s">
        <v>121</v>
      </c>
      <c r="P1447" s="6">
        <v>96950</v>
      </c>
      <c r="Q1447" t="s">
        <v>122</v>
      </c>
      <c r="S1447" s="8">
        <v>16702353313</v>
      </c>
      <c r="U1447" t="s">
        <v>1425</v>
      </c>
      <c r="V1447">
        <v>236220</v>
      </c>
      <c r="W1447" t="s">
        <v>124</v>
      </c>
      <c r="Y1447" t="s">
        <v>849</v>
      </c>
      <c r="Z1447" t="s">
        <v>850</v>
      </c>
      <c r="AB1447" t="s">
        <v>997</v>
      </c>
      <c r="AC1447" t="s">
        <v>847</v>
      </c>
      <c r="AD1447" t="s">
        <v>1424</v>
      </c>
      <c r="AE1447" t="s">
        <v>136</v>
      </c>
      <c r="AF1447" t="s">
        <v>121</v>
      </c>
      <c r="AG1447" s="6">
        <v>96950</v>
      </c>
      <c r="AH1447" t="s">
        <v>122</v>
      </c>
      <c r="AJ1447" s="8">
        <v>16702353313</v>
      </c>
      <c r="AL1447" t="s">
        <v>852</v>
      </c>
      <c r="BE1447" t="str">
        <f>"43-3031.00"</f>
        <v>43-3031.00</v>
      </c>
      <c r="BF1447" t="s">
        <v>357</v>
      </c>
      <c r="BG1447" t="s">
        <v>4245</v>
      </c>
      <c r="BH1447" t="s">
        <v>4246</v>
      </c>
      <c r="BI1447">
        <v>2</v>
      </c>
      <c r="BK1447" s="1">
        <v>45809</v>
      </c>
      <c r="BL1447" s="1">
        <v>46904</v>
      </c>
      <c r="BO1447">
        <v>35</v>
      </c>
      <c r="BP1447">
        <v>0</v>
      </c>
      <c r="BQ1447">
        <v>7</v>
      </c>
      <c r="BR1447">
        <v>7</v>
      </c>
      <c r="BS1447">
        <v>7</v>
      </c>
      <c r="BT1447">
        <v>7</v>
      </c>
      <c r="BU1447">
        <v>7</v>
      </c>
      <c r="BV1447">
        <v>0</v>
      </c>
      <c r="BW1447" t="str">
        <f>"8:00 AM"</f>
        <v>8:00 AM</v>
      </c>
      <c r="BX1447" t="str">
        <f>"4:00 PM"</f>
        <v>4:00 PM</v>
      </c>
      <c r="BY1447" t="s">
        <v>159</v>
      </c>
      <c r="BZ1447">
        <v>0</v>
      </c>
      <c r="CA1447">
        <v>24</v>
      </c>
      <c r="CB1447" t="s">
        <v>117</v>
      </c>
      <c r="CD1447" t="s">
        <v>4247</v>
      </c>
      <c r="CE1447" t="s">
        <v>4248</v>
      </c>
      <c r="CF1447" t="s">
        <v>1424</v>
      </c>
      <c r="CG1447" t="s">
        <v>136</v>
      </c>
      <c r="CH1447" t="s">
        <v>121</v>
      </c>
      <c r="CI1447" s="6">
        <v>96950</v>
      </c>
      <c r="CJ1447" s="10">
        <v>12.28</v>
      </c>
      <c r="CK1447" s="10">
        <v>12.28</v>
      </c>
      <c r="CL1447" s="10">
        <v>0</v>
      </c>
      <c r="CM1447" s="10">
        <v>0</v>
      </c>
      <c r="CN1447" t="s">
        <v>137</v>
      </c>
      <c r="CO1447" t="s">
        <v>133</v>
      </c>
      <c r="CP1447" t="s">
        <v>138</v>
      </c>
      <c r="CR1447" t="s">
        <v>117</v>
      </c>
      <c r="CS1447" t="s">
        <v>139</v>
      </c>
      <c r="CT1447" t="s">
        <v>140</v>
      </c>
      <c r="CU1447" t="s">
        <v>140</v>
      </c>
      <c r="CV1447" t="s">
        <v>140</v>
      </c>
      <c r="CW1447" t="s">
        <v>139</v>
      </c>
      <c r="CX1447" t="s">
        <v>140</v>
      </c>
      <c r="CY1447" t="s">
        <v>133</v>
      </c>
      <c r="CZ1447" s="8">
        <v>16702353313</v>
      </c>
      <c r="DA1447" t="s">
        <v>852</v>
      </c>
      <c r="DB1447" t="s">
        <v>140</v>
      </c>
      <c r="DC1447" t="s">
        <v>139</v>
      </c>
      <c r="DD1447" t="s">
        <v>117</v>
      </c>
    </row>
    <row r="1448" spans="1:114" ht="15" customHeight="1" x14ac:dyDescent="0.35">
      <c r="A1448" t="s">
        <v>16140</v>
      </c>
      <c r="B1448" t="s">
        <v>144</v>
      </c>
      <c r="C1448" s="1">
        <v>45665</v>
      </c>
      <c r="D1448" s="1">
        <v>45728</v>
      </c>
      <c r="E1448" t="s">
        <v>211</v>
      </c>
      <c r="G1448" t="s">
        <v>139</v>
      </c>
      <c r="H1448" t="s">
        <v>117</v>
      </c>
      <c r="I1448" t="s">
        <v>117</v>
      </c>
      <c r="J1448" t="s">
        <v>3917</v>
      </c>
      <c r="L1448" t="s">
        <v>5351</v>
      </c>
      <c r="M1448" t="s">
        <v>3919</v>
      </c>
      <c r="N1448" t="s">
        <v>120</v>
      </c>
      <c r="O1448" t="s">
        <v>121</v>
      </c>
      <c r="P1448" s="6">
        <v>96950</v>
      </c>
      <c r="Q1448" t="s">
        <v>122</v>
      </c>
      <c r="S1448" s="8">
        <v>16703229240</v>
      </c>
      <c r="U1448" t="s">
        <v>3920</v>
      </c>
      <c r="V1448">
        <v>488320</v>
      </c>
      <c r="W1448" t="s">
        <v>124</v>
      </c>
      <c r="Y1448" t="s">
        <v>3921</v>
      </c>
      <c r="Z1448" t="s">
        <v>1561</v>
      </c>
      <c r="AA1448" t="s">
        <v>419</v>
      </c>
      <c r="AB1448" t="s">
        <v>154</v>
      </c>
      <c r="AC1448" t="s">
        <v>5352</v>
      </c>
      <c r="AD1448" t="s">
        <v>3919</v>
      </c>
      <c r="AE1448" t="s">
        <v>120</v>
      </c>
      <c r="AF1448" t="s">
        <v>121</v>
      </c>
      <c r="AG1448" s="6">
        <v>96950</v>
      </c>
      <c r="AH1448" t="s">
        <v>122</v>
      </c>
      <c r="AJ1448" s="8">
        <v>16703229240</v>
      </c>
      <c r="AL1448" t="s">
        <v>3922</v>
      </c>
      <c r="BE1448" t="str">
        <f>"49-9071.00"</f>
        <v>49-9071.00</v>
      </c>
      <c r="BF1448" t="s">
        <v>156</v>
      </c>
      <c r="BG1448" t="s">
        <v>5353</v>
      </c>
      <c r="BH1448" t="s">
        <v>423</v>
      </c>
      <c r="BI1448">
        <v>1</v>
      </c>
      <c r="BJ1448">
        <v>1</v>
      </c>
      <c r="BK1448" s="1">
        <v>45786</v>
      </c>
      <c r="BL1448" s="1">
        <v>46881</v>
      </c>
      <c r="BM1448" s="1">
        <v>45786</v>
      </c>
      <c r="BN1448" s="1">
        <v>46881</v>
      </c>
      <c r="BO1448">
        <v>40</v>
      </c>
      <c r="BP1448">
        <v>0</v>
      </c>
      <c r="BQ1448">
        <v>8</v>
      </c>
      <c r="BR1448">
        <v>8</v>
      </c>
      <c r="BS1448">
        <v>8</v>
      </c>
      <c r="BT1448">
        <v>8</v>
      </c>
      <c r="BU1448">
        <v>8</v>
      </c>
      <c r="BV1448">
        <v>0</v>
      </c>
      <c r="BW1448" t="str">
        <f>"8:00 AM"</f>
        <v>8:00 AM</v>
      </c>
      <c r="BX1448" t="str">
        <f>"5:00 PM"</f>
        <v>5:00 PM</v>
      </c>
      <c r="BY1448" t="s">
        <v>133</v>
      </c>
      <c r="BZ1448">
        <v>0</v>
      </c>
      <c r="CA1448">
        <v>24</v>
      </c>
      <c r="CB1448" t="s">
        <v>117</v>
      </c>
      <c r="CD1448" t="s">
        <v>5354</v>
      </c>
      <c r="CE1448" t="s">
        <v>3918</v>
      </c>
      <c r="CF1448" t="s">
        <v>3919</v>
      </c>
      <c r="CG1448" t="s">
        <v>120</v>
      </c>
      <c r="CH1448" t="s">
        <v>121</v>
      </c>
      <c r="CI1448" s="6">
        <v>96950</v>
      </c>
      <c r="CJ1448" s="10">
        <v>9.75</v>
      </c>
      <c r="CK1448" s="10">
        <v>9.75</v>
      </c>
      <c r="CL1448" s="10">
        <v>14.63</v>
      </c>
      <c r="CM1448" s="10">
        <v>14.63</v>
      </c>
      <c r="CN1448" t="s">
        <v>137</v>
      </c>
      <c r="CO1448" t="s">
        <v>164</v>
      </c>
      <c r="CP1448" t="s">
        <v>138</v>
      </c>
      <c r="CR1448" t="s">
        <v>117</v>
      </c>
      <c r="CS1448" t="s">
        <v>139</v>
      </c>
      <c r="CT1448" t="s">
        <v>140</v>
      </c>
      <c r="CU1448" t="s">
        <v>139</v>
      </c>
      <c r="CV1448" t="s">
        <v>140</v>
      </c>
      <c r="CW1448" t="s">
        <v>139</v>
      </c>
      <c r="CX1448" t="s">
        <v>140</v>
      </c>
      <c r="CY1448" t="s">
        <v>164</v>
      </c>
      <c r="CZ1448" s="8">
        <v>16703229240</v>
      </c>
      <c r="DA1448" t="s">
        <v>140</v>
      </c>
      <c r="DB1448" t="s">
        <v>1095</v>
      </c>
      <c r="DC1448" t="s">
        <v>139</v>
      </c>
      <c r="DD1448" t="s">
        <v>117</v>
      </c>
    </row>
    <row r="1449" spans="1:114" ht="15" customHeight="1" x14ac:dyDescent="0.35">
      <c r="A1449" t="s">
        <v>9756</v>
      </c>
      <c r="B1449" t="s">
        <v>144</v>
      </c>
      <c r="C1449" s="1">
        <v>45671</v>
      </c>
      <c r="D1449" s="1">
        <v>45728</v>
      </c>
      <c r="E1449" t="s">
        <v>211</v>
      </c>
      <c r="G1449" t="s">
        <v>117</v>
      </c>
      <c r="H1449" t="s">
        <v>117</v>
      </c>
      <c r="I1449" t="s">
        <v>117</v>
      </c>
      <c r="J1449" t="s">
        <v>9757</v>
      </c>
      <c r="L1449" t="s">
        <v>9758</v>
      </c>
      <c r="M1449" t="s">
        <v>9759</v>
      </c>
      <c r="N1449" t="s">
        <v>136</v>
      </c>
      <c r="O1449" t="s">
        <v>121</v>
      </c>
      <c r="P1449" s="6">
        <v>96950</v>
      </c>
      <c r="Q1449" t="s">
        <v>122</v>
      </c>
      <c r="S1449" s="8">
        <v>16702351234</v>
      </c>
      <c r="U1449" t="s">
        <v>8927</v>
      </c>
      <c r="V1449">
        <v>4413</v>
      </c>
      <c r="W1449" t="s">
        <v>124</v>
      </c>
      <c r="Y1449" t="s">
        <v>9760</v>
      </c>
      <c r="Z1449" t="s">
        <v>9761</v>
      </c>
      <c r="AB1449" t="s">
        <v>205</v>
      </c>
      <c r="AC1449" t="s">
        <v>9758</v>
      </c>
      <c r="AD1449" t="s">
        <v>9759</v>
      </c>
      <c r="AE1449" t="s">
        <v>136</v>
      </c>
      <c r="AF1449" t="s">
        <v>121</v>
      </c>
      <c r="AG1449" s="6">
        <v>96950</v>
      </c>
      <c r="AH1449" t="s">
        <v>122</v>
      </c>
      <c r="AJ1449" s="8">
        <v>16702351234</v>
      </c>
      <c r="AL1449" t="s">
        <v>8931</v>
      </c>
      <c r="BE1449" t="str">
        <f>"49-9071.00"</f>
        <v>49-9071.00</v>
      </c>
      <c r="BF1449" t="s">
        <v>156</v>
      </c>
      <c r="BG1449" t="s">
        <v>9762</v>
      </c>
      <c r="BH1449" t="s">
        <v>7976</v>
      </c>
      <c r="BI1449">
        <v>2</v>
      </c>
      <c r="BJ1449">
        <v>2</v>
      </c>
      <c r="BK1449" s="1">
        <v>45780</v>
      </c>
      <c r="BL1449" s="1">
        <v>46144</v>
      </c>
      <c r="BM1449" s="1">
        <v>45780</v>
      </c>
      <c r="BN1449" s="1">
        <v>46144</v>
      </c>
      <c r="BO1449">
        <v>40</v>
      </c>
      <c r="BP1449">
        <v>0</v>
      </c>
      <c r="BQ1449">
        <v>8</v>
      </c>
      <c r="BR1449">
        <v>8</v>
      </c>
      <c r="BS1449">
        <v>8</v>
      </c>
      <c r="BT1449">
        <v>8</v>
      </c>
      <c r="BU1449">
        <v>8</v>
      </c>
      <c r="BV1449">
        <v>0</v>
      </c>
      <c r="BW1449" t="str">
        <f>"8:00 AM"</f>
        <v>8:00 AM</v>
      </c>
      <c r="BX1449" t="str">
        <f>"5:00 PM"</f>
        <v>5:00 PM</v>
      </c>
      <c r="BY1449" t="s">
        <v>159</v>
      </c>
      <c r="BZ1449">
        <v>0</v>
      </c>
      <c r="CA1449">
        <v>24</v>
      </c>
      <c r="CB1449" t="s">
        <v>117</v>
      </c>
      <c r="CD1449" s="2" t="s">
        <v>9763</v>
      </c>
      <c r="CE1449" t="s">
        <v>9758</v>
      </c>
      <c r="CF1449" t="s">
        <v>140</v>
      </c>
      <c r="CG1449" t="s">
        <v>136</v>
      </c>
      <c r="CH1449" t="s">
        <v>121</v>
      </c>
      <c r="CI1449" s="6">
        <v>96950</v>
      </c>
      <c r="CJ1449" s="10">
        <v>9.75</v>
      </c>
      <c r="CK1449" s="10">
        <v>9.75</v>
      </c>
      <c r="CL1449" s="10">
        <v>14.63</v>
      </c>
      <c r="CM1449" s="10">
        <v>14.63</v>
      </c>
      <c r="CN1449" t="s">
        <v>137</v>
      </c>
      <c r="CO1449" t="s">
        <v>140</v>
      </c>
      <c r="CP1449" t="s">
        <v>138</v>
      </c>
      <c r="CR1449" t="s">
        <v>117</v>
      </c>
      <c r="CS1449" t="s">
        <v>139</v>
      </c>
      <c r="CT1449" t="s">
        <v>140</v>
      </c>
      <c r="CU1449" t="s">
        <v>139</v>
      </c>
      <c r="CV1449" t="s">
        <v>140</v>
      </c>
      <c r="CW1449" t="s">
        <v>139</v>
      </c>
      <c r="CX1449" t="s">
        <v>140</v>
      </c>
      <c r="CY1449" t="s">
        <v>1167</v>
      </c>
      <c r="CZ1449" s="8">
        <v>16702351234</v>
      </c>
      <c r="DA1449" t="s">
        <v>9764</v>
      </c>
      <c r="DB1449" t="s">
        <v>309</v>
      </c>
      <c r="DC1449" t="s">
        <v>139</v>
      </c>
      <c r="DD1449" t="s">
        <v>117</v>
      </c>
      <c r="DE1449" t="s">
        <v>1530</v>
      </c>
      <c r="DF1449" t="s">
        <v>1531</v>
      </c>
      <c r="DG1449" t="s">
        <v>1532</v>
      </c>
      <c r="DH1449" t="s">
        <v>1156</v>
      </c>
      <c r="DI1449" t="s">
        <v>1153</v>
      </c>
      <c r="DJ1449" t="s">
        <v>1162</v>
      </c>
    </row>
    <row r="1450" spans="1:114" ht="15" customHeight="1" x14ac:dyDescent="0.35">
      <c r="A1450" t="s">
        <v>16138</v>
      </c>
      <c r="B1450" t="s">
        <v>144</v>
      </c>
      <c r="C1450" s="1">
        <v>45673</v>
      </c>
      <c r="D1450" s="1">
        <v>45728</v>
      </c>
      <c r="E1450" t="s">
        <v>116</v>
      </c>
      <c r="F1450" s="1">
        <v>45837</v>
      </c>
      <c r="G1450" t="s">
        <v>139</v>
      </c>
      <c r="H1450" t="s">
        <v>117</v>
      </c>
      <c r="I1450" t="s">
        <v>117</v>
      </c>
      <c r="J1450" t="s">
        <v>3176</v>
      </c>
      <c r="K1450" t="s">
        <v>3177</v>
      </c>
      <c r="L1450" t="s">
        <v>3178</v>
      </c>
      <c r="M1450" t="s">
        <v>2004</v>
      </c>
      <c r="N1450" t="s">
        <v>120</v>
      </c>
      <c r="O1450" t="s">
        <v>121</v>
      </c>
      <c r="P1450" s="6">
        <v>96950</v>
      </c>
      <c r="Q1450" t="s">
        <v>122</v>
      </c>
      <c r="R1450" t="s">
        <v>652</v>
      </c>
      <c r="S1450" s="8">
        <v>16719884535</v>
      </c>
      <c r="U1450" t="s">
        <v>3179</v>
      </c>
      <c r="V1450">
        <v>236116</v>
      </c>
      <c r="W1450" t="s">
        <v>124</v>
      </c>
      <c r="Y1450" t="s">
        <v>3180</v>
      </c>
      <c r="Z1450" t="s">
        <v>3181</v>
      </c>
      <c r="AA1450" t="s">
        <v>3182</v>
      </c>
      <c r="AB1450" t="s">
        <v>128</v>
      </c>
      <c r="AC1450" t="s">
        <v>3178</v>
      </c>
      <c r="AD1450" t="s">
        <v>2004</v>
      </c>
      <c r="AE1450" t="s">
        <v>120</v>
      </c>
      <c r="AF1450" t="s">
        <v>121</v>
      </c>
      <c r="AG1450" s="6">
        <v>96950</v>
      </c>
      <c r="AH1450" t="s">
        <v>122</v>
      </c>
      <c r="AI1450" t="s">
        <v>652</v>
      </c>
      <c r="AJ1450" s="8">
        <v>16719884535</v>
      </c>
      <c r="AL1450" t="s">
        <v>3183</v>
      </c>
      <c r="BE1450" t="str">
        <f>"51-7011.00"</f>
        <v>51-7011.00</v>
      </c>
      <c r="BF1450" t="s">
        <v>3184</v>
      </c>
      <c r="BG1450" t="s">
        <v>3185</v>
      </c>
      <c r="BH1450" t="s">
        <v>3186</v>
      </c>
      <c r="BI1450">
        <v>2</v>
      </c>
      <c r="BJ1450">
        <v>2</v>
      </c>
      <c r="BK1450" s="1">
        <v>45839</v>
      </c>
      <c r="BL1450" s="1">
        <v>46934</v>
      </c>
      <c r="BM1450" s="1">
        <v>45839</v>
      </c>
      <c r="BN1450" s="1">
        <v>46934</v>
      </c>
      <c r="BO1450">
        <v>35</v>
      </c>
      <c r="BP1450">
        <v>0</v>
      </c>
      <c r="BQ1450">
        <v>7</v>
      </c>
      <c r="BR1450">
        <v>7</v>
      </c>
      <c r="BS1450">
        <v>7</v>
      </c>
      <c r="BT1450">
        <v>7</v>
      </c>
      <c r="BU1450">
        <v>7</v>
      </c>
      <c r="BV1450">
        <v>0</v>
      </c>
      <c r="BW1450" t="str">
        <f>"8:00 AM"</f>
        <v>8:00 AM</v>
      </c>
      <c r="BX1450" t="str">
        <f>"4:00 PM"</f>
        <v>4:00 PM</v>
      </c>
      <c r="BY1450" t="s">
        <v>133</v>
      </c>
      <c r="BZ1450">
        <v>0</v>
      </c>
      <c r="CA1450">
        <v>12</v>
      </c>
      <c r="CB1450" t="s">
        <v>117</v>
      </c>
      <c r="CD1450" t="s">
        <v>3187</v>
      </c>
      <c r="CE1450" t="s">
        <v>1997</v>
      </c>
      <c r="CF1450" t="s">
        <v>2004</v>
      </c>
      <c r="CG1450" t="s">
        <v>120</v>
      </c>
      <c r="CH1450" t="s">
        <v>121</v>
      </c>
      <c r="CI1450" s="6">
        <v>96950</v>
      </c>
      <c r="CJ1450" s="10">
        <v>13.73</v>
      </c>
      <c r="CK1450" s="10">
        <v>14</v>
      </c>
      <c r="CL1450" s="10">
        <v>0</v>
      </c>
      <c r="CM1450" s="10">
        <v>0</v>
      </c>
      <c r="CN1450" t="s">
        <v>137</v>
      </c>
      <c r="CO1450" t="s">
        <v>140</v>
      </c>
      <c r="CP1450" t="s">
        <v>138</v>
      </c>
      <c r="CR1450" t="s">
        <v>117</v>
      </c>
      <c r="CS1450" t="s">
        <v>139</v>
      </c>
      <c r="CT1450" t="s">
        <v>139</v>
      </c>
      <c r="CU1450" t="s">
        <v>140</v>
      </c>
      <c r="CV1450" t="s">
        <v>140</v>
      </c>
      <c r="CW1450" t="s">
        <v>139</v>
      </c>
      <c r="CX1450" t="s">
        <v>140</v>
      </c>
      <c r="CY1450" t="s">
        <v>4133</v>
      </c>
      <c r="CZ1450" s="8">
        <v>16719884535</v>
      </c>
      <c r="DA1450" t="s">
        <v>3183</v>
      </c>
      <c r="DB1450" t="s">
        <v>140</v>
      </c>
      <c r="DC1450" t="s">
        <v>139</v>
      </c>
      <c r="DD1450" t="s">
        <v>117</v>
      </c>
    </row>
    <row r="1451" spans="1:114" ht="15" customHeight="1" x14ac:dyDescent="0.35">
      <c r="A1451" t="s">
        <v>9752</v>
      </c>
      <c r="B1451" t="s">
        <v>115</v>
      </c>
      <c r="C1451" s="1">
        <v>45726</v>
      </c>
      <c r="D1451" s="1">
        <v>45728</v>
      </c>
      <c r="E1451" t="s">
        <v>116</v>
      </c>
      <c r="F1451" s="1">
        <v>45929</v>
      </c>
      <c r="G1451" t="s">
        <v>139</v>
      </c>
      <c r="H1451" t="s">
        <v>117</v>
      </c>
      <c r="I1451" t="s">
        <v>117</v>
      </c>
      <c r="J1451" t="s">
        <v>7005</v>
      </c>
      <c r="K1451" t="s">
        <v>7006</v>
      </c>
      <c r="L1451" t="s">
        <v>7007</v>
      </c>
      <c r="M1451" t="s">
        <v>2194</v>
      </c>
      <c r="N1451" t="s">
        <v>136</v>
      </c>
      <c r="O1451" t="s">
        <v>121</v>
      </c>
      <c r="P1451" s="6">
        <v>96950</v>
      </c>
      <c r="Q1451" t="s">
        <v>122</v>
      </c>
      <c r="S1451" s="8">
        <v>16702880360</v>
      </c>
      <c r="U1451" t="s">
        <v>4578</v>
      </c>
      <c r="V1451">
        <v>48819</v>
      </c>
      <c r="W1451" t="s">
        <v>124</v>
      </c>
      <c r="Y1451" t="s">
        <v>4579</v>
      </c>
      <c r="Z1451" t="s">
        <v>4580</v>
      </c>
      <c r="AB1451" t="s">
        <v>4581</v>
      </c>
      <c r="AC1451" t="s">
        <v>7007</v>
      </c>
      <c r="AD1451" t="s">
        <v>2194</v>
      </c>
      <c r="AE1451" t="s">
        <v>136</v>
      </c>
      <c r="AF1451" t="s">
        <v>121</v>
      </c>
      <c r="AG1451" s="6">
        <v>96950</v>
      </c>
      <c r="AH1451" t="s">
        <v>122</v>
      </c>
      <c r="AJ1451" s="8">
        <v>16702880360</v>
      </c>
      <c r="AK1451">
        <v>104</v>
      </c>
      <c r="AL1451" t="s">
        <v>4582</v>
      </c>
      <c r="BE1451" t="str">
        <f>"49-3011.00"</f>
        <v>49-3011.00</v>
      </c>
      <c r="BF1451" t="s">
        <v>2190</v>
      </c>
      <c r="BG1451" t="s">
        <v>7008</v>
      </c>
      <c r="BH1451" t="s">
        <v>7009</v>
      </c>
      <c r="BI1451">
        <v>2</v>
      </c>
      <c r="BK1451" s="1">
        <v>45931</v>
      </c>
      <c r="BL1451" s="1">
        <v>47026</v>
      </c>
      <c r="BO1451">
        <v>35</v>
      </c>
      <c r="BP1451">
        <v>0</v>
      </c>
      <c r="BQ1451">
        <v>7</v>
      </c>
      <c r="BR1451">
        <v>7</v>
      </c>
      <c r="BS1451">
        <v>7</v>
      </c>
      <c r="BT1451">
        <v>7</v>
      </c>
      <c r="BU1451">
        <v>7</v>
      </c>
      <c r="BV1451">
        <v>0</v>
      </c>
      <c r="BW1451" t="str">
        <f>"12:30 AM"</f>
        <v>12:30 AM</v>
      </c>
      <c r="BX1451" t="str">
        <f>"9:30 AM"</f>
        <v>9:30 AM</v>
      </c>
      <c r="BY1451" t="s">
        <v>159</v>
      </c>
      <c r="BZ1451">
        <v>0</v>
      </c>
      <c r="CA1451">
        <v>24</v>
      </c>
      <c r="CB1451" t="s">
        <v>117</v>
      </c>
      <c r="CD1451" t="s">
        <v>7010</v>
      </c>
      <c r="CE1451" t="s">
        <v>2194</v>
      </c>
      <c r="CF1451" t="s">
        <v>281</v>
      </c>
      <c r="CG1451" t="s">
        <v>136</v>
      </c>
      <c r="CH1451" t="s">
        <v>121</v>
      </c>
      <c r="CI1451" s="6">
        <v>96950</v>
      </c>
      <c r="CJ1451" s="10">
        <v>11.85</v>
      </c>
      <c r="CK1451" s="10">
        <v>17.68</v>
      </c>
      <c r="CL1451" s="10">
        <v>17.78</v>
      </c>
      <c r="CM1451" s="10">
        <v>26.67</v>
      </c>
      <c r="CN1451" t="s">
        <v>137</v>
      </c>
      <c r="CO1451" t="s">
        <v>9753</v>
      </c>
      <c r="CP1451" t="s">
        <v>138</v>
      </c>
      <c r="CR1451" t="s">
        <v>117</v>
      </c>
      <c r="CS1451" t="s">
        <v>139</v>
      </c>
      <c r="CT1451" t="s">
        <v>140</v>
      </c>
      <c r="CU1451" t="s">
        <v>139</v>
      </c>
      <c r="CV1451" t="s">
        <v>139</v>
      </c>
      <c r="CW1451" t="s">
        <v>139</v>
      </c>
      <c r="CX1451" t="s">
        <v>140</v>
      </c>
      <c r="CY1451" s="2" t="s">
        <v>9754</v>
      </c>
      <c r="CZ1451" s="8">
        <v>16702880360</v>
      </c>
      <c r="DA1451" t="s">
        <v>4588</v>
      </c>
      <c r="DB1451" t="s">
        <v>4589</v>
      </c>
      <c r="DC1451" t="s">
        <v>139</v>
      </c>
      <c r="DD1451" t="s">
        <v>117</v>
      </c>
    </row>
    <row r="1452" spans="1:114" ht="15" customHeight="1" x14ac:dyDescent="0.35">
      <c r="A1452" t="s">
        <v>7556</v>
      </c>
      <c r="B1452" t="s">
        <v>144</v>
      </c>
      <c r="C1452" s="1">
        <v>45674</v>
      </c>
      <c r="D1452" s="1">
        <v>45729</v>
      </c>
      <c r="E1452" t="s">
        <v>211</v>
      </c>
      <c r="G1452" t="s">
        <v>117</v>
      </c>
      <c r="H1452" t="s">
        <v>117</v>
      </c>
      <c r="I1452" t="s">
        <v>117</v>
      </c>
      <c r="J1452" t="s">
        <v>2589</v>
      </c>
      <c r="K1452" t="s">
        <v>140</v>
      </c>
      <c r="L1452" t="s">
        <v>2590</v>
      </c>
      <c r="M1452" t="s">
        <v>2591</v>
      </c>
      <c r="N1452" t="s">
        <v>551</v>
      </c>
      <c r="O1452" t="s">
        <v>121</v>
      </c>
      <c r="P1452" s="6">
        <v>96952</v>
      </c>
      <c r="Q1452" t="s">
        <v>122</v>
      </c>
      <c r="R1452" t="s">
        <v>140</v>
      </c>
      <c r="S1452" s="8">
        <v>16704339989</v>
      </c>
      <c r="U1452" t="s">
        <v>2592</v>
      </c>
      <c r="V1452">
        <v>481111</v>
      </c>
      <c r="W1452" t="s">
        <v>124</v>
      </c>
      <c r="Y1452" t="s">
        <v>2593</v>
      </c>
      <c r="Z1452" t="s">
        <v>2594</v>
      </c>
      <c r="AA1452" t="s">
        <v>2595</v>
      </c>
      <c r="AB1452" t="s">
        <v>205</v>
      </c>
      <c r="AC1452" t="s">
        <v>2590</v>
      </c>
      <c r="AD1452" t="s">
        <v>2591</v>
      </c>
      <c r="AE1452" t="s">
        <v>551</v>
      </c>
      <c r="AF1452" t="s">
        <v>121</v>
      </c>
      <c r="AG1452" s="6">
        <v>96952</v>
      </c>
      <c r="AH1452" t="s">
        <v>122</v>
      </c>
      <c r="AJ1452" s="8">
        <v>16704339989</v>
      </c>
      <c r="AL1452" t="s">
        <v>2596</v>
      </c>
      <c r="BE1452" t="str">
        <f>"53-2012.00"</f>
        <v>53-2012.00</v>
      </c>
      <c r="BF1452" t="s">
        <v>7053</v>
      </c>
      <c r="BG1452" t="s">
        <v>7054</v>
      </c>
      <c r="BH1452" t="s">
        <v>7055</v>
      </c>
      <c r="BI1452">
        <v>2</v>
      </c>
      <c r="BJ1452">
        <v>2</v>
      </c>
      <c r="BK1452" s="1">
        <v>45778</v>
      </c>
      <c r="BL1452" s="1">
        <v>46142</v>
      </c>
      <c r="BM1452" s="1">
        <v>45778</v>
      </c>
      <c r="BN1452" s="1">
        <v>46142</v>
      </c>
      <c r="BO1452">
        <v>40</v>
      </c>
      <c r="BP1452">
        <v>0</v>
      </c>
      <c r="BQ1452">
        <v>8</v>
      </c>
      <c r="BR1452">
        <v>8</v>
      </c>
      <c r="BS1452">
        <v>8</v>
      </c>
      <c r="BT1452">
        <v>8</v>
      </c>
      <c r="BU1452">
        <v>8</v>
      </c>
      <c r="BV1452">
        <v>0</v>
      </c>
      <c r="BW1452" t="str">
        <f>"7:00 AM"</f>
        <v>7:00 AM</v>
      </c>
      <c r="BX1452" t="str">
        <f>"6:00 PM"</f>
        <v>6:00 PM</v>
      </c>
      <c r="BY1452" t="s">
        <v>159</v>
      </c>
      <c r="BZ1452">
        <v>0</v>
      </c>
      <c r="CA1452">
        <v>6</v>
      </c>
      <c r="CB1452" t="s">
        <v>117</v>
      </c>
      <c r="CD1452" s="2" t="s">
        <v>7056</v>
      </c>
      <c r="CE1452" t="s">
        <v>2590</v>
      </c>
      <c r="CF1452" t="s">
        <v>2591</v>
      </c>
      <c r="CG1452" t="s">
        <v>551</v>
      </c>
      <c r="CH1452" t="s">
        <v>121</v>
      </c>
      <c r="CI1452" s="6">
        <v>96952</v>
      </c>
      <c r="CJ1452" s="10">
        <v>7360.5</v>
      </c>
      <c r="CK1452" s="10">
        <v>7360.5</v>
      </c>
      <c r="CL1452" s="10">
        <v>0</v>
      </c>
      <c r="CM1452" s="10">
        <v>0</v>
      </c>
      <c r="CN1452" t="s">
        <v>375</v>
      </c>
      <c r="CO1452" t="s">
        <v>7057</v>
      </c>
      <c r="CP1452" t="s">
        <v>138</v>
      </c>
      <c r="CR1452" t="s">
        <v>117</v>
      </c>
      <c r="CS1452" t="s">
        <v>139</v>
      </c>
      <c r="CT1452" t="s">
        <v>140</v>
      </c>
      <c r="CU1452" t="s">
        <v>140</v>
      </c>
      <c r="CV1452" t="s">
        <v>139</v>
      </c>
      <c r="CW1452" t="s">
        <v>139</v>
      </c>
      <c r="CX1452" t="s">
        <v>140</v>
      </c>
      <c r="CY1452" t="s">
        <v>2601</v>
      </c>
      <c r="CZ1452" s="8">
        <v>16704339989</v>
      </c>
      <c r="DA1452" t="s">
        <v>7058</v>
      </c>
      <c r="DB1452" t="s">
        <v>140</v>
      </c>
      <c r="DC1452" t="s">
        <v>139</v>
      </c>
      <c r="DD1452" t="s">
        <v>117</v>
      </c>
    </row>
    <row r="1453" spans="1:114" ht="15" customHeight="1" x14ac:dyDescent="0.35">
      <c r="A1453" t="s">
        <v>14883</v>
      </c>
      <c r="B1453" t="s">
        <v>166</v>
      </c>
      <c r="C1453" s="1">
        <v>45674</v>
      </c>
      <c r="D1453" s="1">
        <v>45729</v>
      </c>
      <c r="E1453" t="s">
        <v>211</v>
      </c>
      <c r="G1453" t="s">
        <v>117</v>
      </c>
      <c r="H1453" t="s">
        <v>117</v>
      </c>
      <c r="I1453" t="s">
        <v>117</v>
      </c>
      <c r="J1453" t="s">
        <v>954</v>
      </c>
      <c r="K1453" t="s">
        <v>955</v>
      </c>
      <c r="L1453" t="s">
        <v>956</v>
      </c>
      <c r="M1453" t="s">
        <v>957</v>
      </c>
      <c r="N1453" t="s">
        <v>120</v>
      </c>
      <c r="O1453" t="s">
        <v>121</v>
      </c>
      <c r="P1453" s="6">
        <v>96950</v>
      </c>
      <c r="Q1453" t="s">
        <v>122</v>
      </c>
      <c r="S1453" s="8">
        <v>16702336927</v>
      </c>
      <c r="U1453" t="s">
        <v>2112</v>
      </c>
      <c r="V1453">
        <v>561320</v>
      </c>
      <c r="W1453" t="s">
        <v>124</v>
      </c>
      <c r="Y1453" t="s">
        <v>959</v>
      </c>
      <c r="Z1453" t="s">
        <v>960</v>
      </c>
      <c r="AA1453" t="s">
        <v>961</v>
      </c>
      <c r="AB1453" t="s">
        <v>128</v>
      </c>
      <c r="AC1453" t="s">
        <v>956</v>
      </c>
      <c r="AD1453" t="s">
        <v>957</v>
      </c>
      <c r="AE1453" t="s">
        <v>120</v>
      </c>
      <c r="AF1453" t="s">
        <v>121</v>
      </c>
      <c r="AG1453" s="6">
        <v>96950</v>
      </c>
      <c r="AH1453" t="s">
        <v>122</v>
      </c>
      <c r="AJ1453" s="8">
        <v>16702336927</v>
      </c>
      <c r="AL1453" t="s">
        <v>967</v>
      </c>
      <c r="BE1453" t="str">
        <f>"37-2011.00"</f>
        <v>37-2011.00</v>
      </c>
      <c r="BF1453" t="s">
        <v>701</v>
      </c>
      <c r="BG1453" t="s">
        <v>2113</v>
      </c>
      <c r="BH1453" t="s">
        <v>2114</v>
      </c>
      <c r="BI1453">
        <v>6</v>
      </c>
      <c r="BK1453" s="1">
        <v>45778</v>
      </c>
      <c r="BL1453" s="1">
        <v>46142</v>
      </c>
      <c r="BO1453">
        <v>35</v>
      </c>
      <c r="BP1453">
        <v>0</v>
      </c>
      <c r="BQ1453">
        <v>7</v>
      </c>
      <c r="BR1453">
        <v>7</v>
      </c>
      <c r="BS1453">
        <v>7</v>
      </c>
      <c r="BT1453">
        <v>7</v>
      </c>
      <c r="BU1453">
        <v>7</v>
      </c>
      <c r="BV1453">
        <v>0</v>
      </c>
      <c r="BW1453" t="str">
        <f>"7:30 AM"</f>
        <v>7:30 AM</v>
      </c>
      <c r="BX1453" t="str">
        <f>"3:30 PM"</f>
        <v>3:30 PM</v>
      </c>
      <c r="BY1453" t="s">
        <v>133</v>
      </c>
      <c r="BZ1453">
        <v>0</v>
      </c>
      <c r="CA1453">
        <v>12</v>
      </c>
      <c r="CB1453" t="s">
        <v>117</v>
      </c>
      <c r="CD1453" s="2" t="s">
        <v>14884</v>
      </c>
      <c r="CE1453" t="s">
        <v>2116</v>
      </c>
      <c r="CG1453" t="s">
        <v>120</v>
      </c>
      <c r="CH1453" t="s">
        <v>121</v>
      </c>
      <c r="CI1453" s="6">
        <v>96950</v>
      </c>
      <c r="CJ1453" s="10">
        <v>8.2899999999999991</v>
      </c>
      <c r="CK1453" s="10">
        <v>8.2899999999999991</v>
      </c>
      <c r="CL1453" s="10">
        <v>12.44</v>
      </c>
      <c r="CM1453" s="10">
        <v>12.44</v>
      </c>
      <c r="CN1453" t="s">
        <v>137</v>
      </c>
      <c r="CP1453" t="s">
        <v>209</v>
      </c>
      <c r="CR1453" t="s">
        <v>117</v>
      </c>
      <c r="CS1453" t="s">
        <v>139</v>
      </c>
      <c r="CT1453" t="s">
        <v>140</v>
      </c>
      <c r="CU1453" t="s">
        <v>139</v>
      </c>
      <c r="CV1453" t="s">
        <v>140</v>
      </c>
      <c r="CW1453" t="s">
        <v>139</v>
      </c>
      <c r="CX1453" t="s">
        <v>140</v>
      </c>
      <c r="CY1453" t="s">
        <v>966</v>
      </c>
      <c r="CZ1453" s="8">
        <v>16702336927</v>
      </c>
      <c r="DA1453" t="s">
        <v>967</v>
      </c>
      <c r="DB1453" t="s">
        <v>140</v>
      </c>
      <c r="DC1453" t="s">
        <v>139</v>
      </c>
      <c r="DD1453" t="s">
        <v>117</v>
      </c>
    </row>
    <row r="1454" spans="1:114" ht="15" customHeight="1" x14ac:dyDescent="0.35">
      <c r="A1454" t="s">
        <v>17136</v>
      </c>
      <c r="B1454" t="s">
        <v>166</v>
      </c>
      <c r="C1454" s="1">
        <v>45674</v>
      </c>
      <c r="D1454" s="1">
        <v>45729</v>
      </c>
      <c r="E1454" t="s">
        <v>116</v>
      </c>
      <c r="F1454" s="1">
        <v>45746</v>
      </c>
      <c r="G1454" t="s">
        <v>139</v>
      </c>
      <c r="H1454" t="s">
        <v>117</v>
      </c>
      <c r="I1454" t="s">
        <v>117</v>
      </c>
      <c r="J1454" t="s">
        <v>3137</v>
      </c>
      <c r="K1454" t="s">
        <v>3138</v>
      </c>
      <c r="L1454" t="s">
        <v>3139</v>
      </c>
      <c r="N1454" t="s">
        <v>136</v>
      </c>
      <c r="O1454" t="s">
        <v>121</v>
      </c>
      <c r="P1454" s="6">
        <v>96950</v>
      </c>
      <c r="Q1454" t="s">
        <v>122</v>
      </c>
      <c r="S1454" s="8">
        <v>16702876046</v>
      </c>
      <c r="U1454" t="s">
        <v>3140</v>
      </c>
      <c r="V1454">
        <v>812112</v>
      </c>
      <c r="W1454" t="s">
        <v>124</v>
      </c>
      <c r="Y1454" t="s">
        <v>3141</v>
      </c>
      <c r="Z1454" t="s">
        <v>3142</v>
      </c>
      <c r="AB1454" t="s">
        <v>598</v>
      </c>
      <c r="AC1454" t="s">
        <v>3139</v>
      </c>
      <c r="AE1454" t="s">
        <v>136</v>
      </c>
      <c r="AF1454" t="s">
        <v>121</v>
      </c>
      <c r="AG1454" s="6">
        <v>96950</v>
      </c>
      <c r="AH1454" t="s">
        <v>122</v>
      </c>
      <c r="AJ1454" s="8">
        <v>16702876046</v>
      </c>
      <c r="AL1454" t="s">
        <v>3143</v>
      </c>
      <c r="BE1454" t="str">
        <f>"39-5012.00"</f>
        <v>39-5012.00</v>
      </c>
      <c r="BF1454" t="s">
        <v>272</v>
      </c>
      <c r="BG1454" t="s">
        <v>16107</v>
      </c>
      <c r="BH1454" t="s">
        <v>16108</v>
      </c>
      <c r="BI1454">
        <v>8</v>
      </c>
      <c r="BK1454" s="1">
        <v>45748</v>
      </c>
      <c r="BL1454" s="1">
        <v>46112</v>
      </c>
      <c r="BO1454">
        <v>35</v>
      </c>
      <c r="BP1454">
        <v>6</v>
      </c>
      <c r="BQ1454">
        <v>5</v>
      </c>
      <c r="BR1454">
        <v>4</v>
      </c>
      <c r="BS1454">
        <v>4</v>
      </c>
      <c r="BT1454">
        <v>4</v>
      </c>
      <c r="BU1454">
        <v>6</v>
      </c>
      <c r="BV1454">
        <v>6</v>
      </c>
      <c r="BW1454" t="str">
        <f>"11:30 AM"</f>
        <v>11:30 AM</v>
      </c>
      <c r="BX1454" t="str">
        <f>"5:30 PM"</f>
        <v>5:30 PM</v>
      </c>
      <c r="BY1454" t="s">
        <v>133</v>
      </c>
      <c r="BZ1454">
        <v>0</v>
      </c>
      <c r="CA1454">
        <v>12</v>
      </c>
      <c r="CB1454" t="s">
        <v>117</v>
      </c>
      <c r="CD1454" t="s">
        <v>16109</v>
      </c>
      <c r="CE1454" t="s">
        <v>17137</v>
      </c>
      <c r="CF1454" t="s">
        <v>233</v>
      </c>
      <c r="CG1454" t="s">
        <v>136</v>
      </c>
      <c r="CH1454" t="s">
        <v>121</v>
      </c>
      <c r="CI1454" s="6">
        <v>96950</v>
      </c>
      <c r="CJ1454" s="10">
        <v>7.98</v>
      </c>
      <c r="CK1454" s="10">
        <v>8</v>
      </c>
      <c r="CL1454" s="10">
        <v>11.97</v>
      </c>
      <c r="CM1454" s="10">
        <v>12</v>
      </c>
      <c r="CN1454" t="s">
        <v>137</v>
      </c>
      <c r="CP1454" t="s">
        <v>138</v>
      </c>
      <c r="CR1454" t="s">
        <v>117</v>
      </c>
      <c r="CS1454" t="s">
        <v>139</v>
      </c>
      <c r="CT1454" t="s">
        <v>140</v>
      </c>
      <c r="CU1454" t="s">
        <v>139</v>
      </c>
      <c r="CV1454" t="s">
        <v>140</v>
      </c>
      <c r="CW1454" t="s">
        <v>139</v>
      </c>
      <c r="CX1454" t="s">
        <v>139</v>
      </c>
      <c r="CY1454" t="s">
        <v>17138</v>
      </c>
      <c r="CZ1454" s="8">
        <v>16702876046</v>
      </c>
      <c r="DA1454" t="s">
        <v>3143</v>
      </c>
      <c r="DB1454" t="s">
        <v>140</v>
      </c>
      <c r="DC1454" t="s">
        <v>139</v>
      </c>
      <c r="DD1454" t="s">
        <v>117</v>
      </c>
    </row>
    <row r="1455" spans="1:114" ht="15" customHeight="1" x14ac:dyDescent="0.35">
      <c r="A1455" t="s">
        <v>14874</v>
      </c>
      <c r="B1455" t="s">
        <v>144</v>
      </c>
      <c r="C1455" s="1">
        <v>45677</v>
      </c>
      <c r="D1455" s="1">
        <v>45729</v>
      </c>
      <c r="E1455" t="s">
        <v>116</v>
      </c>
      <c r="F1455" s="1">
        <v>45746</v>
      </c>
      <c r="G1455" t="s">
        <v>117</v>
      </c>
      <c r="H1455" t="s">
        <v>117</v>
      </c>
      <c r="I1455" t="s">
        <v>117</v>
      </c>
      <c r="J1455" t="s">
        <v>14857</v>
      </c>
      <c r="K1455" t="s">
        <v>14875</v>
      </c>
      <c r="L1455" t="s">
        <v>6355</v>
      </c>
      <c r="M1455" t="s">
        <v>14876</v>
      </c>
      <c r="N1455" t="s">
        <v>120</v>
      </c>
      <c r="O1455" t="s">
        <v>121</v>
      </c>
      <c r="P1455" s="6">
        <v>96950</v>
      </c>
      <c r="Q1455" t="s">
        <v>122</v>
      </c>
      <c r="S1455" s="8">
        <v>16702852551</v>
      </c>
      <c r="U1455" t="s">
        <v>14860</v>
      </c>
      <c r="V1455">
        <v>56173</v>
      </c>
      <c r="W1455" t="s">
        <v>124</v>
      </c>
      <c r="Y1455" t="s">
        <v>3030</v>
      </c>
      <c r="Z1455" t="s">
        <v>14877</v>
      </c>
      <c r="AB1455" t="s">
        <v>128</v>
      </c>
      <c r="AC1455" t="s">
        <v>14862</v>
      </c>
      <c r="AD1455" t="s">
        <v>6355</v>
      </c>
      <c r="AE1455" t="s">
        <v>120</v>
      </c>
      <c r="AF1455" t="s">
        <v>121</v>
      </c>
      <c r="AG1455" s="6">
        <v>96950</v>
      </c>
      <c r="AH1455" t="s">
        <v>122</v>
      </c>
      <c r="AJ1455" s="8">
        <v>16702852551</v>
      </c>
      <c r="AL1455" t="s">
        <v>14863</v>
      </c>
      <c r="BE1455" t="str">
        <f>"37-3011.00"</f>
        <v>37-3011.00</v>
      </c>
      <c r="BF1455" t="s">
        <v>177</v>
      </c>
      <c r="BG1455" t="s">
        <v>14878</v>
      </c>
      <c r="BH1455" t="s">
        <v>10328</v>
      </c>
      <c r="BI1455">
        <v>4</v>
      </c>
      <c r="BJ1455">
        <v>4</v>
      </c>
      <c r="BK1455" s="1">
        <v>45748</v>
      </c>
      <c r="BL1455" s="1">
        <v>46112</v>
      </c>
      <c r="BM1455" s="1">
        <v>45748</v>
      </c>
      <c r="BN1455" s="1">
        <v>46112</v>
      </c>
      <c r="BO1455">
        <v>35</v>
      </c>
      <c r="BP1455">
        <v>0</v>
      </c>
      <c r="BQ1455">
        <v>7</v>
      </c>
      <c r="BR1455">
        <v>7</v>
      </c>
      <c r="BS1455">
        <v>7</v>
      </c>
      <c r="BT1455">
        <v>7</v>
      </c>
      <c r="BU1455">
        <v>7</v>
      </c>
      <c r="BV1455">
        <v>0</v>
      </c>
      <c r="BW1455" t="str">
        <f>"8:00 AM"</f>
        <v>8:00 AM</v>
      </c>
      <c r="BX1455" t="str">
        <f>"5:00 PM"</f>
        <v>5:00 PM</v>
      </c>
      <c r="BY1455" t="s">
        <v>133</v>
      </c>
      <c r="BZ1455">
        <v>0</v>
      </c>
      <c r="CA1455">
        <v>3</v>
      </c>
      <c r="CB1455" t="s">
        <v>117</v>
      </c>
      <c r="CD1455" s="2" t="s">
        <v>14879</v>
      </c>
      <c r="CE1455" t="s">
        <v>4525</v>
      </c>
      <c r="CG1455" t="s">
        <v>120</v>
      </c>
      <c r="CH1455" t="s">
        <v>121</v>
      </c>
      <c r="CI1455" s="6">
        <v>96950</v>
      </c>
      <c r="CJ1455" s="10">
        <v>8.57</v>
      </c>
      <c r="CK1455" s="10">
        <v>8.57</v>
      </c>
      <c r="CL1455" s="10">
        <v>12.86</v>
      </c>
      <c r="CM1455" s="10">
        <v>12.86</v>
      </c>
      <c r="CN1455" t="s">
        <v>137</v>
      </c>
      <c r="CO1455" t="s">
        <v>194</v>
      </c>
      <c r="CP1455" t="s">
        <v>138</v>
      </c>
      <c r="CR1455" t="s">
        <v>139</v>
      </c>
      <c r="CS1455" t="s">
        <v>139</v>
      </c>
      <c r="CT1455" t="s">
        <v>140</v>
      </c>
      <c r="CU1455" t="s">
        <v>139</v>
      </c>
      <c r="CV1455" t="s">
        <v>140</v>
      </c>
      <c r="CW1455" t="s">
        <v>139</v>
      </c>
      <c r="CX1455" t="s">
        <v>140</v>
      </c>
      <c r="CY1455" t="s">
        <v>1002</v>
      </c>
      <c r="CZ1455" s="8">
        <v>16702852551</v>
      </c>
      <c r="DA1455" t="s">
        <v>14863</v>
      </c>
      <c r="DB1455" t="s">
        <v>164</v>
      </c>
      <c r="DC1455" t="s">
        <v>139</v>
      </c>
      <c r="DD1455" t="s">
        <v>117</v>
      </c>
    </row>
    <row r="1456" spans="1:114" ht="15" customHeight="1" x14ac:dyDescent="0.35">
      <c r="A1456" t="s">
        <v>7557</v>
      </c>
      <c r="B1456" t="s">
        <v>278</v>
      </c>
      <c r="C1456" s="1">
        <v>45722</v>
      </c>
      <c r="D1456" s="1">
        <v>45729</v>
      </c>
      <c r="E1456" t="s">
        <v>116</v>
      </c>
      <c r="F1456" s="1">
        <v>45930</v>
      </c>
      <c r="G1456" t="s">
        <v>139</v>
      </c>
      <c r="H1456" t="s">
        <v>117</v>
      </c>
      <c r="I1456" t="s">
        <v>117</v>
      </c>
      <c r="J1456" t="s">
        <v>347</v>
      </c>
      <c r="K1456" t="s">
        <v>348</v>
      </c>
      <c r="L1456" t="s">
        <v>349</v>
      </c>
      <c r="M1456" t="s">
        <v>350</v>
      </c>
      <c r="N1456" t="s">
        <v>136</v>
      </c>
      <c r="O1456" t="s">
        <v>121</v>
      </c>
      <c r="P1456" s="6">
        <v>96950</v>
      </c>
      <c r="Q1456" t="s">
        <v>122</v>
      </c>
      <c r="S1456" s="8">
        <v>16702346412</v>
      </c>
      <c r="T1456">
        <v>1510</v>
      </c>
      <c r="U1456" t="s">
        <v>351</v>
      </c>
      <c r="V1456">
        <v>72111</v>
      </c>
      <c r="W1456" t="s">
        <v>124</v>
      </c>
      <c r="Y1456" t="s">
        <v>352</v>
      </c>
      <c r="Z1456" t="s">
        <v>353</v>
      </c>
      <c r="AB1456" t="s">
        <v>354</v>
      </c>
      <c r="AC1456" t="s">
        <v>349</v>
      </c>
      <c r="AD1456" t="s">
        <v>350</v>
      </c>
      <c r="AE1456" t="s">
        <v>136</v>
      </c>
      <c r="AF1456" t="s">
        <v>121</v>
      </c>
      <c r="AG1456" s="6">
        <v>96950</v>
      </c>
      <c r="AH1456" t="s">
        <v>122</v>
      </c>
      <c r="AJ1456" s="8">
        <v>16702852190</v>
      </c>
      <c r="AL1456" t="s">
        <v>356</v>
      </c>
      <c r="BE1456" t="str">
        <f>"53-7065.00"</f>
        <v>53-7065.00</v>
      </c>
      <c r="BF1456" t="s">
        <v>255</v>
      </c>
      <c r="BG1456" t="s">
        <v>7558</v>
      </c>
      <c r="BH1456" t="s">
        <v>6893</v>
      </c>
      <c r="BI1456">
        <v>2</v>
      </c>
      <c r="BK1456" s="1">
        <v>45931</v>
      </c>
      <c r="BL1456" s="1">
        <v>46660</v>
      </c>
      <c r="BO1456">
        <v>35</v>
      </c>
      <c r="BP1456">
        <v>0</v>
      </c>
      <c r="BQ1456">
        <v>7</v>
      </c>
      <c r="BR1456">
        <v>7</v>
      </c>
      <c r="BS1456">
        <v>7</v>
      </c>
      <c r="BT1456">
        <v>7</v>
      </c>
      <c r="BU1456">
        <v>7</v>
      </c>
      <c r="BV1456">
        <v>0</v>
      </c>
      <c r="BW1456" t="str">
        <f>"8:00 AM"</f>
        <v>8:00 AM</v>
      </c>
      <c r="BX1456" t="str">
        <f>"4:00 PM"</f>
        <v>4:00 PM</v>
      </c>
      <c r="BY1456" t="s">
        <v>159</v>
      </c>
      <c r="BZ1456">
        <v>0</v>
      </c>
      <c r="CA1456">
        <v>12</v>
      </c>
      <c r="CB1456" t="s">
        <v>117</v>
      </c>
      <c r="CD1456" t="s">
        <v>7559</v>
      </c>
      <c r="CE1456" t="s">
        <v>7560</v>
      </c>
      <c r="CF1456" t="s">
        <v>350</v>
      </c>
      <c r="CG1456" t="s">
        <v>136</v>
      </c>
      <c r="CH1456" t="s">
        <v>121</v>
      </c>
      <c r="CI1456" s="6">
        <v>96950</v>
      </c>
      <c r="CJ1456" s="10">
        <v>8.86</v>
      </c>
      <c r="CK1456" s="10">
        <v>10</v>
      </c>
      <c r="CL1456" s="10">
        <v>13.29</v>
      </c>
      <c r="CM1456" s="10">
        <v>15</v>
      </c>
      <c r="CN1456" t="s">
        <v>137</v>
      </c>
      <c r="CO1456" t="s">
        <v>4295</v>
      </c>
      <c r="CP1456" t="s">
        <v>138</v>
      </c>
      <c r="CR1456" t="s">
        <v>117</v>
      </c>
      <c r="CS1456" t="s">
        <v>139</v>
      </c>
      <c r="CT1456" t="s">
        <v>140</v>
      </c>
      <c r="CU1456" t="s">
        <v>139</v>
      </c>
      <c r="CV1456" t="s">
        <v>139</v>
      </c>
      <c r="CW1456" t="s">
        <v>139</v>
      </c>
      <c r="CX1456" t="s">
        <v>140</v>
      </c>
      <c r="CY1456" t="s">
        <v>362</v>
      </c>
      <c r="CZ1456" s="8">
        <v>16702346412</v>
      </c>
      <c r="DA1456" t="s">
        <v>363</v>
      </c>
      <c r="DB1456" t="s">
        <v>292</v>
      </c>
      <c r="DC1456" t="s">
        <v>139</v>
      </c>
      <c r="DD1456" t="s">
        <v>117</v>
      </c>
      <c r="DE1456" t="s">
        <v>352</v>
      </c>
      <c r="DF1456" t="s">
        <v>353</v>
      </c>
      <c r="DH1456" t="s">
        <v>351</v>
      </c>
      <c r="DI1456" t="s">
        <v>7561</v>
      </c>
      <c r="DJ1456" t="s">
        <v>356</v>
      </c>
    </row>
    <row r="1457" spans="1:114" ht="15" customHeight="1" x14ac:dyDescent="0.35">
      <c r="A1457" t="s">
        <v>7407</v>
      </c>
      <c r="B1457" t="s">
        <v>278</v>
      </c>
      <c r="C1457" s="1">
        <v>45723</v>
      </c>
      <c r="D1457" s="1">
        <v>45729</v>
      </c>
      <c r="E1457" t="s">
        <v>116</v>
      </c>
      <c r="F1457" s="1">
        <v>45929</v>
      </c>
      <c r="G1457" t="s">
        <v>139</v>
      </c>
      <c r="H1457" t="s">
        <v>117</v>
      </c>
      <c r="I1457" t="s">
        <v>117</v>
      </c>
      <c r="J1457" t="s">
        <v>1733</v>
      </c>
      <c r="K1457" t="s">
        <v>1734</v>
      </c>
      <c r="L1457" t="s">
        <v>1735</v>
      </c>
      <c r="N1457" t="s">
        <v>120</v>
      </c>
      <c r="O1457" t="s">
        <v>121</v>
      </c>
      <c r="P1457" s="6">
        <v>96950</v>
      </c>
      <c r="Q1457" t="s">
        <v>122</v>
      </c>
      <c r="R1457" t="s">
        <v>382</v>
      </c>
      <c r="S1457" s="8">
        <v>16702345201</v>
      </c>
      <c r="U1457" t="s">
        <v>1736</v>
      </c>
      <c r="V1457">
        <v>8111</v>
      </c>
      <c r="W1457" t="s">
        <v>124</v>
      </c>
      <c r="Y1457" t="s">
        <v>1701</v>
      </c>
      <c r="Z1457" t="s">
        <v>1737</v>
      </c>
      <c r="AA1457" t="s">
        <v>1738</v>
      </c>
      <c r="AB1457" t="s">
        <v>1428</v>
      </c>
      <c r="AC1457" t="s">
        <v>1739</v>
      </c>
      <c r="AE1457" t="s">
        <v>120</v>
      </c>
      <c r="AF1457" t="s">
        <v>121</v>
      </c>
      <c r="AG1457" s="6">
        <v>96950</v>
      </c>
      <c r="AH1457" t="s">
        <v>122</v>
      </c>
      <c r="AI1457" t="s">
        <v>382</v>
      </c>
      <c r="AJ1457" s="8">
        <v>16702345201</v>
      </c>
      <c r="AL1457" t="s">
        <v>1740</v>
      </c>
      <c r="BE1457" t="str">
        <f>"49-3023.00"</f>
        <v>49-3023.00</v>
      </c>
      <c r="BF1457" t="s">
        <v>1119</v>
      </c>
      <c r="BG1457" t="s">
        <v>1741</v>
      </c>
      <c r="BH1457" t="s">
        <v>1742</v>
      </c>
      <c r="BI1457">
        <v>1</v>
      </c>
      <c r="BK1457" s="1">
        <v>45931</v>
      </c>
      <c r="BL1457" s="1">
        <v>47026</v>
      </c>
      <c r="BO1457">
        <v>35</v>
      </c>
      <c r="BP1457">
        <v>0</v>
      </c>
      <c r="BQ1457">
        <v>7</v>
      </c>
      <c r="BR1457">
        <v>7</v>
      </c>
      <c r="BS1457">
        <v>7</v>
      </c>
      <c r="BT1457">
        <v>7</v>
      </c>
      <c r="BU1457">
        <v>7</v>
      </c>
      <c r="BV1457">
        <v>0</v>
      </c>
      <c r="BW1457" t="str">
        <f>"8:00 AM"</f>
        <v>8:00 AM</v>
      </c>
      <c r="BX1457" t="str">
        <f>"4:00 PM"</f>
        <v>4:00 PM</v>
      </c>
      <c r="BY1457" t="s">
        <v>159</v>
      </c>
      <c r="BZ1457">
        <v>0</v>
      </c>
      <c r="CA1457">
        <v>24</v>
      </c>
      <c r="CB1457" t="s">
        <v>117</v>
      </c>
      <c r="CD1457" s="2" t="s">
        <v>1743</v>
      </c>
      <c r="CE1457" t="s">
        <v>1735</v>
      </c>
      <c r="CG1457" t="s">
        <v>120</v>
      </c>
      <c r="CH1457" t="s">
        <v>121</v>
      </c>
      <c r="CI1457" s="6">
        <v>96950</v>
      </c>
      <c r="CJ1457" s="10">
        <v>11.01</v>
      </c>
      <c r="CK1457" s="10">
        <v>11.01</v>
      </c>
      <c r="CL1457" s="10">
        <v>16.52</v>
      </c>
      <c r="CM1457" s="10">
        <v>16.52</v>
      </c>
      <c r="CN1457" t="s">
        <v>137</v>
      </c>
      <c r="CP1457" t="s">
        <v>138</v>
      </c>
      <c r="CR1457" t="s">
        <v>117</v>
      </c>
      <c r="CS1457" t="s">
        <v>139</v>
      </c>
      <c r="CT1457" t="s">
        <v>140</v>
      </c>
      <c r="CU1457" t="s">
        <v>139</v>
      </c>
      <c r="CV1457" t="s">
        <v>140</v>
      </c>
      <c r="CW1457" t="s">
        <v>139</v>
      </c>
      <c r="CX1457" t="s">
        <v>140</v>
      </c>
      <c r="CY1457" t="s">
        <v>7408</v>
      </c>
      <c r="CZ1457" s="8">
        <v>16702345201</v>
      </c>
      <c r="DA1457" t="s">
        <v>1740</v>
      </c>
      <c r="DB1457" t="s">
        <v>164</v>
      </c>
      <c r="DC1457" t="s">
        <v>139</v>
      </c>
      <c r="DD1457" t="s">
        <v>117</v>
      </c>
    </row>
    <row r="1458" spans="1:114" ht="15" customHeight="1" x14ac:dyDescent="0.35">
      <c r="A1458" t="s">
        <v>11312</v>
      </c>
      <c r="B1458" t="s">
        <v>144</v>
      </c>
      <c r="C1458" s="1">
        <v>45676</v>
      </c>
      <c r="D1458" s="1">
        <v>45730</v>
      </c>
      <c r="E1458" t="s">
        <v>116</v>
      </c>
      <c r="F1458" s="1">
        <v>45807</v>
      </c>
      <c r="G1458" t="s">
        <v>117</v>
      </c>
      <c r="H1458" t="s">
        <v>117</v>
      </c>
      <c r="I1458" t="s">
        <v>117</v>
      </c>
      <c r="J1458" t="s">
        <v>2589</v>
      </c>
      <c r="K1458" t="s">
        <v>140</v>
      </c>
      <c r="L1458" t="s">
        <v>2590</v>
      </c>
      <c r="M1458" t="s">
        <v>2591</v>
      </c>
      <c r="N1458" t="s">
        <v>551</v>
      </c>
      <c r="O1458" t="s">
        <v>121</v>
      </c>
      <c r="P1458" s="6">
        <v>96952</v>
      </c>
      <c r="Q1458" t="s">
        <v>122</v>
      </c>
      <c r="R1458" t="s">
        <v>140</v>
      </c>
      <c r="S1458" s="8">
        <v>16704339989</v>
      </c>
      <c r="U1458" t="s">
        <v>2592</v>
      </c>
      <c r="V1458">
        <v>481111</v>
      </c>
      <c r="W1458" t="s">
        <v>124</v>
      </c>
      <c r="Y1458" t="s">
        <v>2593</v>
      </c>
      <c r="Z1458" t="s">
        <v>2594</v>
      </c>
      <c r="AA1458" t="s">
        <v>2595</v>
      </c>
      <c r="AB1458" t="s">
        <v>205</v>
      </c>
      <c r="AC1458" t="s">
        <v>2590</v>
      </c>
      <c r="AD1458" t="s">
        <v>2591</v>
      </c>
      <c r="AE1458" t="s">
        <v>551</v>
      </c>
      <c r="AF1458" t="s">
        <v>121</v>
      </c>
      <c r="AG1458" s="6">
        <v>96952</v>
      </c>
      <c r="AH1458" t="s">
        <v>122</v>
      </c>
      <c r="AJ1458" s="8">
        <v>16704339989</v>
      </c>
      <c r="AL1458" t="s">
        <v>2596</v>
      </c>
      <c r="BE1458" t="str">
        <f>"43-4181.00"</f>
        <v>43-4181.00</v>
      </c>
      <c r="BF1458" t="s">
        <v>2826</v>
      </c>
      <c r="BG1458" t="s">
        <v>2827</v>
      </c>
      <c r="BH1458" t="s">
        <v>2828</v>
      </c>
      <c r="BI1458">
        <v>1</v>
      </c>
      <c r="BJ1458">
        <v>1</v>
      </c>
      <c r="BK1458" s="1">
        <v>45809</v>
      </c>
      <c r="BL1458" s="1">
        <v>46173</v>
      </c>
      <c r="BM1458" s="1">
        <v>45809</v>
      </c>
      <c r="BN1458" s="1">
        <v>46173</v>
      </c>
      <c r="BO1458">
        <v>40</v>
      </c>
      <c r="BP1458">
        <v>0</v>
      </c>
      <c r="BQ1458">
        <v>8</v>
      </c>
      <c r="BR1458">
        <v>8</v>
      </c>
      <c r="BS1458">
        <v>8</v>
      </c>
      <c r="BT1458">
        <v>8</v>
      </c>
      <c r="BU1458">
        <v>8</v>
      </c>
      <c r="BV1458">
        <v>0</v>
      </c>
      <c r="BW1458" t="str">
        <f>"8:00 AM"</f>
        <v>8:00 AM</v>
      </c>
      <c r="BX1458" t="str">
        <f>"5:00 PM"</f>
        <v>5:00 PM</v>
      </c>
      <c r="BY1458" t="s">
        <v>159</v>
      </c>
      <c r="BZ1458">
        <v>0</v>
      </c>
      <c r="CA1458">
        <v>12</v>
      </c>
      <c r="CB1458" t="s">
        <v>117</v>
      </c>
      <c r="CD1458" s="2" t="s">
        <v>11313</v>
      </c>
      <c r="CE1458" t="s">
        <v>2590</v>
      </c>
      <c r="CF1458" t="s">
        <v>2591</v>
      </c>
      <c r="CG1458" t="s">
        <v>551</v>
      </c>
      <c r="CH1458" t="s">
        <v>121</v>
      </c>
      <c r="CI1458" s="6">
        <v>96952</v>
      </c>
      <c r="CJ1458" s="10">
        <v>8.77</v>
      </c>
      <c r="CK1458" s="10">
        <v>8.8000000000000007</v>
      </c>
      <c r="CL1458" s="10">
        <v>0</v>
      </c>
      <c r="CM1458" s="10">
        <v>0</v>
      </c>
      <c r="CN1458" t="s">
        <v>137</v>
      </c>
      <c r="CO1458" t="s">
        <v>140</v>
      </c>
      <c r="CP1458" t="s">
        <v>138</v>
      </c>
      <c r="CR1458" t="s">
        <v>117</v>
      </c>
      <c r="CS1458" t="s">
        <v>139</v>
      </c>
      <c r="CT1458" t="s">
        <v>140</v>
      </c>
      <c r="CU1458" t="s">
        <v>140</v>
      </c>
      <c r="CV1458" t="s">
        <v>139</v>
      </c>
      <c r="CW1458" t="s">
        <v>139</v>
      </c>
      <c r="CX1458" t="s">
        <v>140</v>
      </c>
      <c r="CY1458" t="s">
        <v>2601</v>
      </c>
      <c r="CZ1458" s="8">
        <v>16704339989</v>
      </c>
      <c r="DA1458" t="s">
        <v>2602</v>
      </c>
      <c r="DB1458" t="s">
        <v>140</v>
      </c>
      <c r="DC1458" t="s">
        <v>139</v>
      </c>
      <c r="DD1458" t="s">
        <v>117</v>
      </c>
    </row>
    <row r="1459" spans="1:114" ht="15" customHeight="1" x14ac:dyDescent="0.35">
      <c r="A1459" t="s">
        <v>14954</v>
      </c>
      <c r="B1459" t="s">
        <v>144</v>
      </c>
      <c r="C1459" s="1">
        <v>45679</v>
      </c>
      <c r="D1459" s="1">
        <v>45730</v>
      </c>
      <c r="E1459" t="s">
        <v>211</v>
      </c>
      <c r="G1459" t="s">
        <v>117</v>
      </c>
      <c r="H1459" t="s">
        <v>117</v>
      </c>
      <c r="I1459" t="s">
        <v>117</v>
      </c>
      <c r="J1459" t="s">
        <v>954</v>
      </c>
      <c r="K1459" t="s">
        <v>955</v>
      </c>
      <c r="L1459" t="s">
        <v>956</v>
      </c>
      <c r="M1459" t="s">
        <v>957</v>
      </c>
      <c r="N1459" t="s">
        <v>120</v>
      </c>
      <c r="O1459" t="s">
        <v>121</v>
      </c>
      <c r="P1459" s="6">
        <v>96950</v>
      </c>
      <c r="Q1459" t="s">
        <v>122</v>
      </c>
      <c r="S1459" s="8">
        <v>16702336927</v>
      </c>
      <c r="U1459" t="s">
        <v>958</v>
      </c>
      <c r="V1459">
        <v>23622</v>
      </c>
      <c r="W1459" t="s">
        <v>124</v>
      </c>
      <c r="Y1459" t="s">
        <v>959</v>
      </c>
      <c r="Z1459" t="s">
        <v>960</v>
      </c>
      <c r="AA1459" t="s">
        <v>961</v>
      </c>
      <c r="AB1459" t="s">
        <v>128</v>
      </c>
      <c r="AC1459" t="s">
        <v>956</v>
      </c>
      <c r="AD1459" t="s">
        <v>957</v>
      </c>
      <c r="AE1459" t="s">
        <v>120</v>
      </c>
      <c r="AF1459" t="s">
        <v>121</v>
      </c>
      <c r="AG1459" s="6">
        <v>96950</v>
      </c>
      <c r="AH1459" t="s">
        <v>122</v>
      </c>
      <c r="AJ1459" s="8">
        <v>16702336927</v>
      </c>
      <c r="AL1459" t="s">
        <v>967</v>
      </c>
      <c r="BE1459" t="str">
        <f>"49-9071.00"</f>
        <v>49-9071.00</v>
      </c>
      <c r="BF1459" t="s">
        <v>156</v>
      </c>
      <c r="BG1459" t="s">
        <v>7110</v>
      </c>
      <c r="BH1459" t="s">
        <v>964</v>
      </c>
      <c r="BI1459">
        <v>15</v>
      </c>
      <c r="BJ1459">
        <v>15</v>
      </c>
      <c r="BK1459" s="1">
        <v>45748</v>
      </c>
      <c r="BL1459" s="1">
        <v>46112</v>
      </c>
      <c r="BM1459" s="1">
        <v>45748</v>
      </c>
      <c r="BN1459" s="1">
        <v>46112</v>
      </c>
      <c r="BO1459">
        <v>35</v>
      </c>
      <c r="BP1459">
        <v>0</v>
      </c>
      <c r="BQ1459">
        <v>7</v>
      </c>
      <c r="BR1459">
        <v>7</v>
      </c>
      <c r="BS1459">
        <v>7</v>
      </c>
      <c r="BT1459">
        <v>7</v>
      </c>
      <c r="BU1459">
        <v>7</v>
      </c>
      <c r="BV1459">
        <v>0</v>
      </c>
      <c r="BW1459" t="str">
        <f>"7:30 AM"</f>
        <v>7:30 AM</v>
      </c>
      <c r="BX1459" t="str">
        <f>"3:30 PM"</f>
        <v>3:30 PM</v>
      </c>
      <c r="BY1459" t="s">
        <v>159</v>
      </c>
      <c r="BZ1459">
        <v>0</v>
      </c>
      <c r="CA1459">
        <v>24</v>
      </c>
      <c r="CB1459" t="s">
        <v>117</v>
      </c>
      <c r="CD1459" s="2" t="s">
        <v>14955</v>
      </c>
      <c r="CE1459" t="s">
        <v>956</v>
      </c>
      <c r="CG1459" t="s">
        <v>120</v>
      </c>
      <c r="CH1459" t="s">
        <v>121</v>
      </c>
      <c r="CI1459" s="6">
        <v>96950</v>
      </c>
      <c r="CJ1459" s="10">
        <v>9.75</v>
      </c>
      <c r="CK1459" s="10">
        <v>9.75</v>
      </c>
      <c r="CL1459" s="10">
        <v>14.63</v>
      </c>
      <c r="CM1459" s="10">
        <v>14.63</v>
      </c>
      <c r="CN1459" t="s">
        <v>137</v>
      </c>
      <c r="CP1459" t="s">
        <v>138</v>
      </c>
      <c r="CR1459" t="s">
        <v>117</v>
      </c>
      <c r="CS1459" t="s">
        <v>139</v>
      </c>
      <c r="CT1459" t="s">
        <v>140</v>
      </c>
      <c r="CU1459" t="s">
        <v>139</v>
      </c>
      <c r="CV1459" t="s">
        <v>140</v>
      </c>
      <c r="CW1459" t="s">
        <v>139</v>
      </c>
      <c r="CX1459" t="s">
        <v>140</v>
      </c>
      <c r="CY1459" t="s">
        <v>966</v>
      </c>
      <c r="CZ1459" s="8">
        <v>16702336927</v>
      </c>
      <c r="DA1459" t="s">
        <v>967</v>
      </c>
      <c r="DB1459" t="s">
        <v>140</v>
      </c>
      <c r="DC1459" t="s">
        <v>139</v>
      </c>
      <c r="DD1459" t="s">
        <v>117</v>
      </c>
    </row>
    <row r="1460" spans="1:114" ht="15" customHeight="1" x14ac:dyDescent="0.35">
      <c r="A1460" t="s">
        <v>17396</v>
      </c>
      <c r="B1460" t="s">
        <v>144</v>
      </c>
      <c r="C1460" s="1">
        <v>45681</v>
      </c>
      <c r="D1460" s="1">
        <v>45730</v>
      </c>
      <c r="E1460" t="s">
        <v>211</v>
      </c>
      <c r="G1460" t="s">
        <v>139</v>
      </c>
      <c r="H1460" t="s">
        <v>117</v>
      </c>
      <c r="I1460" t="s">
        <v>117</v>
      </c>
      <c r="J1460" t="s">
        <v>7028</v>
      </c>
      <c r="K1460" t="s">
        <v>7029</v>
      </c>
      <c r="L1460" t="s">
        <v>7030</v>
      </c>
      <c r="N1460" t="s">
        <v>136</v>
      </c>
      <c r="O1460" t="s">
        <v>121</v>
      </c>
      <c r="P1460" s="6">
        <v>96950</v>
      </c>
      <c r="Q1460" t="s">
        <v>122</v>
      </c>
      <c r="S1460" s="8">
        <v>16702350200</v>
      </c>
      <c r="U1460" t="s">
        <v>7031</v>
      </c>
      <c r="V1460">
        <v>7225</v>
      </c>
      <c r="W1460" t="s">
        <v>124</v>
      </c>
      <c r="Y1460" t="s">
        <v>7032</v>
      </c>
      <c r="Z1460" t="s">
        <v>2371</v>
      </c>
      <c r="AB1460" t="s">
        <v>205</v>
      </c>
      <c r="AC1460" t="s">
        <v>7030</v>
      </c>
      <c r="AE1460" t="s">
        <v>136</v>
      </c>
      <c r="AF1460" t="s">
        <v>121</v>
      </c>
      <c r="AG1460" s="6">
        <v>96950</v>
      </c>
      <c r="AH1460" t="s">
        <v>122</v>
      </c>
      <c r="AJ1460" s="8">
        <v>16702350200</v>
      </c>
      <c r="AL1460" t="s">
        <v>604</v>
      </c>
      <c r="AM1460" t="s">
        <v>600</v>
      </c>
      <c r="AN1460" t="s">
        <v>601</v>
      </c>
      <c r="AO1460" t="s">
        <v>602</v>
      </c>
      <c r="AQ1460" t="s">
        <v>603</v>
      </c>
      <c r="AS1460" t="s">
        <v>136</v>
      </c>
      <c r="AT1460" t="s">
        <v>121</v>
      </c>
      <c r="AU1460" s="6">
        <v>96950</v>
      </c>
      <c r="AV1460" t="s">
        <v>122</v>
      </c>
      <c r="AX1460" s="8">
        <v>16702353403</v>
      </c>
      <c r="AZ1460" t="s">
        <v>3346</v>
      </c>
      <c r="BA1460" t="s">
        <v>605</v>
      </c>
      <c r="BB1460" t="s">
        <v>606</v>
      </c>
      <c r="BE1460" t="str">
        <f>"35-2014.00"</f>
        <v>35-2014.00</v>
      </c>
      <c r="BF1460" t="s">
        <v>191</v>
      </c>
      <c r="BG1460" t="s">
        <v>17397</v>
      </c>
      <c r="BH1460" t="s">
        <v>313</v>
      </c>
      <c r="BI1460">
        <v>2</v>
      </c>
      <c r="BJ1460">
        <v>2</v>
      </c>
      <c r="BK1460" s="1">
        <v>45749</v>
      </c>
      <c r="BL1460" s="1">
        <v>46844</v>
      </c>
      <c r="BM1460" s="1">
        <v>45749</v>
      </c>
      <c r="BN1460" s="1">
        <v>46844</v>
      </c>
      <c r="BO1460">
        <v>35</v>
      </c>
      <c r="BP1460">
        <v>0</v>
      </c>
      <c r="BQ1460">
        <v>7</v>
      </c>
      <c r="BR1460">
        <v>7</v>
      </c>
      <c r="BS1460">
        <v>7</v>
      </c>
      <c r="BT1460">
        <v>7</v>
      </c>
      <c r="BU1460">
        <v>7</v>
      </c>
      <c r="BV1460">
        <v>0</v>
      </c>
      <c r="BW1460" t="str">
        <f>"9:00 AM"</f>
        <v>9:00 AM</v>
      </c>
      <c r="BX1460" t="str">
        <f>"5:00 PM"</f>
        <v>5:00 PM</v>
      </c>
      <c r="BY1460" t="s">
        <v>133</v>
      </c>
      <c r="BZ1460">
        <v>0</v>
      </c>
      <c r="CA1460">
        <v>12</v>
      </c>
      <c r="CB1460" t="s">
        <v>117</v>
      </c>
      <c r="CD1460" t="s">
        <v>12509</v>
      </c>
      <c r="CE1460" t="s">
        <v>7035</v>
      </c>
      <c r="CG1460" t="s">
        <v>136</v>
      </c>
      <c r="CH1460" t="s">
        <v>121</v>
      </c>
      <c r="CI1460" s="6">
        <v>96950</v>
      </c>
      <c r="CJ1460" s="10">
        <v>8.83</v>
      </c>
      <c r="CK1460" s="10">
        <v>8.83</v>
      </c>
      <c r="CL1460" s="10">
        <v>0</v>
      </c>
      <c r="CM1460" s="10">
        <v>0</v>
      </c>
      <c r="CN1460" t="s">
        <v>137</v>
      </c>
      <c r="CO1460" t="s">
        <v>133</v>
      </c>
      <c r="CP1460" t="s">
        <v>138</v>
      </c>
      <c r="CR1460" t="s">
        <v>117</v>
      </c>
      <c r="CS1460" t="s">
        <v>139</v>
      </c>
      <c r="CT1460" t="s">
        <v>140</v>
      </c>
      <c r="CU1460" t="s">
        <v>140</v>
      </c>
      <c r="CV1460" t="s">
        <v>140</v>
      </c>
      <c r="CW1460" t="s">
        <v>139</v>
      </c>
      <c r="CX1460" t="s">
        <v>140</v>
      </c>
      <c r="CY1460" t="s">
        <v>14948</v>
      </c>
      <c r="CZ1460" s="8">
        <v>16702350200</v>
      </c>
      <c r="DA1460" t="s">
        <v>604</v>
      </c>
      <c r="DB1460" t="s">
        <v>140</v>
      </c>
      <c r="DC1460" t="s">
        <v>139</v>
      </c>
      <c r="DD1460" t="s">
        <v>117</v>
      </c>
    </row>
    <row r="1461" spans="1:114" ht="15" customHeight="1" x14ac:dyDescent="0.35">
      <c r="A1461" t="s">
        <v>14870</v>
      </c>
      <c r="B1461" t="s">
        <v>115</v>
      </c>
      <c r="C1461" s="1">
        <v>45721</v>
      </c>
      <c r="D1461" s="1">
        <v>45730</v>
      </c>
      <c r="E1461" t="s">
        <v>211</v>
      </c>
      <c r="G1461" t="s">
        <v>117</v>
      </c>
      <c r="H1461" t="s">
        <v>117</v>
      </c>
      <c r="I1461" t="s">
        <v>117</v>
      </c>
      <c r="J1461" t="s">
        <v>2402</v>
      </c>
      <c r="L1461" t="s">
        <v>5603</v>
      </c>
      <c r="M1461" t="s">
        <v>5604</v>
      </c>
      <c r="N1461" t="s">
        <v>136</v>
      </c>
      <c r="O1461" t="s">
        <v>121</v>
      </c>
      <c r="P1461" s="6">
        <v>96950</v>
      </c>
      <c r="Q1461" t="s">
        <v>122</v>
      </c>
      <c r="S1461" s="8">
        <v>16707899238</v>
      </c>
      <c r="U1461" t="s">
        <v>2401</v>
      </c>
      <c r="V1461">
        <v>561311</v>
      </c>
      <c r="W1461" t="s">
        <v>150</v>
      </c>
      <c r="X1461" t="s">
        <v>139</v>
      </c>
      <c r="Y1461" t="s">
        <v>2399</v>
      </c>
      <c r="Z1461" t="s">
        <v>2400</v>
      </c>
      <c r="AA1461" t="s">
        <v>5605</v>
      </c>
      <c r="AB1461" t="s">
        <v>205</v>
      </c>
      <c r="AC1461" t="s">
        <v>5603</v>
      </c>
      <c r="AD1461" t="s">
        <v>5604</v>
      </c>
      <c r="AE1461" t="s">
        <v>136</v>
      </c>
      <c r="AF1461" t="s">
        <v>121</v>
      </c>
      <c r="AG1461" s="6">
        <v>96950</v>
      </c>
      <c r="AH1461" t="s">
        <v>122</v>
      </c>
      <c r="AJ1461" s="8">
        <v>16707899238</v>
      </c>
      <c r="AL1461" t="s">
        <v>2403</v>
      </c>
      <c r="BE1461" t="str">
        <f>"39-9011.00"</f>
        <v>39-9011.00</v>
      </c>
      <c r="BF1461" t="s">
        <v>614</v>
      </c>
      <c r="BG1461" t="s">
        <v>5606</v>
      </c>
      <c r="BH1461" t="s">
        <v>614</v>
      </c>
      <c r="BI1461">
        <v>5</v>
      </c>
      <c r="BK1461" s="1">
        <v>45821</v>
      </c>
      <c r="BL1461" s="1">
        <v>46185</v>
      </c>
      <c r="BO1461">
        <v>35</v>
      </c>
      <c r="BP1461">
        <v>0</v>
      </c>
      <c r="BQ1461">
        <v>7</v>
      </c>
      <c r="BR1461">
        <v>7</v>
      </c>
      <c r="BS1461">
        <v>7</v>
      </c>
      <c r="BT1461">
        <v>7</v>
      </c>
      <c r="BU1461">
        <v>7</v>
      </c>
      <c r="BV1461">
        <v>0</v>
      </c>
      <c r="BW1461" t="str">
        <f>"8:00 AM"</f>
        <v>8:00 AM</v>
      </c>
      <c r="BX1461" t="str">
        <f>"4:00 PM"</f>
        <v>4:00 PM</v>
      </c>
      <c r="BY1461" t="s">
        <v>159</v>
      </c>
      <c r="BZ1461">
        <v>0</v>
      </c>
      <c r="CA1461">
        <v>12</v>
      </c>
      <c r="CB1461" t="s">
        <v>117</v>
      </c>
      <c r="CD1461" s="2" t="s">
        <v>14871</v>
      </c>
      <c r="CE1461" t="s">
        <v>5603</v>
      </c>
      <c r="CF1461" t="s">
        <v>5604</v>
      </c>
      <c r="CG1461" t="s">
        <v>136</v>
      </c>
      <c r="CH1461" t="s">
        <v>121</v>
      </c>
      <c r="CI1461" s="6">
        <v>96950</v>
      </c>
      <c r="CJ1461" s="10">
        <v>7.81</v>
      </c>
      <c r="CK1461" s="10">
        <v>7.81</v>
      </c>
      <c r="CL1461" s="10">
        <v>11.72</v>
      </c>
      <c r="CM1461" s="10">
        <v>11.72</v>
      </c>
      <c r="CN1461" t="s">
        <v>137</v>
      </c>
      <c r="CO1461" t="s">
        <v>7507</v>
      </c>
      <c r="CP1461" t="s">
        <v>138</v>
      </c>
      <c r="CR1461" t="s">
        <v>139</v>
      </c>
      <c r="CS1461" t="s">
        <v>139</v>
      </c>
      <c r="CT1461" t="s">
        <v>140</v>
      </c>
      <c r="CU1461" t="s">
        <v>139</v>
      </c>
      <c r="CV1461" t="s">
        <v>140</v>
      </c>
      <c r="CW1461" t="s">
        <v>139</v>
      </c>
      <c r="CX1461" t="s">
        <v>140</v>
      </c>
      <c r="CY1461" t="s">
        <v>2181</v>
      </c>
      <c r="CZ1461" s="8">
        <v>16707899238</v>
      </c>
      <c r="DA1461" t="s">
        <v>2403</v>
      </c>
      <c r="DB1461" t="s">
        <v>142</v>
      </c>
      <c r="DC1461" t="s">
        <v>139</v>
      </c>
      <c r="DD1461" t="s">
        <v>139</v>
      </c>
    </row>
    <row r="1462" spans="1:114" ht="15" customHeight="1" x14ac:dyDescent="0.35">
      <c r="A1462" t="s">
        <v>16190</v>
      </c>
      <c r="B1462" t="s">
        <v>115</v>
      </c>
      <c r="C1462" s="1">
        <v>45721</v>
      </c>
      <c r="D1462" s="1">
        <v>45730</v>
      </c>
      <c r="E1462" t="s">
        <v>211</v>
      </c>
      <c r="G1462" t="s">
        <v>117</v>
      </c>
      <c r="H1462" t="s">
        <v>117</v>
      </c>
      <c r="I1462" t="s">
        <v>117</v>
      </c>
      <c r="J1462" t="s">
        <v>2402</v>
      </c>
      <c r="L1462" t="s">
        <v>5603</v>
      </c>
      <c r="M1462" t="s">
        <v>5604</v>
      </c>
      <c r="N1462" t="s">
        <v>136</v>
      </c>
      <c r="O1462" t="s">
        <v>121</v>
      </c>
      <c r="P1462" s="6">
        <v>96950</v>
      </c>
      <c r="Q1462" t="s">
        <v>122</v>
      </c>
      <c r="S1462" s="8">
        <v>16707899238</v>
      </c>
      <c r="U1462" t="s">
        <v>2401</v>
      </c>
      <c r="V1462">
        <v>561311</v>
      </c>
      <c r="W1462" t="s">
        <v>150</v>
      </c>
      <c r="X1462" t="s">
        <v>139</v>
      </c>
      <c r="Y1462" t="s">
        <v>2399</v>
      </c>
      <c r="Z1462" t="s">
        <v>2400</v>
      </c>
      <c r="AA1462" t="s">
        <v>5605</v>
      </c>
      <c r="AB1462" t="s">
        <v>205</v>
      </c>
      <c r="AC1462" t="s">
        <v>5604</v>
      </c>
      <c r="AD1462" t="s">
        <v>5603</v>
      </c>
      <c r="AE1462" t="s">
        <v>136</v>
      </c>
      <c r="AF1462" t="s">
        <v>121</v>
      </c>
      <c r="AG1462" s="6">
        <v>96950</v>
      </c>
      <c r="AH1462" t="s">
        <v>122</v>
      </c>
      <c r="AJ1462" s="8">
        <v>16707899238</v>
      </c>
      <c r="AL1462" t="s">
        <v>2403</v>
      </c>
      <c r="BE1462" t="str">
        <f>"39-9011.00"</f>
        <v>39-9011.00</v>
      </c>
      <c r="BF1462" t="s">
        <v>614</v>
      </c>
      <c r="BG1462" t="s">
        <v>5606</v>
      </c>
      <c r="BH1462" t="s">
        <v>614</v>
      </c>
      <c r="BI1462">
        <v>10</v>
      </c>
      <c r="BK1462" s="1">
        <v>45842</v>
      </c>
      <c r="BL1462" s="1">
        <v>46206</v>
      </c>
      <c r="BO1462">
        <v>35</v>
      </c>
      <c r="BP1462">
        <v>0</v>
      </c>
      <c r="BQ1462">
        <v>7</v>
      </c>
      <c r="BR1462">
        <v>7</v>
      </c>
      <c r="BS1462">
        <v>7</v>
      </c>
      <c r="BT1462">
        <v>7</v>
      </c>
      <c r="BU1462">
        <v>7</v>
      </c>
      <c r="BV1462">
        <v>0</v>
      </c>
      <c r="BW1462" t="str">
        <f>"8:00 AM"</f>
        <v>8:00 AM</v>
      </c>
      <c r="BX1462" t="str">
        <f>"4:00 PM"</f>
        <v>4:00 PM</v>
      </c>
      <c r="BY1462" t="s">
        <v>159</v>
      </c>
      <c r="BZ1462">
        <v>0</v>
      </c>
      <c r="CA1462">
        <v>12</v>
      </c>
      <c r="CB1462" t="s">
        <v>117</v>
      </c>
      <c r="CD1462" s="2" t="s">
        <v>16191</v>
      </c>
      <c r="CE1462" t="s">
        <v>5603</v>
      </c>
      <c r="CF1462" t="s">
        <v>5604</v>
      </c>
      <c r="CG1462" t="s">
        <v>136</v>
      </c>
      <c r="CH1462" t="s">
        <v>121</v>
      </c>
      <c r="CI1462" s="6">
        <v>96950</v>
      </c>
      <c r="CJ1462" s="10">
        <v>7.81</v>
      </c>
      <c r="CK1462" s="10">
        <v>7.81</v>
      </c>
      <c r="CL1462" s="10">
        <v>11.72</v>
      </c>
      <c r="CM1462" s="10">
        <v>11.72</v>
      </c>
      <c r="CN1462" t="s">
        <v>137</v>
      </c>
      <c r="CO1462" t="s">
        <v>7507</v>
      </c>
      <c r="CP1462" t="s">
        <v>138</v>
      </c>
      <c r="CR1462" t="s">
        <v>139</v>
      </c>
      <c r="CS1462" t="s">
        <v>139</v>
      </c>
      <c r="CT1462" t="s">
        <v>140</v>
      </c>
      <c r="CU1462" t="s">
        <v>139</v>
      </c>
      <c r="CV1462" t="s">
        <v>140</v>
      </c>
      <c r="CW1462" t="s">
        <v>139</v>
      </c>
      <c r="CX1462" t="s">
        <v>140</v>
      </c>
      <c r="CY1462" t="s">
        <v>2181</v>
      </c>
      <c r="CZ1462" s="8">
        <v>16707899238</v>
      </c>
      <c r="DA1462" t="s">
        <v>2403</v>
      </c>
      <c r="DB1462" t="s">
        <v>142</v>
      </c>
      <c r="DC1462" t="s">
        <v>139</v>
      </c>
      <c r="DD1462" t="s">
        <v>139</v>
      </c>
    </row>
    <row r="1463" spans="1:114" ht="15" customHeight="1" x14ac:dyDescent="0.35">
      <c r="A1463" t="s">
        <v>7004</v>
      </c>
      <c r="B1463" t="s">
        <v>278</v>
      </c>
      <c r="C1463" s="1">
        <v>45727</v>
      </c>
      <c r="D1463" s="1">
        <v>45730</v>
      </c>
      <c r="E1463" t="s">
        <v>116</v>
      </c>
      <c r="F1463" s="1">
        <v>45929</v>
      </c>
      <c r="G1463" t="s">
        <v>139</v>
      </c>
      <c r="H1463" t="s">
        <v>117</v>
      </c>
      <c r="I1463" t="s">
        <v>117</v>
      </c>
      <c r="J1463" t="s">
        <v>7005</v>
      </c>
      <c r="K1463" t="s">
        <v>7006</v>
      </c>
      <c r="L1463" t="s">
        <v>7007</v>
      </c>
      <c r="M1463" t="s">
        <v>2194</v>
      </c>
      <c r="N1463" t="s">
        <v>136</v>
      </c>
      <c r="O1463" t="s">
        <v>121</v>
      </c>
      <c r="P1463" s="6">
        <v>96950</v>
      </c>
      <c r="Q1463" t="s">
        <v>122</v>
      </c>
      <c r="S1463" s="8">
        <v>16702880360</v>
      </c>
      <c r="U1463" t="s">
        <v>4578</v>
      </c>
      <c r="V1463">
        <v>48819</v>
      </c>
      <c r="W1463" t="s">
        <v>124</v>
      </c>
      <c r="Y1463" t="s">
        <v>4579</v>
      </c>
      <c r="Z1463" t="s">
        <v>4580</v>
      </c>
      <c r="AB1463" t="s">
        <v>4581</v>
      </c>
      <c r="AC1463" t="s">
        <v>7007</v>
      </c>
      <c r="AD1463" t="s">
        <v>2194</v>
      </c>
      <c r="AE1463" t="s">
        <v>136</v>
      </c>
      <c r="AF1463" t="s">
        <v>121</v>
      </c>
      <c r="AG1463" s="6">
        <v>96950</v>
      </c>
      <c r="AH1463" t="s">
        <v>122</v>
      </c>
      <c r="AJ1463" s="8">
        <v>16702880360</v>
      </c>
      <c r="AK1463">
        <v>104</v>
      </c>
      <c r="AL1463" t="s">
        <v>4582</v>
      </c>
      <c r="BE1463" t="str">
        <f>"49-3011.00"</f>
        <v>49-3011.00</v>
      </c>
      <c r="BF1463" t="s">
        <v>2190</v>
      </c>
      <c r="BG1463" t="s">
        <v>7008</v>
      </c>
      <c r="BH1463" t="s">
        <v>7009</v>
      </c>
      <c r="BI1463">
        <v>2</v>
      </c>
      <c r="BK1463" s="1">
        <v>45931</v>
      </c>
      <c r="BL1463" s="1">
        <v>47026</v>
      </c>
      <c r="BO1463">
        <v>35</v>
      </c>
      <c r="BP1463">
        <v>0</v>
      </c>
      <c r="BQ1463">
        <v>7</v>
      </c>
      <c r="BR1463">
        <v>7</v>
      </c>
      <c r="BS1463">
        <v>7</v>
      </c>
      <c r="BT1463">
        <v>7</v>
      </c>
      <c r="BU1463">
        <v>7</v>
      </c>
      <c r="BV1463">
        <v>0</v>
      </c>
      <c r="BW1463" t="str">
        <f>"12:30 AM"</f>
        <v>12:30 AM</v>
      </c>
      <c r="BX1463" t="str">
        <f>"8:30 AM"</f>
        <v>8:30 AM</v>
      </c>
      <c r="BY1463" t="s">
        <v>159</v>
      </c>
      <c r="BZ1463">
        <v>0</v>
      </c>
      <c r="CA1463">
        <v>24</v>
      </c>
      <c r="CB1463" t="s">
        <v>117</v>
      </c>
      <c r="CD1463" t="s">
        <v>7010</v>
      </c>
      <c r="CE1463" t="s">
        <v>2194</v>
      </c>
      <c r="CF1463" t="s">
        <v>281</v>
      </c>
      <c r="CG1463" t="s">
        <v>136</v>
      </c>
      <c r="CH1463" t="s">
        <v>121</v>
      </c>
      <c r="CI1463" s="6">
        <v>96950</v>
      </c>
      <c r="CJ1463" s="10">
        <v>11.85</v>
      </c>
      <c r="CK1463" s="10">
        <v>17.68</v>
      </c>
      <c r="CL1463" s="10">
        <v>17.78</v>
      </c>
      <c r="CM1463" s="10">
        <v>26.52</v>
      </c>
      <c r="CN1463" t="s">
        <v>137</v>
      </c>
      <c r="CO1463" t="s">
        <v>4586</v>
      </c>
      <c r="CP1463" t="s">
        <v>138</v>
      </c>
      <c r="CR1463" t="s">
        <v>117</v>
      </c>
      <c r="CS1463" t="s">
        <v>139</v>
      </c>
      <c r="CT1463" t="s">
        <v>140</v>
      </c>
      <c r="CU1463" t="s">
        <v>139</v>
      </c>
      <c r="CV1463" t="s">
        <v>139</v>
      </c>
      <c r="CW1463" t="s">
        <v>139</v>
      </c>
      <c r="CX1463" t="s">
        <v>140</v>
      </c>
      <c r="CY1463" t="s">
        <v>7011</v>
      </c>
      <c r="CZ1463" s="8">
        <v>16702880360</v>
      </c>
      <c r="DA1463" t="s">
        <v>4588</v>
      </c>
      <c r="DB1463" t="s">
        <v>4589</v>
      </c>
      <c r="DC1463" t="s">
        <v>139</v>
      </c>
      <c r="DD1463" t="s">
        <v>117</v>
      </c>
    </row>
    <row r="1464" spans="1:114" ht="15" customHeight="1" x14ac:dyDescent="0.35">
      <c r="A1464" t="s">
        <v>13462</v>
      </c>
      <c r="B1464" t="s">
        <v>115</v>
      </c>
      <c r="C1464" s="1">
        <v>45729</v>
      </c>
      <c r="D1464" s="1">
        <v>45730</v>
      </c>
      <c r="E1464" t="s">
        <v>116</v>
      </c>
      <c r="F1464" s="1">
        <v>45929</v>
      </c>
      <c r="G1464" t="s">
        <v>117</v>
      </c>
      <c r="H1464" t="s">
        <v>117</v>
      </c>
      <c r="I1464" t="s">
        <v>117</v>
      </c>
      <c r="J1464" t="s">
        <v>13463</v>
      </c>
      <c r="K1464" t="s">
        <v>13464</v>
      </c>
      <c r="L1464" t="s">
        <v>13465</v>
      </c>
      <c r="N1464" t="s">
        <v>1143</v>
      </c>
      <c r="O1464" t="s">
        <v>121</v>
      </c>
      <c r="P1464" s="6">
        <v>96952</v>
      </c>
      <c r="Q1464" t="s">
        <v>122</v>
      </c>
      <c r="R1464" t="s">
        <v>382</v>
      </c>
      <c r="S1464" s="8">
        <v>16704331000</v>
      </c>
      <c r="U1464" t="s">
        <v>13466</v>
      </c>
      <c r="V1464">
        <v>445110</v>
      </c>
      <c r="W1464" t="s">
        <v>124</v>
      </c>
      <c r="Y1464" t="s">
        <v>13467</v>
      </c>
      <c r="Z1464" t="s">
        <v>13468</v>
      </c>
      <c r="AB1464" t="s">
        <v>1428</v>
      </c>
      <c r="AC1464" t="s">
        <v>13465</v>
      </c>
      <c r="AE1464" t="s">
        <v>1143</v>
      </c>
      <c r="AF1464" t="s">
        <v>121</v>
      </c>
      <c r="AG1464" s="6">
        <v>96952</v>
      </c>
      <c r="AH1464" t="s">
        <v>122</v>
      </c>
      <c r="AI1464" t="s">
        <v>382</v>
      </c>
      <c r="AJ1464" s="8">
        <v>16704331000</v>
      </c>
      <c r="AL1464" t="s">
        <v>13469</v>
      </c>
      <c r="BE1464" t="str">
        <f>"43-3031.00"</f>
        <v>43-3031.00</v>
      </c>
      <c r="BF1464" t="s">
        <v>357</v>
      </c>
      <c r="BG1464" t="s">
        <v>13470</v>
      </c>
      <c r="BH1464" t="s">
        <v>2453</v>
      </c>
      <c r="BI1464">
        <v>1</v>
      </c>
      <c r="BK1464" s="1">
        <v>45931</v>
      </c>
      <c r="BL1464" s="1">
        <v>46295</v>
      </c>
      <c r="BO1464">
        <v>35</v>
      </c>
      <c r="BP1464">
        <v>0</v>
      </c>
      <c r="BQ1464">
        <v>7</v>
      </c>
      <c r="BR1464">
        <v>7</v>
      </c>
      <c r="BS1464">
        <v>7</v>
      </c>
      <c r="BT1464">
        <v>7</v>
      </c>
      <c r="BU1464">
        <v>7</v>
      </c>
      <c r="BV1464">
        <v>0</v>
      </c>
      <c r="BW1464" t="str">
        <f>"9:00 AM"</f>
        <v>9:00 AM</v>
      </c>
      <c r="BX1464" t="str">
        <f>"5:00 PM"</f>
        <v>5:00 PM</v>
      </c>
      <c r="BY1464" t="s">
        <v>159</v>
      </c>
      <c r="BZ1464">
        <v>0</v>
      </c>
      <c r="CA1464">
        <v>6</v>
      </c>
      <c r="CB1464" t="s">
        <v>117</v>
      </c>
      <c r="CD1464" t="s">
        <v>393</v>
      </c>
      <c r="CE1464" t="s">
        <v>13471</v>
      </c>
      <c r="CF1464" t="s">
        <v>1150</v>
      </c>
      <c r="CG1464" t="s">
        <v>1143</v>
      </c>
      <c r="CH1464" t="s">
        <v>121</v>
      </c>
      <c r="CI1464" s="6">
        <v>96952</v>
      </c>
      <c r="CJ1464" s="10">
        <v>12.28</v>
      </c>
      <c r="CK1464" s="10">
        <v>12.28</v>
      </c>
      <c r="CL1464" s="10">
        <v>18.420000000000002</v>
      </c>
      <c r="CM1464" s="10">
        <v>18.420000000000002</v>
      </c>
      <c r="CN1464" t="s">
        <v>137</v>
      </c>
      <c r="CO1464" t="s">
        <v>393</v>
      </c>
      <c r="CP1464" t="s">
        <v>138</v>
      </c>
      <c r="CR1464" t="s">
        <v>117</v>
      </c>
      <c r="CS1464" t="s">
        <v>139</v>
      </c>
      <c r="CT1464" t="s">
        <v>140</v>
      </c>
      <c r="CU1464" t="s">
        <v>139</v>
      </c>
      <c r="CV1464" t="s">
        <v>140</v>
      </c>
      <c r="CW1464" t="s">
        <v>139</v>
      </c>
      <c r="CX1464" t="s">
        <v>140</v>
      </c>
      <c r="CY1464" t="s">
        <v>394</v>
      </c>
      <c r="CZ1464" s="8">
        <v>16704331000</v>
      </c>
      <c r="DA1464" t="s">
        <v>13472</v>
      </c>
      <c r="DB1464" t="s">
        <v>292</v>
      </c>
      <c r="DC1464" t="s">
        <v>139</v>
      </c>
      <c r="DD1464" t="s">
        <v>117</v>
      </c>
    </row>
    <row r="1465" spans="1:114" ht="15" customHeight="1" x14ac:dyDescent="0.35">
      <c r="A1465" t="s">
        <v>9749</v>
      </c>
      <c r="B1465" t="s">
        <v>115</v>
      </c>
      <c r="C1465" s="1">
        <v>45728</v>
      </c>
      <c r="D1465" s="1">
        <v>45732</v>
      </c>
      <c r="E1465" t="s">
        <v>116</v>
      </c>
      <c r="F1465" s="1">
        <v>45882</v>
      </c>
      <c r="G1465" t="s">
        <v>117</v>
      </c>
      <c r="H1465" t="s">
        <v>117</v>
      </c>
      <c r="I1465" t="s">
        <v>117</v>
      </c>
      <c r="J1465" t="s">
        <v>1378</v>
      </c>
      <c r="L1465" t="s">
        <v>1379</v>
      </c>
      <c r="N1465" t="s">
        <v>120</v>
      </c>
      <c r="O1465" t="s">
        <v>121</v>
      </c>
      <c r="P1465" s="6">
        <v>96950</v>
      </c>
      <c r="Q1465" t="s">
        <v>122</v>
      </c>
      <c r="S1465" s="8">
        <v>16702335776</v>
      </c>
      <c r="U1465" t="s">
        <v>1380</v>
      </c>
      <c r="V1465">
        <v>56179</v>
      </c>
      <c r="W1465" t="s">
        <v>124</v>
      </c>
      <c r="Y1465" t="s">
        <v>1381</v>
      </c>
      <c r="Z1465" t="s">
        <v>1382</v>
      </c>
      <c r="AA1465" t="s">
        <v>1039</v>
      </c>
      <c r="AB1465" t="s">
        <v>575</v>
      </c>
      <c r="AC1465" t="s">
        <v>1379</v>
      </c>
      <c r="AE1465" t="s">
        <v>120</v>
      </c>
      <c r="AF1465" t="s">
        <v>121</v>
      </c>
      <c r="AG1465" s="6">
        <v>96950</v>
      </c>
      <c r="AH1465" t="s">
        <v>122</v>
      </c>
      <c r="AJ1465" s="8">
        <v>16702335776</v>
      </c>
      <c r="AL1465" t="s">
        <v>1383</v>
      </c>
      <c r="BE1465" t="str">
        <f>"49-9071.00"</f>
        <v>49-9071.00</v>
      </c>
      <c r="BF1465" t="s">
        <v>156</v>
      </c>
      <c r="BG1465" t="s">
        <v>8044</v>
      </c>
      <c r="BH1465" t="s">
        <v>1090</v>
      </c>
      <c r="BI1465">
        <v>5</v>
      </c>
      <c r="BK1465" s="1">
        <v>45884</v>
      </c>
      <c r="BL1465" s="1">
        <v>46248</v>
      </c>
      <c r="BO1465">
        <v>35</v>
      </c>
      <c r="BP1465">
        <v>0</v>
      </c>
      <c r="BQ1465">
        <v>7</v>
      </c>
      <c r="BR1465">
        <v>7</v>
      </c>
      <c r="BS1465">
        <v>7</v>
      </c>
      <c r="BT1465">
        <v>7</v>
      </c>
      <c r="BU1465">
        <v>7</v>
      </c>
      <c r="BV1465">
        <v>0</v>
      </c>
      <c r="BW1465" t="str">
        <f>"8:00 AM"</f>
        <v>8:00 AM</v>
      </c>
      <c r="BX1465" t="str">
        <f>"5:00 PM"</f>
        <v>5:00 PM</v>
      </c>
      <c r="BY1465" t="s">
        <v>159</v>
      </c>
      <c r="BZ1465">
        <v>0</v>
      </c>
      <c r="CA1465">
        <v>24</v>
      </c>
      <c r="CB1465" t="s">
        <v>117</v>
      </c>
      <c r="CD1465" t="s">
        <v>194</v>
      </c>
      <c r="CE1465" t="s">
        <v>982</v>
      </c>
      <c r="CG1465" t="s">
        <v>120</v>
      </c>
      <c r="CH1465" t="s">
        <v>121</v>
      </c>
      <c r="CI1465" s="6">
        <v>96950</v>
      </c>
      <c r="CJ1465" s="10">
        <v>9.75</v>
      </c>
      <c r="CK1465" s="10">
        <v>9.75</v>
      </c>
      <c r="CL1465" s="10">
        <v>14.63</v>
      </c>
      <c r="CM1465" s="10">
        <v>14.63</v>
      </c>
      <c r="CN1465" t="s">
        <v>137</v>
      </c>
      <c r="CO1465" t="s">
        <v>140</v>
      </c>
      <c r="CP1465" t="s">
        <v>138</v>
      </c>
      <c r="CR1465" t="s">
        <v>117</v>
      </c>
      <c r="CS1465" t="s">
        <v>139</v>
      </c>
      <c r="CT1465" t="s">
        <v>140</v>
      </c>
      <c r="CU1465" t="s">
        <v>139</v>
      </c>
      <c r="CV1465" t="s">
        <v>140</v>
      </c>
      <c r="CW1465" t="s">
        <v>139</v>
      </c>
      <c r="CX1465" t="s">
        <v>140</v>
      </c>
      <c r="CY1465" t="s">
        <v>140</v>
      </c>
      <c r="CZ1465" s="8">
        <v>16702335776</v>
      </c>
      <c r="DA1465" t="s">
        <v>1383</v>
      </c>
      <c r="DB1465" t="s">
        <v>140</v>
      </c>
      <c r="DC1465" t="s">
        <v>139</v>
      </c>
      <c r="DD1465" t="s">
        <v>117</v>
      </c>
    </row>
    <row r="1466" spans="1:114" ht="15" customHeight="1" x14ac:dyDescent="0.35">
      <c r="A1466" t="s">
        <v>9750</v>
      </c>
      <c r="B1466" t="s">
        <v>166</v>
      </c>
      <c r="C1466" s="1">
        <v>45692</v>
      </c>
      <c r="D1466" s="1">
        <v>45733</v>
      </c>
      <c r="E1466" t="s">
        <v>211</v>
      </c>
      <c r="G1466" t="s">
        <v>117</v>
      </c>
      <c r="H1466" t="s">
        <v>117</v>
      </c>
      <c r="I1466" t="s">
        <v>117</v>
      </c>
      <c r="J1466" t="s">
        <v>1544</v>
      </c>
      <c r="L1466" t="s">
        <v>1545</v>
      </c>
      <c r="M1466" t="s">
        <v>5476</v>
      </c>
      <c r="N1466" t="s">
        <v>1143</v>
      </c>
      <c r="O1466" t="s">
        <v>121</v>
      </c>
      <c r="P1466" s="6">
        <v>96952</v>
      </c>
      <c r="Q1466" t="s">
        <v>122</v>
      </c>
      <c r="S1466" s="8">
        <v>16707832999</v>
      </c>
      <c r="U1466" t="s">
        <v>1547</v>
      </c>
      <c r="V1466">
        <v>72251</v>
      </c>
      <c r="W1466" t="s">
        <v>124</v>
      </c>
      <c r="Y1466" t="s">
        <v>1548</v>
      </c>
      <c r="Z1466" t="s">
        <v>1549</v>
      </c>
      <c r="AA1466" t="s">
        <v>1550</v>
      </c>
      <c r="AB1466" t="s">
        <v>128</v>
      </c>
      <c r="AC1466" t="s">
        <v>1545</v>
      </c>
      <c r="AD1466" t="s">
        <v>5476</v>
      </c>
      <c r="AE1466" t="s">
        <v>1143</v>
      </c>
      <c r="AF1466" t="s">
        <v>121</v>
      </c>
      <c r="AG1466" s="6">
        <v>96952</v>
      </c>
      <c r="AH1466" t="s">
        <v>122</v>
      </c>
      <c r="AJ1466" s="8">
        <v>16707832999</v>
      </c>
      <c r="AL1466" t="s">
        <v>1551</v>
      </c>
      <c r="BE1466" t="str">
        <f>"35-2014.00"</f>
        <v>35-2014.00</v>
      </c>
      <c r="BF1466" t="s">
        <v>191</v>
      </c>
      <c r="BG1466" t="s">
        <v>1552</v>
      </c>
      <c r="BH1466" t="s">
        <v>193</v>
      </c>
      <c r="BI1466">
        <v>5</v>
      </c>
      <c r="BK1466" s="1">
        <v>45717</v>
      </c>
      <c r="BL1466" s="1">
        <v>46081</v>
      </c>
      <c r="BO1466">
        <v>35</v>
      </c>
      <c r="BP1466">
        <v>0</v>
      </c>
      <c r="BQ1466">
        <v>7</v>
      </c>
      <c r="BR1466">
        <v>7</v>
      </c>
      <c r="BS1466">
        <v>7</v>
      </c>
      <c r="BT1466">
        <v>7</v>
      </c>
      <c r="BU1466">
        <v>7</v>
      </c>
      <c r="BV1466">
        <v>0</v>
      </c>
      <c r="BW1466" t="str">
        <f>"8:00 AM"</f>
        <v>8:00 AM</v>
      </c>
      <c r="BX1466" t="str">
        <f>"4:00 PM"</f>
        <v>4:00 PM</v>
      </c>
      <c r="BY1466" t="s">
        <v>133</v>
      </c>
      <c r="BZ1466">
        <v>0</v>
      </c>
      <c r="CA1466">
        <v>12</v>
      </c>
      <c r="CB1466" t="s">
        <v>117</v>
      </c>
      <c r="CD1466" s="2" t="s">
        <v>1553</v>
      </c>
      <c r="CE1466" t="s">
        <v>1545</v>
      </c>
      <c r="CF1466" t="s">
        <v>1546</v>
      </c>
      <c r="CG1466" t="s">
        <v>1143</v>
      </c>
      <c r="CH1466" t="s">
        <v>121</v>
      </c>
      <c r="CI1466" s="6">
        <v>96952</v>
      </c>
      <c r="CJ1466" s="10">
        <v>8.83</v>
      </c>
      <c r="CK1466" s="10">
        <v>8.83</v>
      </c>
      <c r="CL1466" s="10">
        <v>13.25</v>
      </c>
      <c r="CM1466" s="10">
        <v>13.25</v>
      </c>
      <c r="CN1466" t="s">
        <v>137</v>
      </c>
      <c r="CO1466" t="s">
        <v>194</v>
      </c>
      <c r="CP1466" t="s">
        <v>138</v>
      </c>
      <c r="CR1466" t="s">
        <v>117</v>
      </c>
      <c r="CS1466" t="s">
        <v>139</v>
      </c>
      <c r="CT1466" t="s">
        <v>140</v>
      </c>
      <c r="CU1466" t="s">
        <v>139</v>
      </c>
      <c r="CV1466" t="s">
        <v>140</v>
      </c>
      <c r="CW1466" t="s">
        <v>139</v>
      </c>
      <c r="CX1466" t="s">
        <v>140</v>
      </c>
      <c r="CY1466" t="s">
        <v>9751</v>
      </c>
      <c r="CZ1466" s="8">
        <v>16707832999</v>
      </c>
      <c r="DA1466" t="s">
        <v>1551</v>
      </c>
      <c r="DB1466" t="s">
        <v>140</v>
      </c>
      <c r="DC1466" t="s">
        <v>139</v>
      </c>
      <c r="DD1466" t="s">
        <v>117</v>
      </c>
    </row>
    <row r="1467" spans="1:114" ht="15" customHeight="1" x14ac:dyDescent="0.35">
      <c r="A1467" t="s">
        <v>9624</v>
      </c>
      <c r="B1467" t="s">
        <v>144</v>
      </c>
      <c r="C1467" s="1">
        <v>45695</v>
      </c>
      <c r="D1467" s="1">
        <v>45733</v>
      </c>
      <c r="E1467" t="s">
        <v>116</v>
      </c>
      <c r="F1467" s="1">
        <v>45837</v>
      </c>
      <c r="G1467" t="s">
        <v>117</v>
      </c>
      <c r="H1467" t="s">
        <v>117</v>
      </c>
      <c r="I1467" t="s">
        <v>117</v>
      </c>
      <c r="J1467" t="s">
        <v>1595</v>
      </c>
      <c r="K1467" t="s">
        <v>17413</v>
      </c>
      <c r="L1467" t="s">
        <v>1596</v>
      </c>
      <c r="N1467" t="s">
        <v>136</v>
      </c>
      <c r="O1467" t="s">
        <v>121</v>
      </c>
      <c r="P1467" s="6">
        <v>96950</v>
      </c>
      <c r="Q1467" t="s">
        <v>122</v>
      </c>
      <c r="R1467" t="s">
        <v>1603</v>
      </c>
      <c r="S1467" s="8">
        <v>16709899218</v>
      </c>
      <c r="U1467" t="s">
        <v>1597</v>
      </c>
      <c r="V1467">
        <v>812199</v>
      </c>
      <c r="W1467" t="s">
        <v>124</v>
      </c>
      <c r="Y1467" t="s">
        <v>1598</v>
      </c>
      <c r="Z1467" t="s">
        <v>1599</v>
      </c>
      <c r="AA1467" t="s">
        <v>1600</v>
      </c>
      <c r="AB1467" t="s">
        <v>1601</v>
      </c>
      <c r="AC1467" t="s">
        <v>1596</v>
      </c>
      <c r="AE1467" t="s">
        <v>136</v>
      </c>
      <c r="AF1467" t="s">
        <v>121</v>
      </c>
      <c r="AG1467" s="6">
        <v>96950</v>
      </c>
      <c r="AH1467" t="s">
        <v>122</v>
      </c>
      <c r="AI1467" t="s">
        <v>1603</v>
      </c>
      <c r="AJ1467" s="8">
        <v>16709899218</v>
      </c>
      <c r="AL1467" t="s">
        <v>1604</v>
      </c>
      <c r="BE1467" t="str">
        <f>"31-9011.00"</f>
        <v>31-9011.00</v>
      </c>
      <c r="BF1467" t="s">
        <v>225</v>
      </c>
      <c r="BG1467" t="s">
        <v>9625</v>
      </c>
      <c r="BH1467" t="s">
        <v>3362</v>
      </c>
      <c r="BI1467">
        <v>4</v>
      </c>
      <c r="BJ1467">
        <v>4</v>
      </c>
      <c r="BK1467" s="1">
        <v>45839</v>
      </c>
      <c r="BL1467" s="1">
        <v>46203</v>
      </c>
      <c r="BM1467" s="1">
        <v>45839</v>
      </c>
      <c r="BN1467" s="1">
        <v>46203</v>
      </c>
      <c r="BO1467">
        <v>35</v>
      </c>
      <c r="BP1467">
        <v>0</v>
      </c>
      <c r="BQ1467">
        <v>7</v>
      </c>
      <c r="BR1467">
        <v>7</v>
      </c>
      <c r="BS1467">
        <v>7</v>
      </c>
      <c r="BT1467">
        <v>7</v>
      </c>
      <c r="BU1467">
        <v>7</v>
      </c>
      <c r="BV1467">
        <v>0</v>
      </c>
      <c r="BW1467" t="str">
        <f>"8:00 AM"</f>
        <v>8:00 AM</v>
      </c>
      <c r="BX1467" t="str">
        <f>"4:00 PM"</f>
        <v>4:00 PM</v>
      </c>
      <c r="BY1467" t="s">
        <v>159</v>
      </c>
      <c r="BZ1467">
        <v>0</v>
      </c>
      <c r="CA1467">
        <v>12</v>
      </c>
      <c r="CB1467" t="s">
        <v>117</v>
      </c>
      <c r="CD1467" t="s">
        <v>9626</v>
      </c>
      <c r="CE1467" t="s">
        <v>7102</v>
      </c>
      <c r="CG1467" t="s">
        <v>136</v>
      </c>
      <c r="CH1467" t="s">
        <v>121</v>
      </c>
      <c r="CI1467" s="6">
        <v>96950</v>
      </c>
      <c r="CJ1467" s="10">
        <v>12.37</v>
      </c>
      <c r="CK1467" s="10">
        <v>12.37</v>
      </c>
      <c r="CL1467" s="10">
        <v>18.55</v>
      </c>
      <c r="CM1467" s="10">
        <v>18.55</v>
      </c>
      <c r="CN1467" t="s">
        <v>137</v>
      </c>
      <c r="CO1467" t="s">
        <v>140</v>
      </c>
      <c r="CP1467" t="s">
        <v>138</v>
      </c>
      <c r="CR1467" t="s">
        <v>117</v>
      </c>
      <c r="CS1467" t="s">
        <v>139</v>
      </c>
      <c r="CT1467" t="s">
        <v>139</v>
      </c>
      <c r="CU1467" t="s">
        <v>139</v>
      </c>
      <c r="CV1467" t="s">
        <v>140</v>
      </c>
      <c r="CW1467" t="s">
        <v>139</v>
      </c>
      <c r="CX1467" t="s">
        <v>139</v>
      </c>
      <c r="CY1467" t="s">
        <v>1609</v>
      </c>
      <c r="CZ1467" s="8">
        <v>16709899218</v>
      </c>
      <c r="DA1467" t="s">
        <v>1604</v>
      </c>
      <c r="DB1467" t="s">
        <v>140</v>
      </c>
      <c r="DC1467" t="s">
        <v>139</v>
      </c>
      <c r="DD1467" t="s">
        <v>117</v>
      </c>
      <c r="DE1467" t="s">
        <v>1598</v>
      </c>
      <c r="DF1467" t="s">
        <v>1599</v>
      </c>
      <c r="DG1467" t="s">
        <v>535</v>
      </c>
      <c r="DH1467" t="s">
        <v>1597</v>
      </c>
      <c r="DI1467" t="s">
        <v>17415</v>
      </c>
      <c r="DJ1467" t="s">
        <v>1604</v>
      </c>
    </row>
    <row r="1468" spans="1:114" ht="15" customHeight="1" x14ac:dyDescent="0.35">
      <c r="A1468" t="s">
        <v>16016</v>
      </c>
      <c r="B1468" t="s">
        <v>166</v>
      </c>
      <c r="C1468" s="1">
        <v>45707</v>
      </c>
      <c r="D1468" s="1">
        <v>45733</v>
      </c>
      <c r="E1468" t="s">
        <v>211</v>
      </c>
      <c r="G1468" t="s">
        <v>117</v>
      </c>
      <c r="H1468" t="s">
        <v>117</v>
      </c>
      <c r="I1468" t="s">
        <v>117</v>
      </c>
      <c r="J1468" t="s">
        <v>6998</v>
      </c>
      <c r="L1468" t="s">
        <v>5484</v>
      </c>
      <c r="N1468" t="s">
        <v>120</v>
      </c>
      <c r="O1468" t="s">
        <v>121</v>
      </c>
      <c r="P1468" s="6">
        <v>96950</v>
      </c>
      <c r="Q1468" t="s">
        <v>122</v>
      </c>
      <c r="S1468" s="8">
        <v>16707891106</v>
      </c>
      <c r="U1468" t="s">
        <v>6999</v>
      </c>
      <c r="V1468">
        <v>561320</v>
      </c>
      <c r="W1468" t="s">
        <v>124</v>
      </c>
      <c r="Y1468" t="s">
        <v>6783</v>
      </c>
      <c r="Z1468" t="s">
        <v>16017</v>
      </c>
      <c r="AA1468" t="s">
        <v>16018</v>
      </c>
      <c r="AB1468" t="s">
        <v>237</v>
      </c>
      <c r="AC1468" t="s">
        <v>16019</v>
      </c>
      <c r="AE1468" t="s">
        <v>136</v>
      </c>
      <c r="AF1468" t="s">
        <v>121</v>
      </c>
      <c r="AG1468" s="6">
        <v>96950</v>
      </c>
      <c r="AH1468" t="s">
        <v>122</v>
      </c>
      <c r="AJ1468" s="8">
        <v>16707891106</v>
      </c>
      <c r="AL1468" t="s">
        <v>7001</v>
      </c>
      <c r="BE1468" t="str">
        <f>"49-9071.00"</f>
        <v>49-9071.00</v>
      </c>
      <c r="BF1468" t="s">
        <v>156</v>
      </c>
      <c r="BG1468" t="s">
        <v>16020</v>
      </c>
      <c r="BH1468" t="s">
        <v>1729</v>
      </c>
      <c r="BI1468">
        <v>15</v>
      </c>
      <c r="BK1468" s="1">
        <v>45748</v>
      </c>
      <c r="BL1468" s="1">
        <v>46112</v>
      </c>
      <c r="BO1468">
        <v>35</v>
      </c>
      <c r="BP1468">
        <v>0</v>
      </c>
      <c r="BQ1468">
        <v>7</v>
      </c>
      <c r="BR1468">
        <v>7</v>
      </c>
      <c r="BS1468">
        <v>7</v>
      </c>
      <c r="BT1468">
        <v>7</v>
      </c>
      <c r="BU1468">
        <v>7</v>
      </c>
      <c r="BV1468">
        <v>0</v>
      </c>
      <c r="BW1468" t="str">
        <f>"8:00 AM"</f>
        <v>8:00 AM</v>
      </c>
      <c r="BX1468" t="str">
        <f>"4:00 PM"</f>
        <v>4:00 PM</v>
      </c>
      <c r="BY1468" t="s">
        <v>133</v>
      </c>
      <c r="BZ1468">
        <v>0</v>
      </c>
      <c r="CA1468">
        <v>12</v>
      </c>
      <c r="CB1468" t="s">
        <v>117</v>
      </c>
      <c r="CD1468" s="2" t="s">
        <v>16021</v>
      </c>
      <c r="CE1468" t="s">
        <v>5484</v>
      </c>
      <c r="CG1468" t="s">
        <v>120</v>
      </c>
      <c r="CH1468" t="s">
        <v>121</v>
      </c>
      <c r="CI1468" s="6">
        <v>96950</v>
      </c>
      <c r="CJ1468" s="10">
        <v>9.75</v>
      </c>
      <c r="CK1468" s="10">
        <v>9.75</v>
      </c>
      <c r="CL1468" s="10">
        <v>14.63</v>
      </c>
      <c r="CM1468" s="10">
        <v>14.63</v>
      </c>
      <c r="CN1468" t="s">
        <v>137</v>
      </c>
      <c r="CP1468" t="s">
        <v>138</v>
      </c>
      <c r="CR1468" t="s">
        <v>117</v>
      </c>
      <c r="CS1468" t="s">
        <v>139</v>
      </c>
      <c r="CT1468" t="s">
        <v>140</v>
      </c>
      <c r="CU1468" t="s">
        <v>139</v>
      </c>
      <c r="CV1468" t="s">
        <v>140</v>
      </c>
      <c r="CW1468" t="s">
        <v>139</v>
      </c>
      <c r="CX1468" t="s">
        <v>140</v>
      </c>
      <c r="CY1468" s="2" t="s">
        <v>141</v>
      </c>
      <c r="CZ1468" s="8">
        <v>16707891106</v>
      </c>
      <c r="DA1468" t="s">
        <v>7001</v>
      </c>
      <c r="DB1468" t="s">
        <v>514</v>
      </c>
      <c r="DC1468" t="s">
        <v>139</v>
      </c>
      <c r="DD1468" t="s">
        <v>117</v>
      </c>
    </row>
    <row r="1469" spans="1:114" ht="15" customHeight="1" x14ac:dyDescent="0.35">
      <c r="A1469" t="s">
        <v>14885</v>
      </c>
      <c r="B1469" t="s">
        <v>278</v>
      </c>
      <c r="C1469" s="1">
        <v>45727</v>
      </c>
      <c r="D1469" s="1">
        <v>45733</v>
      </c>
      <c r="E1469" t="s">
        <v>116</v>
      </c>
      <c r="F1469" s="1">
        <v>45929</v>
      </c>
      <c r="G1469" t="s">
        <v>117</v>
      </c>
      <c r="H1469" t="s">
        <v>117</v>
      </c>
      <c r="I1469" t="s">
        <v>117</v>
      </c>
      <c r="J1469" t="s">
        <v>10559</v>
      </c>
      <c r="K1469" t="s">
        <v>7006</v>
      </c>
      <c r="L1469" t="s">
        <v>7007</v>
      </c>
      <c r="M1469" t="s">
        <v>2194</v>
      </c>
      <c r="N1469" t="s">
        <v>136</v>
      </c>
      <c r="O1469" t="s">
        <v>121</v>
      </c>
      <c r="P1469" s="6">
        <v>96950</v>
      </c>
      <c r="Q1469" t="s">
        <v>122</v>
      </c>
      <c r="S1469" s="8">
        <v>16702880360</v>
      </c>
      <c r="U1469" t="s">
        <v>4578</v>
      </c>
      <c r="V1469">
        <v>48819</v>
      </c>
      <c r="W1469" t="s">
        <v>124</v>
      </c>
      <c r="Y1469" t="s">
        <v>4579</v>
      </c>
      <c r="Z1469" t="s">
        <v>4580</v>
      </c>
      <c r="AB1469" t="s">
        <v>4581</v>
      </c>
      <c r="AC1469" t="s">
        <v>7007</v>
      </c>
      <c r="AD1469" t="s">
        <v>2194</v>
      </c>
      <c r="AE1469" t="s">
        <v>136</v>
      </c>
      <c r="AF1469" t="s">
        <v>121</v>
      </c>
      <c r="AG1469" s="6">
        <v>96950</v>
      </c>
      <c r="AH1469" t="s">
        <v>122</v>
      </c>
      <c r="AJ1469" s="8">
        <v>16702880360</v>
      </c>
      <c r="AK1469">
        <v>104</v>
      </c>
      <c r="AL1469" t="s">
        <v>4582</v>
      </c>
      <c r="BE1469" t="str">
        <f>"49-3042.00"</f>
        <v>49-3042.00</v>
      </c>
      <c r="BF1469" t="s">
        <v>3611</v>
      </c>
      <c r="BG1469" t="s">
        <v>10560</v>
      </c>
      <c r="BH1469" t="s">
        <v>10561</v>
      </c>
      <c r="BI1469">
        <v>2</v>
      </c>
      <c r="BK1469" s="1">
        <v>45931</v>
      </c>
      <c r="BL1469" s="1">
        <v>47026</v>
      </c>
      <c r="BO1469">
        <v>35</v>
      </c>
      <c r="BP1469">
        <v>0</v>
      </c>
      <c r="BQ1469">
        <v>7</v>
      </c>
      <c r="BR1469">
        <v>7</v>
      </c>
      <c r="BS1469">
        <v>7</v>
      </c>
      <c r="BT1469">
        <v>7</v>
      </c>
      <c r="BU1469">
        <v>7</v>
      </c>
      <c r="BV1469">
        <v>0</v>
      </c>
      <c r="BW1469" t="str">
        <f>"8:00 AM"</f>
        <v>8:00 AM</v>
      </c>
      <c r="BX1469" t="str">
        <f>"5:00 PM"</f>
        <v>5:00 PM</v>
      </c>
      <c r="BY1469" t="s">
        <v>159</v>
      </c>
      <c r="BZ1469">
        <v>0</v>
      </c>
      <c r="CA1469">
        <v>12</v>
      </c>
      <c r="CB1469" t="s">
        <v>117</v>
      </c>
      <c r="CD1469" t="s">
        <v>14635</v>
      </c>
      <c r="CE1469" t="s">
        <v>7007</v>
      </c>
      <c r="CF1469" t="s">
        <v>2194</v>
      </c>
      <c r="CG1469" t="s">
        <v>136</v>
      </c>
      <c r="CH1469" t="s">
        <v>121</v>
      </c>
      <c r="CI1469" s="6">
        <v>96950</v>
      </c>
      <c r="CJ1469" s="10">
        <v>12.48</v>
      </c>
      <c r="CK1469" s="10">
        <v>13.48</v>
      </c>
      <c r="CL1469" s="10">
        <v>18.72</v>
      </c>
      <c r="CM1469" s="10">
        <v>20.22</v>
      </c>
      <c r="CN1469" t="s">
        <v>137</v>
      </c>
      <c r="CO1469" t="s">
        <v>12663</v>
      </c>
      <c r="CP1469" t="s">
        <v>138</v>
      </c>
      <c r="CR1469" t="s">
        <v>117</v>
      </c>
      <c r="CS1469" t="s">
        <v>139</v>
      </c>
      <c r="CT1469" t="s">
        <v>140</v>
      </c>
      <c r="CU1469" t="s">
        <v>139</v>
      </c>
      <c r="CV1469" t="s">
        <v>139</v>
      </c>
      <c r="CW1469" t="s">
        <v>139</v>
      </c>
      <c r="CX1469" t="s">
        <v>140</v>
      </c>
      <c r="CY1469" t="s">
        <v>10564</v>
      </c>
      <c r="CZ1469" s="8">
        <v>16702880360</v>
      </c>
      <c r="DA1469" t="s">
        <v>4588</v>
      </c>
      <c r="DB1469" t="s">
        <v>4589</v>
      </c>
      <c r="DC1469" t="s">
        <v>139</v>
      </c>
      <c r="DD1469" t="s">
        <v>117</v>
      </c>
    </row>
    <row r="1470" spans="1:114" ht="15" customHeight="1" x14ac:dyDescent="0.35">
      <c r="A1470" t="s">
        <v>13460</v>
      </c>
      <c r="B1470" t="s">
        <v>278</v>
      </c>
      <c r="C1470" s="1">
        <v>45727</v>
      </c>
      <c r="D1470" s="1">
        <v>45733</v>
      </c>
      <c r="E1470" t="s">
        <v>211</v>
      </c>
      <c r="G1470" t="s">
        <v>117</v>
      </c>
      <c r="H1470" t="s">
        <v>117</v>
      </c>
      <c r="I1470" t="s">
        <v>117</v>
      </c>
      <c r="J1470" t="s">
        <v>7005</v>
      </c>
      <c r="K1470" t="s">
        <v>7006</v>
      </c>
      <c r="L1470" t="s">
        <v>7007</v>
      </c>
      <c r="M1470" t="s">
        <v>2194</v>
      </c>
      <c r="N1470" t="s">
        <v>136</v>
      </c>
      <c r="O1470" t="s">
        <v>121</v>
      </c>
      <c r="P1470" s="6">
        <v>96950</v>
      </c>
      <c r="Q1470" t="s">
        <v>122</v>
      </c>
      <c r="S1470" s="8">
        <v>16702880360</v>
      </c>
      <c r="U1470" t="s">
        <v>4578</v>
      </c>
      <c r="V1470">
        <v>48819</v>
      </c>
      <c r="W1470" t="s">
        <v>124</v>
      </c>
      <c r="Y1470" t="s">
        <v>4579</v>
      </c>
      <c r="Z1470" t="s">
        <v>4580</v>
      </c>
      <c r="AB1470" t="s">
        <v>4581</v>
      </c>
      <c r="AC1470" t="s">
        <v>7007</v>
      </c>
      <c r="AD1470" t="s">
        <v>2194</v>
      </c>
      <c r="AE1470" t="s">
        <v>136</v>
      </c>
      <c r="AF1470" t="s">
        <v>121</v>
      </c>
      <c r="AG1470" s="6">
        <v>96950</v>
      </c>
      <c r="AH1470" t="s">
        <v>122</v>
      </c>
      <c r="AJ1470" s="8">
        <v>16702880360</v>
      </c>
      <c r="AK1470">
        <v>104</v>
      </c>
      <c r="AL1470" t="s">
        <v>4582</v>
      </c>
      <c r="BE1470" t="str">
        <f>"49-3011.00"</f>
        <v>49-3011.00</v>
      </c>
      <c r="BF1470" t="s">
        <v>2190</v>
      </c>
      <c r="BG1470" t="s">
        <v>7008</v>
      </c>
      <c r="BH1470" t="s">
        <v>7009</v>
      </c>
      <c r="BI1470">
        <v>2</v>
      </c>
      <c r="BK1470" s="1">
        <v>45962</v>
      </c>
      <c r="BL1470" s="1">
        <v>46326</v>
      </c>
      <c r="BO1470">
        <v>35</v>
      </c>
      <c r="BP1470">
        <v>7</v>
      </c>
      <c r="BQ1470">
        <v>7</v>
      </c>
      <c r="BR1470">
        <v>7</v>
      </c>
      <c r="BS1470">
        <v>0</v>
      </c>
      <c r="BT1470">
        <v>0</v>
      </c>
      <c r="BU1470">
        <v>7</v>
      </c>
      <c r="BV1470">
        <v>7</v>
      </c>
      <c r="BW1470" t="str">
        <f>"8:00 AM"</f>
        <v>8:00 AM</v>
      </c>
      <c r="BX1470" t="str">
        <f>"5:00 PM"</f>
        <v>5:00 PM</v>
      </c>
      <c r="BY1470" t="s">
        <v>159</v>
      </c>
      <c r="BZ1470">
        <v>0</v>
      </c>
      <c r="CA1470">
        <v>24</v>
      </c>
      <c r="CB1470" t="s">
        <v>117</v>
      </c>
      <c r="CD1470" t="s">
        <v>7010</v>
      </c>
      <c r="CE1470" t="s">
        <v>2194</v>
      </c>
      <c r="CF1470" t="s">
        <v>281</v>
      </c>
      <c r="CG1470" t="s">
        <v>136</v>
      </c>
      <c r="CH1470" t="s">
        <v>121</v>
      </c>
      <c r="CI1470" s="6">
        <v>96950</v>
      </c>
      <c r="CJ1470" s="10">
        <v>11.85</v>
      </c>
      <c r="CK1470" s="10">
        <v>17.68</v>
      </c>
      <c r="CL1470" s="10">
        <v>17.78</v>
      </c>
      <c r="CM1470" s="10">
        <v>26.52</v>
      </c>
      <c r="CN1470" t="s">
        <v>137</v>
      </c>
      <c r="CO1470" t="s">
        <v>4586</v>
      </c>
      <c r="CP1470" t="s">
        <v>138</v>
      </c>
      <c r="CR1470" t="s">
        <v>117</v>
      </c>
      <c r="CS1470" t="s">
        <v>139</v>
      </c>
      <c r="CT1470" t="s">
        <v>140</v>
      </c>
      <c r="CU1470" t="s">
        <v>139</v>
      </c>
      <c r="CV1470" t="s">
        <v>139</v>
      </c>
      <c r="CW1470" t="s">
        <v>139</v>
      </c>
      <c r="CX1470" t="s">
        <v>140</v>
      </c>
      <c r="CY1470" t="s">
        <v>4587</v>
      </c>
      <c r="CZ1470" s="8">
        <v>16702880360</v>
      </c>
      <c r="DA1470" t="s">
        <v>4588</v>
      </c>
      <c r="DB1470" t="s">
        <v>4589</v>
      </c>
      <c r="DC1470" t="s">
        <v>139</v>
      </c>
      <c r="DD1470" t="s">
        <v>117</v>
      </c>
    </row>
    <row r="1471" spans="1:114" ht="15" customHeight="1" x14ac:dyDescent="0.35">
      <c r="A1471" t="s">
        <v>7414</v>
      </c>
      <c r="B1471" t="s">
        <v>278</v>
      </c>
      <c r="C1471" s="1">
        <v>45728</v>
      </c>
      <c r="D1471" s="1">
        <v>45733</v>
      </c>
      <c r="E1471" t="s">
        <v>116</v>
      </c>
      <c r="F1471" s="1">
        <v>45929</v>
      </c>
      <c r="G1471" t="s">
        <v>117</v>
      </c>
      <c r="H1471" t="s">
        <v>117</v>
      </c>
      <c r="I1471" t="s">
        <v>117</v>
      </c>
      <c r="J1471" t="s">
        <v>2735</v>
      </c>
      <c r="K1471" t="s">
        <v>2736</v>
      </c>
      <c r="L1471" t="s">
        <v>2737</v>
      </c>
      <c r="N1471" t="s">
        <v>120</v>
      </c>
      <c r="O1471" t="s">
        <v>121</v>
      </c>
      <c r="P1471" s="6">
        <v>96950</v>
      </c>
      <c r="Q1471" t="s">
        <v>122</v>
      </c>
      <c r="S1471" s="8">
        <v>16702335201</v>
      </c>
      <c r="U1471" t="s">
        <v>2738</v>
      </c>
      <c r="V1471">
        <v>72111</v>
      </c>
      <c r="W1471" t="s">
        <v>124</v>
      </c>
      <c r="Y1471" t="s">
        <v>1701</v>
      </c>
      <c r="Z1471" t="s">
        <v>1737</v>
      </c>
      <c r="AA1471" t="s">
        <v>1738</v>
      </c>
      <c r="AB1471" t="s">
        <v>1428</v>
      </c>
      <c r="AC1471" t="s">
        <v>2739</v>
      </c>
      <c r="AE1471" t="s">
        <v>120</v>
      </c>
      <c r="AF1471" t="s">
        <v>121</v>
      </c>
      <c r="AG1471" s="6">
        <v>96950</v>
      </c>
      <c r="AH1471" t="s">
        <v>122</v>
      </c>
      <c r="AI1471" t="s">
        <v>382</v>
      </c>
      <c r="AJ1471" s="8">
        <v>16702345201</v>
      </c>
      <c r="AL1471" t="s">
        <v>2740</v>
      </c>
      <c r="BE1471" t="str">
        <f>"49-9071.00"</f>
        <v>49-9071.00</v>
      </c>
      <c r="BF1471" t="s">
        <v>156</v>
      </c>
      <c r="BG1471" t="s">
        <v>7415</v>
      </c>
      <c r="BH1471" t="s">
        <v>2639</v>
      </c>
      <c r="BI1471">
        <v>1</v>
      </c>
      <c r="BK1471" s="1">
        <v>45931</v>
      </c>
      <c r="BL1471" s="1">
        <v>46295</v>
      </c>
      <c r="BO1471">
        <v>35</v>
      </c>
      <c r="BP1471">
        <v>0</v>
      </c>
      <c r="BQ1471">
        <v>7</v>
      </c>
      <c r="BR1471">
        <v>7</v>
      </c>
      <c r="BS1471">
        <v>7</v>
      </c>
      <c r="BT1471">
        <v>7</v>
      </c>
      <c r="BU1471">
        <v>7</v>
      </c>
      <c r="BV1471">
        <v>0</v>
      </c>
      <c r="BW1471" t="str">
        <f>"8:00 PM"</f>
        <v>8:00 PM</v>
      </c>
      <c r="BX1471" t="str">
        <f>"4:00 PM"</f>
        <v>4:00 PM</v>
      </c>
      <c r="BY1471" t="s">
        <v>159</v>
      </c>
      <c r="BZ1471">
        <v>0</v>
      </c>
      <c r="CA1471">
        <v>24</v>
      </c>
      <c r="CB1471" t="s">
        <v>117</v>
      </c>
      <c r="CD1471" s="2" t="s">
        <v>7416</v>
      </c>
      <c r="CE1471" t="s">
        <v>2737</v>
      </c>
      <c r="CG1471" t="s">
        <v>120</v>
      </c>
      <c r="CH1471" t="s">
        <v>121</v>
      </c>
      <c r="CI1471" s="6">
        <v>96950</v>
      </c>
      <c r="CJ1471" s="10">
        <v>9.75</v>
      </c>
      <c r="CK1471" s="10">
        <v>9.75</v>
      </c>
      <c r="CL1471" s="10">
        <v>14.63</v>
      </c>
      <c r="CM1471" s="10">
        <v>14.63</v>
      </c>
      <c r="CN1471" t="s">
        <v>137</v>
      </c>
      <c r="CP1471" t="s">
        <v>138</v>
      </c>
      <c r="CR1471" t="s">
        <v>139</v>
      </c>
      <c r="CS1471" t="s">
        <v>139</v>
      </c>
      <c r="CT1471" t="s">
        <v>139</v>
      </c>
      <c r="CU1471" t="s">
        <v>139</v>
      </c>
      <c r="CV1471" t="s">
        <v>140</v>
      </c>
      <c r="CW1471" t="s">
        <v>139</v>
      </c>
      <c r="CX1471" t="s">
        <v>140</v>
      </c>
      <c r="CY1471" t="s">
        <v>7417</v>
      </c>
      <c r="CZ1471" s="8">
        <v>16702335201</v>
      </c>
      <c r="DA1471" t="s">
        <v>2740</v>
      </c>
      <c r="DB1471" t="s">
        <v>140</v>
      </c>
      <c r="DC1471" t="s">
        <v>139</v>
      </c>
      <c r="DD1471" t="s">
        <v>117</v>
      </c>
    </row>
    <row r="1472" spans="1:114" ht="15" customHeight="1" x14ac:dyDescent="0.35">
      <c r="A1472" t="s">
        <v>7585</v>
      </c>
      <c r="B1472" t="s">
        <v>278</v>
      </c>
      <c r="C1472" s="1">
        <v>45728</v>
      </c>
      <c r="D1472" s="1">
        <v>45733</v>
      </c>
      <c r="E1472" t="s">
        <v>116</v>
      </c>
      <c r="F1472" s="1">
        <v>45929</v>
      </c>
      <c r="G1472" t="s">
        <v>139</v>
      </c>
      <c r="H1472" t="s">
        <v>117</v>
      </c>
      <c r="I1472" t="s">
        <v>117</v>
      </c>
      <c r="J1472" t="s">
        <v>7586</v>
      </c>
      <c r="K1472" t="s">
        <v>7587</v>
      </c>
      <c r="L1472" t="s">
        <v>7588</v>
      </c>
      <c r="N1472" t="s">
        <v>3715</v>
      </c>
      <c r="O1472" t="s">
        <v>121</v>
      </c>
      <c r="P1472" s="6">
        <v>96950</v>
      </c>
      <c r="Q1472" t="s">
        <v>122</v>
      </c>
      <c r="R1472" t="s">
        <v>382</v>
      </c>
      <c r="S1472" s="8">
        <v>16702351444</v>
      </c>
      <c r="U1472" t="s">
        <v>7589</v>
      </c>
      <c r="V1472">
        <v>424410</v>
      </c>
      <c r="W1472" t="s">
        <v>124</v>
      </c>
      <c r="Y1472" t="s">
        <v>1701</v>
      </c>
      <c r="Z1472" t="s">
        <v>1737</v>
      </c>
      <c r="AA1472" t="s">
        <v>1738</v>
      </c>
      <c r="AB1472" t="s">
        <v>7590</v>
      </c>
      <c r="AC1472" t="s">
        <v>2739</v>
      </c>
      <c r="AE1472" t="s">
        <v>120</v>
      </c>
      <c r="AF1472" t="s">
        <v>121</v>
      </c>
      <c r="AG1472" s="6">
        <v>96950</v>
      </c>
      <c r="AH1472" t="s">
        <v>122</v>
      </c>
      <c r="AI1472" t="s">
        <v>382</v>
      </c>
      <c r="AJ1472" s="8">
        <v>16702345201</v>
      </c>
      <c r="AL1472" t="s">
        <v>7591</v>
      </c>
      <c r="BE1472" t="str">
        <f>"53-7065.00"</f>
        <v>53-7065.00</v>
      </c>
      <c r="BF1472" t="s">
        <v>255</v>
      </c>
      <c r="BG1472" t="s">
        <v>7592</v>
      </c>
      <c r="BH1472" t="s">
        <v>257</v>
      </c>
      <c r="BI1472">
        <v>1</v>
      </c>
      <c r="BK1472" s="1">
        <v>45931</v>
      </c>
      <c r="BL1472" s="1">
        <v>47026</v>
      </c>
      <c r="BO1472">
        <v>35</v>
      </c>
      <c r="BP1472">
        <v>0</v>
      </c>
      <c r="BQ1472">
        <v>7</v>
      </c>
      <c r="BR1472">
        <v>7</v>
      </c>
      <c r="BS1472">
        <v>7</v>
      </c>
      <c r="BT1472">
        <v>7</v>
      </c>
      <c r="BU1472">
        <v>7</v>
      </c>
      <c r="BV1472">
        <v>0</v>
      </c>
      <c r="BW1472" t="str">
        <f>"8:00 AM"</f>
        <v>8:00 AM</v>
      </c>
      <c r="BX1472" t="str">
        <f>"4:00 PM"</f>
        <v>4:00 PM</v>
      </c>
      <c r="BY1472" t="s">
        <v>159</v>
      </c>
      <c r="BZ1472">
        <v>0</v>
      </c>
      <c r="CA1472">
        <v>12</v>
      </c>
      <c r="CB1472" t="s">
        <v>117</v>
      </c>
      <c r="CD1472" s="2" t="s">
        <v>7593</v>
      </c>
      <c r="CE1472" t="s">
        <v>7594</v>
      </c>
      <c r="CG1472" t="s">
        <v>120</v>
      </c>
      <c r="CH1472" t="s">
        <v>121</v>
      </c>
      <c r="CI1472" s="6">
        <v>96950</v>
      </c>
      <c r="CJ1472" s="10">
        <v>8.86</v>
      </c>
      <c r="CK1472" s="10">
        <v>8.86</v>
      </c>
      <c r="CL1472" s="10">
        <v>13.29</v>
      </c>
      <c r="CM1472" s="10">
        <v>13.29</v>
      </c>
      <c r="CN1472" t="s">
        <v>137</v>
      </c>
      <c r="CP1472" t="s">
        <v>138</v>
      </c>
      <c r="CR1472" t="s">
        <v>117</v>
      </c>
      <c r="CS1472" t="s">
        <v>139</v>
      </c>
      <c r="CT1472" t="s">
        <v>140</v>
      </c>
      <c r="CU1472" t="s">
        <v>139</v>
      </c>
      <c r="CV1472" t="s">
        <v>140</v>
      </c>
      <c r="CW1472" t="s">
        <v>139</v>
      </c>
      <c r="CX1472" t="s">
        <v>140</v>
      </c>
      <c r="CY1472" t="s">
        <v>7417</v>
      </c>
      <c r="CZ1472" s="8">
        <v>16702351444</v>
      </c>
      <c r="DA1472" t="s">
        <v>7591</v>
      </c>
      <c r="DB1472" t="s">
        <v>164</v>
      </c>
      <c r="DC1472" t="s">
        <v>139</v>
      </c>
      <c r="DD1472" t="s">
        <v>117</v>
      </c>
    </row>
    <row r="1473" spans="1:114" ht="15" customHeight="1" x14ac:dyDescent="0.35">
      <c r="A1473" t="s">
        <v>4651</v>
      </c>
      <c r="B1473" t="s">
        <v>278</v>
      </c>
      <c r="C1473" s="1">
        <v>45729</v>
      </c>
      <c r="D1473" s="1">
        <v>45733</v>
      </c>
      <c r="E1473" t="s">
        <v>211</v>
      </c>
      <c r="G1473" t="s">
        <v>117</v>
      </c>
      <c r="H1473" t="s">
        <v>117</v>
      </c>
      <c r="I1473" t="s">
        <v>117</v>
      </c>
      <c r="J1473" t="s">
        <v>3970</v>
      </c>
      <c r="K1473" t="s">
        <v>4652</v>
      </c>
      <c r="L1473" t="s">
        <v>1150</v>
      </c>
      <c r="M1473" t="s">
        <v>2898</v>
      </c>
      <c r="N1473" t="s">
        <v>1143</v>
      </c>
      <c r="O1473" t="s">
        <v>121</v>
      </c>
      <c r="P1473" s="6">
        <v>96952</v>
      </c>
      <c r="Q1473" t="s">
        <v>122</v>
      </c>
      <c r="S1473" s="8">
        <v>16702850045</v>
      </c>
      <c r="U1473" t="s">
        <v>3972</v>
      </c>
      <c r="V1473">
        <v>812111</v>
      </c>
      <c r="W1473" t="s">
        <v>124</v>
      </c>
      <c r="Y1473" t="s">
        <v>3973</v>
      </c>
      <c r="Z1473" t="s">
        <v>3974</v>
      </c>
      <c r="AA1473" t="s">
        <v>4653</v>
      </c>
      <c r="AB1473" t="s">
        <v>2015</v>
      </c>
      <c r="AC1473" t="s">
        <v>1150</v>
      </c>
      <c r="AD1473" t="s">
        <v>2898</v>
      </c>
      <c r="AE1473" t="s">
        <v>1143</v>
      </c>
      <c r="AF1473" t="s">
        <v>121</v>
      </c>
      <c r="AG1473" s="6">
        <v>96952</v>
      </c>
      <c r="AH1473" t="s">
        <v>122</v>
      </c>
      <c r="AJ1473" s="8">
        <v>16702850045</v>
      </c>
      <c r="AL1473" t="s">
        <v>2903</v>
      </c>
      <c r="BE1473" t="str">
        <f>"39-5011.00"</f>
        <v>39-5011.00</v>
      </c>
      <c r="BF1473" t="s">
        <v>3144</v>
      </c>
      <c r="BG1473" t="s">
        <v>4654</v>
      </c>
      <c r="BH1473" t="s">
        <v>4655</v>
      </c>
      <c r="BI1473">
        <v>1</v>
      </c>
      <c r="BK1473" s="1">
        <v>45851</v>
      </c>
      <c r="BL1473" s="1">
        <v>46215</v>
      </c>
      <c r="BO1473">
        <v>35</v>
      </c>
      <c r="BP1473">
        <v>0</v>
      </c>
      <c r="BQ1473">
        <v>7</v>
      </c>
      <c r="BR1473">
        <v>7</v>
      </c>
      <c r="BS1473">
        <v>7</v>
      </c>
      <c r="BT1473">
        <v>7</v>
      </c>
      <c r="BU1473">
        <v>7</v>
      </c>
      <c r="BV1473">
        <v>0</v>
      </c>
      <c r="BW1473" t="str">
        <f>"8:00 AM"</f>
        <v>8:00 AM</v>
      </c>
      <c r="BX1473" t="str">
        <f>"3:00 PM"</f>
        <v>3:00 PM</v>
      </c>
      <c r="BY1473" t="s">
        <v>159</v>
      </c>
      <c r="BZ1473">
        <v>0</v>
      </c>
      <c r="CA1473">
        <v>12</v>
      </c>
      <c r="CB1473" t="s">
        <v>117</v>
      </c>
      <c r="CD1473" t="s">
        <v>194</v>
      </c>
      <c r="CE1473" t="s">
        <v>1150</v>
      </c>
      <c r="CF1473" t="s">
        <v>2898</v>
      </c>
      <c r="CG1473" t="s">
        <v>1143</v>
      </c>
      <c r="CH1473" t="s">
        <v>121</v>
      </c>
      <c r="CI1473" s="6">
        <v>96952</v>
      </c>
      <c r="CJ1473" s="10">
        <v>8.14</v>
      </c>
      <c r="CK1473" s="10">
        <v>8.14</v>
      </c>
      <c r="CN1473" t="s">
        <v>137</v>
      </c>
      <c r="CO1473" t="s">
        <v>140</v>
      </c>
      <c r="CP1473" t="s">
        <v>138</v>
      </c>
      <c r="CR1473" t="s">
        <v>117</v>
      </c>
      <c r="CS1473" t="s">
        <v>139</v>
      </c>
      <c r="CT1473" t="s">
        <v>140</v>
      </c>
      <c r="CU1473" t="s">
        <v>140</v>
      </c>
      <c r="CV1473" t="s">
        <v>140</v>
      </c>
      <c r="CW1473" t="s">
        <v>139</v>
      </c>
      <c r="CX1473" t="s">
        <v>140</v>
      </c>
      <c r="CY1473" t="s">
        <v>4656</v>
      </c>
      <c r="CZ1473" s="8">
        <v>16702851627</v>
      </c>
      <c r="DA1473" t="s">
        <v>2903</v>
      </c>
      <c r="DB1473" t="s">
        <v>140</v>
      </c>
      <c r="DC1473" t="s">
        <v>139</v>
      </c>
      <c r="DD1473" t="s">
        <v>117</v>
      </c>
    </row>
    <row r="1474" spans="1:114" ht="15" customHeight="1" x14ac:dyDescent="0.35">
      <c r="A1474" t="s">
        <v>14634</v>
      </c>
      <c r="B1474" t="s">
        <v>278</v>
      </c>
      <c r="C1474" s="1">
        <v>45729</v>
      </c>
      <c r="D1474" s="1">
        <v>45733</v>
      </c>
      <c r="E1474" t="s">
        <v>116</v>
      </c>
      <c r="F1474" s="1">
        <v>45929</v>
      </c>
      <c r="G1474" t="s">
        <v>139</v>
      </c>
      <c r="H1474" t="s">
        <v>117</v>
      </c>
      <c r="I1474" t="s">
        <v>117</v>
      </c>
      <c r="J1474" t="s">
        <v>10559</v>
      </c>
      <c r="K1474" t="s">
        <v>7006</v>
      </c>
      <c r="L1474" t="s">
        <v>7007</v>
      </c>
      <c r="M1474" t="s">
        <v>2194</v>
      </c>
      <c r="N1474" t="s">
        <v>136</v>
      </c>
      <c r="O1474" t="s">
        <v>121</v>
      </c>
      <c r="P1474" s="6">
        <v>96950</v>
      </c>
      <c r="Q1474" t="s">
        <v>122</v>
      </c>
      <c r="S1474" s="8">
        <v>16702880360</v>
      </c>
      <c r="U1474" t="s">
        <v>4578</v>
      </c>
      <c r="V1474">
        <v>48819</v>
      </c>
      <c r="W1474" t="s">
        <v>124</v>
      </c>
      <c r="Y1474" t="s">
        <v>4579</v>
      </c>
      <c r="Z1474" t="s">
        <v>4580</v>
      </c>
      <c r="AB1474" t="s">
        <v>4581</v>
      </c>
      <c r="AC1474" t="s">
        <v>7007</v>
      </c>
      <c r="AD1474" t="s">
        <v>2194</v>
      </c>
      <c r="AE1474" t="s">
        <v>136</v>
      </c>
      <c r="AF1474" t="s">
        <v>121</v>
      </c>
      <c r="AG1474" s="6">
        <v>96950</v>
      </c>
      <c r="AH1474" t="s">
        <v>122</v>
      </c>
      <c r="AJ1474" s="8">
        <v>16702880360</v>
      </c>
      <c r="AK1474">
        <v>104</v>
      </c>
      <c r="AL1474" t="s">
        <v>4582</v>
      </c>
      <c r="BE1474" t="str">
        <f>"49-3042.00"</f>
        <v>49-3042.00</v>
      </c>
      <c r="BF1474" t="s">
        <v>3611</v>
      </c>
      <c r="BG1474" t="s">
        <v>10560</v>
      </c>
      <c r="BH1474" t="s">
        <v>10561</v>
      </c>
      <c r="BI1474">
        <v>2</v>
      </c>
      <c r="BK1474" s="1">
        <v>45931</v>
      </c>
      <c r="BL1474" s="1">
        <v>47026</v>
      </c>
      <c r="BO1474">
        <v>35</v>
      </c>
      <c r="BP1474">
        <v>0</v>
      </c>
      <c r="BQ1474">
        <v>7</v>
      </c>
      <c r="BR1474">
        <v>7</v>
      </c>
      <c r="BS1474">
        <v>7</v>
      </c>
      <c r="BT1474">
        <v>7</v>
      </c>
      <c r="BU1474">
        <v>7</v>
      </c>
      <c r="BV1474">
        <v>0</v>
      </c>
      <c r="BW1474" t="str">
        <f>"8:00 AM"</f>
        <v>8:00 AM</v>
      </c>
      <c r="BX1474" t="str">
        <f>"4:00 PM"</f>
        <v>4:00 PM</v>
      </c>
      <c r="BY1474" t="s">
        <v>159</v>
      </c>
      <c r="BZ1474">
        <v>0</v>
      </c>
      <c r="CA1474">
        <v>12</v>
      </c>
      <c r="CB1474" t="s">
        <v>117</v>
      </c>
      <c r="CD1474" t="s">
        <v>14635</v>
      </c>
      <c r="CE1474" t="s">
        <v>7007</v>
      </c>
      <c r="CF1474" t="s">
        <v>2194</v>
      </c>
      <c r="CG1474" t="s">
        <v>136</v>
      </c>
      <c r="CH1474" t="s">
        <v>121</v>
      </c>
      <c r="CI1474" s="6">
        <v>96950</v>
      </c>
      <c r="CJ1474" s="10">
        <v>12.48</v>
      </c>
      <c r="CK1474" s="10">
        <v>13</v>
      </c>
      <c r="CL1474" s="10">
        <v>18.72</v>
      </c>
      <c r="CM1474" s="10">
        <v>19.5</v>
      </c>
      <c r="CN1474" t="s">
        <v>137</v>
      </c>
      <c r="CO1474" t="s">
        <v>14636</v>
      </c>
      <c r="CP1474" t="s">
        <v>138</v>
      </c>
      <c r="CR1474" t="s">
        <v>117</v>
      </c>
      <c r="CS1474" t="s">
        <v>139</v>
      </c>
      <c r="CT1474" t="s">
        <v>140</v>
      </c>
      <c r="CU1474" t="s">
        <v>139</v>
      </c>
      <c r="CV1474" t="s">
        <v>139</v>
      </c>
      <c r="CW1474" t="s">
        <v>139</v>
      </c>
      <c r="CX1474" t="s">
        <v>140</v>
      </c>
      <c r="CY1474" t="s">
        <v>10564</v>
      </c>
      <c r="CZ1474" s="8">
        <v>16702880360</v>
      </c>
      <c r="DA1474" t="s">
        <v>4588</v>
      </c>
      <c r="DB1474" t="s">
        <v>14637</v>
      </c>
      <c r="DC1474" t="s">
        <v>139</v>
      </c>
      <c r="DD1474" t="s">
        <v>117</v>
      </c>
    </row>
    <row r="1475" spans="1:114" ht="15" customHeight="1" x14ac:dyDescent="0.35">
      <c r="A1475" t="s">
        <v>17301</v>
      </c>
      <c r="B1475" t="s">
        <v>166</v>
      </c>
      <c r="C1475" s="1">
        <v>45659</v>
      </c>
      <c r="D1475" s="1">
        <v>45736</v>
      </c>
      <c r="E1475" t="s">
        <v>211</v>
      </c>
      <c r="G1475" t="s">
        <v>117</v>
      </c>
      <c r="H1475" t="s">
        <v>117</v>
      </c>
      <c r="I1475" t="s">
        <v>117</v>
      </c>
      <c r="J1475" t="s">
        <v>17302</v>
      </c>
      <c r="L1475" t="s">
        <v>17303</v>
      </c>
      <c r="N1475" t="s">
        <v>120</v>
      </c>
      <c r="O1475" t="s">
        <v>121</v>
      </c>
      <c r="P1475" s="6">
        <v>96950</v>
      </c>
      <c r="Q1475" t="s">
        <v>122</v>
      </c>
      <c r="S1475" s="8">
        <v>16707891106</v>
      </c>
      <c r="U1475" t="s">
        <v>17304</v>
      </c>
      <c r="V1475">
        <v>56132</v>
      </c>
      <c r="W1475" t="s">
        <v>124</v>
      </c>
      <c r="Y1475" t="s">
        <v>2079</v>
      </c>
      <c r="Z1475" t="s">
        <v>5993</v>
      </c>
      <c r="AB1475" t="s">
        <v>420</v>
      </c>
      <c r="AC1475" t="s">
        <v>17303</v>
      </c>
      <c r="AE1475" t="s">
        <v>120</v>
      </c>
      <c r="AF1475" t="s">
        <v>121</v>
      </c>
      <c r="AG1475" s="6">
        <v>96950</v>
      </c>
      <c r="AH1475" t="s">
        <v>122</v>
      </c>
      <c r="AJ1475" s="8">
        <v>16707851106</v>
      </c>
      <c r="AL1475" t="s">
        <v>17305</v>
      </c>
      <c r="BE1475" t="str">
        <f>"35-2014.00"</f>
        <v>35-2014.00</v>
      </c>
      <c r="BF1475" t="s">
        <v>191</v>
      </c>
      <c r="BG1475" t="s">
        <v>17306</v>
      </c>
      <c r="BH1475" t="s">
        <v>193</v>
      </c>
      <c r="BI1475">
        <v>3</v>
      </c>
      <c r="BK1475" s="1">
        <v>45717</v>
      </c>
      <c r="BL1475" s="1">
        <v>46081</v>
      </c>
      <c r="BO1475">
        <v>35</v>
      </c>
      <c r="BP1475">
        <v>0</v>
      </c>
      <c r="BQ1475">
        <v>7</v>
      </c>
      <c r="BR1475">
        <v>7</v>
      </c>
      <c r="BS1475">
        <v>7</v>
      </c>
      <c r="BT1475">
        <v>7</v>
      </c>
      <c r="BU1475">
        <v>7</v>
      </c>
      <c r="BV1475">
        <v>0</v>
      </c>
      <c r="BW1475" t="str">
        <f>"8:00 AM"</f>
        <v>8:00 AM</v>
      </c>
      <c r="BX1475" t="str">
        <f>"4:00 PM"</f>
        <v>4:00 PM</v>
      </c>
      <c r="BY1475" t="s">
        <v>133</v>
      </c>
      <c r="BZ1475">
        <v>0</v>
      </c>
      <c r="CA1475">
        <v>12</v>
      </c>
      <c r="CB1475" t="s">
        <v>117</v>
      </c>
      <c r="CD1475" s="2" t="s">
        <v>17307</v>
      </c>
      <c r="CE1475" t="s">
        <v>17303</v>
      </c>
      <c r="CG1475" t="s">
        <v>120</v>
      </c>
      <c r="CH1475" t="s">
        <v>121</v>
      </c>
      <c r="CI1475" s="6">
        <v>96950</v>
      </c>
      <c r="CJ1475" s="10">
        <v>8.83</v>
      </c>
      <c r="CK1475" s="10">
        <v>8.83</v>
      </c>
      <c r="CL1475" s="10">
        <v>13.25</v>
      </c>
      <c r="CM1475" s="10">
        <v>13.25</v>
      </c>
      <c r="CN1475" t="s">
        <v>137</v>
      </c>
      <c r="CP1475" t="s">
        <v>138</v>
      </c>
      <c r="CR1475" t="s">
        <v>117</v>
      </c>
      <c r="CS1475" t="s">
        <v>139</v>
      </c>
      <c r="CT1475" t="s">
        <v>140</v>
      </c>
      <c r="CU1475" t="s">
        <v>139</v>
      </c>
      <c r="CV1475" t="s">
        <v>140</v>
      </c>
      <c r="CW1475" t="s">
        <v>139</v>
      </c>
      <c r="CX1475" t="s">
        <v>140</v>
      </c>
      <c r="CY1475" s="2" t="s">
        <v>6714</v>
      </c>
      <c r="CZ1475" s="8">
        <v>16707891106</v>
      </c>
      <c r="DA1475" t="s">
        <v>17308</v>
      </c>
      <c r="DB1475" t="s">
        <v>1095</v>
      </c>
      <c r="DC1475" t="s">
        <v>139</v>
      </c>
      <c r="DD1475" t="s">
        <v>117</v>
      </c>
    </row>
    <row r="1476" spans="1:114" ht="15" customHeight="1" x14ac:dyDescent="0.35">
      <c r="A1476" t="s">
        <v>9755</v>
      </c>
      <c r="B1476" t="s">
        <v>166</v>
      </c>
      <c r="C1476" s="1">
        <v>45671</v>
      </c>
      <c r="D1476" s="1">
        <v>45736</v>
      </c>
      <c r="E1476" t="s">
        <v>211</v>
      </c>
      <c r="G1476" t="s">
        <v>139</v>
      </c>
      <c r="H1476" t="s">
        <v>117</v>
      </c>
      <c r="I1476" t="s">
        <v>117</v>
      </c>
      <c r="J1476" t="s">
        <v>3917</v>
      </c>
      <c r="L1476" t="s">
        <v>5351</v>
      </c>
      <c r="M1476" t="s">
        <v>3919</v>
      </c>
      <c r="N1476" t="s">
        <v>120</v>
      </c>
      <c r="O1476" t="s">
        <v>121</v>
      </c>
      <c r="P1476" s="6">
        <v>96950</v>
      </c>
      <c r="Q1476" t="s">
        <v>122</v>
      </c>
      <c r="S1476" s="8">
        <v>16703229240</v>
      </c>
      <c r="U1476" t="s">
        <v>3920</v>
      </c>
      <c r="V1476">
        <v>488320</v>
      </c>
      <c r="W1476" t="s">
        <v>124</v>
      </c>
      <c r="Y1476" t="s">
        <v>3921</v>
      </c>
      <c r="Z1476" t="s">
        <v>1561</v>
      </c>
      <c r="AA1476" t="s">
        <v>419</v>
      </c>
      <c r="AB1476" t="s">
        <v>154</v>
      </c>
      <c r="AC1476" t="s">
        <v>5352</v>
      </c>
      <c r="AD1476" t="s">
        <v>3919</v>
      </c>
      <c r="AE1476" t="s">
        <v>120</v>
      </c>
      <c r="AF1476" t="s">
        <v>121</v>
      </c>
      <c r="AG1476" s="6">
        <v>96950</v>
      </c>
      <c r="AH1476" t="s">
        <v>122</v>
      </c>
      <c r="AJ1476" s="8">
        <v>16703229240</v>
      </c>
      <c r="AL1476" t="s">
        <v>3922</v>
      </c>
      <c r="BE1476" t="str">
        <f>"49-9071.00"</f>
        <v>49-9071.00</v>
      </c>
      <c r="BF1476" t="s">
        <v>156</v>
      </c>
      <c r="BG1476" t="s">
        <v>5353</v>
      </c>
      <c r="BH1476" t="s">
        <v>423</v>
      </c>
      <c r="BI1476">
        <v>1</v>
      </c>
      <c r="BK1476" s="1">
        <v>45791</v>
      </c>
      <c r="BL1476" s="1">
        <v>46886</v>
      </c>
      <c r="BO1476">
        <v>40</v>
      </c>
      <c r="BP1476">
        <v>0</v>
      </c>
      <c r="BQ1476">
        <v>8</v>
      </c>
      <c r="BR1476">
        <v>8</v>
      </c>
      <c r="BS1476">
        <v>8</v>
      </c>
      <c r="BT1476">
        <v>8</v>
      </c>
      <c r="BU1476">
        <v>8</v>
      </c>
      <c r="BV1476">
        <v>0</v>
      </c>
      <c r="BW1476" t="str">
        <f>"8:00 AM"</f>
        <v>8:00 AM</v>
      </c>
      <c r="BX1476" t="str">
        <f>"5:00 PM"</f>
        <v>5:00 PM</v>
      </c>
      <c r="BY1476" t="s">
        <v>133</v>
      </c>
      <c r="BZ1476">
        <v>0</v>
      </c>
      <c r="CA1476">
        <v>24</v>
      </c>
      <c r="CB1476" t="s">
        <v>117</v>
      </c>
      <c r="CD1476" t="s">
        <v>5354</v>
      </c>
      <c r="CE1476" t="s">
        <v>3918</v>
      </c>
      <c r="CF1476" t="s">
        <v>3919</v>
      </c>
      <c r="CG1476" t="s">
        <v>120</v>
      </c>
      <c r="CH1476" t="s">
        <v>121</v>
      </c>
      <c r="CI1476" s="6">
        <v>96950</v>
      </c>
      <c r="CJ1476" s="10">
        <v>9.75</v>
      </c>
      <c r="CK1476" s="10">
        <v>9.75</v>
      </c>
      <c r="CL1476" s="10">
        <v>14.63</v>
      </c>
      <c r="CM1476" s="10">
        <v>14.63</v>
      </c>
      <c r="CN1476" t="s">
        <v>137</v>
      </c>
      <c r="CO1476" t="s">
        <v>164</v>
      </c>
      <c r="CP1476" t="s">
        <v>138</v>
      </c>
      <c r="CR1476" t="s">
        <v>117</v>
      </c>
      <c r="CS1476" t="s">
        <v>139</v>
      </c>
      <c r="CT1476" t="s">
        <v>140</v>
      </c>
      <c r="CU1476" t="s">
        <v>139</v>
      </c>
      <c r="CV1476" t="s">
        <v>140</v>
      </c>
      <c r="CW1476" t="s">
        <v>139</v>
      </c>
      <c r="CX1476" t="s">
        <v>140</v>
      </c>
      <c r="CY1476" t="s">
        <v>164</v>
      </c>
      <c r="CZ1476" s="8">
        <v>16703229240</v>
      </c>
      <c r="DA1476" t="s">
        <v>140</v>
      </c>
      <c r="DB1476" t="s">
        <v>1095</v>
      </c>
      <c r="DC1476" t="s">
        <v>139</v>
      </c>
      <c r="DD1476" t="s">
        <v>117</v>
      </c>
    </row>
    <row r="1477" spans="1:114" ht="15" customHeight="1" x14ac:dyDescent="0.35">
      <c r="A1477" t="s">
        <v>9642</v>
      </c>
      <c r="B1477" t="s">
        <v>166</v>
      </c>
      <c r="C1477" s="1">
        <v>45673</v>
      </c>
      <c r="D1477" s="1">
        <v>45736</v>
      </c>
      <c r="E1477" t="s">
        <v>116</v>
      </c>
      <c r="F1477" s="1">
        <v>45744</v>
      </c>
      <c r="G1477" t="s">
        <v>139</v>
      </c>
      <c r="H1477" t="s">
        <v>117</v>
      </c>
      <c r="I1477" t="s">
        <v>117</v>
      </c>
      <c r="J1477" t="s">
        <v>9643</v>
      </c>
      <c r="K1477" t="s">
        <v>2050</v>
      </c>
      <c r="L1477" t="s">
        <v>6018</v>
      </c>
      <c r="N1477" t="s">
        <v>120</v>
      </c>
      <c r="O1477" t="s">
        <v>121</v>
      </c>
      <c r="P1477" s="6">
        <v>96950</v>
      </c>
      <c r="Q1477" t="s">
        <v>122</v>
      </c>
      <c r="R1477" t="s">
        <v>6020</v>
      </c>
      <c r="S1477" s="8">
        <v>16702343207</v>
      </c>
      <c r="U1477" t="s">
        <v>2052</v>
      </c>
      <c r="V1477">
        <v>61111</v>
      </c>
      <c r="W1477" t="s">
        <v>124</v>
      </c>
      <c r="Y1477" t="s">
        <v>2053</v>
      </c>
      <c r="Z1477" t="s">
        <v>2054</v>
      </c>
      <c r="AA1477" t="s">
        <v>2055</v>
      </c>
      <c r="AB1477" t="s">
        <v>128</v>
      </c>
      <c r="AC1477" t="s">
        <v>6018</v>
      </c>
      <c r="AE1477" t="s">
        <v>120</v>
      </c>
      <c r="AF1477" t="s">
        <v>121</v>
      </c>
      <c r="AG1477" s="6">
        <v>96950</v>
      </c>
      <c r="AH1477" t="s">
        <v>122</v>
      </c>
      <c r="AI1477" t="s">
        <v>6020</v>
      </c>
      <c r="AJ1477" s="8">
        <v>16702343207</v>
      </c>
      <c r="AL1477" t="s">
        <v>2056</v>
      </c>
      <c r="BE1477" t="str">
        <f>"43-4071.00"</f>
        <v>43-4071.00</v>
      </c>
      <c r="BF1477" t="s">
        <v>9644</v>
      </c>
      <c r="BG1477" t="s">
        <v>9645</v>
      </c>
      <c r="BH1477" t="s">
        <v>2453</v>
      </c>
      <c r="BI1477">
        <v>1</v>
      </c>
      <c r="BK1477" s="1">
        <v>45744</v>
      </c>
      <c r="BL1477" s="1">
        <v>46108</v>
      </c>
      <c r="BO1477">
        <v>40</v>
      </c>
      <c r="BP1477">
        <v>0</v>
      </c>
      <c r="BQ1477">
        <v>8</v>
      </c>
      <c r="BR1477">
        <v>8</v>
      </c>
      <c r="BS1477">
        <v>8</v>
      </c>
      <c r="BT1477">
        <v>8</v>
      </c>
      <c r="BU1477">
        <v>8</v>
      </c>
      <c r="BV1477">
        <v>0</v>
      </c>
      <c r="BW1477" t="str">
        <f>"8:00 AM"</f>
        <v>8:00 AM</v>
      </c>
      <c r="BX1477" t="str">
        <f>"5:00 PM"</f>
        <v>5:00 PM</v>
      </c>
      <c r="BY1477" t="s">
        <v>159</v>
      </c>
      <c r="BZ1477">
        <v>0</v>
      </c>
      <c r="CA1477">
        <v>12</v>
      </c>
      <c r="CB1477" t="s">
        <v>117</v>
      </c>
      <c r="CD1477" s="2" t="s">
        <v>9646</v>
      </c>
      <c r="CE1477" t="s">
        <v>9647</v>
      </c>
      <c r="CF1477" t="s">
        <v>7722</v>
      </c>
      <c r="CG1477" t="s">
        <v>120</v>
      </c>
      <c r="CH1477" t="s">
        <v>121</v>
      </c>
      <c r="CI1477" s="6">
        <v>96950</v>
      </c>
      <c r="CJ1477" s="10">
        <v>17.309999999999999</v>
      </c>
      <c r="CK1477" s="10">
        <v>17.309999999999999</v>
      </c>
      <c r="CL1477" s="10">
        <v>25.97</v>
      </c>
      <c r="CM1477" s="10">
        <v>25.97</v>
      </c>
      <c r="CN1477" t="s">
        <v>137</v>
      </c>
      <c r="CO1477" t="s">
        <v>9648</v>
      </c>
      <c r="CP1477" t="s">
        <v>138</v>
      </c>
      <c r="CR1477" t="s">
        <v>117</v>
      </c>
      <c r="CS1477" t="s">
        <v>139</v>
      </c>
      <c r="CT1477" t="s">
        <v>140</v>
      </c>
      <c r="CU1477" t="s">
        <v>139</v>
      </c>
      <c r="CV1477" t="s">
        <v>140</v>
      </c>
      <c r="CW1477" t="s">
        <v>139</v>
      </c>
      <c r="CX1477" t="s">
        <v>140</v>
      </c>
      <c r="CY1477" t="s">
        <v>9649</v>
      </c>
      <c r="CZ1477" s="8">
        <v>16702343207</v>
      </c>
      <c r="DA1477" t="s">
        <v>2056</v>
      </c>
      <c r="DB1477" t="s">
        <v>140</v>
      </c>
      <c r="DC1477" t="s">
        <v>139</v>
      </c>
      <c r="DD1477" t="s">
        <v>117</v>
      </c>
    </row>
    <row r="1478" spans="1:114" ht="15" customHeight="1" x14ac:dyDescent="0.35">
      <c r="A1478" t="s">
        <v>9373</v>
      </c>
      <c r="B1478" t="s">
        <v>166</v>
      </c>
      <c r="C1478" s="1">
        <v>45677</v>
      </c>
      <c r="D1478" s="1">
        <v>45736</v>
      </c>
      <c r="E1478" t="s">
        <v>211</v>
      </c>
      <c r="G1478" t="s">
        <v>117</v>
      </c>
      <c r="H1478" t="s">
        <v>117</v>
      </c>
      <c r="I1478" t="s">
        <v>117</v>
      </c>
      <c r="J1478" t="s">
        <v>1180</v>
      </c>
      <c r="K1478" t="s">
        <v>3746</v>
      </c>
      <c r="L1478" t="s">
        <v>1182</v>
      </c>
      <c r="M1478" t="s">
        <v>1183</v>
      </c>
      <c r="N1478" t="s">
        <v>136</v>
      </c>
      <c r="O1478" t="s">
        <v>121</v>
      </c>
      <c r="P1478" s="6">
        <v>96950</v>
      </c>
      <c r="Q1478" t="s">
        <v>122</v>
      </c>
      <c r="R1478" t="s">
        <v>1187</v>
      </c>
      <c r="S1478" s="8">
        <v>16702352020</v>
      </c>
      <c r="U1478" t="s">
        <v>1184</v>
      </c>
      <c r="V1478">
        <v>312112</v>
      </c>
      <c r="W1478" t="s">
        <v>124</v>
      </c>
      <c r="Y1478" t="s">
        <v>1185</v>
      </c>
      <c r="Z1478" t="s">
        <v>1186</v>
      </c>
      <c r="AB1478" t="s">
        <v>205</v>
      </c>
      <c r="AC1478" t="s">
        <v>3747</v>
      </c>
      <c r="AD1478" t="s">
        <v>1183</v>
      </c>
      <c r="AE1478" t="s">
        <v>136</v>
      </c>
      <c r="AF1478" t="s">
        <v>121</v>
      </c>
      <c r="AG1478" s="6">
        <v>96950</v>
      </c>
      <c r="AH1478" t="s">
        <v>122</v>
      </c>
      <c r="AI1478" t="s">
        <v>1187</v>
      </c>
      <c r="AJ1478" s="8">
        <v>16702352020</v>
      </c>
      <c r="AL1478" t="s">
        <v>2882</v>
      </c>
      <c r="BE1478" t="str">
        <f>"41-1011.00"</f>
        <v>41-1011.00</v>
      </c>
      <c r="BF1478" t="s">
        <v>1340</v>
      </c>
      <c r="BG1478" t="s">
        <v>3748</v>
      </c>
      <c r="BH1478" t="s">
        <v>3749</v>
      </c>
      <c r="BI1478">
        <v>1</v>
      </c>
      <c r="BK1478" s="1">
        <v>45748</v>
      </c>
      <c r="BL1478" s="1">
        <v>46112</v>
      </c>
      <c r="BO1478">
        <v>35</v>
      </c>
      <c r="BP1478">
        <v>0</v>
      </c>
      <c r="BQ1478">
        <v>6</v>
      </c>
      <c r="BR1478">
        <v>6</v>
      </c>
      <c r="BS1478">
        <v>5</v>
      </c>
      <c r="BT1478">
        <v>6</v>
      </c>
      <c r="BU1478">
        <v>6</v>
      </c>
      <c r="BV1478">
        <v>6</v>
      </c>
      <c r="BW1478" t="str">
        <f>"8:00 AM"</f>
        <v>8:00 AM</v>
      </c>
      <c r="BX1478" t="str">
        <f>"4:00 PM"</f>
        <v>4:00 PM</v>
      </c>
      <c r="BY1478" t="s">
        <v>133</v>
      </c>
      <c r="BZ1478">
        <v>0</v>
      </c>
      <c r="CA1478">
        <v>12</v>
      </c>
      <c r="CB1478" t="s">
        <v>139</v>
      </c>
      <c r="CC1478">
        <v>17</v>
      </c>
      <c r="CD1478" t="s">
        <v>9374</v>
      </c>
      <c r="CE1478" t="s">
        <v>1182</v>
      </c>
      <c r="CF1478" t="s">
        <v>1183</v>
      </c>
      <c r="CG1478" t="s">
        <v>136</v>
      </c>
      <c r="CH1478" t="s">
        <v>121</v>
      </c>
      <c r="CI1478" s="6">
        <v>96950</v>
      </c>
      <c r="CJ1478" s="10">
        <v>11.35</v>
      </c>
      <c r="CK1478" s="10">
        <v>11.35</v>
      </c>
      <c r="CL1478" s="10">
        <v>17.03</v>
      </c>
      <c r="CM1478" s="10">
        <v>17.03</v>
      </c>
      <c r="CN1478" t="s">
        <v>137</v>
      </c>
      <c r="CO1478" t="s">
        <v>1187</v>
      </c>
      <c r="CP1478" t="s">
        <v>138</v>
      </c>
      <c r="CR1478" t="s">
        <v>117</v>
      </c>
      <c r="CS1478" t="s">
        <v>139</v>
      </c>
      <c r="CT1478" t="s">
        <v>140</v>
      </c>
      <c r="CU1478" t="s">
        <v>139</v>
      </c>
      <c r="CV1478" t="s">
        <v>140</v>
      </c>
      <c r="CW1478" t="s">
        <v>139</v>
      </c>
      <c r="CX1478" t="s">
        <v>140</v>
      </c>
      <c r="CY1478" t="s">
        <v>9375</v>
      </c>
      <c r="CZ1478" s="8">
        <v>16702352020</v>
      </c>
      <c r="DA1478" t="s">
        <v>2882</v>
      </c>
      <c r="DB1478" t="s">
        <v>140</v>
      </c>
      <c r="DC1478" t="s">
        <v>139</v>
      </c>
      <c r="DD1478" t="s">
        <v>117</v>
      </c>
    </row>
    <row r="1479" spans="1:114" ht="15" customHeight="1" x14ac:dyDescent="0.35">
      <c r="A1479" t="s">
        <v>13363</v>
      </c>
      <c r="B1479" t="s">
        <v>166</v>
      </c>
      <c r="C1479" s="1">
        <v>45679</v>
      </c>
      <c r="D1479" s="1">
        <v>45736</v>
      </c>
      <c r="E1479" t="s">
        <v>211</v>
      </c>
      <c r="G1479" t="s">
        <v>117</v>
      </c>
      <c r="H1479" t="s">
        <v>117</v>
      </c>
      <c r="I1479" t="s">
        <v>117</v>
      </c>
      <c r="J1479" t="s">
        <v>1889</v>
      </c>
      <c r="K1479" t="s">
        <v>1901</v>
      </c>
      <c r="L1479" t="s">
        <v>1891</v>
      </c>
      <c r="N1479" t="s">
        <v>120</v>
      </c>
      <c r="O1479" t="s">
        <v>121</v>
      </c>
      <c r="P1479" s="6">
        <v>96950</v>
      </c>
      <c r="Q1479" t="s">
        <v>122</v>
      </c>
      <c r="S1479" s="8">
        <v>16702339032</v>
      </c>
      <c r="U1479" t="s">
        <v>1892</v>
      </c>
      <c r="V1479">
        <v>53111</v>
      </c>
      <c r="W1479" t="s">
        <v>124</v>
      </c>
      <c r="Y1479" t="s">
        <v>1893</v>
      </c>
      <c r="Z1479" t="s">
        <v>1894</v>
      </c>
      <c r="AA1479" t="s">
        <v>1468</v>
      </c>
      <c r="AB1479" t="s">
        <v>1406</v>
      </c>
      <c r="AC1479" t="s">
        <v>1891</v>
      </c>
      <c r="AE1479" t="s">
        <v>120</v>
      </c>
      <c r="AF1479" t="s">
        <v>121</v>
      </c>
      <c r="AG1479" s="6">
        <v>96950</v>
      </c>
      <c r="AH1479" t="s">
        <v>122</v>
      </c>
      <c r="AJ1479" s="8">
        <v>16702339032</v>
      </c>
      <c r="AL1479" t="s">
        <v>1895</v>
      </c>
      <c r="BE1479" t="str">
        <f>"49-9071.00"</f>
        <v>49-9071.00</v>
      </c>
      <c r="BF1479" t="s">
        <v>156</v>
      </c>
      <c r="BG1479" t="s">
        <v>3385</v>
      </c>
      <c r="BH1479" t="s">
        <v>3221</v>
      </c>
      <c r="BI1479">
        <v>3</v>
      </c>
      <c r="BK1479" s="1">
        <v>45689</v>
      </c>
      <c r="BL1479" s="1">
        <v>45961</v>
      </c>
      <c r="BO1479">
        <v>40</v>
      </c>
      <c r="BP1479">
        <v>0</v>
      </c>
      <c r="BQ1479">
        <v>8</v>
      </c>
      <c r="BR1479">
        <v>8</v>
      </c>
      <c r="BS1479">
        <v>8</v>
      </c>
      <c r="BT1479">
        <v>8</v>
      </c>
      <c r="BU1479">
        <v>8</v>
      </c>
      <c r="BV1479">
        <v>0</v>
      </c>
      <c r="BW1479" t="str">
        <f>"7:00 AM"</f>
        <v>7:00 AM</v>
      </c>
      <c r="BX1479" t="str">
        <f>"4:00 PM"</f>
        <v>4:00 PM</v>
      </c>
      <c r="BY1479" t="s">
        <v>159</v>
      </c>
      <c r="BZ1479">
        <v>0</v>
      </c>
      <c r="CA1479">
        <v>6</v>
      </c>
      <c r="CB1479" t="s">
        <v>117</v>
      </c>
      <c r="CD1479" t="s">
        <v>1897</v>
      </c>
      <c r="CE1479" t="s">
        <v>3386</v>
      </c>
      <c r="CG1479" t="s">
        <v>120</v>
      </c>
      <c r="CH1479" t="s">
        <v>121</v>
      </c>
      <c r="CI1479" s="6">
        <v>96950</v>
      </c>
      <c r="CJ1479" s="10">
        <v>9.75</v>
      </c>
      <c r="CK1479" s="10">
        <v>9.75</v>
      </c>
      <c r="CL1479" s="10">
        <v>0</v>
      </c>
      <c r="CM1479" s="10">
        <v>0</v>
      </c>
      <c r="CN1479" t="s">
        <v>137</v>
      </c>
      <c r="CP1479" t="s">
        <v>138</v>
      </c>
      <c r="CR1479" t="s">
        <v>117</v>
      </c>
      <c r="CS1479" t="s">
        <v>139</v>
      </c>
      <c r="CT1479" t="s">
        <v>140</v>
      </c>
      <c r="CU1479" t="s">
        <v>140</v>
      </c>
      <c r="CV1479" t="s">
        <v>140</v>
      </c>
      <c r="CW1479" t="s">
        <v>139</v>
      </c>
      <c r="CX1479" t="s">
        <v>140</v>
      </c>
      <c r="CY1479" t="s">
        <v>13364</v>
      </c>
      <c r="CZ1479" s="8">
        <v>16702339032</v>
      </c>
      <c r="DA1479" t="s">
        <v>1895</v>
      </c>
      <c r="DB1479" t="s">
        <v>164</v>
      </c>
      <c r="DC1479" t="s">
        <v>139</v>
      </c>
      <c r="DD1479" t="s">
        <v>117</v>
      </c>
      <c r="DE1479" t="s">
        <v>1893</v>
      </c>
      <c r="DF1479" t="s">
        <v>1894</v>
      </c>
      <c r="DG1479" t="s">
        <v>1468</v>
      </c>
      <c r="DH1479" t="s">
        <v>1892</v>
      </c>
      <c r="DI1479" t="s">
        <v>1901</v>
      </c>
      <c r="DJ1479" t="s">
        <v>1895</v>
      </c>
    </row>
    <row r="1480" spans="1:114" ht="15" customHeight="1" x14ac:dyDescent="0.35">
      <c r="A1480" t="s">
        <v>14849</v>
      </c>
      <c r="B1480" t="s">
        <v>144</v>
      </c>
      <c r="C1480" s="1">
        <v>45681</v>
      </c>
      <c r="D1480" s="1">
        <v>45736</v>
      </c>
      <c r="E1480" t="s">
        <v>116</v>
      </c>
      <c r="F1480" s="1">
        <v>45715</v>
      </c>
      <c r="G1480" t="s">
        <v>117</v>
      </c>
      <c r="H1480" t="s">
        <v>117</v>
      </c>
      <c r="I1480" t="s">
        <v>117</v>
      </c>
      <c r="J1480" t="s">
        <v>6810</v>
      </c>
      <c r="K1480" t="s">
        <v>11354</v>
      </c>
      <c r="L1480" t="s">
        <v>7841</v>
      </c>
      <c r="M1480" t="s">
        <v>14776</v>
      </c>
      <c r="N1480" t="s">
        <v>120</v>
      </c>
      <c r="O1480" t="s">
        <v>121</v>
      </c>
      <c r="P1480" s="6">
        <v>96950</v>
      </c>
      <c r="Q1480" t="s">
        <v>122</v>
      </c>
      <c r="S1480" s="8">
        <v>16702332374</v>
      </c>
      <c r="U1480" t="s">
        <v>6814</v>
      </c>
      <c r="V1480">
        <v>531110</v>
      </c>
      <c r="W1480" t="s">
        <v>124</v>
      </c>
      <c r="Y1480" t="s">
        <v>6815</v>
      </c>
      <c r="Z1480" t="s">
        <v>6816</v>
      </c>
      <c r="AA1480" t="s">
        <v>6817</v>
      </c>
      <c r="AB1480" t="s">
        <v>128</v>
      </c>
      <c r="AC1480" t="s">
        <v>11355</v>
      </c>
      <c r="AD1480" t="s">
        <v>14776</v>
      </c>
      <c r="AE1480" t="s">
        <v>120</v>
      </c>
      <c r="AF1480" t="s">
        <v>121</v>
      </c>
      <c r="AG1480" s="6">
        <v>96950</v>
      </c>
      <c r="AH1480" t="s">
        <v>122</v>
      </c>
      <c r="AJ1480" s="8">
        <v>16702332374</v>
      </c>
      <c r="AL1480" t="s">
        <v>6818</v>
      </c>
      <c r="BE1480" t="str">
        <f>"49-9071.00"</f>
        <v>49-9071.00</v>
      </c>
      <c r="BF1480" t="s">
        <v>156</v>
      </c>
      <c r="BG1480" t="s">
        <v>14777</v>
      </c>
      <c r="BH1480" t="s">
        <v>8493</v>
      </c>
      <c r="BI1480">
        <v>2</v>
      </c>
      <c r="BJ1480">
        <v>2</v>
      </c>
      <c r="BK1480" s="1">
        <v>45717</v>
      </c>
      <c r="BL1480" s="1">
        <v>46081</v>
      </c>
      <c r="BM1480" s="1">
        <v>45736</v>
      </c>
      <c r="BN1480" s="1">
        <v>46081</v>
      </c>
      <c r="BO1480">
        <v>35</v>
      </c>
      <c r="BP1480">
        <v>0</v>
      </c>
      <c r="BQ1480">
        <v>7</v>
      </c>
      <c r="BR1480">
        <v>7</v>
      </c>
      <c r="BS1480">
        <v>7</v>
      </c>
      <c r="BT1480">
        <v>7</v>
      </c>
      <c r="BU1480">
        <v>7</v>
      </c>
      <c r="BV1480">
        <v>0</v>
      </c>
      <c r="BW1480" t="str">
        <f>"9:00 AM"</f>
        <v>9:00 AM</v>
      </c>
      <c r="BX1480" t="str">
        <f>"5:00 PM"</f>
        <v>5:00 PM</v>
      </c>
      <c r="BY1480" t="s">
        <v>159</v>
      </c>
      <c r="BZ1480">
        <v>0</v>
      </c>
      <c r="CA1480">
        <v>12</v>
      </c>
      <c r="CB1480" t="s">
        <v>117</v>
      </c>
      <c r="CD1480" t="s">
        <v>14850</v>
      </c>
      <c r="CE1480" t="s">
        <v>14776</v>
      </c>
      <c r="CG1480" t="s">
        <v>120</v>
      </c>
      <c r="CH1480" t="s">
        <v>121</v>
      </c>
      <c r="CI1480" s="6">
        <v>96950</v>
      </c>
      <c r="CJ1480" s="10">
        <v>9.75</v>
      </c>
      <c r="CK1480" s="10">
        <v>9.75</v>
      </c>
      <c r="CL1480" s="10">
        <v>14.62</v>
      </c>
      <c r="CM1480" s="10">
        <v>14.62</v>
      </c>
      <c r="CN1480" t="s">
        <v>137</v>
      </c>
      <c r="CO1480" t="s">
        <v>1060</v>
      </c>
      <c r="CP1480" t="s">
        <v>138</v>
      </c>
      <c r="CR1480" t="s">
        <v>117</v>
      </c>
      <c r="CS1480" t="s">
        <v>139</v>
      </c>
      <c r="CT1480" t="s">
        <v>140</v>
      </c>
      <c r="CU1480" t="s">
        <v>139</v>
      </c>
      <c r="CV1480" t="s">
        <v>140</v>
      </c>
      <c r="CW1480" t="s">
        <v>139</v>
      </c>
      <c r="CX1480" t="s">
        <v>140</v>
      </c>
      <c r="CY1480" t="s">
        <v>14851</v>
      </c>
      <c r="CZ1480" s="8">
        <v>16702332374</v>
      </c>
      <c r="DA1480" t="s">
        <v>6818</v>
      </c>
      <c r="DB1480" t="s">
        <v>140</v>
      </c>
      <c r="DC1480" t="s">
        <v>139</v>
      </c>
      <c r="DD1480" t="s">
        <v>117</v>
      </c>
    </row>
    <row r="1481" spans="1:114" ht="15" customHeight="1" x14ac:dyDescent="0.35">
      <c r="A1481" t="s">
        <v>14880</v>
      </c>
      <c r="B1481" t="s">
        <v>166</v>
      </c>
      <c r="C1481" s="1">
        <v>45700</v>
      </c>
      <c r="D1481" s="1">
        <v>45736</v>
      </c>
      <c r="E1481" t="s">
        <v>211</v>
      </c>
      <c r="G1481" t="s">
        <v>117</v>
      </c>
      <c r="H1481" t="s">
        <v>117</v>
      </c>
      <c r="I1481" t="s">
        <v>117</v>
      </c>
      <c r="J1481" t="s">
        <v>2966</v>
      </c>
      <c r="K1481" t="s">
        <v>2966</v>
      </c>
      <c r="L1481" t="s">
        <v>5356</v>
      </c>
      <c r="M1481" t="s">
        <v>5357</v>
      </c>
      <c r="N1481" t="s">
        <v>120</v>
      </c>
      <c r="O1481" t="s">
        <v>121</v>
      </c>
      <c r="P1481" s="6">
        <v>96950</v>
      </c>
      <c r="Q1481" t="s">
        <v>122</v>
      </c>
      <c r="R1481" t="s">
        <v>1677</v>
      </c>
      <c r="S1481" s="8">
        <v>16707891106</v>
      </c>
      <c r="U1481" t="s">
        <v>1722</v>
      </c>
      <c r="V1481">
        <v>236116</v>
      </c>
      <c r="W1481" t="s">
        <v>124</v>
      </c>
      <c r="Y1481" t="s">
        <v>125</v>
      </c>
      <c r="Z1481" t="s">
        <v>126</v>
      </c>
      <c r="AB1481" t="s">
        <v>657</v>
      </c>
      <c r="AC1481" t="s">
        <v>5356</v>
      </c>
      <c r="AD1481" t="s">
        <v>5357</v>
      </c>
      <c r="AE1481" t="s">
        <v>120</v>
      </c>
      <c r="AF1481" t="s">
        <v>121</v>
      </c>
      <c r="AG1481" s="6">
        <v>96950</v>
      </c>
      <c r="AH1481" t="s">
        <v>122</v>
      </c>
      <c r="AI1481" t="s">
        <v>5358</v>
      </c>
      <c r="AJ1481" s="8">
        <v>16707891106</v>
      </c>
      <c r="AL1481" t="s">
        <v>1727</v>
      </c>
      <c r="BE1481" t="str">
        <f>"49-9071.00"</f>
        <v>49-9071.00</v>
      </c>
      <c r="BF1481" t="s">
        <v>156</v>
      </c>
      <c r="BG1481" t="s">
        <v>14881</v>
      </c>
      <c r="BH1481" t="s">
        <v>156</v>
      </c>
      <c r="BI1481">
        <v>10</v>
      </c>
      <c r="BK1481" s="1">
        <v>45778</v>
      </c>
      <c r="BL1481" s="1">
        <v>46142</v>
      </c>
      <c r="BO1481">
        <v>35</v>
      </c>
      <c r="BP1481">
        <v>0</v>
      </c>
      <c r="BQ1481">
        <v>7</v>
      </c>
      <c r="BR1481">
        <v>7</v>
      </c>
      <c r="BS1481">
        <v>7</v>
      </c>
      <c r="BT1481">
        <v>7</v>
      </c>
      <c r="BU1481">
        <v>7</v>
      </c>
      <c r="BV1481">
        <v>0</v>
      </c>
      <c r="BW1481" t="str">
        <f>"8:00 AM"</f>
        <v>8:00 AM</v>
      </c>
      <c r="BX1481" t="str">
        <f>"4:00 PM"</f>
        <v>4:00 PM</v>
      </c>
      <c r="BY1481" t="s">
        <v>133</v>
      </c>
      <c r="BZ1481">
        <v>0</v>
      </c>
      <c r="CA1481">
        <v>24</v>
      </c>
      <c r="CB1481" t="s">
        <v>117</v>
      </c>
      <c r="CD1481" t="s">
        <v>5360</v>
      </c>
      <c r="CE1481" t="s">
        <v>5356</v>
      </c>
      <c r="CF1481" t="s">
        <v>5357</v>
      </c>
      <c r="CG1481" t="s">
        <v>120</v>
      </c>
      <c r="CH1481" t="s">
        <v>121</v>
      </c>
      <c r="CI1481" s="6">
        <v>96950</v>
      </c>
      <c r="CJ1481" s="10">
        <v>9.75</v>
      </c>
      <c r="CK1481" s="10">
        <v>9.75</v>
      </c>
      <c r="CL1481" s="10">
        <v>14.63</v>
      </c>
      <c r="CM1481" s="10">
        <v>14.63</v>
      </c>
      <c r="CN1481" t="s">
        <v>137</v>
      </c>
      <c r="CP1481" t="s">
        <v>138</v>
      </c>
      <c r="CR1481" t="s">
        <v>117</v>
      </c>
      <c r="CS1481" t="s">
        <v>139</v>
      </c>
      <c r="CT1481" t="s">
        <v>140</v>
      </c>
      <c r="CU1481" t="s">
        <v>139</v>
      </c>
      <c r="CV1481" t="s">
        <v>140</v>
      </c>
      <c r="CW1481" t="s">
        <v>139</v>
      </c>
      <c r="CX1481" t="s">
        <v>140</v>
      </c>
      <c r="CY1481" t="s">
        <v>14882</v>
      </c>
      <c r="CZ1481" s="8">
        <v>16707891106</v>
      </c>
      <c r="DA1481" t="s">
        <v>1727</v>
      </c>
      <c r="DB1481" t="s">
        <v>1095</v>
      </c>
      <c r="DC1481" t="s">
        <v>139</v>
      </c>
      <c r="DD1481" t="s">
        <v>117</v>
      </c>
    </row>
    <row r="1482" spans="1:114" ht="15" customHeight="1" x14ac:dyDescent="0.35">
      <c r="A1482" t="s">
        <v>9381</v>
      </c>
      <c r="B1482" t="s">
        <v>166</v>
      </c>
      <c r="C1482" s="1">
        <v>45711</v>
      </c>
      <c r="D1482" s="1">
        <v>45736</v>
      </c>
      <c r="E1482" t="s">
        <v>116</v>
      </c>
      <c r="F1482" s="1">
        <v>45777</v>
      </c>
      <c r="G1482" t="s">
        <v>117</v>
      </c>
      <c r="H1482" t="s">
        <v>117</v>
      </c>
      <c r="I1482" t="s">
        <v>117</v>
      </c>
      <c r="J1482" t="s">
        <v>2442</v>
      </c>
      <c r="K1482" t="s">
        <v>7037</v>
      </c>
      <c r="L1482" t="s">
        <v>2443</v>
      </c>
      <c r="M1482" t="s">
        <v>2444</v>
      </c>
      <c r="N1482" t="s">
        <v>120</v>
      </c>
      <c r="O1482" t="s">
        <v>121</v>
      </c>
      <c r="P1482" s="6">
        <v>96950</v>
      </c>
      <c r="Q1482" t="s">
        <v>122</v>
      </c>
      <c r="S1482" s="8">
        <v>16702355912</v>
      </c>
      <c r="U1482" t="s">
        <v>2445</v>
      </c>
      <c r="V1482">
        <v>56132</v>
      </c>
      <c r="W1482" t="s">
        <v>150</v>
      </c>
      <c r="X1482" t="s">
        <v>139</v>
      </c>
      <c r="Y1482" t="s">
        <v>7038</v>
      </c>
      <c r="Z1482" t="s">
        <v>7039</v>
      </c>
      <c r="AA1482" t="s">
        <v>7040</v>
      </c>
      <c r="AB1482" t="s">
        <v>932</v>
      </c>
      <c r="AC1482" t="s">
        <v>7041</v>
      </c>
      <c r="AE1482" t="s">
        <v>136</v>
      </c>
      <c r="AF1482" t="s">
        <v>121</v>
      </c>
      <c r="AG1482" s="6">
        <v>96950</v>
      </c>
      <c r="AH1482" t="s">
        <v>122</v>
      </c>
      <c r="AJ1482" s="8">
        <v>16702355912</v>
      </c>
      <c r="AL1482" t="s">
        <v>2450</v>
      </c>
      <c r="BE1482" t="str">
        <f>"35-2014.00"</f>
        <v>35-2014.00</v>
      </c>
      <c r="BF1482" t="s">
        <v>191</v>
      </c>
      <c r="BG1482" t="s">
        <v>7042</v>
      </c>
      <c r="BH1482" t="s">
        <v>7043</v>
      </c>
      <c r="BI1482">
        <v>3</v>
      </c>
      <c r="BK1482" s="1">
        <v>45778</v>
      </c>
      <c r="BL1482" s="1">
        <v>46142</v>
      </c>
      <c r="BO1482">
        <v>35</v>
      </c>
      <c r="BP1482">
        <v>0</v>
      </c>
      <c r="BQ1482">
        <v>7</v>
      </c>
      <c r="BR1482">
        <v>7</v>
      </c>
      <c r="BS1482">
        <v>7</v>
      </c>
      <c r="BT1482">
        <v>7</v>
      </c>
      <c r="BU1482">
        <v>7</v>
      </c>
      <c r="BV1482">
        <v>0</v>
      </c>
      <c r="BW1482" t="str">
        <f>"2:00 PM"</f>
        <v>2:00 PM</v>
      </c>
      <c r="BX1482" t="str">
        <f>"10:00 PM"</f>
        <v>10:00 PM</v>
      </c>
      <c r="BY1482" t="s">
        <v>133</v>
      </c>
      <c r="BZ1482">
        <v>0</v>
      </c>
      <c r="CA1482">
        <v>12</v>
      </c>
      <c r="CB1482" t="s">
        <v>117</v>
      </c>
      <c r="CD1482" t="s">
        <v>7044</v>
      </c>
      <c r="CE1482" t="s">
        <v>2443</v>
      </c>
      <c r="CF1482" t="s">
        <v>2444</v>
      </c>
      <c r="CG1482" t="s">
        <v>136</v>
      </c>
      <c r="CH1482" t="s">
        <v>121</v>
      </c>
      <c r="CI1482" s="6">
        <v>96950</v>
      </c>
      <c r="CJ1482" s="10">
        <v>8.83</v>
      </c>
      <c r="CK1482" s="10">
        <v>8.83</v>
      </c>
      <c r="CL1482" s="10">
        <v>13.25</v>
      </c>
      <c r="CM1482" s="10">
        <v>13.25</v>
      </c>
      <c r="CN1482" t="s">
        <v>137</v>
      </c>
      <c r="CO1482" t="s">
        <v>162</v>
      </c>
      <c r="CP1482" t="s">
        <v>138</v>
      </c>
      <c r="CR1482" t="s">
        <v>117</v>
      </c>
      <c r="CS1482" t="s">
        <v>139</v>
      </c>
      <c r="CT1482" t="s">
        <v>140</v>
      </c>
      <c r="CU1482" t="s">
        <v>139</v>
      </c>
      <c r="CV1482" t="s">
        <v>140</v>
      </c>
      <c r="CW1482" t="s">
        <v>139</v>
      </c>
      <c r="CX1482" t="s">
        <v>140</v>
      </c>
      <c r="CY1482" t="s">
        <v>9382</v>
      </c>
      <c r="CZ1482" s="8">
        <v>16702355912</v>
      </c>
      <c r="DA1482" t="s">
        <v>2450</v>
      </c>
      <c r="DB1482" t="s">
        <v>140</v>
      </c>
      <c r="DC1482" t="s">
        <v>139</v>
      </c>
      <c r="DD1482" t="s">
        <v>139</v>
      </c>
    </row>
    <row r="1483" spans="1:114" ht="15" customHeight="1" x14ac:dyDescent="0.35">
      <c r="A1483" t="s">
        <v>9376</v>
      </c>
      <c r="B1483" t="s">
        <v>278</v>
      </c>
      <c r="C1483" s="1">
        <v>45735</v>
      </c>
      <c r="D1483" s="1">
        <v>45736</v>
      </c>
      <c r="E1483" t="s">
        <v>211</v>
      </c>
      <c r="G1483" t="s">
        <v>117</v>
      </c>
      <c r="H1483" t="s">
        <v>117</v>
      </c>
      <c r="I1483" t="s">
        <v>117</v>
      </c>
      <c r="J1483" t="s">
        <v>1951</v>
      </c>
      <c r="K1483" t="s">
        <v>1952</v>
      </c>
      <c r="L1483" t="s">
        <v>1953</v>
      </c>
      <c r="M1483" t="s">
        <v>17405</v>
      </c>
      <c r="N1483" t="s">
        <v>120</v>
      </c>
      <c r="O1483" t="s">
        <v>121</v>
      </c>
      <c r="P1483" s="6">
        <v>96950</v>
      </c>
      <c r="Q1483" t="s">
        <v>122</v>
      </c>
      <c r="S1483" s="8">
        <v>16702875905</v>
      </c>
      <c r="U1483" t="s">
        <v>1954</v>
      </c>
      <c r="V1483">
        <v>561720</v>
      </c>
      <c r="W1483" t="s">
        <v>124</v>
      </c>
      <c r="Y1483" t="s">
        <v>1955</v>
      </c>
      <c r="Z1483" t="s">
        <v>1956</v>
      </c>
      <c r="AA1483" t="s">
        <v>776</v>
      </c>
      <c r="AB1483" t="s">
        <v>657</v>
      </c>
      <c r="AC1483" t="s">
        <v>1957</v>
      </c>
      <c r="AD1483" t="s">
        <v>1958</v>
      </c>
      <c r="AE1483" t="s">
        <v>120</v>
      </c>
      <c r="AF1483" t="s">
        <v>121</v>
      </c>
      <c r="AG1483" s="6">
        <v>96950</v>
      </c>
      <c r="AH1483" t="s">
        <v>122</v>
      </c>
      <c r="AJ1483" s="8">
        <v>16702875905</v>
      </c>
      <c r="AL1483" t="s">
        <v>1959</v>
      </c>
      <c r="BE1483" t="str">
        <f>"37-2011.00"</f>
        <v>37-2011.00</v>
      </c>
      <c r="BF1483" t="s">
        <v>701</v>
      </c>
      <c r="BG1483" t="s">
        <v>1960</v>
      </c>
      <c r="BH1483" t="s">
        <v>1961</v>
      </c>
      <c r="BI1483">
        <v>8</v>
      </c>
      <c r="BK1483" s="1">
        <v>45874</v>
      </c>
      <c r="BL1483" s="1">
        <v>46238</v>
      </c>
      <c r="BO1483">
        <v>36</v>
      </c>
      <c r="BP1483">
        <v>0</v>
      </c>
      <c r="BQ1483">
        <v>8</v>
      </c>
      <c r="BR1483">
        <v>4</v>
      </c>
      <c r="BS1483">
        <v>8</v>
      </c>
      <c r="BT1483">
        <v>4</v>
      </c>
      <c r="BU1483">
        <v>8</v>
      </c>
      <c r="BV1483">
        <v>4</v>
      </c>
      <c r="BW1483" t="str">
        <f>"8:00 AM"</f>
        <v>8:00 AM</v>
      </c>
      <c r="BX1483" t="str">
        <f>"6:00 PM"</f>
        <v>6:00 PM</v>
      </c>
      <c r="BY1483" t="s">
        <v>133</v>
      </c>
      <c r="BZ1483">
        <v>0</v>
      </c>
      <c r="CA1483">
        <v>0</v>
      </c>
      <c r="CB1483" t="s">
        <v>117</v>
      </c>
      <c r="CD1483" t="s">
        <v>9377</v>
      </c>
      <c r="CE1483" t="s">
        <v>1437</v>
      </c>
      <c r="CG1483" t="s">
        <v>120</v>
      </c>
      <c r="CH1483" t="s">
        <v>121</v>
      </c>
      <c r="CI1483" s="6">
        <v>96950</v>
      </c>
      <c r="CJ1483" s="10">
        <v>8.2899999999999991</v>
      </c>
      <c r="CK1483" s="10">
        <v>8.2899999999999991</v>
      </c>
      <c r="CL1483" s="10">
        <v>12.43</v>
      </c>
      <c r="CM1483" s="10">
        <v>12.43</v>
      </c>
      <c r="CN1483" t="s">
        <v>137</v>
      </c>
      <c r="CO1483" t="s">
        <v>140</v>
      </c>
      <c r="CP1483" t="s">
        <v>138</v>
      </c>
      <c r="CR1483" t="s">
        <v>139</v>
      </c>
      <c r="CS1483" t="s">
        <v>139</v>
      </c>
      <c r="CT1483" t="s">
        <v>139</v>
      </c>
      <c r="CU1483" t="s">
        <v>139</v>
      </c>
      <c r="CV1483" t="s">
        <v>140</v>
      </c>
      <c r="CW1483" t="s">
        <v>139</v>
      </c>
      <c r="CX1483" t="s">
        <v>140</v>
      </c>
      <c r="CY1483" t="s">
        <v>2908</v>
      </c>
      <c r="CZ1483" s="8">
        <v>16702875905</v>
      </c>
      <c r="DA1483" t="s">
        <v>1959</v>
      </c>
      <c r="DB1483" t="s">
        <v>140</v>
      </c>
      <c r="DC1483" t="s">
        <v>139</v>
      </c>
      <c r="DD1483" t="s">
        <v>117</v>
      </c>
    </row>
    <row r="1484" spans="1:114" ht="15" customHeight="1" x14ac:dyDescent="0.35">
      <c r="A1484" t="s">
        <v>4401</v>
      </c>
      <c r="B1484" t="s">
        <v>115</v>
      </c>
      <c r="C1484" s="1">
        <v>45708</v>
      </c>
      <c r="D1484" s="1">
        <v>45737</v>
      </c>
      <c r="E1484" t="s">
        <v>116</v>
      </c>
      <c r="F1484" s="1">
        <v>45826</v>
      </c>
      <c r="G1484" t="s">
        <v>117</v>
      </c>
      <c r="H1484" t="s">
        <v>117</v>
      </c>
      <c r="I1484" t="s">
        <v>117</v>
      </c>
      <c r="J1484" t="s">
        <v>4402</v>
      </c>
      <c r="L1484" t="s">
        <v>4403</v>
      </c>
      <c r="M1484" t="s">
        <v>4404</v>
      </c>
      <c r="N1484" t="s">
        <v>136</v>
      </c>
      <c r="O1484" t="s">
        <v>121</v>
      </c>
      <c r="P1484" s="6">
        <v>96950</v>
      </c>
      <c r="Q1484" t="s">
        <v>122</v>
      </c>
      <c r="R1484" t="s">
        <v>164</v>
      </c>
      <c r="S1484" s="8">
        <v>16702345236</v>
      </c>
      <c r="U1484" t="s">
        <v>4405</v>
      </c>
      <c r="V1484">
        <v>541330</v>
      </c>
      <c r="W1484" t="s">
        <v>124</v>
      </c>
      <c r="Y1484" t="s">
        <v>4406</v>
      </c>
      <c r="Z1484" t="s">
        <v>4407</v>
      </c>
      <c r="AA1484" t="s">
        <v>4408</v>
      </c>
      <c r="AB1484" t="s">
        <v>205</v>
      </c>
      <c r="AC1484" t="s">
        <v>4403</v>
      </c>
      <c r="AD1484" t="s">
        <v>4404</v>
      </c>
      <c r="AE1484" t="s">
        <v>136</v>
      </c>
      <c r="AF1484" t="s">
        <v>121</v>
      </c>
      <c r="AG1484" s="6">
        <v>96950</v>
      </c>
      <c r="AH1484" t="s">
        <v>122</v>
      </c>
      <c r="AJ1484" s="8">
        <v>16702345236</v>
      </c>
      <c r="AL1484" t="s">
        <v>4409</v>
      </c>
      <c r="BE1484" t="str">
        <f>"17-3022.00"</f>
        <v>17-3022.00</v>
      </c>
      <c r="BF1484" t="s">
        <v>456</v>
      </c>
      <c r="BG1484" t="s">
        <v>4410</v>
      </c>
      <c r="BH1484" t="s">
        <v>456</v>
      </c>
      <c r="BI1484">
        <v>1</v>
      </c>
      <c r="BK1484" s="1">
        <v>45828</v>
      </c>
      <c r="BL1484" s="1">
        <v>46192</v>
      </c>
      <c r="BO1484">
        <v>40</v>
      </c>
      <c r="BP1484">
        <v>0</v>
      </c>
      <c r="BQ1484">
        <v>8</v>
      </c>
      <c r="BR1484">
        <v>8</v>
      </c>
      <c r="BS1484">
        <v>8</v>
      </c>
      <c r="BT1484">
        <v>8</v>
      </c>
      <c r="BU1484">
        <v>8</v>
      </c>
      <c r="BV1484">
        <v>0</v>
      </c>
      <c r="BW1484" t="str">
        <f>"8:00 AM"</f>
        <v>8:00 AM</v>
      </c>
      <c r="BX1484" t="str">
        <f>"5:00 PM"</f>
        <v>5:00 PM</v>
      </c>
      <c r="BY1484" t="s">
        <v>459</v>
      </c>
      <c r="BZ1484">
        <v>0</v>
      </c>
      <c r="CA1484">
        <v>24</v>
      </c>
      <c r="CB1484" t="s">
        <v>117</v>
      </c>
      <c r="CD1484" t="s">
        <v>4411</v>
      </c>
      <c r="CE1484" t="s">
        <v>4403</v>
      </c>
      <c r="CF1484" t="s">
        <v>4404</v>
      </c>
      <c r="CG1484" t="s">
        <v>136</v>
      </c>
      <c r="CH1484" t="s">
        <v>121</v>
      </c>
      <c r="CI1484" s="6">
        <v>96950</v>
      </c>
      <c r="CJ1484" s="10">
        <v>15.75</v>
      </c>
      <c r="CK1484" s="10">
        <v>17.760000000000002</v>
      </c>
      <c r="CL1484" s="10">
        <v>23.63</v>
      </c>
      <c r="CM1484" s="10">
        <v>26.64</v>
      </c>
      <c r="CN1484" t="s">
        <v>137</v>
      </c>
      <c r="CO1484" t="s">
        <v>164</v>
      </c>
      <c r="CP1484" t="s">
        <v>138</v>
      </c>
      <c r="CR1484" t="s">
        <v>117</v>
      </c>
      <c r="CS1484" t="s">
        <v>139</v>
      </c>
      <c r="CT1484" t="s">
        <v>139</v>
      </c>
      <c r="CU1484" t="s">
        <v>139</v>
      </c>
      <c r="CV1484" t="s">
        <v>140</v>
      </c>
      <c r="CW1484" t="s">
        <v>139</v>
      </c>
      <c r="CX1484" t="s">
        <v>140</v>
      </c>
      <c r="CY1484" t="s">
        <v>4412</v>
      </c>
      <c r="CZ1484" s="8">
        <v>16702345236</v>
      </c>
      <c r="DA1484" t="s">
        <v>4409</v>
      </c>
      <c r="DB1484" t="s">
        <v>164</v>
      </c>
      <c r="DC1484" t="s">
        <v>139</v>
      </c>
      <c r="DD1484" t="s">
        <v>117</v>
      </c>
    </row>
    <row r="1485" spans="1:114" ht="15" customHeight="1" x14ac:dyDescent="0.35">
      <c r="A1485" t="s">
        <v>3926</v>
      </c>
      <c r="B1485" t="s">
        <v>115</v>
      </c>
      <c r="C1485" s="1">
        <v>45737</v>
      </c>
      <c r="D1485" s="1">
        <v>45737</v>
      </c>
      <c r="E1485" t="s">
        <v>211</v>
      </c>
      <c r="G1485" t="s">
        <v>117</v>
      </c>
      <c r="H1485" t="s">
        <v>117</v>
      </c>
      <c r="I1485" t="s">
        <v>117</v>
      </c>
      <c r="J1485" t="s">
        <v>246</v>
      </c>
      <c r="L1485" t="s">
        <v>253</v>
      </c>
      <c r="N1485" t="s">
        <v>248</v>
      </c>
      <c r="O1485" t="s">
        <v>121</v>
      </c>
      <c r="P1485" s="6">
        <v>96951</v>
      </c>
      <c r="Q1485" t="s">
        <v>122</v>
      </c>
      <c r="R1485" t="s">
        <v>121</v>
      </c>
      <c r="S1485" s="8">
        <v>16705320350</v>
      </c>
      <c r="U1485" t="s">
        <v>249</v>
      </c>
      <c r="V1485">
        <v>445110</v>
      </c>
      <c r="W1485" t="s">
        <v>124</v>
      </c>
      <c r="Y1485" t="s">
        <v>250</v>
      </c>
      <c r="Z1485" t="s">
        <v>251</v>
      </c>
      <c r="AA1485" t="s">
        <v>535</v>
      </c>
      <c r="AB1485" t="s">
        <v>128</v>
      </c>
      <c r="AC1485" t="s">
        <v>253</v>
      </c>
      <c r="AE1485" t="s">
        <v>248</v>
      </c>
      <c r="AF1485" t="s">
        <v>121</v>
      </c>
      <c r="AG1485" s="6">
        <v>96951</v>
      </c>
      <c r="AH1485" t="s">
        <v>122</v>
      </c>
      <c r="AJ1485" s="8">
        <v>16705320350</v>
      </c>
      <c r="AL1485" t="s">
        <v>254</v>
      </c>
      <c r="BE1485" t="str">
        <f>"43-3031.00"</f>
        <v>43-3031.00</v>
      </c>
      <c r="BF1485" t="s">
        <v>357</v>
      </c>
      <c r="BG1485" t="s">
        <v>3927</v>
      </c>
      <c r="BH1485" t="s">
        <v>537</v>
      </c>
      <c r="BI1485">
        <v>2</v>
      </c>
      <c r="BK1485" s="1">
        <v>45931</v>
      </c>
      <c r="BL1485" s="1">
        <v>46295</v>
      </c>
      <c r="BO1485">
        <v>40</v>
      </c>
      <c r="BP1485">
        <v>0</v>
      </c>
      <c r="BQ1485">
        <v>8</v>
      </c>
      <c r="BR1485">
        <v>8</v>
      </c>
      <c r="BS1485">
        <v>8</v>
      </c>
      <c r="BT1485">
        <v>8</v>
      </c>
      <c r="BU1485">
        <v>8</v>
      </c>
      <c r="BV1485">
        <v>0</v>
      </c>
      <c r="BW1485" t="str">
        <f>"8:00 AM"</f>
        <v>8:00 AM</v>
      </c>
      <c r="BX1485" t="str">
        <f>"5:00 PM"</f>
        <v>5:00 PM</v>
      </c>
      <c r="BY1485" t="s">
        <v>159</v>
      </c>
      <c r="BZ1485">
        <v>0</v>
      </c>
      <c r="CA1485">
        <v>12</v>
      </c>
      <c r="CB1485" t="s">
        <v>117</v>
      </c>
      <c r="CD1485" s="2" t="s">
        <v>3928</v>
      </c>
      <c r="CE1485" t="s">
        <v>1321</v>
      </c>
      <c r="CG1485" t="s">
        <v>248</v>
      </c>
      <c r="CH1485" t="s">
        <v>121</v>
      </c>
      <c r="CI1485" s="6">
        <v>96951</v>
      </c>
      <c r="CJ1485" s="10">
        <v>12.28</v>
      </c>
      <c r="CK1485" s="10">
        <v>12.28</v>
      </c>
      <c r="CL1485" s="10">
        <v>18.420000000000002</v>
      </c>
      <c r="CM1485" s="10">
        <v>18.420000000000002</v>
      </c>
      <c r="CN1485" t="s">
        <v>137</v>
      </c>
      <c r="CO1485" t="s">
        <v>140</v>
      </c>
      <c r="CP1485" t="s">
        <v>138</v>
      </c>
      <c r="CR1485" t="s">
        <v>117</v>
      </c>
      <c r="CS1485" t="s">
        <v>139</v>
      </c>
      <c r="CT1485" t="s">
        <v>139</v>
      </c>
      <c r="CU1485" t="s">
        <v>139</v>
      </c>
      <c r="CV1485" t="s">
        <v>140</v>
      </c>
      <c r="CW1485" t="s">
        <v>139</v>
      </c>
      <c r="CX1485" t="s">
        <v>140</v>
      </c>
      <c r="CY1485" t="s">
        <v>260</v>
      </c>
      <c r="CZ1485" s="8">
        <v>16705320350</v>
      </c>
      <c r="DA1485" t="s">
        <v>254</v>
      </c>
      <c r="DB1485" t="s">
        <v>140</v>
      </c>
      <c r="DC1485" t="s">
        <v>139</v>
      </c>
      <c r="DD1485" t="s">
        <v>117</v>
      </c>
    </row>
    <row r="1486" spans="1:114" ht="15" customHeight="1" x14ac:dyDescent="0.35">
      <c r="A1486" t="s">
        <v>9627</v>
      </c>
      <c r="B1486" t="s">
        <v>115</v>
      </c>
      <c r="C1486" s="1">
        <v>45737</v>
      </c>
      <c r="D1486" s="1">
        <v>45737</v>
      </c>
      <c r="E1486" t="s">
        <v>211</v>
      </c>
      <c r="G1486" t="s">
        <v>117</v>
      </c>
      <c r="H1486" t="s">
        <v>117</v>
      </c>
      <c r="I1486" t="s">
        <v>117</v>
      </c>
      <c r="J1486" t="s">
        <v>246</v>
      </c>
      <c r="L1486" t="s">
        <v>253</v>
      </c>
      <c r="N1486" t="s">
        <v>248</v>
      </c>
      <c r="O1486" t="s">
        <v>121</v>
      </c>
      <c r="P1486" s="6">
        <v>96951</v>
      </c>
      <c r="Q1486" t="s">
        <v>122</v>
      </c>
      <c r="R1486" t="s">
        <v>121</v>
      </c>
      <c r="S1486" s="8">
        <v>16705320350</v>
      </c>
      <c r="U1486" t="s">
        <v>249</v>
      </c>
      <c r="V1486">
        <v>311812</v>
      </c>
      <c r="W1486" t="s">
        <v>124</v>
      </c>
      <c r="Y1486" t="s">
        <v>250</v>
      </c>
      <c r="Z1486" t="s">
        <v>251</v>
      </c>
      <c r="AA1486" t="s">
        <v>535</v>
      </c>
      <c r="AB1486" t="s">
        <v>128</v>
      </c>
      <c r="AC1486" t="s">
        <v>253</v>
      </c>
      <c r="AE1486" t="s">
        <v>248</v>
      </c>
      <c r="AF1486" t="s">
        <v>121</v>
      </c>
      <c r="AG1486" s="6">
        <v>96951</v>
      </c>
      <c r="AH1486" t="s">
        <v>122</v>
      </c>
      <c r="AJ1486" s="8">
        <v>16705320350</v>
      </c>
      <c r="AL1486" t="s">
        <v>254</v>
      </c>
      <c r="BE1486" t="str">
        <f>"51-3011.00"</f>
        <v>51-3011.00</v>
      </c>
      <c r="BF1486" t="s">
        <v>217</v>
      </c>
      <c r="BG1486" t="s">
        <v>1318</v>
      </c>
      <c r="BH1486" t="s">
        <v>1319</v>
      </c>
      <c r="BI1486">
        <v>1</v>
      </c>
      <c r="BK1486" s="1">
        <v>45931</v>
      </c>
      <c r="BL1486" s="1">
        <v>46295</v>
      </c>
      <c r="BO1486">
        <v>40</v>
      </c>
      <c r="BP1486">
        <v>0</v>
      </c>
      <c r="BQ1486">
        <v>7</v>
      </c>
      <c r="BR1486">
        <v>7</v>
      </c>
      <c r="BS1486">
        <v>7</v>
      </c>
      <c r="BT1486">
        <v>7</v>
      </c>
      <c r="BU1486">
        <v>7</v>
      </c>
      <c r="BV1486">
        <v>5</v>
      </c>
      <c r="BW1486" t="str">
        <f>"8:00 AM"</f>
        <v>8:00 AM</v>
      </c>
      <c r="BX1486" t="str">
        <f>"4:00 PM"</f>
        <v>4:00 PM</v>
      </c>
      <c r="BY1486" t="s">
        <v>159</v>
      </c>
      <c r="BZ1486">
        <v>0</v>
      </c>
      <c r="CA1486">
        <v>12</v>
      </c>
      <c r="CB1486" t="s">
        <v>117</v>
      </c>
      <c r="CD1486" t="s">
        <v>1320</v>
      </c>
      <c r="CE1486" t="s">
        <v>1321</v>
      </c>
      <c r="CG1486" t="s">
        <v>248</v>
      </c>
      <c r="CH1486" t="s">
        <v>121</v>
      </c>
      <c r="CI1486" s="6">
        <v>96951</v>
      </c>
      <c r="CJ1486" s="10">
        <v>8.64</v>
      </c>
      <c r="CK1486" s="10">
        <v>8.64</v>
      </c>
      <c r="CL1486" s="10">
        <v>12.96</v>
      </c>
      <c r="CM1486" s="10">
        <v>12.96</v>
      </c>
      <c r="CN1486" t="s">
        <v>137</v>
      </c>
      <c r="CO1486" t="s">
        <v>140</v>
      </c>
      <c r="CP1486" t="s">
        <v>138</v>
      </c>
      <c r="CR1486" t="s">
        <v>117</v>
      </c>
      <c r="CS1486" t="s">
        <v>139</v>
      </c>
      <c r="CT1486" t="s">
        <v>139</v>
      </c>
      <c r="CU1486" t="s">
        <v>139</v>
      </c>
      <c r="CV1486" t="s">
        <v>140</v>
      </c>
      <c r="CW1486" t="s">
        <v>139</v>
      </c>
      <c r="CX1486" t="s">
        <v>140</v>
      </c>
      <c r="CY1486" t="s">
        <v>539</v>
      </c>
      <c r="CZ1486" s="8">
        <v>16705320350</v>
      </c>
      <c r="DA1486" t="s">
        <v>254</v>
      </c>
      <c r="DB1486" t="s">
        <v>140</v>
      </c>
      <c r="DC1486" t="s">
        <v>139</v>
      </c>
      <c r="DD1486" t="s">
        <v>117</v>
      </c>
    </row>
    <row r="1487" spans="1:114" ht="15" customHeight="1" x14ac:dyDescent="0.35">
      <c r="A1487" t="s">
        <v>17394</v>
      </c>
      <c r="B1487" t="s">
        <v>115</v>
      </c>
      <c r="C1487" s="1">
        <v>45737</v>
      </c>
      <c r="D1487" s="1">
        <v>45737</v>
      </c>
      <c r="E1487" t="s">
        <v>116</v>
      </c>
      <c r="F1487" s="1">
        <v>45929</v>
      </c>
      <c r="G1487" t="s">
        <v>139</v>
      </c>
      <c r="H1487" t="s">
        <v>117</v>
      </c>
      <c r="I1487" t="s">
        <v>117</v>
      </c>
      <c r="J1487" t="s">
        <v>246</v>
      </c>
      <c r="L1487" t="s">
        <v>253</v>
      </c>
      <c r="N1487" t="s">
        <v>248</v>
      </c>
      <c r="O1487" t="s">
        <v>121</v>
      </c>
      <c r="P1487" s="6">
        <v>96951</v>
      </c>
      <c r="Q1487" t="s">
        <v>122</v>
      </c>
      <c r="R1487" t="s">
        <v>121</v>
      </c>
      <c r="S1487" s="8">
        <v>16705320350</v>
      </c>
      <c r="U1487" t="s">
        <v>249</v>
      </c>
      <c r="V1487">
        <v>31199</v>
      </c>
      <c r="W1487" t="s">
        <v>124</v>
      </c>
      <c r="Y1487" t="s">
        <v>250</v>
      </c>
      <c r="Z1487" t="s">
        <v>251</v>
      </c>
      <c r="AA1487" t="s">
        <v>535</v>
      </c>
      <c r="AB1487" t="s">
        <v>128</v>
      </c>
      <c r="AC1487" t="s">
        <v>253</v>
      </c>
      <c r="AE1487" t="s">
        <v>248</v>
      </c>
      <c r="AF1487" t="s">
        <v>121</v>
      </c>
      <c r="AG1487" s="6">
        <v>96951</v>
      </c>
      <c r="AH1487" t="s">
        <v>122</v>
      </c>
      <c r="AJ1487" s="8">
        <v>16705320350</v>
      </c>
      <c r="AL1487" t="s">
        <v>254</v>
      </c>
      <c r="BE1487" t="str">
        <f>"51-3092.00"</f>
        <v>51-3092.00</v>
      </c>
      <c r="BF1487" t="s">
        <v>5087</v>
      </c>
      <c r="BG1487" t="s">
        <v>9664</v>
      </c>
      <c r="BH1487" t="s">
        <v>5089</v>
      </c>
      <c r="BI1487">
        <v>1</v>
      </c>
      <c r="BK1487" s="1">
        <v>45931</v>
      </c>
      <c r="BL1487" s="1">
        <v>47026</v>
      </c>
      <c r="BO1487">
        <v>40</v>
      </c>
      <c r="BP1487">
        <v>0</v>
      </c>
      <c r="BQ1487">
        <v>7</v>
      </c>
      <c r="BR1487">
        <v>7</v>
      </c>
      <c r="BS1487">
        <v>7</v>
      </c>
      <c r="BT1487">
        <v>7</v>
      </c>
      <c r="BU1487">
        <v>7</v>
      </c>
      <c r="BV1487">
        <v>5</v>
      </c>
      <c r="BW1487" t="str">
        <f>"8:00 AM"</f>
        <v>8:00 AM</v>
      </c>
      <c r="BX1487" t="str">
        <f>"4:00 PM"</f>
        <v>4:00 PM</v>
      </c>
      <c r="BY1487" t="s">
        <v>159</v>
      </c>
      <c r="BZ1487">
        <v>0</v>
      </c>
      <c r="CA1487">
        <v>12</v>
      </c>
      <c r="CB1487" t="s">
        <v>117</v>
      </c>
      <c r="CD1487" t="s">
        <v>9665</v>
      </c>
      <c r="CE1487" t="s">
        <v>1321</v>
      </c>
      <c r="CG1487" t="s">
        <v>248</v>
      </c>
      <c r="CH1487" t="s">
        <v>121</v>
      </c>
      <c r="CI1487" s="6">
        <v>96951</v>
      </c>
      <c r="CJ1487" s="10">
        <v>8.6300000000000008</v>
      </c>
      <c r="CK1487" s="10">
        <v>8.6300000000000008</v>
      </c>
      <c r="CL1487" s="10">
        <v>12.95</v>
      </c>
      <c r="CM1487" s="10">
        <v>12.95</v>
      </c>
      <c r="CN1487" t="s">
        <v>137</v>
      </c>
      <c r="CO1487" t="s">
        <v>140</v>
      </c>
      <c r="CP1487" t="s">
        <v>138</v>
      </c>
      <c r="CR1487" t="s">
        <v>117</v>
      </c>
      <c r="CS1487" t="s">
        <v>139</v>
      </c>
      <c r="CT1487" t="s">
        <v>139</v>
      </c>
      <c r="CU1487" t="s">
        <v>139</v>
      </c>
      <c r="CV1487" t="s">
        <v>140</v>
      </c>
      <c r="CW1487" t="s">
        <v>139</v>
      </c>
      <c r="CX1487" t="s">
        <v>140</v>
      </c>
      <c r="CY1487" t="s">
        <v>260</v>
      </c>
      <c r="CZ1487" s="8">
        <v>16705320350</v>
      </c>
      <c r="DA1487" t="s">
        <v>254</v>
      </c>
      <c r="DB1487" t="s">
        <v>140</v>
      </c>
      <c r="DC1487" t="s">
        <v>139</v>
      </c>
      <c r="DD1487" t="s">
        <v>117</v>
      </c>
    </row>
    <row r="1488" spans="1:114" ht="15" customHeight="1" x14ac:dyDescent="0.35">
      <c r="A1488" t="s">
        <v>7421</v>
      </c>
      <c r="B1488" t="s">
        <v>115</v>
      </c>
      <c r="C1488" s="1">
        <v>45737</v>
      </c>
      <c r="D1488" s="1">
        <v>45737</v>
      </c>
      <c r="E1488" t="s">
        <v>211</v>
      </c>
      <c r="G1488" t="s">
        <v>117</v>
      </c>
      <c r="H1488" t="s">
        <v>117</v>
      </c>
      <c r="I1488" t="s">
        <v>117</v>
      </c>
      <c r="J1488" t="s">
        <v>246</v>
      </c>
      <c r="L1488" t="s">
        <v>253</v>
      </c>
      <c r="N1488" t="s">
        <v>248</v>
      </c>
      <c r="O1488" t="s">
        <v>121</v>
      </c>
      <c r="P1488" s="6">
        <v>96951</v>
      </c>
      <c r="Q1488" t="s">
        <v>122</v>
      </c>
      <c r="S1488" s="8">
        <v>16705320350</v>
      </c>
      <c r="U1488" t="s">
        <v>249</v>
      </c>
      <c r="V1488">
        <v>445110</v>
      </c>
      <c r="W1488" t="s">
        <v>124</v>
      </c>
      <c r="Y1488" t="s">
        <v>250</v>
      </c>
      <c r="Z1488" t="s">
        <v>251</v>
      </c>
      <c r="AA1488" t="s">
        <v>535</v>
      </c>
      <c r="AB1488" t="s">
        <v>128</v>
      </c>
      <c r="AC1488" t="s">
        <v>253</v>
      </c>
      <c r="AE1488" t="s">
        <v>248</v>
      </c>
      <c r="AF1488" t="s">
        <v>121</v>
      </c>
      <c r="AG1488" s="6">
        <v>96951</v>
      </c>
      <c r="AH1488" t="s">
        <v>122</v>
      </c>
      <c r="AJ1488" s="8">
        <v>16705320350</v>
      </c>
      <c r="AL1488" t="s">
        <v>254</v>
      </c>
      <c r="BE1488" t="str">
        <f>"35-2021.00"</f>
        <v>35-2021.00</v>
      </c>
      <c r="BF1488" t="s">
        <v>438</v>
      </c>
      <c r="BG1488" t="s">
        <v>7422</v>
      </c>
      <c r="BH1488" t="s">
        <v>5068</v>
      </c>
      <c r="BI1488">
        <v>1</v>
      </c>
      <c r="BK1488" s="1">
        <v>45931</v>
      </c>
      <c r="BL1488" s="1">
        <v>45930</v>
      </c>
      <c r="BO1488">
        <v>40</v>
      </c>
      <c r="BP1488">
        <v>0</v>
      </c>
      <c r="BQ1488">
        <v>7</v>
      </c>
      <c r="BR1488">
        <v>7</v>
      </c>
      <c r="BS1488">
        <v>7</v>
      </c>
      <c r="BT1488">
        <v>7</v>
      </c>
      <c r="BU1488">
        <v>7</v>
      </c>
      <c r="BV1488">
        <v>5</v>
      </c>
      <c r="BW1488" t="str">
        <f>"8:00 AM"</f>
        <v>8:00 AM</v>
      </c>
      <c r="BX1488" t="str">
        <f>"4:00 PM"</f>
        <v>4:00 PM</v>
      </c>
      <c r="BY1488" t="s">
        <v>159</v>
      </c>
      <c r="BZ1488">
        <v>0</v>
      </c>
      <c r="CA1488">
        <v>12</v>
      </c>
      <c r="CB1488" t="s">
        <v>117</v>
      </c>
      <c r="CD1488" s="2" t="s">
        <v>7423</v>
      </c>
      <c r="CE1488" t="s">
        <v>1321</v>
      </c>
      <c r="CG1488" t="s">
        <v>248</v>
      </c>
      <c r="CH1488" t="s">
        <v>121</v>
      </c>
      <c r="CI1488" s="6">
        <v>96951</v>
      </c>
      <c r="CJ1488" s="10">
        <v>7.84</v>
      </c>
      <c r="CK1488" s="10">
        <v>7.84</v>
      </c>
      <c r="CL1488" s="10">
        <v>11.76</v>
      </c>
      <c r="CM1488" s="10">
        <v>11.76</v>
      </c>
      <c r="CN1488" t="s">
        <v>137</v>
      </c>
      <c r="CO1488" t="s">
        <v>140</v>
      </c>
      <c r="CP1488" t="s">
        <v>138</v>
      </c>
      <c r="CR1488" t="s">
        <v>117</v>
      </c>
      <c r="CS1488" t="s">
        <v>139</v>
      </c>
      <c r="CT1488" t="s">
        <v>139</v>
      </c>
      <c r="CU1488" t="s">
        <v>139</v>
      </c>
      <c r="CV1488" t="s">
        <v>140</v>
      </c>
      <c r="CW1488" t="s">
        <v>139</v>
      </c>
      <c r="CX1488" t="s">
        <v>140</v>
      </c>
      <c r="CY1488" t="s">
        <v>539</v>
      </c>
      <c r="CZ1488" s="8">
        <v>16705320350</v>
      </c>
      <c r="DA1488" t="s">
        <v>254</v>
      </c>
      <c r="DB1488" t="s">
        <v>140</v>
      </c>
      <c r="DC1488" t="s">
        <v>139</v>
      </c>
      <c r="DD1488" t="s">
        <v>117</v>
      </c>
    </row>
    <row r="1489" spans="1:114" ht="15" customHeight="1" x14ac:dyDescent="0.35">
      <c r="A1489" t="s">
        <v>9663</v>
      </c>
      <c r="B1489" t="s">
        <v>115</v>
      </c>
      <c r="C1489" s="1">
        <v>45737</v>
      </c>
      <c r="D1489" s="1">
        <v>45737</v>
      </c>
      <c r="E1489" t="s">
        <v>211</v>
      </c>
      <c r="G1489" t="s">
        <v>139</v>
      </c>
      <c r="H1489" t="s">
        <v>117</v>
      </c>
      <c r="I1489" t="s">
        <v>117</v>
      </c>
      <c r="J1489" t="s">
        <v>246</v>
      </c>
      <c r="L1489" t="s">
        <v>253</v>
      </c>
      <c r="N1489" t="s">
        <v>248</v>
      </c>
      <c r="O1489" t="s">
        <v>121</v>
      </c>
      <c r="P1489" s="6">
        <v>96951</v>
      </c>
      <c r="Q1489" t="s">
        <v>122</v>
      </c>
      <c r="R1489" t="s">
        <v>121</v>
      </c>
      <c r="S1489" s="8">
        <v>16705320350</v>
      </c>
      <c r="U1489" t="s">
        <v>249</v>
      </c>
      <c r="V1489">
        <v>31199</v>
      </c>
      <c r="W1489" t="s">
        <v>124</v>
      </c>
      <c r="Y1489" t="s">
        <v>250</v>
      </c>
      <c r="Z1489" t="s">
        <v>251</v>
      </c>
      <c r="AA1489" t="s">
        <v>535</v>
      </c>
      <c r="AB1489" t="s">
        <v>128</v>
      </c>
      <c r="AC1489" t="s">
        <v>253</v>
      </c>
      <c r="AE1489" t="s">
        <v>248</v>
      </c>
      <c r="AF1489" t="s">
        <v>121</v>
      </c>
      <c r="AG1489" s="6">
        <v>96951</v>
      </c>
      <c r="AH1489" t="s">
        <v>122</v>
      </c>
      <c r="AJ1489" s="8">
        <v>16705320350</v>
      </c>
      <c r="AL1489" t="s">
        <v>254</v>
      </c>
      <c r="BE1489" t="str">
        <f>"51-3092.00"</f>
        <v>51-3092.00</v>
      </c>
      <c r="BF1489" t="s">
        <v>5087</v>
      </c>
      <c r="BG1489" t="s">
        <v>9664</v>
      </c>
      <c r="BH1489" t="s">
        <v>5089</v>
      </c>
      <c r="BI1489">
        <v>1</v>
      </c>
      <c r="BK1489" s="1">
        <v>45931</v>
      </c>
      <c r="BL1489" s="1">
        <v>47026</v>
      </c>
      <c r="BO1489">
        <v>40</v>
      </c>
      <c r="BP1489">
        <v>0</v>
      </c>
      <c r="BQ1489">
        <v>7</v>
      </c>
      <c r="BR1489">
        <v>7</v>
      </c>
      <c r="BS1489">
        <v>7</v>
      </c>
      <c r="BT1489">
        <v>7</v>
      </c>
      <c r="BU1489">
        <v>7</v>
      </c>
      <c r="BV1489">
        <v>5</v>
      </c>
      <c r="BW1489" t="str">
        <f>"8:00 AM"</f>
        <v>8:00 AM</v>
      </c>
      <c r="BX1489" t="str">
        <f>"4:00 PM"</f>
        <v>4:00 PM</v>
      </c>
      <c r="BY1489" t="s">
        <v>159</v>
      </c>
      <c r="BZ1489">
        <v>0</v>
      </c>
      <c r="CA1489">
        <v>12</v>
      </c>
      <c r="CB1489" t="s">
        <v>117</v>
      </c>
      <c r="CD1489" t="s">
        <v>9665</v>
      </c>
      <c r="CE1489" t="s">
        <v>1321</v>
      </c>
      <c r="CG1489" t="s">
        <v>248</v>
      </c>
      <c r="CH1489" t="s">
        <v>121</v>
      </c>
      <c r="CI1489" s="6">
        <v>96951</v>
      </c>
      <c r="CJ1489" s="10">
        <v>8.6300000000000008</v>
      </c>
      <c r="CK1489" s="10">
        <v>8.6300000000000008</v>
      </c>
      <c r="CL1489" s="10">
        <v>17.260000000000002</v>
      </c>
      <c r="CM1489" s="10">
        <v>17.260000000000002</v>
      </c>
      <c r="CN1489" t="s">
        <v>137</v>
      </c>
      <c r="CO1489" t="s">
        <v>140</v>
      </c>
      <c r="CP1489" t="s">
        <v>138</v>
      </c>
      <c r="CR1489" t="s">
        <v>117</v>
      </c>
      <c r="CS1489" t="s">
        <v>139</v>
      </c>
      <c r="CT1489" t="s">
        <v>139</v>
      </c>
      <c r="CU1489" t="s">
        <v>139</v>
      </c>
      <c r="CV1489" t="s">
        <v>140</v>
      </c>
      <c r="CW1489" t="s">
        <v>139</v>
      </c>
      <c r="CX1489" t="s">
        <v>140</v>
      </c>
      <c r="CY1489" t="s">
        <v>539</v>
      </c>
      <c r="CZ1489" s="8">
        <v>16705320350</v>
      </c>
      <c r="DA1489" t="s">
        <v>254</v>
      </c>
      <c r="DB1489" t="s">
        <v>140</v>
      </c>
      <c r="DC1489" t="s">
        <v>139</v>
      </c>
      <c r="DD1489" t="s">
        <v>117</v>
      </c>
    </row>
    <row r="1490" spans="1:114" ht="15" customHeight="1" x14ac:dyDescent="0.35">
      <c r="A1490" t="s">
        <v>7562</v>
      </c>
      <c r="B1490" t="s">
        <v>144</v>
      </c>
      <c r="C1490" s="1">
        <v>45671</v>
      </c>
      <c r="D1490" s="1">
        <v>45740</v>
      </c>
      <c r="E1490" t="s">
        <v>211</v>
      </c>
      <c r="G1490" t="s">
        <v>117</v>
      </c>
      <c r="H1490" t="s">
        <v>117</v>
      </c>
      <c r="I1490" t="s">
        <v>117</v>
      </c>
      <c r="J1490" t="s">
        <v>7563</v>
      </c>
      <c r="L1490" t="s">
        <v>7564</v>
      </c>
      <c r="M1490" t="s">
        <v>7565</v>
      </c>
      <c r="N1490" t="s">
        <v>120</v>
      </c>
      <c r="O1490" t="s">
        <v>121</v>
      </c>
      <c r="P1490" s="6">
        <v>96950</v>
      </c>
      <c r="Q1490" t="s">
        <v>122</v>
      </c>
      <c r="S1490" s="8">
        <v>16707884841</v>
      </c>
      <c r="U1490" t="s">
        <v>7566</v>
      </c>
      <c r="V1490">
        <v>812199</v>
      </c>
      <c r="W1490" t="s">
        <v>124</v>
      </c>
      <c r="Y1490" t="s">
        <v>7567</v>
      </c>
      <c r="Z1490" t="s">
        <v>7568</v>
      </c>
      <c r="AA1490" t="s">
        <v>7569</v>
      </c>
      <c r="AB1490" t="s">
        <v>154</v>
      </c>
      <c r="AC1490" t="s">
        <v>7564</v>
      </c>
      <c r="AD1490" t="s">
        <v>7565</v>
      </c>
      <c r="AE1490" t="s">
        <v>120</v>
      </c>
      <c r="AF1490" t="s">
        <v>121</v>
      </c>
      <c r="AG1490" s="6">
        <v>96950</v>
      </c>
      <c r="AH1490" t="s">
        <v>122</v>
      </c>
      <c r="AJ1490" s="8">
        <v>16707884541</v>
      </c>
      <c r="AL1490" t="s">
        <v>7570</v>
      </c>
      <c r="BE1490" t="str">
        <f>"31-9011.00"</f>
        <v>31-9011.00</v>
      </c>
      <c r="BF1490" t="s">
        <v>225</v>
      </c>
      <c r="BG1490" t="s">
        <v>7571</v>
      </c>
      <c r="BH1490" t="s">
        <v>1832</v>
      </c>
      <c r="BI1490">
        <v>3</v>
      </c>
      <c r="BJ1490">
        <v>3</v>
      </c>
      <c r="BK1490" s="1">
        <v>45792</v>
      </c>
      <c r="BL1490" s="1">
        <v>46156</v>
      </c>
      <c r="BM1490" s="1">
        <v>45792</v>
      </c>
      <c r="BN1490" s="1">
        <v>46156</v>
      </c>
      <c r="BO1490">
        <v>35</v>
      </c>
      <c r="BP1490">
        <v>7</v>
      </c>
      <c r="BQ1490">
        <v>7</v>
      </c>
      <c r="BR1490">
        <v>0</v>
      </c>
      <c r="BS1490">
        <v>7</v>
      </c>
      <c r="BT1490">
        <v>0</v>
      </c>
      <c r="BU1490">
        <v>7</v>
      </c>
      <c r="BV1490">
        <v>7</v>
      </c>
      <c r="BW1490" t="str">
        <f>"11:00 AM"</f>
        <v>11:00 AM</v>
      </c>
      <c r="BX1490" t="str">
        <f>"7:00 PM"</f>
        <v>7:00 PM</v>
      </c>
      <c r="BY1490" t="s">
        <v>159</v>
      </c>
      <c r="BZ1490">
        <v>0</v>
      </c>
      <c r="CA1490">
        <v>12</v>
      </c>
      <c r="CB1490" t="s">
        <v>117</v>
      </c>
      <c r="CD1490" t="s">
        <v>7572</v>
      </c>
      <c r="CE1490" t="s">
        <v>7573</v>
      </c>
      <c r="CF1490" t="s">
        <v>140</v>
      </c>
      <c r="CG1490" t="s">
        <v>120</v>
      </c>
      <c r="CH1490" t="s">
        <v>121</v>
      </c>
      <c r="CI1490" s="6">
        <v>96950</v>
      </c>
      <c r="CJ1490" s="10">
        <v>12.37</v>
      </c>
      <c r="CK1490" s="10">
        <v>12.37</v>
      </c>
      <c r="CL1490" s="10">
        <v>18.559999999999999</v>
      </c>
      <c r="CM1490" s="10">
        <v>18.559999999999999</v>
      </c>
      <c r="CN1490" t="s">
        <v>137</v>
      </c>
      <c r="CO1490" t="s">
        <v>140</v>
      </c>
      <c r="CP1490" t="s">
        <v>138</v>
      </c>
      <c r="CR1490" t="s">
        <v>117</v>
      </c>
      <c r="CS1490" t="s">
        <v>139</v>
      </c>
      <c r="CT1490" t="s">
        <v>140</v>
      </c>
      <c r="CU1490" t="s">
        <v>139</v>
      </c>
      <c r="CV1490" t="s">
        <v>140</v>
      </c>
      <c r="CW1490" t="s">
        <v>139</v>
      </c>
      <c r="CX1490" t="s">
        <v>140</v>
      </c>
      <c r="CY1490" t="s">
        <v>1167</v>
      </c>
      <c r="CZ1490" s="8">
        <v>16707884541</v>
      </c>
      <c r="DA1490" t="s">
        <v>7574</v>
      </c>
      <c r="DB1490" t="s">
        <v>309</v>
      </c>
      <c r="DC1490" t="s">
        <v>139</v>
      </c>
      <c r="DD1490" t="s">
        <v>117</v>
      </c>
      <c r="DE1490" t="s">
        <v>1530</v>
      </c>
      <c r="DF1490" t="s">
        <v>1531</v>
      </c>
      <c r="DG1490" t="s">
        <v>1532</v>
      </c>
      <c r="DH1490" t="s">
        <v>1156</v>
      </c>
      <c r="DI1490" t="s">
        <v>7575</v>
      </c>
      <c r="DJ1490" t="s">
        <v>1162</v>
      </c>
    </row>
    <row r="1491" spans="1:114" ht="15" customHeight="1" x14ac:dyDescent="0.35">
      <c r="A1491" t="s">
        <v>14944</v>
      </c>
      <c r="B1491" t="s">
        <v>166</v>
      </c>
      <c r="C1491" s="1">
        <v>45681</v>
      </c>
      <c r="D1491" s="1">
        <v>45740</v>
      </c>
      <c r="E1491" t="s">
        <v>211</v>
      </c>
      <c r="G1491" t="s">
        <v>139</v>
      </c>
      <c r="H1491" t="s">
        <v>117</v>
      </c>
      <c r="I1491" t="s">
        <v>117</v>
      </c>
      <c r="J1491" t="s">
        <v>7028</v>
      </c>
      <c r="K1491" t="s">
        <v>7029</v>
      </c>
      <c r="L1491" t="s">
        <v>7030</v>
      </c>
      <c r="N1491" t="s">
        <v>136</v>
      </c>
      <c r="O1491" t="s">
        <v>121</v>
      </c>
      <c r="P1491" s="6">
        <v>96950</v>
      </c>
      <c r="Q1491" t="s">
        <v>122</v>
      </c>
      <c r="S1491" s="8">
        <v>16702350200</v>
      </c>
      <c r="U1491" t="s">
        <v>7031</v>
      </c>
      <c r="V1491">
        <v>7225</v>
      </c>
      <c r="W1491" t="s">
        <v>124</v>
      </c>
      <c r="Y1491" t="s">
        <v>7032</v>
      </c>
      <c r="Z1491" t="s">
        <v>2371</v>
      </c>
      <c r="AB1491" t="s">
        <v>205</v>
      </c>
      <c r="AC1491" t="s">
        <v>7030</v>
      </c>
      <c r="AE1491" t="s">
        <v>136</v>
      </c>
      <c r="AF1491" t="s">
        <v>121</v>
      </c>
      <c r="AG1491" s="6">
        <v>96950</v>
      </c>
      <c r="AH1491" t="s">
        <v>122</v>
      </c>
      <c r="AJ1491" s="8">
        <v>16702350200</v>
      </c>
      <c r="AL1491" t="s">
        <v>604</v>
      </c>
      <c r="AM1491" t="s">
        <v>600</v>
      </c>
      <c r="AN1491" t="s">
        <v>601</v>
      </c>
      <c r="AO1491" t="s">
        <v>602</v>
      </c>
      <c r="AQ1491" t="s">
        <v>603</v>
      </c>
      <c r="AS1491" t="s">
        <v>136</v>
      </c>
      <c r="AT1491" t="s">
        <v>121</v>
      </c>
      <c r="AU1491" s="6">
        <v>96950</v>
      </c>
      <c r="AV1491" t="s">
        <v>122</v>
      </c>
      <c r="AX1491" s="8">
        <v>16702353403</v>
      </c>
      <c r="AZ1491" t="s">
        <v>3346</v>
      </c>
      <c r="BA1491" t="s">
        <v>605</v>
      </c>
      <c r="BB1491" t="s">
        <v>606</v>
      </c>
      <c r="BE1491" t="str">
        <f>"35-2021.00"</f>
        <v>35-2021.00</v>
      </c>
      <c r="BF1491" t="s">
        <v>438</v>
      </c>
      <c r="BG1491" t="s">
        <v>14945</v>
      </c>
      <c r="BH1491" t="s">
        <v>3509</v>
      </c>
      <c r="BI1491">
        <v>2</v>
      </c>
      <c r="BK1491" s="1">
        <v>45749</v>
      </c>
      <c r="BL1491" s="1">
        <v>46844</v>
      </c>
      <c r="BO1491">
        <v>35</v>
      </c>
      <c r="BP1491">
        <v>0</v>
      </c>
      <c r="BQ1491">
        <v>7</v>
      </c>
      <c r="BR1491">
        <v>7</v>
      </c>
      <c r="BS1491">
        <v>7</v>
      </c>
      <c r="BT1491">
        <v>7</v>
      </c>
      <c r="BU1491">
        <v>7</v>
      </c>
      <c r="BV1491">
        <v>0</v>
      </c>
      <c r="BW1491" t="str">
        <f>"9:00 AM"</f>
        <v>9:00 AM</v>
      </c>
      <c r="BX1491" t="str">
        <f>"5:00 PM"</f>
        <v>5:00 PM</v>
      </c>
      <c r="BY1491" t="s">
        <v>133</v>
      </c>
      <c r="BZ1491">
        <v>0</v>
      </c>
      <c r="CA1491">
        <v>3</v>
      </c>
      <c r="CB1491" t="s">
        <v>117</v>
      </c>
      <c r="CD1491" t="s">
        <v>14946</v>
      </c>
      <c r="CE1491" t="s">
        <v>14947</v>
      </c>
      <c r="CG1491" t="s">
        <v>136</v>
      </c>
      <c r="CH1491" t="s">
        <v>121</v>
      </c>
      <c r="CI1491" s="6">
        <v>96950</v>
      </c>
      <c r="CJ1491" s="10">
        <v>7.84</v>
      </c>
      <c r="CK1491" s="10">
        <v>7.84</v>
      </c>
      <c r="CL1491" s="10">
        <v>0</v>
      </c>
      <c r="CM1491" s="10">
        <v>0</v>
      </c>
      <c r="CN1491" t="s">
        <v>137</v>
      </c>
      <c r="CO1491" t="s">
        <v>133</v>
      </c>
      <c r="CP1491" t="s">
        <v>138</v>
      </c>
      <c r="CR1491" t="s">
        <v>117</v>
      </c>
      <c r="CS1491" t="s">
        <v>139</v>
      </c>
      <c r="CT1491" t="s">
        <v>140</v>
      </c>
      <c r="CU1491" t="s">
        <v>140</v>
      </c>
      <c r="CV1491" t="s">
        <v>140</v>
      </c>
      <c r="CW1491" t="s">
        <v>139</v>
      </c>
      <c r="CX1491" t="s">
        <v>140</v>
      </c>
      <c r="CY1491" t="s">
        <v>14948</v>
      </c>
      <c r="CZ1491" s="8">
        <v>16702350200</v>
      </c>
      <c r="DA1491" t="s">
        <v>604</v>
      </c>
      <c r="DB1491" t="s">
        <v>140</v>
      </c>
      <c r="DC1491" t="s">
        <v>139</v>
      </c>
      <c r="DD1491" t="s">
        <v>117</v>
      </c>
    </row>
    <row r="1492" spans="1:114" ht="15" customHeight="1" x14ac:dyDescent="0.35">
      <c r="A1492" t="s">
        <v>4610</v>
      </c>
      <c r="B1492" t="s">
        <v>294</v>
      </c>
      <c r="C1492" s="1">
        <v>45686</v>
      </c>
      <c r="D1492" s="1">
        <v>45740</v>
      </c>
      <c r="E1492" t="s">
        <v>211</v>
      </c>
      <c r="G1492" t="s">
        <v>139</v>
      </c>
      <c r="H1492" t="s">
        <v>139</v>
      </c>
      <c r="I1492" t="s">
        <v>117</v>
      </c>
      <c r="J1492" t="s">
        <v>3722</v>
      </c>
      <c r="K1492" t="s">
        <v>4611</v>
      </c>
      <c r="L1492" t="s">
        <v>4612</v>
      </c>
      <c r="M1492" t="s">
        <v>4237</v>
      </c>
      <c r="N1492" t="s">
        <v>136</v>
      </c>
      <c r="O1492" t="s">
        <v>121</v>
      </c>
      <c r="P1492" s="6">
        <v>96950</v>
      </c>
      <c r="Q1492" t="s">
        <v>122</v>
      </c>
      <c r="S1492" s="8">
        <v>16702850063</v>
      </c>
      <c r="U1492" t="s">
        <v>3726</v>
      </c>
      <c r="V1492">
        <v>56179</v>
      </c>
      <c r="W1492" t="s">
        <v>124</v>
      </c>
      <c r="Y1492" t="s">
        <v>3727</v>
      </c>
      <c r="Z1492" t="s">
        <v>3728</v>
      </c>
      <c r="AA1492" t="s">
        <v>4238</v>
      </c>
      <c r="AB1492" t="s">
        <v>237</v>
      </c>
      <c r="AC1492" t="s">
        <v>4612</v>
      </c>
      <c r="AD1492" t="s">
        <v>4237</v>
      </c>
      <c r="AE1492" t="s">
        <v>136</v>
      </c>
      <c r="AF1492" t="s">
        <v>121</v>
      </c>
      <c r="AG1492" s="6">
        <v>96950</v>
      </c>
      <c r="AH1492" t="s">
        <v>122</v>
      </c>
      <c r="AJ1492" s="8">
        <v>16702850063</v>
      </c>
      <c r="AL1492" t="s">
        <v>3730</v>
      </c>
      <c r="BE1492" t="str">
        <f>"49-9071.00"</f>
        <v>49-9071.00</v>
      </c>
      <c r="BF1492" t="s">
        <v>156</v>
      </c>
      <c r="BG1492" t="s">
        <v>4613</v>
      </c>
      <c r="BH1492" t="s">
        <v>4614</v>
      </c>
      <c r="BI1492">
        <v>25</v>
      </c>
      <c r="BJ1492">
        <v>21</v>
      </c>
      <c r="BK1492" s="1">
        <v>45698</v>
      </c>
      <c r="BL1492" s="1">
        <v>46062</v>
      </c>
      <c r="BM1492" s="1">
        <v>45740</v>
      </c>
      <c r="BN1492" s="1">
        <v>46062</v>
      </c>
      <c r="BO1492">
        <v>40</v>
      </c>
      <c r="BP1492">
        <v>0</v>
      </c>
      <c r="BQ1492">
        <v>8</v>
      </c>
      <c r="BR1492">
        <v>8</v>
      </c>
      <c r="BS1492">
        <v>8</v>
      </c>
      <c r="BT1492">
        <v>8</v>
      </c>
      <c r="BU1492">
        <v>8</v>
      </c>
      <c r="BV1492">
        <v>0</v>
      </c>
      <c r="BW1492" t="str">
        <f>"8:43 AM"</f>
        <v>8:43 AM</v>
      </c>
      <c r="BX1492" t="str">
        <f>"5:43 PM"</f>
        <v>5:43 PM</v>
      </c>
      <c r="BY1492" t="s">
        <v>159</v>
      </c>
      <c r="BZ1492">
        <v>0</v>
      </c>
      <c r="CA1492">
        <v>24</v>
      </c>
      <c r="CB1492" t="s">
        <v>117</v>
      </c>
      <c r="CD1492" s="2" t="s">
        <v>4615</v>
      </c>
      <c r="CE1492" t="s">
        <v>4612</v>
      </c>
      <c r="CF1492" t="s">
        <v>4237</v>
      </c>
      <c r="CG1492" t="s">
        <v>136</v>
      </c>
      <c r="CH1492" t="s">
        <v>121</v>
      </c>
      <c r="CI1492" s="6">
        <v>96950</v>
      </c>
      <c r="CJ1492" s="10">
        <v>9.75</v>
      </c>
      <c r="CK1492" s="10">
        <v>9.75</v>
      </c>
      <c r="CL1492" s="10">
        <v>14.63</v>
      </c>
      <c r="CM1492" s="10">
        <v>14.63</v>
      </c>
      <c r="CN1492" t="s">
        <v>137</v>
      </c>
      <c r="CO1492" t="s">
        <v>3733</v>
      </c>
      <c r="CP1492" t="s">
        <v>138</v>
      </c>
      <c r="CR1492" t="s">
        <v>117</v>
      </c>
      <c r="CS1492" t="s">
        <v>139</v>
      </c>
      <c r="CT1492" t="s">
        <v>139</v>
      </c>
      <c r="CU1492" t="s">
        <v>139</v>
      </c>
      <c r="CV1492" t="s">
        <v>140</v>
      </c>
      <c r="CW1492" t="s">
        <v>139</v>
      </c>
      <c r="CX1492" t="s">
        <v>139</v>
      </c>
      <c r="CY1492" s="2" t="s">
        <v>4616</v>
      </c>
      <c r="CZ1492" s="8">
        <v>16702850063</v>
      </c>
      <c r="DA1492" t="s">
        <v>3730</v>
      </c>
      <c r="DB1492" t="s">
        <v>140</v>
      </c>
      <c r="DC1492" t="s">
        <v>139</v>
      </c>
      <c r="DD1492" t="s">
        <v>117</v>
      </c>
    </row>
    <row r="1493" spans="1:114" ht="15" customHeight="1" x14ac:dyDescent="0.35">
      <c r="A1493" t="s">
        <v>17265</v>
      </c>
      <c r="B1493" t="s">
        <v>166</v>
      </c>
      <c r="C1493" s="1">
        <v>45686</v>
      </c>
      <c r="D1493" s="1">
        <v>45740</v>
      </c>
      <c r="E1493" t="s">
        <v>116</v>
      </c>
      <c r="F1493" s="1">
        <v>45816</v>
      </c>
      <c r="G1493" t="s">
        <v>117</v>
      </c>
      <c r="H1493" t="s">
        <v>117</v>
      </c>
      <c r="I1493" t="s">
        <v>117</v>
      </c>
      <c r="J1493" t="s">
        <v>1484</v>
      </c>
      <c r="K1493" t="s">
        <v>1485</v>
      </c>
      <c r="L1493" t="s">
        <v>1486</v>
      </c>
      <c r="M1493" t="s">
        <v>1487</v>
      </c>
      <c r="N1493" t="s">
        <v>120</v>
      </c>
      <c r="O1493" t="s">
        <v>121</v>
      </c>
      <c r="P1493" s="6">
        <v>96950</v>
      </c>
      <c r="Q1493" t="s">
        <v>122</v>
      </c>
      <c r="R1493" t="s">
        <v>194</v>
      </c>
      <c r="S1493" s="8">
        <v>16703227461</v>
      </c>
      <c r="U1493" t="s">
        <v>1489</v>
      </c>
      <c r="V1493">
        <v>23622</v>
      </c>
      <c r="W1493" t="s">
        <v>124</v>
      </c>
      <c r="Y1493" t="s">
        <v>1490</v>
      </c>
      <c r="Z1493" t="s">
        <v>1491</v>
      </c>
      <c r="AB1493" t="s">
        <v>1492</v>
      </c>
      <c r="AC1493" t="s">
        <v>1486</v>
      </c>
      <c r="AD1493" t="s">
        <v>1487</v>
      </c>
      <c r="AE1493" t="s">
        <v>120</v>
      </c>
      <c r="AF1493" t="s">
        <v>121</v>
      </c>
      <c r="AG1493" s="6">
        <v>96950</v>
      </c>
      <c r="AH1493" t="s">
        <v>122</v>
      </c>
      <c r="AI1493" t="s">
        <v>1488</v>
      </c>
      <c r="AJ1493" s="8">
        <v>16703227461</v>
      </c>
      <c r="AL1493" t="s">
        <v>1493</v>
      </c>
      <c r="BE1493" t="str">
        <f>"51-2041.00"</f>
        <v>51-2041.00</v>
      </c>
      <c r="BF1493" t="s">
        <v>1494</v>
      </c>
      <c r="BG1493" t="s">
        <v>1495</v>
      </c>
      <c r="BH1493" t="s">
        <v>10121</v>
      </c>
      <c r="BI1493">
        <v>3</v>
      </c>
      <c r="BK1493" s="1">
        <v>45818</v>
      </c>
      <c r="BL1493" s="1">
        <v>46182</v>
      </c>
      <c r="BO1493">
        <v>35</v>
      </c>
      <c r="BP1493">
        <v>0</v>
      </c>
      <c r="BQ1493">
        <v>7</v>
      </c>
      <c r="BR1493">
        <v>7</v>
      </c>
      <c r="BS1493">
        <v>7</v>
      </c>
      <c r="BT1493">
        <v>7</v>
      </c>
      <c r="BU1493">
        <v>7</v>
      </c>
      <c r="BV1493">
        <v>0</v>
      </c>
      <c r="BW1493" t="str">
        <f>"8:08 AM"</f>
        <v>8:08 AM</v>
      </c>
      <c r="BX1493" t="str">
        <f>"4:00 PM"</f>
        <v>4:00 PM</v>
      </c>
      <c r="BY1493" t="s">
        <v>159</v>
      </c>
      <c r="BZ1493">
        <v>0</v>
      </c>
      <c r="CA1493">
        <v>12</v>
      </c>
      <c r="CB1493" t="s">
        <v>117</v>
      </c>
      <c r="CD1493" t="s">
        <v>10122</v>
      </c>
      <c r="CE1493" t="s">
        <v>1486</v>
      </c>
      <c r="CF1493" t="s">
        <v>1487</v>
      </c>
      <c r="CG1493" t="s">
        <v>120</v>
      </c>
      <c r="CH1493" t="s">
        <v>121</v>
      </c>
      <c r="CI1493" s="6">
        <v>96950</v>
      </c>
      <c r="CJ1493" s="10">
        <v>15.58</v>
      </c>
      <c r="CK1493" s="10">
        <v>15.58</v>
      </c>
      <c r="CL1493" s="10">
        <v>23.37</v>
      </c>
      <c r="CM1493" s="10">
        <v>23.37</v>
      </c>
      <c r="CN1493" t="s">
        <v>137</v>
      </c>
      <c r="CO1493" t="s">
        <v>162</v>
      </c>
      <c r="CP1493" t="s">
        <v>138</v>
      </c>
      <c r="CR1493" t="s">
        <v>117</v>
      </c>
      <c r="CS1493" t="s">
        <v>139</v>
      </c>
      <c r="CT1493" t="s">
        <v>139</v>
      </c>
      <c r="CU1493" t="s">
        <v>139</v>
      </c>
      <c r="CV1493" t="s">
        <v>140</v>
      </c>
      <c r="CW1493" t="s">
        <v>139</v>
      </c>
      <c r="CX1493" t="s">
        <v>140</v>
      </c>
      <c r="CY1493" t="s">
        <v>17266</v>
      </c>
      <c r="CZ1493" s="8">
        <v>16703227461</v>
      </c>
      <c r="DA1493" t="s">
        <v>1493</v>
      </c>
      <c r="DB1493" t="s">
        <v>140</v>
      </c>
      <c r="DC1493" t="s">
        <v>139</v>
      </c>
      <c r="DD1493" t="s">
        <v>117</v>
      </c>
      <c r="DE1493" t="s">
        <v>1490</v>
      </c>
      <c r="DF1493" t="s">
        <v>1499</v>
      </c>
      <c r="DG1493" t="s">
        <v>1108</v>
      </c>
      <c r="DH1493" t="s">
        <v>1489</v>
      </c>
      <c r="DI1493" t="s">
        <v>17267</v>
      </c>
      <c r="DJ1493" t="s">
        <v>1493</v>
      </c>
    </row>
    <row r="1494" spans="1:114" ht="15" customHeight="1" x14ac:dyDescent="0.35">
      <c r="A1494" t="s">
        <v>11299</v>
      </c>
      <c r="B1494" t="s">
        <v>144</v>
      </c>
      <c r="C1494" s="1">
        <v>45687</v>
      </c>
      <c r="D1494" s="1">
        <v>45740</v>
      </c>
      <c r="E1494" t="s">
        <v>116</v>
      </c>
      <c r="F1494" s="1">
        <v>45807</v>
      </c>
      <c r="G1494" t="s">
        <v>139</v>
      </c>
      <c r="H1494" t="s">
        <v>117</v>
      </c>
      <c r="I1494" t="s">
        <v>117</v>
      </c>
      <c r="J1494" t="s">
        <v>2044</v>
      </c>
      <c r="L1494" t="s">
        <v>11300</v>
      </c>
      <c r="N1494" t="s">
        <v>136</v>
      </c>
      <c r="O1494" t="s">
        <v>121</v>
      </c>
      <c r="P1494" s="6">
        <v>96950</v>
      </c>
      <c r="Q1494" t="s">
        <v>122</v>
      </c>
      <c r="S1494" s="8">
        <v>16702359369</v>
      </c>
      <c r="U1494" t="s">
        <v>2035</v>
      </c>
      <c r="V1494">
        <v>5324</v>
      </c>
      <c r="W1494" t="s">
        <v>124</v>
      </c>
      <c r="Y1494" t="s">
        <v>849</v>
      </c>
      <c r="Z1494" t="s">
        <v>2036</v>
      </c>
      <c r="AB1494" t="s">
        <v>205</v>
      </c>
      <c r="AC1494" t="s">
        <v>11300</v>
      </c>
      <c r="AE1494" t="s">
        <v>136</v>
      </c>
      <c r="AF1494" t="s">
        <v>121</v>
      </c>
      <c r="AG1494" s="6">
        <v>96950</v>
      </c>
      <c r="AH1494" t="s">
        <v>122</v>
      </c>
      <c r="AJ1494" s="8">
        <v>16702359369</v>
      </c>
      <c r="AL1494" t="s">
        <v>2037</v>
      </c>
      <c r="BE1494" t="str">
        <f>"53-7051.00"</f>
        <v>53-7051.00</v>
      </c>
      <c r="BF1494" t="s">
        <v>7886</v>
      </c>
      <c r="BG1494" t="s">
        <v>11301</v>
      </c>
      <c r="BH1494" t="s">
        <v>4159</v>
      </c>
      <c r="BI1494">
        <v>3</v>
      </c>
      <c r="BJ1494">
        <v>3</v>
      </c>
      <c r="BK1494" s="1">
        <v>45809</v>
      </c>
      <c r="BL1494" s="1">
        <v>46904</v>
      </c>
      <c r="BM1494" s="1">
        <v>45809</v>
      </c>
      <c r="BN1494" s="1">
        <v>46904</v>
      </c>
      <c r="BO1494">
        <v>35</v>
      </c>
      <c r="BP1494">
        <v>0</v>
      </c>
      <c r="BQ1494">
        <v>7</v>
      </c>
      <c r="BR1494">
        <v>7</v>
      </c>
      <c r="BS1494">
        <v>7</v>
      </c>
      <c r="BT1494">
        <v>7</v>
      </c>
      <c r="BU1494">
        <v>7</v>
      </c>
      <c r="BV1494">
        <v>0</v>
      </c>
      <c r="BW1494" t="str">
        <f>"7:30 AM"</f>
        <v>7:30 AM</v>
      </c>
      <c r="BX1494" t="str">
        <f>"4:30 PM"</f>
        <v>4:30 PM</v>
      </c>
      <c r="BY1494" t="s">
        <v>133</v>
      </c>
      <c r="BZ1494">
        <v>0</v>
      </c>
      <c r="CA1494">
        <v>12</v>
      </c>
      <c r="CB1494" t="s">
        <v>117</v>
      </c>
      <c r="CD1494" s="2" t="s">
        <v>11302</v>
      </c>
      <c r="CE1494" t="s">
        <v>7346</v>
      </c>
      <c r="CG1494" t="s">
        <v>136</v>
      </c>
      <c r="CH1494" t="s">
        <v>121</v>
      </c>
      <c r="CI1494" s="6">
        <v>96950</v>
      </c>
      <c r="CJ1494" s="10">
        <v>8.91</v>
      </c>
      <c r="CK1494" s="10">
        <v>8.91</v>
      </c>
      <c r="CL1494" s="10">
        <v>13.36</v>
      </c>
      <c r="CM1494" s="10">
        <v>13.36</v>
      </c>
      <c r="CN1494" t="s">
        <v>137</v>
      </c>
      <c r="CO1494" t="s">
        <v>162</v>
      </c>
      <c r="CP1494" t="s">
        <v>138</v>
      </c>
      <c r="CR1494" t="s">
        <v>117</v>
      </c>
      <c r="CS1494" t="s">
        <v>139</v>
      </c>
      <c r="CT1494" t="s">
        <v>140</v>
      </c>
      <c r="CU1494" t="s">
        <v>139</v>
      </c>
      <c r="CV1494" t="s">
        <v>140</v>
      </c>
      <c r="CW1494" t="s">
        <v>139</v>
      </c>
      <c r="CX1494" t="s">
        <v>140</v>
      </c>
      <c r="CY1494" t="s">
        <v>11303</v>
      </c>
      <c r="CZ1494" s="8">
        <v>16702359369</v>
      </c>
      <c r="DA1494" t="s">
        <v>2037</v>
      </c>
      <c r="DB1494" t="s">
        <v>140</v>
      </c>
      <c r="DC1494" t="s">
        <v>139</v>
      </c>
      <c r="DD1494" t="s">
        <v>117</v>
      </c>
      <c r="DE1494" t="s">
        <v>849</v>
      </c>
      <c r="DF1494" t="s">
        <v>2036</v>
      </c>
      <c r="DH1494" t="s">
        <v>2035</v>
      </c>
      <c r="DI1494" t="s">
        <v>11304</v>
      </c>
      <c r="DJ1494" t="s">
        <v>2037</v>
      </c>
    </row>
    <row r="1495" spans="1:114" ht="15" customHeight="1" x14ac:dyDescent="0.35">
      <c r="A1495" t="s">
        <v>17289</v>
      </c>
      <c r="B1495" t="s">
        <v>166</v>
      </c>
      <c r="C1495" s="1">
        <v>45663</v>
      </c>
      <c r="D1495" s="1">
        <v>45741</v>
      </c>
      <c r="E1495" t="s">
        <v>211</v>
      </c>
      <c r="G1495" t="s">
        <v>117</v>
      </c>
      <c r="H1495" t="s">
        <v>117</v>
      </c>
      <c r="I1495" t="s">
        <v>117</v>
      </c>
      <c r="J1495" t="s">
        <v>17290</v>
      </c>
      <c r="K1495" t="s">
        <v>17291</v>
      </c>
      <c r="L1495" t="s">
        <v>17292</v>
      </c>
      <c r="N1495" t="s">
        <v>120</v>
      </c>
      <c r="O1495" t="s">
        <v>121</v>
      </c>
      <c r="P1495" s="6">
        <v>96950</v>
      </c>
      <c r="Q1495" t="s">
        <v>122</v>
      </c>
      <c r="S1495" s="8">
        <v>16707891106</v>
      </c>
      <c r="U1495" t="s">
        <v>17293</v>
      </c>
      <c r="V1495">
        <v>56132</v>
      </c>
      <c r="W1495" t="s">
        <v>124</v>
      </c>
      <c r="Y1495" t="s">
        <v>1426</v>
      </c>
      <c r="Z1495" t="s">
        <v>17294</v>
      </c>
      <c r="AB1495" t="s">
        <v>270</v>
      </c>
      <c r="AC1495" t="s">
        <v>17292</v>
      </c>
      <c r="AE1495" t="s">
        <v>120</v>
      </c>
      <c r="AF1495" t="s">
        <v>121</v>
      </c>
      <c r="AG1495" s="6">
        <v>96950</v>
      </c>
      <c r="AH1495" t="s">
        <v>122</v>
      </c>
      <c r="AJ1495" s="8">
        <v>16707891106</v>
      </c>
      <c r="AL1495" t="s">
        <v>17295</v>
      </c>
      <c r="BE1495" t="str">
        <f>"35-2014.00"</f>
        <v>35-2014.00</v>
      </c>
      <c r="BF1495" t="s">
        <v>191</v>
      </c>
      <c r="BG1495" t="s">
        <v>17296</v>
      </c>
      <c r="BH1495" t="s">
        <v>193</v>
      </c>
      <c r="BI1495">
        <v>3</v>
      </c>
      <c r="BK1495" s="1">
        <v>45777</v>
      </c>
      <c r="BL1495" s="1">
        <v>46141</v>
      </c>
      <c r="BO1495">
        <v>35</v>
      </c>
      <c r="BP1495">
        <v>0</v>
      </c>
      <c r="BQ1495">
        <v>7</v>
      </c>
      <c r="BR1495">
        <v>7</v>
      </c>
      <c r="BS1495">
        <v>7</v>
      </c>
      <c r="BT1495">
        <v>7</v>
      </c>
      <c r="BU1495">
        <v>7</v>
      </c>
      <c r="BV1495">
        <v>0</v>
      </c>
      <c r="BW1495" t="str">
        <f>"8:00 AM"</f>
        <v>8:00 AM</v>
      </c>
      <c r="BX1495" t="str">
        <f>"4:00 PM"</f>
        <v>4:00 PM</v>
      </c>
      <c r="BY1495" t="s">
        <v>133</v>
      </c>
      <c r="BZ1495">
        <v>0</v>
      </c>
      <c r="CA1495">
        <v>12</v>
      </c>
      <c r="CB1495" t="s">
        <v>117</v>
      </c>
      <c r="CD1495" s="2" t="s">
        <v>17297</v>
      </c>
      <c r="CE1495" t="s">
        <v>17292</v>
      </c>
      <c r="CG1495" t="s">
        <v>120</v>
      </c>
      <c r="CH1495" t="s">
        <v>121</v>
      </c>
      <c r="CI1495" s="6">
        <v>96950</v>
      </c>
      <c r="CJ1495" s="10">
        <v>8.83</v>
      </c>
      <c r="CK1495" s="10">
        <v>8.83</v>
      </c>
      <c r="CL1495" s="10">
        <v>13.25</v>
      </c>
      <c r="CM1495" s="10">
        <v>13.25</v>
      </c>
      <c r="CN1495" t="s">
        <v>137</v>
      </c>
      <c r="CP1495" t="s">
        <v>138</v>
      </c>
      <c r="CR1495" t="s">
        <v>117</v>
      </c>
      <c r="CS1495" t="s">
        <v>139</v>
      </c>
      <c r="CT1495" t="s">
        <v>140</v>
      </c>
      <c r="CU1495" t="s">
        <v>139</v>
      </c>
      <c r="CV1495" t="s">
        <v>140</v>
      </c>
      <c r="CW1495" t="s">
        <v>139</v>
      </c>
      <c r="CX1495" t="s">
        <v>140</v>
      </c>
      <c r="CY1495" t="s">
        <v>5426</v>
      </c>
      <c r="CZ1495" s="8">
        <v>16707891106</v>
      </c>
      <c r="DA1495" t="s">
        <v>17295</v>
      </c>
      <c r="DB1495" t="s">
        <v>309</v>
      </c>
      <c r="DC1495" t="s">
        <v>139</v>
      </c>
      <c r="DD1495" t="s">
        <v>117</v>
      </c>
    </row>
    <row r="1496" spans="1:114" ht="15" customHeight="1" x14ac:dyDescent="0.35">
      <c r="A1496" t="s">
        <v>17268</v>
      </c>
      <c r="B1496" t="s">
        <v>166</v>
      </c>
      <c r="C1496" s="1">
        <v>45665</v>
      </c>
      <c r="D1496" s="1">
        <v>45741</v>
      </c>
      <c r="E1496" t="s">
        <v>211</v>
      </c>
      <c r="G1496" t="s">
        <v>117</v>
      </c>
      <c r="H1496" t="s">
        <v>117</v>
      </c>
      <c r="I1496" t="s">
        <v>117</v>
      </c>
      <c r="J1496" t="s">
        <v>499</v>
      </c>
      <c r="K1496" t="s">
        <v>2633</v>
      </c>
      <c r="L1496" t="s">
        <v>501</v>
      </c>
      <c r="M1496" t="s">
        <v>2634</v>
      </c>
      <c r="N1496" t="s">
        <v>120</v>
      </c>
      <c r="O1496" t="s">
        <v>121</v>
      </c>
      <c r="P1496" s="6">
        <v>96950</v>
      </c>
      <c r="Q1496" t="s">
        <v>122</v>
      </c>
      <c r="S1496" s="8">
        <v>16702342664</v>
      </c>
      <c r="U1496" t="s">
        <v>2635</v>
      </c>
      <c r="V1496">
        <v>23611</v>
      </c>
      <c r="W1496" t="s">
        <v>124</v>
      </c>
      <c r="Y1496" t="s">
        <v>504</v>
      </c>
      <c r="Z1496" t="s">
        <v>505</v>
      </c>
      <c r="AA1496" t="s">
        <v>506</v>
      </c>
      <c r="AB1496" t="s">
        <v>2636</v>
      </c>
      <c r="AC1496" t="s">
        <v>501</v>
      </c>
      <c r="AD1496" t="s">
        <v>2634</v>
      </c>
      <c r="AE1496" t="s">
        <v>120</v>
      </c>
      <c r="AF1496" t="s">
        <v>121</v>
      </c>
      <c r="AG1496" s="6">
        <v>96950</v>
      </c>
      <c r="AH1496" t="s">
        <v>122</v>
      </c>
      <c r="AJ1496" s="8">
        <v>16702342664</v>
      </c>
      <c r="AL1496" t="s">
        <v>508</v>
      </c>
      <c r="BE1496" t="str">
        <f>"49-9071.00"</f>
        <v>49-9071.00</v>
      </c>
      <c r="BF1496" t="s">
        <v>156</v>
      </c>
      <c r="BG1496" t="s">
        <v>2638</v>
      </c>
      <c r="BH1496" t="s">
        <v>2639</v>
      </c>
      <c r="BI1496">
        <v>10</v>
      </c>
      <c r="BK1496" s="1">
        <v>45748</v>
      </c>
      <c r="BL1496" s="1">
        <v>46111</v>
      </c>
      <c r="BO1496">
        <v>40</v>
      </c>
      <c r="BP1496">
        <v>0</v>
      </c>
      <c r="BQ1496">
        <v>8</v>
      </c>
      <c r="BR1496">
        <v>8</v>
      </c>
      <c r="BS1496">
        <v>8</v>
      </c>
      <c r="BT1496">
        <v>8</v>
      </c>
      <c r="BU1496">
        <v>8</v>
      </c>
      <c r="BV1496">
        <v>0</v>
      </c>
      <c r="BW1496" t="str">
        <f>"8:00 AM"</f>
        <v>8:00 AM</v>
      </c>
      <c r="BX1496" t="str">
        <f>"5:00 PM"</f>
        <v>5:00 PM</v>
      </c>
      <c r="BY1496" t="s">
        <v>159</v>
      </c>
      <c r="BZ1496">
        <v>0</v>
      </c>
      <c r="CA1496">
        <v>12</v>
      </c>
      <c r="CB1496" t="s">
        <v>117</v>
      </c>
      <c r="CD1496" t="s">
        <v>17269</v>
      </c>
      <c r="CE1496" t="s">
        <v>501</v>
      </c>
      <c r="CF1496" t="s">
        <v>2634</v>
      </c>
      <c r="CG1496" t="s">
        <v>120</v>
      </c>
      <c r="CH1496" t="s">
        <v>121</v>
      </c>
      <c r="CI1496" s="6">
        <v>96950</v>
      </c>
      <c r="CJ1496" s="10">
        <v>9.75</v>
      </c>
      <c r="CK1496" s="10">
        <v>9.75</v>
      </c>
      <c r="CL1496" s="10">
        <v>14.63</v>
      </c>
      <c r="CM1496" s="10">
        <v>14.63</v>
      </c>
      <c r="CN1496" t="s">
        <v>137</v>
      </c>
      <c r="CO1496" t="s">
        <v>133</v>
      </c>
      <c r="CP1496" t="s">
        <v>138</v>
      </c>
      <c r="CR1496" t="s">
        <v>117</v>
      </c>
      <c r="CS1496" t="s">
        <v>139</v>
      </c>
      <c r="CT1496" t="s">
        <v>140</v>
      </c>
      <c r="CU1496" t="s">
        <v>139</v>
      </c>
      <c r="CV1496" t="s">
        <v>140</v>
      </c>
      <c r="CW1496" t="s">
        <v>139</v>
      </c>
      <c r="CX1496" t="s">
        <v>140</v>
      </c>
      <c r="CY1496" s="2" t="s">
        <v>9677</v>
      </c>
      <c r="CZ1496" s="8">
        <v>16702342664</v>
      </c>
      <c r="DA1496" t="s">
        <v>508</v>
      </c>
      <c r="DB1496" t="s">
        <v>514</v>
      </c>
      <c r="DC1496" t="s">
        <v>139</v>
      </c>
      <c r="DD1496" t="s">
        <v>117</v>
      </c>
    </row>
    <row r="1497" spans="1:114" ht="15" customHeight="1" x14ac:dyDescent="0.35">
      <c r="A1497" t="s">
        <v>14959</v>
      </c>
      <c r="B1497" t="s">
        <v>166</v>
      </c>
      <c r="C1497" s="1">
        <v>45673</v>
      </c>
      <c r="D1497" s="1">
        <v>45741</v>
      </c>
      <c r="E1497" t="s">
        <v>116</v>
      </c>
      <c r="F1497" s="1">
        <v>45806</v>
      </c>
      <c r="G1497" t="s">
        <v>139</v>
      </c>
      <c r="H1497" t="s">
        <v>117</v>
      </c>
      <c r="I1497" t="s">
        <v>117</v>
      </c>
      <c r="J1497" t="s">
        <v>2049</v>
      </c>
      <c r="K1497" t="s">
        <v>2050</v>
      </c>
      <c r="L1497" t="s">
        <v>6018</v>
      </c>
      <c r="N1497" t="s">
        <v>120</v>
      </c>
      <c r="O1497" t="s">
        <v>121</v>
      </c>
      <c r="P1497" s="6">
        <v>96950</v>
      </c>
      <c r="Q1497" t="s">
        <v>122</v>
      </c>
      <c r="R1497" t="s">
        <v>6020</v>
      </c>
      <c r="S1497" s="8">
        <v>16702343207</v>
      </c>
      <c r="U1497" t="s">
        <v>2052</v>
      </c>
      <c r="V1497">
        <v>61111</v>
      </c>
      <c r="W1497" t="s">
        <v>124</v>
      </c>
      <c r="Y1497" t="s">
        <v>2053</v>
      </c>
      <c r="Z1497" t="s">
        <v>2054</v>
      </c>
      <c r="AA1497" t="s">
        <v>2055</v>
      </c>
      <c r="AB1497" t="s">
        <v>128</v>
      </c>
      <c r="AC1497" t="s">
        <v>6018</v>
      </c>
      <c r="AE1497" t="s">
        <v>120</v>
      </c>
      <c r="AF1497" t="s">
        <v>121</v>
      </c>
      <c r="AG1497" s="6">
        <v>96950</v>
      </c>
      <c r="AH1497" t="s">
        <v>122</v>
      </c>
      <c r="AI1497" t="s">
        <v>6020</v>
      </c>
      <c r="AJ1497" s="8">
        <v>16702343207</v>
      </c>
      <c r="AL1497" t="s">
        <v>2056</v>
      </c>
      <c r="BE1497" t="str">
        <f>"53-3051.00"</f>
        <v>53-3051.00</v>
      </c>
      <c r="BF1497" t="s">
        <v>14960</v>
      </c>
      <c r="BG1497" t="s">
        <v>14961</v>
      </c>
      <c r="BH1497" t="s">
        <v>14962</v>
      </c>
      <c r="BI1497">
        <v>1</v>
      </c>
      <c r="BK1497" s="1">
        <v>45806</v>
      </c>
      <c r="BL1497" s="1">
        <v>46171</v>
      </c>
      <c r="BO1497">
        <v>40</v>
      </c>
      <c r="BP1497">
        <v>0</v>
      </c>
      <c r="BQ1497">
        <v>8</v>
      </c>
      <c r="BR1497">
        <v>8</v>
      </c>
      <c r="BS1497">
        <v>8</v>
      </c>
      <c r="BT1497">
        <v>8</v>
      </c>
      <c r="BU1497">
        <v>8</v>
      </c>
      <c r="BV1497">
        <v>0</v>
      </c>
      <c r="BW1497" t="str">
        <f>"8:00 AM"</f>
        <v>8:00 AM</v>
      </c>
      <c r="BX1497" t="str">
        <f>"5:00 PM"</f>
        <v>5:00 PM</v>
      </c>
      <c r="BY1497" t="s">
        <v>159</v>
      </c>
      <c r="BZ1497">
        <v>0</v>
      </c>
      <c r="CA1497">
        <v>12</v>
      </c>
      <c r="CB1497" t="s">
        <v>117</v>
      </c>
      <c r="CD1497" s="2" t="s">
        <v>14963</v>
      </c>
      <c r="CE1497" t="s">
        <v>9647</v>
      </c>
      <c r="CG1497" t="s">
        <v>120</v>
      </c>
      <c r="CH1497" t="s">
        <v>121</v>
      </c>
      <c r="CI1497" s="6">
        <v>96950</v>
      </c>
      <c r="CJ1497" s="10">
        <v>9.41</v>
      </c>
      <c r="CK1497" s="10">
        <v>9.41</v>
      </c>
      <c r="CL1497" s="10">
        <v>14.12</v>
      </c>
      <c r="CM1497" s="10">
        <v>14.12</v>
      </c>
      <c r="CN1497" t="s">
        <v>137</v>
      </c>
      <c r="CO1497" t="s">
        <v>14964</v>
      </c>
      <c r="CP1497" t="s">
        <v>138</v>
      </c>
      <c r="CR1497" t="s">
        <v>117</v>
      </c>
      <c r="CS1497" t="s">
        <v>139</v>
      </c>
      <c r="CT1497" t="s">
        <v>140</v>
      </c>
      <c r="CU1497" t="s">
        <v>139</v>
      </c>
      <c r="CV1497" t="s">
        <v>140</v>
      </c>
      <c r="CW1497" t="s">
        <v>139</v>
      </c>
      <c r="CX1497" t="s">
        <v>140</v>
      </c>
      <c r="CY1497" t="s">
        <v>13209</v>
      </c>
      <c r="CZ1497" s="8">
        <v>16702343203</v>
      </c>
      <c r="DA1497" t="s">
        <v>2056</v>
      </c>
      <c r="DB1497" t="s">
        <v>140</v>
      </c>
      <c r="DC1497" t="s">
        <v>139</v>
      </c>
      <c r="DD1497" t="s">
        <v>117</v>
      </c>
    </row>
    <row r="1498" spans="1:114" ht="15" customHeight="1" x14ac:dyDescent="0.35">
      <c r="A1498" t="s">
        <v>4378</v>
      </c>
      <c r="B1498" t="s">
        <v>166</v>
      </c>
      <c r="C1498" s="1">
        <v>45684</v>
      </c>
      <c r="D1498" s="1">
        <v>45741</v>
      </c>
      <c r="E1498" t="s">
        <v>211</v>
      </c>
      <c r="G1498" t="s">
        <v>139</v>
      </c>
      <c r="H1498" t="s">
        <v>117</v>
      </c>
      <c r="I1498" t="s">
        <v>117</v>
      </c>
      <c r="J1498" t="s">
        <v>4379</v>
      </c>
      <c r="K1498" t="s">
        <v>4379</v>
      </c>
      <c r="L1498" t="s">
        <v>4380</v>
      </c>
      <c r="N1498" t="s">
        <v>136</v>
      </c>
      <c r="O1498" t="s">
        <v>121</v>
      </c>
      <c r="P1498" s="6">
        <v>96950</v>
      </c>
      <c r="Q1498" t="s">
        <v>122</v>
      </c>
      <c r="S1498" s="8">
        <v>16707851791</v>
      </c>
      <c r="U1498" t="s">
        <v>4381</v>
      </c>
      <c r="V1498">
        <v>561790</v>
      </c>
      <c r="W1498" t="s">
        <v>124</v>
      </c>
      <c r="Y1498" t="s">
        <v>4382</v>
      </c>
      <c r="Z1498" t="s">
        <v>4383</v>
      </c>
      <c r="AB1498" t="s">
        <v>2539</v>
      </c>
      <c r="AC1498" t="s">
        <v>4380</v>
      </c>
      <c r="AE1498" t="s">
        <v>136</v>
      </c>
      <c r="AF1498" t="s">
        <v>121</v>
      </c>
      <c r="AG1498" s="6">
        <v>96950</v>
      </c>
      <c r="AH1498" t="s">
        <v>122</v>
      </c>
      <c r="AJ1498" s="8">
        <v>16707851791</v>
      </c>
      <c r="AL1498" t="s">
        <v>4384</v>
      </c>
      <c r="BE1498" t="str">
        <f>"37-3011.00"</f>
        <v>37-3011.00</v>
      </c>
      <c r="BF1498" t="s">
        <v>177</v>
      </c>
      <c r="BG1498" t="s">
        <v>4385</v>
      </c>
      <c r="BH1498" t="s">
        <v>3221</v>
      </c>
      <c r="BI1498">
        <v>10</v>
      </c>
      <c r="BK1498" s="1">
        <v>45717</v>
      </c>
      <c r="BL1498" s="1">
        <v>46082</v>
      </c>
      <c r="BO1498">
        <v>40</v>
      </c>
      <c r="BP1498">
        <v>0</v>
      </c>
      <c r="BQ1498">
        <v>8</v>
      </c>
      <c r="BR1498">
        <v>8</v>
      </c>
      <c r="BS1498">
        <v>8</v>
      </c>
      <c r="BT1498">
        <v>8</v>
      </c>
      <c r="BU1498">
        <v>8</v>
      </c>
      <c r="BV1498">
        <v>0</v>
      </c>
      <c r="BW1498" t="str">
        <f>"7:30 AM"</f>
        <v>7:30 AM</v>
      </c>
      <c r="BX1498" t="str">
        <f>"4:30 PM"</f>
        <v>4:30 PM</v>
      </c>
      <c r="BY1498" t="s">
        <v>133</v>
      </c>
      <c r="BZ1498">
        <v>0</v>
      </c>
      <c r="CA1498">
        <v>3</v>
      </c>
      <c r="CB1498" t="s">
        <v>117</v>
      </c>
      <c r="CD1498" t="s">
        <v>4386</v>
      </c>
      <c r="CE1498" t="s">
        <v>4387</v>
      </c>
      <c r="CG1498" t="s">
        <v>136</v>
      </c>
      <c r="CH1498" t="s">
        <v>121</v>
      </c>
      <c r="CI1498" s="6">
        <v>96950</v>
      </c>
      <c r="CJ1498" s="10">
        <v>8.57</v>
      </c>
      <c r="CK1498" s="10">
        <v>9.5</v>
      </c>
      <c r="CL1498" s="10">
        <v>12.85</v>
      </c>
      <c r="CM1498" s="10">
        <v>14.25</v>
      </c>
      <c r="CN1498" t="s">
        <v>137</v>
      </c>
      <c r="CP1498" t="s">
        <v>138</v>
      </c>
      <c r="CR1498" t="s">
        <v>117</v>
      </c>
      <c r="CS1498" t="s">
        <v>139</v>
      </c>
      <c r="CT1498" t="s">
        <v>139</v>
      </c>
      <c r="CU1498" t="s">
        <v>139</v>
      </c>
      <c r="CV1498" t="s">
        <v>140</v>
      </c>
      <c r="CW1498" t="s">
        <v>139</v>
      </c>
      <c r="CX1498" t="s">
        <v>139</v>
      </c>
      <c r="CY1498" s="2" t="s">
        <v>4388</v>
      </c>
      <c r="CZ1498" s="8">
        <v>16707851791</v>
      </c>
      <c r="DA1498" t="s">
        <v>4384</v>
      </c>
      <c r="DB1498" t="s">
        <v>140</v>
      </c>
      <c r="DC1498" t="s">
        <v>139</v>
      </c>
      <c r="DD1498" t="s">
        <v>117</v>
      </c>
      <c r="DE1498" t="s">
        <v>4382</v>
      </c>
      <c r="DF1498" t="s">
        <v>4389</v>
      </c>
      <c r="DG1498" t="s">
        <v>419</v>
      </c>
      <c r="DH1498" t="s">
        <v>4381</v>
      </c>
      <c r="DI1498" t="s">
        <v>4379</v>
      </c>
      <c r="DJ1498" t="s">
        <v>4384</v>
      </c>
    </row>
    <row r="1499" spans="1:114" ht="15" customHeight="1" x14ac:dyDescent="0.35">
      <c r="A1499" t="s">
        <v>7022</v>
      </c>
      <c r="B1499" t="s">
        <v>166</v>
      </c>
      <c r="C1499" s="1">
        <v>45684</v>
      </c>
      <c r="D1499" s="1">
        <v>45741</v>
      </c>
      <c r="E1499" t="s">
        <v>211</v>
      </c>
      <c r="G1499" t="s">
        <v>139</v>
      </c>
      <c r="H1499" t="s">
        <v>117</v>
      </c>
      <c r="I1499" t="s">
        <v>117</v>
      </c>
      <c r="J1499" t="s">
        <v>4379</v>
      </c>
      <c r="K1499" t="s">
        <v>4379</v>
      </c>
      <c r="L1499" t="s">
        <v>4380</v>
      </c>
      <c r="N1499" t="s">
        <v>136</v>
      </c>
      <c r="O1499" t="s">
        <v>121</v>
      </c>
      <c r="P1499" s="6">
        <v>96950</v>
      </c>
      <c r="Q1499" t="s">
        <v>122</v>
      </c>
      <c r="S1499" s="8">
        <v>16707851791</v>
      </c>
      <c r="U1499" t="s">
        <v>4381</v>
      </c>
      <c r="V1499">
        <v>561720</v>
      </c>
      <c r="W1499" t="s">
        <v>124</v>
      </c>
      <c r="Y1499" t="s">
        <v>4382</v>
      </c>
      <c r="Z1499" t="s">
        <v>4389</v>
      </c>
      <c r="AB1499" t="s">
        <v>2539</v>
      </c>
      <c r="AC1499" t="s">
        <v>4380</v>
      </c>
      <c r="AE1499" t="s">
        <v>136</v>
      </c>
      <c r="AF1499" t="s">
        <v>121</v>
      </c>
      <c r="AG1499" s="6">
        <v>96950</v>
      </c>
      <c r="AH1499" t="s">
        <v>122</v>
      </c>
      <c r="AJ1499" s="8">
        <v>16707851791</v>
      </c>
      <c r="AL1499" t="s">
        <v>4384</v>
      </c>
      <c r="BE1499" t="str">
        <f>"37-2011.00"</f>
        <v>37-2011.00</v>
      </c>
      <c r="BF1499" t="s">
        <v>701</v>
      </c>
      <c r="BG1499" t="s">
        <v>7023</v>
      </c>
      <c r="BH1499" t="s">
        <v>7024</v>
      </c>
      <c r="BI1499">
        <v>10</v>
      </c>
      <c r="BK1499" s="1">
        <v>45717</v>
      </c>
      <c r="BL1499" s="1">
        <v>46082</v>
      </c>
      <c r="BO1499">
        <v>40</v>
      </c>
      <c r="BP1499">
        <v>0</v>
      </c>
      <c r="BQ1499">
        <v>8</v>
      </c>
      <c r="BR1499">
        <v>8</v>
      </c>
      <c r="BS1499">
        <v>8</v>
      </c>
      <c r="BT1499">
        <v>8</v>
      </c>
      <c r="BU1499">
        <v>8</v>
      </c>
      <c r="BV1499">
        <v>0</v>
      </c>
      <c r="BW1499" t="str">
        <f>"7:30 AM"</f>
        <v>7:30 AM</v>
      </c>
      <c r="BX1499" t="str">
        <f>"4:30 PM"</f>
        <v>4:30 PM</v>
      </c>
      <c r="BY1499" t="s">
        <v>133</v>
      </c>
      <c r="BZ1499">
        <v>0</v>
      </c>
      <c r="CA1499">
        <v>24</v>
      </c>
      <c r="CB1499" t="s">
        <v>117</v>
      </c>
      <c r="CD1499" s="2" t="s">
        <v>7025</v>
      </c>
      <c r="CE1499" t="s">
        <v>4387</v>
      </c>
      <c r="CG1499" t="s">
        <v>136</v>
      </c>
      <c r="CH1499" t="s">
        <v>121</v>
      </c>
      <c r="CI1499" s="6">
        <v>96950</v>
      </c>
      <c r="CJ1499" s="10">
        <v>8.2899999999999991</v>
      </c>
      <c r="CK1499" s="10">
        <v>9</v>
      </c>
      <c r="CL1499" s="10">
        <v>12.44</v>
      </c>
      <c r="CM1499" s="10">
        <v>13.5</v>
      </c>
      <c r="CN1499" t="s">
        <v>137</v>
      </c>
      <c r="CP1499" t="s">
        <v>138</v>
      </c>
      <c r="CR1499" t="s">
        <v>117</v>
      </c>
      <c r="CS1499" t="s">
        <v>139</v>
      </c>
      <c r="CT1499" t="s">
        <v>139</v>
      </c>
      <c r="CU1499" t="s">
        <v>139</v>
      </c>
      <c r="CV1499" t="s">
        <v>140</v>
      </c>
      <c r="CW1499" t="s">
        <v>139</v>
      </c>
      <c r="CX1499" t="s">
        <v>139</v>
      </c>
      <c r="CY1499" s="2" t="s">
        <v>7026</v>
      </c>
      <c r="CZ1499" s="8">
        <v>16702345447</v>
      </c>
      <c r="DA1499" t="s">
        <v>4384</v>
      </c>
      <c r="DB1499" t="s">
        <v>140</v>
      </c>
      <c r="DC1499" t="s">
        <v>139</v>
      </c>
      <c r="DD1499" t="s">
        <v>117</v>
      </c>
      <c r="DE1499" t="s">
        <v>4382</v>
      </c>
      <c r="DF1499" t="s">
        <v>4389</v>
      </c>
      <c r="DG1499" t="s">
        <v>1371</v>
      </c>
      <c r="DH1499" t="s">
        <v>4381</v>
      </c>
      <c r="DI1499" t="s">
        <v>4379</v>
      </c>
      <c r="DJ1499" t="s">
        <v>4384</v>
      </c>
    </row>
    <row r="1500" spans="1:114" ht="15" customHeight="1" x14ac:dyDescent="0.35">
      <c r="A1500" t="s">
        <v>13353</v>
      </c>
      <c r="B1500" t="s">
        <v>144</v>
      </c>
      <c r="C1500" s="1">
        <v>45688</v>
      </c>
      <c r="D1500" s="1">
        <v>45741</v>
      </c>
      <c r="E1500" t="s">
        <v>116</v>
      </c>
      <c r="F1500" s="1">
        <v>45807</v>
      </c>
      <c r="G1500" t="s">
        <v>139</v>
      </c>
      <c r="H1500" t="s">
        <v>117</v>
      </c>
      <c r="I1500" t="s">
        <v>117</v>
      </c>
      <c r="J1500" t="s">
        <v>762</v>
      </c>
      <c r="K1500" t="s">
        <v>763</v>
      </c>
      <c r="L1500" t="s">
        <v>764</v>
      </c>
      <c r="M1500" t="s">
        <v>765</v>
      </c>
      <c r="N1500" t="s">
        <v>120</v>
      </c>
      <c r="O1500" t="s">
        <v>121</v>
      </c>
      <c r="P1500" s="6">
        <v>96950</v>
      </c>
      <c r="Q1500" t="s">
        <v>122</v>
      </c>
      <c r="R1500" t="s">
        <v>140</v>
      </c>
      <c r="S1500" s="8">
        <v>16709891062</v>
      </c>
      <c r="U1500" t="s">
        <v>766</v>
      </c>
      <c r="V1500">
        <v>624410</v>
      </c>
      <c r="W1500" t="s">
        <v>124</v>
      </c>
      <c r="Y1500" t="s">
        <v>506</v>
      </c>
      <c r="Z1500" t="s">
        <v>767</v>
      </c>
      <c r="AA1500" t="s">
        <v>768</v>
      </c>
      <c r="AB1500" t="s">
        <v>769</v>
      </c>
      <c r="AC1500" t="s">
        <v>764</v>
      </c>
      <c r="AD1500" t="s">
        <v>765</v>
      </c>
      <c r="AE1500" t="s">
        <v>120</v>
      </c>
      <c r="AF1500" t="s">
        <v>121</v>
      </c>
      <c r="AG1500" s="6">
        <v>96950</v>
      </c>
      <c r="AH1500" t="s">
        <v>122</v>
      </c>
      <c r="AJ1500" s="8">
        <v>16709891062</v>
      </c>
      <c r="AL1500" t="s">
        <v>770</v>
      </c>
      <c r="BE1500" t="str">
        <f>"39-9011.00"</f>
        <v>39-9011.00</v>
      </c>
      <c r="BF1500" t="s">
        <v>614</v>
      </c>
      <c r="BG1500" t="s">
        <v>771</v>
      </c>
      <c r="BH1500" t="s">
        <v>772</v>
      </c>
      <c r="BI1500">
        <v>10</v>
      </c>
      <c r="BJ1500">
        <v>10</v>
      </c>
      <c r="BK1500" s="1">
        <v>45809</v>
      </c>
      <c r="BL1500" s="1">
        <v>46904</v>
      </c>
      <c r="BM1500" s="1">
        <v>45809</v>
      </c>
      <c r="BN1500" s="1">
        <v>46904</v>
      </c>
      <c r="BO1500">
        <v>35</v>
      </c>
      <c r="BP1500">
        <v>0</v>
      </c>
      <c r="BQ1500">
        <v>7</v>
      </c>
      <c r="BR1500">
        <v>7</v>
      </c>
      <c r="BS1500">
        <v>7</v>
      </c>
      <c r="BT1500">
        <v>7</v>
      </c>
      <c r="BU1500">
        <v>7</v>
      </c>
      <c r="BV1500">
        <v>0</v>
      </c>
      <c r="BW1500" t="str">
        <f>"7:00 AM"</f>
        <v>7:00 AM</v>
      </c>
      <c r="BX1500" t="str">
        <f>"5:00 PM"</f>
        <v>5:00 PM</v>
      </c>
      <c r="BY1500" t="s">
        <v>159</v>
      </c>
      <c r="BZ1500">
        <v>0</v>
      </c>
      <c r="CA1500">
        <v>12</v>
      </c>
      <c r="CB1500" t="s">
        <v>117</v>
      </c>
      <c r="CD1500" t="s">
        <v>13354</v>
      </c>
      <c r="CE1500" t="s">
        <v>764</v>
      </c>
      <c r="CG1500" t="s">
        <v>120</v>
      </c>
      <c r="CH1500" t="s">
        <v>121</v>
      </c>
      <c r="CI1500" s="6">
        <v>96950</v>
      </c>
      <c r="CJ1500" s="10">
        <v>7.81</v>
      </c>
      <c r="CK1500" s="10">
        <v>7.81</v>
      </c>
      <c r="CL1500" s="10">
        <v>11.71</v>
      </c>
      <c r="CM1500" s="10">
        <v>11.71</v>
      </c>
      <c r="CN1500" t="s">
        <v>137</v>
      </c>
      <c r="CO1500" t="s">
        <v>194</v>
      </c>
      <c r="CP1500" t="s">
        <v>138</v>
      </c>
      <c r="CR1500" t="s">
        <v>117</v>
      </c>
      <c r="CS1500" t="s">
        <v>139</v>
      </c>
      <c r="CT1500" t="s">
        <v>140</v>
      </c>
      <c r="CU1500" t="s">
        <v>139</v>
      </c>
      <c r="CV1500" t="s">
        <v>139</v>
      </c>
      <c r="CW1500" t="s">
        <v>139</v>
      </c>
      <c r="CX1500" t="s">
        <v>140</v>
      </c>
      <c r="CY1500" t="s">
        <v>13355</v>
      </c>
      <c r="CZ1500" s="8">
        <v>16709891062</v>
      </c>
      <c r="DA1500" t="s">
        <v>770</v>
      </c>
      <c r="DB1500" t="s">
        <v>140</v>
      </c>
      <c r="DC1500" t="s">
        <v>139</v>
      </c>
      <c r="DD1500" t="s">
        <v>117</v>
      </c>
      <c r="DE1500" t="s">
        <v>644</v>
      </c>
      <c r="DF1500" t="s">
        <v>13356</v>
      </c>
      <c r="DG1500" t="s">
        <v>776</v>
      </c>
      <c r="DH1500" t="s">
        <v>766</v>
      </c>
      <c r="DI1500" t="s">
        <v>777</v>
      </c>
      <c r="DJ1500" t="s">
        <v>770</v>
      </c>
    </row>
    <row r="1501" spans="1:114" ht="15" customHeight="1" x14ac:dyDescent="0.35">
      <c r="A1501" t="s">
        <v>11599</v>
      </c>
      <c r="B1501" t="s">
        <v>144</v>
      </c>
      <c r="C1501" s="1">
        <v>45688</v>
      </c>
      <c r="D1501" s="1">
        <v>45741</v>
      </c>
      <c r="E1501" t="s">
        <v>116</v>
      </c>
      <c r="F1501" s="1">
        <v>45867</v>
      </c>
      <c r="G1501" t="s">
        <v>117</v>
      </c>
      <c r="H1501" t="s">
        <v>117</v>
      </c>
      <c r="I1501" t="s">
        <v>117</v>
      </c>
      <c r="J1501" t="s">
        <v>11600</v>
      </c>
      <c r="K1501" t="s">
        <v>11601</v>
      </c>
      <c r="L1501" t="s">
        <v>11602</v>
      </c>
      <c r="M1501" t="s">
        <v>10074</v>
      </c>
      <c r="N1501" t="s">
        <v>136</v>
      </c>
      <c r="O1501" t="s">
        <v>121</v>
      </c>
      <c r="P1501" s="6">
        <v>96950</v>
      </c>
      <c r="Q1501" t="s">
        <v>122</v>
      </c>
      <c r="S1501" s="8">
        <v>16702352030</v>
      </c>
      <c r="U1501" t="s">
        <v>11603</v>
      </c>
      <c r="V1501">
        <v>621320</v>
      </c>
      <c r="W1501" t="s">
        <v>124</v>
      </c>
      <c r="Y1501" t="s">
        <v>11604</v>
      </c>
      <c r="Z1501" t="s">
        <v>11605</v>
      </c>
      <c r="AA1501" t="s">
        <v>11606</v>
      </c>
      <c r="AB1501" t="s">
        <v>936</v>
      </c>
      <c r="AC1501" t="s">
        <v>11602</v>
      </c>
      <c r="AD1501" t="s">
        <v>10074</v>
      </c>
      <c r="AE1501" t="s">
        <v>136</v>
      </c>
      <c r="AF1501" t="s">
        <v>121</v>
      </c>
      <c r="AG1501" s="6">
        <v>96950</v>
      </c>
      <c r="AH1501" t="s">
        <v>122</v>
      </c>
      <c r="AJ1501" s="8">
        <v>16702352030</v>
      </c>
      <c r="AL1501" t="s">
        <v>11607</v>
      </c>
      <c r="BE1501" t="str">
        <f>"29-1141.00"</f>
        <v>29-1141.00</v>
      </c>
      <c r="BF1501" t="s">
        <v>1534</v>
      </c>
      <c r="BG1501" t="s">
        <v>11608</v>
      </c>
      <c r="BH1501" t="s">
        <v>11136</v>
      </c>
      <c r="BI1501">
        <v>2</v>
      </c>
      <c r="BJ1501">
        <v>2</v>
      </c>
      <c r="BK1501" s="1">
        <v>45869</v>
      </c>
      <c r="BL1501" s="1">
        <v>46233</v>
      </c>
      <c r="BM1501" s="1">
        <v>45869</v>
      </c>
      <c r="BN1501" s="1">
        <v>46233</v>
      </c>
      <c r="BO1501">
        <v>36</v>
      </c>
      <c r="BP1501">
        <v>0</v>
      </c>
      <c r="BQ1501">
        <v>6</v>
      </c>
      <c r="BR1501">
        <v>6</v>
      </c>
      <c r="BS1501">
        <v>6</v>
      </c>
      <c r="BT1501">
        <v>6</v>
      </c>
      <c r="BU1501">
        <v>6</v>
      </c>
      <c r="BV1501">
        <v>6</v>
      </c>
      <c r="BW1501" t="str">
        <f>"9:00 AM"</f>
        <v>9:00 AM</v>
      </c>
      <c r="BX1501" t="str">
        <f>"3:00 PM"</f>
        <v>3:00 PM</v>
      </c>
      <c r="BY1501" t="s">
        <v>459</v>
      </c>
      <c r="BZ1501">
        <v>0</v>
      </c>
      <c r="CA1501">
        <v>12</v>
      </c>
      <c r="CB1501" t="s">
        <v>117</v>
      </c>
      <c r="CD1501" t="s">
        <v>11609</v>
      </c>
      <c r="CE1501" t="s">
        <v>11602</v>
      </c>
      <c r="CF1501" t="s">
        <v>10074</v>
      </c>
      <c r="CG1501" t="s">
        <v>136</v>
      </c>
      <c r="CH1501" t="s">
        <v>121</v>
      </c>
      <c r="CI1501" s="6">
        <v>96950</v>
      </c>
      <c r="CJ1501" s="10">
        <v>17.05</v>
      </c>
      <c r="CK1501" s="10">
        <v>23</v>
      </c>
      <c r="CL1501" s="10">
        <v>25.58</v>
      </c>
      <c r="CM1501" s="10">
        <v>34.5</v>
      </c>
      <c r="CN1501" t="s">
        <v>137</v>
      </c>
      <c r="CO1501" t="s">
        <v>162</v>
      </c>
      <c r="CP1501" t="s">
        <v>138</v>
      </c>
      <c r="CR1501" t="s">
        <v>117</v>
      </c>
      <c r="CS1501" t="s">
        <v>139</v>
      </c>
      <c r="CT1501" t="s">
        <v>140</v>
      </c>
      <c r="CU1501" t="s">
        <v>139</v>
      </c>
      <c r="CV1501" t="s">
        <v>140</v>
      </c>
      <c r="CW1501" t="s">
        <v>139</v>
      </c>
      <c r="CX1501" t="s">
        <v>140</v>
      </c>
      <c r="CY1501" t="s">
        <v>133</v>
      </c>
      <c r="CZ1501" s="8">
        <v>16702352030</v>
      </c>
      <c r="DA1501" t="s">
        <v>11607</v>
      </c>
      <c r="DB1501" t="s">
        <v>140</v>
      </c>
      <c r="DC1501" t="s">
        <v>139</v>
      </c>
      <c r="DD1501" t="s">
        <v>117</v>
      </c>
    </row>
    <row r="1502" spans="1:114" ht="15" customHeight="1" x14ac:dyDescent="0.35">
      <c r="A1502" t="s">
        <v>13461</v>
      </c>
      <c r="B1502" t="s">
        <v>294</v>
      </c>
      <c r="C1502" s="1">
        <v>45690</v>
      </c>
      <c r="D1502" s="1">
        <v>45741</v>
      </c>
      <c r="E1502" t="s">
        <v>116</v>
      </c>
      <c r="F1502" s="1">
        <v>45868</v>
      </c>
      <c r="G1502" t="s">
        <v>117</v>
      </c>
      <c r="H1502" t="s">
        <v>117</v>
      </c>
      <c r="I1502" t="s">
        <v>117</v>
      </c>
      <c r="J1502" t="s">
        <v>1345</v>
      </c>
      <c r="K1502" t="s">
        <v>1346</v>
      </c>
      <c r="L1502" t="s">
        <v>1347</v>
      </c>
      <c r="M1502" t="s">
        <v>851</v>
      </c>
      <c r="N1502" t="s">
        <v>136</v>
      </c>
      <c r="O1502" t="s">
        <v>121</v>
      </c>
      <c r="P1502" s="6">
        <v>96950</v>
      </c>
      <c r="Q1502" t="s">
        <v>122</v>
      </c>
      <c r="S1502" s="8">
        <v>16702353313</v>
      </c>
      <c r="U1502" t="s">
        <v>1348</v>
      </c>
      <c r="V1502">
        <v>722511</v>
      </c>
      <c r="W1502" t="s">
        <v>124</v>
      </c>
      <c r="Y1502" t="s">
        <v>849</v>
      </c>
      <c r="Z1502" t="s">
        <v>850</v>
      </c>
      <c r="AB1502" t="s">
        <v>997</v>
      </c>
      <c r="AC1502" t="s">
        <v>1347</v>
      </c>
      <c r="AD1502" t="s">
        <v>851</v>
      </c>
      <c r="AE1502" t="s">
        <v>136</v>
      </c>
      <c r="AF1502" t="s">
        <v>121</v>
      </c>
      <c r="AG1502" s="6">
        <v>96950</v>
      </c>
      <c r="AH1502" t="s">
        <v>122</v>
      </c>
      <c r="AJ1502" s="8">
        <v>16702353313</v>
      </c>
      <c r="AL1502" t="s">
        <v>852</v>
      </c>
      <c r="BE1502" t="str">
        <f>"35-2021.00"</f>
        <v>35-2021.00</v>
      </c>
      <c r="BF1502" t="s">
        <v>438</v>
      </c>
      <c r="BG1502" t="s">
        <v>1349</v>
      </c>
      <c r="BH1502" t="s">
        <v>1350</v>
      </c>
      <c r="BI1502">
        <v>4</v>
      </c>
      <c r="BJ1502">
        <v>3</v>
      </c>
      <c r="BK1502" s="1">
        <v>45870</v>
      </c>
      <c r="BL1502" s="1">
        <v>46234</v>
      </c>
      <c r="BM1502" s="1">
        <v>45870</v>
      </c>
      <c r="BN1502" s="1">
        <v>46234</v>
      </c>
      <c r="BO1502">
        <v>36</v>
      </c>
      <c r="BP1502">
        <v>6</v>
      </c>
      <c r="BQ1502">
        <v>6</v>
      </c>
      <c r="BR1502">
        <v>0</v>
      </c>
      <c r="BS1502">
        <v>6</v>
      </c>
      <c r="BT1502">
        <v>6</v>
      </c>
      <c r="BU1502">
        <v>6</v>
      </c>
      <c r="BV1502">
        <v>6</v>
      </c>
      <c r="BW1502" t="str">
        <f>"6:00 AM"</f>
        <v>6:00 AM</v>
      </c>
      <c r="BX1502" t="str">
        <f>"9:00 PM"</f>
        <v>9:00 PM</v>
      </c>
      <c r="BY1502" t="s">
        <v>133</v>
      </c>
      <c r="BZ1502">
        <v>0</v>
      </c>
      <c r="CA1502">
        <v>3</v>
      </c>
      <c r="CB1502" t="s">
        <v>117</v>
      </c>
      <c r="CD1502" t="s">
        <v>1351</v>
      </c>
      <c r="CE1502" t="s">
        <v>1352</v>
      </c>
      <c r="CF1502" t="s">
        <v>1353</v>
      </c>
      <c r="CG1502" t="s">
        <v>136</v>
      </c>
      <c r="CH1502" t="s">
        <v>121</v>
      </c>
      <c r="CI1502" s="6">
        <v>96950</v>
      </c>
      <c r="CJ1502" s="10">
        <v>7.84</v>
      </c>
      <c r="CK1502" s="10">
        <v>7.84</v>
      </c>
      <c r="CL1502" s="10">
        <v>0</v>
      </c>
      <c r="CM1502" s="10">
        <v>0</v>
      </c>
      <c r="CN1502" t="s">
        <v>137</v>
      </c>
      <c r="CO1502" t="s">
        <v>133</v>
      </c>
      <c r="CP1502" t="s">
        <v>138</v>
      </c>
      <c r="CR1502" t="s">
        <v>117</v>
      </c>
      <c r="CS1502" t="s">
        <v>139</v>
      </c>
      <c r="CT1502" t="s">
        <v>140</v>
      </c>
      <c r="CU1502" t="s">
        <v>140</v>
      </c>
      <c r="CV1502" t="s">
        <v>140</v>
      </c>
      <c r="CW1502" t="s">
        <v>139</v>
      </c>
      <c r="CX1502" t="s">
        <v>140</v>
      </c>
      <c r="CY1502" t="s">
        <v>133</v>
      </c>
      <c r="CZ1502" s="8">
        <v>16702353313</v>
      </c>
      <c r="DA1502" t="s">
        <v>852</v>
      </c>
      <c r="DB1502" t="s">
        <v>140</v>
      </c>
      <c r="DC1502" t="s">
        <v>139</v>
      </c>
      <c r="DD1502" t="s">
        <v>117</v>
      </c>
    </row>
    <row r="1503" spans="1:114" ht="15" customHeight="1" x14ac:dyDescent="0.35">
      <c r="A1503" t="s">
        <v>7012</v>
      </c>
      <c r="B1503" t="s">
        <v>294</v>
      </c>
      <c r="C1503" s="1">
        <v>45692</v>
      </c>
      <c r="D1503" s="1">
        <v>45741</v>
      </c>
      <c r="E1503" t="s">
        <v>116</v>
      </c>
      <c r="F1503" s="1">
        <v>45867</v>
      </c>
      <c r="G1503" t="s">
        <v>117</v>
      </c>
      <c r="H1503" t="s">
        <v>117</v>
      </c>
      <c r="I1503" t="s">
        <v>117</v>
      </c>
      <c r="J1503" t="s">
        <v>2945</v>
      </c>
      <c r="K1503" t="s">
        <v>7013</v>
      </c>
      <c r="L1503" t="s">
        <v>7014</v>
      </c>
      <c r="N1503" t="s">
        <v>120</v>
      </c>
      <c r="O1503" t="s">
        <v>121</v>
      </c>
      <c r="P1503" s="6">
        <v>96950</v>
      </c>
      <c r="Q1503" t="s">
        <v>122</v>
      </c>
      <c r="S1503" s="8">
        <v>16702347873</v>
      </c>
      <c r="U1503" t="s">
        <v>2948</v>
      </c>
      <c r="V1503">
        <v>56132</v>
      </c>
      <c r="W1503" t="s">
        <v>124</v>
      </c>
      <c r="Y1503" t="s">
        <v>2949</v>
      </c>
      <c r="Z1503" t="s">
        <v>2950</v>
      </c>
      <c r="AA1503" t="s">
        <v>2951</v>
      </c>
      <c r="AB1503" t="s">
        <v>128</v>
      </c>
      <c r="AC1503" t="s">
        <v>7014</v>
      </c>
      <c r="AE1503" t="s">
        <v>120</v>
      </c>
      <c r="AF1503" t="s">
        <v>121</v>
      </c>
      <c r="AG1503" s="6">
        <v>96950</v>
      </c>
      <c r="AH1503" t="s">
        <v>122</v>
      </c>
      <c r="AJ1503" s="8">
        <v>16702347873</v>
      </c>
      <c r="AL1503" t="s">
        <v>2952</v>
      </c>
      <c r="BE1503" t="str">
        <f>"49-9071.00"</f>
        <v>49-9071.00</v>
      </c>
      <c r="BF1503" t="s">
        <v>156</v>
      </c>
      <c r="BG1503" t="s">
        <v>7015</v>
      </c>
      <c r="BH1503" t="s">
        <v>7016</v>
      </c>
      <c r="BI1503">
        <v>12</v>
      </c>
      <c r="BJ1503">
        <v>11</v>
      </c>
      <c r="BK1503" s="1">
        <v>45869</v>
      </c>
      <c r="BL1503" s="1">
        <v>46233</v>
      </c>
      <c r="BM1503" s="1">
        <v>45869</v>
      </c>
      <c r="BN1503" s="1">
        <v>46233</v>
      </c>
      <c r="BO1503">
        <v>35</v>
      </c>
      <c r="BP1503">
        <v>0</v>
      </c>
      <c r="BQ1503">
        <v>7</v>
      </c>
      <c r="BR1503">
        <v>7</v>
      </c>
      <c r="BS1503">
        <v>7</v>
      </c>
      <c r="BT1503">
        <v>7</v>
      </c>
      <c r="BU1503">
        <v>7</v>
      </c>
      <c r="BV1503">
        <v>0</v>
      </c>
      <c r="BW1503" t="str">
        <f>"8:00 AM"</f>
        <v>8:00 AM</v>
      </c>
      <c r="BX1503" t="str">
        <f>"4:00 PM"</f>
        <v>4:00 PM</v>
      </c>
      <c r="BY1503" t="s">
        <v>159</v>
      </c>
      <c r="BZ1503">
        <v>0</v>
      </c>
      <c r="CA1503">
        <v>12</v>
      </c>
      <c r="CB1503" t="s">
        <v>117</v>
      </c>
      <c r="CD1503" t="s">
        <v>7017</v>
      </c>
      <c r="CE1503" t="s">
        <v>2956</v>
      </c>
      <c r="CG1503" t="s">
        <v>136</v>
      </c>
      <c r="CH1503" t="s">
        <v>121</v>
      </c>
      <c r="CI1503" s="6">
        <v>96950</v>
      </c>
      <c r="CJ1503" s="10">
        <v>9.75</v>
      </c>
      <c r="CK1503" s="10">
        <v>9.75</v>
      </c>
      <c r="CL1503" s="10">
        <v>14.63</v>
      </c>
      <c r="CM1503" s="10">
        <v>14.63</v>
      </c>
      <c r="CN1503" t="s">
        <v>137</v>
      </c>
      <c r="CP1503" t="s">
        <v>138</v>
      </c>
      <c r="CR1503" t="s">
        <v>117</v>
      </c>
      <c r="CS1503" t="s">
        <v>139</v>
      </c>
      <c r="CT1503" t="s">
        <v>140</v>
      </c>
      <c r="CU1503" t="s">
        <v>139</v>
      </c>
      <c r="CV1503" t="s">
        <v>140</v>
      </c>
      <c r="CW1503" t="s">
        <v>139</v>
      </c>
      <c r="CX1503" t="s">
        <v>140</v>
      </c>
      <c r="CY1503" t="s">
        <v>7018</v>
      </c>
      <c r="CZ1503" s="8">
        <v>16702347873</v>
      </c>
      <c r="DA1503" t="s">
        <v>2952</v>
      </c>
      <c r="DB1503" t="s">
        <v>309</v>
      </c>
      <c r="DC1503" t="s">
        <v>139</v>
      </c>
      <c r="DD1503" t="s">
        <v>117</v>
      </c>
    </row>
    <row r="1504" spans="1:114" ht="15" customHeight="1" x14ac:dyDescent="0.35">
      <c r="A1504" t="s">
        <v>7413</v>
      </c>
      <c r="B1504" t="s">
        <v>144</v>
      </c>
      <c r="C1504" s="1">
        <v>45698</v>
      </c>
      <c r="D1504" s="1">
        <v>45741</v>
      </c>
      <c r="E1504" t="s">
        <v>116</v>
      </c>
      <c r="F1504" s="1">
        <v>45807</v>
      </c>
      <c r="G1504" t="s">
        <v>117</v>
      </c>
      <c r="H1504" t="s">
        <v>117</v>
      </c>
      <c r="I1504" t="s">
        <v>117</v>
      </c>
      <c r="J1504" t="s">
        <v>3192</v>
      </c>
      <c r="L1504" t="s">
        <v>2916</v>
      </c>
      <c r="N1504" t="s">
        <v>551</v>
      </c>
      <c r="O1504" t="s">
        <v>121</v>
      </c>
      <c r="P1504" s="6">
        <v>96952</v>
      </c>
      <c r="Q1504" t="s">
        <v>122</v>
      </c>
      <c r="S1504" s="8">
        <v>16704330422</v>
      </c>
      <c r="U1504" t="s">
        <v>3194</v>
      </c>
      <c r="V1504">
        <v>212312</v>
      </c>
      <c r="W1504" t="s">
        <v>124</v>
      </c>
      <c r="Y1504" t="s">
        <v>2913</v>
      </c>
      <c r="Z1504" t="s">
        <v>2914</v>
      </c>
      <c r="AA1504" t="s">
        <v>2915</v>
      </c>
      <c r="AB1504" t="s">
        <v>1842</v>
      </c>
      <c r="AC1504" t="s">
        <v>2916</v>
      </c>
      <c r="AE1504" t="s">
        <v>551</v>
      </c>
      <c r="AF1504" t="s">
        <v>121</v>
      </c>
      <c r="AG1504" s="6">
        <v>96952</v>
      </c>
      <c r="AH1504" t="s">
        <v>122</v>
      </c>
      <c r="AJ1504" s="8">
        <v>16704330422</v>
      </c>
      <c r="AL1504" t="s">
        <v>2917</v>
      </c>
      <c r="BE1504" t="str">
        <f>"49-3042.00"</f>
        <v>49-3042.00</v>
      </c>
      <c r="BF1504" t="s">
        <v>3611</v>
      </c>
      <c r="BG1504" t="s">
        <v>3612</v>
      </c>
      <c r="BH1504" t="s">
        <v>3613</v>
      </c>
      <c r="BI1504">
        <v>2</v>
      </c>
      <c r="BJ1504">
        <v>2</v>
      </c>
      <c r="BK1504" s="1">
        <v>45809</v>
      </c>
      <c r="BL1504" s="1">
        <v>46173</v>
      </c>
      <c r="BM1504" s="1">
        <v>45809</v>
      </c>
      <c r="BN1504" s="1">
        <v>46173</v>
      </c>
      <c r="BO1504">
        <v>40</v>
      </c>
      <c r="BP1504">
        <v>0</v>
      </c>
      <c r="BQ1504">
        <v>8</v>
      </c>
      <c r="BR1504">
        <v>8</v>
      </c>
      <c r="BS1504">
        <v>8</v>
      </c>
      <c r="BT1504">
        <v>8</v>
      </c>
      <c r="BU1504">
        <v>8</v>
      </c>
      <c r="BV1504">
        <v>0</v>
      </c>
      <c r="BW1504" t="str">
        <f>"7:30 AM"</f>
        <v>7:30 AM</v>
      </c>
      <c r="BX1504" t="str">
        <f>"4:30 PM"</f>
        <v>4:30 PM</v>
      </c>
      <c r="BY1504" t="s">
        <v>133</v>
      </c>
      <c r="BZ1504">
        <v>0</v>
      </c>
      <c r="CA1504">
        <v>24</v>
      </c>
      <c r="CB1504" t="s">
        <v>117</v>
      </c>
      <c r="CD1504" t="s">
        <v>3614</v>
      </c>
      <c r="CE1504" t="s">
        <v>2916</v>
      </c>
      <c r="CG1504" t="s">
        <v>551</v>
      </c>
      <c r="CH1504" t="s">
        <v>121</v>
      </c>
      <c r="CI1504" s="6">
        <v>96952</v>
      </c>
      <c r="CJ1504" s="10">
        <v>12.5</v>
      </c>
      <c r="CK1504" s="10">
        <v>13.5</v>
      </c>
      <c r="CL1504" s="10">
        <v>18.75</v>
      </c>
      <c r="CM1504" s="10">
        <v>20.25</v>
      </c>
      <c r="CN1504" t="s">
        <v>137</v>
      </c>
      <c r="CO1504" t="s">
        <v>3197</v>
      </c>
      <c r="CP1504" t="s">
        <v>209</v>
      </c>
      <c r="CR1504" t="s">
        <v>117</v>
      </c>
      <c r="CS1504" t="s">
        <v>139</v>
      </c>
      <c r="CT1504" t="s">
        <v>139</v>
      </c>
      <c r="CU1504" t="s">
        <v>139</v>
      </c>
      <c r="CV1504" t="s">
        <v>140</v>
      </c>
      <c r="CW1504" t="s">
        <v>139</v>
      </c>
      <c r="CX1504" t="s">
        <v>139</v>
      </c>
      <c r="CY1504" t="s">
        <v>3198</v>
      </c>
      <c r="CZ1504" s="8">
        <v>16704330422</v>
      </c>
      <c r="DA1504" t="s">
        <v>2917</v>
      </c>
      <c r="DB1504" t="s">
        <v>140</v>
      </c>
      <c r="DC1504" t="s">
        <v>139</v>
      </c>
      <c r="DD1504" t="s">
        <v>117</v>
      </c>
    </row>
    <row r="1505" spans="1:114" ht="15" customHeight="1" x14ac:dyDescent="0.35">
      <c r="A1505" t="s">
        <v>11732</v>
      </c>
      <c r="B1505" t="s">
        <v>166</v>
      </c>
      <c r="C1505" s="1">
        <v>45679</v>
      </c>
      <c r="D1505" s="1">
        <v>45742</v>
      </c>
      <c r="E1505" t="s">
        <v>211</v>
      </c>
      <c r="G1505" t="s">
        <v>117</v>
      </c>
      <c r="H1505" t="s">
        <v>117</v>
      </c>
      <c r="I1505" t="s">
        <v>117</v>
      </c>
      <c r="J1505" t="s">
        <v>7197</v>
      </c>
      <c r="L1505" t="s">
        <v>7198</v>
      </c>
      <c r="N1505" t="s">
        <v>120</v>
      </c>
      <c r="O1505" t="s">
        <v>121</v>
      </c>
      <c r="P1505" s="6">
        <v>96950</v>
      </c>
      <c r="Q1505" t="s">
        <v>122</v>
      </c>
      <c r="S1505" s="8">
        <v>16707880047</v>
      </c>
      <c r="U1505" t="s">
        <v>7199</v>
      </c>
      <c r="V1505">
        <v>71132</v>
      </c>
      <c r="W1505" t="s">
        <v>124</v>
      </c>
      <c r="Y1505" t="s">
        <v>4853</v>
      </c>
      <c r="Z1505" t="s">
        <v>7200</v>
      </c>
      <c r="AA1505" t="s">
        <v>7201</v>
      </c>
      <c r="AB1505" t="s">
        <v>7202</v>
      </c>
      <c r="AC1505" t="s">
        <v>7203</v>
      </c>
      <c r="AE1505" t="s">
        <v>120</v>
      </c>
      <c r="AF1505" t="s">
        <v>121</v>
      </c>
      <c r="AG1505" s="6">
        <v>96950</v>
      </c>
      <c r="AH1505" t="s">
        <v>122</v>
      </c>
      <c r="AJ1505" s="8">
        <v>16707880047</v>
      </c>
      <c r="AL1505" t="s">
        <v>7204</v>
      </c>
      <c r="BE1505" t="str">
        <f>"27-1027.00"</f>
        <v>27-1027.00</v>
      </c>
      <c r="BF1505" t="s">
        <v>7205</v>
      </c>
      <c r="BG1505" t="s">
        <v>7206</v>
      </c>
      <c r="BH1505" t="s">
        <v>7207</v>
      </c>
      <c r="BI1505">
        <v>2</v>
      </c>
      <c r="BK1505" s="1">
        <v>45689</v>
      </c>
      <c r="BL1505" s="1">
        <v>45961</v>
      </c>
      <c r="BO1505">
        <v>35</v>
      </c>
      <c r="BP1505">
        <v>0</v>
      </c>
      <c r="BQ1505">
        <v>0</v>
      </c>
      <c r="BR1505">
        <v>7</v>
      </c>
      <c r="BS1505">
        <v>7</v>
      </c>
      <c r="BT1505">
        <v>7</v>
      </c>
      <c r="BU1505">
        <v>7</v>
      </c>
      <c r="BV1505">
        <v>7</v>
      </c>
      <c r="BW1505" t="str">
        <f>"7:00 AM"</f>
        <v>7:00 AM</v>
      </c>
      <c r="BX1505" t="str">
        <f>"3:00 PM"</f>
        <v>3:00 PM</v>
      </c>
      <c r="BY1505" t="s">
        <v>133</v>
      </c>
      <c r="BZ1505">
        <v>0</v>
      </c>
      <c r="CA1505">
        <v>6</v>
      </c>
      <c r="CB1505" t="s">
        <v>117</v>
      </c>
      <c r="CD1505" t="s">
        <v>11733</v>
      </c>
      <c r="CE1505" t="s">
        <v>956</v>
      </c>
      <c r="CG1505" t="s">
        <v>120</v>
      </c>
      <c r="CH1505" t="s">
        <v>121</v>
      </c>
      <c r="CI1505" s="6">
        <v>96950</v>
      </c>
      <c r="CJ1505" s="10">
        <v>20.67</v>
      </c>
      <c r="CK1505" s="10">
        <v>20.67</v>
      </c>
      <c r="CL1505" s="10">
        <v>0</v>
      </c>
      <c r="CM1505" s="10">
        <v>0</v>
      </c>
      <c r="CN1505" t="s">
        <v>137</v>
      </c>
      <c r="CO1505" t="s">
        <v>133</v>
      </c>
      <c r="CP1505" t="s">
        <v>138</v>
      </c>
      <c r="CR1505" t="s">
        <v>117</v>
      </c>
      <c r="CS1505" t="s">
        <v>139</v>
      </c>
      <c r="CT1505" t="s">
        <v>140</v>
      </c>
      <c r="CU1505" t="s">
        <v>140</v>
      </c>
      <c r="CV1505" t="s">
        <v>140</v>
      </c>
      <c r="CW1505" t="s">
        <v>139</v>
      </c>
      <c r="CX1505" t="s">
        <v>140</v>
      </c>
      <c r="CY1505" t="s">
        <v>11734</v>
      </c>
      <c r="CZ1505" s="8">
        <v>16707880047</v>
      </c>
      <c r="DA1505" t="s">
        <v>7204</v>
      </c>
      <c r="DB1505" t="s">
        <v>140</v>
      </c>
      <c r="DC1505" t="s">
        <v>139</v>
      </c>
      <c r="DD1505" t="s">
        <v>117</v>
      </c>
      <c r="DE1505" t="s">
        <v>4853</v>
      </c>
      <c r="DF1505" t="s">
        <v>7200</v>
      </c>
      <c r="DG1505" t="s">
        <v>1914</v>
      </c>
      <c r="DH1505" t="s">
        <v>7199</v>
      </c>
      <c r="DI1505" t="s">
        <v>7197</v>
      </c>
      <c r="DJ1505" t="s">
        <v>7204</v>
      </c>
    </row>
    <row r="1506" spans="1:114" ht="15" customHeight="1" x14ac:dyDescent="0.35">
      <c r="A1506" t="s">
        <v>17309</v>
      </c>
      <c r="B1506" t="s">
        <v>144</v>
      </c>
      <c r="C1506" s="1">
        <v>45685</v>
      </c>
      <c r="D1506" s="1">
        <v>45742</v>
      </c>
      <c r="E1506" t="s">
        <v>116</v>
      </c>
      <c r="F1506" s="1">
        <v>45785</v>
      </c>
      <c r="G1506" t="s">
        <v>117</v>
      </c>
      <c r="H1506" t="s">
        <v>117</v>
      </c>
      <c r="I1506" t="s">
        <v>117</v>
      </c>
      <c r="J1506" t="s">
        <v>15270</v>
      </c>
      <c r="K1506" t="s">
        <v>15271</v>
      </c>
      <c r="L1506" t="s">
        <v>15272</v>
      </c>
      <c r="N1506" t="s">
        <v>5512</v>
      </c>
      <c r="O1506" t="s">
        <v>121</v>
      </c>
      <c r="P1506" s="6">
        <v>96951</v>
      </c>
      <c r="Q1506" t="s">
        <v>122</v>
      </c>
      <c r="S1506" s="8">
        <v>16702873741</v>
      </c>
      <c r="U1506" t="s">
        <v>5513</v>
      </c>
      <c r="V1506">
        <v>11199</v>
      </c>
      <c r="W1506" t="s">
        <v>124</v>
      </c>
      <c r="Y1506" t="s">
        <v>5514</v>
      </c>
      <c r="Z1506" t="s">
        <v>5515</v>
      </c>
      <c r="AB1506" t="s">
        <v>1057</v>
      </c>
      <c r="AC1506" t="s">
        <v>15272</v>
      </c>
      <c r="AE1506" t="s">
        <v>222</v>
      </c>
      <c r="AF1506" t="s">
        <v>121</v>
      </c>
      <c r="AG1506" s="6">
        <v>96951</v>
      </c>
      <c r="AH1506" t="s">
        <v>122</v>
      </c>
      <c r="AJ1506" s="8">
        <v>16702873741</v>
      </c>
      <c r="AL1506" t="s">
        <v>5516</v>
      </c>
      <c r="BE1506" t="str">
        <f>"43-9061.00"</f>
        <v>43-9061.00</v>
      </c>
      <c r="BF1506" t="s">
        <v>4260</v>
      </c>
      <c r="BG1506" t="s">
        <v>15273</v>
      </c>
      <c r="BH1506" t="s">
        <v>8277</v>
      </c>
      <c r="BI1506">
        <v>1</v>
      </c>
      <c r="BJ1506">
        <v>1</v>
      </c>
      <c r="BK1506" s="1">
        <v>45787</v>
      </c>
      <c r="BL1506" s="1">
        <v>46151</v>
      </c>
      <c r="BM1506" s="1">
        <v>45787</v>
      </c>
      <c r="BN1506" s="1">
        <v>46151</v>
      </c>
      <c r="BO1506">
        <v>35</v>
      </c>
      <c r="BP1506">
        <v>0</v>
      </c>
      <c r="BQ1506">
        <v>7</v>
      </c>
      <c r="BR1506">
        <v>7</v>
      </c>
      <c r="BS1506">
        <v>7</v>
      </c>
      <c r="BT1506">
        <v>7</v>
      </c>
      <c r="BU1506">
        <v>7</v>
      </c>
      <c r="BV1506">
        <v>0</v>
      </c>
      <c r="BW1506" t="str">
        <f>"8:00 AM"</f>
        <v>8:00 AM</v>
      </c>
      <c r="BX1506" t="str">
        <f>"5:00 PM"</f>
        <v>5:00 PM</v>
      </c>
      <c r="BY1506" t="s">
        <v>159</v>
      </c>
      <c r="BZ1506">
        <v>0</v>
      </c>
      <c r="CA1506">
        <v>6</v>
      </c>
      <c r="CB1506" t="s">
        <v>117</v>
      </c>
      <c r="CD1506" s="2" t="s">
        <v>17310</v>
      </c>
      <c r="CE1506" t="s">
        <v>2256</v>
      </c>
      <c r="CG1506" t="s">
        <v>5512</v>
      </c>
      <c r="CH1506" t="s">
        <v>121</v>
      </c>
      <c r="CI1506" s="6">
        <v>96951</v>
      </c>
      <c r="CJ1506" s="10">
        <v>9.9499999999999993</v>
      </c>
      <c r="CK1506" s="10">
        <v>9.9499999999999993</v>
      </c>
      <c r="CL1506" s="10">
        <v>14.92</v>
      </c>
      <c r="CM1506" s="10">
        <v>14.92</v>
      </c>
      <c r="CN1506" t="s">
        <v>137</v>
      </c>
      <c r="CO1506" t="s">
        <v>162</v>
      </c>
      <c r="CP1506" t="s">
        <v>138</v>
      </c>
      <c r="CR1506" t="s">
        <v>117</v>
      </c>
      <c r="CS1506" t="s">
        <v>139</v>
      </c>
      <c r="CT1506" t="s">
        <v>140</v>
      </c>
      <c r="CU1506" t="s">
        <v>139</v>
      </c>
      <c r="CV1506" t="s">
        <v>140</v>
      </c>
      <c r="CW1506" t="s">
        <v>139</v>
      </c>
      <c r="CX1506" t="s">
        <v>140</v>
      </c>
      <c r="CY1506" t="s">
        <v>774</v>
      </c>
      <c r="CZ1506" s="8">
        <v>16702873741</v>
      </c>
      <c r="DA1506" t="s">
        <v>5516</v>
      </c>
      <c r="DB1506" t="s">
        <v>140</v>
      </c>
      <c r="DC1506" t="s">
        <v>139</v>
      </c>
      <c r="DD1506" t="s">
        <v>117</v>
      </c>
      <c r="DE1506" t="s">
        <v>5514</v>
      </c>
      <c r="DF1506" t="s">
        <v>5515</v>
      </c>
      <c r="DG1506" t="s">
        <v>1331</v>
      </c>
      <c r="DH1506" t="s">
        <v>5513</v>
      </c>
      <c r="DI1506" t="s">
        <v>17311</v>
      </c>
      <c r="DJ1506" t="s">
        <v>5516</v>
      </c>
    </row>
    <row r="1507" spans="1:114" ht="15" customHeight="1" x14ac:dyDescent="0.35">
      <c r="A1507" t="s">
        <v>9773</v>
      </c>
      <c r="B1507" t="s">
        <v>144</v>
      </c>
      <c r="C1507" s="1">
        <v>45686</v>
      </c>
      <c r="D1507" s="1">
        <v>45742</v>
      </c>
      <c r="E1507" t="s">
        <v>116</v>
      </c>
      <c r="F1507" s="1">
        <v>45776</v>
      </c>
      <c r="G1507" t="s">
        <v>117</v>
      </c>
      <c r="H1507" t="s">
        <v>117</v>
      </c>
      <c r="I1507" t="s">
        <v>117</v>
      </c>
      <c r="J1507" t="s">
        <v>2924</v>
      </c>
      <c r="L1507" t="s">
        <v>2925</v>
      </c>
      <c r="M1507" t="s">
        <v>2926</v>
      </c>
      <c r="N1507" t="s">
        <v>136</v>
      </c>
      <c r="O1507" t="s">
        <v>121</v>
      </c>
      <c r="P1507" s="6">
        <v>96950</v>
      </c>
      <c r="Q1507" t="s">
        <v>122</v>
      </c>
      <c r="S1507" s="8">
        <v>16702341795</v>
      </c>
      <c r="U1507" t="s">
        <v>2927</v>
      </c>
      <c r="V1507">
        <v>721110</v>
      </c>
      <c r="W1507" t="s">
        <v>124</v>
      </c>
      <c r="Y1507" t="s">
        <v>2928</v>
      </c>
      <c r="Z1507" t="s">
        <v>251</v>
      </c>
      <c r="AA1507" t="s">
        <v>2929</v>
      </c>
      <c r="AB1507" t="s">
        <v>1563</v>
      </c>
      <c r="AC1507" t="s">
        <v>3938</v>
      </c>
      <c r="AD1507" t="s">
        <v>3939</v>
      </c>
      <c r="AE1507" t="s">
        <v>120</v>
      </c>
      <c r="AF1507" t="s">
        <v>121</v>
      </c>
      <c r="AG1507" s="6">
        <v>96950</v>
      </c>
      <c r="AH1507" t="s">
        <v>122</v>
      </c>
      <c r="AJ1507" s="8">
        <v>16702341795</v>
      </c>
      <c r="AL1507" t="s">
        <v>2930</v>
      </c>
      <c r="BE1507" t="str">
        <f>"37-2012.00"</f>
        <v>37-2012.00</v>
      </c>
      <c r="BF1507" t="s">
        <v>130</v>
      </c>
      <c r="BG1507" t="s">
        <v>6152</v>
      </c>
      <c r="BH1507" t="s">
        <v>4545</v>
      </c>
      <c r="BI1507">
        <v>2</v>
      </c>
      <c r="BJ1507">
        <v>2</v>
      </c>
      <c r="BK1507" s="1">
        <v>45778</v>
      </c>
      <c r="BL1507" s="1">
        <v>46142</v>
      </c>
      <c r="BM1507" s="1">
        <v>45778</v>
      </c>
      <c r="BN1507" s="1">
        <v>46142</v>
      </c>
      <c r="BO1507">
        <v>35</v>
      </c>
      <c r="BP1507">
        <v>0</v>
      </c>
      <c r="BQ1507">
        <v>6</v>
      </c>
      <c r="BR1507">
        <v>5</v>
      </c>
      <c r="BS1507">
        <v>6</v>
      </c>
      <c r="BT1507">
        <v>6</v>
      </c>
      <c r="BU1507">
        <v>6</v>
      </c>
      <c r="BV1507">
        <v>6</v>
      </c>
      <c r="BW1507" t="str">
        <f>"7:00 AM"</f>
        <v>7:00 AM</v>
      </c>
      <c r="BX1507" t="str">
        <f>"2:00 PM"</f>
        <v>2:00 PM</v>
      </c>
      <c r="BY1507" t="s">
        <v>133</v>
      </c>
      <c r="BZ1507">
        <v>0</v>
      </c>
      <c r="CA1507">
        <v>3</v>
      </c>
      <c r="CB1507" t="s">
        <v>117</v>
      </c>
      <c r="CD1507" t="s">
        <v>6153</v>
      </c>
      <c r="CE1507" t="s">
        <v>1150</v>
      </c>
      <c r="CF1507" t="s">
        <v>4421</v>
      </c>
      <c r="CG1507" t="s">
        <v>1143</v>
      </c>
      <c r="CH1507" t="s">
        <v>121</v>
      </c>
      <c r="CI1507" s="6">
        <v>96952</v>
      </c>
      <c r="CJ1507" s="10">
        <v>7.77</v>
      </c>
      <c r="CK1507" s="10">
        <v>10</v>
      </c>
      <c r="CL1507" s="10">
        <v>11.65</v>
      </c>
      <c r="CM1507" s="10">
        <v>15</v>
      </c>
      <c r="CN1507" t="s">
        <v>137</v>
      </c>
      <c r="CO1507" t="s">
        <v>133</v>
      </c>
      <c r="CP1507" t="s">
        <v>138</v>
      </c>
      <c r="CR1507" t="s">
        <v>117</v>
      </c>
      <c r="CS1507" t="s">
        <v>139</v>
      </c>
      <c r="CT1507" t="s">
        <v>139</v>
      </c>
      <c r="CU1507" t="s">
        <v>139</v>
      </c>
      <c r="CV1507" t="s">
        <v>140</v>
      </c>
      <c r="CW1507" t="s">
        <v>139</v>
      </c>
      <c r="CX1507" t="s">
        <v>140</v>
      </c>
      <c r="CY1507" t="s">
        <v>9774</v>
      </c>
      <c r="CZ1507" s="8">
        <v>16702341795</v>
      </c>
      <c r="DA1507" t="s">
        <v>2930</v>
      </c>
      <c r="DB1507" t="s">
        <v>2937</v>
      </c>
      <c r="DC1507" t="s">
        <v>139</v>
      </c>
      <c r="DD1507" t="s">
        <v>117</v>
      </c>
    </row>
    <row r="1508" spans="1:114" ht="15" customHeight="1" x14ac:dyDescent="0.35">
      <c r="A1508" t="s">
        <v>11316</v>
      </c>
      <c r="B1508" t="s">
        <v>144</v>
      </c>
      <c r="C1508" s="1">
        <v>45688</v>
      </c>
      <c r="D1508" s="1">
        <v>45742</v>
      </c>
      <c r="E1508" t="s">
        <v>116</v>
      </c>
      <c r="F1508" s="1">
        <v>45790</v>
      </c>
      <c r="G1508" t="s">
        <v>117</v>
      </c>
      <c r="H1508" t="s">
        <v>117</v>
      </c>
      <c r="I1508" t="s">
        <v>117</v>
      </c>
      <c r="J1508" t="s">
        <v>2924</v>
      </c>
      <c r="L1508" t="s">
        <v>2925</v>
      </c>
      <c r="M1508" t="s">
        <v>2926</v>
      </c>
      <c r="N1508" t="s">
        <v>136</v>
      </c>
      <c r="O1508" t="s">
        <v>121</v>
      </c>
      <c r="P1508" s="6">
        <v>96950</v>
      </c>
      <c r="Q1508" t="s">
        <v>122</v>
      </c>
      <c r="S1508" s="8">
        <v>16702341795</v>
      </c>
      <c r="U1508" t="s">
        <v>2927</v>
      </c>
      <c r="V1508">
        <v>722511</v>
      </c>
      <c r="W1508" t="s">
        <v>124</v>
      </c>
      <c r="Y1508" t="s">
        <v>2928</v>
      </c>
      <c r="Z1508" t="s">
        <v>251</v>
      </c>
      <c r="AA1508" t="s">
        <v>2929</v>
      </c>
      <c r="AB1508" t="s">
        <v>1563</v>
      </c>
      <c r="AC1508" t="s">
        <v>2939</v>
      </c>
      <c r="AD1508" t="s">
        <v>2926</v>
      </c>
      <c r="AE1508" t="s">
        <v>136</v>
      </c>
      <c r="AF1508" t="s">
        <v>121</v>
      </c>
      <c r="AG1508" s="6">
        <v>96950</v>
      </c>
      <c r="AH1508" t="s">
        <v>122</v>
      </c>
      <c r="AJ1508" s="8">
        <v>16702341795</v>
      </c>
      <c r="AL1508" t="s">
        <v>2930</v>
      </c>
      <c r="BE1508" t="str">
        <f>"35-2014.00"</f>
        <v>35-2014.00</v>
      </c>
      <c r="BF1508" t="s">
        <v>191</v>
      </c>
      <c r="BG1508" t="s">
        <v>4924</v>
      </c>
      <c r="BH1508" t="s">
        <v>193</v>
      </c>
      <c r="BI1508">
        <v>1</v>
      </c>
      <c r="BJ1508">
        <v>1</v>
      </c>
      <c r="BK1508" s="1">
        <v>45792</v>
      </c>
      <c r="BL1508" s="1">
        <v>46156</v>
      </c>
      <c r="BM1508" s="1">
        <v>45792</v>
      </c>
      <c r="BN1508" s="1">
        <v>46156</v>
      </c>
      <c r="BO1508">
        <v>35</v>
      </c>
      <c r="BP1508">
        <v>0</v>
      </c>
      <c r="BQ1508">
        <v>6</v>
      </c>
      <c r="BR1508">
        <v>6</v>
      </c>
      <c r="BS1508">
        <v>6</v>
      </c>
      <c r="BT1508">
        <v>6</v>
      </c>
      <c r="BU1508">
        <v>6</v>
      </c>
      <c r="BV1508">
        <v>5</v>
      </c>
      <c r="BW1508" t="str">
        <f>"7:00 AM"</f>
        <v>7:00 AM</v>
      </c>
      <c r="BX1508" t="str">
        <f>"2:00 PM"</f>
        <v>2:00 PM</v>
      </c>
      <c r="BY1508" t="s">
        <v>133</v>
      </c>
      <c r="BZ1508">
        <v>0</v>
      </c>
      <c r="CA1508">
        <v>12</v>
      </c>
      <c r="CB1508" t="s">
        <v>117</v>
      </c>
      <c r="CD1508" t="s">
        <v>8064</v>
      </c>
      <c r="CE1508" t="s">
        <v>2925</v>
      </c>
      <c r="CF1508" t="s">
        <v>10716</v>
      </c>
      <c r="CG1508" t="s">
        <v>136</v>
      </c>
      <c r="CH1508" t="s">
        <v>121</v>
      </c>
      <c r="CI1508" s="6">
        <v>96950</v>
      </c>
      <c r="CJ1508" s="10">
        <v>8.83</v>
      </c>
      <c r="CK1508" s="10">
        <v>10</v>
      </c>
      <c r="CL1508" s="10">
        <v>13.25</v>
      </c>
      <c r="CM1508" s="10">
        <v>15</v>
      </c>
      <c r="CN1508" t="s">
        <v>137</v>
      </c>
      <c r="CO1508" t="s">
        <v>133</v>
      </c>
      <c r="CP1508" t="s">
        <v>138</v>
      </c>
      <c r="CR1508" t="s">
        <v>117</v>
      </c>
      <c r="CS1508" t="s">
        <v>139</v>
      </c>
      <c r="CT1508" t="s">
        <v>139</v>
      </c>
      <c r="CU1508" t="s">
        <v>139</v>
      </c>
      <c r="CV1508" t="s">
        <v>140</v>
      </c>
      <c r="CW1508" t="s">
        <v>139</v>
      </c>
      <c r="CX1508" t="s">
        <v>139</v>
      </c>
      <c r="CY1508" t="s">
        <v>5489</v>
      </c>
      <c r="CZ1508" s="8">
        <v>16702341795</v>
      </c>
      <c r="DA1508" t="s">
        <v>2930</v>
      </c>
      <c r="DB1508" t="s">
        <v>2937</v>
      </c>
      <c r="DC1508" t="s">
        <v>139</v>
      </c>
      <c r="DD1508" t="s">
        <v>117</v>
      </c>
    </row>
    <row r="1509" spans="1:114" ht="15" customHeight="1" x14ac:dyDescent="0.35">
      <c r="A1509" t="s">
        <v>16141</v>
      </c>
      <c r="B1509" t="s">
        <v>144</v>
      </c>
      <c r="C1509" s="1">
        <v>45695</v>
      </c>
      <c r="D1509" s="1">
        <v>45742</v>
      </c>
      <c r="E1509" t="s">
        <v>116</v>
      </c>
      <c r="F1509" s="1">
        <v>45868</v>
      </c>
      <c r="G1509" t="s">
        <v>117</v>
      </c>
      <c r="H1509" t="s">
        <v>117</v>
      </c>
      <c r="I1509" t="s">
        <v>117</v>
      </c>
      <c r="J1509" t="s">
        <v>5577</v>
      </c>
      <c r="K1509" t="s">
        <v>140</v>
      </c>
      <c r="L1509" t="s">
        <v>5578</v>
      </c>
      <c r="M1509" t="s">
        <v>5579</v>
      </c>
      <c r="N1509" t="s">
        <v>136</v>
      </c>
      <c r="O1509" t="s">
        <v>121</v>
      </c>
      <c r="P1509" s="6">
        <v>96950</v>
      </c>
      <c r="Q1509" t="s">
        <v>122</v>
      </c>
      <c r="R1509" t="s">
        <v>469</v>
      </c>
      <c r="S1509" s="8">
        <v>16702338600</v>
      </c>
      <c r="T1509">
        <v>0</v>
      </c>
      <c r="U1509" t="s">
        <v>5580</v>
      </c>
      <c r="V1509">
        <v>56172</v>
      </c>
      <c r="W1509" t="s">
        <v>124</v>
      </c>
      <c r="Y1509" t="s">
        <v>5581</v>
      </c>
      <c r="Z1509" t="s">
        <v>5582</v>
      </c>
      <c r="AA1509" t="s">
        <v>5583</v>
      </c>
      <c r="AB1509" t="s">
        <v>5584</v>
      </c>
      <c r="AC1509" t="s">
        <v>5578</v>
      </c>
      <c r="AD1509" t="s">
        <v>5579</v>
      </c>
      <c r="AE1509" t="s">
        <v>136</v>
      </c>
      <c r="AF1509" t="s">
        <v>121</v>
      </c>
      <c r="AG1509" s="6">
        <v>96950</v>
      </c>
      <c r="AH1509" t="s">
        <v>122</v>
      </c>
      <c r="AI1509" t="s">
        <v>469</v>
      </c>
      <c r="AJ1509" s="8">
        <v>16702338600</v>
      </c>
      <c r="AK1509">
        <v>0</v>
      </c>
      <c r="AL1509" t="s">
        <v>5585</v>
      </c>
      <c r="BE1509" t="str">
        <f>"49-9071.00"</f>
        <v>49-9071.00</v>
      </c>
      <c r="BF1509" t="s">
        <v>156</v>
      </c>
      <c r="BG1509" t="s">
        <v>16142</v>
      </c>
      <c r="BH1509" t="s">
        <v>12954</v>
      </c>
      <c r="BI1509">
        <v>1</v>
      </c>
      <c r="BJ1509">
        <v>1</v>
      </c>
      <c r="BK1509" s="1">
        <v>45870</v>
      </c>
      <c r="BL1509" s="1">
        <v>46234</v>
      </c>
      <c r="BM1509" s="1">
        <v>45870</v>
      </c>
      <c r="BN1509" s="1">
        <v>46234</v>
      </c>
      <c r="BO1509">
        <v>40</v>
      </c>
      <c r="BP1509">
        <v>0</v>
      </c>
      <c r="BQ1509">
        <v>8</v>
      </c>
      <c r="BR1509">
        <v>8</v>
      </c>
      <c r="BS1509">
        <v>8</v>
      </c>
      <c r="BT1509">
        <v>8</v>
      </c>
      <c r="BU1509">
        <v>8</v>
      </c>
      <c r="BV1509">
        <v>0</v>
      </c>
      <c r="BW1509" t="str">
        <f>"8:00 AM"</f>
        <v>8:00 AM</v>
      </c>
      <c r="BX1509" t="str">
        <f>"5:00 PM"</f>
        <v>5:00 PM</v>
      </c>
      <c r="BY1509" t="s">
        <v>133</v>
      </c>
      <c r="BZ1509">
        <v>0</v>
      </c>
      <c r="CA1509">
        <v>24</v>
      </c>
      <c r="CB1509" t="s">
        <v>117</v>
      </c>
      <c r="CD1509" s="2" t="s">
        <v>16143</v>
      </c>
      <c r="CE1509" t="s">
        <v>5578</v>
      </c>
      <c r="CF1509" t="s">
        <v>5579</v>
      </c>
      <c r="CG1509" t="s">
        <v>136</v>
      </c>
      <c r="CH1509" t="s">
        <v>121</v>
      </c>
      <c r="CI1509" s="6">
        <v>96950</v>
      </c>
      <c r="CJ1509" s="10">
        <v>9.75</v>
      </c>
      <c r="CK1509" s="10">
        <v>10</v>
      </c>
      <c r="CL1509" s="10">
        <v>14.63</v>
      </c>
      <c r="CM1509" s="10">
        <v>15</v>
      </c>
      <c r="CN1509" t="s">
        <v>137</v>
      </c>
      <c r="CO1509" t="s">
        <v>1187</v>
      </c>
      <c r="CP1509" t="s">
        <v>138</v>
      </c>
      <c r="CR1509" t="s">
        <v>139</v>
      </c>
      <c r="CS1509" t="s">
        <v>139</v>
      </c>
      <c r="CT1509" t="s">
        <v>140</v>
      </c>
      <c r="CU1509" t="s">
        <v>139</v>
      </c>
      <c r="CV1509" t="s">
        <v>140</v>
      </c>
      <c r="CW1509" t="s">
        <v>139</v>
      </c>
      <c r="CX1509" t="s">
        <v>140</v>
      </c>
      <c r="CY1509" t="s">
        <v>1187</v>
      </c>
      <c r="CZ1509" s="8">
        <v>16702338600</v>
      </c>
      <c r="DA1509" t="s">
        <v>5585</v>
      </c>
      <c r="DB1509" t="s">
        <v>140</v>
      </c>
      <c r="DC1509" t="s">
        <v>139</v>
      </c>
      <c r="DD1509" t="s">
        <v>117</v>
      </c>
    </row>
    <row r="1510" spans="1:114" ht="15" customHeight="1" x14ac:dyDescent="0.35">
      <c r="A1510" t="s">
        <v>13370</v>
      </c>
      <c r="B1510" t="s">
        <v>144</v>
      </c>
      <c r="C1510" s="1">
        <v>45698</v>
      </c>
      <c r="D1510" s="1">
        <v>45742</v>
      </c>
      <c r="E1510" t="s">
        <v>211</v>
      </c>
      <c r="G1510" t="s">
        <v>117</v>
      </c>
      <c r="H1510" t="s">
        <v>117</v>
      </c>
      <c r="I1510" t="s">
        <v>117</v>
      </c>
      <c r="J1510" t="s">
        <v>954</v>
      </c>
      <c r="K1510" t="s">
        <v>955</v>
      </c>
      <c r="L1510" t="s">
        <v>956</v>
      </c>
      <c r="M1510" t="s">
        <v>957</v>
      </c>
      <c r="N1510" t="s">
        <v>120</v>
      </c>
      <c r="O1510" t="s">
        <v>121</v>
      </c>
      <c r="P1510" s="6">
        <v>96950</v>
      </c>
      <c r="Q1510" t="s">
        <v>122</v>
      </c>
      <c r="S1510" s="8">
        <v>16702336927</v>
      </c>
      <c r="U1510" t="s">
        <v>958</v>
      </c>
      <c r="V1510">
        <v>23622</v>
      </c>
      <c r="W1510" t="s">
        <v>124</v>
      </c>
      <c r="Y1510" t="s">
        <v>959</v>
      </c>
      <c r="Z1510" t="s">
        <v>960</v>
      </c>
      <c r="AA1510" t="s">
        <v>961</v>
      </c>
      <c r="AB1510" t="s">
        <v>128</v>
      </c>
      <c r="AC1510" t="s">
        <v>956</v>
      </c>
      <c r="AD1510" t="s">
        <v>957</v>
      </c>
      <c r="AE1510" t="s">
        <v>120</v>
      </c>
      <c r="AF1510" t="s">
        <v>121</v>
      </c>
      <c r="AG1510" s="6">
        <v>96950</v>
      </c>
      <c r="AH1510" t="s">
        <v>122</v>
      </c>
      <c r="AJ1510" s="8">
        <v>16702336927</v>
      </c>
      <c r="AL1510" t="s">
        <v>967</v>
      </c>
      <c r="BE1510" t="str">
        <f>"17-3011.00"</f>
        <v>17-3011.00</v>
      </c>
      <c r="BF1510" t="s">
        <v>1589</v>
      </c>
      <c r="BG1510" t="s">
        <v>3151</v>
      </c>
      <c r="BH1510" t="s">
        <v>3152</v>
      </c>
      <c r="BI1510">
        <v>3</v>
      </c>
      <c r="BJ1510">
        <v>3</v>
      </c>
      <c r="BK1510" s="1">
        <v>45809</v>
      </c>
      <c r="BL1510" s="1">
        <v>46173</v>
      </c>
      <c r="BM1510" s="1">
        <v>45809</v>
      </c>
      <c r="BN1510" s="1">
        <v>46173</v>
      </c>
      <c r="BO1510">
        <v>35</v>
      </c>
      <c r="BP1510">
        <v>0</v>
      </c>
      <c r="BQ1510">
        <v>7</v>
      </c>
      <c r="BR1510">
        <v>7</v>
      </c>
      <c r="BS1510">
        <v>7</v>
      </c>
      <c r="BT1510">
        <v>7</v>
      </c>
      <c r="BU1510">
        <v>7</v>
      </c>
      <c r="BV1510">
        <v>0</v>
      </c>
      <c r="BW1510" t="str">
        <f>"8:00 AM"</f>
        <v>8:00 AM</v>
      </c>
      <c r="BX1510" t="str">
        <f>"4:00 PM"</f>
        <v>4:00 PM</v>
      </c>
      <c r="BY1510" t="s">
        <v>459</v>
      </c>
      <c r="BZ1510">
        <v>0</v>
      </c>
      <c r="CA1510">
        <v>24</v>
      </c>
      <c r="CB1510" t="s">
        <v>117</v>
      </c>
      <c r="CD1510" s="2" t="s">
        <v>13371</v>
      </c>
      <c r="CE1510" t="s">
        <v>3154</v>
      </c>
      <c r="CG1510" t="s">
        <v>120</v>
      </c>
      <c r="CH1510" t="s">
        <v>121</v>
      </c>
      <c r="CI1510" s="6">
        <v>96950</v>
      </c>
      <c r="CJ1510" s="10">
        <v>16.18</v>
      </c>
      <c r="CK1510" s="10">
        <v>16.18</v>
      </c>
      <c r="CL1510" s="10">
        <v>0</v>
      </c>
      <c r="CM1510" s="10">
        <v>0</v>
      </c>
      <c r="CN1510" t="s">
        <v>137</v>
      </c>
      <c r="CO1510" t="s">
        <v>140</v>
      </c>
      <c r="CP1510" t="s">
        <v>138</v>
      </c>
      <c r="CR1510" t="s">
        <v>117</v>
      </c>
      <c r="CS1510" t="s">
        <v>139</v>
      </c>
      <c r="CT1510" t="s">
        <v>140</v>
      </c>
      <c r="CU1510" t="s">
        <v>140</v>
      </c>
      <c r="CV1510" t="s">
        <v>140</v>
      </c>
      <c r="CW1510" t="s">
        <v>139</v>
      </c>
      <c r="CX1510" t="s">
        <v>140</v>
      </c>
      <c r="CY1510" t="s">
        <v>10544</v>
      </c>
      <c r="CZ1510" s="8">
        <v>16702336927</v>
      </c>
      <c r="DA1510" t="s">
        <v>967</v>
      </c>
      <c r="DB1510" t="s">
        <v>140</v>
      </c>
      <c r="DC1510" t="s">
        <v>139</v>
      </c>
      <c r="DD1510" t="s">
        <v>117</v>
      </c>
    </row>
    <row r="1511" spans="1:114" ht="15" customHeight="1" x14ac:dyDescent="0.35">
      <c r="A1511" t="s">
        <v>6997</v>
      </c>
      <c r="B1511" t="s">
        <v>166</v>
      </c>
      <c r="C1511" s="1">
        <v>45707</v>
      </c>
      <c r="D1511" s="1">
        <v>45742</v>
      </c>
      <c r="E1511" t="s">
        <v>211</v>
      </c>
      <c r="G1511" t="s">
        <v>117</v>
      </c>
      <c r="H1511" t="s">
        <v>117</v>
      </c>
      <c r="I1511" t="s">
        <v>117</v>
      </c>
      <c r="J1511" t="s">
        <v>6998</v>
      </c>
      <c r="L1511" t="s">
        <v>5484</v>
      </c>
      <c r="N1511" t="s">
        <v>120</v>
      </c>
      <c r="O1511" t="s">
        <v>121</v>
      </c>
      <c r="P1511" s="6">
        <v>96950</v>
      </c>
      <c r="Q1511" t="s">
        <v>122</v>
      </c>
      <c r="S1511" s="8">
        <v>16707891106</v>
      </c>
      <c r="U1511" t="s">
        <v>6999</v>
      </c>
      <c r="V1511">
        <v>561320</v>
      </c>
      <c r="W1511" t="s">
        <v>124</v>
      </c>
      <c r="Y1511" t="s">
        <v>450</v>
      </c>
      <c r="Z1511" t="s">
        <v>7000</v>
      </c>
      <c r="AA1511" t="s">
        <v>5220</v>
      </c>
      <c r="AB1511" t="s">
        <v>237</v>
      </c>
      <c r="AC1511" t="s">
        <v>5484</v>
      </c>
      <c r="AE1511" t="s">
        <v>120</v>
      </c>
      <c r="AF1511" t="s">
        <v>121</v>
      </c>
      <c r="AG1511" s="6">
        <v>96950</v>
      </c>
      <c r="AH1511" t="s">
        <v>122</v>
      </c>
      <c r="AJ1511" s="8">
        <v>16707891106</v>
      </c>
      <c r="AL1511" t="s">
        <v>7001</v>
      </c>
      <c r="BE1511" t="str">
        <f>"47-2111.00"</f>
        <v>47-2111.00</v>
      </c>
      <c r="BF1511" t="s">
        <v>3271</v>
      </c>
      <c r="BG1511" t="s">
        <v>7002</v>
      </c>
      <c r="BH1511" t="s">
        <v>3271</v>
      </c>
      <c r="BI1511">
        <v>10</v>
      </c>
      <c r="BK1511" s="1">
        <v>45748</v>
      </c>
      <c r="BL1511" s="1">
        <v>46112</v>
      </c>
      <c r="BO1511">
        <v>35</v>
      </c>
      <c r="BP1511">
        <v>0</v>
      </c>
      <c r="BQ1511">
        <v>7</v>
      </c>
      <c r="BR1511">
        <v>7</v>
      </c>
      <c r="BS1511">
        <v>7</v>
      </c>
      <c r="BT1511">
        <v>7</v>
      </c>
      <c r="BU1511">
        <v>7</v>
      </c>
      <c r="BV1511">
        <v>0</v>
      </c>
      <c r="BW1511" t="str">
        <f>"8:00 AM"</f>
        <v>8:00 AM</v>
      </c>
      <c r="BX1511" t="str">
        <f>"4:00 PM"</f>
        <v>4:00 PM</v>
      </c>
      <c r="BY1511" t="s">
        <v>459</v>
      </c>
      <c r="BZ1511">
        <v>0</v>
      </c>
      <c r="CA1511">
        <v>24</v>
      </c>
      <c r="CB1511" t="s">
        <v>117</v>
      </c>
      <c r="CD1511" s="2" t="s">
        <v>7003</v>
      </c>
      <c r="CE1511" t="s">
        <v>5484</v>
      </c>
      <c r="CG1511" t="s">
        <v>120</v>
      </c>
      <c r="CH1511" t="s">
        <v>121</v>
      </c>
      <c r="CI1511" s="6">
        <v>96950</v>
      </c>
      <c r="CJ1511" s="10">
        <v>12.64</v>
      </c>
      <c r="CK1511" s="10">
        <v>12.64</v>
      </c>
      <c r="CL1511" s="10">
        <v>18.96</v>
      </c>
      <c r="CM1511" s="10">
        <v>18.96</v>
      </c>
      <c r="CN1511" t="s">
        <v>137</v>
      </c>
      <c r="CP1511" t="s">
        <v>138</v>
      </c>
      <c r="CR1511" t="s">
        <v>117</v>
      </c>
      <c r="CS1511" t="s">
        <v>139</v>
      </c>
      <c r="CT1511" t="s">
        <v>140</v>
      </c>
      <c r="CU1511" t="s">
        <v>139</v>
      </c>
      <c r="CV1511" t="s">
        <v>140</v>
      </c>
      <c r="CW1511" t="s">
        <v>139</v>
      </c>
      <c r="CX1511" t="s">
        <v>140</v>
      </c>
      <c r="CY1511" s="2" t="s">
        <v>141</v>
      </c>
      <c r="CZ1511" s="8">
        <v>16707891106</v>
      </c>
      <c r="DA1511" t="s">
        <v>7001</v>
      </c>
      <c r="DB1511" t="s">
        <v>514</v>
      </c>
      <c r="DC1511" t="s">
        <v>139</v>
      </c>
      <c r="DD1511" t="s">
        <v>117</v>
      </c>
    </row>
    <row r="1512" spans="1:114" ht="15" customHeight="1" x14ac:dyDescent="0.35">
      <c r="A1512" t="s">
        <v>9385</v>
      </c>
      <c r="B1512" t="s">
        <v>166</v>
      </c>
      <c r="C1512" s="1">
        <v>45709</v>
      </c>
      <c r="D1512" s="1">
        <v>45742</v>
      </c>
      <c r="E1512" t="s">
        <v>116</v>
      </c>
      <c r="F1512" s="1">
        <v>45846</v>
      </c>
      <c r="G1512" t="s">
        <v>117</v>
      </c>
      <c r="H1512" t="s">
        <v>117</v>
      </c>
      <c r="I1512" t="s">
        <v>117</v>
      </c>
      <c r="J1512" t="s">
        <v>2924</v>
      </c>
      <c r="L1512" t="s">
        <v>2925</v>
      </c>
      <c r="M1512" t="s">
        <v>2926</v>
      </c>
      <c r="N1512" t="s">
        <v>136</v>
      </c>
      <c r="O1512" t="s">
        <v>121</v>
      </c>
      <c r="P1512" s="6">
        <v>96950</v>
      </c>
      <c r="Q1512" t="s">
        <v>122</v>
      </c>
      <c r="S1512" s="8">
        <v>16702341795</v>
      </c>
      <c r="U1512" t="s">
        <v>2927</v>
      </c>
      <c r="V1512">
        <v>722511</v>
      </c>
      <c r="W1512" t="s">
        <v>124</v>
      </c>
      <c r="Y1512" t="s">
        <v>2928</v>
      </c>
      <c r="Z1512" t="s">
        <v>251</v>
      </c>
      <c r="AA1512" t="s">
        <v>2929</v>
      </c>
      <c r="AB1512" t="s">
        <v>1563</v>
      </c>
      <c r="AC1512" t="s">
        <v>2939</v>
      </c>
      <c r="AD1512" t="s">
        <v>2926</v>
      </c>
      <c r="AE1512" t="s">
        <v>136</v>
      </c>
      <c r="AF1512" t="s">
        <v>121</v>
      </c>
      <c r="AG1512" s="6">
        <v>96950</v>
      </c>
      <c r="AH1512" t="s">
        <v>122</v>
      </c>
      <c r="AJ1512" s="8">
        <v>16702341795</v>
      </c>
      <c r="AL1512" t="s">
        <v>2930</v>
      </c>
      <c r="BE1512" t="str">
        <f>"35-2014.00"</f>
        <v>35-2014.00</v>
      </c>
      <c r="BF1512" t="s">
        <v>191</v>
      </c>
      <c r="BG1512" t="s">
        <v>4924</v>
      </c>
      <c r="BH1512" t="s">
        <v>193</v>
      </c>
      <c r="BI1512">
        <v>1</v>
      </c>
      <c r="BK1512" s="1">
        <v>45848</v>
      </c>
      <c r="BL1512" s="1">
        <v>46212</v>
      </c>
      <c r="BO1512">
        <v>35</v>
      </c>
      <c r="BP1512">
        <v>0</v>
      </c>
      <c r="BQ1512">
        <v>6</v>
      </c>
      <c r="BR1512">
        <v>6</v>
      </c>
      <c r="BS1512">
        <v>6</v>
      </c>
      <c r="BT1512">
        <v>6</v>
      </c>
      <c r="BU1512">
        <v>6</v>
      </c>
      <c r="BV1512">
        <v>5</v>
      </c>
      <c r="BW1512" t="str">
        <f>"7:00 AM"</f>
        <v>7:00 AM</v>
      </c>
      <c r="BX1512" t="str">
        <f>"2:00 PM"</f>
        <v>2:00 PM</v>
      </c>
      <c r="BY1512" t="s">
        <v>133</v>
      </c>
      <c r="BZ1512">
        <v>0</v>
      </c>
      <c r="CA1512">
        <v>12</v>
      </c>
      <c r="CB1512" t="s">
        <v>117</v>
      </c>
      <c r="CD1512" t="s">
        <v>9386</v>
      </c>
      <c r="CE1512" t="s">
        <v>2925</v>
      </c>
      <c r="CF1512" t="s">
        <v>2942</v>
      </c>
      <c r="CG1512" t="s">
        <v>551</v>
      </c>
      <c r="CH1512" t="s">
        <v>121</v>
      </c>
      <c r="CI1512" s="6">
        <v>96952</v>
      </c>
      <c r="CJ1512" s="10">
        <v>8.83</v>
      </c>
      <c r="CK1512" s="10">
        <v>15</v>
      </c>
      <c r="CL1512" s="10">
        <v>13.25</v>
      </c>
      <c r="CM1512" s="10">
        <v>22.5</v>
      </c>
      <c r="CN1512" t="s">
        <v>137</v>
      </c>
      <c r="CO1512" t="s">
        <v>133</v>
      </c>
      <c r="CP1512" t="s">
        <v>138</v>
      </c>
      <c r="CR1512" t="s">
        <v>117</v>
      </c>
      <c r="CS1512" t="s">
        <v>139</v>
      </c>
      <c r="CT1512" t="s">
        <v>139</v>
      </c>
      <c r="CU1512" t="s">
        <v>140</v>
      </c>
      <c r="CV1512" t="s">
        <v>140</v>
      </c>
      <c r="CW1512" t="s">
        <v>139</v>
      </c>
      <c r="CX1512" t="s">
        <v>140</v>
      </c>
      <c r="CY1512" t="s">
        <v>2936</v>
      </c>
      <c r="CZ1512" s="8">
        <v>16702341795</v>
      </c>
      <c r="DA1512" t="s">
        <v>2930</v>
      </c>
      <c r="DB1512" t="s">
        <v>2937</v>
      </c>
      <c r="DC1512" t="s">
        <v>139</v>
      </c>
      <c r="DD1512" t="s">
        <v>117</v>
      </c>
    </row>
    <row r="1513" spans="1:114" ht="15" customHeight="1" x14ac:dyDescent="0.35">
      <c r="A1513" t="s">
        <v>4657</v>
      </c>
      <c r="B1513" t="s">
        <v>166</v>
      </c>
      <c r="C1513" s="1">
        <v>45709</v>
      </c>
      <c r="D1513" s="1">
        <v>45742</v>
      </c>
      <c r="E1513" t="s">
        <v>211</v>
      </c>
      <c r="G1513" t="s">
        <v>117</v>
      </c>
      <c r="H1513" t="s">
        <v>117</v>
      </c>
      <c r="I1513" t="s">
        <v>117</v>
      </c>
      <c r="J1513" t="s">
        <v>2924</v>
      </c>
      <c r="L1513" t="s">
        <v>2925</v>
      </c>
      <c r="M1513" t="s">
        <v>2926</v>
      </c>
      <c r="N1513" t="s">
        <v>136</v>
      </c>
      <c r="O1513" t="s">
        <v>121</v>
      </c>
      <c r="P1513" s="6">
        <v>96950</v>
      </c>
      <c r="Q1513" t="s">
        <v>122</v>
      </c>
      <c r="S1513" s="8">
        <v>16702341795</v>
      </c>
      <c r="U1513" t="s">
        <v>2927</v>
      </c>
      <c r="V1513">
        <v>45999</v>
      </c>
      <c r="W1513" t="s">
        <v>124</v>
      </c>
      <c r="Y1513" t="s">
        <v>2928</v>
      </c>
      <c r="Z1513" t="s">
        <v>251</v>
      </c>
      <c r="AA1513" t="s">
        <v>2929</v>
      </c>
      <c r="AB1513" t="s">
        <v>1563</v>
      </c>
      <c r="AC1513" t="s">
        <v>2925</v>
      </c>
      <c r="AD1513" t="s">
        <v>2926</v>
      </c>
      <c r="AE1513" t="s">
        <v>120</v>
      </c>
      <c r="AF1513" t="s">
        <v>121</v>
      </c>
      <c r="AG1513" s="6">
        <v>96950</v>
      </c>
      <c r="AH1513" t="s">
        <v>122</v>
      </c>
      <c r="AJ1513" s="8">
        <v>16702341795</v>
      </c>
      <c r="AL1513" t="s">
        <v>2930</v>
      </c>
      <c r="BE1513" t="str">
        <f>"41-1011.00"</f>
        <v>41-1011.00</v>
      </c>
      <c r="BF1513" t="s">
        <v>1340</v>
      </c>
      <c r="BG1513" t="s">
        <v>4658</v>
      </c>
      <c r="BH1513" t="s">
        <v>4659</v>
      </c>
      <c r="BI1513">
        <v>1</v>
      </c>
      <c r="BK1513" s="1">
        <v>45731</v>
      </c>
      <c r="BL1513" s="1">
        <v>46095</v>
      </c>
      <c r="BO1513">
        <v>40</v>
      </c>
      <c r="BP1513">
        <v>0</v>
      </c>
      <c r="BQ1513">
        <v>8</v>
      </c>
      <c r="BR1513">
        <v>8</v>
      </c>
      <c r="BS1513">
        <v>8</v>
      </c>
      <c r="BT1513">
        <v>8</v>
      </c>
      <c r="BU1513">
        <v>8</v>
      </c>
      <c r="BV1513">
        <v>0</v>
      </c>
      <c r="BW1513" t="str">
        <f>"9:00 AM"</f>
        <v>9:00 AM</v>
      </c>
      <c r="BX1513" t="str">
        <f>"6:00 PM"</f>
        <v>6:00 PM</v>
      </c>
      <c r="BY1513" t="s">
        <v>159</v>
      </c>
      <c r="BZ1513">
        <v>0</v>
      </c>
      <c r="CA1513">
        <v>12</v>
      </c>
      <c r="CB1513" t="s">
        <v>139</v>
      </c>
      <c r="CC1513">
        <v>35</v>
      </c>
      <c r="CD1513" s="2" t="s">
        <v>4660</v>
      </c>
      <c r="CE1513" t="s">
        <v>4661</v>
      </c>
      <c r="CF1513" t="s">
        <v>120</v>
      </c>
      <c r="CG1513" t="s">
        <v>121</v>
      </c>
      <c r="CH1513" t="s">
        <v>121</v>
      </c>
      <c r="CI1513" s="6">
        <v>96950</v>
      </c>
      <c r="CJ1513" s="10">
        <v>11.35</v>
      </c>
      <c r="CK1513" s="10">
        <v>25</v>
      </c>
      <c r="CN1513" t="s">
        <v>137</v>
      </c>
      <c r="CO1513">
        <v>0</v>
      </c>
      <c r="CP1513" t="s">
        <v>138</v>
      </c>
      <c r="CR1513" t="s">
        <v>117</v>
      </c>
      <c r="CS1513" t="s">
        <v>139</v>
      </c>
      <c r="CT1513" t="s">
        <v>139</v>
      </c>
      <c r="CU1513" t="s">
        <v>140</v>
      </c>
      <c r="CV1513" t="s">
        <v>140</v>
      </c>
      <c r="CW1513" t="s">
        <v>139</v>
      </c>
      <c r="CX1513" t="s">
        <v>139</v>
      </c>
      <c r="CY1513" t="s">
        <v>2943</v>
      </c>
      <c r="CZ1513" s="8">
        <v>16702341795</v>
      </c>
      <c r="DA1513" t="s">
        <v>2930</v>
      </c>
      <c r="DB1513" t="s">
        <v>2937</v>
      </c>
      <c r="DC1513" t="s">
        <v>139</v>
      </c>
      <c r="DD1513" t="s">
        <v>117</v>
      </c>
    </row>
    <row r="1514" spans="1:114" ht="15" customHeight="1" x14ac:dyDescent="0.35">
      <c r="A1514" t="s">
        <v>14956</v>
      </c>
      <c r="B1514" t="s">
        <v>166</v>
      </c>
      <c r="C1514" s="1">
        <v>45715</v>
      </c>
      <c r="D1514" s="1">
        <v>45742</v>
      </c>
      <c r="E1514" t="s">
        <v>116</v>
      </c>
      <c r="F1514" s="1">
        <v>45792</v>
      </c>
      <c r="G1514" t="s">
        <v>117</v>
      </c>
      <c r="H1514" t="s">
        <v>117</v>
      </c>
      <c r="I1514" t="s">
        <v>117</v>
      </c>
      <c r="J1514" t="s">
        <v>5129</v>
      </c>
      <c r="K1514" t="s">
        <v>5130</v>
      </c>
      <c r="L1514" t="s">
        <v>5062</v>
      </c>
      <c r="M1514" t="s">
        <v>5131</v>
      </c>
      <c r="N1514" t="s">
        <v>120</v>
      </c>
      <c r="O1514" t="s">
        <v>121</v>
      </c>
      <c r="P1514" s="6">
        <v>96950</v>
      </c>
      <c r="Q1514" t="s">
        <v>122</v>
      </c>
      <c r="R1514" t="s">
        <v>382</v>
      </c>
      <c r="S1514" s="8">
        <v>16702347492</v>
      </c>
      <c r="U1514" t="s">
        <v>5132</v>
      </c>
      <c r="V1514">
        <v>722310</v>
      </c>
      <c r="W1514" t="s">
        <v>124</v>
      </c>
      <c r="Y1514" t="s">
        <v>5133</v>
      </c>
      <c r="Z1514" t="s">
        <v>5134</v>
      </c>
      <c r="AA1514" t="s">
        <v>5135</v>
      </c>
      <c r="AB1514" t="s">
        <v>128</v>
      </c>
      <c r="AC1514" t="s">
        <v>5131</v>
      </c>
      <c r="AD1514" t="s">
        <v>5062</v>
      </c>
      <c r="AE1514" t="s">
        <v>120</v>
      </c>
      <c r="AF1514" t="s">
        <v>121</v>
      </c>
      <c r="AG1514" s="6">
        <v>96950</v>
      </c>
      <c r="AH1514" t="s">
        <v>122</v>
      </c>
      <c r="AI1514" t="s">
        <v>382</v>
      </c>
      <c r="AJ1514" s="8">
        <v>16702347492</v>
      </c>
      <c r="AL1514" t="s">
        <v>5136</v>
      </c>
      <c r="BE1514" t="str">
        <f>"35-2021.00"</f>
        <v>35-2021.00</v>
      </c>
      <c r="BF1514" t="s">
        <v>438</v>
      </c>
      <c r="BG1514" t="s">
        <v>5590</v>
      </c>
      <c r="BH1514" t="s">
        <v>5068</v>
      </c>
      <c r="BI1514">
        <v>2</v>
      </c>
      <c r="BK1514" s="1">
        <v>45794</v>
      </c>
      <c r="BL1514" s="1">
        <v>46158</v>
      </c>
      <c r="BO1514">
        <v>35</v>
      </c>
      <c r="BP1514">
        <v>0</v>
      </c>
      <c r="BQ1514">
        <v>7</v>
      </c>
      <c r="BR1514">
        <v>7</v>
      </c>
      <c r="BS1514">
        <v>7</v>
      </c>
      <c r="BT1514">
        <v>7</v>
      </c>
      <c r="BU1514">
        <v>7</v>
      </c>
      <c r="BV1514">
        <v>0</v>
      </c>
      <c r="BW1514" t="str">
        <f>"6:00 AM"</f>
        <v>6:00 AM</v>
      </c>
      <c r="BX1514" t="str">
        <f>"2:00 PM"</f>
        <v>2:00 PM</v>
      </c>
      <c r="BY1514" t="s">
        <v>133</v>
      </c>
      <c r="BZ1514">
        <v>0</v>
      </c>
      <c r="CA1514">
        <v>3</v>
      </c>
      <c r="CB1514" t="s">
        <v>117</v>
      </c>
      <c r="CD1514" t="s">
        <v>393</v>
      </c>
      <c r="CE1514" t="s">
        <v>5062</v>
      </c>
      <c r="CF1514" t="s">
        <v>5131</v>
      </c>
      <c r="CG1514" t="s">
        <v>120</v>
      </c>
      <c r="CH1514" t="s">
        <v>121</v>
      </c>
      <c r="CI1514" s="6">
        <v>96950</v>
      </c>
      <c r="CJ1514" s="10">
        <v>7.94</v>
      </c>
      <c r="CK1514" s="10">
        <v>8</v>
      </c>
      <c r="CL1514" s="10">
        <v>11.76</v>
      </c>
      <c r="CM1514" s="10">
        <v>12</v>
      </c>
      <c r="CN1514" t="s">
        <v>137</v>
      </c>
      <c r="CO1514" t="s">
        <v>140</v>
      </c>
      <c r="CP1514" t="s">
        <v>138</v>
      </c>
      <c r="CR1514" t="s">
        <v>117</v>
      </c>
      <c r="CS1514" t="s">
        <v>139</v>
      </c>
      <c r="CT1514" t="s">
        <v>140</v>
      </c>
      <c r="CU1514" t="s">
        <v>139</v>
      </c>
      <c r="CV1514" t="s">
        <v>140</v>
      </c>
      <c r="CW1514" t="s">
        <v>139</v>
      </c>
      <c r="CX1514" t="s">
        <v>140</v>
      </c>
      <c r="CY1514" t="s">
        <v>394</v>
      </c>
      <c r="CZ1514" s="8">
        <v>16702347492</v>
      </c>
      <c r="DA1514" t="s">
        <v>5136</v>
      </c>
      <c r="DB1514" t="s">
        <v>1095</v>
      </c>
      <c r="DC1514" t="s">
        <v>139</v>
      </c>
      <c r="DD1514" t="s">
        <v>117</v>
      </c>
    </row>
    <row r="1515" spans="1:114" ht="15" customHeight="1" x14ac:dyDescent="0.35">
      <c r="A1515" t="s">
        <v>17298</v>
      </c>
      <c r="B1515" t="s">
        <v>166</v>
      </c>
      <c r="C1515" s="1">
        <v>45716</v>
      </c>
      <c r="D1515" s="1">
        <v>45742</v>
      </c>
      <c r="E1515" t="s">
        <v>116</v>
      </c>
      <c r="F1515" s="1">
        <v>45882</v>
      </c>
      <c r="G1515" t="s">
        <v>117</v>
      </c>
      <c r="H1515" t="s">
        <v>117</v>
      </c>
      <c r="I1515" t="s">
        <v>117</v>
      </c>
      <c r="J1515" t="s">
        <v>5129</v>
      </c>
      <c r="K1515" t="s">
        <v>5130</v>
      </c>
      <c r="L1515" t="s">
        <v>5062</v>
      </c>
      <c r="M1515" t="s">
        <v>5131</v>
      </c>
      <c r="N1515" t="s">
        <v>120</v>
      </c>
      <c r="O1515" t="s">
        <v>121</v>
      </c>
      <c r="P1515" s="6">
        <v>96950</v>
      </c>
      <c r="Q1515" t="s">
        <v>122</v>
      </c>
      <c r="S1515" s="8">
        <v>16702347492</v>
      </c>
      <c r="U1515" t="s">
        <v>5132</v>
      </c>
      <c r="V1515">
        <v>722310</v>
      </c>
      <c r="W1515" t="s">
        <v>124</v>
      </c>
      <c r="Y1515" t="s">
        <v>5133</v>
      </c>
      <c r="Z1515" t="s">
        <v>5134</v>
      </c>
      <c r="AA1515" t="s">
        <v>5135</v>
      </c>
      <c r="AB1515" t="s">
        <v>128</v>
      </c>
      <c r="AC1515" t="s">
        <v>5062</v>
      </c>
      <c r="AD1515" t="s">
        <v>5131</v>
      </c>
      <c r="AE1515" t="s">
        <v>120</v>
      </c>
      <c r="AF1515" t="s">
        <v>121</v>
      </c>
      <c r="AG1515" s="6">
        <v>96950</v>
      </c>
      <c r="AH1515" t="s">
        <v>122</v>
      </c>
      <c r="AI1515" t="s">
        <v>382</v>
      </c>
      <c r="AJ1515" s="8">
        <v>16702347492</v>
      </c>
      <c r="AL1515" t="s">
        <v>5136</v>
      </c>
      <c r="BE1515" t="str">
        <f>"53-3033.00"</f>
        <v>53-3033.00</v>
      </c>
      <c r="BF1515" t="s">
        <v>387</v>
      </c>
      <c r="BG1515" t="s">
        <v>15368</v>
      </c>
      <c r="BH1515" t="s">
        <v>9510</v>
      </c>
      <c r="BI1515">
        <v>5</v>
      </c>
      <c r="BK1515" s="1">
        <v>45884</v>
      </c>
      <c r="BL1515" s="1">
        <v>46248</v>
      </c>
      <c r="BO1515">
        <v>35</v>
      </c>
      <c r="BP1515">
        <v>0</v>
      </c>
      <c r="BQ1515">
        <v>7</v>
      </c>
      <c r="BR1515">
        <v>7</v>
      </c>
      <c r="BS1515">
        <v>7</v>
      </c>
      <c r="BT1515">
        <v>7</v>
      </c>
      <c r="BU1515">
        <v>7</v>
      </c>
      <c r="BV1515">
        <v>0</v>
      </c>
      <c r="BW1515" t="str">
        <f>"6:00 AM"</f>
        <v>6:00 AM</v>
      </c>
      <c r="BX1515" t="str">
        <f>"2:00 PM"</f>
        <v>2:00 PM</v>
      </c>
      <c r="BY1515" t="s">
        <v>159</v>
      </c>
      <c r="BZ1515">
        <v>0</v>
      </c>
      <c r="CA1515">
        <v>12</v>
      </c>
      <c r="CB1515" t="s">
        <v>117</v>
      </c>
      <c r="CD1515" t="s">
        <v>15369</v>
      </c>
      <c r="CE1515" t="s">
        <v>5062</v>
      </c>
      <c r="CF1515" t="s">
        <v>5131</v>
      </c>
      <c r="CG1515" t="s">
        <v>120</v>
      </c>
      <c r="CH1515" t="s">
        <v>121</v>
      </c>
      <c r="CI1515" s="6">
        <v>96950</v>
      </c>
      <c r="CJ1515" s="10">
        <v>8.15</v>
      </c>
      <c r="CK1515" s="10">
        <v>8.1999999999999993</v>
      </c>
      <c r="CL1515" s="10">
        <v>12.23</v>
      </c>
      <c r="CM1515" s="10">
        <v>12.3</v>
      </c>
      <c r="CN1515" t="s">
        <v>137</v>
      </c>
      <c r="CO1515" t="s">
        <v>393</v>
      </c>
      <c r="CP1515" t="s">
        <v>138</v>
      </c>
      <c r="CR1515" t="s">
        <v>117</v>
      </c>
      <c r="CS1515" t="s">
        <v>139</v>
      </c>
      <c r="CT1515" t="s">
        <v>140</v>
      </c>
      <c r="CU1515" t="s">
        <v>139</v>
      </c>
      <c r="CV1515" t="s">
        <v>140</v>
      </c>
      <c r="CW1515" t="s">
        <v>139</v>
      </c>
      <c r="CX1515" t="s">
        <v>140</v>
      </c>
      <c r="CY1515" t="s">
        <v>3260</v>
      </c>
      <c r="CZ1515" s="8">
        <v>16702347492</v>
      </c>
      <c r="DA1515" t="s">
        <v>5136</v>
      </c>
      <c r="DB1515" t="s">
        <v>292</v>
      </c>
      <c r="DC1515" t="s">
        <v>139</v>
      </c>
      <c r="DD1515" t="s">
        <v>117</v>
      </c>
    </row>
    <row r="1516" spans="1:114" ht="15" customHeight="1" x14ac:dyDescent="0.35">
      <c r="A1516" t="s">
        <v>17112</v>
      </c>
      <c r="B1516" t="s">
        <v>115</v>
      </c>
      <c r="C1516" s="1">
        <v>45676</v>
      </c>
      <c r="D1516" s="1">
        <v>45743</v>
      </c>
      <c r="E1516" t="s">
        <v>211</v>
      </c>
      <c r="G1516" t="s">
        <v>117</v>
      </c>
      <c r="H1516" t="s">
        <v>117</v>
      </c>
      <c r="I1516" t="s">
        <v>117</v>
      </c>
      <c r="J1516" t="s">
        <v>6779</v>
      </c>
      <c r="L1516" t="s">
        <v>6780</v>
      </c>
      <c r="N1516" t="s">
        <v>136</v>
      </c>
      <c r="O1516" t="s">
        <v>121</v>
      </c>
      <c r="P1516" s="6">
        <v>96950</v>
      </c>
      <c r="Q1516" t="s">
        <v>122</v>
      </c>
      <c r="R1516" t="s">
        <v>6781</v>
      </c>
      <c r="S1516" s="8">
        <v>16702345860</v>
      </c>
      <c r="U1516" t="s">
        <v>6782</v>
      </c>
      <c r="V1516">
        <v>5241</v>
      </c>
      <c r="W1516" t="s">
        <v>124</v>
      </c>
      <c r="Y1516" t="s">
        <v>1632</v>
      </c>
      <c r="Z1516" t="s">
        <v>4590</v>
      </c>
      <c r="AA1516" t="s">
        <v>6783</v>
      </c>
      <c r="AB1516" t="s">
        <v>205</v>
      </c>
      <c r="AC1516" t="s">
        <v>6780</v>
      </c>
      <c r="AE1516" t="s">
        <v>136</v>
      </c>
      <c r="AF1516" t="s">
        <v>121</v>
      </c>
      <c r="AG1516" s="6">
        <v>96950</v>
      </c>
      <c r="AH1516" t="s">
        <v>122</v>
      </c>
      <c r="AI1516" t="s">
        <v>6781</v>
      </c>
      <c r="AJ1516" s="8">
        <v>16702345860</v>
      </c>
      <c r="AL1516" t="s">
        <v>6784</v>
      </c>
      <c r="BE1516" t="str">
        <f>"15-1232.00"</f>
        <v>15-1232.00</v>
      </c>
      <c r="BF1516" t="s">
        <v>3284</v>
      </c>
      <c r="BG1516" t="s">
        <v>17113</v>
      </c>
      <c r="BH1516" t="s">
        <v>11085</v>
      </c>
      <c r="BI1516">
        <v>1</v>
      </c>
      <c r="BK1516" s="1">
        <v>45778</v>
      </c>
      <c r="BL1516" s="1">
        <v>46142</v>
      </c>
      <c r="BO1516">
        <v>35</v>
      </c>
      <c r="BP1516">
        <v>0</v>
      </c>
      <c r="BQ1516">
        <v>7</v>
      </c>
      <c r="BR1516">
        <v>7</v>
      </c>
      <c r="BS1516">
        <v>7</v>
      </c>
      <c r="BT1516">
        <v>7</v>
      </c>
      <c r="BU1516">
        <v>7</v>
      </c>
      <c r="BV1516">
        <v>0</v>
      </c>
      <c r="BW1516" t="str">
        <f>"9:00 AM"</f>
        <v>9:00 AM</v>
      </c>
      <c r="BX1516" t="str">
        <f>"5:00 PM"</f>
        <v>5:00 PM</v>
      </c>
      <c r="BY1516" t="s">
        <v>159</v>
      </c>
      <c r="BZ1516">
        <v>0</v>
      </c>
      <c r="CA1516">
        <v>24</v>
      </c>
      <c r="CB1516" t="s">
        <v>117</v>
      </c>
      <c r="CD1516" s="2" t="s">
        <v>17114</v>
      </c>
      <c r="CE1516" t="s">
        <v>6788</v>
      </c>
      <c r="CF1516" t="s">
        <v>6789</v>
      </c>
      <c r="CG1516" t="s">
        <v>136</v>
      </c>
      <c r="CH1516" t="s">
        <v>121</v>
      </c>
      <c r="CI1516" s="6">
        <v>96950</v>
      </c>
      <c r="CJ1516" s="10">
        <v>15.2</v>
      </c>
      <c r="CK1516" s="10">
        <v>15.2</v>
      </c>
      <c r="CL1516" s="10">
        <v>22.8</v>
      </c>
      <c r="CM1516" s="10">
        <v>22.8</v>
      </c>
      <c r="CN1516" t="s">
        <v>137</v>
      </c>
      <c r="CO1516" t="s">
        <v>140</v>
      </c>
      <c r="CP1516" t="s">
        <v>138</v>
      </c>
      <c r="CR1516" t="s">
        <v>117</v>
      </c>
      <c r="CS1516" t="s">
        <v>139</v>
      </c>
      <c r="CT1516" t="s">
        <v>140</v>
      </c>
      <c r="CU1516" t="s">
        <v>139</v>
      </c>
      <c r="CV1516" t="s">
        <v>139</v>
      </c>
      <c r="CW1516" t="s">
        <v>139</v>
      </c>
      <c r="CX1516" t="s">
        <v>140</v>
      </c>
      <c r="CY1516" t="s">
        <v>140</v>
      </c>
      <c r="CZ1516" s="8">
        <v>16702345860</v>
      </c>
      <c r="DA1516" t="s">
        <v>6784</v>
      </c>
      <c r="DB1516" t="s">
        <v>1257</v>
      </c>
      <c r="DC1516" t="s">
        <v>139</v>
      </c>
      <c r="DD1516" t="s">
        <v>117</v>
      </c>
    </row>
    <row r="1517" spans="1:114" ht="15" customHeight="1" x14ac:dyDescent="0.35">
      <c r="A1517" t="s">
        <v>13457</v>
      </c>
      <c r="B1517" t="s">
        <v>294</v>
      </c>
      <c r="C1517" s="1">
        <v>45678</v>
      </c>
      <c r="D1517" s="1">
        <v>45743</v>
      </c>
      <c r="E1517" t="s">
        <v>211</v>
      </c>
      <c r="G1517" t="s">
        <v>117</v>
      </c>
      <c r="H1517" t="s">
        <v>117</v>
      </c>
      <c r="I1517" t="s">
        <v>117</v>
      </c>
      <c r="J1517" t="s">
        <v>1712</v>
      </c>
      <c r="L1517" t="s">
        <v>1713</v>
      </c>
      <c r="M1517" t="s">
        <v>1714</v>
      </c>
      <c r="N1517" t="s">
        <v>120</v>
      </c>
      <c r="O1517" t="s">
        <v>121</v>
      </c>
      <c r="P1517" s="6">
        <v>96950</v>
      </c>
      <c r="Q1517" t="s">
        <v>122</v>
      </c>
      <c r="S1517" s="8">
        <v>16702858730</v>
      </c>
      <c r="U1517" t="s">
        <v>1073</v>
      </c>
      <c r="V1517">
        <v>561320</v>
      </c>
      <c r="W1517" t="s">
        <v>124</v>
      </c>
      <c r="Y1517" t="s">
        <v>1074</v>
      </c>
      <c r="Z1517" t="s">
        <v>1075</v>
      </c>
      <c r="AA1517" t="s">
        <v>1076</v>
      </c>
      <c r="AB1517" t="s">
        <v>189</v>
      </c>
      <c r="AC1517" t="s">
        <v>1713</v>
      </c>
      <c r="AD1517" t="s">
        <v>1714</v>
      </c>
      <c r="AE1517" t="s">
        <v>120</v>
      </c>
      <c r="AF1517" t="s">
        <v>121</v>
      </c>
      <c r="AG1517" s="6">
        <v>96950</v>
      </c>
      <c r="AH1517" t="s">
        <v>122</v>
      </c>
      <c r="AJ1517" s="8">
        <v>16702858730</v>
      </c>
      <c r="AL1517" t="s">
        <v>1078</v>
      </c>
      <c r="BE1517" t="str">
        <f>"37-2012.00"</f>
        <v>37-2012.00</v>
      </c>
      <c r="BF1517" t="s">
        <v>130</v>
      </c>
      <c r="BG1517" t="s">
        <v>4593</v>
      </c>
      <c r="BH1517" t="s">
        <v>13458</v>
      </c>
      <c r="BI1517">
        <v>15</v>
      </c>
      <c r="BJ1517">
        <v>10</v>
      </c>
      <c r="BK1517" s="1">
        <v>45748</v>
      </c>
      <c r="BL1517" s="1">
        <v>46112</v>
      </c>
      <c r="BM1517" s="1">
        <v>45748</v>
      </c>
      <c r="BN1517" s="1">
        <v>46112</v>
      </c>
      <c r="BO1517">
        <v>35</v>
      </c>
      <c r="BP1517">
        <v>0</v>
      </c>
      <c r="BQ1517">
        <v>7</v>
      </c>
      <c r="BR1517">
        <v>7</v>
      </c>
      <c r="BS1517">
        <v>7</v>
      </c>
      <c r="BT1517">
        <v>7</v>
      </c>
      <c r="BU1517">
        <v>7</v>
      </c>
      <c r="BV1517">
        <v>0</v>
      </c>
      <c r="BW1517" t="str">
        <f>"9:00 AM"</f>
        <v>9:00 AM</v>
      </c>
      <c r="BX1517" t="str">
        <f>"5:00 PM"</f>
        <v>5:00 PM</v>
      </c>
      <c r="BY1517" t="s">
        <v>133</v>
      </c>
      <c r="BZ1517">
        <v>0</v>
      </c>
      <c r="CA1517">
        <v>3</v>
      </c>
      <c r="CB1517" t="s">
        <v>117</v>
      </c>
      <c r="CD1517" t="s">
        <v>13459</v>
      </c>
      <c r="CE1517" t="s">
        <v>1718</v>
      </c>
      <c r="CF1517" t="s">
        <v>982</v>
      </c>
      <c r="CG1517" t="s">
        <v>120</v>
      </c>
      <c r="CH1517" t="s">
        <v>121</v>
      </c>
      <c r="CI1517" s="6">
        <v>96950</v>
      </c>
      <c r="CJ1517" s="10">
        <v>7.77</v>
      </c>
      <c r="CK1517" s="10">
        <v>7.77</v>
      </c>
      <c r="CL1517" s="10">
        <v>11.66</v>
      </c>
      <c r="CM1517" s="10">
        <v>11.66</v>
      </c>
      <c r="CN1517" t="s">
        <v>137</v>
      </c>
      <c r="CO1517" t="s">
        <v>162</v>
      </c>
      <c r="CP1517" t="s">
        <v>138</v>
      </c>
      <c r="CR1517" t="s">
        <v>117</v>
      </c>
      <c r="CS1517" t="s">
        <v>139</v>
      </c>
      <c r="CT1517" t="s">
        <v>140</v>
      </c>
      <c r="CU1517" t="s">
        <v>139</v>
      </c>
      <c r="CV1517" t="s">
        <v>140</v>
      </c>
      <c r="CW1517" t="s">
        <v>139</v>
      </c>
      <c r="CX1517" t="s">
        <v>140</v>
      </c>
      <c r="CY1517" s="2" t="s">
        <v>1719</v>
      </c>
      <c r="CZ1517" s="8">
        <v>16702858730</v>
      </c>
      <c r="DA1517" t="s">
        <v>1078</v>
      </c>
      <c r="DB1517" t="s">
        <v>164</v>
      </c>
      <c r="DC1517" t="s">
        <v>139</v>
      </c>
      <c r="DD1517" t="s">
        <v>117</v>
      </c>
    </row>
    <row r="1518" spans="1:114" ht="15" customHeight="1" x14ac:dyDescent="0.35">
      <c r="A1518" t="s">
        <v>16139</v>
      </c>
      <c r="B1518" t="s">
        <v>144</v>
      </c>
      <c r="C1518" s="1">
        <v>45698</v>
      </c>
      <c r="D1518" s="1">
        <v>45743</v>
      </c>
      <c r="E1518" t="s">
        <v>116</v>
      </c>
      <c r="F1518" s="1">
        <v>45868</v>
      </c>
      <c r="G1518" t="s">
        <v>117</v>
      </c>
      <c r="H1518" t="s">
        <v>117</v>
      </c>
      <c r="I1518" t="s">
        <v>117</v>
      </c>
      <c r="J1518" t="s">
        <v>3192</v>
      </c>
      <c r="L1518" t="s">
        <v>2916</v>
      </c>
      <c r="N1518" t="s">
        <v>551</v>
      </c>
      <c r="O1518" t="s">
        <v>121</v>
      </c>
      <c r="P1518" s="6">
        <v>96952</v>
      </c>
      <c r="Q1518" t="s">
        <v>122</v>
      </c>
      <c r="S1518" s="8">
        <v>16704330422</v>
      </c>
      <c r="U1518" t="s">
        <v>3194</v>
      </c>
      <c r="V1518">
        <v>212312</v>
      </c>
      <c r="W1518" t="s">
        <v>124</v>
      </c>
      <c r="Y1518" t="s">
        <v>2913</v>
      </c>
      <c r="Z1518" t="s">
        <v>2914</v>
      </c>
      <c r="AA1518" t="s">
        <v>2915</v>
      </c>
      <c r="AB1518" t="s">
        <v>1842</v>
      </c>
      <c r="AC1518" t="s">
        <v>2916</v>
      </c>
      <c r="AE1518" t="s">
        <v>551</v>
      </c>
      <c r="AF1518" t="s">
        <v>121</v>
      </c>
      <c r="AG1518" s="6">
        <v>96952</v>
      </c>
      <c r="AH1518" t="s">
        <v>122</v>
      </c>
      <c r="AJ1518" s="8">
        <v>16704330422</v>
      </c>
      <c r="AL1518" t="s">
        <v>2917</v>
      </c>
      <c r="BE1518" t="str">
        <f>"49-3042.00"</f>
        <v>49-3042.00</v>
      </c>
      <c r="BF1518" t="s">
        <v>3611</v>
      </c>
      <c r="BG1518" t="s">
        <v>3612</v>
      </c>
      <c r="BH1518" t="s">
        <v>3613</v>
      </c>
      <c r="BI1518">
        <v>3</v>
      </c>
      <c r="BJ1518">
        <v>3</v>
      </c>
      <c r="BK1518" s="1">
        <v>45870</v>
      </c>
      <c r="BL1518" s="1">
        <v>46234</v>
      </c>
      <c r="BM1518" s="1">
        <v>45870</v>
      </c>
      <c r="BN1518" s="1">
        <v>46234</v>
      </c>
      <c r="BO1518">
        <v>40</v>
      </c>
      <c r="BP1518">
        <v>0</v>
      </c>
      <c r="BQ1518">
        <v>8</v>
      </c>
      <c r="BR1518">
        <v>8</v>
      </c>
      <c r="BS1518">
        <v>8</v>
      </c>
      <c r="BT1518">
        <v>8</v>
      </c>
      <c r="BU1518">
        <v>8</v>
      </c>
      <c r="BV1518">
        <v>0</v>
      </c>
      <c r="BW1518" t="str">
        <f>"7:30 AM"</f>
        <v>7:30 AM</v>
      </c>
      <c r="BX1518" t="str">
        <f>"4:30 PM"</f>
        <v>4:30 PM</v>
      </c>
      <c r="BY1518" t="s">
        <v>133</v>
      </c>
      <c r="BZ1518">
        <v>0</v>
      </c>
      <c r="CA1518">
        <v>24</v>
      </c>
      <c r="CB1518" t="s">
        <v>117</v>
      </c>
      <c r="CD1518" t="s">
        <v>3614</v>
      </c>
      <c r="CE1518" t="s">
        <v>2916</v>
      </c>
      <c r="CG1518" t="s">
        <v>551</v>
      </c>
      <c r="CH1518" t="s">
        <v>121</v>
      </c>
      <c r="CI1518" s="6">
        <v>96952</v>
      </c>
      <c r="CJ1518" s="10">
        <v>12.5</v>
      </c>
      <c r="CK1518" s="10">
        <v>13.5</v>
      </c>
      <c r="CL1518" s="10">
        <v>18.75</v>
      </c>
      <c r="CM1518" s="10">
        <v>20.25</v>
      </c>
      <c r="CN1518" t="s">
        <v>137</v>
      </c>
      <c r="CO1518" t="s">
        <v>3197</v>
      </c>
      <c r="CP1518" t="s">
        <v>209</v>
      </c>
      <c r="CR1518" t="s">
        <v>117</v>
      </c>
      <c r="CS1518" t="s">
        <v>139</v>
      </c>
      <c r="CT1518" t="s">
        <v>139</v>
      </c>
      <c r="CU1518" t="s">
        <v>139</v>
      </c>
      <c r="CV1518" t="s">
        <v>140</v>
      </c>
      <c r="CW1518" t="s">
        <v>139</v>
      </c>
      <c r="CX1518" t="s">
        <v>139</v>
      </c>
      <c r="CY1518" t="s">
        <v>7896</v>
      </c>
      <c r="CZ1518" s="8">
        <v>16704330422</v>
      </c>
      <c r="DA1518" t="s">
        <v>2917</v>
      </c>
      <c r="DB1518" t="s">
        <v>140</v>
      </c>
      <c r="DC1518" t="s">
        <v>139</v>
      </c>
      <c r="DD1518" t="s">
        <v>117</v>
      </c>
    </row>
    <row r="1519" spans="1:114" ht="15" customHeight="1" x14ac:dyDescent="0.35">
      <c r="A1519" t="s">
        <v>7436</v>
      </c>
      <c r="B1519" t="s">
        <v>278</v>
      </c>
      <c r="C1519" s="1">
        <v>45731</v>
      </c>
      <c r="D1519" s="1">
        <v>45743</v>
      </c>
      <c r="E1519" t="s">
        <v>116</v>
      </c>
      <c r="F1519" s="1">
        <v>45929</v>
      </c>
      <c r="G1519" t="s">
        <v>117</v>
      </c>
      <c r="H1519" t="s">
        <v>139</v>
      </c>
      <c r="I1519" t="s">
        <v>117</v>
      </c>
      <c r="J1519" t="s">
        <v>2088</v>
      </c>
      <c r="K1519" t="s">
        <v>2089</v>
      </c>
      <c r="L1519" t="s">
        <v>2090</v>
      </c>
      <c r="M1519" t="s">
        <v>2091</v>
      </c>
      <c r="N1519" t="s">
        <v>120</v>
      </c>
      <c r="O1519" t="s">
        <v>121</v>
      </c>
      <c r="P1519" s="6">
        <v>96950</v>
      </c>
      <c r="Q1519" t="s">
        <v>122</v>
      </c>
      <c r="S1519" s="8">
        <v>16707837461</v>
      </c>
      <c r="U1519" t="s">
        <v>2092</v>
      </c>
      <c r="V1519">
        <v>722511</v>
      </c>
      <c r="W1519" t="s">
        <v>124</v>
      </c>
      <c r="Y1519" t="s">
        <v>1426</v>
      </c>
      <c r="Z1519" t="s">
        <v>2093</v>
      </c>
      <c r="AB1519" t="s">
        <v>270</v>
      </c>
      <c r="AC1519" t="s">
        <v>2090</v>
      </c>
      <c r="AD1519" t="s">
        <v>2094</v>
      </c>
      <c r="AE1519" t="s">
        <v>120</v>
      </c>
      <c r="AF1519" t="s">
        <v>121</v>
      </c>
      <c r="AG1519" s="6">
        <v>96950</v>
      </c>
      <c r="AH1519" t="s">
        <v>122</v>
      </c>
      <c r="AJ1519" s="8">
        <v>16707837461</v>
      </c>
      <c r="AL1519" t="s">
        <v>463</v>
      </c>
      <c r="BE1519" t="str">
        <f>"35-2014.00"</f>
        <v>35-2014.00</v>
      </c>
      <c r="BF1519" t="s">
        <v>191</v>
      </c>
      <c r="BG1519" t="s">
        <v>2095</v>
      </c>
      <c r="BH1519" t="s">
        <v>193</v>
      </c>
      <c r="BI1519">
        <v>7</v>
      </c>
      <c r="BK1519" s="1">
        <v>45931</v>
      </c>
      <c r="BL1519" s="1">
        <v>46295</v>
      </c>
      <c r="BO1519">
        <v>40</v>
      </c>
      <c r="BP1519">
        <v>0</v>
      </c>
      <c r="BQ1519">
        <v>8</v>
      </c>
      <c r="BR1519">
        <v>8</v>
      </c>
      <c r="BS1519">
        <v>8</v>
      </c>
      <c r="BT1519">
        <v>8</v>
      </c>
      <c r="BU1519">
        <v>8</v>
      </c>
      <c r="BV1519">
        <v>0</v>
      </c>
      <c r="BW1519" t="str">
        <f>"10:00 AM"</f>
        <v>10:00 AM</v>
      </c>
      <c r="BX1519" t="str">
        <f>"9:00 PM"</f>
        <v>9:00 PM</v>
      </c>
      <c r="BY1519" t="s">
        <v>133</v>
      </c>
      <c r="BZ1519">
        <v>0</v>
      </c>
      <c r="CA1519">
        <v>12</v>
      </c>
      <c r="CB1519" t="s">
        <v>117</v>
      </c>
      <c r="CD1519" s="2" t="s">
        <v>2096</v>
      </c>
      <c r="CE1519" t="s">
        <v>2090</v>
      </c>
      <c r="CF1519" t="s">
        <v>1106</v>
      </c>
      <c r="CG1519" t="s">
        <v>120</v>
      </c>
      <c r="CH1519" t="s">
        <v>121</v>
      </c>
      <c r="CI1519" s="6">
        <v>96950</v>
      </c>
      <c r="CJ1519" s="10">
        <v>8.83</v>
      </c>
      <c r="CK1519" s="10">
        <v>8.83</v>
      </c>
      <c r="CL1519" s="10">
        <v>12.79</v>
      </c>
      <c r="CM1519" s="10">
        <v>12.79</v>
      </c>
      <c r="CN1519" t="s">
        <v>137</v>
      </c>
      <c r="CO1519" t="s">
        <v>2721</v>
      </c>
      <c r="CP1519" t="s">
        <v>138</v>
      </c>
      <c r="CR1519" t="s">
        <v>117</v>
      </c>
      <c r="CS1519" t="s">
        <v>139</v>
      </c>
      <c r="CT1519" t="s">
        <v>139</v>
      </c>
      <c r="CU1519" t="s">
        <v>139</v>
      </c>
      <c r="CV1519" t="s">
        <v>140</v>
      </c>
      <c r="CW1519" t="s">
        <v>139</v>
      </c>
      <c r="CX1519" t="s">
        <v>140</v>
      </c>
      <c r="CY1519" t="s">
        <v>462</v>
      </c>
      <c r="CZ1519" s="8">
        <v>16707837461</v>
      </c>
      <c r="DA1519" t="s">
        <v>463</v>
      </c>
      <c r="DB1519" t="s">
        <v>1376</v>
      </c>
      <c r="DC1519" t="s">
        <v>139</v>
      </c>
      <c r="DD1519" t="s">
        <v>117</v>
      </c>
    </row>
    <row r="1520" spans="1:114" ht="15" customHeight="1" x14ac:dyDescent="0.35">
      <c r="A1520" t="s">
        <v>17402</v>
      </c>
      <c r="B1520" t="s">
        <v>278</v>
      </c>
      <c r="C1520" s="1">
        <v>45731</v>
      </c>
      <c r="D1520" s="1">
        <v>45743</v>
      </c>
      <c r="E1520" t="s">
        <v>116</v>
      </c>
      <c r="F1520" s="1">
        <v>45929</v>
      </c>
      <c r="G1520" t="s">
        <v>117</v>
      </c>
      <c r="H1520" t="s">
        <v>139</v>
      </c>
      <c r="I1520" t="s">
        <v>117</v>
      </c>
      <c r="J1520" t="s">
        <v>14003</v>
      </c>
      <c r="K1520" t="s">
        <v>14004</v>
      </c>
      <c r="L1520" t="s">
        <v>8697</v>
      </c>
      <c r="M1520" t="s">
        <v>8698</v>
      </c>
      <c r="N1520" t="s">
        <v>496</v>
      </c>
      <c r="O1520" t="s">
        <v>121</v>
      </c>
      <c r="P1520" s="6">
        <v>96950</v>
      </c>
      <c r="Q1520" t="s">
        <v>122</v>
      </c>
      <c r="S1520" s="8">
        <v>16702349011</v>
      </c>
      <c r="U1520" t="s">
        <v>14005</v>
      </c>
      <c r="V1520">
        <v>236116</v>
      </c>
      <c r="W1520" t="s">
        <v>124</v>
      </c>
      <c r="Y1520" t="s">
        <v>2716</v>
      </c>
      <c r="Z1520" t="s">
        <v>2717</v>
      </c>
      <c r="AA1520" t="s">
        <v>3744</v>
      </c>
      <c r="AB1520" t="s">
        <v>154</v>
      </c>
      <c r="AC1520" t="s">
        <v>8697</v>
      </c>
      <c r="AD1520" t="s">
        <v>8698</v>
      </c>
      <c r="AE1520" t="s">
        <v>496</v>
      </c>
      <c r="AF1520" t="s">
        <v>121</v>
      </c>
      <c r="AG1520" s="6">
        <v>96950</v>
      </c>
      <c r="AH1520" t="s">
        <v>122</v>
      </c>
      <c r="AJ1520" s="8">
        <v>16707837461</v>
      </c>
      <c r="AL1520" t="s">
        <v>463</v>
      </c>
      <c r="BE1520" t="str">
        <f>"51-7011.00"</f>
        <v>51-7011.00</v>
      </c>
      <c r="BF1520" t="s">
        <v>3184</v>
      </c>
      <c r="BG1520" t="s">
        <v>16590</v>
      </c>
      <c r="BH1520" t="s">
        <v>16591</v>
      </c>
      <c r="BI1520">
        <v>7</v>
      </c>
      <c r="BK1520" s="1">
        <v>45931</v>
      </c>
      <c r="BL1520" s="1">
        <v>46295</v>
      </c>
      <c r="BO1520">
        <v>40</v>
      </c>
      <c r="BP1520">
        <v>0</v>
      </c>
      <c r="BQ1520">
        <v>8</v>
      </c>
      <c r="BR1520">
        <v>8</v>
      </c>
      <c r="BS1520">
        <v>8</v>
      </c>
      <c r="BT1520">
        <v>8</v>
      </c>
      <c r="BU1520">
        <v>8</v>
      </c>
      <c r="BV1520">
        <v>0</v>
      </c>
      <c r="BW1520" t="str">
        <f>"8:00 AM"</f>
        <v>8:00 AM</v>
      </c>
      <c r="BX1520" t="str">
        <f>"5:00 PM"</f>
        <v>5:00 PM</v>
      </c>
      <c r="BY1520" t="s">
        <v>159</v>
      </c>
      <c r="BZ1520">
        <v>0</v>
      </c>
      <c r="CA1520">
        <v>12</v>
      </c>
      <c r="CB1520" t="s">
        <v>117</v>
      </c>
      <c r="CD1520" s="2" t="s">
        <v>17403</v>
      </c>
      <c r="CE1520" t="s">
        <v>8697</v>
      </c>
      <c r="CF1520" t="s">
        <v>8698</v>
      </c>
      <c r="CG1520" t="s">
        <v>120</v>
      </c>
      <c r="CH1520" t="s">
        <v>121</v>
      </c>
      <c r="CI1520" s="6">
        <v>96950</v>
      </c>
      <c r="CJ1520" s="10">
        <v>13.73</v>
      </c>
      <c r="CK1520" s="10">
        <v>13.73</v>
      </c>
      <c r="CL1520" s="10">
        <v>20.59</v>
      </c>
      <c r="CM1520" s="10">
        <v>20.59</v>
      </c>
      <c r="CN1520" t="s">
        <v>137</v>
      </c>
      <c r="CO1520" t="s">
        <v>2721</v>
      </c>
      <c r="CP1520" t="s">
        <v>138</v>
      </c>
      <c r="CR1520" t="s">
        <v>117</v>
      </c>
      <c r="CS1520" t="s">
        <v>139</v>
      </c>
      <c r="CT1520" t="s">
        <v>139</v>
      </c>
      <c r="CU1520" t="s">
        <v>139</v>
      </c>
      <c r="CV1520" t="s">
        <v>140</v>
      </c>
      <c r="CW1520" t="s">
        <v>139</v>
      </c>
      <c r="CX1520" t="s">
        <v>140</v>
      </c>
      <c r="CY1520" t="s">
        <v>9780</v>
      </c>
      <c r="CZ1520" s="8">
        <v>16707837461</v>
      </c>
      <c r="DA1520" t="s">
        <v>463</v>
      </c>
      <c r="DB1520" t="s">
        <v>1376</v>
      </c>
      <c r="DC1520" t="s">
        <v>139</v>
      </c>
      <c r="DD1520" t="s">
        <v>117</v>
      </c>
    </row>
    <row r="1521" spans="1:114" ht="15" customHeight="1" x14ac:dyDescent="0.35">
      <c r="A1521" t="s">
        <v>17398</v>
      </c>
      <c r="B1521" t="s">
        <v>278</v>
      </c>
      <c r="C1521" s="1">
        <v>45731</v>
      </c>
      <c r="D1521" s="1">
        <v>45743</v>
      </c>
      <c r="E1521" t="s">
        <v>116</v>
      </c>
      <c r="F1521" s="1">
        <v>45929</v>
      </c>
      <c r="G1521" t="s">
        <v>117</v>
      </c>
      <c r="H1521" t="s">
        <v>139</v>
      </c>
      <c r="I1521" t="s">
        <v>117</v>
      </c>
      <c r="J1521" t="s">
        <v>14003</v>
      </c>
      <c r="K1521" t="s">
        <v>14004</v>
      </c>
      <c r="L1521" t="s">
        <v>8697</v>
      </c>
      <c r="M1521" t="s">
        <v>8698</v>
      </c>
      <c r="N1521" t="s">
        <v>120</v>
      </c>
      <c r="O1521" t="s">
        <v>121</v>
      </c>
      <c r="P1521" s="6">
        <v>96950</v>
      </c>
      <c r="Q1521" t="s">
        <v>122</v>
      </c>
      <c r="S1521" s="8">
        <v>16702349011</v>
      </c>
      <c r="U1521" t="s">
        <v>14005</v>
      </c>
      <c r="V1521">
        <v>236116</v>
      </c>
      <c r="W1521" t="s">
        <v>124</v>
      </c>
      <c r="Y1521" t="s">
        <v>2716</v>
      </c>
      <c r="Z1521" t="s">
        <v>2717</v>
      </c>
      <c r="AA1521" t="s">
        <v>435</v>
      </c>
      <c r="AB1521" t="s">
        <v>128</v>
      </c>
      <c r="AC1521" t="s">
        <v>8697</v>
      </c>
      <c r="AD1521" t="s">
        <v>8698</v>
      </c>
      <c r="AE1521" t="s">
        <v>120</v>
      </c>
      <c r="AF1521" t="s">
        <v>121</v>
      </c>
      <c r="AG1521" s="6">
        <v>96950</v>
      </c>
      <c r="AH1521" t="s">
        <v>122</v>
      </c>
      <c r="AJ1521" s="8">
        <v>16702349011</v>
      </c>
      <c r="AL1521" t="s">
        <v>455</v>
      </c>
      <c r="BE1521" t="str">
        <f>"49-9071.00"</f>
        <v>49-9071.00</v>
      </c>
      <c r="BF1521" t="s">
        <v>156</v>
      </c>
      <c r="BG1521" t="s">
        <v>14006</v>
      </c>
      <c r="BH1521" t="s">
        <v>8090</v>
      </c>
      <c r="BI1521">
        <v>8</v>
      </c>
      <c r="BK1521" s="1">
        <v>45931</v>
      </c>
      <c r="BL1521" s="1">
        <v>46295</v>
      </c>
      <c r="BO1521">
        <v>40</v>
      </c>
      <c r="BP1521">
        <v>0</v>
      </c>
      <c r="BQ1521">
        <v>8</v>
      </c>
      <c r="BR1521">
        <v>8</v>
      </c>
      <c r="BS1521">
        <v>8</v>
      </c>
      <c r="BT1521">
        <v>8</v>
      </c>
      <c r="BU1521">
        <v>8</v>
      </c>
      <c r="BV1521">
        <v>0</v>
      </c>
      <c r="BW1521" t="str">
        <f>"8:00 AM"</f>
        <v>8:00 AM</v>
      </c>
      <c r="BX1521" t="str">
        <f>"5:00 PM"</f>
        <v>5:00 PM</v>
      </c>
      <c r="BY1521" t="s">
        <v>133</v>
      </c>
      <c r="BZ1521">
        <v>0</v>
      </c>
      <c r="CA1521">
        <v>12</v>
      </c>
      <c r="CB1521" t="s">
        <v>117</v>
      </c>
      <c r="CD1521" s="2" t="s">
        <v>16783</v>
      </c>
      <c r="CE1521" t="s">
        <v>8697</v>
      </c>
      <c r="CF1521" t="s">
        <v>8698</v>
      </c>
      <c r="CG1521" t="s">
        <v>120</v>
      </c>
      <c r="CH1521" t="s">
        <v>121</v>
      </c>
      <c r="CI1521" s="6">
        <v>96950</v>
      </c>
      <c r="CJ1521" s="10">
        <v>9.75</v>
      </c>
      <c r="CK1521" s="10">
        <v>9.75</v>
      </c>
      <c r="CL1521" s="10">
        <v>14.62</v>
      </c>
      <c r="CM1521" s="10">
        <v>14.62</v>
      </c>
      <c r="CN1521" t="s">
        <v>137</v>
      </c>
      <c r="CO1521" t="s">
        <v>461</v>
      </c>
      <c r="CP1521" t="s">
        <v>138</v>
      </c>
      <c r="CR1521" t="s">
        <v>117</v>
      </c>
      <c r="CS1521" t="s">
        <v>139</v>
      </c>
      <c r="CT1521" t="s">
        <v>139</v>
      </c>
      <c r="CU1521" t="s">
        <v>139</v>
      </c>
      <c r="CV1521" t="s">
        <v>140</v>
      </c>
      <c r="CW1521" t="s">
        <v>139</v>
      </c>
      <c r="CX1521" t="s">
        <v>140</v>
      </c>
      <c r="CY1521" t="s">
        <v>9780</v>
      </c>
      <c r="CZ1521" s="8">
        <v>16707837461</v>
      </c>
      <c r="DA1521" t="s">
        <v>463</v>
      </c>
      <c r="DB1521" t="s">
        <v>1376</v>
      </c>
      <c r="DC1521" t="s">
        <v>139</v>
      </c>
      <c r="DD1521" t="s">
        <v>117</v>
      </c>
    </row>
    <row r="1522" spans="1:114" ht="15" customHeight="1" x14ac:dyDescent="0.35">
      <c r="A1522" t="s">
        <v>11615</v>
      </c>
      <c r="B1522" t="s">
        <v>278</v>
      </c>
      <c r="C1522" s="1">
        <v>45731</v>
      </c>
      <c r="D1522" s="1">
        <v>45743</v>
      </c>
      <c r="E1522" t="s">
        <v>116</v>
      </c>
      <c r="F1522" s="1">
        <v>45929</v>
      </c>
      <c r="G1522" t="s">
        <v>139</v>
      </c>
      <c r="H1522" t="s">
        <v>117</v>
      </c>
      <c r="I1522" t="s">
        <v>117</v>
      </c>
      <c r="J1522" t="s">
        <v>2119</v>
      </c>
      <c r="K1522" t="s">
        <v>2120</v>
      </c>
      <c r="L1522" t="s">
        <v>2121</v>
      </c>
      <c r="M1522" t="s">
        <v>2122</v>
      </c>
      <c r="N1522" t="s">
        <v>248</v>
      </c>
      <c r="O1522" t="s">
        <v>121</v>
      </c>
      <c r="P1522" s="6">
        <v>96951</v>
      </c>
      <c r="Q1522" t="s">
        <v>122</v>
      </c>
      <c r="S1522" s="8">
        <v>16705320363</v>
      </c>
      <c r="U1522" t="s">
        <v>2123</v>
      </c>
      <c r="V1522">
        <v>111211</v>
      </c>
      <c r="W1522" t="s">
        <v>124</v>
      </c>
      <c r="Y1522" t="s">
        <v>2124</v>
      </c>
      <c r="Z1522" t="s">
        <v>2125</v>
      </c>
      <c r="AA1522" t="s">
        <v>2126</v>
      </c>
      <c r="AB1522" t="s">
        <v>1406</v>
      </c>
      <c r="AC1522" t="s">
        <v>2121</v>
      </c>
      <c r="AD1522" t="s">
        <v>2122</v>
      </c>
      <c r="AE1522" t="s">
        <v>248</v>
      </c>
      <c r="AF1522" t="s">
        <v>121</v>
      </c>
      <c r="AG1522" s="6">
        <v>96951</v>
      </c>
      <c r="AH1522" t="s">
        <v>122</v>
      </c>
      <c r="AJ1522" s="8">
        <v>16705320363</v>
      </c>
      <c r="AL1522" t="s">
        <v>2127</v>
      </c>
      <c r="BE1522" t="str">
        <f>"45-2092.00"</f>
        <v>45-2092.00</v>
      </c>
      <c r="BF1522" t="s">
        <v>1014</v>
      </c>
      <c r="BG1522" t="s">
        <v>2128</v>
      </c>
      <c r="BH1522" t="s">
        <v>2129</v>
      </c>
      <c r="BI1522">
        <v>1</v>
      </c>
      <c r="BK1522" s="1">
        <v>45931</v>
      </c>
      <c r="BL1522" s="1">
        <v>47026</v>
      </c>
      <c r="BO1522">
        <v>35</v>
      </c>
      <c r="BP1522">
        <v>0</v>
      </c>
      <c r="BQ1522">
        <v>7</v>
      </c>
      <c r="BR1522">
        <v>7</v>
      </c>
      <c r="BS1522">
        <v>7</v>
      </c>
      <c r="BT1522">
        <v>7</v>
      </c>
      <c r="BU1522">
        <v>7</v>
      </c>
      <c r="BV1522">
        <v>0</v>
      </c>
      <c r="BW1522" t="str">
        <f>"8:00 AM"</f>
        <v>8:00 AM</v>
      </c>
      <c r="BX1522" t="str">
        <f>"4:00 PM"</f>
        <v>4:00 PM</v>
      </c>
      <c r="BY1522" t="s">
        <v>133</v>
      </c>
      <c r="BZ1522">
        <v>0</v>
      </c>
      <c r="CA1522">
        <v>3</v>
      </c>
      <c r="CB1522" t="s">
        <v>117</v>
      </c>
      <c r="CD1522" s="2" t="s">
        <v>2130</v>
      </c>
      <c r="CE1522" t="s">
        <v>2121</v>
      </c>
      <c r="CF1522" t="s">
        <v>2122</v>
      </c>
      <c r="CG1522" t="s">
        <v>248</v>
      </c>
      <c r="CH1522" t="s">
        <v>121</v>
      </c>
      <c r="CI1522" s="6">
        <v>96951</v>
      </c>
      <c r="CJ1522" s="10">
        <v>11.95</v>
      </c>
      <c r="CK1522" s="10">
        <v>11.95</v>
      </c>
      <c r="CL1522" s="10">
        <v>17.93</v>
      </c>
      <c r="CM1522" s="10">
        <v>17.93</v>
      </c>
      <c r="CN1522" t="s">
        <v>137</v>
      </c>
      <c r="CO1522" t="s">
        <v>140</v>
      </c>
      <c r="CP1522" t="s">
        <v>138</v>
      </c>
      <c r="CR1522" t="s">
        <v>117</v>
      </c>
      <c r="CS1522" t="s">
        <v>139</v>
      </c>
      <c r="CT1522" t="s">
        <v>140</v>
      </c>
      <c r="CU1522" t="s">
        <v>139</v>
      </c>
      <c r="CV1522" t="s">
        <v>140</v>
      </c>
      <c r="CW1522" t="s">
        <v>139</v>
      </c>
      <c r="CX1522" t="s">
        <v>140</v>
      </c>
      <c r="CY1522" t="s">
        <v>11616</v>
      </c>
      <c r="CZ1522" s="8">
        <v>1670532036</v>
      </c>
      <c r="DA1522" t="s">
        <v>2127</v>
      </c>
      <c r="DB1522" t="s">
        <v>2132</v>
      </c>
      <c r="DC1522" t="s">
        <v>139</v>
      </c>
      <c r="DD1522" t="s">
        <v>117</v>
      </c>
    </row>
    <row r="1523" spans="1:114" ht="15" customHeight="1" x14ac:dyDescent="0.35">
      <c r="A1523" t="s">
        <v>9779</v>
      </c>
      <c r="B1523" t="s">
        <v>278</v>
      </c>
      <c r="C1523" s="1">
        <v>45732</v>
      </c>
      <c r="D1523" s="1">
        <v>45743</v>
      </c>
      <c r="E1523" t="s">
        <v>116</v>
      </c>
      <c r="F1523" s="1">
        <v>45929</v>
      </c>
      <c r="G1523" t="s">
        <v>117</v>
      </c>
      <c r="H1523" t="s">
        <v>139</v>
      </c>
      <c r="I1523" t="s">
        <v>117</v>
      </c>
      <c r="J1523" t="s">
        <v>446</v>
      </c>
      <c r="K1523" t="s">
        <v>446</v>
      </c>
      <c r="L1523" t="s">
        <v>447</v>
      </c>
      <c r="M1523" t="s">
        <v>448</v>
      </c>
      <c r="N1523" t="s">
        <v>120</v>
      </c>
      <c r="O1523" t="s">
        <v>121</v>
      </c>
      <c r="P1523" s="6">
        <v>96950</v>
      </c>
      <c r="Q1523" t="s">
        <v>122</v>
      </c>
      <c r="S1523" s="8">
        <v>16702337770</v>
      </c>
      <c r="U1523" t="s">
        <v>449</v>
      </c>
      <c r="V1523">
        <v>5413</v>
      </c>
      <c r="W1523" t="s">
        <v>124</v>
      </c>
      <c r="Y1523" t="s">
        <v>450</v>
      </c>
      <c r="Z1523" t="s">
        <v>451</v>
      </c>
      <c r="AA1523" t="s">
        <v>452</v>
      </c>
      <c r="AB1523" t="s">
        <v>453</v>
      </c>
      <c r="AC1523" t="s">
        <v>454</v>
      </c>
      <c r="AD1523" t="s">
        <v>448</v>
      </c>
      <c r="AE1523" t="s">
        <v>120</v>
      </c>
      <c r="AF1523" t="s">
        <v>121</v>
      </c>
      <c r="AG1523" s="6">
        <v>96950</v>
      </c>
      <c r="AH1523" t="s">
        <v>122</v>
      </c>
      <c r="AJ1523" s="8">
        <v>16702337770</v>
      </c>
      <c r="AL1523" t="s">
        <v>2431</v>
      </c>
      <c r="BE1523" t="str">
        <f>"17-3022.00"</f>
        <v>17-3022.00</v>
      </c>
      <c r="BF1523" t="s">
        <v>456</v>
      </c>
      <c r="BG1523" t="s">
        <v>457</v>
      </c>
      <c r="BH1523" t="s">
        <v>458</v>
      </c>
      <c r="BI1523">
        <v>5</v>
      </c>
      <c r="BK1523" s="1">
        <v>45931</v>
      </c>
      <c r="BL1523" s="1">
        <v>46295</v>
      </c>
      <c r="BO1523">
        <v>40</v>
      </c>
      <c r="BP1523">
        <v>0</v>
      </c>
      <c r="BQ1523">
        <v>8</v>
      </c>
      <c r="BR1523">
        <v>8</v>
      </c>
      <c r="BS1523">
        <v>8</v>
      </c>
      <c r="BT1523">
        <v>8</v>
      </c>
      <c r="BU1523">
        <v>8</v>
      </c>
      <c r="BV1523">
        <v>0</v>
      </c>
      <c r="BW1523" t="str">
        <f>"8:00 AM"</f>
        <v>8:00 AM</v>
      </c>
      <c r="BX1523" t="str">
        <f>"5:00 PM"</f>
        <v>5:00 PM</v>
      </c>
      <c r="BY1523" t="s">
        <v>459</v>
      </c>
      <c r="BZ1523">
        <v>0</v>
      </c>
      <c r="CA1523">
        <v>24</v>
      </c>
      <c r="CB1523" t="s">
        <v>117</v>
      </c>
      <c r="CD1523" s="2" t="s">
        <v>2432</v>
      </c>
      <c r="CE1523" t="s">
        <v>448</v>
      </c>
      <c r="CF1523" t="s">
        <v>448</v>
      </c>
      <c r="CG1523" t="s">
        <v>120</v>
      </c>
      <c r="CH1523" t="s">
        <v>121</v>
      </c>
      <c r="CI1523" s="6">
        <v>96950</v>
      </c>
      <c r="CJ1523" s="10">
        <v>15.75</v>
      </c>
      <c r="CK1523" s="10">
        <v>15.75</v>
      </c>
      <c r="CL1523" s="10">
        <v>23.62</v>
      </c>
      <c r="CM1523" s="10">
        <v>23.62</v>
      </c>
      <c r="CN1523" t="s">
        <v>137</v>
      </c>
      <c r="CO1523" t="s">
        <v>461</v>
      </c>
      <c r="CP1523" t="s">
        <v>138</v>
      </c>
      <c r="CR1523" t="s">
        <v>117</v>
      </c>
      <c r="CS1523" t="s">
        <v>139</v>
      </c>
      <c r="CT1523" t="s">
        <v>139</v>
      </c>
      <c r="CU1523" t="s">
        <v>139</v>
      </c>
      <c r="CV1523" t="s">
        <v>140</v>
      </c>
      <c r="CW1523" t="s">
        <v>139</v>
      </c>
      <c r="CX1523" t="s">
        <v>140</v>
      </c>
      <c r="CY1523" t="s">
        <v>9780</v>
      </c>
      <c r="CZ1523" s="8">
        <v>16707837461</v>
      </c>
      <c r="DA1523" t="s">
        <v>463</v>
      </c>
      <c r="DB1523" t="s">
        <v>1376</v>
      </c>
      <c r="DC1523" t="s">
        <v>139</v>
      </c>
      <c r="DD1523" t="s">
        <v>117</v>
      </c>
    </row>
    <row r="1524" spans="1:114" ht="15" customHeight="1" x14ac:dyDescent="0.35">
      <c r="A1524" t="s">
        <v>14612</v>
      </c>
      <c r="B1524" t="s">
        <v>278</v>
      </c>
      <c r="C1524" s="1">
        <v>45732</v>
      </c>
      <c r="D1524" s="1">
        <v>45743</v>
      </c>
      <c r="E1524" t="s">
        <v>211</v>
      </c>
      <c r="G1524" t="s">
        <v>117</v>
      </c>
      <c r="H1524" t="s">
        <v>117</v>
      </c>
      <c r="I1524" t="s">
        <v>117</v>
      </c>
      <c r="J1524" t="s">
        <v>4744</v>
      </c>
      <c r="K1524" t="s">
        <v>4744</v>
      </c>
      <c r="L1524" t="s">
        <v>415</v>
      </c>
      <c r="N1524" t="s">
        <v>136</v>
      </c>
      <c r="O1524" t="s">
        <v>121</v>
      </c>
      <c r="P1524" s="6">
        <v>96950</v>
      </c>
      <c r="Q1524" t="s">
        <v>122</v>
      </c>
      <c r="S1524" s="8">
        <v>16702871415</v>
      </c>
      <c r="U1524" t="s">
        <v>4745</v>
      </c>
      <c r="V1524">
        <v>561320</v>
      </c>
      <c r="W1524" t="s">
        <v>124</v>
      </c>
      <c r="Y1524" t="s">
        <v>4746</v>
      </c>
      <c r="Z1524" t="s">
        <v>4747</v>
      </c>
      <c r="AA1524" t="s">
        <v>4748</v>
      </c>
      <c r="AB1524" t="s">
        <v>205</v>
      </c>
      <c r="AC1524" t="s">
        <v>415</v>
      </c>
      <c r="AE1524" t="s">
        <v>136</v>
      </c>
      <c r="AF1524" t="s">
        <v>121</v>
      </c>
      <c r="AG1524" s="6">
        <v>96950</v>
      </c>
      <c r="AH1524" t="s">
        <v>122</v>
      </c>
      <c r="AI1524" t="s">
        <v>120</v>
      </c>
      <c r="AJ1524" s="8">
        <v>16702871415</v>
      </c>
      <c r="AL1524" t="s">
        <v>421</v>
      </c>
      <c r="BE1524" t="str">
        <f>"49-9071.00"</f>
        <v>49-9071.00</v>
      </c>
      <c r="BF1524" t="s">
        <v>156</v>
      </c>
      <c r="BG1524" t="s">
        <v>4749</v>
      </c>
      <c r="BH1524" t="s">
        <v>3221</v>
      </c>
      <c r="BI1524">
        <v>10</v>
      </c>
      <c r="BK1524" s="1">
        <v>45870</v>
      </c>
      <c r="BL1524" s="1">
        <v>46234</v>
      </c>
      <c r="BO1524">
        <v>35</v>
      </c>
      <c r="BP1524">
        <v>0</v>
      </c>
      <c r="BQ1524">
        <v>7</v>
      </c>
      <c r="BR1524">
        <v>7</v>
      </c>
      <c r="BS1524">
        <v>7</v>
      </c>
      <c r="BT1524">
        <v>7</v>
      </c>
      <c r="BU1524">
        <v>7</v>
      </c>
      <c r="BV1524">
        <v>0</v>
      </c>
      <c r="BW1524" t="str">
        <f>"8:00 AM"</f>
        <v>8:00 AM</v>
      </c>
      <c r="BX1524" t="str">
        <f>"4:00 PM"</f>
        <v>4:00 PM</v>
      </c>
      <c r="BY1524" t="s">
        <v>133</v>
      </c>
      <c r="BZ1524">
        <v>0</v>
      </c>
      <c r="CA1524">
        <v>12</v>
      </c>
      <c r="CB1524" t="s">
        <v>117</v>
      </c>
      <c r="CD1524" t="s">
        <v>4750</v>
      </c>
      <c r="CE1524" t="s">
        <v>4751</v>
      </c>
      <c r="CG1524" t="s">
        <v>136</v>
      </c>
      <c r="CH1524" t="s">
        <v>121</v>
      </c>
      <c r="CI1524" s="6">
        <v>96950</v>
      </c>
      <c r="CJ1524" s="10">
        <v>9.75</v>
      </c>
      <c r="CK1524" s="10">
        <v>9.75</v>
      </c>
      <c r="CL1524" s="10">
        <v>14.63</v>
      </c>
      <c r="CM1524" s="10">
        <v>14.63</v>
      </c>
      <c r="CN1524" t="s">
        <v>137</v>
      </c>
      <c r="CO1524" t="s">
        <v>140</v>
      </c>
      <c r="CP1524" t="s">
        <v>138</v>
      </c>
      <c r="CR1524" t="s">
        <v>117</v>
      </c>
      <c r="CS1524" t="s">
        <v>139</v>
      </c>
      <c r="CT1524" t="s">
        <v>139</v>
      </c>
      <c r="CU1524" t="s">
        <v>139</v>
      </c>
      <c r="CV1524" t="s">
        <v>140</v>
      </c>
      <c r="CW1524" t="s">
        <v>139</v>
      </c>
      <c r="CX1524" t="s">
        <v>140</v>
      </c>
      <c r="CY1524" t="s">
        <v>4752</v>
      </c>
      <c r="CZ1524" s="8">
        <v>16702871415</v>
      </c>
      <c r="DA1524" t="s">
        <v>421</v>
      </c>
      <c r="DB1524" t="s">
        <v>140</v>
      </c>
      <c r="DC1524" t="s">
        <v>139</v>
      </c>
      <c r="DD1524" t="s">
        <v>117</v>
      </c>
    </row>
    <row r="1525" spans="1:114" ht="15" customHeight="1" x14ac:dyDescent="0.35">
      <c r="A1525" t="s">
        <v>6995</v>
      </c>
      <c r="B1525" t="s">
        <v>278</v>
      </c>
      <c r="C1525" s="1">
        <v>45733</v>
      </c>
      <c r="D1525" s="1">
        <v>45743</v>
      </c>
      <c r="E1525" t="s">
        <v>116</v>
      </c>
      <c r="F1525" s="1">
        <v>45929</v>
      </c>
      <c r="G1525" t="s">
        <v>139</v>
      </c>
      <c r="H1525" t="s">
        <v>139</v>
      </c>
      <c r="I1525" t="s">
        <v>117</v>
      </c>
      <c r="J1525" t="s">
        <v>318</v>
      </c>
      <c r="K1525" t="s">
        <v>319</v>
      </c>
      <c r="L1525" t="s">
        <v>6996</v>
      </c>
      <c r="N1525" t="s">
        <v>120</v>
      </c>
      <c r="O1525" t="s">
        <v>121</v>
      </c>
      <c r="P1525" s="6">
        <v>96950</v>
      </c>
      <c r="Q1525" t="s">
        <v>122</v>
      </c>
      <c r="S1525" s="8">
        <v>16702871186</v>
      </c>
      <c r="U1525" t="s">
        <v>321</v>
      </c>
      <c r="V1525">
        <v>5616</v>
      </c>
      <c r="W1525" t="s">
        <v>124</v>
      </c>
      <c r="Y1525" t="s">
        <v>322</v>
      </c>
      <c r="Z1525" t="s">
        <v>323</v>
      </c>
      <c r="AB1525" t="s">
        <v>189</v>
      </c>
      <c r="AC1525" t="s">
        <v>320</v>
      </c>
      <c r="AE1525" t="s">
        <v>120</v>
      </c>
      <c r="AF1525" t="s">
        <v>121</v>
      </c>
      <c r="AG1525" s="6">
        <v>96950</v>
      </c>
      <c r="AH1525" t="s">
        <v>122</v>
      </c>
      <c r="AJ1525" s="8">
        <v>16702871186</v>
      </c>
      <c r="AL1525" t="s">
        <v>324</v>
      </c>
      <c r="BE1525" t="str">
        <f>"27-3091.00"</f>
        <v>27-3091.00</v>
      </c>
      <c r="BF1525" t="s">
        <v>325</v>
      </c>
      <c r="BG1525" t="s">
        <v>326</v>
      </c>
      <c r="BH1525" t="s">
        <v>327</v>
      </c>
      <c r="BI1525">
        <v>1</v>
      </c>
      <c r="BK1525" s="1">
        <v>45931</v>
      </c>
      <c r="BL1525" s="1">
        <v>47026</v>
      </c>
      <c r="BO1525">
        <v>35</v>
      </c>
      <c r="BP1525">
        <v>5</v>
      </c>
      <c r="BQ1525">
        <v>5</v>
      </c>
      <c r="BR1525">
        <v>5</v>
      </c>
      <c r="BS1525">
        <v>5</v>
      </c>
      <c r="BT1525">
        <v>5</v>
      </c>
      <c r="BU1525">
        <v>5</v>
      </c>
      <c r="BV1525">
        <v>5</v>
      </c>
      <c r="BW1525" t="str">
        <f>"11:00 PM"</f>
        <v>11:00 PM</v>
      </c>
      <c r="BX1525" t="str">
        <f>"4:00 AM"</f>
        <v>4:00 AM</v>
      </c>
      <c r="BY1525" t="s">
        <v>133</v>
      </c>
      <c r="BZ1525">
        <v>0</v>
      </c>
      <c r="CA1525">
        <v>24</v>
      </c>
      <c r="CB1525" t="s">
        <v>117</v>
      </c>
      <c r="CD1525" t="s">
        <v>328</v>
      </c>
      <c r="CE1525" t="s">
        <v>120</v>
      </c>
      <c r="CG1525" t="s">
        <v>120</v>
      </c>
      <c r="CH1525" t="s">
        <v>121</v>
      </c>
      <c r="CI1525" s="6">
        <v>96950</v>
      </c>
      <c r="CJ1525" s="10">
        <v>19.309999999999999</v>
      </c>
      <c r="CK1525" s="10">
        <v>19.309999999999999</v>
      </c>
      <c r="CL1525" s="10">
        <v>28.97</v>
      </c>
      <c r="CM1525" s="10">
        <v>28.97</v>
      </c>
      <c r="CN1525" t="s">
        <v>137</v>
      </c>
      <c r="CP1525" t="s">
        <v>138</v>
      </c>
      <c r="CR1525" t="s">
        <v>117</v>
      </c>
      <c r="CS1525" t="s">
        <v>139</v>
      </c>
      <c r="CT1525" t="s">
        <v>140</v>
      </c>
      <c r="CU1525" t="s">
        <v>140</v>
      </c>
      <c r="CV1525" t="s">
        <v>140</v>
      </c>
      <c r="CW1525" t="s">
        <v>140</v>
      </c>
      <c r="CX1525" t="s">
        <v>140</v>
      </c>
      <c r="CY1525" t="s">
        <v>330</v>
      </c>
      <c r="CZ1525" s="8">
        <v>16702871186</v>
      </c>
      <c r="DA1525" t="s">
        <v>324</v>
      </c>
      <c r="DB1525" t="s">
        <v>140</v>
      </c>
      <c r="DC1525" t="s">
        <v>139</v>
      </c>
      <c r="DD1525" t="s">
        <v>117</v>
      </c>
    </row>
    <row r="1526" spans="1:114" ht="15" customHeight="1" x14ac:dyDescent="0.35">
      <c r="A1526" t="s">
        <v>17299</v>
      </c>
      <c r="B1526" t="s">
        <v>278</v>
      </c>
      <c r="C1526" s="1">
        <v>45733</v>
      </c>
      <c r="D1526" s="1">
        <v>45743</v>
      </c>
      <c r="E1526" t="s">
        <v>116</v>
      </c>
      <c r="F1526" s="1">
        <v>45837</v>
      </c>
      <c r="G1526" t="s">
        <v>117</v>
      </c>
      <c r="H1526" t="s">
        <v>117</v>
      </c>
      <c r="I1526" t="s">
        <v>117</v>
      </c>
      <c r="J1526" t="s">
        <v>7608</v>
      </c>
      <c r="K1526" t="s">
        <v>7609</v>
      </c>
      <c r="L1526" t="s">
        <v>7610</v>
      </c>
      <c r="N1526" t="s">
        <v>136</v>
      </c>
      <c r="O1526" t="s">
        <v>121</v>
      </c>
      <c r="P1526" s="6">
        <v>96950</v>
      </c>
      <c r="Q1526" t="s">
        <v>122</v>
      </c>
      <c r="S1526" s="8">
        <v>16702341282</v>
      </c>
      <c r="U1526" t="s">
        <v>7611</v>
      </c>
      <c r="V1526">
        <v>458110</v>
      </c>
      <c r="W1526" t="s">
        <v>124</v>
      </c>
      <c r="Y1526" t="s">
        <v>7612</v>
      </c>
      <c r="Z1526" t="s">
        <v>7613</v>
      </c>
      <c r="AB1526" t="s">
        <v>474</v>
      </c>
      <c r="AC1526" t="s">
        <v>7610</v>
      </c>
      <c r="AE1526" t="s">
        <v>136</v>
      </c>
      <c r="AF1526" t="s">
        <v>121</v>
      </c>
      <c r="AG1526" s="6">
        <v>96950</v>
      </c>
      <c r="AH1526" t="s">
        <v>122</v>
      </c>
      <c r="AJ1526" s="8">
        <v>16702341282</v>
      </c>
      <c r="AL1526" t="s">
        <v>3005</v>
      </c>
      <c r="AM1526" t="s">
        <v>600</v>
      </c>
      <c r="AN1526" t="s">
        <v>3002</v>
      </c>
      <c r="AO1526" t="s">
        <v>7615</v>
      </c>
      <c r="AQ1526" t="s">
        <v>3004</v>
      </c>
      <c r="AS1526" t="s">
        <v>136</v>
      </c>
      <c r="AT1526" t="s">
        <v>121</v>
      </c>
      <c r="AU1526" s="6">
        <v>96950</v>
      </c>
      <c r="AV1526" t="s">
        <v>122</v>
      </c>
      <c r="AX1526" s="8">
        <v>16702875139</v>
      </c>
      <c r="AZ1526" t="s">
        <v>7620</v>
      </c>
      <c r="BA1526" t="s">
        <v>3006</v>
      </c>
      <c r="BB1526" t="s">
        <v>3007</v>
      </c>
      <c r="BE1526" t="str">
        <f>"51-6052.00"</f>
        <v>51-6052.00</v>
      </c>
      <c r="BF1526" t="s">
        <v>3989</v>
      </c>
      <c r="BG1526" t="s">
        <v>7616</v>
      </c>
      <c r="BH1526" t="s">
        <v>7617</v>
      </c>
      <c r="BI1526">
        <v>1</v>
      </c>
      <c r="BK1526" s="1">
        <v>45839</v>
      </c>
      <c r="BL1526" s="1">
        <v>46203</v>
      </c>
      <c r="BO1526">
        <v>35</v>
      </c>
      <c r="BP1526">
        <v>0</v>
      </c>
      <c r="BQ1526">
        <v>7</v>
      </c>
      <c r="BR1526">
        <v>7</v>
      </c>
      <c r="BS1526">
        <v>7</v>
      </c>
      <c r="BT1526">
        <v>7</v>
      </c>
      <c r="BU1526">
        <v>7</v>
      </c>
      <c r="BV1526">
        <v>0</v>
      </c>
      <c r="BW1526" t="str">
        <f>"9:00 AM"</f>
        <v>9:00 AM</v>
      </c>
      <c r="BX1526" t="str">
        <f>"4:00 PM"</f>
        <v>4:00 PM</v>
      </c>
      <c r="BY1526" t="s">
        <v>133</v>
      </c>
      <c r="BZ1526">
        <v>0</v>
      </c>
      <c r="CA1526">
        <v>12</v>
      </c>
      <c r="CB1526" t="s">
        <v>117</v>
      </c>
      <c r="CD1526" t="s">
        <v>7618</v>
      </c>
      <c r="CE1526" t="s">
        <v>1353</v>
      </c>
      <c r="CG1526" t="s">
        <v>136</v>
      </c>
      <c r="CH1526" t="s">
        <v>121</v>
      </c>
      <c r="CI1526" s="6">
        <v>96950</v>
      </c>
      <c r="CJ1526" s="10">
        <v>8.84</v>
      </c>
      <c r="CK1526" s="10">
        <v>8.84</v>
      </c>
      <c r="CL1526" s="10">
        <v>13.26</v>
      </c>
      <c r="CM1526" s="10">
        <v>13.26</v>
      </c>
      <c r="CN1526" t="s">
        <v>137</v>
      </c>
      <c r="CO1526" t="s">
        <v>140</v>
      </c>
      <c r="CP1526" t="s">
        <v>138</v>
      </c>
      <c r="CR1526" t="s">
        <v>117</v>
      </c>
      <c r="CS1526" t="s">
        <v>139</v>
      </c>
      <c r="CT1526" t="s">
        <v>140</v>
      </c>
      <c r="CU1526" t="s">
        <v>139</v>
      </c>
      <c r="CV1526" t="s">
        <v>140</v>
      </c>
      <c r="CW1526" t="s">
        <v>139</v>
      </c>
      <c r="CX1526" t="s">
        <v>140</v>
      </c>
      <c r="CY1526" t="s">
        <v>17300</v>
      </c>
      <c r="CZ1526" s="8">
        <v>16702341282</v>
      </c>
      <c r="DA1526" t="s">
        <v>3005</v>
      </c>
      <c r="DB1526" t="s">
        <v>140</v>
      </c>
      <c r="DC1526" t="s">
        <v>139</v>
      </c>
      <c r="DD1526" t="s">
        <v>117</v>
      </c>
      <c r="DE1526" t="s">
        <v>3002</v>
      </c>
      <c r="DF1526" t="s">
        <v>7615</v>
      </c>
      <c r="DH1526" t="s">
        <v>3007</v>
      </c>
      <c r="DI1526" t="s">
        <v>3006</v>
      </c>
      <c r="DJ1526" t="s">
        <v>7620</v>
      </c>
    </row>
    <row r="1527" spans="1:114" ht="15" customHeight="1" x14ac:dyDescent="0.35">
      <c r="A1527" t="s">
        <v>9678</v>
      </c>
      <c r="B1527" t="s">
        <v>278</v>
      </c>
      <c r="C1527" s="1">
        <v>45734</v>
      </c>
      <c r="D1527" s="1">
        <v>45743</v>
      </c>
      <c r="E1527" t="s">
        <v>116</v>
      </c>
      <c r="F1527" s="1">
        <v>45929</v>
      </c>
      <c r="G1527" t="s">
        <v>117</v>
      </c>
      <c r="H1527" t="s">
        <v>117</v>
      </c>
      <c r="I1527" t="s">
        <v>117</v>
      </c>
      <c r="J1527" t="s">
        <v>3470</v>
      </c>
      <c r="L1527" t="s">
        <v>3471</v>
      </c>
      <c r="N1527" t="s">
        <v>120</v>
      </c>
      <c r="O1527" t="s">
        <v>121</v>
      </c>
      <c r="P1527" s="6">
        <v>96950</v>
      </c>
      <c r="Q1527" t="s">
        <v>122</v>
      </c>
      <c r="S1527" s="8">
        <v>16702886108</v>
      </c>
      <c r="U1527" t="s">
        <v>3472</v>
      </c>
      <c r="V1527">
        <v>23622</v>
      </c>
      <c r="W1527" t="s">
        <v>124</v>
      </c>
      <c r="Y1527" t="s">
        <v>1426</v>
      </c>
      <c r="Z1527" t="s">
        <v>3473</v>
      </c>
      <c r="AB1527" t="s">
        <v>128</v>
      </c>
      <c r="AC1527" t="s">
        <v>3474</v>
      </c>
      <c r="AE1527" t="s">
        <v>120</v>
      </c>
      <c r="AF1527" t="s">
        <v>121</v>
      </c>
      <c r="AG1527" s="6">
        <v>96950</v>
      </c>
      <c r="AH1527" t="s">
        <v>122</v>
      </c>
      <c r="AJ1527" s="8">
        <v>16702886108</v>
      </c>
      <c r="AL1527" t="s">
        <v>3475</v>
      </c>
      <c r="BE1527" t="str">
        <f>"49-9071.00"</f>
        <v>49-9071.00</v>
      </c>
      <c r="BF1527" t="s">
        <v>156</v>
      </c>
      <c r="BG1527" t="s">
        <v>6158</v>
      </c>
      <c r="BH1527" t="s">
        <v>6159</v>
      </c>
      <c r="BI1527">
        <v>20</v>
      </c>
      <c r="BK1527" s="1">
        <v>45930</v>
      </c>
      <c r="BL1527" s="1">
        <v>46294</v>
      </c>
      <c r="BO1527">
        <v>40</v>
      </c>
      <c r="BP1527">
        <v>0</v>
      </c>
      <c r="BQ1527">
        <v>8</v>
      </c>
      <c r="BR1527">
        <v>8</v>
      </c>
      <c r="BS1527">
        <v>8</v>
      </c>
      <c r="BT1527">
        <v>8</v>
      </c>
      <c r="BU1527">
        <v>8</v>
      </c>
      <c r="BV1527">
        <v>0</v>
      </c>
      <c r="BW1527" t="str">
        <f>"8:00 AM"</f>
        <v>8:00 AM</v>
      </c>
      <c r="BX1527" t="str">
        <f>"5:00 PM"</f>
        <v>5:00 PM</v>
      </c>
      <c r="BY1527" t="s">
        <v>159</v>
      </c>
      <c r="BZ1527">
        <v>0</v>
      </c>
      <c r="CA1527">
        <v>24</v>
      </c>
      <c r="CB1527" t="s">
        <v>117</v>
      </c>
      <c r="CD1527" t="s">
        <v>6160</v>
      </c>
      <c r="CE1527" t="s">
        <v>3479</v>
      </c>
      <c r="CG1527" t="s">
        <v>120</v>
      </c>
      <c r="CH1527" t="s">
        <v>121</v>
      </c>
      <c r="CI1527" s="6">
        <v>96950</v>
      </c>
      <c r="CJ1527" s="10">
        <v>9.75</v>
      </c>
      <c r="CK1527" s="10">
        <v>9.75</v>
      </c>
      <c r="CL1527" s="10">
        <v>14.63</v>
      </c>
      <c r="CM1527" s="10">
        <v>14.63</v>
      </c>
      <c r="CN1527" t="s">
        <v>137</v>
      </c>
      <c r="CO1527" t="s">
        <v>164</v>
      </c>
      <c r="CP1527" t="s">
        <v>209</v>
      </c>
      <c r="CR1527" t="s">
        <v>117</v>
      </c>
      <c r="CS1527" t="s">
        <v>139</v>
      </c>
      <c r="CT1527" t="s">
        <v>139</v>
      </c>
      <c r="CU1527" t="s">
        <v>139</v>
      </c>
      <c r="CV1527" t="s">
        <v>140</v>
      </c>
      <c r="CW1527" t="s">
        <v>139</v>
      </c>
      <c r="CX1527" t="s">
        <v>139</v>
      </c>
      <c r="CY1527" t="s">
        <v>9679</v>
      </c>
      <c r="CZ1527" s="8">
        <v>16702886108</v>
      </c>
      <c r="DA1527" t="s">
        <v>3475</v>
      </c>
      <c r="DB1527" t="s">
        <v>164</v>
      </c>
      <c r="DC1527" t="s">
        <v>139</v>
      </c>
      <c r="DD1527" t="s">
        <v>117</v>
      </c>
      <c r="DE1527" t="s">
        <v>1426</v>
      </c>
      <c r="DF1527" t="s">
        <v>3481</v>
      </c>
      <c r="DH1527" t="s">
        <v>3472</v>
      </c>
      <c r="DI1527" t="s">
        <v>3470</v>
      </c>
      <c r="DJ1527" t="s">
        <v>3475</v>
      </c>
    </row>
    <row r="1528" spans="1:114" ht="15" customHeight="1" x14ac:dyDescent="0.35">
      <c r="A1528" t="s">
        <v>7418</v>
      </c>
      <c r="B1528" t="s">
        <v>278</v>
      </c>
      <c r="C1528" s="1">
        <v>45736</v>
      </c>
      <c r="D1528" s="1">
        <v>45743</v>
      </c>
      <c r="E1528" t="s">
        <v>116</v>
      </c>
      <c r="F1528" s="1">
        <v>45929</v>
      </c>
      <c r="G1528" t="s">
        <v>117</v>
      </c>
      <c r="H1528" t="s">
        <v>117</v>
      </c>
      <c r="I1528" t="s">
        <v>117</v>
      </c>
      <c r="J1528" t="s">
        <v>2578</v>
      </c>
      <c r="K1528" t="s">
        <v>2579</v>
      </c>
      <c r="L1528" t="s">
        <v>2580</v>
      </c>
      <c r="N1528" t="s">
        <v>120</v>
      </c>
      <c r="O1528" t="s">
        <v>121</v>
      </c>
      <c r="P1528" s="6">
        <v>96950</v>
      </c>
      <c r="Q1528" t="s">
        <v>122</v>
      </c>
      <c r="S1528" s="8">
        <v>16702331180</v>
      </c>
      <c r="U1528" t="s">
        <v>2581</v>
      </c>
      <c r="V1528">
        <v>722511</v>
      </c>
      <c r="W1528" t="s">
        <v>124</v>
      </c>
      <c r="Y1528" t="s">
        <v>1561</v>
      </c>
      <c r="Z1528" t="s">
        <v>2582</v>
      </c>
      <c r="AB1528" t="s">
        <v>189</v>
      </c>
      <c r="AC1528" t="s">
        <v>2580</v>
      </c>
      <c r="AE1528" t="s">
        <v>120</v>
      </c>
      <c r="AF1528" t="s">
        <v>121</v>
      </c>
      <c r="AG1528" s="6">
        <v>96950</v>
      </c>
      <c r="AH1528" t="s">
        <v>122</v>
      </c>
      <c r="AJ1528" s="8">
        <v>16702862420</v>
      </c>
      <c r="AL1528" t="s">
        <v>2583</v>
      </c>
      <c r="BE1528" t="str">
        <f>"35-2014.00"</f>
        <v>35-2014.00</v>
      </c>
      <c r="BF1528" t="s">
        <v>191</v>
      </c>
      <c r="BG1528" t="s">
        <v>2584</v>
      </c>
      <c r="BH1528" t="s">
        <v>193</v>
      </c>
      <c r="BI1528">
        <v>2</v>
      </c>
      <c r="BK1528" s="1">
        <v>45931</v>
      </c>
      <c r="BL1528" s="1">
        <v>46295</v>
      </c>
      <c r="BO1528">
        <v>35</v>
      </c>
      <c r="BP1528">
        <v>7</v>
      </c>
      <c r="BQ1528">
        <v>7</v>
      </c>
      <c r="BR1528">
        <v>7</v>
      </c>
      <c r="BS1528">
        <v>0</v>
      </c>
      <c r="BT1528">
        <v>0</v>
      </c>
      <c r="BU1528">
        <v>7</v>
      </c>
      <c r="BV1528">
        <v>7</v>
      </c>
      <c r="BW1528" t="str">
        <f>"10:00 AM"</f>
        <v>10:00 AM</v>
      </c>
      <c r="BX1528" t="str">
        <f>"9:00 PM"</f>
        <v>9:00 PM</v>
      </c>
      <c r="BY1528" t="s">
        <v>133</v>
      </c>
      <c r="BZ1528">
        <v>0</v>
      </c>
      <c r="CA1528">
        <v>12</v>
      </c>
      <c r="CB1528" t="s">
        <v>117</v>
      </c>
      <c r="CD1528" t="s">
        <v>2585</v>
      </c>
      <c r="CE1528" t="s">
        <v>2586</v>
      </c>
      <c r="CG1528" t="s">
        <v>136</v>
      </c>
      <c r="CH1528" t="s">
        <v>121</v>
      </c>
      <c r="CI1528" s="6">
        <v>96950</v>
      </c>
      <c r="CJ1528" s="10">
        <v>8.83</v>
      </c>
      <c r="CK1528" s="10">
        <v>8.83</v>
      </c>
      <c r="CL1528" s="10">
        <v>13.25</v>
      </c>
      <c r="CM1528" s="10">
        <v>13.25</v>
      </c>
      <c r="CN1528" t="s">
        <v>137</v>
      </c>
      <c r="CP1528" t="s">
        <v>209</v>
      </c>
      <c r="CR1528" t="s">
        <v>117</v>
      </c>
      <c r="CS1528" t="s">
        <v>139</v>
      </c>
      <c r="CT1528" t="s">
        <v>140</v>
      </c>
      <c r="CU1528" t="s">
        <v>139</v>
      </c>
      <c r="CV1528" t="s">
        <v>140</v>
      </c>
      <c r="CW1528" t="s">
        <v>139</v>
      </c>
      <c r="CX1528" t="s">
        <v>140</v>
      </c>
      <c r="CY1528" t="s">
        <v>7419</v>
      </c>
      <c r="CZ1528" s="8">
        <v>16702331180</v>
      </c>
      <c r="DA1528" t="s">
        <v>2583</v>
      </c>
      <c r="DB1528" t="s">
        <v>140</v>
      </c>
      <c r="DC1528" t="s">
        <v>139</v>
      </c>
      <c r="DD1528" t="s">
        <v>117</v>
      </c>
    </row>
    <row r="1529" spans="1:114" ht="15" customHeight="1" x14ac:dyDescent="0.35">
      <c r="A1529" t="s">
        <v>11317</v>
      </c>
      <c r="B1529" t="s">
        <v>278</v>
      </c>
      <c r="C1529" s="1">
        <v>45737</v>
      </c>
      <c r="D1529" s="1">
        <v>45743</v>
      </c>
      <c r="E1529" t="s">
        <v>211</v>
      </c>
      <c r="G1529" t="s">
        <v>117</v>
      </c>
      <c r="H1529" t="s">
        <v>117</v>
      </c>
      <c r="I1529" t="s">
        <v>117</v>
      </c>
      <c r="J1529" t="s">
        <v>1836</v>
      </c>
      <c r="K1529" t="s">
        <v>1837</v>
      </c>
      <c r="L1529" t="s">
        <v>1838</v>
      </c>
      <c r="N1529" t="s">
        <v>120</v>
      </c>
      <c r="O1529" t="s">
        <v>121</v>
      </c>
      <c r="P1529" s="6">
        <v>96950</v>
      </c>
      <c r="Q1529" t="s">
        <v>122</v>
      </c>
      <c r="S1529" s="8">
        <v>16702358570</v>
      </c>
      <c r="U1529" t="s">
        <v>1839</v>
      </c>
      <c r="V1529">
        <v>445250</v>
      </c>
      <c r="W1529" t="s">
        <v>124</v>
      </c>
      <c r="Y1529" t="s">
        <v>1840</v>
      </c>
      <c r="Z1529" t="s">
        <v>1841</v>
      </c>
      <c r="AA1529" t="s">
        <v>535</v>
      </c>
      <c r="AB1529" t="s">
        <v>1842</v>
      </c>
      <c r="AC1529" t="s">
        <v>1838</v>
      </c>
      <c r="AD1529" t="s">
        <v>531</v>
      </c>
      <c r="AE1529" t="s">
        <v>120</v>
      </c>
      <c r="AF1529" t="s">
        <v>121</v>
      </c>
      <c r="AG1529" s="6">
        <v>96950</v>
      </c>
      <c r="AH1529" t="s">
        <v>122</v>
      </c>
      <c r="AJ1529" s="8">
        <v>16702358570</v>
      </c>
      <c r="AL1529" t="s">
        <v>1843</v>
      </c>
      <c r="BE1529" t="str">
        <f>"45-3031.00"</f>
        <v>45-3031.00</v>
      </c>
      <c r="BF1529" t="s">
        <v>1844</v>
      </c>
      <c r="BG1529" t="s">
        <v>1845</v>
      </c>
      <c r="BH1529" t="s">
        <v>1846</v>
      </c>
      <c r="BI1529">
        <v>4</v>
      </c>
      <c r="BK1529" s="1">
        <v>45870</v>
      </c>
      <c r="BL1529" s="1">
        <v>46234</v>
      </c>
      <c r="BO1529">
        <v>35</v>
      </c>
      <c r="BP1529">
        <v>0</v>
      </c>
      <c r="BQ1529">
        <v>6</v>
      </c>
      <c r="BR1529">
        <v>6</v>
      </c>
      <c r="BS1529">
        <v>6</v>
      </c>
      <c r="BT1529">
        <v>6</v>
      </c>
      <c r="BU1529">
        <v>6</v>
      </c>
      <c r="BV1529">
        <v>5</v>
      </c>
      <c r="BW1529" t="str">
        <f>"8:00 AM"</f>
        <v>8:00 AM</v>
      </c>
      <c r="BX1529" t="str">
        <f>"3:00 PM"</f>
        <v>3:00 PM</v>
      </c>
      <c r="BY1529" t="s">
        <v>159</v>
      </c>
      <c r="BZ1529">
        <v>0</v>
      </c>
      <c r="CA1529">
        <v>3</v>
      </c>
      <c r="CB1529" t="s">
        <v>117</v>
      </c>
      <c r="CD1529" t="s">
        <v>11318</v>
      </c>
      <c r="CE1529" t="s">
        <v>11319</v>
      </c>
      <c r="CF1529" t="s">
        <v>531</v>
      </c>
      <c r="CG1529" t="s">
        <v>120</v>
      </c>
      <c r="CH1529" t="s">
        <v>121</v>
      </c>
      <c r="CI1529" s="6">
        <v>96950</v>
      </c>
      <c r="CJ1529" s="10">
        <v>16.53</v>
      </c>
      <c r="CK1529" s="10">
        <v>16.53</v>
      </c>
      <c r="CL1529" s="10">
        <v>24.79</v>
      </c>
      <c r="CM1529" s="10">
        <v>24.79</v>
      </c>
      <c r="CN1529" t="s">
        <v>137</v>
      </c>
      <c r="CO1529" t="s">
        <v>140</v>
      </c>
      <c r="CP1529" t="s">
        <v>138</v>
      </c>
      <c r="CR1529" t="s">
        <v>117</v>
      </c>
      <c r="CS1529" t="s">
        <v>139</v>
      </c>
      <c r="CT1529" t="s">
        <v>140</v>
      </c>
      <c r="CU1529" t="s">
        <v>139</v>
      </c>
      <c r="CV1529" t="s">
        <v>140</v>
      </c>
      <c r="CW1529" t="s">
        <v>139</v>
      </c>
      <c r="CX1529" t="s">
        <v>140</v>
      </c>
      <c r="CY1529" t="s">
        <v>3155</v>
      </c>
      <c r="CZ1529" s="8">
        <v>16702358570</v>
      </c>
      <c r="DA1529" t="s">
        <v>1843</v>
      </c>
      <c r="DB1529" t="s">
        <v>140</v>
      </c>
      <c r="DC1529" t="s">
        <v>139</v>
      </c>
      <c r="DD1529" t="s">
        <v>117</v>
      </c>
    </row>
    <row r="1530" spans="1:114" ht="15" customHeight="1" x14ac:dyDescent="0.35">
      <c r="A1530" t="s">
        <v>15622</v>
      </c>
      <c r="B1530" t="s">
        <v>166</v>
      </c>
      <c r="C1530" s="1">
        <v>45665</v>
      </c>
      <c r="D1530" s="1">
        <v>45744</v>
      </c>
      <c r="E1530" t="s">
        <v>211</v>
      </c>
      <c r="G1530" t="s">
        <v>117</v>
      </c>
      <c r="H1530" t="s">
        <v>117</v>
      </c>
      <c r="I1530" t="s">
        <v>117</v>
      </c>
      <c r="J1530" t="s">
        <v>824</v>
      </c>
      <c r="L1530" t="s">
        <v>825</v>
      </c>
      <c r="N1530" t="s">
        <v>136</v>
      </c>
      <c r="O1530" t="s">
        <v>121</v>
      </c>
      <c r="P1530" s="6">
        <v>96950</v>
      </c>
      <c r="Q1530" t="s">
        <v>122</v>
      </c>
      <c r="S1530" s="8">
        <v>16702335504</v>
      </c>
      <c r="U1530" t="s">
        <v>826</v>
      </c>
      <c r="V1530">
        <v>561320</v>
      </c>
      <c r="W1530" t="s">
        <v>150</v>
      </c>
      <c r="X1530" t="s">
        <v>139</v>
      </c>
      <c r="Y1530" t="s">
        <v>827</v>
      </c>
      <c r="Z1530" t="s">
        <v>828</v>
      </c>
      <c r="AA1530" t="s">
        <v>829</v>
      </c>
      <c r="AB1530" t="s">
        <v>205</v>
      </c>
      <c r="AC1530" t="s">
        <v>825</v>
      </c>
      <c r="AE1530" t="s">
        <v>136</v>
      </c>
      <c r="AF1530" t="s">
        <v>121</v>
      </c>
      <c r="AG1530" s="6">
        <v>96950</v>
      </c>
      <c r="AH1530" t="s">
        <v>122</v>
      </c>
      <c r="AJ1530" s="8">
        <v>16702335504</v>
      </c>
      <c r="AL1530" t="s">
        <v>831</v>
      </c>
      <c r="BE1530" t="str">
        <f>"49-9071.00"</f>
        <v>49-9071.00</v>
      </c>
      <c r="BF1530" t="s">
        <v>156</v>
      </c>
      <c r="BG1530" t="s">
        <v>15623</v>
      </c>
      <c r="BH1530" t="s">
        <v>5231</v>
      </c>
      <c r="BI1530">
        <v>3</v>
      </c>
      <c r="BK1530" s="1">
        <v>45762</v>
      </c>
      <c r="BL1530" s="1">
        <v>46126</v>
      </c>
      <c r="BO1530">
        <v>35</v>
      </c>
      <c r="BP1530">
        <v>0</v>
      </c>
      <c r="BQ1530">
        <v>7</v>
      </c>
      <c r="BR1530">
        <v>7</v>
      </c>
      <c r="BS1530">
        <v>7</v>
      </c>
      <c r="BT1530">
        <v>7</v>
      </c>
      <c r="BU1530">
        <v>7</v>
      </c>
      <c r="BV1530">
        <v>0</v>
      </c>
      <c r="BW1530" t="str">
        <f>"8:30 AM"</f>
        <v>8:30 AM</v>
      </c>
      <c r="BX1530" t="str">
        <f>"4:30 PM"</f>
        <v>4:30 PM</v>
      </c>
      <c r="BY1530" t="s">
        <v>159</v>
      </c>
      <c r="BZ1530">
        <v>0</v>
      </c>
      <c r="CA1530">
        <v>24</v>
      </c>
      <c r="CB1530" t="s">
        <v>117</v>
      </c>
      <c r="CD1530" t="s">
        <v>15624</v>
      </c>
      <c r="CE1530" t="s">
        <v>8602</v>
      </c>
      <c r="CF1530" t="s">
        <v>8603</v>
      </c>
      <c r="CG1530" t="s">
        <v>136</v>
      </c>
      <c r="CH1530" t="s">
        <v>121</v>
      </c>
      <c r="CI1530" s="6">
        <v>96950</v>
      </c>
      <c r="CJ1530" s="10">
        <v>9.75</v>
      </c>
      <c r="CK1530" s="10">
        <v>9.75</v>
      </c>
      <c r="CL1530" s="10">
        <v>14.63</v>
      </c>
      <c r="CM1530" s="10">
        <v>14.63</v>
      </c>
      <c r="CN1530" t="s">
        <v>137</v>
      </c>
      <c r="CO1530" t="s">
        <v>140</v>
      </c>
      <c r="CP1530" t="s">
        <v>138</v>
      </c>
      <c r="CR1530" t="s">
        <v>117</v>
      </c>
      <c r="CS1530" t="s">
        <v>139</v>
      </c>
      <c r="CT1530" t="s">
        <v>140</v>
      </c>
      <c r="CU1530" t="s">
        <v>139</v>
      </c>
      <c r="CV1530" t="s">
        <v>140</v>
      </c>
      <c r="CW1530" t="s">
        <v>139</v>
      </c>
      <c r="CX1530" t="s">
        <v>140</v>
      </c>
      <c r="CY1530" s="2" t="s">
        <v>15625</v>
      </c>
      <c r="CZ1530" s="8">
        <v>16702335504</v>
      </c>
      <c r="DA1530" t="s">
        <v>831</v>
      </c>
      <c r="DB1530" t="s">
        <v>514</v>
      </c>
      <c r="DC1530" t="s">
        <v>139</v>
      </c>
      <c r="DD1530" t="s">
        <v>139</v>
      </c>
    </row>
    <row r="1531" spans="1:114" ht="15" customHeight="1" x14ac:dyDescent="0.35">
      <c r="A1531" t="s">
        <v>17115</v>
      </c>
      <c r="B1531" t="s">
        <v>115</v>
      </c>
      <c r="C1531" s="1">
        <v>45687</v>
      </c>
      <c r="D1531" s="1">
        <v>45744</v>
      </c>
      <c r="E1531" t="s">
        <v>116</v>
      </c>
      <c r="F1531" s="1">
        <v>45770</v>
      </c>
      <c r="G1531" t="s">
        <v>117</v>
      </c>
      <c r="H1531" t="s">
        <v>117</v>
      </c>
      <c r="I1531" t="s">
        <v>117</v>
      </c>
      <c r="J1531" t="s">
        <v>17116</v>
      </c>
      <c r="K1531" t="s">
        <v>17117</v>
      </c>
      <c r="L1531" t="s">
        <v>17118</v>
      </c>
      <c r="M1531" t="s">
        <v>17119</v>
      </c>
      <c r="N1531" t="s">
        <v>120</v>
      </c>
      <c r="O1531" t="s">
        <v>121</v>
      </c>
      <c r="P1531" s="6">
        <v>96950</v>
      </c>
      <c r="Q1531" t="s">
        <v>122</v>
      </c>
      <c r="R1531" t="s">
        <v>140</v>
      </c>
      <c r="S1531" s="8">
        <v>16702864733</v>
      </c>
      <c r="U1531" t="s">
        <v>17120</v>
      </c>
      <c r="V1531">
        <v>711130</v>
      </c>
      <c r="W1531" t="s">
        <v>124</v>
      </c>
      <c r="Y1531" t="s">
        <v>17121</v>
      </c>
      <c r="Z1531" t="s">
        <v>960</v>
      </c>
      <c r="AB1531" t="s">
        <v>1406</v>
      </c>
      <c r="AC1531" t="s">
        <v>17118</v>
      </c>
      <c r="AD1531" t="s">
        <v>17122</v>
      </c>
      <c r="AE1531" t="s">
        <v>120</v>
      </c>
      <c r="AF1531" t="s">
        <v>121</v>
      </c>
      <c r="AG1531" s="6">
        <v>96950</v>
      </c>
      <c r="AH1531" t="s">
        <v>122</v>
      </c>
      <c r="AJ1531" s="8">
        <v>16702864733</v>
      </c>
      <c r="AL1531" t="s">
        <v>17123</v>
      </c>
      <c r="BE1531" t="str">
        <f>"27-2042.00"</f>
        <v>27-2042.00</v>
      </c>
      <c r="BF1531" t="s">
        <v>4229</v>
      </c>
      <c r="BG1531" t="s">
        <v>17124</v>
      </c>
      <c r="BH1531" t="s">
        <v>17125</v>
      </c>
      <c r="BI1531">
        <v>2</v>
      </c>
      <c r="BK1531" s="1">
        <v>45772</v>
      </c>
      <c r="BL1531" s="1">
        <v>46136</v>
      </c>
      <c r="BO1531">
        <v>35</v>
      </c>
      <c r="BP1531">
        <v>7</v>
      </c>
      <c r="BQ1531">
        <v>0</v>
      </c>
      <c r="BR1531">
        <v>7</v>
      </c>
      <c r="BS1531">
        <v>7</v>
      </c>
      <c r="BT1531">
        <v>0</v>
      </c>
      <c r="BU1531">
        <v>7</v>
      </c>
      <c r="BV1531">
        <v>7</v>
      </c>
      <c r="BW1531" t="str">
        <f>"2:00 PM"</f>
        <v>2:00 PM</v>
      </c>
      <c r="BX1531" t="str">
        <f>"10:00 PM"</f>
        <v>10:00 PM</v>
      </c>
      <c r="BY1531" t="s">
        <v>133</v>
      </c>
      <c r="BZ1531">
        <v>0</v>
      </c>
      <c r="CA1531">
        <v>24</v>
      </c>
      <c r="CB1531" t="s">
        <v>117</v>
      </c>
      <c r="CD1531" t="s">
        <v>17126</v>
      </c>
      <c r="CE1531" t="s">
        <v>17127</v>
      </c>
      <c r="CG1531" t="s">
        <v>120</v>
      </c>
      <c r="CH1531" t="s">
        <v>121</v>
      </c>
      <c r="CI1531" s="6">
        <v>96950</v>
      </c>
      <c r="CJ1531" s="10">
        <v>33.06</v>
      </c>
      <c r="CK1531" s="10">
        <v>33.06</v>
      </c>
      <c r="CL1531" s="10">
        <v>49.59</v>
      </c>
      <c r="CM1531" s="10">
        <v>49.59</v>
      </c>
      <c r="CN1531" t="s">
        <v>137</v>
      </c>
      <c r="CO1531" t="s">
        <v>140</v>
      </c>
      <c r="CP1531" t="s">
        <v>138</v>
      </c>
      <c r="CR1531" t="s">
        <v>117</v>
      </c>
      <c r="CS1531" t="s">
        <v>139</v>
      </c>
      <c r="CT1531" t="s">
        <v>140</v>
      </c>
      <c r="CU1531" t="s">
        <v>139</v>
      </c>
      <c r="CV1531" t="s">
        <v>140</v>
      </c>
      <c r="CW1531" t="s">
        <v>139</v>
      </c>
      <c r="CX1531" t="s">
        <v>140</v>
      </c>
      <c r="CY1531" t="s">
        <v>1167</v>
      </c>
      <c r="CZ1531" s="8">
        <v>16702864733</v>
      </c>
      <c r="DA1531" t="s">
        <v>17123</v>
      </c>
      <c r="DB1531" t="s">
        <v>309</v>
      </c>
      <c r="DC1531" t="s">
        <v>139</v>
      </c>
      <c r="DD1531" t="s">
        <v>117</v>
      </c>
      <c r="DE1531" t="s">
        <v>1530</v>
      </c>
      <c r="DF1531" t="s">
        <v>1531</v>
      </c>
      <c r="DG1531" t="s">
        <v>1532</v>
      </c>
      <c r="DH1531" t="s">
        <v>1156</v>
      </c>
      <c r="DI1531" t="s">
        <v>1153</v>
      </c>
      <c r="DJ1531" t="s">
        <v>1162</v>
      </c>
    </row>
    <row r="1532" spans="1:114" ht="15" customHeight="1" x14ac:dyDescent="0.35">
      <c r="A1532" t="s">
        <v>14610</v>
      </c>
      <c r="B1532" t="s">
        <v>278</v>
      </c>
      <c r="C1532" s="1">
        <v>45734</v>
      </c>
      <c r="D1532" s="1">
        <v>45744</v>
      </c>
      <c r="E1532" t="s">
        <v>211</v>
      </c>
      <c r="G1532" t="s">
        <v>117</v>
      </c>
      <c r="H1532" t="s">
        <v>117</v>
      </c>
      <c r="I1532" t="s">
        <v>117</v>
      </c>
      <c r="J1532" t="s">
        <v>3470</v>
      </c>
      <c r="L1532" t="s">
        <v>3471</v>
      </c>
      <c r="N1532" t="s">
        <v>120</v>
      </c>
      <c r="O1532" t="s">
        <v>121</v>
      </c>
      <c r="P1532" s="6">
        <v>96950</v>
      </c>
      <c r="Q1532" t="s">
        <v>122</v>
      </c>
      <c r="S1532" s="8">
        <v>16702886108</v>
      </c>
      <c r="U1532" t="s">
        <v>3472</v>
      </c>
      <c r="V1532">
        <v>23622</v>
      </c>
      <c r="W1532" t="s">
        <v>124</v>
      </c>
      <c r="Y1532" t="s">
        <v>1426</v>
      </c>
      <c r="Z1532" t="s">
        <v>3473</v>
      </c>
      <c r="AB1532" t="s">
        <v>128</v>
      </c>
      <c r="AC1532" t="s">
        <v>3474</v>
      </c>
      <c r="AE1532" t="s">
        <v>120</v>
      </c>
      <c r="AF1532" t="s">
        <v>121</v>
      </c>
      <c r="AG1532" s="6">
        <v>96950</v>
      </c>
      <c r="AH1532" t="s">
        <v>122</v>
      </c>
      <c r="AJ1532" s="8">
        <v>16702886108</v>
      </c>
      <c r="AL1532" t="s">
        <v>3475</v>
      </c>
      <c r="BE1532" t="str">
        <f>"49-9071.00"</f>
        <v>49-9071.00</v>
      </c>
      <c r="BF1532" t="s">
        <v>156</v>
      </c>
      <c r="BG1532" t="s">
        <v>6158</v>
      </c>
      <c r="BH1532" t="s">
        <v>6159</v>
      </c>
      <c r="BI1532">
        <v>20</v>
      </c>
      <c r="BK1532" s="1">
        <v>45901</v>
      </c>
      <c r="BL1532" s="1">
        <v>46265</v>
      </c>
      <c r="BO1532">
        <v>40</v>
      </c>
      <c r="BP1532">
        <v>0</v>
      </c>
      <c r="BQ1532">
        <v>8</v>
      </c>
      <c r="BR1532">
        <v>8</v>
      </c>
      <c r="BS1532">
        <v>8</v>
      </c>
      <c r="BT1532">
        <v>8</v>
      </c>
      <c r="BU1532">
        <v>8</v>
      </c>
      <c r="BV1532">
        <v>0</v>
      </c>
      <c r="BW1532" t="str">
        <f>"8:00 AM"</f>
        <v>8:00 AM</v>
      </c>
      <c r="BX1532" t="str">
        <f>"5:00 PM"</f>
        <v>5:00 PM</v>
      </c>
      <c r="BY1532" t="s">
        <v>159</v>
      </c>
      <c r="BZ1532">
        <v>0</v>
      </c>
      <c r="CA1532">
        <v>24</v>
      </c>
      <c r="CB1532" t="s">
        <v>117</v>
      </c>
      <c r="CD1532" t="s">
        <v>6160</v>
      </c>
      <c r="CE1532" t="s">
        <v>3479</v>
      </c>
      <c r="CG1532" t="s">
        <v>120</v>
      </c>
      <c r="CH1532" t="s">
        <v>121</v>
      </c>
      <c r="CI1532" s="6">
        <v>96950</v>
      </c>
      <c r="CJ1532" s="10">
        <v>9.75</v>
      </c>
      <c r="CK1532" s="10">
        <v>9.75</v>
      </c>
      <c r="CL1532" s="10">
        <v>14.63</v>
      </c>
      <c r="CM1532" s="10">
        <v>14.63</v>
      </c>
      <c r="CN1532" t="s">
        <v>137</v>
      </c>
      <c r="CO1532" t="s">
        <v>140</v>
      </c>
      <c r="CP1532" t="s">
        <v>138</v>
      </c>
      <c r="CR1532" t="s">
        <v>117</v>
      </c>
      <c r="CS1532" t="s">
        <v>139</v>
      </c>
      <c r="CT1532" t="s">
        <v>139</v>
      </c>
      <c r="CU1532" t="s">
        <v>139</v>
      </c>
      <c r="CV1532" t="s">
        <v>140</v>
      </c>
      <c r="CW1532" t="s">
        <v>139</v>
      </c>
      <c r="CX1532" t="s">
        <v>139</v>
      </c>
      <c r="CY1532" t="s">
        <v>9679</v>
      </c>
      <c r="CZ1532" s="8">
        <v>16702886108</v>
      </c>
      <c r="DA1532" t="s">
        <v>3475</v>
      </c>
      <c r="DB1532" t="s">
        <v>164</v>
      </c>
      <c r="DC1532" t="s">
        <v>139</v>
      </c>
      <c r="DD1532" t="s">
        <v>117</v>
      </c>
      <c r="DE1532" t="s">
        <v>1426</v>
      </c>
      <c r="DF1532" t="s">
        <v>3481</v>
      </c>
      <c r="DH1532" t="s">
        <v>3472</v>
      </c>
      <c r="DI1532" t="s">
        <v>3470</v>
      </c>
      <c r="DJ1532" t="s">
        <v>3475</v>
      </c>
    </row>
    <row r="1533" spans="1:114" ht="15" customHeight="1" x14ac:dyDescent="0.35">
      <c r="A1533" t="s">
        <v>4390</v>
      </c>
      <c r="B1533" t="s">
        <v>278</v>
      </c>
      <c r="C1533" s="1">
        <v>45734</v>
      </c>
      <c r="D1533" s="1">
        <v>45744</v>
      </c>
      <c r="E1533" t="s">
        <v>116</v>
      </c>
      <c r="F1533" s="1">
        <v>45960</v>
      </c>
      <c r="G1533" t="s">
        <v>117</v>
      </c>
      <c r="H1533" t="s">
        <v>117</v>
      </c>
      <c r="I1533" t="s">
        <v>117</v>
      </c>
      <c r="J1533" t="s">
        <v>4391</v>
      </c>
      <c r="L1533" t="s">
        <v>4392</v>
      </c>
      <c r="N1533" t="s">
        <v>248</v>
      </c>
      <c r="O1533" t="s">
        <v>121</v>
      </c>
      <c r="P1533" s="6">
        <v>96951</v>
      </c>
      <c r="Q1533" t="s">
        <v>122</v>
      </c>
      <c r="S1533" s="8">
        <v>16705323131</v>
      </c>
      <c r="U1533" t="s">
        <v>4393</v>
      </c>
      <c r="V1533">
        <v>4231</v>
      </c>
      <c r="W1533" t="s">
        <v>124</v>
      </c>
      <c r="Y1533" t="s">
        <v>4394</v>
      </c>
      <c r="Z1533" t="s">
        <v>4395</v>
      </c>
      <c r="AB1533" t="s">
        <v>154</v>
      </c>
      <c r="AC1533" t="s">
        <v>4392</v>
      </c>
      <c r="AE1533" t="s">
        <v>248</v>
      </c>
      <c r="AF1533" t="s">
        <v>121</v>
      </c>
      <c r="AG1533" s="6">
        <v>96951</v>
      </c>
      <c r="AH1533" t="s">
        <v>122</v>
      </c>
      <c r="AJ1533" s="8">
        <v>16705323131</v>
      </c>
      <c r="AL1533" t="s">
        <v>4396</v>
      </c>
      <c r="BE1533" t="str">
        <f>"49-9071.00"</f>
        <v>49-9071.00</v>
      </c>
      <c r="BF1533" t="s">
        <v>156</v>
      </c>
      <c r="BG1533" t="s">
        <v>4397</v>
      </c>
      <c r="BH1533" t="s">
        <v>423</v>
      </c>
      <c r="BI1533">
        <v>1</v>
      </c>
      <c r="BK1533" s="1">
        <v>45962</v>
      </c>
      <c r="BL1533" s="1">
        <v>46326</v>
      </c>
      <c r="BO1533">
        <v>40</v>
      </c>
      <c r="BP1533">
        <v>0</v>
      </c>
      <c r="BQ1533">
        <v>8</v>
      </c>
      <c r="BR1533">
        <v>8</v>
      </c>
      <c r="BS1533">
        <v>8</v>
      </c>
      <c r="BT1533">
        <v>8</v>
      </c>
      <c r="BU1533">
        <v>8</v>
      </c>
      <c r="BV1533">
        <v>0</v>
      </c>
      <c r="BW1533" t="str">
        <f>"8:00 AM"</f>
        <v>8:00 AM</v>
      </c>
      <c r="BX1533" t="str">
        <f>"5:00 PM"</f>
        <v>5:00 PM</v>
      </c>
      <c r="BY1533" t="s">
        <v>133</v>
      </c>
      <c r="BZ1533">
        <v>0</v>
      </c>
      <c r="CA1533">
        <v>6</v>
      </c>
      <c r="CB1533" t="s">
        <v>117</v>
      </c>
      <c r="CD1533" s="2" t="s">
        <v>4398</v>
      </c>
      <c r="CE1533" t="s">
        <v>4399</v>
      </c>
      <c r="CG1533" t="s">
        <v>248</v>
      </c>
      <c r="CH1533" t="s">
        <v>121</v>
      </c>
      <c r="CI1533" s="6">
        <v>96951</v>
      </c>
      <c r="CJ1533" s="10">
        <v>9.75</v>
      </c>
      <c r="CK1533" s="10">
        <v>9.75</v>
      </c>
      <c r="CL1533" s="10">
        <v>0</v>
      </c>
      <c r="CM1533" s="10">
        <v>0</v>
      </c>
      <c r="CN1533" t="s">
        <v>137</v>
      </c>
      <c r="CO1533" t="s">
        <v>194</v>
      </c>
      <c r="CP1533" t="s">
        <v>138</v>
      </c>
      <c r="CR1533" t="s">
        <v>117</v>
      </c>
      <c r="CS1533" t="s">
        <v>139</v>
      </c>
      <c r="CT1533" t="s">
        <v>140</v>
      </c>
      <c r="CU1533" t="s">
        <v>140</v>
      </c>
      <c r="CV1533" t="s">
        <v>140</v>
      </c>
      <c r="CW1533" t="s">
        <v>139</v>
      </c>
      <c r="CX1533" t="s">
        <v>140</v>
      </c>
      <c r="CY1533" t="s">
        <v>2793</v>
      </c>
      <c r="CZ1533" s="8">
        <v>16705323131</v>
      </c>
      <c r="DA1533" t="s">
        <v>4396</v>
      </c>
      <c r="DB1533" t="s">
        <v>140</v>
      </c>
      <c r="DC1533" t="s">
        <v>139</v>
      </c>
      <c r="DD1533" t="s">
        <v>117</v>
      </c>
      <c r="DE1533" t="s">
        <v>4394</v>
      </c>
      <c r="DF1533" t="s">
        <v>4395</v>
      </c>
      <c r="DH1533" t="s">
        <v>4393</v>
      </c>
      <c r="DI1533" t="s">
        <v>4400</v>
      </c>
      <c r="DJ1533" t="s">
        <v>4396</v>
      </c>
    </row>
    <row r="1534" spans="1:114" ht="15" customHeight="1" x14ac:dyDescent="0.35">
      <c r="A1534" t="s">
        <v>7580</v>
      </c>
      <c r="B1534" t="s">
        <v>278</v>
      </c>
      <c r="C1534" s="1">
        <v>45737</v>
      </c>
      <c r="D1534" s="1">
        <v>45744</v>
      </c>
      <c r="E1534" t="s">
        <v>211</v>
      </c>
      <c r="G1534" t="s">
        <v>117</v>
      </c>
      <c r="H1534" t="s">
        <v>117</v>
      </c>
      <c r="I1534" t="s">
        <v>117</v>
      </c>
      <c r="J1534" t="s">
        <v>246</v>
      </c>
      <c r="L1534" t="s">
        <v>253</v>
      </c>
      <c r="N1534" t="s">
        <v>248</v>
      </c>
      <c r="O1534" t="s">
        <v>121</v>
      </c>
      <c r="P1534" s="6">
        <v>96951</v>
      </c>
      <c r="Q1534" t="s">
        <v>122</v>
      </c>
      <c r="R1534" t="s">
        <v>121</v>
      </c>
      <c r="S1534" s="8">
        <v>16705320350</v>
      </c>
      <c r="U1534" t="s">
        <v>249</v>
      </c>
      <c r="V1534">
        <v>311812</v>
      </c>
      <c r="W1534" t="s">
        <v>124</v>
      </c>
      <c r="Y1534" t="s">
        <v>250</v>
      </c>
      <c r="Z1534" t="s">
        <v>251</v>
      </c>
      <c r="AA1534" t="s">
        <v>535</v>
      </c>
      <c r="AB1534" t="s">
        <v>128</v>
      </c>
      <c r="AC1534" t="s">
        <v>253</v>
      </c>
      <c r="AE1534" t="s">
        <v>248</v>
      </c>
      <c r="AF1534" t="s">
        <v>121</v>
      </c>
      <c r="AG1534" s="6">
        <v>96951</v>
      </c>
      <c r="AH1534" t="s">
        <v>122</v>
      </c>
      <c r="AJ1534" s="8">
        <v>16705320350</v>
      </c>
      <c r="AL1534" t="s">
        <v>254</v>
      </c>
      <c r="BE1534" t="str">
        <f>"51-3011.00"</f>
        <v>51-3011.00</v>
      </c>
      <c r="BF1534" t="s">
        <v>217</v>
      </c>
      <c r="BG1534" t="s">
        <v>1318</v>
      </c>
      <c r="BH1534" t="s">
        <v>1319</v>
      </c>
      <c r="BI1534">
        <v>1</v>
      </c>
      <c r="BK1534" s="1">
        <v>45931</v>
      </c>
      <c r="BL1534" s="1">
        <v>46295</v>
      </c>
      <c r="BO1534">
        <v>40</v>
      </c>
      <c r="BP1534">
        <v>0</v>
      </c>
      <c r="BQ1534">
        <v>7</v>
      </c>
      <c r="BR1534">
        <v>7</v>
      </c>
      <c r="BS1534">
        <v>7</v>
      </c>
      <c r="BT1534">
        <v>7</v>
      </c>
      <c r="BU1534">
        <v>7</v>
      </c>
      <c r="BV1534">
        <v>5</v>
      </c>
      <c r="BW1534" t="str">
        <f>"8:00 AM"</f>
        <v>8:00 AM</v>
      </c>
      <c r="BX1534" t="str">
        <f>"4:00 PM"</f>
        <v>4:00 PM</v>
      </c>
      <c r="BY1534" t="s">
        <v>159</v>
      </c>
      <c r="BZ1534">
        <v>0</v>
      </c>
      <c r="CA1534">
        <v>12</v>
      </c>
      <c r="CB1534" t="s">
        <v>117</v>
      </c>
      <c r="CD1534" t="s">
        <v>1320</v>
      </c>
      <c r="CE1534" t="s">
        <v>1321</v>
      </c>
      <c r="CG1534" t="s">
        <v>248</v>
      </c>
      <c r="CH1534" t="s">
        <v>121</v>
      </c>
      <c r="CI1534" s="6">
        <v>96951</v>
      </c>
      <c r="CJ1534" s="10">
        <v>8.64</v>
      </c>
      <c r="CK1534" s="10">
        <v>8.64</v>
      </c>
      <c r="CL1534" s="10">
        <v>12.96</v>
      </c>
      <c r="CM1534" s="10">
        <v>12.96</v>
      </c>
      <c r="CN1534" t="s">
        <v>137</v>
      </c>
      <c r="CO1534" t="s">
        <v>140</v>
      </c>
      <c r="CP1534" t="s">
        <v>138</v>
      </c>
      <c r="CR1534" t="s">
        <v>117</v>
      </c>
      <c r="CS1534" t="s">
        <v>139</v>
      </c>
      <c r="CT1534" t="s">
        <v>139</v>
      </c>
      <c r="CU1534" t="s">
        <v>139</v>
      </c>
      <c r="CV1534" t="s">
        <v>140</v>
      </c>
      <c r="CW1534" t="s">
        <v>139</v>
      </c>
      <c r="CX1534" t="s">
        <v>139</v>
      </c>
      <c r="CY1534" t="s">
        <v>260</v>
      </c>
      <c r="CZ1534" s="8">
        <v>16705320350</v>
      </c>
      <c r="DA1534" t="s">
        <v>254</v>
      </c>
      <c r="DB1534" t="s">
        <v>140</v>
      </c>
      <c r="DC1534" t="s">
        <v>139</v>
      </c>
      <c r="DD1534" t="s">
        <v>117</v>
      </c>
    </row>
    <row r="1535" spans="1:114" ht="15" customHeight="1" x14ac:dyDescent="0.35">
      <c r="A1535" t="s">
        <v>11314</v>
      </c>
      <c r="B1535" t="s">
        <v>278</v>
      </c>
      <c r="C1535" s="1">
        <v>45737</v>
      </c>
      <c r="D1535" s="1">
        <v>45744</v>
      </c>
      <c r="E1535" t="s">
        <v>116</v>
      </c>
      <c r="F1535" s="1">
        <v>45974</v>
      </c>
      <c r="G1535" t="s">
        <v>117</v>
      </c>
      <c r="H1535" t="s">
        <v>117</v>
      </c>
      <c r="I1535" t="s">
        <v>117</v>
      </c>
      <c r="J1535" t="s">
        <v>1386</v>
      </c>
      <c r="L1535" t="s">
        <v>2351</v>
      </c>
      <c r="M1535" t="s">
        <v>1387</v>
      </c>
      <c r="N1535" t="s">
        <v>136</v>
      </c>
      <c r="O1535" t="s">
        <v>121</v>
      </c>
      <c r="P1535" s="6">
        <v>96950</v>
      </c>
      <c r="Q1535" t="s">
        <v>122</v>
      </c>
      <c r="S1535" s="8">
        <v>16702343423</v>
      </c>
      <c r="U1535" t="s">
        <v>1388</v>
      </c>
      <c r="V1535">
        <v>332321</v>
      </c>
      <c r="W1535" t="s">
        <v>124</v>
      </c>
      <c r="Y1535" t="s">
        <v>1389</v>
      </c>
      <c r="Z1535" t="s">
        <v>1390</v>
      </c>
      <c r="AB1535" t="s">
        <v>1391</v>
      </c>
      <c r="AC1535" t="s">
        <v>1387</v>
      </c>
      <c r="AE1535" t="s">
        <v>136</v>
      </c>
      <c r="AF1535" t="s">
        <v>121</v>
      </c>
      <c r="AG1535" s="6">
        <v>96950</v>
      </c>
      <c r="AH1535" t="s">
        <v>122</v>
      </c>
      <c r="AJ1535" s="8">
        <v>16702343423</v>
      </c>
      <c r="AL1535" t="s">
        <v>1398</v>
      </c>
      <c r="BE1535" t="str">
        <f>"41-4012.00"</f>
        <v>41-4012.00</v>
      </c>
      <c r="BF1535" t="s">
        <v>580</v>
      </c>
      <c r="BG1535" t="s">
        <v>2352</v>
      </c>
      <c r="BH1535" t="s">
        <v>2353</v>
      </c>
      <c r="BI1535">
        <v>2</v>
      </c>
      <c r="BK1535" s="1">
        <v>45931</v>
      </c>
      <c r="BL1535" s="1">
        <v>46295</v>
      </c>
      <c r="BO1535">
        <v>40</v>
      </c>
      <c r="BP1535">
        <v>0</v>
      </c>
      <c r="BQ1535">
        <v>8</v>
      </c>
      <c r="BR1535">
        <v>8</v>
      </c>
      <c r="BS1535">
        <v>8</v>
      </c>
      <c r="BT1535">
        <v>8</v>
      </c>
      <c r="BU1535">
        <v>8</v>
      </c>
      <c r="BV1535">
        <v>0</v>
      </c>
      <c r="BW1535" t="str">
        <f>"8:00 AM"</f>
        <v>8:00 AM</v>
      </c>
      <c r="BX1535" t="str">
        <f>"5:00 PM"</f>
        <v>5:00 PM</v>
      </c>
      <c r="BY1535" t="s">
        <v>159</v>
      </c>
      <c r="BZ1535">
        <v>0</v>
      </c>
      <c r="CA1535">
        <v>12</v>
      </c>
      <c r="CB1535" t="s">
        <v>117</v>
      </c>
      <c r="CD1535" t="s">
        <v>2354</v>
      </c>
      <c r="CE1535" t="s">
        <v>2355</v>
      </c>
      <c r="CF1535" t="s">
        <v>1387</v>
      </c>
      <c r="CG1535" t="s">
        <v>136</v>
      </c>
      <c r="CH1535" t="s">
        <v>121</v>
      </c>
      <c r="CI1535" s="6">
        <v>96950</v>
      </c>
      <c r="CJ1535" s="10">
        <v>8.94</v>
      </c>
      <c r="CK1535" s="10">
        <v>8.94</v>
      </c>
      <c r="CL1535" s="10">
        <v>13.41</v>
      </c>
      <c r="CM1535" s="10">
        <v>13.41</v>
      </c>
      <c r="CN1535" t="s">
        <v>137</v>
      </c>
      <c r="CP1535" t="s">
        <v>138</v>
      </c>
      <c r="CR1535" t="s">
        <v>117</v>
      </c>
      <c r="CS1535" t="s">
        <v>139</v>
      </c>
      <c r="CT1535" t="s">
        <v>139</v>
      </c>
      <c r="CU1535" t="s">
        <v>139</v>
      </c>
      <c r="CV1535" t="s">
        <v>140</v>
      </c>
      <c r="CW1535" t="s">
        <v>139</v>
      </c>
      <c r="CX1535" t="s">
        <v>140</v>
      </c>
      <c r="CY1535" t="s">
        <v>11315</v>
      </c>
      <c r="CZ1535" s="8">
        <v>16702343423</v>
      </c>
      <c r="DA1535" t="s">
        <v>1398</v>
      </c>
      <c r="DB1535" t="s">
        <v>140</v>
      </c>
      <c r="DC1535" t="s">
        <v>139</v>
      </c>
      <c r="DD1535" t="s">
        <v>117</v>
      </c>
    </row>
    <row r="1536" spans="1:114" ht="15" customHeight="1" x14ac:dyDescent="0.35">
      <c r="A1536" t="s">
        <v>9765</v>
      </c>
      <c r="B1536" t="s">
        <v>278</v>
      </c>
      <c r="C1536" s="1">
        <v>45737</v>
      </c>
      <c r="D1536" s="1">
        <v>45744</v>
      </c>
      <c r="E1536" t="s">
        <v>211</v>
      </c>
      <c r="G1536" t="s">
        <v>139</v>
      </c>
      <c r="H1536" t="s">
        <v>117</v>
      </c>
      <c r="I1536" t="s">
        <v>117</v>
      </c>
      <c r="J1536" t="s">
        <v>246</v>
      </c>
      <c r="L1536" t="s">
        <v>253</v>
      </c>
      <c r="N1536" t="s">
        <v>248</v>
      </c>
      <c r="O1536" t="s">
        <v>121</v>
      </c>
      <c r="P1536" s="6">
        <v>96951</v>
      </c>
      <c r="Q1536" t="s">
        <v>122</v>
      </c>
      <c r="R1536" t="s">
        <v>121</v>
      </c>
      <c r="S1536" s="8">
        <v>16705320350</v>
      </c>
      <c r="U1536" t="s">
        <v>249</v>
      </c>
      <c r="V1536">
        <v>445110</v>
      </c>
      <c r="W1536" t="s">
        <v>124</v>
      </c>
      <c r="Y1536" t="s">
        <v>250</v>
      </c>
      <c r="Z1536" t="s">
        <v>251</v>
      </c>
      <c r="AA1536" t="s">
        <v>535</v>
      </c>
      <c r="AB1536" t="s">
        <v>128</v>
      </c>
      <c r="AC1536" t="s">
        <v>253</v>
      </c>
      <c r="AE1536" t="s">
        <v>248</v>
      </c>
      <c r="AF1536" t="s">
        <v>121</v>
      </c>
      <c r="AG1536" s="6">
        <v>96951</v>
      </c>
      <c r="AH1536" t="s">
        <v>122</v>
      </c>
      <c r="AJ1536" s="8">
        <v>16705320350</v>
      </c>
      <c r="AL1536" t="s">
        <v>254</v>
      </c>
      <c r="BE1536" t="str">
        <f>"53-7062.00"</f>
        <v>53-7062.00</v>
      </c>
      <c r="BF1536" t="s">
        <v>2362</v>
      </c>
      <c r="BG1536" t="s">
        <v>9766</v>
      </c>
      <c r="BH1536" t="s">
        <v>5821</v>
      </c>
      <c r="BI1536">
        <v>1</v>
      </c>
      <c r="BK1536" s="1">
        <v>45931</v>
      </c>
      <c r="BL1536" s="1">
        <v>47026</v>
      </c>
      <c r="BO1536">
        <v>40</v>
      </c>
      <c r="BP1536">
        <v>0</v>
      </c>
      <c r="BQ1536">
        <v>7</v>
      </c>
      <c r="BR1536">
        <v>7</v>
      </c>
      <c r="BS1536">
        <v>7</v>
      </c>
      <c r="BT1536">
        <v>7</v>
      </c>
      <c r="BU1536">
        <v>7</v>
      </c>
      <c r="BV1536">
        <v>5</v>
      </c>
      <c r="BW1536" t="str">
        <f>"8:00 AM"</f>
        <v>8:00 AM</v>
      </c>
      <c r="BX1536" t="str">
        <f>"4:00 PM"</f>
        <v>4:00 PM</v>
      </c>
      <c r="BY1536" t="s">
        <v>159</v>
      </c>
      <c r="BZ1536">
        <v>0</v>
      </c>
      <c r="CA1536">
        <v>12</v>
      </c>
      <c r="CB1536" t="s">
        <v>117</v>
      </c>
      <c r="CD1536" t="s">
        <v>9767</v>
      </c>
      <c r="CE1536" t="s">
        <v>1321</v>
      </c>
      <c r="CG1536" t="s">
        <v>248</v>
      </c>
      <c r="CH1536" t="s">
        <v>121</v>
      </c>
      <c r="CI1536" s="6">
        <v>96951</v>
      </c>
      <c r="CJ1536" s="10">
        <v>8.3000000000000007</v>
      </c>
      <c r="CK1536" s="10">
        <v>8.3000000000000007</v>
      </c>
      <c r="CL1536" s="10">
        <v>12.45</v>
      </c>
      <c r="CM1536" s="10">
        <v>12.45</v>
      </c>
      <c r="CN1536" t="s">
        <v>137</v>
      </c>
      <c r="CO1536" t="s">
        <v>140</v>
      </c>
      <c r="CP1536" t="s">
        <v>138</v>
      </c>
      <c r="CR1536" t="s">
        <v>117</v>
      </c>
      <c r="CS1536" t="s">
        <v>139</v>
      </c>
      <c r="CT1536" t="s">
        <v>139</v>
      </c>
      <c r="CU1536" t="s">
        <v>139</v>
      </c>
      <c r="CV1536" t="s">
        <v>140</v>
      </c>
      <c r="CW1536" t="s">
        <v>139</v>
      </c>
      <c r="CX1536" t="s">
        <v>140</v>
      </c>
      <c r="CY1536" t="s">
        <v>260</v>
      </c>
      <c r="CZ1536" s="8">
        <v>16705320350</v>
      </c>
      <c r="DA1536" t="s">
        <v>254</v>
      </c>
      <c r="DB1536" t="s">
        <v>140</v>
      </c>
      <c r="DC1536" t="s">
        <v>139</v>
      </c>
      <c r="DD1536" t="s">
        <v>117</v>
      </c>
    </row>
    <row r="1537" spans="1:108" ht="15" customHeight="1" x14ac:dyDescent="0.35">
      <c r="A1537" t="s">
        <v>9768</v>
      </c>
      <c r="B1537" t="s">
        <v>278</v>
      </c>
      <c r="C1537" s="1">
        <v>45737</v>
      </c>
      <c r="D1537" s="1">
        <v>45744</v>
      </c>
      <c r="E1537" t="s">
        <v>211</v>
      </c>
      <c r="G1537" t="s">
        <v>117</v>
      </c>
      <c r="H1537" t="s">
        <v>117</v>
      </c>
      <c r="I1537" t="s">
        <v>117</v>
      </c>
      <c r="J1537" t="s">
        <v>246</v>
      </c>
      <c r="L1537" t="s">
        <v>253</v>
      </c>
      <c r="N1537" t="s">
        <v>248</v>
      </c>
      <c r="O1537" t="s">
        <v>121</v>
      </c>
      <c r="P1537" s="6">
        <v>96951</v>
      </c>
      <c r="Q1537" t="s">
        <v>122</v>
      </c>
      <c r="R1537" t="s">
        <v>121</v>
      </c>
      <c r="S1537" s="8">
        <v>16705320350</v>
      </c>
      <c r="U1537" t="s">
        <v>249</v>
      </c>
      <c r="V1537">
        <v>445110</v>
      </c>
      <c r="W1537" t="s">
        <v>124</v>
      </c>
      <c r="Y1537" t="s">
        <v>250</v>
      </c>
      <c r="Z1537" t="s">
        <v>251</v>
      </c>
      <c r="AA1537" t="s">
        <v>535</v>
      </c>
      <c r="AB1537" t="s">
        <v>128</v>
      </c>
      <c r="AC1537" t="s">
        <v>253</v>
      </c>
      <c r="AE1537" t="s">
        <v>248</v>
      </c>
      <c r="AF1537" t="s">
        <v>121</v>
      </c>
      <c r="AG1537" s="6">
        <v>96951</v>
      </c>
      <c r="AH1537" t="s">
        <v>122</v>
      </c>
      <c r="AJ1537" s="8">
        <v>16705320350</v>
      </c>
      <c r="AL1537" t="s">
        <v>254</v>
      </c>
      <c r="BE1537" t="str">
        <f>"53-7065.00"</f>
        <v>53-7065.00</v>
      </c>
      <c r="BF1537" t="s">
        <v>255</v>
      </c>
      <c r="BG1537" t="s">
        <v>9769</v>
      </c>
      <c r="BH1537" t="s">
        <v>257</v>
      </c>
      <c r="BI1537">
        <v>2</v>
      </c>
      <c r="BK1537" s="1">
        <v>45931</v>
      </c>
      <c r="BL1537" s="1">
        <v>46295</v>
      </c>
      <c r="BO1537">
        <v>40</v>
      </c>
      <c r="BP1537">
        <v>0</v>
      </c>
      <c r="BQ1537">
        <v>7</v>
      </c>
      <c r="BR1537">
        <v>7</v>
      </c>
      <c r="BS1537">
        <v>7</v>
      </c>
      <c r="BT1537">
        <v>7</v>
      </c>
      <c r="BU1537">
        <v>7</v>
      </c>
      <c r="BV1537">
        <v>5</v>
      </c>
      <c r="BW1537" t="str">
        <f>"8:00 AM"</f>
        <v>8:00 AM</v>
      </c>
      <c r="BX1537" t="str">
        <f>"4:00 PM"</f>
        <v>4:00 PM</v>
      </c>
      <c r="BY1537" t="s">
        <v>159</v>
      </c>
      <c r="BZ1537">
        <v>0</v>
      </c>
      <c r="CA1537">
        <v>12</v>
      </c>
      <c r="CB1537" t="s">
        <v>117</v>
      </c>
      <c r="CD1537" s="2" t="s">
        <v>9770</v>
      </c>
      <c r="CE1537" t="s">
        <v>1321</v>
      </c>
      <c r="CG1537" t="s">
        <v>248</v>
      </c>
      <c r="CH1537" t="s">
        <v>121</v>
      </c>
      <c r="CI1537" s="6">
        <v>96951</v>
      </c>
      <c r="CJ1537" s="10">
        <v>8.86</v>
      </c>
      <c r="CK1537" s="10">
        <v>8.86</v>
      </c>
      <c r="CL1537" s="10">
        <v>17.72</v>
      </c>
      <c r="CM1537" s="10">
        <v>17.72</v>
      </c>
      <c r="CN1537" t="s">
        <v>137</v>
      </c>
      <c r="CO1537" t="s">
        <v>140</v>
      </c>
      <c r="CP1537" t="s">
        <v>138</v>
      </c>
      <c r="CR1537" t="s">
        <v>117</v>
      </c>
      <c r="CS1537" t="s">
        <v>139</v>
      </c>
      <c r="CT1537" t="s">
        <v>139</v>
      </c>
      <c r="CU1537" t="s">
        <v>139</v>
      </c>
      <c r="CV1537" t="s">
        <v>140</v>
      </c>
      <c r="CW1537" t="s">
        <v>139</v>
      </c>
      <c r="CX1537" t="s">
        <v>140</v>
      </c>
      <c r="CY1537" t="s">
        <v>539</v>
      </c>
      <c r="CZ1537" s="8">
        <v>16705320350</v>
      </c>
      <c r="DA1537" t="s">
        <v>254</v>
      </c>
      <c r="DB1537" t="s">
        <v>140</v>
      </c>
      <c r="DC1537" t="s">
        <v>139</v>
      </c>
      <c r="DD1537" t="s">
        <v>117</v>
      </c>
    </row>
    <row r="1538" spans="1:108" ht="15" customHeight="1" x14ac:dyDescent="0.35">
      <c r="A1538" t="s">
        <v>17312</v>
      </c>
      <c r="B1538" t="s">
        <v>278</v>
      </c>
      <c r="C1538" s="1">
        <v>45737</v>
      </c>
      <c r="D1538" s="1">
        <v>45744</v>
      </c>
      <c r="E1538" t="s">
        <v>211</v>
      </c>
      <c r="G1538" t="s">
        <v>139</v>
      </c>
      <c r="H1538" t="s">
        <v>117</v>
      </c>
      <c r="I1538" t="s">
        <v>117</v>
      </c>
      <c r="J1538" t="s">
        <v>246</v>
      </c>
      <c r="L1538" t="s">
        <v>253</v>
      </c>
      <c r="N1538" t="s">
        <v>248</v>
      </c>
      <c r="O1538" t="s">
        <v>121</v>
      </c>
      <c r="P1538" s="6">
        <v>96951</v>
      </c>
      <c r="Q1538" t="s">
        <v>122</v>
      </c>
      <c r="S1538" s="8">
        <v>16705320350</v>
      </c>
      <c r="U1538" t="s">
        <v>249</v>
      </c>
      <c r="V1538">
        <v>445110</v>
      </c>
      <c r="W1538" t="s">
        <v>124</v>
      </c>
      <c r="Y1538" t="s">
        <v>250</v>
      </c>
      <c r="Z1538" t="s">
        <v>251</v>
      </c>
      <c r="AA1538" t="s">
        <v>535</v>
      </c>
      <c r="AB1538" t="s">
        <v>128</v>
      </c>
      <c r="AC1538" t="s">
        <v>253</v>
      </c>
      <c r="AE1538" t="s">
        <v>248</v>
      </c>
      <c r="AF1538" t="s">
        <v>121</v>
      </c>
      <c r="AG1538" s="6">
        <v>96951</v>
      </c>
      <c r="AH1538" t="s">
        <v>122</v>
      </c>
      <c r="AJ1538" s="8">
        <v>16705320350</v>
      </c>
      <c r="AL1538" t="s">
        <v>254</v>
      </c>
      <c r="BE1538" t="str">
        <f>"49-9021.00"</f>
        <v>49-9021.00</v>
      </c>
      <c r="BF1538" t="s">
        <v>239</v>
      </c>
      <c r="BG1538" t="s">
        <v>17313</v>
      </c>
      <c r="BH1538" t="s">
        <v>908</v>
      </c>
      <c r="BI1538">
        <v>1</v>
      </c>
      <c r="BK1538" s="1">
        <v>45931</v>
      </c>
      <c r="BL1538" s="1">
        <v>47026</v>
      </c>
      <c r="BO1538">
        <v>40</v>
      </c>
      <c r="BP1538">
        <v>0</v>
      </c>
      <c r="BQ1538">
        <v>7</v>
      </c>
      <c r="BR1538">
        <v>7</v>
      </c>
      <c r="BS1538">
        <v>7</v>
      </c>
      <c r="BT1538">
        <v>7</v>
      </c>
      <c r="BU1538">
        <v>7</v>
      </c>
      <c r="BV1538">
        <v>5</v>
      </c>
      <c r="BW1538" t="str">
        <f>"8:00 AM"</f>
        <v>8:00 AM</v>
      </c>
      <c r="BX1538" t="str">
        <f>"4:00 PM"</f>
        <v>4:00 PM</v>
      </c>
      <c r="BY1538" t="s">
        <v>159</v>
      </c>
      <c r="BZ1538">
        <v>0</v>
      </c>
      <c r="CA1538">
        <v>12</v>
      </c>
      <c r="CB1538" t="s">
        <v>117</v>
      </c>
      <c r="CD1538" t="s">
        <v>17314</v>
      </c>
      <c r="CE1538" t="s">
        <v>1321</v>
      </c>
      <c r="CG1538" t="s">
        <v>248</v>
      </c>
      <c r="CH1538" t="s">
        <v>121</v>
      </c>
      <c r="CI1538" s="6">
        <v>96951</v>
      </c>
      <c r="CJ1538" s="10">
        <v>10.74</v>
      </c>
      <c r="CK1538" s="10">
        <v>10.74</v>
      </c>
      <c r="CL1538" s="10">
        <v>16.11</v>
      </c>
      <c r="CM1538" s="10">
        <v>16.11</v>
      </c>
      <c r="CN1538" t="s">
        <v>137</v>
      </c>
      <c r="CO1538" t="s">
        <v>140</v>
      </c>
      <c r="CP1538" t="s">
        <v>138</v>
      </c>
      <c r="CR1538" t="s">
        <v>117</v>
      </c>
      <c r="CS1538" t="s">
        <v>139</v>
      </c>
      <c r="CT1538" t="s">
        <v>139</v>
      </c>
      <c r="CU1538" t="s">
        <v>139</v>
      </c>
      <c r="CV1538" t="s">
        <v>140</v>
      </c>
      <c r="CW1538" t="s">
        <v>139</v>
      </c>
      <c r="CX1538" t="s">
        <v>140</v>
      </c>
      <c r="CY1538" t="s">
        <v>539</v>
      </c>
      <c r="CZ1538" s="8">
        <v>16705320350</v>
      </c>
      <c r="DA1538" t="s">
        <v>254</v>
      </c>
      <c r="DB1538" t="s">
        <v>140</v>
      </c>
      <c r="DC1538" t="s">
        <v>139</v>
      </c>
      <c r="DD1538" t="s">
        <v>117</v>
      </c>
    </row>
    <row r="1539" spans="1:108" ht="15" customHeight="1" x14ac:dyDescent="0.35">
      <c r="A1539" t="s">
        <v>14848</v>
      </c>
      <c r="B1539" t="s">
        <v>278</v>
      </c>
      <c r="C1539" s="1">
        <v>45737</v>
      </c>
      <c r="D1539" s="1">
        <v>45744</v>
      </c>
      <c r="E1539" t="s">
        <v>211</v>
      </c>
      <c r="G1539" t="s">
        <v>117</v>
      </c>
      <c r="H1539" t="s">
        <v>117</v>
      </c>
      <c r="I1539" t="s">
        <v>117</v>
      </c>
      <c r="J1539" t="s">
        <v>246</v>
      </c>
      <c r="L1539" t="s">
        <v>253</v>
      </c>
      <c r="N1539" t="s">
        <v>248</v>
      </c>
      <c r="O1539" t="s">
        <v>121</v>
      </c>
      <c r="P1539" s="6">
        <v>96951</v>
      </c>
      <c r="Q1539" t="s">
        <v>122</v>
      </c>
      <c r="R1539" t="s">
        <v>121</v>
      </c>
      <c r="S1539" s="8">
        <v>16705320350</v>
      </c>
      <c r="U1539" t="s">
        <v>249</v>
      </c>
      <c r="V1539">
        <v>445110</v>
      </c>
      <c r="W1539" t="s">
        <v>124</v>
      </c>
      <c r="Y1539" t="s">
        <v>250</v>
      </c>
      <c r="Z1539" t="s">
        <v>251</v>
      </c>
      <c r="AA1539" t="s">
        <v>535</v>
      </c>
      <c r="AB1539" t="s">
        <v>128</v>
      </c>
      <c r="AC1539" t="s">
        <v>253</v>
      </c>
      <c r="AE1539" t="s">
        <v>248</v>
      </c>
      <c r="AF1539" t="s">
        <v>121</v>
      </c>
      <c r="AG1539" s="6">
        <v>96951</v>
      </c>
      <c r="AH1539" t="s">
        <v>122</v>
      </c>
      <c r="AJ1539" s="8">
        <v>16705320350</v>
      </c>
      <c r="AL1539" t="s">
        <v>254</v>
      </c>
      <c r="BE1539" t="str">
        <f>"35-2021.00"</f>
        <v>35-2021.00</v>
      </c>
      <c r="BF1539" t="s">
        <v>438</v>
      </c>
      <c r="BG1539" t="s">
        <v>7422</v>
      </c>
      <c r="BH1539" t="s">
        <v>5068</v>
      </c>
      <c r="BI1539">
        <v>2</v>
      </c>
      <c r="BK1539" s="1">
        <v>45931</v>
      </c>
      <c r="BL1539" s="1">
        <v>46295</v>
      </c>
      <c r="BO1539">
        <v>40</v>
      </c>
      <c r="BP1539">
        <v>0</v>
      </c>
      <c r="BQ1539">
        <v>7</v>
      </c>
      <c r="BR1539">
        <v>7</v>
      </c>
      <c r="BS1539">
        <v>7</v>
      </c>
      <c r="BT1539">
        <v>7</v>
      </c>
      <c r="BU1539">
        <v>7</v>
      </c>
      <c r="BV1539">
        <v>5</v>
      </c>
      <c r="BW1539" t="str">
        <f>"8:00 AM"</f>
        <v>8:00 AM</v>
      </c>
      <c r="BX1539" t="str">
        <f>"4:00 PM"</f>
        <v>4:00 PM</v>
      </c>
      <c r="BY1539" t="s">
        <v>159</v>
      </c>
      <c r="BZ1539">
        <v>0</v>
      </c>
      <c r="CA1539">
        <v>12</v>
      </c>
      <c r="CB1539" t="s">
        <v>117</v>
      </c>
      <c r="CD1539" s="2" t="s">
        <v>7423</v>
      </c>
      <c r="CE1539" t="s">
        <v>1321</v>
      </c>
      <c r="CG1539" t="s">
        <v>248</v>
      </c>
      <c r="CH1539" t="s">
        <v>121</v>
      </c>
      <c r="CI1539" s="6">
        <v>96951</v>
      </c>
      <c r="CJ1539" s="10">
        <v>7.84</v>
      </c>
      <c r="CK1539" s="10">
        <v>7.84</v>
      </c>
      <c r="CL1539" s="10">
        <v>11.76</v>
      </c>
      <c r="CM1539" s="10">
        <v>11.76</v>
      </c>
      <c r="CN1539" t="s">
        <v>137</v>
      </c>
      <c r="CO1539" t="s">
        <v>140</v>
      </c>
      <c r="CP1539" t="s">
        <v>138</v>
      </c>
      <c r="CR1539" t="s">
        <v>117</v>
      </c>
      <c r="CS1539" t="s">
        <v>139</v>
      </c>
      <c r="CT1539" t="s">
        <v>139</v>
      </c>
      <c r="CU1539" t="s">
        <v>139</v>
      </c>
      <c r="CV1539" t="s">
        <v>140</v>
      </c>
      <c r="CW1539" t="s">
        <v>139</v>
      </c>
      <c r="CX1539" t="s">
        <v>140</v>
      </c>
      <c r="CY1539" t="s">
        <v>539</v>
      </c>
      <c r="CZ1539" s="8">
        <v>16705320350</v>
      </c>
      <c r="DA1539" t="s">
        <v>254</v>
      </c>
      <c r="DB1539" t="s">
        <v>140</v>
      </c>
      <c r="DC1539" t="s">
        <v>139</v>
      </c>
      <c r="DD1539" t="s">
        <v>117</v>
      </c>
    </row>
    <row r="1540" spans="1:108" ht="15" customHeight="1" x14ac:dyDescent="0.35">
      <c r="A1540" t="s">
        <v>13369</v>
      </c>
      <c r="B1540" t="s">
        <v>278</v>
      </c>
      <c r="C1540" s="1">
        <v>45737</v>
      </c>
      <c r="D1540" s="1">
        <v>45744</v>
      </c>
      <c r="E1540" t="s">
        <v>211</v>
      </c>
      <c r="G1540" t="s">
        <v>139</v>
      </c>
      <c r="H1540" t="s">
        <v>117</v>
      </c>
      <c r="I1540" t="s">
        <v>117</v>
      </c>
      <c r="J1540" t="s">
        <v>246</v>
      </c>
      <c r="L1540" t="s">
        <v>253</v>
      </c>
      <c r="N1540" t="s">
        <v>248</v>
      </c>
      <c r="O1540" t="s">
        <v>121</v>
      </c>
      <c r="P1540" s="6">
        <v>96951</v>
      </c>
      <c r="Q1540" t="s">
        <v>122</v>
      </c>
      <c r="R1540" t="s">
        <v>121</v>
      </c>
      <c r="S1540" s="8">
        <v>16705320350</v>
      </c>
      <c r="U1540" t="s">
        <v>249</v>
      </c>
      <c r="V1540">
        <v>31199</v>
      </c>
      <c r="W1540" t="s">
        <v>124</v>
      </c>
      <c r="Y1540" t="s">
        <v>250</v>
      </c>
      <c r="Z1540" t="s">
        <v>251</v>
      </c>
      <c r="AA1540" t="s">
        <v>535</v>
      </c>
      <c r="AB1540" t="s">
        <v>128</v>
      </c>
      <c r="AC1540" t="s">
        <v>253</v>
      </c>
      <c r="AE1540" t="s">
        <v>248</v>
      </c>
      <c r="AF1540" t="s">
        <v>121</v>
      </c>
      <c r="AG1540" s="6">
        <v>96951</v>
      </c>
      <c r="AH1540" t="s">
        <v>122</v>
      </c>
      <c r="AJ1540" s="8">
        <v>16705320350</v>
      </c>
      <c r="AL1540" t="s">
        <v>254</v>
      </c>
      <c r="BE1540" t="str">
        <f>"51-3092.00"</f>
        <v>51-3092.00</v>
      </c>
      <c r="BF1540" t="s">
        <v>5087</v>
      </c>
      <c r="BG1540" t="s">
        <v>9664</v>
      </c>
      <c r="BH1540" t="s">
        <v>5089</v>
      </c>
      <c r="BI1540">
        <v>1</v>
      </c>
      <c r="BK1540" s="1">
        <v>45931</v>
      </c>
      <c r="BL1540" s="1">
        <v>47026</v>
      </c>
      <c r="BO1540">
        <v>40</v>
      </c>
      <c r="BP1540">
        <v>0</v>
      </c>
      <c r="BQ1540">
        <v>7</v>
      </c>
      <c r="BR1540">
        <v>7</v>
      </c>
      <c r="BS1540">
        <v>7</v>
      </c>
      <c r="BT1540">
        <v>7</v>
      </c>
      <c r="BU1540">
        <v>7</v>
      </c>
      <c r="BV1540">
        <v>5</v>
      </c>
      <c r="BW1540" t="str">
        <f>"8:00 AM"</f>
        <v>8:00 AM</v>
      </c>
      <c r="BX1540" t="str">
        <f>"4:00 PM"</f>
        <v>4:00 PM</v>
      </c>
      <c r="BY1540" t="s">
        <v>159</v>
      </c>
      <c r="BZ1540">
        <v>0</v>
      </c>
      <c r="CA1540">
        <v>12</v>
      </c>
      <c r="CB1540" t="s">
        <v>117</v>
      </c>
      <c r="CD1540" t="s">
        <v>9665</v>
      </c>
      <c r="CE1540" t="s">
        <v>1321</v>
      </c>
      <c r="CG1540" t="s">
        <v>248</v>
      </c>
      <c r="CH1540" t="s">
        <v>121</v>
      </c>
      <c r="CI1540" s="6">
        <v>96951</v>
      </c>
      <c r="CJ1540" s="10">
        <v>8.6300000000000008</v>
      </c>
      <c r="CK1540" s="10">
        <v>8.6300000000000008</v>
      </c>
      <c r="CL1540" s="10">
        <v>12.95</v>
      </c>
      <c r="CM1540" s="10">
        <v>12.95</v>
      </c>
      <c r="CN1540" t="s">
        <v>137</v>
      </c>
      <c r="CO1540" t="s">
        <v>140</v>
      </c>
      <c r="CP1540" t="s">
        <v>138</v>
      </c>
      <c r="CR1540" t="s">
        <v>117</v>
      </c>
      <c r="CS1540" t="s">
        <v>139</v>
      </c>
      <c r="CT1540" t="s">
        <v>139</v>
      </c>
      <c r="CU1540" t="s">
        <v>139</v>
      </c>
      <c r="CV1540" t="s">
        <v>140</v>
      </c>
      <c r="CW1540" t="s">
        <v>139</v>
      </c>
      <c r="CX1540" t="s">
        <v>140</v>
      </c>
      <c r="CY1540" t="s">
        <v>260</v>
      </c>
      <c r="CZ1540" s="8">
        <v>16705320350</v>
      </c>
      <c r="DA1540" t="s">
        <v>254</v>
      </c>
      <c r="DB1540" t="s">
        <v>140</v>
      </c>
      <c r="DC1540" t="s">
        <v>139</v>
      </c>
      <c r="DD1540" t="s">
        <v>117</v>
      </c>
    </row>
    <row r="1541" spans="1:108" ht="15" customHeight="1" x14ac:dyDescent="0.35">
      <c r="A1541" t="s">
        <v>17106</v>
      </c>
      <c r="B1541" t="s">
        <v>278</v>
      </c>
      <c r="C1541" s="1">
        <v>45737</v>
      </c>
      <c r="D1541" s="1">
        <v>45744</v>
      </c>
      <c r="E1541" t="s">
        <v>211</v>
      </c>
      <c r="G1541" t="s">
        <v>139</v>
      </c>
      <c r="H1541" t="s">
        <v>117</v>
      </c>
      <c r="I1541" t="s">
        <v>117</v>
      </c>
      <c r="J1541" t="s">
        <v>246</v>
      </c>
      <c r="L1541" t="s">
        <v>253</v>
      </c>
      <c r="N1541" t="s">
        <v>248</v>
      </c>
      <c r="O1541" t="s">
        <v>121</v>
      </c>
      <c r="P1541" s="6">
        <v>96951</v>
      </c>
      <c r="Q1541" t="s">
        <v>122</v>
      </c>
      <c r="R1541" t="s">
        <v>121</v>
      </c>
      <c r="S1541" s="8">
        <v>16705320350</v>
      </c>
      <c r="U1541" t="s">
        <v>249</v>
      </c>
      <c r="V1541">
        <v>445110</v>
      </c>
      <c r="W1541" t="s">
        <v>124</v>
      </c>
      <c r="Y1541" t="s">
        <v>250</v>
      </c>
      <c r="Z1541" t="s">
        <v>251</v>
      </c>
      <c r="AA1541" t="s">
        <v>535</v>
      </c>
      <c r="AB1541" t="s">
        <v>128</v>
      </c>
      <c r="AC1541" t="s">
        <v>253</v>
      </c>
      <c r="AE1541" t="s">
        <v>248</v>
      </c>
      <c r="AF1541" t="s">
        <v>121</v>
      </c>
      <c r="AG1541" s="6">
        <v>96951</v>
      </c>
      <c r="AH1541" t="s">
        <v>122</v>
      </c>
      <c r="AJ1541" s="8">
        <v>16705320350</v>
      </c>
      <c r="AL1541" t="s">
        <v>254</v>
      </c>
      <c r="BE1541" t="str">
        <f>"49-9071.00"</f>
        <v>49-9071.00</v>
      </c>
      <c r="BF1541" t="s">
        <v>156</v>
      </c>
      <c r="BG1541" t="s">
        <v>17107</v>
      </c>
      <c r="BH1541" t="s">
        <v>2639</v>
      </c>
      <c r="BI1541">
        <v>1</v>
      </c>
      <c r="BK1541" s="1">
        <v>45931</v>
      </c>
      <c r="BL1541" s="1">
        <v>47026</v>
      </c>
      <c r="BO1541">
        <v>40</v>
      </c>
      <c r="BP1541">
        <v>0</v>
      </c>
      <c r="BQ1541">
        <v>7</v>
      </c>
      <c r="BR1541">
        <v>7</v>
      </c>
      <c r="BS1541">
        <v>7</v>
      </c>
      <c r="BT1541">
        <v>7</v>
      </c>
      <c r="BU1541">
        <v>7</v>
      </c>
      <c r="BV1541">
        <v>5</v>
      </c>
      <c r="BW1541" t="str">
        <f>"8:00 AM"</f>
        <v>8:00 AM</v>
      </c>
      <c r="BX1541" t="str">
        <f>"4:00 PM"</f>
        <v>4:00 PM</v>
      </c>
      <c r="BY1541" t="s">
        <v>159</v>
      </c>
      <c r="BZ1541">
        <v>0</v>
      </c>
      <c r="CA1541">
        <v>12</v>
      </c>
      <c r="CB1541" t="s">
        <v>117</v>
      </c>
      <c r="CD1541" t="s">
        <v>17108</v>
      </c>
      <c r="CE1541" t="s">
        <v>1321</v>
      </c>
      <c r="CG1541" t="s">
        <v>248</v>
      </c>
      <c r="CH1541" t="s">
        <v>121</v>
      </c>
      <c r="CI1541" s="6">
        <v>96951</v>
      </c>
      <c r="CJ1541" s="10">
        <v>9.75</v>
      </c>
      <c r="CK1541" s="10">
        <v>9.75</v>
      </c>
      <c r="CL1541" s="10">
        <v>14.63</v>
      </c>
      <c r="CM1541" s="10">
        <v>14.63</v>
      </c>
      <c r="CN1541" t="s">
        <v>137</v>
      </c>
      <c r="CO1541" t="s">
        <v>140</v>
      </c>
      <c r="CP1541" t="s">
        <v>138</v>
      </c>
      <c r="CR1541" t="s">
        <v>117</v>
      </c>
      <c r="CS1541" t="s">
        <v>139</v>
      </c>
      <c r="CT1541" t="s">
        <v>139</v>
      </c>
      <c r="CU1541" t="s">
        <v>139</v>
      </c>
      <c r="CV1541" t="s">
        <v>140</v>
      </c>
      <c r="CW1541" t="s">
        <v>139</v>
      </c>
      <c r="CX1541" t="s">
        <v>140</v>
      </c>
      <c r="CY1541" t="s">
        <v>539</v>
      </c>
      <c r="CZ1541" s="8">
        <v>16705320350</v>
      </c>
      <c r="DA1541" t="s">
        <v>254</v>
      </c>
      <c r="DB1541" t="s">
        <v>140</v>
      </c>
      <c r="DC1541" t="s">
        <v>139</v>
      </c>
      <c r="DD1541" t="s">
        <v>117</v>
      </c>
    </row>
    <row r="1542" spans="1:108" ht="15" customHeight="1" x14ac:dyDescent="0.35">
      <c r="A1542" t="s">
        <v>13365</v>
      </c>
      <c r="B1542" t="s">
        <v>115</v>
      </c>
      <c r="C1542" s="1">
        <v>45678</v>
      </c>
      <c r="D1542" s="1">
        <v>45747</v>
      </c>
      <c r="E1542" t="s">
        <v>211</v>
      </c>
      <c r="G1542" t="s">
        <v>117</v>
      </c>
      <c r="H1542" t="s">
        <v>117</v>
      </c>
      <c r="I1542" t="s">
        <v>117</v>
      </c>
      <c r="J1542" t="s">
        <v>1712</v>
      </c>
      <c r="L1542" t="s">
        <v>1713</v>
      </c>
      <c r="M1542" t="s">
        <v>13366</v>
      </c>
      <c r="N1542" t="s">
        <v>120</v>
      </c>
      <c r="O1542" t="s">
        <v>121</v>
      </c>
      <c r="P1542" s="6">
        <v>96950</v>
      </c>
      <c r="Q1542" t="s">
        <v>122</v>
      </c>
      <c r="S1542" s="8">
        <v>16702858730</v>
      </c>
      <c r="U1542" t="s">
        <v>1073</v>
      </c>
      <c r="V1542">
        <v>561320</v>
      </c>
      <c r="W1542" t="s">
        <v>124</v>
      </c>
      <c r="Y1542" t="s">
        <v>174</v>
      </c>
      <c r="Z1542" t="s">
        <v>6058</v>
      </c>
      <c r="AA1542" t="s">
        <v>6059</v>
      </c>
      <c r="AB1542" t="s">
        <v>6060</v>
      </c>
      <c r="AC1542" t="s">
        <v>1713</v>
      </c>
      <c r="AD1542" t="s">
        <v>1714</v>
      </c>
      <c r="AE1542" t="s">
        <v>120</v>
      </c>
      <c r="AF1542" t="s">
        <v>121</v>
      </c>
      <c r="AG1542" s="6">
        <v>96950</v>
      </c>
      <c r="AH1542" t="s">
        <v>122</v>
      </c>
      <c r="AJ1542" s="8">
        <v>16702858730</v>
      </c>
      <c r="AL1542" t="s">
        <v>1078</v>
      </c>
      <c r="BE1542" t="str">
        <f>"13-2011.00"</f>
        <v>13-2011.00</v>
      </c>
      <c r="BF1542" t="s">
        <v>934</v>
      </c>
      <c r="BG1542" t="s">
        <v>6061</v>
      </c>
      <c r="BH1542" t="s">
        <v>2233</v>
      </c>
      <c r="BI1542">
        <v>5</v>
      </c>
      <c r="BK1542" s="1">
        <v>45748</v>
      </c>
      <c r="BL1542" s="1">
        <v>46112</v>
      </c>
      <c r="BO1542">
        <v>35</v>
      </c>
      <c r="BP1542">
        <v>0</v>
      </c>
      <c r="BQ1542">
        <v>7</v>
      </c>
      <c r="BR1542">
        <v>7</v>
      </c>
      <c r="BS1542">
        <v>7</v>
      </c>
      <c r="BT1542">
        <v>7</v>
      </c>
      <c r="BU1542">
        <v>7</v>
      </c>
      <c r="BV1542">
        <v>0</v>
      </c>
      <c r="BW1542" t="str">
        <f>"9:00 AM"</f>
        <v>9:00 AM</v>
      </c>
      <c r="BX1542" t="str">
        <f>"5:00 PM"</f>
        <v>5:00 PM</v>
      </c>
      <c r="BY1542" t="s">
        <v>588</v>
      </c>
      <c r="BZ1542">
        <v>0</v>
      </c>
      <c r="CA1542">
        <v>12</v>
      </c>
      <c r="CB1542" t="s">
        <v>139</v>
      </c>
      <c r="CC1542">
        <v>2</v>
      </c>
      <c r="CD1542" s="2" t="s">
        <v>6062</v>
      </c>
      <c r="CE1542" t="s">
        <v>5718</v>
      </c>
      <c r="CF1542" t="s">
        <v>982</v>
      </c>
      <c r="CG1542" t="s">
        <v>120</v>
      </c>
      <c r="CH1542" t="s">
        <v>121</v>
      </c>
      <c r="CI1542" s="6">
        <v>96950</v>
      </c>
      <c r="CJ1542" s="10">
        <v>17.48</v>
      </c>
      <c r="CK1542" s="10">
        <v>17.48</v>
      </c>
      <c r="CL1542" s="10">
        <v>26.22</v>
      </c>
      <c r="CM1542" s="10">
        <v>26.22</v>
      </c>
      <c r="CN1542" t="s">
        <v>137</v>
      </c>
      <c r="CO1542" t="s">
        <v>194</v>
      </c>
      <c r="CP1542" t="s">
        <v>138</v>
      </c>
      <c r="CR1542" t="s">
        <v>117</v>
      </c>
      <c r="CS1542" t="s">
        <v>139</v>
      </c>
      <c r="CT1542" t="s">
        <v>140</v>
      </c>
      <c r="CU1542" t="s">
        <v>139</v>
      </c>
      <c r="CV1542" t="s">
        <v>140</v>
      </c>
      <c r="CW1542" t="s">
        <v>139</v>
      </c>
      <c r="CX1542" t="s">
        <v>140</v>
      </c>
      <c r="CY1542" s="2" t="s">
        <v>4595</v>
      </c>
      <c r="CZ1542" s="8">
        <v>16702858730</v>
      </c>
      <c r="DA1542" t="s">
        <v>1078</v>
      </c>
      <c r="DB1542" t="s">
        <v>140</v>
      </c>
      <c r="DC1542" t="s">
        <v>139</v>
      </c>
      <c r="DD1542" t="s">
        <v>117</v>
      </c>
    </row>
    <row r="1543" spans="1:108" ht="15" customHeight="1" x14ac:dyDescent="0.35">
      <c r="A1543" t="s">
        <v>10093</v>
      </c>
      <c r="B1543" t="s">
        <v>166</v>
      </c>
      <c r="C1543" s="1">
        <v>45678</v>
      </c>
      <c r="D1543" s="1">
        <v>45747</v>
      </c>
      <c r="E1543" t="s">
        <v>211</v>
      </c>
      <c r="G1543" t="s">
        <v>117</v>
      </c>
      <c r="H1543" t="s">
        <v>117</v>
      </c>
      <c r="I1543" t="s">
        <v>117</v>
      </c>
      <c r="J1543" t="s">
        <v>10094</v>
      </c>
      <c r="K1543" t="s">
        <v>10095</v>
      </c>
      <c r="L1543" t="s">
        <v>10096</v>
      </c>
      <c r="M1543" t="s">
        <v>10097</v>
      </c>
      <c r="N1543" t="s">
        <v>120</v>
      </c>
      <c r="O1543" t="s">
        <v>121</v>
      </c>
      <c r="P1543" s="6">
        <v>96950</v>
      </c>
      <c r="Q1543" t="s">
        <v>122</v>
      </c>
      <c r="R1543" t="s">
        <v>140</v>
      </c>
      <c r="S1543" s="8">
        <v>16702352020</v>
      </c>
      <c r="U1543" t="s">
        <v>1184</v>
      </c>
      <c r="V1543">
        <v>312112</v>
      </c>
      <c r="W1543" t="s">
        <v>124</v>
      </c>
      <c r="Y1543" t="s">
        <v>10098</v>
      </c>
      <c r="Z1543" t="s">
        <v>10099</v>
      </c>
      <c r="AB1543" t="s">
        <v>128</v>
      </c>
      <c r="AC1543" t="s">
        <v>10100</v>
      </c>
      <c r="AD1543" t="s">
        <v>10097</v>
      </c>
      <c r="AE1543" t="s">
        <v>120</v>
      </c>
      <c r="AF1543" t="s">
        <v>121</v>
      </c>
      <c r="AG1543" s="6">
        <v>96950</v>
      </c>
      <c r="AH1543" t="s">
        <v>122</v>
      </c>
      <c r="AI1543" t="s">
        <v>1187</v>
      </c>
      <c r="AJ1543" s="8">
        <v>16702352020</v>
      </c>
      <c r="AL1543" t="s">
        <v>2882</v>
      </c>
      <c r="BE1543" t="str">
        <f>"41-4012.00"</f>
        <v>41-4012.00</v>
      </c>
      <c r="BF1543" t="s">
        <v>580</v>
      </c>
      <c r="BG1543" t="s">
        <v>10101</v>
      </c>
      <c r="BH1543" t="s">
        <v>582</v>
      </c>
      <c r="BI1543">
        <v>1</v>
      </c>
      <c r="BK1543" s="1">
        <v>45748</v>
      </c>
      <c r="BL1543" s="1">
        <v>46112</v>
      </c>
      <c r="BO1543">
        <v>35</v>
      </c>
      <c r="BP1543">
        <v>0</v>
      </c>
      <c r="BQ1543">
        <v>6</v>
      </c>
      <c r="BR1543">
        <v>6</v>
      </c>
      <c r="BS1543">
        <v>5</v>
      </c>
      <c r="BT1543">
        <v>6</v>
      </c>
      <c r="BU1543">
        <v>6</v>
      </c>
      <c r="BV1543">
        <v>6</v>
      </c>
      <c r="BW1543" t="str">
        <f>"8:00 AM"</f>
        <v>8:00 AM</v>
      </c>
      <c r="BX1543" t="str">
        <f>"4:00 PM"</f>
        <v>4:00 PM</v>
      </c>
      <c r="BY1543" t="s">
        <v>133</v>
      </c>
      <c r="BZ1543">
        <v>0</v>
      </c>
      <c r="CA1543">
        <v>12</v>
      </c>
      <c r="CB1543" t="s">
        <v>117</v>
      </c>
      <c r="CD1543" t="s">
        <v>10102</v>
      </c>
      <c r="CE1543" t="s">
        <v>10096</v>
      </c>
      <c r="CF1543" t="s">
        <v>10097</v>
      </c>
      <c r="CG1543" t="s">
        <v>120</v>
      </c>
      <c r="CH1543" t="s">
        <v>121</v>
      </c>
      <c r="CI1543" s="6">
        <v>96950</v>
      </c>
      <c r="CJ1543" s="10">
        <v>8.94</v>
      </c>
      <c r="CK1543" s="10">
        <v>8.94</v>
      </c>
      <c r="CL1543" s="10">
        <v>0</v>
      </c>
      <c r="CM1543" s="10">
        <v>0</v>
      </c>
      <c r="CN1543" t="s">
        <v>137</v>
      </c>
      <c r="CO1543" t="s">
        <v>1187</v>
      </c>
      <c r="CP1543" t="s">
        <v>138</v>
      </c>
      <c r="CR1543" t="s">
        <v>117</v>
      </c>
      <c r="CS1543" t="s">
        <v>139</v>
      </c>
      <c r="CT1543" t="s">
        <v>140</v>
      </c>
      <c r="CU1543" t="s">
        <v>140</v>
      </c>
      <c r="CV1543" t="s">
        <v>140</v>
      </c>
      <c r="CW1543" t="s">
        <v>139</v>
      </c>
      <c r="CX1543" t="s">
        <v>140</v>
      </c>
      <c r="CY1543" t="s">
        <v>8095</v>
      </c>
      <c r="CZ1543" s="8">
        <v>16702352020</v>
      </c>
      <c r="DA1543" t="s">
        <v>2882</v>
      </c>
      <c r="DB1543" t="s">
        <v>140</v>
      </c>
      <c r="DC1543" t="s">
        <v>139</v>
      </c>
      <c r="DD1543" t="s">
        <v>117</v>
      </c>
    </row>
    <row r="1544" spans="1:108" ht="15" customHeight="1" x14ac:dyDescent="0.35">
      <c r="A1544" t="s">
        <v>1323</v>
      </c>
      <c r="B1544" t="s">
        <v>166</v>
      </c>
      <c r="C1544" s="1">
        <v>45680</v>
      </c>
      <c r="D1544" s="1">
        <v>45747</v>
      </c>
      <c r="E1544" t="s">
        <v>211</v>
      </c>
      <c r="G1544" t="s">
        <v>117</v>
      </c>
      <c r="H1544" t="s">
        <v>117</v>
      </c>
      <c r="I1544" t="s">
        <v>117</v>
      </c>
      <c r="J1544" t="s">
        <v>1324</v>
      </c>
      <c r="K1544" t="s">
        <v>1325</v>
      </c>
      <c r="L1544" t="s">
        <v>1326</v>
      </c>
      <c r="M1544" t="s">
        <v>1327</v>
      </c>
      <c r="N1544" t="s">
        <v>120</v>
      </c>
      <c r="O1544" t="s">
        <v>121</v>
      </c>
      <c r="P1544" s="6">
        <v>96950</v>
      </c>
      <c r="Q1544" t="s">
        <v>122</v>
      </c>
      <c r="S1544" s="8">
        <v>16703236877</v>
      </c>
      <c r="U1544" t="s">
        <v>1328</v>
      </c>
      <c r="V1544">
        <v>621610</v>
      </c>
      <c r="W1544" t="s">
        <v>124</v>
      </c>
      <c r="Y1544" t="s">
        <v>1329</v>
      </c>
      <c r="Z1544" t="s">
        <v>1330</v>
      </c>
      <c r="AA1544" t="s">
        <v>1331</v>
      </c>
      <c r="AB1544" t="s">
        <v>128</v>
      </c>
      <c r="AC1544" t="s">
        <v>1332</v>
      </c>
      <c r="AE1544" t="s">
        <v>839</v>
      </c>
      <c r="AF1544" t="s">
        <v>578</v>
      </c>
      <c r="AG1544" s="6">
        <v>96931</v>
      </c>
      <c r="AH1544" t="s">
        <v>122</v>
      </c>
      <c r="AJ1544" s="8">
        <v>16716498746</v>
      </c>
      <c r="AK1544">
        <v>203</v>
      </c>
      <c r="AL1544" t="s">
        <v>1333</v>
      </c>
      <c r="BE1544" t="str">
        <f>"43-3031.00"</f>
        <v>43-3031.00</v>
      </c>
      <c r="BF1544" t="s">
        <v>357</v>
      </c>
      <c r="BG1544" t="s">
        <v>1334</v>
      </c>
      <c r="BH1544" t="s">
        <v>1335</v>
      </c>
      <c r="BI1544">
        <v>3</v>
      </c>
      <c r="BK1544" s="1">
        <v>45778</v>
      </c>
      <c r="BL1544" s="1">
        <v>46142</v>
      </c>
      <c r="BO1544">
        <v>40</v>
      </c>
      <c r="BP1544">
        <v>0</v>
      </c>
      <c r="BQ1544">
        <v>8</v>
      </c>
      <c r="BR1544">
        <v>8</v>
      </c>
      <c r="BS1544">
        <v>8</v>
      </c>
      <c r="BT1544">
        <v>8</v>
      </c>
      <c r="BU1544">
        <v>5</v>
      </c>
      <c r="BV1544">
        <v>3</v>
      </c>
      <c r="BW1544" t="str">
        <f>"8:30 AM"</f>
        <v>8:30 AM</v>
      </c>
      <c r="BX1544" t="str">
        <f>"5:30 PM"</f>
        <v>5:30 PM</v>
      </c>
      <c r="BY1544" t="s">
        <v>159</v>
      </c>
      <c r="BZ1544">
        <v>0</v>
      </c>
      <c r="CA1544">
        <v>12</v>
      </c>
      <c r="CB1544" t="s">
        <v>117</v>
      </c>
      <c r="CD1544" t="s">
        <v>1336</v>
      </c>
      <c r="CE1544" t="s">
        <v>1337</v>
      </c>
      <c r="CF1544" t="s">
        <v>1327</v>
      </c>
      <c r="CG1544" t="s">
        <v>120</v>
      </c>
      <c r="CH1544" t="s">
        <v>121</v>
      </c>
      <c r="CI1544" s="6">
        <v>96950</v>
      </c>
      <c r="CJ1544" s="10">
        <v>12.28</v>
      </c>
      <c r="CK1544" s="10">
        <v>12.28</v>
      </c>
      <c r="CN1544" t="s">
        <v>137</v>
      </c>
      <c r="CP1544" t="s">
        <v>138</v>
      </c>
      <c r="CR1544" t="s">
        <v>117</v>
      </c>
      <c r="CS1544" t="s">
        <v>139</v>
      </c>
      <c r="CT1544" t="s">
        <v>140</v>
      </c>
      <c r="CU1544" t="s">
        <v>140</v>
      </c>
      <c r="CV1544" t="s">
        <v>140</v>
      </c>
      <c r="CW1544" t="s">
        <v>139</v>
      </c>
      <c r="CX1544" t="s">
        <v>140</v>
      </c>
      <c r="CY1544" t="s">
        <v>140</v>
      </c>
      <c r="CZ1544" s="8">
        <v>16703236877</v>
      </c>
      <c r="DA1544" t="s">
        <v>1338</v>
      </c>
      <c r="DB1544" t="s">
        <v>140</v>
      </c>
      <c r="DC1544" t="s">
        <v>139</v>
      </c>
      <c r="DD1544" t="s">
        <v>117</v>
      </c>
    </row>
    <row r="1545" spans="1:108" ht="15" customHeight="1" x14ac:dyDescent="0.35">
      <c r="A1545" t="s">
        <v>1344</v>
      </c>
      <c r="B1545" t="s">
        <v>294</v>
      </c>
      <c r="C1545" s="1">
        <v>45690</v>
      </c>
      <c r="D1545" s="1">
        <v>45747</v>
      </c>
      <c r="E1545" t="s">
        <v>116</v>
      </c>
      <c r="F1545" s="1">
        <v>45868</v>
      </c>
      <c r="G1545" t="s">
        <v>139</v>
      </c>
      <c r="H1545" t="s">
        <v>117</v>
      </c>
      <c r="I1545" t="s">
        <v>117</v>
      </c>
      <c r="J1545" t="s">
        <v>1345</v>
      </c>
      <c r="K1545" t="s">
        <v>1346</v>
      </c>
      <c r="L1545" t="s">
        <v>1347</v>
      </c>
      <c r="M1545" t="s">
        <v>851</v>
      </c>
      <c r="N1545" t="s">
        <v>136</v>
      </c>
      <c r="O1545" t="s">
        <v>121</v>
      </c>
      <c r="P1545" s="6">
        <v>96950</v>
      </c>
      <c r="Q1545" t="s">
        <v>122</v>
      </c>
      <c r="S1545" s="8">
        <v>16702353313</v>
      </c>
      <c r="U1545" t="s">
        <v>1348</v>
      </c>
      <c r="V1545">
        <v>722511</v>
      </c>
      <c r="W1545" t="s">
        <v>124</v>
      </c>
      <c r="Y1545" t="s">
        <v>849</v>
      </c>
      <c r="Z1545" t="s">
        <v>850</v>
      </c>
      <c r="AB1545" t="s">
        <v>997</v>
      </c>
      <c r="AC1545" t="s">
        <v>1347</v>
      </c>
      <c r="AD1545" t="s">
        <v>851</v>
      </c>
      <c r="AE1545" t="s">
        <v>136</v>
      </c>
      <c r="AF1545" t="s">
        <v>121</v>
      </c>
      <c r="AG1545" s="6">
        <v>96950</v>
      </c>
      <c r="AH1545" t="s">
        <v>122</v>
      </c>
      <c r="AJ1545" s="8">
        <v>16702353313</v>
      </c>
      <c r="AL1545" t="s">
        <v>852</v>
      </c>
      <c r="BE1545" t="str">
        <f>"35-2021.00"</f>
        <v>35-2021.00</v>
      </c>
      <c r="BF1545" t="s">
        <v>438</v>
      </c>
      <c r="BG1545" t="s">
        <v>1349</v>
      </c>
      <c r="BH1545" t="s">
        <v>1350</v>
      </c>
      <c r="BI1545">
        <v>6</v>
      </c>
      <c r="BJ1545">
        <v>5</v>
      </c>
      <c r="BK1545" s="1">
        <v>45870</v>
      </c>
      <c r="BL1545" s="1">
        <v>46965</v>
      </c>
      <c r="BM1545" s="1">
        <v>45870</v>
      </c>
      <c r="BN1545" s="1">
        <v>46965</v>
      </c>
      <c r="BO1545">
        <v>36</v>
      </c>
      <c r="BP1545">
        <v>6</v>
      </c>
      <c r="BQ1545">
        <v>6</v>
      </c>
      <c r="BR1545">
        <v>6</v>
      </c>
      <c r="BS1545">
        <v>0</v>
      </c>
      <c r="BT1545">
        <v>6</v>
      </c>
      <c r="BU1545">
        <v>6</v>
      </c>
      <c r="BV1545">
        <v>6</v>
      </c>
      <c r="BW1545" t="str">
        <f>"6:00 AM"</f>
        <v>6:00 AM</v>
      </c>
      <c r="BX1545" t="str">
        <f>"11:00 PM"</f>
        <v>11:00 PM</v>
      </c>
      <c r="BY1545" t="s">
        <v>133</v>
      </c>
      <c r="BZ1545">
        <v>0</v>
      </c>
      <c r="CA1545">
        <v>3</v>
      </c>
      <c r="CB1545" t="s">
        <v>117</v>
      </c>
      <c r="CD1545" t="s">
        <v>1351</v>
      </c>
      <c r="CE1545" t="s">
        <v>1352</v>
      </c>
      <c r="CF1545" t="s">
        <v>1353</v>
      </c>
      <c r="CG1545" t="s">
        <v>136</v>
      </c>
      <c r="CH1545" t="s">
        <v>121</v>
      </c>
      <c r="CI1545" s="6">
        <v>96950</v>
      </c>
      <c r="CJ1545" s="10">
        <v>7.84</v>
      </c>
      <c r="CK1545" s="10">
        <v>7.84</v>
      </c>
      <c r="CL1545" s="10">
        <v>0</v>
      </c>
      <c r="CM1545" s="10">
        <v>0</v>
      </c>
      <c r="CN1545" t="s">
        <v>137</v>
      </c>
      <c r="CO1545" t="s">
        <v>133</v>
      </c>
      <c r="CP1545" t="s">
        <v>138</v>
      </c>
      <c r="CR1545" t="s">
        <v>117</v>
      </c>
      <c r="CS1545" t="s">
        <v>139</v>
      </c>
      <c r="CT1545" t="s">
        <v>140</v>
      </c>
      <c r="CU1545" t="s">
        <v>140</v>
      </c>
      <c r="CV1545" t="s">
        <v>140</v>
      </c>
      <c r="CW1545" t="s">
        <v>139</v>
      </c>
      <c r="CX1545" t="s">
        <v>140</v>
      </c>
      <c r="CY1545" t="s">
        <v>133</v>
      </c>
      <c r="CZ1545" s="8">
        <v>16702353313</v>
      </c>
      <c r="DA1545" t="s">
        <v>852</v>
      </c>
      <c r="DB1545" t="s">
        <v>140</v>
      </c>
      <c r="DC1545" t="s">
        <v>139</v>
      </c>
      <c r="DD1545" t="s">
        <v>117</v>
      </c>
    </row>
    <row r="1546" spans="1:108" ht="15" customHeight="1" x14ac:dyDescent="0.35">
      <c r="A1546" t="s">
        <v>17378</v>
      </c>
      <c r="B1546" t="s">
        <v>115</v>
      </c>
      <c r="C1546" s="1">
        <v>45704</v>
      </c>
      <c r="D1546" s="1">
        <v>45747</v>
      </c>
      <c r="E1546" t="s">
        <v>211</v>
      </c>
      <c r="G1546" t="s">
        <v>117</v>
      </c>
      <c r="H1546" t="s">
        <v>117</v>
      </c>
      <c r="I1546" t="s">
        <v>117</v>
      </c>
      <c r="J1546" t="s">
        <v>4279</v>
      </c>
      <c r="K1546" t="s">
        <v>11568</v>
      </c>
      <c r="L1546" t="s">
        <v>4123</v>
      </c>
      <c r="M1546" t="s">
        <v>9613</v>
      </c>
      <c r="N1546" t="s">
        <v>120</v>
      </c>
      <c r="O1546" t="s">
        <v>121</v>
      </c>
      <c r="P1546" s="6">
        <v>96950</v>
      </c>
      <c r="Q1546" t="s">
        <v>122</v>
      </c>
      <c r="S1546" s="8">
        <v>16702871116</v>
      </c>
      <c r="U1546" t="s">
        <v>4124</v>
      </c>
      <c r="V1546">
        <v>561311</v>
      </c>
      <c r="W1546" t="s">
        <v>124</v>
      </c>
      <c r="Y1546" t="s">
        <v>9713</v>
      </c>
      <c r="Z1546" t="s">
        <v>9714</v>
      </c>
      <c r="AA1546" t="s">
        <v>9715</v>
      </c>
      <c r="AB1546" t="s">
        <v>420</v>
      </c>
      <c r="AC1546" t="s">
        <v>17379</v>
      </c>
      <c r="AE1546" t="s">
        <v>120</v>
      </c>
      <c r="AF1546" t="s">
        <v>121</v>
      </c>
      <c r="AG1546" s="6">
        <v>96950</v>
      </c>
      <c r="AH1546" t="s">
        <v>122</v>
      </c>
      <c r="AJ1546" s="8">
        <v>16702871116</v>
      </c>
      <c r="AL1546" t="s">
        <v>11569</v>
      </c>
      <c r="BE1546" t="str">
        <f>"37-2012.00"</f>
        <v>37-2012.00</v>
      </c>
      <c r="BF1546" t="s">
        <v>130</v>
      </c>
      <c r="BG1546" t="s">
        <v>17380</v>
      </c>
      <c r="BH1546" t="s">
        <v>11571</v>
      </c>
      <c r="BI1546">
        <v>20</v>
      </c>
      <c r="BK1546" s="1">
        <v>45748</v>
      </c>
      <c r="BL1546" s="1">
        <v>46112</v>
      </c>
      <c r="BO1546">
        <v>35</v>
      </c>
      <c r="BP1546">
        <v>0</v>
      </c>
      <c r="BQ1546">
        <v>7</v>
      </c>
      <c r="BR1546">
        <v>7</v>
      </c>
      <c r="BS1546">
        <v>7</v>
      </c>
      <c r="BT1546">
        <v>7</v>
      </c>
      <c r="BU1546">
        <v>7</v>
      </c>
      <c r="BV1546">
        <v>0</v>
      </c>
      <c r="BW1546" t="str">
        <f>"8:00 AM"</f>
        <v>8:00 AM</v>
      </c>
      <c r="BX1546" t="str">
        <f>"4:00 PM"</f>
        <v>4:00 PM</v>
      </c>
      <c r="BY1546" t="s">
        <v>133</v>
      </c>
      <c r="BZ1546">
        <v>0</v>
      </c>
      <c r="CA1546">
        <v>3</v>
      </c>
      <c r="CB1546" t="s">
        <v>117</v>
      </c>
      <c r="CD1546" t="s">
        <v>7693</v>
      </c>
      <c r="CE1546" t="s">
        <v>17381</v>
      </c>
      <c r="CG1546" t="s">
        <v>120</v>
      </c>
      <c r="CH1546" t="s">
        <v>121</v>
      </c>
      <c r="CI1546" s="6">
        <v>96950</v>
      </c>
      <c r="CJ1546" s="10">
        <v>7.77</v>
      </c>
      <c r="CK1546" s="10">
        <v>7.77</v>
      </c>
      <c r="CL1546" s="10">
        <v>11.65</v>
      </c>
      <c r="CM1546" s="10">
        <v>11.65</v>
      </c>
      <c r="CN1546" t="s">
        <v>137</v>
      </c>
      <c r="CP1546" t="s">
        <v>138</v>
      </c>
      <c r="CR1546" t="s">
        <v>117</v>
      </c>
      <c r="CS1546" t="s">
        <v>139</v>
      </c>
      <c r="CT1546" t="s">
        <v>139</v>
      </c>
      <c r="CU1546" t="s">
        <v>139</v>
      </c>
      <c r="CV1546" t="s">
        <v>140</v>
      </c>
      <c r="CW1546" t="s">
        <v>139</v>
      </c>
      <c r="CX1546" t="s">
        <v>140</v>
      </c>
      <c r="CY1546" t="s">
        <v>17382</v>
      </c>
      <c r="CZ1546" s="8">
        <v>16702871116</v>
      </c>
      <c r="DA1546" t="s">
        <v>4129</v>
      </c>
      <c r="DB1546" t="s">
        <v>140</v>
      </c>
      <c r="DC1546" t="s">
        <v>139</v>
      </c>
      <c r="DD1546" t="s">
        <v>117</v>
      </c>
    </row>
    <row r="1547" spans="1:108" ht="15" customHeight="1" x14ac:dyDescent="0.35">
      <c r="A1547" t="s">
        <v>16408</v>
      </c>
      <c r="B1547" t="s">
        <v>166</v>
      </c>
      <c r="C1547" s="1">
        <v>45718</v>
      </c>
      <c r="D1547" s="1">
        <v>45747</v>
      </c>
      <c r="E1547" t="s">
        <v>116</v>
      </c>
      <c r="F1547" s="1">
        <v>45806</v>
      </c>
      <c r="G1547" t="s">
        <v>117</v>
      </c>
      <c r="H1547" t="s">
        <v>117</v>
      </c>
      <c r="I1547" t="s">
        <v>117</v>
      </c>
      <c r="J1547" t="s">
        <v>10225</v>
      </c>
      <c r="K1547" t="s">
        <v>16409</v>
      </c>
      <c r="L1547" t="s">
        <v>10227</v>
      </c>
      <c r="M1547" t="s">
        <v>6561</v>
      </c>
      <c r="N1547" t="s">
        <v>248</v>
      </c>
      <c r="O1547" t="s">
        <v>121</v>
      </c>
      <c r="P1547" s="6">
        <v>96951</v>
      </c>
      <c r="Q1547" t="s">
        <v>122</v>
      </c>
      <c r="S1547" s="8">
        <v>16705323400</v>
      </c>
      <c r="U1547" t="s">
        <v>1209</v>
      </c>
      <c r="V1547">
        <v>5511</v>
      </c>
      <c r="W1547" t="s">
        <v>124</v>
      </c>
      <c r="Y1547" t="s">
        <v>252</v>
      </c>
      <c r="Z1547" t="s">
        <v>10228</v>
      </c>
      <c r="AB1547" t="s">
        <v>2678</v>
      </c>
      <c r="AC1547" t="s">
        <v>10227</v>
      </c>
      <c r="AD1547" t="s">
        <v>6561</v>
      </c>
      <c r="AE1547" t="s">
        <v>248</v>
      </c>
      <c r="AF1547" t="s">
        <v>121</v>
      </c>
      <c r="AG1547" s="6">
        <v>96951</v>
      </c>
      <c r="AH1547" t="s">
        <v>122</v>
      </c>
      <c r="AJ1547" s="8">
        <v>16705323400</v>
      </c>
      <c r="AL1547" t="s">
        <v>1213</v>
      </c>
      <c r="BE1547" t="str">
        <f>"37-2012.00"</f>
        <v>37-2012.00</v>
      </c>
      <c r="BF1547" t="s">
        <v>130</v>
      </c>
      <c r="BG1547" t="s">
        <v>16410</v>
      </c>
      <c r="BH1547" t="s">
        <v>16411</v>
      </c>
      <c r="BI1547">
        <v>1</v>
      </c>
      <c r="BK1547" s="1">
        <v>45806</v>
      </c>
      <c r="BL1547" s="1">
        <v>46170</v>
      </c>
      <c r="BO1547">
        <v>40</v>
      </c>
      <c r="BP1547">
        <v>0</v>
      </c>
      <c r="BQ1547">
        <v>8</v>
      </c>
      <c r="BR1547">
        <v>8</v>
      </c>
      <c r="BS1547">
        <v>8</v>
      </c>
      <c r="BT1547">
        <v>8</v>
      </c>
      <c r="BU1547">
        <v>8</v>
      </c>
      <c r="BV1547">
        <v>0</v>
      </c>
      <c r="BW1547" t="str">
        <f>"8:00 AM"</f>
        <v>8:00 AM</v>
      </c>
      <c r="BX1547" t="str">
        <f>"5:00 PM"</f>
        <v>5:00 PM</v>
      </c>
      <c r="BY1547" t="s">
        <v>133</v>
      </c>
      <c r="BZ1547">
        <v>0</v>
      </c>
      <c r="CA1547">
        <v>3</v>
      </c>
      <c r="CB1547" t="s">
        <v>117</v>
      </c>
      <c r="CD1547" t="s">
        <v>16412</v>
      </c>
      <c r="CE1547" t="s">
        <v>10227</v>
      </c>
      <c r="CF1547" t="s">
        <v>6561</v>
      </c>
      <c r="CG1547" t="s">
        <v>248</v>
      </c>
      <c r="CH1547" t="s">
        <v>121</v>
      </c>
      <c r="CI1547" s="6">
        <v>96951</v>
      </c>
      <c r="CJ1547" s="10">
        <v>7.64</v>
      </c>
      <c r="CK1547" s="10">
        <v>7.64</v>
      </c>
      <c r="CL1547" s="10">
        <v>11.46</v>
      </c>
      <c r="CM1547" s="10">
        <v>11.46</v>
      </c>
      <c r="CN1547" t="s">
        <v>137</v>
      </c>
      <c r="CO1547" t="s">
        <v>140</v>
      </c>
      <c r="CP1547" t="s">
        <v>138</v>
      </c>
      <c r="CR1547" t="s">
        <v>117</v>
      </c>
      <c r="CS1547" t="s">
        <v>139</v>
      </c>
      <c r="CT1547" t="s">
        <v>140</v>
      </c>
      <c r="CU1547" t="s">
        <v>139</v>
      </c>
      <c r="CV1547" t="s">
        <v>140</v>
      </c>
      <c r="CW1547" t="s">
        <v>139</v>
      </c>
      <c r="CX1547" t="s">
        <v>140</v>
      </c>
      <c r="CY1547" t="s">
        <v>140</v>
      </c>
      <c r="CZ1547" s="8">
        <v>16705322557</v>
      </c>
      <c r="DA1547" t="s">
        <v>1213</v>
      </c>
      <c r="DB1547" t="s">
        <v>164</v>
      </c>
      <c r="DC1547" t="s">
        <v>139</v>
      </c>
      <c r="DD1547" t="s">
        <v>117</v>
      </c>
    </row>
    <row r="1548" spans="1:108" ht="15" customHeight="1" x14ac:dyDescent="0.35">
      <c r="A1548" t="s">
        <v>5350</v>
      </c>
      <c r="B1548" t="s">
        <v>166</v>
      </c>
      <c r="C1548" s="1">
        <v>45719</v>
      </c>
      <c r="D1548" s="1">
        <v>45747</v>
      </c>
      <c r="E1548" t="s">
        <v>211</v>
      </c>
      <c r="G1548" t="s">
        <v>139</v>
      </c>
      <c r="H1548" t="s">
        <v>117</v>
      </c>
      <c r="I1548" t="s">
        <v>117</v>
      </c>
      <c r="J1548" t="s">
        <v>3917</v>
      </c>
      <c r="L1548" t="s">
        <v>5351</v>
      </c>
      <c r="M1548" t="s">
        <v>3919</v>
      </c>
      <c r="N1548" t="s">
        <v>120</v>
      </c>
      <c r="O1548" t="s">
        <v>121</v>
      </c>
      <c r="P1548" s="6">
        <v>96950</v>
      </c>
      <c r="Q1548" t="s">
        <v>122</v>
      </c>
      <c r="S1548" s="8">
        <v>16703229240</v>
      </c>
      <c r="U1548" t="s">
        <v>3920</v>
      </c>
      <c r="V1548">
        <v>488320</v>
      </c>
      <c r="W1548" t="s">
        <v>124</v>
      </c>
      <c r="Y1548" t="s">
        <v>3921</v>
      </c>
      <c r="Z1548" t="s">
        <v>1561</v>
      </c>
      <c r="AA1548" t="s">
        <v>419</v>
      </c>
      <c r="AB1548" t="s">
        <v>154</v>
      </c>
      <c r="AC1548" t="s">
        <v>5352</v>
      </c>
      <c r="AD1548" t="s">
        <v>3919</v>
      </c>
      <c r="AE1548" t="s">
        <v>120</v>
      </c>
      <c r="AF1548" t="s">
        <v>121</v>
      </c>
      <c r="AG1548" s="6">
        <v>96950</v>
      </c>
      <c r="AH1548" t="s">
        <v>122</v>
      </c>
      <c r="AJ1548" s="8">
        <v>16703229240</v>
      </c>
      <c r="AL1548" t="s">
        <v>3922</v>
      </c>
      <c r="BE1548" t="str">
        <f>"49-9071.00"</f>
        <v>49-9071.00</v>
      </c>
      <c r="BF1548" t="s">
        <v>156</v>
      </c>
      <c r="BG1548" t="s">
        <v>5353</v>
      </c>
      <c r="BH1548" t="s">
        <v>423</v>
      </c>
      <c r="BI1548">
        <v>1</v>
      </c>
      <c r="BK1548" s="1">
        <v>45839</v>
      </c>
      <c r="BL1548" s="1">
        <v>46934</v>
      </c>
      <c r="BO1548">
        <v>40</v>
      </c>
      <c r="BP1548">
        <v>0</v>
      </c>
      <c r="BQ1548">
        <v>8</v>
      </c>
      <c r="BR1548">
        <v>8</v>
      </c>
      <c r="BS1548">
        <v>8</v>
      </c>
      <c r="BT1548">
        <v>8</v>
      </c>
      <c r="BU1548">
        <v>8</v>
      </c>
      <c r="BV1548">
        <v>0</v>
      </c>
      <c r="BW1548" t="str">
        <f>"8:00 AM"</f>
        <v>8:00 AM</v>
      </c>
      <c r="BX1548" t="str">
        <f>"5:00 PM"</f>
        <v>5:00 PM</v>
      </c>
      <c r="BY1548" t="s">
        <v>133</v>
      </c>
      <c r="BZ1548">
        <v>0</v>
      </c>
      <c r="CA1548">
        <v>24</v>
      </c>
      <c r="CB1548" t="s">
        <v>117</v>
      </c>
      <c r="CD1548" t="s">
        <v>5354</v>
      </c>
      <c r="CE1548" t="s">
        <v>3918</v>
      </c>
      <c r="CF1548" t="s">
        <v>3919</v>
      </c>
      <c r="CG1548" t="s">
        <v>120</v>
      </c>
      <c r="CH1548" t="s">
        <v>121</v>
      </c>
      <c r="CI1548" s="6">
        <v>96950</v>
      </c>
      <c r="CJ1548" s="10">
        <v>9.75</v>
      </c>
      <c r="CK1548" s="10">
        <v>9.75</v>
      </c>
      <c r="CL1548" s="10">
        <v>14.63</v>
      </c>
      <c r="CM1548" s="10">
        <v>14.63</v>
      </c>
      <c r="CN1548" t="s">
        <v>137</v>
      </c>
      <c r="CO1548" t="s">
        <v>164</v>
      </c>
      <c r="CP1548" t="s">
        <v>138</v>
      </c>
      <c r="CR1548" t="s">
        <v>117</v>
      </c>
      <c r="CS1548" t="s">
        <v>139</v>
      </c>
      <c r="CT1548" t="s">
        <v>140</v>
      </c>
      <c r="CU1548" t="s">
        <v>139</v>
      </c>
      <c r="CV1548" t="s">
        <v>140</v>
      </c>
      <c r="CW1548" t="s">
        <v>139</v>
      </c>
      <c r="CX1548" t="s">
        <v>140</v>
      </c>
      <c r="CY1548" t="s">
        <v>164</v>
      </c>
      <c r="CZ1548" s="8">
        <v>16703229240</v>
      </c>
      <c r="DA1548" t="s">
        <v>140</v>
      </c>
      <c r="DB1548" t="s">
        <v>1095</v>
      </c>
      <c r="DC1548" t="s">
        <v>139</v>
      </c>
      <c r="DD1548" t="s">
        <v>117</v>
      </c>
    </row>
    <row r="1549" spans="1:108" ht="15" customHeight="1" x14ac:dyDescent="0.35">
      <c r="A1549" t="s">
        <v>15215</v>
      </c>
      <c r="B1549" t="s">
        <v>278</v>
      </c>
      <c r="C1549" s="1">
        <v>45736</v>
      </c>
      <c r="D1549" s="1">
        <v>45747</v>
      </c>
      <c r="E1549" t="s">
        <v>211</v>
      </c>
      <c r="G1549" t="s">
        <v>117</v>
      </c>
      <c r="H1549" t="s">
        <v>139</v>
      </c>
      <c r="I1549" t="s">
        <v>117</v>
      </c>
      <c r="J1549" t="s">
        <v>1412</v>
      </c>
      <c r="L1549" t="s">
        <v>1413</v>
      </c>
      <c r="M1549" t="s">
        <v>14053</v>
      </c>
      <c r="N1549" t="s">
        <v>120</v>
      </c>
      <c r="O1549" t="s">
        <v>121</v>
      </c>
      <c r="P1549" s="6">
        <v>96950</v>
      </c>
      <c r="Q1549" t="s">
        <v>122</v>
      </c>
      <c r="S1549" s="8">
        <v>16702874740</v>
      </c>
      <c r="U1549" t="s">
        <v>1415</v>
      </c>
      <c r="V1549">
        <v>333111</v>
      </c>
      <c r="W1549" t="s">
        <v>124</v>
      </c>
      <c r="Y1549" t="s">
        <v>450</v>
      </c>
      <c r="Z1549" t="s">
        <v>451</v>
      </c>
      <c r="AA1549" t="s">
        <v>452</v>
      </c>
      <c r="AB1549" t="s">
        <v>2015</v>
      </c>
      <c r="AC1549" t="s">
        <v>1367</v>
      </c>
      <c r="AD1549" t="s">
        <v>14054</v>
      </c>
      <c r="AE1549" t="s">
        <v>120</v>
      </c>
      <c r="AF1549" t="s">
        <v>121</v>
      </c>
      <c r="AG1549" s="6">
        <v>96950</v>
      </c>
      <c r="AH1549" t="s">
        <v>122</v>
      </c>
      <c r="AJ1549" s="8">
        <v>16702337770</v>
      </c>
      <c r="AL1549" t="s">
        <v>463</v>
      </c>
      <c r="BE1549" t="str">
        <f>"49-9071.00"</f>
        <v>49-9071.00</v>
      </c>
      <c r="BF1549" t="s">
        <v>156</v>
      </c>
      <c r="BG1549" t="s">
        <v>14055</v>
      </c>
      <c r="BH1549" t="s">
        <v>964</v>
      </c>
      <c r="BI1549">
        <v>4</v>
      </c>
      <c r="BK1549" s="1">
        <v>45931</v>
      </c>
      <c r="BL1549" s="1">
        <v>46295</v>
      </c>
      <c r="BO1549">
        <v>40</v>
      </c>
      <c r="BP1549">
        <v>0</v>
      </c>
      <c r="BQ1549">
        <v>8</v>
      </c>
      <c r="BR1549">
        <v>8</v>
      </c>
      <c r="BS1549">
        <v>8</v>
      </c>
      <c r="BT1549">
        <v>8</v>
      </c>
      <c r="BU1549">
        <v>8</v>
      </c>
      <c r="BV1549">
        <v>0</v>
      </c>
      <c r="BW1549" t="str">
        <f>"8:00 AM"</f>
        <v>8:00 AM</v>
      </c>
      <c r="BX1549" t="str">
        <f>"5:00 PM"</f>
        <v>5:00 PM</v>
      </c>
      <c r="BY1549" t="s">
        <v>133</v>
      </c>
      <c r="BZ1549">
        <v>0</v>
      </c>
      <c r="CA1549">
        <v>12</v>
      </c>
      <c r="CB1549" t="s">
        <v>117</v>
      </c>
      <c r="CD1549" s="2" t="s">
        <v>14056</v>
      </c>
      <c r="CE1549" t="s">
        <v>14054</v>
      </c>
      <c r="CF1549" t="s">
        <v>1367</v>
      </c>
      <c r="CG1549" t="s">
        <v>120</v>
      </c>
      <c r="CH1549" t="s">
        <v>121</v>
      </c>
      <c r="CI1549" s="6">
        <v>96950</v>
      </c>
      <c r="CJ1549" s="10">
        <v>9.75</v>
      </c>
      <c r="CK1549" s="10">
        <v>9.75</v>
      </c>
      <c r="CL1549" s="10">
        <v>14.62</v>
      </c>
      <c r="CM1549" s="10">
        <v>14.62</v>
      </c>
      <c r="CN1549" t="s">
        <v>137</v>
      </c>
      <c r="CO1549" t="s">
        <v>461</v>
      </c>
      <c r="CP1549" t="s">
        <v>138</v>
      </c>
      <c r="CR1549" t="s">
        <v>117</v>
      </c>
      <c r="CS1549" t="s">
        <v>139</v>
      </c>
      <c r="CT1549" t="s">
        <v>139</v>
      </c>
      <c r="CU1549" t="s">
        <v>139</v>
      </c>
      <c r="CV1549" t="s">
        <v>140</v>
      </c>
      <c r="CW1549" t="s">
        <v>139</v>
      </c>
      <c r="CX1549" t="s">
        <v>140</v>
      </c>
      <c r="CY1549" t="s">
        <v>5561</v>
      </c>
      <c r="CZ1549" s="8">
        <v>16707837461</v>
      </c>
      <c r="DA1549" t="s">
        <v>463</v>
      </c>
      <c r="DB1549" t="s">
        <v>1376</v>
      </c>
      <c r="DC1549" t="s">
        <v>139</v>
      </c>
      <c r="DD1549" t="s">
        <v>117</v>
      </c>
    </row>
    <row r="1550" spans="1:108" ht="15" customHeight="1" x14ac:dyDescent="0.35">
      <c r="A1550" t="s">
        <v>15224</v>
      </c>
      <c r="B1550" t="s">
        <v>278</v>
      </c>
      <c r="C1550" s="1">
        <v>45737</v>
      </c>
      <c r="D1550" s="1">
        <v>45747</v>
      </c>
      <c r="E1550" t="s">
        <v>211</v>
      </c>
      <c r="G1550" t="s">
        <v>117</v>
      </c>
      <c r="H1550" t="s">
        <v>117</v>
      </c>
      <c r="I1550" t="s">
        <v>117</v>
      </c>
      <c r="J1550" t="s">
        <v>246</v>
      </c>
      <c r="L1550" t="s">
        <v>253</v>
      </c>
      <c r="N1550" t="s">
        <v>248</v>
      </c>
      <c r="O1550" t="s">
        <v>121</v>
      </c>
      <c r="P1550" s="6">
        <v>96951</v>
      </c>
      <c r="Q1550" t="s">
        <v>122</v>
      </c>
      <c r="R1550" t="s">
        <v>121</v>
      </c>
      <c r="S1550" s="8">
        <v>16705320350</v>
      </c>
      <c r="U1550" t="s">
        <v>249</v>
      </c>
      <c r="V1550">
        <v>445110</v>
      </c>
      <c r="W1550" t="s">
        <v>124</v>
      </c>
      <c r="Y1550" t="s">
        <v>250</v>
      </c>
      <c r="Z1550" t="s">
        <v>251</v>
      </c>
      <c r="AA1550" t="s">
        <v>535</v>
      </c>
      <c r="AB1550" t="s">
        <v>128</v>
      </c>
      <c r="AC1550" t="s">
        <v>253</v>
      </c>
      <c r="AE1550" t="s">
        <v>248</v>
      </c>
      <c r="AF1550" t="s">
        <v>121</v>
      </c>
      <c r="AG1550" s="6">
        <v>96951</v>
      </c>
      <c r="AH1550" t="s">
        <v>122</v>
      </c>
      <c r="AJ1550" s="8">
        <v>16705320350</v>
      </c>
      <c r="AL1550" t="s">
        <v>254</v>
      </c>
      <c r="BE1550" t="str">
        <f>"43-3031.00"</f>
        <v>43-3031.00</v>
      </c>
      <c r="BF1550" t="s">
        <v>357</v>
      </c>
      <c r="BG1550" t="s">
        <v>3927</v>
      </c>
      <c r="BH1550" t="s">
        <v>537</v>
      </c>
      <c r="BI1550">
        <v>2</v>
      </c>
      <c r="BK1550" s="1">
        <v>45931</v>
      </c>
      <c r="BL1550" s="1">
        <v>46295</v>
      </c>
      <c r="BO1550">
        <v>40</v>
      </c>
      <c r="BP1550">
        <v>0</v>
      </c>
      <c r="BQ1550">
        <v>8</v>
      </c>
      <c r="BR1550">
        <v>8</v>
      </c>
      <c r="BS1550">
        <v>8</v>
      </c>
      <c r="BT1550">
        <v>8</v>
      </c>
      <c r="BU1550">
        <v>8</v>
      </c>
      <c r="BV1550">
        <v>0</v>
      </c>
      <c r="BW1550" t="str">
        <f>"8:00 AM"</f>
        <v>8:00 AM</v>
      </c>
      <c r="BX1550" t="str">
        <f>"5:00 PM"</f>
        <v>5:00 PM</v>
      </c>
      <c r="BY1550" t="s">
        <v>159</v>
      </c>
      <c r="BZ1550">
        <v>0</v>
      </c>
      <c r="CA1550">
        <v>12</v>
      </c>
      <c r="CB1550" t="s">
        <v>117</v>
      </c>
      <c r="CD1550" s="2" t="s">
        <v>3928</v>
      </c>
      <c r="CE1550" t="s">
        <v>1321</v>
      </c>
      <c r="CG1550" t="s">
        <v>248</v>
      </c>
      <c r="CH1550" t="s">
        <v>121</v>
      </c>
      <c r="CI1550" s="6">
        <v>96951</v>
      </c>
      <c r="CJ1550" s="10">
        <v>12.28</v>
      </c>
      <c r="CK1550" s="10">
        <v>12.28</v>
      </c>
      <c r="CL1550" s="10">
        <v>18.420000000000002</v>
      </c>
      <c r="CM1550" s="10">
        <v>18.420000000000002</v>
      </c>
      <c r="CN1550" t="s">
        <v>137</v>
      </c>
      <c r="CO1550" t="s">
        <v>140</v>
      </c>
      <c r="CP1550" t="s">
        <v>138</v>
      </c>
      <c r="CR1550" t="s">
        <v>117</v>
      </c>
      <c r="CS1550" t="s">
        <v>139</v>
      </c>
      <c r="CT1550" t="s">
        <v>139</v>
      </c>
      <c r="CU1550" t="s">
        <v>139</v>
      </c>
      <c r="CV1550" t="s">
        <v>140</v>
      </c>
      <c r="CW1550" t="s">
        <v>139</v>
      </c>
      <c r="CX1550" t="s">
        <v>140</v>
      </c>
      <c r="CY1550" t="s">
        <v>539</v>
      </c>
      <c r="CZ1550" s="8">
        <v>16705320350</v>
      </c>
      <c r="DA1550" t="s">
        <v>254</v>
      </c>
      <c r="DB1550" t="s">
        <v>140</v>
      </c>
      <c r="DC1550" t="s">
        <v>139</v>
      </c>
      <c r="DD1550" t="s">
        <v>117</v>
      </c>
    </row>
    <row r="1551" spans="1:108" ht="15" customHeight="1" x14ac:dyDescent="0.35">
      <c r="A1551" t="s">
        <v>12093</v>
      </c>
      <c r="B1551" t="s">
        <v>278</v>
      </c>
      <c r="C1551" s="1">
        <v>45737</v>
      </c>
      <c r="D1551" s="1">
        <v>45747</v>
      </c>
      <c r="E1551" t="s">
        <v>211</v>
      </c>
      <c r="G1551" t="s">
        <v>139</v>
      </c>
      <c r="H1551" t="s">
        <v>117</v>
      </c>
      <c r="I1551" t="s">
        <v>117</v>
      </c>
      <c r="J1551" t="s">
        <v>246</v>
      </c>
      <c r="L1551" t="s">
        <v>253</v>
      </c>
      <c r="N1551" t="s">
        <v>248</v>
      </c>
      <c r="O1551" t="s">
        <v>121</v>
      </c>
      <c r="P1551" s="6">
        <v>96951</v>
      </c>
      <c r="Q1551" t="s">
        <v>122</v>
      </c>
      <c r="R1551" t="s">
        <v>121</v>
      </c>
      <c r="S1551" s="8">
        <v>16705320350</v>
      </c>
      <c r="U1551" t="s">
        <v>249</v>
      </c>
      <c r="V1551">
        <v>445110</v>
      </c>
      <c r="W1551" t="s">
        <v>124</v>
      </c>
      <c r="Y1551" t="s">
        <v>250</v>
      </c>
      <c r="Z1551" t="s">
        <v>251</v>
      </c>
      <c r="AA1551" t="s">
        <v>535</v>
      </c>
      <c r="AB1551" t="s">
        <v>128</v>
      </c>
      <c r="AC1551" t="s">
        <v>253</v>
      </c>
      <c r="AE1551" t="s">
        <v>248</v>
      </c>
      <c r="AF1551" t="s">
        <v>121</v>
      </c>
      <c r="AG1551" s="6">
        <v>96951</v>
      </c>
      <c r="AH1551" t="s">
        <v>122</v>
      </c>
      <c r="AJ1551" s="8">
        <v>16705320350</v>
      </c>
      <c r="AL1551" t="s">
        <v>254</v>
      </c>
      <c r="BE1551" t="str">
        <f>"37-3011.00"</f>
        <v>37-3011.00</v>
      </c>
      <c r="BF1551" t="s">
        <v>177</v>
      </c>
      <c r="BG1551" t="s">
        <v>12094</v>
      </c>
      <c r="BH1551" t="s">
        <v>4568</v>
      </c>
      <c r="BI1551">
        <v>1</v>
      </c>
      <c r="BK1551" s="1">
        <v>45931</v>
      </c>
      <c r="BL1551" s="1">
        <v>47026</v>
      </c>
      <c r="BO1551">
        <v>40</v>
      </c>
      <c r="BP1551">
        <v>0</v>
      </c>
      <c r="BQ1551">
        <v>7</v>
      </c>
      <c r="BR1551">
        <v>7</v>
      </c>
      <c r="BS1551">
        <v>7</v>
      </c>
      <c r="BT1551">
        <v>7</v>
      </c>
      <c r="BU1551">
        <v>7</v>
      </c>
      <c r="BV1551">
        <v>5</v>
      </c>
      <c r="BW1551" t="str">
        <f>"8:00 AM"</f>
        <v>8:00 AM</v>
      </c>
      <c r="BX1551" t="str">
        <f>"5:00 PM"</f>
        <v>5:00 PM</v>
      </c>
      <c r="BY1551" t="s">
        <v>133</v>
      </c>
      <c r="BZ1551">
        <v>0</v>
      </c>
      <c r="CA1551">
        <v>12</v>
      </c>
      <c r="CB1551" t="s">
        <v>117</v>
      </c>
      <c r="CD1551" t="s">
        <v>12095</v>
      </c>
      <c r="CE1551" t="s">
        <v>1321</v>
      </c>
      <c r="CG1551" t="s">
        <v>248</v>
      </c>
      <c r="CH1551" t="s">
        <v>121</v>
      </c>
      <c r="CI1551" s="6">
        <v>96951</v>
      </c>
      <c r="CJ1551" s="10">
        <v>8.57</v>
      </c>
      <c r="CK1551" s="10">
        <v>8.57</v>
      </c>
      <c r="CL1551" s="10">
        <v>12.86</v>
      </c>
      <c r="CM1551" s="10">
        <v>12.86</v>
      </c>
      <c r="CN1551" t="s">
        <v>137</v>
      </c>
      <c r="CO1551" t="s">
        <v>140</v>
      </c>
      <c r="CP1551" t="s">
        <v>138</v>
      </c>
      <c r="CR1551" t="s">
        <v>117</v>
      </c>
      <c r="CS1551" t="s">
        <v>139</v>
      </c>
      <c r="CT1551" t="s">
        <v>139</v>
      </c>
      <c r="CU1551" t="s">
        <v>139</v>
      </c>
      <c r="CV1551" t="s">
        <v>140</v>
      </c>
      <c r="CW1551" t="s">
        <v>139</v>
      </c>
      <c r="CX1551" t="s">
        <v>140</v>
      </c>
      <c r="CY1551" t="s">
        <v>260</v>
      </c>
      <c r="CZ1551" s="8">
        <v>16705320350</v>
      </c>
      <c r="DA1551" t="s">
        <v>254</v>
      </c>
      <c r="DB1551" t="s">
        <v>140</v>
      </c>
      <c r="DC1551" t="s">
        <v>139</v>
      </c>
      <c r="DD1551" t="s">
        <v>117</v>
      </c>
    </row>
    <row r="1552" spans="1:108" ht="15" customHeight="1" x14ac:dyDescent="0.35">
      <c r="A1552" t="s">
        <v>15213</v>
      </c>
      <c r="B1552" t="s">
        <v>278</v>
      </c>
      <c r="C1552" s="1">
        <v>45737</v>
      </c>
      <c r="D1552" s="1">
        <v>45747</v>
      </c>
      <c r="E1552" t="s">
        <v>211</v>
      </c>
      <c r="G1552" t="s">
        <v>139</v>
      </c>
      <c r="H1552" t="s">
        <v>117</v>
      </c>
      <c r="I1552" t="s">
        <v>117</v>
      </c>
      <c r="J1552" t="s">
        <v>246</v>
      </c>
      <c r="L1552" t="s">
        <v>253</v>
      </c>
      <c r="N1552" t="s">
        <v>248</v>
      </c>
      <c r="O1552" t="s">
        <v>121</v>
      </c>
      <c r="P1552" s="6">
        <v>96951</v>
      </c>
      <c r="Q1552" t="s">
        <v>122</v>
      </c>
      <c r="R1552" t="s">
        <v>121</v>
      </c>
      <c r="S1552" s="8">
        <v>16705320350</v>
      </c>
      <c r="U1552" t="s">
        <v>249</v>
      </c>
      <c r="V1552">
        <v>445110</v>
      </c>
      <c r="W1552" t="s">
        <v>124</v>
      </c>
      <c r="Y1552" t="s">
        <v>250</v>
      </c>
      <c r="Z1552" t="s">
        <v>251</v>
      </c>
      <c r="AA1552" t="s">
        <v>535</v>
      </c>
      <c r="AB1552" t="s">
        <v>128</v>
      </c>
      <c r="AC1552" t="s">
        <v>253</v>
      </c>
      <c r="AE1552" t="s">
        <v>248</v>
      </c>
      <c r="AF1552" t="s">
        <v>121</v>
      </c>
      <c r="AG1552" s="6">
        <v>96951</v>
      </c>
      <c r="AH1552" t="s">
        <v>122</v>
      </c>
      <c r="AJ1552" s="8">
        <v>16705320350</v>
      </c>
      <c r="AL1552" t="s">
        <v>254</v>
      </c>
      <c r="BE1552" t="str">
        <f>"35-2021.00"</f>
        <v>35-2021.00</v>
      </c>
      <c r="BF1552" t="s">
        <v>438</v>
      </c>
      <c r="BG1552" t="s">
        <v>7422</v>
      </c>
      <c r="BH1552" t="s">
        <v>5068</v>
      </c>
      <c r="BI1552">
        <v>1</v>
      </c>
      <c r="BK1552" s="1">
        <v>45931</v>
      </c>
      <c r="BL1552" s="1">
        <v>47026</v>
      </c>
      <c r="BO1552">
        <v>40</v>
      </c>
      <c r="BP1552">
        <v>0</v>
      </c>
      <c r="BQ1552">
        <v>7</v>
      </c>
      <c r="BR1552">
        <v>7</v>
      </c>
      <c r="BS1552">
        <v>7</v>
      </c>
      <c r="BT1552">
        <v>7</v>
      </c>
      <c r="BU1552">
        <v>7</v>
      </c>
      <c r="BV1552">
        <v>5</v>
      </c>
      <c r="BW1552" t="str">
        <f>"8:00 AM"</f>
        <v>8:00 AM</v>
      </c>
      <c r="BX1552" t="str">
        <f>"4:00 PM"</f>
        <v>4:00 PM</v>
      </c>
      <c r="BY1552" t="s">
        <v>159</v>
      </c>
      <c r="BZ1552">
        <v>0</v>
      </c>
      <c r="CA1552">
        <v>12</v>
      </c>
      <c r="CB1552" t="s">
        <v>117</v>
      </c>
      <c r="CD1552" s="2" t="s">
        <v>7423</v>
      </c>
      <c r="CE1552" t="s">
        <v>1321</v>
      </c>
      <c r="CG1552" t="s">
        <v>248</v>
      </c>
      <c r="CH1552" t="s">
        <v>121</v>
      </c>
      <c r="CI1552" s="6">
        <v>96951</v>
      </c>
      <c r="CJ1552" s="10">
        <v>7.84</v>
      </c>
      <c r="CK1552" s="10">
        <v>7.84</v>
      </c>
      <c r="CL1552" s="10">
        <v>11.76</v>
      </c>
      <c r="CM1552" s="10">
        <v>11.76</v>
      </c>
      <c r="CN1552" t="s">
        <v>137</v>
      </c>
      <c r="CO1552" t="s">
        <v>140</v>
      </c>
      <c r="CP1552" t="s">
        <v>138</v>
      </c>
      <c r="CR1552" t="s">
        <v>117</v>
      </c>
      <c r="CS1552" t="s">
        <v>139</v>
      </c>
      <c r="CT1552" t="s">
        <v>139</v>
      </c>
      <c r="CU1552" t="s">
        <v>139</v>
      </c>
      <c r="CV1552" t="s">
        <v>140</v>
      </c>
      <c r="CW1552" t="s">
        <v>139</v>
      </c>
      <c r="CX1552" t="s">
        <v>140</v>
      </c>
      <c r="CY1552" t="s">
        <v>260</v>
      </c>
      <c r="CZ1552" s="8">
        <v>16705320350</v>
      </c>
      <c r="DA1552" t="s">
        <v>254</v>
      </c>
      <c r="DB1552" t="s">
        <v>140</v>
      </c>
      <c r="DC1552" t="s">
        <v>139</v>
      </c>
      <c r="DD1552" t="s">
        <v>117</v>
      </c>
    </row>
    <row r="1553" spans="1:114" ht="15" customHeight="1" x14ac:dyDescent="0.35">
      <c r="A1553" t="s">
        <v>13780</v>
      </c>
      <c r="B1553" t="s">
        <v>278</v>
      </c>
      <c r="C1553" s="1">
        <v>45737</v>
      </c>
      <c r="D1553" s="1">
        <v>45747</v>
      </c>
      <c r="E1553" t="s">
        <v>211</v>
      </c>
      <c r="G1553" t="s">
        <v>139</v>
      </c>
      <c r="H1553" t="s">
        <v>117</v>
      </c>
      <c r="I1553" t="s">
        <v>117</v>
      </c>
      <c r="J1553" t="s">
        <v>246</v>
      </c>
      <c r="L1553" t="s">
        <v>253</v>
      </c>
      <c r="N1553" t="s">
        <v>248</v>
      </c>
      <c r="O1553" t="s">
        <v>121</v>
      </c>
      <c r="P1553" s="6">
        <v>96951</v>
      </c>
      <c r="Q1553" t="s">
        <v>122</v>
      </c>
      <c r="S1553" s="8">
        <v>16705320350</v>
      </c>
      <c r="U1553" t="s">
        <v>249</v>
      </c>
      <c r="V1553">
        <v>445110</v>
      </c>
      <c r="W1553" t="s">
        <v>124</v>
      </c>
      <c r="Y1553" t="s">
        <v>250</v>
      </c>
      <c r="Z1553" t="s">
        <v>251</v>
      </c>
      <c r="AA1553" t="s">
        <v>535</v>
      </c>
      <c r="AB1553" t="s">
        <v>128</v>
      </c>
      <c r="AC1553" t="s">
        <v>253</v>
      </c>
      <c r="AE1553" t="s">
        <v>248</v>
      </c>
      <c r="AF1553" t="s">
        <v>121</v>
      </c>
      <c r="AG1553" s="6">
        <v>96951</v>
      </c>
      <c r="AH1553" t="s">
        <v>122</v>
      </c>
      <c r="AJ1553" s="8">
        <v>16705320350</v>
      </c>
      <c r="AL1553" t="s">
        <v>254</v>
      </c>
      <c r="BE1553" t="str">
        <f>"53-3031.00"</f>
        <v>53-3031.00</v>
      </c>
      <c r="BF1553" t="s">
        <v>406</v>
      </c>
      <c r="BG1553" t="s">
        <v>13781</v>
      </c>
      <c r="BH1553" t="s">
        <v>4454</v>
      </c>
      <c r="BI1553">
        <v>1</v>
      </c>
      <c r="BK1553" s="1">
        <v>45931</v>
      </c>
      <c r="BL1553" s="1">
        <v>47026</v>
      </c>
      <c r="BO1553">
        <v>40</v>
      </c>
      <c r="BP1553">
        <v>0</v>
      </c>
      <c r="BQ1553">
        <v>7</v>
      </c>
      <c r="BR1553">
        <v>7</v>
      </c>
      <c r="BS1553">
        <v>7</v>
      </c>
      <c r="BT1553">
        <v>7</v>
      </c>
      <c r="BU1553">
        <v>7</v>
      </c>
      <c r="BV1553">
        <v>5</v>
      </c>
      <c r="BW1553" t="str">
        <f>"8:00 AM"</f>
        <v>8:00 AM</v>
      </c>
      <c r="BX1553" t="str">
        <f>"4:00 PM"</f>
        <v>4:00 PM</v>
      </c>
      <c r="BY1553" t="s">
        <v>159</v>
      </c>
      <c r="BZ1553">
        <v>0</v>
      </c>
      <c r="CA1553">
        <v>12</v>
      </c>
      <c r="CB1553" t="s">
        <v>117</v>
      </c>
      <c r="CD1553" t="s">
        <v>13782</v>
      </c>
      <c r="CE1553" t="s">
        <v>1321</v>
      </c>
      <c r="CG1553" t="s">
        <v>248</v>
      </c>
      <c r="CH1553" t="s">
        <v>121</v>
      </c>
      <c r="CI1553" s="6">
        <v>96951</v>
      </c>
      <c r="CJ1553" s="10">
        <v>8.34</v>
      </c>
      <c r="CK1553" s="10">
        <v>8.34</v>
      </c>
      <c r="CL1553" s="10">
        <v>12.51</v>
      </c>
      <c r="CM1553" s="10">
        <v>12.51</v>
      </c>
      <c r="CN1553" t="s">
        <v>137</v>
      </c>
      <c r="CO1553" t="s">
        <v>140</v>
      </c>
      <c r="CP1553" t="s">
        <v>138</v>
      </c>
      <c r="CR1553" t="s">
        <v>117</v>
      </c>
      <c r="CS1553" t="s">
        <v>139</v>
      </c>
      <c r="CT1553" t="s">
        <v>139</v>
      </c>
      <c r="CU1553" t="s">
        <v>139</v>
      </c>
      <c r="CV1553" t="s">
        <v>140</v>
      </c>
      <c r="CW1553" t="s">
        <v>139</v>
      </c>
      <c r="CX1553" t="s">
        <v>140</v>
      </c>
      <c r="CY1553" t="s">
        <v>260</v>
      </c>
      <c r="CZ1553" s="8">
        <v>16705320350</v>
      </c>
      <c r="DA1553" t="s">
        <v>254</v>
      </c>
      <c r="DB1553" t="s">
        <v>140</v>
      </c>
      <c r="DC1553" t="s">
        <v>139</v>
      </c>
      <c r="DD1553" t="s">
        <v>117</v>
      </c>
    </row>
    <row r="1554" spans="1:114" ht="15" customHeight="1" x14ac:dyDescent="0.35">
      <c r="A1554" t="s">
        <v>1339</v>
      </c>
      <c r="B1554" t="s">
        <v>278</v>
      </c>
      <c r="C1554" s="1">
        <v>45737</v>
      </c>
      <c r="D1554" s="1">
        <v>45747</v>
      </c>
      <c r="E1554" t="s">
        <v>211</v>
      </c>
      <c r="G1554" t="s">
        <v>139</v>
      </c>
      <c r="H1554" t="s">
        <v>117</v>
      </c>
      <c r="I1554" t="s">
        <v>117</v>
      </c>
      <c r="J1554" t="s">
        <v>246</v>
      </c>
      <c r="L1554" t="s">
        <v>253</v>
      </c>
      <c r="N1554" t="s">
        <v>248</v>
      </c>
      <c r="O1554" t="s">
        <v>121</v>
      </c>
      <c r="P1554" s="6">
        <v>96951</v>
      </c>
      <c r="Q1554" t="s">
        <v>122</v>
      </c>
      <c r="R1554" t="s">
        <v>121</v>
      </c>
      <c r="S1554" s="8">
        <v>16705320350</v>
      </c>
      <c r="U1554" t="s">
        <v>249</v>
      </c>
      <c r="V1554">
        <v>445110</v>
      </c>
      <c r="W1554" t="s">
        <v>124</v>
      </c>
      <c r="Y1554" t="s">
        <v>250</v>
      </c>
      <c r="Z1554" t="s">
        <v>251</v>
      </c>
      <c r="AA1554" t="s">
        <v>535</v>
      </c>
      <c r="AB1554" t="s">
        <v>128</v>
      </c>
      <c r="AC1554" t="s">
        <v>253</v>
      </c>
      <c r="AE1554" t="s">
        <v>248</v>
      </c>
      <c r="AF1554" t="s">
        <v>121</v>
      </c>
      <c r="AG1554" s="6">
        <v>96951</v>
      </c>
      <c r="AH1554" t="s">
        <v>122</v>
      </c>
      <c r="AJ1554" s="8">
        <v>16705320350</v>
      </c>
      <c r="AL1554" t="s">
        <v>254</v>
      </c>
      <c r="BE1554" t="str">
        <f>"41-1011.00"</f>
        <v>41-1011.00</v>
      </c>
      <c r="BF1554" t="s">
        <v>1340</v>
      </c>
      <c r="BG1554" t="s">
        <v>1341</v>
      </c>
      <c r="BH1554" t="s">
        <v>1342</v>
      </c>
      <c r="BI1554">
        <v>1</v>
      </c>
      <c r="BK1554" s="1">
        <v>45931</v>
      </c>
      <c r="BL1554" s="1">
        <v>47026</v>
      </c>
      <c r="BO1554">
        <v>40</v>
      </c>
      <c r="BP1554">
        <v>0</v>
      </c>
      <c r="BQ1554">
        <v>8</v>
      </c>
      <c r="BR1554">
        <v>8</v>
      </c>
      <c r="BS1554">
        <v>8</v>
      </c>
      <c r="BT1554">
        <v>8</v>
      </c>
      <c r="BU1554">
        <v>8</v>
      </c>
      <c r="BV1554">
        <v>0</v>
      </c>
      <c r="BW1554" t="str">
        <f>"8:00 AM"</f>
        <v>8:00 AM</v>
      </c>
      <c r="BX1554" t="str">
        <f>"5:00 PM"</f>
        <v>5:00 PM</v>
      </c>
      <c r="BY1554" t="s">
        <v>159</v>
      </c>
      <c r="BZ1554">
        <v>0</v>
      </c>
      <c r="CA1554">
        <v>12</v>
      </c>
      <c r="CB1554" t="s">
        <v>139</v>
      </c>
      <c r="CC1554">
        <v>4</v>
      </c>
      <c r="CD1554" t="s">
        <v>1343</v>
      </c>
      <c r="CE1554" t="s">
        <v>1321</v>
      </c>
      <c r="CG1554" t="s">
        <v>248</v>
      </c>
      <c r="CH1554" t="s">
        <v>121</v>
      </c>
      <c r="CI1554" s="6">
        <v>96951</v>
      </c>
      <c r="CJ1554" s="10">
        <v>11.35</v>
      </c>
      <c r="CK1554" s="10">
        <v>11.35</v>
      </c>
      <c r="CL1554" s="10">
        <v>17.03</v>
      </c>
      <c r="CM1554" s="10">
        <v>17.03</v>
      </c>
      <c r="CN1554" t="s">
        <v>137</v>
      </c>
      <c r="CO1554" t="s">
        <v>140</v>
      </c>
      <c r="CP1554" t="s">
        <v>138</v>
      </c>
      <c r="CR1554" t="s">
        <v>117</v>
      </c>
      <c r="CS1554" t="s">
        <v>139</v>
      </c>
      <c r="CT1554" t="s">
        <v>139</v>
      </c>
      <c r="CU1554" t="s">
        <v>139</v>
      </c>
      <c r="CV1554" t="s">
        <v>140</v>
      </c>
      <c r="CW1554" t="s">
        <v>139</v>
      </c>
      <c r="CX1554" t="s">
        <v>140</v>
      </c>
      <c r="CY1554" t="s">
        <v>539</v>
      </c>
      <c r="CZ1554" s="8">
        <v>16705320350</v>
      </c>
      <c r="DA1554" t="s">
        <v>254</v>
      </c>
      <c r="DB1554" t="s">
        <v>140</v>
      </c>
      <c r="DC1554" t="s">
        <v>139</v>
      </c>
      <c r="DD1554" t="s">
        <v>117</v>
      </c>
    </row>
    <row r="1555" spans="1:114" ht="15" customHeight="1" x14ac:dyDescent="0.35">
      <c r="A1555" t="s">
        <v>12100</v>
      </c>
      <c r="B1555" t="s">
        <v>278</v>
      </c>
      <c r="C1555" s="1">
        <v>45737</v>
      </c>
      <c r="D1555" s="1">
        <v>45747</v>
      </c>
      <c r="E1555" t="s">
        <v>211</v>
      </c>
      <c r="G1555" t="s">
        <v>117</v>
      </c>
      <c r="H1555" t="s">
        <v>117</v>
      </c>
      <c r="I1555" t="s">
        <v>117</v>
      </c>
      <c r="J1555" t="s">
        <v>246</v>
      </c>
      <c r="L1555" t="s">
        <v>253</v>
      </c>
      <c r="N1555" t="s">
        <v>248</v>
      </c>
      <c r="O1555" t="s">
        <v>121</v>
      </c>
      <c r="P1555" s="6">
        <v>96951</v>
      </c>
      <c r="Q1555" t="s">
        <v>122</v>
      </c>
      <c r="R1555" t="s">
        <v>121</v>
      </c>
      <c r="S1555" s="8">
        <v>16705320350</v>
      </c>
      <c r="U1555" t="s">
        <v>249</v>
      </c>
      <c r="V1555">
        <v>445110</v>
      </c>
      <c r="W1555" t="s">
        <v>124</v>
      </c>
      <c r="Y1555" t="s">
        <v>250</v>
      </c>
      <c r="Z1555" t="s">
        <v>251</v>
      </c>
      <c r="AA1555" t="s">
        <v>535</v>
      </c>
      <c r="AB1555" t="s">
        <v>128</v>
      </c>
      <c r="AC1555" t="s">
        <v>253</v>
      </c>
      <c r="AE1555" t="s">
        <v>248</v>
      </c>
      <c r="AF1555" t="s">
        <v>121</v>
      </c>
      <c r="AG1555" s="6">
        <v>96951</v>
      </c>
      <c r="AH1555" t="s">
        <v>122</v>
      </c>
      <c r="AJ1555" s="8">
        <v>16705320350</v>
      </c>
      <c r="AL1555" t="s">
        <v>254</v>
      </c>
      <c r="BE1555" t="str">
        <f>"53-7062.00"</f>
        <v>53-7062.00</v>
      </c>
      <c r="BF1555" t="s">
        <v>2362</v>
      </c>
      <c r="BG1555" t="s">
        <v>9766</v>
      </c>
      <c r="BH1555" t="s">
        <v>5821</v>
      </c>
      <c r="BI1555">
        <v>1</v>
      </c>
      <c r="BK1555" s="1">
        <v>45931</v>
      </c>
      <c r="BL1555" s="1">
        <v>46295</v>
      </c>
      <c r="BO1555">
        <v>40</v>
      </c>
      <c r="BP1555">
        <v>0</v>
      </c>
      <c r="BQ1555">
        <v>7</v>
      </c>
      <c r="BR1555">
        <v>7</v>
      </c>
      <c r="BS1555">
        <v>7</v>
      </c>
      <c r="BT1555">
        <v>7</v>
      </c>
      <c r="BU1555">
        <v>7</v>
      </c>
      <c r="BV1555">
        <v>5</v>
      </c>
      <c r="BW1555" t="str">
        <f>"8:00 AM"</f>
        <v>8:00 AM</v>
      </c>
      <c r="BX1555" t="str">
        <f>"4:00 PM"</f>
        <v>4:00 PM</v>
      </c>
      <c r="BY1555" t="s">
        <v>159</v>
      </c>
      <c r="BZ1555">
        <v>0</v>
      </c>
      <c r="CA1555">
        <v>12</v>
      </c>
      <c r="CB1555" t="s">
        <v>117</v>
      </c>
      <c r="CD1555" t="s">
        <v>9767</v>
      </c>
      <c r="CE1555" t="s">
        <v>1321</v>
      </c>
      <c r="CG1555" t="s">
        <v>248</v>
      </c>
      <c r="CH1555" t="s">
        <v>121</v>
      </c>
      <c r="CI1555" s="6">
        <v>96951</v>
      </c>
      <c r="CJ1555" s="10">
        <v>8.3000000000000007</v>
      </c>
      <c r="CK1555" s="10">
        <v>8.3000000000000007</v>
      </c>
      <c r="CL1555" s="10">
        <v>12.45</v>
      </c>
      <c r="CM1555" s="10">
        <v>12.45</v>
      </c>
      <c r="CN1555" t="s">
        <v>137</v>
      </c>
      <c r="CO1555" t="s">
        <v>140</v>
      </c>
      <c r="CP1555" t="s">
        <v>138</v>
      </c>
      <c r="CR1555" t="s">
        <v>117</v>
      </c>
      <c r="CS1555" t="s">
        <v>139</v>
      </c>
      <c r="CT1555" t="s">
        <v>139</v>
      </c>
      <c r="CU1555" t="s">
        <v>139</v>
      </c>
      <c r="CV1555" t="s">
        <v>140</v>
      </c>
      <c r="CW1555" t="s">
        <v>139</v>
      </c>
      <c r="CX1555" t="s">
        <v>140</v>
      </c>
      <c r="CY1555" t="s">
        <v>539</v>
      </c>
      <c r="CZ1555" s="8">
        <v>16705320350</v>
      </c>
      <c r="DA1555" t="s">
        <v>254</v>
      </c>
      <c r="DB1555" t="s">
        <v>140</v>
      </c>
      <c r="DC1555" t="s">
        <v>139</v>
      </c>
      <c r="DD1555" t="s">
        <v>117</v>
      </c>
    </row>
    <row r="1556" spans="1:114" ht="15" customHeight="1" x14ac:dyDescent="0.35">
      <c r="A1556" t="s">
        <v>1317</v>
      </c>
      <c r="B1556" t="s">
        <v>278</v>
      </c>
      <c r="C1556" s="1">
        <v>45737</v>
      </c>
      <c r="D1556" s="1">
        <v>45747</v>
      </c>
      <c r="E1556" t="s">
        <v>211</v>
      </c>
      <c r="G1556" t="s">
        <v>139</v>
      </c>
      <c r="H1556" t="s">
        <v>117</v>
      </c>
      <c r="I1556" t="s">
        <v>117</v>
      </c>
      <c r="J1556" t="s">
        <v>246</v>
      </c>
      <c r="L1556" t="s">
        <v>253</v>
      </c>
      <c r="N1556" t="s">
        <v>248</v>
      </c>
      <c r="O1556" t="s">
        <v>121</v>
      </c>
      <c r="P1556" s="6">
        <v>96951</v>
      </c>
      <c r="Q1556" t="s">
        <v>122</v>
      </c>
      <c r="R1556" t="s">
        <v>121</v>
      </c>
      <c r="S1556" s="8">
        <v>16705320350</v>
      </c>
      <c r="U1556" t="s">
        <v>249</v>
      </c>
      <c r="V1556">
        <v>311812</v>
      </c>
      <c r="W1556" t="s">
        <v>124</v>
      </c>
      <c r="Y1556" t="s">
        <v>250</v>
      </c>
      <c r="Z1556" t="s">
        <v>251</v>
      </c>
      <c r="AA1556" t="s">
        <v>535</v>
      </c>
      <c r="AB1556" t="s">
        <v>128</v>
      </c>
      <c r="AC1556" t="s">
        <v>253</v>
      </c>
      <c r="AE1556" t="s">
        <v>248</v>
      </c>
      <c r="AF1556" t="s">
        <v>121</v>
      </c>
      <c r="AG1556" s="6">
        <v>96951</v>
      </c>
      <c r="AH1556" t="s">
        <v>122</v>
      </c>
      <c r="AJ1556" s="8">
        <v>16705320350</v>
      </c>
      <c r="AL1556" t="s">
        <v>254</v>
      </c>
      <c r="BE1556" t="str">
        <f>"51-3011.00"</f>
        <v>51-3011.00</v>
      </c>
      <c r="BF1556" t="s">
        <v>217</v>
      </c>
      <c r="BG1556" t="s">
        <v>1318</v>
      </c>
      <c r="BH1556" t="s">
        <v>1319</v>
      </c>
      <c r="BI1556">
        <v>1</v>
      </c>
      <c r="BK1556" s="1">
        <v>45931</v>
      </c>
      <c r="BL1556" s="1">
        <v>47026</v>
      </c>
      <c r="BO1556">
        <v>40</v>
      </c>
      <c r="BP1556">
        <v>0</v>
      </c>
      <c r="BQ1556">
        <v>7</v>
      </c>
      <c r="BR1556">
        <v>7</v>
      </c>
      <c r="BS1556">
        <v>7</v>
      </c>
      <c r="BT1556">
        <v>7</v>
      </c>
      <c r="BU1556">
        <v>7</v>
      </c>
      <c r="BV1556">
        <v>5</v>
      </c>
      <c r="BW1556" t="str">
        <f>"8:00 AM"</f>
        <v>8:00 AM</v>
      </c>
      <c r="BX1556" t="str">
        <f>"4:00 PM"</f>
        <v>4:00 PM</v>
      </c>
      <c r="BY1556" t="s">
        <v>159</v>
      </c>
      <c r="BZ1556">
        <v>0</v>
      </c>
      <c r="CA1556">
        <v>12</v>
      </c>
      <c r="CB1556" t="s">
        <v>117</v>
      </c>
      <c r="CD1556" t="s">
        <v>1320</v>
      </c>
      <c r="CE1556" t="s">
        <v>1321</v>
      </c>
      <c r="CG1556" t="s">
        <v>248</v>
      </c>
      <c r="CH1556" t="s">
        <v>121</v>
      </c>
      <c r="CI1556" s="6">
        <v>96951</v>
      </c>
      <c r="CJ1556" s="10">
        <v>8.64</v>
      </c>
      <c r="CK1556" s="10">
        <v>8.64</v>
      </c>
      <c r="CL1556" s="10">
        <v>12.96</v>
      </c>
      <c r="CM1556" s="10">
        <v>12.96</v>
      </c>
      <c r="CN1556" t="s">
        <v>137</v>
      </c>
      <c r="CO1556" t="s">
        <v>140</v>
      </c>
      <c r="CP1556" t="s">
        <v>138</v>
      </c>
      <c r="CR1556" t="s">
        <v>117</v>
      </c>
      <c r="CS1556" t="s">
        <v>139</v>
      </c>
      <c r="CT1556" t="s">
        <v>139</v>
      </c>
      <c r="CU1556" t="s">
        <v>139</v>
      </c>
      <c r="CV1556" t="s">
        <v>140</v>
      </c>
      <c r="CW1556" t="s">
        <v>139</v>
      </c>
      <c r="CX1556" t="s">
        <v>140</v>
      </c>
      <c r="CY1556" t="s">
        <v>1322</v>
      </c>
      <c r="CZ1556" s="8">
        <v>16705320350</v>
      </c>
      <c r="DA1556" t="s">
        <v>254</v>
      </c>
      <c r="DB1556" t="s">
        <v>140</v>
      </c>
      <c r="DC1556" t="s">
        <v>139</v>
      </c>
      <c r="DD1556" t="s">
        <v>117</v>
      </c>
    </row>
    <row r="1557" spans="1:114" ht="15" customHeight="1" x14ac:dyDescent="0.35">
      <c r="A1557" t="s">
        <v>1385</v>
      </c>
      <c r="B1557" t="s">
        <v>278</v>
      </c>
      <c r="C1557" s="1">
        <v>45739</v>
      </c>
      <c r="D1557" s="1">
        <v>45747</v>
      </c>
      <c r="E1557" t="s">
        <v>116</v>
      </c>
      <c r="F1557" s="1">
        <v>46004</v>
      </c>
      <c r="G1557" t="s">
        <v>117</v>
      </c>
      <c r="H1557" t="s">
        <v>117</v>
      </c>
      <c r="I1557" t="s">
        <v>117</v>
      </c>
      <c r="J1557" t="s">
        <v>1386</v>
      </c>
      <c r="L1557" t="s">
        <v>1387</v>
      </c>
      <c r="N1557" t="s">
        <v>136</v>
      </c>
      <c r="O1557" t="s">
        <v>121</v>
      </c>
      <c r="P1557" s="6">
        <v>96950</v>
      </c>
      <c r="Q1557" t="s">
        <v>122</v>
      </c>
      <c r="S1557" s="8">
        <v>16702343423</v>
      </c>
      <c r="U1557" t="s">
        <v>1388</v>
      </c>
      <c r="V1557">
        <v>332321</v>
      </c>
      <c r="W1557" t="s">
        <v>124</v>
      </c>
      <c r="Y1557" t="s">
        <v>1389</v>
      </c>
      <c r="Z1557" t="s">
        <v>1390</v>
      </c>
      <c r="AB1557" t="s">
        <v>1391</v>
      </c>
      <c r="AC1557" t="s">
        <v>1387</v>
      </c>
      <c r="AE1557" t="s">
        <v>136</v>
      </c>
      <c r="AF1557" t="s">
        <v>121</v>
      </c>
      <c r="AG1557" s="6">
        <v>96950</v>
      </c>
      <c r="AH1557" t="s">
        <v>122</v>
      </c>
      <c r="AJ1557" s="8">
        <v>16702343423</v>
      </c>
      <c r="AL1557" t="s">
        <v>1392</v>
      </c>
      <c r="BE1557" t="str">
        <f>"51-9198.00"</f>
        <v>51-9198.00</v>
      </c>
      <c r="BF1557" t="s">
        <v>1393</v>
      </c>
      <c r="BG1557" t="s">
        <v>1394</v>
      </c>
      <c r="BH1557" t="s">
        <v>1395</v>
      </c>
      <c r="BI1557">
        <v>3</v>
      </c>
      <c r="BK1557" s="1">
        <v>45931</v>
      </c>
      <c r="BL1557" s="1">
        <v>46295</v>
      </c>
      <c r="BO1557">
        <v>40</v>
      </c>
      <c r="BP1557">
        <v>0</v>
      </c>
      <c r="BQ1557">
        <v>8</v>
      </c>
      <c r="BR1557">
        <v>8</v>
      </c>
      <c r="BS1557">
        <v>8</v>
      </c>
      <c r="BT1557">
        <v>8</v>
      </c>
      <c r="BU1557">
        <v>8</v>
      </c>
      <c r="BV1557">
        <v>0</v>
      </c>
      <c r="BW1557" t="str">
        <f>"8:00 AM"</f>
        <v>8:00 AM</v>
      </c>
      <c r="BX1557" t="str">
        <f>"5:00 PM"</f>
        <v>5:00 PM</v>
      </c>
      <c r="BY1557" t="s">
        <v>159</v>
      </c>
      <c r="BZ1557">
        <v>0</v>
      </c>
      <c r="CA1557">
        <v>12</v>
      </c>
      <c r="CB1557" t="s">
        <v>117</v>
      </c>
      <c r="CD1557" t="s">
        <v>1396</v>
      </c>
      <c r="CE1557" t="s">
        <v>1387</v>
      </c>
      <c r="CG1557" t="s">
        <v>136</v>
      </c>
      <c r="CH1557" t="s">
        <v>121</v>
      </c>
      <c r="CI1557" s="6">
        <v>96950</v>
      </c>
      <c r="CJ1557" s="10">
        <v>8.23</v>
      </c>
      <c r="CK1557" s="10">
        <v>8.23</v>
      </c>
      <c r="CL1557" s="10">
        <v>12.35</v>
      </c>
      <c r="CM1557" s="10">
        <v>12.35</v>
      </c>
      <c r="CN1557" t="s">
        <v>137</v>
      </c>
      <c r="CO1557" t="s">
        <v>140</v>
      </c>
      <c r="CP1557" t="s">
        <v>138</v>
      </c>
      <c r="CR1557" t="s">
        <v>117</v>
      </c>
      <c r="CS1557" t="s">
        <v>139</v>
      </c>
      <c r="CT1557" t="s">
        <v>139</v>
      </c>
      <c r="CU1557" t="s">
        <v>139</v>
      </c>
      <c r="CV1557" t="s">
        <v>140</v>
      </c>
      <c r="CW1557" t="s">
        <v>139</v>
      </c>
      <c r="CX1557" t="s">
        <v>140</v>
      </c>
      <c r="CY1557" t="s">
        <v>1397</v>
      </c>
      <c r="CZ1557" s="8">
        <v>16702343423</v>
      </c>
      <c r="DA1557" t="s">
        <v>1398</v>
      </c>
      <c r="DB1557" t="s">
        <v>140</v>
      </c>
      <c r="DC1557" t="s">
        <v>139</v>
      </c>
      <c r="DD1557" t="s">
        <v>117</v>
      </c>
    </row>
    <row r="1558" spans="1:114" ht="15" customHeight="1" x14ac:dyDescent="0.35">
      <c r="A1558" t="s">
        <v>8024</v>
      </c>
      <c r="B1558" t="s">
        <v>166</v>
      </c>
      <c r="C1558" s="1">
        <v>45678</v>
      </c>
      <c r="D1558" s="1">
        <v>45749</v>
      </c>
      <c r="E1558" t="s">
        <v>211</v>
      </c>
      <c r="G1558" t="s">
        <v>117</v>
      </c>
      <c r="H1558" t="s">
        <v>117</v>
      </c>
      <c r="I1558" t="s">
        <v>117</v>
      </c>
      <c r="J1558" t="s">
        <v>118</v>
      </c>
      <c r="L1558" t="s">
        <v>3946</v>
      </c>
      <c r="N1558" t="s">
        <v>120</v>
      </c>
      <c r="O1558" t="s">
        <v>121</v>
      </c>
      <c r="P1558" s="6">
        <v>96950</v>
      </c>
      <c r="Q1558" t="s">
        <v>122</v>
      </c>
      <c r="S1558" s="8">
        <v>16707891106</v>
      </c>
      <c r="U1558" t="s">
        <v>123</v>
      </c>
      <c r="V1558">
        <v>561720</v>
      </c>
      <c r="W1558" t="s">
        <v>124</v>
      </c>
      <c r="Y1558" t="s">
        <v>125</v>
      </c>
      <c r="Z1558" t="s">
        <v>126</v>
      </c>
      <c r="AA1558" t="s">
        <v>1723</v>
      </c>
      <c r="AB1558" t="s">
        <v>128</v>
      </c>
      <c r="AC1558" t="s">
        <v>3946</v>
      </c>
      <c r="AE1558" t="s">
        <v>120</v>
      </c>
      <c r="AF1558" t="s">
        <v>121</v>
      </c>
      <c r="AG1558" s="6">
        <v>96950</v>
      </c>
      <c r="AH1558" t="s">
        <v>122</v>
      </c>
      <c r="AJ1558" s="8">
        <v>16707891106</v>
      </c>
      <c r="AL1558" t="s">
        <v>7284</v>
      </c>
      <c r="BE1558" t="str">
        <f>"37-2012.00"</f>
        <v>37-2012.00</v>
      </c>
      <c r="BF1558" t="s">
        <v>130</v>
      </c>
      <c r="BG1558" t="s">
        <v>8025</v>
      </c>
      <c r="BH1558" t="s">
        <v>132</v>
      </c>
      <c r="BI1558">
        <v>10</v>
      </c>
      <c r="BK1558" s="1">
        <v>45717</v>
      </c>
      <c r="BL1558" s="1">
        <v>46081</v>
      </c>
      <c r="BO1558">
        <v>35</v>
      </c>
      <c r="BP1558">
        <v>0</v>
      </c>
      <c r="BQ1558">
        <v>7</v>
      </c>
      <c r="BR1558">
        <v>7</v>
      </c>
      <c r="BS1558">
        <v>7</v>
      </c>
      <c r="BT1558">
        <v>7</v>
      </c>
      <c r="BU1558">
        <v>7</v>
      </c>
      <c r="BV1558">
        <v>0</v>
      </c>
      <c r="BW1558" t="str">
        <f>"8:00 AM"</f>
        <v>8:00 AM</v>
      </c>
      <c r="BX1558" t="str">
        <f>"4:00 PM"</f>
        <v>4:00 PM</v>
      </c>
      <c r="BY1558" t="s">
        <v>133</v>
      </c>
      <c r="BZ1558">
        <v>0</v>
      </c>
      <c r="CA1558">
        <v>3</v>
      </c>
      <c r="CB1558" t="s">
        <v>117</v>
      </c>
      <c r="CD1558" s="2" t="s">
        <v>8026</v>
      </c>
      <c r="CE1558" t="s">
        <v>3946</v>
      </c>
      <c r="CG1558" t="s">
        <v>120</v>
      </c>
      <c r="CH1558" t="s">
        <v>121</v>
      </c>
      <c r="CI1558" s="6">
        <v>96950</v>
      </c>
      <c r="CJ1558" s="10">
        <v>7.77</v>
      </c>
      <c r="CK1558" s="10">
        <v>7.77</v>
      </c>
      <c r="CL1558" s="10">
        <v>11.66</v>
      </c>
      <c r="CM1558" s="10">
        <v>11.66</v>
      </c>
      <c r="CN1558" t="s">
        <v>137</v>
      </c>
      <c r="CP1558" t="s">
        <v>138</v>
      </c>
      <c r="CR1558" t="s">
        <v>117</v>
      </c>
      <c r="CS1558" t="s">
        <v>139</v>
      </c>
      <c r="CT1558" t="s">
        <v>140</v>
      </c>
      <c r="CU1558" t="s">
        <v>139</v>
      </c>
      <c r="CV1558" t="s">
        <v>140</v>
      </c>
      <c r="CW1558" t="s">
        <v>139</v>
      </c>
      <c r="CX1558" t="s">
        <v>140</v>
      </c>
      <c r="CY1558" s="2" t="s">
        <v>8027</v>
      </c>
      <c r="CZ1558" s="8">
        <v>16707852508</v>
      </c>
      <c r="DA1558" t="s">
        <v>129</v>
      </c>
      <c r="DB1558" t="s">
        <v>1257</v>
      </c>
      <c r="DC1558" t="s">
        <v>139</v>
      </c>
      <c r="DD1558" t="s">
        <v>117</v>
      </c>
    </row>
    <row r="1559" spans="1:114" ht="15" customHeight="1" x14ac:dyDescent="0.35">
      <c r="A1559" t="s">
        <v>10120</v>
      </c>
      <c r="B1559" t="s">
        <v>166</v>
      </c>
      <c r="C1559" s="1">
        <v>45686</v>
      </c>
      <c r="D1559" s="1">
        <v>45749</v>
      </c>
      <c r="E1559" t="s">
        <v>116</v>
      </c>
      <c r="F1559" s="1">
        <v>45830</v>
      </c>
      <c r="G1559" t="s">
        <v>117</v>
      </c>
      <c r="H1559" t="s">
        <v>117</v>
      </c>
      <c r="I1559" t="s">
        <v>117</v>
      </c>
      <c r="J1559" t="s">
        <v>1484</v>
      </c>
      <c r="K1559" t="s">
        <v>1484</v>
      </c>
      <c r="L1559" t="s">
        <v>1486</v>
      </c>
      <c r="M1559" t="s">
        <v>1487</v>
      </c>
      <c r="N1559" t="s">
        <v>120</v>
      </c>
      <c r="O1559" t="s">
        <v>121</v>
      </c>
      <c r="P1559" s="6">
        <v>96950</v>
      </c>
      <c r="Q1559" t="s">
        <v>122</v>
      </c>
      <c r="R1559" t="s">
        <v>1488</v>
      </c>
      <c r="S1559" s="8">
        <v>16703227461</v>
      </c>
      <c r="U1559" t="s">
        <v>1489</v>
      </c>
      <c r="V1559">
        <v>23622</v>
      </c>
      <c r="W1559" t="s">
        <v>124</v>
      </c>
      <c r="Y1559" t="s">
        <v>1490</v>
      </c>
      <c r="Z1559" t="s">
        <v>1491</v>
      </c>
      <c r="AB1559" t="s">
        <v>8130</v>
      </c>
      <c r="AC1559" t="s">
        <v>1486</v>
      </c>
      <c r="AD1559" t="s">
        <v>1487</v>
      </c>
      <c r="AE1559" t="s">
        <v>120</v>
      </c>
      <c r="AF1559" t="s">
        <v>121</v>
      </c>
      <c r="AG1559" s="6">
        <v>96950</v>
      </c>
      <c r="AH1559" t="s">
        <v>122</v>
      </c>
      <c r="AI1559" t="s">
        <v>1488</v>
      </c>
      <c r="AJ1559" s="8">
        <v>16703227461</v>
      </c>
      <c r="AL1559" t="s">
        <v>1493</v>
      </c>
      <c r="BE1559" t="str">
        <f>"51-2041.00"</f>
        <v>51-2041.00</v>
      </c>
      <c r="BF1559" t="s">
        <v>1494</v>
      </c>
      <c r="BG1559" t="s">
        <v>1495</v>
      </c>
      <c r="BH1559" t="s">
        <v>10121</v>
      </c>
      <c r="BI1559">
        <v>3</v>
      </c>
      <c r="BK1559" s="1">
        <v>45832</v>
      </c>
      <c r="BL1559" s="1">
        <v>46196</v>
      </c>
      <c r="BO1559">
        <v>35</v>
      </c>
      <c r="BP1559">
        <v>0</v>
      </c>
      <c r="BQ1559">
        <v>7</v>
      </c>
      <c r="BR1559">
        <v>7</v>
      </c>
      <c r="BS1559">
        <v>7</v>
      </c>
      <c r="BT1559">
        <v>7</v>
      </c>
      <c r="BU1559">
        <v>7</v>
      </c>
      <c r="BV1559">
        <v>0</v>
      </c>
      <c r="BW1559" t="str">
        <f>"8:00 AM"</f>
        <v>8:00 AM</v>
      </c>
      <c r="BX1559" t="str">
        <f>"4:00 PM"</f>
        <v>4:00 PM</v>
      </c>
      <c r="BY1559" t="s">
        <v>159</v>
      </c>
      <c r="BZ1559">
        <v>0</v>
      </c>
      <c r="CA1559">
        <v>12</v>
      </c>
      <c r="CB1559" t="s">
        <v>117</v>
      </c>
      <c r="CD1559" t="s">
        <v>10122</v>
      </c>
      <c r="CE1559" t="s">
        <v>1486</v>
      </c>
      <c r="CF1559" t="s">
        <v>1487</v>
      </c>
      <c r="CG1559" t="s">
        <v>120</v>
      </c>
      <c r="CH1559" t="s">
        <v>121</v>
      </c>
      <c r="CI1559" s="6">
        <v>96950</v>
      </c>
      <c r="CJ1559" s="10">
        <v>15.58</v>
      </c>
      <c r="CK1559" s="10">
        <v>15.58</v>
      </c>
      <c r="CL1559" s="10">
        <v>23.37</v>
      </c>
      <c r="CM1559" s="10">
        <v>23.37</v>
      </c>
      <c r="CN1559" t="s">
        <v>137</v>
      </c>
      <c r="CO1559" t="s">
        <v>162</v>
      </c>
      <c r="CP1559" t="s">
        <v>138</v>
      </c>
      <c r="CR1559" t="s">
        <v>117</v>
      </c>
      <c r="CS1559" t="s">
        <v>139</v>
      </c>
      <c r="CT1559" t="s">
        <v>139</v>
      </c>
      <c r="CU1559" t="s">
        <v>139</v>
      </c>
      <c r="CV1559" t="s">
        <v>140</v>
      </c>
      <c r="CW1559" t="s">
        <v>139</v>
      </c>
      <c r="CX1559" t="s">
        <v>140</v>
      </c>
      <c r="CY1559" t="s">
        <v>1498</v>
      </c>
      <c r="CZ1559" s="8">
        <v>16703227461</v>
      </c>
      <c r="DA1559" t="s">
        <v>1493</v>
      </c>
      <c r="DB1559" t="s">
        <v>140</v>
      </c>
      <c r="DC1559" t="s">
        <v>139</v>
      </c>
      <c r="DD1559" t="s">
        <v>117</v>
      </c>
      <c r="DE1559" t="s">
        <v>1490</v>
      </c>
      <c r="DF1559" t="s">
        <v>1499</v>
      </c>
      <c r="DG1559" t="s">
        <v>1108</v>
      </c>
      <c r="DH1559" t="s">
        <v>1489</v>
      </c>
      <c r="DI1559" t="s">
        <v>1500</v>
      </c>
      <c r="DJ1559" t="s">
        <v>1493</v>
      </c>
    </row>
    <row r="1560" spans="1:114" ht="15" customHeight="1" x14ac:dyDescent="0.35">
      <c r="A1560" t="s">
        <v>8021</v>
      </c>
      <c r="B1560" t="s">
        <v>144</v>
      </c>
      <c r="C1560" s="1">
        <v>45687</v>
      </c>
      <c r="D1560" s="1">
        <v>45749</v>
      </c>
      <c r="E1560" t="s">
        <v>211</v>
      </c>
      <c r="G1560" t="s">
        <v>117</v>
      </c>
      <c r="H1560" t="s">
        <v>117</v>
      </c>
      <c r="I1560" t="s">
        <v>117</v>
      </c>
      <c r="J1560" t="s">
        <v>5430</v>
      </c>
      <c r="K1560" t="s">
        <v>140</v>
      </c>
      <c r="L1560" t="s">
        <v>5431</v>
      </c>
      <c r="M1560" t="s">
        <v>5432</v>
      </c>
      <c r="N1560" t="s">
        <v>120</v>
      </c>
      <c r="O1560" t="s">
        <v>121</v>
      </c>
      <c r="P1560" s="6">
        <v>96950</v>
      </c>
      <c r="Q1560" t="s">
        <v>122</v>
      </c>
      <c r="S1560" s="8">
        <v>16702346647</v>
      </c>
      <c r="T1560">
        <v>0</v>
      </c>
      <c r="U1560" t="s">
        <v>5433</v>
      </c>
      <c r="V1560">
        <v>624410</v>
      </c>
      <c r="W1560" t="s">
        <v>124</v>
      </c>
      <c r="Y1560" t="s">
        <v>5434</v>
      </c>
      <c r="Z1560" t="s">
        <v>5435</v>
      </c>
      <c r="AA1560" t="s">
        <v>1108</v>
      </c>
      <c r="AB1560" t="s">
        <v>128</v>
      </c>
      <c r="AC1560" t="s">
        <v>5431</v>
      </c>
      <c r="AD1560" t="s">
        <v>5432</v>
      </c>
      <c r="AE1560" t="s">
        <v>120</v>
      </c>
      <c r="AF1560" t="s">
        <v>121</v>
      </c>
      <c r="AG1560" s="6">
        <v>96950</v>
      </c>
      <c r="AH1560" t="s">
        <v>122</v>
      </c>
      <c r="AJ1560" s="8">
        <v>16702346647</v>
      </c>
      <c r="AK1560">
        <v>0</v>
      </c>
      <c r="AL1560" t="s">
        <v>5436</v>
      </c>
      <c r="BE1560" t="str">
        <f>"39-9011.00"</f>
        <v>39-9011.00</v>
      </c>
      <c r="BF1560" t="s">
        <v>614</v>
      </c>
      <c r="BG1560" t="s">
        <v>5437</v>
      </c>
      <c r="BH1560" t="s">
        <v>772</v>
      </c>
      <c r="BI1560">
        <v>5</v>
      </c>
      <c r="BJ1560">
        <v>5</v>
      </c>
      <c r="BK1560" s="1">
        <v>45748</v>
      </c>
      <c r="BL1560" s="1">
        <v>46112</v>
      </c>
      <c r="BM1560" s="1">
        <v>45749</v>
      </c>
      <c r="BN1560" s="1">
        <v>46112</v>
      </c>
      <c r="BO1560">
        <v>35</v>
      </c>
      <c r="BP1560">
        <v>0</v>
      </c>
      <c r="BQ1560">
        <v>7</v>
      </c>
      <c r="BR1560">
        <v>7</v>
      </c>
      <c r="BS1560">
        <v>7</v>
      </c>
      <c r="BT1560">
        <v>7</v>
      </c>
      <c r="BU1560">
        <v>7</v>
      </c>
      <c r="BV1560">
        <v>0</v>
      </c>
      <c r="BW1560" t="str">
        <f>"8:00 AM"</f>
        <v>8:00 AM</v>
      </c>
      <c r="BX1560" t="str">
        <f>"4:00 PM"</f>
        <v>4:00 PM</v>
      </c>
      <c r="BY1560" t="s">
        <v>159</v>
      </c>
      <c r="BZ1560">
        <v>0</v>
      </c>
      <c r="CA1560">
        <v>6</v>
      </c>
      <c r="CB1560" t="s">
        <v>117</v>
      </c>
      <c r="CD1560" t="s">
        <v>5438</v>
      </c>
      <c r="CE1560" t="s">
        <v>5439</v>
      </c>
      <c r="CF1560" t="s">
        <v>5431</v>
      </c>
      <c r="CG1560" t="s">
        <v>120</v>
      </c>
      <c r="CH1560" t="s">
        <v>121</v>
      </c>
      <c r="CI1560" s="6">
        <v>96950</v>
      </c>
      <c r="CJ1560" s="10">
        <v>7.81</v>
      </c>
      <c r="CK1560" s="10">
        <v>7.81</v>
      </c>
      <c r="CL1560" s="10">
        <v>11.72</v>
      </c>
      <c r="CM1560" s="10">
        <v>11.72</v>
      </c>
      <c r="CN1560" t="s">
        <v>137</v>
      </c>
      <c r="CO1560" t="s">
        <v>194</v>
      </c>
      <c r="CP1560" t="s">
        <v>138</v>
      </c>
      <c r="CR1560" t="s">
        <v>117</v>
      </c>
      <c r="CS1560" t="s">
        <v>139</v>
      </c>
      <c r="CT1560" t="s">
        <v>140</v>
      </c>
      <c r="CU1560" t="s">
        <v>139</v>
      </c>
      <c r="CV1560" t="s">
        <v>140</v>
      </c>
      <c r="CW1560" t="s">
        <v>139</v>
      </c>
      <c r="CX1560" t="s">
        <v>140</v>
      </c>
      <c r="CY1560" t="s">
        <v>3433</v>
      </c>
      <c r="CZ1560" s="8">
        <v>16702346647</v>
      </c>
      <c r="DA1560" t="s">
        <v>5436</v>
      </c>
      <c r="DB1560" t="s">
        <v>140</v>
      </c>
      <c r="DC1560" t="s">
        <v>139</v>
      </c>
      <c r="DD1560" t="s">
        <v>117</v>
      </c>
    </row>
    <row r="1561" spans="1:114" ht="15" customHeight="1" x14ac:dyDescent="0.35">
      <c r="A1561" t="s">
        <v>5429</v>
      </c>
      <c r="B1561" t="s">
        <v>144</v>
      </c>
      <c r="C1561" s="1">
        <v>45687</v>
      </c>
      <c r="D1561" s="1">
        <v>45749</v>
      </c>
      <c r="E1561" t="s">
        <v>116</v>
      </c>
      <c r="F1561" s="1">
        <v>45807</v>
      </c>
      <c r="G1561" t="s">
        <v>117</v>
      </c>
      <c r="H1561" t="s">
        <v>117</v>
      </c>
      <c r="I1561" t="s">
        <v>117</v>
      </c>
      <c r="J1561" t="s">
        <v>5430</v>
      </c>
      <c r="K1561" t="s">
        <v>140</v>
      </c>
      <c r="L1561" t="s">
        <v>5431</v>
      </c>
      <c r="M1561" t="s">
        <v>5432</v>
      </c>
      <c r="N1561" t="s">
        <v>120</v>
      </c>
      <c r="O1561" t="s">
        <v>121</v>
      </c>
      <c r="P1561" s="6">
        <v>96950</v>
      </c>
      <c r="Q1561" t="s">
        <v>122</v>
      </c>
      <c r="S1561" s="8">
        <v>16702346647</v>
      </c>
      <c r="T1561">
        <v>0</v>
      </c>
      <c r="U1561" t="s">
        <v>5433</v>
      </c>
      <c r="V1561">
        <v>624410</v>
      </c>
      <c r="W1561" t="s">
        <v>124</v>
      </c>
      <c r="Y1561" t="s">
        <v>5434</v>
      </c>
      <c r="Z1561" t="s">
        <v>5435</v>
      </c>
      <c r="AA1561" t="s">
        <v>1108</v>
      </c>
      <c r="AB1561" t="s">
        <v>128</v>
      </c>
      <c r="AC1561" t="s">
        <v>5431</v>
      </c>
      <c r="AD1561" t="s">
        <v>5432</v>
      </c>
      <c r="AE1561" t="s">
        <v>120</v>
      </c>
      <c r="AF1561" t="s">
        <v>121</v>
      </c>
      <c r="AG1561" s="6">
        <v>96950</v>
      </c>
      <c r="AH1561" t="s">
        <v>122</v>
      </c>
      <c r="AJ1561" s="8">
        <v>16702346647</v>
      </c>
      <c r="AK1561">
        <v>0</v>
      </c>
      <c r="AL1561" t="s">
        <v>5436</v>
      </c>
      <c r="BE1561" t="str">
        <f>"39-9011.00"</f>
        <v>39-9011.00</v>
      </c>
      <c r="BF1561" t="s">
        <v>614</v>
      </c>
      <c r="BG1561" t="s">
        <v>5437</v>
      </c>
      <c r="BH1561" t="s">
        <v>772</v>
      </c>
      <c r="BI1561">
        <v>6</v>
      </c>
      <c r="BJ1561">
        <v>6</v>
      </c>
      <c r="BK1561" s="1">
        <v>45809</v>
      </c>
      <c r="BL1561" s="1">
        <v>46173</v>
      </c>
      <c r="BM1561" s="1">
        <v>45809</v>
      </c>
      <c r="BN1561" s="1">
        <v>46173</v>
      </c>
      <c r="BO1561">
        <v>35</v>
      </c>
      <c r="BP1561">
        <v>0</v>
      </c>
      <c r="BQ1561">
        <v>7</v>
      </c>
      <c r="BR1561">
        <v>7</v>
      </c>
      <c r="BS1561">
        <v>7</v>
      </c>
      <c r="BT1561">
        <v>7</v>
      </c>
      <c r="BU1561">
        <v>7</v>
      </c>
      <c r="BV1561">
        <v>0</v>
      </c>
      <c r="BW1561" t="str">
        <f>"8:00 AM"</f>
        <v>8:00 AM</v>
      </c>
      <c r="BX1561" t="str">
        <f>"4:00 PM"</f>
        <v>4:00 PM</v>
      </c>
      <c r="BY1561" t="s">
        <v>159</v>
      </c>
      <c r="BZ1561">
        <v>0</v>
      </c>
      <c r="CA1561">
        <v>6</v>
      </c>
      <c r="CB1561" t="s">
        <v>117</v>
      </c>
      <c r="CD1561" t="s">
        <v>5438</v>
      </c>
      <c r="CE1561" t="s">
        <v>5439</v>
      </c>
      <c r="CF1561" t="s">
        <v>5431</v>
      </c>
      <c r="CG1561" t="s">
        <v>120</v>
      </c>
      <c r="CH1561" t="s">
        <v>121</v>
      </c>
      <c r="CI1561" s="6">
        <v>96950</v>
      </c>
      <c r="CJ1561" s="10">
        <v>7.81</v>
      </c>
      <c r="CK1561" s="10">
        <v>7.81</v>
      </c>
      <c r="CL1561" s="10">
        <v>11.72</v>
      </c>
      <c r="CM1561" s="10">
        <v>11.72</v>
      </c>
      <c r="CN1561" t="s">
        <v>137</v>
      </c>
      <c r="CO1561" t="s">
        <v>194</v>
      </c>
      <c r="CP1561" t="s">
        <v>138</v>
      </c>
      <c r="CR1561" t="s">
        <v>117</v>
      </c>
      <c r="CS1561" t="s">
        <v>139</v>
      </c>
      <c r="CT1561" t="s">
        <v>140</v>
      </c>
      <c r="CU1561" t="s">
        <v>139</v>
      </c>
      <c r="CV1561" t="s">
        <v>140</v>
      </c>
      <c r="CW1561" t="s">
        <v>139</v>
      </c>
      <c r="CX1561" t="s">
        <v>140</v>
      </c>
      <c r="CY1561" t="s">
        <v>3210</v>
      </c>
      <c r="CZ1561" s="8">
        <v>16702346647</v>
      </c>
      <c r="DA1561" t="s">
        <v>5436</v>
      </c>
      <c r="DB1561" t="s">
        <v>164</v>
      </c>
      <c r="DC1561" t="s">
        <v>139</v>
      </c>
      <c r="DD1561" t="s">
        <v>117</v>
      </c>
    </row>
    <row r="1562" spans="1:114" ht="15" customHeight="1" x14ac:dyDescent="0.35">
      <c r="A1562" t="s">
        <v>5378</v>
      </c>
      <c r="B1562" t="s">
        <v>166</v>
      </c>
      <c r="C1562" s="1">
        <v>45689</v>
      </c>
      <c r="D1562" s="1">
        <v>45749</v>
      </c>
      <c r="E1562" t="s">
        <v>211</v>
      </c>
      <c r="G1562" t="s">
        <v>117</v>
      </c>
      <c r="H1562" t="s">
        <v>117</v>
      </c>
      <c r="I1562" t="s">
        <v>117</v>
      </c>
      <c r="J1562" t="s">
        <v>2589</v>
      </c>
      <c r="K1562" t="s">
        <v>140</v>
      </c>
      <c r="L1562" t="s">
        <v>2590</v>
      </c>
      <c r="M1562" t="s">
        <v>2591</v>
      </c>
      <c r="N1562" t="s">
        <v>551</v>
      </c>
      <c r="O1562" t="s">
        <v>121</v>
      </c>
      <c r="P1562" s="6">
        <v>96952</v>
      </c>
      <c r="Q1562" t="s">
        <v>122</v>
      </c>
      <c r="R1562" t="s">
        <v>140</v>
      </c>
      <c r="S1562" s="8">
        <v>16704339989</v>
      </c>
      <c r="U1562" t="s">
        <v>2592</v>
      </c>
      <c r="V1562">
        <v>481111</v>
      </c>
      <c r="W1562" t="s">
        <v>124</v>
      </c>
      <c r="Y1562" t="s">
        <v>2593</v>
      </c>
      <c r="Z1562" t="s">
        <v>2594</v>
      </c>
      <c r="AA1562" t="s">
        <v>2595</v>
      </c>
      <c r="AB1562" t="s">
        <v>205</v>
      </c>
      <c r="AC1562" t="s">
        <v>2590</v>
      </c>
      <c r="AD1562" t="s">
        <v>2591</v>
      </c>
      <c r="AE1562" t="s">
        <v>551</v>
      </c>
      <c r="AF1562" t="s">
        <v>121</v>
      </c>
      <c r="AG1562" s="6">
        <v>96952</v>
      </c>
      <c r="AH1562" t="s">
        <v>122</v>
      </c>
      <c r="AJ1562" s="8">
        <v>16704339989</v>
      </c>
      <c r="AL1562" t="s">
        <v>2596</v>
      </c>
      <c r="BE1562" t="str">
        <f>"43-4181.00"</f>
        <v>43-4181.00</v>
      </c>
      <c r="BF1562" t="s">
        <v>2826</v>
      </c>
      <c r="BG1562" t="s">
        <v>2827</v>
      </c>
      <c r="BH1562" t="s">
        <v>2828</v>
      </c>
      <c r="BI1562">
        <v>1</v>
      </c>
      <c r="BK1562" s="1">
        <v>45809</v>
      </c>
      <c r="BL1562" s="1">
        <v>46173</v>
      </c>
      <c r="BO1562">
        <v>40</v>
      </c>
      <c r="BP1562">
        <v>0</v>
      </c>
      <c r="BQ1562">
        <v>8</v>
      </c>
      <c r="BR1562">
        <v>8</v>
      </c>
      <c r="BS1562">
        <v>8</v>
      </c>
      <c r="BT1562">
        <v>8</v>
      </c>
      <c r="BU1562">
        <v>8</v>
      </c>
      <c r="BV1562">
        <v>0</v>
      </c>
      <c r="BW1562" t="str">
        <f>"8:00 AM"</f>
        <v>8:00 AM</v>
      </c>
      <c r="BX1562" t="str">
        <f>"5:00 PM"</f>
        <v>5:00 PM</v>
      </c>
      <c r="BY1562" t="s">
        <v>159</v>
      </c>
      <c r="BZ1562">
        <v>0</v>
      </c>
      <c r="CA1562">
        <v>12</v>
      </c>
      <c r="CB1562" t="s">
        <v>117</v>
      </c>
      <c r="CD1562" s="2" t="s">
        <v>5379</v>
      </c>
      <c r="CE1562" t="s">
        <v>2590</v>
      </c>
      <c r="CF1562" t="s">
        <v>2591</v>
      </c>
      <c r="CG1562" t="s">
        <v>551</v>
      </c>
      <c r="CH1562" t="s">
        <v>121</v>
      </c>
      <c r="CI1562" s="6">
        <v>96952</v>
      </c>
      <c r="CJ1562" s="10">
        <v>8.77</v>
      </c>
      <c r="CK1562" s="10">
        <v>8.8000000000000007</v>
      </c>
      <c r="CL1562" s="10">
        <v>0</v>
      </c>
      <c r="CM1562" s="10">
        <v>0</v>
      </c>
      <c r="CN1562" t="s">
        <v>137</v>
      </c>
      <c r="CO1562" t="s">
        <v>140</v>
      </c>
      <c r="CP1562" t="s">
        <v>138</v>
      </c>
      <c r="CR1562" t="s">
        <v>117</v>
      </c>
      <c r="CS1562" t="s">
        <v>139</v>
      </c>
      <c r="CT1562" t="s">
        <v>140</v>
      </c>
      <c r="CU1562" t="s">
        <v>140</v>
      </c>
      <c r="CV1562" t="s">
        <v>139</v>
      </c>
      <c r="CW1562" t="s">
        <v>139</v>
      </c>
      <c r="CX1562" t="s">
        <v>140</v>
      </c>
      <c r="CY1562" t="s">
        <v>2601</v>
      </c>
      <c r="CZ1562" s="8">
        <v>16704339989</v>
      </c>
      <c r="DA1562" t="s">
        <v>2602</v>
      </c>
      <c r="DB1562" t="s">
        <v>140</v>
      </c>
      <c r="DC1562" t="s">
        <v>139</v>
      </c>
      <c r="DD1562" t="s">
        <v>117</v>
      </c>
    </row>
    <row r="1563" spans="1:114" ht="15" customHeight="1" x14ac:dyDescent="0.35">
      <c r="A1563" t="s">
        <v>5414</v>
      </c>
      <c r="B1563" t="s">
        <v>144</v>
      </c>
      <c r="C1563" s="1">
        <v>45690</v>
      </c>
      <c r="D1563" s="1">
        <v>45749</v>
      </c>
      <c r="E1563" t="s">
        <v>211</v>
      </c>
      <c r="G1563" t="s">
        <v>117</v>
      </c>
      <c r="H1563" t="s">
        <v>117</v>
      </c>
      <c r="I1563" t="s">
        <v>117</v>
      </c>
      <c r="J1563" t="s">
        <v>4906</v>
      </c>
      <c r="K1563" t="s">
        <v>4907</v>
      </c>
      <c r="L1563" t="s">
        <v>4908</v>
      </c>
      <c r="M1563" t="s">
        <v>4909</v>
      </c>
      <c r="N1563" t="s">
        <v>120</v>
      </c>
      <c r="O1563" t="s">
        <v>121</v>
      </c>
      <c r="P1563" s="6">
        <v>96950</v>
      </c>
      <c r="Q1563" t="s">
        <v>122</v>
      </c>
      <c r="R1563" t="s">
        <v>140</v>
      </c>
      <c r="S1563" s="8">
        <v>16704839942</v>
      </c>
      <c r="U1563" t="s">
        <v>4910</v>
      </c>
      <c r="V1563">
        <v>236115</v>
      </c>
      <c r="W1563" t="s">
        <v>124</v>
      </c>
      <c r="Y1563" t="s">
        <v>1840</v>
      </c>
      <c r="Z1563" t="s">
        <v>4911</v>
      </c>
      <c r="AA1563" t="s">
        <v>4912</v>
      </c>
      <c r="AB1563" t="s">
        <v>128</v>
      </c>
      <c r="AC1563" t="s">
        <v>4913</v>
      </c>
      <c r="AE1563" t="s">
        <v>120</v>
      </c>
      <c r="AF1563" t="s">
        <v>121</v>
      </c>
      <c r="AG1563" s="6">
        <v>96950</v>
      </c>
      <c r="AH1563" t="s">
        <v>122</v>
      </c>
      <c r="AJ1563" s="8">
        <v>16704839942</v>
      </c>
      <c r="AL1563" t="s">
        <v>4914</v>
      </c>
      <c r="BE1563" t="str">
        <f>"49-9071.00"</f>
        <v>49-9071.00</v>
      </c>
      <c r="BF1563" t="s">
        <v>156</v>
      </c>
      <c r="BG1563" t="s">
        <v>5415</v>
      </c>
      <c r="BH1563" t="s">
        <v>5416</v>
      </c>
      <c r="BI1563">
        <v>3</v>
      </c>
      <c r="BJ1563">
        <v>3</v>
      </c>
      <c r="BK1563" s="1">
        <v>45809</v>
      </c>
      <c r="BL1563" s="1">
        <v>46173</v>
      </c>
      <c r="BM1563" s="1">
        <v>45809</v>
      </c>
      <c r="BN1563" s="1">
        <v>46173</v>
      </c>
      <c r="BO1563">
        <v>40</v>
      </c>
      <c r="BP1563">
        <v>0</v>
      </c>
      <c r="BQ1563">
        <v>8</v>
      </c>
      <c r="BR1563">
        <v>8</v>
      </c>
      <c r="BS1563">
        <v>8</v>
      </c>
      <c r="BT1563">
        <v>8</v>
      </c>
      <c r="BU1563">
        <v>8</v>
      </c>
      <c r="BV1563">
        <v>0</v>
      </c>
      <c r="BW1563" t="str">
        <f>"7:30 AM"</f>
        <v>7:30 AM</v>
      </c>
      <c r="BX1563" t="str">
        <f>"4:30 PM"</f>
        <v>4:30 PM</v>
      </c>
      <c r="BY1563" t="s">
        <v>159</v>
      </c>
      <c r="BZ1563">
        <v>0</v>
      </c>
      <c r="CA1563">
        <v>12</v>
      </c>
      <c r="CB1563" t="s">
        <v>117</v>
      </c>
      <c r="CD1563" t="s">
        <v>194</v>
      </c>
      <c r="CE1563" t="s">
        <v>4908</v>
      </c>
      <c r="CG1563" t="s">
        <v>120</v>
      </c>
      <c r="CH1563" t="s">
        <v>121</v>
      </c>
      <c r="CI1563" s="6">
        <v>96950</v>
      </c>
      <c r="CJ1563" s="10">
        <v>9.75</v>
      </c>
      <c r="CK1563" s="10">
        <v>9.75</v>
      </c>
      <c r="CL1563" s="10">
        <v>14.63</v>
      </c>
      <c r="CM1563" s="10">
        <v>14.63</v>
      </c>
      <c r="CN1563" t="s">
        <v>137</v>
      </c>
      <c r="CO1563" t="s">
        <v>194</v>
      </c>
      <c r="CP1563" t="s">
        <v>138</v>
      </c>
      <c r="CR1563" t="s">
        <v>117</v>
      </c>
      <c r="CS1563" t="s">
        <v>139</v>
      </c>
      <c r="CT1563" t="s">
        <v>139</v>
      </c>
      <c r="CU1563" t="s">
        <v>139</v>
      </c>
      <c r="CV1563" t="s">
        <v>140</v>
      </c>
      <c r="CW1563" t="s">
        <v>139</v>
      </c>
      <c r="CX1563" t="s">
        <v>140</v>
      </c>
      <c r="CY1563" t="s">
        <v>194</v>
      </c>
      <c r="CZ1563" s="8">
        <v>16704839942</v>
      </c>
      <c r="DA1563" t="s">
        <v>4914</v>
      </c>
      <c r="DB1563" t="s">
        <v>140</v>
      </c>
      <c r="DC1563" t="s">
        <v>139</v>
      </c>
      <c r="DD1563" t="s">
        <v>117</v>
      </c>
    </row>
    <row r="1564" spans="1:114" ht="15" customHeight="1" x14ac:dyDescent="0.35">
      <c r="A1564" t="s">
        <v>10124</v>
      </c>
      <c r="B1564" t="s">
        <v>294</v>
      </c>
      <c r="C1564" s="1">
        <v>45692</v>
      </c>
      <c r="D1564" s="1">
        <v>45749</v>
      </c>
      <c r="E1564" t="s">
        <v>116</v>
      </c>
      <c r="F1564" s="1">
        <v>45867</v>
      </c>
      <c r="G1564" t="s">
        <v>117</v>
      </c>
      <c r="H1564" t="s">
        <v>117</v>
      </c>
      <c r="I1564" t="s">
        <v>117</v>
      </c>
      <c r="J1564" t="s">
        <v>2945</v>
      </c>
      <c r="K1564" t="s">
        <v>2946</v>
      </c>
      <c r="L1564" t="s">
        <v>9988</v>
      </c>
      <c r="N1564" t="s">
        <v>496</v>
      </c>
      <c r="O1564" t="s">
        <v>121</v>
      </c>
      <c r="P1564" s="6">
        <v>96950</v>
      </c>
      <c r="Q1564" t="s">
        <v>122</v>
      </c>
      <c r="R1564" t="s">
        <v>140</v>
      </c>
      <c r="S1564" s="8">
        <v>16702347873</v>
      </c>
      <c r="U1564" t="s">
        <v>2948</v>
      </c>
      <c r="V1564">
        <v>56132</v>
      </c>
      <c r="W1564" t="s">
        <v>124</v>
      </c>
      <c r="Y1564" t="s">
        <v>2949</v>
      </c>
      <c r="Z1564" t="s">
        <v>2950</v>
      </c>
      <c r="AA1564" t="s">
        <v>2951</v>
      </c>
      <c r="AB1564" t="s">
        <v>128</v>
      </c>
      <c r="AC1564" t="s">
        <v>9988</v>
      </c>
      <c r="AE1564" t="s">
        <v>120</v>
      </c>
      <c r="AF1564" t="s">
        <v>121</v>
      </c>
      <c r="AG1564" s="6">
        <v>96950</v>
      </c>
      <c r="AH1564" t="s">
        <v>122</v>
      </c>
      <c r="AJ1564" s="8">
        <v>16702347873</v>
      </c>
      <c r="AL1564" t="s">
        <v>2952</v>
      </c>
      <c r="BE1564" t="str">
        <f>"37-2011.00"</f>
        <v>37-2011.00</v>
      </c>
      <c r="BF1564" t="s">
        <v>701</v>
      </c>
      <c r="BG1564" t="s">
        <v>2953</v>
      </c>
      <c r="BH1564" t="s">
        <v>2954</v>
      </c>
      <c r="BI1564">
        <v>10</v>
      </c>
      <c r="BJ1564">
        <v>8</v>
      </c>
      <c r="BK1564" s="1">
        <v>45869</v>
      </c>
      <c r="BL1564" s="1">
        <v>46233</v>
      </c>
      <c r="BM1564" s="1">
        <v>45869</v>
      </c>
      <c r="BN1564" s="1">
        <v>46233</v>
      </c>
      <c r="BO1564">
        <v>35</v>
      </c>
      <c r="BP1564">
        <v>0</v>
      </c>
      <c r="BQ1564">
        <v>7</v>
      </c>
      <c r="BR1564">
        <v>7</v>
      </c>
      <c r="BS1564">
        <v>7</v>
      </c>
      <c r="BT1564">
        <v>7</v>
      </c>
      <c r="BU1564">
        <v>7</v>
      </c>
      <c r="BV1564">
        <v>0</v>
      </c>
      <c r="BW1564" t="str">
        <f>"8:00 AM"</f>
        <v>8:00 AM</v>
      </c>
      <c r="BX1564" t="str">
        <f>"4:00 PM"</f>
        <v>4:00 PM</v>
      </c>
      <c r="BY1564" t="s">
        <v>133</v>
      </c>
      <c r="BZ1564">
        <v>0</v>
      </c>
      <c r="CA1564">
        <v>6</v>
      </c>
      <c r="CB1564" t="s">
        <v>117</v>
      </c>
      <c r="CD1564" t="s">
        <v>10125</v>
      </c>
      <c r="CE1564" t="s">
        <v>2956</v>
      </c>
      <c r="CG1564" t="s">
        <v>120</v>
      </c>
      <c r="CH1564" t="s">
        <v>121</v>
      </c>
      <c r="CI1564" s="6">
        <v>96950</v>
      </c>
      <c r="CJ1564" s="10">
        <v>8.2899999999999991</v>
      </c>
      <c r="CK1564" s="10">
        <v>8.2899999999999991</v>
      </c>
      <c r="CL1564" s="10">
        <v>12.44</v>
      </c>
      <c r="CM1564" s="10">
        <v>12.44</v>
      </c>
      <c r="CN1564" t="s">
        <v>137</v>
      </c>
      <c r="CP1564" t="s">
        <v>138</v>
      </c>
      <c r="CR1564" t="s">
        <v>117</v>
      </c>
      <c r="CS1564" t="s">
        <v>139</v>
      </c>
      <c r="CT1564" t="s">
        <v>140</v>
      </c>
      <c r="CU1564" t="s">
        <v>139</v>
      </c>
      <c r="CV1564" t="s">
        <v>140</v>
      </c>
      <c r="CW1564" t="s">
        <v>139</v>
      </c>
      <c r="CX1564" t="s">
        <v>140</v>
      </c>
      <c r="CY1564" t="s">
        <v>308</v>
      </c>
      <c r="CZ1564" s="8">
        <v>16702347873</v>
      </c>
      <c r="DA1564" t="s">
        <v>2952</v>
      </c>
      <c r="DB1564" t="s">
        <v>309</v>
      </c>
      <c r="DC1564" t="s">
        <v>139</v>
      </c>
      <c r="DD1564" t="s">
        <v>117</v>
      </c>
    </row>
    <row r="1565" spans="1:114" ht="15" customHeight="1" x14ac:dyDescent="0.35">
      <c r="A1565" t="s">
        <v>13769</v>
      </c>
      <c r="B1565" t="s">
        <v>144</v>
      </c>
      <c r="C1565" s="1">
        <v>45693</v>
      </c>
      <c r="D1565" s="1">
        <v>45749</v>
      </c>
      <c r="E1565" t="s">
        <v>211</v>
      </c>
      <c r="G1565" t="s">
        <v>117</v>
      </c>
      <c r="H1565" t="s">
        <v>117</v>
      </c>
      <c r="I1565" t="s">
        <v>117</v>
      </c>
      <c r="J1565" t="s">
        <v>2044</v>
      </c>
      <c r="L1565" t="s">
        <v>11300</v>
      </c>
      <c r="N1565" t="s">
        <v>136</v>
      </c>
      <c r="O1565" t="s">
        <v>121</v>
      </c>
      <c r="P1565" s="6">
        <v>96950</v>
      </c>
      <c r="Q1565" t="s">
        <v>122</v>
      </c>
      <c r="S1565" s="8">
        <v>16702359369</v>
      </c>
      <c r="U1565" t="s">
        <v>2035</v>
      </c>
      <c r="V1565">
        <v>5324</v>
      </c>
      <c r="W1565" t="s">
        <v>124</v>
      </c>
      <c r="Y1565" t="s">
        <v>849</v>
      </c>
      <c r="Z1565" t="s">
        <v>2036</v>
      </c>
      <c r="AB1565" t="s">
        <v>205</v>
      </c>
      <c r="AC1565" t="s">
        <v>11300</v>
      </c>
      <c r="AE1565" t="s">
        <v>136</v>
      </c>
      <c r="AF1565" t="s">
        <v>121</v>
      </c>
      <c r="AG1565" s="6">
        <v>96950</v>
      </c>
      <c r="AH1565" t="s">
        <v>122</v>
      </c>
      <c r="AJ1565" s="8">
        <v>16702359369</v>
      </c>
      <c r="AL1565" t="s">
        <v>2037</v>
      </c>
      <c r="BE1565" t="str">
        <f>"53-7051.00"</f>
        <v>53-7051.00</v>
      </c>
      <c r="BF1565" t="s">
        <v>7886</v>
      </c>
      <c r="BG1565" t="s">
        <v>11301</v>
      </c>
      <c r="BH1565" t="s">
        <v>4159</v>
      </c>
      <c r="BI1565">
        <v>3</v>
      </c>
      <c r="BJ1565">
        <v>3</v>
      </c>
      <c r="BK1565" s="1">
        <v>45809</v>
      </c>
      <c r="BL1565" s="1">
        <v>46173</v>
      </c>
      <c r="BM1565" s="1">
        <v>45809</v>
      </c>
      <c r="BN1565" s="1">
        <v>46173</v>
      </c>
      <c r="BO1565">
        <v>35</v>
      </c>
      <c r="BP1565">
        <v>0</v>
      </c>
      <c r="BQ1565">
        <v>7</v>
      </c>
      <c r="BR1565">
        <v>7</v>
      </c>
      <c r="BS1565">
        <v>7</v>
      </c>
      <c r="BT1565">
        <v>7</v>
      </c>
      <c r="BU1565">
        <v>7</v>
      </c>
      <c r="BV1565">
        <v>0</v>
      </c>
      <c r="BW1565" t="str">
        <f>"7:30 AM"</f>
        <v>7:30 AM</v>
      </c>
      <c r="BX1565" t="str">
        <f>"4:30 PM"</f>
        <v>4:30 PM</v>
      </c>
      <c r="BY1565" t="s">
        <v>133</v>
      </c>
      <c r="BZ1565">
        <v>0</v>
      </c>
      <c r="CA1565">
        <v>12</v>
      </c>
      <c r="CB1565" t="s">
        <v>117</v>
      </c>
      <c r="CD1565" s="2" t="s">
        <v>11302</v>
      </c>
      <c r="CE1565" t="s">
        <v>7346</v>
      </c>
      <c r="CG1565" t="s">
        <v>136</v>
      </c>
      <c r="CH1565" t="s">
        <v>121</v>
      </c>
      <c r="CI1565" s="6">
        <v>96950</v>
      </c>
      <c r="CJ1565" s="10">
        <v>8.91</v>
      </c>
      <c r="CK1565" s="10">
        <v>8.91</v>
      </c>
      <c r="CL1565" s="10">
        <v>13.36</v>
      </c>
      <c r="CM1565" s="10">
        <v>13.36</v>
      </c>
      <c r="CN1565" t="s">
        <v>137</v>
      </c>
      <c r="CO1565" t="s">
        <v>162</v>
      </c>
      <c r="CP1565" t="s">
        <v>138</v>
      </c>
      <c r="CR1565" t="s">
        <v>139</v>
      </c>
      <c r="CS1565" t="s">
        <v>139</v>
      </c>
      <c r="CT1565" t="s">
        <v>140</v>
      </c>
      <c r="CU1565" t="s">
        <v>139</v>
      </c>
      <c r="CV1565" t="s">
        <v>140</v>
      </c>
      <c r="CW1565" t="s">
        <v>139</v>
      </c>
      <c r="CX1565" t="s">
        <v>140</v>
      </c>
      <c r="CY1565" t="s">
        <v>774</v>
      </c>
      <c r="CZ1565" s="8">
        <v>16702359369</v>
      </c>
      <c r="DA1565" t="s">
        <v>2037</v>
      </c>
      <c r="DB1565" t="s">
        <v>140</v>
      </c>
      <c r="DC1565" t="s">
        <v>139</v>
      </c>
      <c r="DD1565" t="s">
        <v>117</v>
      </c>
      <c r="DE1565" t="s">
        <v>849</v>
      </c>
      <c r="DF1565" t="s">
        <v>2036</v>
      </c>
      <c r="DH1565" t="s">
        <v>2035</v>
      </c>
      <c r="DI1565" t="s">
        <v>2044</v>
      </c>
      <c r="DJ1565" t="s">
        <v>2037</v>
      </c>
    </row>
    <row r="1566" spans="1:114" ht="15" customHeight="1" x14ac:dyDescent="0.35">
      <c r="A1566" t="s">
        <v>10109</v>
      </c>
      <c r="B1566" t="s">
        <v>144</v>
      </c>
      <c r="C1566" s="1">
        <v>45693</v>
      </c>
      <c r="D1566" s="1">
        <v>45749</v>
      </c>
      <c r="E1566" t="s">
        <v>211</v>
      </c>
      <c r="G1566" t="s">
        <v>117</v>
      </c>
      <c r="H1566" t="s">
        <v>117</v>
      </c>
      <c r="I1566" t="s">
        <v>117</v>
      </c>
      <c r="J1566" t="s">
        <v>10110</v>
      </c>
      <c r="K1566" t="s">
        <v>10111</v>
      </c>
      <c r="L1566" t="s">
        <v>10112</v>
      </c>
      <c r="M1566" t="s">
        <v>3118</v>
      </c>
      <c r="N1566" t="s">
        <v>120</v>
      </c>
      <c r="O1566" t="s">
        <v>121</v>
      </c>
      <c r="P1566" s="6">
        <v>96950</v>
      </c>
      <c r="Q1566" t="s">
        <v>122</v>
      </c>
      <c r="S1566" s="8">
        <v>16702335233</v>
      </c>
      <c r="T1566">
        <v>0</v>
      </c>
      <c r="U1566" t="s">
        <v>10113</v>
      </c>
      <c r="V1566">
        <v>722511</v>
      </c>
      <c r="W1566" t="s">
        <v>124</v>
      </c>
      <c r="Y1566" t="s">
        <v>1426</v>
      </c>
      <c r="Z1566" t="s">
        <v>3119</v>
      </c>
      <c r="AB1566" t="s">
        <v>128</v>
      </c>
      <c r="AC1566" t="s">
        <v>10112</v>
      </c>
      <c r="AD1566" t="s">
        <v>3118</v>
      </c>
      <c r="AE1566" t="s">
        <v>120</v>
      </c>
      <c r="AF1566" t="s">
        <v>121</v>
      </c>
      <c r="AG1566" s="6">
        <v>96950</v>
      </c>
      <c r="AH1566" t="s">
        <v>122</v>
      </c>
      <c r="AJ1566" s="8">
        <v>16702335233</v>
      </c>
      <c r="AK1566">
        <v>0</v>
      </c>
      <c r="AL1566" t="s">
        <v>10114</v>
      </c>
      <c r="BE1566" t="str">
        <f>"35-2014.00"</f>
        <v>35-2014.00</v>
      </c>
      <c r="BF1566" t="s">
        <v>191</v>
      </c>
      <c r="BG1566" t="s">
        <v>10115</v>
      </c>
      <c r="BH1566" t="s">
        <v>193</v>
      </c>
      <c r="BI1566">
        <v>2</v>
      </c>
      <c r="BJ1566">
        <v>2</v>
      </c>
      <c r="BK1566" s="1">
        <v>45778</v>
      </c>
      <c r="BL1566" s="1">
        <v>46142</v>
      </c>
      <c r="BM1566" s="1">
        <v>45778</v>
      </c>
      <c r="BN1566" s="1">
        <v>46142</v>
      </c>
      <c r="BO1566">
        <v>40</v>
      </c>
      <c r="BP1566">
        <v>0</v>
      </c>
      <c r="BQ1566">
        <v>8</v>
      </c>
      <c r="BR1566">
        <v>8</v>
      </c>
      <c r="BS1566">
        <v>8</v>
      </c>
      <c r="BT1566">
        <v>8</v>
      </c>
      <c r="BU1566">
        <v>8</v>
      </c>
      <c r="BV1566">
        <v>0</v>
      </c>
      <c r="BW1566" t="str">
        <f>"8:00 AM"</f>
        <v>8:00 AM</v>
      </c>
      <c r="BX1566" t="str">
        <f>"5:00 PM"</f>
        <v>5:00 PM</v>
      </c>
      <c r="BY1566" t="s">
        <v>133</v>
      </c>
      <c r="BZ1566">
        <v>0</v>
      </c>
      <c r="CA1566">
        <v>12</v>
      </c>
      <c r="CB1566" t="s">
        <v>117</v>
      </c>
      <c r="CD1566" t="s">
        <v>10116</v>
      </c>
      <c r="CE1566" t="s">
        <v>10112</v>
      </c>
      <c r="CF1566" t="s">
        <v>3118</v>
      </c>
      <c r="CG1566" t="s">
        <v>120</v>
      </c>
      <c r="CH1566" t="s">
        <v>121</v>
      </c>
      <c r="CI1566" s="6">
        <v>96950</v>
      </c>
      <c r="CJ1566" s="10">
        <v>8.83</v>
      </c>
      <c r="CK1566" s="10">
        <v>8.83</v>
      </c>
      <c r="CL1566" s="10">
        <v>13.25</v>
      </c>
      <c r="CM1566" s="10">
        <v>13.25</v>
      </c>
      <c r="CN1566" t="s">
        <v>137</v>
      </c>
      <c r="CO1566" t="s">
        <v>140</v>
      </c>
      <c r="CP1566" t="s">
        <v>138</v>
      </c>
      <c r="CR1566" t="s">
        <v>117</v>
      </c>
      <c r="CS1566" t="s">
        <v>139</v>
      </c>
      <c r="CT1566" t="s">
        <v>140</v>
      </c>
      <c r="CU1566" t="s">
        <v>139</v>
      </c>
      <c r="CV1566" t="s">
        <v>140</v>
      </c>
      <c r="CW1566" t="s">
        <v>139</v>
      </c>
      <c r="CX1566" t="s">
        <v>140</v>
      </c>
      <c r="CY1566" t="s">
        <v>3123</v>
      </c>
      <c r="CZ1566" s="8">
        <v>16704830338</v>
      </c>
      <c r="DA1566" t="s">
        <v>10114</v>
      </c>
      <c r="DB1566" t="s">
        <v>140</v>
      </c>
      <c r="DC1566" t="s">
        <v>139</v>
      </c>
      <c r="DD1566" t="s">
        <v>117</v>
      </c>
      <c r="DE1566" t="s">
        <v>1426</v>
      </c>
      <c r="DF1566" t="s">
        <v>3119</v>
      </c>
      <c r="DH1566" t="s">
        <v>10113</v>
      </c>
      <c r="DI1566" t="s">
        <v>10110</v>
      </c>
      <c r="DJ1566" t="s">
        <v>10114</v>
      </c>
    </row>
    <row r="1567" spans="1:114" ht="15" customHeight="1" x14ac:dyDescent="0.35">
      <c r="A1567" t="s">
        <v>16394</v>
      </c>
      <c r="B1567" t="s">
        <v>144</v>
      </c>
      <c r="C1567" s="1">
        <v>45694</v>
      </c>
      <c r="D1567" s="1">
        <v>45749</v>
      </c>
      <c r="E1567" t="s">
        <v>116</v>
      </c>
      <c r="F1567" s="1">
        <v>45807</v>
      </c>
      <c r="G1567" t="s">
        <v>117</v>
      </c>
      <c r="H1567" t="s">
        <v>117</v>
      </c>
      <c r="I1567" t="s">
        <v>117</v>
      </c>
      <c r="J1567" t="s">
        <v>11811</v>
      </c>
      <c r="K1567" t="s">
        <v>11812</v>
      </c>
      <c r="L1567" t="s">
        <v>11813</v>
      </c>
      <c r="M1567" t="s">
        <v>11814</v>
      </c>
      <c r="N1567" t="s">
        <v>120</v>
      </c>
      <c r="O1567" t="s">
        <v>121</v>
      </c>
      <c r="P1567" s="6">
        <v>96950</v>
      </c>
      <c r="Q1567" t="s">
        <v>122</v>
      </c>
      <c r="S1567" s="8">
        <v>16702358901</v>
      </c>
      <c r="U1567" t="s">
        <v>11815</v>
      </c>
      <c r="V1567">
        <v>811412</v>
      </c>
      <c r="W1567" t="s">
        <v>124</v>
      </c>
      <c r="Y1567" t="s">
        <v>11816</v>
      </c>
      <c r="Z1567" t="s">
        <v>11817</v>
      </c>
      <c r="AB1567" t="s">
        <v>1428</v>
      </c>
      <c r="AC1567" t="s">
        <v>11813</v>
      </c>
      <c r="AD1567" t="s">
        <v>11814</v>
      </c>
      <c r="AE1567" t="s">
        <v>120</v>
      </c>
      <c r="AF1567" t="s">
        <v>121</v>
      </c>
      <c r="AG1567" s="6">
        <v>96950</v>
      </c>
      <c r="AH1567" t="s">
        <v>122</v>
      </c>
      <c r="AJ1567" s="8">
        <v>16702358901</v>
      </c>
      <c r="AL1567" t="s">
        <v>11818</v>
      </c>
      <c r="BE1567" t="str">
        <f>"49-9021.00"</f>
        <v>49-9021.00</v>
      </c>
      <c r="BF1567" t="s">
        <v>239</v>
      </c>
      <c r="BG1567" t="s">
        <v>11819</v>
      </c>
      <c r="BH1567" t="s">
        <v>9521</v>
      </c>
      <c r="BI1567">
        <v>1</v>
      </c>
      <c r="BJ1567">
        <v>1</v>
      </c>
      <c r="BK1567" s="1">
        <v>45809</v>
      </c>
      <c r="BL1567" s="1">
        <v>46173</v>
      </c>
      <c r="BM1567" s="1">
        <v>45809</v>
      </c>
      <c r="BN1567" s="1">
        <v>46173</v>
      </c>
      <c r="BO1567">
        <v>40</v>
      </c>
      <c r="BP1567">
        <v>0</v>
      </c>
      <c r="BQ1567">
        <v>8</v>
      </c>
      <c r="BR1567">
        <v>8</v>
      </c>
      <c r="BS1567">
        <v>8</v>
      </c>
      <c r="BT1567">
        <v>8</v>
      </c>
      <c r="BU1567">
        <v>8</v>
      </c>
      <c r="BV1567">
        <v>0</v>
      </c>
      <c r="BW1567" t="str">
        <f>"8:30 AM"</f>
        <v>8:30 AM</v>
      </c>
      <c r="BX1567" t="str">
        <f>"5:30 PM"</f>
        <v>5:30 PM</v>
      </c>
      <c r="BY1567" t="s">
        <v>159</v>
      </c>
      <c r="BZ1567">
        <v>0</v>
      </c>
      <c r="CA1567">
        <v>12</v>
      </c>
      <c r="CB1567" t="s">
        <v>117</v>
      </c>
      <c r="CD1567" s="2" t="s">
        <v>11820</v>
      </c>
      <c r="CE1567" t="s">
        <v>11813</v>
      </c>
      <c r="CG1567" t="s">
        <v>120</v>
      </c>
      <c r="CH1567" t="s">
        <v>121</v>
      </c>
      <c r="CI1567" s="6">
        <v>96950</v>
      </c>
      <c r="CJ1567" s="10">
        <v>10.74</v>
      </c>
      <c r="CK1567" s="10">
        <v>10.74</v>
      </c>
      <c r="CL1567" s="10">
        <v>0</v>
      </c>
      <c r="CM1567" s="10">
        <v>0</v>
      </c>
      <c r="CN1567" t="s">
        <v>137</v>
      </c>
      <c r="CO1567" t="s">
        <v>140</v>
      </c>
      <c r="CP1567" t="s">
        <v>138</v>
      </c>
      <c r="CR1567" t="s">
        <v>117</v>
      </c>
      <c r="CS1567" t="s">
        <v>139</v>
      </c>
      <c r="CT1567" t="s">
        <v>140</v>
      </c>
      <c r="CU1567" t="s">
        <v>140</v>
      </c>
      <c r="CV1567" t="s">
        <v>140</v>
      </c>
      <c r="CW1567" t="s">
        <v>139</v>
      </c>
      <c r="CX1567" t="s">
        <v>140</v>
      </c>
      <c r="CY1567" t="s">
        <v>133</v>
      </c>
      <c r="CZ1567" s="8">
        <v>16702358901</v>
      </c>
      <c r="DA1567" t="s">
        <v>11821</v>
      </c>
      <c r="DB1567" t="s">
        <v>140</v>
      </c>
      <c r="DC1567" t="s">
        <v>139</v>
      </c>
      <c r="DD1567" t="s">
        <v>117</v>
      </c>
    </row>
    <row r="1568" spans="1:114" ht="15" customHeight="1" x14ac:dyDescent="0.35">
      <c r="A1568" t="s">
        <v>5346</v>
      </c>
      <c r="B1568" t="s">
        <v>278</v>
      </c>
      <c r="C1568" s="1">
        <v>45740</v>
      </c>
      <c r="D1568" s="1">
        <v>45749</v>
      </c>
      <c r="E1568" t="s">
        <v>116</v>
      </c>
      <c r="F1568" s="1">
        <v>45929</v>
      </c>
      <c r="G1568" t="s">
        <v>117</v>
      </c>
      <c r="H1568" t="s">
        <v>117</v>
      </c>
      <c r="I1568" t="s">
        <v>117</v>
      </c>
      <c r="J1568" t="s">
        <v>396</v>
      </c>
      <c r="K1568" t="s">
        <v>397</v>
      </c>
      <c r="L1568" t="s">
        <v>398</v>
      </c>
      <c r="M1568" t="s">
        <v>399</v>
      </c>
      <c r="N1568" t="s">
        <v>136</v>
      </c>
      <c r="O1568" t="s">
        <v>121</v>
      </c>
      <c r="P1568" s="6">
        <v>96950</v>
      </c>
      <c r="Q1568" t="s">
        <v>122</v>
      </c>
      <c r="S1568" s="8">
        <v>16703226130</v>
      </c>
      <c r="U1568" t="s">
        <v>400</v>
      </c>
      <c r="V1568">
        <v>312112</v>
      </c>
      <c r="W1568" t="s">
        <v>124</v>
      </c>
      <c r="Y1568" t="s">
        <v>401</v>
      </c>
      <c r="Z1568" t="s">
        <v>402</v>
      </c>
      <c r="AB1568" t="s">
        <v>404</v>
      </c>
      <c r="AC1568" t="s">
        <v>398</v>
      </c>
      <c r="AD1568" t="s">
        <v>399</v>
      </c>
      <c r="AE1568" t="s">
        <v>136</v>
      </c>
      <c r="AF1568" t="s">
        <v>121</v>
      </c>
      <c r="AG1568" s="6">
        <v>96950</v>
      </c>
      <c r="AH1568" t="s">
        <v>122</v>
      </c>
      <c r="AJ1568" s="8">
        <v>16703226130</v>
      </c>
      <c r="AL1568" t="s">
        <v>405</v>
      </c>
      <c r="BE1568" t="str">
        <f>"53-3033.00"</f>
        <v>53-3033.00</v>
      </c>
      <c r="BF1568" t="s">
        <v>387</v>
      </c>
      <c r="BG1568" t="s">
        <v>5347</v>
      </c>
      <c r="BH1568" t="s">
        <v>5348</v>
      </c>
      <c r="BI1568">
        <v>3</v>
      </c>
      <c r="BK1568" s="1">
        <v>45931</v>
      </c>
      <c r="BL1568" s="1">
        <v>46295</v>
      </c>
      <c r="BO1568">
        <v>40</v>
      </c>
      <c r="BP1568">
        <v>0</v>
      </c>
      <c r="BQ1568">
        <v>8</v>
      </c>
      <c r="BR1568">
        <v>8</v>
      </c>
      <c r="BS1568">
        <v>8</v>
      </c>
      <c r="BT1568">
        <v>8</v>
      </c>
      <c r="BU1568">
        <v>8</v>
      </c>
      <c r="BV1568">
        <v>0</v>
      </c>
      <c r="BW1568" t="str">
        <f>"8:00 AM"</f>
        <v>8:00 AM</v>
      </c>
      <c r="BX1568" t="str">
        <f>"5:00 PM"</f>
        <v>5:00 PM</v>
      </c>
      <c r="BY1568" t="s">
        <v>159</v>
      </c>
      <c r="BZ1568">
        <v>2</v>
      </c>
      <c r="CA1568">
        <v>0</v>
      </c>
      <c r="CB1568" t="s">
        <v>117</v>
      </c>
      <c r="CD1568" t="s">
        <v>5349</v>
      </c>
      <c r="CE1568" t="s">
        <v>398</v>
      </c>
      <c r="CF1568" t="s">
        <v>399</v>
      </c>
      <c r="CG1568" t="s">
        <v>136</v>
      </c>
      <c r="CH1568" t="s">
        <v>121</v>
      </c>
      <c r="CI1568" s="6">
        <v>96950</v>
      </c>
      <c r="CJ1568" s="10">
        <v>8.15</v>
      </c>
      <c r="CK1568" s="10">
        <v>8.15</v>
      </c>
      <c r="CL1568" s="10">
        <v>12.25</v>
      </c>
      <c r="CM1568" s="10">
        <v>12.25</v>
      </c>
      <c r="CN1568" t="s">
        <v>137</v>
      </c>
      <c r="CP1568" t="s">
        <v>138</v>
      </c>
      <c r="CR1568" t="s">
        <v>117</v>
      </c>
      <c r="CS1568" t="s">
        <v>139</v>
      </c>
      <c r="CT1568" t="s">
        <v>140</v>
      </c>
      <c r="CU1568" t="s">
        <v>139</v>
      </c>
      <c r="CV1568" t="s">
        <v>139</v>
      </c>
      <c r="CW1568" t="s">
        <v>139</v>
      </c>
      <c r="CX1568" t="s">
        <v>139</v>
      </c>
      <c r="CY1568" t="s">
        <v>410</v>
      </c>
      <c r="CZ1568" s="8">
        <v>16703226130</v>
      </c>
      <c r="DA1568" t="s">
        <v>405</v>
      </c>
      <c r="DB1568" t="s">
        <v>411</v>
      </c>
      <c r="DC1568" t="s">
        <v>139</v>
      </c>
      <c r="DD1568" t="s">
        <v>117</v>
      </c>
    </row>
    <row r="1569" spans="1:114" ht="15" customHeight="1" x14ac:dyDescent="0.35">
      <c r="A1569" t="s">
        <v>10190</v>
      </c>
      <c r="B1569" t="s">
        <v>278</v>
      </c>
      <c r="C1569" s="1">
        <v>45741</v>
      </c>
      <c r="D1569" s="1">
        <v>45749</v>
      </c>
      <c r="E1569" t="s">
        <v>116</v>
      </c>
      <c r="F1569" s="1">
        <v>45929</v>
      </c>
      <c r="G1569" t="s">
        <v>139</v>
      </c>
      <c r="H1569" t="s">
        <v>117</v>
      </c>
      <c r="I1569" t="s">
        <v>117</v>
      </c>
      <c r="J1569" t="s">
        <v>2119</v>
      </c>
      <c r="K1569" t="s">
        <v>10019</v>
      </c>
      <c r="L1569" t="s">
        <v>10191</v>
      </c>
      <c r="M1569" t="s">
        <v>2122</v>
      </c>
      <c r="N1569" t="s">
        <v>248</v>
      </c>
      <c r="O1569" t="s">
        <v>121</v>
      </c>
      <c r="P1569" s="6">
        <v>96951</v>
      </c>
      <c r="Q1569" t="s">
        <v>122</v>
      </c>
      <c r="R1569" t="s">
        <v>140</v>
      </c>
      <c r="S1569" s="8">
        <v>16705320363</v>
      </c>
      <c r="U1569" t="s">
        <v>2123</v>
      </c>
      <c r="V1569">
        <v>44511</v>
      </c>
      <c r="W1569" t="s">
        <v>124</v>
      </c>
      <c r="Y1569" t="s">
        <v>2124</v>
      </c>
      <c r="Z1569" t="s">
        <v>2125</v>
      </c>
      <c r="AA1569" t="s">
        <v>2126</v>
      </c>
      <c r="AB1569" t="s">
        <v>1406</v>
      </c>
      <c r="AC1569" t="s">
        <v>5616</v>
      </c>
      <c r="AD1569" t="s">
        <v>2122</v>
      </c>
      <c r="AE1569" t="s">
        <v>248</v>
      </c>
      <c r="AF1569" t="s">
        <v>121</v>
      </c>
      <c r="AG1569" s="6">
        <v>96951</v>
      </c>
      <c r="AH1569" t="s">
        <v>122</v>
      </c>
      <c r="AI1569" t="s">
        <v>382</v>
      </c>
      <c r="AJ1569" s="8">
        <v>16705320363</v>
      </c>
      <c r="AL1569" t="s">
        <v>2127</v>
      </c>
      <c r="BE1569" t="str">
        <f>"11-2022.00"</f>
        <v>11-2022.00</v>
      </c>
      <c r="BF1569" t="s">
        <v>2340</v>
      </c>
      <c r="BG1569" t="s">
        <v>10192</v>
      </c>
      <c r="BH1569" t="s">
        <v>2342</v>
      </c>
      <c r="BI1569">
        <v>1</v>
      </c>
      <c r="BK1569" s="1">
        <v>45931</v>
      </c>
      <c r="BL1569" s="1">
        <v>47026</v>
      </c>
      <c r="BO1569">
        <v>35</v>
      </c>
      <c r="BP1569">
        <v>7</v>
      </c>
      <c r="BQ1569">
        <v>7</v>
      </c>
      <c r="BR1569">
        <v>7</v>
      </c>
      <c r="BS1569">
        <v>0</v>
      </c>
      <c r="BT1569">
        <v>0</v>
      </c>
      <c r="BU1569">
        <v>7</v>
      </c>
      <c r="BV1569">
        <v>7</v>
      </c>
      <c r="BW1569" t="str">
        <f>"8:00 AM"</f>
        <v>8:00 AM</v>
      </c>
      <c r="BX1569" t="str">
        <f>"4:00 PM"</f>
        <v>4:00 PM</v>
      </c>
      <c r="BY1569" t="s">
        <v>159</v>
      </c>
      <c r="BZ1569">
        <v>0</v>
      </c>
      <c r="CA1569">
        <v>48</v>
      </c>
      <c r="CB1569" t="s">
        <v>139</v>
      </c>
      <c r="CC1569">
        <v>13</v>
      </c>
      <c r="CD1569" t="s">
        <v>10193</v>
      </c>
      <c r="CE1569" t="s">
        <v>5619</v>
      </c>
      <c r="CF1569" t="s">
        <v>2122</v>
      </c>
      <c r="CG1569" t="s">
        <v>248</v>
      </c>
      <c r="CH1569" t="s">
        <v>121</v>
      </c>
      <c r="CI1569" s="6">
        <v>96951</v>
      </c>
      <c r="CJ1569" s="10">
        <v>18.350000000000001</v>
      </c>
      <c r="CK1569" s="10">
        <v>18.350000000000001</v>
      </c>
      <c r="CL1569" s="10">
        <v>27.53</v>
      </c>
      <c r="CM1569" s="10">
        <v>27.53</v>
      </c>
      <c r="CN1569" t="s">
        <v>137</v>
      </c>
      <c r="CO1569" t="s">
        <v>140</v>
      </c>
      <c r="CP1569" t="s">
        <v>138</v>
      </c>
      <c r="CR1569" t="s">
        <v>117</v>
      </c>
      <c r="CS1569" t="s">
        <v>139</v>
      </c>
      <c r="CT1569" t="s">
        <v>140</v>
      </c>
      <c r="CU1569" t="s">
        <v>139</v>
      </c>
      <c r="CV1569" t="s">
        <v>140</v>
      </c>
      <c r="CW1569" t="s">
        <v>139</v>
      </c>
      <c r="CX1569" t="s">
        <v>140</v>
      </c>
      <c r="CY1569" t="s">
        <v>2131</v>
      </c>
      <c r="CZ1569" s="8">
        <v>16705320363</v>
      </c>
      <c r="DA1569" t="s">
        <v>2127</v>
      </c>
      <c r="DB1569" t="s">
        <v>2132</v>
      </c>
      <c r="DC1569" t="s">
        <v>139</v>
      </c>
      <c r="DD1569" t="s">
        <v>117</v>
      </c>
    </row>
    <row r="1570" spans="1:114" ht="15" customHeight="1" x14ac:dyDescent="0.35">
      <c r="A1570" t="s">
        <v>7995</v>
      </c>
      <c r="B1570" t="s">
        <v>115</v>
      </c>
      <c r="C1570" s="1">
        <v>45678</v>
      </c>
      <c r="D1570" s="1">
        <v>45750</v>
      </c>
      <c r="E1570" t="s">
        <v>211</v>
      </c>
      <c r="G1570" t="s">
        <v>117</v>
      </c>
      <c r="H1570" t="s">
        <v>117</v>
      </c>
      <c r="I1570" t="s">
        <v>117</v>
      </c>
      <c r="J1570" t="s">
        <v>118</v>
      </c>
      <c r="L1570" t="s">
        <v>3946</v>
      </c>
      <c r="N1570" t="s">
        <v>120</v>
      </c>
      <c r="O1570" t="s">
        <v>121</v>
      </c>
      <c r="P1570" s="6">
        <v>96950</v>
      </c>
      <c r="Q1570" t="s">
        <v>122</v>
      </c>
      <c r="S1570" s="8">
        <v>16707891106</v>
      </c>
      <c r="U1570" t="s">
        <v>123</v>
      </c>
      <c r="V1570">
        <v>561320</v>
      </c>
      <c r="W1570" t="s">
        <v>124</v>
      </c>
      <c r="Y1570" t="s">
        <v>125</v>
      </c>
      <c r="Z1570" t="s">
        <v>126</v>
      </c>
      <c r="AA1570" t="s">
        <v>1723</v>
      </c>
      <c r="AB1570" t="s">
        <v>128</v>
      </c>
      <c r="AC1570" t="s">
        <v>3946</v>
      </c>
      <c r="AE1570" t="s">
        <v>120</v>
      </c>
      <c r="AF1570" t="s">
        <v>121</v>
      </c>
      <c r="AG1570" s="6">
        <v>96950</v>
      </c>
      <c r="AH1570" t="s">
        <v>122</v>
      </c>
      <c r="AJ1570" s="8">
        <v>16707891106</v>
      </c>
      <c r="AL1570" t="s">
        <v>7284</v>
      </c>
      <c r="BE1570" t="str">
        <f>"49-9071.00"</f>
        <v>49-9071.00</v>
      </c>
      <c r="BF1570" t="s">
        <v>156</v>
      </c>
      <c r="BG1570" t="s">
        <v>7996</v>
      </c>
      <c r="BH1570" t="s">
        <v>1729</v>
      </c>
      <c r="BI1570">
        <v>10</v>
      </c>
      <c r="BK1570" s="1">
        <v>45717</v>
      </c>
      <c r="BL1570" s="1">
        <v>46081</v>
      </c>
      <c r="BO1570">
        <v>35</v>
      </c>
      <c r="BP1570">
        <v>0</v>
      </c>
      <c r="BQ1570">
        <v>7</v>
      </c>
      <c r="BR1570">
        <v>7</v>
      </c>
      <c r="BS1570">
        <v>7</v>
      </c>
      <c r="BT1570">
        <v>7</v>
      </c>
      <c r="BU1570">
        <v>7</v>
      </c>
      <c r="BV1570">
        <v>0</v>
      </c>
      <c r="BW1570" t="str">
        <f>"8:00 AM"</f>
        <v>8:00 AM</v>
      </c>
      <c r="BX1570" t="str">
        <f>"4:00 PM"</f>
        <v>4:00 PM</v>
      </c>
      <c r="BY1570" t="s">
        <v>159</v>
      </c>
      <c r="BZ1570">
        <v>0</v>
      </c>
      <c r="CA1570">
        <v>12</v>
      </c>
      <c r="CB1570" t="s">
        <v>117</v>
      </c>
      <c r="CD1570" s="2" t="s">
        <v>1730</v>
      </c>
      <c r="CE1570" t="s">
        <v>3946</v>
      </c>
      <c r="CG1570" t="s">
        <v>120</v>
      </c>
      <c r="CH1570" t="s">
        <v>121</v>
      </c>
      <c r="CI1570" s="6">
        <v>96950</v>
      </c>
      <c r="CJ1570" s="10">
        <v>9.75</v>
      </c>
      <c r="CK1570" s="10">
        <v>9.75</v>
      </c>
      <c r="CL1570" s="10">
        <v>14.63</v>
      </c>
      <c r="CM1570" s="10">
        <v>14.63</v>
      </c>
      <c r="CN1570" t="s">
        <v>137</v>
      </c>
      <c r="CP1570" t="s">
        <v>138</v>
      </c>
      <c r="CR1570" t="s">
        <v>117</v>
      </c>
      <c r="CS1570" t="s">
        <v>139</v>
      </c>
      <c r="CT1570" t="s">
        <v>140</v>
      </c>
      <c r="CU1570" t="s">
        <v>139</v>
      </c>
      <c r="CV1570" t="s">
        <v>140</v>
      </c>
      <c r="CW1570" t="s">
        <v>139</v>
      </c>
      <c r="CX1570" t="s">
        <v>140</v>
      </c>
      <c r="CY1570" s="2" t="s">
        <v>5361</v>
      </c>
      <c r="CZ1570" s="8">
        <v>16707852508</v>
      </c>
      <c r="DA1570" t="s">
        <v>129</v>
      </c>
      <c r="DB1570" t="s">
        <v>142</v>
      </c>
      <c r="DC1570" t="s">
        <v>139</v>
      </c>
      <c r="DD1570" t="s">
        <v>117</v>
      </c>
    </row>
    <row r="1571" spans="1:114" ht="15" customHeight="1" x14ac:dyDescent="0.35">
      <c r="A1571" t="s">
        <v>10200</v>
      </c>
      <c r="B1571" t="s">
        <v>166</v>
      </c>
      <c r="C1571" s="1">
        <v>45691</v>
      </c>
      <c r="D1571" s="1">
        <v>45750</v>
      </c>
      <c r="E1571" t="s">
        <v>116</v>
      </c>
      <c r="F1571" s="1">
        <v>45868</v>
      </c>
      <c r="G1571" t="s">
        <v>117</v>
      </c>
      <c r="H1571" t="s">
        <v>117</v>
      </c>
      <c r="I1571" t="s">
        <v>117</v>
      </c>
      <c r="J1571" t="s">
        <v>428</v>
      </c>
      <c r="K1571" t="s">
        <v>986</v>
      </c>
      <c r="L1571" t="s">
        <v>430</v>
      </c>
      <c r="M1571" t="s">
        <v>431</v>
      </c>
      <c r="N1571" t="s">
        <v>120</v>
      </c>
      <c r="O1571" t="s">
        <v>121</v>
      </c>
      <c r="P1571" s="6">
        <v>96950</v>
      </c>
      <c r="Q1571" t="s">
        <v>122</v>
      </c>
      <c r="S1571" s="8">
        <v>16702857365</v>
      </c>
      <c r="U1571" t="s">
        <v>432</v>
      </c>
      <c r="V1571">
        <v>237990</v>
      </c>
      <c r="W1571" t="s">
        <v>124</v>
      </c>
      <c r="Y1571" t="s">
        <v>433</v>
      </c>
      <c r="Z1571" t="s">
        <v>434</v>
      </c>
      <c r="AA1571" t="s">
        <v>435</v>
      </c>
      <c r="AB1571" t="s">
        <v>436</v>
      </c>
      <c r="AC1571" t="s">
        <v>430</v>
      </c>
      <c r="AD1571" t="s">
        <v>431</v>
      </c>
      <c r="AE1571" t="s">
        <v>120</v>
      </c>
      <c r="AF1571" t="s">
        <v>121</v>
      </c>
      <c r="AG1571" s="6">
        <v>96950</v>
      </c>
      <c r="AH1571" t="s">
        <v>122</v>
      </c>
      <c r="AJ1571" s="8">
        <v>16702858958</v>
      </c>
      <c r="AL1571" t="s">
        <v>437</v>
      </c>
      <c r="BE1571" t="str">
        <f>"49-9071.00"</f>
        <v>49-9071.00</v>
      </c>
      <c r="BF1571" t="s">
        <v>156</v>
      </c>
      <c r="BG1571" t="s">
        <v>987</v>
      </c>
      <c r="BH1571" t="s">
        <v>423</v>
      </c>
      <c r="BI1571">
        <v>10</v>
      </c>
      <c r="BK1571" s="1">
        <v>45870</v>
      </c>
      <c r="BL1571" s="1">
        <v>46234</v>
      </c>
      <c r="BO1571">
        <v>35</v>
      </c>
      <c r="BP1571">
        <v>0</v>
      </c>
      <c r="BQ1571">
        <v>7</v>
      </c>
      <c r="BR1571">
        <v>7</v>
      </c>
      <c r="BS1571">
        <v>7</v>
      </c>
      <c r="BT1571">
        <v>7</v>
      </c>
      <c r="BU1571">
        <v>7</v>
      </c>
      <c r="BV1571">
        <v>0</v>
      </c>
      <c r="BW1571" t="str">
        <f>"9:00 AM"</f>
        <v>9:00 AM</v>
      </c>
      <c r="BX1571" t="str">
        <f>"5:00 PM"</f>
        <v>5:00 PM</v>
      </c>
      <c r="BY1571" t="s">
        <v>159</v>
      </c>
      <c r="BZ1571">
        <v>0</v>
      </c>
      <c r="CA1571">
        <v>24</v>
      </c>
      <c r="CB1571" t="s">
        <v>117</v>
      </c>
      <c r="CD1571" s="2" t="s">
        <v>2604</v>
      </c>
      <c r="CE1571" t="s">
        <v>430</v>
      </c>
      <c r="CF1571" t="s">
        <v>431</v>
      </c>
      <c r="CG1571" t="s">
        <v>120</v>
      </c>
      <c r="CH1571" t="s">
        <v>121</v>
      </c>
      <c r="CI1571" s="6">
        <v>96950</v>
      </c>
      <c r="CJ1571" s="10">
        <v>9.75</v>
      </c>
      <c r="CK1571" s="10">
        <v>9.75</v>
      </c>
      <c r="CL1571" s="10">
        <v>14.63</v>
      </c>
      <c r="CM1571" s="10">
        <v>14.63</v>
      </c>
      <c r="CN1571" t="s">
        <v>137</v>
      </c>
      <c r="CO1571" t="s">
        <v>164</v>
      </c>
      <c r="CP1571" t="s">
        <v>138</v>
      </c>
      <c r="CR1571" t="s">
        <v>117</v>
      </c>
      <c r="CS1571" t="s">
        <v>139</v>
      </c>
      <c r="CT1571" t="s">
        <v>139</v>
      </c>
      <c r="CU1571" t="s">
        <v>139</v>
      </c>
      <c r="CV1571" t="s">
        <v>140</v>
      </c>
      <c r="CW1571" t="s">
        <v>139</v>
      </c>
      <c r="CX1571" t="s">
        <v>139</v>
      </c>
      <c r="CY1571" s="2" t="s">
        <v>10201</v>
      </c>
      <c r="CZ1571" s="8">
        <v>16702857365</v>
      </c>
      <c r="DA1571" t="s">
        <v>437</v>
      </c>
      <c r="DB1571" t="s">
        <v>164</v>
      </c>
      <c r="DC1571" t="s">
        <v>139</v>
      </c>
      <c r="DD1571" t="s">
        <v>117</v>
      </c>
    </row>
    <row r="1572" spans="1:114" ht="15" customHeight="1" x14ac:dyDescent="0.35">
      <c r="A1572" t="s">
        <v>10117</v>
      </c>
      <c r="B1572" t="s">
        <v>144</v>
      </c>
      <c r="C1572" s="1">
        <v>45694</v>
      </c>
      <c r="D1572" s="1">
        <v>45750</v>
      </c>
      <c r="E1572" t="s">
        <v>211</v>
      </c>
      <c r="G1572" t="s">
        <v>117</v>
      </c>
      <c r="H1572" t="s">
        <v>117</v>
      </c>
      <c r="I1572" t="s">
        <v>117</v>
      </c>
      <c r="J1572" t="s">
        <v>7283</v>
      </c>
      <c r="L1572" t="s">
        <v>3946</v>
      </c>
      <c r="N1572" t="s">
        <v>120</v>
      </c>
      <c r="O1572" t="s">
        <v>121</v>
      </c>
      <c r="P1572" s="6">
        <v>96950</v>
      </c>
      <c r="Q1572" t="s">
        <v>122</v>
      </c>
      <c r="S1572" s="8">
        <v>16707891106</v>
      </c>
      <c r="U1572" t="s">
        <v>123</v>
      </c>
      <c r="V1572">
        <v>561320</v>
      </c>
      <c r="W1572" t="s">
        <v>124</v>
      </c>
      <c r="Y1572" t="s">
        <v>126</v>
      </c>
      <c r="Z1572" t="s">
        <v>125</v>
      </c>
      <c r="AA1572" t="s">
        <v>1723</v>
      </c>
      <c r="AB1572" t="s">
        <v>128</v>
      </c>
      <c r="AC1572" t="s">
        <v>3946</v>
      </c>
      <c r="AE1572" t="s">
        <v>120</v>
      </c>
      <c r="AF1572" t="s">
        <v>121</v>
      </c>
      <c r="AG1572" s="6">
        <v>96950</v>
      </c>
      <c r="AH1572" t="s">
        <v>122</v>
      </c>
      <c r="AJ1572" s="8">
        <v>16707891106</v>
      </c>
      <c r="AL1572" t="s">
        <v>7284</v>
      </c>
      <c r="BE1572" t="str">
        <f>"49-9071.00"</f>
        <v>49-9071.00</v>
      </c>
      <c r="BF1572" t="s">
        <v>156</v>
      </c>
      <c r="BG1572" t="s">
        <v>7285</v>
      </c>
      <c r="BH1572" t="s">
        <v>1729</v>
      </c>
      <c r="BI1572">
        <v>10</v>
      </c>
      <c r="BJ1572">
        <v>10</v>
      </c>
      <c r="BK1572" s="1">
        <v>45778</v>
      </c>
      <c r="BL1572" s="1">
        <v>46142</v>
      </c>
      <c r="BM1572" s="1">
        <v>45778</v>
      </c>
      <c r="BN1572" s="1">
        <v>46142</v>
      </c>
      <c r="BO1572">
        <v>35</v>
      </c>
      <c r="BP1572">
        <v>0</v>
      </c>
      <c r="BQ1572">
        <v>7</v>
      </c>
      <c r="BR1572">
        <v>7</v>
      </c>
      <c r="BS1572">
        <v>7</v>
      </c>
      <c r="BT1572">
        <v>7</v>
      </c>
      <c r="BU1572">
        <v>7</v>
      </c>
      <c r="BV1572">
        <v>0</v>
      </c>
      <c r="BW1572" t="str">
        <f>"8:00 AM"</f>
        <v>8:00 AM</v>
      </c>
      <c r="BX1572" t="str">
        <f>"4:00 PM"</f>
        <v>4:00 PM</v>
      </c>
      <c r="BY1572" t="s">
        <v>159</v>
      </c>
      <c r="BZ1572">
        <v>0</v>
      </c>
      <c r="CA1572">
        <v>12</v>
      </c>
      <c r="CB1572" t="s">
        <v>117</v>
      </c>
      <c r="CD1572" s="2" t="s">
        <v>7286</v>
      </c>
      <c r="CE1572" t="s">
        <v>3946</v>
      </c>
      <c r="CG1572" t="s">
        <v>120</v>
      </c>
      <c r="CH1572" t="s">
        <v>121</v>
      </c>
      <c r="CI1572" s="6">
        <v>96950</v>
      </c>
      <c r="CJ1572" s="10">
        <v>9.75</v>
      </c>
      <c r="CK1572" s="10">
        <v>9.75</v>
      </c>
      <c r="CL1572" s="10">
        <v>14.63</v>
      </c>
      <c r="CM1572" s="10">
        <v>14.63</v>
      </c>
      <c r="CN1572" t="s">
        <v>137</v>
      </c>
      <c r="CP1572" t="s">
        <v>138</v>
      </c>
      <c r="CR1572" t="s">
        <v>117</v>
      </c>
      <c r="CS1572" t="s">
        <v>139</v>
      </c>
      <c r="CT1572" t="s">
        <v>140</v>
      </c>
      <c r="CU1572" t="s">
        <v>139</v>
      </c>
      <c r="CV1572" t="s">
        <v>140</v>
      </c>
      <c r="CW1572" t="s">
        <v>139</v>
      </c>
      <c r="CX1572" t="s">
        <v>140</v>
      </c>
      <c r="CY1572" t="s">
        <v>10118</v>
      </c>
      <c r="CZ1572" s="8">
        <v>16707852508</v>
      </c>
      <c r="DA1572" t="s">
        <v>129</v>
      </c>
      <c r="DB1572" t="s">
        <v>514</v>
      </c>
      <c r="DC1572" t="s">
        <v>139</v>
      </c>
      <c r="DD1572" t="s">
        <v>117</v>
      </c>
    </row>
    <row r="1573" spans="1:114" ht="15" customHeight="1" x14ac:dyDescent="0.35">
      <c r="A1573" t="s">
        <v>7981</v>
      </c>
      <c r="B1573" t="s">
        <v>115</v>
      </c>
      <c r="C1573" s="1">
        <v>45694</v>
      </c>
      <c r="D1573" s="1">
        <v>45750</v>
      </c>
      <c r="E1573" t="s">
        <v>211</v>
      </c>
      <c r="G1573" t="s">
        <v>117</v>
      </c>
      <c r="H1573" t="s">
        <v>117</v>
      </c>
      <c r="I1573" t="s">
        <v>117</v>
      </c>
      <c r="J1573" t="s">
        <v>7283</v>
      </c>
      <c r="L1573" t="s">
        <v>3946</v>
      </c>
      <c r="N1573" t="s">
        <v>120</v>
      </c>
      <c r="O1573" t="s">
        <v>121</v>
      </c>
      <c r="P1573" s="6">
        <v>96950</v>
      </c>
      <c r="Q1573" t="s">
        <v>122</v>
      </c>
      <c r="S1573" s="8">
        <v>16707891106</v>
      </c>
      <c r="U1573" t="s">
        <v>123</v>
      </c>
      <c r="V1573">
        <v>56132</v>
      </c>
      <c r="W1573" t="s">
        <v>124</v>
      </c>
      <c r="Y1573" t="s">
        <v>125</v>
      </c>
      <c r="Z1573" t="s">
        <v>126</v>
      </c>
      <c r="AA1573" t="s">
        <v>1723</v>
      </c>
      <c r="AB1573" t="s">
        <v>128</v>
      </c>
      <c r="AC1573" t="s">
        <v>3946</v>
      </c>
      <c r="AE1573" t="s">
        <v>120</v>
      </c>
      <c r="AF1573" t="s">
        <v>121</v>
      </c>
      <c r="AG1573" s="6">
        <v>96950</v>
      </c>
      <c r="AH1573" t="s">
        <v>122</v>
      </c>
      <c r="AJ1573" s="8">
        <v>16707891106</v>
      </c>
      <c r="AL1573" t="s">
        <v>7284</v>
      </c>
      <c r="BE1573" t="str">
        <f>"43-4181.00"</f>
        <v>43-4181.00</v>
      </c>
      <c r="BF1573" t="s">
        <v>2826</v>
      </c>
      <c r="BG1573" t="s">
        <v>7982</v>
      </c>
      <c r="BH1573" t="s">
        <v>7983</v>
      </c>
      <c r="BI1573">
        <v>10</v>
      </c>
      <c r="BK1573" s="1">
        <v>45778</v>
      </c>
      <c r="BL1573" s="1">
        <v>46142</v>
      </c>
      <c r="BO1573">
        <v>35</v>
      </c>
      <c r="BP1573">
        <v>0</v>
      </c>
      <c r="BQ1573">
        <v>7</v>
      </c>
      <c r="BR1573">
        <v>7</v>
      </c>
      <c r="BS1573">
        <v>7</v>
      </c>
      <c r="BT1573">
        <v>7</v>
      </c>
      <c r="BU1573">
        <v>7</v>
      </c>
      <c r="BV1573">
        <v>0</v>
      </c>
      <c r="BW1573" t="str">
        <f>"8:00 AM"</f>
        <v>8:00 AM</v>
      </c>
      <c r="BX1573" t="str">
        <f>"4:00 PM"</f>
        <v>4:00 PM</v>
      </c>
      <c r="BY1573" t="s">
        <v>159</v>
      </c>
      <c r="BZ1573">
        <v>0</v>
      </c>
      <c r="CA1573">
        <v>12</v>
      </c>
      <c r="CB1573" t="s">
        <v>117</v>
      </c>
      <c r="CD1573" s="2" t="s">
        <v>7984</v>
      </c>
      <c r="CE1573" t="s">
        <v>3946</v>
      </c>
      <c r="CG1573" t="s">
        <v>120</v>
      </c>
      <c r="CH1573" t="s">
        <v>121</v>
      </c>
      <c r="CI1573" s="6">
        <v>96950</v>
      </c>
      <c r="CJ1573" s="10">
        <v>8.77</v>
      </c>
      <c r="CK1573" s="10">
        <v>8.77</v>
      </c>
      <c r="CL1573" s="10">
        <v>13.16</v>
      </c>
      <c r="CM1573" s="10">
        <v>13.16</v>
      </c>
      <c r="CN1573" t="s">
        <v>137</v>
      </c>
      <c r="CP1573" t="s">
        <v>138</v>
      </c>
      <c r="CR1573" t="s">
        <v>117</v>
      </c>
      <c r="CS1573" t="s">
        <v>139</v>
      </c>
      <c r="CT1573" t="s">
        <v>140</v>
      </c>
      <c r="CU1573" t="s">
        <v>139</v>
      </c>
      <c r="CV1573" t="s">
        <v>140</v>
      </c>
      <c r="CW1573" t="s">
        <v>139</v>
      </c>
      <c r="CX1573" t="s">
        <v>140</v>
      </c>
      <c r="CY1573" s="2" t="s">
        <v>7985</v>
      </c>
      <c r="CZ1573" s="8">
        <v>16707852508</v>
      </c>
      <c r="DA1573" t="s">
        <v>129</v>
      </c>
      <c r="DB1573" t="s">
        <v>514</v>
      </c>
      <c r="DC1573" t="s">
        <v>139</v>
      </c>
      <c r="DD1573" t="s">
        <v>117</v>
      </c>
    </row>
    <row r="1574" spans="1:114" ht="15" customHeight="1" x14ac:dyDescent="0.35">
      <c r="A1574" t="s">
        <v>7965</v>
      </c>
      <c r="B1574" t="s">
        <v>144</v>
      </c>
      <c r="C1574" s="1">
        <v>45694</v>
      </c>
      <c r="D1574" s="1">
        <v>45750</v>
      </c>
      <c r="E1574" t="s">
        <v>211</v>
      </c>
      <c r="G1574" t="s">
        <v>117</v>
      </c>
      <c r="H1574" t="s">
        <v>117</v>
      </c>
      <c r="I1574" t="s">
        <v>117</v>
      </c>
      <c r="J1574" t="s">
        <v>7966</v>
      </c>
      <c r="K1574" t="s">
        <v>7967</v>
      </c>
      <c r="L1574" t="s">
        <v>7968</v>
      </c>
      <c r="M1574" t="s">
        <v>7969</v>
      </c>
      <c r="N1574" t="s">
        <v>136</v>
      </c>
      <c r="O1574" t="s">
        <v>121</v>
      </c>
      <c r="P1574" s="6">
        <v>96950</v>
      </c>
      <c r="Q1574" t="s">
        <v>122</v>
      </c>
      <c r="S1574" s="8">
        <v>16702851951</v>
      </c>
      <c r="U1574" t="s">
        <v>7970</v>
      </c>
      <c r="V1574">
        <v>23622</v>
      </c>
      <c r="W1574" t="s">
        <v>124</v>
      </c>
      <c r="Y1574" t="s">
        <v>7971</v>
      </c>
      <c r="Z1574" t="s">
        <v>7972</v>
      </c>
      <c r="AA1574" t="s">
        <v>7973</v>
      </c>
      <c r="AB1574" t="s">
        <v>474</v>
      </c>
      <c r="AC1574" t="s">
        <v>7968</v>
      </c>
      <c r="AD1574" t="s">
        <v>7969</v>
      </c>
      <c r="AE1574" t="s">
        <v>136</v>
      </c>
      <c r="AF1574" t="s">
        <v>121</v>
      </c>
      <c r="AG1574" s="6">
        <v>96950</v>
      </c>
      <c r="AH1574" t="s">
        <v>122</v>
      </c>
      <c r="AJ1574" s="8">
        <v>16702851951</v>
      </c>
      <c r="AL1574" t="s">
        <v>7974</v>
      </c>
      <c r="BE1574" t="str">
        <f>"49-9071.00"</f>
        <v>49-9071.00</v>
      </c>
      <c r="BF1574" t="s">
        <v>156</v>
      </c>
      <c r="BG1574" t="s">
        <v>7975</v>
      </c>
      <c r="BH1574" t="s">
        <v>7976</v>
      </c>
      <c r="BI1574">
        <v>5</v>
      </c>
      <c r="BJ1574">
        <v>5</v>
      </c>
      <c r="BK1574" s="1">
        <v>45809</v>
      </c>
      <c r="BL1574" s="1">
        <v>46173</v>
      </c>
      <c r="BM1574" s="1">
        <v>45809</v>
      </c>
      <c r="BN1574" s="1">
        <v>46173</v>
      </c>
      <c r="BO1574">
        <v>35</v>
      </c>
      <c r="BP1574">
        <v>0</v>
      </c>
      <c r="BQ1574">
        <v>7</v>
      </c>
      <c r="BR1574">
        <v>7</v>
      </c>
      <c r="BS1574">
        <v>7</v>
      </c>
      <c r="BT1574">
        <v>7</v>
      </c>
      <c r="BU1574">
        <v>7</v>
      </c>
      <c r="BV1574">
        <v>0</v>
      </c>
      <c r="BW1574" t="str">
        <f>"8:00 AM"</f>
        <v>8:00 AM</v>
      </c>
      <c r="BX1574" t="str">
        <f>"4:00 PM"</f>
        <v>4:00 PM</v>
      </c>
      <c r="BY1574" t="s">
        <v>159</v>
      </c>
      <c r="BZ1574">
        <v>0</v>
      </c>
      <c r="CA1574">
        <v>24</v>
      </c>
      <c r="CB1574" t="s">
        <v>117</v>
      </c>
      <c r="CD1574" t="s">
        <v>7977</v>
      </c>
      <c r="CE1574" t="s">
        <v>7978</v>
      </c>
      <c r="CF1574" t="s">
        <v>140</v>
      </c>
      <c r="CG1574" t="s">
        <v>136</v>
      </c>
      <c r="CH1574" t="s">
        <v>121</v>
      </c>
      <c r="CI1574" s="6">
        <v>96950</v>
      </c>
      <c r="CJ1574" s="10">
        <v>9.75</v>
      </c>
      <c r="CK1574" s="10">
        <v>10</v>
      </c>
      <c r="CL1574" s="10">
        <v>14.63</v>
      </c>
      <c r="CM1574" s="10">
        <v>15</v>
      </c>
      <c r="CN1574" t="s">
        <v>137</v>
      </c>
      <c r="CO1574" t="s">
        <v>140</v>
      </c>
      <c r="CP1574" t="s">
        <v>138</v>
      </c>
      <c r="CR1574" t="s">
        <v>117</v>
      </c>
      <c r="CS1574" t="s">
        <v>139</v>
      </c>
      <c r="CT1574" t="s">
        <v>140</v>
      </c>
      <c r="CU1574" t="s">
        <v>139</v>
      </c>
      <c r="CV1574" t="s">
        <v>140</v>
      </c>
      <c r="CW1574" t="s">
        <v>139</v>
      </c>
      <c r="CX1574" t="s">
        <v>140</v>
      </c>
      <c r="CY1574" t="s">
        <v>1167</v>
      </c>
      <c r="CZ1574" s="8">
        <v>16702851951</v>
      </c>
      <c r="DA1574" t="s">
        <v>7974</v>
      </c>
      <c r="DB1574" t="s">
        <v>309</v>
      </c>
      <c r="DC1574" t="s">
        <v>139</v>
      </c>
      <c r="DD1574" t="s">
        <v>117</v>
      </c>
      <c r="DE1574" t="s">
        <v>1530</v>
      </c>
      <c r="DF1574" t="s">
        <v>1531</v>
      </c>
      <c r="DG1574" t="s">
        <v>1532</v>
      </c>
      <c r="DH1574" t="s">
        <v>1156</v>
      </c>
      <c r="DI1574" t="s">
        <v>1153</v>
      </c>
      <c r="DJ1574" t="s">
        <v>1162</v>
      </c>
    </row>
    <row r="1575" spans="1:114" ht="15" customHeight="1" x14ac:dyDescent="0.35">
      <c r="A1575" t="s">
        <v>5327</v>
      </c>
      <c r="B1575" t="s">
        <v>166</v>
      </c>
      <c r="C1575" s="1">
        <v>45695</v>
      </c>
      <c r="D1575" s="1">
        <v>45750</v>
      </c>
      <c r="E1575" t="s">
        <v>116</v>
      </c>
      <c r="F1575" s="1">
        <v>45776</v>
      </c>
      <c r="G1575" t="s">
        <v>117</v>
      </c>
      <c r="H1575" t="s">
        <v>117</v>
      </c>
      <c r="I1575" t="s">
        <v>117</v>
      </c>
      <c r="J1575" t="s">
        <v>5328</v>
      </c>
      <c r="K1575" t="s">
        <v>5329</v>
      </c>
      <c r="L1575" t="s">
        <v>5330</v>
      </c>
      <c r="N1575" t="s">
        <v>136</v>
      </c>
      <c r="O1575" t="s">
        <v>121</v>
      </c>
      <c r="P1575" s="6">
        <v>96950</v>
      </c>
      <c r="Q1575" t="s">
        <v>122</v>
      </c>
      <c r="S1575" s="8">
        <v>16707894871</v>
      </c>
      <c r="U1575" t="s">
        <v>5331</v>
      </c>
      <c r="V1575">
        <v>23822</v>
      </c>
      <c r="W1575" t="s">
        <v>124</v>
      </c>
      <c r="Y1575" t="s">
        <v>5332</v>
      </c>
      <c r="Z1575" t="s">
        <v>5333</v>
      </c>
      <c r="AA1575" t="s">
        <v>5334</v>
      </c>
      <c r="AB1575" t="s">
        <v>205</v>
      </c>
      <c r="AC1575" t="s">
        <v>5330</v>
      </c>
      <c r="AD1575" t="s">
        <v>140</v>
      </c>
      <c r="AE1575" t="s">
        <v>136</v>
      </c>
      <c r="AF1575" t="s">
        <v>121</v>
      </c>
      <c r="AG1575" s="6">
        <v>96950</v>
      </c>
      <c r="AH1575" t="s">
        <v>122</v>
      </c>
      <c r="AJ1575" s="8">
        <v>16707894871</v>
      </c>
      <c r="AL1575" t="s">
        <v>5335</v>
      </c>
      <c r="BE1575" t="str">
        <f>"49-9021.00"</f>
        <v>49-9021.00</v>
      </c>
      <c r="BF1575" t="s">
        <v>239</v>
      </c>
      <c r="BG1575" t="s">
        <v>5336</v>
      </c>
      <c r="BH1575" t="s">
        <v>241</v>
      </c>
      <c r="BI1575">
        <v>2</v>
      </c>
      <c r="BK1575" s="1">
        <v>45768</v>
      </c>
      <c r="BL1575" s="1">
        <v>46132</v>
      </c>
      <c r="BO1575">
        <v>35</v>
      </c>
      <c r="BP1575">
        <v>0</v>
      </c>
      <c r="BQ1575">
        <v>7</v>
      </c>
      <c r="BR1575">
        <v>7</v>
      </c>
      <c r="BS1575">
        <v>7</v>
      </c>
      <c r="BT1575">
        <v>7</v>
      </c>
      <c r="BU1575">
        <v>7</v>
      </c>
      <c r="BV1575">
        <v>0</v>
      </c>
      <c r="BW1575" t="str">
        <f>"8:00 AM"</f>
        <v>8:00 AM</v>
      </c>
      <c r="BX1575" t="str">
        <f>"3:00 PM"</f>
        <v>3:00 PM</v>
      </c>
      <c r="BY1575" t="s">
        <v>159</v>
      </c>
      <c r="BZ1575">
        <v>0</v>
      </c>
      <c r="CA1575">
        <v>24</v>
      </c>
      <c r="CB1575" t="s">
        <v>117</v>
      </c>
      <c r="CD1575" t="s">
        <v>5337</v>
      </c>
      <c r="CE1575" t="s">
        <v>5330</v>
      </c>
      <c r="CF1575" t="s">
        <v>5330</v>
      </c>
      <c r="CG1575" t="s">
        <v>136</v>
      </c>
      <c r="CH1575" t="s">
        <v>121</v>
      </c>
      <c r="CI1575" s="6">
        <v>96950</v>
      </c>
      <c r="CJ1575" s="10">
        <v>10.74</v>
      </c>
      <c r="CK1575" s="10">
        <v>10.74</v>
      </c>
      <c r="CL1575" s="10">
        <v>16.11</v>
      </c>
      <c r="CM1575" s="10">
        <v>16.11</v>
      </c>
      <c r="CN1575" t="s">
        <v>137</v>
      </c>
      <c r="CP1575" t="s">
        <v>138</v>
      </c>
      <c r="CR1575" t="s">
        <v>117</v>
      </c>
      <c r="CS1575" t="s">
        <v>139</v>
      </c>
      <c r="CT1575" t="s">
        <v>139</v>
      </c>
      <c r="CU1575" t="s">
        <v>139</v>
      </c>
      <c r="CV1575" t="s">
        <v>140</v>
      </c>
      <c r="CW1575" t="s">
        <v>139</v>
      </c>
      <c r="CX1575" t="s">
        <v>140</v>
      </c>
      <c r="CY1575" t="s">
        <v>5338</v>
      </c>
      <c r="CZ1575" s="8">
        <v>16702854122</v>
      </c>
      <c r="DA1575" t="s">
        <v>5335</v>
      </c>
      <c r="DB1575" t="s">
        <v>140</v>
      </c>
      <c r="DC1575" t="s">
        <v>139</v>
      </c>
      <c r="DD1575" t="s">
        <v>117</v>
      </c>
    </row>
    <row r="1576" spans="1:114" ht="15" customHeight="1" x14ac:dyDescent="0.35">
      <c r="A1576" t="s">
        <v>12120</v>
      </c>
      <c r="B1576" t="s">
        <v>144</v>
      </c>
      <c r="C1576" s="1">
        <v>45695</v>
      </c>
      <c r="D1576" s="1">
        <v>45750</v>
      </c>
      <c r="E1576" t="s">
        <v>211</v>
      </c>
      <c r="G1576" t="s">
        <v>117</v>
      </c>
      <c r="H1576" t="s">
        <v>117</v>
      </c>
      <c r="I1576" t="s">
        <v>117</v>
      </c>
      <c r="J1576" t="s">
        <v>12121</v>
      </c>
      <c r="L1576" t="s">
        <v>2284</v>
      </c>
      <c r="N1576" t="s">
        <v>136</v>
      </c>
      <c r="O1576" t="s">
        <v>121</v>
      </c>
      <c r="P1576" s="6">
        <v>96950</v>
      </c>
      <c r="Q1576" t="s">
        <v>122</v>
      </c>
      <c r="S1576" s="8">
        <v>16702358778</v>
      </c>
      <c r="U1576" t="s">
        <v>4259</v>
      </c>
      <c r="V1576">
        <v>531110</v>
      </c>
      <c r="W1576" t="s">
        <v>124</v>
      </c>
      <c r="Y1576" t="s">
        <v>2286</v>
      </c>
      <c r="Z1576" t="s">
        <v>2287</v>
      </c>
      <c r="AA1576" t="s">
        <v>2288</v>
      </c>
      <c r="AB1576" t="s">
        <v>474</v>
      </c>
      <c r="AC1576" t="s">
        <v>2284</v>
      </c>
      <c r="AE1576" t="s">
        <v>136</v>
      </c>
      <c r="AF1576" t="s">
        <v>121</v>
      </c>
      <c r="AG1576" s="6">
        <v>96950</v>
      </c>
      <c r="AH1576" t="s">
        <v>122</v>
      </c>
      <c r="AJ1576" s="8">
        <v>16702358778</v>
      </c>
      <c r="AL1576" t="s">
        <v>2290</v>
      </c>
      <c r="BE1576" t="str">
        <f>"37-2011.00"</f>
        <v>37-2011.00</v>
      </c>
      <c r="BF1576" t="s">
        <v>701</v>
      </c>
      <c r="BG1576" t="s">
        <v>12122</v>
      </c>
      <c r="BH1576" t="s">
        <v>854</v>
      </c>
      <c r="BI1576">
        <v>1</v>
      </c>
      <c r="BJ1576">
        <v>1</v>
      </c>
      <c r="BK1576" s="1">
        <v>45809</v>
      </c>
      <c r="BL1576" s="1">
        <v>46173</v>
      </c>
      <c r="BM1576" s="1">
        <v>45809</v>
      </c>
      <c r="BN1576" s="1">
        <v>46173</v>
      </c>
      <c r="BO1576">
        <v>40</v>
      </c>
      <c r="BP1576">
        <v>0</v>
      </c>
      <c r="BQ1576">
        <v>8</v>
      </c>
      <c r="BR1576">
        <v>8</v>
      </c>
      <c r="BS1576">
        <v>8</v>
      </c>
      <c r="BT1576">
        <v>8</v>
      </c>
      <c r="BU1576">
        <v>8</v>
      </c>
      <c r="BV1576">
        <v>0</v>
      </c>
      <c r="BW1576" t="str">
        <f>"8:00 AM"</f>
        <v>8:00 AM</v>
      </c>
      <c r="BX1576" t="str">
        <f>"5:00 PM"</f>
        <v>5:00 PM</v>
      </c>
      <c r="BY1576" t="s">
        <v>133</v>
      </c>
      <c r="BZ1576">
        <v>0</v>
      </c>
      <c r="CA1576">
        <v>6</v>
      </c>
      <c r="CB1576" t="s">
        <v>117</v>
      </c>
      <c r="CD1576" t="s">
        <v>12123</v>
      </c>
      <c r="CE1576" t="s">
        <v>2284</v>
      </c>
      <c r="CG1576" t="s">
        <v>136</v>
      </c>
      <c r="CH1576" t="s">
        <v>121</v>
      </c>
      <c r="CI1576" s="6">
        <v>96950</v>
      </c>
      <c r="CJ1576" s="10">
        <v>8.2899999999999991</v>
      </c>
      <c r="CK1576" s="10">
        <v>9</v>
      </c>
      <c r="CL1576" s="10">
        <v>12.44</v>
      </c>
      <c r="CM1576" s="10">
        <v>13.5</v>
      </c>
      <c r="CN1576" t="s">
        <v>137</v>
      </c>
      <c r="CO1576" t="s">
        <v>140</v>
      </c>
      <c r="CP1576" t="s">
        <v>138</v>
      </c>
      <c r="CR1576" t="s">
        <v>117</v>
      </c>
      <c r="CS1576" t="s">
        <v>139</v>
      </c>
      <c r="CT1576" t="s">
        <v>139</v>
      </c>
      <c r="CU1576" t="s">
        <v>139</v>
      </c>
      <c r="CV1576" t="s">
        <v>140</v>
      </c>
      <c r="CW1576" t="s">
        <v>139</v>
      </c>
      <c r="CX1576" t="s">
        <v>139</v>
      </c>
      <c r="CY1576" t="s">
        <v>2293</v>
      </c>
      <c r="CZ1576" s="8">
        <v>16702358778</v>
      </c>
      <c r="DA1576" t="s">
        <v>2290</v>
      </c>
      <c r="DB1576" t="s">
        <v>140</v>
      </c>
      <c r="DC1576" t="s">
        <v>139</v>
      </c>
      <c r="DD1576" t="s">
        <v>117</v>
      </c>
    </row>
    <row r="1577" spans="1:114" ht="15" customHeight="1" x14ac:dyDescent="0.35">
      <c r="A1577" t="s">
        <v>7962</v>
      </c>
      <c r="B1577" t="s">
        <v>166</v>
      </c>
      <c r="C1577" s="1">
        <v>45695</v>
      </c>
      <c r="D1577" s="1">
        <v>45750</v>
      </c>
      <c r="E1577" t="s">
        <v>116</v>
      </c>
      <c r="F1577" s="1">
        <v>45868</v>
      </c>
      <c r="G1577" t="s">
        <v>117</v>
      </c>
      <c r="H1577" t="s">
        <v>117</v>
      </c>
      <c r="I1577" t="s">
        <v>117</v>
      </c>
      <c r="J1577" t="s">
        <v>4431</v>
      </c>
      <c r="K1577" t="s">
        <v>4432</v>
      </c>
      <c r="L1577" t="s">
        <v>4433</v>
      </c>
      <c r="M1577" t="s">
        <v>4434</v>
      </c>
      <c r="N1577" t="s">
        <v>120</v>
      </c>
      <c r="O1577" t="s">
        <v>121</v>
      </c>
      <c r="P1577" s="6">
        <v>96950</v>
      </c>
      <c r="Q1577" t="s">
        <v>122</v>
      </c>
      <c r="S1577" s="8">
        <v>16702350064</v>
      </c>
      <c r="U1577" t="s">
        <v>4435</v>
      </c>
      <c r="V1577">
        <v>23622</v>
      </c>
      <c r="W1577" t="s">
        <v>124</v>
      </c>
      <c r="Y1577" t="s">
        <v>4436</v>
      </c>
      <c r="Z1577" t="s">
        <v>4437</v>
      </c>
      <c r="AA1577" t="s">
        <v>1701</v>
      </c>
      <c r="AB1577" t="s">
        <v>270</v>
      </c>
      <c r="AC1577" t="s">
        <v>4433</v>
      </c>
      <c r="AD1577" t="s">
        <v>4434</v>
      </c>
      <c r="AE1577" t="s">
        <v>120</v>
      </c>
      <c r="AF1577" t="s">
        <v>121</v>
      </c>
      <c r="AG1577" s="6">
        <v>96950</v>
      </c>
      <c r="AH1577" t="s">
        <v>122</v>
      </c>
      <c r="AJ1577" s="8">
        <v>16702350064</v>
      </c>
      <c r="AL1577" t="s">
        <v>4438</v>
      </c>
      <c r="BE1577" t="str">
        <f>"49-9071.00"</f>
        <v>49-9071.00</v>
      </c>
      <c r="BF1577" t="s">
        <v>156</v>
      </c>
      <c r="BG1577" t="s">
        <v>4439</v>
      </c>
      <c r="BH1577" t="s">
        <v>4440</v>
      </c>
      <c r="BI1577">
        <v>9</v>
      </c>
      <c r="BK1577" s="1">
        <v>45870</v>
      </c>
      <c r="BL1577" s="1">
        <v>46234</v>
      </c>
      <c r="BO1577">
        <v>35</v>
      </c>
      <c r="BP1577">
        <v>0</v>
      </c>
      <c r="BQ1577">
        <v>7</v>
      </c>
      <c r="BR1577">
        <v>7</v>
      </c>
      <c r="BS1577">
        <v>7</v>
      </c>
      <c r="BT1577">
        <v>7</v>
      </c>
      <c r="BU1577">
        <v>7</v>
      </c>
      <c r="BV1577">
        <v>0</v>
      </c>
      <c r="BW1577" t="str">
        <f>"8:00 AM"</f>
        <v>8:00 AM</v>
      </c>
      <c r="BX1577" t="str">
        <f>"5:00 PM"</f>
        <v>5:00 PM</v>
      </c>
      <c r="BY1577" t="s">
        <v>159</v>
      </c>
      <c r="BZ1577">
        <v>0</v>
      </c>
      <c r="CA1577">
        <v>24</v>
      </c>
      <c r="CB1577" t="s">
        <v>117</v>
      </c>
      <c r="CD1577" s="2" t="s">
        <v>7963</v>
      </c>
      <c r="CE1577" t="s">
        <v>4434</v>
      </c>
      <c r="CG1577" t="s">
        <v>120</v>
      </c>
      <c r="CH1577" t="s">
        <v>121</v>
      </c>
      <c r="CI1577" s="6">
        <v>96950</v>
      </c>
      <c r="CJ1577" s="10">
        <v>9.75</v>
      </c>
      <c r="CK1577" s="10">
        <v>9.75</v>
      </c>
      <c r="CL1577" s="10">
        <v>14.63</v>
      </c>
      <c r="CM1577" s="10">
        <v>14.63</v>
      </c>
      <c r="CN1577" t="s">
        <v>137</v>
      </c>
      <c r="CO1577" t="s">
        <v>140</v>
      </c>
      <c r="CP1577" t="s">
        <v>209</v>
      </c>
      <c r="CR1577" t="s">
        <v>139</v>
      </c>
      <c r="CS1577" t="s">
        <v>139</v>
      </c>
      <c r="CT1577" t="s">
        <v>140</v>
      </c>
      <c r="CU1577" t="s">
        <v>139</v>
      </c>
      <c r="CV1577" t="s">
        <v>140</v>
      </c>
      <c r="CW1577" t="s">
        <v>139</v>
      </c>
      <c r="CX1577" t="s">
        <v>140</v>
      </c>
      <c r="CY1577" s="2" t="s">
        <v>7964</v>
      </c>
      <c r="CZ1577" s="8">
        <v>16702350064</v>
      </c>
      <c r="DA1577" t="s">
        <v>4438</v>
      </c>
      <c r="DB1577" t="s">
        <v>140</v>
      </c>
      <c r="DC1577" t="s">
        <v>139</v>
      </c>
      <c r="DD1577" t="s">
        <v>117</v>
      </c>
    </row>
    <row r="1578" spans="1:114" ht="15" customHeight="1" x14ac:dyDescent="0.35">
      <c r="A1578" t="s">
        <v>10176</v>
      </c>
      <c r="B1578" t="s">
        <v>166</v>
      </c>
      <c r="C1578" s="1">
        <v>45697</v>
      </c>
      <c r="D1578" s="1">
        <v>45750</v>
      </c>
      <c r="E1578" t="s">
        <v>211</v>
      </c>
      <c r="G1578" t="s">
        <v>117</v>
      </c>
      <c r="H1578" t="s">
        <v>117</v>
      </c>
      <c r="I1578" t="s">
        <v>117</v>
      </c>
      <c r="J1578" t="s">
        <v>3952</v>
      </c>
      <c r="K1578" t="s">
        <v>3952</v>
      </c>
      <c r="L1578" t="s">
        <v>3953</v>
      </c>
      <c r="N1578" t="s">
        <v>136</v>
      </c>
      <c r="O1578" t="s">
        <v>121</v>
      </c>
      <c r="P1578" s="6">
        <v>96950</v>
      </c>
      <c r="Q1578" t="s">
        <v>122</v>
      </c>
      <c r="S1578" s="8">
        <v>16702353334</v>
      </c>
      <c r="U1578" t="s">
        <v>3954</v>
      </c>
      <c r="V1578">
        <v>713120</v>
      </c>
      <c r="W1578" t="s">
        <v>124</v>
      </c>
      <c r="Y1578" t="s">
        <v>3955</v>
      </c>
      <c r="Z1578" t="s">
        <v>3956</v>
      </c>
      <c r="AA1578" t="s">
        <v>3955</v>
      </c>
      <c r="AB1578" t="s">
        <v>128</v>
      </c>
      <c r="AC1578" t="s">
        <v>3953</v>
      </c>
      <c r="AE1578" t="s">
        <v>120</v>
      </c>
      <c r="AF1578" t="s">
        <v>121</v>
      </c>
      <c r="AG1578" s="6">
        <v>96950</v>
      </c>
      <c r="AH1578" t="s">
        <v>122</v>
      </c>
      <c r="AJ1578" s="8">
        <v>16702353334</v>
      </c>
      <c r="AL1578" t="s">
        <v>3957</v>
      </c>
      <c r="BE1578" t="str">
        <f>"49-9091.00"</f>
        <v>49-9091.00</v>
      </c>
      <c r="BF1578" t="s">
        <v>3958</v>
      </c>
      <c r="BG1578" t="s">
        <v>3959</v>
      </c>
      <c r="BH1578" t="s">
        <v>3960</v>
      </c>
      <c r="BI1578">
        <v>2</v>
      </c>
      <c r="BK1578" s="1">
        <v>45748</v>
      </c>
      <c r="BL1578" s="1">
        <v>45930</v>
      </c>
      <c r="BO1578">
        <v>48</v>
      </c>
      <c r="BP1578">
        <v>0</v>
      </c>
      <c r="BQ1578">
        <v>8</v>
      </c>
      <c r="BR1578">
        <v>8</v>
      </c>
      <c r="BS1578">
        <v>8</v>
      </c>
      <c r="BT1578">
        <v>8</v>
      </c>
      <c r="BU1578">
        <v>8</v>
      </c>
      <c r="BV1578">
        <v>8</v>
      </c>
      <c r="BW1578" t="str">
        <f>"9:00 AM"</f>
        <v>9:00 AM</v>
      </c>
      <c r="BX1578" t="str">
        <f>"5:00 PM"</f>
        <v>5:00 PM</v>
      </c>
      <c r="BY1578" t="s">
        <v>159</v>
      </c>
      <c r="BZ1578">
        <v>3</v>
      </c>
      <c r="CA1578">
        <v>12</v>
      </c>
      <c r="CB1578" t="s">
        <v>117</v>
      </c>
      <c r="CD1578" t="s">
        <v>3961</v>
      </c>
      <c r="CE1578" t="s">
        <v>3953</v>
      </c>
      <c r="CG1578" t="s">
        <v>136</v>
      </c>
      <c r="CH1578" t="s">
        <v>121</v>
      </c>
      <c r="CI1578" s="6">
        <v>96950</v>
      </c>
      <c r="CJ1578" s="10">
        <v>10.029999999999999</v>
      </c>
      <c r="CK1578" s="10">
        <v>10.029999999999999</v>
      </c>
      <c r="CL1578" s="10">
        <v>15.05</v>
      </c>
      <c r="CM1578" s="10">
        <v>15.05</v>
      </c>
      <c r="CN1578" t="s">
        <v>137</v>
      </c>
      <c r="CO1578" t="s">
        <v>133</v>
      </c>
      <c r="CP1578" t="s">
        <v>138</v>
      </c>
      <c r="CR1578" t="s">
        <v>117</v>
      </c>
      <c r="CS1578" t="s">
        <v>139</v>
      </c>
      <c r="CT1578" t="s">
        <v>140</v>
      </c>
      <c r="CU1578" t="s">
        <v>139</v>
      </c>
      <c r="CV1578" t="s">
        <v>139</v>
      </c>
      <c r="CW1578" t="s">
        <v>139</v>
      </c>
      <c r="CX1578" t="s">
        <v>140</v>
      </c>
      <c r="CY1578" t="s">
        <v>3962</v>
      </c>
      <c r="CZ1578" s="8">
        <v>16702353334</v>
      </c>
      <c r="DA1578" t="s">
        <v>3957</v>
      </c>
      <c r="DB1578" t="s">
        <v>140</v>
      </c>
      <c r="DC1578" t="s">
        <v>139</v>
      </c>
      <c r="DD1578" t="s">
        <v>117</v>
      </c>
    </row>
    <row r="1579" spans="1:114" ht="15" customHeight="1" x14ac:dyDescent="0.35">
      <c r="A1579" t="s">
        <v>10136</v>
      </c>
      <c r="B1579" t="s">
        <v>294</v>
      </c>
      <c r="C1579" s="1">
        <v>45697</v>
      </c>
      <c r="D1579" s="1">
        <v>45750</v>
      </c>
      <c r="E1579" t="s">
        <v>211</v>
      </c>
      <c r="G1579" t="s">
        <v>117</v>
      </c>
      <c r="H1579" t="s">
        <v>117</v>
      </c>
      <c r="I1579" t="s">
        <v>117</v>
      </c>
      <c r="J1579" t="s">
        <v>9667</v>
      </c>
      <c r="K1579" t="s">
        <v>10137</v>
      </c>
      <c r="L1579" t="s">
        <v>6827</v>
      </c>
      <c r="N1579" t="s">
        <v>120</v>
      </c>
      <c r="O1579" t="s">
        <v>121</v>
      </c>
      <c r="P1579" s="6">
        <v>96950</v>
      </c>
      <c r="Q1579" t="s">
        <v>122</v>
      </c>
      <c r="S1579" s="8">
        <v>16702331199</v>
      </c>
      <c r="U1579" t="s">
        <v>6828</v>
      </c>
      <c r="V1579">
        <v>532310</v>
      </c>
      <c r="W1579" t="s">
        <v>124</v>
      </c>
      <c r="Y1579" t="s">
        <v>3591</v>
      </c>
      <c r="Z1579" t="s">
        <v>3592</v>
      </c>
      <c r="AA1579" t="s">
        <v>3593</v>
      </c>
      <c r="AB1579" t="s">
        <v>128</v>
      </c>
      <c r="AC1579" t="s">
        <v>6827</v>
      </c>
      <c r="AE1579" t="s">
        <v>120</v>
      </c>
      <c r="AF1579" t="s">
        <v>121</v>
      </c>
      <c r="AG1579" s="6">
        <v>96950</v>
      </c>
      <c r="AH1579" t="s">
        <v>122</v>
      </c>
      <c r="AJ1579" s="8">
        <v>16702331199</v>
      </c>
      <c r="AL1579" t="s">
        <v>10138</v>
      </c>
      <c r="BE1579" t="str">
        <f>"49-9071.00"</f>
        <v>49-9071.00</v>
      </c>
      <c r="BF1579" t="s">
        <v>156</v>
      </c>
      <c r="BG1579" t="s">
        <v>10139</v>
      </c>
      <c r="BH1579" t="s">
        <v>156</v>
      </c>
      <c r="BI1579">
        <v>6</v>
      </c>
      <c r="BJ1579">
        <v>5</v>
      </c>
      <c r="BK1579" s="1">
        <v>45809</v>
      </c>
      <c r="BL1579" s="1">
        <v>46173</v>
      </c>
      <c r="BM1579" s="1">
        <v>45809</v>
      </c>
      <c r="BN1579" s="1">
        <v>46173</v>
      </c>
      <c r="BO1579">
        <v>40</v>
      </c>
      <c r="BP1579">
        <v>0</v>
      </c>
      <c r="BQ1579">
        <v>8</v>
      </c>
      <c r="BR1579">
        <v>8</v>
      </c>
      <c r="BS1579">
        <v>8</v>
      </c>
      <c r="BT1579">
        <v>8</v>
      </c>
      <c r="BU1579">
        <v>8</v>
      </c>
      <c r="BV1579">
        <v>0</v>
      </c>
      <c r="BW1579" t="str">
        <f>"8:00 AM"</f>
        <v>8:00 AM</v>
      </c>
      <c r="BX1579" t="str">
        <f>"5:00 PM"</f>
        <v>5:00 PM</v>
      </c>
      <c r="BY1579" t="s">
        <v>159</v>
      </c>
      <c r="BZ1579">
        <v>0</v>
      </c>
      <c r="CA1579">
        <v>12</v>
      </c>
      <c r="CB1579" t="s">
        <v>117</v>
      </c>
      <c r="CD1579" s="2" t="s">
        <v>10140</v>
      </c>
      <c r="CE1579" t="s">
        <v>10141</v>
      </c>
      <c r="CG1579" t="s">
        <v>120</v>
      </c>
      <c r="CH1579" t="s">
        <v>121</v>
      </c>
      <c r="CI1579" s="6">
        <v>96950</v>
      </c>
      <c r="CJ1579" s="10">
        <v>9.75</v>
      </c>
      <c r="CK1579" s="10">
        <v>9.75</v>
      </c>
      <c r="CL1579" s="10">
        <v>14.63</v>
      </c>
      <c r="CM1579" s="10">
        <v>14.63</v>
      </c>
      <c r="CN1579" t="s">
        <v>137</v>
      </c>
      <c r="CO1579" t="s">
        <v>6836</v>
      </c>
      <c r="CP1579" t="s">
        <v>138</v>
      </c>
      <c r="CR1579" t="s">
        <v>117</v>
      </c>
      <c r="CS1579" t="s">
        <v>139</v>
      </c>
      <c r="CT1579" t="s">
        <v>140</v>
      </c>
      <c r="CU1579" t="s">
        <v>139</v>
      </c>
      <c r="CV1579" t="s">
        <v>140</v>
      </c>
      <c r="CW1579" t="s">
        <v>139</v>
      </c>
      <c r="CX1579" t="s">
        <v>140</v>
      </c>
      <c r="CY1579" t="s">
        <v>10142</v>
      </c>
      <c r="CZ1579" s="8">
        <v>16702331199</v>
      </c>
      <c r="DA1579" t="s">
        <v>6832</v>
      </c>
      <c r="DB1579" t="s">
        <v>140</v>
      </c>
      <c r="DC1579" t="s">
        <v>139</v>
      </c>
      <c r="DD1579" t="s">
        <v>117</v>
      </c>
    </row>
    <row r="1580" spans="1:114" ht="15" customHeight="1" x14ac:dyDescent="0.35">
      <c r="A1580" t="s">
        <v>8047</v>
      </c>
      <c r="B1580" t="s">
        <v>144</v>
      </c>
      <c r="C1580" s="1">
        <v>45698</v>
      </c>
      <c r="D1580" s="1">
        <v>45750</v>
      </c>
      <c r="E1580" t="s">
        <v>211</v>
      </c>
      <c r="G1580" t="s">
        <v>117</v>
      </c>
      <c r="H1580" t="s">
        <v>117</v>
      </c>
      <c r="I1580" t="s">
        <v>117</v>
      </c>
      <c r="J1580" t="s">
        <v>8048</v>
      </c>
      <c r="K1580" t="s">
        <v>8049</v>
      </c>
      <c r="L1580" t="s">
        <v>8050</v>
      </c>
      <c r="N1580" t="s">
        <v>222</v>
      </c>
      <c r="O1580" t="s">
        <v>121</v>
      </c>
      <c r="P1580" s="6">
        <v>96951</v>
      </c>
      <c r="Q1580" t="s">
        <v>122</v>
      </c>
      <c r="S1580" s="8">
        <v>16707897746</v>
      </c>
      <c r="U1580" t="s">
        <v>8051</v>
      </c>
      <c r="V1580">
        <v>311812</v>
      </c>
      <c r="W1580" t="s">
        <v>124</v>
      </c>
      <c r="Y1580" t="s">
        <v>8052</v>
      </c>
      <c r="Z1580" t="s">
        <v>8053</v>
      </c>
      <c r="AA1580" t="s">
        <v>1086</v>
      </c>
      <c r="AB1580" t="s">
        <v>1057</v>
      </c>
      <c r="AC1580" t="s">
        <v>8050</v>
      </c>
      <c r="AE1580" t="s">
        <v>222</v>
      </c>
      <c r="AF1580" t="s">
        <v>121</v>
      </c>
      <c r="AG1580" s="6">
        <v>96951</v>
      </c>
      <c r="AH1580" t="s">
        <v>122</v>
      </c>
      <c r="AJ1580" s="8">
        <v>16707897746</v>
      </c>
      <c r="AL1580" t="s">
        <v>8054</v>
      </c>
      <c r="BE1580" t="str">
        <f>"51-3011.00"</f>
        <v>51-3011.00</v>
      </c>
      <c r="BF1580" t="s">
        <v>217</v>
      </c>
      <c r="BG1580" t="s">
        <v>8055</v>
      </c>
      <c r="BH1580" t="s">
        <v>219</v>
      </c>
      <c r="BI1580">
        <v>2</v>
      </c>
      <c r="BJ1580">
        <v>2</v>
      </c>
      <c r="BK1580" s="1">
        <v>45809</v>
      </c>
      <c r="BL1580" s="1">
        <v>46173</v>
      </c>
      <c r="BM1580" s="1">
        <v>45809</v>
      </c>
      <c r="BN1580" s="1">
        <v>46173</v>
      </c>
      <c r="BO1580">
        <v>35</v>
      </c>
      <c r="BP1580">
        <v>0</v>
      </c>
      <c r="BQ1580">
        <v>7</v>
      </c>
      <c r="BR1580">
        <v>7</v>
      </c>
      <c r="BS1580">
        <v>7</v>
      </c>
      <c r="BT1580">
        <v>7</v>
      </c>
      <c r="BU1580">
        <v>7</v>
      </c>
      <c r="BV1580">
        <v>0</v>
      </c>
      <c r="BW1580" t="str">
        <f>"8:00 AM"</f>
        <v>8:00 AM</v>
      </c>
      <c r="BX1580" t="str">
        <f>"5:00 PM"</f>
        <v>5:00 PM</v>
      </c>
      <c r="BY1580" t="s">
        <v>133</v>
      </c>
      <c r="BZ1580">
        <v>0</v>
      </c>
      <c r="CA1580">
        <v>12</v>
      </c>
      <c r="CB1580" t="s">
        <v>117</v>
      </c>
      <c r="CD1580" t="s">
        <v>8056</v>
      </c>
      <c r="CE1580" t="s">
        <v>221</v>
      </c>
      <c r="CG1580" t="s">
        <v>222</v>
      </c>
      <c r="CH1580" t="s">
        <v>121</v>
      </c>
      <c r="CI1580" s="6">
        <v>96951</v>
      </c>
      <c r="CJ1580" s="10">
        <v>8.64</v>
      </c>
      <c r="CK1580" s="10">
        <v>8.64</v>
      </c>
      <c r="CL1580" s="10">
        <v>12.96</v>
      </c>
      <c r="CM1580" s="10">
        <v>12.96</v>
      </c>
      <c r="CN1580" t="s">
        <v>137</v>
      </c>
      <c r="CO1580" t="s">
        <v>162</v>
      </c>
      <c r="CP1580" t="s">
        <v>138</v>
      </c>
      <c r="CR1580" t="s">
        <v>117</v>
      </c>
      <c r="CS1580" t="s">
        <v>139</v>
      </c>
      <c r="CT1580" t="s">
        <v>140</v>
      </c>
      <c r="CU1580" t="s">
        <v>139</v>
      </c>
      <c r="CV1580" t="s">
        <v>140</v>
      </c>
      <c r="CW1580" t="s">
        <v>139</v>
      </c>
      <c r="CX1580" t="s">
        <v>140</v>
      </c>
      <c r="CY1580" t="s">
        <v>774</v>
      </c>
      <c r="CZ1580" s="8">
        <v>16707897746</v>
      </c>
      <c r="DA1580" t="s">
        <v>8054</v>
      </c>
      <c r="DB1580" t="s">
        <v>140</v>
      </c>
      <c r="DC1580" t="s">
        <v>139</v>
      </c>
      <c r="DD1580" t="s">
        <v>117</v>
      </c>
      <c r="DE1580" t="s">
        <v>8052</v>
      </c>
      <c r="DF1580" t="s">
        <v>8053</v>
      </c>
      <c r="DG1580" t="s">
        <v>1468</v>
      </c>
      <c r="DH1580" t="s">
        <v>8051</v>
      </c>
      <c r="DI1580" t="s">
        <v>8057</v>
      </c>
      <c r="DJ1580" t="s">
        <v>8054</v>
      </c>
    </row>
    <row r="1581" spans="1:114" ht="15" customHeight="1" x14ac:dyDescent="0.35">
      <c r="A1581" t="s">
        <v>16404</v>
      </c>
      <c r="B1581" t="s">
        <v>144</v>
      </c>
      <c r="C1581" s="1">
        <v>45698</v>
      </c>
      <c r="D1581" s="1">
        <v>45750</v>
      </c>
      <c r="E1581" t="s">
        <v>211</v>
      </c>
      <c r="G1581" t="s">
        <v>117</v>
      </c>
      <c r="H1581" t="s">
        <v>117</v>
      </c>
      <c r="I1581" t="s">
        <v>117</v>
      </c>
      <c r="J1581" t="s">
        <v>1595</v>
      </c>
      <c r="K1581" t="s">
        <v>17414</v>
      </c>
      <c r="L1581" t="s">
        <v>13633</v>
      </c>
      <c r="N1581" t="s">
        <v>136</v>
      </c>
      <c r="O1581" t="s">
        <v>121</v>
      </c>
      <c r="P1581" s="6">
        <v>96950</v>
      </c>
      <c r="Q1581" t="s">
        <v>122</v>
      </c>
      <c r="R1581" t="s">
        <v>1603</v>
      </c>
      <c r="S1581" s="8">
        <v>16709899218</v>
      </c>
      <c r="U1581" t="s">
        <v>1597</v>
      </c>
      <c r="V1581">
        <v>56172</v>
      </c>
      <c r="W1581" t="s">
        <v>124</v>
      </c>
      <c r="Y1581" t="s">
        <v>1598</v>
      </c>
      <c r="Z1581" t="s">
        <v>1599</v>
      </c>
      <c r="AA1581" t="s">
        <v>1600</v>
      </c>
      <c r="AB1581" t="s">
        <v>2539</v>
      </c>
      <c r="AC1581" t="s">
        <v>13633</v>
      </c>
      <c r="AE1581" t="s">
        <v>136</v>
      </c>
      <c r="AF1581" t="s">
        <v>121</v>
      </c>
      <c r="AG1581" s="6">
        <v>96950</v>
      </c>
      <c r="AH1581" t="s">
        <v>122</v>
      </c>
      <c r="AI1581" t="s">
        <v>1603</v>
      </c>
      <c r="AJ1581" s="8">
        <v>16709899218</v>
      </c>
      <c r="AL1581" t="s">
        <v>1604</v>
      </c>
      <c r="BE1581" t="str">
        <f>"37-2011.00"</f>
        <v>37-2011.00</v>
      </c>
      <c r="BF1581" t="s">
        <v>701</v>
      </c>
      <c r="BG1581" t="s">
        <v>13634</v>
      </c>
      <c r="BH1581" t="s">
        <v>703</v>
      </c>
      <c r="BI1581">
        <v>8</v>
      </c>
      <c r="BJ1581">
        <v>8</v>
      </c>
      <c r="BK1581" s="1">
        <v>45809</v>
      </c>
      <c r="BL1581" s="1">
        <v>46173</v>
      </c>
      <c r="BM1581" s="1">
        <v>45809</v>
      </c>
      <c r="BN1581" s="1">
        <v>46173</v>
      </c>
      <c r="BO1581">
        <v>35</v>
      </c>
      <c r="BP1581">
        <v>0</v>
      </c>
      <c r="BQ1581">
        <v>7</v>
      </c>
      <c r="BR1581">
        <v>7</v>
      </c>
      <c r="BS1581">
        <v>7</v>
      </c>
      <c r="BT1581">
        <v>7</v>
      </c>
      <c r="BU1581">
        <v>7</v>
      </c>
      <c r="BV1581">
        <v>0</v>
      </c>
      <c r="BW1581" t="str">
        <f>"8:00 AM"</f>
        <v>8:00 AM</v>
      </c>
      <c r="BX1581" t="str">
        <f>"4:00 PM"</f>
        <v>4:00 PM</v>
      </c>
      <c r="BY1581" t="s">
        <v>133</v>
      </c>
      <c r="BZ1581">
        <v>0</v>
      </c>
      <c r="CA1581">
        <v>12</v>
      </c>
      <c r="CB1581" t="s">
        <v>117</v>
      </c>
      <c r="CD1581" t="s">
        <v>13635</v>
      </c>
      <c r="CE1581" t="s">
        <v>13633</v>
      </c>
      <c r="CG1581" t="s">
        <v>136</v>
      </c>
      <c r="CH1581" t="s">
        <v>121</v>
      </c>
      <c r="CI1581" s="6">
        <v>96950</v>
      </c>
      <c r="CJ1581" s="10">
        <v>8.2899999999999991</v>
      </c>
      <c r="CK1581" s="10">
        <v>8.2899999999999991</v>
      </c>
      <c r="CL1581" s="10">
        <v>12.43</v>
      </c>
      <c r="CM1581" s="10">
        <v>12.43</v>
      </c>
      <c r="CN1581" t="s">
        <v>137</v>
      </c>
      <c r="CO1581" t="s">
        <v>140</v>
      </c>
      <c r="CP1581" t="s">
        <v>138</v>
      </c>
      <c r="CR1581" t="s">
        <v>117</v>
      </c>
      <c r="CS1581" t="s">
        <v>139</v>
      </c>
      <c r="CT1581" t="s">
        <v>139</v>
      </c>
      <c r="CU1581" t="s">
        <v>139</v>
      </c>
      <c r="CV1581" t="s">
        <v>140</v>
      </c>
      <c r="CW1581" t="s">
        <v>139</v>
      </c>
      <c r="CX1581" t="s">
        <v>139</v>
      </c>
      <c r="CY1581" t="s">
        <v>1609</v>
      </c>
      <c r="CZ1581" s="8">
        <v>16709899218</v>
      </c>
      <c r="DA1581" t="s">
        <v>1604</v>
      </c>
      <c r="DB1581" t="s">
        <v>140</v>
      </c>
      <c r="DC1581" t="s">
        <v>139</v>
      </c>
      <c r="DD1581" t="s">
        <v>117</v>
      </c>
      <c r="DE1581" t="s">
        <v>1598</v>
      </c>
      <c r="DF1581" t="s">
        <v>1599</v>
      </c>
      <c r="DG1581" t="s">
        <v>535</v>
      </c>
      <c r="DH1581" t="s">
        <v>1597</v>
      </c>
      <c r="DI1581" t="s">
        <v>17414</v>
      </c>
      <c r="DJ1581" t="s">
        <v>1604</v>
      </c>
    </row>
    <row r="1582" spans="1:114" ht="15" customHeight="1" x14ac:dyDescent="0.35">
      <c r="A1582" t="s">
        <v>8041</v>
      </c>
      <c r="B1582" t="s">
        <v>144</v>
      </c>
      <c r="C1582" s="1">
        <v>45698</v>
      </c>
      <c r="D1582" s="1">
        <v>45750</v>
      </c>
      <c r="E1582" t="s">
        <v>211</v>
      </c>
      <c r="G1582" t="s">
        <v>117</v>
      </c>
      <c r="H1582" t="s">
        <v>117</v>
      </c>
      <c r="I1582" t="s">
        <v>117</v>
      </c>
      <c r="J1582" t="s">
        <v>1836</v>
      </c>
      <c r="K1582" t="s">
        <v>2869</v>
      </c>
      <c r="L1582" t="s">
        <v>2870</v>
      </c>
      <c r="N1582" t="s">
        <v>120</v>
      </c>
      <c r="O1582" t="s">
        <v>121</v>
      </c>
      <c r="P1582" s="6">
        <v>96950</v>
      </c>
      <c r="Q1582" t="s">
        <v>122</v>
      </c>
      <c r="S1582" s="8">
        <v>16702358570</v>
      </c>
      <c r="U1582" t="s">
        <v>1839</v>
      </c>
      <c r="V1582">
        <v>339920</v>
      </c>
      <c r="W1582" t="s">
        <v>124</v>
      </c>
      <c r="Y1582" t="s">
        <v>1840</v>
      </c>
      <c r="Z1582" t="s">
        <v>1841</v>
      </c>
      <c r="AA1582" t="s">
        <v>535</v>
      </c>
      <c r="AB1582" t="s">
        <v>2871</v>
      </c>
      <c r="AC1582" t="s">
        <v>2872</v>
      </c>
      <c r="AE1582" t="s">
        <v>120</v>
      </c>
      <c r="AF1582" t="s">
        <v>121</v>
      </c>
      <c r="AG1582" s="6">
        <v>96950</v>
      </c>
      <c r="AH1582" t="s">
        <v>122</v>
      </c>
      <c r="AJ1582" s="8">
        <v>16702358570</v>
      </c>
      <c r="AL1582" t="s">
        <v>1843</v>
      </c>
      <c r="BE1582" t="str">
        <f>"51-3022.00"</f>
        <v>51-3022.00</v>
      </c>
      <c r="BF1582" t="s">
        <v>2873</v>
      </c>
      <c r="BG1582" t="s">
        <v>2874</v>
      </c>
      <c r="BH1582" t="s">
        <v>2875</v>
      </c>
      <c r="BI1582">
        <v>3</v>
      </c>
      <c r="BJ1582">
        <v>3</v>
      </c>
      <c r="BK1582" s="1">
        <v>45809</v>
      </c>
      <c r="BL1582" s="1">
        <v>46173</v>
      </c>
      <c r="BM1582" s="1">
        <v>45809</v>
      </c>
      <c r="BN1582" s="1">
        <v>46173</v>
      </c>
      <c r="BO1582">
        <v>36</v>
      </c>
      <c r="BP1582">
        <v>0</v>
      </c>
      <c r="BQ1582">
        <v>6</v>
      </c>
      <c r="BR1582">
        <v>6</v>
      </c>
      <c r="BS1582">
        <v>6</v>
      </c>
      <c r="BT1582">
        <v>6</v>
      </c>
      <c r="BU1582">
        <v>6</v>
      </c>
      <c r="BV1582">
        <v>6</v>
      </c>
      <c r="BW1582" t="str">
        <f>"8:00 AM"</f>
        <v>8:00 AM</v>
      </c>
      <c r="BX1582" t="str">
        <f>"3:00 PM"</f>
        <v>3:00 PM</v>
      </c>
      <c r="BY1582" t="s">
        <v>133</v>
      </c>
      <c r="BZ1582">
        <v>0</v>
      </c>
      <c r="CA1582">
        <v>3</v>
      </c>
      <c r="CB1582" t="s">
        <v>117</v>
      </c>
      <c r="CD1582" t="s">
        <v>8042</v>
      </c>
      <c r="CE1582" t="s">
        <v>2877</v>
      </c>
      <c r="CF1582" t="s">
        <v>2878</v>
      </c>
      <c r="CG1582" t="s">
        <v>120</v>
      </c>
      <c r="CH1582" t="s">
        <v>121</v>
      </c>
      <c r="CI1582" s="6">
        <v>96950</v>
      </c>
      <c r="CJ1582" s="10">
        <v>12.17</v>
      </c>
      <c r="CK1582" s="10">
        <v>12.17</v>
      </c>
      <c r="CL1582" s="10">
        <v>0</v>
      </c>
      <c r="CM1582" s="10">
        <v>0</v>
      </c>
      <c r="CN1582" t="s">
        <v>137</v>
      </c>
      <c r="CO1582" t="s">
        <v>140</v>
      </c>
      <c r="CP1582" t="s">
        <v>138</v>
      </c>
      <c r="CR1582" t="s">
        <v>117</v>
      </c>
      <c r="CS1582" t="s">
        <v>139</v>
      </c>
      <c r="CT1582" t="s">
        <v>140</v>
      </c>
      <c r="CU1582" t="s">
        <v>140</v>
      </c>
      <c r="CV1582" t="s">
        <v>140</v>
      </c>
      <c r="CW1582" t="s">
        <v>139</v>
      </c>
      <c r="CX1582" t="s">
        <v>140</v>
      </c>
      <c r="CY1582" t="s">
        <v>1766</v>
      </c>
      <c r="CZ1582" s="8">
        <v>16702358570</v>
      </c>
      <c r="DA1582" t="s">
        <v>1843</v>
      </c>
      <c r="DB1582" t="s">
        <v>164</v>
      </c>
      <c r="DC1582" t="s">
        <v>139</v>
      </c>
      <c r="DD1582" t="s">
        <v>117</v>
      </c>
    </row>
    <row r="1583" spans="1:114" ht="15" customHeight="1" x14ac:dyDescent="0.35">
      <c r="A1583" t="s">
        <v>5387</v>
      </c>
      <c r="B1583" t="s">
        <v>144</v>
      </c>
      <c r="C1583" s="1">
        <v>45698</v>
      </c>
      <c r="D1583" s="1">
        <v>45750</v>
      </c>
      <c r="E1583" t="s">
        <v>211</v>
      </c>
      <c r="G1583" t="s">
        <v>117</v>
      </c>
      <c r="H1583" t="s">
        <v>117</v>
      </c>
      <c r="I1583" t="s">
        <v>117</v>
      </c>
      <c r="J1583" t="s">
        <v>5388</v>
      </c>
      <c r="K1583" t="s">
        <v>5389</v>
      </c>
      <c r="L1583" t="s">
        <v>5390</v>
      </c>
      <c r="N1583" t="s">
        <v>136</v>
      </c>
      <c r="O1583" t="s">
        <v>121</v>
      </c>
      <c r="P1583" s="6">
        <v>96950</v>
      </c>
      <c r="Q1583" t="s">
        <v>122</v>
      </c>
      <c r="S1583" s="8">
        <v>16702336322</v>
      </c>
      <c r="U1583" t="s">
        <v>5391</v>
      </c>
      <c r="V1583">
        <v>61162</v>
      </c>
      <c r="W1583" t="s">
        <v>124</v>
      </c>
      <c r="Y1583" t="s">
        <v>5392</v>
      </c>
      <c r="Z1583" t="s">
        <v>5393</v>
      </c>
      <c r="AB1583" t="s">
        <v>128</v>
      </c>
      <c r="AC1583" t="s">
        <v>5394</v>
      </c>
      <c r="AE1583" t="s">
        <v>120</v>
      </c>
      <c r="AF1583" t="s">
        <v>121</v>
      </c>
      <c r="AG1583" s="6">
        <v>96950</v>
      </c>
      <c r="AH1583" t="s">
        <v>122</v>
      </c>
      <c r="AJ1583" s="8">
        <v>16702336322</v>
      </c>
      <c r="AL1583" t="s">
        <v>5395</v>
      </c>
      <c r="BE1583" t="str">
        <f>"25-3021.00"</f>
        <v>25-3021.00</v>
      </c>
      <c r="BF1583" t="s">
        <v>2507</v>
      </c>
      <c r="BG1583" t="s">
        <v>5396</v>
      </c>
      <c r="BH1583" t="s">
        <v>5397</v>
      </c>
      <c r="BI1583">
        <v>1</v>
      </c>
      <c r="BJ1583">
        <v>1</v>
      </c>
      <c r="BK1583" s="1">
        <v>45748</v>
      </c>
      <c r="BL1583" s="1">
        <v>46112</v>
      </c>
      <c r="BM1583" s="1">
        <v>45750</v>
      </c>
      <c r="BN1583" s="1">
        <v>46112</v>
      </c>
      <c r="BO1583">
        <v>35</v>
      </c>
      <c r="BP1583">
        <v>6</v>
      </c>
      <c r="BQ1583">
        <v>4</v>
      </c>
      <c r="BR1583">
        <v>4</v>
      </c>
      <c r="BS1583">
        <v>4</v>
      </c>
      <c r="BT1583">
        <v>5</v>
      </c>
      <c r="BU1583">
        <v>6</v>
      </c>
      <c r="BV1583">
        <v>6</v>
      </c>
      <c r="BW1583" t="str">
        <f>"8:00 AM"</f>
        <v>8:00 AM</v>
      </c>
      <c r="BX1583" t="str">
        <f>"5:00 PM"</f>
        <v>5:00 PM</v>
      </c>
      <c r="BY1583" t="s">
        <v>159</v>
      </c>
      <c r="BZ1583">
        <v>0</v>
      </c>
      <c r="CA1583">
        <v>24</v>
      </c>
      <c r="CB1583" t="s">
        <v>117</v>
      </c>
      <c r="CD1583" t="s">
        <v>5398</v>
      </c>
      <c r="CE1583" t="s">
        <v>5399</v>
      </c>
      <c r="CG1583" t="s">
        <v>136</v>
      </c>
      <c r="CH1583" t="s">
        <v>121</v>
      </c>
      <c r="CI1583" s="6">
        <v>96950</v>
      </c>
      <c r="CJ1583" s="10">
        <v>17.760000000000002</v>
      </c>
      <c r="CK1583" s="10">
        <v>17.760000000000002</v>
      </c>
      <c r="CL1583" s="10">
        <v>26.64</v>
      </c>
      <c r="CM1583" s="10">
        <v>26.64</v>
      </c>
      <c r="CN1583" t="s">
        <v>137</v>
      </c>
      <c r="CP1583" t="s">
        <v>138</v>
      </c>
      <c r="CR1583" t="s">
        <v>117</v>
      </c>
      <c r="CS1583" t="s">
        <v>139</v>
      </c>
      <c r="CT1583" t="s">
        <v>140</v>
      </c>
      <c r="CU1583" t="s">
        <v>139</v>
      </c>
      <c r="CV1583" t="s">
        <v>140</v>
      </c>
      <c r="CW1583" t="s">
        <v>139</v>
      </c>
      <c r="CX1583" t="s">
        <v>140</v>
      </c>
      <c r="CY1583" s="2" t="s">
        <v>5400</v>
      </c>
      <c r="CZ1583" s="8">
        <v>16702336322</v>
      </c>
      <c r="DA1583" t="s">
        <v>5395</v>
      </c>
      <c r="DB1583" t="s">
        <v>140</v>
      </c>
      <c r="DC1583" t="s">
        <v>139</v>
      </c>
      <c r="DD1583" t="s">
        <v>117</v>
      </c>
    </row>
    <row r="1584" spans="1:114" ht="15" customHeight="1" x14ac:dyDescent="0.35">
      <c r="A1584" t="s">
        <v>13754</v>
      </c>
      <c r="B1584" t="s">
        <v>144</v>
      </c>
      <c r="C1584" s="1">
        <v>45700</v>
      </c>
      <c r="D1584" s="1">
        <v>45750</v>
      </c>
      <c r="E1584" t="s">
        <v>211</v>
      </c>
      <c r="G1584" t="s">
        <v>117</v>
      </c>
      <c r="H1584" t="s">
        <v>117</v>
      </c>
      <c r="I1584" t="s">
        <v>117</v>
      </c>
      <c r="J1584" t="s">
        <v>13755</v>
      </c>
      <c r="K1584" t="s">
        <v>13756</v>
      </c>
      <c r="L1584" t="s">
        <v>13757</v>
      </c>
      <c r="M1584" t="s">
        <v>13758</v>
      </c>
      <c r="N1584" t="s">
        <v>233</v>
      </c>
      <c r="O1584" t="s">
        <v>121</v>
      </c>
      <c r="P1584" s="6">
        <v>96950</v>
      </c>
      <c r="Q1584" t="s">
        <v>122</v>
      </c>
      <c r="S1584" s="8">
        <v>16702330086</v>
      </c>
      <c r="U1584" t="s">
        <v>13759</v>
      </c>
      <c r="V1584">
        <v>722410</v>
      </c>
      <c r="W1584" t="s">
        <v>124</v>
      </c>
      <c r="Y1584" t="s">
        <v>13760</v>
      </c>
      <c r="Z1584" t="s">
        <v>13761</v>
      </c>
      <c r="AB1584" t="s">
        <v>128</v>
      </c>
      <c r="AC1584" t="s">
        <v>13757</v>
      </c>
      <c r="AD1584" t="s">
        <v>13758</v>
      </c>
      <c r="AE1584" t="s">
        <v>233</v>
      </c>
      <c r="AF1584" t="s">
        <v>121</v>
      </c>
      <c r="AG1584" s="6">
        <v>96950</v>
      </c>
      <c r="AH1584" t="s">
        <v>122</v>
      </c>
      <c r="AJ1584" s="8">
        <v>16702870086</v>
      </c>
      <c r="AL1584" t="s">
        <v>13762</v>
      </c>
      <c r="AM1584" t="s">
        <v>600</v>
      </c>
      <c r="AN1584" t="s">
        <v>8149</v>
      </c>
      <c r="AO1584" t="s">
        <v>8150</v>
      </c>
      <c r="AQ1584" t="s">
        <v>13763</v>
      </c>
      <c r="AR1584" t="s">
        <v>13764</v>
      </c>
      <c r="AS1584" t="s">
        <v>10772</v>
      </c>
      <c r="AT1584" t="s">
        <v>121</v>
      </c>
      <c r="AU1584" s="6">
        <v>96950</v>
      </c>
      <c r="AV1584" t="s">
        <v>122</v>
      </c>
      <c r="AX1584" s="8">
        <v>16702857505</v>
      </c>
      <c r="AZ1584" t="s">
        <v>8153</v>
      </c>
      <c r="BA1584" t="s">
        <v>8154</v>
      </c>
      <c r="BB1584" t="s">
        <v>8155</v>
      </c>
      <c r="BE1584" t="str">
        <f>"11-1021.00"</f>
        <v>11-1021.00</v>
      </c>
      <c r="BF1584" t="s">
        <v>586</v>
      </c>
      <c r="BG1584" t="s">
        <v>13765</v>
      </c>
      <c r="BH1584" t="s">
        <v>474</v>
      </c>
      <c r="BI1584">
        <v>1</v>
      </c>
      <c r="BJ1584">
        <v>1</v>
      </c>
      <c r="BK1584" s="1">
        <v>45748</v>
      </c>
      <c r="BL1584" s="1">
        <v>46112</v>
      </c>
      <c r="BM1584" s="1">
        <v>45750</v>
      </c>
      <c r="BN1584" s="1">
        <v>46112</v>
      </c>
      <c r="BO1584">
        <v>40</v>
      </c>
      <c r="BP1584">
        <v>0</v>
      </c>
      <c r="BQ1584">
        <v>6</v>
      </c>
      <c r="BR1584">
        <v>6</v>
      </c>
      <c r="BS1584">
        <v>6</v>
      </c>
      <c r="BT1584">
        <v>6</v>
      </c>
      <c r="BU1584">
        <v>8</v>
      </c>
      <c r="BV1584">
        <v>8</v>
      </c>
      <c r="BW1584" t="str">
        <f>"7:00 PM"</f>
        <v>7:00 PM</v>
      </c>
      <c r="BX1584" t="str">
        <f>"3:00 AM"</f>
        <v>3:00 AM</v>
      </c>
      <c r="BY1584" t="s">
        <v>159</v>
      </c>
      <c r="BZ1584">
        <v>0</v>
      </c>
      <c r="CA1584">
        <v>12</v>
      </c>
      <c r="CB1584" t="s">
        <v>139</v>
      </c>
      <c r="CC1584">
        <v>2</v>
      </c>
      <c r="CD1584" s="2" t="s">
        <v>13766</v>
      </c>
      <c r="CE1584" t="s">
        <v>13757</v>
      </c>
      <c r="CF1584" t="s">
        <v>13758</v>
      </c>
      <c r="CG1584" t="s">
        <v>233</v>
      </c>
      <c r="CH1584" t="s">
        <v>121</v>
      </c>
      <c r="CI1584" s="6">
        <v>96950</v>
      </c>
      <c r="CJ1584" s="10">
        <v>22.09</v>
      </c>
      <c r="CK1584" s="10">
        <v>22.09</v>
      </c>
      <c r="CL1584" s="10">
        <v>33.14</v>
      </c>
      <c r="CM1584" s="10">
        <v>33.14</v>
      </c>
      <c r="CN1584" t="s">
        <v>137</v>
      </c>
      <c r="CO1584" t="s">
        <v>13491</v>
      </c>
      <c r="CP1584" t="s">
        <v>138</v>
      </c>
      <c r="CR1584" t="s">
        <v>139</v>
      </c>
      <c r="CS1584" t="s">
        <v>139</v>
      </c>
      <c r="CT1584" t="s">
        <v>140</v>
      </c>
      <c r="CU1584" t="s">
        <v>139</v>
      </c>
      <c r="CV1584" t="s">
        <v>140</v>
      </c>
      <c r="CW1584" t="s">
        <v>139</v>
      </c>
      <c r="CX1584" t="s">
        <v>140</v>
      </c>
      <c r="CY1584" t="s">
        <v>13767</v>
      </c>
      <c r="CZ1584" s="8" t="s">
        <v>140</v>
      </c>
      <c r="DA1584" t="s">
        <v>13762</v>
      </c>
      <c r="DB1584" t="s">
        <v>8163</v>
      </c>
      <c r="DC1584" t="s">
        <v>139</v>
      </c>
      <c r="DD1584" t="s">
        <v>117</v>
      </c>
    </row>
    <row r="1585" spans="1:108" ht="15" customHeight="1" x14ac:dyDescent="0.35">
      <c r="A1585" t="s">
        <v>5342</v>
      </c>
      <c r="B1585" t="s">
        <v>144</v>
      </c>
      <c r="C1585" s="1">
        <v>45701</v>
      </c>
      <c r="D1585" s="1">
        <v>45750</v>
      </c>
      <c r="E1585" t="s">
        <v>211</v>
      </c>
      <c r="G1585" t="s">
        <v>117</v>
      </c>
      <c r="H1585" t="s">
        <v>117</v>
      </c>
      <c r="I1585" t="s">
        <v>117</v>
      </c>
      <c r="J1585" t="s">
        <v>1449</v>
      </c>
      <c r="K1585" t="s">
        <v>1450</v>
      </c>
      <c r="L1585" t="s">
        <v>807</v>
      </c>
      <c r="M1585" t="s">
        <v>1451</v>
      </c>
      <c r="N1585" t="s">
        <v>120</v>
      </c>
      <c r="O1585" t="s">
        <v>121</v>
      </c>
      <c r="P1585" s="6">
        <v>96950</v>
      </c>
      <c r="Q1585" t="s">
        <v>122</v>
      </c>
      <c r="R1585" t="s">
        <v>140</v>
      </c>
      <c r="S1585" s="8">
        <v>16702351980</v>
      </c>
      <c r="U1585" t="s">
        <v>1452</v>
      </c>
      <c r="V1585">
        <v>561320</v>
      </c>
      <c r="W1585" t="s">
        <v>150</v>
      </c>
      <c r="X1585" t="s">
        <v>139</v>
      </c>
      <c r="Y1585" t="s">
        <v>1329</v>
      </c>
      <c r="Z1585" t="s">
        <v>1453</v>
      </c>
      <c r="AA1585" t="s">
        <v>1039</v>
      </c>
      <c r="AB1585" t="s">
        <v>524</v>
      </c>
      <c r="AC1585" t="s">
        <v>1454</v>
      </c>
      <c r="AD1585" t="s">
        <v>1451</v>
      </c>
      <c r="AE1585" t="s">
        <v>120</v>
      </c>
      <c r="AF1585" t="s">
        <v>121</v>
      </c>
      <c r="AG1585" s="6">
        <v>96950</v>
      </c>
      <c r="AH1585" t="s">
        <v>122</v>
      </c>
      <c r="AJ1585" s="8">
        <v>16702351980</v>
      </c>
      <c r="AL1585" t="s">
        <v>1455</v>
      </c>
      <c r="BE1585" t="str">
        <f>"37-2011.00"</f>
        <v>37-2011.00</v>
      </c>
      <c r="BF1585" t="s">
        <v>701</v>
      </c>
      <c r="BG1585" t="s">
        <v>5343</v>
      </c>
      <c r="BH1585" t="s">
        <v>817</v>
      </c>
      <c r="BI1585">
        <v>10</v>
      </c>
      <c r="BJ1585">
        <v>10</v>
      </c>
      <c r="BK1585" s="1">
        <v>45717</v>
      </c>
      <c r="BL1585" s="1">
        <v>46081</v>
      </c>
      <c r="BM1585" s="1">
        <v>45750</v>
      </c>
      <c r="BN1585" s="1">
        <v>46081</v>
      </c>
      <c r="BO1585">
        <v>35</v>
      </c>
      <c r="BP1585">
        <v>0</v>
      </c>
      <c r="BQ1585">
        <v>7</v>
      </c>
      <c r="BR1585">
        <v>7</v>
      </c>
      <c r="BS1585">
        <v>7</v>
      </c>
      <c r="BT1585">
        <v>7</v>
      </c>
      <c r="BU1585">
        <v>7</v>
      </c>
      <c r="BV1585">
        <v>0</v>
      </c>
      <c r="BW1585" t="str">
        <f>"8:00 AM"</f>
        <v>8:00 AM</v>
      </c>
      <c r="BX1585" t="str">
        <f>"4:00 PM"</f>
        <v>4:00 PM</v>
      </c>
      <c r="BY1585" t="s">
        <v>133</v>
      </c>
      <c r="BZ1585">
        <v>0</v>
      </c>
      <c r="CA1585">
        <v>12</v>
      </c>
      <c r="CB1585" t="s">
        <v>117</v>
      </c>
      <c r="CD1585" s="2" t="s">
        <v>818</v>
      </c>
      <c r="CE1585" t="s">
        <v>4429</v>
      </c>
      <c r="CF1585" t="s">
        <v>5344</v>
      </c>
      <c r="CG1585" t="s">
        <v>1143</v>
      </c>
      <c r="CH1585" t="s">
        <v>121</v>
      </c>
      <c r="CI1585" s="6">
        <v>96952</v>
      </c>
      <c r="CJ1585" s="10">
        <v>8.2899999999999991</v>
      </c>
      <c r="CK1585" s="10">
        <v>8.2899999999999991</v>
      </c>
      <c r="CL1585" s="10">
        <v>12.44</v>
      </c>
      <c r="CM1585" s="10">
        <v>12.44</v>
      </c>
      <c r="CN1585" t="s">
        <v>137</v>
      </c>
      <c r="CO1585" t="s">
        <v>821</v>
      </c>
      <c r="CP1585" t="s">
        <v>138</v>
      </c>
      <c r="CR1585" t="s">
        <v>117</v>
      </c>
      <c r="CS1585" t="s">
        <v>139</v>
      </c>
      <c r="CT1585" t="s">
        <v>140</v>
      </c>
      <c r="CU1585" t="s">
        <v>139</v>
      </c>
      <c r="CV1585" t="s">
        <v>140</v>
      </c>
      <c r="CW1585" t="s">
        <v>139</v>
      </c>
      <c r="CX1585" t="s">
        <v>140</v>
      </c>
      <c r="CY1585" t="s">
        <v>5345</v>
      </c>
      <c r="CZ1585" s="8">
        <v>16702351980</v>
      </c>
      <c r="DA1585" t="s">
        <v>1455</v>
      </c>
      <c r="DB1585" t="s">
        <v>140</v>
      </c>
      <c r="DC1585" t="s">
        <v>139</v>
      </c>
      <c r="DD1585" t="s">
        <v>139</v>
      </c>
    </row>
    <row r="1586" spans="1:108" ht="15" customHeight="1" x14ac:dyDescent="0.35">
      <c r="A1586" t="s">
        <v>16391</v>
      </c>
      <c r="B1586" t="s">
        <v>166</v>
      </c>
      <c r="C1586" s="1">
        <v>45701</v>
      </c>
      <c r="D1586" s="1">
        <v>45750</v>
      </c>
      <c r="E1586" t="s">
        <v>211</v>
      </c>
      <c r="G1586" t="s">
        <v>117</v>
      </c>
      <c r="H1586" t="s">
        <v>117</v>
      </c>
      <c r="I1586" t="s">
        <v>117</v>
      </c>
      <c r="J1586" t="s">
        <v>1378</v>
      </c>
      <c r="L1586" t="s">
        <v>1379</v>
      </c>
      <c r="N1586" t="s">
        <v>120</v>
      </c>
      <c r="O1586" t="s">
        <v>121</v>
      </c>
      <c r="P1586" s="6">
        <v>96950</v>
      </c>
      <c r="Q1586" t="s">
        <v>122</v>
      </c>
      <c r="S1586" s="8">
        <v>16702335776</v>
      </c>
      <c r="U1586" t="s">
        <v>1380</v>
      </c>
      <c r="V1586">
        <v>561320</v>
      </c>
      <c r="W1586" t="s">
        <v>124</v>
      </c>
      <c r="Y1586" t="s">
        <v>1381</v>
      </c>
      <c r="Z1586" t="s">
        <v>1382</v>
      </c>
      <c r="AA1586" t="s">
        <v>1039</v>
      </c>
      <c r="AB1586" t="s">
        <v>575</v>
      </c>
      <c r="AC1586" t="s">
        <v>1379</v>
      </c>
      <c r="AE1586" t="s">
        <v>120</v>
      </c>
      <c r="AF1586" t="s">
        <v>121</v>
      </c>
      <c r="AG1586" s="6">
        <v>96950</v>
      </c>
      <c r="AH1586" t="s">
        <v>122</v>
      </c>
      <c r="AJ1586" s="8">
        <v>16702335776</v>
      </c>
      <c r="AL1586" t="s">
        <v>1383</v>
      </c>
      <c r="BE1586" t="str">
        <f>"35-2014.00"</f>
        <v>35-2014.00</v>
      </c>
      <c r="BF1586" t="s">
        <v>191</v>
      </c>
      <c r="BG1586" t="s">
        <v>16392</v>
      </c>
      <c r="BH1586" t="s">
        <v>193</v>
      </c>
      <c r="BI1586">
        <v>5</v>
      </c>
      <c r="BK1586" s="1">
        <v>45762</v>
      </c>
      <c r="BL1586" s="1">
        <v>46126</v>
      </c>
      <c r="BO1586">
        <v>35</v>
      </c>
      <c r="BP1586">
        <v>0</v>
      </c>
      <c r="BQ1586">
        <v>7</v>
      </c>
      <c r="BR1586">
        <v>7</v>
      </c>
      <c r="BS1586">
        <v>7</v>
      </c>
      <c r="BT1586">
        <v>7</v>
      </c>
      <c r="BU1586">
        <v>7</v>
      </c>
      <c r="BV1586">
        <v>0</v>
      </c>
      <c r="BW1586" t="str">
        <f>"9:00 AM"</f>
        <v>9:00 AM</v>
      </c>
      <c r="BX1586" t="str">
        <f>"5:00 PM"</f>
        <v>5:00 PM</v>
      </c>
      <c r="BY1586" t="s">
        <v>133</v>
      </c>
      <c r="BZ1586">
        <v>0</v>
      </c>
      <c r="CA1586">
        <v>12</v>
      </c>
      <c r="CB1586" t="s">
        <v>117</v>
      </c>
      <c r="CD1586" t="s">
        <v>194</v>
      </c>
      <c r="CE1586" t="s">
        <v>982</v>
      </c>
      <c r="CG1586" t="s">
        <v>120</v>
      </c>
      <c r="CH1586" t="s">
        <v>121</v>
      </c>
      <c r="CI1586" s="6">
        <v>96950</v>
      </c>
      <c r="CJ1586" s="10">
        <v>8.83</v>
      </c>
      <c r="CK1586" s="10">
        <v>8.83</v>
      </c>
      <c r="CL1586" s="10">
        <v>13.25</v>
      </c>
      <c r="CM1586" s="10">
        <v>13.25</v>
      </c>
      <c r="CN1586" t="s">
        <v>137</v>
      </c>
      <c r="CO1586" t="s">
        <v>164</v>
      </c>
      <c r="CP1586" t="s">
        <v>138</v>
      </c>
      <c r="CR1586" t="s">
        <v>117</v>
      </c>
      <c r="CS1586" t="s">
        <v>139</v>
      </c>
      <c r="CT1586" t="s">
        <v>140</v>
      </c>
      <c r="CU1586" t="s">
        <v>139</v>
      </c>
      <c r="CV1586" t="s">
        <v>140</v>
      </c>
      <c r="CW1586" t="s">
        <v>139</v>
      </c>
      <c r="CX1586" t="s">
        <v>140</v>
      </c>
      <c r="CY1586" t="s">
        <v>164</v>
      </c>
      <c r="CZ1586" s="8">
        <v>16702335776</v>
      </c>
      <c r="DA1586" t="s">
        <v>1383</v>
      </c>
      <c r="DB1586" t="s">
        <v>164</v>
      </c>
      <c r="DC1586" t="s">
        <v>139</v>
      </c>
      <c r="DD1586" t="s">
        <v>117</v>
      </c>
    </row>
    <row r="1587" spans="1:108" ht="15" customHeight="1" x14ac:dyDescent="0.35">
      <c r="A1587" t="s">
        <v>10108</v>
      </c>
      <c r="B1587" t="s">
        <v>144</v>
      </c>
      <c r="C1587" s="1">
        <v>45701</v>
      </c>
      <c r="D1587" s="1">
        <v>45750</v>
      </c>
      <c r="E1587" t="s">
        <v>211</v>
      </c>
      <c r="G1587" t="s">
        <v>117</v>
      </c>
      <c r="H1587" t="s">
        <v>117</v>
      </c>
      <c r="I1587" t="s">
        <v>117</v>
      </c>
      <c r="J1587" t="s">
        <v>1378</v>
      </c>
      <c r="L1587" t="s">
        <v>1379</v>
      </c>
      <c r="N1587" t="s">
        <v>120</v>
      </c>
      <c r="O1587" t="s">
        <v>121</v>
      </c>
      <c r="P1587" s="6">
        <v>96950</v>
      </c>
      <c r="Q1587" t="s">
        <v>122</v>
      </c>
      <c r="S1587" s="8">
        <v>16702335776</v>
      </c>
      <c r="U1587" t="s">
        <v>1380</v>
      </c>
      <c r="V1587">
        <v>56179</v>
      </c>
      <c r="W1587" t="s">
        <v>124</v>
      </c>
      <c r="Y1587" t="s">
        <v>1381</v>
      </c>
      <c r="Z1587" t="s">
        <v>1382</v>
      </c>
      <c r="AA1587" t="s">
        <v>1039</v>
      </c>
      <c r="AB1587" t="s">
        <v>575</v>
      </c>
      <c r="AC1587" t="s">
        <v>1379</v>
      </c>
      <c r="AE1587" t="s">
        <v>120</v>
      </c>
      <c r="AF1587" t="s">
        <v>121</v>
      </c>
      <c r="AG1587" s="6">
        <v>96950</v>
      </c>
      <c r="AH1587" t="s">
        <v>122</v>
      </c>
      <c r="AJ1587" s="8">
        <v>16702335776</v>
      </c>
      <c r="AL1587" t="s">
        <v>1383</v>
      </c>
      <c r="BE1587" t="str">
        <f>"49-9071.00"</f>
        <v>49-9071.00</v>
      </c>
      <c r="BF1587" t="s">
        <v>156</v>
      </c>
      <c r="BG1587" t="s">
        <v>8044</v>
      </c>
      <c r="BH1587" t="s">
        <v>1090</v>
      </c>
      <c r="BI1587">
        <v>5</v>
      </c>
      <c r="BJ1587">
        <v>5</v>
      </c>
      <c r="BK1587" s="1">
        <v>45762</v>
      </c>
      <c r="BL1587" s="1">
        <v>46126</v>
      </c>
      <c r="BM1587" s="1">
        <v>45762</v>
      </c>
      <c r="BN1587" s="1">
        <v>46126</v>
      </c>
      <c r="BO1587">
        <v>40</v>
      </c>
      <c r="BP1587">
        <v>0</v>
      </c>
      <c r="BQ1587">
        <v>8</v>
      </c>
      <c r="BR1587">
        <v>8</v>
      </c>
      <c r="BS1587">
        <v>8</v>
      </c>
      <c r="BT1587">
        <v>8</v>
      </c>
      <c r="BU1587">
        <v>8</v>
      </c>
      <c r="BV1587">
        <v>0</v>
      </c>
      <c r="BW1587" t="str">
        <f>"8:00 AM"</f>
        <v>8:00 AM</v>
      </c>
      <c r="BX1587" t="str">
        <f>"5:00 PM"</f>
        <v>5:00 PM</v>
      </c>
      <c r="BY1587" t="s">
        <v>159</v>
      </c>
      <c r="BZ1587">
        <v>0</v>
      </c>
      <c r="CA1587">
        <v>24</v>
      </c>
      <c r="CB1587" t="s">
        <v>117</v>
      </c>
      <c r="CD1587" t="s">
        <v>194</v>
      </c>
      <c r="CE1587" t="s">
        <v>982</v>
      </c>
      <c r="CG1587" t="s">
        <v>120</v>
      </c>
      <c r="CH1587" t="s">
        <v>121</v>
      </c>
      <c r="CI1587" s="6">
        <v>96950</v>
      </c>
      <c r="CJ1587" s="10">
        <v>9.75</v>
      </c>
      <c r="CK1587" s="10">
        <v>9.75</v>
      </c>
      <c r="CL1587" s="10">
        <v>14.63</v>
      </c>
      <c r="CM1587" s="10">
        <v>14.63</v>
      </c>
      <c r="CN1587" t="s">
        <v>137</v>
      </c>
      <c r="CO1587">
        <v>0</v>
      </c>
      <c r="CP1587" t="s">
        <v>138</v>
      </c>
      <c r="CR1587" t="s">
        <v>117</v>
      </c>
      <c r="CS1587" t="s">
        <v>139</v>
      </c>
      <c r="CT1587" t="s">
        <v>140</v>
      </c>
      <c r="CU1587" t="s">
        <v>139</v>
      </c>
      <c r="CV1587" t="s">
        <v>140</v>
      </c>
      <c r="CW1587" t="s">
        <v>139</v>
      </c>
      <c r="CX1587" t="s">
        <v>140</v>
      </c>
      <c r="CY1587" t="s">
        <v>140</v>
      </c>
      <c r="CZ1587" s="8">
        <v>16702335776</v>
      </c>
      <c r="DA1587" t="s">
        <v>1383</v>
      </c>
      <c r="DB1587" t="s">
        <v>140</v>
      </c>
      <c r="DC1587" t="s">
        <v>139</v>
      </c>
      <c r="DD1587" t="s">
        <v>117</v>
      </c>
    </row>
    <row r="1588" spans="1:108" ht="15" customHeight="1" x14ac:dyDescent="0.35">
      <c r="A1588" t="s">
        <v>8043</v>
      </c>
      <c r="B1588" t="s">
        <v>144</v>
      </c>
      <c r="C1588" s="1">
        <v>45702</v>
      </c>
      <c r="D1588" s="1">
        <v>45750</v>
      </c>
      <c r="E1588" t="s">
        <v>116</v>
      </c>
      <c r="F1588" s="1">
        <v>45868</v>
      </c>
      <c r="G1588" t="s">
        <v>117</v>
      </c>
      <c r="H1588" t="s">
        <v>117</v>
      </c>
      <c r="I1588" t="s">
        <v>117</v>
      </c>
      <c r="J1588" t="s">
        <v>1378</v>
      </c>
      <c r="L1588" t="s">
        <v>1379</v>
      </c>
      <c r="N1588" t="s">
        <v>120</v>
      </c>
      <c r="O1588" t="s">
        <v>121</v>
      </c>
      <c r="P1588" s="6">
        <v>96950</v>
      </c>
      <c r="Q1588" t="s">
        <v>122</v>
      </c>
      <c r="S1588" s="8">
        <v>16702335776</v>
      </c>
      <c r="U1588" t="s">
        <v>1380</v>
      </c>
      <c r="V1588">
        <v>56179</v>
      </c>
      <c r="W1588" t="s">
        <v>124</v>
      </c>
      <c r="Y1588" t="s">
        <v>1381</v>
      </c>
      <c r="Z1588" t="s">
        <v>1382</v>
      </c>
      <c r="AA1588" t="s">
        <v>1039</v>
      </c>
      <c r="AB1588" t="s">
        <v>575</v>
      </c>
      <c r="AC1588" t="s">
        <v>1379</v>
      </c>
      <c r="AE1588" t="s">
        <v>120</v>
      </c>
      <c r="AF1588" t="s">
        <v>121</v>
      </c>
      <c r="AG1588" s="6">
        <v>96950</v>
      </c>
      <c r="AH1588" t="s">
        <v>122</v>
      </c>
      <c r="AJ1588" s="8">
        <v>16702335776</v>
      </c>
      <c r="AL1588" t="s">
        <v>1383</v>
      </c>
      <c r="BE1588" t="str">
        <f>"49-9071.00"</f>
        <v>49-9071.00</v>
      </c>
      <c r="BF1588" t="s">
        <v>156</v>
      </c>
      <c r="BG1588" t="s">
        <v>8044</v>
      </c>
      <c r="BH1588" t="s">
        <v>1090</v>
      </c>
      <c r="BI1588">
        <v>5</v>
      </c>
      <c r="BJ1588">
        <v>5</v>
      </c>
      <c r="BK1588" s="1">
        <v>45870</v>
      </c>
      <c r="BL1588" s="1">
        <v>46234</v>
      </c>
      <c r="BM1588" s="1">
        <v>45870</v>
      </c>
      <c r="BN1588" s="1">
        <v>46234</v>
      </c>
      <c r="BO1588">
        <v>40</v>
      </c>
      <c r="BP1588">
        <v>0</v>
      </c>
      <c r="BQ1588">
        <v>8</v>
      </c>
      <c r="BR1588">
        <v>8</v>
      </c>
      <c r="BS1588">
        <v>8</v>
      </c>
      <c r="BT1588">
        <v>8</v>
      </c>
      <c r="BU1588">
        <v>8</v>
      </c>
      <c r="BV1588">
        <v>0</v>
      </c>
      <c r="BW1588" t="str">
        <f>"8:00 AM"</f>
        <v>8:00 AM</v>
      </c>
      <c r="BX1588" t="str">
        <f>"5:00 PM"</f>
        <v>5:00 PM</v>
      </c>
      <c r="BY1588" t="s">
        <v>159</v>
      </c>
      <c r="BZ1588">
        <v>0</v>
      </c>
      <c r="CA1588">
        <v>24</v>
      </c>
      <c r="CB1588" t="s">
        <v>117</v>
      </c>
      <c r="CD1588" t="s">
        <v>194</v>
      </c>
      <c r="CE1588" t="s">
        <v>982</v>
      </c>
      <c r="CG1588" t="s">
        <v>120</v>
      </c>
      <c r="CH1588" t="s">
        <v>121</v>
      </c>
      <c r="CI1588" s="6">
        <v>96950</v>
      </c>
      <c r="CJ1588" s="10">
        <v>9.75</v>
      </c>
      <c r="CK1588" s="10">
        <v>9.75</v>
      </c>
      <c r="CL1588" s="10">
        <v>14.63</v>
      </c>
      <c r="CM1588" s="10">
        <v>14.63</v>
      </c>
      <c r="CN1588" t="s">
        <v>137</v>
      </c>
      <c r="CO1588" t="s">
        <v>140</v>
      </c>
      <c r="CP1588" t="s">
        <v>138</v>
      </c>
      <c r="CR1588" t="s">
        <v>117</v>
      </c>
      <c r="CS1588" t="s">
        <v>139</v>
      </c>
      <c r="CT1588" t="s">
        <v>140</v>
      </c>
      <c r="CU1588" t="s">
        <v>139</v>
      </c>
      <c r="CV1588" t="s">
        <v>140</v>
      </c>
      <c r="CW1588" t="s">
        <v>139</v>
      </c>
      <c r="CX1588" t="s">
        <v>140</v>
      </c>
      <c r="CY1588" t="s">
        <v>140</v>
      </c>
      <c r="CZ1588" s="8">
        <v>16702335776</v>
      </c>
      <c r="DA1588" t="s">
        <v>1383</v>
      </c>
      <c r="DB1588" t="s">
        <v>140</v>
      </c>
      <c r="DC1588" t="s">
        <v>139</v>
      </c>
      <c r="DD1588" t="s">
        <v>117</v>
      </c>
    </row>
    <row r="1589" spans="1:108" ht="15" customHeight="1" x14ac:dyDescent="0.35">
      <c r="A1589" t="s">
        <v>16417</v>
      </c>
      <c r="B1589" t="s">
        <v>294</v>
      </c>
      <c r="C1589" s="1">
        <v>45704</v>
      </c>
      <c r="D1589" s="1">
        <v>45750</v>
      </c>
      <c r="E1589" t="s">
        <v>211</v>
      </c>
      <c r="G1589" t="s">
        <v>139</v>
      </c>
      <c r="H1589" t="s">
        <v>117</v>
      </c>
      <c r="I1589" t="s">
        <v>117</v>
      </c>
      <c r="J1589" t="s">
        <v>1449</v>
      </c>
      <c r="K1589" t="s">
        <v>1450</v>
      </c>
      <c r="L1589" t="s">
        <v>807</v>
      </c>
      <c r="M1589" t="s">
        <v>1451</v>
      </c>
      <c r="N1589" t="s">
        <v>120</v>
      </c>
      <c r="O1589" t="s">
        <v>121</v>
      </c>
      <c r="P1589" s="6">
        <v>96950</v>
      </c>
      <c r="Q1589" t="s">
        <v>122</v>
      </c>
      <c r="R1589" t="s">
        <v>140</v>
      </c>
      <c r="S1589" s="8">
        <v>16702351980</v>
      </c>
      <c r="U1589" t="s">
        <v>1452</v>
      </c>
      <c r="V1589">
        <v>561320</v>
      </c>
      <c r="W1589" t="s">
        <v>150</v>
      </c>
      <c r="X1589" t="s">
        <v>139</v>
      </c>
      <c r="Y1589" t="s">
        <v>1329</v>
      </c>
      <c r="Z1589" t="s">
        <v>1453</v>
      </c>
      <c r="AA1589" t="s">
        <v>1039</v>
      </c>
      <c r="AB1589" t="s">
        <v>524</v>
      </c>
      <c r="AC1589" t="s">
        <v>1454</v>
      </c>
      <c r="AD1589" t="s">
        <v>1451</v>
      </c>
      <c r="AE1589" t="s">
        <v>120</v>
      </c>
      <c r="AF1589" t="s">
        <v>121</v>
      </c>
      <c r="AG1589" s="6">
        <v>96950</v>
      </c>
      <c r="AH1589" t="s">
        <v>122</v>
      </c>
      <c r="AJ1589" s="8">
        <v>16702351980</v>
      </c>
      <c r="AL1589" t="s">
        <v>1455</v>
      </c>
      <c r="BE1589" t="str">
        <f>"37-2011.00"</f>
        <v>37-2011.00</v>
      </c>
      <c r="BF1589" t="s">
        <v>701</v>
      </c>
      <c r="BG1589" t="s">
        <v>5343</v>
      </c>
      <c r="BH1589" t="s">
        <v>817</v>
      </c>
      <c r="BI1589">
        <v>10</v>
      </c>
      <c r="BJ1589">
        <v>9</v>
      </c>
      <c r="BK1589" s="1">
        <v>45717</v>
      </c>
      <c r="BL1589" s="1">
        <v>46811</v>
      </c>
      <c r="BM1589" s="1">
        <v>45750</v>
      </c>
      <c r="BN1589" s="1">
        <v>46811</v>
      </c>
      <c r="BO1589">
        <v>35</v>
      </c>
      <c r="BP1589">
        <v>0</v>
      </c>
      <c r="BQ1589">
        <v>7</v>
      </c>
      <c r="BR1589">
        <v>7</v>
      </c>
      <c r="BS1589">
        <v>7</v>
      </c>
      <c r="BT1589">
        <v>7</v>
      </c>
      <c r="BU1589">
        <v>7</v>
      </c>
      <c r="BV1589">
        <v>0</v>
      </c>
      <c r="BW1589" t="str">
        <f>"8:00 AM"</f>
        <v>8:00 AM</v>
      </c>
      <c r="BX1589" t="str">
        <f>"4:00 PM"</f>
        <v>4:00 PM</v>
      </c>
      <c r="BY1589" t="s">
        <v>133</v>
      </c>
      <c r="BZ1589">
        <v>0</v>
      </c>
      <c r="CA1589">
        <v>12</v>
      </c>
      <c r="CB1589" t="s">
        <v>117</v>
      </c>
      <c r="CD1589" s="2" t="s">
        <v>818</v>
      </c>
      <c r="CE1589" t="s">
        <v>1106</v>
      </c>
      <c r="CF1589" t="s">
        <v>10159</v>
      </c>
      <c r="CG1589" t="s">
        <v>120</v>
      </c>
      <c r="CH1589" t="s">
        <v>121</v>
      </c>
      <c r="CI1589" s="6">
        <v>96950</v>
      </c>
      <c r="CJ1589" s="10">
        <v>8.2899999999999991</v>
      </c>
      <c r="CK1589" s="10">
        <v>8.2899999999999991</v>
      </c>
      <c r="CL1589" s="10">
        <v>12.44</v>
      </c>
      <c r="CM1589" s="10">
        <v>12.44</v>
      </c>
      <c r="CN1589" t="s">
        <v>137</v>
      </c>
      <c r="CO1589" t="s">
        <v>821</v>
      </c>
      <c r="CP1589" t="s">
        <v>138</v>
      </c>
      <c r="CR1589" t="s">
        <v>117</v>
      </c>
      <c r="CS1589" t="s">
        <v>139</v>
      </c>
      <c r="CT1589" t="s">
        <v>140</v>
      </c>
      <c r="CU1589" t="s">
        <v>139</v>
      </c>
      <c r="CV1589" t="s">
        <v>140</v>
      </c>
      <c r="CW1589" t="s">
        <v>139</v>
      </c>
      <c r="CX1589" t="s">
        <v>140</v>
      </c>
      <c r="CY1589" t="s">
        <v>822</v>
      </c>
      <c r="CZ1589" s="8">
        <v>16702351980</v>
      </c>
      <c r="DA1589" t="s">
        <v>1455</v>
      </c>
      <c r="DB1589" t="s">
        <v>140</v>
      </c>
      <c r="DC1589" t="s">
        <v>139</v>
      </c>
      <c r="DD1589" t="s">
        <v>139</v>
      </c>
    </row>
    <row r="1590" spans="1:108" ht="15" customHeight="1" x14ac:dyDescent="0.35">
      <c r="A1590" t="s">
        <v>8034</v>
      </c>
      <c r="B1590" t="s">
        <v>115</v>
      </c>
      <c r="C1590" s="1">
        <v>45749</v>
      </c>
      <c r="D1590" s="1">
        <v>45750</v>
      </c>
      <c r="E1590" t="s">
        <v>116</v>
      </c>
      <c r="F1590" s="1">
        <v>45929</v>
      </c>
      <c r="G1590" t="s">
        <v>139</v>
      </c>
      <c r="H1590" t="s">
        <v>117</v>
      </c>
      <c r="I1590" t="s">
        <v>117</v>
      </c>
      <c r="J1590" t="s">
        <v>3307</v>
      </c>
      <c r="K1590" t="s">
        <v>3308</v>
      </c>
      <c r="L1590" t="s">
        <v>3309</v>
      </c>
      <c r="N1590" t="s">
        <v>120</v>
      </c>
      <c r="O1590" t="s">
        <v>121</v>
      </c>
      <c r="P1590" s="6">
        <v>96950</v>
      </c>
      <c r="Q1590" t="s">
        <v>122</v>
      </c>
      <c r="S1590" s="8">
        <v>16702354658</v>
      </c>
      <c r="U1590" t="s">
        <v>3310</v>
      </c>
      <c r="V1590">
        <v>72251</v>
      </c>
      <c r="W1590" t="s">
        <v>124</v>
      </c>
      <c r="Y1590" t="s">
        <v>2928</v>
      </c>
      <c r="Z1590" t="s">
        <v>3311</v>
      </c>
      <c r="AA1590" t="s">
        <v>3312</v>
      </c>
      <c r="AB1590" t="s">
        <v>1428</v>
      </c>
      <c r="AC1590" t="s">
        <v>3313</v>
      </c>
      <c r="AE1590" t="s">
        <v>120</v>
      </c>
      <c r="AF1590" t="s">
        <v>121</v>
      </c>
      <c r="AG1590" s="6">
        <v>96950</v>
      </c>
      <c r="AH1590" t="s">
        <v>122</v>
      </c>
      <c r="AJ1590" s="8">
        <v>16702354658</v>
      </c>
      <c r="AL1590" t="s">
        <v>3314</v>
      </c>
      <c r="BE1590" t="str">
        <f>"35-2014.00"</f>
        <v>35-2014.00</v>
      </c>
      <c r="BF1590" t="s">
        <v>191</v>
      </c>
      <c r="BG1590" t="s">
        <v>5613</v>
      </c>
      <c r="BH1590" t="s">
        <v>193</v>
      </c>
      <c r="BI1590">
        <v>1</v>
      </c>
      <c r="BK1590" s="1">
        <v>46296</v>
      </c>
      <c r="BL1590" s="1">
        <v>47391</v>
      </c>
      <c r="BO1590">
        <v>35</v>
      </c>
      <c r="BP1590">
        <v>7</v>
      </c>
      <c r="BQ1590">
        <v>0</v>
      </c>
      <c r="BR1590">
        <v>7</v>
      </c>
      <c r="BS1590">
        <v>0</v>
      </c>
      <c r="BT1590">
        <v>7</v>
      </c>
      <c r="BU1590">
        <v>7</v>
      </c>
      <c r="BV1590">
        <v>7</v>
      </c>
      <c r="BW1590" t="str">
        <f>"5:00 AM"</f>
        <v>5:00 AM</v>
      </c>
      <c r="BX1590" t="str">
        <f>"1:00 PM"</f>
        <v>1:00 PM</v>
      </c>
      <c r="BY1590" t="s">
        <v>159</v>
      </c>
      <c r="BZ1590">
        <v>0</v>
      </c>
      <c r="CA1590">
        <v>12</v>
      </c>
      <c r="CB1590" t="s">
        <v>117</v>
      </c>
      <c r="CD1590" t="s">
        <v>194</v>
      </c>
      <c r="CE1590" t="s">
        <v>3316</v>
      </c>
      <c r="CG1590" t="s">
        <v>120</v>
      </c>
      <c r="CH1590" t="s">
        <v>121</v>
      </c>
      <c r="CI1590" s="6">
        <v>96950</v>
      </c>
      <c r="CJ1590" s="10">
        <v>8.83</v>
      </c>
      <c r="CK1590" s="10">
        <v>8.83</v>
      </c>
      <c r="CL1590" s="10">
        <v>13.24</v>
      </c>
      <c r="CM1590" s="10">
        <v>13.24</v>
      </c>
      <c r="CN1590" t="s">
        <v>137</v>
      </c>
      <c r="CO1590" t="s">
        <v>140</v>
      </c>
      <c r="CP1590" t="s">
        <v>138</v>
      </c>
      <c r="CR1590" t="s">
        <v>117</v>
      </c>
      <c r="CS1590" t="s">
        <v>139</v>
      </c>
      <c r="CT1590" t="s">
        <v>140</v>
      </c>
      <c r="CU1590" t="s">
        <v>139</v>
      </c>
      <c r="CV1590" t="s">
        <v>140</v>
      </c>
      <c r="CW1590" t="s">
        <v>139</v>
      </c>
      <c r="CX1590" t="s">
        <v>140</v>
      </c>
      <c r="CY1590" t="s">
        <v>8035</v>
      </c>
      <c r="CZ1590" s="8">
        <v>16702354658</v>
      </c>
      <c r="DA1590" t="s">
        <v>3314</v>
      </c>
      <c r="DB1590" t="s">
        <v>140</v>
      </c>
      <c r="DC1590" t="s">
        <v>139</v>
      </c>
      <c r="DD1590" t="s">
        <v>117</v>
      </c>
    </row>
    <row r="1591" spans="1:108" ht="15" customHeight="1" x14ac:dyDescent="0.35">
      <c r="A1591" t="s">
        <v>10119</v>
      </c>
      <c r="B1591" t="s">
        <v>115</v>
      </c>
      <c r="C1591" s="1">
        <v>45750</v>
      </c>
      <c r="D1591" s="1">
        <v>45750</v>
      </c>
      <c r="E1591" t="s">
        <v>116</v>
      </c>
      <c r="F1591" s="1">
        <v>45929</v>
      </c>
      <c r="G1591" t="s">
        <v>139</v>
      </c>
      <c r="H1591" t="s">
        <v>117</v>
      </c>
      <c r="I1591" t="s">
        <v>117</v>
      </c>
      <c r="J1591" t="s">
        <v>3307</v>
      </c>
      <c r="K1591" t="s">
        <v>3308</v>
      </c>
      <c r="L1591" t="s">
        <v>3309</v>
      </c>
      <c r="N1591" t="s">
        <v>120</v>
      </c>
      <c r="O1591" t="s">
        <v>121</v>
      </c>
      <c r="P1591" s="6">
        <v>96950</v>
      </c>
      <c r="Q1591" t="s">
        <v>122</v>
      </c>
      <c r="S1591" s="8">
        <v>16702354658</v>
      </c>
      <c r="U1591" t="s">
        <v>3310</v>
      </c>
      <c r="V1591">
        <v>311811</v>
      </c>
      <c r="W1591" t="s">
        <v>124</v>
      </c>
      <c r="Y1591" t="s">
        <v>2928</v>
      </c>
      <c r="Z1591" t="s">
        <v>3311</v>
      </c>
      <c r="AA1591" t="s">
        <v>3312</v>
      </c>
      <c r="AB1591" t="s">
        <v>1428</v>
      </c>
      <c r="AC1591" t="s">
        <v>3313</v>
      </c>
      <c r="AE1591" t="s">
        <v>120</v>
      </c>
      <c r="AF1591" t="s">
        <v>121</v>
      </c>
      <c r="AG1591" s="6">
        <v>96950</v>
      </c>
      <c r="AH1591" t="s">
        <v>122</v>
      </c>
      <c r="AJ1591" s="8">
        <v>16702354658</v>
      </c>
      <c r="AL1591" t="s">
        <v>3314</v>
      </c>
      <c r="BE1591" t="str">
        <f>"51-3011.00"</f>
        <v>51-3011.00</v>
      </c>
      <c r="BF1591" t="s">
        <v>217</v>
      </c>
      <c r="BG1591" t="s">
        <v>3315</v>
      </c>
      <c r="BH1591" t="s">
        <v>1319</v>
      </c>
      <c r="BI1591">
        <v>2</v>
      </c>
      <c r="BK1591" s="1">
        <v>46296</v>
      </c>
      <c r="BL1591" s="1">
        <v>47391</v>
      </c>
      <c r="BO1591">
        <v>35</v>
      </c>
      <c r="BP1591">
        <v>7</v>
      </c>
      <c r="BQ1591">
        <v>7</v>
      </c>
      <c r="BR1591">
        <v>0</v>
      </c>
      <c r="BS1591">
        <v>0</v>
      </c>
      <c r="BT1591">
        <v>7</v>
      </c>
      <c r="BU1591">
        <v>7</v>
      </c>
      <c r="BV1591">
        <v>7</v>
      </c>
      <c r="BW1591" t="str">
        <f>"5:00 AM"</f>
        <v>5:00 AM</v>
      </c>
      <c r="BX1591" t="str">
        <f>"1:00 PM"</f>
        <v>1:00 PM</v>
      </c>
      <c r="BY1591" t="s">
        <v>2724</v>
      </c>
      <c r="BZ1591">
        <v>0</v>
      </c>
      <c r="CA1591">
        <v>12</v>
      </c>
      <c r="CB1591" t="s">
        <v>117</v>
      </c>
      <c r="CD1591" t="s">
        <v>194</v>
      </c>
      <c r="CE1591" t="s">
        <v>3316</v>
      </c>
      <c r="CF1591" t="s">
        <v>3309</v>
      </c>
      <c r="CG1591" t="s">
        <v>120</v>
      </c>
      <c r="CH1591" t="s">
        <v>121</v>
      </c>
      <c r="CI1591" s="6">
        <v>96950</v>
      </c>
      <c r="CJ1591" s="10">
        <v>8.64</v>
      </c>
      <c r="CK1591" s="10">
        <v>8.64</v>
      </c>
      <c r="CL1591" s="10">
        <v>12.96</v>
      </c>
      <c r="CM1591" s="10">
        <v>12.96</v>
      </c>
      <c r="CN1591" t="s">
        <v>137</v>
      </c>
      <c r="CO1591" t="s">
        <v>140</v>
      </c>
      <c r="CP1591" t="s">
        <v>138</v>
      </c>
      <c r="CR1591" t="s">
        <v>117</v>
      </c>
      <c r="CS1591" t="s">
        <v>139</v>
      </c>
      <c r="CT1591" t="s">
        <v>140</v>
      </c>
      <c r="CU1591" t="s">
        <v>139</v>
      </c>
      <c r="CV1591" t="s">
        <v>140</v>
      </c>
      <c r="CW1591" t="s">
        <v>139</v>
      </c>
      <c r="CX1591" t="s">
        <v>140</v>
      </c>
      <c r="CY1591" t="s">
        <v>1139</v>
      </c>
      <c r="CZ1591" s="8">
        <v>16702354658</v>
      </c>
      <c r="DA1591" t="s">
        <v>3314</v>
      </c>
      <c r="DB1591" t="s">
        <v>140</v>
      </c>
      <c r="DC1591" t="s">
        <v>139</v>
      </c>
      <c r="DD1591" t="s">
        <v>117</v>
      </c>
    </row>
    <row r="1592" spans="1:108" ht="15" customHeight="1" x14ac:dyDescent="0.35">
      <c r="A1592" t="s">
        <v>15216</v>
      </c>
      <c r="B1592" t="s">
        <v>115</v>
      </c>
      <c r="C1592" s="1">
        <v>45750</v>
      </c>
      <c r="D1592" s="1">
        <v>45750</v>
      </c>
      <c r="E1592" t="s">
        <v>116</v>
      </c>
      <c r="F1592" s="1">
        <v>45899</v>
      </c>
      <c r="G1592" t="s">
        <v>117</v>
      </c>
      <c r="H1592" t="s">
        <v>117</v>
      </c>
      <c r="I1592" t="s">
        <v>117</v>
      </c>
      <c r="J1592" t="s">
        <v>5913</v>
      </c>
      <c r="L1592" t="s">
        <v>5914</v>
      </c>
      <c r="N1592" t="s">
        <v>120</v>
      </c>
      <c r="O1592" t="s">
        <v>121</v>
      </c>
      <c r="P1592" s="6">
        <v>96950</v>
      </c>
      <c r="Q1592" t="s">
        <v>122</v>
      </c>
      <c r="S1592" s="8">
        <v>16702850138</v>
      </c>
      <c r="U1592" t="s">
        <v>5915</v>
      </c>
      <c r="V1592">
        <v>722320</v>
      </c>
      <c r="W1592" t="s">
        <v>124</v>
      </c>
      <c r="Y1592" t="s">
        <v>5916</v>
      </c>
      <c r="Z1592" t="s">
        <v>2582</v>
      </c>
      <c r="AB1592" t="s">
        <v>128</v>
      </c>
      <c r="AC1592" t="s">
        <v>5914</v>
      </c>
      <c r="AE1592" t="s">
        <v>120</v>
      </c>
      <c r="AF1592" t="s">
        <v>121</v>
      </c>
      <c r="AG1592" s="6">
        <v>96950</v>
      </c>
      <c r="AH1592" t="s">
        <v>122</v>
      </c>
      <c r="AJ1592" s="8">
        <v>16702850138</v>
      </c>
      <c r="AL1592" t="s">
        <v>5917</v>
      </c>
      <c r="BE1592" t="str">
        <f>"49-9071.00"</f>
        <v>49-9071.00</v>
      </c>
      <c r="BF1592" t="s">
        <v>156</v>
      </c>
      <c r="BG1592" t="s">
        <v>5918</v>
      </c>
      <c r="BH1592" t="s">
        <v>3477</v>
      </c>
      <c r="BI1592">
        <v>5</v>
      </c>
      <c r="BK1592" s="1">
        <v>45901</v>
      </c>
      <c r="BL1592" s="1">
        <v>45900</v>
      </c>
      <c r="BO1592">
        <v>35</v>
      </c>
      <c r="BP1592">
        <v>0</v>
      </c>
      <c r="BQ1592">
        <v>7</v>
      </c>
      <c r="BR1592">
        <v>7</v>
      </c>
      <c r="BS1592">
        <v>7</v>
      </c>
      <c r="BT1592">
        <v>7</v>
      </c>
      <c r="BU1592">
        <v>7</v>
      </c>
      <c r="BV1592">
        <v>0</v>
      </c>
      <c r="BW1592" t="str">
        <f>"8:00 AM"</f>
        <v>8:00 AM</v>
      </c>
      <c r="BX1592" t="str">
        <f>"4:00 PM"</f>
        <v>4:00 PM</v>
      </c>
      <c r="BY1592" t="s">
        <v>159</v>
      </c>
      <c r="BZ1592">
        <v>0</v>
      </c>
      <c r="CA1592">
        <v>24</v>
      </c>
      <c r="CB1592" t="s">
        <v>117</v>
      </c>
      <c r="CD1592" t="s">
        <v>5919</v>
      </c>
      <c r="CE1592" t="s">
        <v>5920</v>
      </c>
      <c r="CG1592" t="s">
        <v>120</v>
      </c>
      <c r="CH1592" t="s">
        <v>121</v>
      </c>
      <c r="CI1592" s="6">
        <v>96950</v>
      </c>
      <c r="CJ1592" s="10">
        <v>9.5399999999999991</v>
      </c>
      <c r="CK1592" s="10">
        <v>9.5399999999999991</v>
      </c>
      <c r="CL1592" s="10">
        <v>14.31</v>
      </c>
      <c r="CM1592" s="10">
        <v>14.31</v>
      </c>
      <c r="CN1592" t="s">
        <v>137</v>
      </c>
      <c r="CP1592" t="s">
        <v>138</v>
      </c>
      <c r="CR1592" t="s">
        <v>117</v>
      </c>
      <c r="CS1592" t="s">
        <v>139</v>
      </c>
      <c r="CT1592" t="s">
        <v>140</v>
      </c>
      <c r="CU1592" t="s">
        <v>139</v>
      </c>
      <c r="CV1592" t="s">
        <v>140</v>
      </c>
      <c r="CW1592" t="s">
        <v>139</v>
      </c>
      <c r="CX1592" t="s">
        <v>140</v>
      </c>
      <c r="CY1592" t="s">
        <v>5921</v>
      </c>
      <c r="CZ1592" s="8">
        <v>16702850138</v>
      </c>
      <c r="DA1592" t="s">
        <v>5917</v>
      </c>
      <c r="DB1592" t="s">
        <v>140</v>
      </c>
      <c r="DC1592" t="s">
        <v>139</v>
      </c>
      <c r="DD1592" t="s">
        <v>117</v>
      </c>
    </row>
    <row r="1593" spans="1:108" ht="15" customHeight="1" x14ac:dyDescent="0.35">
      <c r="A1593" t="s">
        <v>12076</v>
      </c>
      <c r="B1593" t="s">
        <v>144</v>
      </c>
      <c r="C1593" s="1">
        <v>45700</v>
      </c>
      <c r="D1593" s="1">
        <v>45751</v>
      </c>
      <c r="E1593" t="s">
        <v>211</v>
      </c>
      <c r="G1593" t="s">
        <v>117</v>
      </c>
      <c r="H1593" t="s">
        <v>117</v>
      </c>
      <c r="I1593" t="s">
        <v>117</v>
      </c>
      <c r="J1593" t="s">
        <v>3952</v>
      </c>
      <c r="K1593" t="s">
        <v>3952</v>
      </c>
      <c r="L1593" t="s">
        <v>3953</v>
      </c>
      <c r="N1593" t="s">
        <v>120</v>
      </c>
      <c r="O1593" t="s">
        <v>121</v>
      </c>
      <c r="P1593" s="6">
        <v>96950</v>
      </c>
      <c r="Q1593" t="s">
        <v>122</v>
      </c>
      <c r="S1593" s="8">
        <v>16702353334</v>
      </c>
      <c r="U1593" t="s">
        <v>3954</v>
      </c>
      <c r="V1593">
        <v>713120</v>
      </c>
      <c r="W1593" t="s">
        <v>124</v>
      </c>
      <c r="Y1593" t="s">
        <v>3955</v>
      </c>
      <c r="Z1593" t="s">
        <v>3956</v>
      </c>
      <c r="AA1593" t="s">
        <v>3955</v>
      </c>
      <c r="AB1593" t="s">
        <v>128</v>
      </c>
      <c r="AC1593" t="s">
        <v>3953</v>
      </c>
      <c r="AE1593" t="s">
        <v>120</v>
      </c>
      <c r="AF1593" t="s">
        <v>121</v>
      </c>
      <c r="AG1593" s="6">
        <v>96950</v>
      </c>
      <c r="AH1593" t="s">
        <v>122</v>
      </c>
      <c r="AJ1593" s="8">
        <v>16702353334</v>
      </c>
      <c r="AL1593" t="s">
        <v>3957</v>
      </c>
      <c r="BE1593" t="str">
        <f>"49-9091.00"</f>
        <v>49-9091.00</v>
      </c>
      <c r="BF1593" t="s">
        <v>3958</v>
      </c>
      <c r="BG1593" t="s">
        <v>7382</v>
      </c>
      <c r="BH1593" t="s">
        <v>7383</v>
      </c>
      <c r="BI1593">
        <v>2</v>
      </c>
      <c r="BJ1593">
        <v>2</v>
      </c>
      <c r="BK1593" s="1">
        <v>45778</v>
      </c>
      <c r="BL1593" s="1">
        <v>45930</v>
      </c>
      <c r="BM1593" s="1">
        <v>45778</v>
      </c>
      <c r="BN1593" s="1">
        <v>45930</v>
      </c>
      <c r="BO1593">
        <v>40</v>
      </c>
      <c r="BP1593">
        <v>0</v>
      </c>
      <c r="BQ1593">
        <v>8</v>
      </c>
      <c r="BR1593">
        <v>8</v>
      </c>
      <c r="BS1593">
        <v>8</v>
      </c>
      <c r="BT1593">
        <v>8</v>
      </c>
      <c r="BU1593">
        <v>8</v>
      </c>
      <c r="BV1593">
        <v>0</v>
      </c>
      <c r="BW1593" t="str">
        <f>"9:00 AM"</f>
        <v>9:00 AM</v>
      </c>
      <c r="BX1593" t="str">
        <f>"5:00 PM"</f>
        <v>5:00 PM</v>
      </c>
      <c r="BY1593" t="s">
        <v>159</v>
      </c>
      <c r="BZ1593">
        <v>3</v>
      </c>
      <c r="CA1593">
        <v>12</v>
      </c>
      <c r="CB1593" t="s">
        <v>117</v>
      </c>
      <c r="CD1593" t="s">
        <v>7384</v>
      </c>
      <c r="CE1593" t="s">
        <v>3953</v>
      </c>
      <c r="CG1593" t="s">
        <v>136</v>
      </c>
      <c r="CH1593" t="s">
        <v>121</v>
      </c>
      <c r="CI1593" s="6">
        <v>96950</v>
      </c>
      <c r="CJ1593" s="10">
        <v>10.02</v>
      </c>
      <c r="CK1593" s="10">
        <v>10.02</v>
      </c>
      <c r="CL1593" s="10">
        <v>15.03</v>
      </c>
      <c r="CM1593" s="10">
        <v>15.03</v>
      </c>
      <c r="CN1593" t="s">
        <v>137</v>
      </c>
      <c r="CO1593" t="s">
        <v>133</v>
      </c>
      <c r="CP1593" t="s">
        <v>138</v>
      </c>
      <c r="CR1593" t="s">
        <v>117</v>
      </c>
      <c r="CS1593" t="s">
        <v>139</v>
      </c>
      <c r="CT1593" t="s">
        <v>140</v>
      </c>
      <c r="CU1593" t="s">
        <v>139</v>
      </c>
      <c r="CV1593" t="s">
        <v>139</v>
      </c>
      <c r="CW1593" t="s">
        <v>139</v>
      </c>
      <c r="CX1593" t="s">
        <v>140</v>
      </c>
      <c r="CY1593" t="s">
        <v>3962</v>
      </c>
      <c r="CZ1593" s="8">
        <v>16702353334</v>
      </c>
      <c r="DA1593" t="s">
        <v>3957</v>
      </c>
      <c r="DB1593" t="s">
        <v>140</v>
      </c>
      <c r="DC1593" t="s">
        <v>139</v>
      </c>
      <c r="DD1593" t="s">
        <v>117</v>
      </c>
    </row>
    <row r="1594" spans="1:108" ht="15" customHeight="1" x14ac:dyDescent="0.35">
      <c r="A1594" t="s">
        <v>5355</v>
      </c>
      <c r="B1594" t="s">
        <v>294</v>
      </c>
      <c r="C1594" s="1">
        <v>45700</v>
      </c>
      <c r="D1594" s="1">
        <v>45751</v>
      </c>
      <c r="E1594" t="s">
        <v>211</v>
      </c>
      <c r="G1594" t="s">
        <v>117</v>
      </c>
      <c r="H1594" t="s">
        <v>117</v>
      </c>
      <c r="I1594" t="s">
        <v>117</v>
      </c>
      <c r="J1594" t="s">
        <v>2966</v>
      </c>
      <c r="K1594" t="s">
        <v>2966</v>
      </c>
      <c r="L1594" t="s">
        <v>5356</v>
      </c>
      <c r="M1594" t="s">
        <v>5357</v>
      </c>
      <c r="N1594" t="s">
        <v>120</v>
      </c>
      <c r="O1594" t="s">
        <v>121</v>
      </c>
      <c r="P1594" s="6">
        <v>96950</v>
      </c>
      <c r="Q1594" t="s">
        <v>122</v>
      </c>
      <c r="R1594" t="s">
        <v>1677</v>
      </c>
      <c r="S1594" s="8">
        <v>16707891106</v>
      </c>
      <c r="U1594" t="s">
        <v>1722</v>
      </c>
      <c r="V1594">
        <v>236116</v>
      </c>
      <c r="W1594" t="s">
        <v>150</v>
      </c>
      <c r="X1594" t="s">
        <v>139</v>
      </c>
      <c r="Y1594" t="s">
        <v>125</v>
      </c>
      <c r="Z1594" t="s">
        <v>126</v>
      </c>
      <c r="AA1594" t="s">
        <v>1723</v>
      </c>
      <c r="AB1594" t="s">
        <v>657</v>
      </c>
      <c r="AC1594" t="s">
        <v>5356</v>
      </c>
      <c r="AD1594" t="s">
        <v>5357</v>
      </c>
      <c r="AE1594" t="s">
        <v>120</v>
      </c>
      <c r="AF1594" t="s">
        <v>121</v>
      </c>
      <c r="AG1594" s="6">
        <v>96950</v>
      </c>
      <c r="AH1594" t="s">
        <v>122</v>
      </c>
      <c r="AI1594" t="s">
        <v>5358</v>
      </c>
      <c r="AJ1594" s="8">
        <v>16707891106</v>
      </c>
      <c r="AL1594" t="s">
        <v>1727</v>
      </c>
      <c r="BE1594" t="str">
        <f>"49-9071.00"</f>
        <v>49-9071.00</v>
      </c>
      <c r="BF1594" t="s">
        <v>156</v>
      </c>
      <c r="BG1594" t="s">
        <v>5359</v>
      </c>
      <c r="BH1594" t="s">
        <v>156</v>
      </c>
      <c r="BI1594">
        <v>20</v>
      </c>
      <c r="BJ1594">
        <v>17</v>
      </c>
      <c r="BK1594" s="1">
        <v>45717</v>
      </c>
      <c r="BL1594" s="1">
        <v>46081</v>
      </c>
      <c r="BM1594" s="1">
        <v>45751</v>
      </c>
      <c r="BN1594" s="1">
        <v>46081</v>
      </c>
      <c r="BO1594">
        <v>35</v>
      </c>
      <c r="BP1594">
        <v>0</v>
      </c>
      <c r="BQ1594">
        <v>7</v>
      </c>
      <c r="BR1594">
        <v>7</v>
      </c>
      <c r="BS1594">
        <v>7</v>
      </c>
      <c r="BT1594">
        <v>7</v>
      </c>
      <c r="BU1594">
        <v>7</v>
      </c>
      <c r="BV1594">
        <v>0</v>
      </c>
      <c r="BW1594" t="str">
        <f>"8:00 AM"</f>
        <v>8:00 AM</v>
      </c>
      <c r="BX1594" t="str">
        <f>"4:00 PM"</f>
        <v>4:00 PM</v>
      </c>
      <c r="BY1594" t="s">
        <v>133</v>
      </c>
      <c r="BZ1594">
        <v>0</v>
      </c>
      <c r="CA1594">
        <v>24</v>
      </c>
      <c r="CB1594" t="s">
        <v>117</v>
      </c>
      <c r="CD1594" t="s">
        <v>5360</v>
      </c>
      <c r="CE1594" t="s">
        <v>5356</v>
      </c>
      <c r="CF1594" t="s">
        <v>5357</v>
      </c>
      <c r="CG1594" t="s">
        <v>120</v>
      </c>
      <c r="CH1594" t="s">
        <v>121</v>
      </c>
      <c r="CI1594" s="6">
        <v>96950</v>
      </c>
      <c r="CJ1594" s="10">
        <v>9.75</v>
      </c>
      <c r="CK1594" s="10">
        <v>9.75</v>
      </c>
      <c r="CL1594" s="10">
        <v>14.63</v>
      </c>
      <c r="CM1594" s="10">
        <v>14.63</v>
      </c>
      <c r="CN1594" t="s">
        <v>137</v>
      </c>
      <c r="CP1594" t="s">
        <v>138</v>
      </c>
      <c r="CR1594" t="s">
        <v>139</v>
      </c>
      <c r="CS1594" t="s">
        <v>139</v>
      </c>
      <c r="CT1594" t="s">
        <v>140</v>
      </c>
      <c r="CU1594" t="s">
        <v>139</v>
      </c>
      <c r="CV1594" t="s">
        <v>140</v>
      </c>
      <c r="CW1594" t="s">
        <v>139</v>
      </c>
      <c r="CX1594" t="s">
        <v>140</v>
      </c>
      <c r="CY1594" s="2" t="s">
        <v>5361</v>
      </c>
      <c r="CZ1594" s="8">
        <v>16707852508</v>
      </c>
      <c r="DA1594" t="s">
        <v>1727</v>
      </c>
      <c r="DB1594" t="s">
        <v>1095</v>
      </c>
      <c r="DC1594" t="s">
        <v>139</v>
      </c>
      <c r="DD1594" t="s">
        <v>139</v>
      </c>
    </row>
    <row r="1595" spans="1:108" ht="15" customHeight="1" x14ac:dyDescent="0.35">
      <c r="A1595" t="s">
        <v>10157</v>
      </c>
      <c r="B1595" t="s">
        <v>144</v>
      </c>
      <c r="C1595" s="1">
        <v>45701</v>
      </c>
      <c r="D1595" s="1">
        <v>45751</v>
      </c>
      <c r="E1595" t="s">
        <v>211</v>
      </c>
      <c r="G1595" t="s">
        <v>117</v>
      </c>
      <c r="H1595" t="s">
        <v>117</v>
      </c>
      <c r="I1595" t="s">
        <v>117</v>
      </c>
      <c r="J1595" t="s">
        <v>1449</v>
      </c>
      <c r="K1595" t="s">
        <v>1450</v>
      </c>
      <c r="L1595" t="s">
        <v>807</v>
      </c>
      <c r="M1595" t="s">
        <v>1451</v>
      </c>
      <c r="N1595" t="s">
        <v>120</v>
      </c>
      <c r="O1595" t="s">
        <v>121</v>
      </c>
      <c r="P1595" s="6">
        <v>96950</v>
      </c>
      <c r="Q1595" t="s">
        <v>122</v>
      </c>
      <c r="R1595" t="s">
        <v>140</v>
      </c>
      <c r="S1595" s="8">
        <v>16702351980</v>
      </c>
      <c r="U1595" t="s">
        <v>1452</v>
      </c>
      <c r="V1595">
        <v>561320</v>
      </c>
      <c r="W1595" t="s">
        <v>150</v>
      </c>
      <c r="X1595" t="s">
        <v>139</v>
      </c>
      <c r="Y1595" t="s">
        <v>1329</v>
      </c>
      <c r="Z1595" t="s">
        <v>1453</v>
      </c>
      <c r="AA1595" t="s">
        <v>1039</v>
      </c>
      <c r="AB1595" t="s">
        <v>524</v>
      </c>
      <c r="AC1595" t="s">
        <v>1454</v>
      </c>
      <c r="AD1595" t="s">
        <v>1451</v>
      </c>
      <c r="AE1595" t="s">
        <v>120</v>
      </c>
      <c r="AF1595" t="s">
        <v>121</v>
      </c>
      <c r="AG1595" s="6">
        <v>96950</v>
      </c>
      <c r="AH1595" t="s">
        <v>122</v>
      </c>
      <c r="AJ1595" s="8">
        <v>16702351980</v>
      </c>
      <c r="AL1595" t="s">
        <v>1455</v>
      </c>
      <c r="BE1595" t="str">
        <f>"37-2011.00"</f>
        <v>37-2011.00</v>
      </c>
      <c r="BF1595" t="s">
        <v>701</v>
      </c>
      <c r="BG1595" t="s">
        <v>5343</v>
      </c>
      <c r="BH1595" t="s">
        <v>817</v>
      </c>
      <c r="BI1595">
        <v>10</v>
      </c>
      <c r="BJ1595">
        <v>10</v>
      </c>
      <c r="BK1595" s="1">
        <v>45717</v>
      </c>
      <c r="BL1595" s="1">
        <v>46081</v>
      </c>
      <c r="BM1595" s="1">
        <v>45751</v>
      </c>
      <c r="BN1595" s="1">
        <v>46081</v>
      </c>
      <c r="BO1595">
        <v>35</v>
      </c>
      <c r="BP1595">
        <v>0</v>
      </c>
      <c r="BQ1595">
        <v>7</v>
      </c>
      <c r="BR1595">
        <v>7</v>
      </c>
      <c r="BS1595">
        <v>7</v>
      </c>
      <c r="BT1595">
        <v>7</v>
      </c>
      <c r="BU1595">
        <v>7</v>
      </c>
      <c r="BV1595">
        <v>0</v>
      </c>
      <c r="BW1595" t="str">
        <f>"8:00 AM"</f>
        <v>8:00 AM</v>
      </c>
      <c r="BX1595" t="str">
        <f>"4:00 PM"</f>
        <v>4:00 PM</v>
      </c>
      <c r="BY1595" t="s">
        <v>133</v>
      </c>
      <c r="BZ1595">
        <v>0</v>
      </c>
      <c r="CA1595">
        <v>12</v>
      </c>
      <c r="CB1595" t="s">
        <v>117</v>
      </c>
      <c r="CD1595" t="s">
        <v>10158</v>
      </c>
      <c r="CE1595" t="s">
        <v>1106</v>
      </c>
      <c r="CF1595" t="s">
        <v>10159</v>
      </c>
      <c r="CG1595" t="s">
        <v>120</v>
      </c>
      <c r="CH1595" t="s">
        <v>121</v>
      </c>
      <c r="CI1595" s="6">
        <v>96950</v>
      </c>
      <c r="CJ1595" s="10">
        <v>8.2899999999999991</v>
      </c>
      <c r="CK1595" s="10">
        <v>8.2899999999999991</v>
      </c>
      <c r="CL1595" s="10">
        <v>12.44</v>
      </c>
      <c r="CM1595" s="10">
        <v>12.44</v>
      </c>
      <c r="CN1595" t="s">
        <v>137</v>
      </c>
      <c r="CO1595" t="s">
        <v>821</v>
      </c>
      <c r="CP1595" t="s">
        <v>138</v>
      </c>
      <c r="CR1595" t="s">
        <v>117</v>
      </c>
      <c r="CS1595" t="s">
        <v>139</v>
      </c>
      <c r="CT1595" t="s">
        <v>140</v>
      </c>
      <c r="CU1595" t="s">
        <v>139</v>
      </c>
      <c r="CV1595" t="s">
        <v>140</v>
      </c>
      <c r="CW1595" t="s">
        <v>139</v>
      </c>
      <c r="CX1595" t="s">
        <v>140</v>
      </c>
      <c r="CY1595" t="s">
        <v>822</v>
      </c>
      <c r="CZ1595" s="8">
        <v>16702351980</v>
      </c>
      <c r="DA1595" t="s">
        <v>1455</v>
      </c>
      <c r="DB1595" t="s">
        <v>140</v>
      </c>
      <c r="DC1595" t="s">
        <v>139</v>
      </c>
      <c r="DD1595" t="s">
        <v>139</v>
      </c>
    </row>
    <row r="1596" spans="1:108" ht="15" customHeight="1" x14ac:dyDescent="0.35">
      <c r="A1596" t="s">
        <v>5339</v>
      </c>
      <c r="B1596" t="s">
        <v>144</v>
      </c>
      <c r="C1596" s="1">
        <v>45707</v>
      </c>
      <c r="D1596" s="1">
        <v>45751</v>
      </c>
      <c r="E1596" t="s">
        <v>116</v>
      </c>
      <c r="F1596" s="1">
        <v>45806</v>
      </c>
      <c r="G1596" t="s">
        <v>117</v>
      </c>
      <c r="H1596" t="s">
        <v>117</v>
      </c>
      <c r="I1596" t="s">
        <v>117</v>
      </c>
      <c r="J1596" t="s">
        <v>1324</v>
      </c>
      <c r="K1596" t="s">
        <v>1325</v>
      </c>
      <c r="L1596" t="s">
        <v>4451</v>
      </c>
      <c r="M1596" t="s">
        <v>1327</v>
      </c>
      <c r="N1596" t="s">
        <v>120</v>
      </c>
      <c r="O1596" t="s">
        <v>121</v>
      </c>
      <c r="P1596" s="6">
        <v>96950</v>
      </c>
      <c r="Q1596" t="s">
        <v>122</v>
      </c>
      <c r="S1596" s="8">
        <v>16703236877</v>
      </c>
      <c r="U1596" t="s">
        <v>1328</v>
      </c>
      <c r="V1596">
        <v>621610</v>
      </c>
      <c r="W1596" t="s">
        <v>124</v>
      </c>
      <c r="Y1596" t="s">
        <v>1329</v>
      </c>
      <c r="Z1596" t="s">
        <v>1330</v>
      </c>
      <c r="AA1596" t="s">
        <v>1331</v>
      </c>
      <c r="AB1596" t="s">
        <v>128</v>
      </c>
      <c r="AC1596" t="s">
        <v>1332</v>
      </c>
      <c r="AE1596" t="s">
        <v>839</v>
      </c>
      <c r="AF1596" t="s">
        <v>578</v>
      </c>
      <c r="AG1596" s="6">
        <v>96931</v>
      </c>
      <c r="AH1596" t="s">
        <v>122</v>
      </c>
      <c r="AJ1596" s="8">
        <v>16716498746</v>
      </c>
      <c r="AK1596">
        <v>203</v>
      </c>
      <c r="AL1596" t="s">
        <v>1333</v>
      </c>
      <c r="BE1596" t="str">
        <f>"31-1122.00"</f>
        <v>31-1122.00</v>
      </c>
      <c r="BF1596" t="s">
        <v>4642</v>
      </c>
      <c r="BG1596" t="s">
        <v>5340</v>
      </c>
      <c r="BH1596" t="s">
        <v>4644</v>
      </c>
      <c r="BI1596">
        <v>3</v>
      </c>
      <c r="BJ1596">
        <v>3</v>
      </c>
      <c r="BK1596" s="1">
        <v>45808</v>
      </c>
      <c r="BL1596" s="1">
        <v>46142</v>
      </c>
      <c r="BM1596" s="1">
        <v>45808</v>
      </c>
      <c r="BN1596" s="1">
        <v>46142</v>
      </c>
      <c r="BO1596">
        <v>40</v>
      </c>
      <c r="BP1596">
        <v>0</v>
      </c>
      <c r="BQ1596">
        <v>8</v>
      </c>
      <c r="BR1596">
        <v>8</v>
      </c>
      <c r="BS1596">
        <v>8</v>
      </c>
      <c r="BT1596">
        <v>8</v>
      </c>
      <c r="BU1596">
        <v>5</v>
      </c>
      <c r="BV1596">
        <v>3</v>
      </c>
      <c r="BW1596" t="str">
        <f>"8:30 AM"</f>
        <v>8:30 AM</v>
      </c>
      <c r="BX1596" t="str">
        <f>"5:30 PM"</f>
        <v>5:30 PM</v>
      </c>
      <c r="BY1596" t="s">
        <v>133</v>
      </c>
      <c r="BZ1596">
        <v>0</v>
      </c>
      <c r="CA1596">
        <v>12</v>
      </c>
      <c r="CB1596" t="s">
        <v>117</v>
      </c>
      <c r="CD1596" t="s">
        <v>5341</v>
      </c>
      <c r="CE1596" t="s">
        <v>4451</v>
      </c>
      <c r="CF1596" t="s">
        <v>4641</v>
      </c>
      <c r="CG1596" t="s">
        <v>120</v>
      </c>
      <c r="CH1596" t="s">
        <v>121</v>
      </c>
      <c r="CI1596" s="6">
        <v>96950</v>
      </c>
      <c r="CJ1596" s="10">
        <v>11.24</v>
      </c>
      <c r="CK1596" s="10">
        <v>11.24</v>
      </c>
      <c r="CL1596" s="10">
        <v>16.86</v>
      </c>
      <c r="CM1596" s="10">
        <v>16.86</v>
      </c>
      <c r="CN1596" t="s">
        <v>137</v>
      </c>
      <c r="CO1596" t="s">
        <v>140</v>
      </c>
      <c r="CP1596" t="s">
        <v>138</v>
      </c>
      <c r="CR1596" t="s">
        <v>117</v>
      </c>
      <c r="CS1596" t="s">
        <v>139</v>
      </c>
      <c r="CT1596" t="s">
        <v>140</v>
      </c>
      <c r="CU1596" t="s">
        <v>139</v>
      </c>
      <c r="CV1596" t="s">
        <v>140</v>
      </c>
      <c r="CW1596" t="s">
        <v>139</v>
      </c>
      <c r="CX1596" t="s">
        <v>140</v>
      </c>
      <c r="CY1596" t="s">
        <v>140</v>
      </c>
      <c r="CZ1596" s="8">
        <v>16703236877</v>
      </c>
      <c r="DA1596" t="s">
        <v>1338</v>
      </c>
      <c r="DB1596" t="s">
        <v>140</v>
      </c>
      <c r="DC1596" t="s">
        <v>139</v>
      </c>
      <c r="DD1596" t="s">
        <v>117</v>
      </c>
    </row>
    <row r="1597" spans="1:108" ht="15" customHeight="1" x14ac:dyDescent="0.35">
      <c r="A1597" t="s">
        <v>15222</v>
      </c>
      <c r="B1597" t="s">
        <v>144</v>
      </c>
      <c r="C1597" s="1">
        <v>45707</v>
      </c>
      <c r="D1597" s="1">
        <v>45751</v>
      </c>
      <c r="E1597" t="s">
        <v>116</v>
      </c>
      <c r="F1597" s="1">
        <v>45776</v>
      </c>
      <c r="G1597" t="s">
        <v>117</v>
      </c>
      <c r="H1597" t="s">
        <v>117</v>
      </c>
      <c r="I1597" t="s">
        <v>117</v>
      </c>
      <c r="J1597" t="s">
        <v>4640</v>
      </c>
      <c r="K1597" t="s">
        <v>4210</v>
      </c>
      <c r="L1597" t="s">
        <v>4451</v>
      </c>
      <c r="M1597" t="s">
        <v>4641</v>
      </c>
      <c r="N1597" t="s">
        <v>120</v>
      </c>
      <c r="O1597" t="s">
        <v>121</v>
      </c>
      <c r="P1597" s="6">
        <v>96950</v>
      </c>
      <c r="Q1597" t="s">
        <v>122</v>
      </c>
      <c r="S1597" s="8">
        <v>16703236877</v>
      </c>
      <c r="U1597" t="s">
        <v>4212</v>
      </c>
      <c r="V1597">
        <v>621610</v>
      </c>
      <c r="W1597" t="s">
        <v>124</v>
      </c>
      <c r="Y1597" t="s">
        <v>1329</v>
      </c>
      <c r="Z1597" t="s">
        <v>1330</v>
      </c>
      <c r="AA1597" t="s">
        <v>1331</v>
      </c>
      <c r="AB1597" t="s">
        <v>128</v>
      </c>
      <c r="AC1597" t="s">
        <v>1332</v>
      </c>
      <c r="AE1597" t="s">
        <v>839</v>
      </c>
      <c r="AF1597" t="s">
        <v>578</v>
      </c>
      <c r="AG1597" s="6">
        <v>96931</v>
      </c>
      <c r="AH1597" t="s">
        <v>122</v>
      </c>
      <c r="AJ1597" s="8">
        <v>16716498746</v>
      </c>
      <c r="AK1597">
        <v>203</v>
      </c>
      <c r="AL1597" t="s">
        <v>1333</v>
      </c>
      <c r="BE1597" t="str">
        <f>"31-1122.00"</f>
        <v>31-1122.00</v>
      </c>
      <c r="BF1597" t="s">
        <v>4642</v>
      </c>
      <c r="BG1597" t="s">
        <v>4643</v>
      </c>
      <c r="BH1597" t="s">
        <v>4644</v>
      </c>
      <c r="BI1597">
        <v>2</v>
      </c>
      <c r="BJ1597">
        <v>2</v>
      </c>
      <c r="BK1597" s="1">
        <v>45778</v>
      </c>
      <c r="BL1597" s="1">
        <v>46142</v>
      </c>
      <c r="BM1597" s="1">
        <v>45778</v>
      </c>
      <c r="BN1597" s="1">
        <v>46142</v>
      </c>
      <c r="BO1597">
        <v>40</v>
      </c>
      <c r="BP1597">
        <v>0</v>
      </c>
      <c r="BQ1597">
        <v>8</v>
      </c>
      <c r="BR1597">
        <v>8</v>
      </c>
      <c r="BS1597">
        <v>8</v>
      </c>
      <c r="BT1597">
        <v>8</v>
      </c>
      <c r="BU1597">
        <v>5</v>
      </c>
      <c r="BV1597">
        <v>3</v>
      </c>
      <c r="BW1597" t="str">
        <f>"8:30 AM"</f>
        <v>8:30 AM</v>
      </c>
      <c r="BX1597" t="str">
        <f>"5:30 PM"</f>
        <v>5:30 PM</v>
      </c>
      <c r="BY1597" t="s">
        <v>133</v>
      </c>
      <c r="BZ1597">
        <v>0</v>
      </c>
      <c r="CA1597">
        <v>12</v>
      </c>
      <c r="CB1597" t="s">
        <v>117</v>
      </c>
      <c r="CD1597" t="s">
        <v>15223</v>
      </c>
      <c r="CE1597" t="s">
        <v>4451</v>
      </c>
      <c r="CF1597" t="s">
        <v>4641</v>
      </c>
      <c r="CG1597" t="s">
        <v>120</v>
      </c>
      <c r="CH1597" t="s">
        <v>121</v>
      </c>
      <c r="CI1597" s="6">
        <v>96950</v>
      </c>
      <c r="CJ1597" s="10">
        <v>11.24</v>
      </c>
      <c r="CK1597" s="10">
        <v>11.24</v>
      </c>
      <c r="CL1597" s="10">
        <v>16.86</v>
      </c>
      <c r="CM1597" s="10">
        <v>16.86</v>
      </c>
      <c r="CN1597" t="s">
        <v>137</v>
      </c>
      <c r="CO1597" t="s">
        <v>140</v>
      </c>
      <c r="CP1597" t="s">
        <v>138</v>
      </c>
      <c r="CR1597" t="s">
        <v>117</v>
      </c>
      <c r="CS1597" t="s">
        <v>139</v>
      </c>
      <c r="CT1597" t="s">
        <v>140</v>
      </c>
      <c r="CU1597" t="s">
        <v>139</v>
      </c>
      <c r="CV1597" t="s">
        <v>140</v>
      </c>
      <c r="CW1597" t="s">
        <v>139</v>
      </c>
      <c r="CX1597" t="s">
        <v>140</v>
      </c>
      <c r="CY1597" t="s">
        <v>140</v>
      </c>
      <c r="CZ1597" s="8">
        <v>16703236877</v>
      </c>
      <c r="DA1597" t="s">
        <v>4216</v>
      </c>
      <c r="DB1597" t="s">
        <v>140</v>
      </c>
      <c r="DC1597" t="s">
        <v>139</v>
      </c>
      <c r="DD1597" t="s">
        <v>117</v>
      </c>
    </row>
    <row r="1598" spans="1:108" ht="15" customHeight="1" x14ac:dyDescent="0.35">
      <c r="A1598" t="s">
        <v>7980</v>
      </c>
      <c r="B1598" t="s">
        <v>144</v>
      </c>
      <c r="C1598" s="1">
        <v>45708</v>
      </c>
      <c r="D1598" s="1">
        <v>45751</v>
      </c>
      <c r="E1598" t="s">
        <v>211</v>
      </c>
      <c r="G1598" t="s">
        <v>117</v>
      </c>
      <c r="H1598" t="s">
        <v>117</v>
      </c>
      <c r="I1598" t="s">
        <v>117</v>
      </c>
      <c r="J1598" t="s">
        <v>1324</v>
      </c>
      <c r="K1598" t="s">
        <v>1325</v>
      </c>
      <c r="L1598" t="s">
        <v>4451</v>
      </c>
      <c r="M1598" t="s">
        <v>1327</v>
      </c>
      <c r="N1598" t="s">
        <v>120</v>
      </c>
      <c r="O1598" t="s">
        <v>121</v>
      </c>
      <c r="P1598" s="6">
        <v>96950</v>
      </c>
      <c r="Q1598" t="s">
        <v>122</v>
      </c>
      <c r="S1598" s="8">
        <v>16703236877</v>
      </c>
      <c r="U1598" t="s">
        <v>1328</v>
      </c>
      <c r="V1598">
        <v>621610</v>
      </c>
      <c r="W1598" t="s">
        <v>124</v>
      </c>
      <c r="Y1598" t="s">
        <v>1329</v>
      </c>
      <c r="Z1598" t="s">
        <v>1330</v>
      </c>
      <c r="AA1598" t="s">
        <v>1331</v>
      </c>
      <c r="AB1598" t="s">
        <v>128</v>
      </c>
      <c r="AC1598" t="s">
        <v>1332</v>
      </c>
      <c r="AE1598" t="s">
        <v>839</v>
      </c>
      <c r="AF1598" t="s">
        <v>578</v>
      </c>
      <c r="AG1598" s="6">
        <v>96931</v>
      </c>
      <c r="AH1598" t="s">
        <v>122</v>
      </c>
      <c r="AJ1598" s="8">
        <v>16716498746</v>
      </c>
      <c r="AK1598">
        <v>203</v>
      </c>
      <c r="AL1598" t="s">
        <v>1333</v>
      </c>
      <c r="BE1598" t="str">
        <f>"31-1122.00"</f>
        <v>31-1122.00</v>
      </c>
      <c r="BF1598" t="s">
        <v>4642</v>
      </c>
      <c r="BG1598" t="s">
        <v>5340</v>
      </c>
      <c r="BH1598" t="s">
        <v>4644</v>
      </c>
      <c r="BI1598">
        <v>3</v>
      </c>
      <c r="BJ1598">
        <v>3</v>
      </c>
      <c r="BK1598" s="1">
        <v>45778</v>
      </c>
      <c r="BL1598" s="1">
        <v>46142</v>
      </c>
      <c r="BM1598" s="1">
        <v>45778</v>
      </c>
      <c r="BN1598" s="1">
        <v>46142</v>
      </c>
      <c r="BO1598">
        <v>40</v>
      </c>
      <c r="BP1598">
        <v>0</v>
      </c>
      <c r="BQ1598">
        <v>8</v>
      </c>
      <c r="BR1598">
        <v>8</v>
      </c>
      <c r="BS1598">
        <v>8</v>
      </c>
      <c r="BT1598">
        <v>8</v>
      </c>
      <c r="BU1598">
        <v>5</v>
      </c>
      <c r="BV1598">
        <v>3</v>
      </c>
      <c r="BW1598" t="str">
        <f>"8:30 AM"</f>
        <v>8:30 AM</v>
      </c>
      <c r="BX1598" t="str">
        <f>"5:30 PM"</f>
        <v>5:30 PM</v>
      </c>
      <c r="BY1598" t="s">
        <v>133</v>
      </c>
      <c r="BZ1598">
        <v>0</v>
      </c>
      <c r="CA1598">
        <v>12</v>
      </c>
      <c r="CB1598" t="s">
        <v>117</v>
      </c>
      <c r="CD1598" t="s">
        <v>6994</v>
      </c>
      <c r="CE1598" t="s">
        <v>4451</v>
      </c>
      <c r="CF1598" t="s">
        <v>4641</v>
      </c>
      <c r="CG1598" t="s">
        <v>120</v>
      </c>
      <c r="CH1598" t="s">
        <v>121</v>
      </c>
      <c r="CI1598" s="6">
        <v>96950</v>
      </c>
      <c r="CJ1598" s="10">
        <v>11.24</v>
      </c>
      <c r="CK1598" s="10">
        <v>11.24</v>
      </c>
      <c r="CL1598" s="10">
        <v>16.86</v>
      </c>
      <c r="CM1598" s="10">
        <v>16.86</v>
      </c>
      <c r="CN1598" t="s">
        <v>137</v>
      </c>
      <c r="CO1598" t="s">
        <v>140</v>
      </c>
      <c r="CP1598" t="s">
        <v>138</v>
      </c>
      <c r="CR1598" t="s">
        <v>117</v>
      </c>
      <c r="CS1598" t="s">
        <v>139</v>
      </c>
      <c r="CT1598" t="s">
        <v>140</v>
      </c>
      <c r="CU1598" t="s">
        <v>139</v>
      </c>
      <c r="CV1598" t="s">
        <v>140</v>
      </c>
      <c r="CW1598" t="s">
        <v>139</v>
      </c>
      <c r="CX1598" t="s">
        <v>140</v>
      </c>
      <c r="CY1598" t="s">
        <v>140</v>
      </c>
      <c r="CZ1598" s="8">
        <v>16703236877</v>
      </c>
      <c r="DA1598" t="s">
        <v>1338</v>
      </c>
      <c r="DB1598" t="s">
        <v>140</v>
      </c>
      <c r="DC1598" t="s">
        <v>139</v>
      </c>
      <c r="DD1598" t="s">
        <v>117</v>
      </c>
    </row>
    <row r="1599" spans="1:108" ht="15" customHeight="1" x14ac:dyDescent="0.35">
      <c r="A1599" t="s">
        <v>5428</v>
      </c>
      <c r="B1599" t="s">
        <v>144</v>
      </c>
      <c r="C1599" s="1">
        <v>45713</v>
      </c>
      <c r="D1599" s="1">
        <v>45751</v>
      </c>
      <c r="E1599" t="s">
        <v>116</v>
      </c>
      <c r="F1599" s="1">
        <v>45776</v>
      </c>
      <c r="G1599" t="s">
        <v>139</v>
      </c>
      <c r="H1599" t="s">
        <v>117</v>
      </c>
      <c r="I1599" t="s">
        <v>117</v>
      </c>
      <c r="J1599" t="s">
        <v>4209</v>
      </c>
      <c r="K1599" t="s">
        <v>4210</v>
      </c>
      <c r="L1599" t="s">
        <v>1326</v>
      </c>
      <c r="M1599" t="s">
        <v>4211</v>
      </c>
      <c r="N1599" t="s">
        <v>120</v>
      </c>
      <c r="O1599" t="s">
        <v>121</v>
      </c>
      <c r="P1599" s="6">
        <v>96950</v>
      </c>
      <c r="Q1599" t="s">
        <v>122</v>
      </c>
      <c r="S1599" s="8">
        <v>16703236877</v>
      </c>
      <c r="U1599" t="s">
        <v>4212</v>
      </c>
      <c r="V1599">
        <v>62161</v>
      </c>
      <c r="W1599" t="s">
        <v>124</v>
      </c>
      <c r="Y1599" t="s">
        <v>1329</v>
      </c>
      <c r="Z1599" t="s">
        <v>1330</v>
      </c>
      <c r="AA1599" t="s">
        <v>1331</v>
      </c>
      <c r="AB1599" t="s">
        <v>128</v>
      </c>
      <c r="AC1599" t="s">
        <v>1332</v>
      </c>
      <c r="AE1599" t="s">
        <v>839</v>
      </c>
      <c r="AF1599" t="s">
        <v>578</v>
      </c>
      <c r="AG1599" s="6">
        <v>96931</v>
      </c>
      <c r="AH1599" t="s">
        <v>122</v>
      </c>
      <c r="AJ1599" s="8">
        <v>16716498746</v>
      </c>
      <c r="AK1599">
        <v>203</v>
      </c>
      <c r="AL1599" t="s">
        <v>1333</v>
      </c>
      <c r="BE1599" t="str">
        <f>"29-1141.00"</f>
        <v>29-1141.00</v>
      </c>
      <c r="BF1599" t="s">
        <v>1534</v>
      </c>
      <c r="BG1599" t="s">
        <v>4213</v>
      </c>
      <c r="BH1599" t="s">
        <v>4214</v>
      </c>
      <c r="BI1599">
        <v>1</v>
      </c>
      <c r="BJ1599">
        <v>1</v>
      </c>
      <c r="BK1599" s="1">
        <v>45778</v>
      </c>
      <c r="BL1599" s="1">
        <v>46873</v>
      </c>
      <c r="BM1599" s="1">
        <v>45778</v>
      </c>
      <c r="BN1599" s="1">
        <v>46873</v>
      </c>
      <c r="BO1599">
        <v>40</v>
      </c>
      <c r="BP1599">
        <v>0</v>
      </c>
      <c r="BQ1599">
        <v>8</v>
      </c>
      <c r="BR1599">
        <v>8</v>
      </c>
      <c r="BS1599">
        <v>8</v>
      </c>
      <c r="BT1599">
        <v>8</v>
      </c>
      <c r="BU1599">
        <v>5</v>
      </c>
      <c r="BV1599">
        <v>3</v>
      </c>
      <c r="BW1599" t="str">
        <f>"8:30 AM"</f>
        <v>8:30 AM</v>
      </c>
      <c r="BX1599" t="str">
        <f>"5:30 PM"</f>
        <v>5:30 PM</v>
      </c>
      <c r="BY1599" t="s">
        <v>459</v>
      </c>
      <c r="BZ1599">
        <v>0</v>
      </c>
      <c r="CA1599">
        <v>0</v>
      </c>
      <c r="CB1599" t="s">
        <v>117</v>
      </c>
      <c r="CD1599" s="2" t="s">
        <v>4215</v>
      </c>
      <c r="CE1599" t="s">
        <v>1326</v>
      </c>
      <c r="CF1599" t="s">
        <v>4211</v>
      </c>
      <c r="CG1599" t="s">
        <v>120</v>
      </c>
      <c r="CH1599" t="s">
        <v>121</v>
      </c>
      <c r="CI1599" s="6">
        <v>96950</v>
      </c>
      <c r="CJ1599" s="10">
        <v>17.05</v>
      </c>
      <c r="CK1599" s="10">
        <v>17.05</v>
      </c>
      <c r="CN1599" t="s">
        <v>137</v>
      </c>
      <c r="CO1599" t="s">
        <v>140</v>
      </c>
      <c r="CP1599" t="s">
        <v>138</v>
      </c>
      <c r="CR1599" t="s">
        <v>117</v>
      </c>
      <c r="CS1599" t="s">
        <v>139</v>
      </c>
      <c r="CT1599" t="s">
        <v>140</v>
      </c>
      <c r="CU1599" t="s">
        <v>140</v>
      </c>
      <c r="CV1599" t="s">
        <v>140</v>
      </c>
      <c r="CW1599" t="s">
        <v>139</v>
      </c>
      <c r="CX1599" t="s">
        <v>140</v>
      </c>
      <c r="CY1599" t="s">
        <v>140</v>
      </c>
      <c r="CZ1599" s="8">
        <v>16703236877</v>
      </c>
      <c r="DA1599" t="s">
        <v>4216</v>
      </c>
      <c r="DB1599" t="s">
        <v>140</v>
      </c>
      <c r="DC1599" t="s">
        <v>139</v>
      </c>
      <c r="DD1599" t="s">
        <v>117</v>
      </c>
    </row>
    <row r="1600" spans="1:108" ht="15" customHeight="1" x14ac:dyDescent="0.35">
      <c r="A1600" t="s">
        <v>16414</v>
      </c>
      <c r="B1600" t="s">
        <v>144</v>
      </c>
      <c r="C1600" s="1">
        <v>45713</v>
      </c>
      <c r="D1600" s="1">
        <v>45751</v>
      </c>
      <c r="E1600" t="s">
        <v>211</v>
      </c>
      <c r="G1600" t="s">
        <v>117</v>
      </c>
      <c r="H1600" t="s">
        <v>117</v>
      </c>
      <c r="I1600" t="s">
        <v>117</v>
      </c>
      <c r="J1600" t="s">
        <v>1324</v>
      </c>
      <c r="K1600" t="s">
        <v>1325</v>
      </c>
      <c r="L1600" t="s">
        <v>1326</v>
      </c>
      <c r="M1600" t="s">
        <v>1327</v>
      </c>
      <c r="N1600" t="s">
        <v>120</v>
      </c>
      <c r="O1600" t="s">
        <v>121</v>
      </c>
      <c r="P1600" s="6">
        <v>96950</v>
      </c>
      <c r="Q1600" t="s">
        <v>122</v>
      </c>
      <c r="S1600" s="8">
        <v>16703236877</v>
      </c>
      <c r="U1600" t="s">
        <v>1328</v>
      </c>
      <c r="V1600">
        <v>621610</v>
      </c>
      <c r="W1600" t="s">
        <v>124</v>
      </c>
      <c r="Y1600" t="s">
        <v>1329</v>
      </c>
      <c r="Z1600" t="s">
        <v>1330</v>
      </c>
      <c r="AA1600" t="s">
        <v>1331</v>
      </c>
      <c r="AB1600" t="s">
        <v>128</v>
      </c>
      <c r="AC1600" t="s">
        <v>1332</v>
      </c>
      <c r="AE1600" t="s">
        <v>839</v>
      </c>
      <c r="AF1600" t="s">
        <v>578</v>
      </c>
      <c r="AG1600" s="6">
        <v>96931</v>
      </c>
      <c r="AH1600" t="s">
        <v>122</v>
      </c>
      <c r="AJ1600" s="8">
        <v>16716498746</v>
      </c>
      <c r="AK1600">
        <v>203</v>
      </c>
      <c r="AL1600" t="s">
        <v>1333</v>
      </c>
      <c r="BE1600" t="str">
        <f>"29-1141.00"</f>
        <v>29-1141.00</v>
      </c>
      <c r="BF1600" t="s">
        <v>1534</v>
      </c>
      <c r="BG1600" t="s">
        <v>9441</v>
      </c>
      <c r="BH1600" t="s">
        <v>4214</v>
      </c>
      <c r="BI1600">
        <v>3</v>
      </c>
      <c r="BJ1600">
        <v>3</v>
      </c>
      <c r="BK1600" s="1">
        <v>45778</v>
      </c>
      <c r="BL1600" s="1">
        <v>46142</v>
      </c>
      <c r="BM1600" s="1">
        <v>45778</v>
      </c>
      <c r="BN1600" s="1">
        <v>46142</v>
      </c>
      <c r="BO1600">
        <v>40</v>
      </c>
      <c r="BP1600">
        <v>0</v>
      </c>
      <c r="BQ1600">
        <v>8</v>
      </c>
      <c r="BR1600">
        <v>8</v>
      </c>
      <c r="BS1600">
        <v>8</v>
      </c>
      <c r="BT1600">
        <v>8</v>
      </c>
      <c r="BU1600">
        <v>5</v>
      </c>
      <c r="BV1600">
        <v>3</v>
      </c>
      <c r="BW1600" t="str">
        <f>"8:30 AM"</f>
        <v>8:30 AM</v>
      </c>
      <c r="BX1600" t="str">
        <f>"5:30 PM"</f>
        <v>5:30 PM</v>
      </c>
      <c r="BY1600" t="s">
        <v>459</v>
      </c>
      <c r="BZ1600">
        <v>0</v>
      </c>
      <c r="CA1600">
        <v>0</v>
      </c>
      <c r="CB1600" t="s">
        <v>117</v>
      </c>
      <c r="CD1600" s="2" t="s">
        <v>4215</v>
      </c>
      <c r="CE1600" t="s">
        <v>1326</v>
      </c>
      <c r="CF1600" t="s">
        <v>1327</v>
      </c>
      <c r="CG1600" t="s">
        <v>120</v>
      </c>
      <c r="CH1600" t="s">
        <v>121</v>
      </c>
      <c r="CI1600" s="6">
        <v>96950</v>
      </c>
      <c r="CJ1600" s="10">
        <v>17.05</v>
      </c>
      <c r="CK1600" s="10">
        <v>17.05</v>
      </c>
      <c r="CN1600" t="s">
        <v>137</v>
      </c>
      <c r="CO1600" t="s">
        <v>140</v>
      </c>
      <c r="CP1600" t="s">
        <v>138</v>
      </c>
      <c r="CR1600" t="s">
        <v>117</v>
      </c>
      <c r="CS1600" t="s">
        <v>139</v>
      </c>
      <c r="CT1600" t="s">
        <v>140</v>
      </c>
      <c r="CU1600" t="s">
        <v>140</v>
      </c>
      <c r="CV1600" t="s">
        <v>140</v>
      </c>
      <c r="CW1600" t="s">
        <v>139</v>
      </c>
      <c r="CX1600" t="s">
        <v>140</v>
      </c>
      <c r="CY1600" t="s">
        <v>140</v>
      </c>
      <c r="CZ1600" s="8">
        <v>16703236877</v>
      </c>
      <c r="DA1600" t="s">
        <v>1338</v>
      </c>
      <c r="DB1600" t="s">
        <v>140</v>
      </c>
      <c r="DC1600" t="s">
        <v>139</v>
      </c>
      <c r="DD1600" t="s">
        <v>117</v>
      </c>
    </row>
    <row r="1601" spans="1:114" ht="15" customHeight="1" x14ac:dyDescent="0.35">
      <c r="A1601" t="s">
        <v>10126</v>
      </c>
      <c r="B1601" t="s">
        <v>166</v>
      </c>
      <c r="C1601" s="1">
        <v>45718</v>
      </c>
      <c r="D1601" s="1">
        <v>45751</v>
      </c>
      <c r="E1601" t="s">
        <v>116</v>
      </c>
      <c r="F1601" s="1">
        <v>45868</v>
      </c>
      <c r="G1601" t="s">
        <v>117</v>
      </c>
      <c r="H1601" t="s">
        <v>117</v>
      </c>
      <c r="I1601" t="s">
        <v>117</v>
      </c>
      <c r="J1601" t="s">
        <v>10127</v>
      </c>
      <c r="K1601" t="s">
        <v>10128</v>
      </c>
      <c r="L1601" t="s">
        <v>10129</v>
      </c>
      <c r="M1601" t="s">
        <v>10130</v>
      </c>
      <c r="N1601" t="s">
        <v>120</v>
      </c>
      <c r="O1601" t="s">
        <v>121</v>
      </c>
      <c r="P1601" s="6">
        <v>96950</v>
      </c>
      <c r="Q1601" t="s">
        <v>122</v>
      </c>
      <c r="R1601" t="s">
        <v>382</v>
      </c>
      <c r="S1601" s="8">
        <v>16702350823</v>
      </c>
      <c r="U1601" t="s">
        <v>10131</v>
      </c>
      <c r="V1601">
        <v>54121</v>
      </c>
      <c r="W1601" t="s">
        <v>124</v>
      </c>
      <c r="Y1601" t="s">
        <v>1403</v>
      </c>
      <c r="Z1601" t="s">
        <v>1404</v>
      </c>
      <c r="AA1601" t="s">
        <v>1405</v>
      </c>
      <c r="AB1601" t="s">
        <v>154</v>
      </c>
      <c r="AC1601" t="s">
        <v>10129</v>
      </c>
      <c r="AD1601" t="s">
        <v>10130</v>
      </c>
      <c r="AE1601" t="s">
        <v>120</v>
      </c>
      <c r="AF1601" t="s">
        <v>121</v>
      </c>
      <c r="AG1601" s="6">
        <v>96950</v>
      </c>
      <c r="AH1601" t="s">
        <v>122</v>
      </c>
      <c r="AI1601" t="s">
        <v>382</v>
      </c>
      <c r="AJ1601" s="8">
        <v>16702350823</v>
      </c>
      <c r="AL1601" t="s">
        <v>8721</v>
      </c>
      <c r="BE1601" t="str">
        <f>"43-6012.00"</f>
        <v>43-6012.00</v>
      </c>
      <c r="BF1601" t="s">
        <v>10132</v>
      </c>
      <c r="BG1601" t="s">
        <v>10133</v>
      </c>
      <c r="BH1601" t="s">
        <v>2453</v>
      </c>
      <c r="BI1601">
        <v>3</v>
      </c>
      <c r="BK1601" s="1">
        <v>45870</v>
      </c>
      <c r="BL1601" s="1">
        <v>46234</v>
      </c>
      <c r="BO1601">
        <v>35</v>
      </c>
      <c r="BP1601">
        <v>0</v>
      </c>
      <c r="BQ1601">
        <v>7</v>
      </c>
      <c r="BR1601">
        <v>7</v>
      </c>
      <c r="BS1601">
        <v>7</v>
      </c>
      <c r="BT1601">
        <v>7</v>
      </c>
      <c r="BU1601">
        <v>7</v>
      </c>
      <c r="BV1601">
        <v>0</v>
      </c>
      <c r="BW1601" t="str">
        <f>"9:00 AM"</f>
        <v>9:00 AM</v>
      </c>
      <c r="BX1601" t="str">
        <f>"5:00 PM"</f>
        <v>5:00 PM</v>
      </c>
      <c r="BY1601" t="s">
        <v>159</v>
      </c>
      <c r="BZ1601">
        <v>0</v>
      </c>
      <c r="CA1601">
        <v>6</v>
      </c>
      <c r="CB1601" t="s">
        <v>117</v>
      </c>
      <c r="CD1601" t="s">
        <v>393</v>
      </c>
      <c r="CE1601" t="s">
        <v>10134</v>
      </c>
      <c r="CF1601" t="s">
        <v>1150</v>
      </c>
      <c r="CG1601" t="s">
        <v>120</v>
      </c>
      <c r="CH1601" t="s">
        <v>121</v>
      </c>
      <c r="CI1601" s="6">
        <v>96950</v>
      </c>
      <c r="CJ1601" s="10">
        <v>14.26</v>
      </c>
      <c r="CK1601" s="10">
        <v>14.26</v>
      </c>
      <c r="CL1601" s="10">
        <v>21.39</v>
      </c>
      <c r="CM1601" s="10">
        <v>21.39</v>
      </c>
      <c r="CN1601" t="s">
        <v>137</v>
      </c>
      <c r="CO1601" t="s">
        <v>393</v>
      </c>
      <c r="CP1601" t="s">
        <v>138</v>
      </c>
      <c r="CR1601" t="s">
        <v>117</v>
      </c>
      <c r="CS1601" t="s">
        <v>139</v>
      </c>
      <c r="CT1601" t="s">
        <v>140</v>
      </c>
      <c r="CU1601" t="s">
        <v>139</v>
      </c>
      <c r="CV1601" t="s">
        <v>140</v>
      </c>
      <c r="CW1601" t="s">
        <v>139</v>
      </c>
      <c r="CX1601" t="s">
        <v>140</v>
      </c>
      <c r="CY1601" t="s">
        <v>394</v>
      </c>
      <c r="CZ1601" s="8">
        <v>16702350823</v>
      </c>
      <c r="DA1601" t="s">
        <v>8721</v>
      </c>
      <c r="DB1601" t="s">
        <v>292</v>
      </c>
      <c r="DC1601" t="s">
        <v>139</v>
      </c>
      <c r="DD1601" t="s">
        <v>117</v>
      </c>
    </row>
    <row r="1602" spans="1:114" ht="15" customHeight="1" x14ac:dyDescent="0.35">
      <c r="A1602" t="s">
        <v>5322</v>
      </c>
      <c r="B1602" t="s">
        <v>166</v>
      </c>
      <c r="C1602" s="1">
        <v>45724</v>
      </c>
      <c r="D1602" s="1">
        <v>45751</v>
      </c>
      <c r="E1602" t="s">
        <v>211</v>
      </c>
      <c r="G1602" t="s">
        <v>139</v>
      </c>
      <c r="H1602" t="s">
        <v>117</v>
      </c>
      <c r="I1602" t="s">
        <v>117</v>
      </c>
      <c r="J1602" t="s">
        <v>1625</v>
      </c>
      <c r="K1602" t="s">
        <v>1626</v>
      </c>
      <c r="L1602" t="s">
        <v>1627</v>
      </c>
      <c r="M1602" t="s">
        <v>1628</v>
      </c>
      <c r="N1602" t="s">
        <v>136</v>
      </c>
      <c r="O1602" t="s">
        <v>121</v>
      </c>
      <c r="P1602" s="6">
        <v>96950</v>
      </c>
      <c r="Q1602" t="s">
        <v>122</v>
      </c>
      <c r="S1602" s="8">
        <v>16702332677</v>
      </c>
      <c r="U1602" t="s">
        <v>1629</v>
      </c>
      <c r="V1602">
        <v>4581</v>
      </c>
      <c r="W1602" t="s">
        <v>124</v>
      </c>
      <c r="Y1602" t="s">
        <v>1630</v>
      </c>
      <c r="Z1602" t="s">
        <v>1631</v>
      </c>
      <c r="AA1602" t="s">
        <v>1632</v>
      </c>
      <c r="AB1602" t="s">
        <v>474</v>
      </c>
      <c r="AC1602" t="s">
        <v>1627</v>
      </c>
      <c r="AD1602" t="s">
        <v>1628</v>
      </c>
      <c r="AE1602" t="s">
        <v>136</v>
      </c>
      <c r="AF1602" t="s">
        <v>121</v>
      </c>
      <c r="AG1602" s="6">
        <v>96950</v>
      </c>
      <c r="AH1602" t="s">
        <v>122</v>
      </c>
      <c r="AJ1602" s="8">
        <v>16702332677</v>
      </c>
      <c r="AL1602" t="s">
        <v>1633</v>
      </c>
      <c r="BE1602" t="str">
        <f>"37-2011.00"</f>
        <v>37-2011.00</v>
      </c>
      <c r="BF1602" t="s">
        <v>701</v>
      </c>
      <c r="BG1602" t="s">
        <v>5323</v>
      </c>
      <c r="BH1602" t="s">
        <v>5324</v>
      </c>
      <c r="BI1602">
        <v>1</v>
      </c>
      <c r="BK1602" s="1">
        <v>45838</v>
      </c>
      <c r="BL1602" s="1">
        <v>46202</v>
      </c>
      <c r="BO1602">
        <v>35</v>
      </c>
      <c r="BP1602">
        <v>0</v>
      </c>
      <c r="BQ1602">
        <v>7</v>
      </c>
      <c r="BR1602">
        <v>7</v>
      </c>
      <c r="BS1602">
        <v>7</v>
      </c>
      <c r="BT1602">
        <v>7</v>
      </c>
      <c r="BU1602">
        <v>7</v>
      </c>
      <c r="BV1602">
        <v>0</v>
      </c>
      <c r="BW1602" t="str">
        <f>"9:00 AM"</f>
        <v>9:00 AM</v>
      </c>
      <c r="BX1602" t="str">
        <f>"5:00 PM"</f>
        <v>5:00 PM</v>
      </c>
      <c r="BY1602" t="s">
        <v>159</v>
      </c>
      <c r="BZ1602">
        <v>0</v>
      </c>
      <c r="CA1602">
        <v>6</v>
      </c>
      <c r="CB1602" t="s">
        <v>117</v>
      </c>
      <c r="CD1602" t="s">
        <v>5325</v>
      </c>
      <c r="CE1602" t="s">
        <v>1637</v>
      </c>
      <c r="CF1602" t="s">
        <v>1627</v>
      </c>
      <c r="CG1602" t="s">
        <v>136</v>
      </c>
      <c r="CH1602" t="s">
        <v>121</v>
      </c>
      <c r="CI1602" s="6">
        <v>96950</v>
      </c>
      <c r="CJ1602" s="10">
        <v>8.2899999999999991</v>
      </c>
      <c r="CK1602" s="10">
        <v>8.4</v>
      </c>
      <c r="CL1602" s="10">
        <v>12.44</v>
      </c>
      <c r="CM1602" s="10">
        <v>12.6</v>
      </c>
      <c r="CN1602" t="s">
        <v>137</v>
      </c>
      <c r="CP1602" t="s">
        <v>138</v>
      </c>
      <c r="CR1602" t="s">
        <v>117</v>
      </c>
      <c r="CS1602" t="s">
        <v>139</v>
      </c>
      <c r="CT1602" t="s">
        <v>140</v>
      </c>
      <c r="CU1602" t="s">
        <v>139</v>
      </c>
      <c r="CV1602" t="s">
        <v>140</v>
      </c>
      <c r="CW1602" t="s">
        <v>139</v>
      </c>
      <c r="CX1602" t="s">
        <v>140</v>
      </c>
      <c r="CY1602" t="s">
        <v>5326</v>
      </c>
      <c r="CZ1602" s="8">
        <v>16702332677</v>
      </c>
      <c r="DA1602" t="s">
        <v>1633</v>
      </c>
      <c r="DB1602" t="s">
        <v>140</v>
      </c>
      <c r="DC1602" t="s">
        <v>139</v>
      </c>
      <c r="DD1602" t="s">
        <v>117</v>
      </c>
    </row>
    <row r="1603" spans="1:114" ht="15" customHeight="1" x14ac:dyDescent="0.35">
      <c r="A1603" t="s">
        <v>1377</v>
      </c>
      <c r="B1603" t="s">
        <v>166</v>
      </c>
      <c r="C1603" s="1">
        <v>45728</v>
      </c>
      <c r="D1603" s="1">
        <v>45751</v>
      </c>
      <c r="E1603" t="s">
        <v>211</v>
      </c>
      <c r="G1603" t="s">
        <v>117</v>
      </c>
      <c r="H1603" t="s">
        <v>117</v>
      </c>
      <c r="I1603" t="s">
        <v>117</v>
      </c>
      <c r="J1603" t="s">
        <v>1378</v>
      </c>
      <c r="L1603" t="s">
        <v>1379</v>
      </c>
      <c r="N1603" t="s">
        <v>120</v>
      </c>
      <c r="O1603" t="s">
        <v>121</v>
      </c>
      <c r="P1603" s="6">
        <v>96950</v>
      </c>
      <c r="Q1603" t="s">
        <v>122</v>
      </c>
      <c r="S1603" s="8">
        <v>16702335776</v>
      </c>
      <c r="U1603" t="s">
        <v>1380</v>
      </c>
      <c r="V1603">
        <v>561320</v>
      </c>
      <c r="W1603" t="s">
        <v>124</v>
      </c>
      <c r="Y1603" t="s">
        <v>1381</v>
      </c>
      <c r="Z1603" t="s">
        <v>1382</v>
      </c>
      <c r="AA1603" t="s">
        <v>1039</v>
      </c>
      <c r="AB1603" t="s">
        <v>575</v>
      </c>
      <c r="AC1603" t="s">
        <v>1379</v>
      </c>
      <c r="AE1603" t="s">
        <v>120</v>
      </c>
      <c r="AF1603" t="s">
        <v>121</v>
      </c>
      <c r="AG1603" s="6">
        <v>96950</v>
      </c>
      <c r="AH1603" t="s">
        <v>122</v>
      </c>
      <c r="AJ1603" s="8">
        <v>16702335776</v>
      </c>
      <c r="AL1603" t="s">
        <v>1383</v>
      </c>
      <c r="BE1603" t="str">
        <f>"39-5012.00"</f>
        <v>39-5012.00</v>
      </c>
      <c r="BF1603" t="s">
        <v>272</v>
      </c>
      <c r="BG1603" t="s">
        <v>1384</v>
      </c>
      <c r="BH1603" t="s">
        <v>1373</v>
      </c>
      <c r="BI1603">
        <v>5</v>
      </c>
      <c r="BK1603" s="1">
        <v>45792</v>
      </c>
      <c r="BL1603" s="1">
        <v>46156</v>
      </c>
      <c r="BO1603">
        <v>35</v>
      </c>
      <c r="BP1603">
        <v>0</v>
      </c>
      <c r="BQ1603">
        <v>7</v>
      </c>
      <c r="BR1603">
        <v>7</v>
      </c>
      <c r="BS1603">
        <v>7</v>
      </c>
      <c r="BT1603">
        <v>7</v>
      </c>
      <c r="BU1603">
        <v>7</v>
      </c>
      <c r="BV1603">
        <v>0</v>
      </c>
      <c r="BW1603" t="str">
        <f>"9:00 AM"</f>
        <v>9:00 AM</v>
      </c>
      <c r="BX1603" t="str">
        <f>"5:00 PM"</f>
        <v>5:00 PM</v>
      </c>
      <c r="BY1603" t="s">
        <v>159</v>
      </c>
      <c r="BZ1603">
        <v>0</v>
      </c>
      <c r="CA1603">
        <v>24</v>
      </c>
      <c r="CB1603" t="s">
        <v>117</v>
      </c>
      <c r="CD1603" t="s">
        <v>194</v>
      </c>
      <c r="CE1603" t="s">
        <v>120</v>
      </c>
      <c r="CG1603" t="s">
        <v>120</v>
      </c>
      <c r="CH1603" t="s">
        <v>121</v>
      </c>
      <c r="CI1603" s="6">
        <v>96950</v>
      </c>
      <c r="CJ1603" s="10">
        <v>7.98</v>
      </c>
      <c r="CK1603" s="10">
        <v>7.98</v>
      </c>
      <c r="CL1603" s="10">
        <v>11.97</v>
      </c>
      <c r="CM1603" s="10">
        <v>11.97</v>
      </c>
      <c r="CN1603" t="s">
        <v>137</v>
      </c>
      <c r="CO1603" t="s">
        <v>140</v>
      </c>
      <c r="CP1603" t="s">
        <v>138</v>
      </c>
      <c r="CR1603" t="s">
        <v>117</v>
      </c>
      <c r="CS1603" t="s">
        <v>139</v>
      </c>
      <c r="CT1603" t="s">
        <v>140</v>
      </c>
      <c r="CU1603" t="s">
        <v>139</v>
      </c>
      <c r="CV1603" t="s">
        <v>140</v>
      </c>
      <c r="CW1603" t="s">
        <v>139</v>
      </c>
      <c r="CX1603" t="s">
        <v>140</v>
      </c>
      <c r="CY1603" t="s">
        <v>140</v>
      </c>
      <c r="CZ1603" s="8">
        <v>16702335776</v>
      </c>
      <c r="DA1603" t="s">
        <v>1383</v>
      </c>
      <c r="DB1603" t="s">
        <v>140</v>
      </c>
      <c r="DC1603" t="s">
        <v>139</v>
      </c>
      <c r="DD1603" t="s">
        <v>117</v>
      </c>
    </row>
    <row r="1604" spans="1:114" ht="15" customHeight="1" x14ac:dyDescent="0.35">
      <c r="A1604" t="s">
        <v>12060</v>
      </c>
      <c r="B1604" t="s">
        <v>278</v>
      </c>
      <c r="C1604" s="1">
        <v>45745</v>
      </c>
      <c r="D1604" s="1">
        <v>45751</v>
      </c>
      <c r="E1604" t="s">
        <v>211</v>
      </c>
      <c r="G1604" t="s">
        <v>117</v>
      </c>
      <c r="H1604" t="s">
        <v>117</v>
      </c>
      <c r="I1604" t="s">
        <v>139</v>
      </c>
      <c r="J1604" t="s">
        <v>12061</v>
      </c>
      <c r="L1604" t="s">
        <v>12062</v>
      </c>
      <c r="N1604" t="s">
        <v>12063</v>
      </c>
      <c r="O1604" t="s">
        <v>12064</v>
      </c>
      <c r="P1604" s="6">
        <v>5655</v>
      </c>
      <c r="Q1604" t="s">
        <v>122</v>
      </c>
      <c r="R1604" t="s">
        <v>164</v>
      </c>
      <c r="S1604" s="8">
        <v>18026358300</v>
      </c>
      <c r="T1604">
        <v>110</v>
      </c>
      <c r="U1604" t="s">
        <v>12065</v>
      </c>
      <c r="V1604">
        <v>56173</v>
      </c>
      <c r="W1604" t="s">
        <v>124</v>
      </c>
      <c r="Y1604" t="s">
        <v>12066</v>
      </c>
      <c r="Z1604" t="s">
        <v>12067</v>
      </c>
      <c r="AB1604" t="s">
        <v>286</v>
      </c>
      <c r="AC1604" t="s">
        <v>12062</v>
      </c>
      <c r="AE1604" t="s">
        <v>12063</v>
      </c>
      <c r="AF1604" t="s">
        <v>12064</v>
      </c>
      <c r="AG1604" s="6">
        <v>5655</v>
      </c>
      <c r="AH1604" t="s">
        <v>122</v>
      </c>
      <c r="AI1604" t="s">
        <v>12063</v>
      </c>
      <c r="AJ1604" s="8">
        <v>18026358300</v>
      </c>
      <c r="AK1604">
        <v>110</v>
      </c>
      <c r="AL1604" t="s">
        <v>12068</v>
      </c>
      <c r="BE1604" t="str">
        <f>"37-3011.00"</f>
        <v>37-3011.00</v>
      </c>
      <c r="BF1604" t="s">
        <v>177</v>
      </c>
      <c r="BG1604" t="s">
        <v>12069</v>
      </c>
      <c r="BH1604" t="s">
        <v>12070</v>
      </c>
      <c r="BI1604">
        <v>2</v>
      </c>
      <c r="BK1604" s="1">
        <v>45761</v>
      </c>
      <c r="BL1604" s="1">
        <v>45968</v>
      </c>
      <c r="BO1604">
        <v>55</v>
      </c>
      <c r="BP1604">
        <v>0</v>
      </c>
      <c r="BQ1604">
        <v>10</v>
      </c>
      <c r="BR1604">
        <v>10</v>
      </c>
      <c r="BS1604">
        <v>10</v>
      </c>
      <c r="BT1604">
        <v>10</v>
      </c>
      <c r="BU1604">
        <v>10</v>
      </c>
      <c r="BV1604">
        <v>5</v>
      </c>
      <c r="BW1604" t="str">
        <f>"7:00 AM"</f>
        <v>7:00 AM</v>
      </c>
      <c r="BX1604" t="str">
        <f>"5:00 PM"</f>
        <v>5:00 PM</v>
      </c>
      <c r="BY1604" t="s">
        <v>133</v>
      </c>
      <c r="BZ1604">
        <v>0</v>
      </c>
      <c r="CA1604">
        <v>0</v>
      </c>
      <c r="CB1604" t="s">
        <v>117</v>
      </c>
      <c r="CD1604" t="s">
        <v>12071</v>
      </c>
      <c r="CE1604" t="s">
        <v>12062</v>
      </c>
      <c r="CF1604" t="s">
        <v>164</v>
      </c>
      <c r="CG1604" t="s">
        <v>12063</v>
      </c>
      <c r="CH1604" t="s">
        <v>121</v>
      </c>
      <c r="CI1604" s="6">
        <v>96950</v>
      </c>
      <c r="CJ1604" s="10">
        <v>16.5</v>
      </c>
      <c r="CK1604" s="10">
        <v>21</v>
      </c>
      <c r="CL1604" s="10">
        <v>24.25</v>
      </c>
      <c r="CM1604" s="10">
        <v>31.5</v>
      </c>
      <c r="CN1604" t="s">
        <v>137</v>
      </c>
      <c r="CO1604" t="s">
        <v>164</v>
      </c>
      <c r="CP1604" t="s">
        <v>209</v>
      </c>
      <c r="CR1604" t="s">
        <v>117</v>
      </c>
      <c r="CS1604" t="s">
        <v>139</v>
      </c>
      <c r="CT1604" t="s">
        <v>139</v>
      </c>
      <c r="CU1604" t="s">
        <v>139</v>
      </c>
      <c r="CV1604" t="s">
        <v>139</v>
      </c>
      <c r="CW1604" t="s">
        <v>139</v>
      </c>
      <c r="CX1604" t="s">
        <v>139</v>
      </c>
      <c r="CY1604" t="s">
        <v>12072</v>
      </c>
      <c r="CZ1604" s="8">
        <v>18026358314</v>
      </c>
      <c r="DA1604" t="s">
        <v>12068</v>
      </c>
      <c r="DB1604" t="s">
        <v>12073</v>
      </c>
      <c r="DC1604" t="s">
        <v>139</v>
      </c>
      <c r="DD1604" t="s">
        <v>117</v>
      </c>
      <c r="DE1604" t="s">
        <v>12074</v>
      </c>
      <c r="DF1604" t="s">
        <v>2595</v>
      </c>
      <c r="DG1604" t="s">
        <v>1108</v>
      </c>
      <c r="DH1604" t="s">
        <v>12065</v>
      </c>
      <c r="DI1604" t="s">
        <v>12061</v>
      </c>
      <c r="DJ1604" t="s">
        <v>12068</v>
      </c>
    </row>
    <row r="1605" spans="1:114" ht="15" customHeight="1" x14ac:dyDescent="0.35">
      <c r="A1605" t="s">
        <v>16405</v>
      </c>
      <c r="B1605" t="s">
        <v>115</v>
      </c>
      <c r="C1605" s="1">
        <v>45753</v>
      </c>
      <c r="D1605" s="1">
        <v>45753</v>
      </c>
      <c r="E1605" t="s">
        <v>116</v>
      </c>
      <c r="F1605" s="1">
        <v>45875</v>
      </c>
      <c r="G1605" t="s">
        <v>117</v>
      </c>
      <c r="H1605" t="s">
        <v>117</v>
      </c>
      <c r="I1605" t="s">
        <v>117</v>
      </c>
      <c r="J1605" t="s">
        <v>5687</v>
      </c>
      <c r="K1605" t="s">
        <v>5688</v>
      </c>
      <c r="L1605" t="s">
        <v>5690</v>
      </c>
      <c r="N1605" t="s">
        <v>136</v>
      </c>
      <c r="O1605" t="s">
        <v>121</v>
      </c>
      <c r="P1605" s="6">
        <v>96950</v>
      </c>
      <c r="Q1605" t="s">
        <v>122</v>
      </c>
      <c r="S1605" s="8">
        <v>16702876273</v>
      </c>
      <c r="U1605" t="s">
        <v>5691</v>
      </c>
      <c r="V1605">
        <v>812112</v>
      </c>
      <c r="W1605" t="s">
        <v>124</v>
      </c>
      <c r="Y1605" t="s">
        <v>5692</v>
      </c>
      <c r="Z1605" t="s">
        <v>5693</v>
      </c>
      <c r="AA1605" t="s">
        <v>5694</v>
      </c>
      <c r="AB1605" t="s">
        <v>1656</v>
      </c>
      <c r="AC1605" t="s">
        <v>5690</v>
      </c>
      <c r="AE1605" t="s">
        <v>136</v>
      </c>
      <c r="AF1605" t="s">
        <v>121</v>
      </c>
      <c r="AG1605" s="6">
        <v>96950</v>
      </c>
      <c r="AH1605" t="s">
        <v>122</v>
      </c>
      <c r="AJ1605" s="8">
        <v>16702876273</v>
      </c>
      <c r="AL1605" t="s">
        <v>5696</v>
      </c>
      <c r="BE1605" t="str">
        <f>"39-5012.00"</f>
        <v>39-5012.00</v>
      </c>
      <c r="BF1605" t="s">
        <v>272</v>
      </c>
      <c r="BG1605" t="s">
        <v>10467</v>
      </c>
      <c r="BH1605" t="s">
        <v>5698</v>
      </c>
      <c r="BI1605">
        <v>2</v>
      </c>
      <c r="BK1605" s="1">
        <v>45877</v>
      </c>
      <c r="BL1605" s="1">
        <v>46241</v>
      </c>
      <c r="BO1605">
        <v>35</v>
      </c>
      <c r="BP1605">
        <v>0</v>
      </c>
      <c r="BQ1605">
        <v>6</v>
      </c>
      <c r="BR1605">
        <v>6</v>
      </c>
      <c r="BS1605">
        <v>6</v>
      </c>
      <c r="BT1605">
        <v>6</v>
      </c>
      <c r="BU1605">
        <v>6</v>
      </c>
      <c r="BV1605">
        <v>5</v>
      </c>
      <c r="BW1605" t="str">
        <f>"10:00 AM"</f>
        <v>10:00 AM</v>
      </c>
      <c r="BX1605" t="str">
        <f>"5:00 PM"</f>
        <v>5:00 PM</v>
      </c>
      <c r="BY1605" t="s">
        <v>159</v>
      </c>
      <c r="BZ1605">
        <v>0</v>
      </c>
      <c r="CA1605">
        <v>12</v>
      </c>
      <c r="CB1605" t="s">
        <v>117</v>
      </c>
      <c r="CD1605" s="2" t="s">
        <v>10468</v>
      </c>
      <c r="CE1605" t="s">
        <v>3351</v>
      </c>
      <c r="CG1605" t="s">
        <v>136</v>
      </c>
      <c r="CH1605" t="s">
        <v>121</v>
      </c>
      <c r="CI1605" s="6">
        <v>96950</v>
      </c>
      <c r="CJ1605" s="10">
        <v>7.98</v>
      </c>
      <c r="CK1605" s="10">
        <v>7.98</v>
      </c>
      <c r="CL1605" s="10">
        <v>11.97</v>
      </c>
      <c r="CM1605" s="10">
        <v>11.97</v>
      </c>
      <c r="CN1605" t="s">
        <v>137</v>
      </c>
      <c r="CO1605" t="s">
        <v>1661</v>
      </c>
      <c r="CP1605" t="s">
        <v>138</v>
      </c>
      <c r="CR1605" t="s">
        <v>117</v>
      </c>
      <c r="CS1605" t="s">
        <v>139</v>
      </c>
      <c r="CT1605" t="s">
        <v>140</v>
      </c>
      <c r="CU1605" t="s">
        <v>139</v>
      </c>
      <c r="CV1605" t="s">
        <v>140</v>
      </c>
      <c r="CW1605" t="s">
        <v>139</v>
      </c>
      <c r="CX1605" t="s">
        <v>140</v>
      </c>
      <c r="CY1605" t="s">
        <v>2181</v>
      </c>
      <c r="CZ1605" s="8">
        <v>16702876273</v>
      </c>
      <c r="DA1605" t="s">
        <v>5700</v>
      </c>
      <c r="DB1605" t="s">
        <v>142</v>
      </c>
      <c r="DC1605" t="s">
        <v>139</v>
      </c>
      <c r="DD1605" t="s">
        <v>117</v>
      </c>
    </row>
    <row r="1606" spans="1:114" ht="15" customHeight="1" x14ac:dyDescent="0.35">
      <c r="A1606" t="s">
        <v>7979</v>
      </c>
      <c r="B1606" t="s">
        <v>166</v>
      </c>
      <c r="C1606" s="1">
        <v>45648</v>
      </c>
      <c r="D1606" s="1">
        <v>45754</v>
      </c>
      <c r="E1606" t="s">
        <v>211</v>
      </c>
      <c r="G1606" t="s">
        <v>139</v>
      </c>
      <c r="H1606" t="s">
        <v>117</v>
      </c>
      <c r="I1606" t="s">
        <v>117</v>
      </c>
      <c r="J1606" t="s">
        <v>2532</v>
      </c>
      <c r="K1606" t="s">
        <v>2533</v>
      </c>
      <c r="L1606" t="s">
        <v>2534</v>
      </c>
      <c r="M1606" t="s">
        <v>1980</v>
      </c>
      <c r="N1606" t="s">
        <v>136</v>
      </c>
      <c r="O1606" t="s">
        <v>121</v>
      </c>
      <c r="P1606" s="6">
        <v>96950</v>
      </c>
      <c r="Q1606" t="s">
        <v>122</v>
      </c>
      <c r="R1606" t="s">
        <v>140</v>
      </c>
      <c r="S1606" s="8">
        <v>16704839683</v>
      </c>
      <c r="T1606">
        <v>6504</v>
      </c>
      <c r="U1606" t="s">
        <v>2535</v>
      </c>
      <c r="V1606">
        <v>812112</v>
      </c>
      <c r="W1606" t="s">
        <v>124</v>
      </c>
      <c r="Y1606" t="s">
        <v>2536</v>
      </c>
      <c r="Z1606" t="s">
        <v>2537</v>
      </c>
      <c r="AA1606" t="s">
        <v>2538</v>
      </c>
      <c r="AB1606" t="s">
        <v>2539</v>
      </c>
      <c r="AC1606" t="s">
        <v>2540</v>
      </c>
      <c r="AD1606" t="s">
        <v>2541</v>
      </c>
      <c r="AE1606" t="s">
        <v>136</v>
      </c>
      <c r="AF1606" t="s">
        <v>121</v>
      </c>
      <c r="AG1606" s="6">
        <v>96950</v>
      </c>
      <c r="AH1606" t="s">
        <v>122</v>
      </c>
      <c r="AJ1606" s="8">
        <v>16704839683</v>
      </c>
      <c r="AL1606" t="s">
        <v>2542</v>
      </c>
      <c r="BE1606" t="str">
        <f>"39-5012.00"</f>
        <v>39-5012.00</v>
      </c>
      <c r="BF1606" t="s">
        <v>272</v>
      </c>
      <c r="BG1606" t="s">
        <v>2543</v>
      </c>
      <c r="BH1606" t="s">
        <v>2544</v>
      </c>
      <c r="BI1606">
        <v>10</v>
      </c>
      <c r="BK1606" s="1">
        <v>45672</v>
      </c>
      <c r="BL1606" s="1">
        <v>46660</v>
      </c>
      <c r="BO1606">
        <v>35</v>
      </c>
      <c r="BP1606">
        <v>5</v>
      </c>
      <c r="BQ1606">
        <v>0</v>
      </c>
      <c r="BR1606">
        <v>6</v>
      </c>
      <c r="BS1606">
        <v>6</v>
      </c>
      <c r="BT1606">
        <v>6</v>
      </c>
      <c r="BU1606">
        <v>6</v>
      </c>
      <c r="BV1606">
        <v>6</v>
      </c>
      <c r="BW1606" t="str">
        <f>"11:00 AM"</f>
        <v>11:00 AM</v>
      </c>
      <c r="BX1606" t="str">
        <f>"6:00 PM"</f>
        <v>6:00 PM</v>
      </c>
      <c r="BY1606" t="s">
        <v>133</v>
      </c>
      <c r="BZ1606">
        <v>0</v>
      </c>
      <c r="CA1606">
        <v>24</v>
      </c>
      <c r="CB1606" t="s">
        <v>117</v>
      </c>
      <c r="CD1606" s="2" t="s">
        <v>2545</v>
      </c>
      <c r="CE1606" t="s">
        <v>2534</v>
      </c>
      <c r="CF1606" t="s">
        <v>1980</v>
      </c>
      <c r="CG1606" t="s">
        <v>136</v>
      </c>
      <c r="CH1606" t="s">
        <v>121</v>
      </c>
      <c r="CI1606" s="6">
        <v>96950</v>
      </c>
      <c r="CJ1606" s="10">
        <v>7.98</v>
      </c>
      <c r="CK1606" s="10">
        <v>7.98</v>
      </c>
      <c r="CL1606" s="10">
        <v>11.97</v>
      </c>
      <c r="CM1606" s="10">
        <v>11.97</v>
      </c>
      <c r="CN1606" t="s">
        <v>137</v>
      </c>
      <c r="CO1606" t="s">
        <v>140</v>
      </c>
      <c r="CP1606" t="s">
        <v>138</v>
      </c>
      <c r="CR1606" t="s">
        <v>117</v>
      </c>
      <c r="CS1606" t="s">
        <v>139</v>
      </c>
      <c r="CT1606" t="s">
        <v>140</v>
      </c>
      <c r="CU1606" t="s">
        <v>139</v>
      </c>
      <c r="CV1606" t="s">
        <v>140</v>
      </c>
      <c r="CW1606" t="s">
        <v>139</v>
      </c>
      <c r="CX1606" t="s">
        <v>140</v>
      </c>
      <c r="CY1606" t="s">
        <v>194</v>
      </c>
      <c r="CZ1606" s="8">
        <v>16704839683</v>
      </c>
      <c r="DA1606" t="s">
        <v>2542</v>
      </c>
      <c r="DB1606" t="s">
        <v>140</v>
      </c>
      <c r="DC1606" t="s">
        <v>139</v>
      </c>
      <c r="DD1606" t="s">
        <v>117</v>
      </c>
    </row>
    <row r="1607" spans="1:114" ht="15" customHeight="1" x14ac:dyDescent="0.35">
      <c r="A1607" t="s">
        <v>8058</v>
      </c>
      <c r="B1607" t="s">
        <v>144</v>
      </c>
      <c r="C1607" s="1">
        <v>45701</v>
      </c>
      <c r="D1607" s="1">
        <v>45754</v>
      </c>
      <c r="E1607" t="s">
        <v>211</v>
      </c>
      <c r="G1607" t="s">
        <v>117</v>
      </c>
      <c r="H1607" t="s">
        <v>117</v>
      </c>
      <c r="I1607" t="s">
        <v>117</v>
      </c>
      <c r="J1607" t="s">
        <v>1449</v>
      </c>
      <c r="K1607" t="s">
        <v>1450</v>
      </c>
      <c r="L1607" t="s">
        <v>807</v>
      </c>
      <c r="M1607" t="s">
        <v>1451</v>
      </c>
      <c r="N1607" t="s">
        <v>120</v>
      </c>
      <c r="O1607" t="s">
        <v>121</v>
      </c>
      <c r="P1607" s="6">
        <v>96950</v>
      </c>
      <c r="Q1607" t="s">
        <v>122</v>
      </c>
      <c r="R1607" t="s">
        <v>140</v>
      </c>
      <c r="S1607" s="8">
        <v>16702351980</v>
      </c>
      <c r="U1607" t="s">
        <v>1452</v>
      </c>
      <c r="V1607">
        <v>561320</v>
      </c>
      <c r="W1607" t="s">
        <v>150</v>
      </c>
      <c r="X1607" t="s">
        <v>139</v>
      </c>
      <c r="Y1607" t="s">
        <v>1329</v>
      </c>
      <c r="Z1607" t="s">
        <v>1453</v>
      </c>
      <c r="AA1607" t="s">
        <v>1039</v>
      </c>
      <c r="AB1607" t="s">
        <v>524</v>
      </c>
      <c r="AC1607" t="s">
        <v>1454</v>
      </c>
      <c r="AD1607" t="s">
        <v>1451</v>
      </c>
      <c r="AE1607" t="s">
        <v>120</v>
      </c>
      <c r="AF1607" t="s">
        <v>121</v>
      </c>
      <c r="AG1607" s="6">
        <v>96950</v>
      </c>
      <c r="AH1607" t="s">
        <v>122</v>
      </c>
      <c r="AJ1607" s="8">
        <v>16702351980</v>
      </c>
      <c r="AL1607" t="s">
        <v>1455</v>
      </c>
      <c r="BE1607" t="str">
        <f>"35-2014.00"</f>
        <v>35-2014.00</v>
      </c>
      <c r="BF1607" t="s">
        <v>191</v>
      </c>
      <c r="BG1607" t="s">
        <v>8059</v>
      </c>
      <c r="BH1607" t="s">
        <v>3718</v>
      </c>
      <c r="BI1607">
        <v>10</v>
      </c>
      <c r="BJ1607">
        <v>10</v>
      </c>
      <c r="BK1607" s="1">
        <v>45717</v>
      </c>
      <c r="BL1607" s="1">
        <v>46081</v>
      </c>
      <c r="BM1607" s="1">
        <v>45754</v>
      </c>
      <c r="BN1607" s="1">
        <v>46081</v>
      </c>
      <c r="BO1607">
        <v>35</v>
      </c>
      <c r="BP1607">
        <v>0</v>
      </c>
      <c r="BQ1607">
        <v>7</v>
      </c>
      <c r="BR1607">
        <v>7</v>
      </c>
      <c r="BS1607">
        <v>7</v>
      </c>
      <c r="BT1607">
        <v>7</v>
      </c>
      <c r="BU1607">
        <v>7</v>
      </c>
      <c r="BV1607">
        <v>0</v>
      </c>
      <c r="BW1607" t="str">
        <f>"8:00 AM"</f>
        <v>8:00 AM</v>
      </c>
      <c r="BX1607" t="str">
        <f>"4:00 PM"</f>
        <v>4:00 PM</v>
      </c>
      <c r="BY1607" t="s">
        <v>133</v>
      </c>
      <c r="BZ1607">
        <v>0</v>
      </c>
      <c r="CA1607">
        <v>12</v>
      </c>
      <c r="CB1607" t="s">
        <v>117</v>
      </c>
      <c r="CD1607" s="2" t="s">
        <v>8060</v>
      </c>
      <c r="CE1607" t="s">
        <v>4429</v>
      </c>
      <c r="CF1607" t="s">
        <v>5476</v>
      </c>
      <c r="CG1607" t="s">
        <v>1143</v>
      </c>
      <c r="CH1607" t="s">
        <v>121</v>
      </c>
      <c r="CI1607" s="6">
        <v>96952</v>
      </c>
      <c r="CJ1607" s="10">
        <v>8.83</v>
      </c>
      <c r="CK1607" s="10">
        <v>8.83</v>
      </c>
      <c r="CL1607" s="10">
        <v>13.25</v>
      </c>
      <c r="CM1607" s="10">
        <v>13.25</v>
      </c>
      <c r="CN1607" t="s">
        <v>137</v>
      </c>
      <c r="CO1607" t="s">
        <v>821</v>
      </c>
      <c r="CP1607" t="s">
        <v>138</v>
      </c>
      <c r="CR1607" t="s">
        <v>117</v>
      </c>
      <c r="CS1607" t="s">
        <v>139</v>
      </c>
      <c r="CT1607" t="s">
        <v>140</v>
      </c>
      <c r="CU1607" t="s">
        <v>139</v>
      </c>
      <c r="CV1607" t="s">
        <v>140</v>
      </c>
      <c r="CW1607" t="s">
        <v>139</v>
      </c>
      <c r="CX1607" t="s">
        <v>140</v>
      </c>
      <c r="CY1607" t="s">
        <v>8061</v>
      </c>
      <c r="CZ1607" s="8">
        <v>16702351980</v>
      </c>
      <c r="DA1607" t="s">
        <v>1455</v>
      </c>
      <c r="DB1607" t="s">
        <v>140</v>
      </c>
      <c r="DC1607" t="s">
        <v>139</v>
      </c>
      <c r="DD1607" t="s">
        <v>139</v>
      </c>
    </row>
    <row r="1608" spans="1:114" ht="15" customHeight="1" x14ac:dyDescent="0.35">
      <c r="A1608" t="s">
        <v>13783</v>
      </c>
      <c r="B1608" t="s">
        <v>144</v>
      </c>
      <c r="C1608" s="1">
        <v>45702</v>
      </c>
      <c r="D1608" s="1">
        <v>45754</v>
      </c>
      <c r="E1608" t="s">
        <v>116</v>
      </c>
      <c r="F1608" s="1">
        <v>45868</v>
      </c>
      <c r="G1608" t="s">
        <v>117</v>
      </c>
      <c r="H1608" t="s">
        <v>117</v>
      </c>
      <c r="I1608" t="s">
        <v>117</v>
      </c>
      <c r="J1608" t="s">
        <v>1378</v>
      </c>
      <c r="L1608" t="s">
        <v>1379</v>
      </c>
      <c r="N1608" t="s">
        <v>120</v>
      </c>
      <c r="O1608" t="s">
        <v>121</v>
      </c>
      <c r="P1608" s="6">
        <v>96950</v>
      </c>
      <c r="Q1608" t="s">
        <v>122</v>
      </c>
      <c r="S1608" s="8">
        <v>16702335776</v>
      </c>
      <c r="U1608" t="s">
        <v>1380</v>
      </c>
      <c r="V1608">
        <v>56179</v>
      </c>
      <c r="W1608" t="s">
        <v>124</v>
      </c>
      <c r="Y1608" t="s">
        <v>1381</v>
      </c>
      <c r="Z1608" t="s">
        <v>1382</v>
      </c>
      <c r="AA1608" t="s">
        <v>1039</v>
      </c>
      <c r="AB1608" t="s">
        <v>575</v>
      </c>
      <c r="AC1608" t="s">
        <v>1379</v>
      </c>
      <c r="AE1608" t="s">
        <v>120</v>
      </c>
      <c r="AF1608" t="s">
        <v>121</v>
      </c>
      <c r="AG1608" s="6">
        <v>96950</v>
      </c>
      <c r="AH1608" t="s">
        <v>122</v>
      </c>
      <c r="AJ1608" s="8">
        <v>16702335776</v>
      </c>
      <c r="AL1608" t="s">
        <v>1383</v>
      </c>
      <c r="BE1608" t="str">
        <f>"49-9071.00"</f>
        <v>49-9071.00</v>
      </c>
      <c r="BF1608" t="s">
        <v>156</v>
      </c>
      <c r="BG1608" t="s">
        <v>8044</v>
      </c>
      <c r="BH1608" t="s">
        <v>1090</v>
      </c>
      <c r="BI1608">
        <v>5</v>
      </c>
      <c r="BJ1608">
        <v>5</v>
      </c>
      <c r="BK1608" s="1">
        <v>45870</v>
      </c>
      <c r="BL1608" s="1">
        <v>46234</v>
      </c>
      <c r="BM1608" s="1">
        <v>45870</v>
      </c>
      <c r="BN1608" s="1">
        <v>46234</v>
      </c>
      <c r="BO1608">
        <v>40</v>
      </c>
      <c r="BP1608">
        <v>0</v>
      </c>
      <c r="BQ1608">
        <v>8</v>
      </c>
      <c r="BR1608">
        <v>8</v>
      </c>
      <c r="BS1608">
        <v>8</v>
      </c>
      <c r="BT1608">
        <v>8</v>
      </c>
      <c r="BU1608">
        <v>8</v>
      </c>
      <c r="BV1608">
        <v>0</v>
      </c>
      <c r="BW1608" t="str">
        <f>"8:00 AM"</f>
        <v>8:00 AM</v>
      </c>
      <c r="BX1608" t="str">
        <f>"5:00 PM"</f>
        <v>5:00 PM</v>
      </c>
      <c r="BY1608" t="s">
        <v>159</v>
      </c>
      <c r="BZ1608">
        <v>0</v>
      </c>
      <c r="CA1608">
        <v>24</v>
      </c>
      <c r="CB1608" t="s">
        <v>117</v>
      </c>
      <c r="CD1608" t="s">
        <v>194</v>
      </c>
      <c r="CE1608" t="s">
        <v>982</v>
      </c>
      <c r="CG1608" t="s">
        <v>120</v>
      </c>
      <c r="CH1608" t="s">
        <v>121</v>
      </c>
      <c r="CI1608" s="6">
        <v>96950</v>
      </c>
      <c r="CJ1608" s="10">
        <v>9.75</v>
      </c>
      <c r="CK1608" s="10">
        <v>9.75</v>
      </c>
      <c r="CL1608" s="10">
        <v>14.63</v>
      </c>
      <c r="CM1608" s="10">
        <v>14.63</v>
      </c>
      <c r="CN1608" t="s">
        <v>137</v>
      </c>
      <c r="CO1608" t="s">
        <v>140</v>
      </c>
      <c r="CP1608" t="s">
        <v>138</v>
      </c>
      <c r="CR1608" t="s">
        <v>117</v>
      </c>
      <c r="CS1608" t="s">
        <v>139</v>
      </c>
      <c r="CT1608" t="s">
        <v>140</v>
      </c>
      <c r="CU1608" t="s">
        <v>139</v>
      </c>
      <c r="CV1608" t="s">
        <v>140</v>
      </c>
      <c r="CW1608" t="s">
        <v>139</v>
      </c>
      <c r="CX1608" t="s">
        <v>140</v>
      </c>
      <c r="CY1608" t="s">
        <v>140</v>
      </c>
      <c r="CZ1608" s="8">
        <v>16702335776</v>
      </c>
      <c r="DA1608" t="s">
        <v>1383</v>
      </c>
      <c r="DB1608" t="s">
        <v>140</v>
      </c>
      <c r="DC1608" t="s">
        <v>139</v>
      </c>
      <c r="DD1608" t="s">
        <v>117</v>
      </c>
    </row>
    <row r="1609" spans="1:114" ht="15" customHeight="1" x14ac:dyDescent="0.35">
      <c r="A1609" t="s">
        <v>16415</v>
      </c>
      <c r="B1609" t="s">
        <v>294</v>
      </c>
      <c r="C1609" s="1">
        <v>45702</v>
      </c>
      <c r="D1609" s="1">
        <v>45754</v>
      </c>
      <c r="E1609" t="s">
        <v>211</v>
      </c>
      <c r="G1609" t="s">
        <v>117</v>
      </c>
      <c r="H1609" t="s">
        <v>117</v>
      </c>
      <c r="I1609" t="s">
        <v>117</v>
      </c>
      <c r="J1609" t="s">
        <v>1449</v>
      </c>
      <c r="K1609" t="s">
        <v>1450</v>
      </c>
      <c r="L1609" t="s">
        <v>807</v>
      </c>
      <c r="M1609" t="s">
        <v>1451</v>
      </c>
      <c r="N1609" t="s">
        <v>120</v>
      </c>
      <c r="O1609" t="s">
        <v>121</v>
      </c>
      <c r="P1609" s="6">
        <v>96950</v>
      </c>
      <c r="Q1609" t="s">
        <v>122</v>
      </c>
      <c r="R1609" t="s">
        <v>140</v>
      </c>
      <c r="S1609" s="8">
        <v>16702351980</v>
      </c>
      <c r="U1609" t="s">
        <v>1452</v>
      </c>
      <c r="V1609">
        <v>561320</v>
      </c>
      <c r="W1609" t="s">
        <v>150</v>
      </c>
      <c r="X1609" t="s">
        <v>139</v>
      </c>
      <c r="Y1609" t="s">
        <v>1329</v>
      </c>
      <c r="Z1609" t="s">
        <v>1453</v>
      </c>
      <c r="AA1609" t="s">
        <v>1039</v>
      </c>
      <c r="AB1609" t="s">
        <v>524</v>
      </c>
      <c r="AC1609" t="s">
        <v>1454</v>
      </c>
      <c r="AD1609" t="s">
        <v>1451</v>
      </c>
      <c r="AE1609" t="s">
        <v>120</v>
      </c>
      <c r="AF1609" t="s">
        <v>121</v>
      </c>
      <c r="AG1609" s="6">
        <v>96950</v>
      </c>
      <c r="AH1609" t="s">
        <v>122</v>
      </c>
      <c r="AJ1609" s="8">
        <v>16702351980</v>
      </c>
      <c r="AL1609" t="s">
        <v>1455</v>
      </c>
      <c r="BE1609" t="str">
        <f>"35-2014.00"</f>
        <v>35-2014.00</v>
      </c>
      <c r="BF1609" t="s">
        <v>191</v>
      </c>
      <c r="BG1609" t="s">
        <v>8059</v>
      </c>
      <c r="BH1609" t="s">
        <v>3718</v>
      </c>
      <c r="BI1609">
        <v>10</v>
      </c>
      <c r="BJ1609">
        <v>9</v>
      </c>
      <c r="BK1609" s="1">
        <v>45717</v>
      </c>
      <c r="BL1609" s="1">
        <v>46081</v>
      </c>
      <c r="BM1609" s="1">
        <v>45754</v>
      </c>
      <c r="BN1609" s="1">
        <v>46081</v>
      </c>
      <c r="BO1609">
        <v>35</v>
      </c>
      <c r="BP1609">
        <v>0</v>
      </c>
      <c r="BQ1609">
        <v>7</v>
      </c>
      <c r="BR1609">
        <v>7</v>
      </c>
      <c r="BS1609">
        <v>7</v>
      </c>
      <c r="BT1609">
        <v>7</v>
      </c>
      <c r="BU1609">
        <v>7</v>
      </c>
      <c r="BV1609">
        <v>0</v>
      </c>
      <c r="BW1609" t="str">
        <f>"8:00 AM"</f>
        <v>8:00 AM</v>
      </c>
      <c r="BX1609" t="str">
        <f>"4:00 PM"</f>
        <v>4:00 PM</v>
      </c>
      <c r="BY1609" t="s">
        <v>133</v>
      </c>
      <c r="BZ1609">
        <v>0</v>
      </c>
      <c r="CA1609">
        <v>12</v>
      </c>
      <c r="CB1609" t="s">
        <v>117</v>
      </c>
      <c r="CD1609" s="2" t="s">
        <v>8060</v>
      </c>
      <c r="CE1609" t="s">
        <v>16416</v>
      </c>
      <c r="CF1609" t="s">
        <v>1451</v>
      </c>
      <c r="CG1609" t="s">
        <v>120</v>
      </c>
      <c r="CH1609" t="s">
        <v>121</v>
      </c>
      <c r="CI1609" s="6">
        <v>96950</v>
      </c>
      <c r="CJ1609" s="10">
        <v>8.83</v>
      </c>
      <c r="CK1609" s="10">
        <v>8.83</v>
      </c>
      <c r="CL1609" s="10">
        <v>13.25</v>
      </c>
      <c r="CM1609" s="10">
        <v>13.25</v>
      </c>
      <c r="CN1609" t="s">
        <v>137</v>
      </c>
      <c r="CO1609" t="s">
        <v>821</v>
      </c>
      <c r="CP1609" t="s">
        <v>138</v>
      </c>
      <c r="CR1609" t="s">
        <v>117</v>
      </c>
      <c r="CS1609" t="s">
        <v>139</v>
      </c>
      <c r="CT1609" t="s">
        <v>140</v>
      </c>
      <c r="CU1609" t="s">
        <v>139</v>
      </c>
      <c r="CV1609" t="s">
        <v>140</v>
      </c>
      <c r="CW1609" t="s">
        <v>139</v>
      </c>
      <c r="CX1609" t="s">
        <v>140</v>
      </c>
      <c r="CY1609" t="s">
        <v>1554</v>
      </c>
      <c r="CZ1609" s="8">
        <v>16702351980</v>
      </c>
      <c r="DA1609" t="s">
        <v>1455</v>
      </c>
      <c r="DB1609" t="s">
        <v>140</v>
      </c>
      <c r="DC1609" t="s">
        <v>139</v>
      </c>
      <c r="DD1609" t="s">
        <v>139</v>
      </c>
    </row>
    <row r="1610" spans="1:114" ht="15" customHeight="1" x14ac:dyDescent="0.35">
      <c r="A1610" t="s">
        <v>16395</v>
      </c>
      <c r="B1610" t="s">
        <v>144</v>
      </c>
      <c r="C1610" s="1">
        <v>45706</v>
      </c>
      <c r="D1610" s="1">
        <v>45754</v>
      </c>
      <c r="E1610" t="s">
        <v>211</v>
      </c>
      <c r="G1610" t="s">
        <v>117</v>
      </c>
      <c r="H1610" t="s">
        <v>117</v>
      </c>
      <c r="I1610" t="s">
        <v>117</v>
      </c>
      <c r="J1610" t="s">
        <v>4265</v>
      </c>
      <c r="L1610" t="s">
        <v>4266</v>
      </c>
      <c r="M1610" t="s">
        <v>4272</v>
      </c>
      <c r="N1610" t="s">
        <v>120</v>
      </c>
      <c r="O1610" t="s">
        <v>121</v>
      </c>
      <c r="P1610" s="6">
        <v>96950</v>
      </c>
      <c r="Q1610" t="s">
        <v>122</v>
      </c>
      <c r="R1610" t="s">
        <v>140</v>
      </c>
      <c r="S1610" s="8">
        <v>16702330744</v>
      </c>
      <c r="U1610" t="s">
        <v>4268</v>
      </c>
      <c r="V1610">
        <v>488320</v>
      </c>
      <c r="W1610" t="s">
        <v>124</v>
      </c>
      <c r="Y1610" t="s">
        <v>4269</v>
      </c>
      <c r="Z1610" t="s">
        <v>4270</v>
      </c>
      <c r="AA1610" t="s">
        <v>16396</v>
      </c>
      <c r="AB1610" t="s">
        <v>154</v>
      </c>
      <c r="AC1610" t="s">
        <v>4266</v>
      </c>
      <c r="AD1610" t="s">
        <v>4272</v>
      </c>
      <c r="AE1610" t="s">
        <v>120</v>
      </c>
      <c r="AF1610" t="s">
        <v>121</v>
      </c>
      <c r="AG1610" s="6">
        <v>96950</v>
      </c>
      <c r="AH1610" t="s">
        <v>122</v>
      </c>
      <c r="AJ1610" s="8">
        <v>16702330744</v>
      </c>
      <c r="AL1610" t="s">
        <v>4277</v>
      </c>
      <c r="BE1610" t="str">
        <f>"51-4121.00"</f>
        <v>51-4121.00</v>
      </c>
      <c r="BF1610" t="s">
        <v>2038</v>
      </c>
      <c r="BG1610" t="s">
        <v>16397</v>
      </c>
      <c r="BH1610" t="s">
        <v>4275</v>
      </c>
      <c r="BI1610">
        <v>1</v>
      </c>
      <c r="BJ1610">
        <v>1</v>
      </c>
      <c r="BK1610" s="1">
        <v>45748</v>
      </c>
      <c r="BL1610" s="1">
        <v>46112</v>
      </c>
      <c r="BM1610" s="1">
        <v>45754</v>
      </c>
      <c r="BN1610" s="1">
        <v>46112</v>
      </c>
      <c r="BO1610">
        <v>40</v>
      </c>
      <c r="BP1610">
        <v>0</v>
      </c>
      <c r="BQ1610">
        <v>8</v>
      </c>
      <c r="BR1610">
        <v>8</v>
      </c>
      <c r="BS1610">
        <v>8</v>
      </c>
      <c r="BT1610">
        <v>8</v>
      </c>
      <c r="BU1610">
        <v>8</v>
      </c>
      <c r="BV1610">
        <v>0</v>
      </c>
      <c r="BW1610" t="str">
        <f>"8:00 AM"</f>
        <v>8:00 AM</v>
      </c>
      <c r="BX1610" t="str">
        <f>"5:00 PM"</f>
        <v>5:00 PM</v>
      </c>
      <c r="BY1610" t="s">
        <v>159</v>
      </c>
      <c r="BZ1610">
        <v>0</v>
      </c>
      <c r="CA1610">
        <v>12</v>
      </c>
      <c r="CB1610" t="s">
        <v>117</v>
      </c>
      <c r="CD1610" t="s">
        <v>194</v>
      </c>
      <c r="CE1610" t="s">
        <v>4267</v>
      </c>
      <c r="CG1610" t="s">
        <v>120</v>
      </c>
      <c r="CH1610" t="s">
        <v>121</v>
      </c>
      <c r="CI1610" s="6">
        <v>96950</v>
      </c>
      <c r="CJ1610" s="10">
        <v>20.25</v>
      </c>
      <c r="CK1610" s="10">
        <v>20.25</v>
      </c>
      <c r="CL1610" s="10">
        <v>30.38</v>
      </c>
      <c r="CM1610" s="10">
        <v>30.38</v>
      </c>
      <c r="CN1610" t="s">
        <v>137</v>
      </c>
      <c r="CO1610" t="s">
        <v>140</v>
      </c>
      <c r="CP1610" t="s">
        <v>138</v>
      </c>
      <c r="CR1610" t="s">
        <v>117</v>
      </c>
      <c r="CS1610" t="s">
        <v>139</v>
      </c>
      <c r="CT1610" t="s">
        <v>140</v>
      </c>
      <c r="CU1610" t="s">
        <v>139</v>
      </c>
      <c r="CV1610" t="s">
        <v>140</v>
      </c>
      <c r="CW1610" t="s">
        <v>139</v>
      </c>
      <c r="CX1610" t="s">
        <v>140</v>
      </c>
      <c r="CY1610" t="s">
        <v>140</v>
      </c>
      <c r="CZ1610" s="8">
        <v>16702330744</v>
      </c>
      <c r="DA1610" t="s">
        <v>4277</v>
      </c>
      <c r="DB1610" t="s">
        <v>140</v>
      </c>
      <c r="DC1610" t="s">
        <v>139</v>
      </c>
      <c r="DD1610" t="s">
        <v>117</v>
      </c>
    </row>
    <row r="1611" spans="1:114" ht="15" customHeight="1" x14ac:dyDescent="0.35">
      <c r="A1611" t="s">
        <v>10123</v>
      </c>
      <c r="B1611" t="s">
        <v>144</v>
      </c>
      <c r="C1611" s="1">
        <v>45714</v>
      </c>
      <c r="D1611" s="1">
        <v>45754</v>
      </c>
      <c r="E1611" t="s">
        <v>211</v>
      </c>
      <c r="G1611" t="s">
        <v>117</v>
      </c>
      <c r="H1611" t="s">
        <v>117</v>
      </c>
      <c r="I1611" t="s">
        <v>117</v>
      </c>
      <c r="J1611" t="s">
        <v>4074</v>
      </c>
      <c r="L1611" t="s">
        <v>1031</v>
      </c>
      <c r="M1611" t="s">
        <v>4075</v>
      </c>
      <c r="N1611" t="s">
        <v>120</v>
      </c>
      <c r="O1611" t="s">
        <v>121</v>
      </c>
      <c r="P1611" s="6">
        <v>96950</v>
      </c>
      <c r="Q1611" t="s">
        <v>122</v>
      </c>
      <c r="R1611" t="s">
        <v>382</v>
      </c>
      <c r="S1611" s="8">
        <v>16704330105</v>
      </c>
      <c r="U1611" t="s">
        <v>4076</v>
      </c>
      <c r="V1611">
        <v>311421</v>
      </c>
      <c r="W1611" t="s">
        <v>124</v>
      </c>
      <c r="Y1611" t="s">
        <v>4077</v>
      </c>
      <c r="Z1611" t="s">
        <v>4078</v>
      </c>
      <c r="AB1611" t="s">
        <v>154</v>
      </c>
      <c r="AC1611" t="s">
        <v>4079</v>
      </c>
      <c r="AE1611" t="s">
        <v>1143</v>
      </c>
      <c r="AF1611" t="s">
        <v>121</v>
      </c>
      <c r="AG1611" s="6">
        <v>96952</v>
      </c>
      <c r="AH1611" t="s">
        <v>122</v>
      </c>
      <c r="AI1611" t="s">
        <v>382</v>
      </c>
      <c r="AJ1611" s="8">
        <v>16704330105</v>
      </c>
      <c r="AL1611" t="s">
        <v>4080</v>
      </c>
      <c r="BE1611" t="str">
        <f>"49-9021.00"</f>
        <v>49-9021.00</v>
      </c>
      <c r="BF1611" t="s">
        <v>239</v>
      </c>
      <c r="BG1611" t="s">
        <v>4081</v>
      </c>
      <c r="BH1611" t="s">
        <v>4082</v>
      </c>
      <c r="BI1611">
        <v>2</v>
      </c>
      <c r="BJ1611">
        <v>2</v>
      </c>
      <c r="BK1611" s="1">
        <v>45833</v>
      </c>
      <c r="BL1611" s="1">
        <v>46197</v>
      </c>
      <c r="BM1611" s="1">
        <v>45833</v>
      </c>
      <c r="BN1611" s="1">
        <v>46197</v>
      </c>
      <c r="BO1611">
        <v>35</v>
      </c>
      <c r="BP1611">
        <v>0</v>
      </c>
      <c r="BQ1611">
        <v>7</v>
      </c>
      <c r="BR1611">
        <v>7</v>
      </c>
      <c r="BS1611">
        <v>7</v>
      </c>
      <c r="BT1611">
        <v>7</v>
      </c>
      <c r="BU1611">
        <v>7</v>
      </c>
      <c r="BV1611">
        <v>0</v>
      </c>
      <c r="BW1611" t="str">
        <f>"9:00 AM"</f>
        <v>9:00 AM</v>
      </c>
      <c r="BX1611" t="str">
        <f>"5:00 PM"</f>
        <v>5:00 PM</v>
      </c>
      <c r="BY1611" t="s">
        <v>133</v>
      </c>
      <c r="BZ1611">
        <v>0</v>
      </c>
      <c r="CA1611">
        <v>12</v>
      </c>
      <c r="CB1611" t="s">
        <v>117</v>
      </c>
      <c r="CD1611" t="s">
        <v>393</v>
      </c>
      <c r="CE1611" t="s">
        <v>4083</v>
      </c>
      <c r="CF1611" t="s">
        <v>4075</v>
      </c>
      <c r="CG1611" t="s">
        <v>120</v>
      </c>
      <c r="CH1611" t="s">
        <v>121</v>
      </c>
      <c r="CI1611" s="6">
        <v>96950</v>
      </c>
      <c r="CJ1611" s="10">
        <v>10.74</v>
      </c>
      <c r="CK1611" s="10">
        <v>10.74</v>
      </c>
      <c r="CL1611" s="10">
        <v>16.11</v>
      </c>
      <c r="CM1611" s="10">
        <v>16.11</v>
      </c>
      <c r="CN1611" t="s">
        <v>137</v>
      </c>
      <c r="CO1611" t="s">
        <v>140</v>
      </c>
      <c r="CP1611" t="s">
        <v>138</v>
      </c>
      <c r="CR1611" t="s">
        <v>117</v>
      </c>
      <c r="CS1611" t="s">
        <v>139</v>
      </c>
      <c r="CT1611" t="s">
        <v>140</v>
      </c>
      <c r="CU1611" t="s">
        <v>139</v>
      </c>
      <c r="CV1611" t="s">
        <v>140</v>
      </c>
      <c r="CW1611" t="s">
        <v>139</v>
      </c>
      <c r="CX1611" t="s">
        <v>140</v>
      </c>
      <c r="CY1611" t="s">
        <v>394</v>
      </c>
      <c r="CZ1611" s="8">
        <v>16704330105</v>
      </c>
      <c r="DA1611" t="s">
        <v>4080</v>
      </c>
      <c r="DB1611" t="s">
        <v>292</v>
      </c>
      <c r="DC1611" t="s">
        <v>139</v>
      </c>
      <c r="DD1611" t="s">
        <v>117</v>
      </c>
    </row>
    <row r="1612" spans="1:114" ht="15" customHeight="1" x14ac:dyDescent="0.35">
      <c r="A1612" t="s">
        <v>5307</v>
      </c>
      <c r="B1612" t="s">
        <v>278</v>
      </c>
      <c r="C1612" s="1">
        <v>45737</v>
      </c>
      <c r="D1612" s="1">
        <v>45754</v>
      </c>
      <c r="E1612" t="s">
        <v>116</v>
      </c>
      <c r="F1612" s="1">
        <v>45929</v>
      </c>
      <c r="G1612" t="s">
        <v>139</v>
      </c>
      <c r="H1612" t="s">
        <v>117</v>
      </c>
      <c r="I1612" t="s">
        <v>117</v>
      </c>
      <c r="J1612" t="s">
        <v>1081</v>
      </c>
      <c r="K1612" t="s">
        <v>1081</v>
      </c>
      <c r="L1612" t="s">
        <v>753</v>
      </c>
      <c r="M1612" t="s">
        <v>1087</v>
      </c>
      <c r="N1612" t="s">
        <v>120</v>
      </c>
      <c r="O1612" t="s">
        <v>121</v>
      </c>
      <c r="P1612" s="6">
        <v>96950</v>
      </c>
      <c r="Q1612" t="s">
        <v>122</v>
      </c>
      <c r="R1612" t="s">
        <v>1677</v>
      </c>
      <c r="S1612" s="8">
        <v>16702870614</v>
      </c>
      <c r="U1612" t="s">
        <v>1083</v>
      </c>
      <c r="V1612">
        <v>56132</v>
      </c>
      <c r="W1612" t="s">
        <v>124</v>
      </c>
      <c r="Y1612" t="s">
        <v>1084</v>
      </c>
      <c r="Z1612" t="s">
        <v>1085</v>
      </c>
      <c r="AA1612" t="s">
        <v>1086</v>
      </c>
      <c r="AB1612" t="s">
        <v>189</v>
      </c>
      <c r="AC1612" t="s">
        <v>753</v>
      </c>
      <c r="AD1612" t="s">
        <v>1087</v>
      </c>
      <c r="AE1612" t="s">
        <v>120</v>
      </c>
      <c r="AF1612" t="s">
        <v>121</v>
      </c>
      <c r="AG1612" s="6">
        <v>96950</v>
      </c>
      <c r="AH1612" t="s">
        <v>122</v>
      </c>
      <c r="AJ1612" s="8">
        <v>16702870614</v>
      </c>
      <c r="AL1612" t="s">
        <v>1088</v>
      </c>
      <c r="BE1612" t="str">
        <f>"49-9071.00"</f>
        <v>49-9071.00</v>
      </c>
      <c r="BF1612" t="s">
        <v>156</v>
      </c>
      <c r="BG1612" t="s">
        <v>2822</v>
      </c>
      <c r="BH1612" t="s">
        <v>1090</v>
      </c>
      <c r="BI1612">
        <v>10</v>
      </c>
      <c r="BK1612" s="1">
        <v>45931</v>
      </c>
      <c r="BL1612" s="1">
        <v>47026</v>
      </c>
      <c r="BO1612">
        <v>35</v>
      </c>
      <c r="BP1612">
        <v>0</v>
      </c>
      <c r="BQ1612">
        <v>7</v>
      </c>
      <c r="BR1612">
        <v>7</v>
      </c>
      <c r="BS1612">
        <v>7</v>
      </c>
      <c r="BT1612">
        <v>7</v>
      </c>
      <c r="BU1612">
        <v>7</v>
      </c>
      <c r="BV1612">
        <v>0</v>
      </c>
      <c r="BW1612" t="str">
        <f>"8:00 AM"</f>
        <v>8:00 AM</v>
      </c>
      <c r="BX1612" t="str">
        <f>"4:00 PM"</f>
        <v>4:00 PM</v>
      </c>
      <c r="BY1612" t="s">
        <v>159</v>
      </c>
      <c r="BZ1612">
        <v>0</v>
      </c>
      <c r="CA1612">
        <v>6</v>
      </c>
      <c r="CB1612" t="s">
        <v>117</v>
      </c>
      <c r="CD1612" t="s">
        <v>5308</v>
      </c>
      <c r="CE1612" t="s">
        <v>5309</v>
      </c>
      <c r="CF1612" t="s">
        <v>1087</v>
      </c>
      <c r="CG1612" t="s">
        <v>120</v>
      </c>
      <c r="CH1612" t="s">
        <v>121</v>
      </c>
      <c r="CI1612" s="6">
        <v>96950</v>
      </c>
      <c r="CJ1612" s="10">
        <v>9.75</v>
      </c>
      <c r="CK1612" s="10">
        <v>9.75</v>
      </c>
      <c r="CL1612" s="10">
        <v>14.63</v>
      </c>
      <c r="CM1612" s="10">
        <v>14.63</v>
      </c>
      <c r="CN1612" t="s">
        <v>137</v>
      </c>
      <c r="CO1612" t="s">
        <v>1093</v>
      </c>
      <c r="CP1612" t="s">
        <v>138</v>
      </c>
      <c r="CR1612" t="s">
        <v>117</v>
      </c>
      <c r="CS1612" t="s">
        <v>139</v>
      </c>
      <c r="CT1612" t="s">
        <v>140</v>
      </c>
      <c r="CU1612" t="s">
        <v>139</v>
      </c>
      <c r="CV1612" t="s">
        <v>139</v>
      </c>
      <c r="CW1612" t="s">
        <v>139</v>
      </c>
      <c r="CX1612" t="s">
        <v>140</v>
      </c>
      <c r="CY1612" t="s">
        <v>2824</v>
      </c>
      <c r="CZ1612" s="8">
        <v>16702870614</v>
      </c>
      <c r="DA1612" t="s">
        <v>1088</v>
      </c>
      <c r="DB1612" t="s">
        <v>1095</v>
      </c>
      <c r="DC1612" t="s">
        <v>139</v>
      </c>
      <c r="DD1612" t="s">
        <v>117</v>
      </c>
    </row>
    <row r="1613" spans="1:114" ht="15" customHeight="1" x14ac:dyDescent="0.35">
      <c r="A1613" t="s">
        <v>1359</v>
      </c>
      <c r="B1613" t="s">
        <v>278</v>
      </c>
      <c r="C1613" s="1">
        <v>45740</v>
      </c>
      <c r="D1613" s="1">
        <v>45754</v>
      </c>
      <c r="E1613" t="s">
        <v>116</v>
      </c>
      <c r="F1613" s="1">
        <v>45929</v>
      </c>
      <c r="G1613" t="s">
        <v>117</v>
      </c>
      <c r="H1613" t="s">
        <v>117</v>
      </c>
      <c r="I1613" t="s">
        <v>117</v>
      </c>
      <c r="J1613" t="s">
        <v>396</v>
      </c>
      <c r="K1613" t="s">
        <v>397</v>
      </c>
      <c r="L1613" t="s">
        <v>398</v>
      </c>
      <c r="M1613" t="s">
        <v>399</v>
      </c>
      <c r="N1613" t="s">
        <v>136</v>
      </c>
      <c r="O1613" t="s">
        <v>121</v>
      </c>
      <c r="P1613" s="6">
        <v>96950</v>
      </c>
      <c r="Q1613" t="s">
        <v>122</v>
      </c>
      <c r="S1613" s="8">
        <v>16703226130</v>
      </c>
      <c r="U1613" t="s">
        <v>400</v>
      </c>
      <c r="V1613">
        <v>312112</v>
      </c>
      <c r="W1613" t="s">
        <v>124</v>
      </c>
      <c r="Y1613" t="s">
        <v>401</v>
      </c>
      <c r="Z1613" t="s">
        <v>402</v>
      </c>
      <c r="AA1613" t="s">
        <v>403</v>
      </c>
      <c r="AB1613" t="s">
        <v>404</v>
      </c>
      <c r="AC1613" t="s">
        <v>398</v>
      </c>
      <c r="AD1613" t="s">
        <v>399</v>
      </c>
      <c r="AE1613" t="s">
        <v>136</v>
      </c>
      <c r="AF1613" t="s">
        <v>121</v>
      </c>
      <c r="AG1613" s="6">
        <v>96950</v>
      </c>
      <c r="AH1613" t="s">
        <v>122</v>
      </c>
      <c r="AJ1613" s="8">
        <v>16703226130</v>
      </c>
      <c r="AL1613" t="s">
        <v>405</v>
      </c>
      <c r="BE1613" t="str">
        <f>"49-9021.00"</f>
        <v>49-9021.00</v>
      </c>
      <c r="BF1613" t="s">
        <v>239</v>
      </c>
      <c r="BG1613" t="s">
        <v>1360</v>
      </c>
      <c r="BH1613" t="s">
        <v>1361</v>
      </c>
      <c r="BI1613">
        <v>1</v>
      </c>
      <c r="BK1613" s="1">
        <v>45931</v>
      </c>
      <c r="BL1613" s="1">
        <v>46295</v>
      </c>
      <c r="BO1613">
        <v>40</v>
      </c>
      <c r="BP1613">
        <v>0</v>
      </c>
      <c r="BQ1613">
        <v>8</v>
      </c>
      <c r="BR1613">
        <v>8</v>
      </c>
      <c r="BS1613">
        <v>8</v>
      </c>
      <c r="BT1613">
        <v>8</v>
      </c>
      <c r="BU1613">
        <v>8</v>
      </c>
      <c r="BV1613">
        <v>0</v>
      </c>
      <c r="BW1613" t="str">
        <f>"8:00 AM"</f>
        <v>8:00 AM</v>
      </c>
      <c r="BX1613" t="str">
        <f>"5:00 PM"</f>
        <v>5:00 PM</v>
      </c>
      <c r="BY1613" t="s">
        <v>159</v>
      </c>
      <c r="BZ1613">
        <v>3</v>
      </c>
      <c r="CA1613">
        <v>6</v>
      </c>
      <c r="CB1613" t="s">
        <v>117</v>
      </c>
      <c r="CD1613" t="s">
        <v>1362</v>
      </c>
      <c r="CE1613" t="s">
        <v>398</v>
      </c>
      <c r="CF1613" t="s">
        <v>399</v>
      </c>
      <c r="CG1613" t="s">
        <v>136</v>
      </c>
      <c r="CH1613" t="s">
        <v>121</v>
      </c>
      <c r="CI1613" s="6">
        <v>96950</v>
      </c>
      <c r="CJ1613" s="10">
        <v>10.74</v>
      </c>
      <c r="CK1613" s="10">
        <v>10.74</v>
      </c>
      <c r="CL1613" s="10">
        <v>16.11</v>
      </c>
      <c r="CM1613" s="10">
        <v>16.11</v>
      </c>
      <c r="CN1613" t="s">
        <v>137</v>
      </c>
      <c r="CP1613" t="s">
        <v>138</v>
      </c>
      <c r="CR1613" t="s">
        <v>117</v>
      </c>
      <c r="CS1613" t="s">
        <v>139</v>
      </c>
      <c r="CT1613" t="s">
        <v>140</v>
      </c>
      <c r="CU1613" t="s">
        <v>139</v>
      </c>
      <c r="CV1613" t="s">
        <v>140</v>
      </c>
      <c r="CW1613" t="s">
        <v>139</v>
      </c>
      <c r="CX1613" t="s">
        <v>139</v>
      </c>
      <c r="CY1613" t="s">
        <v>1363</v>
      </c>
      <c r="CZ1613" s="8">
        <v>16703226130</v>
      </c>
      <c r="DA1613" t="s">
        <v>405</v>
      </c>
      <c r="DB1613" t="s">
        <v>411</v>
      </c>
      <c r="DC1613" t="s">
        <v>139</v>
      </c>
      <c r="DD1613" t="s">
        <v>117</v>
      </c>
    </row>
    <row r="1614" spans="1:114" ht="15" customHeight="1" x14ac:dyDescent="0.35">
      <c r="A1614" t="s">
        <v>13736</v>
      </c>
      <c r="B1614" t="s">
        <v>278</v>
      </c>
      <c r="C1614" s="1">
        <v>45741</v>
      </c>
      <c r="D1614" s="1">
        <v>45754</v>
      </c>
      <c r="E1614" t="s">
        <v>116</v>
      </c>
      <c r="F1614" s="1">
        <v>45929</v>
      </c>
      <c r="G1614" t="s">
        <v>117</v>
      </c>
      <c r="H1614" t="s">
        <v>117</v>
      </c>
      <c r="I1614" t="s">
        <v>117</v>
      </c>
      <c r="J1614" t="s">
        <v>396</v>
      </c>
      <c r="K1614" t="s">
        <v>397</v>
      </c>
      <c r="L1614" t="s">
        <v>398</v>
      </c>
      <c r="M1614" t="s">
        <v>399</v>
      </c>
      <c r="N1614" t="s">
        <v>136</v>
      </c>
      <c r="O1614" t="s">
        <v>121</v>
      </c>
      <c r="P1614" s="6">
        <v>96950</v>
      </c>
      <c r="Q1614" t="s">
        <v>122</v>
      </c>
      <c r="S1614" s="8">
        <v>16703226130</v>
      </c>
      <c r="U1614" t="s">
        <v>400</v>
      </c>
      <c r="V1614">
        <v>312112</v>
      </c>
      <c r="W1614" t="s">
        <v>124</v>
      </c>
      <c r="Y1614" t="s">
        <v>401</v>
      </c>
      <c r="Z1614" t="s">
        <v>402</v>
      </c>
      <c r="AA1614" t="s">
        <v>403</v>
      </c>
      <c r="AB1614" t="s">
        <v>404</v>
      </c>
      <c r="AC1614" t="s">
        <v>398</v>
      </c>
      <c r="AD1614" t="s">
        <v>399</v>
      </c>
      <c r="AE1614" t="s">
        <v>136</v>
      </c>
      <c r="AF1614" t="s">
        <v>121</v>
      </c>
      <c r="AG1614" s="6">
        <v>96950</v>
      </c>
      <c r="AH1614" t="s">
        <v>122</v>
      </c>
      <c r="AJ1614" s="8">
        <v>16703226130</v>
      </c>
      <c r="AL1614" t="s">
        <v>405</v>
      </c>
      <c r="BE1614" t="str">
        <f>"49-3023.00"</f>
        <v>49-3023.00</v>
      </c>
      <c r="BF1614" t="s">
        <v>1119</v>
      </c>
      <c r="BG1614" t="s">
        <v>10196</v>
      </c>
      <c r="BH1614" t="s">
        <v>10197</v>
      </c>
      <c r="BI1614">
        <v>2</v>
      </c>
      <c r="BK1614" s="1">
        <v>45931</v>
      </c>
      <c r="BL1614" s="1">
        <v>46295</v>
      </c>
      <c r="BO1614">
        <v>40</v>
      </c>
      <c r="BP1614">
        <v>0</v>
      </c>
      <c r="BQ1614">
        <v>8</v>
      </c>
      <c r="BR1614">
        <v>8</v>
      </c>
      <c r="BS1614">
        <v>8</v>
      </c>
      <c r="BT1614">
        <v>8</v>
      </c>
      <c r="BU1614">
        <v>8</v>
      </c>
      <c r="BV1614">
        <v>0</v>
      </c>
      <c r="BW1614" t="str">
        <f>"8:00 AM"</f>
        <v>8:00 AM</v>
      </c>
      <c r="BX1614" t="str">
        <f>"5:00 PM"</f>
        <v>5:00 PM</v>
      </c>
      <c r="BY1614" t="s">
        <v>159</v>
      </c>
      <c r="BZ1614">
        <v>6</v>
      </c>
      <c r="CA1614">
        <v>12</v>
      </c>
      <c r="CB1614" t="s">
        <v>117</v>
      </c>
      <c r="CD1614" t="s">
        <v>10198</v>
      </c>
      <c r="CE1614" t="s">
        <v>398</v>
      </c>
      <c r="CF1614" t="s">
        <v>399</v>
      </c>
      <c r="CG1614" t="s">
        <v>136</v>
      </c>
      <c r="CH1614" t="s">
        <v>121</v>
      </c>
      <c r="CI1614" s="6">
        <v>96950</v>
      </c>
      <c r="CJ1614" s="10">
        <v>11.85</v>
      </c>
      <c r="CK1614" s="10">
        <v>11.85</v>
      </c>
      <c r="CL1614" s="10">
        <v>17.77</v>
      </c>
      <c r="CM1614" s="10">
        <v>17.77</v>
      </c>
      <c r="CN1614" t="s">
        <v>137</v>
      </c>
      <c r="CP1614" t="s">
        <v>138</v>
      </c>
      <c r="CR1614" t="s">
        <v>117</v>
      </c>
      <c r="CS1614" t="s">
        <v>139</v>
      </c>
      <c r="CT1614" t="s">
        <v>140</v>
      </c>
      <c r="CU1614" t="s">
        <v>139</v>
      </c>
      <c r="CV1614" t="s">
        <v>140</v>
      </c>
      <c r="CW1614" t="s">
        <v>139</v>
      </c>
      <c r="CX1614" t="s">
        <v>139</v>
      </c>
      <c r="CY1614" t="s">
        <v>1363</v>
      </c>
      <c r="CZ1614" s="8">
        <v>16703226130</v>
      </c>
      <c r="DA1614" t="s">
        <v>405</v>
      </c>
      <c r="DB1614" t="s">
        <v>411</v>
      </c>
      <c r="DC1614" t="s">
        <v>139</v>
      </c>
      <c r="DD1614" t="s">
        <v>117</v>
      </c>
    </row>
    <row r="1615" spans="1:114" ht="15" customHeight="1" x14ac:dyDescent="0.35">
      <c r="A1615" t="s">
        <v>15220</v>
      </c>
      <c r="B1615" t="s">
        <v>278</v>
      </c>
      <c r="C1615" s="1">
        <v>45741</v>
      </c>
      <c r="D1615" s="1">
        <v>45754</v>
      </c>
      <c r="E1615" t="s">
        <v>211</v>
      </c>
      <c r="G1615" t="s">
        <v>117</v>
      </c>
      <c r="H1615" t="s">
        <v>117</v>
      </c>
      <c r="I1615" t="s">
        <v>117</v>
      </c>
      <c r="J1615" t="s">
        <v>4773</v>
      </c>
      <c r="K1615" t="s">
        <v>140</v>
      </c>
      <c r="L1615" t="s">
        <v>5855</v>
      </c>
      <c r="M1615" t="s">
        <v>5856</v>
      </c>
      <c r="N1615" t="s">
        <v>136</v>
      </c>
      <c r="O1615" t="s">
        <v>121</v>
      </c>
      <c r="P1615" s="6">
        <v>96950</v>
      </c>
      <c r="Q1615" t="s">
        <v>122</v>
      </c>
      <c r="R1615" t="s">
        <v>140</v>
      </c>
      <c r="S1615" s="8">
        <v>16702346560</v>
      </c>
      <c r="U1615" t="s">
        <v>4775</v>
      </c>
      <c r="V1615">
        <v>238220</v>
      </c>
      <c r="W1615" t="s">
        <v>124</v>
      </c>
      <c r="Y1615" t="s">
        <v>4776</v>
      </c>
      <c r="Z1615" t="s">
        <v>353</v>
      </c>
      <c r="AA1615" t="s">
        <v>4777</v>
      </c>
      <c r="AB1615" t="s">
        <v>936</v>
      </c>
      <c r="AC1615" t="s">
        <v>5855</v>
      </c>
      <c r="AD1615" t="s">
        <v>5856</v>
      </c>
      <c r="AE1615" t="s">
        <v>136</v>
      </c>
      <c r="AF1615" t="s">
        <v>121</v>
      </c>
      <c r="AG1615" s="6">
        <v>96950</v>
      </c>
      <c r="AH1615" t="s">
        <v>122</v>
      </c>
      <c r="AJ1615" s="8">
        <v>16702346560</v>
      </c>
      <c r="AL1615" t="s">
        <v>4778</v>
      </c>
      <c r="BE1615" t="str">
        <f>"49-9021.00"</f>
        <v>49-9021.00</v>
      </c>
      <c r="BF1615" t="s">
        <v>239</v>
      </c>
      <c r="BG1615" t="s">
        <v>5857</v>
      </c>
      <c r="BH1615" t="s">
        <v>5858</v>
      </c>
      <c r="BI1615">
        <v>1</v>
      </c>
      <c r="BK1615" s="1">
        <v>45870</v>
      </c>
      <c r="BL1615" s="1">
        <v>46234</v>
      </c>
      <c r="BO1615">
        <v>35</v>
      </c>
      <c r="BP1615">
        <v>0</v>
      </c>
      <c r="BQ1615">
        <v>7</v>
      </c>
      <c r="BR1615">
        <v>7</v>
      </c>
      <c r="BS1615">
        <v>7</v>
      </c>
      <c r="BT1615">
        <v>7</v>
      </c>
      <c r="BU1615">
        <v>7</v>
      </c>
      <c r="BV1615">
        <v>0</v>
      </c>
      <c r="BW1615" t="str">
        <f>"8:00 AM"</f>
        <v>8:00 AM</v>
      </c>
      <c r="BX1615" t="str">
        <f>"4:00 PM"</f>
        <v>4:00 PM</v>
      </c>
      <c r="BY1615" t="s">
        <v>159</v>
      </c>
      <c r="BZ1615">
        <v>0</v>
      </c>
      <c r="CA1615">
        <v>24</v>
      </c>
      <c r="CB1615" t="s">
        <v>117</v>
      </c>
      <c r="CD1615" t="s">
        <v>5859</v>
      </c>
      <c r="CE1615" t="s">
        <v>5855</v>
      </c>
      <c r="CF1615" t="s">
        <v>5856</v>
      </c>
      <c r="CG1615" t="s">
        <v>136</v>
      </c>
      <c r="CH1615" t="s">
        <v>121</v>
      </c>
      <c r="CI1615" s="6">
        <v>96950</v>
      </c>
      <c r="CJ1615" s="10">
        <v>11</v>
      </c>
      <c r="CK1615" s="10">
        <v>15</v>
      </c>
      <c r="CL1615" s="10">
        <v>16.5</v>
      </c>
      <c r="CM1615" s="10">
        <v>22.5</v>
      </c>
      <c r="CN1615" t="s">
        <v>137</v>
      </c>
      <c r="CP1615" t="s">
        <v>138</v>
      </c>
      <c r="CR1615" t="s">
        <v>139</v>
      </c>
      <c r="CS1615" t="s">
        <v>139</v>
      </c>
      <c r="CT1615" t="s">
        <v>139</v>
      </c>
      <c r="CU1615" t="s">
        <v>139</v>
      </c>
      <c r="CV1615" t="s">
        <v>140</v>
      </c>
      <c r="CW1615" t="s">
        <v>139</v>
      </c>
      <c r="CX1615" t="s">
        <v>139</v>
      </c>
      <c r="CY1615" t="s">
        <v>5860</v>
      </c>
      <c r="CZ1615" s="8">
        <v>16702346560</v>
      </c>
      <c r="DA1615" t="s">
        <v>4778</v>
      </c>
      <c r="DB1615" t="s">
        <v>1095</v>
      </c>
      <c r="DC1615" t="s">
        <v>139</v>
      </c>
      <c r="DD1615" t="s">
        <v>117</v>
      </c>
    </row>
    <row r="1616" spans="1:114" ht="15" customHeight="1" x14ac:dyDescent="0.35">
      <c r="A1616" t="s">
        <v>1364</v>
      </c>
      <c r="B1616" t="s">
        <v>278</v>
      </c>
      <c r="C1616" s="1">
        <v>45742</v>
      </c>
      <c r="D1616" s="1">
        <v>45754</v>
      </c>
      <c r="E1616" t="s">
        <v>116</v>
      </c>
      <c r="F1616" s="1">
        <v>45929</v>
      </c>
      <c r="G1616" t="s">
        <v>117</v>
      </c>
      <c r="H1616" t="s">
        <v>139</v>
      </c>
      <c r="I1616" t="s">
        <v>117</v>
      </c>
      <c r="J1616" t="s">
        <v>1365</v>
      </c>
      <c r="K1616" t="s">
        <v>1366</v>
      </c>
      <c r="L1616" t="s">
        <v>1367</v>
      </c>
      <c r="M1616" t="s">
        <v>1368</v>
      </c>
      <c r="N1616" t="s">
        <v>120</v>
      </c>
      <c r="O1616" t="s">
        <v>121</v>
      </c>
      <c r="P1616" s="6">
        <v>96950</v>
      </c>
      <c r="Q1616" t="s">
        <v>122</v>
      </c>
      <c r="S1616" s="8">
        <v>16707837461</v>
      </c>
      <c r="U1616" t="s">
        <v>1369</v>
      </c>
      <c r="V1616">
        <v>56132</v>
      </c>
      <c r="W1616" t="s">
        <v>150</v>
      </c>
      <c r="X1616" t="s">
        <v>139</v>
      </c>
      <c r="Y1616" t="s">
        <v>559</v>
      </c>
      <c r="Z1616" t="s">
        <v>1370</v>
      </c>
      <c r="AA1616" t="s">
        <v>1371</v>
      </c>
      <c r="AB1616" t="s">
        <v>154</v>
      </c>
      <c r="AC1616" t="s">
        <v>1367</v>
      </c>
      <c r="AD1616" t="s">
        <v>1368</v>
      </c>
      <c r="AE1616" t="s">
        <v>120</v>
      </c>
      <c r="AF1616" t="s">
        <v>121</v>
      </c>
      <c r="AG1616" s="6">
        <v>96950</v>
      </c>
      <c r="AH1616" t="s">
        <v>122</v>
      </c>
      <c r="AJ1616" s="8">
        <v>16707837461</v>
      </c>
      <c r="AL1616" t="s">
        <v>463</v>
      </c>
      <c r="BE1616" t="str">
        <f>"39-5012.00"</f>
        <v>39-5012.00</v>
      </c>
      <c r="BF1616" t="s">
        <v>272</v>
      </c>
      <c r="BG1616" t="s">
        <v>1372</v>
      </c>
      <c r="BH1616" t="s">
        <v>1373</v>
      </c>
      <c r="BI1616">
        <v>6</v>
      </c>
      <c r="BK1616" s="1">
        <v>45931</v>
      </c>
      <c r="BL1616" s="1">
        <v>46295</v>
      </c>
      <c r="BO1616">
        <v>35</v>
      </c>
      <c r="BP1616">
        <v>0</v>
      </c>
      <c r="BQ1616">
        <v>7</v>
      </c>
      <c r="BR1616">
        <v>7</v>
      </c>
      <c r="BS1616">
        <v>7</v>
      </c>
      <c r="BT1616">
        <v>7</v>
      </c>
      <c r="BU1616">
        <v>7</v>
      </c>
      <c r="BV1616">
        <v>0</v>
      </c>
      <c r="BW1616" t="str">
        <f>"10:00 AM"</f>
        <v>10:00 AM</v>
      </c>
      <c r="BX1616" t="str">
        <f>"6:00 PM"</f>
        <v>6:00 PM</v>
      </c>
      <c r="BY1616" t="s">
        <v>159</v>
      </c>
      <c r="BZ1616">
        <v>0</v>
      </c>
      <c r="CA1616">
        <v>12</v>
      </c>
      <c r="CB1616" t="s">
        <v>117</v>
      </c>
      <c r="CD1616" t="s">
        <v>1374</v>
      </c>
      <c r="CE1616" t="s">
        <v>1367</v>
      </c>
      <c r="CF1616" t="s">
        <v>1368</v>
      </c>
      <c r="CG1616" t="s">
        <v>120</v>
      </c>
      <c r="CH1616" t="s">
        <v>121</v>
      </c>
      <c r="CI1616" s="6">
        <v>96950</v>
      </c>
      <c r="CJ1616" s="10">
        <v>7.98</v>
      </c>
      <c r="CK1616" s="10">
        <v>7.98</v>
      </c>
      <c r="CL1616" s="10">
        <v>11.97</v>
      </c>
      <c r="CM1616" s="10">
        <v>11.97</v>
      </c>
      <c r="CN1616" t="s">
        <v>1375</v>
      </c>
      <c r="CO1616" t="s">
        <v>461</v>
      </c>
      <c r="CP1616" t="s">
        <v>138</v>
      </c>
      <c r="CR1616" t="s">
        <v>117</v>
      </c>
      <c r="CS1616" t="s">
        <v>139</v>
      </c>
      <c r="CT1616" t="s">
        <v>139</v>
      </c>
      <c r="CU1616" t="s">
        <v>139</v>
      </c>
      <c r="CV1616" t="s">
        <v>140</v>
      </c>
      <c r="CW1616" t="s">
        <v>139</v>
      </c>
      <c r="CX1616" t="s">
        <v>140</v>
      </c>
      <c r="CY1616" t="s">
        <v>462</v>
      </c>
      <c r="CZ1616" s="8">
        <v>16707837461</v>
      </c>
      <c r="DA1616" t="s">
        <v>463</v>
      </c>
      <c r="DB1616" t="s">
        <v>1376</v>
      </c>
      <c r="DC1616" t="s">
        <v>139</v>
      </c>
      <c r="DD1616" t="s">
        <v>139</v>
      </c>
    </row>
    <row r="1617" spans="1:114" ht="15" customHeight="1" x14ac:dyDescent="0.35">
      <c r="A1617" t="s">
        <v>16400</v>
      </c>
      <c r="B1617" t="s">
        <v>278</v>
      </c>
      <c r="C1617" s="1">
        <v>45742</v>
      </c>
      <c r="D1617" s="1">
        <v>45754</v>
      </c>
      <c r="E1617" t="s">
        <v>211</v>
      </c>
      <c r="G1617" t="s">
        <v>117</v>
      </c>
      <c r="H1617" t="s">
        <v>117</v>
      </c>
      <c r="I1617" t="s">
        <v>117</v>
      </c>
      <c r="J1617" t="s">
        <v>396</v>
      </c>
      <c r="K1617" t="s">
        <v>397</v>
      </c>
      <c r="L1617" t="s">
        <v>398</v>
      </c>
      <c r="M1617" t="s">
        <v>399</v>
      </c>
      <c r="N1617" t="s">
        <v>136</v>
      </c>
      <c r="O1617" t="s">
        <v>121</v>
      </c>
      <c r="P1617" s="6">
        <v>96950</v>
      </c>
      <c r="Q1617" t="s">
        <v>122</v>
      </c>
      <c r="S1617" s="8">
        <v>16703226130</v>
      </c>
      <c r="U1617" t="s">
        <v>400</v>
      </c>
      <c r="V1617">
        <v>312112</v>
      </c>
      <c r="W1617" t="s">
        <v>124</v>
      </c>
      <c r="Y1617" t="s">
        <v>401</v>
      </c>
      <c r="Z1617" t="s">
        <v>402</v>
      </c>
      <c r="AA1617" t="s">
        <v>403</v>
      </c>
      <c r="AB1617" t="s">
        <v>404</v>
      </c>
      <c r="AC1617" t="s">
        <v>398</v>
      </c>
      <c r="AD1617" t="s">
        <v>399</v>
      </c>
      <c r="AE1617" t="s">
        <v>136</v>
      </c>
      <c r="AF1617" t="s">
        <v>121</v>
      </c>
      <c r="AG1617" s="6">
        <v>96950</v>
      </c>
      <c r="AH1617" t="s">
        <v>122</v>
      </c>
      <c r="AJ1617" s="8">
        <v>16703226130</v>
      </c>
      <c r="AL1617" t="s">
        <v>405</v>
      </c>
      <c r="BE1617" t="str">
        <f>"49-3031.00"</f>
        <v>49-3031.00</v>
      </c>
      <c r="BF1617" t="s">
        <v>2414</v>
      </c>
      <c r="BG1617" t="s">
        <v>10196</v>
      </c>
      <c r="BH1617" t="s">
        <v>10197</v>
      </c>
      <c r="BI1617">
        <v>2</v>
      </c>
      <c r="BK1617" s="1">
        <v>45931</v>
      </c>
      <c r="BL1617" s="1">
        <v>46295</v>
      </c>
      <c r="BO1617">
        <v>40</v>
      </c>
      <c r="BP1617">
        <v>0</v>
      </c>
      <c r="BQ1617">
        <v>8</v>
      </c>
      <c r="BR1617">
        <v>8</v>
      </c>
      <c r="BS1617">
        <v>8</v>
      </c>
      <c r="BT1617">
        <v>8</v>
      </c>
      <c r="BU1617">
        <v>8</v>
      </c>
      <c r="BV1617">
        <v>0</v>
      </c>
      <c r="BW1617" t="str">
        <f>"8:00 AM"</f>
        <v>8:00 AM</v>
      </c>
      <c r="BX1617" t="str">
        <f>"5:00 PM"</f>
        <v>5:00 PM</v>
      </c>
      <c r="BY1617" t="s">
        <v>159</v>
      </c>
      <c r="BZ1617">
        <v>6</v>
      </c>
      <c r="CA1617">
        <v>12</v>
      </c>
      <c r="CB1617" t="s">
        <v>117</v>
      </c>
      <c r="CD1617" t="s">
        <v>10198</v>
      </c>
      <c r="CE1617" t="s">
        <v>398</v>
      </c>
      <c r="CF1617" t="s">
        <v>399</v>
      </c>
      <c r="CG1617" t="s">
        <v>136</v>
      </c>
      <c r="CH1617" t="s">
        <v>121</v>
      </c>
      <c r="CI1617" s="6">
        <v>96950</v>
      </c>
      <c r="CJ1617" s="10">
        <v>11.85</v>
      </c>
      <c r="CK1617" s="10">
        <v>11.85</v>
      </c>
      <c r="CL1617" s="10">
        <v>17.77</v>
      </c>
      <c r="CM1617" s="10">
        <v>17.77</v>
      </c>
      <c r="CN1617" t="s">
        <v>137</v>
      </c>
      <c r="CP1617" t="s">
        <v>138</v>
      </c>
      <c r="CR1617" t="s">
        <v>117</v>
      </c>
      <c r="CS1617" t="s">
        <v>139</v>
      </c>
      <c r="CT1617" t="s">
        <v>140</v>
      </c>
      <c r="CU1617" t="s">
        <v>139</v>
      </c>
      <c r="CV1617" t="s">
        <v>140</v>
      </c>
      <c r="CW1617" t="s">
        <v>139</v>
      </c>
      <c r="CX1617" t="s">
        <v>139</v>
      </c>
      <c r="CY1617" t="s">
        <v>10199</v>
      </c>
      <c r="CZ1617" s="8">
        <v>16704831056</v>
      </c>
      <c r="DA1617" t="s">
        <v>405</v>
      </c>
      <c r="DB1617" t="s">
        <v>411</v>
      </c>
      <c r="DC1617" t="s">
        <v>139</v>
      </c>
      <c r="DD1617" t="s">
        <v>117</v>
      </c>
    </row>
    <row r="1618" spans="1:114" ht="15" customHeight="1" x14ac:dyDescent="0.35">
      <c r="A1618" t="s">
        <v>5445</v>
      </c>
      <c r="B1618" t="s">
        <v>278</v>
      </c>
      <c r="C1618" s="1">
        <v>45742</v>
      </c>
      <c r="D1618" s="1">
        <v>45754</v>
      </c>
      <c r="E1618" t="s">
        <v>211</v>
      </c>
      <c r="G1618" t="s">
        <v>117</v>
      </c>
      <c r="H1618" t="s">
        <v>117</v>
      </c>
      <c r="I1618" t="s">
        <v>117</v>
      </c>
      <c r="J1618" t="s">
        <v>396</v>
      </c>
      <c r="K1618" t="s">
        <v>397</v>
      </c>
      <c r="L1618" t="s">
        <v>398</v>
      </c>
      <c r="M1618" t="s">
        <v>399</v>
      </c>
      <c r="N1618" t="s">
        <v>136</v>
      </c>
      <c r="O1618" t="s">
        <v>121</v>
      </c>
      <c r="P1618" s="6">
        <v>96950</v>
      </c>
      <c r="Q1618" t="s">
        <v>122</v>
      </c>
      <c r="S1618" s="8">
        <v>16703226130</v>
      </c>
      <c r="U1618" t="s">
        <v>400</v>
      </c>
      <c r="V1618">
        <v>312112</v>
      </c>
      <c r="W1618" t="s">
        <v>124</v>
      </c>
      <c r="Y1618" t="s">
        <v>401</v>
      </c>
      <c r="Z1618" t="s">
        <v>402</v>
      </c>
      <c r="AA1618" t="s">
        <v>403</v>
      </c>
      <c r="AB1618" t="s">
        <v>404</v>
      </c>
      <c r="AC1618" t="s">
        <v>398</v>
      </c>
      <c r="AD1618" t="s">
        <v>399</v>
      </c>
      <c r="AE1618" t="s">
        <v>136</v>
      </c>
      <c r="AF1618" t="s">
        <v>121</v>
      </c>
      <c r="AG1618" s="6">
        <v>96950</v>
      </c>
      <c r="AH1618" t="s">
        <v>122</v>
      </c>
      <c r="AJ1618" s="8">
        <v>16703226130</v>
      </c>
      <c r="AL1618" t="s">
        <v>405</v>
      </c>
      <c r="BE1618" t="str">
        <f>"51-9198.00"</f>
        <v>51-9198.00</v>
      </c>
      <c r="BF1618" t="s">
        <v>1393</v>
      </c>
      <c r="BG1618" t="s">
        <v>5446</v>
      </c>
      <c r="BH1618" t="s">
        <v>5447</v>
      </c>
      <c r="BI1618">
        <v>4</v>
      </c>
      <c r="BK1618" s="1">
        <v>45931</v>
      </c>
      <c r="BL1618" s="1">
        <v>46295</v>
      </c>
      <c r="BO1618">
        <v>40</v>
      </c>
      <c r="BP1618">
        <v>0</v>
      </c>
      <c r="BQ1618">
        <v>8</v>
      </c>
      <c r="BR1618">
        <v>8</v>
      </c>
      <c r="BS1618">
        <v>8</v>
      </c>
      <c r="BT1618">
        <v>8</v>
      </c>
      <c r="BU1618">
        <v>8</v>
      </c>
      <c r="BV1618">
        <v>0</v>
      </c>
      <c r="BW1618" t="str">
        <f>"8:00 AM"</f>
        <v>8:00 AM</v>
      </c>
      <c r="BX1618" t="str">
        <f>"5:00 PM"</f>
        <v>5:00 PM</v>
      </c>
      <c r="BY1618" t="s">
        <v>159</v>
      </c>
      <c r="BZ1618">
        <v>0</v>
      </c>
      <c r="CA1618">
        <v>0</v>
      </c>
      <c r="CB1618" t="s">
        <v>117</v>
      </c>
      <c r="CD1618" t="s">
        <v>5448</v>
      </c>
      <c r="CE1618" t="s">
        <v>398</v>
      </c>
      <c r="CF1618" t="s">
        <v>399</v>
      </c>
      <c r="CG1618" t="s">
        <v>136</v>
      </c>
      <c r="CH1618" t="s">
        <v>121</v>
      </c>
      <c r="CI1618" s="6">
        <v>96950</v>
      </c>
      <c r="CJ1618" s="10">
        <v>8.23</v>
      </c>
      <c r="CK1618" s="10">
        <v>8.23</v>
      </c>
      <c r="CL1618" s="10">
        <v>12.35</v>
      </c>
      <c r="CM1618" s="10">
        <v>12.35</v>
      </c>
      <c r="CN1618" t="s">
        <v>137</v>
      </c>
      <c r="CP1618" t="s">
        <v>138</v>
      </c>
      <c r="CR1618" t="s">
        <v>117</v>
      </c>
      <c r="CS1618" t="s">
        <v>139</v>
      </c>
      <c r="CT1618" t="s">
        <v>140</v>
      </c>
      <c r="CU1618" t="s">
        <v>139</v>
      </c>
      <c r="CV1618" t="s">
        <v>139</v>
      </c>
      <c r="CW1618" t="s">
        <v>139</v>
      </c>
      <c r="CX1618" t="s">
        <v>139</v>
      </c>
      <c r="CY1618" t="s">
        <v>5449</v>
      </c>
      <c r="CZ1618" s="8">
        <v>16704831056</v>
      </c>
      <c r="DA1618" t="s">
        <v>405</v>
      </c>
      <c r="DB1618" t="s">
        <v>411</v>
      </c>
      <c r="DC1618" t="s">
        <v>139</v>
      </c>
      <c r="DD1618" t="s">
        <v>117</v>
      </c>
    </row>
    <row r="1619" spans="1:114" ht="15" customHeight="1" x14ac:dyDescent="0.35">
      <c r="A1619" t="s">
        <v>1411</v>
      </c>
      <c r="B1619" t="s">
        <v>278</v>
      </c>
      <c r="C1619" s="1">
        <v>45742</v>
      </c>
      <c r="D1619" s="1">
        <v>45754</v>
      </c>
      <c r="E1619" t="s">
        <v>211</v>
      </c>
      <c r="G1619" t="s">
        <v>117</v>
      </c>
      <c r="H1619" t="s">
        <v>139</v>
      </c>
      <c r="I1619" t="s">
        <v>117</v>
      </c>
      <c r="J1619" t="s">
        <v>1412</v>
      </c>
      <c r="K1619" t="s">
        <v>1412</v>
      </c>
      <c r="L1619" t="s">
        <v>1413</v>
      </c>
      <c r="M1619" t="s">
        <v>1414</v>
      </c>
      <c r="N1619" t="s">
        <v>120</v>
      </c>
      <c r="O1619" t="s">
        <v>121</v>
      </c>
      <c r="P1619" s="6">
        <v>96950</v>
      </c>
      <c r="Q1619" t="s">
        <v>122</v>
      </c>
      <c r="S1619" s="8">
        <v>16702874740</v>
      </c>
      <c r="U1619" t="s">
        <v>1415</v>
      </c>
      <c r="V1619">
        <v>333111</v>
      </c>
      <c r="W1619" t="s">
        <v>124</v>
      </c>
      <c r="Y1619" t="s">
        <v>450</v>
      </c>
      <c r="Z1619" t="s">
        <v>451</v>
      </c>
      <c r="AA1619" t="s">
        <v>452</v>
      </c>
      <c r="AB1619" t="s">
        <v>128</v>
      </c>
      <c r="AC1619" t="s">
        <v>1413</v>
      </c>
      <c r="AD1619" t="s">
        <v>1416</v>
      </c>
      <c r="AE1619" t="s">
        <v>120</v>
      </c>
      <c r="AF1619" t="s">
        <v>121</v>
      </c>
      <c r="AG1619" s="6">
        <v>96950</v>
      </c>
      <c r="AH1619" t="s">
        <v>122</v>
      </c>
      <c r="AJ1619" s="8">
        <v>16702874740</v>
      </c>
      <c r="AL1619" t="s">
        <v>455</v>
      </c>
      <c r="BE1619" t="str">
        <f>"37-2011.00"</f>
        <v>37-2011.00</v>
      </c>
      <c r="BF1619" t="s">
        <v>701</v>
      </c>
      <c r="BG1619" t="s">
        <v>1417</v>
      </c>
      <c r="BH1619" t="s">
        <v>1418</v>
      </c>
      <c r="BI1619">
        <v>5</v>
      </c>
      <c r="BK1619" s="1">
        <v>45931</v>
      </c>
      <c r="BL1619" s="1">
        <v>46295</v>
      </c>
      <c r="BO1619">
        <v>35</v>
      </c>
      <c r="BP1619">
        <v>0</v>
      </c>
      <c r="BQ1619">
        <v>7</v>
      </c>
      <c r="BR1619">
        <v>7</v>
      </c>
      <c r="BS1619">
        <v>7</v>
      </c>
      <c r="BT1619">
        <v>7</v>
      </c>
      <c r="BU1619">
        <v>7</v>
      </c>
      <c r="BV1619">
        <v>0</v>
      </c>
      <c r="BW1619" t="str">
        <f>"8:00 AM"</f>
        <v>8:00 AM</v>
      </c>
      <c r="BX1619" t="str">
        <f>"4:00 PM"</f>
        <v>4:00 PM</v>
      </c>
      <c r="BY1619" t="s">
        <v>133</v>
      </c>
      <c r="BZ1619">
        <v>0</v>
      </c>
      <c r="CA1619">
        <v>6</v>
      </c>
      <c r="CB1619" t="s">
        <v>117</v>
      </c>
      <c r="CD1619" t="s">
        <v>1419</v>
      </c>
      <c r="CE1619" t="s">
        <v>1420</v>
      </c>
      <c r="CF1619" t="s">
        <v>1416</v>
      </c>
      <c r="CG1619" t="s">
        <v>120</v>
      </c>
      <c r="CH1619" t="s">
        <v>121</v>
      </c>
      <c r="CI1619" s="6">
        <v>96950</v>
      </c>
      <c r="CJ1619" s="10">
        <v>8.2899999999999991</v>
      </c>
      <c r="CK1619" s="10">
        <v>8.2899999999999991</v>
      </c>
      <c r="CL1619" s="10">
        <v>12.43</v>
      </c>
      <c r="CM1619" s="10">
        <v>12.43</v>
      </c>
      <c r="CN1619" t="s">
        <v>137</v>
      </c>
      <c r="CO1619" t="s">
        <v>194</v>
      </c>
      <c r="CP1619" t="s">
        <v>138</v>
      </c>
      <c r="CR1619" t="s">
        <v>117</v>
      </c>
      <c r="CS1619" t="s">
        <v>139</v>
      </c>
      <c r="CT1619" t="s">
        <v>139</v>
      </c>
      <c r="CU1619" t="s">
        <v>139</v>
      </c>
      <c r="CV1619" t="s">
        <v>140</v>
      </c>
      <c r="CW1619" t="s">
        <v>139</v>
      </c>
      <c r="CX1619" t="s">
        <v>140</v>
      </c>
      <c r="CY1619" t="s">
        <v>462</v>
      </c>
      <c r="CZ1619" s="8">
        <v>16707837461</v>
      </c>
      <c r="DA1619" t="s">
        <v>463</v>
      </c>
      <c r="DB1619" t="s">
        <v>1376</v>
      </c>
      <c r="DC1619" t="s">
        <v>139</v>
      </c>
      <c r="DD1619" t="s">
        <v>117</v>
      </c>
    </row>
    <row r="1620" spans="1:114" ht="15" customHeight="1" x14ac:dyDescent="0.35">
      <c r="A1620" t="s">
        <v>13750</v>
      </c>
      <c r="B1620" t="s">
        <v>278</v>
      </c>
      <c r="C1620" s="1">
        <v>45742</v>
      </c>
      <c r="D1620" s="1">
        <v>45754</v>
      </c>
      <c r="E1620" t="s">
        <v>211</v>
      </c>
      <c r="G1620" t="s">
        <v>117</v>
      </c>
      <c r="H1620" t="s">
        <v>139</v>
      </c>
      <c r="I1620" t="s">
        <v>117</v>
      </c>
      <c r="J1620" t="s">
        <v>8695</v>
      </c>
      <c r="K1620" t="s">
        <v>8696</v>
      </c>
      <c r="L1620" t="s">
        <v>8697</v>
      </c>
      <c r="M1620" t="s">
        <v>8698</v>
      </c>
      <c r="N1620" t="s">
        <v>120</v>
      </c>
      <c r="O1620" t="s">
        <v>121</v>
      </c>
      <c r="P1620" s="6">
        <v>96950</v>
      </c>
      <c r="Q1620" t="s">
        <v>122</v>
      </c>
      <c r="S1620" s="8">
        <v>16702349011</v>
      </c>
      <c r="U1620" t="s">
        <v>8699</v>
      </c>
      <c r="V1620">
        <v>333120</v>
      </c>
      <c r="W1620" t="s">
        <v>124</v>
      </c>
      <c r="Y1620" t="s">
        <v>2716</v>
      </c>
      <c r="Z1620" t="s">
        <v>2717</v>
      </c>
      <c r="AA1620" t="s">
        <v>2718</v>
      </c>
      <c r="AB1620" t="s">
        <v>189</v>
      </c>
      <c r="AC1620" t="s">
        <v>8697</v>
      </c>
      <c r="AD1620" t="s">
        <v>8698</v>
      </c>
      <c r="AE1620" t="s">
        <v>120</v>
      </c>
      <c r="AF1620" t="s">
        <v>121</v>
      </c>
      <c r="AG1620" s="6">
        <v>96950</v>
      </c>
      <c r="AH1620" t="s">
        <v>122</v>
      </c>
      <c r="AJ1620" s="8">
        <v>16702349011</v>
      </c>
      <c r="AL1620" t="s">
        <v>455</v>
      </c>
      <c r="BE1620" t="str">
        <f>"51-9021.00"</f>
        <v>51-9021.00</v>
      </c>
      <c r="BF1620" t="s">
        <v>8700</v>
      </c>
      <c r="BG1620" t="s">
        <v>8701</v>
      </c>
      <c r="BH1620" t="s">
        <v>8702</v>
      </c>
      <c r="BI1620">
        <v>6</v>
      </c>
      <c r="BK1620" s="1">
        <v>45931</v>
      </c>
      <c r="BL1620" s="1">
        <v>46295</v>
      </c>
      <c r="BO1620">
        <v>40</v>
      </c>
      <c r="BP1620">
        <v>0</v>
      </c>
      <c r="BQ1620">
        <v>8</v>
      </c>
      <c r="BR1620">
        <v>8</v>
      </c>
      <c r="BS1620">
        <v>8</v>
      </c>
      <c r="BT1620">
        <v>8</v>
      </c>
      <c r="BU1620">
        <v>8</v>
      </c>
      <c r="BV1620">
        <v>0</v>
      </c>
      <c r="BW1620" t="str">
        <f>"8:00 AM"</f>
        <v>8:00 AM</v>
      </c>
      <c r="BX1620" t="str">
        <f>"5:00 PM"</f>
        <v>5:00 PM</v>
      </c>
      <c r="BY1620" t="s">
        <v>159</v>
      </c>
      <c r="BZ1620">
        <v>0</v>
      </c>
      <c r="CA1620">
        <v>12</v>
      </c>
      <c r="CB1620" t="s">
        <v>117</v>
      </c>
      <c r="CD1620" t="s">
        <v>8703</v>
      </c>
      <c r="CE1620" t="s">
        <v>8697</v>
      </c>
      <c r="CF1620" t="s">
        <v>8698</v>
      </c>
      <c r="CG1620" t="s">
        <v>120</v>
      </c>
      <c r="CH1620" t="s">
        <v>121</v>
      </c>
      <c r="CI1620" s="6">
        <v>96950</v>
      </c>
      <c r="CJ1620" s="10">
        <v>9.57</v>
      </c>
      <c r="CK1620" s="10">
        <v>9.57</v>
      </c>
      <c r="CL1620" s="10">
        <v>14.35</v>
      </c>
      <c r="CM1620" s="10">
        <v>14.35</v>
      </c>
      <c r="CN1620" t="s">
        <v>137</v>
      </c>
      <c r="CO1620" t="s">
        <v>2721</v>
      </c>
      <c r="CP1620" t="s">
        <v>138</v>
      </c>
      <c r="CR1620" t="s">
        <v>117</v>
      </c>
      <c r="CS1620" t="s">
        <v>139</v>
      </c>
      <c r="CT1620" t="s">
        <v>139</v>
      </c>
      <c r="CU1620" t="s">
        <v>139</v>
      </c>
      <c r="CV1620" t="s">
        <v>140</v>
      </c>
      <c r="CW1620" t="s">
        <v>139</v>
      </c>
      <c r="CX1620" t="s">
        <v>140</v>
      </c>
      <c r="CY1620" t="s">
        <v>462</v>
      </c>
      <c r="CZ1620" s="8">
        <v>16707837461</v>
      </c>
      <c r="DA1620" t="s">
        <v>463</v>
      </c>
      <c r="DB1620" t="s">
        <v>1376</v>
      </c>
      <c r="DC1620" t="s">
        <v>139</v>
      </c>
      <c r="DD1620" t="s">
        <v>117</v>
      </c>
    </row>
    <row r="1621" spans="1:114" ht="15" customHeight="1" x14ac:dyDescent="0.35">
      <c r="A1621" t="s">
        <v>14632</v>
      </c>
      <c r="B1621" t="s">
        <v>115</v>
      </c>
      <c r="C1621" s="1">
        <v>45700</v>
      </c>
      <c r="D1621" s="1">
        <v>45755</v>
      </c>
      <c r="E1621" t="s">
        <v>116</v>
      </c>
      <c r="F1621" s="1">
        <v>45807</v>
      </c>
      <c r="G1621" t="s">
        <v>117</v>
      </c>
      <c r="H1621" t="s">
        <v>117</v>
      </c>
      <c r="I1621" t="s">
        <v>117</v>
      </c>
      <c r="J1621" t="s">
        <v>7725</v>
      </c>
      <c r="K1621" t="s">
        <v>8037</v>
      </c>
      <c r="L1621" t="s">
        <v>4037</v>
      </c>
      <c r="M1621" t="s">
        <v>7728</v>
      </c>
      <c r="N1621" t="s">
        <v>120</v>
      </c>
      <c r="O1621" t="s">
        <v>121</v>
      </c>
      <c r="P1621" s="6">
        <v>96950</v>
      </c>
      <c r="Q1621" t="s">
        <v>122</v>
      </c>
      <c r="S1621" s="8">
        <v>16702340455</v>
      </c>
      <c r="U1621" t="s">
        <v>7729</v>
      </c>
      <c r="V1621">
        <v>23622</v>
      </c>
      <c r="W1621" t="s">
        <v>124</v>
      </c>
      <c r="Y1621" t="s">
        <v>1278</v>
      </c>
      <c r="Z1621" t="s">
        <v>4039</v>
      </c>
      <c r="AA1621" t="s">
        <v>4040</v>
      </c>
      <c r="AB1621" t="s">
        <v>128</v>
      </c>
      <c r="AC1621" t="s">
        <v>4037</v>
      </c>
      <c r="AD1621" t="s">
        <v>7728</v>
      </c>
      <c r="AE1621" t="s">
        <v>120</v>
      </c>
      <c r="AF1621" t="s">
        <v>121</v>
      </c>
      <c r="AG1621" s="6">
        <v>96950</v>
      </c>
      <c r="AH1621" t="s">
        <v>122</v>
      </c>
      <c r="AJ1621" s="8">
        <v>16702340455</v>
      </c>
      <c r="AL1621" t="s">
        <v>7731</v>
      </c>
      <c r="BE1621" t="str">
        <f>"49-9071.00"</f>
        <v>49-9071.00</v>
      </c>
      <c r="BF1621" t="s">
        <v>156</v>
      </c>
      <c r="BG1621" t="s">
        <v>8038</v>
      </c>
      <c r="BH1621" t="s">
        <v>2639</v>
      </c>
      <c r="BI1621">
        <v>10</v>
      </c>
      <c r="BK1621" s="1">
        <v>45809</v>
      </c>
      <c r="BL1621" s="1">
        <v>46173</v>
      </c>
      <c r="BO1621">
        <v>35</v>
      </c>
      <c r="BP1621">
        <v>0</v>
      </c>
      <c r="BQ1621">
        <v>7</v>
      </c>
      <c r="BR1621">
        <v>7</v>
      </c>
      <c r="BS1621">
        <v>7</v>
      </c>
      <c r="BT1621">
        <v>7</v>
      </c>
      <c r="BU1621">
        <v>7</v>
      </c>
      <c r="BV1621">
        <v>0</v>
      </c>
      <c r="BW1621" t="str">
        <f>"8:00 AM"</f>
        <v>8:00 AM</v>
      </c>
      <c r="BX1621" t="str">
        <f>"4:00 PM"</f>
        <v>4:00 PM</v>
      </c>
      <c r="BY1621" t="s">
        <v>159</v>
      </c>
      <c r="BZ1621">
        <v>0</v>
      </c>
      <c r="CA1621">
        <v>12</v>
      </c>
      <c r="CB1621" t="s">
        <v>117</v>
      </c>
      <c r="CD1621" t="s">
        <v>8039</v>
      </c>
      <c r="CE1621" t="s">
        <v>7734</v>
      </c>
      <c r="CF1621" t="s">
        <v>4037</v>
      </c>
      <c r="CG1621" t="s">
        <v>120</v>
      </c>
      <c r="CH1621" t="s">
        <v>121</v>
      </c>
      <c r="CI1621" s="6">
        <v>96950</v>
      </c>
      <c r="CJ1621" s="10">
        <v>9.75</v>
      </c>
      <c r="CK1621" s="10">
        <v>9.75</v>
      </c>
      <c r="CL1621" s="10">
        <v>14.63</v>
      </c>
      <c r="CM1621" s="10">
        <v>14.63</v>
      </c>
      <c r="CN1621" t="s">
        <v>137</v>
      </c>
      <c r="CO1621" t="s">
        <v>164</v>
      </c>
      <c r="CP1621" t="s">
        <v>138</v>
      </c>
      <c r="CR1621" t="s">
        <v>117</v>
      </c>
      <c r="CS1621" t="s">
        <v>139</v>
      </c>
      <c r="CT1621" t="s">
        <v>140</v>
      </c>
      <c r="CU1621" t="s">
        <v>139</v>
      </c>
      <c r="CV1621" t="s">
        <v>140</v>
      </c>
      <c r="CW1621" t="s">
        <v>139</v>
      </c>
      <c r="CX1621" t="s">
        <v>140</v>
      </c>
      <c r="CY1621" t="s">
        <v>14633</v>
      </c>
      <c r="CZ1621" s="8">
        <v>16702340455</v>
      </c>
      <c r="DA1621" t="s">
        <v>7731</v>
      </c>
      <c r="DB1621" t="s">
        <v>4048</v>
      </c>
      <c r="DC1621" t="s">
        <v>139</v>
      </c>
      <c r="DD1621" t="s">
        <v>117</v>
      </c>
    </row>
    <row r="1622" spans="1:114" ht="15" customHeight="1" x14ac:dyDescent="0.35">
      <c r="A1622" t="s">
        <v>10164</v>
      </c>
      <c r="B1622" t="s">
        <v>144</v>
      </c>
      <c r="C1622" s="1">
        <v>45721</v>
      </c>
      <c r="D1622" s="1">
        <v>45755</v>
      </c>
      <c r="E1622" t="s">
        <v>211</v>
      </c>
      <c r="G1622" t="s">
        <v>139</v>
      </c>
      <c r="H1622" t="s">
        <v>117</v>
      </c>
      <c r="I1622" t="s">
        <v>117</v>
      </c>
      <c r="J1622" t="s">
        <v>10165</v>
      </c>
      <c r="K1622" t="s">
        <v>10166</v>
      </c>
      <c r="L1622" t="s">
        <v>10167</v>
      </c>
      <c r="M1622" t="s">
        <v>1150</v>
      </c>
      <c r="N1622" t="s">
        <v>120</v>
      </c>
      <c r="O1622" t="s">
        <v>121</v>
      </c>
      <c r="P1622" s="6">
        <v>96950</v>
      </c>
      <c r="Q1622" t="s">
        <v>122</v>
      </c>
      <c r="R1622" t="s">
        <v>382</v>
      </c>
      <c r="S1622" s="8">
        <v>16702337546</v>
      </c>
      <c r="U1622" t="s">
        <v>10168</v>
      </c>
      <c r="V1622">
        <v>812112</v>
      </c>
      <c r="W1622" t="s">
        <v>124</v>
      </c>
      <c r="Y1622" t="s">
        <v>10169</v>
      </c>
      <c r="Z1622" t="s">
        <v>10170</v>
      </c>
      <c r="AA1622" t="s">
        <v>1116</v>
      </c>
      <c r="AB1622" t="s">
        <v>128</v>
      </c>
      <c r="AC1622" t="s">
        <v>10167</v>
      </c>
      <c r="AD1622" t="s">
        <v>1150</v>
      </c>
      <c r="AE1622" t="s">
        <v>120</v>
      </c>
      <c r="AF1622" t="s">
        <v>121</v>
      </c>
      <c r="AG1622" s="6">
        <v>96950</v>
      </c>
      <c r="AH1622" t="s">
        <v>122</v>
      </c>
      <c r="AI1622" t="s">
        <v>382</v>
      </c>
      <c r="AJ1622" s="8">
        <v>16702337546</v>
      </c>
      <c r="AL1622" t="s">
        <v>10171</v>
      </c>
      <c r="BE1622" t="str">
        <f>"39-5012.00"</f>
        <v>39-5012.00</v>
      </c>
      <c r="BF1622" t="s">
        <v>272</v>
      </c>
      <c r="BG1622" t="s">
        <v>10172</v>
      </c>
      <c r="BH1622" t="s">
        <v>1409</v>
      </c>
      <c r="BI1622">
        <v>3</v>
      </c>
      <c r="BJ1622">
        <v>3</v>
      </c>
      <c r="BK1622" s="1">
        <v>45839</v>
      </c>
      <c r="BL1622" s="1">
        <v>46934</v>
      </c>
      <c r="BM1622" s="1">
        <v>45839</v>
      </c>
      <c r="BN1622" s="1">
        <v>46934</v>
      </c>
      <c r="BO1622">
        <v>35</v>
      </c>
      <c r="BP1622">
        <v>5</v>
      </c>
      <c r="BQ1622">
        <v>6</v>
      </c>
      <c r="BR1622">
        <v>6</v>
      </c>
      <c r="BS1622">
        <v>0</v>
      </c>
      <c r="BT1622">
        <v>6</v>
      </c>
      <c r="BU1622">
        <v>6</v>
      </c>
      <c r="BV1622">
        <v>6</v>
      </c>
      <c r="BW1622" t="str">
        <f>"10:00 AM"</f>
        <v>10:00 AM</v>
      </c>
      <c r="BX1622" t="str">
        <f>"6:00 PM"</f>
        <v>6:00 PM</v>
      </c>
      <c r="BY1622" t="s">
        <v>133</v>
      </c>
      <c r="BZ1622">
        <v>0</v>
      </c>
      <c r="CA1622">
        <v>6</v>
      </c>
      <c r="CB1622" t="s">
        <v>117</v>
      </c>
      <c r="CD1622" t="s">
        <v>393</v>
      </c>
      <c r="CE1622" t="s">
        <v>10173</v>
      </c>
      <c r="CF1622" t="s">
        <v>1150</v>
      </c>
      <c r="CG1622" t="s">
        <v>120</v>
      </c>
      <c r="CH1622" t="s">
        <v>121</v>
      </c>
      <c r="CI1622" s="6">
        <v>96950</v>
      </c>
      <c r="CJ1622" s="10">
        <v>7.98</v>
      </c>
      <c r="CK1622" s="10">
        <v>7.98</v>
      </c>
      <c r="CL1622" s="10">
        <v>11.97</v>
      </c>
      <c r="CM1622" s="10">
        <v>11.97</v>
      </c>
      <c r="CN1622" t="s">
        <v>137</v>
      </c>
      <c r="CO1622" t="s">
        <v>393</v>
      </c>
      <c r="CP1622" t="s">
        <v>138</v>
      </c>
      <c r="CR1622" t="s">
        <v>117</v>
      </c>
      <c r="CS1622" t="s">
        <v>139</v>
      </c>
      <c r="CT1622" t="s">
        <v>140</v>
      </c>
      <c r="CU1622" t="s">
        <v>139</v>
      </c>
      <c r="CV1622" t="s">
        <v>140</v>
      </c>
      <c r="CW1622" t="s">
        <v>139</v>
      </c>
      <c r="CX1622" t="s">
        <v>140</v>
      </c>
      <c r="CY1622" t="s">
        <v>394</v>
      </c>
      <c r="CZ1622" s="8">
        <v>16702337546</v>
      </c>
      <c r="DA1622" t="s">
        <v>10171</v>
      </c>
      <c r="DB1622" t="s">
        <v>292</v>
      </c>
      <c r="DC1622" t="s">
        <v>139</v>
      </c>
      <c r="DD1622" t="s">
        <v>117</v>
      </c>
    </row>
    <row r="1623" spans="1:114" ht="15" customHeight="1" x14ac:dyDescent="0.35">
      <c r="A1623" t="s">
        <v>13774</v>
      </c>
      <c r="B1623" t="s">
        <v>166</v>
      </c>
      <c r="C1623" s="1">
        <v>45730</v>
      </c>
      <c r="D1623" s="1">
        <v>45755</v>
      </c>
      <c r="E1623" t="s">
        <v>116</v>
      </c>
      <c r="F1623" s="1">
        <v>45900</v>
      </c>
      <c r="G1623" t="s">
        <v>117</v>
      </c>
      <c r="H1623" t="s">
        <v>117</v>
      </c>
      <c r="I1623" t="s">
        <v>117</v>
      </c>
      <c r="J1623" t="s">
        <v>5216</v>
      </c>
      <c r="L1623" t="s">
        <v>5217</v>
      </c>
      <c r="M1623" t="s">
        <v>5218</v>
      </c>
      <c r="N1623" t="s">
        <v>120</v>
      </c>
      <c r="O1623" t="s">
        <v>121</v>
      </c>
      <c r="P1623" s="6">
        <v>96950</v>
      </c>
      <c r="Q1623" t="s">
        <v>122</v>
      </c>
      <c r="R1623" t="s">
        <v>382</v>
      </c>
      <c r="S1623" s="8">
        <v>16702358948</v>
      </c>
      <c r="U1623" t="s">
        <v>5219</v>
      </c>
      <c r="V1623">
        <v>23622</v>
      </c>
      <c r="W1623" t="s">
        <v>124</v>
      </c>
      <c r="Y1623" t="s">
        <v>5220</v>
      </c>
      <c r="Z1623" t="s">
        <v>5221</v>
      </c>
      <c r="AB1623" t="s">
        <v>1842</v>
      </c>
      <c r="AC1623" t="s">
        <v>5218</v>
      </c>
      <c r="AD1623" t="s">
        <v>5222</v>
      </c>
      <c r="AE1623" t="s">
        <v>120</v>
      </c>
      <c r="AF1623" t="s">
        <v>121</v>
      </c>
      <c r="AG1623" s="6">
        <v>96950</v>
      </c>
      <c r="AH1623" t="s">
        <v>122</v>
      </c>
      <c r="AI1623" t="s">
        <v>382</v>
      </c>
      <c r="AJ1623" s="8">
        <v>16702358948</v>
      </c>
      <c r="AL1623" t="s">
        <v>5223</v>
      </c>
      <c r="BE1623" t="str">
        <f>"11-1021.00"</f>
        <v>11-1021.00</v>
      </c>
      <c r="BF1623" t="s">
        <v>586</v>
      </c>
      <c r="BG1623" t="s">
        <v>5658</v>
      </c>
      <c r="BH1623" t="s">
        <v>189</v>
      </c>
      <c r="BI1623">
        <v>1</v>
      </c>
      <c r="BK1623" s="1">
        <v>45902</v>
      </c>
      <c r="BL1623" s="1">
        <v>46266</v>
      </c>
      <c r="BO1623">
        <v>35</v>
      </c>
      <c r="BP1623">
        <v>0</v>
      </c>
      <c r="BQ1623">
        <v>7</v>
      </c>
      <c r="BR1623">
        <v>7</v>
      </c>
      <c r="BS1623">
        <v>7</v>
      </c>
      <c r="BT1623">
        <v>7</v>
      </c>
      <c r="BU1623">
        <v>7</v>
      </c>
      <c r="BV1623">
        <v>0</v>
      </c>
      <c r="BW1623" t="str">
        <f>"9:00 AM"</f>
        <v>9:00 AM</v>
      </c>
      <c r="BX1623" t="str">
        <f>"5:00 PM"</f>
        <v>5:00 PM</v>
      </c>
      <c r="BY1623" t="s">
        <v>459</v>
      </c>
      <c r="BZ1623">
        <v>0</v>
      </c>
      <c r="CA1623">
        <v>12</v>
      </c>
      <c r="CB1623" t="s">
        <v>139</v>
      </c>
      <c r="CC1623">
        <v>3</v>
      </c>
      <c r="CD1623" t="s">
        <v>13775</v>
      </c>
      <c r="CE1623" t="s">
        <v>5218</v>
      </c>
      <c r="CF1623" t="s">
        <v>5222</v>
      </c>
      <c r="CG1623" t="s">
        <v>120</v>
      </c>
      <c r="CH1623" t="s">
        <v>121</v>
      </c>
      <c r="CI1623" s="6">
        <v>96950</v>
      </c>
      <c r="CJ1623" s="10">
        <v>22.09</v>
      </c>
      <c r="CK1623" s="10">
        <v>22.09</v>
      </c>
      <c r="CL1623" s="10">
        <v>33.14</v>
      </c>
      <c r="CM1623" s="10">
        <v>33.14</v>
      </c>
      <c r="CN1623" t="s">
        <v>137</v>
      </c>
      <c r="CO1623" t="s">
        <v>393</v>
      </c>
      <c r="CP1623" t="s">
        <v>138</v>
      </c>
      <c r="CR1623" t="s">
        <v>117</v>
      </c>
      <c r="CS1623" t="s">
        <v>139</v>
      </c>
      <c r="CT1623" t="s">
        <v>140</v>
      </c>
      <c r="CU1623" t="s">
        <v>140</v>
      </c>
      <c r="CV1623" t="s">
        <v>140</v>
      </c>
      <c r="CW1623" t="s">
        <v>139</v>
      </c>
      <c r="CX1623" t="s">
        <v>140</v>
      </c>
      <c r="CY1623" t="s">
        <v>394</v>
      </c>
      <c r="CZ1623" s="8">
        <v>16702358948</v>
      </c>
      <c r="DA1623" t="s">
        <v>5223</v>
      </c>
      <c r="DB1623" t="s">
        <v>292</v>
      </c>
      <c r="DC1623" t="s">
        <v>139</v>
      </c>
      <c r="DD1623" t="s">
        <v>117</v>
      </c>
    </row>
    <row r="1624" spans="1:114" ht="15" customHeight="1" x14ac:dyDescent="0.35">
      <c r="A1624" t="s">
        <v>13737</v>
      </c>
      <c r="B1624" t="s">
        <v>278</v>
      </c>
      <c r="C1624" s="1">
        <v>45742</v>
      </c>
      <c r="D1624" s="1">
        <v>45755</v>
      </c>
      <c r="E1624" t="s">
        <v>211</v>
      </c>
      <c r="G1624" t="s">
        <v>117</v>
      </c>
      <c r="H1624" t="s">
        <v>117</v>
      </c>
      <c r="I1624" t="s">
        <v>117</v>
      </c>
      <c r="J1624" t="s">
        <v>2402</v>
      </c>
      <c r="L1624" t="s">
        <v>5603</v>
      </c>
      <c r="M1624" t="s">
        <v>5604</v>
      </c>
      <c r="N1624" t="s">
        <v>136</v>
      </c>
      <c r="O1624" t="s">
        <v>121</v>
      </c>
      <c r="P1624" s="6">
        <v>96950</v>
      </c>
      <c r="Q1624" t="s">
        <v>122</v>
      </c>
      <c r="S1624" s="8">
        <v>16707899238</v>
      </c>
      <c r="U1624" t="s">
        <v>2401</v>
      </c>
      <c r="V1624">
        <v>561730</v>
      </c>
      <c r="W1624" t="s">
        <v>124</v>
      </c>
      <c r="Y1624" t="s">
        <v>2399</v>
      </c>
      <c r="Z1624" t="s">
        <v>2400</v>
      </c>
      <c r="AA1624" t="s">
        <v>5605</v>
      </c>
      <c r="AB1624" t="s">
        <v>205</v>
      </c>
      <c r="AC1624" t="s">
        <v>5603</v>
      </c>
      <c r="AD1624" t="s">
        <v>5604</v>
      </c>
      <c r="AE1624" t="s">
        <v>136</v>
      </c>
      <c r="AF1624" t="s">
        <v>121</v>
      </c>
      <c r="AG1624" s="6">
        <v>96950</v>
      </c>
      <c r="AH1624" t="s">
        <v>122</v>
      </c>
      <c r="AJ1624" s="8">
        <v>16707899238</v>
      </c>
      <c r="AL1624" t="s">
        <v>2403</v>
      </c>
      <c r="BE1624" t="str">
        <f>"37-2011.00"</f>
        <v>37-2011.00</v>
      </c>
      <c r="BF1624" t="s">
        <v>701</v>
      </c>
      <c r="BG1624" t="s">
        <v>5703</v>
      </c>
      <c r="BH1624" t="s">
        <v>1270</v>
      </c>
      <c r="BI1624">
        <v>5</v>
      </c>
      <c r="BK1624" s="1">
        <v>45863</v>
      </c>
      <c r="BL1624" s="1">
        <v>46227</v>
      </c>
      <c r="BO1624">
        <v>35</v>
      </c>
      <c r="BP1624">
        <v>0</v>
      </c>
      <c r="BQ1624">
        <v>6</v>
      </c>
      <c r="BR1624">
        <v>6</v>
      </c>
      <c r="BS1624">
        <v>6</v>
      </c>
      <c r="BT1624">
        <v>6</v>
      </c>
      <c r="BU1624">
        <v>6</v>
      </c>
      <c r="BV1624">
        <v>5</v>
      </c>
      <c r="BW1624" t="str">
        <f>"8:00 AM"</f>
        <v>8:00 AM</v>
      </c>
      <c r="BX1624" t="str">
        <f>"5:00 PM"</f>
        <v>5:00 PM</v>
      </c>
      <c r="BY1624" t="s">
        <v>133</v>
      </c>
      <c r="BZ1624">
        <v>0</v>
      </c>
      <c r="CA1624">
        <v>12</v>
      </c>
      <c r="CB1624" t="s">
        <v>117</v>
      </c>
      <c r="CD1624" s="2" t="s">
        <v>13738</v>
      </c>
      <c r="CE1624" t="s">
        <v>5603</v>
      </c>
      <c r="CF1624" t="s">
        <v>5604</v>
      </c>
      <c r="CG1624" t="s">
        <v>136</v>
      </c>
      <c r="CH1624" t="s">
        <v>121</v>
      </c>
      <c r="CI1624" s="6">
        <v>96950</v>
      </c>
      <c r="CJ1624" s="10">
        <v>8.2899999999999991</v>
      </c>
      <c r="CK1624" s="10">
        <v>8.2899999999999991</v>
      </c>
      <c r="CL1624" s="10">
        <v>12.44</v>
      </c>
      <c r="CM1624" s="10">
        <v>12.44</v>
      </c>
      <c r="CN1624" t="s">
        <v>137</v>
      </c>
      <c r="CO1624" t="s">
        <v>5610</v>
      </c>
      <c r="CP1624" t="s">
        <v>138</v>
      </c>
      <c r="CR1624" t="s">
        <v>139</v>
      </c>
      <c r="CS1624" t="s">
        <v>139</v>
      </c>
      <c r="CT1624" t="s">
        <v>140</v>
      </c>
      <c r="CU1624" t="s">
        <v>139</v>
      </c>
      <c r="CV1624" t="s">
        <v>140</v>
      </c>
      <c r="CW1624" t="s">
        <v>139</v>
      </c>
      <c r="CX1624" t="s">
        <v>140</v>
      </c>
      <c r="CY1624" t="s">
        <v>2181</v>
      </c>
      <c r="CZ1624" s="8">
        <v>16707899238</v>
      </c>
      <c r="DA1624" t="s">
        <v>2403</v>
      </c>
      <c r="DB1624" t="s">
        <v>142</v>
      </c>
      <c r="DC1624" t="s">
        <v>139</v>
      </c>
      <c r="DD1624" t="s">
        <v>117</v>
      </c>
    </row>
    <row r="1625" spans="1:114" ht="15" customHeight="1" x14ac:dyDescent="0.35">
      <c r="A1625" t="s">
        <v>1354</v>
      </c>
      <c r="B1625" t="s">
        <v>115</v>
      </c>
      <c r="C1625" s="1">
        <v>45755</v>
      </c>
      <c r="D1625" s="1">
        <v>45755</v>
      </c>
      <c r="E1625" t="s">
        <v>116</v>
      </c>
      <c r="F1625" s="1">
        <v>45929</v>
      </c>
      <c r="G1625" t="s">
        <v>139</v>
      </c>
      <c r="H1625" t="s">
        <v>117</v>
      </c>
      <c r="I1625" t="s">
        <v>117</v>
      </c>
      <c r="J1625" t="s">
        <v>737</v>
      </c>
      <c r="K1625" t="s">
        <v>738</v>
      </c>
      <c r="L1625" t="s">
        <v>739</v>
      </c>
      <c r="N1625" t="s">
        <v>136</v>
      </c>
      <c r="O1625" t="s">
        <v>121</v>
      </c>
      <c r="P1625" s="6">
        <v>96950</v>
      </c>
      <c r="Q1625" t="s">
        <v>122</v>
      </c>
      <c r="S1625" s="8">
        <v>16702345900</v>
      </c>
      <c r="T1625">
        <v>574</v>
      </c>
      <c r="U1625" t="s">
        <v>740</v>
      </c>
      <c r="V1625">
        <v>721110</v>
      </c>
      <c r="W1625" t="s">
        <v>124</v>
      </c>
      <c r="Y1625" t="s">
        <v>741</v>
      </c>
      <c r="Z1625" t="s">
        <v>742</v>
      </c>
      <c r="AB1625" t="s">
        <v>743</v>
      </c>
      <c r="AC1625" t="s">
        <v>739</v>
      </c>
      <c r="AE1625" t="s">
        <v>136</v>
      </c>
      <c r="AF1625" t="s">
        <v>121</v>
      </c>
      <c r="AG1625" s="6">
        <v>96950</v>
      </c>
      <c r="AH1625" t="s">
        <v>122</v>
      </c>
      <c r="AJ1625" s="8">
        <v>16702345900</v>
      </c>
      <c r="AK1625">
        <v>266</v>
      </c>
      <c r="AL1625" t="s">
        <v>744</v>
      </c>
      <c r="BE1625" t="str">
        <f>"43-3031.00"</f>
        <v>43-3031.00</v>
      </c>
      <c r="BF1625" t="s">
        <v>357</v>
      </c>
      <c r="BG1625" t="s">
        <v>1355</v>
      </c>
      <c r="BH1625" t="s">
        <v>1356</v>
      </c>
      <c r="BI1625">
        <v>3</v>
      </c>
      <c r="BK1625" s="1">
        <v>45931</v>
      </c>
      <c r="BL1625" s="1">
        <v>47026</v>
      </c>
      <c r="BO1625">
        <v>40</v>
      </c>
      <c r="BP1625">
        <v>0</v>
      </c>
      <c r="BQ1625">
        <v>8</v>
      </c>
      <c r="BR1625">
        <v>8</v>
      </c>
      <c r="BS1625">
        <v>8</v>
      </c>
      <c r="BT1625">
        <v>8</v>
      </c>
      <c r="BU1625">
        <v>8</v>
      </c>
      <c r="BV1625">
        <v>0</v>
      </c>
      <c r="BW1625" t="str">
        <f>"8:00 AM"</f>
        <v>8:00 AM</v>
      </c>
      <c r="BX1625" t="str">
        <f>"5:00 PM"</f>
        <v>5:00 PM</v>
      </c>
      <c r="BY1625" t="s">
        <v>159</v>
      </c>
      <c r="BZ1625">
        <v>0</v>
      </c>
      <c r="CA1625">
        <v>24</v>
      </c>
      <c r="CB1625" t="s">
        <v>117</v>
      </c>
      <c r="CD1625" t="s">
        <v>1357</v>
      </c>
      <c r="CE1625" t="s">
        <v>746</v>
      </c>
      <c r="CG1625" t="s">
        <v>136</v>
      </c>
      <c r="CH1625" t="s">
        <v>121</v>
      </c>
      <c r="CI1625" s="6">
        <v>96950</v>
      </c>
      <c r="CJ1625" s="10">
        <v>12.28</v>
      </c>
      <c r="CK1625" s="10">
        <v>12.28</v>
      </c>
      <c r="CL1625" s="10">
        <v>18.420000000000002</v>
      </c>
      <c r="CM1625" s="10">
        <v>18.420000000000002</v>
      </c>
      <c r="CN1625" t="s">
        <v>137</v>
      </c>
      <c r="CP1625" t="s">
        <v>138</v>
      </c>
      <c r="CR1625" t="s">
        <v>117</v>
      </c>
      <c r="CS1625" t="s">
        <v>139</v>
      </c>
      <c r="CT1625" t="s">
        <v>140</v>
      </c>
      <c r="CU1625" t="s">
        <v>139</v>
      </c>
      <c r="CV1625" t="s">
        <v>140</v>
      </c>
      <c r="CW1625" t="s">
        <v>139</v>
      </c>
      <c r="CX1625" t="s">
        <v>140</v>
      </c>
      <c r="CY1625" t="s">
        <v>747</v>
      </c>
      <c r="CZ1625" s="8">
        <v>16702345900</v>
      </c>
      <c r="DA1625" t="s">
        <v>1358</v>
      </c>
      <c r="DB1625" t="s">
        <v>140</v>
      </c>
      <c r="DC1625" t="s">
        <v>139</v>
      </c>
      <c r="DD1625" t="s">
        <v>117</v>
      </c>
    </row>
    <row r="1626" spans="1:114" ht="15" customHeight="1" x14ac:dyDescent="0.35">
      <c r="A1626" t="s">
        <v>16384</v>
      </c>
      <c r="B1626" t="s">
        <v>166</v>
      </c>
      <c r="C1626" s="1">
        <v>45683</v>
      </c>
      <c r="D1626" s="1">
        <v>45756</v>
      </c>
      <c r="E1626" t="s">
        <v>211</v>
      </c>
      <c r="G1626" t="s">
        <v>117</v>
      </c>
      <c r="H1626" t="s">
        <v>117</v>
      </c>
      <c r="I1626" t="s">
        <v>117</v>
      </c>
      <c r="J1626" t="s">
        <v>4182</v>
      </c>
      <c r="L1626" t="s">
        <v>4183</v>
      </c>
      <c r="N1626" t="s">
        <v>120</v>
      </c>
      <c r="O1626" t="s">
        <v>121</v>
      </c>
      <c r="P1626" s="6">
        <v>96950</v>
      </c>
      <c r="Q1626" t="s">
        <v>122</v>
      </c>
      <c r="S1626" s="8">
        <v>16702873717</v>
      </c>
      <c r="U1626" t="s">
        <v>4184</v>
      </c>
      <c r="V1626">
        <v>56132</v>
      </c>
      <c r="W1626" t="s">
        <v>124</v>
      </c>
      <c r="Y1626" t="s">
        <v>4185</v>
      </c>
      <c r="Z1626" t="s">
        <v>4186</v>
      </c>
      <c r="AB1626" t="s">
        <v>1406</v>
      </c>
      <c r="AC1626" t="s">
        <v>4183</v>
      </c>
      <c r="AE1626" t="s">
        <v>136</v>
      </c>
      <c r="AF1626" t="s">
        <v>121</v>
      </c>
      <c r="AG1626" s="6">
        <v>96950</v>
      </c>
      <c r="AH1626" t="s">
        <v>122</v>
      </c>
      <c r="AJ1626" s="8">
        <v>16702873717</v>
      </c>
      <c r="AL1626" t="s">
        <v>4187</v>
      </c>
      <c r="BE1626" t="str">
        <f>"49-9071.00"</f>
        <v>49-9071.00</v>
      </c>
      <c r="BF1626" t="s">
        <v>156</v>
      </c>
      <c r="BG1626" t="s">
        <v>4188</v>
      </c>
      <c r="BH1626" t="s">
        <v>4189</v>
      </c>
      <c r="BI1626">
        <v>4</v>
      </c>
      <c r="BK1626" s="1">
        <v>45803</v>
      </c>
      <c r="BL1626" s="1">
        <v>46167</v>
      </c>
      <c r="BO1626">
        <v>40</v>
      </c>
      <c r="BP1626">
        <v>0</v>
      </c>
      <c r="BQ1626">
        <v>0</v>
      </c>
      <c r="BR1626">
        <v>8</v>
      </c>
      <c r="BS1626">
        <v>8</v>
      </c>
      <c r="BT1626">
        <v>8</v>
      </c>
      <c r="BU1626">
        <v>8</v>
      </c>
      <c r="BV1626">
        <v>8</v>
      </c>
      <c r="BW1626" t="str">
        <f>"7:00 AM"</f>
        <v>7:00 AM</v>
      </c>
      <c r="BX1626" t="str">
        <f>"4:00 PM"</f>
        <v>4:00 PM</v>
      </c>
      <c r="BY1626" t="s">
        <v>133</v>
      </c>
      <c r="BZ1626">
        <v>0</v>
      </c>
      <c r="CA1626">
        <v>3</v>
      </c>
      <c r="CB1626" t="s">
        <v>117</v>
      </c>
      <c r="CD1626" s="2" t="s">
        <v>16385</v>
      </c>
      <c r="CE1626" t="s">
        <v>531</v>
      </c>
      <c r="CG1626" t="s">
        <v>120</v>
      </c>
      <c r="CH1626" t="s">
        <v>121</v>
      </c>
      <c r="CI1626" s="6">
        <v>96950</v>
      </c>
      <c r="CJ1626" s="10">
        <v>9.75</v>
      </c>
      <c r="CK1626" s="10">
        <v>9.75</v>
      </c>
      <c r="CL1626" s="10">
        <v>0</v>
      </c>
      <c r="CM1626" s="10">
        <v>0</v>
      </c>
      <c r="CN1626" t="s">
        <v>137</v>
      </c>
      <c r="CO1626" t="s">
        <v>133</v>
      </c>
      <c r="CP1626" t="s">
        <v>138</v>
      </c>
      <c r="CR1626" t="s">
        <v>117</v>
      </c>
      <c r="CS1626" t="s">
        <v>139</v>
      </c>
      <c r="CT1626" t="s">
        <v>140</v>
      </c>
      <c r="CU1626" t="s">
        <v>140</v>
      </c>
      <c r="CV1626" t="s">
        <v>140</v>
      </c>
      <c r="CW1626" t="s">
        <v>139</v>
      </c>
      <c r="CX1626" t="s">
        <v>140</v>
      </c>
      <c r="CY1626" t="s">
        <v>8135</v>
      </c>
      <c r="CZ1626" s="8">
        <v>16702873717</v>
      </c>
      <c r="DA1626" t="s">
        <v>4187</v>
      </c>
      <c r="DB1626" t="s">
        <v>140</v>
      </c>
      <c r="DC1626" t="s">
        <v>139</v>
      </c>
      <c r="DD1626" t="s">
        <v>117</v>
      </c>
    </row>
    <row r="1627" spans="1:114" ht="15" customHeight="1" x14ac:dyDescent="0.35">
      <c r="A1627" t="s">
        <v>10103</v>
      </c>
      <c r="B1627" t="s">
        <v>166</v>
      </c>
      <c r="C1627" s="1">
        <v>45683</v>
      </c>
      <c r="D1627" s="1">
        <v>45756</v>
      </c>
      <c r="E1627" t="s">
        <v>211</v>
      </c>
      <c r="G1627" t="s">
        <v>117</v>
      </c>
      <c r="H1627" t="s">
        <v>117</v>
      </c>
      <c r="I1627" t="s">
        <v>117</v>
      </c>
      <c r="J1627" t="s">
        <v>10104</v>
      </c>
      <c r="L1627" t="s">
        <v>4183</v>
      </c>
      <c r="N1627" t="s">
        <v>120</v>
      </c>
      <c r="O1627" t="s">
        <v>121</v>
      </c>
      <c r="P1627" s="6">
        <v>96950</v>
      </c>
      <c r="Q1627" t="s">
        <v>122</v>
      </c>
      <c r="S1627" s="8">
        <v>16702873717</v>
      </c>
      <c r="U1627" t="s">
        <v>4184</v>
      </c>
      <c r="V1627">
        <v>561612</v>
      </c>
      <c r="W1627" t="s">
        <v>124</v>
      </c>
      <c r="Y1627" t="s">
        <v>4185</v>
      </c>
      <c r="Z1627" t="s">
        <v>4186</v>
      </c>
      <c r="AB1627" t="s">
        <v>1406</v>
      </c>
      <c r="AC1627" t="s">
        <v>4183</v>
      </c>
      <c r="AE1627" t="s">
        <v>120</v>
      </c>
      <c r="AF1627" t="s">
        <v>121</v>
      </c>
      <c r="AG1627" s="6">
        <v>96950</v>
      </c>
      <c r="AH1627" t="s">
        <v>122</v>
      </c>
      <c r="AJ1627" s="8">
        <v>16702873717</v>
      </c>
      <c r="AL1627" t="s">
        <v>4187</v>
      </c>
      <c r="BE1627" t="str">
        <f>"33-9032.00"</f>
        <v>33-9032.00</v>
      </c>
      <c r="BF1627" t="s">
        <v>1777</v>
      </c>
      <c r="BG1627" t="s">
        <v>10105</v>
      </c>
      <c r="BH1627" t="s">
        <v>7902</v>
      </c>
      <c r="BI1627">
        <v>3</v>
      </c>
      <c r="BK1627" s="1">
        <v>45803</v>
      </c>
      <c r="BL1627" s="1">
        <v>46167</v>
      </c>
      <c r="BO1627">
        <v>40</v>
      </c>
      <c r="BP1627">
        <v>0</v>
      </c>
      <c r="BQ1627">
        <v>8</v>
      </c>
      <c r="BR1627">
        <v>8</v>
      </c>
      <c r="BS1627">
        <v>8</v>
      </c>
      <c r="BT1627">
        <v>8</v>
      </c>
      <c r="BU1627">
        <v>8</v>
      </c>
      <c r="BV1627">
        <v>0</v>
      </c>
      <c r="BW1627" t="str">
        <f>"9:00 AM"</f>
        <v>9:00 AM</v>
      </c>
      <c r="BX1627" t="str">
        <f>"6:00 PM"</f>
        <v>6:00 PM</v>
      </c>
      <c r="BY1627" t="s">
        <v>133</v>
      </c>
      <c r="BZ1627">
        <v>0</v>
      </c>
      <c r="CA1627">
        <v>6</v>
      </c>
      <c r="CB1627" t="s">
        <v>117</v>
      </c>
      <c r="CD1627" t="s">
        <v>10106</v>
      </c>
      <c r="CE1627" t="s">
        <v>531</v>
      </c>
      <c r="CG1627" t="s">
        <v>120</v>
      </c>
      <c r="CH1627" t="s">
        <v>121</v>
      </c>
      <c r="CI1627" s="6">
        <v>96950</v>
      </c>
      <c r="CJ1627" s="10">
        <v>8.15</v>
      </c>
      <c r="CK1627" s="10">
        <v>8.15</v>
      </c>
      <c r="CL1627" s="10">
        <v>0</v>
      </c>
      <c r="CM1627" s="10">
        <v>0</v>
      </c>
      <c r="CN1627" t="s">
        <v>137</v>
      </c>
      <c r="CO1627" t="s">
        <v>133</v>
      </c>
      <c r="CP1627" t="s">
        <v>138</v>
      </c>
      <c r="CR1627" t="s">
        <v>117</v>
      </c>
      <c r="CS1627" t="s">
        <v>139</v>
      </c>
      <c r="CT1627" t="s">
        <v>140</v>
      </c>
      <c r="CU1627" t="s">
        <v>140</v>
      </c>
      <c r="CV1627" t="s">
        <v>140</v>
      </c>
      <c r="CW1627" t="s">
        <v>139</v>
      </c>
      <c r="CX1627" t="s">
        <v>140</v>
      </c>
      <c r="CY1627" t="s">
        <v>8135</v>
      </c>
      <c r="CZ1627" s="8">
        <v>16702873717</v>
      </c>
      <c r="DA1627" t="s">
        <v>4187</v>
      </c>
      <c r="DB1627" t="s">
        <v>140</v>
      </c>
      <c r="DC1627" t="s">
        <v>139</v>
      </c>
      <c r="DD1627" t="s">
        <v>117</v>
      </c>
      <c r="DE1627" t="s">
        <v>4185</v>
      </c>
      <c r="DF1627" t="s">
        <v>4186</v>
      </c>
      <c r="DH1627" t="s">
        <v>4184</v>
      </c>
      <c r="DI1627" t="s">
        <v>10107</v>
      </c>
      <c r="DJ1627" t="s">
        <v>4187</v>
      </c>
    </row>
    <row r="1628" spans="1:114" ht="15" customHeight="1" x14ac:dyDescent="0.35">
      <c r="A1628" t="s">
        <v>7986</v>
      </c>
      <c r="B1628" t="s">
        <v>166</v>
      </c>
      <c r="C1628" s="1">
        <v>45687</v>
      </c>
      <c r="D1628" s="1">
        <v>45756</v>
      </c>
      <c r="E1628" t="s">
        <v>211</v>
      </c>
      <c r="G1628" t="s">
        <v>117</v>
      </c>
      <c r="H1628" t="s">
        <v>117</v>
      </c>
      <c r="I1628" t="s">
        <v>117</v>
      </c>
      <c r="J1628" t="s">
        <v>7987</v>
      </c>
      <c r="L1628" t="s">
        <v>7988</v>
      </c>
      <c r="N1628" t="s">
        <v>120</v>
      </c>
      <c r="O1628" t="s">
        <v>121</v>
      </c>
      <c r="P1628" s="6">
        <v>96950</v>
      </c>
      <c r="Q1628" t="s">
        <v>122</v>
      </c>
      <c r="S1628" s="8">
        <v>16702355009</v>
      </c>
      <c r="U1628" t="s">
        <v>971</v>
      </c>
      <c r="V1628">
        <v>561311</v>
      </c>
      <c r="W1628" t="s">
        <v>150</v>
      </c>
      <c r="X1628" t="s">
        <v>139</v>
      </c>
      <c r="Y1628" t="s">
        <v>972</v>
      </c>
      <c r="Z1628" t="s">
        <v>3716</v>
      </c>
      <c r="AA1628" t="s">
        <v>974</v>
      </c>
      <c r="AB1628" t="s">
        <v>128</v>
      </c>
      <c r="AC1628" t="s">
        <v>7988</v>
      </c>
      <c r="AE1628" t="s">
        <v>120</v>
      </c>
      <c r="AF1628" t="s">
        <v>121</v>
      </c>
      <c r="AG1628" s="6">
        <v>96950</v>
      </c>
      <c r="AH1628" t="s">
        <v>122</v>
      </c>
      <c r="AJ1628" s="8">
        <v>16702355009</v>
      </c>
      <c r="AL1628" t="s">
        <v>977</v>
      </c>
      <c r="BE1628" t="str">
        <f>"37-2011.00"</f>
        <v>37-2011.00</v>
      </c>
      <c r="BF1628" t="s">
        <v>701</v>
      </c>
      <c r="BG1628" t="s">
        <v>7989</v>
      </c>
      <c r="BH1628" t="s">
        <v>7990</v>
      </c>
      <c r="BI1628">
        <v>10</v>
      </c>
      <c r="BK1628" s="1">
        <v>45689</v>
      </c>
      <c r="BL1628" s="1">
        <v>46053</v>
      </c>
      <c r="BO1628">
        <v>35</v>
      </c>
      <c r="BP1628">
        <v>0</v>
      </c>
      <c r="BQ1628">
        <v>7</v>
      </c>
      <c r="BR1628">
        <v>7</v>
      </c>
      <c r="BS1628">
        <v>7</v>
      </c>
      <c r="BT1628">
        <v>7</v>
      </c>
      <c r="BU1628">
        <v>7</v>
      </c>
      <c r="BV1628">
        <v>0</v>
      </c>
      <c r="BW1628" t="str">
        <f>"8:00 AM"</f>
        <v>8:00 AM</v>
      </c>
      <c r="BX1628" t="str">
        <f>"4:00 PM"</f>
        <v>4:00 PM</v>
      </c>
      <c r="BY1628" t="s">
        <v>133</v>
      </c>
      <c r="BZ1628">
        <v>0</v>
      </c>
      <c r="CA1628">
        <v>12</v>
      </c>
      <c r="CB1628" t="s">
        <v>117</v>
      </c>
      <c r="CD1628" s="2" t="s">
        <v>7991</v>
      </c>
      <c r="CE1628" t="s">
        <v>7992</v>
      </c>
      <c r="CF1628" t="s">
        <v>297</v>
      </c>
      <c r="CG1628" t="s">
        <v>120</v>
      </c>
      <c r="CH1628" t="s">
        <v>121</v>
      </c>
      <c r="CI1628" s="6">
        <v>96950</v>
      </c>
      <c r="CJ1628" s="10">
        <v>8.2899999999999991</v>
      </c>
      <c r="CK1628" s="10">
        <v>8.2899999999999991</v>
      </c>
      <c r="CL1628" s="10">
        <v>12.44</v>
      </c>
      <c r="CM1628" s="10">
        <v>12.44</v>
      </c>
      <c r="CN1628" t="s">
        <v>137</v>
      </c>
      <c r="CO1628" t="s">
        <v>7993</v>
      </c>
      <c r="CP1628" t="s">
        <v>138</v>
      </c>
      <c r="CR1628" t="s">
        <v>117</v>
      </c>
      <c r="CS1628" t="s">
        <v>139</v>
      </c>
      <c r="CT1628" t="s">
        <v>140</v>
      </c>
      <c r="CU1628" t="s">
        <v>139</v>
      </c>
      <c r="CV1628" t="s">
        <v>139</v>
      </c>
      <c r="CW1628" t="s">
        <v>139</v>
      </c>
      <c r="CX1628" t="s">
        <v>140</v>
      </c>
      <c r="CY1628" t="s">
        <v>7994</v>
      </c>
      <c r="CZ1628" s="8">
        <v>16702355009</v>
      </c>
      <c r="DA1628" t="s">
        <v>977</v>
      </c>
      <c r="DB1628" t="s">
        <v>140</v>
      </c>
      <c r="DC1628" t="s">
        <v>139</v>
      </c>
      <c r="DD1628" t="s">
        <v>139</v>
      </c>
    </row>
    <row r="1629" spans="1:114" ht="15" customHeight="1" x14ac:dyDescent="0.35">
      <c r="A1629" t="s">
        <v>16393</v>
      </c>
      <c r="B1629" t="s">
        <v>144</v>
      </c>
      <c r="C1629" s="1">
        <v>45692</v>
      </c>
      <c r="D1629" s="1">
        <v>45756</v>
      </c>
      <c r="E1629" t="s">
        <v>116</v>
      </c>
      <c r="F1629" s="1">
        <v>45868</v>
      </c>
      <c r="G1629" t="s">
        <v>117</v>
      </c>
      <c r="H1629" t="s">
        <v>117</v>
      </c>
      <c r="I1629" t="s">
        <v>117</v>
      </c>
      <c r="J1629" t="s">
        <v>1556</v>
      </c>
      <c r="K1629" t="s">
        <v>1557</v>
      </c>
      <c r="L1629" t="s">
        <v>1558</v>
      </c>
      <c r="M1629" t="s">
        <v>1559</v>
      </c>
      <c r="N1629" t="s">
        <v>120</v>
      </c>
      <c r="O1629" t="s">
        <v>121</v>
      </c>
      <c r="P1629" s="6">
        <v>96950</v>
      </c>
      <c r="Q1629" t="s">
        <v>122</v>
      </c>
      <c r="S1629" s="8">
        <v>16703223311</v>
      </c>
      <c r="T1629">
        <v>4504</v>
      </c>
      <c r="U1629" t="s">
        <v>1560</v>
      </c>
      <c r="V1629">
        <v>72111</v>
      </c>
      <c r="W1629" t="s">
        <v>124</v>
      </c>
      <c r="Y1629" t="s">
        <v>1561</v>
      </c>
      <c r="Z1629" t="s">
        <v>1562</v>
      </c>
      <c r="AB1629" t="s">
        <v>1563</v>
      </c>
      <c r="AC1629" t="s">
        <v>1558</v>
      </c>
      <c r="AD1629" t="s">
        <v>1559</v>
      </c>
      <c r="AE1629" t="s">
        <v>120</v>
      </c>
      <c r="AF1629" t="s">
        <v>121</v>
      </c>
      <c r="AG1629" s="6">
        <v>96950</v>
      </c>
      <c r="AH1629" t="s">
        <v>122</v>
      </c>
      <c r="AJ1629" s="8">
        <v>16703223311</v>
      </c>
      <c r="AK1629">
        <v>4506</v>
      </c>
      <c r="AL1629" t="s">
        <v>1564</v>
      </c>
      <c r="BE1629" t="str">
        <f>"35-2014.00"</f>
        <v>35-2014.00</v>
      </c>
      <c r="BF1629" t="s">
        <v>191</v>
      </c>
      <c r="BG1629" t="s">
        <v>6991</v>
      </c>
      <c r="BH1629" t="s">
        <v>313</v>
      </c>
      <c r="BI1629">
        <v>3</v>
      </c>
      <c r="BJ1629">
        <v>3</v>
      </c>
      <c r="BK1629" s="1">
        <v>45870</v>
      </c>
      <c r="BL1629" s="1">
        <v>46234</v>
      </c>
      <c r="BM1629" s="1">
        <v>45870</v>
      </c>
      <c r="BN1629" s="1">
        <v>46234</v>
      </c>
      <c r="BO1629">
        <v>35</v>
      </c>
      <c r="BP1629">
        <v>0</v>
      </c>
      <c r="BQ1629">
        <v>7</v>
      </c>
      <c r="BR1629">
        <v>7</v>
      </c>
      <c r="BS1629">
        <v>7</v>
      </c>
      <c r="BT1629">
        <v>7</v>
      </c>
      <c r="BU1629">
        <v>7</v>
      </c>
      <c r="BV1629">
        <v>0</v>
      </c>
      <c r="BW1629" t="str">
        <f>"8:00 AM"</f>
        <v>8:00 AM</v>
      </c>
      <c r="BX1629" t="str">
        <f>"5:00 PM"</f>
        <v>5:00 PM</v>
      </c>
      <c r="BY1629" t="s">
        <v>133</v>
      </c>
      <c r="BZ1629">
        <v>0</v>
      </c>
      <c r="CA1629">
        <v>6</v>
      </c>
      <c r="CB1629" t="s">
        <v>117</v>
      </c>
      <c r="CD1629" s="2" t="s">
        <v>6992</v>
      </c>
      <c r="CE1629" t="s">
        <v>1558</v>
      </c>
      <c r="CF1629" t="s">
        <v>1559</v>
      </c>
      <c r="CG1629" t="s">
        <v>120</v>
      </c>
      <c r="CH1629" t="s">
        <v>121</v>
      </c>
      <c r="CI1629" s="6">
        <v>96950</v>
      </c>
      <c r="CJ1629" s="10">
        <v>9.59</v>
      </c>
      <c r="CK1629" s="10">
        <v>11.59</v>
      </c>
      <c r="CL1629" s="10">
        <v>14.38</v>
      </c>
      <c r="CM1629" s="10">
        <v>17.38</v>
      </c>
      <c r="CN1629" t="s">
        <v>137</v>
      </c>
      <c r="CO1629" t="s">
        <v>1569</v>
      </c>
      <c r="CP1629" t="s">
        <v>138</v>
      </c>
      <c r="CR1629" t="s">
        <v>117</v>
      </c>
      <c r="CS1629" t="s">
        <v>139</v>
      </c>
      <c r="CT1629" t="s">
        <v>140</v>
      </c>
      <c r="CU1629" t="s">
        <v>139</v>
      </c>
      <c r="CV1629" t="s">
        <v>140</v>
      </c>
      <c r="CW1629" t="s">
        <v>139</v>
      </c>
      <c r="CX1629" t="s">
        <v>139</v>
      </c>
      <c r="CY1629" t="s">
        <v>1587</v>
      </c>
      <c r="CZ1629" s="8">
        <v>16703223311</v>
      </c>
      <c r="DA1629" t="s">
        <v>1571</v>
      </c>
      <c r="DB1629" t="s">
        <v>1572</v>
      </c>
      <c r="DC1629" t="s">
        <v>139</v>
      </c>
      <c r="DD1629" t="s">
        <v>117</v>
      </c>
      <c r="DE1629" t="s">
        <v>1573</v>
      </c>
      <c r="DF1629" t="s">
        <v>1574</v>
      </c>
      <c r="DG1629" t="s">
        <v>1108</v>
      </c>
      <c r="DH1629" t="s">
        <v>1560</v>
      </c>
      <c r="DI1629" t="s">
        <v>1575</v>
      </c>
      <c r="DJ1629" t="s">
        <v>1576</v>
      </c>
    </row>
    <row r="1630" spans="1:114" ht="15" customHeight="1" x14ac:dyDescent="0.35">
      <c r="A1630" t="s">
        <v>12056</v>
      </c>
      <c r="B1630" t="s">
        <v>166</v>
      </c>
      <c r="C1630" s="1">
        <v>45698</v>
      </c>
      <c r="D1630" s="1">
        <v>45756</v>
      </c>
      <c r="E1630" t="s">
        <v>211</v>
      </c>
      <c r="G1630" t="s">
        <v>139</v>
      </c>
      <c r="H1630" t="s">
        <v>139</v>
      </c>
      <c r="I1630" t="s">
        <v>117</v>
      </c>
      <c r="J1630" t="s">
        <v>1365</v>
      </c>
      <c r="K1630" t="s">
        <v>1366</v>
      </c>
      <c r="L1630" t="s">
        <v>1367</v>
      </c>
      <c r="M1630" t="s">
        <v>1368</v>
      </c>
      <c r="N1630" t="s">
        <v>120</v>
      </c>
      <c r="O1630" t="s">
        <v>121</v>
      </c>
      <c r="P1630" s="6">
        <v>96950</v>
      </c>
      <c r="Q1630" t="s">
        <v>122</v>
      </c>
      <c r="S1630" s="8">
        <v>16707837461</v>
      </c>
      <c r="U1630" t="s">
        <v>1369</v>
      </c>
      <c r="V1630">
        <v>56132</v>
      </c>
      <c r="W1630" t="s">
        <v>150</v>
      </c>
      <c r="X1630" t="s">
        <v>139</v>
      </c>
      <c r="Y1630" t="s">
        <v>559</v>
      </c>
      <c r="Z1630" t="s">
        <v>1370</v>
      </c>
      <c r="AA1630" t="s">
        <v>2134</v>
      </c>
      <c r="AB1630" t="s">
        <v>154</v>
      </c>
      <c r="AC1630" t="s">
        <v>1367</v>
      </c>
      <c r="AD1630" t="s">
        <v>1368</v>
      </c>
      <c r="AE1630" t="s">
        <v>120</v>
      </c>
      <c r="AF1630" t="s">
        <v>121</v>
      </c>
      <c r="AG1630" s="6">
        <v>96950</v>
      </c>
      <c r="AH1630" t="s">
        <v>122</v>
      </c>
      <c r="AJ1630" s="8">
        <v>16707837461</v>
      </c>
      <c r="AL1630" t="s">
        <v>463</v>
      </c>
      <c r="BE1630" t="str">
        <f>"49-9071.00"</f>
        <v>49-9071.00</v>
      </c>
      <c r="BF1630" t="s">
        <v>156</v>
      </c>
      <c r="BG1630" t="s">
        <v>2135</v>
      </c>
      <c r="BH1630" t="s">
        <v>964</v>
      </c>
      <c r="BI1630">
        <v>5</v>
      </c>
      <c r="BK1630" s="1">
        <v>45779</v>
      </c>
      <c r="BL1630" s="1">
        <v>46874</v>
      </c>
      <c r="BO1630">
        <v>35</v>
      </c>
      <c r="BP1630">
        <v>0</v>
      </c>
      <c r="BQ1630">
        <v>7</v>
      </c>
      <c r="BR1630">
        <v>7</v>
      </c>
      <c r="BS1630">
        <v>7</v>
      </c>
      <c r="BT1630">
        <v>7</v>
      </c>
      <c r="BU1630">
        <v>7</v>
      </c>
      <c r="BV1630">
        <v>0</v>
      </c>
      <c r="BW1630" t="str">
        <f>"8:00 AM"</f>
        <v>8:00 AM</v>
      </c>
      <c r="BX1630" t="str">
        <f>"4:00 PM"</f>
        <v>4:00 PM</v>
      </c>
      <c r="BY1630" t="s">
        <v>133</v>
      </c>
      <c r="BZ1630">
        <v>0</v>
      </c>
      <c r="CA1630">
        <v>12</v>
      </c>
      <c r="CB1630" t="s">
        <v>117</v>
      </c>
      <c r="CD1630" s="2" t="s">
        <v>12057</v>
      </c>
      <c r="CE1630" t="s">
        <v>2137</v>
      </c>
      <c r="CF1630" t="s">
        <v>1367</v>
      </c>
      <c r="CG1630" t="s">
        <v>120</v>
      </c>
      <c r="CH1630" t="s">
        <v>121</v>
      </c>
      <c r="CI1630" s="6">
        <v>96950</v>
      </c>
      <c r="CJ1630" s="10">
        <v>9.75</v>
      </c>
      <c r="CK1630" s="10">
        <v>9.75</v>
      </c>
      <c r="CL1630" s="10">
        <v>14.62</v>
      </c>
      <c r="CM1630" s="10">
        <v>14.62</v>
      </c>
      <c r="CN1630" t="s">
        <v>137</v>
      </c>
      <c r="CO1630" t="s">
        <v>12058</v>
      </c>
      <c r="CP1630" t="s">
        <v>138</v>
      </c>
      <c r="CR1630" t="s">
        <v>117</v>
      </c>
      <c r="CS1630" t="s">
        <v>139</v>
      </c>
      <c r="CT1630" t="s">
        <v>139</v>
      </c>
      <c r="CU1630" t="s">
        <v>139</v>
      </c>
      <c r="CV1630" t="s">
        <v>140</v>
      </c>
      <c r="CW1630" t="s">
        <v>139</v>
      </c>
      <c r="CX1630" t="s">
        <v>140</v>
      </c>
      <c r="CY1630" t="s">
        <v>462</v>
      </c>
      <c r="CZ1630" s="8">
        <v>16707837461</v>
      </c>
      <c r="DA1630" t="s">
        <v>463</v>
      </c>
      <c r="DB1630" t="s">
        <v>1376</v>
      </c>
      <c r="DC1630" t="s">
        <v>139</v>
      </c>
      <c r="DD1630" t="s">
        <v>139</v>
      </c>
    </row>
    <row r="1631" spans="1:114" ht="15" customHeight="1" x14ac:dyDescent="0.35">
      <c r="A1631" t="s">
        <v>12059</v>
      </c>
      <c r="B1631" t="s">
        <v>144</v>
      </c>
      <c r="C1631" s="1">
        <v>45700</v>
      </c>
      <c r="D1631" s="1">
        <v>45756</v>
      </c>
      <c r="E1631" t="s">
        <v>116</v>
      </c>
      <c r="F1631" s="1">
        <v>45809</v>
      </c>
      <c r="G1631" t="s">
        <v>117</v>
      </c>
      <c r="H1631" t="s">
        <v>117</v>
      </c>
      <c r="I1631" t="s">
        <v>117</v>
      </c>
      <c r="J1631" t="s">
        <v>7295</v>
      </c>
      <c r="L1631" t="s">
        <v>7296</v>
      </c>
      <c r="M1631" t="s">
        <v>7297</v>
      </c>
      <c r="N1631" t="s">
        <v>120</v>
      </c>
      <c r="O1631" t="s">
        <v>121</v>
      </c>
      <c r="P1631" s="6">
        <v>96950</v>
      </c>
      <c r="Q1631" t="s">
        <v>122</v>
      </c>
      <c r="R1631" t="s">
        <v>382</v>
      </c>
      <c r="S1631" s="8">
        <v>16703228300</v>
      </c>
      <c r="U1631" t="s">
        <v>7298</v>
      </c>
      <c r="V1631">
        <v>813990</v>
      </c>
      <c r="W1631" t="s">
        <v>124</v>
      </c>
      <c r="Y1631" t="s">
        <v>7299</v>
      </c>
      <c r="Z1631" t="s">
        <v>1865</v>
      </c>
      <c r="AB1631" t="s">
        <v>154</v>
      </c>
      <c r="AC1631" t="s">
        <v>7296</v>
      </c>
      <c r="AD1631" t="s">
        <v>7297</v>
      </c>
      <c r="AE1631" t="s">
        <v>120</v>
      </c>
      <c r="AF1631" t="s">
        <v>121</v>
      </c>
      <c r="AG1631" s="6">
        <v>96950</v>
      </c>
      <c r="AH1631" t="s">
        <v>122</v>
      </c>
      <c r="AI1631" t="s">
        <v>382</v>
      </c>
      <c r="AJ1631" s="8">
        <v>16703228300</v>
      </c>
      <c r="AL1631" t="s">
        <v>7301</v>
      </c>
      <c r="BE1631" t="str">
        <f>"49-9099.00"</f>
        <v>49-9099.00</v>
      </c>
      <c r="BF1631" t="s">
        <v>2023</v>
      </c>
      <c r="BG1631" t="s">
        <v>7302</v>
      </c>
      <c r="BH1631" t="s">
        <v>7303</v>
      </c>
      <c r="BI1631">
        <v>3</v>
      </c>
      <c r="BJ1631">
        <v>3</v>
      </c>
      <c r="BK1631" s="1">
        <v>45811</v>
      </c>
      <c r="BL1631" s="1">
        <v>46175</v>
      </c>
      <c r="BM1631" s="1">
        <v>45811</v>
      </c>
      <c r="BN1631" s="1">
        <v>46175</v>
      </c>
      <c r="BO1631">
        <v>35</v>
      </c>
      <c r="BP1631">
        <v>0</v>
      </c>
      <c r="BQ1631">
        <v>7</v>
      </c>
      <c r="BR1631">
        <v>7</v>
      </c>
      <c r="BS1631">
        <v>7</v>
      </c>
      <c r="BT1631">
        <v>7</v>
      </c>
      <c r="BU1631">
        <v>7</v>
      </c>
      <c r="BV1631">
        <v>0</v>
      </c>
      <c r="BW1631" t="str">
        <f>"8:00 AM"</f>
        <v>8:00 AM</v>
      </c>
      <c r="BX1631" t="str">
        <f>"5:00 PM"</f>
        <v>5:00 PM</v>
      </c>
      <c r="BY1631" t="s">
        <v>133</v>
      </c>
      <c r="BZ1631">
        <v>0</v>
      </c>
      <c r="CA1631">
        <v>12</v>
      </c>
      <c r="CB1631" t="s">
        <v>117</v>
      </c>
      <c r="CD1631" t="s">
        <v>393</v>
      </c>
      <c r="CE1631" t="s">
        <v>7304</v>
      </c>
      <c r="CF1631" t="s">
        <v>7305</v>
      </c>
      <c r="CG1631" t="s">
        <v>120</v>
      </c>
      <c r="CH1631" t="s">
        <v>121</v>
      </c>
      <c r="CI1631" s="6">
        <v>96950</v>
      </c>
      <c r="CJ1631" s="10">
        <v>10.02</v>
      </c>
      <c r="CK1631" s="10">
        <v>10.87</v>
      </c>
      <c r="CL1631" s="10">
        <v>15.03</v>
      </c>
      <c r="CM1631" s="10">
        <v>16.309999999999999</v>
      </c>
      <c r="CN1631" t="s">
        <v>137</v>
      </c>
      <c r="CO1631" t="s">
        <v>393</v>
      </c>
      <c r="CP1631" t="s">
        <v>138</v>
      </c>
      <c r="CR1631" t="s">
        <v>117</v>
      </c>
      <c r="CS1631" t="s">
        <v>139</v>
      </c>
      <c r="CT1631" t="s">
        <v>140</v>
      </c>
      <c r="CU1631" t="s">
        <v>139</v>
      </c>
      <c r="CV1631" t="s">
        <v>140</v>
      </c>
      <c r="CW1631" t="s">
        <v>139</v>
      </c>
      <c r="CX1631" t="s">
        <v>140</v>
      </c>
      <c r="CY1631" t="s">
        <v>394</v>
      </c>
      <c r="CZ1631" s="8">
        <v>16703228300</v>
      </c>
      <c r="DA1631" t="s">
        <v>7301</v>
      </c>
      <c r="DB1631" t="s">
        <v>292</v>
      </c>
      <c r="DC1631" t="s">
        <v>139</v>
      </c>
      <c r="DD1631" t="s">
        <v>117</v>
      </c>
    </row>
    <row r="1632" spans="1:114" ht="15" customHeight="1" x14ac:dyDescent="0.35">
      <c r="A1632" t="s">
        <v>12089</v>
      </c>
      <c r="B1632" t="s">
        <v>144</v>
      </c>
      <c r="C1632" s="1">
        <v>45707</v>
      </c>
      <c r="D1632" s="1">
        <v>45756</v>
      </c>
      <c r="E1632" t="s">
        <v>116</v>
      </c>
      <c r="F1632" s="1">
        <v>45776</v>
      </c>
      <c r="G1632" t="s">
        <v>139</v>
      </c>
      <c r="H1632" t="s">
        <v>117</v>
      </c>
      <c r="I1632" t="s">
        <v>117</v>
      </c>
      <c r="J1632" t="s">
        <v>4640</v>
      </c>
      <c r="K1632" t="s">
        <v>4210</v>
      </c>
      <c r="L1632" t="s">
        <v>4451</v>
      </c>
      <c r="M1632" t="s">
        <v>4641</v>
      </c>
      <c r="N1632" t="s">
        <v>120</v>
      </c>
      <c r="O1632" t="s">
        <v>121</v>
      </c>
      <c r="P1632" s="6">
        <v>96950</v>
      </c>
      <c r="Q1632" t="s">
        <v>122</v>
      </c>
      <c r="S1632" s="8">
        <v>16703236877</v>
      </c>
      <c r="U1632" t="s">
        <v>4212</v>
      </c>
      <c r="V1632">
        <v>621610</v>
      </c>
      <c r="W1632" t="s">
        <v>124</v>
      </c>
      <c r="Y1632" t="s">
        <v>1329</v>
      </c>
      <c r="Z1632" t="s">
        <v>1330</v>
      </c>
      <c r="AA1632" t="s">
        <v>1331</v>
      </c>
      <c r="AB1632" t="s">
        <v>128</v>
      </c>
      <c r="AC1632" t="s">
        <v>1332</v>
      </c>
      <c r="AE1632" t="s">
        <v>839</v>
      </c>
      <c r="AF1632" t="s">
        <v>578</v>
      </c>
      <c r="AG1632" s="6">
        <v>96931</v>
      </c>
      <c r="AH1632" t="s">
        <v>122</v>
      </c>
      <c r="AJ1632" s="8">
        <v>16716498746</v>
      </c>
      <c r="AK1632">
        <v>203</v>
      </c>
      <c r="AL1632" t="s">
        <v>1333</v>
      </c>
      <c r="BE1632" t="str">
        <f>"31-1122.00"</f>
        <v>31-1122.00</v>
      </c>
      <c r="BF1632" t="s">
        <v>4642</v>
      </c>
      <c r="BG1632" t="s">
        <v>4643</v>
      </c>
      <c r="BH1632" t="s">
        <v>4644</v>
      </c>
      <c r="BI1632">
        <v>1</v>
      </c>
      <c r="BJ1632">
        <v>1</v>
      </c>
      <c r="BK1632" s="1">
        <v>45778</v>
      </c>
      <c r="BL1632" s="1">
        <v>46873</v>
      </c>
      <c r="BM1632" s="1">
        <v>45778</v>
      </c>
      <c r="BN1632" s="1">
        <v>46873</v>
      </c>
      <c r="BO1632">
        <v>40</v>
      </c>
      <c r="BP1632">
        <v>0</v>
      </c>
      <c r="BQ1632">
        <v>8</v>
      </c>
      <c r="BR1632">
        <v>8</v>
      </c>
      <c r="BS1632">
        <v>8</v>
      </c>
      <c r="BT1632">
        <v>8</v>
      </c>
      <c r="BU1632">
        <v>5</v>
      </c>
      <c r="BV1632">
        <v>3</v>
      </c>
      <c r="BW1632" t="str">
        <f>"8:30 AM"</f>
        <v>8:30 AM</v>
      </c>
      <c r="BX1632" t="str">
        <f>"5:30 PM"</f>
        <v>5:30 PM</v>
      </c>
      <c r="BY1632" t="s">
        <v>133</v>
      </c>
      <c r="BZ1632">
        <v>0</v>
      </c>
      <c r="CA1632">
        <v>12</v>
      </c>
      <c r="CB1632" t="s">
        <v>117</v>
      </c>
      <c r="CD1632" t="s">
        <v>5341</v>
      </c>
      <c r="CE1632" t="s">
        <v>4451</v>
      </c>
      <c r="CF1632" t="s">
        <v>4641</v>
      </c>
      <c r="CG1632" t="s">
        <v>120</v>
      </c>
      <c r="CH1632" t="s">
        <v>121</v>
      </c>
      <c r="CI1632" s="6">
        <v>96950</v>
      </c>
      <c r="CJ1632" s="10">
        <v>11.24</v>
      </c>
      <c r="CK1632" s="10">
        <v>11.24</v>
      </c>
      <c r="CL1632" s="10">
        <v>16.86</v>
      </c>
      <c r="CM1632" s="10">
        <v>16.86</v>
      </c>
      <c r="CN1632" t="s">
        <v>137</v>
      </c>
      <c r="CP1632" t="s">
        <v>138</v>
      </c>
      <c r="CR1632" t="s">
        <v>117</v>
      </c>
      <c r="CS1632" t="s">
        <v>139</v>
      </c>
      <c r="CT1632" t="s">
        <v>140</v>
      </c>
      <c r="CU1632" t="s">
        <v>139</v>
      </c>
      <c r="CV1632" t="s">
        <v>140</v>
      </c>
      <c r="CW1632" t="s">
        <v>139</v>
      </c>
      <c r="CX1632" t="s">
        <v>140</v>
      </c>
      <c r="CY1632" t="s">
        <v>140</v>
      </c>
      <c r="CZ1632" s="8">
        <v>16703236877</v>
      </c>
      <c r="DA1632" t="s">
        <v>4216</v>
      </c>
      <c r="DB1632" t="s">
        <v>140</v>
      </c>
      <c r="DC1632" t="s">
        <v>139</v>
      </c>
      <c r="DD1632" t="s">
        <v>117</v>
      </c>
    </row>
    <row r="1633" spans="1:114" ht="15" customHeight="1" x14ac:dyDescent="0.35">
      <c r="A1633" t="s">
        <v>13751</v>
      </c>
      <c r="B1633" t="s">
        <v>144</v>
      </c>
      <c r="C1633" s="1">
        <v>45708</v>
      </c>
      <c r="D1633" s="1">
        <v>45756</v>
      </c>
      <c r="E1633" t="s">
        <v>116</v>
      </c>
      <c r="F1633" s="1">
        <v>45776</v>
      </c>
      <c r="G1633" t="s">
        <v>117</v>
      </c>
      <c r="H1633" t="s">
        <v>117</v>
      </c>
      <c r="I1633" t="s">
        <v>117</v>
      </c>
      <c r="J1633" t="s">
        <v>1324</v>
      </c>
      <c r="K1633" t="s">
        <v>1325</v>
      </c>
      <c r="L1633" t="s">
        <v>1326</v>
      </c>
      <c r="M1633" t="s">
        <v>1327</v>
      </c>
      <c r="N1633" t="s">
        <v>120</v>
      </c>
      <c r="O1633" t="s">
        <v>121</v>
      </c>
      <c r="P1633" s="6">
        <v>96950</v>
      </c>
      <c r="Q1633" t="s">
        <v>122</v>
      </c>
      <c r="S1633" s="8">
        <v>16703236877</v>
      </c>
      <c r="U1633" t="s">
        <v>1328</v>
      </c>
      <c r="V1633">
        <v>621610</v>
      </c>
      <c r="W1633" t="s">
        <v>124</v>
      </c>
      <c r="Y1633" t="s">
        <v>1329</v>
      </c>
      <c r="Z1633" t="s">
        <v>1330</v>
      </c>
      <c r="AA1633" t="s">
        <v>1331</v>
      </c>
      <c r="AB1633" t="s">
        <v>128</v>
      </c>
      <c r="AC1633" t="s">
        <v>1332</v>
      </c>
      <c r="AE1633" t="s">
        <v>839</v>
      </c>
      <c r="AF1633" t="s">
        <v>578</v>
      </c>
      <c r="AG1633" s="6">
        <v>96931</v>
      </c>
      <c r="AH1633" t="s">
        <v>122</v>
      </c>
      <c r="AJ1633" s="8">
        <v>16716498746</v>
      </c>
      <c r="AK1633">
        <v>203</v>
      </c>
      <c r="AL1633" t="s">
        <v>1333</v>
      </c>
      <c r="BE1633" t="str">
        <f>"29-1141.00"</f>
        <v>29-1141.00</v>
      </c>
      <c r="BF1633" t="s">
        <v>1534</v>
      </c>
      <c r="BG1633" t="s">
        <v>9441</v>
      </c>
      <c r="BH1633" t="s">
        <v>4214</v>
      </c>
      <c r="BI1633">
        <v>3</v>
      </c>
      <c r="BJ1633">
        <v>3</v>
      </c>
      <c r="BK1633" s="1">
        <v>45778</v>
      </c>
      <c r="BL1633" s="1">
        <v>46142</v>
      </c>
      <c r="BM1633" s="1">
        <v>45778</v>
      </c>
      <c r="BN1633" s="1">
        <v>46142</v>
      </c>
      <c r="BO1633">
        <v>40</v>
      </c>
      <c r="BP1633">
        <v>0</v>
      </c>
      <c r="BQ1633">
        <v>8</v>
      </c>
      <c r="BR1633">
        <v>8</v>
      </c>
      <c r="BS1633">
        <v>8</v>
      </c>
      <c r="BT1633">
        <v>8</v>
      </c>
      <c r="BU1633">
        <v>5</v>
      </c>
      <c r="BV1633">
        <v>3</v>
      </c>
      <c r="BW1633" t="str">
        <f>"8:30 AM"</f>
        <v>8:30 AM</v>
      </c>
      <c r="BX1633" t="str">
        <f>"5:30 PM"</f>
        <v>5:30 PM</v>
      </c>
      <c r="BY1633" t="s">
        <v>459</v>
      </c>
      <c r="BZ1633">
        <v>0</v>
      </c>
      <c r="CA1633">
        <v>0</v>
      </c>
      <c r="CB1633" t="s">
        <v>117</v>
      </c>
      <c r="CD1633" s="2" t="s">
        <v>4215</v>
      </c>
      <c r="CE1633" t="s">
        <v>1326</v>
      </c>
      <c r="CF1633" t="s">
        <v>1327</v>
      </c>
      <c r="CG1633" t="s">
        <v>120</v>
      </c>
      <c r="CH1633" t="s">
        <v>121</v>
      </c>
      <c r="CI1633" s="6">
        <v>96950</v>
      </c>
      <c r="CJ1633" s="10">
        <v>17.05</v>
      </c>
      <c r="CK1633" s="10">
        <v>17.05</v>
      </c>
      <c r="CN1633" t="s">
        <v>137</v>
      </c>
      <c r="CO1633" t="s">
        <v>140</v>
      </c>
      <c r="CP1633" t="s">
        <v>138</v>
      </c>
      <c r="CR1633" t="s">
        <v>117</v>
      </c>
      <c r="CS1633" t="s">
        <v>139</v>
      </c>
      <c r="CT1633" t="s">
        <v>140</v>
      </c>
      <c r="CU1633" t="s">
        <v>140</v>
      </c>
      <c r="CV1633" t="s">
        <v>140</v>
      </c>
      <c r="CW1633" t="s">
        <v>139</v>
      </c>
      <c r="CX1633" t="s">
        <v>140</v>
      </c>
      <c r="CY1633" t="s">
        <v>140</v>
      </c>
      <c r="CZ1633" s="8">
        <v>16703236877</v>
      </c>
      <c r="DA1633" t="s">
        <v>1338</v>
      </c>
      <c r="DB1633" t="s">
        <v>140</v>
      </c>
      <c r="DC1633" t="s">
        <v>139</v>
      </c>
      <c r="DD1633" t="s">
        <v>117</v>
      </c>
    </row>
    <row r="1634" spans="1:114" ht="15" customHeight="1" x14ac:dyDescent="0.35">
      <c r="A1634" t="s">
        <v>15214</v>
      </c>
      <c r="B1634" t="s">
        <v>144</v>
      </c>
      <c r="C1634" s="1">
        <v>45708</v>
      </c>
      <c r="D1634" s="1">
        <v>45756</v>
      </c>
      <c r="E1634" t="s">
        <v>211</v>
      </c>
      <c r="G1634" t="s">
        <v>117</v>
      </c>
      <c r="H1634" t="s">
        <v>117</v>
      </c>
      <c r="I1634" t="s">
        <v>117</v>
      </c>
      <c r="J1634" t="s">
        <v>4110</v>
      </c>
      <c r="K1634" t="s">
        <v>4111</v>
      </c>
      <c r="L1634" t="s">
        <v>4112</v>
      </c>
      <c r="M1634" t="s">
        <v>4113</v>
      </c>
      <c r="N1634" t="s">
        <v>120</v>
      </c>
      <c r="O1634" t="s">
        <v>121</v>
      </c>
      <c r="P1634" s="6">
        <v>96950</v>
      </c>
      <c r="Q1634" t="s">
        <v>122</v>
      </c>
      <c r="S1634" s="8">
        <v>16702353285</v>
      </c>
      <c r="U1634" t="s">
        <v>4114</v>
      </c>
      <c r="V1634">
        <v>81111</v>
      </c>
      <c r="W1634" t="s">
        <v>124</v>
      </c>
      <c r="Y1634" t="s">
        <v>4115</v>
      </c>
      <c r="Z1634" t="s">
        <v>4116</v>
      </c>
      <c r="AA1634" t="s">
        <v>1265</v>
      </c>
      <c r="AB1634" t="s">
        <v>1930</v>
      </c>
      <c r="AC1634" t="s">
        <v>4112</v>
      </c>
      <c r="AD1634" t="s">
        <v>4113</v>
      </c>
      <c r="AE1634" t="s">
        <v>120</v>
      </c>
      <c r="AF1634" t="s">
        <v>121</v>
      </c>
      <c r="AG1634" s="6">
        <v>96950</v>
      </c>
      <c r="AH1634" t="s">
        <v>122</v>
      </c>
      <c r="AJ1634" s="8">
        <v>16702353285</v>
      </c>
      <c r="AL1634" t="s">
        <v>4117</v>
      </c>
      <c r="BE1634" t="str">
        <f>"49-3021.00"</f>
        <v>49-3021.00</v>
      </c>
      <c r="BF1634" t="s">
        <v>3171</v>
      </c>
      <c r="BG1634" t="s">
        <v>4118</v>
      </c>
      <c r="BH1634" t="s">
        <v>4119</v>
      </c>
      <c r="BI1634">
        <v>1</v>
      </c>
      <c r="BJ1634">
        <v>1</v>
      </c>
      <c r="BK1634" s="1">
        <v>45809</v>
      </c>
      <c r="BL1634" s="1">
        <v>46173</v>
      </c>
      <c r="BM1634" s="1">
        <v>45809</v>
      </c>
      <c r="BN1634" s="1">
        <v>46173</v>
      </c>
      <c r="BO1634">
        <v>40</v>
      </c>
      <c r="BP1634">
        <v>0</v>
      </c>
      <c r="BQ1634">
        <v>8</v>
      </c>
      <c r="BR1634">
        <v>8</v>
      </c>
      <c r="BS1634">
        <v>8</v>
      </c>
      <c r="BT1634">
        <v>8</v>
      </c>
      <c r="BU1634">
        <v>8</v>
      </c>
      <c r="BV1634">
        <v>0</v>
      </c>
      <c r="BW1634" t="str">
        <f>"8:00 AM"</f>
        <v>8:00 AM</v>
      </c>
      <c r="BX1634" t="str">
        <f>"5:00 PM"</f>
        <v>5:00 PM</v>
      </c>
      <c r="BY1634" t="s">
        <v>159</v>
      </c>
      <c r="BZ1634">
        <v>0</v>
      </c>
      <c r="CA1634">
        <v>12</v>
      </c>
      <c r="CB1634" t="s">
        <v>117</v>
      </c>
      <c r="CD1634" t="s">
        <v>133</v>
      </c>
      <c r="CE1634" t="s">
        <v>4112</v>
      </c>
      <c r="CF1634" t="s">
        <v>4113</v>
      </c>
      <c r="CG1634" t="s">
        <v>120</v>
      </c>
      <c r="CH1634" t="s">
        <v>121</v>
      </c>
      <c r="CI1634" s="6">
        <v>96950</v>
      </c>
      <c r="CJ1634" s="10">
        <v>11.18</v>
      </c>
      <c r="CK1634" s="10">
        <v>11.18</v>
      </c>
      <c r="CL1634" s="10">
        <v>16.77</v>
      </c>
      <c r="CM1634" s="10">
        <v>16.77</v>
      </c>
      <c r="CN1634" t="s">
        <v>137</v>
      </c>
      <c r="CO1634" t="s">
        <v>194</v>
      </c>
      <c r="CP1634" t="s">
        <v>138</v>
      </c>
      <c r="CR1634" t="s">
        <v>117</v>
      </c>
      <c r="CS1634" t="s">
        <v>139</v>
      </c>
      <c r="CT1634" t="s">
        <v>140</v>
      </c>
      <c r="CU1634" t="s">
        <v>139</v>
      </c>
      <c r="CV1634" t="s">
        <v>140</v>
      </c>
      <c r="CW1634" t="s">
        <v>139</v>
      </c>
      <c r="CX1634" t="s">
        <v>140</v>
      </c>
      <c r="CY1634" t="s">
        <v>1936</v>
      </c>
      <c r="CZ1634" s="8">
        <v>16702353285</v>
      </c>
      <c r="DA1634" t="s">
        <v>4117</v>
      </c>
      <c r="DB1634" t="s">
        <v>140</v>
      </c>
      <c r="DC1634" t="s">
        <v>139</v>
      </c>
      <c r="DD1634" t="s">
        <v>117</v>
      </c>
      <c r="DE1634" t="s">
        <v>4115</v>
      </c>
      <c r="DF1634" t="s">
        <v>4116</v>
      </c>
      <c r="DG1634" t="s">
        <v>1331</v>
      </c>
      <c r="DH1634" t="s">
        <v>4114</v>
      </c>
      <c r="DI1634" t="s">
        <v>4110</v>
      </c>
      <c r="DJ1634" t="s">
        <v>4117</v>
      </c>
    </row>
    <row r="1635" spans="1:114" ht="15" customHeight="1" x14ac:dyDescent="0.35">
      <c r="A1635" t="s">
        <v>5297</v>
      </c>
      <c r="B1635" t="s">
        <v>278</v>
      </c>
      <c r="C1635" s="1">
        <v>45744</v>
      </c>
      <c r="D1635" s="1">
        <v>45756</v>
      </c>
      <c r="E1635" t="s">
        <v>116</v>
      </c>
      <c r="F1635" s="1">
        <v>45929</v>
      </c>
      <c r="G1635" t="s">
        <v>117</v>
      </c>
      <c r="H1635" t="s">
        <v>117</v>
      </c>
      <c r="I1635" t="s">
        <v>117</v>
      </c>
      <c r="J1635" t="s">
        <v>5298</v>
      </c>
      <c r="L1635" t="s">
        <v>5299</v>
      </c>
      <c r="M1635" t="s">
        <v>3797</v>
      </c>
      <c r="N1635" t="s">
        <v>136</v>
      </c>
      <c r="O1635" t="s">
        <v>121</v>
      </c>
      <c r="P1635" s="6">
        <v>96950</v>
      </c>
      <c r="Q1635" t="s">
        <v>122</v>
      </c>
      <c r="S1635" s="8">
        <v>16702348904</v>
      </c>
      <c r="U1635" t="s">
        <v>3791</v>
      </c>
      <c r="V1635">
        <v>811210</v>
      </c>
      <c r="W1635" t="s">
        <v>124</v>
      </c>
      <c r="Y1635" t="s">
        <v>5300</v>
      </c>
      <c r="Z1635" t="s">
        <v>5301</v>
      </c>
      <c r="AA1635" t="s">
        <v>1530</v>
      </c>
      <c r="AB1635" t="s">
        <v>1198</v>
      </c>
      <c r="AC1635" t="s">
        <v>5299</v>
      </c>
      <c r="AE1635" t="s">
        <v>136</v>
      </c>
      <c r="AF1635" t="s">
        <v>121</v>
      </c>
      <c r="AG1635" s="6">
        <v>96950</v>
      </c>
      <c r="AH1635" t="s">
        <v>122</v>
      </c>
      <c r="AJ1635" s="8">
        <v>16702348904</v>
      </c>
      <c r="AL1635" t="s">
        <v>5302</v>
      </c>
      <c r="BE1635" t="str">
        <f>"43-3031.00"</f>
        <v>43-3031.00</v>
      </c>
      <c r="BF1635" t="s">
        <v>357</v>
      </c>
      <c r="BG1635" t="s">
        <v>5303</v>
      </c>
      <c r="BH1635" t="s">
        <v>5304</v>
      </c>
      <c r="BI1635">
        <v>1</v>
      </c>
      <c r="BK1635" s="1">
        <v>45931</v>
      </c>
      <c r="BL1635" s="1">
        <v>46295</v>
      </c>
      <c r="BO1635">
        <v>35</v>
      </c>
      <c r="BP1635">
        <v>0</v>
      </c>
      <c r="BQ1635">
        <v>7</v>
      </c>
      <c r="BR1635">
        <v>7</v>
      </c>
      <c r="BS1635">
        <v>7</v>
      </c>
      <c r="BT1635">
        <v>7</v>
      </c>
      <c r="BU1635">
        <v>7</v>
      </c>
      <c r="BV1635">
        <v>0</v>
      </c>
      <c r="BW1635" t="str">
        <f>"8:00 AM"</f>
        <v>8:00 AM</v>
      </c>
      <c r="BX1635" t="str">
        <f>"4:00 PM"</f>
        <v>4:00 PM</v>
      </c>
      <c r="BY1635" t="s">
        <v>159</v>
      </c>
      <c r="BZ1635">
        <v>0</v>
      </c>
      <c r="CA1635">
        <v>12</v>
      </c>
      <c r="CB1635" t="s">
        <v>117</v>
      </c>
      <c r="CD1635" t="s">
        <v>5305</v>
      </c>
      <c r="CE1635" t="s">
        <v>5299</v>
      </c>
      <c r="CG1635" t="s">
        <v>136</v>
      </c>
      <c r="CH1635" t="s">
        <v>121</v>
      </c>
      <c r="CI1635" s="6">
        <v>96950</v>
      </c>
      <c r="CJ1635" s="10">
        <v>12.28</v>
      </c>
      <c r="CK1635" s="10">
        <v>12.28</v>
      </c>
      <c r="CL1635" s="10">
        <v>18.420000000000002</v>
      </c>
      <c r="CM1635" s="10">
        <v>18.420000000000002</v>
      </c>
      <c r="CN1635" t="s">
        <v>137</v>
      </c>
      <c r="CO1635" t="s">
        <v>140</v>
      </c>
      <c r="CP1635" t="s">
        <v>138</v>
      </c>
      <c r="CR1635" t="s">
        <v>117</v>
      </c>
      <c r="CS1635" t="s">
        <v>139</v>
      </c>
      <c r="CT1635" t="s">
        <v>140</v>
      </c>
      <c r="CU1635" t="s">
        <v>139</v>
      </c>
      <c r="CV1635" t="s">
        <v>140</v>
      </c>
      <c r="CW1635" t="s">
        <v>139</v>
      </c>
      <c r="CX1635" t="s">
        <v>140</v>
      </c>
      <c r="CY1635" t="s">
        <v>5306</v>
      </c>
      <c r="CZ1635" s="8">
        <v>16702348904</v>
      </c>
      <c r="DA1635" t="s">
        <v>5302</v>
      </c>
      <c r="DB1635" t="s">
        <v>140</v>
      </c>
      <c r="DC1635" t="s">
        <v>139</v>
      </c>
      <c r="DD1635" t="s">
        <v>117</v>
      </c>
    </row>
    <row r="1636" spans="1:114" ht="15" customHeight="1" x14ac:dyDescent="0.35">
      <c r="A1636" t="s">
        <v>10090</v>
      </c>
      <c r="B1636" t="s">
        <v>278</v>
      </c>
      <c r="C1636" s="1">
        <v>45744</v>
      </c>
      <c r="D1636" s="1">
        <v>45756</v>
      </c>
      <c r="E1636" t="s">
        <v>211</v>
      </c>
      <c r="G1636" t="s">
        <v>117</v>
      </c>
      <c r="H1636" t="s">
        <v>117</v>
      </c>
      <c r="I1636" t="s">
        <v>117</v>
      </c>
      <c r="J1636" t="s">
        <v>4744</v>
      </c>
      <c r="K1636" t="s">
        <v>4744</v>
      </c>
      <c r="L1636" t="s">
        <v>415</v>
      </c>
      <c r="N1636" t="s">
        <v>120</v>
      </c>
      <c r="O1636" t="s">
        <v>121</v>
      </c>
      <c r="P1636" s="6">
        <v>96950</v>
      </c>
      <c r="Q1636" t="s">
        <v>122</v>
      </c>
      <c r="S1636" s="8">
        <v>16702871415</v>
      </c>
      <c r="U1636" t="s">
        <v>4745</v>
      </c>
      <c r="V1636">
        <v>561320</v>
      </c>
      <c r="W1636" t="s">
        <v>124</v>
      </c>
      <c r="Y1636" t="s">
        <v>9799</v>
      </c>
      <c r="Z1636" t="s">
        <v>9800</v>
      </c>
      <c r="AA1636" t="s">
        <v>1252</v>
      </c>
      <c r="AB1636" t="s">
        <v>205</v>
      </c>
      <c r="AC1636" t="s">
        <v>9801</v>
      </c>
      <c r="AE1636" t="s">
        <v>120</v>
      </c>
      <c r="AG1636" s="6">
        <v>96950</v>
      </c>
      <c r="AH1636" t="s">
        <v>3983</v>
      </c>
      <c r="AJ1636" s="8">
        <v>16702871415</v>
      </c>
      <c r="AL1636" t="s">
        <v>421</v>
      </c>
      <c r="BE1636" t="str">
        <f>"49-9071.00"</f>
        <v>49-9071.00</v>
      </c>
      <c r="BF1636" t="s">
        <v>156</v>
      </c>
      <c r="BG1636" t="s">
        <v>9802</v>
      </c>
      <c r="BH1636" t="s">
        <v>423</v>
      </c>
      <c r="BI1636">
        <v>10</v>
      </c>
      <c r="BK1636" s="1">
        <v>45863</v>
      </c>
      <c r="BL1636" s="1">
        <v>46229</v>
      </c>
      <c r="BO1636">
        <v>35</v>
      </c>
      <c r="BP1636">
        <v>0</v>
      </c>
      <c r="BQ1636">
        <v>7</v>
      </c>
      <c r="BR1636">
        <v>7</v>
      </c>
      <c r="BS1636">
        <v>7</v>
      </c>
      <c r="BT1636">
        <v>7</v>
      </c>
      <c r="BU1636">
        <v>7</v>
      </c>
      <c r="BV1636">
        <v>0</v>
      </c>
      <c r="BW1636" t="str">
        <f>"8:00 AM"</f>
        <v>8:00 AM</v>
      </c>
      <c r="BX1636" t="str">
        <f>"4:00 PM"</f>
        <v>4:00 PM</v>
      </c>
      <c r="BY1636" t="s">
        <v>133</v>
      </c>
      <c r="BZ1636">
        <v>0</v>
      </c>
      <c r="CA1636">
        <v>12</v>
      </c>
      <c r="CB1636" t="s">
        <v>117</v>
      </c>
      <c r="CD1636" t="s">
        <v>10091</v>
      </c>
      <c r="CE1636" t="s">
        <v>9803</v>
      </c>
      <c r="CG1636" t="s">
        <v>120</v>
      </c>
      <c r="CH1636" t="s">
        <v>121</v>
      </c>
      <c r="CI1636" s="6">
        <v>96950</v>
      </c>
      <c r="CJ1636" s="10">
        <v>9.75</v>
      </c>
      <c r="CK1636" s="10">
        <v>9.75</v>
      </c>
      <c r="CL1636" s="10">
        <v>14.63</v>
      </c>
      <c r="CM1636" s="10">
        <v>14.63</v>
      </c>
      <c r="CN1636" t="s">
        <v>137</v>
      </c>
      <c r="CO1636" t="s">
        <v>140</v>
      </c>
      <c r="CP1636" t="s">
        <v>138</v>
      </c>
      <c r="CR1636" t="s">
        <v>117</v>
      </c>
      <c r="CS1636" t="s">
        <v>139</v>
      </c>
      <c r="CT1636" t="s">
        <v>139</v>
      </c>
      <c r="CU1636" t="s">
        <v>139</v>
      </c>
      <c r="CV1636" t="s">
        <v>140</v>
      </c>
      <c r="CW1636" t="s">
        <v>139</v>
      </c>
      <c r="CX1636" t="s">
        <v>140</v>
      </c>
      <c r="CY1636" t="s">
        <v>10092</v>
      </c>
      <c r="CZ1636" s="8">
        <v>16702871415</v>
      </c>
      <c r="DA1636" t="s">
        <v>421</v>
      </c>
      <c r="DB1636" t="s">
        <v>140</v>
      </c>
      <c r="DC1636" t="s">
        <v>139</v>
      </c>
      <c r="DD1636" t="s">
        <v>117</v>
      </c>
    </row>
    <row r="1637" spans="1:114" ht="15" customHeight="1" x14ac:dyDescent="0.35">
      <c r="A1637" t="s">
        <v>7951</v>
      </c>
      <c r="B1637" t="s">
        <v>144</v>
      </c>
      <c r="C1637" s="1">
        <v>45705</v>
      </c>
      <c r="D1637" s="1">
        <v>45757</v>
      </c>
      <c r="E1637" t="s">
        <v>116</v>
      </c>
      <c r="F1637" s="1">
        <v>45719</v>
      </c>
      <c r="G1637" t="s">
        <v>139</v>
      </c>
      <c r="H1637" t="s">
        <v>117</v>
      </c>
      <c r="I1637" t="s">
        <v>117</v>
      </c>
      <c r="J1637" t="s">
        <v>7952</v>
      </c>
      <c r="L1637" t="s">
        <v>7953</v>
      </c>
      <c r="N1637" t="s">
        <v>120</v>
      </c>
      <c r="O1637" t="s">
        <v>121</v>
      </c>
      <c r="P1637" s="6">
        <v>96950</v>
      </c>
      <c r="Q1637" t="s">
        <v>122</v>
      </c>
      <c r="S1637" s="8">
        <v>16702359373</v>
      </c>
      <c r="U1637" t="s">
        <v>7954</v>
      </c>
      <c r="V1637">
        <v>561520</v>
      </c>
      <c r="W1637" t="s">
        <v>124</v>
      </c>
      <c r="Y1637" t="s">
        <v>7955</v>
      </c>
      <c r="Z1637" t="s">
        <v>7956</v>
      </c>
      <c r="AB1637" t="s">
        <v>154</v>
      </c>
      <c r="AC1637" t="s">
        <v>7953</v>
      </c>
      <c r="AE1637" t="s">
        <v>120</v>
      </c>
      <c r="AF1637" t="s">
        <v>121</v>
      </c>
      <c r="AG1637" s="6">
        <v>96950</v>
      </c>
      <c r="AH1637" t="s">
        <v>122</v>
      </c>
      <c r="AJ1637" s="8">
        <v>16702359373</v>
      </c>
      <c r="AL1637" t="s">
        <v>7957</v>
      </c>
      <c r="BE1637" t="str">
        <f>"17-3023.00"</f>
        <v>17-3023.00</v>
      </c>
      <c r="BF1637" t="s">
        <v>7431</v>
      </c>
      <c r="BG1637" t="s">
        <v>7958</v>
      </c>
      <c r="BH1637" t="s">
        <v>7959</v>
      </c>
      <c r="BI1637">
        <v>1</v>
      </c>
      <c r="BJ1637">
        <v>1</v>
      </c>
      <c r="BK1637" s="1">
        <v>45720</v>
      </c>
      <c r="BL1637" s="1">
        <v>46085</v>
      </c>
      <c r="BM1637" s="1">
        <v>45757</v>
      </c>
      <c r="BN1637" s="1">
        <v>46085</v>
      </c>
      <c r="BO1637">
        <v>35</v>
      </c>
      <c r="BP1637">
        <v>0</v>
      </c>
      <c r="BQ1637">
        <v>7</v>
      </c>
      <c r="BR1637">
        <v>7</v>
      </c>
      <c r="BS1637">
        <v>7</v>
      </c>
      <c r="BT1637">
        <v>0</v>
      </c>
      <c r="BU1637">
        <v>7</v>
      </c>
      <c r="BV1637">
        <v>7</v>
      </c>
      <c r="BW1637" t="str">
        <f>"8:00 AM"</f>
        <v>8:00 AM</v>
      </c>
      <c r="BX1637" t="str">
        <f>"4:00 PM"</f>
        <v>4:00 PM</v>
      </c>
      <c r="BY1637" t="s">
        <v>459</v>
      </c>
      <c r="BZ1637">
        <v>0</v>
      </c>
      <c r="CA1637">
        <v>24</v>
      </c>
      <c r="CB1637" t="s">
        <v>139</v>
      </c>
      <c r="CC1637">
        <v>4</v>
      </c>
      <c r="CD1637" t="s">
        <v>7960</v>
      </c>
      <c r="CE1637" t="s">
        <v>7961</v>
      </c>
      <c r="CG1637" t="s">
        <v>136</v>
      </c>
      <c r="CH1637" t="s">
        <v>121</v>
      </c>
      <c r="CI1637" s="6">
        <v>96950</v>
      </c>
      <c r="CJ1637" s="10">
        <v>15.75</v>
      </c>
      <c r="CK1637" s="10">
        <v>19.61</v>
      </c>
      <c r="CL1637" s="10">
        <v>0</v>
      </c>
      <c r="CM1637" s="10">
        <v>0</v>
      </c>
      <c r="CN1637" t="s">
        <v>137</v>
      </c>
      <c r="CP1637" t="s">
        <v>138</v>
      </c>
      <c r="CR1637" t="s">
        <v>117</v>
      </c>
      <c r="CS1637" t="s">
        <v>139</v>
      </c>
      <c r="CT1637" t="s">
        <v>140</v>
      </c>
      <c r="CU1637" t="s">
        <v>140</v>
      </c>
      <c r="CV1637" t="s">
        <v>140</v>
      </c>
      <c r="CW1637" t="s">
        <v>139</v>
      </c>
      <c r="CX1637" t="s">
        <v>140</v>
      </c>
      <c r="CY1637" t="s">
        <v>1139</v>
      </c>
      <c r="CZ1637" s="8">
        <v>16702359373</v>
      </c>
      <c r="DA1637" t="s">
        <v>7957</v>
      </c>
      <c r="DB1637" t="s">
        <v>164</v>
      </c>
      <c r="DC1637" t="s">
        <v>139</v>
      </c>
      <c r="DD1637" t="s">
        <v>117</v>
      </c>
    </row>
    <row r="1638" spans="1:114" ht="15" customHeight="1" x14ac:dyDescent="0.35">
      <c r="A1638" t="s">
        <v>5310</v>
      </c>
      <c r="B1638" t="s">
        <v>144</v>
      </c>
      <c r="C1638" s="1">
        <v>45706</v>
      </c>
      <c r="D1638" s="1">
        <v>45757</v>
      </c>
      <c r="E1638" t="s">
        <v>116</v>
      </c>
      <c r="F1638" s="1">
        <v>45837</v>
      </c>
      <c r="G1638" t="s">
        <v>117</v>
      </c>
      <c r="H1638" t="s">
        <v>117</v>
      </c>
      <c r="I1638" t="s">
        <v>117</v>
      </c>
      <c r="J1638" t="s">
        <v>5311</v>
      </c>
      <c r="K1638" t="s">
        <v>5312</v>
      </c>
      <c r="L1638" t="s">
        <v>5313</v>
      </c>
      <c r="M1638" t="s">
        <v>3982</v>
      </c>
      <c r="N1638" t="s">
        <v>120</v>
      </c>
      <c r="O1638" t="s">
        <v>121</v>
      </c>
      <c r="P1638" s="6">
        <v>96950</v>
      </c>
      <c r="Q1638" t="s">
        <v>122</v>
      </c>
      <c r="S1638" s="8">
        <v>16702358233</v>
      </c>
      <c r="U1638" t="s">
        <v>5314</v>
      </c>
      <c r="V1638">
        <v>531110</v>
      </c>
      <c r="W1638" t="s">
        <v>124</v>
      </c>
      <c r="Y1638" t="s">
        <v>3985</v>
      </c>
      <c r="Z1638" t="s">
        <v>3986</v>
      </c>
      <c r="AA1638" t="s">
        <v>5315</v>
      </c>
      <c r="AB1638" t="s">
        <v>5316</v>
      </c>
      <c r="AC1638" t="s">
        <v>5313</v>
      </c>
      <c r="AD1638" t="s">
        <v>3982</v>
      </c>
      <c r="AE1638" t="s">
        <v>120</v>
      </c>
      <c r="AF1638" t="s">
        <v>121</v>
      </c>
      <c r="AG1638" s="6">
        <v>96950</v>
      </c>
      <c r="AH1638" t="s">
        <v>122</v>
      </c>
      <c r="AJ1638" s="8">
        <v>16702358233</v>
      </c>
      <c r="AL1638" t="s">
        <v>5317</v>
      </c>
      <c r="BE1638" t="str">
        <f>"49-9071.00"</f>
        <v>49-9071.00</v>
      </c>
      <c r="BF1638" t="s">
        <v>156</v>
      </c>
      <c r="BG1638" t="s">
        <v>5318</v>
      </c>
      <c r="BH1638" t="s">
        <v>3019</v>
      </c>
      <c r="BI1638">
        <v>3</v>
      </c>
      <c r="BJ1638">
        <v>3</v>
      </c>
      <c r="BK1638" s="1">
        <v>45839</v>
      </c>
      <c r="BL1638" s="1">
        <v>46203</v>
      </c>
      <c r="BM1638" s="1">
        <v>45839</v>
      </c>
      <c r="BN1638" s="1">
        <v>46203</v>
      </c>
      <c r="BO1638">
        <v>35</v>
      </c>
      <c r="BP1638">
        <v>0</v>
      </c>
      <c r="BQ1638">
        <v>7</v>
      </c>
      <c r="BR1638">
        <v>7</v>
      </c>
      <c r="BS1638">
        <v>7</v>
      </c>
      <c r="BT1638">
        <v>7</v>
      </c>
      <c r="BU1638">
        <v>7</v>
      </c>
      <c r="BV1638">
        <v>0</v>
      </c>
      <c r="BW1638" t="str">
        <f>"9:00 AM"</f>
        <v>9:00 AM</v>
      </c>
      <c r="BX1638" t="str">
        <f>"5:00 PM"</f>
        <v>5:00 PM</v>
      </c>
      <c r="BY1638" t="s">
        <v>159</v>
      </c>
      <c r="BZ1638">
        <v>0</v>
      </c>
      <c r="CA1638">
        <v>24</v>
      </c>
      <c r="CB1638" t="s">
        <v>117</v>
      </c>
      <c r="CD1638" s="2" t="s">
        <v>5319</v>
      </c>
      <c r="CE1638" t="s">
        <v>5313</v>
      </c>
      <c r="CF1638" t="s">
        <v>3982</v>
      </c>
      <c r="CG1638" t="s">
        <v>120</v>
      </c>
      <c r="CH1638" t="s">
        <v>121</v>
      </c>
      <c r="CI1638" s="6">
        <v>96950</v>
      </c>
      <c r="CJ1638" s="10">
        <v>9.75</v>
      </c>
      <c r="CK1638" s="10">
        <v>9.75</v>
      </c>
      <c r="CL1638" s="10">
        <v>14.62</v>
      </c>
      <c r="CM1638" s="10">
        <v>14.62</v>
      </c>
      <c r="CN1638" t="s">
        <v>137</v>
      </c>
      <c r="CO1638" t="s">
        <v>162</v>
      </c>
      <c r="CP1638" t="s">
        <v>138</v>
      </c>
      <c r="CR1638" t="s">
        <v>117</v>
      </c>
      <c r="CS1638" t="s">
        <v>139</v>
      </c>
      <c r="CT1638" t="s">
        <v>140</v>
      </c>
      <c r="CU1638" t="s">
        <v>139</v>
      </c>
      <c r="CV1638" t="s">
        <v>140</v>
      </c>
      <c r="CW1638" t="s">
        <v>139</v>
      </c>
      <c r="CX1638" t="s">
        <v>140</v>
      </c>
      <c r="CY1638" t="s">
        <v>5320</v>
      </c>
      <c r="CZ1638" s="8">
        <v>16702358233</v>
      </c>
      <c r="DA1638" t="s">
        <v>5321</v>
      </c>
      <c r="DB1638" t="s">
        <v>140</v>
      </c>
      <c r="DC1638" t="s">
        <v>139</v>
      </c>
      <c r="DD1638" t="s">
        <v>117</v>
      </c>
    </row>
    <row r="1639" spans="1:114" ht="15" customHeight="1" x14ac:dyDescent="0.35">
      <c r="A1639" t="s">
        <v>12075</v>
      </c>
      <c r="B1639" t="s">
        <v>166</v>
      </c>
      <c r="C1639" s="1">
        <v>45712</v>
      </c>
      <c r="D1639" s="1">
        <v>45757</v>
      </c>
      <c r="E1639" t="s">
        <v>211</v>
      </c>
      <c r="G1639" t="s">
        <v>117</v>
      </c>
      <c r="H1639" t="s">
        <v>117</v>
      </c>
      <c r="I1639" t="s">
        <v>117</v>
      </c>
      <c r="J1639" t="s">
        <v>5824</v>
      </c>
      <c r="L1639" t="s">
        <v>5825</v>
      </c>
      <c r="N1639" t="s">
        <v>136</v>
      </c>
      <c r="O1639" t="s">
        <v>121</v>
      </c>
      <c r="P1639" s="6">
        <v>96950</v>
      </c>
      <c r="Q1639" t="s">
        <v>122</v>
      </c>
      <c r="S1639" s="8">
        <v>16702356622</v>
      </c>
      <c r="U1639" t="s">
        <v>5826</v>
      </c>
      <c r="V1639">
        <v>531110</v>
      </c>
      <c r="W1639" t="s">
        <v>124</v>
      </c>
      <c r="Y1639" t="s">
        <v>5827</v>
      </c>
      <c r="Z1639" t="s">
        <v>5828</v>
      </c>
      <c r="AA1639" t="s">
        <v>5829</v>
      </c>
      <c r="AB1639" t="s">
        <v>5830</v>
      </c>
      <c r="AC1639" t="s">
        <v>5831</v>
      </c>
      <c r="AD1639" t="s">
        <v>5832</v>
      </c>
      <c r="AE1639" t="s">
        <v>136</v>
      </c>
      <c r="AF1639" t="s">
        <v>121</v>
      </c>
      <c r="AG1639" s="6">
        <v>96950</v>
      </c>
      <c r="AH1639" t="s">
        <v>122</v>
      </c>
      <c r="AJ1639" s="8">
        <v>16702356622</v>
      </c>
      <c r="AL1639" t="s">
        <v>5833</v>
      </c>
      <c r="BE1639" t="str">
        <f>"49-9071.00"</f>
        <v>49-9071.00</v>
      </c>
      <c r="BF1639" t="s">
        <v>156</v>
      </c>
      <c r="BG1639" t="s">
        <v>5834</v>
      </c>
      <c r="BH1639" t="s">
        <v>156</v>
      </c>
      <c r="BI1639">
        <v>4</v>
      </c>
      <c r="BK1639" s="1">
        <v>45793</v>
      </c>
      <c r="BL1639" s="1">
        <v>46157</v>
      </c>
      <c r="BO1639">
        <v>40</v>
      </c>
      <c r="BP1639">
        <v>0</v>
      </c>
      <c r="BQ1639">
        <v>8</v>
      </c>
      <c r="BR1639">
        <v>8</v>
      </c>
      <c r="BS1639">
        <v>8</v>
      </c>
      <c r="BT1639">
        <v>8</v>
      </c>
      <c r="BU1639">
        <v>8</v>
      </c>
      <c r="BV1639">
        <v>0</v>
      </c>
      <c r="BW1639" t="str">
        <f>"8:00 AM"</f>
        <v>8:00 AM</v>
      </c>
      <c r="BX1639" t="str">
        <f>"5:00 PM"</f>
        <v>5:00 PM</v>
      </c>
      <c r="BY1639" t="s">
        <v>159</v>
      </c>
      <c r="BZ1639">
        <v>0</v>
      </c>
      <c r="CA1639">
        <v>6</v>
      </c>
      <c r="CB1639" t="s">
        <v>117</v>
      </c>
      <c r="CD1639" t="s">
        <v>5835</v>
      </c>
      <c r="CE1639" t="s">
        <v>5836</v>
      </c>
      <c r="CG1639" t="s">
        <v>136</v>
      </c>
      <c r="CH1639" t="s">
        <v>121</v>
      </c>
      <c r="CI1639" s="6">
        <v>96950</v>
      </c>
      <c r="CJ1639" s="10">
        <v>9.75</v>
      </c>
      <c r="CK1639" s="10">
        <v>11</v>
      </c>
      <c r="CL1639" s="10">
        <v>14.63</v>
      </c>
      <c r="CM1639" s="10">
        <v>16.5</v>
      </c>
      <c r="CN1639" t="s">
        <v>137</v>
      </c>
      <c r="CP1639" t="s">
        <v>209</v>
      </c>
      <c r="CR1639" t="s">
        <v>117</v>
      </c>
      <c r="CS1639" t="s">
        <v>139</v>
      </c>
      <c r="CT1639" t="s">
        <v>139</v>
      </c>
      <c r="CU1639" t="s">
        <v>139</v>
      </c>
      <c r="CV1639" t="s">
        <v>140</v>
      </c>
      <c r="CW1639" t="s">
        <v>139</v>
      </c>
      <c r="CX1639" t="s">
        <v>139</v>
      </c>
      <c r="CY1639" t="s">
        <v>7549</v>
      </c>
      <c r="CZ1639" s="8">
        <v>16702356622</v>
      </c>
      <c r="DA1639" t="s">
        <v>5833</v>
      </c>
      <c r="DB1639" t="s">
        <v>140</v>
      </c>
      <c r="DC1639" t="s">
        <v>139</v>
      </c>
      <c r="DD1639" t="s">
        <v>117</v>
      </c>
    </row>
    <row r="1640" spans="1:114" ht="15" customHeight="1" x14ac:dyDescent="0.35">
      <c r="A1640" t="s">
        <v>15209</v>
      </c>
      <c r="B1640" t="s">
        <v>144</v>
      </c>
      <c r="C1640" s="1">
        <v>45714</v>
      </c>
      <c r="D1640" s="1">
        <v>45757</v>
      </c>
      <c r="E1640" t="s">
        <v>211</v>
      </c>
      <c r="G1640" t="s">
        <v>117</v>
      </c>
      <c r="H1640" t="s">
        <v>117</v>
      </c>
      <c r="I1640" t="s">
        <v>117</v>
      </c>
      <c r="J1640" t="s">
        <v>15210</v>
      </c>
      <c r="K1640" t="s">
        <v>10735</v>
      </c>
      <c r="L1640" t="s">
        <v>2284</v>
      </c>
      <c r="N1640" t="s">
        <v>136</v>
      </c>
      <c r="O1640" t="s">
        <v>121</v>
      </c>
      <c r="P1640" s="6">
        <v>96950</v>
      </c>
      <c r="Q1640" t="s">
        <v>122</v>
      </c>
      <c r="S1640" s="8">
        <v>16702337251</v>
      </c>
      <c r="U1640" t="s">
        <v>8418</v>
      </c>
      <c r="V1640">
        <v>5241</v>
      </c>
      <c r="W1640" t="s">
        <v>124</v>
      </c>
      <c r="Y1640" t="s">
        <v>6539</v>
      </c>
      <c r="Z1640" t="s">
        <v>6540</v>
      </c>
      <c r="AA1640" t="s">
        <v>6541</v>
      </c>
      <c r="AB1640" t="s">
        <v>205</v>
      </c>
      <c r="AC1640" t="s">
        <v>2284</v>
      </c>
      <c r="AE1640" t="s">
        <v>136</v>
      </c>
      <c r="AF1640" t="s">
        <v>121</v>
      </c>
      <c r="AG1640" s="6">
        <v>96950</v>
      </c>
      <c r="AH1640" t="s">
        <v>122</v>
      </c>
      <c r="AJ1640" s="8">
        <v>16702337251</v>
      </c>
      <c r="AL1640" t="s">
        <v>8419</v>
      </c>
      <c r="BE1640" t="str">
        <f>"37-2011.00"</f>
        <v>37-2011.00</v>
      </c>
      <c r="BF1640" t="s">
        <v>701</v>
      </c>
      <c r="BG1640" t="s">
        <v>15211</v>
      </c>
      <c r="BH1640" t="s">
        <v>854</v>
      </c>
      <c r="BI1640">
        <v>1</v>
      </c>
      <c r="BJ1640">
        <v>1</v>
      </c>
      <c r="BK1640" s="1">
        <v>45809</v>
      </c>
      <c r="BL1640" s="1">
        <v>46173</v>
      </c>
      <c r="BM1640" s="1">
        <v>45809</v>
      </c>
      <c r="BN1640" s="1">
        <v>46173</v>
      </c>
      <c r="BO1640">
        <v>40</v>
      </c>
      <c r="BP1640">
        <v>0</v>
      </c>
      <c r="BQ1640">
        <v>8</v>
      </c>
      <c r="BR1640">
        <v>8</v>
      </c>
      <c r="BS1640">
        <v>8</v>
      </c>
      <c r="BT1640">
        <v>8</v>
      </c>
      <c r="BU1640">
        <v>8</v>
      </c>
      <c r="BV1640">
        <v>0</v>
      </c>
      <c r="BW1640" t="str">
        <f>"8:00 AM"</f>
        <v>8:00 AM</v>
      </c>
      <c r="BX1640" t="str">
        <f>"5:00 PM"</f>
        <v>5:00 PM</v>
      </c>
      <c r="BY1640" t="s">
        <v>133</v>
      </c>
      <c r="BZ1640">
        <v>0</v>
      </c>
      <c r="CA1640">
        <v>6</v>
      </c>
      <c r="CB1640" t="s">
        <v>117</v>
      </c>
      <c r="CD1640" t="s">
        <v>15212</v>
      </c>
      <c r="CE1640" t="s">
        <v>2284</v>
      </c>
      <c r="CG1640" t="s">
        <v>136</v>
      </c>
      <c r="CH1640" t="s">
        <v>121</v>
      </c>
      <c r="CI1640" s="6">
        <v>96950</v>
      </c>
      <c r="CJ1640" s="10">
        <v>8.2899999999999991</v>
      </c>
      <c r="CK1640" s="10">
        <v>9</v>
      </c>
      <c r="CL1640" s="10">
        <v>12.44</v>
      </c>
      <c r="CM1640" s="10">
        <v>13.5</v>
      </c>
      <c r="CN1640" t="s">
        <v>137</v>
      </c>
      <c r="CO1640" t="s">
        <v>164</v>
      </c>
      <c r="CP1640" t="s">
        <v>138</v>
      </c>
      <c r="CR1640" t="s">
        <v>117</v>
      </c>
      <c r="CS1640" t="s">
        <v>139</v>
      </c>
      <c r="CT1640" t="s">
        <v>139</v>
      </c>
      <c r="CU1640" t="s">
        <v>139</v>
      </c>
      <c r="CV1640" t="s">
        <v>140</v>
      </c>
      <c r="CW1640" t="s">
        <v>139</v>
      </c>
      <c r="CX1640" t="s">
        <v>139</v>
      </c>
      <c r="CY1640" t="s">
        <v>2293</v>
      </c>
      <c r="CZ1640" s="8">
        <v>16702337251</v>
      </c>
      <c r="DA1640" t="s">
        <v>8419</v>
      </c>
      <c r="DB1640" t="s">
        <v>140</v>
      </c>
      <c r="DC1640" t="s">
        <v>139</v>
      </c>
      <c r="DD1640" t="s">
        <v>117</v>
      </c>
    </row>
    <row r="1641" spans="1:114" ht="15" customHeight="1" x14ac:dyDescent="0.35">
      <c r="A1641" t="s">
        <v>13753</v>
      </c>
      <c r="B1641" t="s">
        <v>144</v>
      </c>
      <c r="C1641" s="1">
        <v>45720</v>
      </c>
      <c r="D1641" s="1">
        <v>45757</v>
      </c>
      <c r="E1641" t="s">
        <v>116</v>
      </c>
      <c r="F1641" s="1">
        <v>45858</v>
      </c>
      <c r="G1641" t="s">
        <v>117</v>
      </c>
      <c r="H1641" t="s">
        <v>117</v>
      </c>
      <c r="I1641" t="s">
        <v>117</v>
      </c>
      <c r="J1641" t="s">
        <v>10165</v>
      </c>
      <c r="K1641" t="s">
        <v>10166</v>
      </c>
      <c r="L1641" t="s">
        <v>10167</v>
      </c>
      <c r="M1641" t="s">
        <v>1150</v>
      </c>
      <c r="N1641" t="s">
        <v>120</v>
      </c>
      <c r="O1641" t="s">
        <v>121</v>
      </c>
      <c r="P1641" s="6">
        <v>96950</v>
      </c>
      <c r="Q1641" t="s">
        <v>122</v>
      </c>
      <c r="R1641" t="s">
        <v>382</v>
      </c>
      <c r="S1641" s="8">
        <v>16702337546</v>
      </c>
      <c r="U1641" t="s">
        <v>10168</v>
      </c>
      <c r="V1641">
        <v>812112</v>
      </c>
      <c r="W1641" t="s">
        <v>124</v>
      </c>
      <c r="Y1641" t="s">
        <v>10169</v>
      </c>
      <c r="Z1641" t="s">
        <v>10170</v>
      </c>
      <c r="AA1641" t="s">
        <v>1116</v>
      </c>
      <c r="AB1641" t="s">
        <v>128</v>
      </c>
      <c r="AC1641" t="s">
        <v>10167</v>
      </c>
      <c r="AD1641" t="s">
        <v>1150</v>
      </c>
      <c r="AE1641" t="s">
        <v>120</v>
      </c>
      <c r="AF1641" t="s">
        <v>121</v>
      </c>
      <c r="AG1641" s="6">
        <v>96950</v>
      </c>
      <c r="AH1641" t="s">
        <v>122</v>
      </c>
      <c r="AI1641" t="s">
        <v>382</v>
      </c>
      <c r="AJ1641" s="8">
        <v>16702337546</v>
      </c>
      <c r="AL1641" t="s">
        <v>10171</v>
      </c>
      <c r="BE1641" t="str">
        <f>"39-5012.00"</f>
        <v>39-5012.00</v>
      </c>
      <c r="BF1641" t="s">
        <v>272</v>
      </c>
      <c r="BG1641" t="s">
        <v>10172</v>
      </c>
      <c r="BH1641" t="s">
        <v>1409</v>
      </c>
      <c r="BI1641">
        <v>3</v>
      </c>
      <c r="BJ1641">
        <v>3</v>
      </c>
      <c r="BK1641" s="1">
        <v>45860</v>
      </c>
      <c r="BL1641" s="1">
        <v>46224</v>
      </c>
      <c r="BM1641" s="1">
        <v>45860</v>
      </c>
      <c r="BN1641" s="1">
        <v>46224</v>
      </c>
      <c r="BO1641">
        <v>35</v>
      </c>
      <c r="BP1641">
        <v>5</v>
      </c>
      <c r="BQ1641">
        <v>6</v>
      </c>
      <c r="BR1641">
        <v>6</v>
      </c>
      <c r="BS1641">
        <v>0</v>
      </c>
      <c r="BT1641">
        <v>6</v>
      </c>
      <c r="BU1641">
        <v>6</v>
      </c>
      <c r="BV1641">
        <v>6</v>
      </c>
      <c r="BW1641" t="str">
        <f>"10:00 AM"</f>
        <v>10:00 AM</v>
      </c>
      <c r="BX1641" t="str">
        <f>"6:00 PM"</f>
        <v>6:00 PM</v>
      </c>
      <c r="BY1641" t="s">
        <v>133</v>
      </c>
      <c r="BZ1641">
        <v>0</v>
      </c>
      <c r="CA1641">
        <v>6</v>
      </c>
      <c r="CB1641" t="s">
        <v>117</v>
      </c>
      <c r="CD1641" t="s">
        <v>393</v>
      </c>
      <c r="CE1641" t="s">
        <v>10173</v>
      </c>
      <c r="CF1641" t="s">
        <v>1150</v>
      </c>
      <c r="CG1641" t="s">
        <v>120</v>
      </c>
      <c r="CH1641" t="s">
        <v>121</v>
      </c>
      <c r="CI1641" s="6">
        <v>96950</v>
      </c>
      <c r="CJ1641" s="10">
        <v>7.98</v>
      </c>
      <c r="CK1641" s="10">
        <v>7.98</v>
      </c>
      <c r="CL1641" s="10">
        <v>11.97</v>
      </c>
      <c r="CM1641" s="10">
        <v>11.97</v>
      </c>
      <c r="CN1641" t="s">
        <v>137</v>
      </c>
      <c r="CO1641" t="s">
        <v>393</v>
      </c>
      <c r="CP1641" t="s">
        <v>138</v>
      </c>
      <c r="CR1641" t="s">
        <v>117</v>
      </c>
      <c r="CS1641" t="s">
        <v>139</v>
      </c>
      <c r="CT1641" t="s">
        <v>140</v>
      </c>
      <c r="CU1641" t="s">
        <v>139</v>
      </c>
      <c r="CV1641" t="s">
        <v>140</v>
      </c>
      <c r="CW1641" t="s">
        <v>139</v>
      </c>
      <c r="CX1641" t="s">
        <v>140</v>
      </c>
      <c r="CY1641" t="s">
        <v>394</v>
      </c>
      <c r="CZ1641" s="8">
        <v>16702337546</v>
      </c>
      <c r="DA1641" t="s">
        <v>10171</v>
      </c>
      <c r="DB1641" t="s">
        <v>292</v>
      </c>
      <c r="DC1641" t="s">
        <v>139</v>
      </c>
      <c r="DD1641" t="s">
        <v>117</v>
      </c>
    </row>
    <row r="1642" spans="1:114" ht="15" customHeight="1" x14ac:dyDescent="0.35">
      <c r="A1642" t="s">
        <v>5367</v>
      </c>
      <c r="B1642" t="s">
        <v>144</v>
      </c>
      <c r="C1642" s="1">
        <v>45721</v>
      </c>
      <c r="D1642" s="1">
        <v>45757</v>
      </c>
      <c r="E1642" t="s">
        <v>116</v>
      </c>
      <c r="F1642" s="1">
        <v>45858</v>
      </c>
      <c r="G1642" t="s">
        <v>117</v>
      </c>
      <c r="H1642" t="s">
        <v>117</v>
      </c>
      <c r="I1642" t="s">
        <v>117</v>
      </c>
      <c r="J1642" t="s">
        <v>5368</v>
      </c>
      <c r="K1642" t="s">
        <v>5369</v>
      </c>
      <c r="L1642" t="s">
        <v>5370</v>
      </c>
      <c r="N1642" t="s">
        <v>120</v>
      </c>
      <c r="O1642" t="s">
        <v>121</v>
      </c>
      <c r="P1642" s="6">
        <v>96950</v>
      </c>
      <c r="Q1642" t="s">
        <v>122</v>
      </c>
      <c r="R1642" t="s">
        <v>382</v>
      </c>
      <c r="S1642" s="8">
        <v>16702332888</v>
      </c>
      <c r="U1642" t="s">
        <v>5371</v>
      </c>
      <c r="V1642">
        <v>812112</v>
      </c>
      <c r="W1642" t="s">
        <v>124</v>
      </c>
      <c r="Y1642" t="s">
        <v>5372</v>
      </c>
      <c r="Z1642" t="s">
        <v>5373</v>
      </c>
      <c r="AA1642" t="s">
        <v>5374</v>
      </c>
      <c r="AB1642" t="s">
        <v>5375</v>
      </c>
      <c r="AC1642" t="s">
        <v>5370</v>
      </c>
      <c r="AD1642" t="s">
        <v>1106</v>
      </c>
      <c r="AE1642" t="s">
        <v>120</v>
      </c>
      <c r="AF1642" t="s">
        <v>121</v>
      </c>
      <c r="AG1642" s="6">
        <v>96950</v>
      </c>
      <c r="AH1642" t="s">
        <v>122</v>
      </c>
      <c r="AI1642" t="s">
        <v>382</v>
      </c>
      <c r="AJ1642" s="8">
        <v>16702332888</v>
      </c>
      <c r="AL1642" t="s">
        <v>5376</v>
      </c>
      <c r="BE1642" t="str">
        <f>"39-5012.00"</f>
        <v>39-5012.00</v>
      </c>
      <c r="BF1642" t="s">
        <v>272</v>
      </c>
      <c r="BG1642" t="s">
        <v>5377</v>
      </c>
      <c r="BH1642" t="s">
        <v>1373</v>
      </c>
      <c r="BI1642">
        <v>4</v>
      </c>
      <c r="BJ1642">
        <v>4</v>
      </c>
      <c r="BK1642" s="1">
        <v>45860</v>
      </c>
      <c r="BL1642" s="1">
        <v>46224</v>
      </c>
      <c r="BM1642" s="1">
        <v>45860</v>
      </c>
      <c r="BN1642" s="1">
        <v>46224</v>
      </c>
      <c r="BO1642">
        <v>35</v>
      </c>
      <c r="BP1642">
        <v>7</v>
      </c>
      <c r="BQ1642">
        <v>0</v>
      </c>
      <c r="BR1642">
        <v>7</v>
      </c>
      <c r="BS1642">
        <v>0</v>
      </c>
      <c r="BT1642">
        <v>7</v>
      </c>
      <c r="BU1642">
        <v>7</v>
      </c>
      <c r="BV1642">
        <v>7</v>
      </c>
      <c r="BW1642" t="str">
        <f>"10:00 AM"</f>
        <v>10:00 AM</v>
      </c>
      <c r="BX1642" t="str">
        <f>"6:00 PM"</f>
        <v>6:00 PM</v>
      </c>
      <c r="BY1642" t="s">
        <v>133</v>
      </c>
      <c r="BZ1642">
        <v>0</v>
      </c>
      <c r="CA1642">
        <v>12</v>
      </c>
      <c r="CB1642" t="s">
        <v>117</v>
      </c>
      <c r="CD1642" t="s">
        <v>393</v>
      </c>
      <c r="CE1642" t="s">
        <v>1106</v>
      </c>
      <c r="CG1642" t="s">
        <v>120</v>
      </c>
      <c r="CH1642" t="s">
        <v>121</v>
      </c>
      <c r="CI1642" s="6">
        <v>96950</v>
      </c>
      <c r="CJ1642" s="10">
        <v>7.98</v>
      </c>
      <c r="CK1642" s="10">
        <v>7.98</v>
      </c>
      <c r="CL1642" s="10">
        <v>11.97</v>
      </c>
      <c r="CM1642" s="10">
        <v>11.97</v>
      </c>
      <c r="CN1642" t="s">
        <v>137</v>
      </c>
      <c r="CO1642" t="s">
        <v>393</v>
      </c>
      <c r="CP1642" t="s">
        <v>138</v>
      </c>
      <c r="CR1642" t="s">
        <v>117</v>
      </c>
      <c r="CS1642" t="s">
        <v>139</v>
      </c>
      <c r="CT1642" t="s">
        <v>140</v>
      </c>
      <c r="CU1642" t="s">
        <v>139</v>
      </c>
      <c r="CV1642" t="s">
        <v>140</v>
      </c>
      <c r="CW1642" t="s">
        <v>139</v>
      </c>
      <c r="CX1642" t="s">
        <v>140</v>
      </c>
      <c r="CY1642" t="s">
        <v>394</v>
      </c>
      <c r="CZ1642" s="8">
        <v>16702332888</v>
      </c>
      <c r="DA1642" t="s">
        <v>5376</v>
      </c>
      <c r="DB1642" t="s">
        <v>292</v>
      </c>
      <c r="DC1642" t="s">
        <v>139</v>
      </c>
      <c r="DD1642" t="s">
        <v>117</v>
      </c>
    </row>
    <row r="1643" spans="1:114" ht="15" customHeight="1" x14ac:dyDescent="0.35">
      <c r="A1643" t="s">
        <v>15225</v>
      </c>
      <c r="B1643" t="s">
        <v>144</v>
      </c>
      <c r="C1643" s="1">
        <v>45721</v>
      </c>
      <c r="D1643" s="1">
        <v>45757</v>
      </c>
      <c r="E1643" t="s">
        <v>116</v>
      </c>
      <c r="F1643" s="1">
        <v>45858</v>
      </c>
      <c r="G1643" t="s">
        <v>139</v>
      </c>
      <c r="H1643" t="s">
        <v>117</v>
      </c>
      <c r="I1643" t="s">
        <v>117</v>
      </c>
      <c r="J1643" t="s">
        <v>5368</v>
      </c>
      <c r="K1643" t="s">
        <v>5369</v>
      </c>
      <c r="L1643" t="s">
        <v>5370</v>
      </c>
      <c r="N1643" t="s">
        <v>120</v>
      </c>
      <c r="O1643" t="s">
        <v>121</v>
      </c>
      <c r="P1643" s="6">
        <v>96950</v>
      </c>
      <c r="Q1643" t="s">
        <v>122</v>
      </c>
      <c r="R1643" t="s">
        <v>382</v>
      </c>
      <c r="S1643" s="8">
        <v>16702332888</v>
      </c>
      <c r="U1643" t="s">
        <v>5371</v>
      </c>
      <c r="V1643">
        <v>812112</v>
      </c>
      <c r="W1643" t="s">
        <v>124</v>
      </c>
      <c r="Y1643" t="s">
        <v>5372</v>
      </c>
      <c r="Z1643" t="s">
        <v>5373</v>
      </c>
      <c r="AA1643" t="s">
        <v>5374</v>
      </c>
      <c r="AB1643" t="s">
        <v>5375</v>
      </c>
      <c r="AC1643" t="s">
        <v>5370</v>
      </c>
      <c r="AD1643" t="s">
        <v>1106</v>
      </c>
      <c r="AE1643" t="s">
        <v>120</v>
      </c>
      <c r="AF1643" t="s">
        <v>121</v>
      </c>
      <c r="AG1643" s="6">
        <v>96950</v>
      </c>
      <c r="AH1643" t="s">
        <v>122</v>
      </c>
      <c r="AI1643" t="s">
        <v>382</v>
      </c>
      <c r="AJ1643" s="8">
        <v>16702332888</v>
      </c>
      <c r="AL1643" t="s">
        <v>5376</v>
      </c>
      <c r="BE1643" t="str">
        <f>"39-5012.00"</f>
        <v>39-5012.00</v>
      </c>
      <c r="BF1643" t="s">
        <v>272</v>
      </c>
      <c r="BG1643" t="s">
        <v>5377</v>
      </c>
      <c r="BH1643" t="s">
        <v>1373</v>
      </c>
      <c r="BI1643">
        <v>4</v>
      </c>
      <c r="BJ1643">
        <v>4</v>
      </c>
      <c r="BK1643" s="1">
        <v>45860</v>
      </c>
      <c r="BL1643" s="1">
        <v>46955</v>
      </c>
      <c r="BM1643" s="1">
        <v>45860</v>
      </c>
      <c r="BN1643" s="1">
        <v>46955</v>
      </c>
      <c r="BO1643">
        <v>35</v>
      </c>
      <c r="BP1643">
        <v>7</v>
      </c>
      <c r="BQ1643">
        <v>0</v>
      </c>
      <c r="BR1643">
        <v>7</v>
      </c>
      <c r="BS1643">
        <v>0</v>
      </c>
      <c r="BT1643">
        <v>7</v>
      </c>
      <c r="BU1643">
        <v>7</v>
      </c>
      <c r="BV1643">
        <v>7</v>
      </c>
      <c r="BW1643" t="str">
        <f>"10:00 AM"</f>
        <v>10:00 AM</v>
      </c>
      <c r="BX1643" t="str">
        <f>"6:00 PM"</f>
        <v>6:00 PM</v>
      </c>
      <c r="BY1643" t="s">
        <v>133</v>
      </c>
      <c r="BZ1643">
        <v>0</v>
      </c>
      <c r="CA1643">
        <v>12</v>
      </c>
      <c r="CB1643" t="s">
        <v>117</v>
      </c>
      <c r="CD1643" t="s">
        <v>393</v>
      </c>
      <c r="CE1643" t="s">
        <v>1106</v>
      </c>
      <c r="CG1643" t="s">
        <v>120</v>
      </c>
      <c r="CH1643" t="s">
        <v>121</v>
      </c>
      <c r="CI1643" s="6">
        <v>96950</v>
      </c>
      <c r="CJ1643" s="10">
        <v>7.98</v>
      </c>
      <c r="CK1643" s="10">
        <v>7.98</v>
      </c>
      <c r="CL1643" s="10">
        <v>11.97</v>
      </c>
      <c r="CM1643" s="10">
        <v>11.97</v>
      </c>
      <c r="CN1643" t="s">
        <v>137</v>
      </c>
      <c r="CO1643" t="s">
        <v>393</v>
      </c>
      <c r="CP1643" t="s">
        <v>138</v>
      </c>
      <c r="CR1643" t="s">
        <v>117</v>
      </c>
      <c r="CS1643" t="s">
        <v>139</v>
      </c>
      <c r="CT1643" t="s">
        <v>140</v>
      </c>
      <c r="CU1643" t="s">
        <v>139</v>
      </c>
      <c r="CV1643" t="s">
        <v>140</v>
      </c>
      <c r="CW1643" t="s">
        <v>139</v>
      </c>
      <c r="CX1643" t="s">
        <v>140</v>
      </c>
      <c r="CY1643" t="s">
        <v>394</v>
      </c>
      <c r="CZ1643" s="8">
        <v>16702332888</v>
      </c>
      <c r="DA1643" t="s">
        <v>5376</v>
      </c>
      <c r="DB1643" t="s">
        <v>292</v>
      </c>
      <c r="DC1643" t="s">
        <v>139</v>
      </c>
      <c r="DD1643" t="s">
        <v>117</v>
      </c>
    </row>
    <row r="1644" spans="1:114" ht="15" customHeight="1" x14ac:dyDescent="0.35">
      <c r="A1644" t="s">
        <v>15226</v>
      </c>
      <c r="B1644" t="s">
        <v>115</v>
      </c>
      <c r="C1644" s="1">
        <v>45730</v>
      </c>
      <c r="D1644" s="1">
        <v>45757</v>
      </c>
      <c r="E1644" t="s">
        <v>211</v>
      </c>
      <c r="G1644" t="s">
        <v>139</v>
      </c>
      <c r="H1644" t="s">
        <v>117</v>
      </c>
      <c r="I1644" t="s">
        <v>117</v>
      </c>
      <c r="J1644" t="s">
        <v>954</v>
      </c>
      <c r="K1644" t="s">
        <v>955</v>
      </c>
      <c r="L1644" t="s">
        <v>3442</v>
      </c>
      <c r="M1644" t="s">
        <v>957</v>
      </c>
      <c r="N1644" t="s">
        <v>120</v>
      </c>
      <c r="O1644" t="s">
        <v>121</v>
      </c>
      <c r="P1644" s="6">
        <v>96950</v>
      </c>
      <c r="Q1644" t="s">
        <v>122</v>
      </c>
      <c r="S1644" s="8">
        <v>16702336927</v>
      </c>
      <c r="U1644" t="s">
        <v>958</v>
      </c>
      <c r="V1644">
        <v>23622</v>
      </c>
      <c r="W1644" t="s">
        <v>124</v>
      </c>
      <c r="Y1644" t="s">
        <v>959</v>
      </c>
      <c r="Z1644" t="s">
        <v>960</v>
      </c>
      <c r="AA1644" t="s">
        <v>961</v>
      </c>
      <c r="AB1644" t="s">
        <v>128</v>
      </c>
      <c r="AC1644" t="s">
        <v>3442</v>
      </c>
      <c r="AD1644" t="s">
        <v>957</v>
      </c>
      <c r="AE1644" t="s">
        <v>120</v>
      </c>
      <c r="AF1644" t="s">
        <v>121</v>
      </c>
      <c r="AG1644" s="6">
        <v>96950</v>
      </c>
      <c r="AH1644" t="s">
        <v>122</v>
      </c>
      <c r="AJ1644" s="8">
        <v>16702336927</v>
      </c>
      <c r="AL1644" t="s">
        <v>967</v>
      </c>
      <c r="BE1644" t="str">
        <f>"43-3031.00"</f>
        <v>43-3031.00</v>
      </c>
      <c r="BF1644" t="s">
        <v>357</v>
      </c>
      <c r="BG1644" t="s">
        <v>10542</v>
      </c>
      <c r="BH1644" t="s">
        <v>2453</v>
      </c>
      <c r="BI1644">
        <v>3</v>
      </c>
      <c r="BK1644" s="1">
        <v>45809</v>
      </c>
      <c r="BL1644" s="1">
        <v>46904</v>
      </c>
      <c r="BO1644">
        <v>35</v>
      </c>
      <c r="BP1644">
        <v>0</v>
      </c>
      <c r="BQ1644">
        <v>7</v>
      </c>
      <c r="BR1644">
        <v>7</v>
      </c>
      <c r="BS1644">
        <v>7</v>
      </c>
      <c r="BT1644">
        <v>7</v>
      </c>
      <c r="BU1644">
        <v>7</v>
      </c>
      <c r="BV1644">
        <v>0</v>
      </c>
      <c r="BW1644" t="str">
        <f>"9:00 AM"</f>
        <v>9:00 AM</v>
      </c>
      <c r="BX1644" t="str">
        <f>"5:00 PM"</f>
        <v>5:00 PM</v>
      </c>
      <c r="BY1644" t="s">
        <v>159</v>
      </c>
      <c r="BZ1644">
        <v>0</v>
      </c>
      <c r="CA1644">
        <v>24</v>
      </c>
      <c r="CB1644" t="s">
        <v>117</v>
      </c>
      <c r="CD1644" t="s">
        <v>15227</v>
      </c>
      <c r="CE1644" t="s">
        <v>3442</v>
      </c>
      <c r="CF1644" t="s">
        <v>15228</v>
      </c>
      <c r="CG1644" t="s">
        <v>120</v>
      </c>
      <c r="CH1644" t="s">
        <v>121</v>
      </c>
      <c r="CI1644" s="6">
        <v>96950</v>
      </c>
      <c r="CJ1644" s="10">
        <v>12.28</v>
      </c>
      <c r="CK1644" s="10">
        <v>12.28</v>
      </c>
      <c r="CL1644" s="10">
        <v>18.420000000000002</v>
      </c>
      <c r="CM1644" s="10">
        <v>18.420000000000002</v>
      </c>
      <c r="CN1644" t="s">
        <v>137</v>
      </c>
      <c r="CO1644" t="s">
        <v>140</v>
      </c>
      <c r="CP1644" t="s">
        <v>138</v>
      </c>
      <c r="CR1644" t="s">
        <v>117</v>
      </c>
      <c r="CS1644" t="s">
        <v>139</v>
      </c>
      <c r="CT1644" t="s">
        <v>140</v>
      </c>
      <c r="CU1644" t="s">
        <v>140</v>
      </c>
      <c r="CV1644" t="s">
        <v>140</v>
      </c>
      <c r="CW1644" t="s">
        <v>139</v>
      </c>
      <c r="CX1644" t="s">
        <v>140</v>
      </c>
      <c r="CY1644" t="s">
        <v>1766</v>
      </c>
      <c r="CZ1644" s="8">
        <v>16702336927</v>
      </c>
      <c r="DA1644" t="s">
        <v>967</v>
      </c>
      <c r="DB1644" t="s">
        <v>140</v>
      </c>
      <c r="DC1644" t="s">
        <v>139</v>
      </c>
      <c r="DD1644" t="s">
        <v>117</v>
      </c>
    </row>
    <row r="1645" spans="1:114" ht="15" customHeight="1" x14ac:dyDescent="0.35">
      <c r="A1645" t="s">
        <v>13770</v>
      </c>
      <c r="B1645" t="s">
        <v>278</v>
      </c>
      <c r="C1645" s="1">
        <v>45747</v>
      </c>
      <c r="D1645" s="1">
        <v>45757</v>
      </c>
      <c r="E1645" t="s">
        <v>116</v>
      </c>
      <c r="F1645" s="1">
        <v>45929</v>
      </c>
      <c r="G1645" t="s">
        <v>117</v>
      </c>
      <c r="H1645" t="s">
        <v>117</v>
      </c>
      <c r="I1645" t="s">
        <v>117</v>
      </c>
      <c r="J1645" t="s">
        <v>5660</v>
      </c>
      <c r="K1645" t="s">
        <v>5661</v>
      </c>
      <c r="L1645" t="s">
        <v>5662</v>
      </c>
      <c r="M1645" t="s">
        <v>5663</v>
      </c>
      <c r="N1645" t="s">
        <v>136</v>
      </c>
      <c r="O1645" t="s">
        <v>121</v>
      </c>
      <c r="P1645" s="6">
        <v>96950</v>
      </c>
      <c r="Q1645" t="s">
        <v>122</v>
      </c>
      <c r="S1645" s="8">
        <v>16702349226</v>
      </c>
      <c r="U1645" t="s">
        <v>5664</v>
      </c>
      <c r="V1645">
        <v>722511</v>
      </c>
      <c r="W1645" t="s">
        <v>124</v>
      </c>
      <c r="Y1645" t="s">
        <v>1630</v>
      </c>
      <c r="Z1645" t="s">
        <v>5665</v>
      </c>
      <c r="AA1645" t="s">
        <v>1654</v>
      </c>
      <c r="AB1645" t="s">
        <v>474</v>
      </c>
      <c r="AC1645" t="s">
        <v>5662</v>
      </c>
      <c r="AD1645" t="s">
        <v>5663</v>
      </c>
      <c r="AE1645" t="s">
        <v>136</v>
      </c>
      <c r="AF1645" t="s">
        <v>121</v>
      </c>
      <c r="AG1645" s="6">
        <v>96950</v>
      </c>
      <c r="AH1645" t="s">
        <v>122</v>
      </c>
      <c r="AJ1645" s="8">
        <v>16702349226</v>
      </c>
      <c r="AL1645" t="s">
        <v>5666</v>
      </c>
      <c r="BE1645" t="str">
        <f>"35-2014.00"</f>
        <v>35-2014.00</v>
      </c>
      <c r="BF1645" t="s">
        <v>191</v>
      </c>
      <c r="BG1645" t="s">
        <v>5667</v>
      </c>
      <c r="BH1645" t="s">
        <v>313</v>
      </c>
      <c r="BI1645">
        <v>5</v>
      </c>
      <c r="BK1645" s="1">
        <v>45931</v>
      </c>
      <c r="BL1645" s="1">
        <v>46295</v>
      </c>
      <c r="BO1645">
        <v>36</v>
      </c>
      <c r="BP1645">
        <v>6</v>
      </c>
      <c r="BQ1645">
        <v>0</v>
      </c>
      <c r="BR1645">
        <v>6</v>
      </c>
      <c r="BS1645">
        <v>6</v>
      </c>
      <c r="BT1645">
        <v>6</v>
      </c>
      <c r="BU1645">
        <v>6</v>
      </c>
      <c r="BV1645">
        <v>6</v>
      </c>
      <c r="BW1645" t="str">
        <f>"8:00 AM"</f>
        <v>8:00 AM</v>
      </c>
      <c r="BX1645" t="str">
        <f>"2:00 PM"</f>
        <v>2:00 PM</v>
      </c>
      <c r="BY1645" t="s">
        <v>133</v>
      </c>
      <c r="BZ1645">
        <v>0</v>
      </c>
      <c r="CA1645">
        <v>3</v>
      </c>
      <c r="CB1645" t="s">
        <v>117</v>
      </c>
      <c r="CD1645" t="s">
        <v>13771</v>
      </c>
      <c r="CE1645" t="s">
        <v>5662</v>
      </c>
      <c r="CF1645" t="s">
        <v>5663</v>
      </c>
      <c r="CG1645" t="s">
        <v>136</v>
      </c>
      <c r="CH1645" t="s">
        <v>121</v>
      </c>
      <c r="CI1645" s="6">
        <v>96950</v>
      </c>
      <c r="CJ1645" s="10">
        <v>8.83</v>
      </c>
      <c r="CK1645" s="10">
        <v>8.83</v>
      </c>
      <c r="CL1645" s="10">
        <v>13.25</v>
      </c>
      <c r="CM1645" s="10">
        <v>13.25</v>
      </c>
      <c r="CN1645" t="s">
        <v>137</v>
      </c>
      <c r="CO1645" t="s">
        <v>140</v>
      </c>
      <c r="CP1645" t="s">
        <v>138</v>
      </c>
      <c r="CR1645" t="s">
        <v>117</v>
      </c>
      <c r="CS1645" t="s">
        <v>139</v>
      </c>
      <c r="CT1645" t="s">
        <v>140</v>
      </c>
      <c r="CU1645" t="s">
        <v>139</v>
      </c>
      <c r="CV1645" t="s">
        <v>140</v>
      </c>
      <c r="CW1645" t="s">
        <v>139</v>
      </c>
      <c r="CX1645" t="s">
        <v>140</v>
      </c>
      <c r="CY1645" t="s">
        <v>13772</v>
      </c>
      <c r="CZ1645" s="8">
        <v>16702349226</v>
      </c>
      <c r="DA1645" t="s">
        <v>13773</v>
      </c>
      <c r="DB1645" t="s">
        <v>140</v>
      </c>
      <c r="DC1645" t="s">
        <v>139</v>
      </c>
      <c r="DD1645" t="s">
        <v>117</v>
      </c>
    </row>
    <row r="1646" spans="1:114" ht="15" customHeight="1" x14ac:dyDescent="0.35">
      <c r="A1646" t="s">
        <v>15221</v>
      </c>
      <c r="B1646" t="s">
        <v>278</v>
      </c>
      <c r="C1646" s="1">
        <v>45747</v>
      </c>
      <c r="D1646" s="1">
        <v>45757</v>
      </c>
      <c r="E1646" t="s">
        <v>116</v>
      </c>
      <c r="F1646" s="1">
        <v>45929</v>
      </c>
      <c r="G1646" t="s">
        <v>139</v>
      </c>
      <c r="H1646" t="s">
        <v>139</v>
      </c>
      <c r="I1646" t="s">
        <v>117</v>
      </c>
      <c r="J1646" t="s">
        <v>10405</v>
      </c>
      <c r="K1646" t="s">
        <v>889</v>
      </c>
      <c r="L1646" t="s">
        <v>10406</v>
      </c>
      <c r="N1646" t="s">
        <v>120</v>
      </c>
      <c r="O1646" t="s">
        <v>121</v>
      </c>
      <c r="P1646" s="6">
        <v>96950</v>
      </c>
      <c r="Q1646" t="s">
        <v>122</v>
      </c>
      <c r="S1646" s="8">
        <v>16702352567</v>
      </c>
      <c r="U1646" t="s">
        <v>891</v>
      </c>
      <c r="V1646">
        <v>332710</v>
      </c>
      <c r="W1646" t="s">
        <v>124</v>
      </c>
      <c r="Y1646" t="s">
        <v>10407</v>
      </c>
      <c r="Z1646" t="s">
        <v>10408</v>
      </c>
      <c r="AA1646" t="s">
        <v>10409</v>
      </c>
      <c r="AB1646" t="s">
        <v>657</v>
      </c>
      <c r="AC1646" t="s">
        <v>10406</v>
      </c>
      <c r="AE1646" t="s">
        <v>120</v>
      </c>
      <c r="AF1646" t="s">
        <v>121</v>
      </c>
      <c r="AG1646" s="6">
        <v>96950</v>
      </c>
      <c r="AH1646" t="s">
        <v>122</v>
      </c>
      <c r="AJ1646" s="8">
        <v>16702352567</v>
      </c>
      <c r="AL1646" t="s">
        <v>896</v>
      </c>
      <c r="BE1646" t="str">
        <f>"51-4041.00"</f>
        <v>51-4041.00</v>
      </c>
      <c r="BF1646" t="s">
        <v>10410</v>
      </c>
      <c r="BG1646" t="s">
        <v>10411</v>
      </c>
      <c r="BH1646" t="s">
        <v>10412</v>
      </c>
      <c r="BI1646">
        <v>1</v>
      </c>
      <c r="BK1646" s="1">
        <v>45930</v>
      </c>
      <c r="BL1646" s="1">
        <v>47027</v>
      </c>
      <c r="BO1646">
        <v>40</v>
      </c>
      <c r="BP1646">
        <v>0</v>
      </c>
      <c r="BQ1646">
        <v>8</v>
      </c>
      <c r="BR1646">
        <v>8</v>
      </c>
      <c r="BS1646">
        <v>8</v>
      </c>
      <c r="BT1646">
        <v>8</v>
      </c>
      <c r="BU1646">
        <v>8</v>
      </c>
      <c r="BV1646">
        <v>0</v>
      </c>
      <c r="BW1646" t="str">
        <f>"8:00 AM"</f>
        <v>8:00 AM</v>
      </c>
      <c r="BX1646" t="str">
        <f>"5:00 PM"</f>
        <v>5:00 PM</v>
      </c>
      <c r="BY1646" t="s">
        <v>159</v>
      </c>
      <c r="BZ1646">
        <v>0</v>
      </c>
      <c r="CA1646">
        <v>12</v>
      </c>
      <c r="CB1646" t="s">
        <v>117</v>
      </c>
      <c r="CD1646" t="s">
        <v>10413</v>
      </c>
      <c r="CE1646" t="s">
        <v>901</v>
      </c>
      <c r="CG1646" t="s">
        <v>136</v>
      </c>
      <c r="CH1646" t="s">
        <v>121</v>
      </c>
      <c r="CI1646" s="6">
        <v>96950</v>
      </c>
      <c r="CJ1646" s="10">
        <v>16.8</v>
      </c>
      <c r="CK1646" s="10">
        <v>16.8</v>
      </c>
      <c r="CL1646" s="10">
        <v>25.2</v>
      </c>
      <c r="CM1646" s="10">
        <v>25.2</v>
      </c>
      <c r="CN1646" t="s">
        <v>137</v>
      </c>
      <c r="CP1646" t="s">
        <v>138</v>
      </c>
      <c r="CR1646" t="s">
        <v>117</v>
      </c>
      <c r="CS1646" t="s">
        <v>139</v>
      </c>
      <c r="CT1646" t="s">
        <v>140</v>
      </c>
      <c r="CU1646" t="s">
        <v>140</v>
      </c>
      <c r="CV1646" t="s">
        <v>140</v>
      </c>
      <c r="CW1646" t="s">
        <v>139</v>
      </c>
      <c r="CX1646" t="s">
        <v>140</v>
      </c>
      <c r="CY1646" t="s">
        <v>10414</v>
      </c>
      <c r="CZ1646" s="8">
        <v>16702352567</v>
      </c>
      <c r="DA1646" t="s">
        <v>896</v>
      </c>
      <c r="DB1646" t="s">
        <v>140</v>
      </c>
      <c r="DC1646" t="s">
        <v>139</v>
      </c>
      <c r="DD1646" t="s">
        <v>117</v>
      </c>
    </row>
    <row r="1647" spans="1:114" ht="15" customHeight="1" x14ac:dyDescent="0.35">
      <c r="A1647" t="s">
        <v>13739</v>
      </c>
      <c r="B1647" t="s">
        <v>278</v>
      </c>
      <c r="C1647" s="1">
        <v>45748</v>
      </c>
      <c r="D1647" s="1">
        <v>45757</v>
      </c>
      <c r="E1647" t="s">
        <v>211</v>
      </c>
      <c r="G1647" t="s">
        <v>117</v>
      </c>
      <c r="H1647" t="s">
        <v>117</v>
      </c>
      <c r="I1647" t="s">
        <v>117</v>
      </c>
      <c r="J1647" t="s">
        <v>13740</v>
      </c>
      <c r="L1647" t="s">
        <v>4877</v>
      </c>
      <c r="M1647" t="s">
        <v>13741</v>
      </c>
      <c r="N1647" t="s">
        <v>136</v>
      </c>
      <c r="O1647" t="s">
        <v>121</v>
      </c>
      <c r="P1647" s="6">
        <v>96950</v>
      </c>
      <c r="Q1647" t="s">
        <v>122</v>
      </c>
      <c r="R1647" t="s">
        <v>1677</v>
      </c>
      <c r="S1647" s="8">
        <v>16702357701</v>
      </c>
      <c r="U1647" t="s">
        <v>13742</v>
      </c>
      <c r="V1647">
        <v>52211</v>
      </c>
      <c r="W1647" t="s">
        <v>124</v>
      </c>
      <c r="Y1647" t="s">
        <v>13743</v>
      </c>
      <c r="Z1647" t="s">
        <v>13744</v>
      </c>
      <c r="AA1647" t="s">
        <v>13745</v>
      </c>
      <c r="AB1647" t="s">
        <v>205</v>
      </c>
      <c r="AC1647" t="s">
        <v>4877</v>
      </c>
      <c r="AD1647" t="s">
        <v>13741</v>
      </c>
      <c r="AE1647" t="s">
        <v>136</v>
      </c>
      <c r="AF1647" t="s">
        <v>121</v>
      </c>
      <c r="AG1647" s="6">
        <v>96950</v>
      </c>
      <c r="AH1647" t="s">
        <v>122</v>
      </c>
      <c r="AI1647" t="s">
        <v>469</v>
      </c>
      <c r="AJ1647" s="8">
        <v>16702357701</v>
      </c>
      <c r="AL1647" t="s">
        <v>13746</v>
      </c>
      <c r="BE1647" t="str">
        <f>"43-3031.00"</f>
        <v>43-3031.00</v>
      </c>
      <c r="BF1647" t="s">
        <v>357</v>
      </c>
      <c r="BG1647" t="s">
        <v>13747</v>
      </c>
      <c r="BH1647" t="s">
        <v>359</v>
      </c>
      <c r="BI1647">
        <v>2</v>
      </c>
      <c r="BK1647" s="1">
        <v>45870</v>
      </c>
      <c r="BL1647" s="1">
        <v>46234</v>
      </c>
      <c r="BO1647">
        <v>38</v>
      </c>
      <c r="BP1647">
        <v>0</v>
      </c>
      <c r="BQ1647">
        <v>7</v>
      </c>
      <c r="BR1647">
        <v>7</v>
      </c>
      <c r="BS1647">
        <v>7</v>
      </c>
      <c r="BT1647">
        <v>7</v>
      </c>
      <c r="BU1647">
        <v>7</v>
      </c>
      <c r="BV1647">
        <v>3</v>
      </c>
      <c r="BW1647" t="str">
        <f>"8:45 AM"</f>
        <v>8:45 AM</v>
      </c>
      <c r="BX1647" t="str">
        <f>"4:45 PM"</f>
        <v>4:45 PM</v>
      </c>
      <c r="BY1647" t="s">
        <v>459</v>
      </c>
      <c r="BZ1647">
        <v>0</v>
      </c>
      <c r="CA1647">
        <v>24</v>
      </c>
      <c r="CB1647" t="s">
        <v>117</v>
      </c>
      <c r="CD1647" s="2" t="s">
        <v>13748</v>
      </c>
      <c r="CE1647" t="s">
        <v>4877</v>
      </c>
      <c r="CF1647" t="s">
        <v>13741</v>
      </c>
      <c r="CG1647" t="s">
        <v>136</v>
      </c>
      <c r="CH1647" t="s">
        <v>121</v>
      </c>
      <c r="CI1647" s="6">
        <v>96950</v>
      </c>
      <c r="CJ1647" s="10">
        <v>12.28</v>
      </c>
      <c r="CK1647" s="10">
        <v>13</v>
      </c>
      <c r="CL1647" s="10">
        <v>18.420000000000002</v>
      </c>
      <c r="CM1647" s="10">
        <v>19.5</v>
      </c>
      <c r="CN1647" t="s">
        <v>137</v>
      </c>
      <c r="CP1647" t="s">
        <v>138</v>
      </c>
      <c r="CR1647" t="s">
        <v>117</v>
      </c>
      <c r="CS1647" t="s">
        <v>139</v>
      </c>
      <c r="CT1647" t="s">
        <v>140</v>
      </c>
      <c r="CU1647" t="s">
        <v>139</v>
      </c>
      <c r="CV1647" t="s">
        <v>140</v>
      </c>
      <c r="CW1647" t="s">
        <v>139</v>
      </c>
      <c r="CX1647" t="s">
        <v>140</v>
      </c>
      <c r="CY1647" t="s">
        <v>13749</v>
      </c>
      <c r="CZ1647" s="8">
        <v>16702357701</v>
      </c>
      <c r="DA1647" t="s">
        <v>13746</v>
      </c>
      <c r="DB1647" t="s">
        <v>140</v>
      </c>
      <c r="DC1647" t="s">
        <v>139</v>
      </c>
      <c r="DD1647" t="s">
        <v>117</v>
      </c>
    </row>
    <row r="1648" spans="1:114" ht="15" customHeight="1" x14ac:dyDescent="0.35">
      <c r="A1648" t="s">
        <v>16398</v>
      </c>
      <c r="B1648" t="s">
        <v>278</v>
      </c>
      <c r="C1648" s="1">
        <v>45748</v>
      </c>
      <c r="D1648" s="1">
        <v>45757</v>
      </c>
      <c r="E1648" t="s">
        <v>211</v>
      </c>
      <c r="G1648" t="s">
        <v>117</v>
      </c>
      <c r="H1648" t="s">
        <v>117</v>
      </c>
      <c r="I1648" t="s">
        <v>117</v>
      </c>
      <c r="J1648" t="s">
        <v>428</v>
      </c>
      <c r="K1648" t="s">
        <v>986</v>
      </c>
      <c r="L1648" t="s">
        <v>430</v>
      </c>
      <c r="M1648" t="s">
        <v>431</v>
      </c>
      <c r="N1648" t="s">
        <v>120</v>
      </c>
      <c r="O1648" t="s">
        <v>121</v>
      </c>
      <c r="P1648" s="6">
        <v>96950</v>
      </c>
      <c r="Q1648" t="s">
        <v>122</v>
      </c>
      <c r="S1648" s="8">
        <v>16702857365</v>
      </c>
      <c r="U1648" t="s">
        <v>432</v>
      </c>
      <c r="V1648">
        <v>237990</v>
      </c>
      <c r="W1648" t="s">
        <v>124</v>
      </c>
      <c r="Y1648" t="s">
        <v>433</v>
      </c>
      <c r="Z1648" t="s">
        <v>434</v>
      </c>
      <c r="AA1648" t="s">
        <v>435</v>
      </c>
      <c r="AB1648" t="s">
        <v>436</v>
      </c>
      <c r="AC1648" t="s">
        <v>430</v>
      </c>
      <c r="AD1648" t="s">
        <v>431</v>
      </c>
      <c r="AE1648" t="s">
        <v>120</v>
      </c>
      <c r="AF1648" t="s">
        <v>121</v>
      </c>
      <c r="AG1648" s="6">
        <v>96950</v>
      </c>
      <c r="AH1648" t="s">
        <v>122</v>
      </c>
      <c r="AI1648" t="s">
        <v>120</v>
      </c>
      <c r="AJ1648" s="8">
        <v>16702858958</v>
      </c>
      <c r="AL1648" t="s">
        <v>437</v>
      </c>
      <c r="BE1648" t="str">
        <f>"49-9071.00"</f>
        <v>49-9071.00</v>
      </c>
      <c r="BF1648" t="s">
        <v>156</v>
      </c>
      <c r="BG1648" t="s">
        <v>987</v>
      </c>
      <c r="BH1648" t="s">
        <v>423</v>
      </c>
      <c r="BI1648">
        <v>10</v>
      </c>
      <c r="BK1648" s="1">
        <v>45870</v>
      </c>
      <c r="BL1648" s="1">
        <v>45869</v>
      </c>
      <c r="BO1648">
        <v>35</v>
      </c>
      <c r="BP1648">
        <v>0</v>
      </c>
      <c r="BQ1648">
        <v>7</v>
      </c>
      <c r="BR1648">
        <v>7</v>
      </c>
      <c r="BS1648">
        <v>7</v>
      </c>
      <c r="BT1648">
        <v>7</v>
      </c>
      <c r="BU1648">
        <v>7</v>
      </c>
      <c r="BV1648">
        <v>0</v>
      </c>
      <c r="BW1648" t="str">
        <f>"9:00 AM"</f>
        <v>9:00 AM</v>
      </c>
      <c r="BX1648" t="str">
        <f>"5:00 PM"</f>
        <v>5:00 PM</v>
      </c>
      <c r="BY1648" t="s">
        <v>159</v>
      </c>
      <c r="BZ1648">
        <v>0</v>
      </c>
      <c r="CA1648">
        <v>24</v>
      </c>
      <c r="CB1648" t="s">
        <v>117</v>
      </c>
      <c r="CD1648" s="2" t="s">
        <v>2604</v>
      </c>
      <c r="CE1648" t="s">
        <v>430</v>
      </c>
      <c r="CF1648" t="s">
        <v>431</v>
      </c>
      <c r="CG1648" t="s">
        <v>120</v>
      </c>
      <c r="CH1648" t="s">
        <v>121</v>
      </c>
      <c r="CI1648" s="6">
        <v>96950</v>
      </c>
      <c r="CJ1648" s="10">
        <v>9.75</v>
      </c>
      <c r="CK1648" s="10">
        <v>9.75</v>
      </c>
      <c r="CL1648" s="10">
        <v>14.63</v>
      </c>
      <c r="CM1648" s="10">
        <v>14.63</v>
      </c>
      <c r="CN1648" t="s">
        <v>137</v>
      </c>
      <c r="CO1648" t="s">
        <v>164</v>
      </c>
      <c r="CP1648" t="s">
        <v>209</v>
      </c>
      <c r="CR1648" t="s">
        <v>117</v>
      </c>
      <c r="CS1648" t="s">
        <v>139</v>
      </c>
      <c r="CT1648" t="s">
        <v>139</v>
      </c>
      <c r="CU1648" t="s">
        <v>139</v>
      </c>
      <c r="CV1648" t="s">
        <v>140</v>
      </c>
      <c r="CW1648" t="s">
        <v>139</v>
      </c>
      <c r="CX1648" t="s">
        <v>139</v>
      </c>
      <c r="CY1648" t="s">
        <v>16399</v>
      </c>
      <c r="CZ1648" s="8">
        <v>16702857365</v>
      </c>
      <c r="DA1648" t="s">
        <v>437</v>
      </c>
      <c r="DB1648" t="s">
        <v>164</v>
      </c>
      <c r="DC1648" t="s">
        <v>139</v>
      </c>
      <c r="DD1648" t="s">
        <v>117</v>
      </c>
      <c r="DE1648" t="s">
        <v>433</v>
      </c>
      <c r="DF1648" t="s">
        <v>434</v>
      </c>
      <c r="DG1648" t="s">
        <v>4950</v>
      </c>
      <c r="DH1648" t="s">
        <v>432</v>
      </c>
      <c r="DI1648" t="s">
        <v>444</v>
      </c>
      <c r="DJ1648" t="s">
        <v>437</v>
      </c>
    </row>
    <row r="1649" spans="1:114" ht="15" customHeight="1" x14ac:dyDescent="0.35">
      <c r="A1649" t="s">
        <v>15219</v>
      </c>
      <c r="B1649" t="s">
        <v>278</v>
      </c>
      <c r="C1649" s="1">
        <v>45749</v>
      </c>
      <c r="D1649" s="1">
        <v>45757</v>
      </c>
      <c r="E1649" t="s">
        <v>116</v>
      </c>
      <c r="F1649" s="1">
        <v>45929</v>
      </c>
      <c r="G1649" t="s">
        <v>117</v>
      </c>
      <c r="H1649" t="s">
        <v>117</v>
      </c>
      <c r="I1649" t="s">
        <v>117</v>
      </c>
      <c r="J1649" t="s">
        <v>1274</v>
      </c>
      <c r="K1649" t="s">
        <v>1275</v>
      </c>
      <c r="L1649" t="s">
        <v>1276</v>
      </c>
      <c r="N1649" t="s">
        <v>120</v>
      </c>
      <c r="O1649" t="s">
        <v>121</v>
      </c>
      <c r="P1649" s="6">
        <v>96950</v>
      </c>
      <c r="Q1649" t="s">
        <v>122</v>
      </c>
      <c r="S1649" s="8">
        <v>16702358778</v>
      </c>
      <c r="U1649" t="s">
        <v>2527</v>
      </c>
      <c r="V1649">
        <v>23622</v>
      </c>
      <c r="W1649" t="s">
        <v>124</v>
      </c>
      <c r="Y1649" t="s">
        <v>1278</v>
      </c>
      <c r="Z1649" t="s">
        <v>1279</v>
      </c>
      <c r="AA1649" t="s">
        <v>1280</v>
      </c>
      <c r="AB1649" t="s">
        <v>154</v>
      </c>
      <c r="AC1649" t="s">
        <v>2526</v>
      </c>
      <c r="AE1649" t="s">
        <v>120</v>
      </c>
      <c r="AF1649" t="s">
        <v>121</v>
      </c>
      <c r="AG1649" s="6">
        <v>96950</v>
      </c>
      <c r="AH1649" t="s">
        <v>122</v>
      </c>
      <c r="AJ1649" s="8">
        <v>16702358778</v>
      </c>
      <c r="AL1649" t="s">
        <v>1281</v>
      </c>
      <c r="BE1649" t="str">
        <f>"49-9071.00"</f>
        <v>49-9071.00</v>
      </c>
      <c r="BF1649" t="s">
        <v>156</v>
      </c>
      <c r="BG1649" t="s">
        <v>6054</v>
      </c>
      <c r="BH1649" t="s">
        <v>6055</v>
      </c>
      <c r="BI1649">
        <v>20</v>
      </c>
      <c r="BK1649" s="1">
        <v>45931</v>
      </c>
      <c r="BL1649" s="1">
        <v>46295</v>
      </c>
      <c r="BO1649">
        <v>40</v>
      </c>
      <c r="BP1649">
        <v>0</v>
      </c>
      <c r="BQ1649">
        <v>8</v>
      </c>
      <c r="BR1649">
        <v>8</v>
      </c>
      <c r="BS1649">
        <v>8</v>
      </c>
      <c r="BT1649">
        <v>8</v>
      </c>
      <c r="BU1649">
        <v>8</v>
      </c>
      <c r="BV1649">
        <v>0</v>
      </c>
      <c r="BW1649" t="str">
        <f>"7:30 AM"</f>
        <v>7:30 AM</v>
      </c>
      <c r="BX1649" t="str">
        <f>"4:30 PM"</f>
        <v>4:30 PM</v>
      </c>
      <c r="BY1649" t="s">
        <v>159</v>
      </c>
      <c r="BZ1649">
        <v>0</v>
      </c>
      <c r="CA1649">
        <v>12</v>
      </c>
      <c r="CB1649" t="s">
        <v>117</v>
      </c>
      <c r="CD1649" t="s">
        <v>8023</v>
      </c>
      <c r="CE1649" t="s">
        <v>1276</v>
      </c>
      <c r="CG1649" t="s">
        <v>120</v>
      </c>
      <c r="CH1649" t="s">
        <v>121</v>
      </c>
      <c r="CI1649" s="6">
        <v>96950</v>
      </c>
      <c r="CJ1649" s="10">
        <v>9.75</v>
      </c>
      <c r="CK1649" s="10">
        <v>9.75</v>
      </c>
      <c r="CL1649" s="10">
        <v>14.63</v>
      </c>
      <c r="CM1649" s="10">
        <v>14.63</v>
      </c>
      <c r="CN1649" t="s">
        <v>137</v>
      </c>
      <c r="CO1649" t="s">
        <v>140</v>
      </c>
      <c r="CP1649" t="s">
        <v>209</v>
      </c>
      <c r="CR1649" t="s">
        <v>117</v>
      </c>
      <c r="CS1649" t="s">
        <v>139</v>
      </c>
      <c r="CT1649" t="s">
        <v>139</v>
      </c>
      <c r="CU1649" t="s">
        <v>139</v>
      </c>
      <c r="CV1649" t="s">
        <v>140</v>
      </c>
      <c r="CW1649" t="s">
        <v>139</v>
      </c>
      <c r="CX1649" t="s">
        <v>139</v>
      </c>
      <c r="CY1649" t="s">
        <v>308</v>
      </c>
      <c r="CZ1649" s="8">
        <v>16702358778</v>
      </c>
      <c r="DA1649" t="s">
        <v>1281</v>
      </c>
      <c r="DB1649" t="s">
        <v>140</v>
      </c>
      <c r="DC1649" t="s">
        <v>139</v>
      </c>
      <c r="DD1649" t="s">
        <v>117</v>
      </c>
    </row>
    <row r="1650" spans="1:114" ht="15" customHeight="1" x14ac:dyDescent="0.35">
      <c r="A1650" t="s">
        <v>8022</v>
      </c>
      <c r="B1650" t="s">
        <v>278</v>
      </c>
      <c r="C1650" s="1">
        <v>45749</v>
      </c>
      <c r="D1650" s="1">
        <v>45757</v>
      </c>
      <c r="E1650" t="s">
        <v>116</v>
      </c>
      <c r="F1650" s="1">
        <v>45929</v>
      </c>
      <c r="G1650" t="s">
        <v>117</v>
      </c>
      <c r="H1650" t="s">
        <v>117</v>
      </c>
      <c r="I1650" t="s">
        <v>117</v>
      </c>
      <c r="J1650" t="s">
        <v>1274</v>
      </c>
      <c r="K1650" t="s">
        <v>1275</v>
      </c>
      <c r="L1650" t="s">
        <v>1276</v>
      </c>
      <c r="N1650" t="s">
        <v>120</v>
      </c>
      <c r="O1650" t="s">
        <v>121</v>
      </c>
      <c r="P1650" s="6">
        <v>96950</v>
      </c>
      <c r="Q1650" t="s">
        <v>122</v>
      </c>
      <c r="S1650" s="8">
        <v>16702358778</v>
      </c>
      <c r="U1650" t="s">
        <v>2527</v>
      </c>
      <c r="V1650">
        <v>23622</v>
      </c>
      <c r="W1650" t="s">
        <v>124</v>
      </c>
      <c r="Y1650" t="s">
        <v>1278</v>
      </c>
      <c r="Z1650" t="s">
        <v>1279</v>
      </c>
      <c r="AA1650" t="s">
        <v>1280</v>
      </c>
      <c r="AB1650" t="s">
        <v>154</v>
      </c>
      <c r="AC1650" t="s">
        <v>2526</v>
      </c>
      <c r="AE1650" t="s">
        <v>120</v>
      </c>
      <c r="AF1650" t="s">
        <v>121</v>
      </c>
      <c r="AG1650" s="6">
        <v>96950</v>
      </c>
      <c r="AH1650" t="s">
        <v>122</v>
      </c>
      <c r="AJ1650" s="8">
        <v>16702358778</v>
      </c>
      <c r="AL1650" t="s">
        <v>1281</v>
      </c>
      <c r="BE1650" t="str">
        <f>"49-9071.00"</f>
        <v>49-9071.00</v>
      </c>
      <c r="BF1650" t="s">
        <v>156</v>
      </c>
      <c r="BG1650" t="s">
        <v>6054</v>
      </c>
      <c r="BH1650" t="s">
        <v>6055</v>
      </c>
      <c r="BI1650">
        <v>20</v>
      </c>
      <c r="BK1650" s="1">
        <v>45931</v>
      </c>
      <c r="BL1650" s="1">
        <v>46295</v>
      </c>
      <c r="BO1650">
        <v>40</v>
      </c>
      <c r="BP1650">
        <v>0</v>
      </c>
      <c r="BQ1650">
        <v>8</v>
      </c>
      <c r="BR1650">
        <v>8</v>
      </c>
      <c r="BS1650">
        <v>8</v>
      </c>
      <c r="BT1650">
        <v>8</v>
      </c>
      <c r="BU1650">
        <v>8</v>
      </c>
      <c r="BV1650">
        <v>0</v>
      </c>
      <c r="BW1650" t="str">
        <f>"7:30 AM"</f>
        <v>7:30 AM</v>
      </c>
      <c r="BX1650" t="str">
        <f>"4:30 PM"</f>
        <v>4:30 PM</v>
      </c>
      <c r="BY1650" t="s">
        <v>159</v>
      </c>
      <c r="BZ1650">
        <v>0</v>
      </c>
      <c r="CA1650">
        <v>12</v>
      </c>
      <c r="CB1650" t="s">
        <v>117</v>
      </c>
      <c r="CD1650" t="s">
        <v>8023</v>
      </c>
      <c r="CE1650" t="s">
        <v>1276</v>
      </c>
      <c r="CG1650" t="s">
        <v>120</v>
      </c>
      <c r="CH1650" t="s">
        <v>121</v>
      </c>
      <c r="CI1650" s="6">
        <v>96950</v>
      </c>
      <c r="CJ1650" s="10">
        <v>9.75</v>
      </c>
      <c r="CK1650" s="10">
        <v>9.75</v>
      </c>
      <c r="CL1650" s="10">
        <v>14.63</v>
      </c>
      <c r="CM1650" s="10">
        <v>14.63</v>
      </c>
      <c r="CN1650" t="s">
        <v>137</v>
      </c>
      <c r="CO1650" t="s">
        <v>140</v>
      </c>
      <c r="CP1650" t="s">
        <v>209</v>
      </c>
      <c r="CR1650" t="s">
        <v>117</v>
      </c>
      <c r="CS1650" t="s">
        <v>139</v>
      </c>
      <c r="CT1650" t="s">
        <v>139</v>
      </c>
      <c r="CU1650" t="s">
        <v>139</v>
      </c>
      <c r="CV1650" t="s">
        <v>140</v>
      </c>
      <c r="CW1650" t="s">
        <v>139</v>
      </c>
      <c r="CX1650" t="s">
        <v>139</v>
      </c>
      <c r="CY1650" t="s">
        <v>308</v>
      </c>
      <c r="CZ1650" s="8">
        <v>16702358778</v>
      </c>
      <c r="DA1650" t="s">
        <v>1281</v>
      </c>
      <c r="DB1650" t="s">
        <v>140</v>
      </c>
      <c r="DC1650" t="s">
        <v>139</v>
      </c>
      <c r="DD1650" t="s">
        <v>117</v>
      </c>
    </row>
    <row r="1651" spans="1:114" ht="15" customHeight="1" x14ac:dyDescent="0.35">
      <c r="A1651" t="s">
        <v>10143</v>
      </c>
      <c r="B1651" t="s">
        <v>278</v>
      </c>
      <c r="C1651" s="1">
        <v>45749</v>
      </c>
      <c r="D1651" s="1">
        <v>45757</v>
      </c>
      <c r="E1651" t="s">
        <v>116</v>
      </c>
      <c r="F1651" s="1">
        <v>45929</v>
      </c>
      <c r="G1651" t="s">
        <v>117</v>
      </c>
      <c r="H1651" t="s">
        <v>117</v>
      </c>
      <c r="I1651" t="s">
        <v>117</v>
      </c>
      <c r="J1651" t="s">
        <v>1274</v>
      </c>
      <c r="K1651" t="s">
        <v>1275</v>
      </c>
      <c r="L1651" t="s">
        <v>1276</v>
      </c>
      <c r="N1651" t="s">
        <v>120</v>
      </c>
      <c r="O1651" t="s">
        <v>121</v>
      </c>
      <c r="P1651" s="6">
        <v>96950</v>
      </c>
      <c r="Q1651" t="s">
        <v>122</v>
      </c>
      <c r="S1651" s="8">
        <v>16702358778</v>
      </c>
      <c r="U1651" t="s">
        <v>2527</v>
      </c>
      <c r="V1651">
        <v>23622</v>
      </c>
      <c r="W1651" t="s">
        <v>124</v>
      </c>
      <c r="Y1651" t="s">
        <v>1278</v>
      </c>
      <c r="Z1651" t="s">
        <v>1279</v>
      </c>
      <c r="AA1651" t="s">
        <v>1280</v>
      </c>
      <c r="AB1651" t="s">
        <v>154</v>
      </c>
      <c r="AC1651" t="s">
        <v>2526</v>
      </c>
      <c r="AE1651" t="s">
        <v>120</v>
      </c>
      <c r="AF1651" t="s">
        <v>121</v>
      </c>
      <c r="AG1651" s="6">
        <v>96950</v>
      </c>
      <c r="AH1651" t="s">
        <v>122</v>
      </c>
      <c r="AJ1651" s="8">
        <v>16702358778</v>
      </c>
      <c r="AL1651" t="s">
        <v>1281</v>
      </c>
      <c r="BE1651" t="str">
        <f>"49-9071.00"</f>
        <v>49-9071.00</v>
      </c>
      <c r="BF1651" t="s">
        <v>156</v>
      </c>
      <c r="BG1651" t="s">
        <v>6054</v>
      </c>
      <c r="BH1651" t="s">
        <v>6055</v>
      </c>
      <c r="BI1651">
        <v>20</v>
      </c>
      <c r="BK1651" s="1">
        <v>45931</v>
      </c>
      <c r="BL1651" s="1">
        <v>46295</v>
      </c>
      <c r="BO1651">
        <v>40</v>
      </c>
      <c r="BP1651">
        <v>0</v>
      </c>
      <c r="BQ1651">
        <v>8</v>
      </c>
      <c r="BR1651">
        <v>8</v>
      </c>
      <c r="BS1651">
        <v>8</v>
      </c>
      <c r="BT1651">
        <v>8</v>
      </c>
      <c r="BU1651">
        <v>8</v>
      </c>
      <c r="BV1651">
        <v>0</v>
      </c>
      <c r="BW1651" t="str">
        <f>"7:30 AM"</f>
        <v>7:30 AM</v>
      </c>
      <c r="BX1651" t="str">
        <f>"4:30 PM"</f>
        <v>4:30 PM</v>
      </c>
      <c r="BY1651" t="s">
        <v>159</v>
      </c>
      <c r="BZ1651">
        <v>0</v>
      </c>
      <c r="CA1651">
        <v>12</v>
      </c>
      <c r="CB1651" t="s">
        <v>117</v>
      </c>
      <c r="CD1651" t="s">
        <v>8023</v>
      </c>
      <c r="CE1651" t="s">
        <v>1276</v>
      </c>
      <c r="CG1651" t="s">
        <v>120</v>
      </c>
      <c r="CH1651" t="s">
        <v>121</v>
      </c>
      <c r="CI1651" s="6">
        <v>96950</v>
      </c>
      <c r="CJ1651" s="10">
        <v>9.75</v>
      </c>
      <c r="CK1651" s="10">
        <v>9.75</v>
      </c>
      <c r="CL1651" s="10">
        <v>14.63</v>
      </c>
      <c r="CM1651" s="10">
        <v>14.63</v>
      </c>
      <c r="CN1651" t="s">
        <v>137</v>
      </c>
      <c r="CO1651" t="s">
        <v>140</v>
      </c>
      <c r="CP1651" t="s">
        <v>209</v>
      </c>
      <c r="CR1651" t="s">
        <v>117</v>
      </c>
      <c r="CS1651" t="s">
        <v>139</v>
      </c>
      <c r="CT1651" t="s">
        <v>139</v>
      </c>
      <c r="CU1651" t="s">
        <v>139</v>
      </c>
      <c r="CV1651" t="s">
        <v>140</v>
      </c>
      <c r="CW1651" t="s">
        <v>139</v>
      </c>
      <c r="CX1651" t="s">
        <v>139</v>
      </c>
      <c r="CY1651" t="s">
        <v>308</v>
      </c>
      <c r="CZ1651" s="8">
        <v>16702358778</v>
      </c>
      <c r="DA1651" t="s">
        <v>1281</v>
      </c>
      <c r="DB1651" t="s">
        <v>140</v>
      </c>
      <c r="DC1651" t="s">
        <v>139</v>
      </c>
      <c r="DD1651" t="s">
        <v>117</v>
      </c>
    </row>
    <row r="1652" spans="1:114" ht="15" customHeight="1" x14ac:dyDescent="0.35">
      <c r="A1652" t="s">
        <v>13776</v>
      </c>
      <c r="B1652" t="s">
        <v>278</v>
      </c>
      <c r="C1652" s="1">
        <v>45749</v>
      </c>
      <c r="D1652" s="1">
        <v>45757</v>
      </c>
      <c r="E1652" t="s">
        <v>116</v>
      </c>
      <c r="F1652" s="1">
        <v>45930</v>
      </c>
      <c r="G1652" t="s">
        <v>139</v>
      </c>
      <c r="H1652" t="s">
        <v>117</v>
      </c>
      <c r="I1652" t="s">
        <v>117</v>
      </c>
      <c r="J1652" t="s">
        <v>12435</v>
      </c>
      <c r="L1652" t="s">
        <v>12436</v>
      </c>
      <c r="M1652" t="s">
        <v>13777</v>
      </c>
      <c r="N1652" t="s">
        <v>120</v>
      </c>
      <c r="O1652" t="s">
        <v>121</v>
      </c>
      <c r="P1652" s="6">
        <v>96950</v>
      </c>
      <c r="Q1652" t="s">
        <v>122</v>
      </c>
      <c r="R1652" t="s">
        <v>140</v>
      </c>
      <c r="S1652" s="8">
        <v>16703238848</v>
      </c>
      <c r="U1652" t="s">
        <v>12438</v>
      </c>
      <c r="V1652">
        <v>72111</v>
      </c>
      <c r="W1652" t="s">
        <v>124</v>
      </c>
      <c r="Y1652" t="s">
        <v>8678</v>
      </c>
      <c r="Z1652" t="s">
        <v>8679</v>
      </c>
      <c r="AB1652" t="s">
        <v>128</v>
      </c>
      <c r="AC1652" t="s">
        <v>12436</v>
      </c>
      <c r="AD1652" t="s">
        <v>13777</v>
      </c>
      <c r="AE1652" t="s">
        <v>120</v>
      </c>
      <c r="AF1652" t="s">
        <v>121</v>
      </c>
      <c r="AG1652" s="6">
        <v>96950</v>
      </c>
      <c r="AH1652" t="s">
        <v>122</v>
      </c>
      <c r="AJ1652" s="8">
        <v>16703238848</v>
      </c>
      <c r="AL1652" t="s">
        <v>12439</v>
      </c>
      <c r="BE1652" t="str">
        <f>"49-9071.00"</f>
        <v>49-9071.00</v>
      </c>
      <c r="BF1652" t="s">
        <v>156</v>
      </c>
      <c r="BG1652" t="s">
        <v>13778</v>
      </c>
      <c r="BH1652" t="s">
        <v>13779</v>
      </c>
      <c r="BI1652">
        <v>10</v>
      </c>
      <c r="BK1652" s="1">
        <v>45931</v>
      </c>
      <c r="BL1652" s="1">
        <v>47026</v>
      </c>
      <c r="BO1652">
        <v>35</v>
      </c>
      <c r="BP1652">
        <v>0</v>
      </c>
      <c r="BQ1652">
        <v>7</v>
      </c>
      <c r="BR1652">
        <v>7</v>
      </c>
      <c r="BS1652">
        <v>7</v>
      </c>
      <c r="BT1652">
        <v>7</v>
      </c>
      <c r="BU1652">
        <v>7</v>
      </c>
      <c r="BV1652">
        <v>0</v>
      </c>
      <c r="BW1652" t="str">
        <f>"9:00 AM"</f>
        <v>9:00 AM</v>
      </c>
      <c r="BX1652" t="str">
        <f>"5:00 PM"</f>
        <v>5:00 PM</v>
      </c>
      <c r="BY1652" t="s">
        <v>159</v>
      </c>
      <c r="BZ1652">
        <v>0</v>
      </c>
      <c r="CA1652">
        <v>12</v>
      </c>
      <c r="CB1652" t="s">
        <v>117</v>
      </c>
      <c r="CD1652" t="s">
        <v>12492</v>
      </c>
      <c r="CE1652" t="s">
        <v>12436</v>
      </c>
      <c r="CF1652" t="s">
        <v>13777</v>
      </c>
      <c r="CG1652" t="s">
        <v>120</v>
      </c>
      <c r="CH1652" t="s">
        <v>121</v>
      </c>
      <c r="CI1652" s="6">
        <v>96950</v>
      </c>
      <c r="CJ1652" s="10">
        <v>9.75</v>
      </c>
      <c r="CK1652" s="10">
        <v>9.75</v>
      </c>
      <c r="CL1652" s="10">
        <v>14.63</v>
      </c>
      <c r="CM1652" s="10">
        <v>14.63</v>
      </c>
      <c r="CN1652" t="s">
        <v>137</v>
      </c>
      <c r="CO1652" t="s">
        <v>140</v>
      </c>
      <c r="CP1652" t="s">
        <v>138</v>
      </c>
      <c r="CR1652" t="s">
        <v>117</v>
      </c>
      <c r="CS1652" t="s">
        <v>139</v>
      </c>
      <c r="CT1652" t="s">
        <v>140</v>
      </c>
      <c r="CU1652" t="s">
        <v>139</v>
      </c>
      <c r="CV1652" t="s">
        <v>140</v>
      </c>
      <c r="CW1652" t="s">
        <v>139</v>
      </c>
      <c r="CX1652" t="s">
        <v>140</v>
      </c>
      <c r="CY1652" t="s">
        <v>140</v>
      </c>
      <c r="CZ1652" s="8">
        <v>16703238848</v>
      </c>
      <c r="DA1652" t="s">
        <v>12439</v>
      </c>
      <c r="DB1652" t="s">
        <v>140</v>
      </c>
      <c r="DC1652" t="s">
        <v>139</v>
      </c>
      <c r="DD1652" t="s">
        <v>117</v>
      </c>
    </row>
    <row r="1653" spans="1:114" ht="15" customHeight="1" x14ac:dyDescent="0.35">
      <c r="A1653" t="s">
        <v>16386</v>
      </c>
      <c r="B1653" t="s">
        <v>115</v>
      </c>
      <c r="C1653" s="1">
        <v>45757</v>
      </c>
      <c r="D1653" s="1">
        <v>45757</v>
      </c>
      <c r="E1653" t="s">
        <v>116</v>
      </c>
      <c r="F1653" s="1">
        <v>45901</v>
      </c>
      <c r="G1653" t="s">
        <v>117</v>
      </c>
      <c r="H1653" t="s">
        <v>117</v>
      </c>
      <c r="I1653" t="s">
        <v>117</v>
      </c>
      <c r="J1653" t="s">
        <v>1871</v>
      </c>
      <c r="K1653" t="s">
        <v>1872</v>
      </c>
      <c r="L1653" t="s">
        <v>16387</v>
      </c>
      <c r="M1653" t="s">
        <v>1874</v>
      </c>
      <c r="N1653" t="s">
        <v>136</v>
      </c>
      <c r="O1653" t="s">
        <v>121</v>
      </c>
      <c r="P1653" s="6">
        <v>96950</v>
      </c>
      <c r="Q1653" t="s">
        <v>122</v>
      </c>
      <c r="S1653" s="8">
        <v>16702338866</v>
      </c>
      <c r="U1653" t="s">
        <v>1875</v>
      </c>
      <c r="V1653">
        <v>53211</v>
      </c>
      <c r="W1653" t="s">
        <v>124</v>
      </c>
      <c r="Y1653" t="s">
        <v>596</v>
      </c>
      <c r="Z1653" t="s">
        <v>1876</v>
      </c>
      <c r="AB1653" t="s">
        <v>205</v>
      </c>
      <c r="AC1653" t="s">
        <v>16387</v>
      </c>
      <c r="AD1653" t="s">
        <v>1874</v>
      </c>
      <c r="AE1653" t="s">
        <v>136</v>
      </c>
      <c r="AF1653" t="s">
        <v>121</v>
      </c>
      <c r="AG1653" s="6">
        <v>96950</v>
      </c>
      <c r="AH1653" t="s">
        <v>122</v>
      </c>
      <c r="AJ1653" s="8">
        <v>16702338866</v>
      </c>
      <c r="AL1653" t="s">
        <v>1877</v>
      </c>
      <c r="BE1653" t="str">
        <f>"49-3023.00"</f>
        <v>49-3023.00</v>
      </c>
      <c r="BF1653" t="s">
        <v>1119</v>
      </c>
      <c r="BG1653" t="s">
        <v>1878</v>
      </c>
      <c r="BH1653" t="s">
        <v>1879</v>
      </c>
      <c r="BI1653">
        <v>2</v>
      </c>
      <c r="BK1653" s="1">
        <v>45903</v>
      </c>
      <c r="BL1653" s="1">
        <v>46267</v>
      </c>
      <c r="BO1653">
        <v>35</v>
      </c>
      <c r="BP1653">
        <v>0</v>
      </c>
      <c r="BQ1653">
        <v>6</v>
      </c>
      <c r="BR1653">
        <v>6</v>
      </c>
      <c r="BS1653">
        <v>6</v>
      </c>
      <c r="BT1653">
        <v>6</v>
      </c>
      <c r="BU1653">
        <v>6</v>
      </c>
      <c r="BV1653">
        <v>5</v>
      </c>
      <c r="BW1653" t="str">
        <f>"9:00 AM"</f>
        <v>9:00 AM</v>
      </c>
      <c r="BX1653" t="str">
        <f>"4:00 PM"</f>
        <v>4:00 PM</v>
      </c>
      <c r="BY1653" t="s">
        <v>159</v>
      </c>
      <c r="BZ1653">
        <v>0</v>
      </c>
      <c r="CA1653">
        <v>12</v>
      </c>
      <c r="CB1653" t="s">
        <v>117</v>
      </c>
      <c r="CD1653" s="2" t="s">
        <v>16388</v>
      </c>
      <c r="CE1653" t="s">
        <v>1873</v>
      </c>
      <c r="CF1653" t="s">
        <v>1874</v>
      </c>
      <c r="CG1653" t="s">
        <v>136</v>
      </c>
      <c r="CH1653" t="s">
        <v>121</v>
      </c>
      <c r="CI1653" s="6">
        <v>96950</v>
      </c>
      <c r="CJ1653" s="10">
        <v>11.01</v>
      </c>
      <c r="CK1653" s="10">
        <v>11.01</v>
      </c>
      <c r="CL1653" s="10">
        <v>16.52</v>
      </c>
      <c r="CM1653" s="10">
        <v>16.52</v>
      </c>
      <c r="CN1653" t="s">
        <v>137</v>
      </c>
      <c r="CO1653" t="s">
        <v>1661</v>
      </c>
      <c r="CP1653" t="s">
        <v>138</v>
      </c>
      <c r="CR1653" t="s">
        <v>117</v>
      </c>
      <c r="CS1653" t="s">
        <v>139</v>
      </c>
      <c r="CT1653" t="s">
        <v>140</v>
      </c>
      <c r="CU1653" t="s">
        <v>139</v>
      </c>
      <c r="CV1653" t="s">
        <v>140</v>
      </c>
      <c r="CW1653" t="s">
        <v>139</v>
      </c>
      <c r="CX1653" t="s">
        <v>140</v>
      </c>
      <c r="CY1653" t="s">
        <v>2181</v>
      </c>
      <c r="CZ1653" s="8">
        <v>16702338866</v>
      </c>
      <c r="DA1653" t="s">
        <v>1877</v>
      </c>
      <c r="DB1653" t="s">
        <v>142</v>
      </c>
      <c r="DC1653" t="s">
        <v>139</v>
      </c>
      <c r="DD1653" t="s">
        <v>117</v>
      </c>
    </row>
    <row r="1654" spans="1:114" ht="15" customHeight="1" x14ac:dyDescent="0.35">
      <c r="A1654" t="s">
        <v>16401</v>
      </c>
      <c r="B1654" t="s">
        <v>166</v>
      </c>
      <c r="C1654" s="1">
        <v>45677</v>
      </c>
      <c r="D1654" s="1">
        <v>45758</v>
      </c>
      <c r="E1654" t="s">
        <v>211</v>
      </c>
      <c r="G1654" t="s">
        <v>117</v>
      </c>
      <c r="H1654" t="s">
        <v>117</v>
      </c>
      <c r="I1654" t="s">
        <v>117</v>
      </c>
      <c r="J1654" t="s">
        <v>6173</v>
      </c>
      <c r="K1654" t="s">
        <v>6174</v>
      </c>
      <c r="L1654" t="s">
        <v>6175</v>
      </c>
      <c r="N1654" t="s">
        <v>136</v>
      </c>
      <c r="O1654" t="s">
        <v>121</v>
      </c>
      <c r="P1654" s="6">
        <v>96950</v>
      </c>
      <c r="Q1654" t="s">
        <v>122</v>
      </c>
      <c r="S1654" s="8">
        <v>16702855943</v>
      </c>
      <c r="U1654" t="s">
        <v>6176</v>
      </c>
      <c r="V1654">
        <v>722511</v>
      </c>
      <c r="W1654" t="s">
        <v>124</v>
      </c>
      <c r="Y1654" t="s">
        <v>6177</v>
      </c>
      <c r="Z1654" t="s">
        <v>6178</v>
      </c>
      <c r="AA1654" t="s">
        <v>6179</v>
      </c>
      <c r="AB1654" t="s">
        <v>932</v>
      </c>
      <c r="AC1654" t="s">
        <v>6175</v>
      </c>
      <c r="AE1654" t="s">
        <v>136</v>
      </c>
      <c r="AF1654" t="s">
        <v>121</v>
      </c>
      <c r="AG1654" s="6">
        <v>96950</v>
      </c>
      <c r="AH1654" t="s">
        <v>122</v>
      </c>
      <c r="AJ1654" s="8">
        <v>16702855943</v>
      </c>
      <c r="AL1654" t="s">
        <v>6185</v>
      </c>
      <c r="BE1654" t="str">
        <f>"35-2014.00"</f>
        <v>35-2014.00</v>
      </c>
      <c r="BF1654" t="s">
        <v>191</v>
      </c>
      <c r="BG1654" t="s">
        <v>6181</v>
      </c>
      <c r="BH1654" t="s">
        <v>313</v>
      </c>
      <c r="BI1654">
        <v>3</v>
      </c>
      <c r="BK1654" s="1">
        <v>45778</v>
      </c>
      <c r="BL1654" s="1">
        <v>46142</v>
      </c>
      <c r="BO1654">
        <v>35</v>
      </c>
      <c r="BP1654">
        <v>0</v>
      </c>
      <c r="BQ1654">
        <v>7</v>
      </c>
      <c r="BR1654">
        <v>7</v>
      </c>
      <c r="BS1654">
        <v>7</v>
      </c>
      <c r="BT1654">
        <v>7</v>
      </c>
      <c r="BU1654">
        <v>7</v>
      </c>
      <c r="BV1654">
        <v>0</v>
      </c>
      <c r="BW1654" t="str">
        <f>"8:00 AM"</f>
        <v>8:00 AM</v>
      </c>
      <c r="BX1654" t="str">
        <f>"4:00 PM"</f>
        <v>4:00 PM</v>
      </c>
      <c r="BY1654" t="s">
        <v>133</v>
      </c>
      <c r="BZ1654">
        <v>0</v>
      </c>
      <c r="CA1654">
        <v>12</v>
      </c>
      <c r="CB1654" t="s">
        <v>117</v>
      </c>
      <c r="CD1654" s="2" t="s">
        <v>16402</v>
      </c>
      <c r="CE1654" t="s">
        <v>16403</v>
      </c>
      <c r="CF1654" t="s">
        <v>1433</v>
      </c>
      <c r="CG1654" t="s">
        <v>136</v>
      </c>
      <c r="CH1654" t="s">
        <v>121</v>
      </c>
      <c r="CI1654" s="6">
        <v>96950</v>
      </c>
      <c r="CJ1654" s="10">
        <v>8.83</v>
      </c>
      <c r="CK1654" s="10">
        <v>8.83</v>
      </c>
      <c r="CL1654" s="10">
        <v>13.24</v>
      </c>
      <c r="CM1654" s="10">
        <v>13.24</v>
      </c>
      <c r="CN1654" t="s">
        <v>137</v>
      </c>
      <c r="CP1654" t="s">
        <v>138</v>
      </c>
      <c r="CR1654" t="s">
        <v>117</v>
      </c>
      <c r="CS1654" t="s">
        <v>139</v>
      </c>
      <c r="CT1654" t="s">
        <v>140</v>
      </c>
      <c r="CU1654" t="s">
        <v>139</v>
      </c>
      <c r="CV1654" t="s">
        <v>140</v>
      </c>
      <c r="CW1654" t="s">
        <v>139</v>
      </c>
      <c r="CX1654" t="s">
        <v>140</v>
      </c>
      <c r="CY1654" t="s">
        <v>6184</v>
      </c>
      <c r="CZ1654" s="8">
        <v>16702855943</v>
      </c>
      <c r="DA1654" t="s">
        <v>6185</v>
      </c>
      <c r="DB1654" t="s">
        <v>309</v>
      </c>
      <c r="DC1654" t="s">
        <v>139</v>
      </c>
      <c r="DD1654" t="s">
        <v>117</v>
      </c>
    </row>
    <row r="1655" spans="1:114" ht="15" customHeight="1" x14ac:dyDescent="0.35">
      <c r="A1655" t="s">
        <v>8013</v>
      </c>
      <c r="B1655" t="s">
        <v>166</v>
      </c>
      <c r="C1655" s="1">
        <v>45684</v>
      </c>
      <c r="D1655" s="1">
        <v>45758</v>
      </c>
      <c r="E1655" t="s">
        <v>211</v>
      </c>
      <c r="G1655" t="s">
        <v>139</v>
      </c>
      <c r="H1655" t="s">
        <v>117</v>
      </c>
      <c r="I1655" t="s">
        <v>117</v>
      </c>
      <c r="J1655" t="s">
        <v>4379</v>
      </c>
      <c r="K1655" t="s">
        <v>8014</v>
      </c>
      <c r="L1655" t="s">
        <v>4380</v>
      </c>
      <c r="N1655" t="s">
        <v>136</v>
      </c>
      <c r="O1655" t="s">
        <v>121</v>
      </c>
      <c r="P1655" s="6">
        <v>96950</v>
      </c>
      <c r="Q1655" t="s">
        <v>122</v>
      </c>
      <c r="S1655" s="8">
        <v>16707851791</v>
      </c>
      <c r="U1655" t="s">
        <v>4381</v>
      </c>
      <c r="V1655">
        <v>561612</v>
      </c>
      <c r="W1655" t="s">
        <v>124</v>
      </c>
      <c r="Y1655" t="s">
        <v>4382</v>
      </c>
      <c r="Z1655" t="s">
        <v>4389</v>
      </c>
      <c r="AB1655" t="s">
        <v>2539</v>
      </c>
      <c r="AC1655" t="s">
        <v>4380</v>
      </c>
      <c r="AE1655" t="s">
        <v>136</v>
      </c>
      <c r="AF1655" t="s">
        <v>121</v>
      </c>
      <c r="AG1655" s="6">
        <v>96950</v>
      </c>
      <c r="AH1655" t="s">
        <v>122</v>
      </c>
      <c r="AJ1655" s="8">
        <v>16707851791</v>
      </c>
      <c r="AL1655" t="s">
        <v>4384</v>
      </c>
      <c r="BE1655" t="str">
        <f>"33-9032.00"</f>
        <v>33-9032.00</v>
      </c>
      <c r="BF1655" t="s">
        <v>1777</v>
      </c>
      <c r="BG1655" t="s">
        <v>8015</v>
      </c>
      <c r="BH1655" t="s">
        <v>1779</v>
      </c>
      <c r="BI1655">
        <v>10</v>
      </c>
      <c r="BK1655" s="1">
        <v>45717</v>
      </c>
      <c r="BL1655" s="1">
        <v>46082</v>
      </c>
      <c r="BO1655">
        <v>40</v>
      </c>
      <c r="BP1655">
        <v>0</v>
      </c>
      <c r="BQ1655">
        <v>8</v>
      </c>
      <c r="BR1655">
        <v>8</v>
      </c>
      <c r="BS1655">
        <v>8</v>
      </c>
      <c r="BT1655">
        <v>8</v>
      </c>
      <c r="BU1655">
        <v>8</v>
      </c>
      <c r="BV1655">
        <v>0</v>
      </c>
      <c r="BW1655" t="str">
        <f>"7:30 AM"</f>
        <v>7:30 AM</v>
      </c>
      <c r="BX1655" t="str">
        <f>"4:30 PM"</f>
        <v>4:30 PM</v>
      </c>
      <c r="BY1655" t="s">
        <v>159</v>
      </c>
      <c r="BZ1655">
        <v>12</v>
      </c>
      <c r="CA1655">
        <v>12</v>
      </c>
      <c r="CB1655" t="s">
        <v>117</v>
      </c>
      <c r="CD1655" s="2" t="s">
        <v>8016</v>
      </c>
      <c r="CE1655" t="s">
        <v>4387</v>
      </c>
      <c r="CG1655" t="s">
        <v>136</v>
      </c>
      <c r="CH1655" t="s">
        <v>121</v>
      </c>
      <c r="CI1655" s="6">
        <v>96950</v>
      </c>
      <c r="CJ1655" s="10">
        <v>8.15</v>
      </c>
      <c r="CK1655" s="10">
        <v>9</v>
      </c>
      <c r="CL1655" s="10">
        <v>12.23</v>
      </c>
      <c r="CM1655" s="10">
        <v>13.5</v>
      </c>
      <c r="CN1655" t="s">
        <v>137</v>
      </c>
      <c r="CP1655" t="s">
        <v>138</v>
      </c>
      <c r="CR1655" t="s">
        <v>117</v>
      </c>
      <c r="CS1655" t="s">
        <v>139</v>
      </c>
      <c r="CT1655" t="s">
        <v>139</v>
      </c>
      <c r="CU1655" t="s">
        <v>139</v>
      </c>
      <c r="CV1655" t="s">
        <v>140</v>
      </c>
      <c r="CW1655" t="s">
        <v>139</v>
      </c>
      <c r="CX1655" t="s">
        <v>139</v>
      </c>
      <c r="CY1655" s="2" t="s">
        <v>8017</v>
      </c>
      <c r="CZ1655" s="8" t="s">
        <v>8018</v>
      </c>
      <c r="DA1655" t="s">
        <v>4384</v>
      </c>
      <c r="DB1655" t="s">
        <v>140</v>
      </c>
      <c r="DC1655" t="s">
        <v>139</v>
      </c>
      <c r="DD1655" t="s">
        <v>117</v>
      </c>
      <c r="DE1655" t="s">
        <v>4382</v>
      </c>
      <c r="DF1655" t="s">
        <v>4389</v>
      </c>
      <c r="DG1655" t="s">
        <v>1371</v>
      </c>
      <c r="DH1655" t="s">
        <v>4381</v>
      </c>
      <c r="DI1655" t="s">
        <v>4379</v>
      </c>
      <c r="DJ1655" t="s">
        <v>4384</v>
      </c>
    </row>
    <row r="1656" spans="1:114" ht="15" customHeight="1" x14ac:dyDescent="0.35">
      <c r="A1656" t="s">
        <v>1410</v>
      </c>
      <c r="B1656" t="s">
        <v>144</v>
      </c>
      <c r="C1656" s="1">
        <v>45688</v>
      </c>
      <c r="D1656" s="1">
        <v>45758</v>
      </c>
      <c r="E1656" t="s">
        <v>116</v>
      </c>
      <c r="F1656" s="1">
        <v>45807</v>
      </c>
      <c r="G1656" t="s">
        <v>117</v>
      </c>
      <c r="H1656" t="s">
        <v>117</v>
      </c>
      <c r="I1656" t="s">
        <v>117</v>
      </c>
      <c r="J1656" t="s">
        <v>199</v>
      </c>
      <c r="L1656" t="s">
        <v>200</v>
      </c>
      <c r="N1656" t="s">
        <v>136</v>
      </c>
      <c r="O1656" t="s">
        <v>121</v>
      </c>
      <c r="P1656" s="6">
        <v>96950</v>
      </c>
      <c r="Q1656" t="s">
        <v>122</v>
      </c>
      <c r="R1656" t="s">
        <v>164</v>
      </c>
      <c r="S1656" s="8">
        <v>16702358748</v>
      </c>
      <c r="U1656" t="s">
        <v>201</v>
      </c>
      <c r="V1656">
        <v>23622</v>
      </c>
      <c r="W1656" t="s">
        <v>124</v>
      </c>
      <c r="Y1656" t="s">
        <v>202</v>
      </c>
      <c r="Z1656" t="s">
        <v>203</v>
      </c>
      <c r="AA1656" t="s">
        <v>204</v>
      </c>
      <c r="AB1656" t="s">
        <v>205</v>
      </c>
      <c r="AC1656" t="s">
        <v>200</v>
      </c>
      <c r="AE1656" t="s">
        <v>136</v>
      </c>
      <c r="AF1656" t="s">
        <v>121</v>
      </c>
      <c r="AG1656" s="6">
        <v>96950</v>
      </c>
      <c r="AH1656" t="s">
        <v>122</v>
      </c>
      <c r="AJ1656" s="8">
        <v>16702358748</v>
      </c>
      <c r="AL1656" t="s">
        <v>206</v>
      </c>
      <c r="BE1656" t="str">
        <f>"13-1051.00"</f>
        <v>13-1051.00</v>
      </c>
      <c r="BF1656" t="s">
        <v>860</v>
      </c>
      <c r="BG1656" t="s">
        <v>861</v>
      </c>
      <c r="BH1656" t="s">
        <v>862</v>
      </c>
      <c r="BI1656">
        <v>2</v>
      </c>
      <c r="BJ1656">
        <v>2</v>
      </c>
      <c r="BK1656" s="1">
        <v>45809</v>
      </c>
      <c r="BL1656" s="1">
        <v>46173</v>
      </c>
      <c r="BM1656" s="1">
        <v>45809</v>
      </c>
      <c r="BN1656" s="1">
        <v>46173</v>
      </c>
      <c r="BO1656">
        <v>35</v>
      </c>
      <c r="BP1656">
        <v>0</v>
      </c>
      <c r="BQ1656">
        <v>7</v>
      </c>
      <c r="BR1656">
        <v>7</v>
      </c>
      <c r="BS1656">
        <v>7</v>
      </c>
      <c r="BT1656">
        <v>7</v>
      </c>
      <c r="BU1656">
        <v>7</v>
      </c>
      <c r="BV1656">
        <v>0</v>
      </c>
      <c r="BW1656" t="str">
        <f>"8:00 AM"</f>
        <v>8:00 AM</v>
      </c>
      <c r="BX1656" t="str">
        <f>"4:00 PM"</f>
        <v>4:00 PM</v>
      </c>
      <c r="BY1656" t="s">
        <v>588</v>
      </c>
      <c r="BZ1656">
        <v>0</v>
      </c>
      <c r="CA1656">
        <v>24</v>
      </c>
      <c r="CB1656" t="s">
        <v>117</v>
      </c>
      <c r="CD1656" t="s">
        <v>863</v>
      </c>
      <c r="CE1656" t="s">
        <v>200</v>
      </c>
      <c r="CG1656" t="s">
        <v>136</v>
      </c>
      <c r="CH1656" t="s">
        <v>121</v>
      </c>
      <c r="CI1656" s="6">
        <v>96950</v>
      </c>
      <c r="CJ1656" s="10">
        <v>17.25</v>
      </c>
      <c r="CK1656" s="10">
        <v>17.5</v>
      </c>
      <c r="CL1656" s="10">
        <v>25.87</v>
      </c>
      <c r="CM1656" s="10">
        <v>26.25</v>
      </c>
      <c r="CN1656" t="s">
        <v>137</v>
      </c>
      <c r="CO1656" t="s">
        <v>140</v>
      </c>
      <c r="CP1656" t="s">
        <v>209</v>
      </c>
      <c r="CR1656" t="s">
        <v>117</v>
      </c>
      <c r="CS1656" t="s">
        <v>139</v>
      </c>
      <c r="CT1656" t="s">
        <v>140</v>
      </c>
      <c r="CU1656" t="s">
        <v>139</v>
      </c>
      <c r="CV1656" t="s">
        <v>140</v>
      </c>
      <c r="CW1656" t="s">
        <v>139</v>
      </c>
      <c r="CX1656" t="s">
        <v>140</v>
      </c>
      <c r="CY1656" t="s">
        <v>17407</v>
      </c>
      <c r="CZ1656" s="8">
        <v>16702358748</v>
      </c>
      <c r="DA1656" t="s">
        <v>206</v>
      </c>
      <c r="DB1656" t="s">
        <v>164</v>
      </c>
      <c r="DC1656" t="s">
        <v>139</v>
      </c>
      <c r="DD1656" t="s">
        <v>117</v>
      </c>
    </row>
    <row r="1657" spans="1:114" ht="15" customHeight="1" x14ac:dyDescent="0.35">
      <c r="A1657" t="s">
        <v>12077</v>
      </c>
      <c r="B1657" t="s">
        <v>144</v>
      </c>
      <c r="C1657" s="1">
        <v>45697</v>
      </c>
      <c r="D1657" s="1">
        <v>45758</v>
      </c>
      <c r="E1657" t="s">
        <v>211</v>
      </c>
      <c r="G1657" t="s">
        <v>117</v>
      </c>
      <c r="H1657" t="s">
        <v>117</v>
      </c>
      <c r="I1657" t="s">
        <v>117</v>
      </c>
      <c r="J1657" t="s">
        <v>12078</v>
      </c>
      <c r="K1657" t="s">
        <v>12079</v>
      </c>
      <c r="L1657" t="s">
        <v>12080</v>
      </c>
      <c r="M1657" t="s">
        <v>12081</v>
      </c>
      <c r="N1657" t="s">
        <v>136</v>
      </c>
      <c r="O1657" t="s">
        <v>121</v>
      </c>
      <c r="P1657" s="6">
        <v>96950</v>
      </c>
      <c r="Q1657" t="s">
        <v>122</v>
      </c>
      <c r="R1657" t="s">
        <v>140</v>
      </c>
      <c r="S1657" s="8">
        <v>16702856451</v>
      </c>
      <c r="U1657" t="s">
        <v>12082</v>
      </c>
      <c r="V1657">
        <v>814110</v>
      </c>
      <c r="W1657" t="s">
        <v>124</v>
      </c>
      <c r="Y1657" t="s">
        <v>313</v>
      </c>
      <c r="Z1657" t="s">
        <v>12083</v>
      </c>
      <c r="AB1657" t="s">
        <v>12084</v>
      </c>
      <c r="AC1657" t="s">
        <v>6372</v>
      </c>
      <c r="AD1657" t="s">
        <v>12081</v>
      </c>
      <c r="AE1657" t="s">
        <v>136</v>
      </c>
      <c r="AF1657" t="s">
        <v>121</v>
      </c>
      <c r="AG1657" s="6">
        <v>96950</v>
      </c>
      <c r="AH1657" t="s">
        <v>122</v>
      </c>
      <c r="AJ1657" s="8">
        <v>16702856451</v>
      </c>
      <c r="AL1657" t="s">
        <v>12085</v>
      </c>
      <c r="BE1657" t="str">
        <f>"39-9011.01"</f>
        <v>39-9011.01</v>
      </c>
      <c r="BF1657" t="s">
        <v>12086</v>
      </c>
      <c r="BG1657" t="s">
        <v>12087</v>
      </c>
      <c r="BH1657" t="s">
        <v>11898</v>
      </c>
      <c r="BI1657">
        <v>2</v>
      </c>
      <c r="BJ1657">
        <v>2</v>
      </c>
      <c r="BK1657" s="1">
        <v>45748</v>
      </c>
      <c r="BL1657" s="1">
        <v>46112</v>
      </c>
      <c r="BM1657" s="1">
        <v>45758</v>
      </c>
      <c r="BN1657" s="1">
        <v>46112</v>
      </c>
      <c r="BO1657">
        <v>35</v>
      </c>
      <c r="BP1657">
        <v>0</v>
      </c>
      <c r="BQ1657">
        <v>6</v>
      </c>
      <c r="BR1657">
        <v>6</v>
      </c>
      <c r="BS1657">
        <v>6</v>
      </c>
      <c r="BT1657">
        <v>6</v>
      </c>
      <c r="BU1657">
        <v>6</v>
      </c>
      <c r="BV1657">
        <v>5</v>
      </c>
      <c r="BW1657" t="str">
        <f>"11:30 AM"</f>
        <v>11:30 AM</v>
      </c>
      <c r="BX1657" t="str">
        <f>"11:30 PM"</f>
        <v>11:30 PM</v>
      </c>
      <c r="BY1657" t="s">
        <v>159</v>
      </c>
      <c r="BZ1657">
        <v>0</v>
      </c>
      <c r="CA1657">
        <v>12</v>
      </c>
      <c r="CB1657" t="s">
        <v>117</v>
      </c>
      <c r="CD1657" t="s">
        <v>12088</v>
      </c>
      <c r="CE1657" t="s">
        <v>6372</v>
      </c>
      <c r="CF1657" t="s">
        <v>140</v>
      </c>
      <c r="CG1657" t="s">
        <v>136</v>
      </c>
      <c r="CH1657" t="s">
        <v>121</v>
      </c>
      <c r="CI1657" s="6">
        <v>96950</v>
      </c>
      <c r="CJ1657" s="10">
        <v>7.81</v>
      </c>
      <c r="CK1657" s="10">
        <v>7.95</v>
      </c>
      <c r="CL1657" s="10">
        <v>11.72</v>
      </c>
      <c r="CM1657" s="10">
        <v>11.93</v>
      </c>
      <c r="CN1657" t="s">
        <v>137</v>
      </c>
      <c r="CO1657" t="s">
        <v>133</v>
      </c>
      <c r="CP1657" t="s">
        <v>138</v>
      </c>
      <c r="CR1657" t="s">
        <v>117</v>
      </c>
      <c r="CS1657" t="s">
        <v>139</v>
      </c>
      <c r="CT1657" t="s">
        <v>140</v>
      </c>
      <c r="CU1657" t="s">
        <v>139</v>
      </c>
      <c r="CV1657" t="s">
        <v>140</v>
      </c>
      <c r="CW1657" t="s">
        <v>139</v>
      </c>
      <c r="CX1657" t="s">
        <v>140</v>
      </c>
      <c r="CY1657" t="s">
        <v>1167</v>
      </c>
      <c r="CZ1657" s="8">
        <v>16702856451</v>
      </c>
      <c r="DA1657" t="s">
        <v>12085</v>
      </c>
      <c r="DB1657" t="s">
        <v>309</v>
      </c>
      <c r="DC1657" t="s">
        <v>139</v>
      </c>
      <c r="DD1657" t="s">
        <v>117</v>
      </c>
      <c r="DE1657" t="s">
        <v>1530</v>
      </c>
      <c r="DF1657" t="s">
        <v>1531</v>
      </c>
      <c r="DG1657" t="s">
        <v>1532</v>
      </c>
      <c r="DH1657" t="s">
        <v>1156</v>
      </c>
      <c r="DI1657" t="s">
        <v>1153</v>
      </c>
      <c r="DJ1657" t="s">
        <v>1162</v>
      </c>
    </row>
    <row r="1658" spans="1:114" ht="15" customHeight="1" x14ac:dyDescent="0.35">
      <c r="A1658" t="s">
        <v>5366</v>
      </c>
      <c r="B1658" t="s">
        <v>144</v>
      </c>
      <c r="C1658" s="1">
        <v>45706</v>
      </c>
      <c r="D1658" s="1">
        <v>45758</v>
      </c>
      <c r="E1658" t="s">
        <v>116</v>
      </c>
      <c r="F1658" s="1">
        <v>45760</v>
      </c>
      <c r="G1658" t="s">
        <v>117</v>
      </c>
      <c r="H1658" t="s">
        <v>117</v>
      </c>
      <c r="I1658" t="s">
        <v>117</v>
      </c>
      <c r="J1658" t="s">
        <v>4619</v>
      </c>
      <c r="K1658" t="s">
        <v>4620</v>
      </c>
      <c r="L1658" t="s">
        <v>4621</v>
      </c>
      <c r="M1658" t="s">
        <v>982</v>
      </c>
      <c r="N1658" t="s">
        <v>120</v>
      </c>
      <c r="O1658" t="s">
        <v>121</v>
      </c>
      <c r="P1658" s="6">
        <v>96950</v>
      </c>
      <c r="Q1658" t="s">
        <v>122</v>
      </c>
      <c r="R1658" t="s">
        <v>382</v>
      </c>
      <c r="S1658" s="8">
        <v>16702330800</v>
      </c>
      <c r="U1658" t="s">
        <v>4622</v>
      </c>
      <c r="V1658">
        <v>624410</v>
      </c>
      <c r="W1658" t="s">
        <v>124</v>
      </c>
      <c r="Y1658" t="s">
        <v>1174</v>
      </c>
      <c r="Z1658" t="s">
        <v>1175</v>
      </c>
      <c r="AA1658" t="s">
        <v>1176</v>
      </c>
      <c r="AB1658" t="s">
        <v>769</v>
      </c>
      <c r="AC1658" t="s">
        <v>4621</v>
      </c>
      <c r="AD1658" t="s">
        <v>982</v>
      </c>
      <c r="AE1658" t="s">
        <v>120</v>
      </c>
      <c r="AF1658" t="s">
        <v>121</v>
      </c>
      <c r="AG1658" s="6">
        <v>96950</v>
      </c>
      <c r="AH1658" t="s">
        <v>122</v>
      </c>
      <c r="AI1658" t="s">
        <v>382</v>
      </c>
      <c r="AJ1658" s="8">
        <v>16702330800</v>
      </c>
      <c r="AL1658" t="s">
        <v>4623</v>
      </c>
      <c r="BE1658" t="str">
        <f>"39-9011.00"</f>
        <v>39-9011.00</v>
      </c>
      <c r="BF1658" t="s">
        <v>614</v>
      </c>
      <c r="BG1658" t="s">
        <v>4624</v>
      </c>
      <c r="BH1658" t="s">
        <v>1178</v>
      </c>
      <c r="BI1658">
        <v>2</v>
      </c>
      <c r="BJ1658">
        <v>2</v>
      </c>
      <c r="BK1658" s="1">
        <v>45762</v>
      </c>
      <c r="BL1658" s="1">
        <v>46126</v>
      </c>
      <c r="BM1658" s="1">
        <v>45762</v>
      </c>
      <c r="BN1658" s="1">
        <v>46126</v>
      </c>
      <c r="BO1658">
        <v>35</v>
      </c>
      <c r="BP1658">
        <v>0</v>
      </c>
      <c r="BQ1658">
        <v>7</v>
      </c>
      <c r="BR1658">
        <v>7</v>
      </c>
      <c r="BS1658">
        <v>7</v>
      </c>
      <c r="BT1658">
        <v>7</v>
      </c>
      <c r="BU1658">
        <v>7</v>
      </c>
      <c r="BV1658">
        <v>0</v>
      </c>
      <c r="BW1658" t="str">
        <f>"8:00 AM"</f>
        <v>8:00 AM</v>
      </c>
      <c r="BX1658" t="str">
        <f>"4:00 PM"</f>
        <v>4:00 PM</v>
      </c>
      <c r="BY1658" t="s">
        <v>159</v>
      </c>
      <c r="BZ1658">
        <v>0</v>
      </c>
      <c r="CA1658">
        <v>12</v>
      </c>
      <c r="CB1658" t="s">
        <v>117</v>
      </c>
      <c r="CD1658" s="2" t="s">
        <v>4625</v>
      </c>
      <c r="CE1658" t="s">
        <v>4621</v>
      </c>
      <c r="CF1658" t="s">
        <v>982</v>
      </c>
      <c r="CG1658" t="s">
        <v>120</v>
      </c>
      <c r="CH1658" t="s">
        <v>121</v>
      </c>
      <c r="CI1658" s="6">
        <v>96950</v>
      </c>
      <c r="CJ1658" s="10">
        <v>7.81</v>
      </c>
      <c r="CK1658" s="10">
        <v>7.81</v>
      </c>
      <c r="CL1658" s="10">
        <v>11.72</v>
      </c>
      <c r="CM1658" s="10">
        <v>11.72</v>
      </c>
      <c r="CN1658" t="s">
        <v>137</v>
      </c>
      <c r="CO1658" t="s">
        <v>194</v>
      </c>
      <c r="CP1658" t="s">
        <v>138</v>
      </c>
      <c r="CR1658" t="s">
        <v>117</v>
      </c>
      <c r="CS1658" t="s">
        <v>139</v>
      </c>
      <c r="CT1658" t="s">
        <v>140</v>
      </c>
      <c r="CU1658" t="s">
        <v>139</v>
      </c>
      <c r="CV1658" t="s">
        <v>140</v>
      </c>
      <c r="CW1658" t="s">
        <v>139</v>
      </c>
      <c r="CX1658" t="s">
        <v>140</v>
      </c>
      <c r="CY1658" t="s">
        <v>140</v>
      </c>
      <c r="CZ1658" s="8">
        <v>16702330800</v>
      </c>
      <c r="DA1658" t="s">
        <v>4623</v>
      </c>
      <c r="DB1658" t="s">
        <v>140</v>
      </c>
      <c r="DC1658" t="s">
        <v>139</v>
      </c>
      <c r="DD1658" t="s">
        <v>117</v>
      </c>
    </row>
    <row r="1659" spans="1:114" ht="15" customHeight="1" x14ac:dyDescent="0.35">
      <c r="A1659" t="s">
        <v>15229</v>
      </c>
      <c r="B1659" t="s">
        <v>115</v>
      </c>
      <c r="C1659" s="1">
        <v>45755</v>
      </c>
      <c r="D1659" s="1">
        <v>45758</v>
      </c>
      <c r="E1659" t="s">
        <v>116</v>
      </c>
      <c r="F1659" s="1">
        <v>45929</v>
      </c>
      <c r="G1659" t="s">
        <v>117</v>
      </c>
      <c r="H1659" t="s">
        <v>117</v>
      </c>
      <c r="I1659" t="s">
        <v>117</v>
      </c>
      <c r="J1659" t="s">
        <v>648</v>
      </c>
      <c r="K1659" t="s">
        <v>649</v>
      </c>
      <c r="L1659" t="s">
        <v>650</v>
      </c>
      <c r="M1659" t="s">
        <v>651</v>
      </c>
      <c r="N1659" t="s">
        <v>120</v>
      </c>
      <c r="O1659" t="s">
        <v>121</v>
      </c>
      <c r="P1659" s="6">
        <v>96950</v>
      </c>
      <c r="Q1659" t="s">
        <v>122</v>
      </c>
      <c r="R1659" t="s">
        <v>652</v>
      </c>
      <c r="S1659" s="8">
        <v>16702351024</v>
      </c>
      <c r="U1659" t="s">
        <v>653</v>
      </c>
      <c r="V1659">
        <v>236116</v>
      </c>
      <c r="W1659" t="s">
        <v>124</v>
      </c>
      <c r="Y1659" t="s">
        <v>654</v>
      </c>
      <c r="Z1659" t="s">
        <v>655</v>
      </c>
      <c r="AA1659" t="s">
        <v>656</v>
      </c>
      <c r="AB1659" t="s">
        <v>657</v>
      </c>
      <c r="AC1659" t="s">
        <v>650</v>
      </c>
      <c r="AD1659" t="s">
        <v>651</v>
      </c>
      <c r="AE1659" t="s">
        <v>120</v>
      </c>
      <c r="AF1659" t="s">
        <v>121</v>
      </c>
      <c r="AG1659" s="6">
        <v>96950</v>
      </c>
      <c r="AH1659" t="s">
        <v>122</v>
      </c>
      <c r="AI1659" t="s">
        <v>652</v>
      </c>
      <c r="AJ1659" s="8">
        <v>16702351024</v>
      </c>
      <c r="AL1659" t="s">
        <v>658</v>
      </c>
      <c r="BE1659" t="str">
        <f>"49-9071.00"</f>
        <v>49-9071.00</v>
      </c>
      <c r="BF1659" t="s">
        <v>156</v>
      </c>
      <c r="BG1659" t="s">
        <v>1463</v>
      </c>
      <c r="BH1659" t="s">
        <v>341</v>
      </c>
      <c r="BI1659">
        <v>30</v>
      </c>
      <c r="BK1659" s="1">
        <v>45931</v>
      </c>
      <c r="BL1659" s="1">
        <v>46295</v>
      </c>
      <c r="BO1659">
        <v>35</v>
      </c>
      <c r="BP1659">
        <v>0</v>
      </c>
      <c r="BQ1659">
        <v>7</v>
      </c>
      <c r="BR1659">
        <v>7</v>
      </c>
      <c r="BS1659">
        <v>7</v>
      </c>
      <c r="BT1659">
        <v>7</v>
      </c>
      <c r="BU1659">
        <v>7</v>
      </c>
      <c r="BV1659">
        <v>0</v>
      </c>
      <c r="BW1659" t="str">
        <f>"8:00 AM"</f>
        <v>8:00 AM</v>
      </c>
      <c r="BX1659" t="str">
        <f>"4:00 PM"</f>
        <v>4:00 PM</v>
      </c>
      <c r="BY1659" t="s">
        <v>133</v>
      </c>
      <c r="BZ1659">
        <v>0</v>
      </c>
      <c r="CA1659">
        <v>12</v>
      </c>
      <c r="CB1659" t="s">
        <v>117</v>
      </c>
      <c r="CD1659" t="s">
        <v>15230</v>
      </c>
      <c r="CE1659" t="s">
        <v>663</v>
      </c>
      <c r="CF1659" t="s">
        <v>1465</v>
      </c>
      <c r="CG1659" t="s">
        <v>120</v>
      </c>
      <c r="CH1659" t="s">
        <v>121</v>
      </c>
      <c r="CI1659" s="6">
        <v>96950</v>
      </c>
      <c r="CJ1659" s="10">
        <v>9.75</v>
      </c>
      <c r="CK1659" s="10">
        <v>10</v>
      </c>
      <c r="CL1659" s="10">
        <v>14.62</v>
      </c>
      <c r="CM1659" s="10">
        <v>15</v>
      </c>
      <c r="CN1659" t="s">
        <v>137</v>
      </c>
      <c r="CO1659" t="s">
        <v>140</v>
      </c>
      <c r="CP1659" t="s">
        <v>138</v>
      </c>
      <c r="CR1659" t="s">
        <v>117</v>
      </c>
      <c r="CS1659" t="s">
        <v>139</v>
      </c>
      <c r="CT1659" t="s">
        <v>139</v>
      </c>
      <c r="CU1659" t="s">
        <v>139</v>
      </c>
      <c r="CV1659" t="s">
        <v>140</v>
      </c>
      <c r="CW1659" t="s">
        <v>139</v>
      </c>
      <c r="CX1659" t="s">
        <v>140</v>
      </c>
      <c r="CY1659" t="s">
        <v>4133</v>
      </c>
      <c r="CZ1659" s="8">
        <v>16702351024</v>
      </c>
      <c r="DA1659" t="s">
        <v>658</v>
      </c>
      <c r="DB1659" t="s">
        <v>140</v>
      </c>
      <c r="DC1659" t="s">
        <v>139</v>
      </c>
      <c r="DD1659" t="s">
        <v>117</v>
      </c>
    </row>
    <row r="1660" spans="1:114" ht="15" customHeight="1" x14ac:dyDescent="0.35">
      <c r="A1660" t="s">
        <v>9688</v>
      </c>
      <c r="B1660" t="s">
        <v>115</v>
      </c>
      <c r="C1660" s="1">
        <v>45728</v>
      </c>
      <c r="D1660" s="1">
        <v>45760</v>
      </c>
      <c r="E1660" t="s">
        <v>116</v>
      </c>
      <c r="F1660" s="1">
        <v>45837</v>
      </c>
      <c r="G1660" t="s">
        <v>117</v>
      </c>
      <c r="H1660" t="s">
        <v>117</v>
      </c>
      <c r="I1660" t="s">
        <v>117</v>
      </c>
      <c r="J1660" t="s">
        <v>4927</v>
      </c>
      <c r="K1660" t="s">
        <v>4928</v>
      </c>
      <c r="L1660" t="s">
        <v>4929</v>
      </c>
      <c r="N1660" t="s">
        <v>120</v>
      </c>
      <c r="O1660" t="s">
        <v>121</v>
      </c>
      <c r="P1660" s="6">
        <v>96950</v>
      </c>
      <c r="Q1660" t="s">
        <v>122</v>
      </c>
      <c r="S1660" s="8">
        <v>16702881463</v>
      </c>
      <c r="U1660" t="s">
        <v>1262</v>
      </c>
      <c r="V1660">
        <v>722513</v>
      </c>
      <c r="W1660" t="s">
        <v>124</v>
      </c>
      <c r="Y1660" t="s">
        <v>827</v>
      </c>
      <c r="Z1660" t="s">
        <v>3407</v>
      </c>
      <c r="AA1660" t="s">
        <v>4373</v>
      </c>
      <c r="AB1660" t="s">
        <v>474</v>
      </c>
      <c r="AC1660" t="s">
        <v>4929</v>
      </c>
      <c r="AE1660" t="s">
        <v>136</v>
      </c>
      <c r="AF1660" t="s">
        <v>121</v>
      </c>
      <c r="AG1660" s="6">
        <v>96950</v>
      </c>
      <c r="AH1660" t="s">
        <v>122</v>
      </c>
      <c r="AJ1660" s="8">
        <v>16702881463</v>
      </c>
      <c r="AL1660" t="s">
        <v>1268</v>
      </c>
      <c r="BE1660" t="str">
        <f>"35-2021.00"</f>
        <v>35-2021.00</v>
      </c>
      <c r="BF1660" t="s">
        <v>438</v>
      </c>
      <c r="BG1660" t="s">
        <v>4930</v>
      </c>
      <c r="BH1660" t="s">
        <v>4931</v>
      </c>
      <c r="BI1660">
        <v>10</v>
      </c>
      <c r="BK1660" s="1">
        <v>45839</v>
      </c>
      <c r="BL1660" s="1">
        <v>46203</v>
      </c>
      <c r="BO1660">
        <v>35</v>
      </c>
      <c r="BP1660">
        <v>0</v>
      </c>
      <c r="BQ1660">
        <v>7</v>
      </c>
      <c r="BR1660">
        <v>7</v>
      </c>
      <c r="BS1660">
        <v>7</v>
      </c>
      <c r="BT1660">
        <v>7</v>
      </c>
      <c r="BU1660">
        <v>7</v>
      </c>
      <c r="BV1660">
        <v>0</v>
      </c>
      <c r="BW1660" t="str">
        <f>"8:30 AM"</f>
        <v>8:30 AM</v>
      </c>
      <c r="BX1660" t="str">
        <f>"4:30 PM"</f>
        <v>4:30 PM</v>
      </c>
      <c r="BY1660" t="s">
        <v>133</v>
      </c>
      <c r="BZ1660">
        <v>0</v>
      </c>
      <c r="CA1660">
        <v>3</v>
      </c>
      <c r="CB1660" t="s">
        <v>117</v>
      </c>
      <c r="CD1660" t="s">
        <v>4932</v>
      </c>
      <c r="CE1660" t="s">
        <v>4929</v>
      </c>
      <c r="CG1660" t="s">
        <v>136</v>
      </c>
      <c r="CH1660" t="s">
        <v>121</v>
      </c>
      <c r="CI1660" s="6">
        <v>96950</v>
      </c>
      <c r="CJ1660" s="10">
        <v>8.0399999999999991</v>
      </c>
      <c r="CK1660" s="10">
        <v>8.0399999999999991</v>
      </c>
      <c r="CL1660" s="10">
        <v>12.06</v>
      </c>
      <c r="CM1660" s="10">
        <v>12.06</v>
      </c>
      <c r="CN1660" t="s">
        <v>137</v>
      </c>
      <c r="CO1660" t="s">
        <v>194</v>
      </c>
      <c r="CP1660" t="s">
        <v>138</v>
      </c>
      <c r="CR1660" t="s">
        <v>117</v>
      </c>
      <c r="CS1660" t="s">
        <v>139</v>
      </c>
      <c r="CT1660" t="s">
        <v>140</v>
      </c>
      <c r="CU1660" t="s">
        <v>139</v>
      </c>
      <c r="CV1660" t="s">
        <v>140</v>
      </c>
      <c r="CW1660" t="s">
        <v>139</v>
      </c>
      <c r="CX1660" t="s">
        <v>140</v>
      </c>
      <c r="CY1660" t="s">
        <v>9689</v>
      </c>
      <c r="CZ1660" s="8">
        <v>16702881463</v>
      </c>
      <c r="DA1660" t="s">
        <v>1273</v>
      </c>
      <c r="DB1660" t="s">
        <v>309</v>
      </c>
      <c r="DC1660" t="s">
        <v>139</v>
      </c>
      <c r="DD1660" t="s">
        <v>117</v>
      </c>
    </row>
    <row r="1661" spans="1:114" ht="15" customHeight="1" x14ac:dyDescent="0.35">
      <c r="A1661" t="s">
        <v>8045</v>
      </c>
      <c r="B1661" t="s">
        <v>144</v>
      </c>
      <c r="C1661" s="1">
        <v>45688</v>
      </c>
      <c r="D1661" s="1">
        <v>45761</v>
      </c>
      <c r="E1661" t="s">
        <v>211</v>
      </c>
      <c r="G1661" t="s">
        <v>117</v>
      </c>
      <c r="H1661" t="s">
        <v>117</v>
      </c>
      <c r="I1661" t="s">
        <v>117</v>
      </c>
      <c r="J1661" t="s">
        <v>199</v>
      </c>
      <c r="L1661" t="s">
        <v>200</v>
      </c>
      <c r="N1661" t="s">
        <v>136</v>
      </c>
      <c r="O1661" t="s">
        <v>121</v>
      </c>
      <c r="P1661" s="6">
        <v>96950</v>
      </c>
      <c r="Q1661" t="s">
        <v>122</v>
      </c>
      <c r="S1661" s="8">
        <v>16702358748</v>
      </c>
      <c r="U1661" t="s">
        <v>201</v>
      </c>
      <c r="V1661">
        <v>23622</v>
      </c>
      <c r="W1661" t="s">
        <v>124</v>
      </c>
      <c r="Y1661" t="s">
        <v>202</v>
      </c>
      <c r="Z1661" t="s">
        <v>203</v>
      </c>
      <c r="AA1661" t="s">
        <v>204</v>
      </c>
      <c r="AB1661" t="s">
        <v>205</v>
      </c>
      <c r="AC1661" t="s">
        <v>200</v>
      </c>
      <c r="AE1661" t="s">
        <v>136</v>
      </c>
      <c r="AF1661" t="s">
        <v>121</v>
      </c>
      <c r="AG1661" s="6">
        <v>96950</v>
      </c>
      <c r="AH1661" t="s">
        <v>122</v>
      </c>
      <c r="AJ1661" s="8">
        <v>16702358748</v>
      </c>
      <c r="AL1661" t="s">
        <v>206</v>
      </c>
      <c r="BE1661" t="str">
        <f>"17-3022.00"</f>
        <v>17-3022.00</v>
      </c>
      <c r="BF1661" t="s">
        <v>456</v>
      </c>
      <c r="BG1661" t="s">
        <v>733</v>
      </c>
      <c r="BH1661" t="s">
        <v>734</v>
      </c>
      <c r="BI1661">
        <v>5</v>
      </c>
      <c r="BJ1661">
        <v>5</v>
      </c>
      <c r="BK1661" s="1">
        <v>45762</v>
      </c>
      <c r="BL1661" s="1">
        <v>46126</v>
      </c>
      <c r="BM1661" s="1">
        <v>45762</v>
      </c>
      <c r="BN1661" s="1">
        <v>46126</v>
      </c>
      <c r="BO1661">
        <v>35</v>
      </c>
      <c r="BP1661">
        <v>0</v>
      </c>
      <c r="BQ1661">
        <v>7</v>
      </c>
      <c r="BR1661">
        <v>7</v>
      </c>
      <c r="BS1661">
        <v>7</v>
      </c>
      <c r="BT1661">
        <v>7</v>
      </c>
      <c r="BU1661">
        <v>7</v>
      </c>
      <c r="BV1661">
        <v>0</v>
      </c>
      <c r="BW1661" t="str">
        <f>"8:00 AM"</f>
        <v>8:00 AM</v>
      </c>
      <c r="BX1661" t="str">
        <f>"4:00 PM"</f>
        <v>4:00 PM</v>
      </c>
      <c r="BY1661" t="s">
        <v>459</v>
      </c>
      <c r="BZ1661">
        <v>0</v>
      </c>
      <c r="CA1661">
        <v>24</v>
      </c>
      <c r="CB1661" t="s">
        <v>139</v>
      </c>
      <c r="CC1661">
        <v>10</v>
      </c>
      <c r="CD1661" t="s">
        <v>8046</v>
      </c>
      <c r="CE1661" t="s">
        <v>200</v>
      </c>
      <c r="CG1661" t="s">
        <v>136</v>
      </c>
      <c r="CH1661" t="s">
        <v>121</v>
      </c>
      <c r="CI1661" s="6">
        <v>96950</v>
      </c>
      <c r="CJ1661" s="10">
        <v>15.75</v>
      </c>
      <c r="CK1661" s="10">
        <v>15.75</v>
      </c>
      <c r="CL1661" s="10">
        <v>23.62</v>
      </c>
      <c r="CM1661" s="10">
        <v>23.62</v>
      </c>
      <c r="CN1661" t="s">
        <v>137</v>
      </c>
      <c r="CO1661" t="s">
        <v>164</v>
      </c>
      <c r="CP1661" t="s">
        <v>209</v>
      </c>
      <c r="CR1661" t="s">
        <v>117</v>
      </c>
      <c r="CS1661" t="s">
        <v>139</v>
      </c>
      <c r="CT1661" t="s">
        <v>140</v>
      </c>
      <c r="CU1661" t="s">
        <v>139</v>
      </c>
      <c r="CV1661" t="s">
        <v>140</v>
      </c>
      <c r="CW1661" t="s">
        <v>139</v>
      </c>
      <c r="CX1661" t="s">
        <v>140</v>
      </c>
      <c r="CY1661" t="s">
        <v>17407</v>
      </c>
      <c r="CZ1661" s="8">
        <v>16702358748</v>
      </c>
      <c r="DA1661" t="s">
        <v>206</v>
      </c>
      <c r="DB1661" t="s">
        <v>164</v>
      </c>
      <c r="DC1661" t="s">
        <v>139</v>
      </c>
      <c r="DD1661" t="s">
        <v>117</v>
      </c>
    </row>
    <row r="1662" spans="1:114" ht="15" customHeight="1" x14ac:dyDescent="0.35">
      <c r="A1662" t="s">
        <v>10144</v>
      </c>
      <c r="B1662" t="s">
        <v>144</v>
      </c>
      <c r="C1662" s="1">
        <v>45699</v>
      </c>
      <c r="D1662" s="1">
        <v>45761</v>
      </c>
      <c r="E1662" t="s">
        <v>116</v>
      </c>
      <c r="F1662" s="1">
        <v>45853</v>
      </c>
      <c r="G1662" t="s">
        <v>117</v>
      </c>
      <c r="H1662" t="s">
        <v>117</v>
      </c>
      <c r="I1662" t="s">
        <v>117</v>
      </c>
      <c r="J1662" t="s">
        <v>4619</v>
      </c>
      <c r="K1662" t="s">
        <v>4620</v>
      </c>
      <c r="L1662" t="s">
        <v>4621</v>
      </c>
      <c r="M1662" t="s">
        <v>982</v>
      </c>
      <c r="N1662" t="s">
        <v>120</v>
      </c>
      <c r="O1662" t="s">
        <v>121</v>
      </c>
      <c r="P1662" s="6">
        <v>96950</v>
      </c>
      <c r="Q1662" t="s">
        <v>122</v>
      </c>
      <c r="S1662" s="8">
        <v>16702330800</v>
      </c>
      <c r="U1662" t="s">
        <v>4622</v>
      </c>
      <c r="V1662">
        <v>624410</v>
      </c>
      <c r="W1662" t="s">
        <v>124</v>
      </c>
      <c r="Y1662" t="s">
        <v>1174</v>
      </c>
      <c r="Z1662" t="s">
        <v>1175</v>
      </c>
      <c r="AA1662" t="s">
        <v>1176</v>
      </c>
      <c r="AB1662" t="s">
        <v>769</v>
      </c>
      <c r="AC1662" t="s">
        <v>4621</v>
      </c>
      <c r="AD1662" t="s">
        <v>982</v>
      </c>
      <c r="AE1662" t="s">
        <v>120</v>
      </c>
      <c r="AF1662" t="s">
        <v>121</v>
      </c>
      <c r="AG1662" s="6">
        <v>96950</v>
      </c>
      <c r="AH1662" t="s">
        <v>122</v>
      </c>
      <c r="AJ1662" s="8">
        <v>16702330800</v>
      </c>
      <c r="AL1662" t="s">
        <v>4623</v>
      </c>
      <c r="BE1662" t="str">
        <f>"39-9011.00"</f>
        <v>39-9011.00</v>
      </c>
      <c r="BF1662" t="s">
        <v>614</v>
      </c>
      <c r="BG1662" t="s">
        <v>4624</v>
      </c>
      <c r="BH1662" t="s">
        <v>1178</v>
      </c>
      <c r="BI1662">
        <v>2</v>
      </c>
      <c r="BJ1662">
        <v>2</v>
      </c>
      <c r="BK1662" s="1">
        <v>45855</v>
      </c>
      <c r="BL1662" s="1">
        <v>46219</v>
      </c>
      <c r="BM1662" s="1">
        <v>45855</v>
      </c>
      <c r="BN1662" s="1">
        <v>46219</v>
      </c>
      <c r="BO1662">
        <v>35</v>
      </c>
      <c r="BP1662">
        <v>0</v>
      </c>
      <c r="BQ1662">
        <v>7</v>
      </c>
      <c r="BR1662">
        <v>7</v>
      </c>
      <c r="BS1662">
        <v>7</v>
      </c>
      <c r="BT1662">
        <v>7</v>
      </c>
      <c r="BU1662">
        <v>7</v>
      </c>
      <c r="BV1662">
        <v>0</v>
      </c>
      <c r="BW1662" t="str">
        <f>"8:00 AM"</f>
        <v>8:00 AM</v>
      </c>
      <c r="BX1662" t="str">
        <f>"4:00 PM"</f>
        <v>4:00 PM</v>
      </c>
      <c r="BY1662" t="s">
        <v>159</v>
      </c>
      <c r="BZ1662">
        <v>0</v>
      </c>
      <c r="CA1662">
        <v>12</v>
      </c>
      <c r="CB1662" t="s">
        <v>117</v>
      </c>
      <c r="CD1662" s="2" t="s">
        <v>4625</v>
      </c>
      <c r="CE1662" t="s">
        <v>4621</v>
      </c>
      <c r="CF1662" t="s">
        <v>982</v>
      </c>
      <c r="CG1662" t="s">
        <v>120</v>
      </c>
      <c r="CH1662" t="s">
        <v>121</v>
      </c>
      <c r="CI1662" s="6">
        <v>96950</v>
      </c>
      <c r="CJ1662" s="10">
        <v>7.81</v>
      </c>
      <c r="CK1662" s="10">
        <v>7.81</v>
      </c>
      <c r="CL1662" s="10">
        <v>11.72</v>
      </c>
      <c r="CM1662" s="10">
        <v>11.72</v>
      </c>
      <c r="CN1662" t="s">
        <v>137</v>
      </c>
      <c r="CO1662" t="s">
        <v>194</v>
      </c>
      <c r="CP1662" t="s">
        <v>138</v>
      </c>
      <c r="CR1662" t="s">
        <v>117</v>
      </c>
      <c r="CS1662" t="s">
        <v>139</v>
      </c>
      <c r="CT1662" t="s">
        <v>140</v>
      </c>
      <c r="CU1662" t="s">
        <v>139</v>
      </c>
      <c r="CV1662" t="s">
        <v>140</v>
      </c>
      <c r="CW1662" t="s">
        <v>139</v>
      </c>
      <c r="CX1662" t="s">
        <v>140</v>
      </c>
      <c r="CY1662" t="s">
        <v>140</v>
      </c>
      <c r="CZ1662" s="8">
        <v>16702330800</v>
      </c>
      <c r="DA1662" t="s">
        <v>4623</v>
      </c>
      <c r="DB1662" t="s">
        <v>140</v>
      </c>
      <c r="DC1662" t="s">
        <v>139</v>
      </c>
      <c r="DD1662" t="s">
        <v>117</v>
      </c>
    </row>
    <row r="1663" spans="1:114" ht="15" customHeight="1" x14ac:dyDescent="0.35">
      <c r="A1663" t="s">
        <v>13768</v>
      </c>
      <c r="B1663" t="s">
        <v>144</v>
      </c>
      <c r="C1663" s="1">
        <v>45700</v>
      </c>
      <c r="D1663" s="1">
        <v>45761</v>
      </c>
      <c r="E1663" t="s">
        <v>116</v>
      </c>
      <c r="F1663" s="1">
        <v>45809</v>
      </c>
      <c r="G1663" t="s">
        <v>139</v>
      </c>
      <c r="H1663" t="s">
        <v>117</v>
      </c>
      <c r="I1663" t="s">
        <v>117</v>
      </c>
      <c r="J1663" t="s">
        <v>7295</v>
      </c>
      <c r="L1663" t="s">
        <v>7296</v>
      </c>
      <c r="M1663" t="s">
        <v>7297</v>
      </c>
      <c r="N1663" t="s">
        <v>120</v>
      </c>
      <c r="O1663" t="s">
        <v>121</v>
      </c>
      <c r="P1663" s="6">
        <v>96950</v>
      </c>
      <c r="Q1663" t="s">
        <v>122</v>
      </c>
      <c r="R1663" t="s">
        <v>382</v>
      </c>
      <c r="S1663" s="8">
        <v>16703228300</v>
      </c>
      <c r="U1663" t="s">
        <v>7298</v>
      </c>
      <c r="V1663">
        <v>813990</v>
      </c>
      <c r="W1663" t="s">
        <v>124</v>
      </c>
      <c r="Y1663" t="s">
        <v>7299</v>
      </c>
      <c r="Z1663" t="s">
        <v>1865</v>
      </c>
      <c r="AB1663" t="s">
        <v>154</v>
      </c>
      <c r="AC1663" t="s">
        <v>7296</v>
      </c>
      <c r="AD1663" t="s">
        <v>7297</v>
      </c>
      <c r="AE1663" t="s">
        <v>120</v>
      </c>
      <c r="AF1663" t="s">
        <v>121</v>
      </c>
      <c r="AG1663" s="6">
        <v>96950</v>
      </c>
      <c r="AH1663" t="s">
        <v>122</v>
      </c>
      <c r="AI1663" t="s">
        <v>382</v>
      </c>
      <c r="AJ1663" s="8">
        <v>16703228300</v>
      </c>
      <c r="AL1663" t="s">
        <v>7301</v>
      </c>
      <c r="BE1663" t="str">
        <f>"49-9099.00"</f>
        <v>49-9099.00</v>
      </c>
      <c r="BF1663" t="s">
        <v>2023</v>
      </c>
      <c r="BG1663" t="s">
        <v>7302</v>
      </c>
      <c r="BH1663" t="s">
        <v>7303</v>
      </c>
      <c r="BI1663">
        <v>2</v>
      </c>
      <c r="BJ1663">
        <v>2</v>
      </c>
      <c r="BK1663" s="1">
        <v>45811</v>
      </c>
      <c r="BL1663" s="1">
        <v>46906</v>
      </c>
      <c r="BM1663" s="1">
        <v>45811</v>
      </c>
      <c r="BN1663" s="1">
        <v>46906</v>
      </c>
      <c r="BO1663">
        <v>35</v>
      </c>
      <c r="BP1663">
        <v>0</v>
      </c>
      <c r="BQ1663">
        <v>7</v>
      </c>
      <c r="BR1663">
        <v>7</v>
      </c>
      <c r="BS1663">
        <v>7</v>
      </c>
      <c r="BT1663">
        <v>7</v>
      </c>
      <c r="BU1663">
        <v>7</v>
      </c>
      <c r="BV1663">
        <v>0</v>
      </c>
      <c r="BW1663" t="str">
        <f>"8:00 AM"</f>
        <v>8:00 AM</v>
      </c>
      <c r="BX1663" t="str">
        <f>"5:00 PM"</f>
        <v>5:00 PM</v>
      </c>
      <c r="BY1663" t="s">
        <v>133</v>
      </c>
      <c r="BZ1663">
        <v>0</v>
      </c>
      <c r="CA1663">
        <v>12</v>
      </c>
      <c r="CB1663" t="s">
        <v>117</v>
      </c>
      <c r="CD1663" t="s">
        <v>393</v>
      </c>
      <c r="CE1663" t="s">
        <v>7304</v>
      </c>
      <c r="CF1663" t="s">
        <v>7305</v>
      </c>
      <c r="CG1663" t="s">
        <v>120</v>
      </c>
      <c r="CH1663" t="s">
        <v>121</v>
      </c>
      <c r="CI1663" s="6">
        <v>96950</v>
      </c>
      <c r="CJ1663" s="10">
        <v>10.02</v>
      </c>
      <c r="CK1663" s="10">
        <v>10.87</v>
      </c>
      <c r="CL1663" s="10">
        <v>15.03</v>
      </c>
      <c r="CM1663" s="10">
        <v>16.309999999999999</v>
      </c>
      <c r="CN1663" t="s">
        <v>137</v>
      </c>
      <c r="CO1663" t="s">
        <v>393</v>
      </c>
      <c r="CP1663" t="s">
        <v>138</v>
      </c>
      <c r="CR1663" t="s">
        <v>117</v>
      </c>
      <c r="CS1663" t="s">
        <v>139</v>
      </c>
      <c r="CT1663" t="s">
        <v>140</v>
      </c>
      <c r="CU1663" t="s">
        <v>139</v>
      </c>
      <c r="CV1663" t="s">
        <v>140</v>
      </c>
      <c r="CW1663" t="s">
        <v>139</v>
      </c>
      <c r="CX1663" t="s">
        <v>140</v>
      </c>
      <c r="CY1663" t="s">
        <v>394</v>
      </c>
      <c r="CZ1663" s="8">
        <v>16703228300</v>
      </c>
      <c r="DA1663" t="s">
        <v>7301</v>
      </c>
      <c r="DB1663" t="s">
        <v>292</v>
      </c>
      <c r="DC1663" t="s">
        <v>139</v>
      </c>
      <c r="DD1663" t="s">
        <v>117</v>
      </c>
    </row>
    <row r="1664" spans="1:114" ht="15" customHeight="1" x14ac:dyDescent="0.35">
      <c r="A1664" t="s">
        <v>7997</v>
      </c>
      <c r="B1664" t="s">
        <v>115</v>
      </c>
      <c r="C1664" s="1">
        <v>45761</v>
      </c>
      <c r="D1664" s="1">
        <v>45761</v>
      </c>
      <c r="E1664" t="s">
        <v>116</v>
      </c>
      <c r="F1664" s="1">
        <v>45929</v>
      </c>
      <c r="G1664" t="s">
        <v>117</v>
      </c>
      <c r="H1664" t="s">
        <v>117</v>
      </c>
      <c r="I1664" t="s">
        <v>117</v>
      </c>
      <c r="J1664" t="s">
        <v>7998</v>
      </c>
      <c r="K1664" t="s">
        <v>7999</v>
      </c>
      <c r="L1664" t="s">
        <v>8000</v>
      </c>
      <c r="N1664" t="s">
        <v>136</v>
      </c>
      <c r="O1664" t="s">
        <v>121</v>
      </c>
      <c r="P1664" s="6">
        <v>96950</v>
      </c>
      <c r="Q1664" t="s">
        <v>122</v>
      </c>
      <c r="S1664" s="8">
        <v>16702352333</v>
      </c>
      <c r="U1664" t="s">
        <v>8001</v>
      </c>
      <c r="V1664">
        <v>722410</v>
      </c>
      <c r="W1664" t="s">
        <v>124</v>
      </c>
      <c r="Y1664" t="s">
        <v>8002</v>
      </c>
      <c r="Z1664" t="s">
        <v>8003</v>
      </c>
      <c r="AA1664" t="s">
        <v>8004</v>
      </c>
      <c r="AB1664" t="s">
        <v>474</v>
      </c>
      <c r="AC1664" t="s">
        <v>8000</v>
      </c>
      <c r="AE1664" t="s">
        <v>136</v>
      </c>
      <c r="AF1664" t="s">
        <v>121</v>
      </c>
      <c r="AG1664" s="6">
        <v>96950</v>
      </c>
      <c r="AH1664" t="s">
        <v>122</v>
      </c>
      <c r="AJ1664" s="8">
        <v>16702854040</v>
      </c>
      <c r="AL1664" t="s">
        <v>8005</v>
      </c>
      <c r="BE1664" t="str">
        <f>"27-2042.00"</f>
        <v>27-2042.00</v>
      </c>
      <c r="BF1664" t="s">
        <v>4229</v>
      </c>
      <c r="BG1664" t="s">
        <v>8006</v>
      </c>
      <c r="BH1664" t="s">
        <v>8007</v>
      </c>
      <c r="BI1664">
        <v>2</v>
      </c>
      <c r="BK1664" s="1">
        <v>45931</v>
      </c>
      <c r="BL1664" s="1">
        <v>45930</v>
      </c>
      <c r="BO1664">
        <v>35</v>
      </c>
      <c r="BP1664">
        <v>3</v>
      </c>
      <c r="BQ1664">
        <v>0</v>
      </c>
      <c r="BR1664">
        <v>4</v>
      </c>
      <c r="BS1664">
        <v>7</v>
      </c>
      <c r="BT1664">
        <v>7</v>
      </c>
      <c r="BU1664">
        <v>7</v>
      </c>
      <c r="BV1664">
        <v>7</v>
      </c>
      <c r="BW1664" t="str">
        <f>"5:00 PM"</f>
        <v>5:00 PM</v>
      </c>
      <c r="BX1664" t="str">
        <f>"1:00 AM"</f>
        <v>1:00 AM</v>
      </c>
      <c r="BY1664" t="s">
        <v>133</v>
      </c>
      <c r="BZ1664">
        <v>0</v>
      </c>
      <c r="CA1664">
        <v>12</v>
      </c>
      <c r="CB1664" t="s">
        <v>117</v>
      </c>
      <c r="CD1664" s="2" t="s">
        <v>8008</v>
      </c>
      <c r="CE1664" t="s">
        <v>8009</v>
      </c>
      <c r="CG1664" t="s">
        <v>136</v>
      </c>
      <c r="CH1664" t="s">
        <v>121</v>
      </c>
      <c r="CI1664" s="6">
        <v>96950</v>
      </c>
      <c r="CJ1664" s="10">
        <v>33.06</v>
      </c>
      <c r="CK1664" s="10">
        <v>33.06</v>
      </c>
      <c r="CL1664" s="10">
        <v>49.6</v>
      </c>
      <c r="CM1664" s="10">
        <v>49.6</v>
      </c>
      <c r="CN1664" t="s">
        <v>137</v>
      </c>
      <c r="CO1664" t="s">
        <v>8010</v>
      </c>
      <c r="CP1664" t="s">
        <v>138</v>
      </c>
      <c r="CR1664" t="s">
        <v>117</v>
      </c>
      <c r="CS1664" t="s">
        <v>139</v>
      </c>
      <c r="CT1664" t="s">
        <v>140</v>
      </c>
      <c r="CU1664" t="s">
        <v>139</v>
      </c>
      <c r="CV1664" t="s">
        <v>140</v>
      </c>
      <c r="CW1664" t="s">
        <v>139</v>
      </c>
      <c r="CX1664" t="s">
        <v>140</v>
      </c>
      <c r="CY1664" t="s">
        <v>8011</v>
      </c>
      <c r="CZ1664" s="8">
        <v>16702877474</v>
      </c>
      <c r="DA1664" t="s">
        <v>8012</v>
      </c>
      <c r="DB1664" t="s">
        <v>142</v>
      </c>
      <c r="DC1664" t="s">
        <v>139</v>
      </c>
      <c r="DD1664" t="s">
        <v>117</v>
      </c>
    </row>
    <row r="1665" spans="1:114" ht="15" customHeight="1" x14ac:dyDescent="0.35">
      <c r="A1665" t="s">
        <v>12096</v>
      </c>
      <c r="B1665" t="s">
        <v>144</v>
      </c>
      <c r="C1665" s="1">
        <v>45688</v>
      </c>
      <c r="D1665" s="1">
        <v>45762</v>
      </c>
      <c r="E1665" t="s">
        <v>116</v>
      </c>
      <c r="F1665" s="1">
        <v>45807</v>
      </c>
      <c r="G1665" t="s">
        <v>117</v>
      </c>
      <c r="H1665" t="s">
        <v>117</v>
      </c>
      <c r="I1665" t="s">
        <v>117</v>
      </c>
      <c r="J1665" t="s">
        <v>2924</v>
      </c>
      <c r="L1665" t="s">
        <v>2925</v>
      </c>
      <c r="M1665" t="s">
        <v>2926</v>
      </c>
      <c r="N1665" t="s">
        <v>136</v>
      </c>
      <c r="O1665" t="s">
        <v>121</v>
      </c>
      <c r="P1665" s="6">
        <v>96950</v>
      </c>
      <c r="Q1665" t="s">
        <v>122</v>
      </c>
      <c r="S1665" s="8">
        <v>16702341795</v>
      </c>
      <c r="U1665" t="s">
        <v>2927</v>
      </c>
      <c r="V1665">
        <v>23822</v>
      </c>
      <c r="W1665" t="s">
        <v>124</v>
      </c>
      <c r="Y1665" t="s">
        <v>2928</v>
      </c>
      <c r="Z1665" t="s">
        <v>251</v>
      </c>
      <c r="AA1665" t="s">
        <v>2929</v>
      </c>
      <c r="AB1665" t="s">
        <v>1563</v>
      </c>
      <c r="AC1665" t="s">
        <v>3938</v>
      </c>
      <c r="AD1665" t="s">
        <v>3939</v>
      </c>
      <c r="AE1665" t="s">
        <v>120</v>
      </c>
      <c r="AF1665" t="s">
        <v>121</v>
      </c>
      <c r="AG1665" s="6">
        <v>96950</v>
      </c>
      <c r="AH1665" t="s">
        <v>122</v>
      </c>
      <c r="AJ1665" s="8">
        <v>16702341795</v>
      </c>
      <c r="AL1665" t="s">
        <v>2930</v>
      </c>
      <c r="BE1665" t="str">
        <f>"49-9021.00"</f>
        <v>49-9021.00</v>
      </c>
      <c r="BF1665" t="s">
        <v>239</v>
      </c>
      <c r="BG1665" t="s">
        <v>12097</v>
      </c>
      <c r="BH1665" t="s">
        <v>12098</v>
      </c>
      <c r="BI1665">
        <v>1</v>
      </c>
      <c r="BJ1665">
        <v>1</v>
      </c>
      <c r="BK1665" s="1">
        <v>45809</v>
      </c>
      <c r="BL1665" s="1">
        <v>46173</v>
      </c>
      <c r="BM1665" s="1">
        <v>45809</v>
      </c>
      <c r="BN1665" s="1">
        <v>46173</v>
      </c>
      <c r="BO1665">
        <v>40</v>
      </c>
      <c r="BP1665">
        <v>0</v>
      </c>
      <c r="BQ1665">
        <v>8</v>
      </c>
      <c r="BR1665">
        <v>8</v>
      </c>
      <c r="BS1665">
        <v>8</v>
      </c>
      <c r="BT1665">
        <v>8</v>
      </c>
      <c r="BU1665">
        <v>8</v>
      </c>
      <c r="BV1665">
        <v>0</v>
      </c>
      <c r="BW1665" t="str">
        <f>"8:00 AM"</f>
        <v>8:00 AM</v>
      </c>
      <c r="BX1665" t="str">
        <f>"5:00 PM"</f>
        <v>5:00 PM</v>
      </c>
      <c r="BY1665" t="s">
        <v>159</v>
      </c>
      <c r="BZ1665">
        <v>0</v>
      </c>
      <c r="CA1665">
        <v>24</v>
      </c>
      <c r="CB1665" t="s">
        <v>117</v>
      </c>
      <c r="CD1665" t="s">
        <v>12099</v>
      </c>
      <c r="CE1665" t="s">
        <v>2925</v>
      </c>
      <c r="CF1665" t="s">
        <v>2926</v>
      </c>
      <c r="CG1665" t="s">
        <v>136</v>
      </c>
      <c r="CH1665" t="s">
        <v>121</v>
      </c>
      <c r="CI1665" s="6">
        <v>96950</v>
      </c>
      <c r="CJ1665" s="10">
        <v>10.74</v>
      </c>
      <c r="CK1665" s="10">
        <v>20.25</v>
      </c>
      <c r="CN1665" t="s">
        <v>137</v>
      </c>
      <c r="CO1665" t="s">
        <v>133</v>
      </c>
      <c r="CP1665" t="s">
        <v>138</v>
      </c>
      <c r="CR1665" t="s">
        <v>117</v>
      </c>
      <c r="CS1665" t="s">
        <v>139</v>
      </c>
      <c r="CT1665" t="s">
        <v>139</v>
      </c>
      <c r="CU1665" t="s">
        <v>140</v>
      </c>
      <c r="CV1665" t="s">
        <v>140</v>
      </c>
      <c r="CW1665" t="s">
        <v>139</v>
      </c>
      <c r="CX1665" t="s">
        <v>139</v>
      </c>
      <c r="CY1665" t="s">
        <v>2943</v>
      </c>
      <c r="CZ1665" s="8">
        <v>16702341795</v>
      </c>
      <c r="DA1665" t="s">
        <v>2930</v>
      </c>
      <c r="DB1665" t="s">
        <v>2937</v>
      </c>
      <c r="DC1665" t="s">
        <v>139</v>
      </c>
      <c r="DD1665" t="s">
        <v>117</v>
      </c>
    </row>
    <row r="1666" spans="1:114" ht="15" customHeight="1" x14ac:dyDescent="0.35">
      <c r="A1666" t="s">
        <v>12139</v>
      </c>
      <c r="B1666" t="s">
        <v>294</v>
      </c>
      <c r="C1666" s="1">
        <v>45700</v>
      </c>
      <c r="D1666" s="1">
        <v>45762</v>
      </c>
      <c r="E1666" t="s">
        <v>116</v>
      </c>
      <c r="F1666" s="1">
        <v>45837</v>
      </c>
      <c r="G1666" t="s">
        <v>139</v>
      </c>
      <c r="H1666" t="s">
        <v>117</v>
      </c>
      <c r="I1666" t="s">
        <v>117</v>
      </c>
      <c r="J1666" t="s">
        <v>1768</v>
      </c>
      <c r="L1666" t="s">
        <v>1769</v>
      </c>
      <c r="M1666" t="s">
        <v>1770</v>
      </c>
      <c r="N1666" t="s">
        <v>120</v>
      </c>
      <c r="O1666" t="s">
        <v>121</v>
      </c>
      <c r="P1666" s="6">
        <v>96950</v>
      </c>
      <c r="Q1666" t="s">
        <v>122</v>
      </c>
      <c r="S1666" s="8">
        <v>16702355002</v>
      </c>
      <c r="U1666" t="s">
        <v>1771</v>
      </c>
      <c r="V1666">
        <v>5616</v>
      </c>
      <c r="W1666" t="s">
        <v>124</v>
      </c>
      <c r="Y1666" t="s">
        <v>1772</v>
      </c>
      <c r="Z1666" t="s">
        <v>1773</v>
      </c>
      <c r="AA1666" t="s">
        <v>1774</v>
      </c>
      <c r="AB1666" t="s">
        <v>1775</v>
      </c>
      <c r="AC1666" t="s">
        <v>1769</v>
      </c>
      <c r="AE1666" t="s">
        <v>120</v>
      </c>
      <c r="AF1666" t="s">
        <v>121</v>
      </c>
      <c r="AG1666" s="6">
        <v>96950</v>
      </c>
      <c r="AH1666" t="s">
        <v>122</v>
      </c>
      <c r="AJ1666" s="8">
        <v>16702355002</v>
      </c>
      <c r="AL1666" t="s">
        <v>1776</v>
      </c>
      <c r="BE1666" t="str">
        <f>"33-9032.00"</f>
        <v>33-9032.00</v>
      </c>
      <c r="BF1666" t="s">
        <v>1777</v>
      </c>
      <c r="BG1666" t="s">
        <v>1778</v>
      </c>
      <c r="BH1666" t="s">
        <v>1779</v>
      </c>
      <c r="BI1666">
        <v>4</v>
      </c>
      <c r="BJ1666">
        <v>2</v>
      </c>
      <c r="BK1666" s="1">
        <v>45839</v>
      </c>
      <c r="BL1666" s="1">
        <v>46203</v>
      </c>
      <c r="BM1666" s="1">
        <v>45839</v>
      </c>
      <c r="BN1666" s="1">
        <v>46203</v>
      </c>
      <c r="BO1666">
        <v>35</v>
      </c>
      <c r="BP1666">
        <v>0</v>
      </c>
      <c r="BQ1666">
        <v>7</v>
      </c>
      <c r="BR1666">
        <v>7</v>
      </c>
      <c r="BS1666">
        <v>7</v>
      </c>
      <c r="BT1666">
        <v>7</v>
      </c>
      <c r="BU1666">
        <v>7</v>
      </c>
      <c r="BV1666">
        <v>0</v>
      </c>
      <c r="BW1666" t="str">
        <f>"9:00 AM"</f>
        <v>9:00 AM</v>
      </c>
      <c r="BX1666" t="str">
        <f>"4:00 PM"</f>
        <v>4:00 PM</v>
      </c>
      <c r="BY1666" t="s">
        <v>159</v>
      </c>
      <c r="BZ1666">
        <v>0</v>
      </c>
      <c r="CA1666">
        <v>12</v>
      </c>
      <c r="CB1666" t="s">
        <v>117</v>
      </c>
      <c r="CD1666" s="2" t="s">
        <v>12140</v>
      </c>
      <c r="CE1666" t="s">
        <v>1770</v>
      </c>
      <c r="CF1666" t="s">
        <v>1781</v>
      </c>
      <c r="CG1666" t="s">
        <v>120</v>
      </c>
      <c r="CH1666" t="s">
        <v>121</v>
      </c>
      <c r="CI1666" s="6">
        <v>96950</v>
      </c>
      <c r="CJ1666" s="10">
        <v>8.15</v>
      </c>
      <c r="CK1666" s="10">
        <v>8.15</v>
      </c>
      <c r="CL1666" s="10">
        <v>12.22</v>
      </c>
      <c r="CM1666" s="10">
        <v>12.22</v>
      </c>
      <c r="CN1666" t="s">
        <v>137</v>
      </c>
      <c r="CP1666" t="s">
        <v>138</v>
      </c>
      <c r="CR1666" t="s">
        <v>117</v>
      </c>
      <c r="CS1666" t="s">
        <v>139</v>
      </c>
      <c r="CT1666" t="s">
        <v>140</v>
      </c>
      <c r="CU1666" t="s">
        <v>139</v>
      </c>
      <c r="CV1666" t="s">
        <v>139</v>
      </c>
      <c r="CW1666" t="s">
        <v>139</v>
      </c>
      <c r="CX1666" t="s">
        <v>140</v>
      </c>
      <c r="CY1666" t="s">
        <v>1515</v>
      </c>
      <c r="CZ1666" s="8">
        <v>16702355002</v>
      </c>
      <c r="DA1666" t="s">
        <v>1782</v>
      </c>
      <c r="DB1666" t="s">
        <v>140</v>
      </c>
      <c r="DC1666" t="s">
        <v>139</v>
      </c>
      <c r="DD1666" t="s">
        <v>117</v>
      </c>
    </row>
    <row r="1667" spans="1:114" ht="15" customHeight="1" x14ac:dyDescent="0.35">
      <c r="A1667" t="s">
        <v>5465</v>
      </c>
      <c r="B1667" t="s">
        <v>166</v>
      </c>
      <c r="C1667" s="1">
        <v>45705</v>
      </c>
      <c r="D1667" s="1">
        <v>45762</v>
      </c>
      <c r="E1667" t="s">
        <v>211</v>
      </c>
      <c r="G1667" t="s">
        <v>117</v>
      </c>
      <c r="H1667" t="s">
        <v>117</v>
      </c>
      <c r="I1667" t="s">
        <v>117</v>
      </c>
      <c r="J1667" t="s">
        <v>2924</v>
      </c>
      <c r="L1667" t="s">
        <v>2925</v>
      </c>
      <c r="M1667" t="s">
        <v>2926</v>
      </c>
      <c r="N1667" t="s">
        <v>136</v>
      </c>
      <c r="O1667" t="s">
        <v>121</v>
      </c>
      <c r="P1667" s="6">
        <v>96950</v>
      </c>
      <c r="Q1667" t="s">
        <v>122</v>
      </c>
      <c r="S1667" s="8">
        <v>16702341795</v>
      </c>
      <c r="U1667" t="s">
        <v>2927</v>
      </c>
      <c r="V1667">
        <v>56179</v>
      </c>
      <c r="W1667" t="s">
        <v>124</v>
      </c>
      <c r="Y1667" t="s">
        <v>2928</v>
      </c>
      <c r="Z1667" t="s">
        <v>251</v>
      </c>
      <c r="AA1667" t="s">
        <v>2929</v>
      </c>
      <c r="AB1667" t="s">
        <v>1563</v>
      </c>
      <c r="AC1667" t="s">
        <v>2925</v>
      </c>
      <c r="AD1667" t="s">
        <v>2926</v>
      </c>
      <c r="AE1667" t="s">
        <v>120</v>
      </c>
      <c r="AF1667" t="s">
        <v>121</v>
      </c>
      <c r="AG1667" s="6">
        <v>96950</v>
      </c>
      <c r="AH1667" t="s">
        <v>122</v>
      </c>
      <c r="AJ1667" s="8">
        <v>16702341795</v>
      </c>
      <c r="AL1667" t="s">
        <v>2930</v>
      </c>
      <c r="BE1667" t="str">
        <f>"49-9071.00"</f>
        <v>49-9071.00</v>
      </c>
      <c r="BF1667" t="s">
        <v>156</v>
      </c>
      <c r="BG1667" t="s">
        <v>4103</v>
      </c>
      <c r="BH1667" t="s">
        <v>964</v>
      </c>
      <c r="BI1667">
        <v>2</v>
      </c>
      <c r="BK1667" s="1">
        <v>45818</v>
      </c>
      <c r="BL1667" s="1">
        <v>46182</v>
      </c>
      <c r="BO1667">
        <v>40</v>
      </c>
      <c r="BP1667">
        <v>0</v>
      </c>
      <c r="BQ1667">
        <v>8</v>
      </c>
      <c r="BR1667">
        <v>8</v>
      </c>
      <c r="BS1667">
        <v>8</v>
      </c>
      <c r="BT1667">
        <v>8</v>
      </c>
      <c r="BU1667">
        <v>8</v>
      </c>
      <c r="BV1667">
        <v>0</v>
      </c>
      <c r="BW1667" t="str">
        <f>"8:00 AM"</f>
        <v>8:00 AM</v>
      </c>
      <c r="BX1667" t="str">
        <f>"5:00 PM"</f>
        <v>5:00 PM</v>
      </c>
      <c r="BY1667" t="s">
        <v>159</v>
      </c>
      <c r="BZ1667">
        <v>0</v>
      </c>
      <c r="CA1667">
        <v>12</v>
      </c>
      <c r="CB1667" t="s">
        <v>117</v>
      </c>
      <c r="CD1667" t="s">
        <v>4107</v>
      </c>
      <c r="CE1667" t="s">
        <v>2925</v>
      </c>
      <c r="CF1667" t="s">
        <v>2926</v>
      </c>
      <c r="CG1667" t="s">
        <v>136</v>
      </c>
      <c r="CH1667" t="s">
        <v>121</v>
      </c>
      <c r="CI1667" s="6">
        <v>96950</v>
      </c>
      <c r="CJ1667" s="10">
        <v>9.75</v>
      </c>
      <c r="CK1667" s="10">
        <v>11.25</v>
      </c>
      <c r="CL1667" s="10">
        <v>14.63</v>
      </c>
      <c r="CM1667" s="10">
        <v>16.88</v>
      </c>
      <c r="CN1667" t="s">
        <v>137</v>
      </c>
      <c r="CO1667" t="s">
        <v>133</v>
      </c>
      <c r="CP1667" t="s">
        <v>138</v>
      </c>
      <c r="CR1667" t="s">
        <v>117</v>
      </c>
      <c r="CS1667" t="s">
        <v>139</v>
      </c>
      <c r="CT1667" t="s">
        <v>139</v>
      </c>
      <c r="CU1667" t="s">
        <v>139</v>
      </c>
      <c r="CV1667" t="s">
        <v>140</v>
      </c>
      <c r="CW1667" t="s">
        <v>139</v>
      </c>
      <c r="CX1667" t="s">
        <v>139</v>
      </c>
      <c r="CY1667" t="s">
        <v>2943</v>
      </c>
      <c r="CZ1667" s="8">
        <v>16702341795</v>
      </c>
      <c r="DA1667" t="s">
        <v>2930</v>
      </c>
      <c r="DB1667" t="s">
        <v>2937</v>
      </c>
      <c r="DC1667" t="s">
        <v>139</v>
      </c>
      <c r="DD1667" t="s">
        <v>117</v>
      </c>
    </row>
    <row r="1668" spans="1:114" ht="15" customHeight="1" x14ac:dyDescent="0.35">
      <c r="A1668" t="s">
        <v>8036</v>
      </c>
      <c r="B1668" t="s">
        <v>144</v>
      </c>
      <c r="C1668" s="1">
        <v>45707</v>
      </c>
      <c r="D1668" s="1">
        <v>45762</v>
      </c>
      <c r="E1668" t="s">
        <v>116</v>
      </c>
      <c r="F1668" s="1">
        <v>45792</v>
      </c>
      <c r="G1668" t="s">
        <v>117</v>
      </c>
      <c r="H1668" t="s">
        <v>117</v>
      </c>
      <c r="I1668" t="s">
        <v>117</v>
      </c>
      <c r="J1668" t="s">
        <v>7725</v>
      </c>
      <c r="K1668" t="s">
        <v>8037</v>
      </c>
      <c r="L1668" t="s">
        <v>4037</v>
      </c>
      <c r="M1668" t="s">
        <v>7728</v>
      </c>
      <c r="N1668" t="s">
        <v>120</v>
      </c>
      <c r="O1668" t="s">
        <v>121</v>
      </c>
      <c r="P1668" s="6">
        <v>96950</v>
      </c>
      <c r="Q1668" t="s">
        <v>122</v>
      </c>
      <c r="S1668" s="8">
        <v>16702340455</v>
      </c>
      <c r="U1668" t="s">
        <v>7729</v>
      </c>
      <c r="V1668">
        <v>23622</v>
      </c>
      <c r="W1668" t="s">
        <v>124</v>
      </c>
      <c r="Y1668" t="s">
        <v>1278</v>
      </c>
      <c r="Z1668" t="s">
        <v>4039</v>
      </c>
      <c r="AA1668" t="s">
        <v>4040</v>
      </c>
      <c r="AB1668" t="s">
        <v>128</v>
      </c>
      <c r="AC1668" t="s">
        <v>4037</v>
      </c>
      <c r="AD1668" t="s">
        <v>7728</v>
      </c>
      <c r="AE1668" t="s">
        <v>120</v>
      </c>
      <c r="AF1668" t="s">
        <v>121</v>
      </c>
      <c r="AG1668" s="6">
        <v>96950</v>
      </c>
      <c r="AH1668" t="s">
        <v>122</v>
      </c>
      <c r="AJ1668" s="8">
        <v>16702340455</v>
      </c>
      <c r="AL1668" t="s">
        <v>7731</v>
      </c>
      <c r="BE1668" t="str">
        <f>"49-9071.00"</f>
        <v>49-9071.00</v>
      </c>
      <c r="BF1668" t="s">
        <v>156</v>
      </c>
      <c r="BG1668" t="s">
        <v>8038</v>
      </c>
      <c r="BH1668" t="s">
        <v>2639</v>
      </c>
      <c r="BI1668">
        <v>5</v>
      </c>
      <c r="BJ1668">
        <v>5</v>
      </c>
      <c r="BK1668" s="1">
        <v>45794</v>
      </c>
      <c r="BL1668" s="1">
        <v>46158</v>
      </c>
      <c r="BM1668" s="1">
        <v>45794</v>
      </c>
      <c r="BN1668" s="1">
        <v>46158</v>
      </c>
      <c r="BO1668">
        <v>35</v>
      </c>
      <c r="BP1668">
        <v>0</v>
      </c>
      <c r="BQ1668">
        <v>7</v>
      </c>
      <c r="BR1668">
        <v>7</v>
      </c>
      <c r="BS1668">
        <v>7</v>
      </c>
      <c r="BT1668">
        <v>7</v>
      </c>
      <c r="BU1668">
        <v>7</v>
      </c>
      <c r="BV1668">
        <v>0</v>
      </c>
      <c r="BW1668" t="str">
        <f>"8:00 AM"</f>
        <v>8:00 AM</v>
      </c>
      <c r="BX1668" t="str">
        <f>"4:00 PM"</f>
        <v>4:00 PM</v>
      </c>
      <c r="BY1668" t="s">
        <v>159</v>
      </c>
      <c r="BZ1668">
        <v>0</v>
      </c>
      <c r="CA1668">
        <v>12</v>
      </c>
      <c r="CB1668" t="s">
        <v>117</v>
      </c>
      <c r="CD1668" t="s">
        <v>8039</v>
      </c>
      <c r="CE1668" t="s">
        <v>7734</v>
      </c>
      <c r="CF1668" t="s">
        <v>4037</v>
      </c>
      <c r="CG1668" t="s">
        <v>120</v>
      </c>
      <c r="CH1668" t="s">
        <v>121</v>
      </c>
      <c r="CI1668" s="6">
        <v>96950</v>
      </c>
      <c r="CJ1668" s="10">
        <v>9.75</v>
      </c>
      <c r="CK1668" s="10">
        <v>9.75</v>
      </c>
      <c r="CL1668" s="10">
        <v>14.63</v>
      </c>
      <c r="CM1668" s="10">
        <v>14.63</v>
      </c>
      <c r="CN1668" t="s">
        <v>137</v>
      </c>
      <c r="CO1668" t="s">
        <v>164</v>
      </c>
      <c r="CP1668" t="s">
        <v>138</v>
      </c>
      <c r="CR1668" t="s">
        <v>117</v>
      </c>
      <c r="CS1668" t="s">
        <v>139</v>
      </c>
      <c r="CT1668" t="s">
        <v>140</v>
      </c>
      <c r="CU1668" t="s">
        <v>139</v>
      </c>
      <c r="CV1668" t="s">
        <v>140</v>
      </c>
      <c r="CW1668" t="s">
        <v>139</v>
      </c>
      <c r="CX1668" t="s">
        <v>140</v>
      </c>
      <c r="CY1668" t="s">
        <v>8040</v>
      </c>
      <c r="CZ1668" s="8">
        <v>16702340455</v>
      </c>
      <c r="DA1668" t="s">
        <v>7731</v>
      </c>
      <c r="DB1668" t="s">
        <v>4048</v>
      </c>
      <c r="DC1668" t="s">
        <v>139</v>
      </c>
      <c r="DD1668" t="s">
        <v>117</v>
      </c>
    </row>
    <row r="1669" spans="1:114" ht="15" customHeight="1" x14ac:dyDescent="0.35">
      <c r="A1669" t="s">
        <v>16418</v>
      </c>
      <c r="B1669" t="s">
        <v>144</v>
      </c>
      <c r="C1669" s="1">
        <v>45708</v>
      </c>
      <c r="D1669" s="1">
        <v>45762</v>
      </c>
      <c r="E1669" t="s">
        <v>211</v>
      </c>
      <c r="G1669" t="s">
        <v>117</v>
      </c>
      <c r="H1669" t="s">
        <v>117</v>
      </c>
      <c r="I1669" t="s">
        <v>117</v>
      </c>
      <c r="J1669" t="s">
        <v>3218</v>
      </c>
      <c r="L1669" t="s">
        <v>12290</v>
      </c>
      <c r="N1669" t="s">
        <v>136</v>
      </c>
      <c r="O1669" t="s">
        <v>121</v>
      </c>
      <c r="P1669" s="6">
        <v>96950</v>
      </c>
      <c r="Q1669" t="s">
        <v>122</v>
      </c>
      <c r="S1669" s="8">
        <v>16702346445</v>
      </c>
      <c r="T1669">
        <v>2263</v>
      </c>
      <c r="U1669" t="s">
        <v>3219</v>
      </c>
      <c r="V1669">
        <v>53111</v>
      </c>
      <c r="W1669" t="s">
        <v>124</v>
      </c>
      <c r="Y1669" t="s">
        <v>698</v>
      </c>
      <c r="Z1669" t="s">
        <v>699</v>
      </c>
      <c r="AB1669" t="s">
        <v>215</v>
      </c>
      <c r="AC1669" t="s">
        <v>3849</v>
      </c>
      <c r="AE1669" t="s">
        <v>136</v>
      </c>
      <c r="AF1669" t="s">
        <v>121</v>
      </c>
      <c r="AG1669" s="6">
        <v>96950</v>
      </c>
      <c r="AH1669" t="s">
        <v>122</v>
      </c>
      <c r="AJ1669" s="8">
        <v>16702346445</v>
      </c>
      <c r="AK1669">
        <v>2263</v>
      </c>
      <c r="AL1669" t="s">
        <v>700</v>
      </c>
      <c r="BE1669" t="str">
        <f>"49-9071.00"</f>
        <v>49-9071.00</v>
      </c>
      <c r="BF1669" t="s">
        <v>156</v>
      </c>
      <c r="BG1669" t="s">
        <v>16419</v>
      </c>
      <c r="BH1669" t="s">
        <v>3221</v>
      </c>
      <c r="BI1669">
        <v>2</v>
      </c>
      <c r="BJ1669">
        <v>2</v>
      </c>
      <c r="BK1669" s="1">
        <v>45809</v>
      </c>
      <c r="BL1669" s="1">
        <v>46173</v>
      </c>
      <c r="BM1669" s="1">
        <v>45809</v>
      </c>
      <c r="BN1669" s="1">
        <v>46173</v>
      </c>
      <c r="BO1669">
        <v>40</v>
      </c>
      <c r="BP1669">
        <v>0</v>
      </c>
      <c r="BQ1669">
        <v>8</v>
      </c>
      <c r="BR1669">
        <v>8</v>
      </c>
      <c r="BS1669">
        <v>8</v>
      </c>
      <c r="BT1669">
        <v>8</v>
      </c>
      <c r="BU1669">
        <v>8</v>
      </c>
      <c r="BV1669">
        <v>0</v>
      </c>
      <c r="BW1669" t="str">
        <f>"8:00 AM"</f>
        <v>8:00 AM</v>
      </c>
      <c r="BX1669" t="str">
        <f>"5:00 PM"</f>
        <v>5:00 PM</v>
      </c>
      <c r="BY1669" t="s">
        <v>133</v>
      </c>
      <c r="BZ1669">
        <v>0</v>
      </c>
      <c r="CA1669">
        <v>12</v>
      </c>
      <c r="CB1669" t="s">
        <v>117</v>
      </c>
      <c r="CD1669" t="s">
        <v>16420</v>
      </c>
      <c r="CE1669" t="s">
        <v>16421</v>
      </c>
      <c r="CG1669" t="s">
        <v>136</v>
      </c>
      <c r="CH1669" t="s">
        <v>121</v>
      </c>
      <c r="CI1669" s="6">
        <v>96950</v>
      </c>
      <c r="CJ1669" s="10">
        <v>9.75</v>
      </c>
      <c r="CK1669" s="10">
        <v>10</v>
      </c>
      <c r="CL1669" s="10">
        <v>14.63</v>
      </c>
      <c r="CM1669" s="10">
        <v>15</v>
      </c>
      <c r="CN1669" t="s">
        <v>137</v>
      </c>
      <c r="CO1669" t="s">
        <v>803</v>
      </c>
      <c r="CP1669" t="s">
        <v>138</v>
      </c>
      <c r="CR1669" t="s">
        <v>117</v>
      </c>
      <c r="CS1669" t="s">
        <v>139</v>
      </c>
      <c r="CT1669" t="s">
        <v>140</v>
      </c>
      <c r="CU1669" t="s">
        <v>139</v>
      </c>
      <c r="CV1669" t="s">
        <v>140</v>
      </c>
      <c r="CW1669" t="s">
        <v>139</v>
      </c>
      <c r="CX1669" t="s">
        <v>140</v>
      </c>
      <c r="CY1669" s="2" t="s">
        <v>17410</v>
      </c>
      <c r="CZ1669" s="8">
        <v>16702346445</v>
      </c>
      <c r="DA1669" t="s">
        <v>700</v>
      </c>
      <c r="DB1669" t="s">
        <v>140</v>
      </c>
      <c r="DC1669" t="s">
        <v>139</v>
      </c>
      <c r="DD1669" t="s">
        <v>117</v>
      </c>
      <c r="DE1669" t="s">
        <v>698</v>
      </c>
      <c r="DF1669" t="s">
        <v>699</v>
      </c>
      <c r="DH1669" t="s">
        <v>3219</v>
      </c>
      <c r="DI1669" t="s">
        <v>3218</v>
      </c>
      <c r="DJ1669" t="s">
        <v>700</v>
      </c>
    </row>
    <row r="1670" spans="1:114" ht="15" customHeight="1" x14ac:dyDescent="0.35">
      <c r="A1670" t="s">
        <v>13752</v>
      </c>
      <c r="B1670" t="s">
        <v>166</v>
      </c>
      <c r="C1670" s="1">
        <v>45710</v>
      </c>
      <c r="D1670" s="1">
        <v>45762</v>
      </c>
      <c r="E1670" t="s">
        <v>211</v>
      </c>
      <c r="G1670" t="s">
        <v>139</v>
      </c>
      <c r="H1670" t="s">
        <v>117</v>
      </c>
      <c r="I1670" t="s">
        <v>117</v>
      </c>
      <c r="J1670" t="s">
        <v>2442</v>
      </c>
      <c r="K1670" t="s">
        <v>2442</v>
      </c>
      <c r="L1670" t="s">
        <v>2443</v>
      </c>
      <c r="M1670" t="s">
        <v>2444</v>
      </c>
      <c r="N1670" t="s">
        <v>136</v>
      </c>
      <c r="O1670" t="s">
        <v>121</v>
      </c>
      <c r="P1670" s="6">
        <v>96950</v>
      </c>
      <c r="Q1670" t="s">
        <v>122</v>
      </c>
      <c r="S1670" s="8">
        <v>16702355912</v>
      </c>
      <c r="U1670" t="s">
        <v>2445</v>
      </c>
      <c r="V1670">
        <v>5412</v>
      </c>
      <c r="W1670" t="s">
        <v>124</v>
      </c>
      <c r="Y1670" t="s">
        <v>7038</v>
      </c>
      <c r="Z1670" t="s">
        <v>7039</v>
      </c>
      <c r="AA1670" t="s">
        <v>7040</v>
      </c>
      <c r="AB1670" t="s">
        <v>932</v>
      </c>
      <c r="AC1670" t="s">
        <v>7041</v>
      </c>
      <c r="AE1670" t="s">
        <v>136</v>
      </c>
      <c r="AF1670" t="s">
        <v>121</v>
      </c>
      <c r="AG1670" s="6">
        <v>96950</v>
      </c>
      <c r="AH1670" t="s">
        <v>122</v>
      </c>
      <c r="AJ1670" s="8">
        <v>16702355912</v>
      </c>
      <c r="AL1670" t="s">
        <v>2450</v>
      </c>
      <c r="BE1670" t="str">
        <f>"23-2011.00"</f>
        <v>23-2011.00</v>
      </c>
      <c r="BF1670" t="s">
        <v>2451</v>
      </c>
      <c r="BG1670" t="s">
        <v>13254</v>
      </c>
      <c r="BH1670" t="s">
        <v>2453</v>
      </c>
      <c r="BI1670">
        <v>3</v>
      </c>
      <c r="BK1670" s="1">
        <v>45778</v>
      </c>
      <c r="BL1670" s="1">
        <v>46873</v>
      </c>
      <c r="BO1670">
        <v>35</v>
      </c>
      <c r="BP1670">
        <v>0</v>
      </c>
      <c r="BQ1670">
        <v>7</v>
      </c>
      <c r="BR1670">
        <v>7</v>
      </c>
      <c r="BS1670">
        <v>7</v>
      </c>
      <c r="BT1670">
        <v>7</v>
      </c>
      <c r="BU1670">
        <v>7</v>
      </c>
      <c r="BV1670">
        <v>0</v>
      </c>
      <c r="BW1670" t="str">
        <f>"9:00 AM"</f>
        <v>9:00 AM</v>
      </c>
      <c r="BX1670" t="str">
        <f>"5:00 PM"</f>
        <v>5:00 PM</v>
      </c>
      <c r="BY1670" t="s">
        <v>459</v>
      </c>
      <c r="BZ1670">
        <v>0</v>
      </c>
      <c r="CA1670">
        <v>12</v>
      </c>
      <c r="CB1670" t="s">
        <v>117</v>
      </c>
      <c r="CD1670" s="2" t="s">
        <v>13255</v>
      </c>
      <c r="CE1670" t="s">
        <v>2443</v>
      </c>
      <c r="CF1670" t="s">
        <v>2444</v>
      </c>
      <c r="CG1670" t="s">
        <v>136</v>
      </c>
      <c r="CH1670" t="s">
        <v>121</v>
      </c>
      <c r="CI1670" s="6">
        <v>96950</v>
      </c>
      <c r="CJ1670" s="10">
        <v>18.59</v>
      </c>
      <c r="CK1670" s="10">
        <v>18.59</v>
      </c>
      <c r="CL1670" s="10">
        <v>27.89</v>
      </c>
      <c r="CM1670" s="10">
        <v>27.89</v>
      </c>
      <c r="CN1670" t="s">
        <v>137</v>
      </c>
      <c r="CO1670" t="s">
        <v>162</v>
      </c>
      <c r="CP1670" t="s">
        <v>138</v>
      </c>
      <c r="CR1670" t="s">
        <v>117</v>
      </c>
      <c r="CS1670" t="s">
        <v>139</v>
      </c>
      <c r="CT1670" t="s">
        <v>140</v>
      </c>
      <c r="CU1670" t="s">
        <v>139</v>
      </c>
      <c r="CV1670" t="s">
        <v>140</v>
      </c>
      <c r="CW1670" t="s">
        <v>139</v>
      </c>
      <c r="CX1670" t="s">
        <v>140</v>
      </c>
      <c r="CY1670" t="s">
        <v>9382</v>
      </c>
      <c r="CZ1670" s="8">
        <v>16702355912</v>
      </c>
      <c r="DA1670" t="s">
        <v>2450</v>
      </c>
      <c r="DB1670" t="s">
        <v>140</v>
      </c>
      <c r="DC1670" t="s">
        <v>139</v>
      </c>
      <c r="DD1670" t="s">
        <v>117</v>
      </c>
    </row>
    <row r="1671" spans="1:114" ht="15" customHeight="1" x14ac:dyDescent="0.35">
      <c r="A1671" t="s">
        <v>12199</v>
      </c>
      <c r="B1671" t="s">
        <v>144</v>
      </c>
      <c r="C1671" s="1">
        <v>45711</v>
      </c>
      <c r="D1671" s="1">
        <v>45762</v>
      </c>
      <c r="E1671" t="s">
        <v>116</v>
      </c>
      <c r="F1671" s="1">
        <v>45868</v>
      </c>
      <c r="G1671" t="s">
        <v>117</v>
      </c>
      <c r="H1671" t="s">
        <v>117</v>
      </c>
      <c r="I1671" t="s">
        <v>117</v>
      </c>
      <c r="J1671" t="s">
        <v>4323</v>
      </c>
      <c r="K1671" t="s">
        <v>140</v>
      </c>
      <c r="L1671" t="s">
        <v>4324</v>
      </c>
      <c r="N1671" t="s">
        <v>136</v>
      </c>
      <c r="O1671" t="s">
        <v>121</v>
      </c>
      <c r="P1671" s="6">
        <v>96950</v>
      </c>
      <c r="Q1671" t="s">
        <v>122</v>
      </c>
      <c r="R1671" t="s">
        <v>140</v>
      </c>
      <c r="S1671" s="8">
        <v>16702349675</v>
      </c>
      <c r="U1671" t="s">
        <v>4325</v>
      </c>
      <c r="V1671">
        <v>561720</v>
      </c>
      <c r="W1671" t="s">
        <v>124</v>
      </c>
      <c r="Y1671" t="s">
        <v>4326</v>
      </c>
      <c r="Z1671" t="s">
        <v>4327</v>
      </c>
      <c r="AA1671" t="s">
        <v>4328</v>
      </c>
      <c r="AB1671" t="s">
        <v>4329</v>
      </c>
      <c r="AC1671" t="s">
        <v>4330</v>
      </c>
      <c r="AE1671" t="s">
        <v>120</v>
      </c>
      <c r="AF1671" t="s">
        <v>121</v>
      </c>
      <c r="AG1671" s="6">
        <v>96950</v>
      </c>
      <c r="AH1671" t="s">
        <v>122</v>
      </c>
      <c r="AI1671" t="s">
        <v>120</v>
      </c>
      <c r="AJ1671" s="8">
        <v>16704834587</v>
      </c>
      <c r="AL1671" t="s">
        <v>4331</v>
      </c>
      <c r="BE1671" t="str">
        <f>"49-9071.00"</f>
        <v>49-9071.00</v>
      </c>
      <c r="BF1671" t="s">
        <v>156</v>
      </c>
      <c r="BG1671" t="s">
        <v>4332</v>
      </c>
      <c r="BH1671" t="s">
        <v>3221</v>
      </c>
      <c r="BI1671">
        <v>7</v>
      </c>
      <c r="BJ1671">
        <v>7</v>
      </c>
      <c r="BK1671" s="1">
        <v>45870</v>
      </c>
      <c r="BL1671" s="1">
        <v>46234</v>
      </c>
      <c r="BM1671" s="1">
        <v>45870</v>
      </c>
      <c r="BN1671" s="1">
        <v>46234</v>
      </c>
      <c r="BO1671">
        <v>35</v>
      </c>
      <c r="BP1671">
        <v>0</v>
      </c>
      <c r="BQ1671">
        <v>7</v>
      </c>
      <c r="BR1671">
        <v>7</v>
      </c>
      <c r="BS1671">
        <v>7</v>
      </c>
      <c r="BT1671">
        <v>7</v>
      </c>
      <c r="BU1671">
        <v>7</v>
      </c>
      <c r="BV1671">
        <v>0</v>
      </c>
      <c r="BW1671" t="str">
        <f>"8:00 AM"</f>
        <v>8:00 AM</v>
      </c>
      <c r="BX1671" t="str">
        <f>"4:00 PM"</f>
        <v>4:00 PM</v>
      </c>
      <c r="BY1671" t="s">
        <v>159</v>
      </c>
      <c r="BZ1671">
        <v>0</v>
      </c>
      <c r="CA1671">
        <v>24</v>
      </c>
      <c r="CB1671" t="s">
        <v>117</v>
      </c>
      <c r="CD1671" s="2" t="s">
        <v>12200</v>
      </c>
      <c r="CE1671" t="s">
        <v>4334</v>
      </c>
      <c r="CG1671" t="s">
        <v>136</v>
      </c>
      <c r="CH1671" t="s">
        <v>121</v>
      </c>
      <c r="CI1671" s="6">
        <v>96950</v>
      </c>
      <c r="CJ1671" s="10">
        <v>9.75</v>
      </c>
      <c r="CK1671" s="10">
        <v>9.75</v>
      </c>
      <c r="CL1671" s="10">
        <v>0</v>
      </c>
      <c r="CM1671" s="10">
        <v>0</v>
      </c>
      <c r="CN1671" t="s">
        <v>137</v>
      </c>
      <c r="CP1671" t="s">
        <v>138</v>
      </c>
      <c r="CR1671" t="s">
        <v>117</v>
      </c>
      <c r="CS1671" t="s">
        <v>139</v>
      </c>
      <c r="CT1671" t="s">
        <v>140</v>
      </c>
      <c r="CU1671" t="s">
        <v>140</v>
      </c>
      <c r="CV1671" t="s">
        <v>140</v>
      </c>
      <c r="CW1671" t="s">
        <v>139</v>
      </c>
      <c r="CX1671" t="s">
        <v>140</v>
      </c>
      <c r="CY1671" t="s">
        <v>4335</v>
      </c>
      <c r="CZ1671" s="8">
        <v>16702349675</v>
      </c>
      <c r="DA1671" t="s">
        <v>4331</v>
      </c>
      <c r="DB1671" t="s">
        <v>140</v>
      </c>
      <c r="DC1671" t="s">
        <v>139</v>
      </c>
      <c r="DD1671" t="s">
        <v>117</v>
      </c>
    </row>
    <row r="1672" spans="1:114" ht="15" customHeight="1" x14ac:dyDescent="0.35">
      <c r="A1672" t="s">
        <v>10135</v>
      </c>
      <c r="B1672" t="s">
        <v>144</v>
      </c>
      <c r="C1672" s="1">
        <v>45713</v>
      </c>
      <c r="D1672" s="1">
        <v>45762</v>
      </c>
      <c r="E1672" t="s">
        <v>211</v>
      </c>
      <c r="G1672" t="s">
        <v>117</v>
      </c>
      <c r="H1672" t="s">
        <v>117</v>
      </c>
      <c r="I1672" t="s">
        <v>117</v>
      </c>
      <c r="J1672" t="s">
        <v>4209</v>
      </c>
      <c r="K1672" t="s">
        <v>4210</v>
      </c>
      <c r="L1672" t="s">
        <v>1326</v>
      </c>
      <c r="M1672" t="s">
        <v>4211</v>
      </c>
      <c r="N1672" t="s">
        <v>120</v>
      </c>
      <c r="O1672" t="s">
        <v>121</v>
      </c>
      <c r="P1672" s="6">
        <v>96950</v>
      </c>
      <c r="Q1672" t="s">
        <v>122</v>
      </c>
      <c r="S1672" s="8">
        <v>16703236877</v>
      </c>
      <c r="U1672" t="s">
        <v>4212</v>
      </c>
      <c r="V1672">
        <v>62161</v>
      </c>
      <c r="W1672" t="s">
        <v>124</v>
      </c>
      <c r="Y1672" t="s">
        <v>1329</v>
      </c>
      <c r="Z1672" t="s">
        <v>1330</v>
      </c>
      <c r="AA1672" t="s">
        <v>1331</v>
      </c>
      <c r="AB1672" t="s">
        <v>128</v>
      </c>
      <c r="AC1672" t="s">
        <v>1332</v>
      </c>
      <c r="AE1672" t="s">
        <v>839</v>
      </c>
      <c r="AF1672" t="s">
        <v>578</v>
      </c>
      <c r="AG1672" s="6">
        <v>96931</v>
      </c>
      <c r="AH1672" t="s">
        <v>122</v>
      </c>
      <c r="AJ1672" s="8">
        <v>16716498746</v>
      </c>
      <c r="AK1672">
        <v>203</v>
      </c>
      <c r="AL1672" t="s">
        <v>1333</v>
      </c>
      <c r="BE1672" t="str">
        <f>"29-1141.00"</f>
        <v>29-1141.00</v>
      </c>
      <c r="BF1672" t="s">
        <v>1534</v>
      </c>
      <c r="BG1672" t="s">
        <v>4213</v>
      </c>
      <c r="BH1672" t="s">
        <v>4214</v>
      </c>
      <c r="BI1672">
        <v>6</v>
      </c>
      <c r="BJ1672">
        <v>6</v>
      </c>
      <c r="BK1672" s="1">
        <v>45778</v>
      </c>
      <c r="BL1672" s="1">
        <v>46142</v>
      </c>
      <c r="BM1672" s="1">
        <v>45778</v>
      </c>
      <c r="BN1672" s="1">
        <v>46142</v>
      </c>
      <c r="BO1672">
        <v>40</v>
      </c>
      <c r="BP1672">
        <v>0</v>
      </c>
      <c r="BQ1672">
        <v>8</v>
      </c>
      <c r="BR1672">
        <v>8</v>
      </c>
      <c r="BS1672">
        <v>8</v>
      </c>
      <c r="BT1672">
        <v>8</v>
      </c>
      <c r="BU1672">
        <v>5</v>
      </c>
      <c r="BV1672">
        <v>3</v>
      </c>
      <c r="BW1672" t="str">
        <f>"8:30 AM"</f>
        <v>8:30 AM</v>
      </c>
      <c r="BX1672" t="str">
        <f>"5:30 PM"</f>
        <v>5:30 PM</v>
      </c>
      <c r="BY1672" t="s">
        <v>459</v>
      </c>
      <c r="BZ1672">
        <v>0</v>
      </c>
      <c r="CA1672">
        <v>0</v>
      </c>
      <c r="CB1672" t="s">
        <v>117</v>
      </c>
      <c r="CD1672" s="2" t="s">
        <v>4215</v>
      </c>
      <c r="CE1672" t="s">
        <v>1326</v>
      </c>
      <c r="CF1672" t="s">
        <v>4211</v>
      </c>
      <c r="CG1672" t="s">
        <v>120</v>
      </c>
      <c r="CH1672" t="s">
        <v>121</v>
      </c>
      <c r="CI1672" s="6">
        <v>96950</v>
      </c>
      <c r="CJ1672" s="10">
        <v>17.05</v>
      </c>
      <c r="CK1672" s="10">
        <v>17.05</v>
      </c>
      <c r="CN1672" t="s">
        <v>137</v>
      </c>
      <c r="CO1672" t="s">
        <v>140</v>
      </c>
      <c r="CP1672" t="s">
        <v>138</v>
      </c>
      <c r="CR1672" t="s">
        <v>117</v>
      </c>
      <c r="CS1672" t="s">
        <v>139</v>
      </c>
      <c r="CT1672" t="s">
        <v>140</v>
      </c>
      <c r="CU1672" t="s">
        <v>140</v>
      </c>
      <c r="CV1672" t="s">
        <v>140</v>
      </c>
      <c r="CW1672" t="s">
        <v>139</v>
      </c>
      <c r="CX1672" t="s">
        <v>140</v>
      </c>
      <c r="CY1672" t="s">
        <v>140</v>
      </c>
      <c r="CZ1672" s="8">
        <v>16703236877</v>
      </c>
      <c r="DA1672" t="s">
        <v>4216</v>
      </c>
      <c r="DB1672" t="s">
        <v>140</v>
      </c>
      <c r="DC1672" t="s">
        <v>139</v>
      </c>
      <c r="DD1672" t="s">
        <v>117</v>
      </c>
    </row>
    <row r="1673" spans="1:114" ht="15" customHeight="1" x14ac:dyDescent="0.35">
      <c r="A1673" t="s">
        <v>12130</v>
      </c>
      <c r="B1673" t="s">
        <v>144</v>
      </c>
      <c r="C1673" s="1">
        <v>45713</v>
      </c>
      <c r="D1673" s="1">
        <v>45762</v>
      </c>
      <c r="E1673" t="s">
        <v>211</v>
      </c>
      <c r="G1673" t="s">
        <v>117</v>
      </c>
      <c r="H1673" t="s">
        <v>117</v>
      </c>
      <c r="I1673" t="s">
        <v>117</v>
      </c>
      <c r="J1673" t="s">
        <v>8048</v>
      </c>
      <c r="K1673" t="s">
        <v>8049</v>
      </c>
      <c r="L1673" t="s">
        <v>8050</v>
      </c>
      <c r="N1673" t="s">
        <v>222</v>
      </c>
      <c r="O1673" t="s">
        <v>121</v>
      </c>
      <c r="P1673" s="6">
        <v>96951</v>
      </c>
      <c r="Q1673" t="s">
        <v>122</v>
      </c>
      <c r="S1673" s="8">
        <v>16707897746</v>
      </c>
      <c r="U1673" t="s">
        <v>8051</v>
      </c>
      <c r="V1673">
        <v>72251</v>
      </c>
      <c r="W1673" t="s">
        <v>124</v>
      </c>
      <c r="Y1673" t="s">
        <v>8052</v>
      </c>
      <c r="Z1673" t="s">
        <v>8053</v>
      </c>
      <c r="AB1673" t="s">
        <v>1057</v>
      </c>
      <c r="AC1673" t="s">
        <v>8050</v>
      </c>
      <c r="AE1673" t="s">
        <v>222</v>
      </c>
      <c r="AF1673" t="s">
        <v>121</v>
      </c>
      <c r="AG1673" s="6">
        <v>96951</v>
      </c>
      <c r="AH1673" t="s">
        <v>122</v>
      </c>
      <c r="AJ1673" s="8">
        <v>16707897746</v>
      </c>
      <c r="AL1673" t="s">
        <v>8054</v>
      </c>
      <c r="BE1673" t="str">
        <f>"35-2014.00"</f>
        <v>35-2014.00</v>
      </c>
      <c r="BF1673" t="s">
        <v>191</v>
      </c>
      <c r="BG1673" t="s">
        <v>12131</v>
      </c>
      <c r="BH1673" t="s">
        <v>313</v>
      </c>
      <c r="BI1673">
        <v>2</v>
      </c>
      <c r="BJ1673">
        <v>2</v>
      </c>
      <c r="BK1673" s="1">
        <v>45809</v>
      </c>
      <c r="BL1673" s="1">
        <v>46173</v>
      </c>
      <c r="BM1673" s="1">
        <v>45809</v>
      </c>
      <c r="BN1673" s="1">
        <v>46173</v>
      </c>
      <c r="BO1673">
        <v>35</v>
      </c>
      <c r="BP1673">
        <v>0</v>
      </c>
      <c r="BQ1673">
        <v>7</v>
      </c>
      <c r="BR1673">
        <v>7</v>
      </c>
      <c r="BS1673">
        <v>7</v>
      </c>
      <c r="BT1673">
        <v>7</v>
      </c>
      <c r="BU1673">
        <v>7</v>
      </c>
      <c r="BV1673">
        <v>0</v>
      </c>
      <c r="BW1673" t="str">
        <f>"8:00 AM"</f>
        <v>8:00 AM</v>
      </c>
      <c r="BX1673" t="str">
        <f>"5:00 PM"</f>
        <v>5:00 PM</v>
      </c>
      <c r="BY1673" t="s">
        <v>133</v>
      </c>
      <c r="BZ1673">
        <v>0</v>
      </c>
      <c r="CA1673">
        <v>12</v>
      </c>
      <c r="CB1673" t="s">
        <v>117</v>
      </c>
      <c r="CD1673" s="2" t="s">
        <v>12132</v>
      </c>
      <c r="CE1673" t="s">
        <v>221</v>
      </c>
      <c r="CG1673" t="s">
        <v>222</v>
      </c>
      <c r="CH1673" t="s">
        <v>121</v>
      </c>
      <c r="CI1673" s="6">
        <v>96951</v>
      </c>
      <c r="CJ1673" s="10">
        <v>8.83</v>
      </c>
      <c r="CK1673" s="10">
        <v>8.83</v>
      </c>
      <c r="CL1673" s="10">
        <v>13.24</v>
      </c>
      <c r="CM1673" s="10">
        <v>13.24</v>
      </c>
      <c r="CN1673" t="s">
        <v>137</v>
      </c>
      <c r="CO1673" t="s">
        <v>162</v>
      </c>
      <c r="CP1673" t="s">
        <v>138</v>
      </c>
      <c r="CR1673" t="s">
        <v>117</v>
      </c>
      <c r="CS1673" t="s">
        <v>139</v>
      </c>
      <c r="CT1673" t="s">
        <v>140</v>
      </c>
      <c r="CU1673" t="s">
        <v>139</v>
      </c>
      <c r="CV1673" t="s">
        <v>140</v>
      </c>
      <c r="CW1673" t="s">
        <v>139</v>
      </c>
      <c r="CX1673" t="s">
        <v>140</v>
      </c>
      <c r="CY1673" t="s">
        <v>12133</v>
      </c>
      <c r="CZ1673" s="8">
        <v>16707897746</v>
      </c>
      <c r="DA1673" t="s">
        <v>8054</v>
      </c>
      <c r="DB1673" t="s">
        <v>140</v>
      </c>
      <c r="DC1673" t="s">
        <v>139</v>
      </c>
      <c r="DD1673" t="s">
        <v>117</v>
      </c>
      <c r="DE1673" t="s">
        <v>8052</v>
      </c>
      <c r="DF1673" t="s">
        <v>8053</v>
      </c>
      <c r="DH1673" t="s">
        <v>8051</v>
      </c>
      <c r="DI1673" t="s">
        <v>8057</v>
      </c>
      <c r="DJ1673" t="s">
        <v>8054</v>
      </c>
    </row>
    <row r="1674" spans="1:114" ht="15" customHeight="1" x14ac:dyDescent="0.35">
      <c r="A1674" t="s">
        <v>15217</v>
      </c>
      <c r="B1674" t="s">
        <v>144</v>
      </c>
      <c r="C1674" s="1">
        <v>45714</v>
      </c>
      <c r="D1674" s="1">
        <v>45762</v>
      </c>
      <c r="E1674" t="s">
        <v>211</v>
      </c>
      <c r="G1674" t="s">
        <v>117</v>
      </c>
      <c r="H1674" t="s">
        <v>117</v>
      </c>
      <c r="I1674" t="s">
        <v>117</v>
      </c>
      <c r="J1674" t="s">
        <v>11863</v>
      </c>
      <c r="L1674" t="s">
        <v>2140</v>
      </c>
      <c r="M1674" t="s">
        <v>11864</v>
      </c>
      <c r="N1674" t="s">
        <v>120</v>
      </c>
      <c r="O1674" t="s">
        <v>121</v>
      </c>
      <c r="P1674" s="6">
        <v>96950</v>
      </c>
      <c r="Q1674" t="s">
        <v>122</v>
      </c>
      <c r="S1674" s="8">
        <v>16702349110</v>
      </c>
      <c r="U1674" t="s">
        <v>11865</v>
      </c>
      <c r="V1674">
        <v>54138</v>
      </c>
      <c r="W1674" t="s">
        <v>124</v>
      </c>
      <c r="Y1674" t="s">
        <v>2143</v>
      </c>
      <c r="Z1674" t="s">
        <v>2144</v>
      </c>
      <c r="AB1674" t="s">
        <v>11866</v>
      </c>
      <c r="AC1674" t="s">
        <v>2140</v>
      </c>
      <c r="AD1674" t="s">
        <v>11867</v>
      </c>
      <c r="AE1674" t="s">
        <v>136</v>
      </c>
      <c r="AF1674" t="s">
        <v>121</v>
      </c>
      <c r="AG1674" s="6">
        <v>96950</v>
      </c>
      <c r="AH1674" t="s">
        <v>122</v>
      </c>
      <c r="AJ1674" s="8">
        <v>16702349110</v>
      </c>
      <c r="AL1674" t="s">
        <v>11868</v>
      </c>
      <c r="BE1674" t="str">
        <f>"19-4099.01"</f>
        <v>19-4099.01</v>
      </c>
      <c r="BF1674" t="s">
        <v>11869</v>
      </c>
      <c r="BG1674" t="s">
        <v>11870</v>
      </c>
      <c r="BH1674" t="s">
        <v>11871</v>
      </c>
      <c r="BI1674">
        <v>1</v>
      </c>
      <c r="BJ1674">
        <v>1</v>
      </c>
      <c r="BK1674" s="1">
        <v>45809</v>
      </c>
      <c r="BL1674" s="1">
        <v>46173</v>
      </c>
      <c r="BM1674" s="1">
        <v>45809</v>
      </c>
      <c r="BN1674" s="1">
        <v>46173</v>
      </c>
      <c r="BO1674">
        <v>35</v>
      </c>
      <c r="BP1674">
        <v>0</v>
      </c>
      <c r="BQ1674">
        <v>7</v>
      </c>
      <c r="BR1674">
        <v>7</v>
      </c>
      <c r="BS1674">
        <v>7</v>
      </c>
      <c r="BT1674">
        <v>7</v>
      </c>
      <c r="BU1674">
        <v>7</v>
      </c>
      <c r="BV1674">
        <v>0</v>
      </c>
      <c r="BW1674" t="str">
        <f>"9:00 AM"</f>
        <v>9:00 AM</v>
      </c>
      <c r="BX1674" t="str">
        <f>"5:00 PM"</f>
        <v>5:00 PM</v>
      </c>
      <c r="BY1674" t="s">
        <v>459</v>
      </c>
      <c r="BZ1674">
        <v>0</v>
      </c>
      <c r="CA1674">
        <v>24</v>
      </c>
      <c r="CB1674" t="s">
        <v>117</v>
      </c>
      <c r="CD1674" s="2" t="s">
        <v>15218</v>
      </c>
      <c r="CE1674" t="s">
        <v>11873</v>
      </c>
      <c r="CG1674" t="s">
        <v>120</v>
      </c>
      <c r="CH1674" t="s">
        <v>121</v>
      </c>
      <c r="CI1674" s="6">
        <v>96950</v>
      </c>
      <c r="CJ1674" s="10">
        <v>13.12</v>
      </c>
      <c r="CK1674" s="10">
        <v>13.12</v>
      </c>
      <c r="CL1674" s="10">
        <v>0</v>
      </c>
      <c r="CM1674" s="10">
        <v>0</v>
      </c>
      <c r="CN1674" t="s">
        <v>137</v>
      </c>
      <c r="CO1674" t="s">
        <v>194</v>
      </c>
      <c r="CP1674" t="s">
        <v>138</v>
      </c>
      <c r="CR1674" t="s">
        <v>117</v>
      </c>
      <c r="CS1674" t="s">
        <v>139</v>
      </c>
      <c r="CT1674" t="s">
        <v>140</v>
      </c>
      <c r="CU1674" t="s">
        <v>140</v>
      </c>
      <c r="CV1674" t="s">
        <v>140</v>
      </c>
      <c r="CW1674" t="s">
        <v>139</v>
      </c>
      <c r="CX1674" t="s">
        <v>140</v>
      </c>
      <c r="CY1674" t="s">
        <v>7873</v>
      </c>
      <c r="CZ1674" s="8">
        <v>16702330208</v>
      </c>
      <c r="DA1674" t="s">
        <v>11868</v>
      </c>
      <c r="DB1674" t="s">
        <v>164</v>
      </c>
      <c r="DC1674" t="s">
        <v>139</v>
      </c>
      <c r="DD1674" t="s">
        <v>117</v>
      </c>
    </row>
    <row r="1675" spans="1:114" ht="15" customHeight="1" x14ac:dyDescent="0.35">
      <c r="A1675" t="s">
        <v>16389</v>
      </c>
      <c r="B1675" t="s">
        <v>115</v>
      </c>
      <c r="C1675" s="1">
        <v>45744</v>
      </c>
      <c r="D1675" s="1">
        <v>45762</v>
      </c>
      <c r="E1675" t="s">
        <v>211</v>
      </c>
      <c r="G1675" t="s">
        <v>117</v>
      </c>
      <c r="H1675" t="s">
        <v>117</v>
      </c>
      <c r="I1675" t="s">
        <v>117</v>
      </c>
      <c r="J1675" t="s">
        <v>5388</v>
      </c>
      <c r="K1675" t="s">
        <v>5389</v>
      </c>
      <c r="L1675" t="s">
        <v>5390</v>
      </c>
      <c r="N1675" t="s">
        <v>136</v>
      </c>
      <c r="O1675" t="s">
        <v>121</v>
      </c>
      <c r="P1675" s="6">
        <v>96950</v>
      </c>
      <c r="Q1675" t="s">
        <v>122</v>
      </c>
      <c r="S1675" s="8">
        <v>16702336322</v>
      </c>
      <c r="U1675" t="s">
        <v>5391</v>
      </c>
      <c r="V1675">
        <v>61162</v>
      </c>
      <c r="W1675" t="s">
        <v>124</v>
      </c>
      <c r="Y1675" t="s">
        <v>5392</v>
      </c>
      <c r="Z1675" t="s">
        <v>5393</v>
      </c>
      <c r="AB1675" t="s">
        <v>128</v>
      </c>
      <c r="AC1675" t="s">
        <v>5394</v>
      </c>
      <c r="AE1675" t="s">
        <v>120</v>
      </c>
      <c r="AF1675" t="s">
        <v>121</v>
      </c>
      <c r="AG1675" s="6">
        <v>96950</v>
      </c>
      <c r="AH1675" t="s">
        <v>122</v>
      </c>
      <c r="AJ1675" s="8">
        <v>16702336322</v>
      </c>
      <c r="AL1675" t="s">
        <v>5395</v>
      </c>
      <c r="BE1675" t="str">
        <f>"25-3021.00"</f>
        <v>25-3021.00</v>
      </c>
      <c r="BF1675" t="s">
        <v>2507</v>
      </c>
      <c r="BG1675" t="s">
        <v>5396</v>
      </c>
      <c r="BH1675" t="s">
        <v>5397</v>
      </c>
      <c r="BI1675">
        <v>1</v>
      </c>
      <c r="BK1675" s="1">
        <v>45778</v>
      </c>
      <c r="BL1675" s="1">
        <v>46142</v>
      </c>
      <c r="BO1675">
        <v>35</v>
      </c>
      <c r="BP1675">
        <v>6</v>
      </c>
      <c r="BQ1675">
        <v>4</v>
      </c>
      <c r="BR1675">
        <v>4</v>
      </c>
      <c r="BS1675">
        <v>4</v>
      </c>
      <c r="BT1675">
        <v>5</v>
      </c>
      <c r="BU1675">
        <v>6</v>
      </c>
      <c r="BV1675">
        <v>6</v>
      </c>
      <c r="BW1675" t="str">
        <f>"8:00 AM"</f>
        <v>8:00 AM</v>
      </c>
      <c r="BX1675" t="str">
        <f>"5:00 PM"</f>
        <v>5:00 PM</v>
      </c>
      <c r="BY1675" t="s">
        <v>159</v>
      </c>
      <c r="BZ1675">
        <v>0</v>
      </c>
      <c r="CA1675">
        <v>24</v>
      </c>
      <c r="CB1675" t="s">
        <v>117</v>
      </c>
      <c r="CD1675" t="s">
        <v>5398</v>
      </c>
      <c r="CE1675" t="s">
        <v>5399</v>
      </c>
      <c r="CG1675" t="s">
        <v>136</v>
      </c>
      <c r="CH1675" t="s">
        <v>121</v>
      </c>
      <c r="CI1675" s="6">
        <v>96950</v>
      </c>
      <c r="CJ1675" s="10">
        <v>17.760000000000002</v>
      </c>
      <c r="CK1675" s="10">
        <v>17.760000000000002</v>
      </c>
      <c r="CL1675" s="10">
        <v>26.64</v>
      </c>
      <c r="CM1675" s="10">
        <v>26.64</v>
      </c>
      <c r="CN1675" t="s">
        <v>137</v>
      </c>
      <c r="CP1675" t="s">
        <v>138</v>
      </c>
      <c r="CR1675" t="s">
        <v>117</v>
      </c>
      <c r="CS1675" t="s">
        <v>139</v>
      </c>
      <c r="CT1675" t="s">
        <v>140</v>
      </c>
      <c r="CU1675" t="s">
        <v>139</v>
      </c>
      <c r="CV1675" t="s">
        <v>140</v>
      </c>
      <c r="CW1675" t="s">
        <v>139</v>
      </c>
      <c r="CX1675" t="s">
        <v>140</v>
      </c>
      <c r="CY1675" t="s">
        <v>16390</v>
      </c>
      <c r="CZ1675" s="8">
        <v>16702336322</v>
      </c>
      <c r="DA1675" t="s">
        <v>5395</v>
      </c>
      <c r="DB1675" t="s">
        <v>140</v>
      </c>
      <c r="DC1675" t="s">
        <v>139</v>
      </c>
      <c r="DD1675" t="s">
        <v>117</v>
      </c>
    </row>
    <row r="1676" spans="1:114" ht="15" customHeight="1" x14ac:dyDescent="0.35">
      <c r="A1676" t="s">
        <v>10313</v>
      </c>
      <c r="B1676" t="s">
        <v>144</v>
      </c>
      <c r="C1676" s="1">
        <v>45693</v>
      </c>
      <c r="D1676" s="1">
        <v>45763</v>
      </c>
      <c r="E1676" t="s">
        <v>116</v>
      </c>
      <c r="F1676" s="1">
        <v>45817</v>
      </c>
      <c r="G1676" t="s">
        <v>117</v>
      </c>
      <c r="H1676" t="s">
        <v>117</v>
      </c>
      <c r="I1676" t="s">
        <v>117</v>
      </c>
      <c r="J1676" t="s">
        <v>2924</v>
      </c>
      <c r="L1676" t="s">
        <v>2925</v>
      </c>
      <c r="M1676" t="s">
        <v>2926</v>
      </c>
      <c r="N1676" t="s">
        <v>136</v>
      </c>
      <c r="O1676" t="s">
        <v>121</v>
      </c>
      <c r="P1676" s="6">
        <v>96950</v>
      </c>
      <c r="Q1676" t="s">
        <v>122</v>
      </c>
      <c r="S1676" s="8">
        <v>16702341795</v>
      </c>
      <c r="U1676" t="s">
        <v>2927</v>
      </c>
      <c r="V1676">
        <v>722511</v>
      </c>
      <c r="W1676" t="s">
        <v>124</v>
      </c>
      <c r="Y1676" t="s">
        <v>2928</v>
      </c>
      <c r="Z1676" t="s">
        <v>251</v>
      </c>
      <c r="AA1676" t="s">
        <v>2929</v>
      </c>
      <c r="AB1676" t="s">
        <v>1563</v>
      </c>
      <c r="AC1676" t="s">
        <v>3938</v>
      </c>
      <c r="AD1676" t="s">
        <v>3939</v>
      </c>
      <c r="AE1676" t="s">
        <v>120</v>
      </c>
      <c r="AF1676" t="s">
        <v>121</v>
      </c>
      <c r="AG1676" s="6">
        <v>96950</v>
      </c>
      <c r="AH1676" t="s">
        <v>122</v>
      </c>
      <c r="AJ1676" s="8">
        <v>16702341795</v>
      </c>
      <c r="AL1676" t="s">
        <v>2930</v>
      </c>
      <c r="BE1676" t="str">
        <f>"35-1012.00"</f>
        <v>35-1012.00</v>
      </c>
      <c r="BF1676" t="s">
        <v>2494</v>
      </c>
      <c r="BG1676" t="s">
        <v>4979</v>
      </c>
      <c r="BH1676" t="s">
        <v>4980</v>
      </c>
      <c r="BI1676">
        <v>1</v>
      </c>
      <c r="BJ1676">
        <v>1</v>
      </c>
      <c r="BK1676" s="1">
        <v>45819</v>
      </c>
      <c r="BL1676" s="1">
        <v>46183</v>
      </c>
      <c r="BM1676" s="1">
        <v>45819</v>
      </c>
      <c r="BN1676" s="1">
        <v>46183</v>
      </c>
      <c r="BO1676">
        <v>35</v>
      </c>
      <c r="BP1676">
        <v>0</v>
      </c>
      <c r="BQ1676">
        <v>6</v>
      </c>
      <c r="BR1676">
        <v>6</v>
      </c>
      <c r="BS1676">
        <v>6</v>
      </c>
      <c r="BT1676">
        <v>6</v>
      </c>
      <c r="BU1676">
        <v>6</v>
      </c>
      <c r="BV1676">
        <v>5</v>
      </c>
      <c r="BW1676" t="str">
        <f>"7:00 AM"</f>
        <v>7:00 AM</v>
      </c>
      <c r="BX1676" t="str">
        <f>"2:00 PM"</f>
        <v>2:00 PM</v>
      </c>
      <c r="BY1676" t="s">
        <v>159</v>
      </c>
      <c r="BZ1676">
        <v>0</v>
      </c>
      <c r="CA1676">
        <v>12</v>
      </c>
      <c r="CB1676" t="s">
        <v>139</v>
      </c>
      <c r="CC1676">
        <v>10</v>
      </c>
      <c r="CD1676" t="s">
        <v>4981</v>
      </c>
      <c r="CE1676" t="s">
        <v>6252</v>
      </c>
      <c r="CF1676" t="s">
        <v>2925</v>
      </c>
      <c r="CG1676" t="s">
        <v>136</v>
      </c>
      <c r="CH1676" t="s">
        <v>121</v>
      </c>
      <c r="CI1676" s="6">
        <v>96950</v>
      </c>
      <c r="CJ1676" s="10">
        <v>10.6</v>
      </c>
      <c r="CK1676" s="10">
        <v>11</v>
      </c>
      <c r="CL1676" s="10">
        <v>15.9</v>
      </c>
      <c r="CM1676" s="10">
        <v>16.5</v>
      </c>
      <c r="CN1676" t="s">
        <v>137</v>
      </c>
      <c r="CO1676">
        <v>0</v>
      </c>
      <c r="CP1676" t="s">
        <v>138</v>
      </c>
      <c r="CR1676" t="s">
        <v>117</v>
      </c>
      <c r="CS1676" t="s">
        <v>139</v>
      </c>
      <c r="CT1676" t="s">
        <v>139</v>
      </c>
      <c r="CU1676" t="s">
        <v>139</v>
      </c>
      <c r="CV1676" t="s">
        <v>140</v>
      </c>
      <c r="CW1676" t="s">
        <v>139</v>
      </c>
      <c r="CX1676" t="s">
        <v>140</v>
      </c>
      <c r="CY1676" t="s">
        <v>10314</v>
      </c>
      <c r="CZ1676" s="8">
        <v>16702341795</v>
      </c>
      <c r="DA1676" t="s">
        <v>2930</v>
      </c>
      <c r="DB1676" t="s">
        <v>2937</v>
      </c>
      <c r="DC1676" t="s">
        <v>139</v>
      </c>
      <c r="DD1676" t="s">
        <v>117</v>
      </c>
    </row>
    <row r="1677" spans="1:114" ht="15" customHeight="1" x14ac:dyDescent="0.35">
      <c r="A1677" t="s">
        <v>5453</v>
      </c>
      <c r="B1677" t="s">
        <v>144</v>
      </c>
      <c r="C1677" s="1">
        <v>45694</v>
      </c>
      <c r="D1677" s="1">
        <v>45763</v>
      </c>
      <c r="E1677" t="s">
        <v>116</v>
      </c>
      <c r="F1677" s="1">
        <v>45868</v>
      </c>
      <c r="G1677" t="s">
        <v>117</v>
      </c>
      <c r="H1677" t="s">
        <v>117</v>
      </c>
      <c r="I1677" t="s">
        <v>117</v>
      </c>
      <c r="J1677" t="s">
        <v>625</v>
      </c>
      <c r="L1677" t="s">
        <v>633</v>
      </c>
      <c r="M1677" t="s">
        <v>634</v>
      </c>
      <c r="N1677" t="s">
        <v>136</v>
      </c>
      <c r="O1677" t="s">
        <v>121</v>
      </c>
      <c r="P1677" s="6">
        <v>96950</v>
      </c>
      <c r="Q1677" t="s">
        <v>122</v>
      </c>
      <c r="S1677" s="8">
        <v>16702368202</v>
      </c>
      <c r="T1677">
        <v>3554</v>
      </c>
      <c r="U1677" t="s">
        <v>628</v>
      </c>
      <c r="V1677">
        <v>62211</v>
      </c>
      <c r="W1677" t="s">
        <v>124</v>
      </c>
      <c r="Y1677" t="s">
        <v>629</v>
      </c>
      <c r="Z1677" t="s">
        <v>630</v>
      </c>
      <c r="AA1677" t="s">
        <v>631</v>
      </c>
      <c r="AB1677" t="s">
        <v>632</v>
      </c>
      <c r="AC1677" t="s">
        <v>633</v>
      </c>
      <c r="AD1677" t="s">
        <v>634</v>
      </c>
      <c r="AE1677" t="s">
        <v>136</v>
      </c>
      <c r="AF1677" t="s">
        <v>121</v>
      </c>
      <c r="AG1677" s="6">
        <v>96950</v>
      </c>
      <c r="AH1677" t="s">
        <v>122</v>
      </c>
      <c r="AJ1677" s="8">
        <v>16702368202</v>
      </c>
      <c r="AK1677">
        <v>3554</v>
      </c>
      <c r="AL1677" t="s">
        <v>635</v>
      </c>
      <c r="BE1677" t="str">
        <f>"29-2011.00"</f>
        <v>29-2011.00</v>
      </c>
      <c r="BF1677" t="s">
        <v>5454</v>
      </c>
      <c r="BG1677" t="s">
        <v>5455</v>
      </c>
      <c r="BH1677" t="s">
        <v>5456</v>
      </c>
      <c r="BI1677">
        <v>2</v>
      </c>
      <c r="BJ1677">
        <v>2</v>
      </c>
      <c r="BK1677" s="1">
        <v>45870</v>
      </c>
      <c r="BL1677" s="1">
        <v>46234</v>
      </c>
      <c r="BM1677" s="1">
        <v>45870</v>
      </c>
      <c r="BN1677" s="1">
        <v>46234</v>
      </c>
      <c r="BO1677">
        <v>40</v>
      </c>
      <c r="BP1677">
        <v>0</v>
      </c>
      <c r="BQ1677">
        <v>8</v>
      </c>
      <c r="BR1677">
        <v>8</v>
      </c>
      <c r="BS1677">
        <v>8</v>
      </c>
      <c r="BT1677">
        <v>8</v>
      </c>
      <c r="BU1677">
        <v>8</v>
      </c>
      <c r="BV1677">
        <v>0</v>
      </c>
      <c r="BW1677" t="str">
        <f>"7:00 AM"</f>
        <v>7:00 AM</v>
      </c>
      <c r="BX1677" t="str">
        <f>"4:00 PM"</f>
        <v>4:00 PM</v>
      </c>
      <c r="BY1677" t="s">
        <v>588</v>
      </c>
      <c r="BZ1677">
        <v>0</v>
      </c>
      <c r="CA1677">
        <v>24</v>
      </c>
      <c r="CB1677" t="s">
        <v>117</v>
      </c>
      <c r="CD1677" s="2" t="s">
        <v>5457</v>
      </c>
      <c r="CE1677" t="s">
        <v>633</v>
      </c>
      <c r="CF1677" t="s">
        <v>634</v>
      </c>
      <c r="CG1677" t="s">
        <v>136</v>
      </c>
      <c r="CH1677" t="s">
        <v>121</v>
      </c>
      <c r="CI1677" s="6">
        <v>96950</v>
      </c>
      <c r="CJ1677" s="10">
        <v>23.57</v>
      </c>
      <c r="CK1677" s="10">
        <v>23.57</v>
      </c>
      <c r="CL1677" s="10">
        <v>35.36</v>
      </c>
      <c r="CM1677" s="10">
        <v>35.36</v>
      </c>
      <c r="CN1677" t="s">
        <v>137</v>
      </c>
      <c r="CO1677" t="s">
        <v>5458</v>
      </c>
      <c r="CP1677" t="s">
        <v>138</v>
      </c>
      <c r="CR1677" t="s">
        <v>139</v>
      </c>
      <c r="CS1677" t="s">
        <v>139</v>
      </c>
      <c r="CT1677" t="s">
        <v>140</v>
      </c>
      <c r="CU1677" t="s">
        <v>139</v>
      </c>
      <c r="CV1677" t="s">
        <v>140</v>
      </c>
      <c r="CW1677" t="s">
        <v>139</v>
      </c>
      <c r="CX1677" t="s">
        <v>140</v>
      </c>
      <c r="CY1677" t="s">
        <v>5459</v>
      </c>
      <c r="CZ1677" s="8">
        <v>16702368202</v>
      </c>
      <c r="DA1677" t="s">
        <v>642</v>
      </c>
      <c r="DB1677" t="s">
        <v>140</v>
      </c>
      <c r="DC1677" t="s">
        <v>139</v>
      </c>
      <c r="DD1677" t="s">
        <v>117</v>
      </c>
      <c r="DE1677" t="s">
        <v>1540</v>
      </c>
      <c r="DF1677" t="s">
        <v>1541</v>
      </c>
      <c r="DG1677" t="s">
        <v>829</v>
      </c>
      <c r="DH1677" t="s">
        <v>628</v>
      </c>
      <c r="DI1677" t="s">
        <v>625</v>
      </c>
      <c r="DJ1677" t="s">
        <v>1542</v>
      </c>
    </row>
    <row r="1678" spans="1:114" ht="15" customHeight="1" x14ac:dyDescent="0.35">
      <c r="A1678" t="s">
        <v>10160</v>
      </c>
      <c r="B1678" t="s">
        <v>166</v>
      </c>
      <c r="C1678" s="1">
        <v>45699</v>
      </c>
      <c r="D1678" s="1">
        <v>45763</v>
      </c>
      <c r="E1678" t="s">
        <v>116</v>
      </c>
      <c r="F1678" s="1">
        <v>45868</v>
      </c>
      <c r="G1678" t="s">
        <v>117</v>
      </c>
      <c r="H1678" t="s">
        <v>117</v>
      </c>
      <c r="I1678" t="s">
        <v>117</v>
      </c>
      <c r="J1678" t="s">
        <v>428</v>
      </c>
      <c r="K1678" t="s">
        <v>986</v>
      </c>
      <c r="L1678" t="s">
        <v>430</v>
      </c>
      <c r="M1678" t="s">
        <v>431</v>
      </c>
      <c r="N1678" t="s">
        <v>120</v>
      </c>
      <c r="O1678" t="s">
        <v>121</v>
      </c>
      <c r="P1678" s="6">
        <v>96950</v>
      </c>
      <c r="Q1678" t="s">
        <v>122</v>
      </c>
      <c r="S1678" s="8">
        <v>16702857365</v>
      </c>
      <c r="U1678" t="s">
        <v>432</v>
      </c>
      <c r="V1678">
        <v>237990</v>
      </c>
      <c r="W1678" t="s">
        <v>124</v>
      </c>
      <c r="Y1678" t="s">
        <v>433</v>
      </c>
      <c r="Z1678" t="s">
        <v>434</v>
      </c>
      <c r="AA1678" t="s">
        <v>435</v>
      </c>
      <c r="AB1678" t="s">
        <v>436</v>
      </c>
      <c r="AC1678" t="s">
        <v>430</v>
      </c>
      <c r="AD1678" t="s">
        <v>431</v>
      </c>
      <c r="AE1678" t="s">
        <v>120</v>
      </c>
      <c r="AF1678" t="s">
        <v>121</v>
      </c>
      <c r="AG1678" s="6">
        <v>96950</v>
      </c>
      <c r="AH1678" t="s">
        <v>122</v>
      </c>
      <c r="AJ1678" s="8">
        <v>16702858958</v>
      </c>
      <c r="AL1678" t="s">
        <v>437</v>
      </c>
      <c r="BE1678" t="str">
        <f>"49-9071.00"</f>
        <v>49-9071.00</v>
      </c>
      <c r="BF1678" t="s">
        <v>156</v>
      </c>
      <c r="BG1678" t="s">
        <v>987</v>
      </c>
      <c r="BH1678" t="s">
        <v>423</v>
      </c>
      <c r="BI1678">
        <v>10</v>
      </c>
      <c r="BK1678" s="1">
        <v>45870</v>
      </c>
      <c r="BL1678" s="1">
        <v>46234</v>
      </c>
      <c r="BO1678">
        <v>35</v>
      </c>
      <c r="BP1678">
        <v>0</v>
      </c>
      <c r="BQ1678">
        <v>7</v>
      </c>
      <c r="BR1678">
        <v>7</v>
      </c>
      <c r="BS1678">
        <v>7</v>
      </c>
      <c r="BT1678">
        <v>7</v>
      </c>
      <c r="BU1678">
        <v>7</v>
      </c>
      <c r="BV1678">
        <v>0</v>
      </c>
      <c r="BW1678" t="str">
        <f>"9:00 AM"</f>
        <v>9:00 AM</v>
      </c>
      <c r="BX1678" t="str">
        <f>"5:00 PM"</f>
        <v>5:00 PM</v>
      </c>
      <c r="BY1678" t="s">
        <v>159</v>
      </c>
      <c r="BZ1678">
        <v>0</v>
      </c>
      <c r="CA1678">
        <v>24</v>
      </c>
      <c r="CB1678" t="s">
        <v>117</v>
      </c>
      <c r="CD1678" s="2" t="s">
        <v>2604</v>
      </c>
      <c r="CE1678" t="s">
        <v>430</v>
      </c>
      <c r="CF1678" t="s">
        <v>431</v>
      </c>
      <c r="CG1678" t="s">
        <v>120</v>
      </c>
      <c r="CH1678" t="s">
        <v>121</v>
      </c>
      <c r="CI1678" s="6">
        <v>96950</v>
      </c>
      <c r="CJ1678" s="10">
        <v>9.75</v>
      </c>
      <c r="CK1678" s="10">
        <v>9.75</v>
      </c>
      <c r="CL1678" s="10">
        <v>14.63</v>
      </c>
      <c r="CM1678" s="10">
        <v>14.63</v>
      </c>
      <c r="CN1678" t="s">
        <v>137</v>
      </c>
      <c r="CO1678" t="s">
        <v>164</v>
      </c>
      <c r="CP1678" t="s">
        <v>138</v>
      </c>
      <c r="CR1678" t="s">
        <v>117</v>
      </c>
      <c r="CS1678" t="s">
        <v>139</v>
      </c>
      <c r="CT1678" t="s">
        <v>139</v>
      </c>
      <c r="CU1678" t="s">
        <v>139</v>
      </c>
      <c r="CV1678" t="s">
        <v>140</v>
      </c>
      <c r="CW1678" t="s">
        <v>139</v>
      </c>
      <c r="CX1678" t="s">
        <v>139</v>
      </c>
      <c r="CY1678" t="s">
        <v>10161</v>
      </c>
      <c r="CZ1678" s="8" t="s">
        <v>8312</v>
      </c>
      <c r="DA1678" t="s">
        <v>437</v>
      </c>
      <c r="DB1678" t="s">
        <v>164</v>
      </c>
      <c r="DC1678" t="s">
        <v>139</v>
      </c>
      <c r="DD1678" t="s">
        <v>117</v>
      </c>
      <c r="DE1678" t="s">
        <v>433</v>
      </c>
      <c r="DF1678" t="s">
        <v>434</v>
      </c>
      <c r="DG1678" t="s">
        <v>4950</v>
      </c>
      <c r="DH1678" t="s">
        <v>432</v>
      </c>
      <c r="DI1678" t="s">
        <v>10162</v>
      </c>
      <c r="DJ1678" t="s">
        <v>437</v>
      </c>
    </row>
    <row r="1679" spans="1:114" ht="15" customHeight="1" x14ac:dyDescent="0.35">
      <c r="A1679" t="s">
        <v>10145</v>
      </c>
      <c r="B1679" t="s">
        <v>144</v>
      </c>
      <c r="C1679" s="1">
        <v>45705</v>
      </c>
      <c r="D1679" s="1">
        <v>45763</v>
      </c>
      <c r="E1679" t="s">
        <v>116</v>
      </c>
      <c r="F1679" s="1">
        <v>45868</v>
      </c>
      <c r="G1679" t="s">
        <v>117</v>
      </c>
      <c r="H1679" t="s">
        <v>117</v>
      </c>
      <c r="I1679" t="s">
        <v>117</v>
      </c>
      <c r="J1679" t="s">
        <v>10146</v>
      </c>
      <c r="K1679" t="s">
        <v>10147</v>
      </c>
      <c r="L1679" t="s">
        <v>10148</v>
      </c>
      <c r="M1679" t="s">
        <v>982</v>
      </c>
      <c r="N1679" t="s">
        <v>120</v>
      </c>
      <c r="O1679" t="s">
        <v>121</v>
      </c>
      <c r="P1679" s="6">
        <v>96950</v>
      </c>
      <c r="Q1679" t="s">
        <v>122</v>
      </c>
      <c r="R1679" t="s">
        <v>652</v>
      </c>
      <c r="S1679" s="8">
        <v>16702877877</v>
      </c>
      <c r="U1679" t="s">
        <v>10149</v>
      </c>
      <c r="V1679">
        <v>236116</v>
      </c>
      <c r="W1679" t="s">
        <v>124</v>
      </c>
      <c r="Y1679" t="s">
        <v>10150</v>
      </c>
      <c r="Z1679" t="s">
        <v>10151</v>
      </c>
      <c r="AA1679" t="s">
        <v>140</v>
      </c>
      <c r="AB1679" t="s">
        <v>128</v>
      </c>
      <c r="AC1679" t="s">
        <v>10152</v>
      </c>
      <c r="AD1679" t="s">
        <v>982</v>
      </c>
      <c r="AE1679" t="s">
        <v>120</v>
      </c>
      <c r="AF1679" t="s">
        <v>121</v>
      </c>
      <c r="AG1679" s="6">
        <v>96950</v>
      </c>
      <c r="AH1679" t="s">
        <v>122</v>
      </c>
      <c r="AI1679" t="s">
        <v>652</v>
      </c>
      <c r="AJ1679" s="8">
        <v>16702877877</v>
      </c>
      <c r="AL1679" t="s">
        <v>10153</v>
      </c>
      <c r="BE1679" t="str">
        <f>"49-9071.00"</f>
        <v>49-9071.00</v>
      </c>
      <c r="BF1679" t="s">
        <v>156</v>
      </c>
      <c r="BG1679" t="s">
        <v>10154</v>
      </c>
      <c r="BH1679" t="s">
        <v>341</v>
      </c>
      <c r="BI1679">
        <v>8</v>
      </c>
      <c r="BJ1679">
        <v>8</v>
      </c>
      <c r="BK1679" s="1">
        <v>45870</v>
      </c>
      <c r="BL1679" s="1">
        <v>46234</v>
      </c>
      <c r="BM1679" s="1">
        <v>45870</v>
      </c>
      <c r="BN1679" s="1">
        <v>46234</v>
      </c>
      <c r="BO1679">
        <v>40</v>
      </c>
      <c r="BP1679">
        <v>0</v>
      </c>
      <c r="BQ1679">
        <v>8</v>
      </c>
      <c r="BR1679">
        <v>8</v>
      </c>
      <c r="BS1679">
        <v>8</v>
      </c>
      <c r="BT1679">
        <v>8</v>
      </c>
      <c r="BU1679">
        <v>8</v>
      </c>
      <c r="BV1679">
        <v>0</v>
      </c>
      <c r="BW1679" t="str">
        <f>"8:00 AM"</f>
        <v>8:00 AM</v>
      </c>
      <c r="BX1679" t="str">
        <f>"5:00 PM"</f>
        <v>5:00 PM</v>
      </c>
      <c r="BY1679" t="s">
        <v>133</v>
      </c>
      <c r="BZ1679">
        <v>0</v>
      </c>
      <c r="CA1679">
        <v>12</v>
      </c>
      <c r="CB1679" t="s">
        <v>117</v>
      </c>
      <c r="CD1679" t="s">
        <v>10155</v>
      </c>
      <c r="CE1679" t="s">
        <v>10156</v>
      </c>
      <c r="CF1679" t="s">
        <v>982</v>
      </c>
      <c r="CG1679" t="s">
        <v>120</v>
      </c>
      <c r="CH1679" t="s">
        <v>121</v>
      </c>
      <c r="CI1679" s="6">
        <v>96950</v>
      </c>
      <c r="CJ1679" s="10">
        <v>9.75</v>
      </c>
      <c r="CK1679" s="10">
        <v>10</v>
      </c>
      <c r="CL1679" s="10">
        <v>14.62</v>
      </c>
      <c r="CM1679" s="10">
        <v>15</v>
      </c>
      <c r="CN1679" t="s">
        <v>137</v>
      </c>
      <c r="CO1679" t="s">
        <v>140</v>
      </c>
      <c r="CP1679" t="s">
        <v>138</v>
      </c>
      <c r="CR1679" t="s">
        <v>117</v>
      </c>
      <c r="CS1679" t="s">
        <v>139</v>
      </c>
      <c r="CT1679" t="s">
        <v>139</v>
      </c>
      <c r="CU1679" t="s">
        <v>139</v>
      </c>
      <c r="CV1679" t="s">
        <v>140</v>
      </c>
      <c r="CW1679" t="s">
        <v>139</v>
      </c>
      <c r="CX1679" t="s">
        <v>140</v>
      </c>
      <c r="CY1679" t="s">
        <v>4133</v>
      </c>
      <c r="CZ1679" s="8">
        <v>16702877877</v>
      </c>
      <c r="DA1679" t="s">
        <v>10153</v>
      </c>
      <c r="DB1679" t="s">
        <v>140</v>
      </c>
      <c r="DC1679" t="s">
        <v>139</v>
      </c>
      <c r="DD1679" t="s">
        <v>117</v>
      </c>
    </row>
    <row r="1680" spans="1:114" ht="15" customHeight="1" x14ac:dyDescent="0.35">
      <c r="A1680" t="s">
        <v>8019</v>
      </c>
      <c r="B1680" t="s">
        <v>166</v>
      </c>
      <c r="C1680" s="1">
        <v>45709</v>
      </c>
      <c r="D1680" s="1">
        <v>45763</v>
      </c>
      <c r="E1680" t="s">
        <v>211</v>
      </c>
      <c r="G1680" t="s">
        <v>117</v>
      </c>
      <c r="H1680" t="s">
        <v>117</v>
      </c>
      <c r="I1680" t="s">
        <v>117</v>
      </c>
      <c r="J1680" t="s">
        <v>954</v>
      </c>
      <c r="K1680" t="s">
        <v>2434</v>
      </c>
      <c r="L1680" t="s">
        <v>2435</v>
      </c>
      <c r="M1680" t="s">
        <v>957</v>
      </c>
      <c r="N1680" t="s">
        <v>120</v>
      </c>
      <c r="O1680" t="s">
        <v>121</v>
      </c>
      <c r="P1680" s="6">
        <v>96950</v>
      </c>
      <c r="Q1680" t="s">
        <v>122</v>
      </c>
      <c r="S1680" s="8">
        <v>16702336927</v>
      </c>
      <c r="U1680" t="s">
        <v>958</v>
      </c>
      <c r="V1680">
        <v>811111</v>
      </c>
      <c r="W1680" t="s">
        <v>124</v>
      </c>
      <c r="Y1680" t="s">
        <v>959</v>
      </c>
      <c r="Z1680" t="s">
        <v>960</v>
      </c>
      <c r="AA1680" t="s">
        <v>961</v>
      </c>
      <c r="AB1680" t="s">
        <v>128</v>
      </c>
      <c r="AC1680" t="s">
        <v>2436</v>
      </c>
      <c r="AD1680" t="s">
        <v>957</v>
      </c>
      <c r="AE1680" t="s">
        <v>120</v>
      </c>
      <c r="AF1680" t="s">
        <v>121</v>
      </c>
      <c r="AG1680" s="6">
        <v>96950</v>
      </c>
      <c r="AH1680" t="s">
        <v>122</v>
      </c>
      <c r="AJ1680" s="8">
        <v>16702336927</v>
      </c>
      <c r="AL1680" t="s">
        <v>8020</v>
      </c>
      <c r="BE1680" t="str">
        <f>"49-3023.00"</f>
        <v>49-3023.00</v>
      </c>
      <c r="BF1680" t="s">
        <v>1119</v>
      </c>
      <c r="BG1680" t="s">
        <v>2437</v>
      </c>
      <c r="BH1680" t="s">
        <v>2438</v>
      </c>
      <c r="BI1680">
        <v>6</v>
      </c>
      <c r="BK1680" s="1">
        <v>45809</v>
      </c>
      <c r="BL1680" s="1">
        <v>46173</v>
      </c>
      <c r="BO1680">
        <v>35</v>
      </c>
      <c r="BP1680">
        <v>0</v>
      </c>
      <c r="BQ1680">
        <v>7</v>
      </c>
      <c r="BR1680">
        <v>7</v>
      </c>
      <c r="BS1680">
        <v>7</v>
      </c>
      <c r="BT1680">
        <v>7</v>
      </c>
      <c r="BU1680">
        <v>7</v>
      </c>
      <c r="BV1680">
        <v>0</v>
      </c>
      <c r="BW1680" t="str">
        <f>"7:30 AM"</f>
        <v>7:30 AM</v>
      </c>
      <c r="BX1680" t="str">
        <f>"3:30 PM"</f>
        <v>3:30 PM</v>
      </c>
      <c r="BY1680" t="s">
        <v>159</v>
      </c>
      <c r="BZ1680">
        <v>0</v>
      </c>
      <c r="CA1680">
        <v>12</v>
      </c>
      <c r="CB1680" t="s">
        <v>117</v>
      </c>
      <c r="CD1680" t="s">
        <v>2439</v>
      </c>
      <c r="CE1680" t="s">
        <v>2435</v>
      </c>
      <c r="CF1680" t="s">
        <v>957</v>
      </c>
      <c r="CG1680" t="s">
        <v>120</v>
      </c>
      <c r="CH1680" t="s">
        <v>121</v>
      </c>
      <c r="CI1680" s="6">
        <v>96950</v>
      </c>
      <c r="CJ1680" s="10">
        <v>11.01</v>
      </c>
      <c r="CK1680" s="10">
        <v>11.01</v>
      </c>
      <c r="CL1680" s="10">
        <v>16.52</v>
      </c>
      <c r="CM1680" s="10">
        <v>16.52</v>
      </c>
      <c r="CN1680" t="s">
        <v>137</v>
      </c>
      <c r="CO1680" t="s">
        <v>164</v>
      </c>
      <c r="CP1680" t="s">
        <v>138</v>
      </c>
      <c r="CR1680" t="s">
        <v>117</v>
      </c>
      <c r="CS1680" t="s">
        <v>139</v>
      </c>
      <c r="CT1680" t="s">
        <v>140</v>
      </c>
      <c r="CU1680" t="s">
        <v>139</v>
      </c>
      <c r="CV1680" t="s">
        <v>140</v>
      </c>
      <c r="CW1680" t="s">
        <v>139</v>
      </c>
      <c r="CX1680" t="s">
        <v>140</v>
      </c>
      <c r="CY1680" t="s">
        <v>3155</v>
      </c>
      <c r="CZ1680" s="8">
        <v>16702336927</v>
      </c>
      <c r="DA1680" t="s">
        <v>8020</v>
      </c>
      <c r="DB1680" t="s">
        <v>164</v>
      </c>
      <c r="DC1680" t="s">
        <v>139</v>
      </c>
      <c r="DD1680" t="s">
        <v>117</v>
      </c>
    </row>
    <row r="1681" spans="1:114" ht="15" customHeight="1" x14ac:dyDescent="0.35">
      <c r="A1681" t="s">
        <v>5472</v>
      </c>
      <c r="B1681" t="s">
        <v>166</v>
      </c>
      <c r="C1681" s="1">
        <v>45713</v>
      </c>
      <c r="D1681" s="1">
        <v>45763</v>
      </c>
      <c r="E1681" t="s">
        <v>211</v>
      </c>
      <c r="G1681" t="s">
        <v>117</v>
      </c>
      <c r="H1681" t="s">
        <v>117</v>
      </c>
      <c r="I1681" t="s">
        <v>117</v>
      </c>
      <c r="J1681" t="s">
        <v>3917</v>
      </c>
      <c r="L1681" t="s">
        <v>3918</v>
      </c>
      <c r="M1681" t="s">
        <v>3919</v>
      </c>
      <c r="N1681" t="s">
        <v>120</v>
      </c>
      <c r="O1681" t="s">
        <v>121</v>
      </c>
      <c r="P1681" s="6">
        <v>96950</v>
      </c>
      <c r="Q1681" t="s">
        <v>122</v>
      </c>
      <c r="S1681" s="8">
        <v>16703229240</v>
      </c>
      <c r="U1681" t="s">
        <v>3920</v>
      </c>
      <c r="V1681">
        <v>488320</v>
      </c>
      <c r="W1681" t="s">
        <v>124</v>
      </c>
      <c r="Y1681" t="s">
        <v>3921</v>
      </c>
      <c r="Z1681" t="s">
        <v>1561</v>
      </c>
      <c r="AA1681" t="s">
        <v>419</v>
      </c>
      <c r="AB1681" t="s">
        <v>154</v>
      </c>
      <c r="AC1681" t="s">
        <v>3918</v>
      </c>
      <c r="AD1681" t="s">
        <v>3919</v>
      </c>
      <c r="AE1681" t="s">
        <v>120</v>
      </c>
      <c r="AF1681" t="s">
        <v>121</v>
      </c>
      <c r="AG1681" s="6">
        <v>96950</v>
      </c>
      <c r="AH1681" t="s">
        <v>122</v>
      </c>
      <c r="AJ1681" s="8">
        <v>16703229240</v>
      </c>
      <c r="AL1681" t="s">
        <v>3922</v>
      </c>
      <c r="BE1681" t="str">
        <f>"49-3031.00"</f>
        <v>49-3031.00</v>
      </c>
      <c r="BF1681" t="s">
        <v>2414</v>
      </c>
      <c r="BG1681" t="s">
        <v>3923</v>
      </c>
      <c r="BH1681" t="s">
        <v>3924</v>
      </c>
      <c r="BI1681">
        <v>1</v>
      </c>
      <c r="BK1681" s="1">
        <v>45834</v>
      </c>
      <c r="BL1681" s="1">
        <v>46198</v>
      </c>
      <c r="BO1681">
        <v>40</v>
      </c>
      <c r="BP1681">
        <v>0</v>
      </c>
      <c r="BQ1681">
        <v>8</v>
      </c>
      <c r="BR1681">
        <v>8</v>
      </c>
      <c r="BS1681">
        <v>8</v>
      </c>
      <c r="BT1681">
        <v>8</v>
      </c>
      <c r="BU1681">
        <v>8</v>
      </c>
      <c r="BV1681">
        <v>0</v>
      </c>
      <c r="BW1681" t="str">
        <f>"8:00 AM"</f>
        <v>8:00 AM</v>
      </c>
      <c r="BX1681" t="str">
        <f>"5:00 PM"</f>
        <v>5:00 PM</v>
      </c>
      <c r="BY1681" t="s">
        <v>133</v>
      </c>
      <c r="BZ1681">
        <v>0</v>
      </c>
      <c r="CA1681">
        <v>24</v>
      </c>
      <c r="CB1681" t="s">
        <v>117</v>
      </c>
      <c r="CD1681" t="s">
        <v>3925</v>
      </c>
      <c r="CE1681" t="s">
        <v>3918</v>
      </c>
      <c r="CF1681" t="s">
        <v>3919</v>
      </c>
      <c r="CG1681" t="s">
        <v>120</v>
      </c>
      <c r="CH1681" t="s">
        <v>121</v>
      </c>
      <c r="CI1681" s="6">
        <v>96950</v>
      </c>
      <c r="CJ1681" s="10">
        <v>11.85</v>
      </c>
      <c r="CK1681" s="10">
        <v>11.85</v>
      </c>
      <c r="CL1681" s="10">
        <v>17.78</v>
      </c>
      <c r="CM1681" s="10">
        <v>17.78</v>
      </c>
      <c r="CN1681" t="s">
        <v>137</v>
      </c>
      <c r="CO1681" t="s">
        <v>164</v>
      </c>
      <c r="CP1681" t="s">
        <v>209</v>
      </c>
      <c r="CR1681" t="s">
        <v>117</v>
      </c>
      <c r="CS1681" t="s">
        <v>139</v>
      </c>
      <c r="CT1681" t="s">
        <v>140</v>
      </c>
      <c r="CU1681" t="s">
        <v>139</v>
      </c>
      <c r="CV1681" t="s">
        <v>140</v>
      </c>
      <c r="CW1681" t="s">
        <v>139</v>
      </c>
      <c r="CX1681" t="s">
        <v>140</v>
      </c>
      <c r="CY1681" t="s">
        <v>164</v>
      </c>
      <c r="CZ1681" s="8">
        <v>16703229240</v>
      </c>
      <c r="DA1681" t="s">
        <v>140</v>
      </c>
      <c r="DB1681" t="s">
        <v>1095</v>
      </c>
      <c r="DC1681" t="s">
        <v>139</v>
      </c>
      <c r="DD1681" t="s">
        <v>117</v>
      </c>
    </row>
    <row r="1682" spans="1:114" ht="15" customHeight="1" x14ac:dyDescent="0.35">
      <c r="A1682" t="s">
        <v>1399</v>
      </c>
      <c r="B1682" t="s">
        <v>144</v>
      </c>
      <c r="C1682" s="1">
        <v>45717</v>
      </c>
      <c r="D1682" s="1">
        <v>45763</v>
      </c>
      <c r="E1682" t="s">
        <v>116</v>
      </c>
      <c r="F1682" s="1">
        <v>45807</v>
      </c>
      <c r="G1682" t="s">
        <v>117</v>
      </c>
      <c r="H1682" t="s">
        <v>117</v>
      </c>
      <c r="I1682" t="s">
        <v>117</v>
      </c>
      <c r="J1682" t="s">
        <v>1400</v>
      </c>
      <c r="L1682" t="s">
        <v>1401</v>
      </c>
      <c r="N1682" t="s">
        <v>120</v>
      </c>
      <c r="O1682" t="s">
        <v>121</v>
      </c>
      <c r="P1682" s="6">
        <v>96950</v>
      </c>
      <c r="Q1682" t="s">
        <v>122</v>
      </c>
      <c r="R1682" t="s">
        <v>382</v>
      </c>
      <c r="S1682" s="8">
        <v>16702877742</v>
      </c>
      <c r="U1682" t="s">
        <v>1402</v>
      </c>
      <c r="V1682">
        <v>812112</v>
      </c>
      <c r="W1682" t="s">
        <v>124</v>
      </c>
      <c r="Y1682" t="s">
        <v>1403</v>
      </c>
      <c r="Z1682" t="s">
        <v>1404</v>
      </c>
      <c r="AA1682" t="s">
        <v>1405</v>
      </c>
      <c r="AB1682" t="s">
        <v>1406</v>
      </c>
      <c r="AC1682" t="s">
        <v>1401</v>
      </c>
      <c r="AE1682" t="s">
        <v>120</v>
      </c>
      <c r="AF1682" t="s">
        <v>121</v>
      </c>
      <c r="AG1682" s="6">
        <v>96950</v>
      </c>
      <c r="AH1682" t="s">
        <v>122</v>
      </c>
      <c r="AI1682" t="s">
        <v>382</v>
      </c>
      <c r="AJ1682" s="8">
        <v>16702877742</v>
      </c>
      <c r="AL1682" t="s">
        <v>1407</v>
      </c>
      <c r="BE1682" t="str">
        <f>"39-5012.00"</f>
        <v>39-5012.00</v>
      </c>
      <c r="BF1682" t="s">
        <v>272</v>
      </c>
      <c r="BG1682" t="s">
        <v>1408</v>
      </c>
      <c r="BH1682" t="s">
        <v>1409</v>
      </c>
      <c r="BI1682">
        <v>3</v>
      </c>
      <c r="BJ1682">
        <v>3</v>
      </c>
      <c r="BK1682" s="1">
        <v>45809</v>
      </c>
      <c r="BL1682" s="1">
        <v>46173</v>
      </c>
      <c r="BM1682" s="1">
        <v>45809</v>
      </c>
      <c r="BN1682" s="1">
        <v>46173</v>
      </c>
      <c r="BO1682">
        <v>35</v>
      </c>
      <c r="BP1682">
        <v>5</v>
      </c>
      <c r="BQ1682">
        <v>6</v>
      </c>
      <c r="BR1682">
        <v>6</v>
      </c>
      <c r="BS1682">
        <v>0</v>
      </c>
      <c r="BT1682">
        <v>6</v>
      </c>
      <c r="BU1682">
        <v>6</v>
      </c>
      <c r="BV1682">
        <v>6</v>
      </c>
      <c r="BW1682" t="str">
        <f>"10:00 AM"</f>
        <v>10:00 AM</v>
      </c>
      <c r="BX1682" t="str">
        <f>"5:00 PM"</f>
        <v>5:00 PM</v>
      </c>
      <c r="BY1682" t="s">
        <v>133</v>
      </c>
      <c r="BZ1682">
        <v>0</v>
      </c>
      <c r="CA1682">
        <v>6</v>
      </c>
      <c r="CB1682" t="s">
        <v>117</v>
      </c>
      <c r="CD1682" t="s">
        <v>393</v>
      </c>
      <c r="CE1682" t="s">
        <v>1150</v>
      </c>
      <c r="CG1682" t="s">
        <v>120</v>
      </c>
      <c r="CH1682" t="s">
        <v>121</v>
      </c>
      <c r="CI1682" s="6">
        <v>96950</v>
      </c>
      <c r="CJ1682" s="10">
        <v>7.98</v>
      </c>
      <c r="CK1682" s="10">
        <v>7.98</v>
      </c>
      <c r="CL1682" s="10">
        <v>11.97</v>
      </c>
      <c r="CM1682" s="10">
        <v>11.97</v>
      </c>
      <c r="CN1682" t="s">
        <v>137</v>
      </c>
      <c r="CO1682" t="s">
        <v>393</v>
      </c>
      <c r="CP1682" t="s">
        <v>138</v>
      </c>
      <c r="CR1682" t="s">
        <v>117</v>
      </c>
      <c r="CS1682" t="s">
        <v>139</v>
      </c>
      <c r="CT1682" t="s">
        <v>140</v>
      </c>
      <c r="CU1682" t="s">
        <v>139</v>
      </c>
      <c r="CV1682" t="s">
        <v>140</v>
      </c>
      <c r="CW1682" t="s">
        <v>139</v>
      </c>
      <c r="CX1682" t="s">
        <v>140</v>
      </c>
      <c r="CY1682" t="s">
        <v>394</v>
      </c>
      <c r="CZ1682" s="8">
        <v>16702877742</v>
      </c>
      <c r="DA1682" t="s">
        <v>1407</v>
      </c>
      <c r="DB1682" t="s">
        <v>1095</v>
      </c>
      <c r="DC1682" t="s">
        <v>139</v>
      </c>
      <c r="DD1682" t="s">
        <v>117</v>
      </c>
    </row>
    <row r="1683" spans="1:114" ht="15" customHeight="1" x14ac:dyDescent="0.35">
      <c r="A1683" t="s">
        <v>13821</v>
      </c>
      <c r="B1683" t="s">
        <v>278</v>
      </c>
      <c r="C1683" s="1">
        <v>45749</v>
      </c>
      <c r="D1683" s="1">
        <v>45763</v>
      </c>
      <c r="E1683" t="s">
        <v>116</v>
      </c>
      <c r="F1683" s="1">
        <v>45929</v>
      </c>
      <c r="G1683" t="s">
        <v>117</v>
      </c>
      <c r="H1683" t="s">
        <v>117</v>
      </c>
      <c r="I1683" t="s">
        <v>117</v>
      </c>
      <c r="J1683" t="s">
        <v>9018</v>
      </c>
      <c r="L1683" t="s">
        <v>2406</v>
      </c>
      <c r="M1683" t="s">
        <v>2407</v>
      </c>
      <c r="N1683" t="s">
        <v>136</v>
      </c>
      <c r="O1683" t="s">
        <v>121</v>
      </c>
      <c r="P1683" s="6">
        <v>96950</v>
      </c>
      <c r="Q1683" t="s">
        <v>122</v>
      </c>
      <c r="R1683" t="s">
        <v>140</v>
      </c>
      <c r="S1683" s="8">
        <v>16702357642</v>
      </c>
      <c r="U1683" t="s">
        <v>9019</v>
      </c>
      <c r="V1683">
        <v>53111</v>
      </c>
      <c r="W1683" t="s">
        <v>124</v>
      </c>
      <c r="Y1683" t="s">
        <v>2409</v>
      </c>
      <c r="Z1683" t="s">
        <v>2410</v>
      </c>
      <c r="AA1683" t="s">
        <v>2411</v>
      </c>
      <c r="AB1683" t="s">
        <v>2412</v>
      </c>
      <c r="AC1683" t="s">
        <v>2406</v>
      </c>
      <c r="AD1683" t="s">
        <v>2407</v>
      </c>
      <c r="AE1683" t="s">
        <v>136</v>
      </c>
      <c r="AF1683" t="s">
        <v>121</v>
      </c>
      <c r="AG1683" s="6">
        <v>96950</v>
      </c>
      <c r="AH1683" t="s">
        <v>122</v>
      </c>
      <c r="AJ1683" s="8">
        <v>16702357642</v>
      </c>
      <c r="AL1683" t="s">
        <v>9200</v>
      </c>
      <c r="BE1683" t="str">
        <f>"13-2011.00"</f>
        <v>13-2011.00</v>
      </c>
      <c r="BF1683" t="s">
        <v>934</v>
      </c>
      <c r="BG1683" t="s">
        <v>13822</v>
      </c>
      <c r="BH1683" t="s">
        <v>936</v>
      </c>
      <c r="BI1683">
        <v>3</v>
      </c>
      <c r="BK1683" s="1">
        <v>45931</v>
      </c>
      <c r="BL1683" s="1">
        <v>46295</v>
      </c>
      <c r="BO1683">
        <v>40</v>
      </c>
      <c r="BP1683">
        <v>0</v>
      </c>
      <c r="BQ1683">
        <v>8</v>
      </c>
      <c r="BR1683">
        <v>8</v>
      </c>
      <c r="BS1683">
        <v>8</v>
      </c>
      <c r="BT1683">
        <v>8</v>
      </c>
      <c r="BU1683">
        <v>8</v>
      </c>
      <c r="BV1683">
        <v>0</v>
      </c>
      <c r="BW1683" t="str">
        <f>"8:00 AM"</f>
        <v>8:00 AM</v>
      </c>
      <c r="BX1683" t="str">
        <f>"5:00 PM"</f>
        <v>5:00 PM</v>
      </c>
      <c r="BY1683" t="s">
        <v>588</v>
      </c>
      <c r="BZ1683">
        <v>0</v>
      </c>
      <c r="CA1683">
        <v>24</v>
      </c>
      <c r="CB1683" t="s">
        <v>117</v>
      </c>
      <c r="CD1683" t="s">
        <v>13823</v>
      </c>
      <c r="CE1683" t="s">
        <v>2406</v>
      </c>
      <c r="CF1683" t="s">
        <v>2407</v>
      </c>
      <c r="CG1683" t="s">
        <v>136</v>
      </c>
      <c r="CH1683" t="s">
        <v>121</v>
      </c>
      <c r="CI1683" s="6">
        <v>96950</v>
      </c>
      <c r="CJ1683" s="10">
        <v>17.48</v>
      </c>
      <c r="CK1683" s="10">
        <v>17.48</v>
      </c>
      <c r="CL1683" s="10">
        <v>26.22</v>
      </c>
      <c r="CM1683" s="10">
        <v>26.22</v>
      </c>
      <c r="CN1683" t="s">
        <v>137</v>
      </c>
      <c r="CO1683" t="s">
        <v>133</v>
      </c>
      <c r="CP1683" t="s">
        <v>138</v>
      </c>
      <c r="CR1683" t="s">
        <v>117</v>
      </c>
      <c r="CS1683" t="s">
        <v>139</v>
      </c>
      <c r="CT1683" t="s">
        <v>139</v>
      </c>
      <c r="CU1683" t="s">
        <v>139</v>
      </c>
      <c r="CV1683" t="s">
        <v>140</v>
      </c>
      <c r="CW1683" t="s">
        <v>139</v>
      </c>
      <c r="CX1683" t="s">
        <v>140</v>
      </c>
      <c r="CY1683" t="s">
        <v>140</v>
      </c>
      <c r="CZ1683" s="8">
        <v>16702357642</v>
      </c>
      <c r="DA1683" t="s">
        <v>9200</v>
      </c>
      <c r="DB1683" t="s">
        <v>140</v>
      </c>
      <c r="DC1683" t="s">
        <v>139</v>
      </c>
      <c r="DD1683" t="s">
        <v>117</v>
      </c>
    </row>
    <row r="1684" spans="1:114" ht="15" customHeight="1" x14ac:dyDescent="0.35">
      <c r="A1684" t="s">
        <v>15281</v>
      </c>
      <c r="B1684" t="s">
        <v>278</v>
      </c>
      <c r="C1684" s="1">
        <v>45749</v>
      </c>
      <c r="D1684" s="1">
        <v>45763</v>
      </c>
      <c r="E1684" t="s">
        <v>116</v>
      </c>
      <c r="F1684" s="1">
        <v>45929</v>
      </c>
      <c r="G1684" t="s">
        <v>117</v>
      </c>
      <c r="H1684" t="s">
        <v>117</v>
      </c>
      <c r="I1684" t="s">
        <v>117</v>
      </c>
      <c r="J1684" t="s">
        <v>9018</v>
      </c>
      <c r="K1684" t="s">
        <v>15282</v>
      </c>
      <c r="L1684" t="s">
        <v>2406</v>
      </c>
      <c r="M1684" t="s">
        <v>2407</v>
      </c>
      <c r="N1684" t="s">
        <v>136</v>
      </c>
      <c r="O1684" t="s">
        <v>121</v>
      </c>
      <c r="P1684" s="6">
        <v>96950</v>
      </c>
      <c r="Q1684" t="s">
        <v>122</v>
      </c>
      <c r="R1684" t="s">
        <v>140</v>
      </c>
      <c r="S1684" s="8">
        <v>16702357642</v>
      </c>
      <c r="U1684" t="s">
        <v>9019</v>
      </c>
      <c r="V1684">
        <v>621610</v>
      </c>
      <c r="W1684" t="s">
        <v>124</v>
      </c>
      <c r="Y1684" t="s">
        <v>2409</v>
      </c>
      <c r="Z1684" t="s">
        <v>2410</v>
      </c>
      <c r="AA1684" t="s">
        <v>2411</v>
      </c>
      <c r="AB1684" t="s">
        <v>15283</v>
      </c>
      <c r="AC1684" t="s">
        <v>2406</v>
      </c>
      <c r="AD1684" t="s">
        <v>2407</v>
      </c>
      <c r="AE1684" t="s">
        <v>136</v>
      </c>
      <c r="AF1684" t="s">
        <v>121</v>
      </c>
      <c r="AG1684" s="6">
        <v>96950</v>
      </c>
      <c r="AH1684" t="s">
        <v>122</v>
      </c>
      <c r="AJ1684" s="8">
        <v>16702357642</v>
      </c>
      <c r="AL1684" t="s">
        <v>9200</v>
      </c>
      <c r="BE1684" t="str">
        <f>"31-1121.00"</f>
        <v>31-1121.00</v>
      </c>
      <c r="BF1684" t="s">
        <v>12316</v>
      </c>
      <c r="BG1684" t="s">
        <v>15284</v>
      </c>
      <c r="BH1684" t="s">
        <v>15285</v>
      </c>
      <c r="BI1684">
        <v>6</v>
      </c>
      <c r="BK1684" s="1">
        <v>45931</v>
      </c>
      <c r="BL1684" s="1">
        <v>46295</v>
      </c>
      <c r="BO1684">
        <v>40</v>
      </c>
      <c r="BP1684">
        <v>0</v>
      </c>
      <c r="BQ1684">
        <v>8</v>
      </c>
      <c r="BR1684">
        <v>8</v>
      </c>
      <c r="BS1684">
        <v>8</v>
      </c>
      <c r="BT1684">
        <v>8</v>
      </c>
      <c r="BU1684">
        <v>8</v>
      </c>
      <c r="BV1684">
        <v>0</v>
      </c>
      <c r="BW1684" t="str">
        <f>"7:00 AM"</f>
        <v>7:00 AM</v>
      </c>
      <c r="BX1684" t="str">
        <f>"4:00 PM"</f>
        <v>4:00 PM</v>
      </c>
      <c r="BY1684" t="s">
        <v>159</v>
      </c>
      <c r="BZ1684">
        <v>0</v>
      </c>
      <c r="CA1684">
        <v>12</v>
      </c>
      <c r="CB1684" t="s">
        <v>117</v>
      </c>
      <c r="CD1684" t="s">
        <v>15286</v>
      </c>
      <c r="CE1684" t="s">
        <v>10771</v>
      </c>
      <c r="CF1684" t="s">
        <v>10772</v>
      </c>
      <c r="CG1684" t="s">
        <v>136</v>
      </c>
      <c r="CH1684" t="s">
        <v>121</v>
      </c>
      <c r="CI1684" s="6">
        <v>96950</v>
      </c>
      <c r="CJ1684" s="10">
        <v>11.24</v>
      </c>
      <c r="CK1684" s="10">
        <v>11.24</v>
      </c>
      <c r="CL1684" s="10">
        <v>16.86</v>
      </c>
      <c r="CM1684" s="10">
        <v>16.86</v>
      </c>
      <c r="CN1684" t="s">
        <v>137</v>
      </c>
      <c r="CO1684" t="s">
        <v>140</v>
      </c>
      <c r="CP1684" t="s">
        <v>138</v>
      </c>
      <c r="CR1684" t="s">
        <v>117</v>
      </c>
      <c r="CS1684" t="s">
        <v>139</v>
      </c>
      <c r="CT1684" t="s">
        <v>139</v>
      </c>
      <c r="CU1684" t="s">
        <v>139</v>
      </c>
      <c r="CV1684" t="s">
        <v>140</v>
      </c>
      <c r="CW1684" t="s">
        <v>139</v>
      </c>
      <c r="CX1684" t="s">
        <v>140</v>
      </c>
      <c r="CY1684" t="s">
        <v>140</v>
      </c>
      <c r="CZ1684" s="8">
        <v>16702357642</v>
      </c>
      <c r="DA1684" t="s">
        <v>9200</v>
      </c>
      <c r="DB1684" t="s">
        <v>140</v>
      </c>
      <c r="DC1684" t="s">
        <v>139</v>
      </c>
      <c r="DD1684" t="s">
        <v>117</v>
      </c>
    </row>
    <row r="1685" spans="1:114" ht="15" customHeight="1" x14ac:dyDescent="0.35">
      <c r="A1685" t="s">
        <v>12114</v>
      </c>
      <c r="B1685" t="s">
        <v>278</v>
      </c>
      <c r="C1685" s="1">
        <v>45749</v>
      </c>
      <c r="D1685" s="1">
        <v>45763</v>
      </c>
      <c r="E1685" t="s">
        <v>116</v>
      </c>
      <c r="F1685" s="1">
        <v>45929</v>
      </c>
      <c r="G1685" t="s">
        <v>117</v>
      </c>
      <c r="H1685" t="s">
        <v>117</v>
      </c>
      <c r="I1685" t="s">
        <v>117</v>
      </c>
      <c r="J1685" t="s">
        <v>9018</v>
      </c>
      <c r="L1685" t="s">
        <v>2406</v>
      </c>
      <c r="M1685" t="s">
        <v>2407</v>
      </c>
      <c r="N1685" t="s">
        <v>136</v>
      </c>
      <c r="O1685" t="s">
        <v>121</v>
      </c>
      <c r="P1685" s="6">
        <v>96950</v>
      </c>
      <c r="Q1685" t="s">
        <v>122</v>
      </c>
      <c r="R1685" t="s">
        <v>140</v>
      </c>
      <c r="S1685" s="8">
        <v>16702357642</v>
      </c>
      <c r="U1685" t="s">
        <v>9019</v>
      </c>
      <c r="V1685">
        <v>56173</v>
      </c>
      <c r="W1685" t="s">
        <v>124</v>
      </c>
      <c r="Y1685" t="s">
        <v>2409</v>
      </c>
      <c r="Z1685" t="s">
        <v>2410</v>
      </c>
      <c r="AA1685" t="s">
        <v>2411</v>
      </c>
      <c r="AB1685" t="s">
        <v>2412</v>
      </c>
      <c r="AC1685" t="s">
        <v>2406</v>
      </c>
      <c r="AD1685" t="s">
        <v>2407</v>
      </c>
      <c r="AE1685" t="s">
        <v>136</v>
      </c>
      <c r="AF1685" t="s">
        <v>121</v>
      </c>
      <c r="AG1685" s="6">
        <v>96950</v>
      </c>
      <c r="AH1685" t="s">
        <v>122</v>
      </c>
      <c r="AJ1685" s="8">
        <v>16702357642</v>
      </c>
      <c r="AL1685" t="s">
        <v>9200</v>
      </c>
      <c r="BE1685" t="str">
        <f>"37-3011.00"</f>
        <v>37-3011.00</v>
      </c>
      <c r="BF1685" t="s">
        <v>177</v>
      </c>
      <c r="BG1685" t="s">
        <v>10769</v>
      </c>
      <c r="BH1685" t="s">
        <v>10179</v>
      </c>
      <c r="BI1685">
        <v>4</v>
      </c>
      <c r="BK1685" s="1">
        <v>45931</v>
      </c>
      <c r="BL1685" s="1">
        <v>46295</v>
      </c>
      <c r="BO1685">
        <v>40</v>
      </c>
      <c r="BP1685">
        <v>0</v>
      </c>
      <c r="BQ1685">
        <v>8</v>
      </c>
      <c r="BR1685">
        <v>8</v>
      </c>
      <c r="BS1685">
        <v>8</v>
      </c>
      <c r="BT1685">
        <v>8</v>
      </c>
      <c r="BU1685">
        <v>8</v>
      </c>
      <c r="BV1685">
        <v>0</v>
      </c>
      <c r="BW1685" t="str">
        <f>"8:00 AM"</f>
        <v>8:00 AM</v>
      </c>
      <c r="BX1685" t="str">
        <f>"5:00 PM"</f>
        <v>5:00 PM</v>
      </c>
      <c r="BY1685" t="s">
        <v>159</v>
      </c>
      <c r="BZ1685">
        <v>0</v>
      </c>
      <c r="CA1685">
        <v>3</v>
      </c>
      <c r="CB1685" t="s">
        <v>117</v>
      </c>
      <c r="CD1685" t="s">
        <v>10770</v>
      </c>
      <c r="CE1685" t="s">
        <v>10771</v>
      </c>
      <c r="CF1685" t="s">
        <v>10772</v>
      </c>
      <c r="CG1685" t="s">
        <v>136</v>
      </c>
      <c r="CH1685" t="s">
        <v>121</v>
      </c>
      <c r="CI1685" s="6">
        <v>96950</v>
      </c>
      <c r="CJ1685" s="10">
        <v>8.57</v>
      </c>
      <c r="CK1685" s="10">
        <v>8.57</v>
      </c>
      <c r="CL1685" s="10">
        <v>12.86</v>
      </c>
      <c r="CM1685" s="10">
        <v>12.86</v>
      </c>
      <c r="CN1685" t="s">
        <v>137</v>
      </c>
      <c r="CO1685" t="s">
        <v>140</v>
      </c>
      <c r="CP1685" t="s">
        <v>138</v>
      </c>
      <c r="CR1685" t="s">
        <v>117</v>
      </c>
      <c r="CS1685" t="s">
        <v>139</v>
      </c>
      <c r="CT1685" t="s">
        <v>139</v>
      </c>
      <c r="CU1685" t="s">
        <v>139</v>
      </c>
      <c r="CV1685" t="s">
        <v>140</v>
      </c>
      <c r="CW1685" t="s">
        <v>139</v>
      </c>
      <c r="CX1685" t="s">
        <v>140</v>
      </c>
      <c r="CY1685" t="s">
        <v>140</v>
      </c>
      <c r="CZ1685" s="8">
        <v>16702357642</v>
      </c>
      <c r="DA1685" t="s">
        <v>9200</v>
      </c>
      <c r="DB1685" t="s">
        <v>140</v>
      </c>
      <c r="DC1685" t="s">
        <v>139</v>
      </c>
      <c r="DD1685" t="s">
        <v>117</v>
      </c>
    </row>
    <row r="1686" spans="1:114" ht="15" customHeight="1" x14ac:dyDescent="0.35">
      <c r="A1686" t="s">
        <v>5417</v>
      </c>
      <c r="B1686" t="s">
        <v>278</v>
      </c>
      <c r="C1686" s="1">
        <v>45749</v>
      </c>
      <c r="D1686" s="1">
        <v>45763</v>
      </c>
      <c r="E1686" t="s">
        <v>116</v>
      </c>
      <c r="F1686" s="1">
        <v>45929</v>
      </c>
      <c r="G1686" t="s">
        <v>117</v>
      </c>
      <c r="H1686" t="s">
        <v>117</v>
      </c>
      <c r="I1686" t="s">
        <v>117</v>
      </c>
      <c r="J1686" t="s">
        <v>1640</v>
      </c>
      <c r="K1686" t="s">
        <v>1641</v>
      </c>
      <c r="L1686" t="s">
        <v>1642</v>
      </c>
      <c r="M1686" t="s">
        <v>5418</v>
      </c>
      <c r="N1686" t="s">
        <v>120</v>
      </c>
      <c r="O1686" t="s">
        <v>121</v>
      </c>
      <c r="P1686" s="6">
        <v>96950</v>
      </c>
      <c r="Q1686" t="s">
        <v>122</v>
      </c>
      <c r="S1686" s="8">
        <v>16702353313</v>
      </c>
      <c r="U1686" t="s">
        <v>1425</v>
      </c>
      <c r="V1686">
        <v>23622</v>
      </c>
      <c r="W1686" t="s">
        <v>124</v>
      </c>
      <c r="Y1686" t="s">
        <v>1426</v>
      </c>
      <c r="Z1686" t="s">
        <v>1427</v>
      </c>
      <c r="AB1686" t="s">
        <v>1428</v>
      </c>
      <c r="AC1686" t="s">
        <v>1642</v>
      </c>
      <c r="AE1686" t="s">
        <v>120</v>
      </c>
      <c r="AF1686" t="s">
        <v>121</v>
      </c>
      <c r="AG1686" s="6">
        <v>96950</v>
      </c>
      <c r="AH1686" t="s">
        <v>122</v>
      </c>
      <c r="AJ1686" s="8">
        <v>16702353313</v>
      </c>
      <c r="AL1686" t="s">
        <v>852</v>
      </c>
      <c r="BE1686" t="str">
        <f>"53-7061.00"</f>
        <v>53-7061.00</v>
      </c>
      <c r="BF1686" t="s">
        <v>1643</v>
      </c>
      <c r="BG1686" t="s">
        <v>1644</v>
      </c>
      <c r="BH1686" t="s">
        <v>1645</v>
      </c>
      <c r="BI1686">
        <v>3</v>
      </c>
      <c r="BK1686" s="1">
        <v>45931</v>
      </c>
      <c r="BL1686" s="1">
        <v>46325</v>
      </c>
      <c r="BO1686">
        <v>36</v>
      </c>
      <c r="BP1686">
        <v>6</v>
      </c>
      <c r="BQ1686">
        <v>6</v>
      </c>
      <c r="BR1686">
        <v>6</v>
      </c>
      <c r="BS1686">
        <v>6</v>
      </c>
      <c r="BT1686">
        <v>0</v>
      </c>
      <c r="BU1686">
        <v>6</v>
      </c>
      <c r="BV1686">
        <v>6</v>
      </c>
      <c r="BW1686" t="str">
        <f>"8:00 AM"</f>
        <v>8:00 AM</v>
      </c>
      <c r="BX1686" t="str">
        <f>"6:00 PM"</f>
        <v>6:00 PM</v>
      </c>
      <c r="BY1686" t="s">
        <v>159</v>
      </c>
      <c r="BZ1686">
        <v>0</v>
      </c>
      <c r="CA1686">
        <v>12</v>
      </c>
      <c r="CB1686" t="s">
        <v>117</v>
      </c>
      <c r="CD1686" t="s">
        <v>5419</v>
      </c>
      <c r="CE1686" t="s">
        <v>856</v>
      </c>
      <c r="CG1686" t="s">
        <v>120</v>
      </c>
      <c r="CH1686" t="s">
        <v>121</v>
      </c>
      <c r="CI1686" s="6">
        <v>96950</v>
      </c>
      <c r="CJ1686" s="10">
        <v>7.59</v>
      </c>
      <c r="CK1686" s="10">
        <v>7.59</v>
      </c>
      <c r="CN1686" t="s">
        <v>5420</v>
      </c>
      <c r="CO1686" t="s">
        <v>133</v>
      </c>
      <c r="CP1686" t="s">
        <v>138</v>
      </c>
      <c r="CR1686" t="s">
        <v>139</v>
      </c>
      <c r="CS1686" t="s">
        <v>139</v>
      </c>
      <c r="CT1686" t="s">
        <v>140</v>
      </c>
      <c r="CU1686" t="s">
        <v>140</v>
      </c>
      <c r="CV1686" t="s">
        <v>140</v>
      </c>
      <c r="CW1686" t="s">
        <v>139</v>
      </c>
      <c r="CX1686" t="s">
        <v>140</v>
      </c>
      <c r="CY1686" t="s">
        <v>133</v>
      </c>
      <c r="CZ1686" s="8">
        <v>16702353313</v>
      </c>
      <c r="DA1686" t="s">
        <v>852</v>
      </c>
      <c r="DB1686" t="s">
        <v>140</v>
      </c>
      <c r="DC1686" t="s">
        <v>139</v>
      </c>
      <c r="DD1686" t="s">
        <v>117</v>
      </c>
    </row>
    <row r="1687" spans="1:114" ht="15" customHeight="1" x14ac:dyDescent="0.35">
      <c r="A1687" t="s">
        <v>12187</v>
      </c>
      <c r="B1687" t="s">
        <v>278</v>
      </c>
      <c r="C1687" s="1">
        <v>45749</v>
      </c>
      <c r="D1687" s="1">
        <v>45763</v>
      </c>
      <c r="E1687" t="s">
        <v>116</v>
      </c>
      <c r="F1687" s="1">
        <v>45929</v>
      </c>
      <c r="G1687" t="s">
        <v>139</v>
      </c>
      <c r="H1687" t="s">
        <v>117</v>
      </c>
      <c r="I1687" t="s">
        <v>117</v>
      </c>
      <c r="J1687" t="s">
        <v>1422</v>
      </c>
      <c r="K1687" t="s">
        <v>1423</v>
      </c>
      <c r="L1687" t="s">
        <v>1424</v>
      </c>
      <c r="M1687" t="s">
        <v>847</v>
      </c>
      <c r="N1687" t="s">
        <v>136</v>
      </c>
      <c r="O1687" t="s">
        <v>121</v>
      </c>
      <c r="P1687" s="6">
        <v>96950</v>
      </c>
      <c r="Q1687" t="s">
        <v>122</v>
      </c>
      <c r="R1687" t="s">
        <v>140</v>
      </c>
      <c r="S1687" s="8">
        <v>16702353313</v>
      </c>
      <c r="U1687" t="s">
        <v>1425</v>
      </c>
      <c r="V1687">
        <v>713290</v>
      </c>
      <c r="W1687" t="s">
        <v>124</v>
      </c>
      <c r="Y1687" t="s">
        <v>849</v>
      </c>
      <c r="Z1687" t="s">
        <v>850</v>
      </c>
      <c r="AA1687" t="s">
        <v>140</v>
      </c>
      <c r="AB1687" t="s">
        <v>997</v>
      </c>
      <c r="AC1687" t="s">
        <v>1424</v>
      </c>
      <c r="AE1687" t="s">
        <v>136</v>
      </c>
      <c r="AF1687" t="s">
        <v>121</v>
      </c>
      <c r="AG1687" s="6">
        <v>96950</v>
      </c>
      <c r="AH1687" t="s">
        <v>122</v>
      </c>
      <c r="AJ1687" s="8">
        <v>16702353313</v>
      </c>
      <c r="AL1687" t="s">
        <v>852</v>
      </c>
      <c r="BE1687" t="str">
        <f>"49-9071.00"</f>
        <v>49-9071.00</v>
      </c>
      <c r="BF1687" t="s">
        <v>156</v>
      </c>
      <c r="BG1687" t="s">
        <v>12188</v>
      </c>
      <c r="BH1687" t="s">
        <v>9161</v>
      </c>
      <c r="BI1687">
        <v>6</v>
      </c>
      <c r="BK1687" s="1">
        <v>45931</v>
      </c>
      <c r="BL1687" s="1">
        <v>47026</v>
      </c>
      <c r="BO1687">
        <v>36</v>
      </c>
      <c r="BP1687">
        <v>6</v>
      </c>
      <c r="BQ1687">
        <v>6</v>
      </c>
      <c r="BR1687">
        <v>6</v>
      </c>
      <c r="BS1687">
        <v>0</v>
      </c>
      <c r="BT1687">
        <v>6</v>
      </c>
      <c r="BU1687">
        <v>6</v>
      </c>
      <c r="BV1687">
        <v>6</v>
      </c>
      <c r="BW1687" t="str">
        <f>"8:00 AM"</f>
        <v>8:00 AM</v>
      </c>
      <c r="BX1687" t="str">
        <f>"6:00 PM"</f>
        <v>6:00 PM</v>
      </c>
      <c r="BY1687" t="s">
        <v>159</v>
      </c>
      <c r="BZ1687">
        <v>0</v>
      </c>
      <c r="CA1687">
        <v>24</v>
      </c>
      <c r="CB1687" t="s">
        <v>117</v>
      </c>
      <c r="CD1687" t="s">
        <v>12189</v>
      </c>
      <c r="CE1687" t="s">
        <v>8706</v>
      </c>
      <c r="CG1687" t="s">
        <v>136</v>
      </c>
      <c r="CH1687" t="s">
        <v>121</v>
      </c>
      <c r="CI1687" s="6">
        <v>96950</v>
      </c>
      <c r="CJ1687" s="10">
        <v>9.75</v>
      </c>
      <c r="CK1687" s="10">
        <v>9.75</v>
      </c>
      <c r="CN1687" t="s">
        <v>137</v>
      </c>
      <c r="CO1687" t="s">
        <v>133</v>
      </c>
      <c r="CP1687" t="s">
        <v>138</v>
      </c>
      <c r="CR1687" t="s">
        <v>139</v>
      </c>
      <c r="CS1687" t="s">
        <v>139</v>
      </c>
      <c r="CT1687" t="s">
        <v>140</v>
      </c>
      <c r="CU1687" t="s">
        <v>140</v>
      </c>
      <c r="CV1687" t="s">
        <v>140</v>
      </c>
      <c r="CW1687" t="s">
        <v>139</v>
      </c>
      <c r="CX1687" t="s">
        <v>140</v>
      </c>
      <c r="CY1687" t="s">
        <v>140</v>
      </c>
      <c r="CZ1687" s="8">
        <v>16702353313</v>
      </c>
      <c r="DA1687" t="s">
        <v>852</v>
      </c>
      <c r="DB1687" t="s">
        <v>140</v>
      </c>
      <c r="DC1687" t="s">
        <v>139</v>
      </c>
      <c r="DD1687" t="s">
        <v>117</v>
      </c>
    </row>
    <row r="1688" spans="1:114" ht="15" customHeight="1" x14ac:dyDescent="0.35">
      <c r="A1688" t="s">
        <v>1421</v>
      </c>
      <c r="B1688" t="s">
        <v>278</v>
      </c>
      <c r="C1688" s="1">
        <v>45749</v>
      </c>
      <c r="D1688" s="1">
        <v>45763</v>
      </c>
      <c r="E1688" t="s">
        <v>116</v>
      </c>
      <c r="F1688" s="1">
        <v>45929</v>
      </c>
      <c r="G1688" t="s">
        <v>139</v>
      </c>
      <c r="H1688" t="s">
        <v>117</v>
      </c>
      <c r="I1688" t="s">
        <v>117</v>
      </c>
      <c r="J1688" t="s">
        <v>1422</v>
      </c>
      <c r="K1688" t="s">
        <v>1423</v>
      </c>
      <c r="L1688" t="s">
        <v>1424</v>
      </c>
      <c r="M1688" t="s">
        <v>847</v>
      </c>
      <c r="N1688" t="s">
        <v>120</v>
      </c>
      <c r="O1688" t="s">
        <v>121</v>
      </c>
      <c r="P1688" s="6">
        <v>96950</v>
      </c>
      <c r="Q1688" t="s">
        <v>122</v>
      </c>
      <c r="S1688" s="8">
        <v>16702353313</v>
      </c>
      <c r="U1688" t="s">
        <v>1425</v>
      </c>
      <c r="V1688">
        <v>236220</v>
      </c>
      <c r="W1688" t="s">
        <v>124</v>
      </c>
      <c r="Y1688" t="s">
        <v>1426</v>
      </c>
      <c r="Z1688" t="s">
        <v>1427</v>
      </c>
      <c r="AB1688" t="s">
        <v>1428</v>
      </c>
      <c r="AC1688" t="s">
        <v>1424</v>
      </c>
      <c r="AE1688" t="s">
        <v>120</v>
      </c>
      <c r="AF1688" t="s">
        <v>121</v>
      </c>
      <c r="AG1688" s="6">
        <v>96950</v>
      </c>
      <c r="AH1688" t="s">
        <v>122</v>
      </c>
      <c r="AJ1688" s="8">
        <v>16702353313</v>
      </c>
      <c r="AL1688" t="s">
        <v>852</v>
      </c>
      <c r="BE1688" t="str">
        <f>"37-2011.00"</f>
        <v>37-2011.00</v>
      </c>
      <c r="BF1688" t="s">
        <v>701</v>
      </c>
      <c r="BG1688" t="s">
        <v>1429</v>
      </c>
      <c r="BH1688" t="s">
        <v>1430</v>
      </c>
      <c r="BI1688">
        <v>5</v>
      </c>
      <c r="BK1688" s="1">
        <v>45931</v>
      </c>
      <c r="BL1688" s="1">
        <v>47026</v>
      </c>
      <c r="BO1688">
        <v>36</v>
      </c>
      <c r="BP1688">
        <v>6</v>
      </c>
      <c r="BQ1688">
        <v>6</v>
      </c>
      <c r="BR1688">
        <v>0</v>
      </c>
      <c r="BS1688">
        <v>6</v>
      </c>
      <c r="BT1688">
        <v>6</v>
      </c>
      <c r="BU1688">
        <v>6</v>
      </c>
      <c r="BV1688">
        <v>6</v>
      </c>
      <c r="BW1688" t="str">
        <f>"8:00 AM"</f>
        <v>8:00 AM</v>
      </c>
      <c r="BX1688" t="str">
        <f>"5:00 PM"</f>
        <v>5:00 PM</v>
      </c>
      <c r="BY1688" t="s">
        <v>159</v>
      </c>
      <c r="BZ1688">
        <v>0</v>
      </c>
      <c r="CA1688">
        <v>12</v>
      </c>
      <c r="CB1688" t="s">
        <v>117</v>
      </c>
      <c r="CD1688" t="s">
        <v>1431</v>
      </c>
      <c r="CE1688" t="s">
        <v>1432</v>
      </c>
      <c r="CF1688" t="s">
        <v>1433</v>
      </c>
      <c r="CG1688" t="s">
        <v>136</v>
      </c>
      <c r="CH1688" t="s">
        <v>121</v>
      </c>
      <c r="CI1688" s="6">
        <v>96950</v>
      </c>
      <c r="CJ1688" s="10">
        <v>8.2899999999999991</v>
      </c>
      <c r="CK1688" s="10">
        <v>8.2899999999999991</v>
      </c>
      <c r="CN1688" t="s">
        <v>137</v>
      </c>
      <c r="CP1688" t="s">
        <v>138</v>
      </c>
      <c r="CR1688" t="s">
        <v>139</v>
      </c>
      <c r="CS1688" t="s">
        <v>139</v>
      </c>
      <c r="CT1688" t="s">
        <v>140</v>
      </c>
      <c r="CU1688" t="s">
        <v>140</v>
      </c>
      <c r="CV1688" t="s">
        <v>140</v>
      </c>
      <c r="CW1688" t="s">
        <v>139</v>
      </c>
      <c r="CX1688" t="s">
        <v>140</v>
      </c>
      <c r="CY1688" t="s">
        <v>133</v>
      </c>
      <c r="CZ1688" s="8">
        <v>16702353313</v>
      </c>
      <c r="DA1688" t="s">
        <v>852</v>
      </c>
      <c r="DB1688" t="s">
        <v>140</v>
      </c>
      <c r="DC1688" t="s">
        <v>139</v>
      </c>
      <c r="DD1688" t="s">
        <v>117</v>
      </c>
    </row>
    <row r="1689" spans="1:114" ht="15" customHeight="1" x14ac:dyDescent="0.35">
      <c r="A1689" t="s">
        <v>5421</v>
      </c>
      <c r="B1689" t="s">
        <v>278</v>
      </c>
      <c r="C1689" s="1">
        <v>45749</v>
      </c>
      <c r="D1689" s="1">
        <v>45763</v>
      </c>
      <c r="E1689" t="s">
        <v>211</v>
      </c>
      <c r="G1689" t="s">
        <v>139</v>
      </c>
      <c r="H1689" t="s">
        <v>117</v>
      </c>
      <c r="I1689" t="s">
        <v>117</v>
      </c>
      <c r="J1689" t="s">
        <v>5422</v>
      </c>
      <c r="K1689" t="s">
        <v>5423</v>
      </c>
      <c r="L1689" t="s">
        <v>135</v>
      </c>
      <c r="N1689" t="s">
        <v>120</v>
      </c>
      <c r="O1689" t="s">
        <v>121</v>
      </c>
      <c r="P1689" s="6">
        <v>96950</v>
      </c>
      <c r="Q1689" t="s">
        <v>122</v>
      </c>
      <c r="S1689" s="8">
        <v>16707891106</v>
      </c>
      <c r="U1689" t="s">
        <v>123</v>
      </c>
      <c r="V1689">
        <v>54121</v>
      </c>
      <c r="W1689" t="s">
        <v>124</v>
      </c>
      <c r="Y1689" t="s">
        <v>125</v>
      </c>
      <c r="Z1689" t="s">
        <v>126</v>
      </c>
      <c r="AA1689" t="s">
        <v>1723</v>
      </c>
      <c r="AB1689" t="s">
        <v>128</v>
      </c>
      <c r="AC1689" t="s">
        <v>3946</v>
      </c>
      <c r="AE1689" t="s">
        <v>120</v>
      </c>
      <c r="AF1689" t="s">
        <v>121</v>
      </c>
      <c r="AG1689" s="6">
        <v>96950</v>
      </c>
      <c r="AH1689" t="s">
        <v>122</v>
      </c>
      <c r="AJ1689" s="8">
        <v>16707891106</v>
      </c>
      <c r="AL1689" t="s">
        <v>129</v>
      </c>
      <c r="BE1689" t="str">
        <f>"43-3031.00"</f>
        <v>43-3031.00</v>
      </c>
      <c r="BF1689" t="s">
        <v>357</v>
      </c>
      <c r="BG1689" t="s">
        <v>5424</v>
      </c>
      <c r="BH1689" t="s">
        <v>2969</v>
      </c>
      <c r="BI1689">
        <v>11</v>
      </c>
      <c r="BK1689" s="1">
        <v>45870</v>
      </c>
      <c r="BL1689" s="1">
        <v>46964</v>
      </c>
      <c r="BO1689">
        <v>35</v>
      </c>
      <c r="BP1689">
        <v>0</v>
      </c>
      <c r="BQ1689">
        <v>7</v>
      </c>
      <c r="BR1689">
        <v>7</v>
      </c>
      <c r="BS1689">
        <v>7</v>
      </c>
      <c r="BT1689">
        <v>7</v>
      </c>
      <c r="BU1689">
        <v>7</v>
      </c>
      <c r="BV1689">
        <v>0</v>
      </c>
      <c r="BW1689" t="str">
        <f>"8:00 AM"</f>
        <v>8:00 AM</v>
      </c>
      <c r="BX1689" t="str">
        <f>"4:00 PM"</f>
        <v>4:00 PM</v>
      </c>
      <c r="BY1689" t="s">
        <v>159</v>
      </c>
      <c r="BZ1689">
        <v>0</v>
      </c>
      <c r="CA1689">
        <v>24</v>
      </c>
      <c r="CB1689" t="s">
        <v>117</v>
      </c>
      <c r="CD1689" s="2" t="s">
        <v>5425</v>
      </c>
      <c r="CE1689" t="s">
        <v>135</v>
      </c>
      <c r="CG1689" t="s">
        <v>120</v>
      </c>
      <c r="CH1689" t="s">
        <v>121</v>
      </c>
      <c r="CI1689" s="6">
        <v>96950</v>
      </c>
      <c r="CJ1689" s="10">
        <v>12.28</v>
      </c>
      <c r="CK1689" s="10">
        <v>12.28</v>
      </c>
      <c r="CL1689" s="10">
        <v>18.420000000000002</v>
      </c>
      <c r="CM1689" s="10">
        <v>18.420000000000002</v>
      </c>
      <c r="CN1689" t="s">
        <v>137</v>
      </c>
      <c r="CP1689" t="s">
        <v>138</v>
      </c>
      <c r="CR1689" t="s">
        <v>117</v>
      </c>
      <c r="CS1689" t="s">
        <v>139</v>
      </c>
      <c r="CT1689" t="s">
        <v>140</v>
      </c>
      <c r="CU1689" t="s">
        <v>139</v>
      </c>
      <c r="CV1689" t="s">
        <v>140</v>
      </c>
      <c r="CW1689" t="s">
        <v>139</v>
      </c>
      <c r="CX1689" t="s">
        <v>140</v>
      </c>
      <c r="CY1689" t="s">
        <v>5426</v>
      </c>
      <c r="CZ1689" s="8">
        <v>16707891106</v>
      </c>
      <c r="DA1689" t="s">
        <v>129</v>
      </c>
      <c r="DB1689" t="s">
        <v>5427</v>
      </c>
      <c r="DC1689" t="s">
        <v>139</v>
      </c>
      <c r="DD1689" t="s">
        <v>117</v>
      </c>
    </row>
    <row r="1690" spans="1:114" ht="15" customHeight="1" x14ac:dyDescent="0.35">
      <c r="A1690" t="s">
        <v>13807</v>
      </c>
      <c r="B1690" t="s">
        <v>278</v>
      </c>
      <c r="C1690" s="1">
        <v>45749</v>
      </c>
      <c r="D1690" s="1">
        <v>45763</v>
      </c>
      <c r="E1690" t="s">
        <v>116</v>
      </c>
      <c r="F1690" s="1">
        <v>45929</v>
      </c>
      <c r="G1690" t="s">
        <v>139</v>
      </c>
      <c r="H1690" t="s">
        <v>117</v>
      </c>
      <c r="I1690" t="s">
        <v>117</v>
      </c>
      <c r="J1690" t="s">
        <v>844</v>
      </c>
      <c r="K1690" t="s">
        <v>8705</v>
      </c>
      <c r="L1690" t="s">
        <v>13808</v>
      </c>
      <c r="N1690" t="s">
        <v>136</v>
      </c>
      <c r="O1690" t="s">
        <v>121</v>
      </c>
      <c r="P1690" s="6">
        <v>96950</v>
      </c>
      <c r="Q1690" t="s">
        <v>122</v>
      </c>
      <c r="S1690" s="8">
        <v>16702353313</v>
      </c>
      <c r="U1690" t="s">
        <v>848</v>
      </c>
      <c r="V1690">
        <v>721110</v>
      </c>
      <c r="W1690" t="s">
        <v>124</v>
      </c>
      <c r="Y1690" t="s">
        <v>849</v>
      </c>
      <c r="Z1690" t="s">
        <v>850</v>
      </c>
      <c r="AB1690" t="s">
        <v>474</v>
      </c>
      <c r="AC1690" t="s">
        <v>846</v>
      </c>
      <c r="AE1690" t="s">
        <v>136</v>
      </c>
      <c r="AF1690" t="s">
        <v>121</v>
      </c>
      <c r="AG1690" s="6">
        <v>96950</v>
      </c>
      <c r="AH1690" t="s">
        <v>122</v>
      </c>
      <c r="AJ1690" s="8">
        <v>16702353313</v>
      </c>
      <c r="AL1690" t="s">
        <v>852</v>
      </c>
      <c r="BE1690" t="str">
        <f>"51-6011.00"</f>
        <v>51-6011.00</v>
      </c>
      <c r="BF1690" t="s">
        <v>1618</v>
      </c>
      <c r="BG1690" t="s">
        <v>8707</v>
      </c>
      <c r="BH1690" t="s">
        <v>5442</v>
      </c>
      <c r="BI1690">
        <v>4</v>
      </c>
      <c r="BK1690" s="1">
        <v>45931</v>
      </c>
      <c r="BL1690" s="1">
        <v>47026</v>
      </c>
      <c r="BO1690">
        <v>36</v>
      </c>
      <c r="BP1690">
        <v>6</v>
      </c>
      <c r="BQ1690">
        <v>6</v>
      </c>
      <c r="BR1690">
        <v>0</v>
      </c>
      <c r="BS1690">
        <v>6</v>
      </c>
      <c r="BT1690">
        <v>6</v>
      </c>
      <c r="BU1690">
        <v>6</v>
      </c>
      <c r="BV1690">
        <v>6</v>
      </c>
      <c r="BW1690" t="str">
        <f>"6:00 AM"</f>
        <v>6:00 AM</v>
      </c>
      <c r="BX1690" t="str">
        <f>"6:00 AM"</f>
        <v>6:00 AM</v>
      </c>
      <c r="BY1690" t="s">
        <v>159</v>
      </c>
      <c r="BZ1690">
        <v>0</v>
      </c>
      <c r="CA1690">
        <v>3</v>
      </c>
      <c r="CB1690" t="s">
        <v>117</v>
      </c>
      <c r="CD1690" t="s">
        <v>13809</v>
      </c>
      <c r="CE1690" t="s">
        <v>8709</v>
      </c>
      <c r="CG1690" t="s">
        <v>136</v>
      </c>
      <c r="CH1690" t="s">
        <v>121</v>
      </c>
      <c r="CI1690" s="6">
        <v>96950</v>
      </c>
      <c r="CJ1690" s="10">
        <v>7.85</v>
      </c>
      <c r="CK1690" s="10">
        <v>7.85</v>
      </c>
      <c r="CN1690" t="s">
        <v>137</v>
      </c>
      <c r="CO1690" t="s">
        <v>133</v>
      </c>
      <c r="CP1690" t="s">
        <v>138</v>
      </c>
      <c r="CR1690" t="s">
        <v>139</v>
      </c>
      <c r="CS1690" t="s">
        <v>139</v>
      </c>
      <c r="CT1690" t="s">
        <v>140</v>
      </c>
      <c r="CU1690" t="s">
        <v>140</v>
      </c>
      <c r="CV1690" t="s">
        <v>140</v>
      </c>
      <c r="CW1690" t="s">
        <v>139</v>
      </c>
      <c r="CX1690" t="s">
        <v>140</v>
      </c>
      <c r="CY1690" t="s">
        <v>133</v>
      </c>
      <c r="CZ1690" s="8">
        <v>16702353313</v>
      </c>
      <c r="DA1690" t="s">
        <v>852</v>
      </c>
      <c r="DB1690" t="s">
        <v>13810</v>
      </c>
      <c r="DC1690" t="s">
        <v>139</v>
      </c>
      <c r="DD1690" t="s">
        <v>117</v>
      </c>
      <c r="DE1690" t="s">
        <v>857</v>
      </c>
      <c r="DF1690" t="s">
        <v>858</v>
      </c>
      <c r="DG1690" t="s">
        <v>419</v>
      </c>
      <c r="DH1690" t="s">
        <v>848</v>
      </c>
      <c r="DI1690" t="s">
        <v>844</v>
      </c>
      <c r="DJ1690" t="s">
        <v>852</v>
      </c>
    </row>
    <row r="1691" spans="1:114" ht="15" customHeight="1" x14ac:dyDescent="0.35">
      <c r="A1691" t="s">
        <v>5440</v>
      </c>
      <c r="B1691" t="s">
        <v>278</v>
      </c>
      <c r="C1691" s="1">
        <v>45749</v>
      </c>
      <c r="D1691" s="1">
        <v>45763</v>
      </c>
      <c r="E1691" t="s">
        <v>116</v>
      </c>
      <c r="F1691" s="1">
        <v>45929</v>
      </c>
      <c r="G1691" t="s">
        <v>139</v>
      </c>
      <c r="H1691" t="s">
        <v>117</v>
      </c>
      <c r="I1691" t="s">
        <v>117</v>
      </c>
      <c r="J1691" t="s">
        <v>1884</v>
      </c>
      <c r="K1691" t="s">
        <v>1885</v>
      </c>
      <c r="L1691" t="s">
        <v>846</v>
      </c>
      <c r="M1691" t="s">
        <v>847</v>
      </c>
      <c r="N1691" t="s">
        <v>120</v>
      </c>
      <c r="O1691" t="s">
        <v>121</v>
      </c>
      <c r="P1691" s="6">
        <v>96950</v>
      </c>
      <c r="Q1691" t="s">
        <v>122</v>
      </c>
      <c r="S1691" s="8">
        <v>16702353313</v>
      </c>
      <c r="U1691" t="s">
        <v>848</v>
      </c>
      <c r="V1691">
        <v>721110</v>
      </c>
      <c r="W1691" t="s">
        <v>124</v>
      </c>
      <c r="Y1691" t="s">
        <v>1426</v>
      </c>
      <c r="Z1691" t="s">
        <v>1427</v>
      </c>
      <c r="AB1691" t="s">
        <v>154</v>
      </c>
      <c r="AC1691" t="s">
        <v>846</v>
      </c>
      <c r="AE1691" t="s">
        <v>120</v>
      </c>
      <c r="AF1691" t="s">
        <v>121</v>
      </c>
      <c r="AG1691" s="6">
        <v>96950</v>
      </c>
      <c r="AH1691" t="s">
        <v>122</v>
      </c>
      <c r="AJ1691" s="8">
        <v>16702353313</v>
      </c>
      <c r="AL1691" t="s">
        <v>852</v>
      </c>
      <c r="BE1691" t="str">
        <f>"37-2012.00"</f>
        <v>37-2012.00</v>
      </c>
      <c r="BF1691" t="s">
        <v>130</v>
      </c>
      <c r="BG1691" t="s">
        <v>5441</v>
      </c>
      <c r="BH1691" t="s">
        <v>5442</v>
      </c>
      <c r="BI1691">
        <v>8</v>
      </c>
      <c r="BK1691" s="1">
        <v>45931</v>
      </c>
      <c r="BL1691" s="1">
        <v>47026</v>
      </c>
      <c r="BO1691">
        <v>36</v>
      </c>
      <c r="BP1691">
        <v>6</v>
      </c>
      <c r="BQ1691">
        <v>6</v>
      </c>
      <c r="BR1691">
        <v>0</v>
      </c>
      <c r="BS1691">
        <v>6</v>
      </c>
      <c r="BT1691">
        <v>6</v>
      </c>
      <c r="BU1691">
        <v>6</v>
      </c>
      <c r="BV1691">
        <v>6</v>
      </c>
      <c r="BW1691" t="str">
        <f>"8:00 AM"</f>
        <v>8:00 AM</v>
      </c>
      <c r="BX1691" t="str">
        <f>"6:00 PM"</f>
        <v>6:00 PM</v>
      </c>
      <c r="BY1691" t="s">
        <v>159</v>
      </c>
      <c r="BZ1691">
        <v>0</v>
      </c>
      <c r="CA1691">
        <v>3</v>
      </c>
      <c r="CB1691" t="s">
        <v>117</v>
      </c>
      <c r="CD1691" t="s">
        <v>5443</v>
      </c>
      <c r="CE1691" t="s">
        <v>5444</v>
      </c>
      <c r="CG1691" t="s">
        <v>136</v>
      </c>
      <c r="CH1691" t="s">
        <v>121</v>
      </c>
      <c r="CI1691" s="6">
        <v>96950</v>
      </c>
      <c r="CJ1691" s="10">
        <v>7.77</v>
      </c>
      <c r="CK1691" s="10">
        <v>7.77</v>
      </c>
      <c r="CN1691" t="s">
        <v>137</v>
      </c>
      <c r="CO1691" t="s">
        <v>133</v>
      </c>
      <c r="CP1691" t="s">
        <v>138</v>
      </c>
      <c r="CR1691" t="s">
        <v>139</v>
      </c>
      <c r="CS1691" t="s">
        <v>139</v>
      </c>
      <c r="CT1691" t="s">
        <v>140</v>
      </c>
      <c r="CU1691" t="s">
        <v>140</v>
      </c>
      <c r="CV1691" t="s">
        <v>140</v>
      </c>
      <c r="CW1691" t="s">
        <v>139</v>
      </c>
      <c r="CX1691" t="s">
        <v>140</v>
      </c>
      <c r="CY1691" t="s">
        <v>133</v>
      </c>
      <c r="CZ1691" s="8">
        <v>16702353313</v>
      </c>
      <c r="DA1691" t="s">
        <v>852</v>
      </c>
      <c r="DB1691" t="s">
        <v>140</v>
      </c>
      <c r="DC1691" t="s">
        <v>139</v>
      </c>
      <c r="DD1691" t="s">
        <v>117</v>
      </c>
      <c r="DE1691" t="s">
        <v>857</v>
      </c>
      <c r="DF1691" t="s">
        <v>858</v>
      </c>
      <c r="DG1691" t="s">
        <v>419</v>
      </c>
      <c r="DH1691" t="s">
        <v>848</v>
      </c>
      <c r="DI1691" t="s">
        <v>844</v>
      </c>
      <c r="DJ1691" t="s">
        <v>852</v>
      </c>
    </row>
    <row r="1692" spans="1:114" ht="15" customHeight="1" x14ac:dyDescent="0.35">
      <c r="A1692" t="s">
        <v>16406</v>
      </c>
      <c r="B1692" t="s">
        <v>278</v>
      </c>
      <c r="C1692" s="1">
        <v>45749</v>
      </c>
      <c r="D1692" s="1">
        <v>45763</v>
      </c>
      <c r="E1692" t="s">
        <v>116</v>
      </c>
      <c r="F1692" s="1">
        <v>45929</v>
      </c>
      <c r="G1692" t="s">
        <v>117</v>
      </c>
      <c r="H1692" t="s">
        <v>117</v>
      </c>
      <c r="I1692" t="s">
        <v>117</v>
      </c>
      <c r="J1692" t="s">
        <v>1884</v>
      </c>
      <c r="K1692" t="s">
        <v>1885</v>
      </c>
      <c r="L1692" t="s">
        <v>846</v>
      </c>
      <c r="M1692" t="s">
        <v>847</v>
      </c>
      <c r="N1692" t="s">
        <v>120</v>
      </c>
      <c r="O1692" t="s">
        <v>121</v>
      </c>
      <c r="P1692" s="6">
        <v>96950</v>
      </c>
      <c r="Q1692" t="s">
        <v>122</v>
      </c>
      <c r="S1692" s="8">
        <v>16702353313</v>
      </c>
      <c r="U1692" t="s">
        <v>848</v>
      </c>
      <c r="V1692">
        <v>721110</v>
      </c>
      <c r="W1692" t="s">
        <v>124</v>
      </c>
      <c r="Y1692" t="s">
        <v>1426</v>
      </c>
      <c r="Z1692" t="s">
        <v>1427</v>
      </c>
      <c r="AB1692" t="s">
        <v>154</v>
      </c>
      <c r="AC1692" t="s">
        <v>846</v>
      </c>
      <c r="AE1692" t="s">
        <v>120</v>
      </c>
      <c r="AF1692" t="s">
        <v>121</v>
      </c>
      <c r="AG1692" s="6">
        <v>96950</v>
      </c>
      <c r="AH1692" t="s">
        <v>122</v>
      </c>
      <c r="AJ1692" s="8">
        <v>16702353313</v>
      </c>
      <c r="AL1692" t="s">
        <v>852</v>
      </c>
      <c r="BE1692" t="str">
        <f>"37-2012.00"</f>
        <v>37-2012.00</v>
      </c>
      <c r="BF1692" t="s">
        <v>130</v>
      </c>
      <c r="BG1692" t="s">
        <v>5441</v>
      </c>
      <c r="BH1692" t="s">
        <v>2029</v>
      </c>
      <c r="BI1692">
        <v>3</v>
      </c>
      <c r="BK1692" s="1">
        <v>45931</v>
      </c>
      <c r="BL1692" s="1">
        <v>46295</v>
      </c>
      <c r="BO1692">
        <v>36</v>
      </c>
      <c r="BP1692">
        <v>6</v>
      </c>
      <c r="BQ1692">
        <v>6</v>
      </c>
      <c r="BR1692">
        <v>6</v>
      </c>
      <c r="BS1692">
        <v>0</v>
      </c>
      <c r="BT1692">
        <v>6</v>
      </c>
      <c r="BU1692">
        <v>6</v>
      </c>
      <c r="BV1692">
        <v>6</v>
      </c>
      <c r="BW1692" t="str">
        <f>"8:00 AM"</f>
        <v>8:00 AM</v>
      </c>
      <c r="BX1692" t="str">
        <f>"6:00 PM"</f>
        <v>6:00 PM</v>
      </c>
      <c r="BY1692" t="s">
        <v>159</v>
      </c>
      <c r="BZ1692">
        <v>0</v>
      </c>
      <c r="CA1692">
        <v>3</v>
      </c>
      <c r="CB1692" t="s">
        <v>117</v>
      </c>
      <c r="CD1692" t="s">
        <v>16407</v>
      </c>
      <c r="CE1692" t="s">
        <v>5444</v>
      </c>
      <c r="CG1692" t="s">
        <v>136</v>
      </c>
      <c r="CH1692" t="s">
        <v>121</v>
      </c>
      <c r="CI1692" s="6">
        <v>96950</v>
      </c>
      <c r="CJ1692" s="10">
        <v>7.77</v>
      </c>
      <c r="CK1692" s="10">
        <v>7.77</v>
      </c>
      <c r="CN1692" t="s">
        <v>137</v>
      </c>
      <c r="CO1692" t="s">
        <v>133</v>
      </c>
      <c r="CP1692" t="s">
        <v>138</v>
      </c>
      <c r="CR1692" t="s">
        <v>139</v>
      </c>
      <c r="CS1692" t="s">
        <v>139</v>
      </c>
      <c r="CT1692" t="s">
        <v>140</v>
      </c>
      <c r="CU1692" t="s">
        <v>140</v>
      </c>
      <c r="CV1692" t="s">
        <v>140</v>
      </c>
      <c r="CW1692" t="s">
        <v>139</v>
      </c>
      <c r="CX1692" t="s">
        <v>140</v>
      </c>
      <c r="CY1692" t="s">
        <v>133</v>
      </c>
      <c r="CZ1692" s="8">
        <v>16702353313</v>
      </c>
      <c r="DA1692" t="s">
        <v>852</v>
      </c>
      <c r="DB1692" t="s">
        <v>140</v>
      </c>
      <c r="DC1692" t="s">
        <v>139</v>
      </c>
      <c r="DD1692" t="s">
        <v>117</v>
      </c>
      <c r="DE1692" t="s">
        <v>857</v>
      </c>
      <c r="DF1692" t="s">
        <v>858</v>
      </c>
      <c r="DG1692" t="s">
        <v>419</v>
      </c>
      <c r="DH1692" t="s">
        <v>848</v>
      </c>
      <c r="DI1692" t="s">
        <v>844</v>
      </c>
      <c r="DJ1692" t="s">
        <v>852</v>
      </c>
    </row>
    <row r="1693" spans="1:114" ht="15" customHeight="1" x14ac:dyDescent="0.35">
      <c r="A1693" t="s">
        <v>10286</v>
      </c>
      <c r="B1693" t="s">
        <v>278</v>
      </c>
      <c r="C1693" s="1">
        <v>45749</v>
      </c>
      <c r="D1693" s="1">
        <v>45763</v>
      </c>
      <c r="E1693" t="s">
        <v>211</v>
      </c>
      <c r="G1693" t="s">
        <v>117</v>
      </c>
      <c r="H1693" t="s">
        <v>117</v>
      </c>
      <c r="I1693" t="s">
        <v>117</v>
      </c>
      <c r="J1693" t="s">
        <v>10287</v>
      </c>
      <c r="K1693" t="s">
        <v>10288</v>
      </c>
      <c r="L1693" t="s">
        <v>10289</v>
      </c>
      <c r="N1693" t="s">
        <v>136</v>
      </c>
      <c r="O1693" t="s">
        <v>121</v>
      </c>
      <c r="P1693" s="6">
        <v>96950</v>
      </c>
      <c r="Q1693" t="s">
        <v>122</v>
      </c>
      <c r="S1693" s="8">
        <v>16702869645</v>
      </c>
      <c r="U1693" t="s">
        <v>10290</v>
      </c>
      <c r="V1693">
        <v>812112</v>
      </c>
      <c r="W1693" t="s">
        <v>124</v>
      </c>
      <c r="Y1693" t="s">
        <v>8570</v>
      </c>
      <c r="Z1693" t="s">
        <v>10291</v>
      </c>
      <c r="AB1693" t="s">
        <v>10292</v>
      </c>
      <c r="AC1693" t="s">
        <v>10289</v>
      </c>
      <c r="AE1693" t="s">
        <v>136</v>
      </c>
      <c r="AF1693" t="s">
        <v>121</v>
      </c>
      <c r="AG1693" s="6">
        <v>96950</v>
      </c>
      <c r="AH1693" t="s">
        <v>122</v>
      </c>
      <c r="AJ1693" s="8">
        <v>16702869645</v>
      </c>
      <c r="AL1693" t="s">
        <v>3005</v>
      </c>
      <c r="AM1693" t="s">
        <v>600</v>
      </c>
      <c r="AN1693" t="s">
        <v>3002</v>
      </c>
      <c r="AO1693" t="s">
        <v>7615</v>
      </c>
      <c r="AQ1693" t="s">
        <v>3004</v>
      </c>
      <c r="AS1693" t="s">
        <v>136</v>
      </c>
      <c r="AT1693" t="s">
        <v>121</v>
      </c>
      <c r="AU1693" s="6">
        <v>96950</v>
      </c>
      <c r="AV1693" t="s">
        <v>122</v>
      </c>
      <c r="AX1693" s="8">
        <v>16702875139</v>
      </c>
      <c r="AZ1693" t="s">
        <v>7620</v>
      </c>
      <c r="BA1693" t="s">
        <v>3006</v>
      </c>
      <c r="BB1693" t="s">
        <v>3007</v>
      </c>
      <c r="BE1693" t="str">
        <f>"39-5092.00"</f>
        <v>39-5092.00</v>
      </c>
      <c r="BF1693" t="s">
        <v>4754</v>
      </c>
      <c r="BG1693" t="s">
        <v>10293</v>
      </c>
      <c r="BH1693" t="s">
        <v>10294</v>
      </c>
      <c r="BI1693">
        <v>4</v>
      </c>
      <c r="BK1693" s="1">
        <v>45839</v>
      </c>
      <c r="BL1693" s="1">
        <v>46203</v>
      </c>
      <c r="BO1693">
        <v>35</v>
      </c>
      <c r="BP1693">
        <v>5</v>
      </c>
      <c r="BQ1693">
        <v>5</v>
      </c>
      <c r="BR1693">
        <v>5</v>
      </c>
      <c r="BS1693">
        <v>5</v>
      </c>
      <c r="BT1693">
        <v>5</v>
      </c>
      <c r="BU1693">
        <v>5</v>
      </c>
      <c r="BV1693">
        <v>5</v>
      </c>
      <c r="BW1693" t="str">
        <f>"1:00 PM"</f>
        <v>1:00 PM</v>
      </c>
      <c r="BX1693" t="str">
        <f>"6:00 PM"</f>
        <v>6:00 PM</v>
      </c>
      <c r="BY1693" t="s">
        <v>133</v>
      </c>
      <c r="BZ1693">
        <v>0</v>
      </c>
      <c r="CA1693">
        <v>6</v>
      </c>
      <c r="CB1693" t="s">
        <v>117</v>
      </c>
      <c r="CD1693" t="s">
        <v>10295</v>
      </c>
      <c r="CE1693" t="s">
        <v>3160</v>
      </c>
      <c r="CF1693" t="s">
        <v>1637</v>
      </c>
      <c r="CG1693" t="s">
        <v>136</v>
      </c>
      <c r="CH1693" t="s">
        <v>121</v>
      </c>
      <c r="CI1693" s="6">
        <v>96950</v>
      </c>
      <c r="CJ1693" s="10">
        <v>7.85</v>
      </c>
      <c r="CK1693" s="10">
        <v>7.85</v>
      </c>
      <c r="CL1693" s="10">
        <v>11.78</v>
      </c>
      <c r="CM1693" s="10">
        <v>11.78</v>
      </c>
      <c r="CN1693" t="s">
        <v>137</v>
      </c>
      <c r="CO1693" t="s">
        <v>133</v>
      </c>
      <c r="CP1693" t="s">
        <v>138</v>
      </c>
      <c r="CR1693" t="s">
        <v>117</v>
      </c>
      <c r="CS1693" t="s">
        <v>139</v>
      </c>
      <c r="CT1693" t="s">
        <v>140</v>
      </c>
      <c r="CU1693" t="s">
        <v>139</v>
      </c>
      <c r="CV1693" t="s">
        <v>140</v>
      </c>
      <c r="CW1693" t="s">
        <v>139</v>
      </c>
      <c r="CX1693" t="s">
        <v>140</v>
      </c>
      <c r="CY1693" t="s">
        <v>7619</v>
      </c>
      <c r="CZ1693" s="8">
        <v>16702869645</v>
      </c>
      <c r="DA1693" t="s">
        <v>3005</v>
      </c>
      <c r="DB1693" t="s">
        <v>140</v>
      </c>
      <c r="DC1693" t="s">
        <v>139</v>
      </c>
      <c r="DD1693" t="s">
        <v>117</v>
      </c>
      <c r="DE1693" t="s">
        <v>3002</v>
      </c>
      <c r="DF1693" t="s">
        <v>7615</v>
      </c>
      <c r="DH1693" t="s">
        <v>3007</v>
      </c>
      <c r="DI1693" t="s">
        <v>3006</v>
      </c>
      <c r="DJ1693" t="s">
        <v>7620</v>
      </c>
    </row>
    <row r="1694" spans="1:114" ht="15" customHeight="1" x14ac:dyDescent="0.35">
      <c r="A1694" t="s">
        <v>15237</v>
      </c>
      <c r="B1694" t="s">
        <v>278</v>
      </c>
      <c r="C1694" s="1">
        <v>45749</v>
      </c>
      <c r="D1694" s="1">
        <v>45763</v>
      </c>
      <c r="E1694" t="s">
        <v>116</v>
      </c>
      <c r="F1694" s="1">
        <v>45929</v>
      </c>
      <c r="G1694" t="s">
        <v>117</v>
      </c>
      <c r="H1694" t="s">
        <v>117</v>
      </c>
      <c r="I1694" t="s">
        <v>117</v>
      </c>
      <c r="J1694" t="s">
        <v>2405</v>
      </c>
      <c r="L1694" t="s">
        <v>2406</v>
      </c>
      <c r="M1694" t="s">
        <v>2407</v>
      </c>
      <c r="N1694" t="s">
        <v>136</v>
      </c>
      <c r="O1694" t="s">
        <v>121</v>
      </c>
      <c r="P1694" s="6">
        <v>96950</v>
      </c>
      <c r="Q1694" t="s">
        <v>122</v>
      </c>
      <c r="S1694" s="8">
        <v>16702357642</v>
      </c>
      <c r="U1694" t="s">
        <v>2408</v>
      </c>
      <c r="V1694">
        <v>56132</v>
      </c>
      <c r="W1694" t="s">
        <v>124</v>
      </c>
      <c r="Y1694" t="s">
        <v>2409</v>
      </c>
      <c r="Z1694" t="s">
        <v>2410</v>
      </c>
      <c r="AA1694" t="s">
        <v>2411</v>
      </c>
      <c r="AB1694" t="s">
        <v>2412</v>
      </c>
      <c r="AC1694" t="s">
        <v>2406</v>
      </c>
      <c r="AD1694" t="s">
        <v>2407</v>
      </c>
      <c r="AE1694" t="s">
        <v>136</v>
      </c>
      <c r="AF1694" t="s">
        <v>121</v>
      </c>
      <c r="AG1694" s="6">
        <v>96950</v>
      </c>
      <c r="AH1694" t="s">
        <v>122</v>
      </c>
      <c r="AJ1694" s="8">
        <v>16702357642</v>
      </c>
      <c r="AL1694" t="s">
        <v>2413</v>
      </c>
      <c r="BE1694" t="str">
        <f>"37-2012.00"</f>
        <v>37-2012.00</v>
      </c>
      <c r="BF1694" t="s">
        <v>130</v>
      </c>
      <c r="BG1694" t="s">
        <v>15238</v>
      </c>
      <c r="BH1694" t="s">
        <v>15239</v>
      </c>
      <c r="BI1694">
        <v>5</v>
      </c>
      <c r="BK1694" s="1">
        <v>45931</v>
      </c>
      <c r="BL1694" s="1">
        <v>46295</v>
      </c>
      <c r="BO1694">
        <v>40</v>
      </c>
      <c r="BP1694">
        <v>0</v>
      </c>
      <c r="BQ1694">
        <v>8</v>
      </c>
      <c r="BR1694">
        <v>8</v>
      </c>
      <c r="BS1694">
        <v>8</v>
      </c>
      <c r="BT1694">
        <v>8</v>
      </c>
      <c r="BU1694">
        <v>8</v>
      </c>
      <c r="BV1694">
        <v>0</v>
      </c>
      <c r="BW1694" t="str">
        <f>"7:00 AM"</f>
        <v>7:00 AM</v>
      </c>
      <c r="BX1694" t="str">
        <f>"4:00 PM"</f>
        <v>4:00 PM</v>
      </c>
      <c r="BY1694" t="s">
        <v>159</v>
      </c>
      <c r="BZ1694">
        <v>0</v>
      </c>
      <c r="CA1694">
        <v>3</v>
      </c>
      <c r="CB1694" t="s">
        <v>117</v>
      </c>
      <c r="CD1694" t="s">
        <v>15240</v>
      </c>
      <c r="CE1694" t="s">
        <v>15241</v>
      </c>
      <c r="CF1694" t="s">
        <v>3437</v>
      </c>
      <c r="CG1694" t="s">
        <v>136</v>
      </c>
      <c r="CH1694" t="s">
        <v>121</v>
      </c>
      <c r="CI1694" s="6">
        <v>96950</v>
      </c>
      <c r="CJ1694" s="10">
        <v>7.77</v>
      </c>
      <c r="CK1694" s="10">
        <v>7.77</v>
      </c>
      <c r="CL1694" s="10">
        <v>11.66</v>
      </c>
      <c r="CM1694" s="10">
        <v>11.66</v>
      </c>
      <c r="CN1694" t="s">
        <v>137</v>
      </c>
      <c r="CO1694" t="s">
        <v>140</v>
      </c>
      <c r="CP1694" t="s">
        <v>138</v>
      </c>
      <c r="CR1694" t="s">
        <v>117</v>
      </c>
      <c r="CS1694" t="s">
        <v>139</v>
      </c>
      <c r="CT1694" t="s">
        <v>139</v>
      </c>
      <c r="CU1694" t="s">
        <v>139</v>
      </c>
      <c r="CV1694" t="s">
        <v>140</v>
      </c>
      <c r="CW1694" t="s">
        <v>139</v>
      </c>
      <c r="CX1694" t="s">
        <v>140</v>
      </c>
      <c r="CY1694" t="s">
        <v>140</v>
      </c>
      <c r="CZ1694" s="8">
        <v>16702357642</v>
      </c>
      <c r="DA1694" t="s">
        <v>2413</v>
      </c>
      <c r="DB1694" t="s">
        <v>140</v>
      </c>
      <c r="DC1694" t="s">
        <v>139</v>
      </c>
      <c r="DD1694" t="s">
        <v>117</v>
      </c>
    </row>
    <row r="1695" spans="1:114" ht="15" customHeight="1" x14ac:dyDescent="0.35">
      <c r="A1695" t="s">
        <v>5485</v>
      </c>
      <c r="B1695" t="s">
        <v>144</v>
      </c>
      <c r="C1695" s="1">
        <v>45708</v>
      </c>
      <c r="D1695" s="1">
        <v>45764</v>
      </c>
      <c r="E1695" t="s">
        <v>211</v>
      </c>
      <c r="G1695" t="s">
        <v>117</v>
      </c>
      <c r="H1695" t="s">
        <v>117</v>
      </c>
      <c r="I1695" t="s">
        <v>117</v>
      </c>
      <c r="J1695" t="s">
        <v>2924</v>
      </c>
      <c r="L1695" t="s">
        <v>2925</v>
      </c>
      <c r="M1695" t="s">
        <v>2926</v>
      </c>
      <c r="N1695" t="s">
        <v>136</v>
      </c>
      <c r="O1695" t="s">
        <v>121</v>
      </c>
      <c r="P1695" s="6">
        <v>96950</v>
      </c>
      <c r="Q1695" t="s">
        <v>122</v>
      </c>
      <c r="S1695" s="8">
        <v>16702341795</v>
      </c>
      <c r="U1695" t="s">
        <v>2927</v>
      </c>
      <c r="V1695">
        <v>11199</v>
      </c>
      <c r="W1695" t="s">
        <v>124</v>
      </c>
      <c r="Y1695" t="s">
        <v>2928</v>
      </c>
      <c r="Z1695" t="s">
        <v>251</v>
      </c>
      <c r="AA1695" t="s">
        <v>2929</v>
      </c>
      <c r="AB1695" t="s">
        <v>1563</v>
      </c>
      <c r="AC1695" t="s">
        <v>3938</v>
      </c>
      <c r="AD1695" t="s">
        <v>3939</v>
      </c>
      <c r="AE1695" t="s">
        <v>120</v>
      </c>
      <c r="AF1695" t="s">
        <v>121</v>
      </c>
      <c r="AG1695" s="6">
        <v>96950</v>
      </c>
      <c r="AH1695" t="s">
        <v>122</v>
      </c>
      <c r="AJ1695" s="8">
        <v>16702341795</v>
      </c>
      <c r="AL1695" t="s">
        <v>2930</v>
      </c>
      <c r="BE1695" t="str">
        <f>"45-2092.00"</f>
        <v>45-2092.00</v>
      </c>
      <c r="BF1695" t="s">
        <v>1014</v>
      </c>
      <c r="BG1695" t="s">
        <v>5486</v>
      </c>
      <c r="BH1695" t="s">
        <v>5487</v>
      </c>
      <c r="BI1695">
        <v>5</v>
      </c>
      <c r="BJ1695">
        <v>5</v>
      </c>
      <c r="BK1695" s="1">
        <v>45731</v>
      </c>
      <c r="BL1695" s="1">
        <v>46095</v>
      </c>
      <c r="BM1695" s="1">
        <v>45764</v>
      </c>
      <c r="BN1695" s="1">
        <v>46095</v>
      </c>
      <c r="BO1695">
        <v>40</v>
      </c>
      <c r="BP1695">
        <v>0</v>
      </c>
      <c r="BQ1695">
        <v>8</v>
      </c>
      <c r="BR1695">
        <v>8</v>
      </c>
      <c r="BS1695">
        <v>8</v>
      </c>
      <c r="BT1695">
        <v>8</v>
      </c>
      <c r="BU1695">
        <v>8</v>
      </c>
      <c r="BV1695">
        <v>0</v>
      </c>
      <c r="BW1695" t="str">
        <f>"8:00 AM"</f>
        <v>8:00 AM</v>
      </c>
      <c r="BX1695" t="str">
        <f>"5:00 PM"</f>
        <v>5:00 PM</v>
      </c>
      <c r="BY1695" t="s">
        <v>133</v>
      </c>
      <c r="BZ1695">
        <v>0</v>
      </c>
      <c r="CA1695">
        <v>3</v>
      </c>
      <c r="CB1695" t="s">
        <v>117</v>
      </c>
      <c r="CD1695" t="s">
        <v>5488</v>
      </c>
      <c r="CE1695" t="s">
        <v>550</v>
      </c>
      <c r="CF1695" t="s">
        <v>2925</v>
      </c>
      <c r="CG1695" t="s">
        <v>551</v>
      </c>
      <c r="CH1695" t="s">
        <v>121</v>
      </c>
      <c r="CI1695" s="6">
        <v>96952</v>
      </c>
      <c r="CJ1695" s="10">
        <v>11.91</v>
      </c>
      <c r="CK1695" s="10">
        <v>12.25</v>
      </c>
      <c r="CL1695" s="10">
        <v>17.87</v>
      </c>
      <c r="CM1695" s="10">
        <v>18.38</v>
      </c>
      <c r="CN1695" t="s">
        <v>137</v>
      </c>
      <c r="CO1695" t="s">
        <v>133</v>
      </c>
      <c r="CP1695" t="s">
        <v>138</v>
      </c>
      <c r="CR1695" t="s">
        <v>117</v>
      </c>
      <c r="CS1695" t="s">
        <v>139</v>
      </c>
      <c r="CT1695" t="s">
        <v>139</v>
      </c>
      <c r="CU1695" t="s">
        <v>140</v>
      </c>
      <c r="CV1695" t="s">
        <v>140</v>
      </c>
      <c r="CW1695" t="s">
        <v>139</v>
      </c>
      <c r="CX1695" t="s">
        <v>139</v>
      </c>
      <c r="CY1695" t="s">
        <v>5489</v>
      </c>
      <c r="CZ1695" s="8">
        <v>16702341795</v>
      </c>
      <c r="DA1695" t="s">
        <v>2930</v>
      </c>
      <c r="DB1695" t="s">
        <v>2937</v>
      </c>
      <c r="DC1695" t="s">
        <v>139</v>
      </c>
      <c r="DD1695" t="s">
        <v>117</v>
      </c>
    </row>
    <row r="1696" spans="1:114" ht="15" customHeight="1" x14ac:dyDescent="0.35">
      <c r="A1696" t="s">
        <v>10181</v>
      </c>
      <c r="B1696" t="s">
        <v>144</v>
      </c>
      <c r="C1696" s="1">
        <v>45714</v>
      </c>
      <c r="D1696" s="1">
        <v>45764</v>
      </c>
      <c r="E1696" t="s">
        <v>211</v>
      </c>
      <c r="G1696" t="s">
        <v>117</v>
      </c>
      <c r="H1696" t="s">
        <v>117</v>
      </c>
      <c r="I1696" t="s">
        <v>117</v>
      </c>
      <c r="J1696" t="s">
        <v>9629</v>
      </c>
      <c r="K1696" t="s">
        <v>9630</v>
      </c>
      <c r="L1696" t="s">
        <v>9631</v>
      </c>
      <c r="M1696" t="s">
        <v>9632</v>
      </c>
      <c r="N1696" t="s">
        <v>136</v>
      </c>
      <c r="O1696" t="s">
        <v>121</v>
      </c>
      <c r="P1696" s="6">
        <v>96950</v>
      </c>
      <c r="Q1696" t="s">
        <v>122</v>
      </c>
      <c r="R1696" t="s">
        <v>164</v>
      </c>
      <c r="S1696" s="8">
        <v>16702346900</v>
      </c>
      <c r="U1696" t="s">
        <v>9633</v>
      </c>
      <c r="V1696">
        <v>722511</v>
      </c>
      <c r="W1696" t="s">
        <v>124</v>
      </c>
      <c r="Y1696" t="s">
        <v>9634</v>
      </c>
      <c r="Z1696" t="s">
        <v>9635</v>
      </c>
      <c r="AB1696" t="s">
        <v>205</v>
      </c>
      <c r="AC1696" t="s">
        <v>9632</v>
      </c>
      <c r="AE1696" t="s">
        <v>136</v>
      </c>
      <c r="AF1696" t="s">
        <v>121</v>
      </c>
      <c r="AG1696" s="6">
        <v>96950</v>
      </c>
      <c r="AH1696" t="s">
        <v>122</v>
      </c>
      <c r="AJ1696" s="8">
        <v>16702346900</v>
      </c>
      <c r="AL1696" t="s">
        <v>9636</v>
      </c>
      <c r="BE1696" t="str">
        <f>"35-2014.00"</f>
        <v>35-2014.00</v>
      </c>
      <c r="BF1696" t="s">
        <v>191</v>
      </c>
      <c r="BG1696" t="s">
        <v>9637</v>
      </c>
      <c r="BH1696" t="s">
        <v>313</v>
      </c>
      <c r="BI1696">
        <v>2</v>
      </c>
      <c r="BJ1696">
        <v>2</v>
      </c>
      <c r="BK1696" s="1">
        <v>45778</v>
      </c>
      <c r="BL1696" s="1">
        <v>46142</v>
      </c>
      <c r="BM1696" s="1">
        <v>45778</v>
      </c>
      <c r="BN1696" s="1">
        <v>46142</v>
      </c>
      <c r="BO1696">
        <v>40</v>
      </c>
      <c r="BP1696">
        <v>7</v>
      </c>
      <c r="BQ1696">
        <v>0</v>
      </c>
      <c r="BR1696">
        <v>6</v>
      </c>
      <c r="BS1696">
        <v>6</v>
      </c>
      <c r="BT1696">
        <v>7</v>
      </c>
      <c r="BU1696">
        <v>7</v>
      </c>
      <c r="BV1696">
        <v>7</v>
      </c>
      <c r="BW1696" t="str">
        <f>"11:00 PM"</f>
        <v>11:00 PM</v>
      </c>
      <c r="BX1696" t="str">
        <f>"9:00 PM"</f>
        <v>9:00 PM</v>
      </c>
      <c r="BY1696" t="s">
        <v>133</v>
      </c>
      <c r="BZ1696">
        <v>0</v>
      </c>
      <c r="CA1696">
        <v>6</v>
      </c>
      <c r="CB1696" t="s">
        <v>117</v>
      </c>
      <c r="CD1696" s="2" t="s">
        <v>10182</v>
      </c>
      <c r="CE1696" t="s">
        <v>9632</v>
      </c>
      <c r="CF1696" t="s">
        <v>9631</v>
      </c>
      <c r="CG1696" t="s">
        <v>136</v>
      </c>
      <c r="CH1696" t="s">
        <v>121</v>
      </c>
      <c r="CI1696" s="6">
        <v>96950</v>
      </c>
      <c r="CJ1696" s="10">
        <v>8.83</v>
      </c>
      <c r="CK1696" s="10">
        <v>8.83</v>
      </c>
      <c r="CL1696" s="10">
        <v>13.25</v>
      </c>
      <c r="CM1696" s="10">
        <v>13.25</v>
      </c>
      <c r="CN1696" t="s">
        <v>137</v>
      </c>
      <c r="CO1696" t="s">
        <v>162</v>
      </c>
      <c r="CP1696" t="s">
        <v>138</v>
      </c>
      <c r="CR1696" t="s">
        <v>117</v>
      </c>
      <c r="CS1696" t="s">
        <v>139</v>
      </c>
      <c r="CT1696" t="s">
        <v>140</v>
      </c>
      <c r="CU1696" t="s">
        <v>139</v>
      </c>
      <c r="CV1696" t="s">
        <v>140</v>
      </c>
      <c r="CW1696" t="s">
        <v>139</v>
      </c>
      <c r="CX1696" t="s">
        <v>140</v>
      </c>
      <c r="CY1696" t="s">
        <v>10183</v>
      </c>
      <c r="CZ1696" s="8">
        <v>16702346900</v>
      </c>
      <c r="DA1696" t="s">
        <v>9636</v>
      </c>
      <c r="DB1696" t="s">
        <v>164</v>
      </c>
      <c r="DC1696" t="s">
        <v>139</v>
      </c>
      <c r="DD1696" t="s">
        <v>117</v>
      </c>
      <c r="DE1696" t="s">
        <v>9640</v>
      </c>
      <c r="DF1696" t="s">
        <v>3202</v>
      </c>
      <c r="DG1696" t="s">
        <v>3646</v>
      </c>
      <c r="DH1696" t="s">
        <v>9633</v>
      </c>
      <c r="DI1696" t="s">
        <v>10184</v>
      </c>
      <c r="DJ1696" t="s">
        <v>9636</v>
      </c>
    </row>
    <row r="1697" spans="1:114" ht="15" customHeight="1" x14ac:dyDescent="0.35">
      <c r="A1697" t="s">
        <v>8063</v>
      </c>
      <c r="B1697" t="s">
        <v>144</v>
      </c>
      <c r="C1697" s="1">
        <v>45716</v>
      </c>
      <c r="D1697" s="1">
        <v>45764</v>
      </c>
      <c r="E1697" t="s">
        <v>211</v>
      </c>
      <c r="G1697" t="s">
        <v>117</v>
      </c>
      <c r="H1697" t="s">
        <v>117</v>
      </c>
      <c r="I1697" t="s">
        <v>117</v>
      </c>
      <c r="J1697" t="s">
        <v>2924</v>
      </c>
      <c r="K1697" t="s">
        <v>2924</v>
      </c>
      <c r="L1697" t="s">
        <v>2925</v>
      </c>
      <c r="M1697" t="s">
        <v>2926</v>
      </c>
      <c r="N1697" t="s">
        <v>136</v>
      </c>
      <c r="O1697" t="s">
        <v>121</v>
      </c>
      <c r="P1697" s="6">
        <v>96950</v>
      </c>
      <c r="Q1697" t="s">
        <v>122</v>
      </c>
      <c r="S1697" s="8">
        <v>16702341795</v>
      </c>
      <c r="U1697" t="s">
        <v>2927</v>
      </c>
      <c r="V1697">
        <v>722511</v>
      </c>
      <c r="W1697" t="s">
        <v>124</v>
      </c>
      <c r="Y1697" t="s">
        <v>2928</v>
      </c>
      <c r="Z1697" t="s">
        <v>251</v>
      </c>
      <c r="AA1697" t="s">
        <v>2929</v>
      </c>
      <c r="AB1697" t="s">
        <v>1563</v>
      </c>
      <c r="AC1697" t="s">
        <v>2939</v>
      </c>
      <c r="AD1697" t="s">
        <v>2926</v>
      </c>
      <c r="AE1697" t="s">
        <v>136</v>
      </c>
      <c r="AF1697" t="s">
        <v>121</v>
      </c>
      <c r="AG1697" s="6">
        <v>96950</v>
      </c>
      <c r="AH1697" t="s">
        <v>122</v>
      </c>
      <c r="AJ1697" s="8">
        <v>16702341795</v>
      </c>
      <c r="AL1697" t="s">
        <v>2930</v>
      </c>
      <c r="BE1697" t="str">
        <f>"35-2014.00"</f>
        <v>35-2014.00</v>
      </c>
      <c r="BF1697" t="s">
        <v>191</v>
      </c>
      <c r="BG1697" t="s">
        <v>4924</v>
      </c>
      <c r="BH1697" t="s">
        <v>193</v>
      </c>
      <c r="BI1697">
        <v>2</v>
      </c>
      <c r="BJ1697">
        <v>2</v>
      </c>
      <c r="BK1697" s="1">
        <v>45748</v>
      </c>
      <c r="BL1697" s="1">
        <v>46112</v>
      </c>
      <c r="BM1697" s="1">
        <v>45764</v>
      </c>
      <c r="BN1697" s="1">
        <v>46112</v>
      </c>
      <c r="BO1697">
        <v>35</v>
      </c>
      <c r="BP1697">
        <v>0</v>
      </c>
      <c r="BQ1697">
        <v>6</v>
      </c>
      <c r="BR1697">
        <v>6</v>
      </c>
      <c r="BS1697">
        <v>6</v>
      </c>
      <c r="BT1697">
        <v>6</v>
      </c>
      <c r="BU1697">
        <v>6</v>
      </c>
      <c r="BV1697">
        <v>5</v>
      </c>
      <c r="BW1697" t="str">
        <f>"7:00 AM"</f>
        <v>7:00 AM</v>
      </c>
      <c r="BX1697" t="str">
        <f>"2:00 PM"</f>
        <v>2:00 PM</v>
      </c>
      <c r="BY1697" t="s">
        <v>133</v>
      </c>
      <c r="BZ1697">
        <v>0</v>
      </c>
      <c r="CA1697">
        <v>12</v>
      </c>
      <c r="CB1697" t="s">
        <v>117</v>
      </c>
      <c r="CD1697" t="s">
        <v>8064</v>
      </c>
      <c r="CE1697" t="s">
        <v>2925</v>
      </c>
      <c r="CF1697" t="s">
        <v>8065</v>
      </c>
      <c r="CG1697" t="s">
        <v>551</v>
      </c>
      <c r="CH1697" t="s">
        <v>121</v>
      </c>
      <c r="CI1697" s="6">
        <v>96952</v>
      </c>
      <c r="CJ1697" s="10">
        <v>8.83</v>
      </c>
      <c r="CK1697" s="10">
        <v>10</v>
      </c>
      <c r="CL1697" s="10">
        <v>13.25</v>
      </c>
      <c r="CM1697" s="10">
        <v>15</v>
      </c>
      <c r="CN1697" t="s">
        <v>137</v>
      </c>
      <c r="CO1697" t="s">
        <v>133</v>
      </c>
      <c r="CP1697" t="s">
        <v>138</v>
      </c>
      <c r="CR1697" t="s">
        <v>117</v>
      </c>
      <c r="CS1697" t="s">
        <v>139</v>
      </c>
      <c r="CT1697" t="s">
        <v>139</v>
      </c>
      <c r="CU1697" t="s">
        <v>139</v>
      </c>
      <c r="CV1697" t="s">
        <v>140</v>
      </c>
      <c r="CW1697" t="s">
        <v>139</v>
      </c>
      <c r="CX1697" t="s">
        <v>139</v>
      </c>
      <c r="CY1697" t="s">
        <v>5489</v>
      </c>
      <c r="CZ1697" s="8">
        <v>16702341795</v>
      </c>
      <c r="DA1697" t="s">
        <v>2930</v>
      </c>
      <c r="DB1697" t="s">
        <v>2937</v>
      </c>
      <c r="DC1697" t="s">
        <v>139</v>
      </c>
      <c r="DD1697" t="s">
        <v>117</v>
      </c>
    </row>
    <row r="1698" spans="1:114" ht="15" customHeight="1" x14ac:dyDescent="0.35">
      <c r="A1698" t="s">
        <v>5380</v>
      </c>
      <c r="B1698" t="s">
        <v>144</v>
      </c>
      <c r="C1698" s="1">
        <v>45720</v>
      </c>
      <c r="D1698" s="1">
        <v>45764</v>
      </c>
      <c r="E1698" t="s">
        <v>116</v>
      </c>
      <c r="F1698" s="1">
        <v>45868</v>
      </c>
      <c r="G1698" t="s">
        <v>117</v>
      </c>
      <c r="H1698" t="s">
        <v>117</v>
      </c>
      <c r="I1698" t="s">
        <v>117</v>
      </c>
      <c r="J1698" t="s">
        <v>4619</v>
      </c>
      <c r="K1698" t="s">
        <v>4620</v>
      </c>
      <c r="L1698" t="s">
        <v>4621</v>
      </c>
      <c r="M1698" t="s">
        <v>982</v>
      </c>
      <c r="N1698" t="s">
        <v>120</v>
      </c>
      <c r="O1698" t="s">
        <v>121</v>
      </c>
      <c r="P1698" s="6">
        <v>96950</v>
      </c>
      <c r="Q1698" t="s">
        <v>122</v>
      </c>
      <c r="S1698" s="8">
        <v>16702330800</v>
      </c>
      <c r="U1698" t="s">
        <v>4622</v>
      </c>
      <c r="V1698">
        <v>624410</v>
      </c>
      <c r="W1698" t="s">
        <v>124</v>
      </c>
      <c r="Y1698" t="s">
        <v>1174</v>
      </c>
      <c r="Z1698" t="s">
        <v>1175</v>
      </c>
      <c r="AA1698" t="s">
        <v>1176</v>
      </c>
      <c r="AB1698" t="s">
        <v>769</v>
      </c>
      <c r="AC1698" t="s">
        <v>4621</v>
      </c>
      <c r="AD1698" t="s">
        <v>982</v>
      </c>
      <c r="AE1698" t="s">
        <v>120</v>
      </c>
      <c r="AF1698" t="s">
        <v>121</v>
      </c>
      <c r="AG1698" s="6">
        <v>96950</v>
      </c>
      <c r="AH1698" t="s">
        <v>122</v>
      </c>
      <c r="AJ1698" s="8">
        <v>16702330800</v>
      </c>
      <c r="AL1698" t="s">
        <v>4623</v>
      </c>
      <c r="BE1698" t="str">
        <f>"43-3031.00"</f>
        <v>43-3031.00</v>
      </c>
      <c r="BF1698" t="s">
        <v>357</v>
      </c>
      <c r="BG1698" t="s">
        <v>5381</v>
      </c>
      <c r="BH1698" t="s">
        <v>5382</v>
      </c>
      <c r="BI1698">
        <v>1</v>
      </c>
      <c r="BJ1698">
        <v>1</v>
      </c>
      <c r="BK1698" s="1">
        <v>45870</v>
      </c>
      <c r="BL1698" s="1">
        <v>46234</v>
      </c>
      <c r="BM1698" s="1">
        <v>45870</v>
      </c>
      <c r="BN1698" s="1">
        <v>46234</v>
      </c>
      <c r="BO1698">
        <v>35</v>
      </c>
      <c r="BP1698">
        <v>0</v>
      </c>
      <c r="BQ1698">
        <v>7</v>
      </c>
      <c r="BR1698">
        <v>7</v>
      </c>
      <c r="BS1698">
        <v>7</v>
      </c>
      <c r="BT1698">
        <v>7</v>
      </c>
      <c r="BU1698">
        <v>7</v>
      </c>
      <c r="BV1698">
        <v>0</v>
      </c>
      <c r="BW1698" t="str">
        <f>"9:00 AM"</f>
        <v>9:00 AM</v>
      </c>
      <c r="BX1698" t="str">
        <f>"5:00 PM"</f>
        <v>5:00 PM</v>
      </c>
      <c r="BY1698" t="s">
        <v>159</v>
      </c>
      <c r="BZ1698">
        <v>0</v>
      </c>
      <c r="CA1698">
        <v>24</v>
      </c>
      <c r="CB1698" t="s">
        <v>117</v>
      </c>
      <c r="CD1698" s="2" t="s">
        <v>5383</v>
      </c>
      <c r="CE1698" t="s">
        <v>4621</v>
      </c>
      <c r="CF1698" t="s">
        <v>982</v>
      </c>
      <c r="CG1698" t="s">
        <v>120</v>
      </c>
      <c r="CH1698" t="s">
        <v>121</v>
      </c>
      <c r="CI1698" s="6">
        <v>96950</v>
      </c>
      <c r="CJ1698" s="10">
        <v>12.28</v>
      </c>
      <c r="CK1698" s="10">
        <v>12.28</v>
      </c>
      <c r="CL1698" s="10">
        <v>18.420000000000002</v>
      </c>
      <c r="CM1698" s="10">
        <v>18.420000000000002</v>
      </c>
      <c r="CN1698" t="s">
        <v>137</v>
      </c>
      <c r="CO1698" t="s">
        <v>194</v>
      </c>
      <c r="CP1698" t="s">
        <v>138</v>
      </c>
      <c r="CR1698" t="s">
        <v>117</v>
      </c>
      <c r="CS1698" t="s">
        <v>139</v>
      </c>
      <c r="CT1698" t="s">
        <v>140</v>
      </c>
      <c r="CU1698" t="s">
        <v>139</v>
      </c>
      <c r="CV1698" t="s">
        <v>140</v>
      </c>
      <c r="CW1698" t="s">
        <v>139</v>
      </c>
      <c r="CX1698" t="s">
        <v>140</v>
      </c>
      <c r="CY1698" t="s">
        <v>194</v>
      </c>
      <c r="CZ1698" s="8">
        <v>16702330800</v>
      </c>
      <c r="DA1698" t="s">
        <v>4623</v>
      </c>
      <c r="DB1698" t="s">
        <v>140</v>
      </c>
      <c r="DC1698" t="s">
        <v>139</v>
      </c>
      <c r="DD1698" t="s">
        <v>117</v>
      </c>
    </row>
    <row r="1699" spans="1:114" ht="15" customHeight="1" x14ac:dyDescent="0.35">
      <c r="A1699" t="s">
        <v>12108</v>
      </c>
      <c r="B1699" t="s">
        <v>144</v>
      </c>
      <c r="C1699" s="1">
        <v>45722</v>
      </c>
      <c r="D1699" s="1">
        <v>45764</v>
      </c>
      <c r="E1699" t="s">
        <v>211</v>
      </c>
      <c r="G1699" t="s">
        <v>117</v>
      </c>
      <c r="H1699" t="s">
        <v>117</v>
      </c>
      <c r="I1699" t="s">
        <v>117</v>
      </c>
      <c r="J1699" t="s">
        <v>1595</v>
      </c>
      <c r="K1699" t="s">
        <v>17414</v>
      </c>
      <c r="L1699" t="s">
        <v>1596</v>
      </c>
      <c r="N1699" t="s">
        <v>136</v>
      </c>
      <c r="O1699" t="s">
        <v>121</v>
      </c>
      <c r="P1699" s="6">
        <v>96950</v>
      </c>
      <c r="Q1699" t="s">
        <v>122</v>
      </c>
      <c r="R1699" t="s">
        <v>1603</v>
      </c>
      <c r="S1699" s="8">
        <v>16707898088</v>
      </c>
      <c r="U1699" t="s">
        <v>1597</v>
      </c>
      <c r="V1699">
        <v>621340</v>
      </c>
      <c r="W1699" t="s">
        <v>124</v>
      </c>
      <c r="Y1699" t="s">
        <v>1598</v>
      </c>
      <c r="Z1699" t="s">
        <v>1599</v>
      </c>
      <c r="AA1699" t="s">
        <v>1600</v>
      </c>
      <c r="AB1699" t="s">
        <v>1601</v>
      </c>
      <c r="AC1699" t="s">
        <v>1596</v>
      </c>
      <c r="AE1699" t="s">
        <v>136</v>
      </c>
      <c r="AF1699" t="s">
        <v>121</v>
      </c>
      <c r="AG1699" s="6">
        <v>96950</v>
      </c>
      <c r="AH1699" t="s">
        <v>122</v>
      </c>
      <c r="AI1699" t="s">
        <v>1603</v>
      </c>
      <c r="AJ1699" s="8">
        <v>16707898088</v>
      </c>
      <c r="AL1699" t="s">
        <v>1604</v>
      </c>
      <c r="BE1699" t="str">
        <f>"29-1123.00"</f>
        <v>29-1123.00</v>
      </c>
      <c r="BF1699" t="s">
        <v>5121</v>
      </c>
      <c r="BG1699" t="s">
        <v>12109</v>
      </c>
      <c r="BH1699" t="s">
        <v>12110</v>
      </c>
      <c r="BI1699">
        <v>7</v>
      </c>
      <c r="BJ1699">
        <v>7</v>
      </c>
      <c r="BK1699" s="1">
        <v>45839</v>
      </c>
      <c r="BL1699" s="1">
        <v>46203</v>
      </c>
      <c r="BM1699" s="1">
        <v>45839</v>
      </c>
      <c r="BN1699" s="1">
        <v>46203</v>
      </c>
      <c r="BO1699">
        <v>35</v>
      </c>
      <c r="BP1699">
        <v>0</v>
      </c>
      <c r="BQ1699">
        <v>7</v>
      </c>
      <c r="BR1699">
        <v>7</v>
      </c>
      <c r="BS1699">
        <v>7</v>
      </c>
      <c r="BT1699">
        <v>7</v>
      </c>
      <c r="BU1699">
        <v>7</v>
      </c>
      <c r="BV1699">
        <v>0</v>
      </c>
      <c r="BW1699" t="str">
        <f>"8:00 AM"</f>
        <v>8:00 AM</v>
      </c>
      <c r="BX1699" t="str">
        <f>"4:00 PM"</f>
        <v>4:00 PM</v>
      </c>
      <c r="BY1699" t="s">
        <v>588</v>
      </c>
      <c r="BZ1699">
        <v>0</v>
      </c>
      <c r="CA1699">
        <v>12</v>
      </c>
      <c r="CB1699" t="s">
        <v>117</v>
      </c>
      <c r="CD1699" t="s">
        <v>12111</v>
      </c>
      <c r="CE1699" t="s">
        <v>12112</v>
      </c>
      <c r="CG1699" t="s">
        <v>136</v>
      </c>
      <c r="CH1699" t="s">
        <v>121</v>
      </c>
      <c r="CI1699" s="6">
        <v>96950</v>
      </c>
      <c r="CJ1699" s="10">
        <v>45.34</v>
      </c>
      <c r="CK1699" s="10">
        <v>45.34</v>
      </c>
      <c r="CL1699" s="10">
        <v>68.010000000000005</v>
      </c>
      <c r="CM1699" s="10">
        <v>68.010000000000005</v>
      </c>
      <c r="CN1699" t="s">
        <v>137</v>
      </c>
      <c r="CO1699" t="s">
        <v>140</v>
      </c>
      <c r="CP1699" t="s">
        <v>138</v>
      </c>
      <c r="CR1699" t="s">
        <v>117</v>
      </c>
      <c r="CS1699" t="s">
        <v>139</v>
      </c>
      <c r="CT1699" t="s">
        <v>139</v>
      </c>
      <c r="CU1699" t="s">
        <v>139</v>
      </c>
      <c r="CV1699" t="s">
        <v>140</v>
      </c>
      <c r="CW1699" t="s">
        <v>139</v>
      </c>
      <c r="CX1699" t="s">
        <v>139</v>
      </c>
      <c r="CY1699" t="s">
        <v>12113</v>
      </c>
      <c r="CZ1699" s="8">
        <v>16707898088</v>
      </c>
      <c r="DA1699" t="s">
        <v>1604</v>
      </c>
      <c r="DB1699" t="s">
        <v>140</v>
      </c>
      <c r="DC1699" t="s">
        <v>139</v>
      </c>
      <c r="DD1699" t="s">
        <v>117</v>
      </c>
      <c r="DE1699" t="s">
        <v>1598</v>
      </c>
      <c r="DF1699" t="s">
        <v>1599</v>
      </c>
      <c r="DG1699" t="s">
        <v>535</v>
      </c>
      <c r="DH1699" t="s">
        <v>1597</v>
      </c>
      <c r="DI1699" t="s">
        <v>17414</v>
      </c>
      <c r="DJ1699" t="s">
        <v>1604</v>
      </c>
    </row>
    <row r="1700" spans="1:114" ht="15" customHeight="1" x14ac:dyDescent="0.35">
      <c r="A1700" t="s">
        <v>10163</v>
      </c>
      <c r="B1700" t="s">
        <v>144</v>
      </c>
      <c r="C1700" s="1">
        <v>45726</v>
      </c>
      <c r="D1700" s="1">
        <v>45764</v>
      </c>
      <c r="E1700" t="s">
        <v>116</v>
      </c>
      <c r="F1700" s="1">
        <v>45807</v>
      </c>
      <c r="G1700" t="s">
        <v>117</v>
      </c>
      <c r="H1700" t="s">
        <v>117</v>
      </c>
      <c r="I1700" t="s">
        <v>117</v>
      </c>
      <c r="J1700" t="s">
        <v>8082</v>
      </c>
      <c r="K1700" t="s">
        <v>8083</v>
      </c>
      <c r="L1700" t="s">
        <v>5049</v>
      </c>
      <c r="N1700" t="s">
        <v>120</v>
      </c>
      <c r="O1700" t="s">
        <v>121</v>
      </c>
      <c r="P1700" s="6">
        <v>96950</v>
      </c>
      <c r="Q1700" t="s">
        <v>122</v>
      </c>
      <c r="S1700" s="8">
        <v>16702854763</v>
      </c>
      <c r="U1700" t="s">
        <v>8084</v>
      </c>
      <c r="V1700">
        <v>56132</v>
      </c>
      <c r="W1700" t="s">
        <v>150</v>
      </c>
      <c r="X1700" t="s">
        <v>139</v>
      </c>
      <c r="Y1700" t="s">
        <v>8085</v>
      </c>
      <c r="Z1700" t="s">
        <v>8086</v>
      </c>
      <c r="AA1700" t="s">
        <v>8087</v>
      </c>
      <c r="AB1700" t="s">
        <v>128</v>
      </c>
      <c r="AC1700" t="s">
        <v>5049</v>
      </c>
      <c r="AE1700" t="s">
        <v>120</v>
      </c>
      <c r="AF1700" t="s">
        <v>121</v>
      </c>
      <c r="AG1700" s="6">
        <v>96950</v>
      </c>
      <c r="AH1700" t="s">
        <v>122</v>
      </c>
      <c r="AJ1700" s="8">
        <v>16702854763</v>
      </c>
      <c r="AL1700" t="s">
        <v>8088</v>
      </c>
      <c r="BE1700" t="str">
        <f>"49-9071.00"</f>
        <v>49-9071.00</v>
      </c>
      <c r="BF1700" t="s">
        <v>156</v>
      </c>
      <c r="BG1700" t="s">
        <v>8089</v>
      </c>
      <c r="BH1700" t="s">
        <v>8090</v>
      </c>
      <c r="BI1700">
        <v>1</v>
      </c>
      <c r="BJ1700">
        <v>1</v>
      </c>
      <c r="BK1700" s="1">
        <v>45809</v>
      </c>
      <c r="BL1700" s="1">
        <v>46173</v>
      </c>
      <c r="BM1700" s="1">
        <v>45809</v>
      </c>
      <c r="BN1700" s="1">
        <v>46173</v>
      </c>
      <c r="BO1700">
        <v>35</v>
      </c>
      <c r="BP1700">
        <v>0</v>
      </c>
      <c r="BQ1700">
        <v>7</v>
      </c>
      <c r="BR1700">
        <v>7</v>
      </c>
      <c r="BS1700">
        <v>7</v>
      </c>
      <c r="BT1700">
        <v>7</v>
      </c>
      <c r="BU1700">
        <v>7</v>
      </c>
      <c r="BV1700">
        <v>0</v>
      </c>
      <c r="BW1700" t="str">
        <f>"9:00 AM"</f>
        <v>9:00 AM</v>
      </c>
      <c r="BX1700" t="str">
        <f>"5:00 PM"</f>
        <v>5:00 PM</v>
      </c>
      <c r="BY1700" t="s">
        <v>159</v>
      </c>
      <c r="BZ1700">
        <v>0</v>
      </c>
      <c r="CA1700">
        <v>6</v>
      </c>
      <c r="CB1700" t="s">
        <v>117</v>
      </c>
      <c r="CD1700" t="s">
        <v>5055</v>
      </c>
      <c r="CE1700" t="s">
        <v>5049</v>
      </c>
      <c r="CG1700" t="s">
        <v>120</v>
      </c>
      <c r="CH1700" t="s">
        <v>121</v>
      </c>
      <c r="CI1700" s="6">
        <v>96950</v>
      </c>
      <c r="CJ1700" s="10">
        <v>9.75</v>
      </c>
      <c r="CK1700" s="10">
        <v>9.75</v>
      </c>
      <c r="CL1700" s="10">
        <v>14.63</v>
      </c>
      <c r="CM1700" s="10">
        <v>14.63</v>
      </c>
      <c r="CN1700" t="s">
        <v>137</v>
      </c>
      <c r="CP1700" t="s">
        <v>138</v>
      </c>
      <c r="CR1700" t="s">
        <v>117</v>
      </c>
      <c r="CS1700" t="s">
        <v>139</v>
      </c>
      <c r="CT1700" t="s">
        <v>140</v>
      </c>
      <c r="CU1700" t="s">
        <v>139</v>
      </c>
      <c r="CV1700" t="s">
        <v>140</v>
      </c>
      <c r="CW1700" t="s">
        <v>139</v>
      </c>
      <c r="CX1700" t="s">
        <v>140</v>
      </c>
      <c r="CY1700" t="s">
        <v>1498</v>
      </c>
      <c r="CZ1700" s="8">
        <v>16702854763</v>
      </c>
      <c r="DA1700" t="s">
        <v>8088</v>
      </c>
      <c r="DB1700" t="s">
        <v>140</v>
      </c>
      <c r="DC1700" t="s">
        <v>139</v>
      </c>
      <c r="DD1700" t="s">
        <v>139</v>
      </c>
      <c r="DE1700" t="s">
        <v>8085</v>
      </c>
      <c r="DF1700" t="s">
        <v>8086</v>
      </c>
      <c r="DH1700" t="s">
        <v>8084</v>
      </c>
      <c r="DI1700" t="s">
        <v>8082</v>
      </c>
      <c r="DJ1700" t="s">
        <v>8088</v>
      </c>
    </row>
    <row r="1701" spans="1:114" ht="15" customHeight="1" x14ac:dyDescent="0.35">
      <c r="A1701" t="s">
        <v>5401</v>
      </c>
      <c r="B1701" t="s">
        <v>166</v>
      </c>
      <c r="C1701" s="1">
        <v>45729</v>
      </c>
      <c r="D1701" s="1">
        <v>45764</v>
      </c>
      <c r="E1701" t="s">
        <v>116</v>
      </c>
      <c r="F1701" s="1">
        <v>45837</v>
      </c>
      <c r="G1701" t="s">
        <v>117</v>
      </c>
      <c r="H1701" t="s">
        <v>117</v>
      </c>
      <c r="I1701" t="s">
        <v>117</v>
      </c>
      <c r="J1701" t="s">
        <v>5402</v>
      </c>
      <c r="K1701" t="s">
        <v>5403</v>
      </c>
      <c r="L1701" t="s">
        <v>5404</v>
      </c>
      <c r="N1701" t="s">
        <v>136</v>
      </c>
      <c r="O1701" t="s">
        <v>121</v>
      </c>
      <c r="P1701" s="6">
        <v>96950</v>
      </c>
      <c r="Q1701" t="s">
        <v>122</v>
      </c>
      <c r="S1701" s="8">
        <v>16702339442</v>
      </c>
      <c r="U1701" t="s">
        <v>5405</v>
      </c>
      <c r="V1701">
        <v>423430</v>
      </c>
      <c r="W1701" t="s">
        <v>124</v>
      </c>
      <c r="Y1701" t="s">
        <v>5406</v>
      </c>
      <c r="Z1701" t="s">
        <v>5407</v>
      </c>
      <c r="AA1701" t="s">
        <v>5408</v>
      </c>
      <c r="AB1701" t="s">
        <v>205</v>
      </c>
      <c r="AC1701" t="s">
        <v>5409</v>
      </c>
      <c r="AE1701" t="s">
        <v>136</v>
      </c>
      <c r="AF1701" t="s">
        <v>121</v>
      </c>
      <c r="AG1701" s="6">
        <v>96950</v>
      </c>
      <c r="AH1701" t="s">
        <v>122</v>
      </c>
      <c r="AJ1701" s="8">
        <v>16702339442</v>
      </c>
      <c r="AL1701" t="s">
        <v>5410</v>
      </c>
      <c r="BE1701" t="str">
        <f>"49-9071.00"</f>
        <v>49-9071.00</v>
      </c>
      <c r="BF1701" t="s">
        <v>156</v>
      </c>
      <c r="BG1701" t="s">
        <v>5411</v>
      </c>
      <c r="BH1701" t="s">
        <v>156</v>
      </c>
      <c r="BI1701">
        <v>5</v>
      </c>
      <c r="BK1701" s="1">
        <v>45839</v>
      </c>
      <c r="BL1701" s="1">
        <v>46203</v>
      </c>
      <c r="BO1701">
        <v>40</v>
      </c>
      <c r="BP1701">
        <v>0</v>
      </c>
      <c r="BQ1701">
        <v>8</v>
      </c>
      <c r="BR1701">
        <v>8</v>
      </c>
      <c r="BS1701">
        <v>8</v>
      </c>
      <c r="BT1701">
        <v>8</v>
      </c>
      <c r="BU1701">
        <v>8</v>
      </c>
      <c r="BV1701">
        <v>0</v>
      </c>
      <c r="BW1701" t="str">
        <f>"8:00 AM"</f>
        <v>8:00 AM</v>
      </c>
      <c r="BX1701" t="str">
        <f>"5:00 PM"</f>
        <v>5:00 PM</v>
      </c>
      <c r="BY1701" t="s">
        <v>159</v>
      </c>
      <c r="BZ1701">
        <v>0</v>
      </c>
      <c r="CA1701">
        <v>12</v>
      </c>
      <c r="CB1701" t="s">
        <v>117</v>
      </c>
      <c r="CD1701" t="s">
        <v>5412</v>
      </c>
      <c r="CE1701" t="s">
        <v>5409</v>
      </c>
      <c r="CG1701" t="s">
        <v>136</v>
      </c>
      <c r="CH1701" t="s">
        <v>121</v>
      </c>
      <c r="CI1701" s="6">
        <v>96950</v>
      </c>
      <c r="CJ1701" s="10">
        <v>9.75</v>
      </c>
      <c r="CK1701" s="10">
        <v>9.75</v>
      </c>
      <c r="CL1701" s="10">
        <v>14.63</v>
      </c>
      <c r="CM1701" s="10">
        <v>14.63</v>
      </c>
      <c r="CN1701" t="s">
        <v>137</v>
      </c>
      <c r="CP1701" t="s">
        <v>138</v>
      </c>
      <c r="CR1701" t="s">
        <v>139</v>
      </c>
      <c r="CS1701" t="s">
        <v>139</v>
      </c>
      <c r="CT1701" t="s">
        <v>139</v>
      </c>
      <c r="CU1701" t="s">
        <v>139</v>
      </c>
      <c r="CV1701" t="s">
        <v>140</v>
      </c>
      <c r="CW1701" t="s">
        <v>139</v>
      </c>
      <c r="CX1701" t="s">
        <v>140</v>
      </c>
      <c r="CY1701" t="s">
        <v>4335</v>
      </c>
      <c r="CZ1701" s="8">
        <v>16702339442</v>
      </c>
      <c r="DA1701" t="s">
        <v>5413</v>
      </c>
      <c r="DB1701" t="s">
        <v>140</v>
      </c>
      <c r="DC1701" t="s">
        <v>139</v>
      </c>
      <c r="DD1701" t="s">
        <v>117</v>
      </c>
    </row>
    <row r="1702" spans="1:114" ht="15" customHeight="1" x14ac:dyDescent="0.35">
      <c r="A1702" t="s">
        <v>13796</v>
      </c>
      <c r="B1702" t="s">
        <v>166</v>
      </c>
      <c r="C1702" s="1">
        <v>45734</v>
      </c>
      <c r="D1702" s="1">
        <v>45764</v>
      </c>
      <c r="E1702" t="s">
        <v>211</v>
      </c>
      <c r="G1702" t="s">
        <v>117</v>
      </c>
      <c r="H1702" t="s">
        <v>117</v>
      </c>
      <c r="I1702" t="s">
        <v>117</v>
      </c>
      <c r="J1702" t="s">
        <v>6685</v>
      </c>
      <c r="K1702" t="s">
        <v>13117</v>
      </c>
      <c r="L1702" t="s">
        <v>6687</v>
      </c>
      <c r="N1702" t="s">
        <v>120</v>
      </c>
      <c r="O1702" t="s">
        <v>121</v>
      </c>
      <c r="P1702" s="6">
        <v>96950</v>
      </c>
      <c r="Q1702" t="s">
        <v>122</v>
      </c>
      <c r="S1702" s="8">
        <v>16707833052</v>
      </c>
      <c r="U1702" t="s">
        <v>6688</v>
      </c>
      <c r="V1702">
        <v>56132</v>
      </c>
      <c r="W1702" t="s">
        <v>124</v>
      </c>
      <c r="Y1702" t="s">
        <v>6689</v>
      </c>
      <c r="Z1702" t="s">
        <v>6690</v>
      </c>
      <c r="AA1702" t="s">
        <v>13797</v>
      </c>
      <c r="AB1702" t="s">
        <v>6691</v>
      </c>
      <c r="AC1702" t="s">
        <v>6687</v>
      </c>
      <c r="AE1702" t="s">
        <v>120</v>
      </c>
      <c r="AF1702" t="s">
        <v>121</v>
      </c>
      <c r="AG1702" s="6">
        <v>96950</v>
      </c>
      <c r="AH1702" t="s">
        <v>122</v>
      </c>
      <c r="AJ1702" s="8">
        <v>16707833052</v>
      </c>
      <c r="AL1702" t="s">
        <v>6692</v>
      </c>
      <c r="BE1702" t="str">
        <f>"35-3011.00"</f>
        <v>35-3011.00</v>
      </c>
      <c r="BF1702" t="s">
        <v>3842</v>
      </c>
      <c r="BG1702" t="s">
        <v>13798</v>
      </c>
      <c r="BH1702" t="s">
        <v>3844</v>
      </c>
      <c r="BI1702">
        <v>8</v>
      </c>
      <c r="BK1702" s="1">
        <v>45839</v>
      </c>
      <c r="BL1702" s="1">
        <v>46203</v>
      </c>
      <c r="BO1702">
        <v>35</v>
      </c>
      <c r="BP1702">
        <v>0</v>
      </c>
      <c r="BQ1702">
        <v>7</v>
      </c>
      <c r="BR1702">
        <v>7</v>
      </c>
      <c r="BS1702">
        <v>7</v>
      </c>
      <c r="BT1702">
        <v>7</v>
      </c>
      <c r="BU1702">
        <v>7</v>
      </c>
      <c r="BV1702">
        <v>0</v>
      </c>
      <c r="BW1702" t="str">
        <f>"7:00 PM"</f>
        <v>7:00 PM</v>
      </c>
      <c r="BX1702" t="str">
        <f>"2:00 AM"</f>
        <v>2:00 AM</v>
      </c>
      <c r="BY1702" t="s">
        <v>159</v>
      </c>
      <c r="BZ1702">
        <v>0</v>
      </c>
      <c r="CA1702">
        <v>12</v>
      </c>
      <c r="CB1702" t="s">
        <v>117</v>
      </c>
      <c r="CD1702" t="s">
        <v>13799</v>
      </c>
      <c r="CE1702" t="s">
        <v>6687</v>
      </c>
      <c r="CG1702" t="s">
        <v>496</v>
      </c>
      <c r="CH1702" t="s">
        <v>121</v>
      </c>
      <c r="CI1702" s="6">
        <v>96950</v>
      </c>
      <c r="CJ1702" s="10">
        <v>8.15</v>
      </c>
      <c r="CK1702" s="10">
        <v>8.15</v>
      </c>
      <c r="CL1702" s="10">
        <v>12.23</v>
      </c>
      <c r="CM1702" s="10">
        <v>12.23</v>
      </c>
      <c r="CN1702" t="s">
        <v>137</v>
      </c>
      <c r="CO1702" t="s">
        <v>164</v>
      </c>
      <c r="CP1702" t="s">
        <v>138</v>
      </c>
      <c r="CR1702" t="s">
        <v>117</v>
      </c>
      <c r="CS1702" t="s">
        <v>139</v>
      </c>
      <c r="CT1702" t="s">
        <v>140</v>
      </c>
      <c r="CU1702" t="s">
        <v>139</v>
      </c>
      <c r="CV1702" t="s">
        <v>140</v>
      </c>
      <c r="CW1702" t="s">
        <v>139</v>
      </c>
      <c r="CX1702" t="s">
        <v>140</v>
      </c>
      <c r="CY1702" t="s">
        <v>10175</v>
      </c>
      <c r="CZ1702" s="8">
        <v>16702353052</v>
      </c>
      <c r="DA1702" t="s">
        <v>6692</v>
      </c>
      <c r="DB1702" t="s">
        <v>164</v>
      </c>
      <c r="DC1702" t="s">
        <v>139</v>
      </c>
      <c r="DD1702" t="s">
        <v>117</v>
      </c>
    </row>
    <row r="1703" spans="1:114" ht="15" customHeight="1" x14ac:dyDescent="0.35">
      <c r="A1703" t="s">
        <v>12141</v>
      </c>
      <c r="B1703" t="s">
        <v>166</v>
      </c>
      <c r="C1703" s="1">
        <v>45735</v>
      </c>
      <c r="D1703" s="1">
        <v>45764</v>
      </c>
      <c r="E1703" t="s">
        <v>211</v>
      </c>
      <c r="G1703" t="s">
        <v>139</v>
      </c>
      <c r="H1703" t="s">
        <v>117</v>
      </c>
      <c r="I1703" t="s">
        <v>117</v>
      </c>
      <c r="J1703" t="s">
        <v>2049</v>
      </c>
      <c r="K1703" t="s">
        <v>2050</v>
      </c>
      <c r="L1703" t="s">
        <v>6018</v>
      </c>
      <c r="N1703" t="s">
        <v>120</v>
      </c>
      <c r="O1703" t="s">
        <v>121</v>
      </c>
      <c r="P1703" s="6">
        <v>96950</v>
      </c>
      <c r="Q1703" t="s">
        <v>122</v>
      </c>
      <c r="R1703" t="s">
        <v>6020</v>
      </c>
      <c r="S1703" s="8">
        <v>16702343207</v>
      </c>
      <c r="U1703" t="s">
        <v>2052</v>
      </c>
      <c r="V1703">
        <v>61111</v>
      </c>
      <c r="W1703" t="s">
        <v>124</v>
      </c>
      <c r="Y1703" t="s">
        <v>2053</v>
      </c>
      <c r="Z1703" t="s">
        <v>2054</v>
      </c>
      <c r="AA1703" t="s">
        <v>2055</v>
      </c>
      <c r="AB1703" t="s">
        <v>128</v>
      </c>
      <c r="AC1703" t="s">
        <v>6018</v>
      </c>
      <c r="AE1703" t="s">
        <v>120</v>
      </c>
      <c r="AF1703" t="s">
        <v>121</v>
      </c>
      <c r="AG1703" s="6">
        <v>96950</v>
      </c>
      <c r="AH1703" t="s">
        <v>122</v>
      </c>
      <c r="AI1703" t="s">
        <v>6020</v>
      </c>
      <c r="AJ1703" s="8">
        <v>16702343203</v>
      </c>
      <c r="AL1703" t="s">
        <v>2056</v>
      </c>
      <c r="BE1703" t="str">
        <f>"35-2012.00"</f>
        <v>35-2012.00</v>
      </c>
      <c r="BF1703" t="s">
        <v>311</v>
      </c>
      <c r="BG1703" t="s">
        <v>7719</v>
      </c>
      <c r="BH1703" t="s">
        <v>193</v>
      </c>
      <c r="BI1703">
        <v>1</v>
      </c>
      <c r="BK1703" s="1">
        <v>45778</v>
      </c>
      <c r="BL1703" s="1">
        <v>46143</v>
      </c>
      <c r="BO1703">
        <v>35</v>
      </c>
      <c r="BP1703">
        <v>0</v>
      </c>
      <c r="BQ1703">
        <v>7</v>
      </c>
      <c r="BR1703">
        <v>7</v>
      </c>
      <c r="BS1703">
        <v>7</v>
      </c>
      <c r="BT1703">
        <v>7</v>
      </c>
      <c r="BU1703">
        <v>7</v>
      </c>
      <c r="BV1703">
        <v>0</v>
      </c>
      <c r="BW1703" t="str">
        <f>"6:00 AM"</f>
        <v>6:00 AM</v>
      </c>
      <c r="BX1703" t="str">
        <f>"2:00 PM"</f>
        <v>2:00 PM</v>
      </c>
      <c r="BY1703" t="s">
        <v>159</v>
      </c>
      <c r="BZ1703">
        <v>0</v>
      </c>
      <c r="CA1703">
        <v>12</v>
      </c>
      <c r="CB1703" t="s">
        <v>117</v>
      </c>
      <c r="CD1703" s="2" t="s">
        <v>12142</v>
      </c>
      <c r="CE1703" t="s">
        <v>7721</v>
      </c>
      <c r="CF1703" t="s">
        <v>7722</v>
      </c>
      <c r="CG1703" t="s">
        <v>120</v>
      </c>
      <c r="CH1703" t="s">
        <v>121</v>
      </c>
      <c r="CI1703" s="6">
        <v>96950</v>
      </c>
      <c r="CJ1703" s="10">
        <v>8.85</v>
      </c>
      <c r="CK1703" s="10">
        <v>8.85</v>
      </c>
      <c r="CL1703" s="10">
        <v>13.28</v>
      </c>
      <c r="CM1703" s="10">
        <v>13.28</v>
      </c>
      <c r="CN1703" t="s">
        <v>137</v>
      </c>
      <c r="CP1703" t="s">
        <v>138</v>
      </c>
      <c r="CR1703" t="s">
        <v>117</v>
      </c>
      <c r="CS1703" t="s">
        <v>139</v>
      </c>
      <c r="CT1703" t="s">
        <v>140</v>
      </c>
      <c r="CU1703" t="s">
        <v>139</v>
      </c>
      <c r="CV1703" t="s">
        <v>140</v>
      </c>
      <c r="CW1703" t="s">
        <v>139</v>
      </c>
      <c r="CX1703" t="s">
        <v>140</v>
      </c>
      <c r="CY1703" t="s">
        <v>12143</v>
      </c>
      <c r="CZ1703" s="8">
        <v>16702343207</v>
      </c>
      <c r="DA1703" t="s">
        <v>2056</v>
      </c>
      <c r="DB1703" t="s">
        <v>140</v>
      </c>
      <c r="DC1703" t="s">
        <v>139</v>
      </c>
      <c r="DD1703" t="s">
        <v>117</v>
      </c>
    </row>
    <row r="1704" spans="1:114" ht="15" customHeight="1" x14ac:dyDescent="0.35">
      <c r="A1704" t="s">
        <v>10177</v>
      </c>
      <c r="B1704" t="s">
        <v>278</v>
      </c>
      <c r="C1704" s="1">
        <v>45749</v>
      </c>
      <c r="D1704" s="1">
        <v>45764</v>
      </c>
      <c r="E1704" t="s">
        <v>116</v>
      </c>
      <c r="F1704" s="1">
        <v>45930</v>
      </c>
      <c r="G1704" t="s">
        <v>139</v>
      </c>
      <c r="H1704" t="s">
        <v>117</v>
      </c>
      <c r="I1704" t="s">
        <v>117</v>
      </c>
      <c r="J1704" t="s">
        <v>2405</v>
      </c>
      <c r="L1704" t="s">
        <v>2406</v>
      </c>
      <c r="M1704" t="s">
        <v>2407</v>
      </c>
      <c r="N1704" t="s">
        <v>136</v>
      </c>
      <c r="O1704" t="s">
        <v>121</v>
      </c>
      <c r="P1704" s="6">
        <v>96950</v>
      </c>
      <c r="Q1704" t="s">
        <v>122</v>
      </c>
      <c r="S1704" s="8">
        <v>16702357642</v>
      </c>
      <c r="U1704" t="s">
        <v>2408</v>
      </c>
      <c r="V1704">
        <v>56173</v>
      </c>
      <c r="W1704" t="s">
        <v>124</v>
      </c>
      <c r="Y1704" t="s">
        <v>2409</v>
      </c>
      <c r="Z1704" t="s">
        <v>2410</v>
      </c>
      <c r="AA1704" t="s">
        <v>2411</v>
      </c>
      <c r="AB1704" t="s">
        <v>2412</v>
      </c>
      <c r="AC1704" t="s">
        <v>2406</v>
      </c>
      <c r="AD1704" t="s">
        <v>2407</v>
      </c>
      <c r="AE1704" t="s">
        <v>136</v>
      </c>
      <c r="AF1704" t="s">
        <v>121</v>
      </c>
      <c r="AG1704" s="6">
        <v>96950</v>
      </c>
      <c r="AH1704" t="s">
        <v>122</v>
      </c>
      <c r="AJ1704" s="8">
        <v>16702357642</v>
      </c>
      <c r="AL1704" t="s">
        <v>2413</v>
      </c>
      <c r="BE1704" t="str">
        <f>"37-3011.00"</f>
        <v>37-3011.00</v>
      </c>
      <c r="BF1704" t="s">
        <v>177</v>
      </c>
      <c r="BG1704" t="s">
        <v>10178</v>
      </c>
      <c r="BH1704" t="s">
        <v>10179</v>
      </c>
      <c r="BI1704">
        <v>4</v>
      </c>
      <c r="BK1704" s="1">
        <v>45932</v>
      </c>
      <c r="BL1704" s="1">
        <v>47027</v>
      </c>
      <c r="BO1704">
        <v>35</v>
      </c>
      <c r="BP1704">
        <v>0</v>
      </c>
      <c r="BQ1704">
        <v>7</v>
      </c>
      <c r="BR1704">
        <v>7</v>
      </c>
      <c r="BS1704">
        <v>7</v>
      </c>
      <c r="BT1704">
        <v>7</v>
      </c>
      <c r="BU1704">
        <v>7</v>
      </c>
      <c r="BV1704">
        <v>0</v>
      </c>
      <c r="BW1704" t="str">
        <f>"8:00 AM"</f>
        <v>8:00 AM</v>
      </c>
      <c r="BX1704" t="str">
        <f>"4:00 PM"</f>
        <v>4:00 PM</v>
      </c>
      <c r="BY1704" t="s">
        <v>159</v>
      </c>
      <c r="BZ1704">
        <v>3</v>
      </c>
      <c r="CA1704">
        <v>3</v>
      </c>
      <c r="CB1704" t="s">
        <v>117</v>
      </c>
      <c r="CD1704" t="s">
        <v>10180</v>
      </c>
      <c r="CE1704" t="s">
        <v>2194</v>
      </c>
      <c r="CF1704" t="s">
        <v>140</v>
      </c>
      <c r="CG1704" t="s">
        <v>136</v>
      </c>
      <c r="CH1704" t="s">
        <v>121</v>
      </c>
      <c r="CI1704" s="6">
        <v>96950</v>
      </c>
      <c r="CJ1704" s="10">
        <v>8.57</v>
      </c>
      <c r="CK1704" s="10">
        <v>8.57</v>
      </c>
      <c r="CL1704" s="10">
        <v>12.86</v>
      </c>
      <c r="CM1704" s="10">
        <v>12.86</v>
      </c>
      <c r="CN1704" t="s">
        <v>137</v>
      </c>
      <c r="CO1704" t="s">
        <v>140</v>
      </c>
      <c r="CP1704" t="s">
        <v>138</v>
      </c>
      <c r="CR1704" t="s">
        <v>117</v>
      </c>
      <c r="CS1704" t="s">
        <v>139</v>
      </c>
      <c r="CT1704" t="s">
        <v>139</v>
      </c>
      <c r="CU1704" t="s">
        <v>139</v>
      </c>
      <c r="CV1704" t="s">
        <v>140</v>
      </c>
      <c r="CW1704" t="s">
        <v>139</v>
      </c>
      <c r="CX1704" t="s">
        <v>140</v>
      </c>
      <c r="CY1704" t="s">
        <v>140</v>
      </c>
      <c r="CZ1704" s="8">
        <v>16702357642</v>
      </c>
      <c r="DA1704" t="s">
        <v>2413</v>
      </c>
      <c r="DB1704" t="s">
        <v>140</v>
      </c>
      <c r="DC1704" t="s">
        <v>139</v>
      </c>
      <c r="DD1704" t="s">
        <v>117</v>
      </c>
    </row>
    <row r="1705" spans="1:114" ht="15" customHeight="1" x14ac:dyDescent="0.35">
      <c r="A1705" t="s">
        <v>5460</v>
      </c>
      <c r="B1705" t="s">
        <v>278</v>
      </c>
      <c r="C1705" s="1">
        <v>45749</v>
      </c>
      <c r="D1705" s="1">
        <v>45764</v>
      </c>
      <c r="E1705" t="s">
        <v>116</v>
      </c>
      <c r="F1705" s="1">
        <v>45929</v>
      </c>
      <c r="G1705" t="s">
        <v>117</v>
      </c>
      <c r="H1705" t="s">
        <v>117</v>
      </c>
      <c r="I1705" t="s">
        <v>117</v>
      </c>
      <c r="J1705" t="s">
        <v>2405</v>
      </c>
      <c r="L1705" t="s">
        <v>2406</v>
      </c>
      <c r="M1705" t="s">
        <v>2407</v>
      </c>
      <c r="N1705" t="s">
        <v>136</v>
      </c>
      <c r="O1705" t="s">
        <v>121</v>
      </c>
      <c r="P1705" s="6">
        <v>96950</v>
      </c>
      <c r="Q1705" t="s">
        <v>122</v>
      </c>
      <c r="S1705" s="8">
        <v>16702357642</v>
      </c>
      <c r="U1705" t="s">
        <v>2408</v>
      </c>
      <c r="V1705">
        <v>56173</v>
      </c>
      <c r="W1705" t="s">
        <v>124</v>
      </c>
      <c r="Y1705" t="s">
        <v>2409</v>
      </c>
      <c r="Z1705" t="s">
        <v>2410</v>
      </c>
      <c r="AA1705" t="s">
        <v>2411</v>
      </c>
      <c r="AB1705" t="s">
        <v>2412</v>
      </c>
      <c r="AC1705" t="s">
        <v>2406</v>
      </c>
      <c r="AD1705" t="s">
        <v>2407</v>
      </c>
      <c r="AE1705" t="s">
        <v>136</v>
      </c>
      <c r="AF1705" t="s">
        <v>121</v>
      </c>
      <c r="AG1705" s="6">
        <v>96950</v>
      </c>
      <c r="AH1705" t="s">
        <v>122</v>
      </c>
      <c r="AJ1705" s="8">
        <v>16702357642</v>
      </c>
      <c r="AL1705" t="s">
        <v>2413</v>
      </c>
      <c r="BE1705" t="str">
        <f>"49-3031.00"</f>
        <v>49-3031.00</v>
      </c>
      <c r="BF1705" t="s">
        <v>2414</v>
      </c>
      <c r="BG1705" t="s">
        <v>2415</v>
      </c>
      <c r="BH1705" t="s">
        <v>2416</v>
      </c>
      <c r="BI1705">
        <v>5</v>
      </c>
      <c r="BK1705" s="1">
        <v>45931</v>
      </c>
      <c r="BL1705" s="1">
        <v>46295</v>
      </c>
      <c r="BO1705">
        <v>40</v>
      </c>
      <c r="BP1705">
        <v>0</v>
      </c>
      <c r="BQ1705">
        <v>8</v>
      </c>
      <c r="BR1705">
        <v>8</v>
      </c>
      <c r="BS1705">
        <v>8</v>
      </c>
      <c r="BT1705">
        <v>8</v>
      </c>
      <c r="BU1705">
        <v>8</v>
      </c>
      <c r="BV1705">
        <v>0</v>
      </c>
      <c r="BW1705" t="str">
        <f>"8:00 AM"</f>
        <v>8:00 AM</v>
      </c>
      <c r="BX1705" t="str">
        <f>"5:00 PM"</f>
        <v>5:00 PM</v>
      </c>
      <c r="BY1705" t="s">
        <v>159</v>
      </c>
      <c r="BZ1705">
        <v>0</v>
      </c>
      <c r="CA1705">
        <v>12</v>
      </c>
      <c r="CB1705" t="s">
        <v>117</v>
      </c>
      <c r="CD1705" s="2" t="s">
        <v>5461</v>
      </c>
      <c r="CE1705" t="s">
        <v>2194</v>
      </c>
      <c r="CF1705" t="s">
        <v>140</v>
      </c>
      <c r="CG1705" t="s">
        <v>136</v>
      </c>
      <c r="CH1705" t="s">
        <v>121</v>
      </c>
      <c r="CI1705" s="6">
        <v>96950</v>
      </c>
      <c r="CJ1705" s="10">
        <v>11.85</v>
      </c>
      <c r="CK1705" s="10">
        <v>11.85</v>
      </c>
      <c r="CL1705" s="10">
        <v>17.78</v>
      </c>
      <c r="CM1705" s="10">
        <v>17.78</v>
      </c>
      <c r="CN1705" t="s">
        <v>137</v>
      </c>
      <c r="CO1705" t="s">
        <v>140</v>
      </c>
      <c r="CP1705" t="s">
        <v>138</v>
      </c>
      <c r="CR1705" t="s">
        <v>117</v>
      </c>
      <c r="CS1705" t="s">
        <v>139</v>
      </c>
      <c r="CT1705" t="s">
        <v>139</v>
      </c>
      <c r="CU1705" t="s">
        <v>139</v>
      </c>
      <c r="CV1705" t="s">
        <v>140</v>
      </c>
      <c r="CW1705" t="s">
        <v>139</v>
      </c>
      <c r="CX1705" t="s">
        <v>140</v>
      </c>
      <c r="CY1705" t="s">
        <v>140</v>
      </c>
      <c r="CZ1705" s="8">
        <v>16702357642</v>
      </c>
      <c r="DA1705" t="s">
        <v>2413</v>
      </c>
      <c r="DB1705" t="s">
        <v>140</v>
      </c>
      <c r="DC1705" t="s">
        <v>139</v>
      </c>
      <c r="DD1705" t="s">
        <v>117</v>
      </c>
    </row>
    <row r="1706" spans="1:114" ht="15" customHeight="1" x14ac:dyDescent="0.35">
      <c r="A1706" t="s">
        <v>12144</v>
      </c>
      <c r="B1706" t="s">
        <v>278</v>
      </c>
      <c r="C1706" s="1">
        <v>45750</v>
      </c>
      <c r="D1706" s="1">
        <v>45764</v>
      </c>
      <c r="E1706" t="s">
        <v>116</v>
      </c>
      <c r="F1706" s="1">
        <v>45929</v>
      </c>
      <c r="G1706" t="s">
        <v>139</v>
      </c>
      <c r="H1706" t="s">
        <v>117</v>
      </c>
      <c r="I1706" t="s">
        <v>117</v>
      </c>
      <c r="J1706" t="s">
        <v>12145</v>
      </c>
      <c r="K1706" t="s">
        <v>12146</v>
      </c>
      <c r="L1706" t="s">
        <v>12147</v>
      </c>
      <c r="M1706" t="s">
        <v>12148</v>
      </c>
      <c r="N1706" t="s">
        <v>120</v>
      </c>
      <c r="O1706" t="s">
        <v>121</v>
      </c>
      <c r="P1706" s="6">
        <v>96950</v>
      </c>
      <c r="Q1706" t="s">
        <v>122</v>
      </c>
      <c r="S1706" s="8">
        <v>16702338223</v>
      </c>
      <c r="U1706" t="s">
        <v>12149</v>
      </c>
      <c r="V1706">
        <v>722511</v>
      </c>
      <c r="W1706" t="s">
        <v>124</v>
      </c>
      <c r="Y1706" t="s">
        <v>12150</v>
      </c>
      <c r="Z1706" t="s">
        <v>12151</v>
      </c>
      <c r="AB1706" t="s">
        <v>128</v>
      </c>
      <c r="AC1706" t="s">
        <v>12152</v>
      </c>
      <c r="AE1706" t="s">
        <v>120</v>
      </c>
      <c r="AF1706" t="s">
        <v>121</v>
      </c>
      <c r="AG1706" s="6">
        <v>96950</v>
      </c>
      <c r="AH1706" t="s">
        <v>122</v>
      </c>
      <c r="AJ1706" s="8">
        <v>16702338223</v>
      </c>
      <c r="AL1706" t="s">
        <v>12153</v>
      </c>
      <c r="BE1706" t="str">
        <f>"35-2014.00"</f>
        <v>35-2014.00</v>
      </c>
      <c r="BF1706" t="s">
        <v>191</v>
      </c>
      <c r="BG1706" t="s">
        <v>12154</v>
      </c>
      <c r="BH1706" t="s">
        <v>9087</v>
      </c>
      <c r="BI1706">
        <v>3</v>
      </c>
      <c r="BK1706" s="1">
        <v>45931</v>
      </c>
      <c r="BL1706" s="1">
        <v>46295</v>
      </c>
      <c r="BO1706">
        <v>35</v>
      </c>
      <c r="BP1706">
        <v>5</v>
      </c>
      <c r="BQ1706">
        <v>5</v>
      </c>
      <c r="BR1706">
        <v>5</v>
      </c>
      <c r="BS1706">
        <v>5</v>
      </c>
      <c r="BT1706">
        <v>5</v>
      </c>
      <c r="BU1706">
        <v>5</v>
      </c>
      <c r="BV1706">
        <v>5</v>
      </c>
      <c r="BW1706" t="str">
        <f>"11:00 AM"</f>
        <v>11:00 AM</v>
      </c>
      <c r="BX1706" t="str">
        <f>"5:00 PM"</f>
        <v>5:00 PM</v>
      </c>
      <c r="BY1706" t="s">
        <v>159</v>
      </c>
      <c r="BZ1706">
        <v>0</v>
      </c>
      <c r="CA1706">
        <v>6</v>
      </c>
      <c r="CB1706" t="s">
        <v>117</v>
      </c>
      <c r="CD1706" s="2" t="s">
        <v>12155</v>
      </c>
      <c r="CE1706" t="s">
        <v>12147</v>
      </c>
      <c r="CF1706" t="s">
        <v>12148</v>
      </c>
      <c r="CG1706" t="s">
        <v>120</v>
      </c>
      <c r="CH1706" t="s">
        <v>121</v>
      </c>
      <c r="CI1706" s="6">
        <v>96950</v>
      </c>
      <c r="CJ1706" s="10">
        <v>8.69</v>
      </c>
      <c r="CK1706" s="10">
        <v>8.69</v>
      </c>
      <c r="CL1706" s="10">
        <v>13.04</v>
      </c>
      <c r="CM1706" s="10">
        <v>13.04</v>
      </c>
      <c r="CN1706" t="s">
        <v>137</v>
      </c>
      <c r="CP1706" t="s">
        <v>138</v>
      </c>
      <c r="CR1706" t="s">
        <v>117</v>
      </c>
      <c r="CS1706" t="s">
        <v>139</v>
      </c>
      <c r="CT1706" t="s">
        <v>140</v>
      </c>
      <c r="CU1706" t="s">
        <v>139</v>
      </c>
      <c r="CV1706" t="s">
        <v>139</v>
      </c>
      <c r="CW1706" t="s">
        <v>139</v>
      </c>
      <c r="CX1706" t="s">
        <v>140</v>
      </c>
      <c r="CY1706" t="s">
        <v>140</v>
      </c>
      <c r="CZ1706" s="8">
        <v>16702338223</v>
      </c>
      <c r="DA1706" t="s">
        <v>12153</v>
      </c>
      <c r="DB1706" t="s">
        <v>140</v>
      </c>
      <c r="DC1706" t="s">
        <v>139</v>
      </c>
      <c r="DD1706" t="s">
        <v>117</v>
      </c>
    </row>
    <row r="1707" spans="1:114" ht="15" customHeight="1" x14ac:dyDescent="0.35">
      <c r="A1707" t="s">
        <v>12090</v>
      </c>
      <c r="B1707" t="s">
        <v>278</v>
      </c>
      <c r="C1707" s="1">
        <v>45755</v>
      </c>
      <c r="D1707" s="1">
        <v>45764</v>
      </c>
      <c r="E1707" t="s">
        <v>211</v>
      </c>
      <c r="G1707" t="s">
        <v>139</v>
      </c>
      <c r="H1707" t="s">
        <v>117</v>
      </c>
      <c r="I1707" t="s">
        <v>117</v>
      </c>
      <c r="J1707" t="s">
        <v>2224</v>
      </c>
      <c r="K1707" t="s">
        <v>2225</v>
      </c>
      <c r="L1707" t="s">
        <v>2226</v>
      </c>
      <c r="M1707" t="s">
        <v>2227</v>
      </c>
      <c r="N1707" t="s">
        <v>120</v>
      </c>
      <c r="O1707" t="s">
        <v>121</v>
      </c>
      <c r="P1707" s="6">
        <v>96950</v>
      </c>
      <c r="Q1707" t="s">
        <v>122</v>
      </c>
      <c r="S1707" s="8">
        <v>16702359981</v>
      </c>
      <c r="T1707">
        <v>0</v>
      </c>
      <c r="U1707" t="s">
        <v>2228</v>
      </c>
      <c r="V1707">
        <v>541611</v>
      </c>
      <c r="W1707" t="s">
        <v>124</v>
      </c>
      <c r="Y1707" t="s">
        <v>2229</v>
      </c>
      <c r="Z1707" t="s">
        <v>2230</v>
      </c>
      <c r="AB1707" t="s">
        <v>128</v>
      </c>
      <c r="AC1707" t="s">
        <v>2226</v>
      </c>
      <c r="AD1707" t="s">
        <v>2227</v>
      </c>
      <c r="AE1707" t="s">
        <v>120</v>
      </c>
      <c r="AF1707" t="s">
        <v>121</v>
      </c>
      <c r="AG1707" s="6">
        <v>96950</v>
      </c>
      <c r="AH1707" t="s">
        <v>122</v>
      </c>
      <c r="AJ1707" s="8">
        <v>16702359981</v>
      </c>
      <c r="AK1707">
        <v>0</v>
      </c>
      <c r="AL1707" t="s">
        <v>2231</v>
      </c>
      <c r="BE1707" t="str">
        <f>"13-2011.00"</f>
        <v>13-2011.00</v>
      </c>
      <c r="BF1707" t="s">
        <v>934</v>
      </c>
      <c r="BG1707" t="s">
        <v>2232</v>
      </c>
      <c r="BH1707" t="s">
        <v>2233</v>
      </c>
      <c r="BI1707">
        <v>1</v>
      </c>
      <c r="BK1707" s="1">
        <v>45931</v>
      </c>
      <c r="BL1707" s="1">
        <v>47026</v>
      </c>
      <c r="BO1707">
        <v>35</v>
      </c>
      <c r="BP1707">
        <v>0</v>
      </c>
      <c r="BQ1707">
        <v>7</v>
      </c>
      <c r="BR1707">
        <v>7</v>
      </c>
      <c r="BS1707">
        <v>7</v>
      </c>
      <c r="BT1707">
        <v>7</v>
      </c>
      <c r="BU1707">
        <v>7</v>
      </c>
      <c r="BV1707">
        <v>0</v>
      </c>
      <c r="BW1707" t="str">
        <f>"10:00 AM"</f>
        <v>10:00 AM</v>
      </c>
      <c r="BX1707" t="str">
        <f>"5:00 PM"</f>
        <v>5:00 PM</v>
      </c>
      <c r="BY1707" t="s">
        <v>159</v>
      </c>
      <c r="BZ1707">
        <v>0</v>
      </c>
      <c r="CA1707">
        <v>36</v>
      </c>
      <c r="CB1707" t="s">
        <v>117</v>
      </c>
      <c r="CD1707" t="s">
        <v>8752</v>
      </c>
      <c r="CE1707" t="s">
        <v>2226</v>
      </c>
      <c r="CF1707" t="s">
        <v>2227</v>
      </c>
      <c r="CG1707" t="s">
        <v>120</v>
      </c>
      <c r="CH1707" t="s">
        <v>121</v>
      </c>
      <c r="CI1707" s="6">
        <v>96950</v>
      </c>
      <c r="CJ1707" s="10">
        <v>17.48</v>
      </c>
      <c r="CK1707" s="10">
        <v>17.48</v>
      </c>
      <c r="CL1707" s="10">
        <v>26.22</v>
      </c>
      <c r="CM1707" s="10">
        <v>26.22</v>
      </c>
      <c r="CN1707" t="s">
        <v>137</v>
      </c>
      <c r="CO1707" t="s">
        <v>12091</v>
      </c>
      <c r="CP1707" t="s">
        <v>138</v>
      </c>
      <c r="CR1707" t="s">
        <v>117</v>
      </c>
      <c r="CS1707" t="s">
        <v>139</v>
      </c>
      <c r="CT1707" t="s">
        <v>139</v>
      </c>
      <c r="CU1707" t="s">
        <v>139</v>
      </c>
      <c r="CV1707" t="s">
        <v>140</v>
      </c>
      <c r="CW1707" t="s">
        <v>139</v>
      </c>
      <c r="CX1707" t="s">
        <v>139</v>
      </c>
      <c r="CY1707" t="s">
        <v>12092</v>
      </c>
      <c r="CZ1707" s="8">
        <v>16702359981</v>
      </c>
      <c r="DA1707" t="s">
        <v>2231</v>
      </c>
      <c r="DB1707" t="s">
        <v>411</v>
      </c>
      <c r="DC1707" t="s">
        <v>139</v>
      </c>
      <c r="DD1707" t="s">
        <v>117</v>
      </c>
      <c r="DE1707" t="s">
        <v>2237</v>
      </c>
      <c r="DF1707" t="s">
        <v>2238</v>
      </c>
      <c r="DG1707" t="s">
        <v>1108</v>
      </c>
      <c r="DH1707" t="s">
        <v>2240</v>
      </c>
      <c r="DI1707" t="s">
        <v>2241</v>
      </c>
      <c r="DJ1707" t="s">
        <v>2242</v>
      </c>
    </row>
    <row r="1708" spans="1:114" ht="15" customHeight="1" x14ac:dyDescent="0.35">
      <c r="A1708" t="s">
        <v>5362</v>
      </c>
      <c r="B1708" t="s">
        <v>278</v>
      </c>
      <c r="C1708" s="1">
        <v>45756</v>
      </c>
      <c r="D1708" s="1">
        <v>45764</v>
      </c>
      <c r="E1708" t="s">
        <v>211</v>
      </c>
      <c r="G1708" t="s">
        <v>117</v>
      </c>
      <c r="H1708" t="s">
        <v>117</v>
      </c>
      <c r="I1708" t="s">
        <v>117</v>
      </c>
      <c r="J1708" t="s">
        <v>1556</v>
      </c>
      <c r="K1708" t="s">
        <v>1557</v>
      </c>
      <c r="L1708" t="s">
        <v>1558</v>
      </c>
      <c r="M1708" t="s">
        <v>1559</v>
      </c>
      <c r="N1708" t="s">
        <v>120</v>
      </c>
      <c r="O1708" t="s">
        <v>121</v>
      </c>
      <c r="P1708" s="6">
        <v>96950</v>
      </c>
      <c r="Q1708" t="s">
        <v>122</v>
      </c>
      <c r="S1708" s="8">
        <v>16703223311</v>
      </c>
      <c r="T1708">
        <v>4504</v>
      </c>
      <c r="U1708" t="s">
        <v>1560</v>
      </c>
      <c r="V1708">
        <v>72111</v>
      </c>
      <c r="W1708" t="s">
        <v>124</v>
      </c>
      <c r="Y1708" t="s">
        <v>1561</v>
      </c>
      <c r="Z1708" t="s">
        <v>1562</v>
      </c>
      <c r="AB1708" t="s">
        <v>1563</v>
      </c>
      <c r="AC1708" t="s">
        <v>1558</v>
      </c>
      <c r="AD1708" t="s">
        <v>1559</v>
      </c>
      <c r="AE1708" t="s">
        <v>120</v>
      </c>
      <c r="AF1708" t="s">
        <v>121</v>
      </c>
      <c r="AG1708" s="6">
        <v>96950</v>
      </c>
      <c r="AH1708" t="s">
        <v>122</v>
      </c>
      <c r="AJ1708" s="8">
        <v>16703223311</v>
      </c>
      <c r="AK1708">
        <v>4506</v>
      </c>
      <c r="AL1708" t="s">
        <v>1564</v>
      </c>
      <c r="BE1708" t="str">
        <f>"35-9021.00"</f>
        <v>35-9021.00</v>
      </c>
      <c r="BF1708" t="s">
        <v>3809</v>
      </c>
      <c r="BG1708" t="s">
        <v>5363</v>
      </c>
      <c r="BH1708" t="s">
        <v>5364</v>
      </c>
      <c r="BI1708">
        <v>3</v>
      </c>
      <c r="BK1708" s="1">
        <v>45931</v>
      </c>
      <c r="BL1708" s="1">
        <v>46295</v>
      </c>
      <c r="BO1708">
        <v>35</v>
      </c>
      <c r="BP1708">
        <v>0</v>
      </c>
      <c r="BQ1708">
        <v>7</v>
      </c>
      <c r="BR1708">
        <v>7</v>
      </c>
      <c r="BS1708">
        <v>7</v>
      </c>
      <c r="BT1708">
        <v>7</v>
      </c>
      <c r="BU1708">
        <v>7</v>
      </c>
      <c r="BV1708">
        <v>0</v>
      </c>
      <c r="BW1708" t="str">
        <f>"8:00 AM"</f>
        <v>8:00 AM</v>
      </c>
      <c r="BX1708" t="str">
        <f>"5:00 PM"</f>
        <v>5:00 PM</v>
      </c>
      <c r="BY1708" t="s">
        <v>133</v>
      </c>
      <c r="BZ1708">
        <v>0</v>
      </c>
      <c r="CA1708">
        <v>3</v>
      </c>
      <c r="CB1708" t="s">
        <v>117</v>
      </c>
      <c r="CD1708" t="s">
        <v>5365</v>
      </c>
      <c r="CE1708" t="s">
        <v>1558</v>
      </c>
      <c r="CF1708" t="s">
        <v>1559</v>
      </c>
      <c r="CG1708" t="s">
        <v>120</v>
      </c>
      <c r="CH1708" t="s">
        <v>121</v>
      </c>
      <c r="CI1708" s="6">
        <v>96950</v>
      </c>
      <c r="CJ1708" s="10">
        <v>8.0299999999999994</v>
      </c>
      <c r="CK1708" s="10">
        <v>10.029999999999999</v>
      </c>
      <c r="CL1708" s="10">
        <v>12.04</v>
      </c>
      <c r="CM1708" s="10">
        <v>15.04</v>
      </c>
      <c r="CN1708" t="s">
        <v>137</v>
      </c>
      <c r="CO1708" t="s">
        <v>1569</v>
      </c>
      <c r="CP1708" t="s">
        <v>138</v>
      </c>
      <c r="CR1708" t="s">
        <v>117</v>
      </c>
      <c r="CS1708" t="s">
        <v>139</v>
      </c>
      <c r="CT1708" t="s">
        <v>140</v>
      </c>
      <c r="CU1708" t="s">
        <v>139</v>
      </c>
      <c r="CV1708" t="s">
        <v>140</v>
      </c>
      <c r="CW1708" t="s">
        <v>139</v>
      </c>
      <c r="CX1708" t="s">
        <v>139</v>
      </c>
      <c r="CY1708" t="s">
        <v>1587</v>
      </c>
      <c r="CZ1708" s="8">
        <v>16703223311</v>
      </c>
      <c r="DA1708" t="s">
        <v>1571</v>
      </c>
      <c r="DB1708" t="s">
        <v>1572</v>
      </c>
      <c r="DC1708" t="s">
        <v>139</v>
      </c>
      <c r="DD1708" t="s">
        <v>117</v>
      </c>
      <c r="DE1708" t="s">
        <v>1573</v>
      </c>
      <c r="DF1708" t="s">
        <v>1574</v>
      </c>
      <c r="DG1708" t="s">
        <v>1108</v>
      </c>
      <c r="DH1708" t="s">
        <v>1560</v>
      </c>
      <c r="DI1708" t="s">
        <v>1575</v>
      </c>
      <c r="DJ1708" t="s">
        <v>1576</v>
      </c>
    </row>
    <row r="1709" spans="1:114" ht="15" customHeight="1" x14ac:dyDescent="0.35">
      <c r="A1709" t="s">
        <v>12194</v>
      </c>
      <c r="B1709" t="s">
        <v>144</v>
      </c>
      <c r="C1709" s="1">
        <v>45693</v>
      </c>
      <c r="D1709" s="1">
        <v>45765</v>
      </c>
      <c r="E1709" t="s">
        <v>116</v>
      </c>
      <c r="F1709" s="1">
        <v>45837</v>
      </c>
      <c r="G1709" t="s">
        <v>139</v>
      </c>
      <c r="H1709" t="s">
        <v>117</v>
      </c>
      <c r="I1709" t="s">
        <v>117</v>
      </c>
      <c r="J1709" t="s">
        <v>2924</v>
      </c>
      <c r="L1709" t="s">
        <v>2925</v>
      </c>
      <c r="M1709" t="s">
        <v>2926</v>
      </c>
      <c r="N1709" t="s">
        <v>136</v>
      </c>
      <c r="O1709" t="s">
        <v>121</v>
      </c>
      <c r="P1709" s="6">
        <v>96950</v>
      </c>
      <c r="Q1709" t="s">
        <v>122</v>
      </c>
      <c r="S1709" s="8">
        <v>16702341795</v>
      </c>
      <c r="U1709" t="s">
        <v>2927</v>
      </c>
      <c r="V1709">
        <v>311612</v>
      </c>
      <c r="W1709" t="s">
        <v>124</v>
      </c>
      <c r="Y1709" t="s">
        <v>4415</v>
      </c>
      <c r="Z1709" t="s">
        <v>251</v>
      </c>
      <c r="AA1709" t="s">
        <v>2929</v>
      </c>
      <c r="AB1709" t="s">
        <v>1563</v>
      </c>
      <c r="AC1709" t="s">
        <v>2925</v>
      </c>
      <c r="AD1709" t="s">
        <v>2926</v>
      </c>
      <c r="AE1709" t="s">
        <v>136</v>
      </c>
      <c r="AF1709" t="s">
        <v>121</v>
      </c>
      <c r="AG1709" s="6">
        <v>96950</v>
      </c>
      <c r="AH1709" t="s">
        <v>122</v>
      </c>
      <c r="AJ1709" s="8">
        <v>16702341795</v>
      </c>
      <c r="AL1709" t="s">
        <v>2930</v>
      </c>
      <c r="BE1709" t="str">
        <f>"51-3021.00"</f>
        <v>51-3021.00</v>
      </c>
      <c r="BF1709" t="s">
        <v>2162</v>
      </c>
      <c r="BG1709" t="s">
        <v>12195</v>
      </c>
      <c r="BH1709" t="s">
        <v>12196</v>
      </c>
      <c r="BI1709">
        <v>1</v>
      </c>
      <c r="BJ1709">
        <v>1</v>
      </c>
      <c r="BK1709" s="1">
        <v>45839</v>
      </c>
      <c r="BL1709" s="1">
        <v>46934</v>
      </c>
      <c r="BM1709" s="1">
        <v>45839</v>
      </c>
      <c r="BN1709" s="1">
        <v>46934</v>
      </c>
      <c r="BO1709">
        <v>35</v>
      </c>
      <c r="BP1709">
        <v>0</v>
      </c>
      <c r="BQ1709">
        <v>6</v>
      </c>
      <c r="BR1709">
        <v>6</v>
      </c>
      <c r="BS1709">
        <v>6</v>
      </c>
      <c r="BT1709">
        <v>6</v>
      </c>
      <c r="BU1709">
        <v>6</v>
      </c>
      <c r="BV1709">
        <v>5</v>
      </c>
      <c r="BW1709" t="str">
        <f>"8:00 AM"</f>
        <v>8:00 AM</v>
      </c>
      <c r="BX1709" t="str">
        <f>"3:00 PM"</f>
        <v>3:00 PM</v>
      </c>
      <c r="BY1709" t="s">
        <v>133</v>
      </c>
      <c r="BZ1709">
        <v>0</v>
      </c>
      <c r="CA1709">
        <v>3</v>
      </c>
      <c r="CB1709" t="s">
        <v>117</v>
      </c>
      <c r="CD1709" s="2" t="s">
        <v>12197</v>
      </c>
      <c r="CE1709" t="s">
        <v>12198</v>
      </c>
      <c r="CG1709" t="s">
        <v>136</v>
      </c>
      <c r="CH1709" t="s">
        <v>121</v>
      </c>
      <c r="CI1709" s="6">
        <v>96950</v>
      </c>
      <c r="CJ1709" s="10">
        <v>8.6300000000000008</v>
      </c>
      <c r="CK1709" s="10">
        <v>10</v>
      </c>
      <c r="CL1709" s="10">
        <v>12.95</v>
      </c>
      <c r="CM1709" s="10">
        <v>15</v>
      </c>
      <c r="CN1709" t="s">
        <v>137</v>
      </c>
      <c r="CO1709">
        <v>0</v>
      </c>
      <c r="CP1709" t="s">
        <v>138</v>
      </c>
      <c r="CR1709" t="s">
        <v>117</v>
      </c>
      <c r="CS1709" t="s">
        <v>139</v>
      </c>
      <c r="CT1709" t="s">
        <v>139</v>
      </c>
      <c r="CU1709" t="s">
        <v>139</v>
      </c>
      <c r="CV1709" t="s">
        <v>140</v>
      </c>
      <c r="CW1709" t="s">
        <v>139</v>
      </c>
      <c r="CX1709" t="s">
        <v>139</v>
      </c>
      <c r="CY1709" t="s">
        <v>5489</v>
      </c>
      <c r="CZ1709" s="8">
        <v>16702341795</v>
      </c>
      <c r="DA1709" t="s">
        <v>2930</v>
      </c>
      <c r="DB1709" t="s">
        <v>2937</v>
      </c>
      <c r="DC1709" t="s">
        <v>139</v>
      </c>
      <c r="DD1709" t="s">
        <v>117</v>
      </c>
    </row>
    <row r="1710" spans="1:114" ht="15" customHeight="1" x14ac:dyDescent="0.35">
      <c r="A1710" t="s">
        <v>15293</v>
      </c>
      <c r="B1710" t="s">
        <v>144</v>
      </c>
      <c r="C1710" s="1">
        <v>45694</v>
      </c>
      <c r="D1710" s="1">
        <v>45765</v>
      </c>
      <c r="E1710" t="s">
        <v>116</v>
      </c>
      <c r="F1710" s="1">
        <v>45868</v>
      </c>
      <c r="G1710" t="s">
        <v>117</v>
      </c>
      <c r="H1710" t="s">
        <v>117</v>
      </c>
      <c r="I1710" t="s">
        <v>117</v>
      </c>
      <c r="J1710" t="s">
        <v>625</v>
      </c>
      <c r="L1710" t="s">
        <v>633</v>
      </c>
      <c r="M1710" t="s">
        <v>634</v>
      </c>
      <c r="N1710" t="s">
        <v>136</v>
      </c>
      <c r="O1710" t="s">
        <v>121</v>
      </c>
      <c r="P1710" s="6">
        <v>96950</v>
      </c>
      <c r="Q1710" t="s">
        <v>122</v>
      </c>
      <c r="S1710" s="8">
        <v>16702368202</v>
      </c>
      <c r="T1710">
        <v>3554</v>
      </c>
      <c r="U1710" t="s">
        <v>628</v>
      </c>
      <c r="V1710">
        <v>62211</v>
      </c>
      <c r="W1710" t="s">
        <v>124</v>
      </c>
      <c r="Y1710" t="s">
        <v>629</v>
      </c>
      <c r="Z1710" t="s">
        <v>630</v>
      </c>
      <c r="AA1710" t="s">
        <v>631</v>
      </c>
      <c r="AB1710" t="s">
        <v>632</v>
      </c>
      <c r="AC1710" t="s">
        <v>633</v>
      </c>
      <c r="AD1710" t="s">
        <v>634</v>
      </c>
      <c r="AE1710" t="s">
        <v>136</v>
      </c>
      <c r="AF1710" t="s">
        <v>121</v>
      </c>
      <c r="AG1710" s="6">
        <v>96950</v>
      </c>
      <c r="AH1710" t="s">
        <v>122</v>
      </c>
      <c r="AJ1710" s="8">
        <v>16702368202</v>
      </c>
      <c r="AK1710">
        <v>3554</v>
      </c>
      <c r="AL1710" t="s">
        <v>635</v>
      </c>
      <c r="BE1710" t="str">
        <f>"29-1141.00"</f>
        <v>29-1141.00</v>
      </c>
      <c r="BF1710" t="s">
        <v>1534</v>
      </c>
      <c r="BG1710" t="s">
        <v>1535</v>
      </c>
      <c r="BH1710" t="s">
        <v>1534</v>
      </c>
      <c r="BI1710">
        <v>21</v>
      </c>
      <c r="BJ1710">
        <v>21</v>
      </c>
      <c r="BK1710" s="1">
        <v>45870</v>
      </c>
      <c r="BL1710" s="1">
        <v>46234</v>
      </c>
      <c r="BM1710" s="1">
        <v>45870</v>
      </c>
      <c r="BN1710" s="1">
        <v>46234</v>
      </c>
      <c r="BO1710">
        <v>40</v>
      </c>
      <c r="BP1710">
        <v>12</v>
      </c>
      <c r="BQ1710">
        <v>12</v>
      </c>
      <c r="BR1710">
        <v>12</v>
      </c>
      <c r="BS1710">
        <v>4</v>
      </c>
      <c r="BT1710">
        <v>0</v>
      </c>
      <c r="BU1710">
        <v>0</v>
      </c>
      <c r="BV1710">
        <v>0</v>
      </c>
      <c r="BW1710" t="str">
        <f>"7:30 AM"</f>
        <v>7:30 AM</v>
      </c>
      <c r="BX1710" t="str">
        <f>"7:30 PM"</f>
        <v>7:30 PM</v>
      </c>
      <c r="BY1710" t="s">
        <v>459</v>
      </c>
      <c r="BZ1710">
        <v>0</v>
      </c>
      <c r="CA1710">
        <v>0</v>
      </c>
      <c r="CB1710" t="s">
        <v>117</v>
      </c>
      <c r="CD1710" s="2" t="s">
        <v>7191</v>
      </c>
      <c r="CE1710" t="s">
        <v>633</v>
      </c>
      <c r="CF1710" t="s">
        <v>634</v>
      </c>
      <c r="CG1710" t="s">
        <v>136</v>
      </c>
      <c r="CH1710" t="s">
        <v>121</v>
      </c>
      <c r="CI1710" s="6">
        <v>96950</v>
      </c>
      <c r="CJ1710" s="10">
        <v>22.22</v>
      </c>
      <c r="CK1710" s="10">
        <v>32.9</v>
      </c>
      <c r="CN1710" t="s">
        <v>137</v>
      </c>
      <c r="CO1710" t="s">
        <v>1537</v>
      </c>
      <c r="CP1710" t="s">
        <v>138</v>
      </c>
      <c r="CR1710" t="s">
        <v>139</v>
      </c>
      <c r="CS1710" t="s">
        <v>139</v>
      </c>
      <c r="CT1710" t="s">
        <v>140</v>
      </c>
      <c r="CU1710" t="s">
        <v>140</v>
      </c>
      <c r="CV1710" t="s">
        <v>140</v>
      </c>
      <c r="CW1710" t="s">
        <v>139</v>
      </c>
      <c r="CX1710" t="s">
        <v>140</v>
      </c>
      <c r="CY1710" t="s">
        <v>1538</v>
      </c>
      <c r="CZ1710" s="8">
        <v>16702368202</v>
      </c>
      <c r="DA1710" t="s">
        <v>642</v>
      </c>
      <c r="DB1710" t="s">
        <v>140</v>
      </c>
      <c r="DC1710" t="s">
        <v>139</v>
      </c>
      <c r="DD1710" t="s">
        <v>117</v>
      </c>
      <c r="DE1710" t="s">
        <v>1540</v>
      </c>
      <c r="DF1710" t="s">
        <v>1541</v>
      </c>
      <c r="DG1710" t="s">
        <v>829</v>
      </c>
      <c r="DH1710" t="s">
        <v>628</v>
      </c>
      <c r="DI1710" t="s">
        <v>625</v>
      </c>
      <c r="DJ1710" t="s">
        <v>1542</v>
      </c>
    </row>
    <row r="1711" spans="1:114" ht="15" customHeight="1" x14ac:dyDescent="0.35">
      <c r="A1711" t="s">
        <v>15235</v>
      </c>
      <c r="B1711" t="s">
        <v>166</v>
      </c>
      <c r="C1711" s="1">
        <v>45700</v>
      </c>
      <c r="D1711" s="1">
        <v>45765</v>
      </c>
      <c r="E1711" t="s">
        <v>211</v>
      </c>
      <c r="G1711" t="s">
        <v>139</v>
      </c>
      <c r="H1711" t="s">
        <v>117</v>
      </c>
      <c r="I1711" t="s">
        <v>117</v>
      </c>
      <c r="J1711" t="s">
        <v>2924</v>
      </c>
      <c r="L1711" t="s">
        <v>2925</v>
      </c>
      <c r="M1711" t="s">
        <v>2926</v>
      </c>
      <c r="N1711" t="s">
        <v>136</v>
      </c>
      <c r="O1711" t="s">
        <v>121</v>
      </c>
      <c r="P1711" s="6">
        <v>96950</v>
      </c>
      <c r="Q1711" t="s">
        <v>122</v>
      </c>
      <c r="S1711" s="8">
        <v>16702341795</v>
      </c>
      <c r="U1711" t="s">
        <v>2927</v>
      </c>
      <c r="V1711">
        <v>551114</v>
      </c>
      <c r="W1711" t="s">
        <v>124</v>
      </c>
      <c r="Y1711" t="s">
        <v>2928</v>
      </c>
      <c r="Z1711" t="s">
        <v>251</v>
      </c>
      <c r="AA1711" t="s">
        <v>2929</v>
      </c>
      <c r="AB1711" t="s">
        <v>1563</v>
      </c>
      <c r="AC1711" t="s">
        <v>2939</v>
      </c>
      <c r="AD1711" t="s">
        <v>2926</v>
      </c>
      <c r="AE1711" t="s">
        <v>120</v>
      </c>
      <c r="AF1711" t="s">
        <v>121</v>
      </c>
      <c r="AG1711" s="6">
        <v>96950</v>
      </c>
      <c r="AH1711" t="s">
        <v>122</v>
      </c>
      <c r="AJ1711" s="8">
        <v>16702341795</v>
      </c>
      <c r="AL1711" t="s">
        <v>2930</v>
      </c>
      <c r="BE1711" t="str">
        <f>"13-2011.00"</f>
        <v>13-2011.00</v>
      </c>
      <c r="BF1711" t="s">
        <v>934</v>
      </c>
      <c r="BG1711" t="s">
        <v>2940</v>
      </c>
      <c r="BH1711" t="s">
        <v>2233</v>
      </c>
      <c r="BI1711">
        <v>1</v>
      </c>
      <c r="BK1711" s="1">
        <v>45778</v>
      </c>
      <c r="BL1711" s="1">
        <v>46142</v>
      </c>
      <c r="BO1711">
        <v>40</v>
      </c>
      <c r="BP1711">
        <v>0</v>
      </c>
      <c r="BQ1711">
        <v>8</v>
      </c>
      <c r="BR1711">
        <v>8</v>
      </c>
      <c r="BS1711">
        <v>8</v>
      </c>
      <c r="BT1711">
        <v>8</v>
      </c>
      <c r="BU1711">
        <v>8</v>
      </c>
      <c r="BV1711">
        <v>0</v>
      </c>
      <c r="BW1711" t="str">
        <f>"8:00 AM"</f>
        <v>8:00 AM</v>
      </c>
      <c r="BX1711" t="str">
        <f>"5:00 PM"</f>
        <v>5:00 PM</v>
      </c>
      <c r="BY1711" t="s">
        <v>588</v>
      </c>
      <c r="BZ1711">
        <v>0</v>
      </c>
      <c r="CA1711">
        <v>36</v>
      </c>
      <c r="CB1711" t="s">
        <v>117</v>
      </c>
      <c r="CD1711" s="2" t="s">
        <v>15236</v>
      </c>
      <c r="CE1711" t="s">
        <v>2934</v>
      </c>
      <c r="CF1711" t="s">
        <v>2935</v>
      </c>
      <c r="CG1711" t="s">
        <v>120</v>
      </c>
      <c r="CH1711" t="s">
        <v>121</v>
      </c>
      <c r="CI1711" s="6">
        <v>96950</v>
      </c>
      <c r="CJ1711" s="10">
        <v>17.48</v>
      </c>
      <c r="CK1711" s="10">
        <v>18.5</v>
      </c>
      <c r="CN1711" t="s">
        <v>137</v>
      </c>
      <c r="CO1711" t="s">
        <v>133</v>
      </c>
      <c r="CP1711" t="s">
        <v>138</v>
      </c>
      <c r="CR1711" t="s">
        <v>117</v>
      </c>
      <c r="CS1711" t="s">
        <v>139</v>
      </c>
      <c r="CT1711" t="s">
        <v>139</v>
      </c>
      <c r="CU1711" t="s">
        <v>140</v>
      </c>
      <c r="CV1711" t="s">
        <v>139</v>
      </c>
      <c r="CW1711" t="s">
        <v>139</v>
      </c>
      <c r="CX1711" t="s">
        <v>140</v>
      </c>
      <c r="CY1711" t="s">
        <v>2936</v>
      </c>
      <c r="CZ1711" s="8">
        <v>16702341795</v>
      </c>
      <c r="DA1711" t="s">
        <v>2930</v>
      </c>
      <c r="DB1711" t="s">
        <v>2937</v>
      </c>
      <c r="DC1711" t="s">
        <v>139</v>
      </c>
      <c r="DD1711" t="s">
        <v>117</v>
      </c>
    </row>
    <row r="1712" spans="1:114" ht="15" customHeight="1" x14ac:dyDescent="0.35">
      <c r="A1712" t="s">
        <v>15232</v>
      </c>
      <c r="B1712" t="s">
        <v>294</v>
      </c>
      <c r="C1712" s="1">
        <v>45711</v>
      </c>
      <c r="D1712" s="1">
        <v>45765</v>
      </c>
      <c r="E1712" t="s">
        <v>211</v>
      </c>
      <c r="G1712" t="s">
        <v>117</v>
      </c>
      <c r="H1712" t="s">
        <v>117</v>
      </c>
      <c r="I1712" t="s">
        <v>117</v>
      </c>
      <c r="J1712" t="s">
        <v>2442</v>
      </c>
      <c r="K1712" t="s">
        <v>7037</v>
      </c>
      <c r="L1712" t="s">
        <v>2443</v>
      </c>
      <c r="M1712" t="s">
        <v>2444</v>
      </c>
      <c r="N1712" t="s">
        <v>120</v>
      </c>
      <c r="O1712" t="s">
        <v>121</v>
      </c>
      <c r="P1712" s="6">
        <v>96950</v>
      </c>
      <c r="Q1712" t="s">
        <v>122</v>
      </c>
      <c r="S1712" s="8">
        <v>16702355912</v>
      </c>
      <c r="U1712" t="s">
        <v>2445</v>
      </c>
      <c r="V1712">
        <v>56132</v>
      </c>
      <c r="W1712" t="s">
        <v>150</v>
      </c>
      <c r="X1712" t="s">
        <v>139</v>
      </c>
      <c r="Y1712" t="s">
        <v>7038</v>
      </c>
      <c r="Z1712" t="s">
        <v>7039</v>
      </c>
      <c r="AA1712" t="s">
        <v>7040</v>
      </c>
      <c r="AB1712" t="s">
        <v>932</v>
      </c>
      <c r="AC1712" t="s">
        <v>7041</v>
      </c>
      <c r="AE1712" t="s">
        <v>136</v>
      </c>
      <c r="AF1712" t="s">
        <v>121</v>
      </c>
      <c r="AG1712" s="6">
        <v>96950</v>
      </c>
      <c r="AH1712" t="s">
        <v>122</v>
      </c>
      <c r="AJ1712" s="8">
        <v>16702355912</v>
      </c>
      <c r="AL1712" t="s">
        <v>2450</v>
      </c>
      <c r="BE1712" t="str">
        <f>"35-2014.00"</f>
        <v>35-2014.00</v>
      </c>
      <c r="BF1712" t="s">
        <v>191</v>
      </c>
      <c r="BG1712" t="s">
        <v>7042</v>
      </c>
      <c r="BH1712" t="s">
        <v>7043</v>
      </c>
      <c r="BI1712">
        <v>3</v>
      </c>
      <c r="BJ1712">
        <v>2</v>
      </c>
      <c r="BK1712" s="1">
        <v>45778</v>
      </c>
      <c r="BL1712" s="1">
        <v>46142</v>
      </c>
      <c r="BM1712" s="1">
        <v>45778</v>
      </c>
      <c r="BN1712" s="1">
        <v>46142</v>
      </c>
      <c r="BO1712">
        <v>35</v>
      </c>
      <c r="BP1712">
        <v>0</v>
      </c>
      <c r="BQ1712">
        <v>7</v>
      </c>
      <c r="BR1712">
        <v>7</v>
      </c>
      <c r="BS1712">
        <v>7</v>
      </c>
      <c r="BT1712">
        <v>7</v>
      </c>
      <c r="BU1712">
        <v>7</v>
      </c>
      <c r="BV1712">
        <v>0</v>
      </c>
      <c r="BW1712" t="str">
        <f>"8:00 AM"</f>
        <v>8:00 AM</v>
      </c>
      <c r="BX1712" t="str">
        <f>"4:00 PM"</f>
        <v>4:00 PM</v>
      </c>
      <c r="BY1712" t="s">
        <v>133</v>
      </c>
      <c r="BZ1712">
        <v>0</v>
      </c>
      <c r="CA1712">
        <v>12</v>
      </c>
      <c r="CB1712" t="s">
        <v>117</v>
      </c>
      <c r="CD1712" t="s">
        <v>7044</v>
      </c>
      <c r="CE1712" t="s">
        <v>2443</v>
      </c>
      <c r="CF1712" t="s">
        <v>2444</v>
      </c>
      <c r="CG1712" t="s">
        <v>136</v>
      </c>
      <c r="CH1712" t="s">
        <v>121</v>
      </c>
      <c r="CI1712" s="6">
        <v>96950</v>
      </c>
      <c r="CJ1712" s="10">
        <v>8.83</v>
      </c>
      <c r="CK1712" s="10">
        <v>8.83</v>
      </c>
      <c r="CL1712" s="10">
        <v>13.25</v>
      </c>
      <c r="CM1712" s="10">
        <v>13.25</v>
      </c>
      <c r="CN1712" t="s">
        <v>137</v>
      </c>
      <c r="CO1712" t="s">
        <v>162</v>
      </c>
      <c r="CP1712" t="s">
        <v>138</v>
      </c>
      <c r="CR1712" t="s">
        <v>117</v>
      </c>
      <c r="CS1712" t="s">
        <v>139</v>
      </c>
      <c r="CT1712" t="s">
        <v>140</v>
      </c>
      <c r="CU1712" t="s">
        <v>139</v>
      </c>
      <c r="CV1712" t="s">
        <v>140</v>
      </c>
      <c r="CW1712" t="s">
        <v>139</v>
      </c>
      <c r="CX1712" t="s">
        <v>140</v>
      </c>
      <c r="CY1712" t="s">
        <v>9382</v>
      </c>
      <c r="CZ1712" s="8">
        <v>16702355912</v>
      </c>
      <c r="DA1712" t="s">
        <v>2450</v>
      </c>
      <c r="DB1712" t="s">
        <v>140</v>
      </c>
      <c r="DC1712" t="s">
        <v>139</v>
      </c>
      <c r="DD1712" t="s">
        <v>139</v>
      </c>
    </row>
    <row r="1713" spans="1:114" ht="15" customHeight="1" x14ac:dyDescent="0.35">
      <c r="A1713" t="s">
        <v>10303</v>
      </c>
      <c r="B1713" t="s">
        <v>166</v>
      </c>
      <c r="C1713" s="1">
        <v>45733</v>
      </c>
      <c r="D1713" s="1">
        <v>45765</v>
      </c>
      <c r="E1713" t="s">
        <v>211</v>
      </c>
      <c r="G1713" t="s">
        <v>117</v>
      </c>
      <c r="H1713" t="s">
        <v>117</v>
      </c>
      <c r="I1713" t="s">
        <v>117</v>
      </c>
      <c r="J1713" t="s">
        <v>6685</v>
      </c>
      <c r="K1713" t="s">
        <v>10304</v>
      </c>
      <c r="L1713" t="s">
        <v>6687</v>
      </c>
      <c r="N1713" t="s">
        <v>496</v>
      </c>
      <c r="O1713" t="s">
        <v>121</v>
      </c>
      <c r="P1713" s="6">
        <v>96950</v>
      </c>
      <c r="Q1713" t="s">
        <v>122</v>
      </c>
      <c r="S1713" s="8">
        <v>16707833052</v>
      </c>
      <c r="U1713" t="s">
        <v>6688</v>
      </c>
      <c r="V1713">
        <v>23899</v>
      </c>
      <c r="W1713" t="s">
        <v>124</v>
      </c>
      <c r="Y1713" t="s">
        <v>10305</v>
      </c>
      <c r="Z1713" t="s">
        <v>10306</v>
      </c>
      <c r="AB1713" t="s">
        <v>2393</v>
      </c>
      <c r="AC1713" t="s">
        <v>6687</v>
      </c>
      <c r="AE1713" t="s">
        <v>496</v>
      </c>
      <c r="AF1713" t="s">
        <v>121</v>
      </c>
      <c r="AG1713" s="6">
        <v>96950</v>
      </c>
      <c r="AH1713" t="s">
        <v>122</v>
      </c>
      <c r="AJ1713" s="8">
        <v>16707833052</v>
      </c>
      <c r="AL1713" t="s">
        <v>6692</v>
      </c>
      <c r="BE1713" t="str">
        <f>"37-3019.00"</f>
        <v>37-3019.00</v>
      </c>
      <c r="BF1713" t="s">
        <v>10307</v>
      </c>
      <c r="BG1713" t="s">
        <v>10308</v>
      </c>
      <c r="BH1713" t="s">
        <v>8090</v>
      </c>
      <c r="BI1713">
        <v>10</v>
      </c>
      <c r="BK1713" s="1">
        <v>45839</v>
      </c>
      <c r="BL1713" s="1">
        <v>46203</v>
      </c>
      <c r="BO1713">
        <v>35</v>
      </c>
      <c r="BP1713">
        <v>0</v>
      </c>
      <c r="BQ1713">
        <v>7</v>
      </c>
      <c r="BR1713">
        <v>7</v>
      </c>
      <c r="BS1713">
        <v>7</v>
      </c>
      <c r="BT1713">
        <v>7</v>
      </c>
      <c r="BU1713">
        <v>7</v>
      </c>
      <c r="BV1713">
        <v>0</v>
      </c>
      <c r="BW1713" t="str">
        <f>"8:00 AM"</f>
        <v>8:00 AM</v>
      </c>
      <c r="BX1713" t="str">
        <f>"3:00 PM"</f>
        <v>3:00 PM</v>
      </c>
      <c r="BY1713" t="s">
        <v>159</v>
      </c>
      <c r="BZ1713">
        <v>0</v>
      </c>
      <c r="CA1713">
        <v>24</v>
      </c>
      <c r="CB1713" t="s">
        <v>117</v>
      </c>
      <c r="CD1713" t="s">
        <v>10309</v>
      </c>
      <c r="CE1713" t="s">
        <v>6687</v>
      </c>
      <c r="CG1713" t="s">
        <v>496</v>
      </c>
      <c r="CH1713" t="s">
        <v>121</v>
      </c>
      <c r="CI1713" s="6">
        <v>96950</v>
      </c>
      <c r="CJ1713" s="10">
        <v>9.5399999999999991</v>
      </c>
      <c r="CK1713" s="10">
        <v>9.5399999999999991</v>
      </c>
      <c r="CL1713" s="10">
        <v>14.31</v>
      </c>
      <c r="CM1713" s="10">
        <v>14.31</v>
      </c>
      <c r="CN1713" t="s">
        <v>137</v>
      </c>
      <c r="CO1713" t="s">
        <v>194</v>
      </c>
      <c r="CP1713" t="s">
        <v>138</v>
      </c>
      <c r="CR1713" t="s">
        <v>117</v>
      </c>
      <c r="CS1713" t="s">
        <v>139</v>
      </c>
      <c r="CT1713" t="s">
        <v>140</v>
      </c>
      <c r="CU1713" t="s">
        <v>139</v>
      </c>
      <c r="CV1713" t="s">
        <v>140</v>
      </c>
      <c r="CW1713" t="s">
        <v>139</v>
      </c>
      <c r="CX1713" t="s">
        <v>140</v>
      </c>
      <c r="CY1713" t="s">
        <v>6695</v>
      </c>
      <c r="CZ1713" s="8">
        <v>16702353052</v>
      </c>
      <c r="DA1713" t="s">
        <v>6696</v>
      </c>
      <c r="DB1713" t="s">
        <v>140</v>
      </c>
      <c r="DC1713" t="s">
        <v>139</v>
      </c>
      <c r="DD1713" t="s">
        <v>117</v>
      </c>
    </row>
    <row r="1714" spans="1:114" ht="15" customHeight="1" x14ac:dyDescent="0.35">
      <c r="A1714" t="s">
        <v>10194</v>
      </c>
      <c r="B1714" t="s">
        <v>115</v>
      </c>
      <c r="C1714" s="1">
        <v>45765</v>
      </c>
      <c r="D1714" s="1">
        <v>45765</v>
      </c>
      <c r="E1714" t="s">
        <v>116</v>
      </c>
      <c r="F1714" s="1">
        <v>45929</v>
      </c>
      <c r="G1714" t="s">
        <v>139</v>
      </c>
      <c r="H1714" t="s">
        <v>117</v>
      </c>
      <c r="I1714" t="s">
        <v>117</v>
      </c>
      <c r="J1714" t="s">
        <v>2589</v>
      </c>
      <c r="K1714" t="s">
        <v>140</v>
      </c>
      <c r="L1714" t="s">
        <v>2590</v>
      </c>
      <c r="M1714" t="s">
        <v>2591</v>
      </c>
      <c r="N1714" t="s">
        <v>551</v>
      </c>
      <c r="O1714" t="s">
        <v>121</v>
      </c>
      <c r="P1714" s="6">
        <v>96952</v>
      </c>
      <c r="Q1714" t="s">
        <v>122</v>
      </c>
      <c r="R1714" t="s">
        <v>140</v>
      </c>
      <c r="S1714" s="8">
        <v>16704339989</v>
      </c>
      <c r="U1714" t="s">
        <v>2592</v>
      </c>
      <c r="V1714">
        <v>481111</v>
      </c>
      <c r="W1714" t="s">
        <v>124</v>
      </c>
      <c r="Y1714" t="s">
        <v>2593</v>
      </c>
      <c r="Z1714" t="s">
        <v>2594</v>
      </c>
      <c r="AA1714" t="s">
        <v>2595</v>
      </c>
      <c r="AB1714" t="s">
        <v>205</v>
      </c>
      <c r="AC1714" t="s">
        <v>2590</v>
      </c>
      <c r="AD1714" t="s">
        <v>2591</v>
      </c>
      <c r="AE1714" t="s">
        <v>551</v>
      </c>
      <c r="AF1714" t="s">
        <v>121</v>
      </c>
      <c r="AG1714" s="6">
        <v>96952</v>
      </c>
      <c r="AH1714" t="s">
        <v>122</v>
      </c>
      <c r="AJ1714" s="8">
        <v>16704339989</v>
      </c>
      <c r="AL1714" t="s">
        <v>2596</v>
      </c>
      <c r="BE1714" t="str">
        <f>"49-3011.00"</f>
        <v>49-3011.00</v>
      </c>
      <c r="BF1714" t="s">
        <v>2190</v>
      </c>
      <c r="BG1714" t="s">
        <v>2597</v>
      </c>
      <c r="BH1714" t="s">
        <v>2598</v>
      </c>
      <c r="BI1714">
        <v>2</v>
      </c>
      <c r="BK1714" s="1">
        <v>45931</v>
      </c>
      <c r="BL1714" s="1">
        <v>47026</v>
      </c>
      <c r="BO1714">
        <v>40</v>
      </c>
      <c r="BP1714">
        <v>0</v>
      </c>
      <c r="BQ1714">
        <v>8</v>
      </c>
      <c r="BR1714">
        <v>8</v>
      </c>
      <c r="BS1714">
        <v>8</v>
      </c>
      <c r="BT1714">
        <v>8</v>
      </c>
      <c r="BU1714">
        <v>8</v>
      </c>
      <c r="BV1714">
        <v>0</v>
      </c>
      <c r="BW1714" t="str">
        <f>"7:30 AM"</f>
        <v>7:30 AM</v>
      </c>
      <c r="BX1714" t="str">
        <f>"4:30 PM"</f>
        <v>4:30 PM</v>
      </c>
      <c r="BY1714" t="s">
        <v>159</v>
      </c>
      <c r="BZ1714">
        <v>0</v>
      </c>
      <c r="CA1714">
        <v>18</v>
      </c>
      <c r="CB1714" t="s">
        <v>117</v>
      </c>
      <c r="CD1714" s="2" t="s">
        <v>2599</v>
      </c>
      <c r="CE1714" t="s">
        <v>2590</v>
      </c>
      <c r="CF1714" t="s">
        <v>2591</v>
      </c>
      <c r="CG1714" t="s">
        <v>551</v>
      </c>
      <c r="CH1714" t="s">
        <v>121</v>
      </c>
      <c r="CI1714" s="6">
        <v>96952</v>
      </c>
      <c r="CJ1714" s="10">
        <v>11.85</v>
      </c>
      <c r="CK1714" s="10">
        <v>11.9</v>
      </c>
      <c r="CL1714" s="10">
        <v>0</v>
      </c>
      <c r="CM1714" s="10">
        <v>0</v>
      </c>
      <c r="CN1714" t="s">
        <v>137</v>
      </c>
      <c r="CO1714" t="s">
        <v>140</v>
      </c>
      <c r="CP1714" t="s">
        <v>138</v>
      </c>
      <c r="CR1714" t="s">
        <v>117</v>
      </c>
      <c r="CS1714" t="s">
        <v>139</v>
      </c>
      <c r="CT1714" t="s">
        <v>140</v>
      </c>
      <c r="CU1714" t="s">
        <v>140</v>
      </c>
      <c r="CV1714" t="s">
        <v>139</v>
      </c>
      <c r="CW1714" t="s">
        <v>139</v>
      </c>
      <c r="CX1714" t="s">
        <v>140</v>
      </c>
      <c r="CY1714" t="s">
        <v>2601</v>
      </c>
      <c r="CZ1714" s="8">
        <v>16704339989</v>
      </c>
      <c r="DA1714" t="s">
        <v>2602</v>
      </c>
      <c r="DB1714" t="s">
        <v>140</v>
      </c>
      <c r="DC1714" t="s">
        <v>139</v>
      </c>
      <c r="DD1714" t="s">
        <v>117</v>
      </c>
    </row>
    <row r="1715" spans="1:114" ht="15" customHeight="1" x14ac:dyDescent="0.35">
      <c r="A1715" t="s">
        <v>1533</v>
      </c>
      <c r="B1715" t="s">
        <v>294</v>
      </c>
      <c r="C1715" s="1">
        <v>45694</v>
      </c>
      <c r="D1715" s="1">
        <v>45768</v>
      </c>
      <c r="E1715" t="s">
        <v>211</v>
      </c>
      <c r="G1715" t="s">
        <v>117</v>
      </c>
      <c r="H1715" t="s">
        <v>117</v>
      </c>
      <c r="I1715" t="s">
        <v>117</v>
      </c>
      <c r="J1715" t="s">
        <v>625</v>
      </c>
      <c r="L1715" t="s">
        <v>633</v>
      </c>
      <c r="M1715" t="s">
        <v>634</v>
      </c>
      <c r="N1715" t="s">
        <v>136</v>
      </c>
      <c r="O1715" t="s">
        <v>121</v>
      </c>
      <c r="P1715" s="6">
        <v>96950</v>
      </c>
      <c r="Q1715" t="s">
        <v>122</v>
      </c>
      <c r="S1715" s="8">
        <v>16702368202</v>
      </c>
      <c r="T1715">
        <v>3554</v>
      </c>
      <c r="U1715" t="s">
        <v>628</v>
      </c>
      <c r="V1715">
        <v>62211</v>
      </c>
      <c r="W1715" t="s">
        <v>124</v>
      </c>
      <c r="Y1715" t="s">
        <v>629</v>
      </c>
      <c r="Z1715" t="s">
        <v>630</v>
      </c>
      <c r="AA1715" t="s">
        <v>631</v>
      </c>
      <c r="AB1715" t="s">
        <v>632</v>
      </c>
      <c r="AC1715" t="s">
        <v>633</v>
      </c>
      <c r="AD1715" t="s">
        <v>634</v>
      </c>
      <c r="AE1715" t="s">
        <v>136</v>
      </c>
      <c r="AF1715" t="s">
        <v>121</v>
      </c>
      <c r="AG1715" s="6">
        <v>96950</v>
      </c>
      <c r="AH1715" t="s">
        <v>122</v>
      </c>
      <c r="AJ1715" s="8">
        <v>16702368202</v>
      </c>
      <c r="AK1715">
        <v>3554</v>
      </c>
      <c r="AL1715" t="s">
        <v>635</v>
      </c>
      <c r="BE1715" t="str">
        <f>"29-1141.00"</f>
        <v>29-1141.00</v>
      </c>
      <c r="BF1715" t="s">
        <v>1534</v>
      </c>
      <c r="BG1715" t="s">
        <v>1535</v>
      </c>
      <c r="BH1715" t="s">
        <v>1534</v>
      </c>
      <c r="BI1715">
        <v>20</v>
      </c>
      <c r="BJ1715">
        <v>18</v>
      </c>
      <c r="BK1715" s="1">
        <v>45809</v>
      </c>
      <c r="BL1715" s="1">
        <v>46173</v>
      </c>
      <c r="BM1715" s="1">
        <v>45809</v>
      </c>
      <c r="BN1715" s="1">
        <v>46173</v>
      </c>
      <c r="BO1715">
        <v>40</v>
      </c>
      <c r="BP1715">
        <v>12</v>
      </c>
      <c r="BQ1715">
        <v>12</v>
      </c>
      <c r="BR1715">
        <v>12</v>
      </c>
      <c r="BS1715">
        <v>4</v>
      </c>
      <c r="BT1715">
        <v>0</v>
      </c>
      <c r="BU1715">
        <v>0</v>
      </c>
      <c r="BV1715">
        <v>0</v>
      </c>
      <c r="BW1715" t="str">
        <f>"7:30 AM"</f>
        <v>7:30 AM</v>
      </c>
      <c r="BX1715" t="str">
        <f>"7:30 PM"</f>
        <v>7:30 PM</v>
      </c>
      <c r="BY1715" t="s">
        <v>459</v>
      </c>
      <c r="BZ1715">
        <v>0</v>
      </c>
      <c r="CA1715">
        <v>0</v>
      </c>
      <c r="CB1715" t="s">
        <v>117</v>
      </c>
      <c r="CD1715" s="2" t="s">
        <v>1536</v>
      </c>
      <c r="CE1715" t="s">
        <v>633</v>
      </c>
      <c r="CF1715" t="s">
        <v>634</v>
      </c>
      <c r="CG1715" t="s">
        <v>136</v>
      </c>
      <c r="CH1715" t="s">
        <v>121</v>
      </c>
      <c r="CI1715" s="6">
        <v>96950</v>
      </c>
      <c r="CJ1715" s="10">
        <v>22.22</v>
      </c>
      <c r="CK1715" s="10">
        <v>32.9</v>
      </c>
      <c r="CN1715" t="s">
        <v>137</v>
      </c>
      <c r="CO1715" t="s">
        <v>1537</v>
      </c>
      <c r="CP1715" t="s">
        <v>138</v>
      </c>
      <c r="CR1715" t="s">
        <v>139</v>
      </c>
      <c r="CS1715" t="s">
        <v>139</v>
      </c>
      <c r="CT1715" t="s">
        <v>140</v>
      </c>
      <c r="CU1715" t="s">
        <v>140</v>
      </c>
      <c r="CV1715" t="s">
        <v>140</v>
      </c>
      <c r="CW1715" t="s">
        <v>139</v>
      </c>
      <c r="CX1715" t="s">
        <v>140</v>
      </c>
      <c r="CY1715" t="s">
        <v>1538</v>
      </c>
      <c r="CZ1715" s="8" t="s">
        <v>1539</v>
      </c>
      <c r="DA1715" t="s">
        <v>642</v>
      </c>
      <c r="DB1715" t="s">
        <v>140</v>
      </c>
      <c r="DC1715" t="s">
        <v>139</v>
      </c>
      <c r="DD1715" t="s">
        <v>117</v>
      </c>
      <c r="DE1715" t="s">
        <v>1540</v>
      </c>
      <c r="DF1715" t="s">
        <v>1541</v>
      </c>
      <c r="DG1715" t="s">
        <v>829</v>
      </c>
      <c r="DH1715" t="s">
        <v>628</v>
      </c>
      <c r="DI1715" t="s">
        <v>625</v>
      </c>
      <c r="DJ1715" t="s">
        <v>1542</v>
      </c>
    </row>
    <row r="1716" spans="1:114" ht="15" customHeight="1" x14ac:dyDescent="0.35">
      <c r="A1716" t="s">
        <v>8062</v>
      </c>
      <c r="B1716" t="s">
        <v>294</v>
      </c>
      <c r="C1716" s="1">
        <v>45712</v>
      </c>
      <c r="D1716" s="1">
        <v>45768</v>
      </c>
      <c r="E1716" t="s">
        <v>116</v>
      </c>
      <c r="F1716" s="1">
        <v>45867</v>
      </c>
      <c r="G1716" t="s">
        <v>117</v>
      </c>
      <c r="H1716" t="s">
        <v>117</v>
      </c>
      <c r="I1716" t="s">
        <v>117</v>
      </c>
      <c r="J1716" t="s">
        <v>2945</v>
      </c>
      <c r="K1716" t="s">
        <v>2946</v>
      </c>
      <c r="L1716" t="s">
        <v>2947</v>
      </c>
      <c r="N1716" t="s">
        <v>136</v>
      </c>
      <c r="O1716" t="s">
        <v>121</v>
      </c>
      <c r="P1716" s="6">
        <v>96950</v>
      </c>
      <c r="Q1716" t="s">
        <v>122</v>
      </c>
      <c r="R1716" t="s">
        <v>140</v>
      </c>
      <c r="S1716" s="8">
        <v>16702347873</v>
      </c>
      <c r="U1716" t="s">
        <v>2948</v>
      </c>
      <c r="V1716">
        <v>56132</v>
      </c>
      <c r="W1716" t="s">
        <v>124</v>
      </c>
      <c r="Y1716" t="s">
        <v>2949</v>
      </c>
      <c r="Z1716" t="s">
        <v>2950</v>
      </c>
      <c r="AA1716" t="s">
        <v>2951</v>
      </c>
      <c r="AB1716" t="s">
        <v>128</v>
      </c>
      <c r="AC1716" t="s">
        <v>2947</v>
      </c>
      <c r="AE1716" t="s">
        <v>120</v>
      </c>
      <c r="AF1716" t="s">
        <v>121</v>
      </c>
      <c r="AG1716" s="6">
        <v>96950</v>
      </c>
      <c r="AH1716" t="s">
        <v>122</v>
      </c>
      <c r="AJ1716" s="8">
        <v>16702347873</v>
      </c>
      <c r="AL1716" t="s">
        <v>2952</v>
      </c>
      <c r="BE1716" t="str">
        <f>"37-2011.00"</f>
        <v>37-2011.00</v>
      </c>
      <c r="BF1716" t="s">
        <v>701</v>
      </c>
      <c r="BG1716" t="s">
        <v>2953</v>
      </c>
      <c r="BH1716" t="s">
        <v>2954</v>
      </c>
      <c r="BI1716">
        <v>8</v>
      </c>
      <c r="BJ1716">
        <v>7</v>
      </c>
      <c r="BK1716" s="1">
        <v>45869</v>
      </c>
      <c r="BL1716" s="1">
        <v>46233</v>
      </c>
      <c r="BM1716" s="1">
        <v>45869</v>
      </c>
      <c r="BN1716" s="1">
        <v>46233</v>
      </c>
      <c r="BO1716">
        <v>35</v>
      </c>
      <c r="BP1716">
        <v>0</v>
      </c>
      <c r="BQ1716">
        <v>7</v>
      </c>
      <c r="BR1716">
        <v>7</v>
      </c>
      <c r="BS1716">
        <v>7</v>
      </c>
      <c r="BT1716">
        <v>7</v>
      </c>
      <c r="BU1716">
        <v>7</v>
      </c>
      <c r="BV1716">
        <v>0</v>
      </c>
      <c r="BW1716" t="str">
        <f>"8:00 AM"</f>
        <v>8:00 AM</v>
      </c>
      <c r="BX1716" t="str">
        <f>"4:00 PM"</f>
        <v>4:00 PM</v>
      </c>
      <c r="BY1716" t="s">
        <v>133</v>
      </c>
      <c r="BZ1716">
        <v>0</v>
      </c>
      <c r="CA1716">
        <v>6</v>
      </c>
      <c r="CB1716" t="s">
        <v>117</v>
      </c>
      <c r="CD1716" t="s">
        <v>2955</v>
      </c>
      <c r="CE1716" t="s">
        <v>2956</v>
      </c>
      <c r="CG1716" t="s">
        <v>120</v>
      </c>
      <c r="CH1716" t="s">
        <v>121</v>
      </c>
      <c r="CI1716" s="6">
        <v>96950</v>
      </c>
      <c r="CJ1716" s="10">
        <v>8.2899999999999991</v>
      </c>
      <c r="CK1716" s="10">
        <v>8.2899999999999991</v>
      </c>
      <c r="CL1716" s="10">
        <v>12.44</v>
      </c>
      <c r="CM1716" s="10">
        <v>12.44</v>
      </c>
      <c r="CN1716" t="s">
        <v>137</v>
      </c>
      <c r="CP1716" t="s">
        <v>138</v>
      </c>
      <c r="CR1716" t="s">
        <v>117</v>
      </c>
      <c r="CS1716" t="s">
        <v>139</v>
      </c>
      <c r="CT1716" t="s">
        <v>140</v>
      </c>
      <c r="CU1716" t="s">
        <v>139</v>
      </c>
      <c r="CV1716" t="s">
        <v>140</v>
      </c>
      <c r="CW1716" t="s">
        <v>139</v>
      </c>
      <c r="CX1716" t="s">
        <v>140</v>
      </c>
      <c r="CY1716" t="s">
        <v>308</v>
      </c>
      <c r="CZ1716" s="8">
        <v>16702347873</v>
      </c>
      <c r="DA1716" t="s">
        <v>2952</v>
      </c>
      <c r="DB1716" t="s">
        <v>309</v>
      </c>
      <c r="DC1716" t="s">
        <v>139</v>
      </c>
      <c r="DD1716" t="s">
        <v>117</v>
      </c>
    </row>
    <row r="1717" spans="1:114" ht="15" customHeight="1" x14ac:dyDescent="0.35">
      <c r="A1717" t="s">
        <v>16422</v>
      </c>
      <c r="B1717" t="s">
        <v>294</v>
      </c>
      <c r="C1717" s="1">
        <v>45718</v>
      </c>
      <c r="D1717" s="1">
        <v>45768</v>
      </c>
      <c r="E1717" t="s">
        <v>116</v>
      </c>
      <c r="F1717" s="1">
        <v>45837</v>
      </c>
      <c r="G1717" t="s">
        <v>117</v>
      </c>
      <c r="H1717" t="s">
        <v>117</v>
      </c>
      <c r="I1717" t="s">
        <v>117</v>
      </c>
      <c r="J1717" t="s">
        <v>1259</v>
      </c>
      <c r="L1717" t="s">
        <v>1260</v>
      </c>
      <c r="M1717" t="s">
        <v>1261</v>
      </c>
      <c r="N1717" t="s">
        <v>120</v>
      </c>
      <c r="O1717" t="s">
        <v>121</v>
      </c>
      <c r="P1717" s="6">
        <v>96950</v>
      </c>
      <c r="Q1717" t="s">
        <v>122</v>
      </c>
      <c r="S1717" s="8">
        <v>16702881463</v>
      </c>
      <c r="U1717" t="s">
        <v>1262</v>
      </c>
      <c r="V1717">
        <v>561320</v>
      </c>
      <c r="W1717" t="s">
        <v>124</v>
      </c>
      <c r="Y1717" t="s">
        <v>1263</v>
      </c>
      <c r="Z1717" t="s">
        <v>1264</v>
      </c>
      <c r="AA1717" t="s">
        <v>1265</v>
      </c>
      <c r="AB1717" t="s">
        <v>154</v>
      </c>
      <c r="AC1717" t="s">
        <v>14519</v>
      </c>
      <c r="AD1717" t="s">
        <v>1261</v>
      </c>
      <c r="AE1717" t="s">
        <v>120</v>
      </c>
      <c r="AF1717" t="s">
        <v>121</v>
      </c>
      <c r="AG1717" s="6">
        <v>96950</v>
      </c>
      <c r="AH1717" t="s">
        <v>122</v>
      </c>
      <c r="AJ1717" s="8">
        <v>16702881463</v>
      </c>
      <c r="AL1717" t="s">
        <v>1268</v>
      </c>
      <c r="BE1717" t="str">
        <f>"43-3031.00"</f>
        <v>43-3031.00</v>
      </c>
      <c r="BF1717" t="s">
        <v>357</v>
      </c>
      <c r="BG1717" t="s">
        <v>14520</v>
      </c>
      <c r="BH1717" t="s">
        <v>13420</v>
      </c>
      <c r="BI1717">
        <v>6</v>
      </c>
      <c r="BJ1717">
        <v>4</v>
      </c>
      <c r="BK1717" s="1">
        <v>45839</v>
      </c>
      <c r="BL1717" s="1">
        <v>46203</v>
      </c>
      <c r="BM1717" s="1">
        <v>45839</v>
      </c>
      <c r="BN1717" s="1">
        <v>46203</v>
      </c>
      <c r="BO1717">
        <v>35</v>
      </c>
      <c r="BP1717">
        <v>0</v>
      </c>
      <c r="BQ1717">
        <v>7</v>
      </c>
      <c r="BR1717">
        <v>7</v>
      </c>
      <c r="BS1717">
        <v>7</v>
      </c>
      <c r="BT1717">
        <v>7</v>
      </c>
      <c r="BU1717">
        <v>7</v>
      </c>
      <c r="BV1717">
        <v>0</v>
      </c>
      <c r="BW1717" t="str">
        <f>"8:30 AM"</f>
        <v>8:30 AM</v>
      </c>
      <c r="BX1717" t="str">
        <f>"4:30 PM"</f>
        <v>4:30 PM</v>
      </c>
      <c r="BY1717" t="s">
        <v>159</v>
      </c>
      <c r="BZ1717">
        <v>0</v>
      </c>
      <c r="CA1717">
        <v>6</v>
      </c>
      <c r="CB1717" t="s">
        <v>117</v>
      </c>
      <c r="CD1717" t="s">
        <v>16423</v>
      </c>
      <c r="CE1717" t="s">
        <v>14522</v>
      </c>
      <c r="CG1717" t="s">
        <v>120</v>
      </c>
      <c r="CH1717" t="s">
        <v>121</v>
      </c>
      <c r="CI1717" s="6">
        <v>96950</v>
      </c>
      <c r="CJ1717" s="10">
        <v>12.28</v>
      </c>
      <c r="CK1717" s="10">
        <v>12.28</v>
      </c>
      <c r="CL1717" s="10">
        <v>18.420000000000002</v>
      </c>
      <c r="CM1717" s="10">
        <v>18.420000000000002</v>
      </c>
      <c r="CN1717" t="s">
        <v>137</v>
      </c>
      <c r="CO1717" t="s">
        <v>194</v>
      </c>
      <c r="CP1717" t="s">
        <v>138</v>
      </c>
      <c r="CR1717" t="s">
        <v>117</v>
      </c>
      <c r="CS1717" t="s">
        <v>139</v>
      </c>
      <c r="CT1717" t="s">
        <v>140</v>
      </c>
      <c r="CU1717" t="s">
        <v>139</v>
      </c>
      <c r="CV1717" t="s">
        <v>140</v>
      </c>
      <c r="CW1717" t="s">
        <v>139</v>
      </c>
      <c r="CX1717" t="s">
        <v>140</v>
      </c>
      <c r="CY1717" s="2" t="s">
        <v>1272</v>
      </c>
      <c r="CZ1717" s="8">
        <v>16702881463</v>
      </c>
      <c r="DA1717" t="s">
        <v>1273</v>
      </c>
      <c r="DB1717" t="s">
        <v>309</v>
      </c>
      <c r="DC1717" t="s">
        <v>139</v>
      </c>
      <c r="DD1717" t="s">
        <v>117</v>
      </c>
    </row>
    <row r="1718" spans="1:114" ht="15" customHeight="1" x14ac:dyDescent="0.35">
      <c r="A1718" t="s">
        <v>16432</v>
      </c>
      <c r="B1718" t="s">
        <v>294</v>
      </c>
      <c r="C1718" s="1">
        <v>45718</v>
      </c>
      <c r="D1718" s="1">
        <v>45768</v>
      </c>
      <c r="E1718" t="s">
        <v>116</v>
      </c>
      <c r="F1718" s="1">
        <v>45837</v>
      </c>
      <c r="G1718" t="s">
        <v>117</v>
      </c>
      <c r="H1718" t="s">
        <v>117</v>
      </c>
      <c r="I1718" t="s">
        <v>117</v>
      </c>
      <c r="J1718" t="s">
        <v>4927</v>
      </c>
      <c r="K1718" t="s">
        <v>12135</v>
      </c>
      <c r="L1718" t="s">
        <v>4372</v>
      </c>
      <c r="N1718" t="s">
        <v>136</v>
      </c>
      <c r="O1718" t="s">
        <v>121</v>
      </c>
      <c r="P1718" s="6">
        <v>96950</v>
      </c>
      <c r="Q1718" t="s">
        <v>122</v>
      </c>
      <c r="S1718" s="8">
        <v>16702881463</v>
      </c>
      <c r="U1718" t="s">
        <v>1262</v>
      </c>
      <c r="V1718">
        <v>236116</v>
      </c>
      <c r="W1718" t="s">
        <v>124</v>
      </c>
      <c r="Y1718" t="s">
        <v>827</v>
      </c>
      <c r="Z1718" t="s">
        <v>3407</v>
      </c>
      <c r="AA1718" t="s">
        <v>4373</v>
      </c>
      <c r="AB1718" t="s">
        <v>474</v>
      </c>
      <c r="AC1718" t="s">
        <v>4372</v>
      </c>
      <c r="AE1718" t="s">
        <v>136</v>
      </c>
      <c r="AF1718" t="s">
        <v>121</v>
      </c>
      <c r="AG1718" s="6">
        <v>96950</v>
      </c>
      <c r="AH1718" t="s">
        <v>122</v>
      </c>
      <c r="AJ1718" s="8">
        <v>16702881463</v>
      </c>
      <c r="AL1718" t="s">
        <v>1268</v>
      </c>
      <c r="BE1718" t="str">
        <f>"49-9071.00"</f>
        <v>49-9071.00</v>
      </c>
      <c r="BF1718" t="s">
        <v>156</v>
      </c>
      <c r="BG1718" t="s">
        <v>12136</v>
      </c>
      <c r="BH1718" t="s">
        <v>156</v>
      </c>
      <c r="BI1718">
        <v>15</v>
      </c>
      <c r="BJ1718">
        <v>13</v>
      </c>
      <c r="BK1718" s="1">
        <v>45839</v>
      </c>
      <c r="BL1718" s="1">
        <v>46203</v>
      </c>
      <c r="BM1718" s="1">
        <v>45839</v>
      </c>
      <c r="BN1718" s="1">
        <v>46203</v>
      </c>
      <c r="BO1718">
        <v>35</v>
      </c>
      <c r="BP1718">
        <v>0</v>
      </c>
      <c r="BQ1718">
        <v>7</v>
      </c>
      <c r="BR1718">
        <v>7</v>
      </c>
      <c r="BS1718">
        <v>7</v>
      </c>
      <c r="BT1718">
        <v>7</v>
      </c>
      <c r="BU1718">
        <v>7</v>
      </c>
      <c r="BV1718">
        <v>0</v>
      </c>
      <c r="BW1718" t="str">
        <f>"8:30 AM"</f>
        <v>8:30 AM</v>
      </c>
      <c r="BX1718" t="str">
        <f>"4:30 PM"</f>
        <v>4:30 PM</v>
      </c>
      <c r="BY1718" t="s">
        <v>159</v>
      </c>
      <c r="BZ1718">
        <v>1</v>
      </c>
      <c r="CA1718">
        <v>6</v>
      </c>
      <c r="CB1718" t="s">
        <v>117</v>
      </c>
      <c r="CD1718" s="2" t="s">
        <v>16433</v>
      </c>
      <c r="CE1718" t="s">
        <v>4372</v>
      </c>
      <c r="CG1718" t="s">
        <v>136</v>
      </c>
      <c r="CH1718" t="s">
        <v>121</v>
      </c>
      <c r="CI1718" s="6">
        <v>96950</v>
      </c>
      <c r="CJ1718" s="10">
        <v>9.75</v>
      </c>
      <c r="CK1718" s="10">
        <v>9.75</v>
      </c>
      <c r="CL1718" s="10">
        <v>14.63</v>
      </c>
      <c r="CM1718" s="10">
        <v>14.63</v>
      </c>
      <c r="CN1718" t="s">
        <v>137</v>
      </c>
      <c r="CO1718" t="s">
        <v>194</v>
      </c>
      <c r="CP1718" t="s">
        <v>138</v>
      </c>
      <c r="CR1718" t="s">
        <v>117</v>
      </c>
      <c r="CS1718" t="s">
        <v>139</v>
      </c>
      <c r="CT1718" t="s">
        <v>139</v>
      </c>
      <c r="CU1718" t="s">
        <v>139</v>
      </c>
      <c r="CV1718" t="s">
        <v>140</v>
      </c>
      <c r="CW1718" t="s">
        <v>139</v>
      </c>
      <c r="CX1718" t="s">
        <v>140</v>
      </c>
      <c r="CY1718" s="2" t="s">
        <v>12138</v>
      </c>
      <c r="CZ1718" s="8">
        <v>16702881463</v>
      </c>
      <c r="DA1718" t="s">
        <v>1273</v>
      </c>
      <c r="DB1718" t="s">
        <v>309</v>
      </c>
      <c r="DC1718" t="s">
        <v>139</v>
      </c>
      <c r="DD1718" t="s">
        <v>117</v>
      </c>
    </row>
    <row r="1719" spans="1:114" ht="15" customHeight="1" x14ac:dyDescent="0.35">
      <c r="A1719" t="s">
        <v>1462</v>
      </c>
      <c r="B1719" t="s">
        <v>144</v>
      </c>
      <c r="C1719" s="1">
        <v>45721</v>
      </c>
      <c r="D1719" s="1">
        <v>45768</v>
      </c>
      <c r="E1719" t="s">
        <v>116</v>
      </c>
      <c r="F1719" s="1">
        <v>45899</v>
      </c>
      <c r="G1719" t="s">
        <v>117</v>
      </c>
      <c r="H1719" t="s">
        <v>117</v>
      </c>
      <c r="I1719" t="s">
        <v>117</v>
      </c>
      <c r="J1719" t="s">
        <v>648</v>
      </c>
      <c r="K1719" t="s">
        <v>649</v>
      </c>
      <c r="L1719" t="s">
        <v>650</v>
      </c>
      <c r="M1719" t="s">
        <v>651</v>
      </c>
      <c r="N1719" t="s">
        <v>120</v>
      </c>
      <c r="O1719" t="s">
        <v>121</v>
      </c>
      <c r="P1719" s="6">
        <v>96950</v>
      </c>
      <c r="Q1719" t="s">
        <v>122</v>
      </c>
      <c r="R1719" t="s">
        <v>652</v>
      </c>
      <c r="S1719" s="8">
        <v>16702351024</v>
      </c>
      <c r="U1719" t="s">
        <v>653</v>
      </c>
      <c r="V1719">
        <v>236116</v>
      </c>
      <c r="W1719" t="s">
        <v>124</v>
      </c>
      <c r="Y1719" t="s">
        <v>654</v>
      </c>
      <c r="Z1719" t="s">
        <v>655</v>
      </c>
      <c r="AA1719" t="s">
        <v>656</v>
      </c>
      <c r="AB1719" t="s">
        <v>657</v>
      </c>
      <c r="AC1719" t="s">
        <v>650</v>
      </c>
      <c r="AD1719" t="s">
        <v>651</v>
      </c>
      <c r="AE1719" t="s">
        <v>120</v>
      </c>
      <c r="AF1719" t="s">
        <v>121</v>
      </c>
      <c r="AG1719" s="6">
        <v>96950</v>
      </c>
      <c r="AH1719" t="s">
        <v>122</v>
      </c>
      <c r="AI1719" t="s">
        <v>652</v>
      </c>
      <c r="AJ1719" s="8">
        <v>16702351024</v>
      </c>
      <c r="AL1719" t="s">
        <v>658</v>
      </c>
      <c r="BE1719" t="str">
        <f>"49-9071.00"</f>
        <v>49-9071.00</v>
      </c>
      <c r="BF1719" t="s">
        <v>156</v>
      </c>
      <c r="BG1719" t="s">
        <v>1463</v>
      </c>
      <c r="BH1719" t="s">
        <v>341</v>
      </c>
      <c r="BI1719">
        <v>2</v>
      </c>
      <c r="BJ1719">
        <v>2</v>
      </c>
      <c r="BK1719" s="1">
        <v>45901</v>
      </c>
      <c r="BL1719" s="1">
        <v>46265</v>
      </c>
      <c r="BM1719" s="1">
        <v>45901</v>
      </c>
      <c r="BN1719" s="1">
        <v>46265</v>
      </c>
      <c r="BO1719">
        <v>35</v>
      </c>
      <c r="BP1719">
        <v>0</v>
      </c>
      <c r="BQ1719">
        <v>7</v>
      </c>
      <c r="BR1719">
        <v>7</v>
      </c>
      <c r="BS1719">
        <v>7</v>
      </c>
      <c r="BT1719">
        <v>7</v>
      </c>
      <c r="BU1719">
        <v>7</v>
      </c>
      <c r="BV1719">
        <v>0</v>
      </c>
      <c r="BW1719" t="str">
        <f>"8:00 AM"</f>
        <v>8:00 AM</v>
      </c>
      <c r="BX1719" t="str">
        <f>"4:00 PM"</f>
        <v>4:00 PM</v>
      </c>
      <c r="BY1719" t="s">
        <v>133</v>
      </c>
      <c r="BZ1719">
        <v>0</v>
      </c>
      <c r="CA1719">
        <v>12</v>
      </c>
      <c r="CB1719" t="s">
        <v>117</v>
      </c>
      <c r="CD1719" t="s">
        <v>1464</v>
      </c>
      <c r="CE1719" t="s">
        <v>663</v>
      </c>
      <c r="CF1719" t="s">
        <v>1465</v>
      </c>
      <c r="CG1719" t="s">
        <v>120</v>
      </c>
      <c r="CH1719" t="s">
        <v>121</v>
      </c>
      <c r="CI1719" s="6">
        <v>96950</v>
      </c>
      <c r="CJ1719" s="10">
        <v>9.75</v>
      </c>
      <c r="CK1719" s="10">
        <v>10</v>
      </c>
      <c r="CL1719" s="10">
        <v>14.62</v>
      </c>
      <c r="CM1719" s="10">
        <v>15</v>
      </c>
      <c r="CN1719" t="s">
        <v>137</v>
      </c>
      <c r="CO1719" t="s">
        <v>140</v>
      </c>
      <c r="CP1719" t="s">
        <v>138</v>
      </c>
      <c r="CR1719" t="s">
        <v>117</v>
      </c>
      <c r="CS1719" t="s">
        <v>139</v>
      </c>
      <c r="CT1719" t="s">
        <v>139</v>
      </c>
      <c r="CU1719" t="s">
        <v>139</v>
      </c>
      <c r="CV1719" t="s">
        <v>140</v>
      </c>
      <c r="CW1719" t="s">
        <v>139</v>
      </c>
      <c r="CX1719" t="s">
        <v>140</v>
      </c>
      <c r="CY1719" t="s">
        <v>1466</v>
      </c>
      <c r="CZ1719" s="8">
        <v>16702351024</v>
      </c>
      <c r="DA1719" t="s">
        <v>658</v>
      </c>
      <c r="DB1719" t="s">
        <v>140</v>
      </c>
      <c r="DC1719" t="s">
        <v>139</v>
      </c>
      <c r="DD1719" t="s">
        <v>117</v>
      </c>
    </row>
    <row r="1720" spans="1:114" ht="15" customHeight="1" x14ac:dyDescent="0.35">
      <c r="A1720" t="s">
        <v>13785</v>
      </c>
      <c r="B1720" t="s">
        <v>144</v>
      </c>
      <c r="C1720" s="1">
        <v>45721</v>
      </c>
      <c r="D1720" s="1">
        <v>45768</v>
      </c>
      <c r="E1720" t="s">
        <v>116</v>
      </c>
      <c r="F1720" s="1">
        <v>45837</v>
      </c>
      <c r="G1720" t="s">
        <v>117</v>
      </c>
      <c r="H1720" t="s">
        <v>117</v>
      </c>
      <c r="I1720" t="s">
        <v>117</v>
      </c>
      <c r="J1720" t="s">
        <v>7846</v>
      </c>
      <c r="L1720" t="s">
        <v>7847</v>
      </c>
      <c r="M1720" t="s">
        <v>7848</v>
      </c>
      <c r="N1720" t="s">
        <v>136</v>
      </c>
      <c r="O1720" t="s">
        <v>121</v>
      </c>
      <c r="P1720" s="6">
        <v>96950</v>
      </c>
      <c r="Q1720" t="s">
        <v>122</v>
      </c>
      <c r="S1720" s="8">
        <v>16702331217</v>
      </c>
      <c r="U1720" t="s">
        <v>7849</v>
      </c>
      <c r="V1720">
        <v>812112</v>
      </c>
      <c r="W1720" t="s">
        <v>124</v>
      </c>
      <c r="Y1720" t="s">
        <v>1760</v>
      </c>
      <c r="Z1720" t="s">
        <v>742</v>
      </c>
      <c r="AA1720" t="s">
        <v>7850</v>
      </c>
      <c r="AB1720" t="s">
        <v>474</v>
      </c>
      <c r="AC1720" t="s">
        <v>7847</v>
      </c>
      <c r="AD1720" t="s">
        <v>7848</v>
      </c>
      <c r="AE1720" t="s">
        <v>136</v>
      </c>
      <c r="AF1720" t="s">
        <v>121</v>
      </c>
      <c r="AG1720" s="6">
        <v>96950</v>
      </c>
      <c r="AH1720" t="s">
        <v>122</v>
      </c>
      <c r="AJ1720" s="8">
        <v>16702331217</v>
      </c>
      <c r="AL1720" t="s">
        <v>7851</v>
      </c>
      <c r="BE1720" t="str">
        <f>"39-5012.00"</f>
        <v>39-5012.00</v>
      </c>
      <c r="BF1720" t="s">
        <v>272</v>
      </c>
      <c r="BG1720" t="s">
        <v>7852</v>
      </c>
      <c r="BH1720" t="s">
        <v>6972</v>
      </c>
      <c r="BI1720">
        <v>2</v>
      </c>
      <c r="BJ1720">
        <v>2</v>
      </c>
      <c r="BK1720" s="1">
        <v>45474</v>
      </c>
      <c r="BL1720" s="1">
        <v>45838</v>
      </c>
      <c r="BM1720" s="1">
        <v>45768</v>
      </c>
      <c r="BN1720" s="1">
        <v>45838</v>
      </c>
      <c r="BO1720">
        <v>35</v>
      </c>
      <c r="BP1720">
        <v>0</v>
      </c>
      <c r="BQ1720">
        <v>7</v>
      </c>
      <c r="BR1720">
        <v>7</v>
      </c>
      <c r="BS1720">
        <v>0</v>
      </c>
      <c r="BT1720">
        <v>7</v>
      </c>
      <c r="BU1720">
        <v>7</v>
      </c>
      <c r="BV1720">
        <v>7</v>
      </c>
      <c r="BW1720" t="str">
        <f>"10:00 AM"</f>
        <v>10:00 AM</v>
      </c>
      <c r="BX1720" t="str">
        <f>"6:00 PM"</f>
        <v>6:00 PM</v>
      </c>
      <c r="BY1720" t="s">
        <v>159</v>
      </c>
      <c r="BZ1720">
        <v>0</v>
      </c>
      <c r="CA1720">
        <v>24</v>
      </c>
      <c r="CB1720" t="s">
        <v>117</v>
      </c>
      <c r="CD1720" t="s">
        <v>7853</v>
      </c>
      <c r="CE1720" t="s">
        <v>7847</v>
      </c>
      <c r="CF1720" t="s">
        <v>140</v>
      </c>
      <c r="CG1720" t="s">
        <v>136</v>
      </c>
      <c r="CH1720" t="s">
        <v>121</v>
      </c>
      <c r="CI1720" s="6">
        <v>96950</v>
      </c>
      <c r="CJ1720" s="10">
        <v>7.98</v>
      </c>
      <c r="CK1720" s="10">
        <v>7.98</v>
      </c>
      <c r="CL1720" s="10">
        <v>11.97</v>
      </c>
      <c r="CM1720" s="10">
        <v>11.97</v>
      </c>
      <c r="CN1720" t="s">
        <v>137</v>
      </c>
      <c r="CO1720" t="s">
        <v>140</v>
      </c>
      <c r="CP1720" t="s">
        <v>138</v>
      </c>
      <c r="CR1720" t="s">
        <v>117</v>
      </c>
      <c r="CS1720" t="s">
        <v>139</v>
      </c>
      <c r="CT1720" t="s">
        <v>140</v>
      </c>
      <c r="CU1720" t="s">
        <v>139</v>
      </c>
      <c r="CV1720" t="s">
        <v>140</v>
      </c>
      <c r="CW1720" t="s">
        <v>139</v>
      </c>
      <c r="CX1720" t="s">
        <v>140</v>
      </c>
      <c r="CY1720" t="s">
        <v>1167</v>
      </c>
      <c r="CZ1720" s="8">
        <v>16702331217</v>
      </c>
      <c r="DA1720" t="s">
        <v>7854</v>
      </c>
      <c r="DB1720" t="s">
        <v>309</v>
      </c>
      <c r="DC1720" t="s">
        <v>139</v>
      </c>
      <c r="DD1720" t="s">
        <v>117</v>
      </c>
      <c r="DE1720" t="s">
        <v>1530</v>
      </c>
      <c r="DF1720" t="s">
        <v>1531</v>
      </c>
      <c r="DG1720" t="s">
        <v>1532</v>
      </c>
      <c r="DH1720" t="s">
        <v>1156</v>
      </c>
      <c r="DI1720" t="s">
        <v>1153</v>
      </c>
      <c r="DJ1720" t="s">
        <v>1162</v>
      </c>
    </row>
    <row r="1721" spans="1:114" ht="15" customHeight="1" x14ac:dyDescent="0.35">
      <c r="A1721" t="s">
        <v>16413</v>
      </c>
      <c r="B1721" t="s">
        <v>144</v>
      </c>
      <c r="C1721" s="1">
        <v>45722</v>
      </c>
      <c r="D1721" s="1">
        <v>45768</v>
      </c>
      <c r="E1721" t="s">
        <v>116</v>
      </c>
      <c r="F1721" s="1">
        <v>45760</v>
      </c>
      <c r="G1721" t="s">
        <v>117</v>
      </c>
      <c r="H1721" t="s">
        <v>117</v>
      </c>
      <c r="I1721" t="s">
        <v>117</v>
      </c>
      <c r="J1721" t="s">
        <v>10245</v>
      </c>
      <c r="L1721" t="s">
        <v>10246</v>
      </c>
      <c r="N1721" t="s">
        <v>120</v>
      </c>
      <c r="O1721" t="s">
        <v>121</v>
      </c>
      <c r="P1721" s="6">
        <v>96950</v>
      </c>
      <c r="Q1721" t="s">
        <v>122</v>
      </c>
      <c r="R1721" t="s">
        <v>140</v>
      </c>
      <c r="S1721" s="8">
        <v>16709898049</v>
      </c>
      <c r="U1721" t="s">
        <v>10247</v>
      </c>
      <c r="V1721">
        <v>713910</v>
      </c>
      <c r="W1721" t="s">
        <v>124</v>
      </c>
      <c r="Y1721" t="s">
        <v>10248</v>
      </c>
      <c r="Z1721" t="s">
        <v>10249</v>
      </c>
      <c r="AA1721" t="s">
        <v>10250</v>
      </c>
      <c r="AB1721" t="s">
        <v>2233</v>
      </c>
      <c r="AC1721" t="s">
        <v>10246</v>
      </c>
      <c r="AE1721" t="s">
        <v>120</v>
      </c>
      <c r="AF1721" t="s">
        <v>121</v>
      </c>
      <c r="AG1721" s="6">
        <v>96950</v>
      </c>
      <c r="AH1721" t="s">
        <v>122</v>
      </c>
      <c r="AJ1721" s="8">
        <v>16709898049</v>
      </c>
      <c r="AL1721" t="s">
        <v>10251</v>
      </c>
      <c r="AM1721" t="s">
        <v>717</v>
      </c>
      <c r="AN1721" t="s">
        <v>521</v>
      </c>
      <c r="AO1721" t="s">
        <v>7945</v>
      </c>
      <c r="AP1721" t="s">
        <v>4462</v>
      </c>
      <c r="AQ1721" t="s">
        <v>10252</v>
      </c>
      <c r="AS1721" t="s">
        <v>120</v>
      </c>
      <c r="AT1721" t="s">
        <v>121</v>
      </c>
      <c r="AU1721" s="6">
        <v>96950</v>
      </c>
      <c r="AV1721" t="s">
        <v>122</v>
      </c>
      <c r="AX1721" s="8">
        <v>16702331209</v>
      </c>
      <c r="AZ1721" t="s">
        <v>7950</v>
      </c>
      <c r="BA1721" t="s">
        <v>7948</v>
      </c>
      <c r="BB1721" t="s">
        <v>7949</v>
      </c>
      <c r="BC1721" t="s">
        <v>121</v>
      </c>
      <c r="BD1721" t="s">
        <v>2214</v>
      </c>
      <c r="BE1721" t="str">
        <f>"49-9071.00"</f>
        <v>49-9071.00</v>
      </c>
      <c r="BF1721" t="s">
        <v>156</v>
      </c>
      <c r="BG1721" t="s">
        <v>10253</v>
      </c>
      <c r="BH1721" t="s">
        <v>1090</v>
      </c>
      <c r="BI1721">
        <v>1</v>
      </c>
      <c r="BJ1721">
        <v>1</v>
      </c>
      <c r="BK1721" s="1">
        <v>45762</v>
      </c>
      <c r="BL1721" s="1">
        <v>46126</v>
      </c>
      <c r="BM1721" s="1">
        <v>45768</v>
      </c>
      <c r="BN1721" s="1">
        <v>46126</v>
      </c>
      <c r="BO1721">
        <v>40</v>
      </c>
      <c r="BP1721">
        <v>0</v>
      </c>
      <c r="BQ1721">
        <v>8</v>
      </c>
      <c r="BR1721">
        <v>8</v>
      </c>
      <c r="BS1721">
        <v>8</v>
      </c>
      <c r="BT1721">
        <v>8</v>
      </c>
      <c r="BU1721">
        <v>8</v>
      </c>
      <c r="BV1721">
        <v>0</v>
      </c>
      <c r="BW1721" t="str">
        <f>"8:00 AM"</f>
        <v>8:00 AM</v>
      </c>
      <c r="BX1721" t="str">
        <f>"5:00 PM"</f>
        <v>5:00 PM</v>
      </c>
      <c r="BY1721" t="s">
        <v>133</v>
      </c>
      <c r="BZ1721">
        <v>0</v>
      </c>
      <c r="CA1721">
        <v>12</v>
      </c>
      <c r="CB1721" t="s">
        <v>117</v>
      </c>
      <c r="CD1721" t="s">
        <v>194</v>
      </c>
      <c r="CE1721" t="s">
        <v>10254</v>
      </c>
      <c r="CG1721" t="s">
        <v>120</v>
      </c>
      <c r="CH1721" t="s">
        <v>121</v>
      </c>
      <c r="CI1721" s="6">
        <v>96950</v>
      </c>
      <c r="CJ1721" s="10">
        <v>9.75</v>
      </c>
      <c r="CK1721" s="10">
        <v>9.75</v>
      </c>
      <c r="CL1721" s="10">
        <v>14.63</v>
      </c>
      <c r="CM1721" s="10">
        <v>14.63</v>
      </c>
      <c r="CN1721" t="s">
        <v>137</v>
      </c>
      <c r="CO1721" t="s">
        <v>140</v>
      </c>
      <c r="CP1721" t="s">
        <v>138</v>
      </c>
      <c r="CR1721" t="s">
        <v>117</v>
      </c>
      <c r="CS1721" t="s">
        <v>139</v>
      </c>
      <c r="CT1721" t="s">
        <v>140</v>
      </c>
      <c r="CU1721" t="s">
        <v>139</v>
      </c>
      <c r="CV1721" t="s">
        <v>140</v>
      </c>
      <c r="CW1721" t="s">
        <v>139</v>
      </c>
      <c r="CX1721" t="s">
        <v>140</v>
      </c>
      <c r="CY1721" t="s">
        <v>140</v>
      </c>
      <c r="CZ1721" s="8">
        <v>16709898049</v>
      </c>
      <c r="DA1721" t="s">
        <v>10255</v>
      </c>
      <c r="DB1721" t="s">
        <v>140</v>
      </c>
      <c r="DC1721" t="s">
        <v>139</v>
      </c>
      <c r="DD1721" t="s">
        <v>117</v>
      </c>
    </row>
    <row r="1722" spans="1:114" ht="15" customHeight="1" x14ac:dyDescent="0.35">
      <c r="A1722" t="s">
        <v>5493</v>
      </c>
      <c r="B1722" t="s">
        <v>144</v>
      </c>
      <c r="C1722" s="1">
        <v>45729</v>
      </c>
      <c r="D1722" s="1">
        <v>45768</v>
      </c>
      <c r="E1722" t="s">
        <v>116</v>
      </c>
      <c r="F1722" s="1">
        <v>45807</v>
      </c>
      <c r="G1722" t="s">
        <v>117</v>
      </c>
      <c r="H1722" t="s">
        <v>117</v>
      </c>
      <c r="I1722" t="s">
        <v>117</v>
      </c>
      <c r="J1722" t="s">
        <v>145</v>
      </c>
      <c r="K1722" t="s">
        <v>146</v>
      </c>
      <c r="L1722" t="s">
        <v>147</v>
      </c>
      <c r="M1722" t="s">
        <v>148</v>
      </c>
      <c r="N1722" t="s">
        <v>120</v>
      </c>
      <c r="O1722" t="s">
        <v>121</v>
      </c>
      <c r="P1722" s="6">
        <v>96950</v>
      </c>
      <c r="Q1722" t="s">
        <v>122</v>
      </c>
      <c r="S1722" s="8">
        <v>16702352883</v>
      </c>
      <c r="T1722">
        <v>0</v>
      </c>
      <c r="U1722" t="s">
        <v>149</v>
      </c>
      <c r="V1722">
        <v>56132</v>
      </c>
      <c r="W1722" t="s">
        <v>150</v>
      </c>
      <c r="X1722" t="s">
        <v>139</v>
      </c>
      <c r="Y1722" t="s">
        <v>151</v>
      </c>
      <c r="Z1722" t="s">
        <v>152</v>
      </c>
      <c r="AA1722" t="s">
        <v>153</v>
      </c>
      <c r="AB1722" t="s">
        <v>154</v>
      </c>
      <c r="AC1722" t="s">
        <v>147</v>
      </c>
      <c r="AD1722" t="s">
        <v>148</v>
      </c>
      <c r="AE1722" t="s">
        <v>120</v>
      </c>
      <c r="AF1722" t="s">
        <v>121</v>
      </c>
      <c r="AG1722" s="6">
        <v>96950</v>
      </c>
      <c r="AH1722" t="s">
        <v>122</v>
      </c>
      <c r="AJ1722" s="8">
        <v>16702352883</v>
      </c>
      <c r="AK1722">
        <v>0</v>
      </c>
      <c r="AL1722" t="s">
        <v>155</v>
      </c>
      <c r="BE1722" t="str">
        <f>"49-9071.00"</f>
        <v>49-9071.00</v>
      </c>
      <c r="BF1722" t="s">
        <v>156</v>
      </c>
      <c r="BG1722" t="s">
        <v>157</v>
      </c>
      <c r="BH1722" t="s">
        <v>158</v>
      </c>
      <c r="BI1722">
        <v>10</v>
      </c>
      <c r="BJ1722">
        <v>10</v>
      </c>
      <c r="BK1722" s="1">
        <v>45809</v>
      </c>
      <c r="BL1722" s="1">
        <v>46173</v>
      </c>
      <c r="BM1722" s="1">
        <v>45809</v>
      </c>
      <c r="BN1722" s="1">
        <v>46173</v>
      </c>
      <c r="BO1722">
        <v>35</v>
      </c>
      <c r="BP1722">
        <v>0</v>
      </c>
      <c r="BQ1722">
        <v>7</v>
      </c>
      <c r="BR1722">
        <v>7</v>
      </c>
      <c r="BS1722">
        <v>7</v>
      </c>
      <c r="BT1722">
        <v>7</v>
      </c>
      <c r="BU1722">
        <v>7</v>
      </c>
      <c r="BV1722">
        <v>0</v>
      </c>
      <c r="BW1722" t="str">
        <f>"8:00 AM"</f>
        <v>8:00 AM</v>
      </c>
      <c r="BX1722" t="str">
        <f>"4:00 PM"</f>
        <v>4:00 PM</v>
      </c>
      <c r="BY1722" t="s">
        <v>159</v>
      </c>
      <c r="BZ1722">
        <v>0</v>
      </c>
      <c r="CA1722">
        <v>12</v>
      </c>
      <c r="CB1722" t="s">
        <v>117</v>
      </c>
      <c r="CD1722" s="2" t="s">
        <v>160</v>
      </c>
      <c r="CE1722" t="s">
        <v>147</v>
      </c>
      <c r="CF1722" t="s">
        <v>161</v>
      </c>
      <c r="CG1722" t="s">
        <v>120</v>
      </c>
      <c r="CH1722" t="s">
        <v>121</v>
      </c>
      <c r="CI1722" s="6">
        <v>96950</v>
      </c>
      <c r="CJ1722" s="10">
        <v>9.75</v>
      </c>
      <c r="CK1722" s="10">
        <v>9.75</v>
      </c>
      <c r="CL1722" s="10">
        <v>14.63</v>
      </c>
      <c r="CM1722" s="10">
        <v>14.63</v>
      </c>
      <c r="CN1722" t="s">
        <v>137</v>
      </c>
      <c r="CO1722" t="s">
        <v>162</v>
      </c>
      <c r="CP1722" t="s">
        <v>138</v>
      </c>
      <c r="CR1722" t="s">
        <v>117</v>
      </c>
      <c r="CS1722" t="s">
        <v>139</v>
      </c>
      <c r="CT1722" t="s">
        <v>140</v>
      </c>
      <c r="CU1722" t="s">
        <v>139</v>
      </c>
      <c r="CV1722" t="s">
        <v>140</v>
      </c>
      <c r="CW1722" t="s">
        <v>139</v>
      </c>
      <c r="CX1722" t="s">
        <v>140</v>
      </c>
      <c r="CY1722" t="s">
        <v>163</v>
      </c>
      <c r="CZ1722" s="8">
        <v>16702352883</v>
      </c>
      <c r="DA1722" t="s">
        <v>155</v>
      </c>
      <c r="DB1722" t="s">
        <v>164</v>
      </c>
      <c r="DC1722" t="s">
        <v>139</v>
      </c>
      <c r="DD1722" t="s">
        <v>139</v>
      </c>
    </row>
    <row r="1723" spans="1:114" ht="15" customHeight="1" x14ac:dyDescent="0.35">
      <c r="A1723" t="s">
        <v>1434</v>
      </c>
      <c r="B1723" t="s">
        <v>115</v>
      </c>
      <c r="C1723" s="1">
        <v>45749</v>
      </c>
      <c r="D1723" s="1">
        <v>45768</v>
      </c>
      <c r="E1723" t="s">
        <v>116</v>
      </c>
      <c r="F1723" s="1">
        <v>45882</v>
      </c>
      <c r="G1723" t="s">
        <v>117</v>
      </c>
      <c r="H1723" t="s">
        <v>117</v>
      </c>
      <c r="I1723" t="s">
        <v>117</v>
      </c>
      <c r="J1723" t="s">
        <v>1435</v>
      </c>
      <c r="L1723" t="s">
        <v>1436</v>
      </c>
      <c r="M1723" t="s">
        <v>1437</v>
      </c>
      <c r="N1723" t="s">
        <v>136</v>
      </c>
      <c r="O1723" t="s">
        <v>121</v>
      </c>
      <c r="P1723" s="6">
        <v>96950</v>
      </c>
      <c r="Q1723" t="s">
        <v>122</v>
      </c>
      <c r="S1723" s="8">
        <v>16702350561</v>
      </c>
      <c r="T1723">
        <v>131</v>
      </c>
      <c r="U1723" t="s">
        <v>1438</v>
      </c>
      <c r="V1723">
        <v>531110</v>
      </c>
      <c r="W1723" t="s">
        <v>124</v>
      </c>
      <c r="Y1723" t="s">
        <v>1439</v>
      </c>
      <c r="Z1723" t="s">
        <v>1440</v>
      </c>
      <c r="AA1723" t="s">
        <v>827</v>
      </c>
      <c r="AB1723" t="s">
        <v>474</v>
      </c>
      <c r="AC1723" t="s">
        <v>1436</v>
      </c>
      <c r="AD1723" t="s">
        <v>1437</v>
      </c>
      <c r="AE1723" t="s">
        <v>136</v>
      </c>
      <c r="AF1723" t="s">
        <v>121</v>
      </c>
      <c r="AG1723" s="6">
        <v>96950</v>
      </c>
      <c r="AH1723" t="s">
        <v>122</v>
      </c>
      <c r="AJ1723" s="8">
        <v>16702350561</v>
      </c>
      <c r="AK1723">
        <v>131</v>
      </c>
      <c r="AL1723" t="s">
        <v>1441</v>
      </c>
      <c r="BE1723" t="str">
        <f>"49-9021.00"</f>
        <v>49-9021.00</v>
      </c>
      <c r="BF1723" t="s">
        <v>239</v>
      </c>
      <c r="BG1723" t="s">
        <v>1442</v>
      </c>
      <c r="BH1723" t="s">
        <v>1443</v>
      </c>
      <c r="BI1723">
        <v>1</v>
      </c>
      <c r="BK1723" s="1">
        <v>45884</v>
      </c>
      <c r="BL1723" s="1">
        <v>46248</v>
      </c>
      <c r="BO1723">
        <v>35</v>
      </c>
      <c r="BP1723">
        <v>0</v>
      </c>
      <c r="BQ1723">
        <v>7</v>
      </c>
      <c r="BR1723">
        <v>7</v>
      </c>
      <c r="BS1723">
        <v>7</v>
      </c>
      <c r="BT1723">
        <v>7</v>
      </c>
      <c r="BU1723">
        <v>7</v>
      </c>
      <c r="BV1723">
        <v>0</v>
      </c>
      <c r="BW1723" t="str">
        <f>"8:00 AM"</f>
        <v>8:00 AM</v>
      </c>
      <c r="BX1723" t="str">
        <f>"5:00 PM"</f>
        <v>5:00 PM</v>
      </c>
      <c r="BY1723" t="s">
        <v>159</v>
      </c>
      <c r="BZ1723">
        <v>0</v>
      </c>
      <c r="CA1723">
        <v>24</v>
      </c>
      <c r="CB1723" t="s">
        <v>117</v>
      </c>
      <c r="CD1723" t="s">
        <v>1444</v>
      </c>
      <c r="CE1723" t="s">
        <v>1445</v>
      </c>
      <c r="CF1723" t="s">
        <v>1437</v>
      </c>
      <c r="CG1723" t="s">
        <v>136</v>
      </c>
      <c r="CH1723" t="s">
        <v>121</v>
      </c>
      <c r="CI1723" s="6">
        <v>96950</v>
      </c>
      <c r="CJ1723" s="10">
        <v>10.74</v>
      </c>
      <c r="CK1723" s="10">
        <v>10.74</v>
      </c>
      <c r="CL1723" s="10">
        <v>16.11</v>
      </c>
      <c r="CM1723" s="10">
        <v>16.11</v>
      </c>
      <c r="CN1723" t="s">
        <v>137</v>
      </c>
      <c r="CO1723" t="s">
        <v>1446</v>
      </c>
      <c r="CP1723" t="s">
        <v>138</v>
      </c>
      <c r="CR1723" t="s">
        <v>139</v>
      </c>
      <c r="CS1723" t="s">
        <v>139</v>
      </c>
      <c r="CT1723" t="s">
        <v>140</v>
      </c>
      <c r="CU1723" t="s">
        <v>139</v>
      </c>
      <c r="CV1723" t="s">
        <v>140</v>
      </c>
      <c r="CW1723" t="s">
        <v>139</v>
      </c>
      <c r="CX1723" t="s">
        <v>140</v>
      </c>
      <c r="CY1723" t="s">
        <v>1447</v>
      </c>
      <c r="CZ1723" s="8">
        <v>16702350561</v>
      </c>
      <c r="DA1723" t="s">
        <v>1441</v>
      </c>
      <c r="DB1723" t="s">
        <v>142</v>
      </c>
      <c r="DC1723" t="s">
        <v>139</v>
      </c>
      <c r="DD1723" t="s">
        <v>117</v>
      </c>
    </row>
    <row r="1724" spans="1:114" ht="15" customHeight="1" x14ac:dyDescent="0.35">
      <c r="A1724" t="s">
        <v>15231</v>
      </c>
      <c r="B1724" t="s">
        <v>115</v>
      </c>
      <c r="C1724" s="1">
        <v>45750</v>
      </c>
      <c r="D1724" s="1">
        <v>45768</v>
      </c>
      <c r="E1724" t="s">
        <v>116</v>
      </c>
      <c r="F1724" s="1">
        <v>45929</v>
      </c>
      <c r="G1724" t="s">
        <v>117</v>
      </c>
      <c r="H1724" t="s">
        <v>117</v>
      </c>
      <c r="I1724" t="s">
        <v>117</v>
      </c>
      <c r="J1724" t="s">
        <v>428</v>
      </c>
      <c r="K1724" t="s">
        <v>429</v>
      </c>
      <c r="L1724" t="s">
        <v>430</v>
      </c>
      <c r="M1724" t="s">
        <v>431</v>
      </c>
      <c r="N1724" t="s">
        <v>120</v>
      </c>
      <c r="O1724" t="s">
        <v>121</v>
      </c>
      <c r="P1724" s="6">
        <v>96950</v>
      </c>
      <c r="Q1724" t="s">
        <v>122</v>
      </c>
      <c r="S1724" s="8">
        <v>16702858958</v>
      </c>
      <c r="U1724" t="s">
        <v>432</v>
      </c>
      <c r="V1724">
        <v>722513</v>
      </c>
      <c r="W1724" t="s">
        <v>124</v>
      </c>
      <c r="Y1724" t="s">
        <v>433</v>
      </c>
      <c r="Z1724" t="s">
        <v>434</v>
      </c>
      <c r="AA1724" t="s">
        <v>435</v>
      </c>
      <c r="AB1724" t="s">
        <v>436</v>
      </c>
      <c r="AC1724" t="s">
        <v>430</v>
      </c>
      <c r="AD1724" t="s">
        <v>431</v>
      </c>
      <c r="AE1724" t="s">
        <v>120</v>
      </c>
      <c r="AF1724" t="s">
        <v>121</v>
      </c>
      <c r="AG1724" s="6">
        <v>96950</v>
      </c>
      <c r="AH1724" t="s">
        <v>122</v>
      </c>
      <c r="AJ1724" s="8">
        <v>16702858958</v>
      </c>
      <c r="AL1724" t="s">
        <v>437</v>
      </c>
      <c r="BE1724" t="str">
        <f>"35-2021.00"</f>
        <v>35-2021.00</v>
      </c>
      <c r="BF1724" t="s">
        <v>438</v>
      </c>
      <c r="BG1724" t="s">
        <v>439</v>
      </c>
      <c r="BH1724" t="s">
        <v>440</v>
      </c>
      <c r="BI1724">
        <v>10</v>
      </c>
      <c r="BK1724" s="1">
        <v>45931</v>
      </c>
      <c r="BL1724" s="1">
        <v>46295</v>
      </c>
      <c r="BO1724">
        <v>35</v>
      </c>
      <c r="BP1724">
        <v>0</v>
      </c>
      <c r="BQ1724">
        <v>7</v>
      </c>
      <c r="BR1724">
        <v>7</v>
      </c>
      <c r="BS1724">
        <v>7</v>
      </c>
      <c r="BT1724">
        <v>7</v>
      </c>
      <c r="BU1724">
        <v>7</v>
      </c>
      <c r="BV1724">
        <v>0</v>
      </c>
      <c r="BW1724" t="str">
        <f>"9:00 AM"</f>
        <v>9:00 AM</v>
      </c>
      <c r="BX1724" t="str">
        <f>"5:00 PM"</f>
        <v>5:00 PM</v>
      </c>
      <c r="BY1724" t="s">
        <v>133</v>
      </c>
      <c r="BZ1724">
        <v>0</v>
      </c>
      <c r="CA1724">
        <v>3</v>
      </c>
      <c r="CB1724" t="s">
        <v>117</v>
      </c>
      <c r="CD1724" s="2" t="s">
        <v>441</v>
      </c>
      <c r="CE1724" t="s">
        <v>430</v>
      </c>
      <c r="CF1724" t="s">
        <v>431</v>
      </c>
      <c r="CG1724" t="s">
        <v>120</v>
      </c>
      <c r="CH1724" t="s">
        <v>121</v>
      </c>
      <c r="CI1724" s="6">
        <v>96950</v>
      </c>
      <c r="CJ1724" s="10">
        <v>7.95</v>
      </c>
      <c r="CK1724" s="10">
        <v>7.95</v>
      </c>
      <c r="CL1724" s="10">
        <v>11.93</v>
      </c>
      <c r="CM1724" s="10">
        <v>11.93</v>
      </c>
      <c r="CN1724" t="s">
        <v>137</v>
      </c>
      <c r="CO1724" t="s">
        <v>164</v>
      </c>
      <c r="CP1724" t="s">
        <v>138</v>
      </c>
      <c r="CR1724" t="s">
        <v>117</v>
      </c>
      <c r="CS1724" t="s">
        <v>139</v>
      </c>
      <c r="CT1724" t="s">
        <v>139</v>
      </c>
      <c r="CU1724" t="s">
        <v>139</v>
      </c>
      <c r="CV1724" t="s">
        <v>140</v>
      </c>
      <c r="CW1724" t="s">
        <v>139</v>
      </c>
      <c r="CX1724" t="s">
        <v>139</v>
      </c>
      <c r="CY1724" t="s">
        <v>2047</v>
      </c>
      <c r="CZ1724" s="8">
        <v>636702858958</v>
      </c>
      <c r="DA1724" t="s">
        <v>437</v>
      </c>
      <c r="DB1724" t="s">
        <v>164</v>
      </c>
      <c r="DC1724" t="s">
        <v>139</v>
      </c>
      <c r="DD1724" t="s">
        <v>117</v>
      </c>
      <c r="DE1724" t="s">
        <v>433</v>
      </c>
      <c r="DF1724" t="s">
        <v>434</v>
      </c>
      <c r="DG1724" t="s">
        <v>4950</v>
      </c>
      <c r="DH1724" t="s">
        <v>432</v>
      </c>
      <c r="DI1724" t="s">
        <v>444</v>
      </c>
      <c r="DJ1724" t="s">
        <v>437</v>
      </c>
    </row>
    <row r="1725" spans="1:114" ht="15" customHeight="1" x14ac:dyDescent="0.35">
      <c r="A1725" t="s">
        <v>8096</v>
      </c>
      <c r="B1725" t="s">
        <v>115</v>
      </c>
      <c r="C1725" s="1">
        <v>45757</v>
      </c>
      <c r="D1725" s="1">
        <v>45768</v>
      </c>
      <c r="E1725" t="s">
        <v>116</v>
      </c>
      <c r="F1725" s="1">
        <v>45929</v>
      </c>
      <c r="G1725" t="s">
        <v>117</v>
      </c>
      <c r="H1725" t="s">
        <v>117</v>
      </c>
      <c r="I1725" t="s">
        <v>117</v>
      </c>
      <c r="J1725" t="s">
        <v>428</v>
      </c>
      <c r="K1725" t="s">
        <v>429</v>
      </c>
      <c r="L1725" t="s">
        <v>430</v>
      </c>
      <c r="M1725" t="s">
        <v>431</v>
      </c>
      <c r="N1725" t="s">
        <v>120</v>
      </c>
      <c r="O1725" t="s">
        <v>121</v>
      </c>
      <c r="P1725" s="6">
        <v>96950</v>
      </c>
      <c r="Q1725" t="s">
        <v>122</v>
      </c>
      <c r="S1725" s="8">
        <v>16702858958</v>
      </c>
      <c r="U1725" t="s">
        <v>432</v>
      </c>
      <c r="V1725">
        <v>722513</v>
      </c>
      <c r="W1725" t="s">
        <v>124</v>
      </c>
      <c r="Y1725" t="s">
        <v>433</v>
      </c>
      <c r="Z1725" t="s">
        <v>434</v>
      </c>
      <c r="AA1725" t="s">
        <v>435</v>
      </c>
      <c r="AB1725" t="s">
        <v>436</v>
      </c>
      <c r="AC1725" t="s">
        <v>430</v>
      </c>
      <c r="AD1725" t="s">
        <v>431</v>
      </c>
      <c r="AE1725" t="s">
        <v>120</v>
      </c>
      <c r="AF1725" t="s">
        <v>121</v>
      </c>
      <c r="AG1725" s="6">
        <v>96950</v>
      </c>
      <c r="AH1725" t="s">
        <v>122</v>
      </c>
      <c r="AI1725" t="s">
        <v>120</v>
      </c>
      <c r="AJ1725" s="8">
        <v>16702858958</v>
      </c>
      <c r="AL1725" t="s">
        <v>437</v>
      </c>
      <c r="BE1725" t="str">
        <f>"35-2021.00"</f>
        <v>35-2021.00</v>
      </c>
      <c r="BF1725" t="s">
        <v>438</v>
      </c>
      <c r="BG1725" t="s">
        <v>439</v>
      </c>
      <c r="BH1725" t="s">
        <v>440</v>
      </c>
      <c r="BI1725">
        <v>10</v>
      </c>
      <c r="BK1725" s="1">
        <v>45931</v>
      </c>
      <c r="BL1725" s="1">
        <v>46295</v>
      </c>
      <c r="BO1725">
        <v>35</v>
      </c>
      <c r="BP1725">
        <v>0</v>
      </c>
      <c r="BQ1725">
        <v>7</v>
      </c>
      <c r="BR1725">
        <v>7</v>
      </c>
      <c r="BS1725">
        <v>7</v>
      </c>
      <c r="BT1725">
        <v>7</v>
      </c>
      <c r="BU1725">
        <v>7</v>
      </c>
      <c r="BV1725">
        <v>0</v>
      </c>
      <c r="BW1725" t="str">
        <f>"9:00 AM"</f>
        <v>9:00 AM</v>
      </c>
      <c r="BX1725" t="str">
        <f>"5:00 PM"</f>
        <v>5:00 PM</v>
      </c>
      <c r="BY1725" t="s">
        <v>133</v>
      </c>
      <c r="BZ1725">
        <v>0</v>
      </c>
      <c r="CA1725">
        <v>3</v>
      </c>
      <c r="CB1725" t="s">
        <v>117</v>
      </c>
      <c r="CD1725" s="2" t="s">
        <v>441</v>
      </c>
      <c r="CE1725" t="s">
        <v>430</v>
      </c>
      <c r="CF1725" t="s">
        <v>431</v>
      </c>
      <c r="CG1725" t="s">
        <v>120</v>
      </c>
      <c r="CH1725" t="s">
        <v>121</v>
      </c>
      <c r="CI1725" s="6">
        <v>96950</v>
      </c>
      <c r="CJ1725" s="10">
        <v>7.95</v>
      </c>
      <c r="CK1725" s="10">
        <v>7.95</v>
      </c>
      <c r="CL1725" s="10">
        <v>11.93</v>
      </c>
      <c r="CM1725" s="10">
        <v>11.93</v>
      </c>
      <c r="CN1725" t="s">
        <v>137</v>
      </c>
      <c r="CO1725" t="s">
        <v>164</v>
      </c>
      <c r="CP1725" t="s">
        <v>138</v>
      </c>
      <c r="CR1725" t="s">
        <v>117</v>
      </c>
      <c r="CS1725" t="s">
        <v>139</v>
      </c>
      <c r="CT1725" t="s">
        <v>139</v>
      </c>
      <c r="CU1725" t="s">
        <v>139</v>
      </c>
      <c r="CV1725" t="s">
        <v>140</v>
      </c>
      <c r="CW1725" t="s">
        <v>139</v>
      </c>
      <c r="CX1725" t="s">
        <v>139</v>
      </c>
      <c r="CY1725" t="s">
        <v>905</v>
      </c>
      <c r="CZ1725" s="8">
        <v>16702858958</v>
      </c>
      <c r="DA1725" t="s">
        <v>437</v>
      </c>
      <c r="DB1725" t="s">
        <v>164</v>
      </c>
      <c r="DC1725" t="s">
        <v>139</v>
      </c>
      <c r="DD1725" t="s">
        <v>117</v>
      </c>
      <c r="DE1725" t="s">
        <v>433</v>
      </c>
      <c r="DF1725" t="s">
        <v>434</v>
      </c>
      <c r="DG1725" t="s">
        <v>4950</v>
      </c>
      <c r="DH1725" t="s">
        <v>432</v>
      </c>
      <c r="DI1725" t="s">
        <v>444</v>
      </c>
      <c r="DJ1725" t="s">
        <v>437</v>
      </c>
    </row>
    <row r="1726" spans="1:114" ht="15" customHeight="1" x14ac:dyDescent="0.35">
      <c r="A1726" t="s">
        <v>8033</v>
      </c>
      <c r="B1726" t="s">
        <v>115</v>
      </c>
      <c r="C1726" s="1">
        <v>45763</v>
      </c>
      <c r="D1726" s="1">
        <v>45768</v>
      </c>
      <c r="E1726" t="s">
        <v>116</v>
      </c>
      <c r="F1726" s="1">
        <v>45929</v>
      </c>
      <c r="G1726" t="s">
        <v>117</v>
      </c>
      <c r="H1726" t="s">
        <v>117</v>
      </c>
      <c r="I1726" t="s">
        <v>117</v>
      </c>
      <c r="J1726" t="s">
        <v>428</v>
      </c>
      <c r="K1726" t="s">
        <v>429</v>
      </c>
      <c r="L1726" t="s">
        <v>430</v>
      </c>
      <c r="M1726" t="s">
        <v>431</v>
      </c>
      <c r="N1726" t="s">
        <v>120</v>
      </c>
      <c r="O1726" t="s">
        <v>121</v>
      </c>
      <c r="P1726" s="6">
        <v>96950</v>
      </c>
      <c r="Q1726" t="s">
        <v>122</v>
      </c>
      <c r="S1726" s="8">
        <v>16702858958</v>
      </c>
      <c r="U1726" t="s">
        <v>432</v>
      </c>
      <c r="V1726">
        <v>722513</v>
      </c>
      <c r="W1726" t="s">
        <v>124</v>
      </c>
      <c r="Y1726" t="s">
        <v>433</v>
      </c>
      <c r="Z1726" t="s">
        <v>434</v>
      </c>
      <c r="AA1726" t="s">
        <v>435</v>
      </c>
      <c r="AB1726" t="s">
        <v>436</v>
      </c>
      <c r="AC1726" t="s">
        <v>430</v>
      </c>
      <c r="AD1726" t="s">
        <v>431</v>
      </c>
      <c r="AE1726" t="s">
        <v>120</v>
      </c>
      <c r="AF1726" t="s">
        <v>121</v>
      </c>
      <c r="AG1726" s="6">
        <v>96950</v>
      </c>
      <c r="AH1726" t="s">
        <v>122</v>
      </c>
      <c r="AJ1726" s="8">
        <v>16702858958</v>
      </c>
      <c r="AL1726" t="s">
        <v>437</v>
      </c>
      <c r="BE1726" t="str">
        <f>"35-2021.00"</f>
        <v>35-2021.00</v>
      </c>
      <c r="BF1726" t="s">
        <v>438</v>
      </c>
      <c r="BG1726" t="s">
        <v>439</v>
      </c>
      <c r="BH1726" t="s">
        <v>440</v>
      </c>
      <c r="BI1726">
        <v>10</v>
      </c>
      <c r="BK1726" s="1">
        <v>45931</v>
      </c>
      <c r="BL1726" s="1">
        <v>46295</v>
      </c>
      <c r="BO1726">
        <v>35</v>
      </c>
      <c r="BP1726">
        <v>0</v>
      </c>
      <c r="BQ1726">
        <v>7</v>
      </c>
      <c r="BR1726">
        <v>7</v>
      </c>
      <c r="BS1726">
        <v>7</v>
      </c>
      <c r="BT1726">
        <v>7</v>
      </c>
      <c r="BU1726">
        <v>7</v>
      </c>
      <c r="BV1726">
        <v>0</v>
      </c>
      <c r="BW1726" t="str">
        <f>"9:00 AM"</f>
        <v>9:00 AM</v>
      </c>
      <c r="BX1726" t="str">
        <f>"5:00 PM"</f>
        <v>5:00 PM</v>
      </c>
      <c r="BY1726" t="s">
        <v>133</v>
      </c>
      <c r="BZ1726">
        <v>0</v>
      </c>
      <c r="CA1726">
        <v>3</v>
      </c>
      <c r="CB1726" t="s">
        <v>117</v>
      </c>
      <c r="CD1726" s="2" t="s">
        <v>441</v>
      </c>
      <c r="CE1726" t="s">
        <v>430</v>
      </c>
      <c r="CF1726" t="s">
        <v>431</v>
      </c>
      <c r="CG1726" t="s">
        <v>120</v>
      </c>
      <c r="CH1726" t="s">
        <v>121</v>
      </c>
      <c r="CI1726" s="6">
        <v>96950</v>
      </c>
      <c r="CJ1726" s="10">
        <v>7.95</v>
      </c>
      <c r="CK1726" s="10">
        <v>7.95</v>
      </c>
      <c r="CL1726" s="10">
        <v>11.93</v>
      </c>
      <c r="CM1726" s="10">
        <v>11.93</v>
      </c>
      <c r="CN1726" t="s">
        <v>137</v>
      </c>
      <c r="CO1726" t="s">
        <v>164</v>
      </c>
      <c r="CP1726" t="s">
        <v>138</v>
      </c>
      <c r="CR1726" t="s">
        <v>117</v>
      </c>
      <c r="CS1726" t="s">
        <v>139</v>
      </c>
      <c r="CT1726" t="s">
        <v>139</v>
      </c>
      <c r="CU1726" t="s">
        <v>139</v>
      </c>
      <c r="CV1726" t="s">
        <v>140</v>
      </c>
      <c r="CW1726" t="s">
        <v>139</v>
      </c>
      <c r="CX1726" t="s">
        <v>139</v>
      </c>
      <c r="CY1726" t="s">
        <v>2047</v>
      </c>
      <c r="CZ1726" s="8">
        <v>16702858958</v>
      </c>
      <c r="DA1726" t="s">
        <v>437</v>
      </c>
      <c r="DB1726" t="s">
        <v>164</v>
      </c>
      <c r="DC1726" t="s">
        <v>139</v>
      </c>
      <c r="DD1726" t="s">
        <v>117</v>
      </c>
      <c r="DE1726" t="s">
        <v>433</v>
      </c>
      <c r="DF1726" t="s">
        <v>434</v>
      </c>
      <c r="DG1726" t="s">
        <v>443</v>
      </c>
      <c r="DH1726" t="s">
        <v>432</v>
      </c>
      <c r="DI1726" t="s">
        <v>444</v>
      </c>
      <c r="DJ1726" t="s">
        <v>437</v>
      </c>
    </row>
    <row r="1727" spans="1:114" ht="15" customHeight="1" x14ac:dyDescent="0.35">
      <c r="A1727" t="s">
        <v>12103</v>
      </c>
      <c r="B1727" t="s">
        <v>144</v>
      </c>
      <c r="C1727" s="1">
        <v>45687</v>
      </c>
      <c r="D1727" s="1">
        <v>45769</v>
      </c>
      <c r="E1727" t="s">
        <v>116</v>
      </c>
      <c r="F1727" s="1">
        <v>45790</v>
      </c>
      <c r="G1727" t="s">
        <v>117</v>
      </c>
      <c r="H1727" t="s">
        <v>117</v>
      </c>
      <c r="I1727" t="s">
        <v>117</v>
      </c>
      <c r="J1727" t="s">
        <v>2924</v>
      </c>
      <c r="L1727" t="s">
        <v>2925</v>
      </c>
      <c r="M1727" t="s">
        <v>2926</v>
      </c>
      <c r="N1727" t="s">
        <v>136</v>
      </c>
      <c r="O1727" t="s">
        <v>121</v>
      </c>
      <c r="P1727" s="6">
        <v>96950</v>
      </c>
      <c r="Q1727" t="s">
        <v>122</v>
      </c>
      <c r="S1727" s="8">
        <v>16702341795</v>
      </c>
      <c r="U1727" t="s">
        <v>2927</v>
      </c>
      <c r="V1727">
        <v>722513</v>
      </c>
      <c r="W1727" t="s">
        <v>124</v>
      </c>
      <c r="Y1727" t="s">
        <v>2928</v>
      </c>
      <c r="Z1727" t="s">
        <v>251</v>
      </c>
      <c r="AA1727" t="s">
        <v>2929</v>
      </c>
      <c r="AB1727" t="s">
        <v>1563</v>
      </c>
      <c r="AC1727" t="s">
        <v>3938</v>
      </c>
      <c r="AD1727" t="s">
        <v>3939</v>
      </c>
      <c r="AE1727" t="s">
        <v>120</v>
      </c>
      <c r="AF1727" t="s">
        <v>121</v>
      </c>
      <c r="AG1727" s="6">
        <v>96950</v>
      </c>
      <c r="AH1727" t="s">
        <v>122</v>
      </c>
      <c r="AJ1727" s="8">
        <v>16702341795</v>
      </c>
      <c r="AL1727" t="s">
        <v>2930</v>
      </c>
      <c r="BE1727" t="str">
        <f>"51-3011.00"</f>
        <v>51-3011.00</v>
      </c>
      <c r="BF1727" t="s">
        <v>217</v>
      </c>
      <c r="BG1727" t="s">
        <v>12104</v>
      </c>
      <c r="BH1727" t="s">
        <v>1319</v>
      </c>
      <c r="BI1727">
        <v>1</v>
      </c>
      <c r="BJ1727">
        <v>1</v>
      </c>
      <c r="BK1727" s="1">
        <v>45792</v>
      </c>
      <c r="BL1727" s="1">
        <v>46156</v>
      </c>
      <c r="BM1727" s="1">
        <v>45792</v>
      </c>
      <c r="BN1727" s="1">
        <v>46156</v>
      </c>
      <c r="BO1727">
        <v>35</v>
      </c>
      <c r="BP1727">
        <v>0</v>
      </c>
      <c r="BQ1727">
        <v>6</v>
      </c>
      <c r="BR1727">
        <v>6</v>
      </c>
      <c r="BS1727">
        <v>6</v>
      </c>
      <c r="BT1727">
        <v>6</v>
      </c>
      <c r="BU1727">
        <v>6</v>
      </c>
      <c r="BV1727">
        <v>5</v>
      </c>
      <c r="BW1727" t="str">
        <f>"6:00 AM"</f>
        <v>6:00 AM</v>
      </c>
      <c r="BX1727" t="str">
        <f>"1:00 PM"</f>
        <v>1:00 PM</v>
      </c>
      <c r="BY1727" t="s">
        <v>133</v>
      </c>
      <c r="BZ1727">
        <v>0</v>
      </c>
      <c r="CA1727">
        <v>12</v>
      </c>
      <c r="CB1727" t="s">
        <v>117</v>
      </c>
      <c r="CD1727" t="s">
        <v>12105</v>
      </c>
      <c r="CE1727" t="s">
        <v>12106</v>
      </c>
      <c r="CF1727" t="s">
        <v>4421</v>
      </c>
      <c r="CG1727" t="s">
        <v>1143</v>
      </c>
      <c r="CH1727" t="s">
        <v>121</v>
      </c>
      <c r="CI1727" s="6">
        <v>96952</v>
      </c>
      <c r="CJ1727" s="10">
        <v>8.64</v>
      </c>
      <c r="CK1727" s="10">
        <v>10</v>
      </c>
      <c r="CL1727" s="10">
        <v>12.96</v>
      </c>
      <c r="CM1727" s="10">
        <v>15</v>
      </c>
      <c r="CN1727" t="s">
        <v>137</v>
      </c>
      <c r="CO1727" t="s">
        <v>133</v>
      </c>
      <c r="CP1727" t="s">
        <v>138</v>
      </c>
      <c r="CR1727" t="s">
        <v>117</v>
      </c>
      <c r="CS1727" t="s">
        <v>139</v>
      </c>
      <c r="CT1727" t="s">
        <v>139</v>
      </c>
      <c r="CU1727" t="s">
        <v>139</v>
      </c>
      <c r="CV1727" t="s">
        <v>140</v>
      </c>
      <c r="CW1727" t="s">
        <v>139</v>
      </c>
      <c r="CX1727" t="s">
        <v>139</v>
      </c>
      <c r="CY1727" t="s">
        <v>2943</v>
      </c>
      <c r="CZ1727" s="8">
        <v>16702341795</v>
      </c>
      <c r="DA1727" t="s">
        <v>2930</v>
      </c>
      <c r="DB1727" t="s">
        <v>2937</v>
      </c>
      <c r="DC1727" t="s">
        <v>139</v>
      </c>
      <c r="DD1727" t="s">
        <v>117</v>
      </c>
    </row>
    <row r="1728" spans="1:114" ht="15" customHeight="1" x14ac:dyDescent="0.35">
      <c r="A1728" t="s">
        <v>15245</v>
      </c>
      <c r="B1728" t="s">
        <v>144</v>
      </c>
      <c r="C1728" s="1">
        <v>45712</v>
      </c>
      <c r="D1728" s="1">
        <v>45769</v>
      </c>
      <c r="E1728" t="s">
        <v>116</v>
      </c>
      <c r="F1728" s="1">
        <v>45867</v>
      </c>
      <c r="G1728" t="s">
        <v>117</v>
      </c>
      <c r="H1728" t="s">
        <v>117</v>
      </c>
      <c r="I1728" t="s">
        <v>117</v>
      </c>
      <c r="J1728" t="s">
        <v>2945</v>
      </c>
      <c r="K1728" t="s">
        <v>7013</v>
      </c>
      <c r="L1728" t="s">
        <v>2947</v>
      </c>
      <c r="N1728" t="s">
        <v>120</v>
      </c>
      <c r="O1728" t="s">
        <v>121</v>
      </c>
      <c r="P1728" s="6">
        <v>96950</v>
      </c>
      <c r="Q1728" t="s">
        <v>122</v>
      </c>
      <c r="S1728" s="8">
        <v>16702347873</v>
      </c>
      <c r="U1728" t="s">
        <v>2948</v>
      </c>
      <c r="V1728">
        <v>56132</v>
      </c>
      <c r="W1728" t="s">
        <v>124</v>
      </c>
      <c r="Y1728" t="s">
        <v>2949</v>
      </c>
      <c r="Z1728" t="s">
        <v>2950</v>
      </c>
      <c r="AA1728" t="s">
        <v>2951</v>
      </c>
      <c r="AB1728" t="s">
        <v>128</v>
      </c>
      <c r="AC1728" t="s">
        <v>2947</v>
      </c>
      <c r="AE1728" t="s">
        <v>120</v>
      </c>
      <c r="AF1728" t="s">
        <v>121</v>
      </c>
      <c r="AG1728" s="6">
        <v>96950</v>
      </c>
      <c r="AH1728" t="s">
        <v>122</v>
      </c>
      <c r="AJ1728" s="8">
        <v>16702347873</v>
      </c>
      <c r="AL1728" t="s">
        <v>2952</v>
      </c>
      <c r="BE1728" t="str">
        <f>"49-9071.00"</f>
        <v>49-9071.00</v>
      </c>
      <c r="BF1728" t="s">
        <v>156</v>
      </c>
      <c r="BG1728" t="s">
        <v>7015</v>
      </c>
      <c r="BH1728" t="s">
        <v>7016</v>
      </c>
      <c r="BI1728">
        <v>10</v>
      </c>
      <c r="BJ1728">
        <v>10</v>
      </c>
      <c r="BK1728" s="1">
        <v>45869</v>
      </c>
      <c r="BL1728" s="1">
        <v>46233</v>
      </c>
      <c r="BM1728" s="1">
        <v>45869</v>
      </c>
      <c r="BN1728" s="1">
        <v>46233</v>
      </c>
      <c r="BO1728">
        <v>35</v>
      </c>
      <c r="BP1728">
        <v>0</v>
      </c>
      <c r="BQ1728">
        <v>7</v>
      </c>
      <c r="BR1728">
        <v>7</v>
      </c>
      <c r="BS1728">
        <v>7</v>
      </c>
      <c r="BT1728">
        <v>7</v>
      </c>
      <c r="BU1728">
        <v>7</v>
      </c>
      <c r="BV1728">
        <v>0</v>
      </c>
      <c r="BW1728" t="str">
        <f>"8:00 AM"</f>
        <v>8:00 AM</v>
      </c>
      <c r="BX1728" t="str">
        <f>"4:00 PM"</f>
        <v>4:00 PM</v>
      </c>
      <c r="BY1728" t="s">
        <v>159</v>
      </c>
      <c r="BZ1728">
        <v>0</v>
      </c>
      <c r="CA1728">
        <v>12</v>
      </c>
      <c r="CB1728" t="s">
        <v>117</v>
      </c>
      <c r="CD1728" t="s">
        <v>7017</v>
      </c>
      <c r="CE1728" t="s">
        <v>2956</v>
      </c>
      <c r="CG1728" t="s">
        <v>136</v>
      </c>
      <c r="CH1728" t="s">
        <v>121</v>
      </c>
      <c r="CI1728" s="6">
        <v>96950</v>
      </c>
      <c r="CJ1728" s="10">
        <v>9.75</v>
      </c>
      <c r="CK1728" s="10">
        <v>9.75</v>
      </c>
      <c r="CL1728" s="10">
        <v>14.63</v>
      </c>
      <c r="CM1728" s="10">
        <v>14.63</v>
      </c>
      <c r="CN1728" t="s">
        <v>137</v>
      </c>
      <c r="CP1728" t="s">
        <v>138</v>
      </c>
      <c r="CR1728" t="s">
        <v>117</v>
      </c>
      <c r="CS1728" t="s">
        <v>139</v>
      </c>
      <c r="CT1728" t="s">
        <v>140</v>
      </c>
      <c r="CU1728" t="s">
        <v>139</v>
      </c>
      <c r="CV1728" t="s">
        <v>140</v>
      </c>
      <c r="CW1728" t="s">
        <v>139</v>
      </c>
      <c r="CX1728" t="s">
        <v>140</v>
      </c>
      <c r="CY1728" t="s">
        <v>308</v>
      </c>
      <c r="CZ1728" s="8">
        <v>16702347873</v>
      </c>
      <c r="DA1728" t="s">
        <v>2952</v>
      </c>
      <c r="DB1728" t="s">
        <v>309</v>
      </c>
      <c r="DC1728" t="s">
        <v>139</v>
      </c>
      <c r="DD1728" t="s">
        <v>117</v>
      </c>
    </row>
    <row r="1729" spans="1:114" ht="15" customHeight="1" x14ac:dyDescent="0.35">
      <c r="A1729" t="s">
        <v>1501</v>
      </c>
      <c r="B1729" t="s">
        <v>144</v>
      </c>
      <c r="C1729" s="1">
        <v>45721</v>
      </c>
      <c r="D1729" s="1">
        <v>45769</v>
      </c>
      <c r="E1729" t="s">
        <v>211</v>
      </c>
      <c r="G1729" t="s">
        <v>117</v>
      </c>
      <c r="H1729" t="s">
        <v>117</v>
      </c>
      <c r="I1729" t="s">
        <v>117</v>
      </c>
      <c r="J1729" t="s">
        <v>1502</v>
      </c>
      <c r="K1729" t="s">
        <v>1503</v>
      </c>
      <c r="L1729" t="s">
        <v>550</v>
      </c>
      <c r="M1729" t="s">
        <v>1504</v>
      </c>
      <c r="N1729" t="s">
        <v>551</v>
      </c>
      <c r="O1729" t="s">
        <v>121</v>
      </c>
      <c r="P1729" s="6">
        <v>96952</v>
      </c>
      <c r="Q1729" t="s">
        <v>122</v>
      </c>
      <c r="R1729" t="s">
        <v>140</v>
      </c>
      <c r="S1729" s="8">
        <v>16704334428</v>
      </c>
      <c r="T1729">
        <v>0</v>
      </c>
      <c r="U1729" t="s">
        <v>1505</v>
      </c>
      <c r="V1729">
        <v>561720</v>
      </c>
      <c r="W1729" t="s">
        <v>124</v>
      </c>
      <c r="Y1729" t="s">
        <v>1506</v>
      </c>
      <c r="Z1729" t="s">
        <v>1507</v>
      </c>
      <c r="AA1729" t="s">
        <v>1508</v>
      </c>
      <c r="AB1729" t="s">
        <v>632</v>
      </c>
      <c r="AC1729" t="s">
        <v>550</v>
      </c>
      <c r="AD1729" t="s">
        <v>1504</v>
      </c>
      <c r="AE1729" t="s">
        <v>551</v>
      </c>
      <c r="AF1729" t="s">
        <v>121</v>
      </c>
      <c r="AG1729" s="6">
        <v>96952</v>
      </c>
      <c r="AH1729" t="s">
        <v>122</v>
      </c>
      <c r="AJ1729" s="8">
        <v>16709894711</v>
      </c>
      <c r="AL1729" t="s">
        <v>1509</v>
      </c>
      <c r="BE1729" t="str">
        <f>"37-2011.00"</f>
        <v>37-2011.00</v>
      </c>
      <c r="BF1729" t="s">
        <v>701</v>
      </c>
      <c r="BG1729" t="s">
        <v>1510</v>
      </c>
      <c r="BH1729" t="s">
        <v>1511</v>
      </c>
      <c r="BI1729">
        <v>3</v>
      </c>
      <c r="BJ1729">
        <v>3</v>
      </c>
      <c r="BK1729" s="1">
        <v>45839</v>
      </c>
      <c r="BL1729" s="1">
        <v>46203</v>
      </c>
      <c r="BM1729" s="1">
        <v>45839</v>
      </c>
      <c r="BN1729" s="1">
        <v>46203</v>
      </c>
      <c r="BO1729">
        <v>35</v>
      </c>
      <c r="BP1729">
        <v>0</v>
      </c>
      <c r="BQ1729">
        <v>7</v>
      </c>
      <c r="BR1729">
        <v>7</v>
      </c>
      <c r="BS1729">
        <v>7</v>
      </c>
      <c r="BT1729">
        <v>7</v>
      </c>
      <c r="BU1729">
        <v>7</v>
      </c>
      <c r="BV1729">
        <v>0</v>
      </c>
      <c r="BW1729" t="str">
        <f>"9:00 AM"</f>
        <v>9:00 AM</v>
      </c>
      <c r="BX1729" t="str">
        <f>"4:00 PM"</f>
        <v>4:00 PM</v>
      </c>
      <c r="BY1729" t="s">
        <v>133</v>
      </c>
      <c r="BZ1729">
        <v>0</v>
      </c>
      <c r="CA1729">
        <v>12</v>
      </c>
      <c r="CB1729" t="s">
        <v>117</v>
      </c>
      <c r="CD1729" t="s">
        <v>1512</v>
      </c>
      <c r="CE1729" t="s">
        <v>1513</v>
      </c>
      <c r="CF1729" t="s">
        <v>1514</v>
      </c>
      <c r="CG1729" t="s">
        <v>551</v>
      </c>
      <c r="CH1729" t="s">
        <v>121</v>
      </c>
      <c r="CI1729" s="6">
        <v>96952</v>
      </c>
      <c r="CJ1729" s="10">
        <v>8.2899999999999991</v>
      </c>
      <c r="CK1729" s="10">
        <v>8.2899999999999991</v>
      </c>
      <c r="CL1729" s="10">
        <v>12.44</v>
      </c>
      <c r="CM1729" s="10">
        <v>12.44</v>
      </c>
      <c r="CN1729" t="s">
        <v>137</v>
      </c>
      <c r="CP1729" t="s">
        <v>138</v>
      </c>
      <c r="CR1729" t="s">
        <v>117</v>
      </c>
      <c r="CS1729" t="s">
        <v>139</v>
      </c>
      <c r="CT1729" t="s">
        <v>140</v>
      </c>
      <c r="CU1729" t="s">
        <v>139</v>
      </c>
      <c r="CV1729" t="s">
        <v>140</v>
      </c>
      <c r="CW1729" t="s">
        <v>139</v>
      </c>
      <c r="CX1729" t="s">
        <v>140</v>
      </c>
      <c r="CY1729" t="s">
        <v>1515</v>
      </c>
      <c r="CZ1729" s="8">
        <v>16704334428</v>
      </c>
      <c r="DA1729" t="s">
        <v>1509</v>
      </c>
      <c r="DB1729" t="s">
        <v>140</v>
      </c>
      <c r="DC1729" t="s">
        <v>139</v>
      </c>
      <c r="DD1729" t="s">
        <v>117</v>
      </c>
    </row>
    <row r="1730" spans="1:114" ht="15" customHeight="1" x14ac:dyDescent="0.35">
      <c r="A1730" t="s">
        <v>1588</v>
      </c>
      <c r="B1730" t="s">
        <v>144</v>
      </c>
      <c r="C1730" s="1">
        <v>45727</v>
      </c>
      <c r="D1730" s="1">
        <v>45769</v>
      </c>
      <c r="E1730" t="s">
        <v>211</v>
      </c>
      <c r="G1730" t="s">
        <v>117</v>
      </c>
      <c r="H1730" t="s">
        <v>117</v>
      </c>
      <c r="I1730" t="s">
        <v>117</v>
      </c>
      <c r="J1730" t="s">
        <v>1378</v>
      </c>
      <c r="L1730" t="s">
        <v>1379</v>
      </c>
      <c r="N1730" t="s">
        <v>120</v>
      </c>
      <c r="O1730" t="s">
        <v>121</v>
      </c>
      <c r="P1730" s="6">
        <v>96950</v>
      </c>
      <c r="Q1730" t="s">
        <v>122</v>
      </c>
      <c r="S1730" s="8">
        <v>16702335776</v>
      </c>
      <c r="U1730" t="s">
        <v>1380</v>
      </c>
      <c r="V1730">
        <v>541340</v>
      </c>
      <c r="W1730" t="s">
        <v>124</v>
      </c>
      <c r="Y1730" t="s">
        <v>1381</v>
      </c>
      <c r="Z1730" t="s">
        <v>1382</v>
      </c>
      <c r="AA1730" t="s">
        <v>1039</v>
      </c>
      <c r="AB1730" t="s">
        <v>575</v>
      </c>
      <c r="AC1730" t="s">
        <v>1379</v>
      </c>
      <c r="AE1730" t="s">
        <v>120</v>
      </c>
      <c r="AF1730" t="s">
        <v>121</v>
      </c>
      <c r="AG1730" s="6">
        <v>96950</v>
      </c>
      <c r="AH1730" t="s">
        <v>122</v>
      </c>
      <c r="AJ1730" s="8">
        <v>16702335776</v>
      </c>
      <c r="AL1730" t="s">
        <v>1383</v>
      </c>
      <c r="BE1730" t="str">
        <f>"17-3011.00"</f>
        <v>17-3011.00</v>
      </c>
      <c r="BF1730" t="s">
        <v>1589</v>
      </c>
      <c r="BG1730" t="s">
        <v>1590</v>
      </c>
      <c r="BH1730" t="s">
        <v>1591</v>
      </c>
      <c r="BI1730">
        <v>1</v>
      </c>
      <c r="BJ1730">
        <v>1</v>
      </c>
      <c r="BK1730" s="1">
        <v>45792</v>
      </c>
      <c r="BL1730" s="1">
        <v>46156</v>
      </c>
      <c r="BM1730" s="1">
        <v>45792</v>
      </c>
      <c r="BN1730" s="1">
        <v>46156</v>
      </c>
      <c r="BO1730">
        <v>35</v>
      </c>
      <c r="BP1730">
        <v>0</v>
      </c>
      <c r="BQ1730">
        <v>7</v>
      </c>
      <c r="BR1730">
        <v>7</v>
      </c>
      <c r="BS1730">
        <v>7</v>
      </c>
      <c r="BT1730">
        <v>7</v>
      </c>
      <c r="BU1730">
        <v>7</v>
      </c>
      <c r="BV1730">
        <v>0</v>
      </c>
      <c r="BW1730" t="str">
        <f>"9:00 AM"</f>
        <v>9:00 AM</v>
      </c>
      <c r="BX1730" t="str">
        <f>"5:00 PM"</f>
        <v>5:00 PM</v>
      </c>
      <c r="BY1730" t="s">
        <v>159</v>
      </c>
      <c r="BZ1730">
        <v>0</v>
      </c>
      <c r="CA1730">
        <v>24</v>
      </c>
      <c r="CB1730" t="s">
        <v>117</v>
      </c>
      <c r="CD1730" s="2" t="s">
        <v>1592</v>
      </c>
      <c r="CE1730" t="s">
        <v>1593</v>
      </c>
      <c r="CF1730" t="s">
        <v>982</v>
      </c>
      <c r="CG1730" t="s">
        <v>120</v>
      </c>
      <c r="CH1730" t="s">
        <v>121</v>
      </c>
      <c r="CI1730" s="6">
        <v>96950</v>
      </c>
      <c r="CJ1730" s="10">
        <v>16.18</v>
      </c>
      <c r="CK1730" s="10">
        <v>16.18</v>
      </c>
      <c r="CL1730" s="10">
        <v>24.27</v>
      </c>
      <c r="CM1730" s="10">
        <v>24.27</v>
      </c>
      <c r="CN1730" t="s">
        <v>137</v>
      </c>
      <c r="CO1730" t="s">
        <v>140</v>
      </c>
      <c r="CP1730" t="s">
        <v>138</v>
      </c>
      <c r="CR1730" t="s">
        <v>117</v>
      </c>
      <c r="CS1730" t="s">
        <v>139</v>
      </c>
      <c r="CT1730" t="s">
        <v>140</v>
      </c>
      <c r="CU1730" t="s">
        <v>139</v>
      </c>
      <c r="CV1730" t="s">
        <v>140</v>
      </c>
      <c r="CW1730" t="s">
        <v>139</v>
      </c>
      <c r="CX1730" t="s">
        <v>140</v>
      </c>
      <c r="CY1730" t="s">
        <v>140</v>
      </c>
      <c r="CZ1730" s="8">
        <v>16702335776</v>
      </c>
      <c r="DA1730" t="s">
        <v>1383</v>
      </c>
      <c r="DB1730" t="s">
        <v>140</v>
      </c>
      <c r="DC1730" t="s">
        <v>139</v>
      </c>
      <c r="DD1730" t="s">
        <v>117</v>
      </c>
    </row>
    <row r="1731" spans="1:114" ht="15" customHeight="1" x14ac:dyDescent="0.35">
      <c r="A1731" t="s">
        <v>10332</v>
      </c>
      <c r="B1731" t="s">
        <v>144</v>
      </c>
      <c r="C1731" s="1">
        <v>45729</v>
      </c>
      <c r="D1731" s="1">
        <v>45769</v>
      </c>
      <c r="E1731" t="s">
        <v>211</v>
      </c>
      <c r="G1731" t="s">
        <v>117</v>
      </c>
      <c r="H1731" t="s">
        <v>117</v>
      </c>
      <c r="I1731" t="s">
        <v>117</v>
      </c>
      <c r="J1731" t="s">
        <v>10257</v>
      </c>
      <c r="K1731" t="s">
        <v>10333</v>
      </c>
      <c r="L1731" t="s">
        <v>10259</v>
      </c>
      <c r="M1731" t="s">
        <v>140</v>
      </c>
      <c r="N1731" t="s">
        <v>136</v>
      </c>
      <c r="O1731" t="s">
        <v>121</v>
      </c>
      <c r="P1731" s="6">
        <v>96950</v>
      </c>
      <c r="Q1731" t="s">
        <v>122</v>
      </c>
      <c r="R1731" t="s">
        <v>1677</v>
      </c>
      <c r="S1731" s="8">
        <v>16702876808</v>
      </c>
      <c r="U1731" t="s">
        <v>10260</v>
      </c>
      <c r="V1731">
        <v>221114</v>
      </c>
      <c r="W1731" t="s">
        <v>124</v>
      </c>
      <c r="Y1731" t="s">
        <v>10261</v>
      </c>
      <c r="Z1731" t="s">
        <v>10262</v>
      </c>
      <c r="AB1731" t="s">
        <v>270</v>
      </c>
      <c r="AC1731" t="s">
        <v>10259</v>
      </c>
      <c r="AD1731" t="s">
        <v>140</v>
      </c>
      <c r="AE1731" t="s">
        <v>120</v>
      </c>
      <c r="AF1731" t="s">
        <v>121</v>
      </c>
      <c r="AG1731" s="6">
        <v>96950</v>
      </c>
      <c r="AH1731" t="s">
        <v>122</v>
      </c>
      <c r="AJ1731" s="8">
        <v>16702876808</v>
      </c>
      <c r="AL1731" t="s">
        <v>10263</v>
      </c>
      <c r="BE1731" t="str">
        <f>"47-2152.04"</f>
        <v>47-2152.04</v>
      </c>
      <c r="BF1731" t="s">
        <v>10334</v>
      </c>
      <c r="BG1731" t="s">
        <v>10335</v>
      </c>
      <c r="BH1731" t="s">
        <v>10336</v>
      </c>
      <c r="BI1731">
        <v>5</v>
      </c>
      <c r="BJ1731">
        <v>5</v>
      </c>
      <c r="BK1731" s="1">
        <v>45848</v>
      </c>
      <c r="BL1731" s="1">
        <v>46212</v>
      </c>
      <c r="BM1731" s="1">
        <v>45848</v>
      </c>
      <c r="BN1731" s="1">
        <v>46212</v>
      </c>
      <c r="BO1731">
        <v>35</v>
      </c>
      <c r="BP1731">
        <v>0</v>
      </c>
      <c r="BQ1731">
        <v>7</v>
      </c>
      <c r="BR1731">
        <v>7</v>
      </c>
      <c r="BS1731">
        <v>7</v>
      </c>
      <c r="BT1731">
        <v>7</v>
      </c>
      <c r="BU1731">
        <v>7</v>
      </c>
      <c r="BV1731">
        <v>0</v>
      </c>
      <c r="BW1731" t="str">
        <f>"8:00 AM"</f>
        <v>8:00 AM</v>
      </c>
      <c r="BX1731" t="str">
        <f>"5:00 PM"</f>
        <v>5:00 PM</v>
      </c>
      <c r="BY1731" t="s">
        <v>159</v>
      </c>
      <c r="BZ1731">
        <v>0</v>
      </c>
      <c r="CA1731">
        <v>18</v>
      </c>
      <c r="CB1731" t="s">
        <v>117</v>
      </c>
      <c r="CD1731" s="2" t="s">
        <v>10337</v>
      </c>
      <c r="CE1731" t="s">
        <v>10259</v>
      </c>
      <c r="CF1731" t="s">
        <v>140</v>
      </c>
      <c r="CG1731" t="s">
        <v>120</v>
      </c>
      <c r="CH1731" t="s">
        <v>121</v>
      </c>
      <c r="CI1731" s="6">
        <v>96950</v>
      </c>
      <c r="CJ1731" s="10">
        <v>11.21</v>
      </c>
      <c r="CK1731" s="10">
        <v>11.21</v>
      </c>
      <c r="CL1731" s="10">
        <v>16.809999999999999</v>
      </c>
      <c r="CM1731" s="10">
        <v>16.809999999999999</v>
      </c>
      <c r="CN1731" t="s">
        <v>137</v>
      </c>
      <c r="CO1731" t="s">
        <v>10338</v>
      </c>
      <c r="CP1731" t="s">
        <v>138</v>
      </c>
      <c r="CR1731" t="s">
        <v>117</v>
      </c>
      <c r="CS1731" t="s">
        <v>139</v>
      </c>
      <c r="CT1731" t="s">
        <v>140</v>
      </c>
      <c r="CU1731" t="s">
        <v>139</v>
      </c>
      <c r="CV1731" t="s">
        <v>140</v>
      </c>
      <c r="CW1731" t="s">
        <v>139</v>
      </c>
      <c r="CX1731" t="s">
        <v>140</v>
      </c>
      <c r="CY1731" t="s">
        <v>3400</v>
      </c>
      <c r="CZ1731" s="8">
        <v>16702876808</v>
      </c>
      <c r="DA1731" t="s">
        <v>10269</v>
      </c>
      <c r="DB1731" t="s">
        <v>140</v>
      </c>
      <c r="DC1731" t="s">
        <v>139</v>
      </c>
      <c r="DD1731" t="s">
        <v>117</v>
      </c>
    </row>
    <row r="1732" spans="1:114" ht="15" customHeight="1" x14ac:dyDescent="0.35">
      <c r="A1732" t="s">
        <v>12101</v>
      </c>
      <c r="B1732" t="s">
        <v>115</v>
      </c>
      <c r="C1732" s="1">
        <v>45754</v>
      </c>
      <c r="D1732" s="1">
        <v>45769</v>
      </c>
      <c r="E1732" t="s">
        <v>116</v>
      </c>
      <c r="F1732" s="1">
        <v>45929</v>
      </c>
      <c r="G1732" t="s">
        <v>117</v>
      </c>
      <c r="H1732" t="s">
        <v>117</v>
      </c>
      <c r="I1732" t="s">
        <v>117</v>
      </c>
      <c r="J1732" t="s">
        <v>9362</v>
      </c>
      <c r="K1732" t="s">
        <v>9363</v>
      </c>
      <c r="L1732" t="s">
        <v>9364</v>
      </c>
      <c r="M1732" t="s">
        <v>5990</v>
      </c>
      <c r="N1732" t="s">
        <v>120</v>
      </c>
      <c r="O1732" t="s">
        <v>121</v>
      </c>
      <c r="P1732" s="6">
        <v>96950</v>
      </c>
      <c r="Q1732" t="s">
        <v>122</v>
      </c>
      <c r="R1732" t="s">
        <v>652</v>
      </c>
      <c r="S1732" s="8">
        <v>16702877617</v>
      </c>
      <c r="U1732" t="s">
        <v>9365</v>
      </c>
      <c r="V1732">
        <v>561520</v>
      </c>
      <c r="W1732" t="s">
        <v>124</v>
      </c>
      <c r="Y1732" t="s">
        <v>1561</v>
      </c>
      <c r="Z1732" t="s">
        <v>9366</v>
      </c>
      <c r="AA1732" t="s">
        <v>140</v>
      </c>
      <c r="AB1732" t="s">
        <v>128</v>
      </c>
      <c r="AC1732" t="s">
        <v>9367</v>
      </c>
      <c r="AD1732" t="s">
        <v>5990</v>
      </c>
      <c r="AE1732" t="s">
        <v>120</v>
      </c>
      <c r="AF1732" t="s">
        <v>121</v>
      </c>
      <c r="AG1732" s="6">
        <v>96950</v>
      </c>
      <c r="AH1732" t="s">
        <v>122</v>
      </c>
      <c r="AI1732" t="s">
        <v>652</v>
      </c>
      <c r="AJ1732" s="8">
        <v>16702877617</v>
      </c>
      <c r="AL1732" t="s">
        <v>9368</v>
      </c>
      <c r="BE1732" t="str">
        <f>"39-7011.00"</f>
        <v>39-7011.00</v>
      </c>
      <c r="BF1732" t="s">
        <v>1985</v>
      </c>
      <c r="BG1732" t="s">
        <v>9369</v>
      </c>
      <c r="BH1732" t="s">
        <v>1708</v>
      </c>
      <c r="BI1732">
        <v>3</v>
      </c>
      <c r="BK1732" s="1">
        <v>45931</v>
      </c>
      <c r="BL1732" s="1">
        <v>46295</v>
      </c>
      <c r="BO1732">
        <v>35</v>
      </c>
      <c r="BP1732">
        <v>0</v>
      </c>
      <c r="BQ1732">
        <v>7</v>
      </c>
      <c r="BR1732">
        <v>7</v>
      </c>
      <c r="BS1732">
        <v>7</v>
      </c>
      <c r="BT1732">
        <v>7</v>
      </c>
      <c r="BU1732">
        <v>7</v>
      </c>
      <c r="BV1732">
        <v>0</v>
      </c>
      <c r="BW1732" t="str">
        <f>"8:00 AM"</f>
        <v>8:00 AM</v>
      </c>
      <c r="BX1732" t="str">
        <f>"4:00 PM"</f>
        <v>4:00 PM</v>
      </c>
      <c r="BY1732" t="s">
        <v>133</v>
      </c>
      <c r="BZ1732">
        <v>0</v>
      </c>
      <c r="CA1732">
        <v>24</v>
      </c>
      <c r="CB1732" t="s">
        <v>117</v>
      </c>
      <c r="CD1732" t="s">
        <v>12102</v>
      </c>
      <c r="CE1732" t="s">
        <v>9371</v>
      </c>
      <c r="CF1732" t="s">
        <v>5990</v>
      </c>
      <c r="CG1732" t="s">
        <v>120</v>
      </c>
      <c r="CH1732" t="s">
        <v>121</v>
      </c>
      <c r="CI1732" s="6">
        <v>96950</v>
      </c>
      <c r="CJ1732" s="10">
        <v>10.43</v>
      </c>
      <c r="CK1732" s="10">
        <v>10.5</v>
      </c>
      <c r="CL1732" s="10">
        <v>15.64</v>
      </c>
      <c r="CM1732" s="10">
        <v>15.75</v>
      </c>
      <c r="CN1732" t="s">
        <v>137</v>
      </c>
      <c r="CO1732" t="s">
        <v>140</v>
      </c>
      <c r="CP1732" t="s">
        <v>138</v>
      </c>
      <c r="CR1732" t="s">
        <v>117</v>
      </c>
      <c r="CS1732" t="s">
        <v>139</v>
      </c>
      <c r="CT1732" t="s">
        <v>139</v>
      </c>
      <c r="CU1732" t="s">
        <v>139</v>
      </c>
      <c r="CV1732" t="s">
        <v>140</v>
      </c>
      <c r="CW1732" t="s">
        <v>139</v>
      </c>
      <c r="CX1732" t="s">
        <v>140</v>
      </c>
      <c r="CY1732" t="s">
        <v>4133</v>
      </c>
      <c r="CZ1732" s="8">
        <v>16702877617</v>
      </c>
      <c r="DA1732" t="s">
        <v>9368</v>
      </c>
      <c r="DB1732" t="s">
        <v>140</v>
      </c>
      <c r="DC1732" t="s">
        <v>139</v>
      </c>
      <c r="DD1732" t="s">
        <v>117</v>
      </c>
    </row>
    <row r="1733" spans="1:114" ht="15" customHeight="1" x14ac:dyDescent="0.35">
      <c r="A1733" t="s">
        <v>15264</v>
      </c>
      <c r="B1733" t="s">
        <v>166</v>
      </c>
      <c r="C1733" s="1">
        <v>45706</v>
      </c>
      <c r="D1733" s="1">
        <v>45770</v>
      </c>
      <c r="E1733" t="s">
        <v>211</v>
      </c>
      <c r="G1733" t="s">
        <v>117</v>
      </c>
      <c r="H1733" t="s">
        <v>117</v>
      </c>
      <c r="I1733" t="s">
        <v>117</v>
      </c>
      <c r="J1733" t="s">
        <v>5311</v>
      </c>
      <c r="K1733" t="s">
        <v>5312</v>
      </c>
      <c r="L1733" t="s">
        <v>5313</v>
      </c>
      <c r="M1733" t="s">
        <v>3982</v>
      </c>
      <c r="N1733" t="s">
        <v>120</v>
      </c>
      <c r="O1733" t="s">
        <v>121</v>
      </c>
      <c r="P1733" s="6">
        <v>96950</v>
      </c>
      <c r="Q1733" t="s">
        <v>122</v>
      </c>
      <c r="S1733" s="8">
        <v>16702358233</v>
      </c>
      <c r="U1733" t="s">
        <v>5314</v>
      </c>
      <c r="V1733">
        <v>531110</v>
      </c>
      <c r="W1733" t="s">
        <v>124</v>
      </c>
      <c r="Y1733" t="s">
        <v>3985</v>
      </c>
      <c r="Z1733" t="s">
        <v>3986</v>
      </c>
      <c r="AA1733" t="s">
        <v>5315</v>
      </c>
      <c r="AB1733" t="s">
        <v>5316</v>
      </c>
      <c r="AC1733" t="s">
        <v>5313</v>
      </c>
      <c r="AD1733" t="s">
        <v>3982</v>
      </c>
      <c r="AE1733" t="s">
        <v>120</v>
      </c>
      <c r="AF1733" t="s">
        <v>121</v>
      </c>
      <c r="AG1733" s="6">
        <v>96950</v>
      </c>
      <c r="AH1733" t="s">
        <v>122</v>
      </c>
      <c r="AJ1733" s="8">
        <v>16702358233</v>
      </c>
      <c r="AL1733" t="s">
        <v>5317</v>
      </c>
      <c r="BE1733" t="str">
        <f>"49-9071.00"</f>
        <v>49-9071.00</v>
      </c>
      <c r="BF1733" t="s">
        <v>156</v>
      </c>
      <c r="BG1733" t="s">
        <v>5318</v>
      </c>
      <c r="BH1733" t="s">
        <v>3019</v>
      </c>
      <c r="BI1733">
        <v>3</v>
      </c>
      <c r="BK1733" s="1">
        <v>45748</v>
      </c>
      <c r="BL1733" s="1">
        <v>46112</v>
      </c>
      <c r="BO1733">
        <v>35</v>
      </c>
      <c r="BP1733">
        <v>0</v>
      </c>
      <c r="BQ1733">
        <v>7</v>
      </c>
      <c r="BR1733">
        <v>7</v>
      </c>
      <c r="BS1733">
        <v>7</v>
      </c>
      <c r="BT1733">
        <v>7</v>
      </c>
      <c r="BU1733">
        <v>7</v>
      </c>
      <c r="BV1733">
        <v>0</v>
      </c>
      <c r="BW1733" t="str">
        <f>"9:00 AM"</f>
        <v>9:00 AM</v>
      </c>
      <c r="BX1733" t="str">
        <f>"5:00 PM"</f>
        <v>5:00 PM</v>
      </c>
      <c r="BY1733" t="s">
        <v>159</v>
      </c>
      <c r="BZ1733">
        <v>0</v>
      </c>
      <c r="CA1733">
        <v>24</v>
      </c>
      <c r="CB1733" t="s">
        <v>117</v>
      </c>
      <c r="CD1733" s="2" t="s">
        <v>5319</v>
      </c>
      <c r="CE1733" t="s">
        <v>5313</v>
      </c>
      <c r="CF1733" t="s">
        <v>3982</v>
      </c>
      <c r="CG1733" t="s">
        <v>120</v>
      </c>
      <c r="CH1733" t="s">
        <v>121</v>
      </c>
      <c r="CI1733" s="6">
        <v>96950</v>
      </c>
      <c r="CJ1733" s="10">
        <v>9.75</v>
      </c>
      <c r="CK1733" s="10">
        <v>9.75</v>
      </c>
      <c r="CL1733" s="10">
        <v>14.62</v>
      </c>
      <c r="CM1733" s="10">
        <v>14.62</v>
      </c>
      <c r="CN1733" t="s">
        <v>137</v>
      </c>
      <c r="CO1733" t="s">
        <v>162</v>
      </c>
      <c r="CP1733" t="s">
        <v>138</v>
      </c>
      <c r="CR1733" t="s">
        <v>117</v>
      </c>
      <c r="CS1733" t="s">
        <v>139</v>
      </c>
      <c r="CT1733" t="s">
        <v>140</v>
      </c>
      <c r="CU1733" t="s">
        <v>139</v>
      </c>
      <c r="CV1733" t="s">
        <v>140</v>
      </c>
      <c r="CW1733" t="s">
        <v>139</v>
      </c>
      <c r="CX1733" t="s">
        <v>140</v>
      </c>
      <c r="CY1733" t="s">
        <v>5320</v>
      </c>
      <c r="CZ1733" s="8">
        <v>16702358233</v>
      </c>
      <c r="DA1733" t="s">
        <v>5321</v>
      </c>
      <c r="DB1733" t="s">
        <v>140</v>
      </c>
      <c r="DC1733" t="s">
        <v>139</v>
      </c>
      <c r="DD1733" t="s">
        <v>117</v>
      </c>
    </row>
    <row r="1734" spans="1:114" ht="15" customHeight="1" x14ac:dyDescent="0.35">
      <c r="A1734" t="s">
        <v>15251</v>
      </c>
      <c r="B1734" t="s">
        <v>294</v>
      </c>
      <c r="C1734" s="1">
        <v>45707</v>
      </c>
      <c r="D1734" s="1">
        <v>45770</v>
      </c>
      <c r="E1734" t="s">
        <v>211</v>
      </c>
      <c r="G1734" t="s">
        <v>117</v>
      </c>
      <c r="H1734" t="s">
        <v>117</v>
      </c>
      <c r="I1734" t="s">
        <v>117</v>
      </c>
      <c r="J1734" t="s">
        <v>1712</v>
      </c>
      <c r="L1734" t="s">
        <v>3692</v>
      </c>
      <c r="M1734" t="s">
        <v>3693</v>
      </c>
      <c r="N1734" t="s">
        <v>120</v>
      </c>
      <c r="O1734" t="s">
        <v>121</v>
      </c>
      <c r="P1734" s="6">
        <v>96950</v>
      </c>
      <c r="Q1734" t="s">
        <v>122</v>
      </c>
      <c r="S1734" s="8">
        <v>16702858730</v>
      </c>
      <c r="U1734" t="s">
        <v>1073</v>
      </c>
      <c r="V1734">
        <v>561320</v>
      </c>
      <c r="W1734" t="s">
        <v>124</v>
      </c>
      <c r="Y1734" t="s">
        <v>1074</v>
      </c>
      <c r="Z1734" t="s">
        <v>1075</v>
      </c>
      <c r="AA1734" t="s">
        <v>1076</v>
      </c>
      <c r="AB1734" t="s">
        <v>189</v>
      </c>
      <c r="AC1734" t="s">
        <v>1713</v>
      </c>
      <c r="AD1734" t="s">
        <v>1714</v>
      </c>
      <c r="AE1734" t="s">
        <v>120</v>
      </c>
      <c r="AF1734" t="s">
        <v>121</v>
      </c>
      <c r="AG1734" s="6">
        <v>96950</v>
      </c>
      <c r="AH1734" t="s">
        <v>122</v>
      </c>
      <c r="AJ1734" s="8">
        <v>16702858730</v>
      </c>
      <c r="AL1734" t="s">
        <v>1078</v>
      </c>
      <c r="BE1734" t="str">
        <f>"49-9071.00"</f>
        <v>49-9071.00</v>
      </c>
      <c r="BF1734" t="s">
        <v>156</v>
      </c>
      <c r="BG1734" t="s">
        <v>3694</v>
      </c>
      <c r="BH1734" t="s">
        <v>341</v>
      </c>
      <c r="BI1734">
        <v>15</v>
      </c>
      <c r="BJ1734">
        <v>13</v>
      </c>
      <c r="BK1734" s="1">
        <v>45778</v>
      </c>
      <c r="BL1734" s="1">
        <v>46142</v>
      </c>
      <c r="BM1734" s="1">
        <v>45778</v>
      </c>
      <c r="BN1734" s="1">
        <v>46142</v>
      </c>
      <c r="BO1734">
        <v>35</v>
      </c>
      <c r="BP1734">
        <v>0</v>
      </c>
      <c r="BQ1734">
        <v>7</v>
      </c>
      <c r="BR1734">
        <v>7</v>
      </c>
      <c r="BS1734">
        <v>7</v>
      </c>
      <c r="BT1734">
        <v>7</v>
      </c>
      <c r="BU1734">
        <v>7</v>
      </c>
      <c r="BV1734">
        <v>0</v>
      </c>
      <c r="BW1734" t="str">
        <f>"9:00 AM"</f>
        <v>9:00 AM</v>
      </c>
      <c r="BX1734" t="str">
        <f>"5:00 PM"</f>
        <v>5:00 PM</v>
      </c>
      <c r="BY1734" t="s">
        <v>133</v>
      </c>
      <c r="BZ1734">
        <v>0</v>
      </c>
      <c r="CA1734">
        <v>12</v>
      </c>
      <c r="CB1734" t="s">
        <v>117</v>
      </c>
      <c r="CD1734" s="2" t="s">
        <v>15252</v>
      </c>
      <c r="CE1734" t="s">
        <v>5718</v>
      </c>
      <c r="CF1734" t="s">
        <v>982</v>
      </c>
      <c r="CG1734" t="s">
        <v>120</v>
      </c>
      <c r="CH1734" t="s">
        <v>121</v>
      </c>
      <c r="CI1734" s="6">
        <v>96950</v>
      </c>
      <c r="CJ1734" s="10">
        <v>9.75</v>
      </c>
      <c r="CK1734" s="10">
        <v>9.75</v>
      </c>
      <c r="CL1734" s="10">
        <v>14.63</v>
      </c>
      <c r="CM1734" s="10">
        <v>14.63</v>
      </c>
      <c r="CN1734" t="s">
        <v>137</v>
      </c>
      <c r="CO1734" t="s">
        <v>194</v>
      </c>
      <c r="CP1734" t="s">
        <v>138</v>
      </c>
      <c r="CR1734" t="s">
        <v>117</v>
      </c>
      <c r="CS1734" t="s">
        <v>139</v>
      </c>
      <c r="CT1734" t="s">
        <v>140</v>
      </c>
      <c r="CU1734" t="s">
        <v>139</v>
      </c>
      <c r="CV1734" t="s">
        <v>140</v>
      </c>
      <c r="CW1734" t="s">
        <v>139</v>
      </c>
      <c r="CX1734" t="s">
        <v>140</v>
      </c>
      <c r="CY1734" s="2" t="s">
        <v>5719</v>
      </c>
      <c r="CZ1734" s="8">
        <v>16702858730</v>
      </c>
      <c r="DA1734" t="s">
        <v>1078</v>
      </c>
      <c r="DB1734" t="s">
        <v>164</v>
      </c>
      <c r="DC1734" t="s">
        <v>139</v>
      </c>
      <c r="DD1734" t="s">
        <v>117</v>
      </c>
    </row>
    <row r="1735" spans="1:114" ht="15" customHeight="1" x14ac:dyDescent="0.35">
      <c r="A1735" t="s">
        <v>10202</v>
      </c>
      <c r="B1735" t="s">
        <v>144</v>
      </c>
      <c r="C1735" s="1">
        <v>45711</v>
      </c>
      <c r="D1735" s="1">
        <v>45770</v>
      </c>
      <c r="E1735" t="s">
        <v>116</v>
      </c>
      <c r="F1735" s="1">
        <v>45867</v>
      </c>
      <c r="G1735" t="s">
        <v>117</v>
      </c>
      <c r="H1735" t="s">
        <v>117</v>
      </c>
      <c r="I1735" t="s">
        <v>117</v>
      </c>
      <c r="J1735" t="s">
        <v>10203</v>
      </c>
      <c r="K1735" t="s">
        <v>10204</v>
      </c>
      <c r="L1735" t="s">
        <v>10205</v>
      </c>
      <c r="M1735" t="s">
        <v>10206</v>
      </c>
      <c r="N1735" t="s">
        <v>136</v>
      </c>
      <c r="O1735" t="s">
        <v>121</v>
      </c>
      <c r="P1735" s="6">
        <v>96950</v>
      </c>
      <c r="Q1735" t="s">
        <v>122</v>
      </c>
      <c r="S1735" s="8">
        <v>16702855282</v>
      </c>
      <c r="U1735" t="s">
        <v>10207</v>
      </c>
      <c r="V1735">
        <v>459130</v>
      </c>
      <c r="W1735" t="s">
        <v>124</v>
      </c>
      <c r="Y1735" t="s">
        <v>10208</v>
      </c>
      <c r="Z1735" t="s">
        <v>10209</v>
      </c>
      <c r="AA1735" t="s">
        <v>10210</v>
      </c>
      <c r="AB1735" t="s">
        <v>205</v>
      </c>
      <c r="AC1735" t="s">
        <v>10211</v>
      </c>
      <c r="AD1735" t="s">
        <v>10212</v>
      </c>
      <c r="AE1735" t="s">
        <v>136</v>
      </c>
      <c r="AF1735" t="s">
        <v>121</v>
      </c>
      <c r="AG1735" s="6">
        <v>96950</v>
      </c>
      <c r="AH1735" t="s">
        <v>122</v>
      </c>
      <c r="AJ1735" s="8">
        <v>16702855282</v>
      </c>
      <c r="AL1735" t="s">
        <v>10213</v>
      </c>
      <c r="BE1735" t="str">
        <f>"51-6052.00"</f>
        <v>51-6052.00</v>
      </c>
      <c r="BF1735" t="s">
        <v>3989</v>
      </c>
      <c r="BG1735" t="s">
        <v>10214</v>
      </c>
      <c r="BH1735" t="s">
        <v>10215</v>
      </c>
      <c r="BI1735">
        <v>1</v>
      </c>
      <c r="BJ1735">
        <v>1</v>
      </c>
      <c r="BK1735" s="1">
        <v>45869</v>
      </c>
      <c r="BL1735" s="1">
        <v>46233</v>
      </c>
      <c r="BM1735" s="1">
        <v>45869</v>
      </c>
      <c r="BN1735" s="1">
        <v>46233</v>
      </c>
      <c r="BO1735">
        <v>35</v>
      </c>
      <c r="BP1735">
        <v>0</v>
      </c>
      <c r="BQ1735">
        <v>7</v>
      </c>
      <c r="BR1735">
        <v>7</v>
      </c>
      <c r="BS1735">
        <v>7</v>
      </c>
      <c r="BT1735">
        <v>7</v>
      </c>
      <c r="BU1735">
        <v>7</v>
      </c>
      <c r="BV1735">
        <v>0</v>
      </c>
      <c r="BW1735" t="str">
        <f>"9:00 AM"</f>
        <v>9:00 AM</v>
      </c>
      <c r="BX1735" t="str">
        <f>"5:00 PM"</f>
        <v>5:00 PM</v>
      </c>
      <c r="BY1735" t="s">
        <v>133</v>
      </c>
      <c r="BZ1735">
        <v>0</v>
      </c>
      <c r="CA1735">
        <v>12</v>
      </c>
      <c r="CB1735" t="s">
        <v>117</v>
      </c>
      <c r="CD1735" t="s">
        <v>10216</v>
      </c>
      <c r="CE1735" t="s">
        <v>10211</v>
      </c>
      <c r="CF1735" t="s">
        <v>233</v>
      </c>
      <c r="CG1735" t="s">
        <v>136</v>
      </c>
      <c r="CH1735" t="s">
        <v>121</v>
      </c>
      <c r="CI1735" s="6">
        <v>96950</v>
      </c>
      <c r="CJ1735" s="10">
        <v>8.08</v>
      </c>
      <c r="CK1735" s="10">
        <v>8.08</v>
      </c>
      <c r="CL1735" s="10">
        <v>12.12</v>
      </c>
      <c r="CM1735" s="10">
        <v>12.12</v>
      </c>
      <c r="CN1735" t="s">
        <v>137</v>
      </c>
      <c r="CO1735" t="s">
        <v>140</v>
      </c>
      <c r="CP1735" t="s">
        <v>138</v>
      </c>
      <c r="CR1735" t="s">
        <v>117</v>
      </c>
      <c r="CS1735" t="s">
        <v>139</v>
      </c>
      <c r="CT1735" t="s">
        <v>140</v>
      </c>
      <c r="CU1735" t="s">
        <v>139</v>
      </c>
      <c r="CV1735" t="s">
        <v>140</v>
      </c>
      <c r="CW1735" t="s">
        <v>139</v>
      </c>
      <c r="CX1735" t="s">
        <v>140</v>
      </c>
      <c r="CY1735" t="s">
        <v>1167</v>
      </c>
      <c r="CZ1735" s="8">
        <v>16702855282</v>
      </c>
      <c r="DA1735" t="s">
        <v>10213</v>
      </c>
      <c r="DB1735" t="s">
        <v>309</v>
      </c>
      <c r="DC1735" t="s">
        <v>139</v>
      </c>
      <c r="DD1735" t="s">
        <v>117</v>
      </c>
      <c r="DE1735" t="s">
        <v>1530</v>
      </c>
      <c r="DF1735" t="s">
        <v>1531</v>
      </c>
      <c r="DG1735" t="s">
        <v>1532</v>
      </c>
      <c r="DH1735" t="s">
        <v>1156</v>
      </c>
      <c r="DI1735" t="s">
        <v>1153</v>
      </c>
      <c r="DJ1735" t="s">
        <v>1162</v>
      </c>
    </row>
    <row r="1736" spans="1:114" ht="15" customHeight="1" x14ac:dyDescent="0.35">
      <c r="A1736" t="s">
        <v>8170</v>
      </c>
      <c r="B1736" t="s">
        <v>144</v>
      </c>
      <c r="C1736" s="1">
        <v>45721</v>
      </c>
      <c r="D1736" s="1">
        <v>45770</v>
      </c>
      <c r="E1736" t="s">
        <v>211</v>
      </c>
      <c r="G1736" t="s">
        <v>117</v>
      </c>
      <c r="H1736" t="s">
        <v>117</v>
      </c>
      <c r="I1736" t="s">
        <v>117</v>
      </c>
      <c r="J1736" t="s">
        <v>1502</v>
      </c>
      <c r="K1736" t="s">
        <v>6618</v>
      </c>
      <c r="L1736" t="s">
        <v>550</v>
      </c>
      <c r="M1736" t="s">
        <v>1504</v>
      </c>
      <c r="N1736" t="s">
        <v>551</v>
      </c>
      <c r="O1736" t="s">
        <v>121</v>
      </c>
      <c r="P1736" s="6">
        <v>96952</v>
      </c>
      <c r="Q1736" t="s">
        <v>122</v>
      </c>
      <c r="S1736" s="8">
        <v>16704334428</v>
      </c>
      <c r="U1736" t="s">
        <v>1505</v>
      </c>
      <c r="V1736">
        <v>457110</v>
      </c>
      <c r="W1736" t="s">
        <v>124</v>
      </c>
      <c r="Y1736" t="s">
        <v>1506</v>
      </c>
      <c r="Z1736" t="s">
        <v>1507</v>
      </c>
      <c r="AA1736" t="s">
        <v>1508</v>
      </c>
      <c r="AB1736" t="s">
        <v>632</v>
      </c>
      <c r="AC1736" t="s">
        <v>550</v>
      </c>
      <c r="AD1736" t="s">
        <v>1504</v>
      </c>
      <c r="AE1736" t="s">
        <v>551</v>
      </c>
      <c r="AF1736" t="s">
        <v>121</v>
      </c>
      <c r="AG1736" s="6">
        <v>96952</v>
      </c>
      <c r="AH1736" t="s">
        <v>122</v>
      </c>
      <c r="AJ1736" s="8">
        <v>16709894711</v>
      </c>
      <c r="AL1736" t="s">
        <v>1509</v>
      </c>
      <c r="BE1736" t="str">
        <f>"49-9071.00"</f>
        <v>49-9071.00</v>
      </c>
      <c r="BF1736" t="s">
        <v>156</v>
      </c>
      <c r="BG1736" t="s">
        <v>6619</v>
      </c>
      <c r="BH1736" t="s">
        <v>3901</v>
      </c>
      <c r="BI1736">
        <v>3</v>
      </c>
      <c r="BJ1736">
        <v>3</v>
      </c>
      <c r="BK1736" s="1">
        <v>45839</v>
      </c>
      <c r="BL1736" s="1">
        <v>46203</v>
      </c>
      <c r="BM1736" s="1">
        <v>45839</v>
      </c>
      <c r="BN1736" s="1">
        <v>46203</v>
      </c>
      <c r="BO1736">
        <v>40</v>
      </c>
      <c r="BP1736">
        <v>0</v>
      </c>
      <c r="BQ1736">
        <v>8</v>
      </c>
      <c r="BR1736">
        <v>8</v>
      </c>
      <c r="BS1736">
        <v>8</v>
      </c>
      <c r="BT1736">
        <v>8</v>
      </c>
      <c r="BU1736">
        <v>8</v>
      </c>
      <c r="BV1736">
        <v>0</v>
      </c>
      <c r="BW1736" t="str">
        <f>"7:30 AM"</f>
        <v>7:30 AM</v>
      </c>
      <c r="BX1736" t="str">
        <f>"4:30 PM"</f>
        <v>4:30 PM</v>
      </c>
      <c r="BY1736" t="s">
        <v>159</v>
      </c>
      <c r="BZ1736">
        <v>0</v>
      </c>
      <c r="CA1736">
        <v>12</v>
      </c>
      <c r="CB1736" t="s">
        <v>117</v>
      </c>
      <c r="CD1736" t="s">
        <v>6620</v>
      </c>
      <c r="CE1736" t="s">
        <v>1513</v>
      </c>
      <c r="CF1736" t="s">
        <v>1504</v>
      </c>
      <c r="CG1736" t="s">
        <v>551</v>
      </c>
      <c r="CH1736" t="s">
        <v>121</v>
      </c>
      <c r="CI1736" s="6">
        <v>96952</v>
      </c>
      <c r="CJ1736" s="10">
        <v>9.75</v>
      </c>
      <c r="CK1736" s="10">
        <v>9.75</v>
      </c>
      <c r="CL1736" s="10">
        <v>14.63</v>
      </c>
      <c r="CM1736" s="10">
        <v>14.63</v>
      </c>
      <c r="CN1736" t="s">
        <v>137</v>
      </c>
      <c r="CP1736" t="s">
        <v>138</v>
      </c>
      <c r="CR1736" t="s">
        <v>117</v>
      </c>
      <c r="CS1736" t="s">
        <v>139</v>
      </c>
      <c r="CT1736" t="s">
        <v>140</v>
      </c>
      <c r="CU1736" t="s">
        <v>139</v>
      </c>
      <c r="CV1736" t="s">
        <v>140</v>
      </c>
      <c r="CW1736" t="s">
        <v>139</v>
      </c>
      <c r="CX1736" t="s">
        <v>140</v>
      </c>
      <c r="CY1736" t="s">
        <v>1515</v>
      </c>
      <c r="CZ1736" s="8">
        <v>16704334428</v>
      </c>
      <c r="DA1736" t="s">
        <v>1509</v>
      </c>
      <c r="DB1736" t="s">
        <v>140</v>
      </c>
      <c r="DC1736" t="s">
        <v>139</v>
      </c>
      <c r="DD1736" t="s">
        <v>117</v>
      </c>
    </row>
    <row r="1737" spans="1:114" ht="15" customHeight="1" x14ac:dyDescent="0.35">
      <c r="A1737" t="s">
        <v>8182</v>
      </c>
      <c r="B1737" t="s">
        <v>144</v>
      </c>
      <c r="C1737" s="1">
        <v>45722</v>
      </c>
      <c r="D1737" s="1">
        <v>45770</v>
      </c>
      <c r="E1737" t="s">
        <v>211</v>
      </c>
      <c r="G1737" t="s">
        <v>117</v>
      </c>
      <c r="H1737" t="s">
        <v>117</v>
      </c>
      <c r="I1737" t="s">
        <v>117</v>
      </c>
      <c r="J1737" t="s">
        <v>8183</v>
      </c>
      <c r="K1737" t="s">
        <v>8184</v>
      </c>
      <c r="L1737" t="s">
        <v>8185</v>
      </c>
      <c r="M1737" t="s">
        <v>8186</v>
      </c>
      <c r="N1737" t="s">
        <v>248</v>
      </c>
      <c r="O1737" t="s">
        <v>121</v>
      </c>
      <c r="P1737" s="6">
        <v>96951</v>
      </c>
      <c r="Q1737" t="s">
        <v>122</v>
      </c>
      <c r="R1737" t="s">
        <v>140</v>
      </c>
      <c r="S1737" s="8">
        <v>16707858349</v>
      </c>
      <c r="U1737" t="s">
        <v>8187</v>
      </c>
      <c r="V1737">
        <v>531110</v>
      </c>
      <c r="W1737" t="s">
        <v>124</v>
      </c>
      <c r="Y1737" t="s">
        <v>2124</v>
      </c>
      <c r="Z1737" t="s">
        <v>8188</v>
      </c>
      <c r="AA1737" t="s">
        <v>5372</v>
      </c>
      <c r="AB1737" t="s">
        <v>8189</v>
      </c>
      <c r="AC1737" t="s">
        <v>8185</v>
      </c>
      <c r="AD1737" t="s">
        <v>8186</v>
      </c>
      <c r="AE1737" t="s">
        <v>248</v>
      </c>
      <c r="AF1737" t="s">
        <v>121</v>
      </c>
      <c r="AG1737" s="6">
        <v>96951</v>
      </c>
      <c r="AH1737" t="s">
        <v>122</v>
      </c>
      <c r="AJ1737" s="8">
        <v>16707858349</v>
      </c>
      <c r="AL1737" t="s">
        <v>8190</v>
      </c>
      <c r="AM1737" t="s">
        <v>717</v>
      </c>
      <c r="AN1737" t="s">
        <v>521</v>
      </c>
      <c r="AO1737" t="s">
        <v>7945</v>
      </c>
      <c r="AP1737" t="s">
        <v>4462</v>
      </c>
      <c r="AQ1737" t="s">
        <v>8191</v>
      </c>
      <c r="AR1737" t="s">
        <v>7946</v>
      </c>
      <c r="AS1737" t="s">
        <v>120</v>
      </c>
      <c r="AT1737" t="s">
        <v>121</v>
      </c>
      <c r="AU1737" s="6">
        <v>96950</v>
      </c>
      <c r="AV1737" t="s">
        <v>122</v>
      </c>
      <c r="AX1737" s="8">
        <v>16702331209</v>
      </c>
      <c r="AZ1737" t="s">
        <v>7947</v>
      </c>
      <c r="BA1737" t="s">
        <v>7948</v>
      </c>
      <c r="BB1737" t="s">
        <v>7949</v>
      </c>
      <c r="BC1737" t="s">
        <v>121</v>
      </c>
      <c r="BD1737" t="s">
        <v>2214</v>
      </c>
      <c r="BE1737" t="str">
        <f>"49-9071.00"</f>
        <v>49-9071.00</v>
      </c>
      <c r="BF1737" t="s">
        <v>156</v>
      </c>
      <c r="BG1737" t="s">
        <v>8192</v>
      </c>
      <c r="BH1737" t="s">
        <v>341</v>
      </c>
      <c r="BI1737">
        <v>1</v>
      </c>
      <c r="BJ1737">
        <v>1</v>
      </c>
      <c r="BK1737" s="1">
        <v>45778</v>
      </c>
      <c r="BL1737" s="1">
        <v>46142</v>
      </c>
      <c r="BM1737" s="1">
        <v>45778</v>
      </c>
      <c r="BN1737" s="1">
        <v>46142</v>
      </c>
      <c r="BO1737">
        <v>40</v>
      </c>
      <c r="BP1737">
        <v>0</v>
      </c>
      <c r="BQ1737">
        <v>8</v>
      </c>
      <c r="BR1737">
        <v>8</v>
      </c>
      <c r="BS1737">
        <v>8</v>
      </c>
      <c r="BT1737">
        <v>8</v>
      </c>
      <c r="BU1737">
        <v>8</v>
      </c>
      <c r="BV1737">
        <v>0</v>
      </c>
      <c r="BW1737" t="str">
        <f>"8:00 AM"</f>
        <v>8:00 AM</v>
      </c>
      <c r="BX1737" t="str">
        <f>"5:00 PM"</f>
        <v>5:00 PM</v>
      </c>
      <c r="BY1737" t="s">
        <v>133</v>
      </c>
      <c r="BZ1737">
        <v>0</v>
      </c>
      <c r="CA1737">
        <v>24</v>
      </c>
      <c r="CB1737" t="s">
        <v>117</v>
      </c>
      <c r="CD1737" t="s">
        <v>194</v>
      </c>
      <c r="CE1737" t="s">
        <v>8193</v>
      </c>
      <c r="CG1737" t="s">
        <v>248</v>
      </c>
      <c r="CH1737" t="s">
        <v>121</v>
      </c>
      <c r="CI1737" s="6">
        <v>96951</v>
      </c>
      <c r="CJ1737" s="10">
        <v>9.75</v>
      </c>
      <c r="CK1737" s="10">
        <v>9.75</v>
      </c>
      <c r="CL1737" s="10">
        <v>14.63</v>
      </c>
      <c r="CM1737" s="10">
        <v>14.63</v>
      </c>
      <c r="CN1737" t="s">
        <v>137</v>
      </c>
      <c r="CO1737" t="s">
        <v>140</v>
      </c>
      <c r="CP1737" t="s">
        <v>138</v>
      </c>
      <c r="CR1737" t="s">
        <v>117</v>
      </c>
      <c r="CS1737" t="s">
        <v>139</v>
      </c>
      <c r="CT1737" t="s">
        <v>140</v>
      </c>
      <c r="CU1737" t="s">
        <v>139</v>
      </c>
      <c r="CV1737" t="s">
        <v>140</v>
      </c>
      <c r="CW1737" t="s">
        <v>139</v>
      </c>
      <c r="CX1737" t="s">
        <v>140</v>
      </c>
      <c r="CY1737" t="s">
        <v>140</v>
      </c>
      <c r="CZ1737" s="8">
        <v>16707858349</v>
      </c>
      <c r="DA1737" t="s">
        <v>8190</v>
      </c>
      <c r="DB1737" t="s">
        <v>140</v>
      </c>
      <c r="DC1737" t="s">
        <v>139</v>
      </c>
      <c r="DD1737" t="s">
        <v>117</v>
      </c>
    </row>
    <row r="1738" spans="1:114" ht="15" customHeight="1" x14ac:dyDescent="0.35">
      <c r="A1738" t="s">
        <v>10217</v>
      </c>
      <c r="B1738" t="s">
        <v>144</v>
      </c>
      <c r="C1738" s="1">
        <v>45727</v>
      </c>
      <c r="D1738" s="1">
        <v>45770</v>
      </c>
      <c r="E1738" t="s">
        <v>116</v>
      </c>
      <c r="F1738" s="1">
        <v>45868</v>
      </c>
      <c r="G1738" t="s">
        <v>117</v>
      </c>
      <c r="H1738" t="s">
        <v>117</v>
      </c>
      <c r="I1738" t="s">
        <v>117</v>
      </c>
      <c r="J1738" t="s">
        <v>1378</v>
      </c>
      <c r="L1738" t="s">
        <v>1379</v>
      </c>
      <c r="N1738" t="s">
        <v>120</v>
      </c>
      <c r="O1738" t="s">
        <v>121</v>
      </c>
      <c r="P1738" s="6">
        <v>96950</v>
      </c>
      <c r="Q1738" t="s">
        <v>122</v>
      </c>
      <c r="S1738" s="8">
        <v>16702335776</v>
      </c>
      <c r="U1738" t="s">
        <v>1380</v>
      </c>
      <c r="V1738">
        <v>56179</v>
      </c>
      <c r="W1738" t="s">
        <v>124</v>
      </c>
      <c r="Y1738" t="s">
        <v>1381</v>
      </c>
      <c r="Z1738" t="s">
        <v>1382</v>
      </c>
      <c r="AA1738" t="s">
        <v>1039</v>
      </c>
      <c r="AB1738" t="s">
        <v>575</v>
      </c>
      <c r="AC1738" t="s">
        <v>1379</v>
      </c>
      <c r="AE1738" t="s">
        <v>120</v>
      </c>
      <c r="AF1738" t="s">
        <v>121</v>
      </c>
      <c r="AG1738" s="6">
        <v>96950</v>
      </c>
      <c r="AH1738" t="s">
        <v>122</v>
      </c>
      <c r="AJ1738" s="8">
        <v>16702335776</v>
      </c>
      <c r="AL1738" t="s">
        <v>1475</v>
      </c>
      <c r="BE1738" t="str">
        <f>"13-1071.00"</f>
        <v>13-1071.00</v>
      </c>
      <c r="BF1738" t="s">
        <v>10218</v>
      </c>
      <c r="BG1738" t="s">
        <v>10219</v>
      </c>
      <c r="BH1738" t="s">
        <v>10220</v>
      </c>
      <c r="BI1738">
        <v>1</v>
      </c>
      <c r="BJ1738">
        <v>1</v>
      </c>
      <c r="BK1738" s="1">
        <v>45870</v>
      </c>
      <c r="BL1738" s="1">
        <v>46234</v>
      </c>
      <c r="BM1738" s="1">
        <v>45870</v>
      </c>
      <c r="BN1738" s="1">
        <v>46234</v>
      </c>
      <c r="BO1738">
        <v>35</v>
      </c>
      <c r="BP1738">
        <v>0</v>
      </c>
      <c r="BQ1738">
        <v>7</v>
      </c>
      <c r="BR1738">
        <v>7</v>
      </c>
      <c r="BS1738">
        <v>7</v>
      </c>
      <c r="BT1738">
        <v>7</v>
      </c>
      <c r="BU1738">
        <v>7</v>
      </c>
      <c r="BV1738">
        <v>0</v>
      </c>
      <c r="BW1738" t="str">
        <f>"9:00 AM"</f>
        <v>9:00 AM</v>
      </c>
      <c r="BX1738" t="str">
        <f>"5:00 PM"</f>
        <v>5:00 PM</v>
      </c>
      <c r="BY1738" t="s">
        <v>588</v>
      </c>
      <c r="BZ1738">
        <v>0</v>
      </c>
      <c r="CA1738">
        <v>48</v>
      </c>
      <c r="CB1738" t="s">
        <v>117</v>
      </c>
      <c r="CD1738" s="2" t="s">
        <v>10221</v>
      </c>
      <c r="CE1738" t="s">
        <v>10222</v>
      </c>
      <c r="CG1738" t="s">
        <v>120</v>
      </c>
      <c r="CH1738" t="s">
        <v>121</v>
      </c>
      <c r="CI1738" s="6">
        <v>96950</v>
      </c>
      <c r="CJ1738" s="10">
        <v>17.13</v>
      </c>
      <c r="CK1738" s="10">
        <v>17.13</v>
      </c>
      <c r="CL1738" s="10">
        <v>25.7</v>
      </c>
      <c r="CM1738" s="10">
        <v>25.7</v>
      </c>
      <c r="CN1738" t="s">
        <v>137</v>
      </c>
      <c r="CO1738" t="s">
        <v>140</v>
      </c>
      <c r="CP1738" t="s">
        <v>138</v>
      </c>
      <c r="CR1738" t="s">
        <v>117</v>
      </c>
      <c r="CS1738" t="s">
        <v>139</v>
      </c>
      <c r="CT1738" t="s">
        <v>140</v>
      </c>
      <c r="CU1738" t="s">
        <v>139</v>
      </c>
      <c r="CV1738" t="s">
        <v>140</v>
      </c>
      <c r="CW1738" t="s">
        <v>139</v>
      </c>
      <c r="CX1738" t="s">
        <v>140</v>
      </c>
      <c r="CY1738" t="s">
        <v>140</v>
      </c>
      <c r="CZ1738" s="8">
        <v>16702335776</v>
      </c>
      <c r="DA1738" t="s">
        <v>1383</v>
      </c>
      <c r="DB1738" t="s">
        <v>140</v>
      </c>
      <c r="DC1738" t="s">
        <v>139</v>
      </c>
      <c r="DD1738" t="s">
        <v>117</v>
      </c>
    </row>
    <row r="1739" spans="1:114" ht="15" customHeight="1" x14ac:dyDescent="0.35">
      <c r="A1739" t="s">
        <v>4413</v>
      </c>
      <c r="B1739" t="s">
        <v>115</v>
      </c>
      <c r="C1739" s="1">
        <v>45730</v>
      </c>
      <c r="D1739" s="1">
        <v>45770</v>
      </c>
      <c r="E1739" t="s">
        <v>116</v>
      </c>
      <c r="F1739" s="1">
        <v>45847</v>
      </c>
      <c r="G1739" t="s">
        <v>117</v>
      </c>
      <c r="H1739" t="s">
        <v>117</v>
      </c>
      <c r="I1739" t="s">
        <v>117</v>
      </c>
      <c r="J1739" t="s">
        <v>2924</v>
      </c>
      <c r="L1739" t="s">
        <v>3939</v>
      </c>
      <c r="M1739" t="s">
        <v>4414</v>
      </c>
      <c r="N1739" t="s">
        <v>120</v>
      </c>
      <c r="O1739" t="s">
        <v>121</v>
      </c>
      <c r="P1739" s="6">
        <v>96950</v>
      </c>
      <c r="Q1739" t="s">
        <v>122</v>
      </c>
      <c r="S1739" s="8">
        <v>16702341795</v>
      </c>
      <c r="U1739" t="s">
        <v>2927</v>
      </c>
      <c r="V1739">
        <v>722511</v>
      </c>
      <c r="W1739" t="s">
        <v>124</v>
      </c>
      <c r="Y1739" t="s">
        <v>4415</v>
      </c>
      <c r="Z1739" t="s">
        <v>251</v>
      </c>
      <c r="AA1739" t="s">
        <v>2929</v>
      </c>
      <c r="AB1739" t="s">
        <v>1563</v>
      </c>
      <c r="AC1739" t="s">
        <v>2925</v>
      </c>
      <c r="AD1739" t="s">
        <v>2926</v>
      </c>
      <c r="AE1739" t="s">
        <v>136</v>
      </c>
      <c r="AF1739" t="s">
        <v>121</v>
      </c>
      <c r="AG1739" s="6">
        <v>96950</v>
      </c>
      <c r="AH1739" t="s">
        <v>122</v>
      </c>
      <c r="AJ1739" s="8">
        <v>16702341795</v>
      </c>
      <c r="AL1739" t="s">
        <v>2930</v>
      </c>
      <c r="BE1739" t="str">
        <f>"35-1011.00"</f>
        <v>35-1011.00</v>
      </c>
      <c r="BF1739" t="s">
        <v>4416</v>
      </c>
      <c r="BG1739" t="s">
        <v>4417</v>
      </c>
      <c r="BH1739" t="s">
        <v>4418</v>
      </c>
      <c r="BI1739">
        <v>1</v>
      </c>
      <c r="BK1739" s="1">
        <v>45848</v>
      </c>
      <c r="BL1739" s="1">
        <v>46212</v>
      </c>
      <c r="BO1739">
        <v>35</v>
      </c>
      <c r="BP1739">
        <v>0</v>
      </c>
      <c r="BQ1739">
        <v>6</v>
      </c>
      <c r="BR1739">
        <v>6</v>
      </c>
      <c r="BS1739">
        <v>6</v>
      </c>
      <c r="BT1739">
        <v>6</v>
      </c>
      <c r="BU1739">
        <v>6</v>
      </c>
      <c r="BV1739">
        <v>5</v>
      </c>
      <c r="BW1739" t="str">
        <f>"7:00 AM"</f>
        <v>7:00 AM</v>
      </c>
      <c r="BX1739" t="str">
        <f>"2:00 PM"</f>
        <v>2:00 PM</v>
      </c>
      <c r="BY1739" t="s">
        <v>133</v>
      </c>
      <c r="BZ1739">
        <v>0</v>
      </c>
      <c r="CA1739">
        <v>12</v>
      </c>
      <c r="CB1739" t="s">
        <v>139</v>
      </c>
      <c r="CC1739">
        <v>6</v>
      </c>
      <c r="CD1739" t="s">
        <v>4419</v>
      </c>
      <c r="CE1739" t="s">
        <v>4420</v>
      </c>
      <c r="CF1739" t="s">
        <v>4421</v>
      </c>
      <c r="CG1739" t="s">
        <v>1143</v>
      </c>
      <c r="CH1739" t="s">
        <v>121</v>
      </c>
      <c r="CI1739" s="6">
        <v>96952</v>
      </c>
      <c r="CJ1739" s="10">
        <v>15.13</v>
      </c>
      <c r="CK1739" s="10">
        <v>16</v>
      </c>
      <c r="CN1739" t="s">
        <v>137</v>
      </c>
      <c r="CO1739" t="s">
        <v>133</v>
      </c>
      <c r="CP1739" t="s">
        <v>138</v>
      </c>
      <c r="CR1739" t="s">
        <v>117</v>
      </c>
      <c r="CS1739" t="s">
        <v>139</v>
      </c>
      <c r="CT1739" t="s">
        <v>139</v>
      </c>
      <c r="CU1739" t="s">
        <v>140</v>
      </c>
      <c r="CV1739" t="s">
        <v>140</v>
      </c>
      <c r="CW1739" t="s">
        <v>139</v>
      </c>
      <c r="CX1739" t="s">
        <v>140</v>
      </c>
      <c r="CY1739" t="s">
        <v>2936</v>
      </c>
      <c r="CZ1739" s="8">
        <v>16702341795</v>
      </c>
      <c r="DA1739" t="s">
        <v>2930</v>
      </c>
      <c r="DB1739" t="s">
        <v>2937</v>
      </c>
      <c r="DC1739" t="s">
        <v>139</v>
      </c>
      <c r="DD1739" t="s">
        <v>117</v>
      </c>
    </row>
    <row r="1740" spans="1:114" ht="15" customHeight="1" x14ac:dyDescent="0.35">
      <c r="A1740" t="s">
        <v>10185</v>
      </c>
      <c r="B1740" t="s">
        <v>166</v>
      </c>
      <c r="C1740" s="1">
        <v>45734</v>
      </c>
      <c r="D1740" s="1">
        <v>45770</v>
      </c>
      <c r="E1740" t="s">
        <v>211</v>
      </c>
      <c r="G1740" t="s">
        <v>117</v>
      </c>
      <c r="H1740" t="s">
        <v>117</v>
      </c>
      <c r="I1740" t="s">
        <v>117</v>
      </c>
      <c r="J1740" t="s">
        <v>6685</v>
      </c>
      <c r="L1740" t="s">
        <v>6687</v>
      </c>
      <c r="N1740" t="s">
        <v>120</v>
      </c>
      <c r="O1740" t="s">
        <v>121</v>
      </c>
      <c r="P1740" s="6">
        <v>96950</v>
      </c>
      <c r="Q1740" t="s">
        <v>122</v>
      </c>
      <c r="S1740" s="8">
        <v>16707833052</v>
      </c>
      <c r="U1740" t="s">
        <v>6688</v>
      </c>
      <c r="V1740">
        <v>561311</v>
      </c>
      <c r="W1740" t="s">
        <v>124</v>
      </c>
      <c r="Y1740" t="s">
        <v>10186</v>
      </c>
      <c r="Z1740" t="s">
        <v>10187</v>
      </c>
      <c r="AB1740" t="s">
        <v>2393</v>
      </c>
      <c r="AC1740" t="s">
        <v>6687</v>
      </c>
      <c r="AE1740" t="s">
        <v>136</v>
      </c>
      <c r="AF1740" t="s">
        <v>121</v>
      </c>
      <c r="AG1740" s="6">
        <v>96950</v>
      </c>
      <c r="AH1740" t="s">
        <v>122</v>
      </c>
      <c r="AJ1740" s="8">
        <v>16707833052</v>
      </c>
      <c r="AL1740" t="s">
        <v>6692</v>
      </c>
      <c r="BE1740" t="str">
        <f>"51-3011.00"</f>
        <v>51-3011.00</v>
      </c>
      <c r="BF1740" t="s">
        <v>217</v>
      </c>
      <c r="BG1740" t="s">
        <v>10188</v>
      </c>
      <c r="BH1740" t="s">
        <v>1319</v>
      </c>
      <c r="BI1740">
        <v>10</v>
      </c>
      <c r="BK1740" s="1">
        <v>45839</v>
      </c>
      <c r="BL1740" s="1">
        <v>46203</v>
      </c>
      <c r="BO1740">
        <v>35</v>
      </c>
      <c r="BP1740">
        <v>0</v>
      </c>
      <c r="BQ1740">
        <v>7</v>
      </c>
      <c r="BR1740">
        <v>7</v>
      </c>
      <c r="BS1740">
        <v>7</v>
      </c>
      <c r="BT1740">
        <v>7</v>
      </c>
      <c r="BU1740">
        <v>7</v>
      </c>
      <c r="BV1740">
        <v>0</v>
      </c>
      <c r="BW1740" t="str">
        <f>"8:00 AM"</f>
        <v>8:00 AM</v>
      </c>
      <c r="BX1740" t="str">
        <f>"3:00 PM"</f>
        <v>3:00 PM</v>
      </c>
      <c r="BY1740" t="s">
        <v>159</v>
      </c>
      <c r="BZ1740">
        <v>0</v>
      </c>
      <c r="CA1740">
        <v>12</v>
      </c>
      <c r="CB1740" t="s">
        <v>117</v>
      </c>
      <c r="CD1740" t="s">
        <v>10189</v>
      </c>
      <c r="CE1740" t="s">
        <v>6687</v>
      </c>
      <c r="CG1740" t="s">
        <v>496</v>
      </c>
      <c r="CH1740" t="s">
        <v>121</v>
      </c>
      <c r="CI1740" s="6">
        <v>96950</v>
      </c>
      <c r="CJ1740" s="10">
        <v>8.64</v>
      </c>
      <c r="CK1740" s="10">
        <v>8.64</v>
      </c>
      <c r="CL1740" s="10">
        <v>12.96</v>
      </c>
      <c r="CM1740" s="10">
        <v>12.96</v>
      </c>
      <c r="CN1740" t="s">
        <v>137</v>
      </c>
      <c r="CO1740" t="s">
        <v>164</v>
      </c>
      <c r="CP1740" t="s">
        <v>138</v>
      </c>
      <c r="CR1740" t="s">
        <v>117</v>
      </c>
      <c r="CS1740" t="s">
        <v>139</v>
      </c>
      <c r="CT1740" t="s">
        <v>140</v>
      </c>
      <c r="CU1740" t="s">
        <v>139</v>
      </c>
      <c r="CV1740" t="s">
        <v>140</v>
      </c>
      <c r="CW1740" t="s">
        <v>139</v>
      </c>
      <c r="CX1740" t="s">
        <v>140</v>
      </c>
      <c r="CY1740" t="s">
        <v>10175</v>
      </c>
      <c r="CZ1740" s="8">
        <v>16702353052</v>
      </c>
      <c r="DA1740" t="s">
        <v>6696</v>
      </c>
      <c r="DB1740" t="s">
        <v>164</v>
      </c>
      <c r="DC1740" t="s">
        <v>139</v>
      </c>
      <c r="DD1740" t="s">
        <v>117</v>
      </c>
    </row>
    <row r="1741" spans="1:114" ht="15" customHeight="1" x14ac:dyDescent="0.35">
      <c r="A1741" t="s">
        <v>10174</v>
      </c>
      <c r="B1741" t="s">
        <v>166</v>
      </c>
      <c r="C1741" s="1">
        <v>45734</v>
      </c>
      <c r="D1741" s="1">
        <v>45770</v>
      </c>
      <c r="E1741" t="s">
        <v>211</v>
      </c>
      <c r="G1741" t="s">
        <v>117</v>
      </c>
      <c r="H1741" t="s">
        <v>117</v>
      </c>
      <c r="I1741" t="s">
        <v>117</v>
      </c>
      <c r="J1741" t="s">
        <v>6685</v>
      </c>
      <c r="K1741" t="s">
        <v>6686</v>
      </c>
      <c r="L1741" t="s">
        <v>6687</v>
      </c>
      <c r="N1741" t="s">
        <v>120</v>
      </c>
      <c r="O1741" t="s">
        <v>121</v>
      </c>
      <c r="P1741" s="6">
        <v>96950</v>
      </c>
      <c r="Q1741" t="s">
        <v>122</v>
      </c>
      <c r="S1741" s="8">
        <v>16707833052</v>
      </c>
      <c r="U1741" t="s">
        <v>6688</v>
      </c>
      <c r="V1741">
        <v>541219</v>
      </c>
      <c r="W1741" t="s">
        <v>124</v>
      </c>
      <c r="Y1741" t="s">
        <v>6689</v>
      </c>
      <c r="Z1741" t="s">
        <v>6690</v>
      </c>
      <c r="AB1741" t="s">
        <v>6691</v>
      </c>
      <c r="AC1741" t="s">
        <v>6687</v>
      </c>
      <c r="AE1741" t="s">
        <v>496</v>
      </c>
      <c r="AF1741" t="s">
        <v>121</v>
      </c>
      <c r="AG1741" s="6">
        <v>96950</v>
      </c>
      <c r="AH1741" t="s">
        <v>122</v>
      </c>
      <c r="AJ1741" s="8">
        <v>16707833052</v>
      </c>
      <c r="AL1741" t="s">
        <v>6692</v>
      </c>
      <c r="BE1741" t="str">
        <f>"43-3031.00"</f>
        <v>43-3031.00</v>
      </c>
      <c r="BF1741" t="s">
        <v>357</v>
      </c>
      <c r="BG1741" t="s">
        <v>6693</v>
      </c>
      <c r="BH1741" t="s">
        <v>6478</v>
      </c>
      <c r="BI1741">
        <v>5</v>
      </c>
      <c r="BK1741" s="1">
        <v>45839</v>
      </c>
      <c r="BL1741" s="1">
        <v>45838</v>
      </c>
      <c r="BO1741">
        <v>35</v>
      </c>
      <c r="BP1741">
        <v>0</v>
      </c>
      <c r="BQ1741">
        <v>7</v>
      </c>
      <c r="BR1741">
        <v>7</v>
      </c>
      <c r="BS1741">
        <v>7</v>
      </c>
      <c r="BT1741">
        <v>7</v>
      </c>
      <c r="BU1741">
        <v>7</v>
      </c>
      <c r="BV1741">
        <v>0</v>
      </c>
      <c r="BW1741" t="str">
        <f>"9:00 AM"</f>
        <v>9:00 AM</v>
      </c>
      <c r="BX1741" t="str">
        <f>"4:00 PM"</f>
        <v>4:00 PM</v>
      </c>
      <c r="BY1741" t="s">
        <v>159</v>
      </c>
      <c r="BZ1741">
        <v>0</v>
      </c>
      <c r="CA1741">
        <v>24</v>
      </c>
      <c r="CB1741" t="s">
        <v>117</v>
      </c>
      <c r="CD1741" t="s">
        <v>6694</v>
      </c>
      <c r="CE1741" t="s">
        <v>6687</v>
      </c>
      <c r="CG1741" t="s">
        <v>496</v>
      </c>
      <c r="CH1741" t="s">
        <v>121</v>
      </c>
      <c r="CI1741" s="6">
        <v>96950</v>
      </c>
      <c r="CJ1741" s="10">
        <v>12.28</v>
      </c>
      <c r="CK1741" s="10">
        <v>12.28</v>
      </c>
      <c r="CL1741" s="10">
        <v>18.420000000000002</v>
      </c>
      <c r="CM1741" s="10">
        <v>18.420000000000002</v>
      </c>
      <c r="CN1741" t="s">
        <v>137</v>
      </c>
      <c r="CO1741" t="s">
        <v>164</v>
      </c>
      <c r="CP1741" t="s">
        <v>138</v>
      </c>
      <c r="CR1741" t="s">
        <v>117</v>
      </c>
      <c r="CS1741" t="s">
        <v>139</v>
      </c>
      <c r="CT1741" t="s">
        <v>140</v>
      </c>
      <c r="CU1741" t="s">
        <v>139</v>
      </c>
      <c r="CV1741" t="s">
        <v>140</v>
      </c>
      <c r="CW1741" t="s">
        <v>139</v>
      </c>
      <c r="CX1741" t="s">
        <v>140</v>
      </c>
      <c r="CY1741" t="s">
        <v>10175</v>
      </c>
      <c r="CZ1741" s="8">
        <v>16702353052</v>
      </c>
      <c r="DA1741" t="s">
        <v>6696</v>
      </c>
      <c r="DB1741" t="s">
        <v>164</v>
      </c>
      <c r="DC1741" t="s">
        <v>139</v>
      </c>
      <c r="DD1741" t="s">
        <v>117</v>
      </c>
    </row>
    <row r="1742" spans="1:114" ht="15" customHeight="1" x14ac:dyDescent="0.35">
      <c r="A1742" t="s">
        <v>16435</v>
      </c>
      <c r="B1742" t="s">
        <v>166</v>
      </c>
      <c r="C1742" s="1">
        <v>45734</v>
      </c>
      <c r="D1742" s="1">
        <v>45770</v>
      </c>
      <c r="E1742" t="s">
        <v>116</v>
      </c>
      <c r="F1742" s="1">
        <v>45929</v>
      </c>
      <c r="G1742" t="s">
        <v>117</v>
      </c>
      <c r="H1742" t="s">
        <v>117</v>
      </c>
      <c r="I1742" t="s">
        <v>117</v>
      </c>
      <c r="J1742" t="s">
        <v>1080</v>
      </c>
      <c r="K1742" t="s">
        <v>1081</v>
      </c>
      <c r="L1742" t="s">
        <v>753</v>
      </c>
      <c r="M1742" t="s">
        <v>2821</v>
      </c>
      <c r="N1742" t="s">
        <v>120</v>
      </c>
      <c r="O1742" t="s">
        <v>121</v>
      </c>
      <c r="P1742" s="6">
        <v>96950</v>
      </c>
      <c r="Q1742" t="s">
        <v>122</v>
      </c>
      <c r="R1742" t="s">
        <v>1677</v>
      </c>
      <c r="S1742" s="8">
        <v>16702870614</v>
      </c>
      <c r="U1742" t="s">
        <v>1083</v>
      </c>
      <c r="V1742">
        <v>56132</v>
      </c>
      <c r="W1742" t="s">
        <v>124</v>
      </c>
      <c r="Y1742" t="s">
        <v>1084</v>
      </c>
      <c r="Z1742" t="s">
        <v>1085</v>
      </c>
      <c r="AA1742" t="s">
        <v>1086</v>
      </c>
      <c r="AB1742" t="s">
        <v>189</v>
      </c>
      <c r="AC1742" t="s">
        <v>753</v>
      </c>
      <c r="AD1742" t="s">
        <v>2821</v>
      </c>
      <c r="AE1742" t="s">
        <v>120</v>
      </c>
      <c r="AF1742" t="s">
        <v>121</v>
      </c>
      <c r="AG1742" s="6">
        <v>96950</v>
      </c>
      <c r="AH1742" t="s">
        <v>122</v>
      </c>
      <c r="AJ1742" s="8">
        <v>16702870614</v>
      </c>
      <c r="AL1742" t="s">
        <v>1088</v>
      </c>
      <c r="BE1742" t="str">
        <f>"49-9071.00"</f>
        <v>49-9071.00</v>
      </c>
      <c r="BF1742" t="s">
        <v>156</v>
      </c>
      <c r="BG1742" t="s">
        <v>2822</v>
      </c>
      <c r="BH1742" t="s">
        <v>1090</v>
      </c>
      <c r="BI1742">
        <v>20</v>
      </c>
      <c r="BK1742" s="1">
        <v>45839</v>
      </c>
      <c r="BL1742" s="1">
        <v>46203</v>
      </c>
      <c r="BO1742">
        <v>35</v>
      </c>
      <c r="BP1742">
        <v>0</v>
      </c>
      <c r="BQ1742">
        <v>7</v>
      </c>
      <c r="BR1742">
        <v>7</v>
      </c>
      <c r="BS1742">
        <v>7</v>
      </c>
      <c r="BT1742">
        <v>7</v>
      </c>
      <c r="BU1742">
        <v>7</v>
      </c>
      <c r="BV1742">
        <v>0</v>
      </c>
      <c r="BW1742" t="str">
        <f>"8:00 AM"</f>
        <v>8:00 AM</v>
      </c>
      <c r="BX1742" t="str">
        <f>"4:00 PM"</f>
        <v>4:00 PM</v>
      </c>
      <c r="BY1742" t="s">
        <v>159</v>
      </c>
      <c r="BZ1742">
        <v>0</v>
      </c>
      <c r="CA1742">
        <v>6</v>
      </c>
      <c r="CB1742" t="s">
        <v>117</v>
      </c>
      <c r="CD1742" s="2" t="s">
        <v>16436</v>
      </c>
      <c r="CE1742" t="s">
        <v>753</v>
      </c>
      <c r="CF1742" t="s">
        <v>2821</v>
      </c>
      <c r="CG1742" t="s">
        <v>120</v>
      </c>
      <c r="CH1742" t="s">
        <v>121</v>
      </c>
      <c r="CI1742" s="6">
        <v>96950</v>
      </c>
      <c r="CJ1742" s="10">
        <v>9.75</v>
      </c>
      <c r="CK1742" s="10">
        <v>9.75</v>
      </c>
      <c r="CL1742" s="10">
        <v>14.63</v>
      </c>
      <c r="CM1742" s="10">
        <v>14.63</v>
      </c>
      <c r="CN1742" t="s">
        <v>137</v>
      </c>
      <c r="CO1742" t="s">
        <v>1093</v>
      </c>
      <c r="CP1742" t="s">
        <v>138</v>
      </c>
      <c r="CR1742" t="s">
        <v>117</v>
      </c>
      <c r="CS1742" t="s">
        <v>139</v>
      </c>
      <c r="CT1742" t="s">
        <v>140</v>
      </c>
      <c r="CU1742" t="s">
        <v>139</v>
      </c>
      <c r="CV1742" t="s">
        <v>139</v>
      </c>
      <c r="CW1742" t="s">
        <v>139</v>
      </c>
      <c r="CX1742" t="s">
        <v>140</v>
      </c>
      <c r="CY1742" t="s">
        <v>16437</v>
      </c>
      <c r="CZ1742" s="8">
        <v>16702870614</v>
      </c>
      <c r="DA1742" t="s">
        <v>1088</v>
      </c>
      <c r="DB1742" t="s">
        <v>1095</v>
      </c>
      <c r="DC1742" t="s">
        <v>139</v>
      </c>
      <c r="DD1742" t="s">
        <v>117</v>
      </c>
    </row>
    <row r="1743" spans="1:114" ht="15" customHeight="1" x14ac:dyDescent="0.35">
      <c r="A1743" t="s">
        <v>1555</v>
      </c>
      <c r="B1743" t="s">
        <v>278</v>
      </c>
      <c r="C1743" s="1">
        <v>45756</v>
      </c>
      <c r="D1743" s="1">
        <v>45770</v>
      </c>
      <c r="E1743" t="s">
        <v>211</v>
      </c>
      <c r="G1743" t="s">
        <v>117</v>
      </c>
      <c r="H1743" t="s">
        <v>117</v>
      </c>
      <c r="I1743" t="s">
        <v>117</v>
      </c>
      <c r="J1743" t="s">
        <v>1556</v>
      </c>
      <c r="K1743" t="s">
        <v>1557</v>
      </c>
      <c r="L1743" t="s">
        <v>1558</v>
      </c>
      <c r="M1743" t="s">
        <v>1559</v>
      </c>
      <c r="N1743" t="s">
        <v>120</v>
      </c>
      <c r="O1743" t="s">
        <v>121</v>
      </c>
      <c r="P1743" s="6">
        <v>96950</v>
      </c>
      <c r="Q1743" t="s">
        <v>122</v>
      </c>
      <c r="S1743" s="8">
        <v>16703223311</v>
      </c>
      <c r="T1743">
        <v>4506</v>
      </c>
      <c r="U1743" t="s">
        <v>1560</v>
      </c>
      <c r="V1743">
        <v>72111</v>
      </c>
      <c r="W1743" t="s">
        <v>124</v>
      </c>
      <c r="Y1743" t="s">
        <v>1561</v>
      </c>
      <c r="Z1743" t="s">
        <v>1562</v>
      </c>
      <c r="AA1743" t="s">
        <v>1563</v>
      </c>
      <c r="AB1743" t="s">
        <v>1558</v>
      </c>
      <c r="AC1743" t="s">
        <v>1558</v>
      </c>
      <c r="AD1743" t="s">
        <v>1559</v>
      </c>
      <c r="AE1743" t="s">
        <v>120</v>
      </c>
      <c r="AF1743" t="s">
        <v>121</v>
      </c>
      <c r="AG1743" s="6">
        <v>96950</v>
      </c>
      <c r="AH1743" t="s">
        <v>122</v>
      </c>
      <c r="AJ1743" s="8">
        <v>16703223311</v>
      </c>
      <c r="AK1743">
        <v>4506</v>
      </c>
      <c r="AL1743" t="s">
        <v>1564</v>
      </c>
      <c r="BE1743" t="str">
        <f>"37-1011.00"</f>
        <v>37-1011.00</v>
      </c>
      <c r="BF1743" t="s">
        <v>1565</v>
      </c>
      <c r="BG1743" t="s">
        <v>1566</v>
      </c>
      <c r="BH1743" t="s">
        <v>1567</v>
      </c>
      <c r="BI1743">
        <v>3</v>
      </c>
      <c r="BK1743" s="1">
        <v>45962</v>
      </c>
      <c r="BL1743" s="1">
        <v>46326</v>
      </c>
      <c r="BO1743">
        <v>35</v>
      </c>
      <c r="BP1743">
        <v>0</v>
      </c>
      <c r="BQ1743">
        <v>7</v>
      </c>
      <c r="BR1743">
        <v>7</v>
      </c>
      <c r="BS1743">
        <v>7</v>
      </c>
      <c r="BT1743">
        <v>7</v>
      </c>
      <c r="BU1743">
        <v>7</v>
      </c>
      <c r="BV1743">
        <v>0</v>
      </c>
      <c r="BW1743" t="str">
        <f>"8:00 AM"</f>
        <v>8:00 AM</v>
      </c>
      <c r="BX1743" t="str">
        <f>"5:00 PM"</f>
        <v>5:00 PM</v>
      </c>
      <c r="BY1743" t="s">
        <v>159</v>
      </c>
      <c r="BZ1743">
        <v>0</v>
      </c>
      <c r="CA1743">
        <v>12</v>
      </c>
      <c r="CB1743" t="s">
        <v>139</v>
      </c>
      <c r="CC1743">
        <v>10</v>
      </c>
      <c r="CD1743" s="2" t="s">
        <v>1568</v>
      </c>
      <c r="CE1743" t="s">
        <v>1558</v>
      </c>
      <c r="CF1743" t="s">
        <v>1559</v>
      </c>
      <c r="CG1743" t="s">
        <v>120</v>
      </c>
      <c r="CH1743" t="s">
        <v>121</v>
      </c>
      <c r="CI1743" s="6">
        <v>96950</v>
      </c>
      <c r="CJ1743" s="10">
        <v>11.42</v>
      </c>
      <c r="CK1743" s="10">
        <v>13.42</v>
      </c>
      <c r="CL1743" s="10">
        <v>17.13</v>
      </c>
      <c r="CM1743" s="10">
        <v>20.13</v>
      </c>
      <c r="CN1743" t="s">
        <v>137</v>
      </c>
      <c r="CO1743" t="s">
        <v>1569</v>
      </c>
      <c r="CP1743" t="s">
        <v>138</v>
      </c>
      <c r="CR1743" t="s">
        <v>117</v>
      </c>
      <c r="CS1743" t="s">
        <v>139</v>
      </c>
      <c r="CT1743" t="s">
        <v>140</v>
      </c>
      <c r="CU1743" t="s">
        <v>139</v>
      </c>
      <c r="CV1743" t="s">
        <v>140</v>
      </c>
      <c r="CW1743" t="s">
        <v>139</v>
      </c>
      <c r="CX1743" t="s">
        <v>139</v>
      </c>
      <c r="CY1743" t="s">
        <v>1570</v>
      </c>
      <c r="CZ1743" s="8">
        <v>16703223311</v>
      </c>
      <c r="DA1743" t="s">
        <v>1571</v>
      </c>
      <c r="DB1743" t="s">
        <v>1572</v>
      </c>
      <c r="DC1743" t="s">
        <v>139</v>
      </c>
      <c r="DD1743" t="s">
        <v>117</v>
      </c>
      <c r="DE1743" t="s">
        <v>1573</v>
      </c>
      <c r="DF1743" t="s">
        <v>1574</v>
      </c>
      <c r="DG1743" t="s">
        <v>1108</v>
      </c>
      <c r="DH1743" t="s">
        <v>1560</v>
      </c>
      <c r="DI1743" t="s">
        <v>1575</v>
      </c>
      <c r="DJ1743" t="s">
        <v>1576</v>
      </c>
    </row>
    <row r="1744" spans="1:114" ht="15" customHeight="1" x14ac:dyDescent="0.35">
      <c r="A1744" t="s">
        <v>15242</v>
      </c>
      <c r="B1744" t="s">
        <v>278</v>
      </c>
      <c r="C1744" s="1">
        <v>45756</v>
      </c>
      <c r="D1744" s="1">
        <v>45770</v>
      </c>
      <c r="E1744" t="s">
        <v>211</v>
      </c>
      <c r="G1744" t="s">
        <v>117</v>
      </c>
      <c r="H1744" t="s">
        <v>117</v>
      </c>
      <c r="I1744" t="s">
        <v>117</v>
      </c>
      <c r="J1744" t="s">
        <v>1556</v>
      </c>
      <c r="K1744" t="s">
        <v>1557</v>
      </c>
      <c r="L1744" t="s">
        <v>1558</v>
      </c>
      <c r="M1744" t="s">
        <v>1559</v>
      </c>
      <c r="N1744" t="s">
        <v>120</v>
      </c>
      <c r="O1744" t="s">
        <v>121</v>
      </c>
      <c r="P1744" s="6">
        <v>96950</v>
      </c>
      <c r="Q1744" t="s">
        <v>122</v>
      </c>
      <c r="S1744" s="8">
        <v>16703223311</v>
      </c>
      <c r="T1744">
        <v>4504</v>
      </c>
      <c r="U1744" t="s">
        <v>1560</v>
      </c>
      <c r="V1744">
        <v>72111</v>
      </c>
      <c r="W1744" t="s">
        <v>124</v>
      </c>
      <c r="Y1744" t="s">
        <v>1561</v>
      </c>
      <c r="Z1744" t="s">
        <v>1562</v>
      </c>
      <c r="AB1744" t="s">
        <v>1563</v>
      </c>
      <c r="AC1744" t="s">
        <v>1558</v>
      </c>
      <c r="AD1744" t="s">
        <v>1559</v>
      </c>
      <c r="AE1744" t="s">
        <v>120</v>
      </c>
      <c r="AF1744" t="s">
        <v>121</v>
      </c>
      <c r="AG1744" s="6">
        <v>96950</v>
      </c>
      <c r="AH1744" t="s">
        <v>122</v>
      </c>
      <c r="AJ1744" s="8">
        <v>16703223311</v>
      </c>
      <c r="AK1744">
        <v>4506</v>
      </c>
      <c r="AL1744" t="s">
        <v>1564</v>
      </c>
      <c r="BE1744" t="str">
        <f>"35-1012.00"</f>
        <v>35-1012.00</v>
      </c>
      <c r="BF1744" t="s">
        <v>2494</v>
      </c>
      <c r="BG1744" t="s">
        <v>15243</v>
      </c>
      <c r="BH1744" t="s">
        <v>12036</v>
      </c>
      <c r="BI1744">
        <v>2</v>
      </c>
      <c r="BK1744" s="1">
        <v>45962</v>
      </c>
      <c r="BL1744" s="1">
        <v>46326</v>
      </c>
      <c r="BO1744">
        <v>35</v>
      </c>
      <c r="BP1744">
        <v>0</v>
      </c>
      <c r="BQ1744">
        <v>7</v>
      </c>
      <c r="BR1744">
        <v>7</v>
      </c>
      <c r="BS1744">
        <v>7</v>
      </c>
      <c r="BT1744">
        <v>7</v>
      </c>
      <c r="BU1744">
        <v>7</v>
      </c>
      <c r="BV1744">
        <v>0</v>
      </c>
      <c r="BW1744" t="str">
        <f>"8:00 AM"</f>
        <v>8:00 AM</v>
      </c>
      <c r="BX1744" t="str">
        <f>"5:00 PM"</f>
        <v>5:00 PM</v>
      </c>
      <c r="BY1744" t="s">
        <v>159</v>
      </c>
      <c r="BZ1744">
        <v>0</v>
      </c>
      <c r="CA1744">
        <v>12</v>
      </c>
      <c r="CB1744" t="s">
        <v>139</v>
      </c>
      <c r="CC1744">
        <v>8</v>
      </c>
      <c r="CD1744" s="2" t="s">
        <v>15244</v>
      </c>
      <c r="CE1744" t="s">
        <v>1558</v>
      </c>
      <c r="CF1744" t="s">
        <v>1559</v>
      </c>
      <c r="CG1744" t="s">
        <v>120</v>
      </c>
      <c r="CH1744" t="s">
        <v>121</v>
      </c>
      <c r="CI1744" s="6">
        <v>96950</v>
      </c>
      <c r="CJ1744" s="10">
        <v>10.6</v>
      </c>
      <c r="CK1744" s="10">
        <v>16</v>
      </c>
      <c r="CL1744" s="10">
        <v>0</v>
      </c>
      <c r="CM1744" s="10">
        <v>0</v>
      </c>
      <c r="CN1744" t="s">
        <v>137</v>
      </c>
      <c r="CO1744" t="s">
        <v>1569</v>
      </c>
      <c r="CP1744" t="s">
        <v>138</v>
      </c>
      <c r="CR1744" t="s">
        <v>117</v>
      </c>
      <c r="CS1744" t="s">
        <v>139</v>
      </c>
      <c r="CT1744" t="s">
        <v>140</v>
      </c>
      <c r="CU1744" t="s">
        <v>140</v>
      </c>
      <c r="CV1744" t="s">
        <v>140</v>
      </c>
      <c r="CW1744" t="s">
        <v>139</v>
      </c>
      <c r="CX1744" t="s">
        <v>139</v>
      </c>
      <c r="CY1744" t="s">
        <v>1570</v>
      </c>
      <c r="CZ1744" s="8">
        <v>16703223311</v>
      </c>
      <c r="DA1744" t="s">
        <v>1571</v>
      </c>
      <c r="DB1744" t="s">
        <v>1572</v>
      </c>
      <c r="DC1744" t="s">
        <v>139</v>
      </c>
      <c r="DD1744" t="s">
        <v>117</v>
      </c>
      <c r="DE1744" t="s">
        <v>1573</v>
      </c>
      <c r="DF1744" t="s">
        <v>1574</v>
      </c>
      <c r="DG1744" t="s">
        <v>1108</v>
      </c>
      <c r="DH1744" t="s">
        <v>1560</v>
      </c>
      <c r="DI1744" t="s">
        <v>1575</v>
      </c>
      <c r="DJ1744" t="s">
        <v>1576</v>
      </c>
    </row>
    <row r="1745" spans="1:114" ht="15" customHeight="1" x14ac:dyDescent="0.35">
      <c r="A1745" t="s">
        <v>5466</v>
      </c>
      <c r="B1745" t="s">
        <v>278</v>
      </c>
      <c r="C1745" s="1">
        <v>45756</v>
      </c>
      <c r="D1745" s="1">
        <v>45770</v>
      </c>
      <c r="E1745" t="s">
        <v>211</v>
      </c>
      <c r="G1745" t="s">
        <v>117</v>
      </c>
      <c r="H1745" t="s">
        <v>117</v>
      </c>
      <c r="I1745" t="s">
        <v>117</v>
      </c>
      <c r="J1745" t="s">
        <v>1556</v>
      </c>
      <c r="K1745" t="s">
        <v>1557</v>
      </c>
      <c r="L1745" t="s">
        <v>1558</v>
      </c>
      <c r="M1745" t="s">
        <v>1559</v>
      </c>
      <c r="N1745" t="s">
        <v>120</v>
      </c>
      <c r="O1745" t="s">
        <v>121</v>
      </c>
      <c r="P1745" s="6">
        <v>96950</v>
      </c>
      <c r="Q1745" t="s">
        <v>122</v>
      </c>
      <c r="S1745" s="8">
        <v>16703223311</v>
      </c>
      <c r="T1745">
        <v>4504</v>
      </c>
      <c r="U1745" t="s">
        <v>1560</v>
      </c>
      <c r="V1745">
        <v>72111</v>
      </c>
      <c r="W1745" t="s">
        <v>124</v>
      </c>
      <c r="Y1745" t="s">
        <v>1561</v>
      </c>
      <c r="Z1745" t="s">
        <v>1562</v>
      </c>
      <c r="AB1745" t="s">
        <v>1563</v>
      </c>
      <c r="AC1745" t="s">
        <v>1558</v>
      </c>
      <c r="AD1745" t="s">
        <v>1559</v>
      </c>
      <c r="AE1745" t="s">
        <v>120</v>
      </c>
      <c r="AF1745" t="s">
        <v>121</v>
      </c>
      <c r="AG1745" s="6">
        <v>96950</v>
      </c>
      <c r="AH1745" t="s">
        <v>122</v>
      </c>
      <c r="AJ1745" s="8">
        <v>16703223311</v>
      </c>
      <c r="AK1745">
        <v>4506</v>
      </c>
      <c r="AL1745" t="s">
        <v>1564</v>
      </c>
      <c r="BE1745" t="str">
        <f>"43-1011.00"</f>
        <v>43-1011.00</v>
      </c>
      <c r="BF1745" t="s">
        <v>4560</v>
      </c>
      <c r="BG1745" t="s">
        <v>5467</v>
      </c>
      <c r="BH1745" t="s">
        <v>5468</v>
      </c>
      <c r="BI1745">
        <v>3</v>
      </c>
      <c r="BK1745" s="1">
        <v>45992</v>
      </c>
      <c r="BL1745" s="1">
        <v>46356</v>
      </c>
      <c r="BO1745">
        <v>35</v>
      </c>
      <c r="BP1745">
        <v>0</v>
      </c>
      <c r="BQ1745">
        <v>7</v>
      </c>
      <c r="BR1745">
        <v>7</v>
      </c>
      <c r="BS1745">
        <v>7</v>
      </c>
      <c r="BT1745">
        <v>7</v>
      </c>
      <c r="BU1745">
        <v>7</v>
      </c>
      <c r="BV1745">
        <v>0</v>
      </c>
      <c r="BW1745" t="str">
        <f>"8:00 AM"</f>
        <v>8:00 AM</v>
      </c>
      <c r="BX1745" t="str">
        <f>"5:00 PM"</f>
        <v>5:00 PM</v>
      </c>
      <c r="BY1745" t="s">
        <v>159</v>
      </c>
      <c r="BZ1745">
        <v>0</v>
      </c>
      <c r="CA1745">
        <v>12</v>
      </c>
      <c r="CB1745" t="s">
        <v>139</v>
      </c>
      <c r="CC1745">
        <v>10</v>
      </c>
      <c r="CD1745" s="2" t="s">
        <v>5469</v>
      </c>
      <c r="CE1745" t="s">
        <v>1558</v>
      </c>
      <c r="CF1745" t="s">
        <v>1559</v>
      </c>
      <c r="CG1745" t="s">
        <v>120</v>
      </c>
      <c r="CH1745" t="s">
        <v>121</v>
      </c>
      <c r="CI1745" s="6">
        <v>96950</v>
      </c>
      <c r="CJ1745" s="10">
        <v>12.41</v>
      </c>
      <c r="CK1745" s="10">
        <v>14.41</v>
      </c>
      <c r="CL1745" s="10">
        <v>18.61</v>
      </c>
      <c r="CM1745" s="10">
        <v>21.61</v>
      </c>
      <c r="CN1745" t="s">
        <v>137</v>
      </c>
      <c r="CO1745" t="s">
        <v>1569</v>
      </c>
      <c r="CP1745" t="s">
        <v>138</v>
      </c>
      <c r="CR1745" t="s">
        <v>117</v>
      </c>
      <c r="CS1745" t="s">
        <v>139</v>
      </c>
      <c r="CT1745" t="s">
        <v>140</v>
      </c>
      <c r="CU1745" t="s">
        <v>139</v>
      </c>
      <c r="CV1745" t="s">
        <v>140</v>
      </c>
      <c r="CW1745" t="s">
        <v>139</v>
      </c>
      <c r="CX1745" t="s">
        <v>139</v>
      </c>
      <c r="CY1745" t="s">
        <v>1570</v>
      </c>
      <c r="CZ1745" s="8">
        <v>16703223311</v>
      </c>
      <c r="DA1745" t="s">
        <v>1571</v>
      </c>
      <c r="DB1745" t="s">
        <v>1572</v>
      </c>
      <c r="DC1745" t="s">
        <v>139</v>
      </c>
      <c r="DD1745" t="s">
        <v>117</v>
      </c>
      <c r="DE1745" t="s">
        <v>1573</v>
      </c>
      <c r="DF1745" t="s">
        <v>1574</v>
      </c>
      <c r="DG1745" t="s">
        <v>1108</v>
      </c>
      <c r="DH1745" t="s">
        <v>1560</v>
      </c>
      <c r="DI1745" t="s">
        <v>1575</v>
      </c>
      <c r="DJ1745" t="s">
        <v>1576</v>
      </c>
    </row>
    <row r="1746" spans="1:114" ht="15" customHeight="1" x14ac:dyDescent="0.35">
      <c r="A1746" t="s">
        <v>12124</v>
      </c>
      <c r="B1746" t="s">
        <v>278</v>
      </c>
      <c r="C1746" s="1">
        <v>45757</v>
      </c>
      <c r="D1746" s="1">
        <v>45770</v>
      </c>
      <c r="E1746" t="s">
        <v>211</v>
      </c>
      <c r="G1746" t="s">
        <v>117</v>
      </c>
      <c r="H1746" t="s">
        <v>117</v>
      </c>
      <c r="I1746" t="s">
        <v>117</v>
      </c>
      <c r="J1746" t="s">
        <v>1556</v>
      </c>
      <c r="K1746" t="s">
        <v>1557</v>
      </c>
      <c r="L1746" t="s">
        <v>1558</v>
      </c>
      <c r="M1746" t="s">
        <v>1559</v>
      </c>
      <c r="N1746" t="s">
        <v>120</v>
      </c>
      <c r="O1746" t="s">
        <v>121</v>
      </c>
      <c r="P1746" s="6">
        <v>96950</v>
      </c>
      <c r="Q1746" t="s">
        <v>122</v>
      </c>
      <c r="S1746" s="8">
        <v>16703223311</v>
      </c>
      <c r="T1746">
        <v>4504</v>
      </c>
      <c r="U1746" t="s">
        <v>1560</v>
      </c>
      <c r="V1746">
        <v>72111</v>
      </c>
      <c r="W1746" t="s">
        <v>124</v>
      </c>
      <c r="Y1746" t="s">
        <v>1561</v>
      </c>
      <c r="Z1746" t="s">
        <v>1562</v>
      </c>
      <c r="AB1746" t="s">
        <v>1563</v>
      </c>
      <c r="AC1746" t="s">
        <v>1558</v>
      </c>
      <c r="AD1746" t="s">
        <v>1559</v>
      </c>
      <c r="AE1746" t="s">
        <v>120</v>
      </c>
      <c r="AF1746" t="s">
        <v>121</v>
      </c>
      <c r="AG1746" s="6">
        <v>96950</v>
      </c>
      <c r="AH1746" t="s">
        <v>122</v>
      </c>
      <c r="AJ1746" s="8">
        <v>16703223311</v>
      </c>
      <c r="AK1746">
        <v>4506</v>
      </c>
      <c r="AL1746" t="s">
        <v>1564</v>
      </c>
      <c r="BE1746" t="str">
        <f>"37-2012.00"</f>
        <v>37-2012.00</v>
      </c>
      <c r="BF1746" t="s">
        <v>130</v>
      </c>
      <c r="BG1746" t="s">
        <v>12125</v>
      </c>
      <c r="BH1746" t="s">
        <v>8901</v>
      </c>
      <c r="BI1746">
        <v>8</v>
      </c>
      <c r="BK1746" s="1">
        <v>45992</v>
      </c>
      <c r="BL1746" s="1">
        <v>46356</v>
      </c>
      <c r="BO1746">
        <v>35</v>
      </c>
      <c r="BP1746">
        <v>0</v>
      </c>
      <c r="BQ1746">
        <v>7</v>
      </c>
      <c r="BR1746">
        <v>7</v>
      </c>
      <c r="BS1746">
        <v>7</v>
      </c>
      <c r="BT1746">
        <v>7</v>
      </c>
      <c r="BU1746">
        <v>7</v>
      </c>
      <c r="BV1746">
        <v>0</v>
      </c>
      <c r="BW1746" t="str">
        <f>"8:00 AM"</f>
        <v>8:00 AM</v>
      </c>
      <c r="BX1746" t="str">
        <f>"5:00 PM"</f>
        <v>5:00 PM</v>
      </c>
      <c r="BY1746" t="s">
        <v>133</v>
      </c>
      <c r="BZ1746">
        <v>0</v>
      </c>
      <c r="CA1746">
        <v>3</v>
      </c>
      <c r="CB1746" t="s">
        <v>117</v>
      </c>
      <c r="CD1746" s="2" t="s">
        <v>12126</v>
      </c>
      <c r="CE1746" t="s">
        <v>1558</v>
      </c>
      <c r="CF1746" t="s">
        <v>1559</v>
      </c>
      <c r="CG1746" t="s">
        <v>120</v>
      </c>
      <c r="CH1746" t="s">
        <v>121</v>
      </c>
      <c r="CI1746" s="6">
        <v>96950</v>
      </c>
      <c r="CJ1746" s="10">
        <v>7.77</v>
      </c>
      <c r="CK1746" s="10">
        <v>10</v>
      </c>
      <c r="CL1746" s="10">
        <v>11.65</v>
      </c>
      <c r="CM1746" s="10">
        <v>15</v>
      </c>
      <c r="CN1746" t="s">
        <v>137</v>
      </c>
      <c r="CO1746" t="s">
        <v>1569</v>
      </c>
      <c r="CP1746" t="s">
        <v>138</v>
      </c>
      <c r="CR1746" t="s">
        <v>117</v>
      </c>
      <c r="CS1746" t="s">
        <v>139</v>
      </c>
      <c r="CT1746" t="s">
        <v>140</v>
      </c>
      <c r="CU1746" t="s">
        <v>139</v>
      </c>
      <c r="CV1746" t="s">
        <v>140</v>
      </c>
      <c r="CW1746" t="s">
        <v>139</v>
      </c>
      <c r="CX1746" t="s">
        <v>139</v>
      </c>
      <c r="CY1746" t="s">
        <v>1587</v>
      </c>
      <c r="CZ1746" s="8">
        <v>16703223311</v>
      </c>
      <c r="DA1746" t="s">
        <v>1571</v>
      </c>
      <c r="DB1746" t="s">
        <v>1572</v>
      </c>
      <c r="DC1746" t="s">
        <v>139</v>
      </c>
      <c r="DD1746" t="s">
        <v>117</v>
      </c>
      <c r="DE1746" t="s">
        <v>1573</v>
      </c>
      <c r="DF1746" t="s">
        <v>1574</v>
      </c>
      <c r="DG1746" t="s">
        <v>1108</v>
      </c>
      <c r="DH1746" t="s">
        <v>1560</v>
      </c>
      <c r="DI1746" t="s">
        <v>1575</v>
      </c>
      <c r="DJ1746" t="s">
        <v>1576</v>
      </c>
    </row>
    <row r="1747" spans="1:114" ht="15" customHeight="1" x14ac:dyDescent="0.35">
      <c r="A1747" t="s">
        <v>1583</v>
      </c>
      <c r="B1747" t="s">
        <v>278</v>
      </c>
      <c r="C1747" s="1">
        <v>45757</v>
      </c>
      <c r="D1747" s="1">
        <v>45770</v>
      </c>
      <c r="E1747" t="s">
        <v>211</v>
      </c>
      <c r="G1747" t="s">
        <v>117</v>
      </c>
      <c r="H1747" t="s">
        <v>117</v>
      </c>
      <c r="I1747" t="s">
        <v>117</v>
      </c>
      <c r="J1747" t="s">
        <v>1556</v>
      </c>
      <c r="K1747" t="s">
        <v>1557</v>
      </c>
      <c r="L1747" t="s">
        <v>1558</v>
      </c>
      <c r="M1747" t="s">
        <v>1559</v>
      </c>
      <c r="N1747" t="s">
        <v>120</v>
      </c>
      <c r="O1747" t="s">
        <v>121</v>
      </c>
      <c r="P1747" s="6">
        <v>96950</v>
      </c>
      <c r="Q1747" t="s">
        <v>122</v>
      </c>
      <c r="S1747" s="8">
        <v>16703223311</v>
      </c>
      <c r="T1747">
        <v>4504</v>
      </c>
      <c r="U1747" t="s">
        <v>1560</v>
      </c>
      <c r="V1747">
        <v>72111</v>
      </c>
      <c r="W1747" t="s">
        <v>124</v>
      </c>
      <c r="Y1747" t="s">
        <v>1561</v>
      </c>
      <c r="Z1747" t="s">
        <v>1562</v>
      </c>
      <c r="AB1747" t="s">
        <v>1563</v>
      </c>
      <c r="AC1747" t="s">
        <v>1558</v>
      </c>
      <c r="AD1747" t="s">
        <v>1559</v>
      </c>
      <c r="AE1747" t="s">
        <v>120</v>
      </c>
      <c r="AF1747" t="s">
        <v>121</v>
      </c>
      <c r="AG1747" s="6">
        <v>96950</v>
      </c>
      <c r="AH1747" t="s">
        <v>122</v>
      </c>
      <c r="AJ1747" s="8">
        <v>16703223311</v>
      </c>
      <c r="AK1747">
        <v>4506</v>
      </c>
      <c r="AL1747" t="s">
        <v>1564</v>
      </c>
      <c r="BE1747" t="str">
        <f>"35-3031.00"</f>
        <v>35-3031.00</v>
      </c>
      <c r="BF1747" t="s">
        <v>788</v>
      </c>
      <c r="BG1747" t="s">
        <v>1584</v>
      </c>
      <c r="BH1747" t="s">
        <v>1585</v>
      </c>
      <c r="BI1747">
        <v>10</v>
      </c>
      <c r="BK1747" s="1">
        <v>45992</v>
      </c>
      <c r="BL1747" s="1">
        <v>46356</v>
      </c>
      <c r="BO1747">
        <v>35</v>
      </c>
      <c r="BP1747">
        <v>0</v>
      </c>
      <c r="BQ1747">
        <v>7</v>
      </c>
      <c r="BR1747">
        <v>7</v>
      </c>
      <c r="BS1747">
        <v>7</v>
      </c>
      <c r="BT1747">
        <v>7</v>
      </c>
      <c r="BU1747">
        <v>7</v>
      </c>
      <c r="BV1747">
        <v>0</v>
      </c>
      <c r="BW1747" t="str">
        <f>"8:00 AM"</f>
        <v>8:00 AM</v>
      </c>
      <c r="BX1747" t="str">
        <f>"5:00 PM"</f>
        <v>5:00 PM</v>
      </c>
      <c r="BY1747" t="s">
        <v>133</v>
      </c>
      <c r="BZ1747">
        <v>0</v>
      </c>
      <c r="CA1747">
        <v>3</v>
      </c>
      <c r="CB1747" t="s">
        <v>117</v>
      </c>
      <c r="CD1747" s="2" t="s">
        <v>1586</v>
      </c>
      <c r="CE1747" t="s">
        <v>1558</v>
      </c>
      <c r="CF1747" t="s">
        <v>1559</v>
      </c>
      <c r="CG1747" t="s">
        <v>120</v>
      </c>
      <c r="CH1747" t="s">
        <v>121</v>
      </c>
      <c r="CI1747" s="6">
        <v>96950</v>
      </c>
      <c r="CJ1747" s="10">
        <v>8.0399999999999991</v>
      </c>
      <c r="CK1747" s="10">
        <v>10.17</v>
      </c>
      <c r="CL1747" s="10">
        <v>12.06</v>
      </c>
      <c r="CM1747" s="10">
        <v>15.26</v>
      </c>
      <c r="CN1747" t="s">
        <v>137</v>
      </c>
      <c r="CO1747" t="s">
        <v>1569</v>
      </c>
      <c r="CP1747" t="s">
        <v>138</v>
      </c>
      <c r="CR1747" t="s">
        <v>117</v>
      </c>
      <c r="CS1747" t="s">
        <v>139</v>
      </c>
      <c r="CT1747" t="s">
        <v>140</v>
      </c>
      <c r="CU1747" t="s">
        <v>139</v>
      </c>
      <c r="CV1747" t="s">
        <v>140</v>
      </c>
      <c r="CW1747" t="s">
        <v>139</v>
      </c>
      <c r="CX1747" t="s">
        <v>139</v>
      </c>
      <c r="CY1747" t="s">
        <v>1587</v>
      </c>
      <c r="CZ1747" s="8">
        <v>16703223311</v>
      </c>
      <c r="DA1747" t="s">
        <v>1571</v>
      </c>
      <c r="DB1747" t="s">
        <v>1572</v>
      </c>
      <c r="DC1747" t="s">
        <v>139</v>
      </c>
      <c r="DD1747" t="s">
        <v>117</v>
      </c>
      <c r="DE1747" t="s">
        <v>1573</v>
      </c>
      <c r="DF1747" t="s">
        <v>1574</v>
      </c>
      <c r="DG1747" t="s">
        <v>1108</v>
      </c>
      <c r="DH1747" t="s">
        <v>1560</v>
      </c>
      <c r="DI1747" t="s">
        <v>1575</v>
      </c>
      <c r="DJ1747" t="s">
        <v>1576</v>
      </c>
    </row>
    <row r="1748" spans="1:114" ht="15" customHeight="1" x14ac:dyDescent="0.35">
      <c r="A1748" t="s">
        <v>16427</v>
      </c>
      <c r="B1748" t="s">
        <v>278</v>
      </c>
      <c r="C1748" s="1">
        <v>45757</v>
      </c>
      <c r="D1748" s="1">
        <v>45770</v>
      </c>
      <c r="E1748" t="s">
        <v>211</v>
      </c>
      <c r="G1748" t="s">
        <v>117</v>
      </c>
      <c r="H1748" t="s">
        <v>117</v>
      </c>
      <c r="I1748" t="s">
        <v>117</v>
      </c>
      <c r="J1748" t="s">
        <v>1556</v>
      </c>
      <c r="K1748" t="s">
        <v>1557</v>
      </c>
      <c r="L1748" t="s">
        <v>1558</v>
      </c>
      <c r="M1748" t="s">
        <v>1559</v>
      </c>
      <c r="N1748" t="s">
        <v>120</v>
      </c>
      <c r="O1748" t="s">
        <v>121</v>
      </c>
      <c r="P1748" s="6">
        <v>96950</v>
      </c>
      <c r="Q1748" t="s">
        <v>122</v>
      </c>
      <c r="S1748" s="8">
        <v>16703223311</v>
      </c>
      <c r="T1748">
        <v>4504</v>
      </c>
      <c r="U1748" t="s">
        <v>1560</v>
      </c>
      <c r="V1748">
        <v>72111</v>
      </c>
      <c r="W1748" t="s">
        <v>124</v>
      </c>
      <c r="Y1748" t="s">
        <v>1561</v>
      </c>
      <c r="Z1748" t="s">
        <v>1562</v>
      </c>
      <c r="AB1748" t="s">
        <v>1563</v>
      </c>
      <c r="AC1748" t="s">
        <v>1558</v>
      </c>
      <c r="AD1748" t="s">
        <v>1559</v>
      </c>
      <c r="AE1748" t="s">
        <v>120</v>
      </c>
      <c r="AF1748" t="s">
        <v>121</v>
      </c>
      <c r="AG1748" s="6">
        <v>96950</v>
      </c>
      <c r="AH1748" t="s">
        <v>122</v>
      </c>
      <c r="AJ1748" s="8">
        <v>16703223311</v>
      </c>
      <c r="AK1748">
        <v>4506</v>
      </c>
      <c r="AL1748" t="s">
        <v>1564</v>
      </c>
      <c r="BE1748" t="str">
        <f>"35-3011.00"</f>
        <v>35-3011.00</v>
      </c>
      <c r="BF1748" t="s">
        <v>3842</v>
      </c>
      <c r="BG1748" t="s">
        <v>16428</v>
      </c>
      <c r="BH1748" t="s">
        <v>16429</v>
      </c>
      <c r="BI1748">
        <v>3</v>
      </c>
      <c r="BK1748" s="1">
        <v>45992</v>
      </c>
      <c r="BL1748" s="1">
        <v>46356</v>
      </c>
      <c r="BO1748">
        <v>35</v>
      </c>
      <c r="BP1748">
        <v>0</v>
      </c>
      <c r="BQ1748">
        <v>7</v>
      </c>
      <c r="BR1748">
        <v>7</v>
      </c>
      <c r="BS1748">
        <v>7</v>
      </c>
      <c r="BT1748">
        <v>7</v>
      </c>
      <c r="BU1748">
        <v>7</v>
      </c>
      <c r="BV1748">
        <v>0</v>
      </c>
      <c r="BW1748" t="str">
        <f>"8:00 AM"</f>
        <v>8:00 AM</v>
      </c>
      <c r="BX1748" t="str">
        <f>"5:00 PM"</f>
        <v>5:00 PM</v>
      </c>
      <c r="BY1748" t="s">
        <v>133</v>
      </c>
      <c r="BZ1748">
        <v>0</v>
      </c>
      <c r="CA1748">
        <v>12</v>
      </c>
      <c r="CB1748" t="s">
        <v>117</v>
      </c>
      <c r="CD1748" s="2" t="s">
        <v>16430</v>
      </c>
      <c r="CE1748" t="s">
        <v>1558</v>
      </c>
      <c r="CF1748" t="s">
        <v>1559</v>
      </c>
      <c r="CG1748" t="s">
        <v>120</v>
      </c>
      <c r="CH1748" t="s">
        <v>121</v>
      </c>
      <c r="CI1748" s="6">
        <v>96950</v>
      </c>
      <c r="CJ1748" s="10">
        <v>8.3800000000000008</v>
      </c>
      <c r="CK1748" s="10">
        <v>10.38</v>
      </c>
      <c r="CL1748" s="10">
        <v>12.57</v>
      </c>
      <c r="CM1748" s="10">
        <v>15.57</v>
      </c>
      <c r="CN1748" t="s">
        <v>137</v>
      </c>
      <c r="CO1748" t="s">
        <v>1569</v>
      </c>
      <c r="CP1748" t="s">
        <v>138</v>
      </c>
      <c r="CR1748" t="s">
        <v>117</v>
      </c>
      <c r="CS1748" t="s">
        <v>139</v>
      </c>
      <c r="CT1748" t="s">
        <v>140</v>
      </c>
      <c r="CU1748" t="s">
        <v>139</v>
      </c>
      <c r="CV1748" t="s">
        <v>140</v>
      </c>
      <c r="CW1748" t="s">
        <v>139</v>
      </c>
      <c r="CX1748" t="s">
        <v>139</v>
      </c>
      <c r="CY1748" t="s">
        <v>1587</v>
      </c>
      <c r="CZ1748" s="8">
        <v>16703223311</v>
      </c>
      <c r="DA1748" t="s">
        <v>1571</v>
      </c>
      <c r="DB1748" t="s">
        <v>1572</v>
      </c>
      <c r="DC1748" t="s">
        <v>139</v>
      </c>
      <c r="DD1748" t="s">
        <v>117</v>
      </c>
      <c r="DE1748" t="s">
        <v>1573</v>
      </c>
      <c r="DF1748" t="s">
        <v>1574</v>
      </c>
      <c r="DG1748" t="s">
        <v>1108</v>
      </c>
      <c r="DH1748" t="s">
        <v>1560</v>
      </c>
      <c r="DI1748" t="s">
        <v>1575</v>
      </c>
      <c r="DJ1748" t="s">
        <v>1576</v>
      </c>
    </row>
    <row r="1749" spans="1:114" ht="15" customHeight="1" x14ac:dyDescent="0.35">
      <c r="A1749" t="s">
        <v>15233</v>
      </c>
      <c r="B1749" t="s">
        <v>278</v>
      </c>
      <c r="C1749" s="1">
        <v>45757</v>
      </c>
      <c r="D1749" s="1">
        <v>45770</v>
      </c>
      <c r="E1749" t="s">
        <v>211</v>
      </c>
      <c r="G1749" t="s">
        <v>117</v>
      </c>
      <c r="H1749" t="s">
        <v>117</v>
      </c>
      <c r="I1749" t="s">
        <v>117</v>
      </c>
      <c r="J1749" t="s">
        <v>1556</v>
      </c>
      <c r="K1749" t="s">
        <v>1557</v>
      </c>
      <c r="L1749" t="s">
        <v>1558</v>
      </c>
      <c r="M1749" t="s">
        <v>1559</v>
      </c>
      <c r="N1749" t="s">
        <v>120</v>
      </c>
      <c r="O1749" t="s">
        <v>121</v>
      </c>
      <c r="P1749" s="6">
        <v>96950</v>
      </c>
      <c r="Q1749" t="s">
        <v>122</v>
      </c>
      <c r="S1749" s="8">
        <v>16703223311</v>
      </c>
      <c r="T1749">
        <v>4504</v>
      </c>
      <c r="U1749" t="s">
        <v>1560</v>
      </c>
      <c r="V1749">
        <v>72111</v>
      </c>
      <c r="W1749" t="s">
        <v>124</v>
      </c>
      <c r="Y1749" t="s">
        <v>1561</v>
      </c>
      <c r="Z1749" t="s">
        <v>1562</v>
      </c>
      <c r="AB1749" t="s">
        <v>1563</v>
      </c>
      <c r="AC1749" t="s">
        <v>1558</v>
      </c>
      <c r="AD1749" t="s">
        <v>1559</v>
      </c>
      <c r="AE1749" t="s">
        <v>120</v>
      </c>
      <c r="AF1749" t="s">
        <v>121</v>
      </c>
      <c r="AG1749" s="6">
        <v>96950</v>
      </c>
      <c r="AH1749" t="s">
        <v>122</v>
      </c>
      <c r="AJ1749" s="8">
        <v>16703223311</v>
      </c>
      <c r="AK1749">
        <v>4506</v>
      </c>
      <c r="AL1749" t="s">
        <v>1564</v>
      </c>
      <c r="BE1749" t="str">
        <f>"49-9071.00"</f>
        <v>49-9071.00</v>
      </c>
      <c r="BF1749" t="s">
        <v>156</v>
      </c>
      <c r="BG1749" t="s">
        <v>8937</v>
      </c>
      <c r="BH1749" t="s">
        <v>3221</v>
      </c>
      <c r="BI1749">
        <v>10</v>
      </c>
      <c r="BK1749" s="1">
        <v>46023</v>
      </c>
      <c r="BL1749" s="1">
        <v>46387</v>
      </c>
      <c r="BO1749">
        <v>35</v>
      </c>
      <c r="BP1749">
        <v>0</v>
      </c>
      <c r="BQ1749">
        <v>7</v>
      </c>
      <c r="BR1749">
        <v>7</v>
      </c>
      <c r="BS1749">
        <v>7</v>
      </c>
      <c r="BT1749">
        <v>7</v>
      </c>
      <c r="BU1749">
        <v>7</v>
      </c>
      <c r="BV1749">
        <v>0</v>
      </c>
      <c r="BW1749" t="str">
        <f>"8:00 AM"</f>
        <v>8:00 AM</v>
      </c>
      <c r="BX1749" t="str">
        <f>"5:00 PM"</f>
        <v>5:00 PM</v>
      </c>
      <c r="BY1749" t="s">
        <v>159</v>
      </c>
      <c r="BZ1749">
        <v>0</v>
      </c>
      <c r="CA1749">
        <v>24</v>
      </c>
      <c r="CB1749" t="s">
        <v>139</v>
      </c>
      <c r="CC1749">
        <v>4</v>
      </c>
      <c r="CD1749" s="2" t="s">
        <v>8938</v>
      </c>
      <c r="CE1749" t="s">
        <v>1558</v>
      </c>
      <c r="CF1749" t="s">
        <v>1559</v>
      </c>
      <c r="CG1749" t="s">
        <v>120</v>
      </c>
      <c r="CH1749" t="s">
        <v>121</v>
      </c>
      <c r="CI1749" s="6">
        <v>96950</v>
      </c>
      <c r="CJ1749" s="10">
        <v>9.75</v>
      </c>
      <c r="CK1749" s="10">
        <v>20</v>
      </c>
      <c r="CL1749" s="10">
        <v>14.62</v>
      </c>
      <c r="CM1749" s="10">
        <v>30</v>
      </c>
      <c r="CN1749" t="s">
        <v>137</v>
      </c>
      <c r="CO1749" t="s">
        <v>1569</v>
      </c>
      <c r="CP1749" t="s">
        <v>138</v>
      </c>
      <c r="CR1749" t="s">
        <v>117</v>
      </c>
      <c r="CS1749" t="s">
        <v>139</v>
      </c>
      <c r="CT1749" t="s">
        <v>140</v>
      </c>
      <c r="CU1749" t="s">
        <v>139</v>
      </c>
      <c r="CV1749" t="s">
        <v>140</v>
      </c>
      <c r="CW1749" t="s">
        <v>139</v>
      </c>
      <c r="CX1749" t="s">
        <v>139</v>
      </c>
      <c r="CY1749" t="s">
        <v>1587</v>
      </c>
      <c r="CZ1749" s="8">
        <v>16703223311</v>
      </c>
      <c r="DA1749" t="s">
        <v>1571</v>
      </c>
      <c r="DB1749" t="s">
        <v>1572</v>
      </c>
      <c r="DC1749" t="s">
        <v>139</v>
      </c>
      <c r="DD1749" t="s">
        <v>117</v>
      </c>
      <c r="DE1749" t="s">
        <v>1573</v>
      </c>
      <c r="DF1749" t="s">
        <v>1574</v>
      </c>
      <c r="DG1749" t="s">
        <v>1108</v>
      </c>
      <c r="DH1749" t="s">
        <v>1560</v>
      </c>
      <c r="DI1749" t="s">
        <v>1575</v>
      </c>
      <c r="DJ1749" t="s">
        <v>1576</v>
      </c>
    </row>
    <row r="1750" spans="1:114" ht="15" customHeight="1" x14ac:dyDescent="0.35">
      <c r="A1750" t="s">
        <v>15268</v>
      </c>
      <c r="B1750" t="s">
        <v>278</v>
      </c>
      <c r="C1750" s="1">
        <v>45757</v>
      </c>
      <c r="D1750" s="1">
        <v>45770</v>
      </c>
      <c r="E1750" t="s">
        <v>211</v>
      </c>
      <c r="G1750" t="s">
        <v>117</v>
      </c>
      <c r="H1750" t="s">
        <v>139</v>
      </c>
      <c r="I1750" t="s">
        <v>117</v>
      </c>
      <c r="J1750" t="s">
        <v>1824</v>
      </c>
      <c r="K1750" t="s">
        <v>1825</v>
      </c>
      <c r="L1750" t="s">
        <v>1826</v>
      </c>
      <c r="M1750" t="s">
        <v>1827</v>
      </c>
      <c r="N1750" t="s">
        <v>120</v>
      </c>
      <c r="O1750" t="s">
        <v>121</v>
      </c>
      <c r="P1750" s="6">
        <v>96950</v>
      </c>
      <c r="Q1750" t="s">
        <v>122</v>
      </c>
      <c r="S1750" s="8">
        <v>16704836668</v>
      </c>
      <c r="U1750" t="s">
        <v>1828</v>
      </c>
      <c r="V1750">
        <v>812199</v>
      </c>
      <c r="W1750" t="s">
        <v>124</v>
      </c>
      <c r="Y1750" t="s">
        <v>1829</v>
      </c>
      <c r="Z1750" t="s">
        <v>1830</v>
      </c>
      <c r="AB1750" t="s">
        <v>128</v>
      </c>
      <c r="AC1750" t="s">
        <v>1826</v>
      </c>
      <c r="AD1750" t="s">
        <v>1827</v>
      </c>
      <c r="AE1750" t="s">
        <v>120</v>
      </c>
      <c r="AF1750" t="s">
        <v>121</v>
      </c>
      <c r="AG1750" s="6">
        <v>96950</v>
      </c>
      <c r="AH1750" t="s">
        <v>122</v>
      </c>
      <c r="AJ1750" s="8">
        <v>16704836668</v>
      </c>
      <c r="AL1750" t="s">
        <v>455</v>
      </c>
      <c r="BE1750" t="str">
        <f>"31-9011.00"</f>
        <v>31-9011.00</v>
      </c>
      <c r="BF1750" t="s">
        <v>225</v>
      </c>
      <c r="BG1750" t="s">
        <v>1831</v>
      </c>
      <c r="BH1750" t="s">
        <v>1832</v>
      </c>
      <c r="BI1750">
        <v>2</v>
      </c>
      <c r="BK1750" s="1">
        <v>45931</v>
      </c>
      <c r="BL1750" s="1">
        <v>46295</v>
      </c>
      <c r="BO1750">
        <v>35</v>
      </c>
      <c r="BP1750">
        <v>0</v>
      </c>
      <c r="BQ1750">
        <v>7</v>
      </c>
      <c r="BR1750">
        <v>7</v>
      </c>
      <c r="BS1750">
        <v>7</v>
      </c>
      <c r="BT1750">
        <v>7</v>
      </c>
      <c r="BU1750">
        <v>7</v>
      </c>
      <c r="BV1750">
        <v>0</v>
      </c>
      <c r="BW1750" t="str">
        <f>"10:00 AM"</f>
        <v>10:00 AM</v>
      </c>
      <c r="BX1750" t="str">
        <f>"7:00 PM"</f>
        <v>7:00 PM</v>
      </c>
      <c r="BY1750" t="s">
        <v>159</v>
      </c>
      <c r="BZ1750">
        <v>0</v>
      </c>
      <c r="CA1750">
        <v>12</v>
      </c>
      <c r="CB1750" t="s">
        <v>117</v>
      </c>
      <c r="CD1750" s="2" t="s">
        <v>1833</v>
      </c>
      <c r="CE1750" t="s">
        <v>1834</v>
      </c>
      <c r="CF1750" t="s">
        <v>1826</v>
      </c>
      <c r="CG1750" t="s">
        <v>120</v>
      </c>
      <c r="CH1750" t="s">
        <v>121</v>
      </c>
      <c r="CI1750" s="6">
        <v>96950</v>
      </c>
      <c r="CJ1750" s="10">
        <v>12.37</v>
      </c>
      <c r="CK1750" s="10">
        <v>12.37</v>
      </c>
      <c r="CL1750" s="10">
        <v>18.55</v>
      </c>
      <c r="CM1750" s="10">
        <v>18.55</v>
      </c>
      <c r="CN1750" t="s">
        <v>137</v>
      </c>
      <c r="CO1750" t="s">
        <v>461</v>
      </c>
      <c r="CP1750" t="s">
        <v>138</v>
      </c>
      <c r="CR1750" t="s">
        <v>117</v>
      </c>
      <c r="CS1750" t="s">
        <v>139</v>
      </c>
      <c r="CT1750" t="s">
        <v>139</v>
      </c>
      <c r="CU1750" t="s">
        <v>139</v>
      </c>
      <c r="CV1750" t="s">
        <v>139</v>
      </c>
      <c r="CW1750" t="s">
        <v>139</v>
      </c>
      <c r="CX1750" t="s">
        <v>140</v>
      </c>
      <c r="CY1750" t="s">
        <v>462</v>
      </c>
      <c r="CZ1750" s="8">
        <v>16707837461</v>
      </c>
      <c r="DA1750" t="s">
        <v>463</v>
      </c>
      <c r="DB1750" t="s">
        <v>1376</v>
      </c>
      <c r="DC1750" t="s">
        <v>139</v>
      </c>
      <c r="DD1750" t="s">
        <v>117</v>
      </c>
    </row>
    <row r="1751" spans="1:114" ht="15" customHeight="1" x14ac:dyDescent="0.35">
      <c r="A1751" t="s">
        <v>16439</v>
      </c>
      <c r="B1751" t="s">
        <v>278</v>
      </c>
      <c r="C1751" s="1">
        <v>45757</v>
      </c>
      <c r="D1751" s="1">
        <v>45770</v>
      </c>
      <c r="E1751" t="s">
        <v>211</v>
      </c>
      <c r="G1751" t="s">
        <v>117</v>
      </c>
      <c r="H1751" t="s">
        <v>117</v>
      </c>
      <c r="I1751" t="s">
        <v>117</v>
      </c>
      <c r="J1751" t="s">
        <v>7725</v>
      </c>
      <c r="K1751" t="s">
        <v>7726</v>
      </c>
      <c r="L1751" t="s">
        <v>7727</v>
      </c>
      <c r="M1751" t="s">
        <v>7728</v>
      </c>
      <c r="N1751" t="s">
        <v>120</v>
      </c>
      <c r="O1751" t="s">
        <v>121</v>
      </c>
      <c r="P1751" s="6">
        <v>96950</v>
      </c>
      <c r="Q1751" t="s">
        <v>122</v>
      </c>
      <c r="S1751" s="8">
        <v>16702340455</v>
      </c>
      <c r="U1751" t="s">
        <v>7729</v>
      </c>
      <c r="V1751">
        <v>23622</v>
      </c>
      <c r="W1751" t="s">
        <v>124</v>
      </c>
      <c r="Y1751" t="s">
        <v>1278</v>
      </c>
      <c r="Z1751" t="s">
        <v>4039</v>
      </c>
      <c r="AA1751" t="s">
        <v>4040</v>
      </c>
      <c r="AB1751" t="s">
        <v>128</v>
      </c>
      <c r="AC1751" t="s">
        <v>7730</v>
      </c>
      <c r="AD1751" t="s">
        <v>7728</v>
      </c>
      <c r="AE1751" t="s">
        <v>120</v>
      </c>
      <c r="AF1751" t="s">
        <v>121</v>
      </c>
      <c r="AG1751" s="6">
        <v>96950</v>
      </c>
      <c r="AH1751" t="s">
        <v>122</v>
      </c>
      <c r="AJ1751" s="8">
        <v>16702340455</v>
      </c>
      <c r="AL1751" t="s">
        <v>7731</v>
      </c>
      <c r="BE1751" t="str">
        <f>"49-9071.00"</f>
        <v>49-9071.00</v>
      </c>
      <c r="BF1751" t="s">
        <v>156</v>
      </c>
      <c r="BG1751" t="s">
        <v>7732</v>
      </c>
      <c r="BH1751" t="s">
        <v>2639</v>
      </c>
      <c r="BI1751">
        <v>12</v>
      </c>
      <c r="BK1751" s="1">
        <v>45931</v>
      </c>
      <c r="BL1751" s="1">
        <v>46295</v>
      </c>
      <c r="BO1751">
        <v>35</v>
      </c>
      <c r="BP1751">
        <v>0</v>
      </c>
      <c r="BQ1751">
        <v>7</v>
      </c>
      <c r="BR1751">
        <v>7</v>
      </c>
      <c r="BS1751">
        <v>7</v>
      </c>
      <c r="BT1751">
        <v>7</v>
      </c>
      <c r="BU1751">
        <v>7</v>
      </c>
      <c r="BV1751">
        <v>0</v>
      </c>
      <c r="BW1751" t="str">
        <f>"8:00 AM"</f>
        <v>8:00 AM</v>
      </c>
      <c r="BX1751" t="str">
        <f>"5:00 PM"</f>
        <v>5:00 PM</v>
      </c>
      <c r="BY1751" t="s">
        <v>159</v>
      </c>
      <c r="BZ1751">
        <v>0</v>
      </c>
      <c r="CA1751">
        <v>24</v>
      </c>
      <c r="CB1751" t="s">
        <v>117</v>
      </c>
      <c r="CD1751" t="s">
        <v>7733</v>
      </c>
      <c r="CE1751" t="s">
        <v>7734</v>
      </c>
      <c r="CF1751" t="s">
        <v>7735</v>
      </c>
      <c r="CG1751" t="s">
        <v>120</v>
      </c>
      <c r="CH1751" t="s">
        <v>121</v>
      </c>
      <c r="CI1751" s="6">
        <v>96950</v>
      </c>
      <c r="CJ1751" s="10">
        <v>9.75</v>
      </c>
      <c r="CK1751" s="10">
        <v>9.75</v>
      </c>
      <c r="CL1751" s="10">
        <v>14.63</v>
      </c>
      <c r="CM1751" s="10">
        <v>14.63</v>
      </c>
      <c r="CN1751" t="s">
        <v>137</v>
      </c>
      <c r="CP1751" t="s">
        <v>138</v>
      </c>
      <c r="CR1751" t="s">
        <v>117</v>
      </c>
      <c r="CS1751" t="s">
        <v>139</v>
      </c>
      <c r="CT1751" t="s">
        <v>140</v>
      </c>
      <c r="CU1751" t="s">
        <v>139</v>
      </c>
      <c r="CV1751" t="s">
        <v>140</v>
      </c>
      <c r="CW1751" t="s">
        <v>139</v>
      </c>
      <c r="CX1751" t="s">
        <v>140</v>
      </c>
      <c r="CY1751" t="s">
        <v>4047</v>
      </c>
      <c r="CZ1751" s="8">
        <v>16702340455</v>
      </c>
      <c r="DA1751" t="s">
        <v>7731</v>
      </c>
      <c r="DB1751" t="s">
        <v>4048</v>
      </c>
      <c r="DC1751" t="s">
        <v>139</v>
      </c>
      <c r="DD1751" t="s">
        <v>117</v>
      </c>
    </row>
    <row r="1752" spans="1:114" ht="15" customHeight="1" x14ac:dyDescent="0.35">
      <c r="A1752" t="s">
        <v>10195</v>
      </c>
      <c r="B1752" t="s">
        <v>278</v>
      </c>
      <c r="C1752" s="1">
        <v>45761</v>
      </c>
      <c r="D1752" s="1">
        <v>45770</v>
      </c>
      <c r="E1752" t="s">
        <v>211</v>
      </c>
      <c r="G1752" t="s">
        <v>117</v>
      </c>
      <c r="H1752" t="s">
        <v>117</v>
      </c>
      <c r="I1752" t="s">
        <v>117</v>
      </c>
      <c r="J1752" t="s">
        <v>396</v>
      </c>
      <c r="K1752" t="s">
        <v>397</v>
      </c>
      <c r="L1752" t="s">
        <v>398</v>
      </c>
      <c r="M1752" t="s">
        <v>399</v>
      </c>
      <c r="N1752" t="s">
        <v>136</v>
      </c>
      <c r="O1752" t="s">
        <v>121</v>
      </c>
      <c r="P1752" s="6">
        <v>96950</v>
      </c>
      <c r="Q1752" t="s">
        <v>122</v>
      </c>
      <c r="S1752" s="8">
        <v>16703226130</v>
      </c>
      <c r="U1752" t="s">
        <v>400</v>
      </c>
      <c r="V1752">
        <v>312112</v>
      </c>
      <c r="W1752" t="s">
        <v>124</v>
      </c>
      <c r="Y1752" t="s">
        <v>401</v>
      </c>
      <c r="Z1752" t="s">
        <v>402</v>
      </c>
      <c r="AA1752" t="s">
        <v>403</v>
      </c>
      <c r="AB1752" t="s">
        <v>404</v>
      </c>
      <c r="AC1752" t="s">
        <v>398</v>
      </c>
      <c r="AD1752" t="s">
        <v>399</v>
      </c>
      <c r="AE1752" t="s">
        <v>136</v>
      </c>
      <c r="AF1752" t="s">
        <v>121</v>
      </c>
      <c r="AG1752" s="6">
        <v>96950</v>
      </c>
      <c r="AH1752" t="s">
        <v>122</v>
      </c>
      <c r="AJ1752" s="8">
        <v>16703226130</v>
      </c>
      <c r="AL1752" t="s">
        <v>405</v>
      </c>
      <c r="BE1752" t="str">
        <f>"49-3031.00"</f>
        <v>49-3031.00</v>
      </c>
      <c r="BF1752" t="s">
        <v>2414</v>
      </c>
      <c r="BG1752" t="s">
        <v>10196</v>
      </c>
      <c r="BH1752" t="s">
        <v>10197</v>
      </c>
      <c r="BI1752">
        <v>2</v>
      </c>
      <c r="BK1752" s="1">
        <v>45931</v>
      </c>
      <c r="BL1752" s="1">
        <v>46295</v>
      </c>
      <c r="BO1752">
        <v>40</v>
      </c>
      <c r="BP1752">
        <v>0</v>
      </c>
      <c r="BQ1752">
        <v>8</v>
      </c>
      <c r="BR1752">
        <v>8</v>
      </c>
      <c r="BS1752">
        <v>8</v>
      </c>
      <c r="BT1752">
        <v>8</v>
      </c>
      <c r="BU1752">
        <v>8</v>
      </c>
      <c r="BV1752">
        <v>0</v>
      </c>
      <c r="BW1752" t="str">
        <f>"8:00 AM"</f>
        <v>8:00 AM</v>
      </c>
      <c r="BX1752" t="str">
        <f>"5:00 PM"</f>
        <v>5:00 PM</v>
      </c>
      <c r="BY1752" t="s">
        <v>159</v>
      </c>
      <c r="BZ1752">
        <v>6</v>
      </c>
      <c r="CA1752">
        <v>12</v>
      </c>
      <c r="CB1752" t="s">
        <v>117</v>
      </c>
      <c r="CD1752" t="s">
        <v>10198</v>
      </c>
      <c r="CE1752" t="s">
        <v>398</v>
      </c>
      <c r="CF1752" t="s">
        <v>399</v>
      </c>
      <c r="CG1752" t="s">
        <v>136</v>
      </c>
      <c r="CH1752" t="s">
        <v>121</v>
      </c>
      <c r="CI1752" s="6">
        <v>96950</v>
      </c>
      <c r="CJ1752" s="10">
        <v>11.85</v>
      </c>
      <c r="CK1752" s="10">
        <v>11.85</v>
      </c>
      <c r="CL1752" s="10">
        <v>17.77</v>
      </c>
      <c r="CM1752" s="10">
        <v>17.77</v>
      </c>
      <c r="CN1752" t="s">
        <v>137</v>
      </c>
      <c r="CP1752" t="s">
        <v>138</v>
      </c>
      <c r="CR1752" t="s">
        <v>117</v>
      </c>
      <c r="CS1752" t="s">
        <v>139</v>
      </c>
      <c r="CT1752" t="s">
        <v>140</v>
      </c>
      <c r="CU1752" t="s">
        <v>139</v>
      </c>
      <c r="CV1752" t="s">
        <v>140</v>
      </c>
      <c r="CW1752" t="s">
        <v>139</v>
      </c>
      <c r="CX1752" t="s">
        <v>139</v>
      </c>
      <c r="CY1752" t="s">
        <v>10199</v>
      </c>
      <c r="CZ1752" s="8">
        <v>16704831056</v>
      </c>
      <c r="DA1752" t="s">
        <v>405</v>
      </c>
      <c r="DB1752" t="s">
        <v>411</v>
      </c>
      <c r="DC1752" t="s">
        <v>139</v>
      </c>
      <c r="DD1752" t="s">
        <v>117</v>
      </c>
    </row>
    <row r="1753" spans="1:114" ht="15" customHeight="1" x14ac:dyDescent="0.35">
      <c r="A1753" t="s">
        <v>13811</v>
      </c>
      <c r="B1753" t="s">
        <v>278</v>
      </c>
      <c r="C1753" s="1">
        <v>45762</v>
      </c>
      <c r="D1753" s="1">
        <v>45770</v>
      </c>
      <c r="E1753" t="s">
        <v>116</v>
      </c>
      <c r="F1753" s="1">
        <v>45929</v>
      </c>
      <c r="G1753" t="s">
        <v>117</v>
      </c>
      <c r="H1753" t="s">
        <v>117</v>
      </c>
      <c r="I1753" t="s">
        <v>117</v>
      </c>
      <c r="J1753" t="s">
        <v>295</v>
      </c>
      <c r="K1753" t="s">
        <v>6969</v>
      </c>
      <c r="L1753" t="s">
        <v>297</v>
      </c>
      <c r="M1753" t="s">
        <v>298</v>
      </c>
      <c r="N1753" t="s">
        <v>136</v>
      </c>
      <c r="O1753" t="s">
        <v>121</v>
      </c>
      <c r="P1753" s="6">
        <v>96950</v>
      </c>
      <c r="Q1753" t="s">
        <v>122</v>
      </c>
      <c r="S1753" s="8">
        <v>16702356129</v>
      </c>
      <c r="U1753" t="s">
        <v>299</v>
      </c>
      <c r="V1753">
        <v>812112</v>
      </c>
      <c r="W1753" t="s">
        <v>124</v>
      </c>
      <c r="Y1753" t="s">
        <v>300</v>
      </c>
      <c r="Z1753" t="s">
        <v>301</v>
      </c>
      <c r="AB1753" t="s">
        <v>237</v>
      </c>
      <c r="AC1753" t="s">
        <v>297</v>
      </c>
      <c r="AD1753" t="s">
        <v>298</v>
      </c>
      <c r="AE1753" t="s">
        <v>136</v>
      </c>
      <c r="AF1753" t="s">
        <v>121</v>
      </c>
      <c r="AG1753" s="6">
        <v>96950</v>
      </c>
      <c r="AH1753" t="s">
        <v>122</v>
      </c>
      <c r="AJ1753" s="8">
        <v>16702356129</v>
      </c>
      <c r="AL1753" t="s">
        <v>303</v>
      </c>
      <c r="BE1753" t="str">
        <f>"39-5012.00"</f>
        <v>39-5012.00</v>
      </c>
      <c r="BF1753" t="s">
        <v>272</v>
      </c>
      <c r="BG1753" t="s">
        <v>13812</v>
      </c>
      <c r="BH1753" t="s">
        <v>6972</v>
      </c>
      <c r="BI1753">
        <v>5</v>
      </c>
      <c r="BK1753" s="1">
        <v>45931</v>
      </c>
      <c r="BL1753" s="1">
        <v>46295</v>
      </c>
      <c r="BO1753">
        <v>35</v>
      </c>
      <c r="BP1753">
        <v>0</v>
      </c>
      <c r="BQ1753">
        <v>0</v>
      </c>
      <c r="BR1753">
        <v>7</v>
      </c>
      <c r="BS1753">
        <v>7</v>
      </c>
      <c r="BT1753">
        <v>7</v>
      </c>
      <c r="BU1753">
        <v>7</v>
      </c>
      <c r="BV1753">
        <v>7</v>
      </c>
      <c r="BW1753" t="str">
        <f>"11:00 AM"</f>
        <v>11:00 AM</v>
      </c>
      <c r="BX1753" t="str">
        <f>"7:00 PM"</f>
        <v>7:00 PM</v>
      </c>
      <c r="BY1753" t="s">
        <v>159</v>
      </c>
      <c r="BZ1753">
        <v>0</v>
      </c>
      <c r="CA1753">
        <v>12</v>
      </c>
      <c r="CB1753" t="s">
        <v>117</v>
      </c>
      <c r="CD1753" s="2" t="s">
        <v>13813</v>
      </c>
      <c r="CE1753" t="s">
        <v>298</v>
      </c>
      <c r="CG1753" t="s">
        <v>136</v>
      </c>
      <c r="CH1753" t="s">
        <v>121</v>
      </c>
      <c r="CI1753" s="6">
        <v>96950</v>
      </c>
      <c r="CJ1753" s="10">
        <v>7.98</v>
      </c>
      <c r="CK1753" s="10">
        <v>7.98</v>
      </c>
      <c r="CL1753" s="10">
        <v>11.97</v>
      </c>
      <c r="CM1753" s="10">
        <v>11.97</v>
      </c>
      <c r="CN1753" t="s">
        <v>137</v>
      </c>
      <c r="CP1753" t="s">
        <v>138</v>
      </c>
      <c r="CR1753" t="s">
        <v>117</v>
      </c>
      <c r="CS1753" t="s">
        <v>139</v>
      </c>
      <c r="CT1753" t="s">
        <v>140</v>
      </c>
      <c r="CU1753" t="s">
        <v>139</v>
      </c>
      <c r="CV1753" t="s">
        <v>140</v>
      </c>
      <c r="CW1753" t="s">
        <v>139</v>
      </c>
      <c r="CX1753" t="s">
        <v>140</v>
      </c>
      <c r="CY1753" t="s">
        <v>2696</v>
      </c>
      <c r="CZ1753" s="8">
        <v>16702356129</v>
      </c>
      <c r="DA1753" t="s">
        <v>303</v>
      </c>
      <c r="DB1753" t="s">
        <v>309</v>
      </c>
      <c r="DC1753" t="s">
        <v>139</v>
      </c>
      <c r="DD1753" t="s">
        <v>117</v>
      </c>
    </row>
    <row r="1754" spans="1:114" ht="15" customHeight="1" x14ac:dyDescent="0.35">
      <c r="A1754" t="s">
        <v>5535</v>
      </c>
      <c r="B1754" t="s">
        <v>278</v>
      </c>
      <c r="C1754" s="1">
        <v>45762</v>
      </c>
      <c r="D1754" s="1">
        <v>45770</v>
      </c>
      <c r="E1754" t="s">
        <v>116</v>
      </c>
      <c r="F1754" s="1">
        <v>45929</v>
      </c>
      <c r="G1754" t="s">
        <v>117</v>
      </c>
      <c r="H1754" t="s">
        <v>117</v>
      </c>
      <c r="I1754" t="s">
        <v>117</v>
      </c>
      <c r="J1754" t="s">
        <v>295</v>
      </c>
      <c r="K1754" t="s">
        <v>296</v>
      </c>
      <c r="L1754" t="s">
        <v>297</v>
      </c>
      <c r="M1754" t="s">
        <v>298</v>
      </c>
      <c r="N1754" t="s">
        <v>136</v>
      </c>
      <c r="O1754" t="s">
        <v>121</v>
      </c>
      <c r="P1754" s="6">
        <v>96950</v>
      </c>
      <c r="Q1754" t="s">
        <v>122</v>
      </c>
      <c r="S1754" s="8">
        <v>16702356129</v>
      </c>
      <c r="U1754" t="s">
        <v>299</v>
      </c>
      <c r="V1754">
        <v>561710</v>
      </c>
      <c r="W1754" t="s">
        <v>124</v>
      </c>
      <c r="Y1754" t="s">
        <v>300</v>
      </c>
      <c r="Z1754" t="s">
        <v>301</v>
      </c>
      <c r="AB1754" t="s">
        <v>237</v>
      </c>
      <c r="AC1754" t="s">
        <v>297</v>
      </c>
      <c r="AD1754" t="s">
        <v>302</v>
      </c>
      <c r="AE1754" t="s">
        <v>136</v>
      </c>
      <c r="AF1754" t="s">
        <v>121</v>
      </c>
      <c r="AG1754" s="6">
        <v>96950</v>
      </c>
      <c r="AH1754" t="s">
        <v>122</v>
      </c>
      <c r="AJ1754" s="8">
        <v>16702356129</v>
      </c>
      <c r="AL1754" t="s">
        <v>303</v>
      </c>
      <c r="BE1754" t="str">
        <f>"37-2021.00"</f>
        <v>37-2021.00</v>
      </c>
      <c r="BF1754" t="s">
        <v>304</v>
      </c>
      <c r="BG1754" t="s">
        <v>305</v>
      </c>
      <c r="BH1754" t="s">
        <v>306</v>
      </c>
      <c r="BI1754">
        <v>8</v>
      </c>
      <c r="BK1754" s="1">
        <v>45931</v>
      </c>
      <c r="BL1754" s="1">
        <v>46295</v>
      </c>
      <c r="BO1754">
        <v>35</v>
      </c>
      <c r="BP1754">
        <v>0</v>
      </c>
      <c r="BQ1754">
        <v>7</v>
      </c>
      <c r="BR1754">
        <v>7</v>
      </c>
      <c r="BS1754">
        <v>7</v>
      </c>
      <c r="BT1754">
        <v>7</v>
      </c>
      <c r="BU1754">
        <v>7</v>
      </c>
      <c r="BV1754">
        <v>0</v>
      </c>
      <c r="BW1754" t="str">
        <f>"8:00 AM"</f>
        <v>8:00 AM</v>
      </c>
      <c r="BX1754" t="str">
        <f>"4:00 PM"</f>
        <v>4:00 PM</v>
      </c>
      <c r="BY1754" t="s">
        <v>159</v>
      </c>
      <c r="BZ1754">
        <v>0</v>
      </c>
      <c r="CA1754">
        <v>12</v>
      </c>
      <c r="CB1754" t="s">
        <v>117</v>
      </c>
      <c r="CD1754" s="2" t="s">
        <v>307</v>
      </c>
      <c r="CE1754" t="s">
        <v>298</v>
      </c>
      <c r="CG1754" t="s">
        <v>136</v>
      </c>
      <c r="CH1754" t="s">
        <v>121</v>
      </c>
      <c r="CI1754" s="6">
        <v>96950</v>
      </c>
      <c r="CJ1754" s="10">
        <v>7.91</v>
      </c>
      <c r="CK1754" s="10">
        <v>7.91</v>
      </c>
      <c r="CL1754" s="10">
        <v>11.87</v>
      </c>
      <c r="CM1754" s="10">
        <v>11.87</v>
      </c>
      <c r="CN1754" t="s">
        <v>137</v>
      </c>
      <c r="CP1754" t="s">
        <v>138</v>
      </c>
      <c r="CR1754" t="s">
        <v>117</v>
      </c>
      <c r="CS1754" t="s">
        <v>139</v>
      </c>
      <c r="CT1754" t="s">
        <v>140</v>
      </c>
      <c r="CU1754" t="s">
        <v>139</v>
      </c>
      <c r="CV1754" t="s">
        <v>140</v>
      </c>
      <c r="CW1754" t="s">
        <v>139</v>
      </c>
      <c r="CX1754" t="s">
        <v>140</v>
      </c>
      <c r="CY1754" s="2" t="s">
        <v>5536</v>
      </c>
      <c r="CZ1754" s="8">
        <v>16702356129</v>
      </c>
      <c r="DA1754" t="s">
        <v>303</v>
      </c>
      <c r="DB1754" t="s">
        <v>309</v>
      </c>
      <c r="DC1754" t="s">
        <v>139</v>
      </c>
      <c r="DD1754" t="s">
        <v>117</v>
      </c>
    </row>
    <row r="1755" spans="1:114" ht="15" customHeight="1" x14ac:dyDescent="0.35">
      <c r="A1755" t="s">
        <v>12107</v>
      </c>
      <c r="B1755" t="s">
        <v>278</v>
      </c>
      <c r="C1755" s="1">
        <v>45762</v>
      </c>
      <c r="D1755" s="1">
        <v>45770</v>
      </c>
      <c r="E1755" t="s">
        <v>211</v>
      </c>
      <c r="G1755" t="s">
        <v>117</v>
      </c>
      <c r="H1755" t="s">
        <v>117</v>
      </c>
      <c r="I1755" t="s">
        <v>117</v>
      </c>
      <c r="J1755" t="s">
        <v>396</v>
      </c>
      <c r="K1755" t="s">
        <v>397</v>
      </c>
      <c r="L1755" t="s">
        <v>398</v>
      </c>
      <c r="M1755" t="s">
        <v>399</v>
      </c>
      <c r="N1755" t="s">
        <v>136</v>
      </c>
      <c r="O1755" t="s">
        <v>121</v>
      </c>
      <c r="P1755" s="6">
        <v>96950</v>
      </c>
      <c r="Q1755" t="s">
        <v>122</v>
      </c>
      <c r="S1755" s="8">
        <v>16703226130</v>
      </c>
      <c r="U1755" t="s">
        <v>400</v>
      </c>
      <c r="V1755">
        <v>312112</v>
      </c>
      <c r="W1755" t="s">
        <v>124</v>
      </c>
      <c r="Y1755" t="s">
        <v>401</v>
      </c>
      <c r="Z1755" t="s">
        <v>402</v>
      </c>
      <c r="AA1755" t="s">
        <v>403</v>
      </c>
      <c r="AB1755" t="s">
        <v>404</v>
      </c>
      <c r="AC1755" t="s">
        <v>398</v>
      </c>
      <c r="AD1755" t="s">
        <v>399</v>
      </c>
      <c r="AE1755" t="s">
        <v>136</v>
      </c>
      <c r="AF1755" t="s">
        <v>121</v>
      </c>
      <c r="AG1755" s="6">
        <v>96950</v>
      </c>
      <c r="AH1755" t="s">
        <v>122</v>
      </c>
      <c r="AJ1755" s="8">
        <v>16703226130</v>
      </c>
      <c r="AL1755" t="s">
        <v>405</v>
      </c>
      <c r="BE1755" t="str">
        <f>"51-9198.00"</f>
        <v>51-9198.00</v>
      </c>
      <c r="BF1755" t="s">
        <v>1393</v>
      </c>
      <c r="BG1755" t="s">
        <v>5446</v>
      </c>
      <c r="BH1755" t="s">
        <v>5447</v>
      </c>
      <c r="BI1755">
        <v>3</v>
      </c>
      <c r="BK1755" s="1">
        <v>45931</v>
      </c>
      <c r="BL1755" s="1">
        <v>46295</v>
      </c>
      <c r="BO1755">
        <v>40</v>
      </c>
      <c r="BP1755">
        <v>0</v>
      </c>
      <c r="BQ1755">
        <v>8</v>
      </c>
      <c r="BR1755">
        <v>8</v>
      </c>
      <c r="BS1755">
        <v>8</v>
      </c>
      <c r="BT1755">
        <v>8</v>
      </c>
      <c r="BU1755">
        <v>8</v>
      </c>
      <c r="BV1755">
        <v>0</v>
      </c>
      <c r="BW1755" t="str">
        <f>"8:00 AM"</f>
        <v>8:00 AM</v>
      </c>
      <c r="BX1755" t="str">
        <f>"5:00 PM"</f>
        <v>5:00 PM</v>
      </c>
      <c r="BY1755" t="s">
        <v>159</v>
      </c>
      <c r="BZ1755">
        <v>0</v>
      </c>
      <c r="CA1755">
        <v>0</v>
      </c>
      <c r="CB1755" t="s">
        <v>117</v>
      </c>
      <c r="CD1755" t="s">
        <v>5448</v>
      </c>
      <c r="CE1755" t="s">
        <v>398</v>
      </c>
      <c r="CF1755" t="s">
        <v>399</v>
      </c>
      <c r="CG1755" t="s">
        <v>136</v>
      </c>
      <c r="CH1755" t="s">
        <v>121</v>
      </c>
      <c r="CI1755" s="6">
        <v>96950</v>
      </c>
      <c r="CJ1755" s="10">
        <v>8.23</v>
      </c>
      <c r="CK1755" s="10">
        <v>8.23</v>
      </c>
      <c r="CL1755" s="10">
        <v>12.34</v>
      </c>
      <c r="CM1755" s="10">
        <v>12.34</v>
      </c>
      <c r="CN1755" t="s">
        <v>137</v>
      </c>
      <c r="CP1755" t="s">
        <v>138</v>
      </c>
      <c r="CR1755" t="s">
        <v>117</v>
      </c>
      <c r="CS1755" t="s">
        <v>139</v>
      </c>
      <c r="CT1755" t="s">
        <v>140</v>
      </c>
      <c r="CU1755" t="s">
        <v>139</v>
      </c>
      <c r="CV1755" t="s">
        <v>139</v>
      </c>
      <c r="CW1755" t="s">
        <v>139</v>
      </c>
      <c r="CX1755" t="s">
        <v>139</v>
      </c>
      <c r="CY1755" t="s">
        <v>10199</v>
      </c>
      <c r="CZ1755" s="8">
        <v>16704831056</v>
      </c>
      <c r="DA1755" t="s">
        <v>405</v>
      </c>
      <c r="DB1755" t="s">
        <v>411</v>
      </c>
      <c r="DC1755" t="s">
        <v>139</v>
      </c>
      <c r="DD1755" t="s">
        <v>117</v>
      </c>
    </row>
    <row r="1756" spans="1:114" ht="15" customHeight="1" x14ac:dyDescent="0.35">
      <c r="A1756" t="s">
        <v>5537</v>
      </c>
      <c r="B1756" t="s">
        <v>278</v>
      </c>
      <c r="C1756" s="1">
        <v>45764</v>
      </c>
      <c r="D1756" s="1">
        <v>45770</v>
      </c>
      <c r="E1756" t="s">
        <v>116</v>
      </c>
      <c r="F1756" s="1">
        <v>46021</v>
      </c>
      <c r="G1756" t="s">
        <v>117</v>
      </c>
      <c r="H1756" t="s">
        <v>117</v>
      </c>
      <c r="I1756" t="s">
        <v>117</v>
      </c>
      <c r="J1756" t="s">
        <v>5538</v>
      </c>
      <c r="K1756" t="s">
        <v>5538</v>
      </c>
      <c r="L1756" t="s">
        <v>5539</v>
      </c>
      <c r="N1756" t="s">
        <v>136</v>
      </c>
      <c r="O1756" t="s">
        <v>121</v>
      </c>
      <c r="P1756" s="6">
        <v>96950</v>
      </c>
      <c r="Q1756" t="s">
        <v>122</v>
      </c>
      <c r="S1756" s="8">
        <v>16702358938</v>
      </c>
      <c r="U1756" t="s">
        <v>5540</v>
      </c>
      <c r="V1756">
        <v>323111</v>
      </c>
      <c r="W1756" t="s">
        <v>124</v>
      </c>
      <c r="Y1756" t="s">
        <v>5541</v>
      </c>
      <c r="Z1756" t="s">
        <v>4911</v>
      </c>
      <c r="AB1756" t="s">
        <v>189</v>
      </c>
      <c r="AC1756" t="s">
        <v>5539</v>
      </c>
      <c r="AE1756" t="s">
        <v>136</v>
      </c>
      <c r="AF1756" t="s">
        <v>121</v>
      </c>
      <c r="AG1756" s="6">
        <v>96950</v>
      </c>
      <c r="AH1756" t="s">
        <v>122</v>
      </c>
      <c r="AJ1756" s="8">
        <v>16702875665</v>
      </c>
      <c r="AL1756" t="s">
        <v>5542</v>
      </c>
      <c r="BE1756" t="str">
        <f>"43-4051.00"</f>
        <v>43-4051.00</v>
      </c>
      <c r="BF1756" t="s">
        <v>5543</v>
      </c>
      <c r="BG1756" t="s">
        <v>5544</v>
      </c>
      <c r="BH1756" t="s">
        <v>5545</v>
      </c>
      <c r="BI1756">
        <v>1</v>
      </c>
      <c r="BK1756" s="1">
        <v>46023</v>
      </c>
      <c r="BL1756" s="1">
        <v>46387</v>
      </c>
      <c r="BO1756">
        <v>35</v>
      </c>
      <c r="BP1756">
        <v>0</v>
      </c>
      <c r="BQ1756">
        <v>7</v>
      </c>
      <c r="BR1756">
        <v>7</v>
      </c>
      <c r="BS1756">
        <v>7</v>
      </c>
      <c r="BT1756">
        <v>7</v>
      </c>
      <c r="BU1756">
        <v>7</v>
      </c>
      <c r="BV1756">
        <v>0</v>
      </c>
      <c r="BW1756" t="str">
        <f>"9:00 AM"</f>
        <v>9:00 AM</v>
      </c>
      <c r="BX1756" t="str">
        <f>"5:00 PM"</f>
        <v>5:00 PM</v>
      </c>
      <c r="BY1756" t="s">
        <v>133</v>
      </c>
      <c r="BZ1756">
        <v>0</v>
      </c>
      <c r="CA1756">
        <v>12</v>
      </c>
      <c r="CB1756" t="s">
        <v>117</v>
      </c>
      <c r="CD1756" t="s">
        <v>5546</v>
      </c>
      <c r="CE1756" t="s">
        <v>5539</v>
      </c>
      <c r="CG1756" t="s">
        <v>136</v>
      </c>
      <c r="CH1756" t="s">
        <v>121</v>
      </c>
      <c r="CI1756" s="6">
        <v>96950</v>
      </c>
      <c r="CJ1756" s="10">
        <v>10.83</v>
      </c>
      <c r="CK1756" s="10">
        <v>11.25</v>
      </c>
      <c r="CL1756" s="10">
        <v>16.25</v>
      </c>
      <c r="CM1756" s="10">
        <v>16.88</v>
      </c>
      <c r="CN1756" t="s">
        <v>137</v>
      </c>
      <c r="CP1756" t="s">
        <v>138</v>
      </c>
      <c r="CR1756" t="s">
        <v>117</v>
      </c>
      <c r="CS1756" t="s">
        <v>139</v>
      </c>
      <c r="CT1756" t="s">
        <v>140</v>
      </c>
      <c r="CU1756" t="s">
        <v>139</v>
      </c>
      <c r="CV1756" t="s">
        <v>140</v>
      </c>
      <c r="CW1756" t="s">
        <v>139</v>
      </c>
      <c r="CX1756" t="s">
        <v>140</v>
      </c>
      <c r="CY1756" t="s">
        <v>5547</v>
      </c>
      <c r="CZ1756" s="8">
        <v>16702358938</v>
      </c>
      <c r="DA1756" t="s">
        <v>5542</v>
      </c>
      <c r="DB1756" t="s">
        <v>140</v>
      </c>
      <c r="DC1756" t="s">
        <v>139</v>
      </c>
      <c r="DD1756" t="s">
        <v>117</v>
      </c>
    </row>
    <row r="1757" spans="1:114" ht="15" customHeight="1" x14ac:dyDescent="0.35">
      <c r="A1757" t="s">
        <v>15234</v>
      </c>
      <c r="B1757" t="s">
        <v>278</v>
      </c>
      <c r="C1757" s="1">
        <v>45767</v>
      </c>
      <c r="D1757" s="1">
        <v>45770</v>
      </c>
      <c r="E1757" t="s">
        <v>211</v>
      </c>
      <c r="G1757" t="s">
        <v>117</v>
      </c>
      <c r="H1757" t="s">
        <v>117</v>
      </c>
      <c r="I1757" t="s">
        <v>117</v>
      </c>
      <c r="J1757" t="s">
        <v>4091</v>
      </c>
      <c r="K1757" t="s">
        <v>13392</v>
      </c>
      <c r="L1757" t="s">
        <v>4093</v>
      </c>
      <c r="M1757" t="s">
        <v>4094</v>
      </c>
      <c r="N1757" t="s">
        <v>3160</v>
      </c>
      <c r="O1757" t="s">
        <v>121</v>
      </c>
      <c r="P1757" s="6">
        <v>96950</v>
      </c>
      <c r="Q1757" t="s">
        <v>122</v>
      </c>
      <c r="R1757" t="s">
        <v>164</v>
      </c>
      <c r="S1757" s="8">
        <v>16702342253</v>
      </c>
      <c r="U1757" t="s">
        <v>8343</v>
      </c>
      <c r="V1757">
        <v>72251</v>
      </c>
      <c r="W1757" t="s">
        <v>124</v>
      </c>
      <c r="Y1757" t="s">
        <v>4096</v>
      </c>
      <c r="Z1757" t="s">
        <v>4097</v>
      </c>
      <c r="AA1757" t="s">
        <v>4098</v>
      </c>
      <c r="AB1757" t="s">
        <v>1669</v>
      </c>
      <c r="AC1757" t="s">
        <v>4093</v>
      </c>
      <c r="AD1757" t="s">
        <v>4094</v>
      </c>
      <c r="AE1757" t="s">
        <v>3160</v>
      </c>
      <c r="AF1757" t="s">
        <v>121</v>
      </c>
      <c r="AG1757" s="6">
        <v>96950</v>
      </c>
      <c r="AH1757" t="s">
        <v>122</v>
      </c>
      <c r="AJ1757" s="8">
        <v>16702852253</v>
      </c>
      <c r="AL1757" t="s">
        <v>4099</v>
      </c>
      <c r="BE1757" t="str">
        <f>"35-2014.00"</f>
        <v>35-2014.00</v>
      </c>
      <c r="BF1757" t="s">
        <v>191</v>
      </c>
      <c r="BG1757" t="s">
        <v>13850</v>
      </c>
      <c r="BH1757" t="s">
        <v>313</v>
      </c>
      <c r="BI1757">
        <v>1</v>
      </c>
      <c r="BK1757" s="1">
        <v>45932</v>
      </c>
      <c r="BL1757" s="1">
        <v>46296</v>
      </c>
      <c r="BO1757">
        <v>35</v>
      </c>
      <c r="BP1757">
        <v>0</v>
      </c>
      <c r="BQ1757">
        <v>6</v>
      </c>
      <c r="BR1757">
        <v>6</v>
      </c>
      <c r="BS1757">
        <v>6</v>
      </c>
      <c r="BT1757">
        <v>6</v>
      </c>
      <c r="BU1757">
        <v>6</v>
      </c>
      <c r="BV1757">
        <v>5</v>
      </c>
      <c r="BW1757" t="str">
        <f>"3:00 AM"</f>
        <v>3:00 AM</v>
      </c>
      <c r="BX1757" t="str">
        <f>"9:00 AM"</f>
        <v>9:00 AM</v>
      </c>
      <c r="BY1757" t="s">
        <v>133</v>
      </c>
      <c r="BZ1757">
        <v>0</v>
      </c>
      <c r="CA1757">
        <v>12</v>
      </c>
      <c r="CB1757" t="s">
        <v>117</v>
      </c>
      <c r="CD1757" t="s">
        <v>13851</v>
      </c>
      <c r="CE1757" t="s">
        <v>4093</v>
      </c>
      <c r="CF1757" t="s">
        <v>4094</v>
      </c>
      <c r="CG1757" t="s">
        <v>3160</v>
      </c>
      <c r="CH1757" t="s">
        <v>121</v>
      </c>
      <c r="CI1757" s="6">
        <v>96950</v>
      </c>
      <c r="CJ1757" s="10">
        <v>8.83</v>
      </c>
      <c r="CK1757" s="10">
        <v>8.83</v>
      </c>
      <c r="CL1757" s="10">
        <v>13.25</v>
      </c>
      <c r="CM1757" s="10">
        <v>13.25</v>
      </c>
      <c r="CN1757" t="s">
        <v>137</v>
      </c>
      <c r="CO1757" t="s">
        <v>164</v>
      </c>
      <c r="CP1757" t="s">
        <v>138</v>
      </c>
      <c r="CR1757" t="s">
        <v>117</v>
      </c>
      <c r="CS1757" t="s">
        <v>139</v>
      </c>
      <c r="CT1757" t="s">
        <v>140</v>
      </c>
      <c r="CU1757" t="s">
        <v>139</v>
      </c>
      <c r="CV1757" t="s">
        <v>140</v>
      </c>
      <c r="CW1757" t="s">
        <v>139</v>
      </c>
      <c r="CX1757" t="s">
        <v>140</v>
      </c>
      <c r="CY1757" t="s">
        <v>3568</v>
      </c>
      <c r="CZ1757" s="8">
        <v>16702852253</v>
      </c>
      <c r="DA1757" t="s">
        <v>4099</v>
      </c>
      <c r="DB1757" t="s">
        <v>142</v>
      </c>
      <c r="DC1757" t="s">
        <v>139</v>
      </c>
      <c r="DD1757" t="s">
        <v>117</v>
      </c>
    </row>
    <row r="1758" spans="1:114" ht="15" customHeight="1" x14ac:dyDescent="0.35">
      <c r="A1758" t="s">
        <v>5490</v>
      </c>
      <c r="B1758" t="s">
        <v>278</v>
      </c>
      <c r="C1758" s="1">
        <v>45768</v>
      </c>
      <c r="D1758" s="1">
        <v>45770</v>
      </c>
      <c r="E1758" t="s">
        <v>211</v>
      </c>
      <c r="G1758" t="s">
        <v>117</v>
      </c>
      <c r="H1758" t="s">
        <v>117</v>
      </c>
      <c r="I1758" t="s">
        <v>117</v>
      </c>
      <c r="J1758" t="s">
        <v>2589</v>
      </c>
      <c r="K1758" t="s">
        <v>140</v>
      </c>
      <c r="L1758" t="s">
        <v>2590</v>
      </c>
      <c r="M1758" t="s">
        <v>2591</v>
      </c>
      <c r="N1758" t="s">
        <v>551</v>
      </c>
      <c r="O1758" t="s">
        <v>121</v>
      </c>
      <c r="P1758" s="6">
        <v>96952</v>
      </c>
      <c r="Q1758" t="s">
        <v>122</v>
      </c>
      <c r="R1758" t="s">
        <v>140</v>
      </c>
      <c r="S1758" s="8">
        <v>16704339989</v>
      </c>
      <c r="U1758" t="s">
        <v>2592</v>
      </c>
      <c r="V1758">
        <v>481111</v>
      </c>
      <c r="W1758" t="s">
        <v>124</v>
      </c>
      <c r="Y1758" t="s">
        <v>2593</v>
      </c>
      <c r="Z1758" t="s">
        <v>2594</v>
      </c>
      <c r="AA1758" t="s">
        <v>2595</v>
      </c>
      <c r="AB1758" t="s">
        <v>205</v>
      </c>
      <c r="AC1758" t="s">
        <v>2590</v>
      </c>
      <c r="AD1758" t="s">
        <v>2591</v>
      </c>
      <c r="AE1758" t="s">
        <v>551</v>
      </c>
      <c r="AF1758" t="s">
        <v>121</v>
      </c>
      <c r="AG1758" s="6">
        <v>96952</v>
      </c>
      <c r="AH1758" t="s">
        <v>122</v>
      </c>
      <c r="AJ1758" s="8">
        <v>16704339989</v>
      </c>
      <c r="AL1758" t="s">
        <v>2596</v>
      </c>
      <c r="BE1758" t="str">
        <f>"43-4181.00"</f>
        <v>43-4181.00</v>
      </c>
      <c r="BF1758" t="s">
        <v>2826</v>
      </c>
      <c r="BG1758" t="s">
        <v>2827</v>
      </c>
      <c r="BH1758" t="s">
        <v>2828</v>
      </c>
      <c r="BI1758">
        <v>2</v>
      </c>
      <c r="BK1758" s="1">
        <v>45931</v>
      </c>
      <c r="BL1758" s="1">
        <v>46295</v>
      </c>
      <c r="BO1758">
        <v>40</v>
      </c>
      <c r="BP1758">
        <v>0</v>
      </c>
      <c r="BQ1758">
        <v>8</v>
      </c>
      <c r="BR1758">
        <v>8</v>
      </c>
      <c r="BS1758">
        <v>8</v>
      </c>
      <c r="BT1758">
        <v>8</v>
      </c>
      <c r="BU1758">
        <v>8</v>
      </c>
      <c r="BV1758">
        <v>0</v>
      </c>
      <c r="BW1758" t="str">
        <f>"8:00 AM"</f>
        <v>8:00 AM</v>
      </c>
      <c r="BX1758" t="str">
        <f>"5:00 PM"</f>
        <v>5:00 PM</v>
      </c>
      <c r="BY1758" t="s">
        <v>159</v>
      </c>
      <c r="BZ1758">
        <v>0</v>
      </c>
      <c r="CA1758">
        <v>12</v>
      </c>
      <c r="CB1758" t="s">
        <v>117</v>
      </c>
      <c r="CD1758" s="2" t="s">
        <v>5379</v>
      </c>
      <c r="CE1758" t="s">
        <v>2590</v>
      </c>
      <c r="CF1758" t="s">
        <v>2591</v>
      </c>
      <c r="CG1758" t="s">
        <v>551</v>
      </c>
      <c r="CH1758" t="s">
        <v>121</v>
      </c>
      <c r="CI1758" s="6">
        <v>96952</v>
      </c>
      <c r="CJ1758" s="10">
        <v>8.77</v>
      </c>
      <c r="CK1758" s="10">
        <v>8.9</v>
      </c>
      <c r="CL1758" s="10">
        <v>0</v>
      </c>
      <c r="CM1758" s="10">
        <v>0</v>
      </c>
      <c r="CN1758" t="s">
        <v>137</v>
      </c>
      <c r="CO1758" t="s">
        <v>140</v>
      </c>
      <c r="CP1758" t="s">
        <v>138</v>
      </c>
      <c r="CR1758" t="s">
        <v>117</v>
      </c>
      <c r="CS1758" t="s">
        <v>139</v>
      </c>
      <c r="CT1758" t="s">
        <v>140</v>
      </c>
      <c r="CU1758" t="s">
        <v>140</v>
      </c>
      <c r="CV1758" t="s">
        <v>139</v>
      </c>
      <c r="CW1758" t="s">
        <v>139</v>
      </c>
      <c r="CX1758" t="s">
        <v>140</v>
      </c>
      <c r="CY1758" t="s">
        <v>2601</v>
      </c>
      <c r="CZ1758" s="8">
        <v>16704339989</v>
      </c>
      <c r="DA1758" t="s">
        <v>2602</v>
      </c>
      <c r="DB1758" t="s">
        <v>140</v>
      </c>
      <c r="DC1758" t="s">
        <v>139</v>
      </c>
      <c r="DD1758" t="s">
        <v>117</v>
      </c>
    </row>
    <row r="1759" spans="1:114" ht="15" customHeight="1" x14ac:dyDescent="0.35">
      <c r="A1759" t="s">
        <v>12134</v>
      </c>
      <c r="B1759" t="s">
        <v>294</v>
      </c>
      <c r="C1759" s="1">
        <v>45718</v>
      </c>
      <c r="D1759" s="1">
        <v>45771</v>
      </c>
      <c r="E1759" t="s">
        <v>211</v>
      </c>
      <c r="G1759" t="s">
        <v>117</v>
      </c>
      <c r="H1759" t="s">
        <v>117</v>
      </c>
      <c r="I1759" t="s">
        <v>117</v>
      </c>
      <c r="J1759" t="s">
        <v>4927</v>
      </c>
      <c r="K1759" t="s">
        <v>12135</v>
      </c>
      <c r="L1759" t="s">
        <v>4372</v>
      </c>
      <c r="N1759" t="s">
        <v>136</v>
      </c>
      <c r="O1759" t="s">
        <v>121</v>
      </c>
      <c r="P1759" s="6">
        <v>96950</v>
      </c>
      <c r="Q1759" t="s">
        <v>122</v>
      </c>
      <c r="S1759" s="8">
        <v>16702881463</v>
      </c>
      <c r="U1759" t="s">
        <v>1262</v>
      </c>
      <c r="V1759">
        <v>236116</v>
      </c>
      <c r="W1759" t="s">
        <v>124</v>
      </c>
      <c r="Y1759" t="s">
        <v>827</v>
      </c>
      <c r="Z1759" t="s">
        <v>3407</v>
      </c>
      <c r="AA1759" t="s">
        <v>4373</v>
      </c>
      <c r="AB1759" t="s">
        <v>474</v>
      </c>
      <c r="AC1759" t="s">
        <v>4372</v>
      </c>
      <c r="AE1759" t="s">
        <v>136</v>
      </c>
      <c r="AF1759" t="s">
        <v>121</v>
      </c>
      <c r="AG1759" s="6">
        <v>96950</v>
      </c>
      <c r="AH1759" t="s">
        <v>122</v>
      </c>
      <c r="AJ1759" s="8">
        <v>16702881463</v>
      </c>
      <c r="AL1759" t="s">
        <v>1268</v>
      </c>
      <c r="BE1759" t="str">
        <f>"49-9071.00"</f>
        <v>49-9071.00</v>
      </c>
      <c r="BF1759" t="s">
        <v>156</v>
      </c>
      <c r="BG1759" t="s">
        <v>12136</v>
      </c>
      <c r="BH1759" t="s">
        <v>156</v>
      </c>
      <c r="BI1759">
        <v>10</v>
      </c>
      <c r="BJ1759">
        <v>9</v>
      </c>
      <c r="BK1759" s="1">
        <v>45839</v>
      </c>
      <c r="BL1759" s="1">
        <v>46203</v>
      </c>
      <c r="BM1759" s="1">
        <v>45839</v>
      </c>
      <c r="BN1759" s="1">
        <v>46203</v>
      </c>
      <c r="BO1759">
        <v>35</v>
      </c>
      <c r="BP1759">
        <v>0</v>
      </c>
      <c r="BQ1759">
        <v>7</v>
      </c>
      <c r="BR1759">
        <v>7</v>
      </c>
      <c r="BS1759">
        <v>7</v>
      </c>
      <c r="BT1759">
        <v>7</v>
      </c>
      <c r="BU1759">
        <v>7</v>
      </c>
      <c r="BV1759">
        <v>0</v>
      </c>
      <c r="BW1759" t="str">
        <f>"8:30 AM"</f>
        <v>8:30 AM</v>
      </c>
      <c r="BX1759" t="str">
        <f>"4:30 PM"</f>
        <v>4:30 PM</v>
      </c>
      <c r="BY1759" t="s">
        <v>159</v>
      </c>
      <c r="BZ1759">
        <v>1</v>
      </c>
      <c r="CA1759">
        <v>6</v>
      </c>
      <c r="CB1759" t="s">
        <v>117</v>
      </c>
      <c r="CD1759" s="2" t="s">
        <v>12137</v>
      </c>
      <c r="CE1759" t="s">
        <v>4372</v>
      </c>
      <c r="CG1759" t="s">
        <v>136</v>
      </c>
      <c r="CH1759" t="s">
        <v>121</v>
      </c>
      <c r="CI1759" s="6">
        <v>96950</v>
      </c>
      <c r="CJ1759" s="10">
        <v>9.75</v>
      </c>
      <c r="CK1759" s="10">
        <v>9.75</v>
      </c>
      <c r="CL1759" s="10">
        <v>14.63</v>
      </c>
      <c r="CM1759" s="10">
        <v>14.63</v>
      </c>
      <c r="CN1759" t="s">
        <v>137</v>
      </c>
      <c r="CO1759" t="s">
        <v>194</v>
      </c>
      <c r="CP1759" t="s">
        <v>138</v>
      </c>
      <c r="CR1759" t="s">
        <v>117</v>
      </c>
      <c r="CS1759" t="s">
        <v>139</v>
      </c>
      <c r="CT1759" t="s">
        <v>139</v>
      </c>
      <c r="CU1759" t="s">
        <v>139</v>
      </c>
      <c r="CV1759" t="s">
        <v>140</v>
      </c>
      <c r="CW1759" t="s">
        <v>139</v>
      </c>
      <c r="CX1759" t="s">
        <v>140</v>
      </c>
      <c r="CY1759" s="2" t="s">
        <v>12138</v>
      </c>
      <c r="CZ1759" s="8">
        <v>16702881463</v>
      </c>
      <c r="DA1759" t="s">
        <v>1273</v>
      </c>
      <c r="DB1759" t="s">
        <v>309</v>
      </c>
      <c r="DC1759" t="s">
        <v>139</v>
      </c>
      <c r="DD1759" t="s">
        <v>117</v>
      </c>
    </row>
    <row r="1760" spans="1:114" ht="15" customHeight="1" x14ac:dyDescent="0.35">
      <c r="A1760" t="s">
        <v>10244</v>
      </c>
      <c r="B1760" t="s">
        <v>144</v>
      </c>
      <c r="C1760" s="1">
        <v>45722</v>
      </c>
      <c r="D1760" s="1">
        <v>45771</v>
      </c>
      <c r="E1760" t="s">
        <v>116</v>
      </c>
      <c r="F1760" s="1">
        <v>45810</v>
      </c>
      <c r="G1760" t="s">
        <v>117</v>
      </c>
      <c r="H1760" t="s">
        <v>117</v>
      </c>
      <c r="I1760" t="s">
        <v>117</v>
      </c>
      <c r="J1760" t="s">
        <v>10245</v>
      </c>
      <c r="L1760" t="s">
        <v>10246</v>
      </c>
      <c r="N1760" t="s">
        <v>120</v>
      </c>
      <c r="O1760" t="s">
        <v>121</v>
      </c>
      <c r="P1760" s="6">
        <v>96950</v>
      </c>
      <c r="Q1760" t="s">
        <v>122</v>
      </c>
      <c r="R1760" t="s">
        <v>140</v>
      </c>
      <c r="S1760" s="8">
        <v>16709898049</v>
      </c>
      <c r="U1760" t="s">
        <v>10247</v>
      </c>
      <c r="V1760">
        <v>713910</v>
      </c>
      <c r="W1760" t="s">
        <v>124</v>
      </c>
      <c r="Y1760" t="s">
        <v>10248</v>
      </c>
      <c r="Z1760" t="s">
        <v>10249</v>
      </c>
      <c r="AA1760" t="s">
        <v>10250</v>
      </c>
      <c r="AB1760" t="s">
        <v>2233</v>
      </c>
      <c r="AC1760" t="s">
        <v>10246</v>
      </c>
      <c r="AE1760" t="s">
        <v>120</v>
      </c>
      <c r="AF1760" t="s">
        <v>121</v>
      </c>
      <c r="AG1760" s="6">
        <v>96950</v>
      </c>
      <c r="AH1760" t="s">
        <v>122</v>
      </c>
      <c r="AJ1760" s="8">
        <v>16709898049</v>
      </c>
      <c r="AL1760" t="s">
        <v>10251</v>
      </c>
      <c r="AM1760" t="s">
        <v>717</v>
      </c>
      <c r="AN1760" t="s">
        <v>521</v>
      </c>
      <c r="AO1760" t="s">
        <v>7945</v>
      </c>
      <c r="AP1760" t="s">
        <v>4462</v>
      </c>
      <c r="AQ1760" t="s">
        <v>10252</v>
      </c>
      <c r="AS1760" t="s">
        <v>120</v>
      </c>
      <c r="AT1760" t="s">
        <v>121</v>
      </c>
      <c r="AU1760" s="6">
        <v>96950</v>
      </c>
      <c r="AV1760" t="s">
        <v>122</v>
      </c>
      <c r="AX1760" s="8">
        <v>16702331209</v>
      </c>
      <c r="AZ1760" t="s">
        <v>7950</v>
      </c>
      <c r="BA1760" t="s">
        <v>7948</v>
      </c>
      <c r="BB1760" t="s">
        <v>7949</v>
      </c>
      <c r="BC1760" t="s">
        <v>121</v>
      </c>
      <c r="BD1760" t="s">
        <v>2214</v>
      </c>
      <c r="BE1760" t="str">
        <f>"49-9071.00"</f>
        <v>49-9071.00</v>
      </c>
      <c r="BF1760" t="s">
        <v>156</v>
      </c>
      <c r="BG1760" t="s">
        <v>10253</v>
      </c>
      <c r="BH1760" t="s">
        <v>1090</v>
      </c>
      <c r="BI1760">
        <v>1</v>
      </c>
      <c r="BJ1760">
        <v>1</v>
      </c>
      <c r="BK1760" s="1">
        <v>45812</v>
      </c>
      <c r="BL1760" s="1">
        <v>46176</v>
      </c>
      <c r="BM1760" s="1">
        <v>45812</v>
      </c>
      <c r="BN1760" s="1">
        <v>46176</v>
      </c>
      <c r="BO1760">
        <v>40</v>
      </c>
      <c r="BP1760">
        <v>0</v>
      </c>
      <c r="BQ1760">
        <v>8</v>
      </c>
      <c r="BR1760">
        <v>8</v>
      </c>
      <c r="BS1760">
        <v>8</v>
      </c>
      <c r="BT1760">
        <v>8</v>
      </c>
      <c r="BU1760">
        <v>8</v>
      </c>
      <c r="BV1760">
        <v>0</v>
      </c>
      <c r="BW1760" t="str">
        <f>"8:00 AM"</f>
        <v>8:00 AM</v>
      </c>
      <c r="BX1760" t="str">
        <f>"5:00 PM"</f>
        <v>5:00 PM</v>
      </c>
      <c r="BY1760" t="s">
        <v>133</v>
      </c>
      <c r="BZ1760">
        <v>0</v>
      </c>
      <c r="CA1760">
        <v>12</v>
      </c>
      <c r="CB1760" t="s">
        <v>117</v>
      </c>
      <c r="CD1760" t="s">
        <v>194</v>
      </c>
      <c r="CE1760" t="s">
        <v>10254</v>
      </c>
      <c r="CG1760" t="s">
        <v>120</v>
      </c>
      <c r="CH1760" t="s">
        <v>121</v>
      </c>
      <c r="CI1760" s="6">
        <v>96950</v>
      </c>
      <c r="CJ1760" s="10">
        <v>9.75</v>
      </c>
      <c r="CK1760" s="10">
        <v>9.75</v>
      </c>
      <c r="CL1760" s="10">
        <v>14.63</v>
      </c>
      <c r="CM1760" s="10">
        <v>14.63</v>
      </c>
      <c r="CN1760" t="s">
        <v>137</v>
      </c>
      <c r="CO1760" t="s">
        <v>140</v>
      </c>
      <c r="CP1760" t="s">
        <v>138</v>
      </c>
      <c r="CR1760" t="s">
        <v>117</v>
      </c>
      <c r="CS1760" t="s">
        <v>139</v>
      </c>
      <c r="CT1760" t="s">
        <v>140</v>
      </c>
      <c r="CU1760" t="s">
        <v>139</v>
      </c>
      <c r="CV1760" t="s">
        <v>140</v>
      </c>
      <c r="CW1760" t="s">
        <v>139</v>
      </c>
      <c r="CX1760" t="s">
        <v>140</v>
      </c>
      <c r="CY1760" t="s">
        <v>140</v>
      </c>
      <c r="CZ1760" s="8">
        <v>16709898049</v>
      </c>
      <c r="DA1760" t="s">
        <v>10255</v>
      </c>
      <c r="DB1760" t="s">
        <v>140</v>
      </c>
      <c r="DC1760" t="s">
        <v>139</v>
      </c>
      <c r="DD1760" t="s">
        <v>117</v>
      </c>
    </row>
    <row r="1761" spans="1:114" ht="15" customHeight="1" x14ac:dyDescent="0.35">
      <c r="A1761" t="s">
        <v>10256</v>
      </c>
      <c r="B1761" t="s">
        <v>144</v>
      </c>
      <c r="C1761" s="1">
        <v>45729</v>
      </c>
      <c r="D1761" s="1">
        <v>45771</v>
      </c>
      <c r="E1761" t="s">
        <v>211</v>
      </c>
      <c r="G1761" t="s">
        <v>117</v>
      </c>
      <c r="H1761" t="s">
        <v>117</v>
      </c>
      <c r="I1761" t="s">
        <v>117</v>
      </c>
      <c r="J1761" t="s">
        <v>10257</v>
      </c>
      <c r="K1761" t="s">
        <v>10258</v>
      </c>
      <c r="L1761" t="s">
        <v>10259</v>
      </c>
      <c r="M1761" t="s">
        <v>140</v>
      </c>
      <c r="N1761" t="s">
        <v>120</v>
      </c>
      <c r="O1761" t="s">
        <v>121</v>
      </c>
      <c r="P1761" s="6">
        <v>96950</v>
      </c>
      <c r="Q1761" t="s">
        <v>122</v>
      </c>
      <c r="S1761" s="8">
        <v>16702876808</v>
      </c>
      <c r="U1761" t="s">
        <v>10260</v>
      </c>
      <c r="V1761">
        <v>236220</v>
      </c>
      <c r="W1761" t="s">
        <v>124</v>
      </c>
      <c r="Y1761" t="s">
        <v>10261</v>
      </c>
      <c r="Z1761" t="s">
        <v>10262</v>
      </c>
      <c r="AB1761" t="s">
        <v>270</v>
      </c>
      <c r="AC1761" t="s">
        <v>10259</v>
      </c>
      <c r="AD1761" t="s">
        <v>140</v>
      </c>
      <c r="AE1761" t="s">
        <v>120</v>
      </c>
      <c r="AF1761" t="s">
        <v>121</v>
      </c>
      <c r="AG1761" s="6">
        <v>96950</v>
      </c>
      <c r="AH1761" t="s">
        <v>122</v>
      </c>
      <c r="AJ1761" s="8">
        <v>16702876808</v>
      </c>
      <c r="AL1761" t="s">
        <v>10263</v>
      </c>
      <c r="BE1761" t="str">
        <f>"47-2051.00"</f>
        <v>47-2051.00</v>
      </c>
      <c r="BF1761" t="s">
        <v>10264</v>
      </c>
      <c r="BG1761" t="s">
        <v>10265</v>
      </c>
      <c r="BH1761" t="s">
        <v>10266</v>
      </c>
      <c r="BI1761">
        <v>5</v>
      </c>
      <c r="BJ1761">
        <v>5</v>
      </c>
      <c r="BK1761" s="1">
        <v>45848</v>
      </c>
      <c r="BL1761" s="1">
        <v>46212</v>
      </c>
      <c r="BM1761" s="1">
        <v>45848</v>
      </c>
      <c r="BN1761" s="1">
        <v>46212</v>
      </c>
      <c r="BO1761">
        <v>35</v>
      </c>
      <c r="BP1761">
        <v>0</v>
      </c>
      <c r="BQ1761">
        <v>7</v>
      </c>
      <c r="BR1761">
        <v>7</v>
      </c>
      <c r="BS1761">
        <v>7</v>
      </c>
      <c r="BT1761">
        <v>7</v>
      </c>
      <c r="BU1761">
        <v>7</v>
      </c>
      <c r="BV1761">
        <v>0</v>
      </c>
      <c r="BW1761" t="str">
        <f>"8:00 AM"</f>
        <v>8:00 AM</v>
      </c>
      <c r="BX1761" t="str">
        <f>"5:00 PM"</f>
        <v>5:00 PM</v>
      </c>
      <c r="BY1761" t="s">
        <v>133</v>
      </c>
      <c r="BZ1761">
        <v>0</v>
      </c>
      <c r="CA1761">
        <v>3</v>
      </c>
      <c r="CB1761" t="s">
        <v>117</v>
      </c>
      <c r="CD1761" s="2" t="s">
        <v>10267</v>
      </c>
      <c r="CE1761" t="s">
        <v>10259</v>
      </c>
      <c r="CF1761" t="s">
        <v>140</v>
      </c>
      <c r="CG1761" t="s">
        <v>120</v>
      </c>
      <c r="CH1761" t="s">
        <v>121</v>
      </c>
      <c r="CI1761" s="6">
        <v>96950</v>
      </c>
      <c r="CJ1761" s="10">
        <v>9.7799999999999994</v>
      </c>
      <c r="CK1761" s="10">
        <v>9.7799999999999994</v>
      </c>
      <c r="CL1761" s="10">
        <v>14.67</v>
      </c>
      <c r="CM1761" s="10">
        <v>14.67</v>
      </c>
      <c r="CN1761" t="s">
        <v>137</v>
      </c>
      <c r="CO1761" t="s">
        <v>10268</v>
      </c>
      <c r="CP1761" t="s">
        <v>138</v>
      </c>
      <c r="CR1761" t="s">
        <v>117</v>
      </c>
      <c r="CS1761" t="s">
        <v>139</v>
      </c>
      <c r="CT1761" t="s">
        <v>140</v>
      </c>
      <c r="CU1761" t="s">
        <v>139</v>
      </c>
      <c r="CV1761" t="s">
        <v>140</v>
      </c>
      <c r="CW1761" t="s">
        <v>139</v>
      </c>
      <c r="CX1761" t="s">
        <v>140</v>
      </c>
      <c r="CY1761" t="s">
        <v>3400</v>
      </c>
      <c r="CZ1761" s="8">
        <v>16702876808</v>
      </c>
      <c r="DA1761" t="s">
        <v>10269</v>
      </c>
      <c r="DB1761" t="s">
        <v>140</v>
      </c>
      <c r="DC1761" t="s">
        <v>139</v>
      </c>
      <c r="DD1761" t="s">
        <v>117</v>
      </c>
    </row>
    <row r="1762" spans="1:114" ht="15" customHeight="1" x14ac:dyDescent="0.35">
      <c r="A1762" t="s">
        <v>13804</v>
      </c>
      <c r="B1762" t="s">
        <v>115</v>
      </c>
      <c r="C1762" s="1">
        <v>45729</v>
      </c>
      <c r="D1762" s="1">
        <v>45771</v>
      </c>
      <c r="E1762" t="s">
        <v>116</v>
      </c>
      <c r="F1762" s="1">
        <v>45763</v>
      </c>
      <c r="G1762" t="s">
        <v>117</v>
      </c>
      <c r="H1762" t="s">
        <v>117</v>
      </c>
      <c r="I1762" t="s">
        <v>117</v>
      </c>
      <c r="J1762" t="s">
        <v>1435</v>
      </c>
      <c r="K1762" t="s">
        <v>4879</v>
      </c>
      <c r="L1762" t="s">
        <v>1436</v>
      </c>
      <c r="M1762" t="s">
        <v>8740</v>
      </c>
      <c r="N1762" t="s">
        <v>136</v>
      </c>
      <c r="O1762" t="s">
        <v>121</v>
      </c>
      <c r="P1762" s="6">
        <v>96950</v>
      </c>
      <c r="Q1762" t="s">
        <v>122</v>
      </c>
      <c r="S1762" s="8">
        <v>16702350561</v>
      </c>
      <c r="T1762">
        <v>131</v>
      </c>
      <c r="U1762" t="s">
        <v>1438</v>
      </c>
      <c r="V1762">
        <v>721110</v>
      </c>
      <c r="W1762" t="s">
        <v>124</v>
      </c>
      <c r="Y1762" t="s">
        <v>2536</v>
      </c>
      <c r="Z1762" t="s">
        <v>4881</v>
      </c>
      <c r="AA1762" t="s">
        <v>4882</v>
      </c>
      <c r="AB1762" t="s">
        <v>474</v>
      </c>
      <c r="AC1762" t="s">
        <v>1436</v>
      </c>
      <c r="AD1762" t="s">
        <v>8740</v>
      </c>
      <c r="AE1762" t="s">
        <v>136</v>
      </c>
      <c r="AF1762" t="s">
        <v>121</v>
      </c>
      <c r="AG1762" s="6">
        <v>96950</v>
      </c>
      <c r="AH1762" t="s">
        <v>122</v>
      </c>
      <c r="AJ1762" s="8">
        <v>16702350561</v>
      </c>
      <c r="AK1762">
        <v>131</v>
      </c>
      <c r="AL1762" t="s">
        <v>1441</v>
      </c>
      <c r="BE1762" t="str">
        <f>"35-2014.00"</f>
        <v>35-2014.00</v>
      </c>
      <c r="BF1762" t="s">
        <v>191</v>
      </c>
      <c r="BG1762" t="s">
        <v>13805</v>
      </c>
      <c r="BH1762" t="s">
        <v>313</v>
      </c>
      <c r="BI1762">
        <v>1</v>
      </c>
      <c r="BK1762" s="1">
        <v>45765</v>
      </c>
      <c r="BL1762" s="1">
        <v>46129</v>
      </c>
      <c r="BO1762">
        <v>35</v>
      </c>
      <c r="BP1762">
        <v>0</v>
      </c>
      <c r="BQ1762">
        <v>7</v>
      </c>
      <c r="BR1762">
        <v>7</v>
      </c>
      <c r="BS1762">
        <v>7</v>
      </c>
      <c r="BT1762">
        <v>7</v>
      </c>
      <c r="BU1762">
        <v>7</v>
      </c>
      <c r="BV1762">
        <v>0</v>
      </c>
      <c r="BW1762" t="str">
        <f>"8:00 AM"</f>
        <v>8:00 AM</v>
      </c>
      <c r="BX1762" t="str">
        <f>"5:00 PM"</f>
        <v>5:00 PM</v>
      </c>
      <c r="BY1762" t="s">
        <v>133</v>
      </c>
      <c r="BZ1762">
        <v>0</v>
      </c>
      <c r="CA1762">
        <v>3</v>
      </c>
      <c r="CB1762" t="s">
        <v>117</v>
      </c>
      <c r="CD1762" t="s">
        <v>13806</v>
      </c>
      <c r="CE1762" t="s">
        <v>4887</v>
      </c>
      <c r="CF1762" t="s">
        <v>4888</v>
      </c>
      <c r="CG1762" t="s">
        <v>222</v>
      </c>
      <c r="CH1762" t="s">
        <v>121</v>
      </c>
      <c r="CI1762" s="6">
        <v>96951</v>
      </c>
      <c r="CJ1762" s="10">
        <v>8.83</v>
      </c>
      <c r="CK1762" s="10">
        <v>8.83</v>
      </c>
      <c r="CL1762" s="10">
        <v>13.25</v>
      </c>
      <c r="CM1762" s="10">
        <v>13.25</v>
      </c>
      <c r="CN1762" t="s">
        <v>137</v>
      </c>
      <c r="CO1762" t="s">
        <v>1446</v>
      </c>
      <c r="CP1762" t="s">
        <v>138</v>
      </c>
      <c r="CR1762" t="s">
        <v>117</v>
      </c>
      <c r="CS1762" t="s">
        <v>139</v>
      </c>
      <c r="CT1762" t="s">
        <v>140</v>
      </c>
      <c r="CU1762" t="s">
        <v>139</v>
      </c>
      <c r="CV1762" t="s">
        <v>139</v>
      </c>
      <c r="CW1762" t="s">
        <v>139</v>
      </c>
      <c r="CX1762" t="s">
        <v>140</v>
      </c>
      <c r="CY1762" t="s">
        <v>1447</v>
      </c>
      <c r="CZ1762" s="8">
        <v>16702350561</v>
      </c>
      <c r="DA1762" t="s">
        <v>1441</v>
      </c>
      <c r="DB1762" t="s">
        <v>142</v>
      </c>
      <c r="DC1762" t="s">
        <v>139</v>
      </c>
      <c r="DD1762" t="s">
        <v>117</v>
      </c>
    </row>
    <row r="1763" spans="1:114" ht="15" customHeight="1" x14ac:dyDescent="0.35">
      <c r="A1763" t="s">
        <v>16449</v>
      </c>
      <c r="B1763" t="s">
        <v>294</v>
      </c>
      <c r="C1763" s="1">
        <v>45730</v>
      </c>
      <c r="D1763" s="1">
        <v>45771</v>
      </c>
      <c r="E1763" t="s">
        <v>211</v>
      </c>
      <c r="G1763" t="s">
        <v>117</v>
      </c>
      <c r="H1763" t="s">
        <v>117</v>
      </c>
      <c r="I1763" t="s">
        <v>117</v>
      </c>
      <c r="J1763" t="s">
        <v>911</v>
      </c>
      <c r="K1763" t="s">
        <v>912</v>
      </c>
      <c r="L1763" t="s">
        <v>913</v>
      </c>
      <c r="N1763" t="s">
        <v>120</v>
      </c>
      <c r="O1763" t="s">
        <v>121</v>
      </c>
      <c r="P1763" s="6">
        <v>96950</v>
      </c>
      <c r="Q1763" t="s">
        <v>122</v>
      </c>
      <c r="S1763" s="8">
        <v>16704888886</v>
      </c>
      <c r="U1763" t="s">
        <v>914</v>
      </c>
      <c r="V1763">
        <v>445110</v>
      </c>
      <c r="W1763" t="s">
        <v>124</v>
      </c>
      <c r="Y1763" t="s">
        <v>557</v>
      </c>
      <c r="Z1763" t="s">
        <v>915</v>
      </c>
      <c r="AA1763" t="s">
        <v>916</v>
      </c>
      <c r="AB1763" t="s">
        <v>128</v>
      </c>
      <c r="AC1763" t="s">
        <v>913</v>
      </c>
      <c r="AE1763" t="s">
        <v>120</v>
      </c>
      <c r="AF1763" t="s">
        <v>121</v>
      </c>
      <c r="AG1763" s="6">
        <v>96950</v>
      </c>
      <c r="AH1763" t="s">
        <v>122</v>
      </c>
      <c r="AJ1763" s="8">
        <v>16709897688</v>
      </c>
      <c r="AL1763" t="s">
        <v>917</v>
      </c>
      <c r="BE1763" t="str">
        <f>"53-7065.00"</f>
        <v>53-7065.00</v>
      </c>
      <c r="BF1763" t="s">
        <v>255</v>
      </c>
      <c r="BG1763" t="s">
        <v>16450</v>
      </c>
      <c r="BH1763" t="s">
        <v>4920</v>
      </c>
      <c r="BI1763">
        <v>3</v>
      </c>
      <c r="BJ1763">
        <v>2</v>
      </c>
      <c r="BK1763" s="1">
        <v>45839</v>
      </c>
      <c r="BL1763" s="1">
        <v>46203</v>
      </c>
      <c r="BM1763" s="1">
        <v>45839</v>
      </c>
      <c r="BN1763" s="1">
        <v>46203</v>
      </c>
      <c r="BO1763">
        <v>40</v>
      </c>
      <c r="BP1763">
        <v>0</v>
      </c>
      <c r="BQ1763">
        <v>7</v>
      </c>
      <c r="BR1763">
        <v>7</v>
      </c>
      <c r="BS1763">
        <v>7</v>
      </c>
      <c r="BT1763">
        <v>7</v>
      </c>
      <c r="BU1763">
        <v>7</v>
      </c>
      <c r="BV1763">
        <v>5</v>
      </c>
      <c r="BW1763" t="str">
        <f>"8:00 AM"</f>
        <v>8:00 AM</v>
      </c>
      <c r="BX1763" t="str">
        <f>"3:00 PM"</f>
        <v>3:00 PM</v>
      </c>
      <c r="BY1763" t="s">
        <v>133</v>
      </c>
      <c r="BZ1763">
        <v>0</v>
      </c>
      <c r="CA1763">
        <v>12</v>
      </c>
      <c r="CB1763" t="s">
        <v>117</v>
      </c>
      <c r="CD1763" t="s">
        <v>16451</v>
      </c>
      <c r="CE1763" t="s">
        <v>7830</v>
      </c>
      <c r="CG1763" t="s">
        <v>120</v>
      </c>
      <c r="CH1763" t="s">
        <v>121</v>
      </c>
      <c r="CI1763" s="6">
        <v>96950</v>
      </c>
      <c r="CJ1763" s="10">
        <v>8.86</v>
      </c>
      <c r="CK1763" s="10">
        <v>8.86</v>
      </c>
      <c r="CL1763" s="10">
        <v>13.29</v>
      </c>
      <c r="CM1763" s="10">
        <v>13.29</v>
      </c>
      <c r="CN1763" t="s">
        <v>137</v>
      </c>
      <c r="CO1763" t="s">
        <v>140</v>
      </c>
      <c r="CP1763" t="s">
        <v>138</v>
      </c>
      <c r="CR1763" t="s">
        <v>117</v>
      </c>
      <c r="CS1763" t="s">
        <v>139</v>
      </c>
      <c r="CT1763" t="s">
        <v>140</v>
      </c>
      <c r="CU1763" t="s">
        <v>139</v>
      </c>
      <c r="CV1763" t="s">
        <v>140</v>
      </c>
      <c r="CW1763" t="s">
        <v>139</v>
      </c>
      <c r="CX1763" t="s">
        <v>139</v>
      </c>
      <c r="CY1763" t="s">
        <v>923</v>
      </c>
      <c r="CZ1763" s="8">
        <v>16704888886</v>
      </c>
      <c r="DA1763" t="s">
        <v>917</v>
      </c>
      <c r="DB1763" t="s">
        <v>140</v>
      </c>
      <c r="DC1763" t="s">
        <v>139</v>
      </c>
      <c r="DD1763" t="s">
        <v>117</v>
      </c>
    </row>
    <row r="1764" spans="1:114" ht="15" customHeight="1" x14ac:dyDescent="0.35">
      <c r="A1764" t="s">
        <v>5475</v>
      </c>
      <c r="B1764" t="s">
        <v>144</v>
      </c>
      <c r="C1764" s="1">
        <v>45733</v>
      </c>
      <c r="D1764" s="1">
        <v>45771</v>
      </c>
      <c r="E1764" t="s">
        <v>211</v>
      </c>
      <c r="G1764" t="s">
        <v>117</v>
      </c>
      <c r="H1764" t="s">
        <v>117</v>
      </c>
      <c r="I1764" t="s">
        <v>117</v>
      </c>
      <c r="J1764" t="s">
        <v>1544</v>
      </c>
      <c r="L1764" t="s">
        <v>1545</v>
      </c>
      <c r="M1764" t="s">
        <v>5476</v>
      </c>
      <c r="N1764" t="s">
        <v>1143</v>
      </c>
      <c r="O1764" t="s">
        <v>121</v>
      </c>
      <c r="P1764" s="6">
        <v>96952</v>
      </c>
      <c r="Q1764" t="s">
        <v>122</v>
      </c>
      <c r="S1764" s="8">
        <v>16707832999</v>
      </c>
      <c r="U1764" t="s">
        <v>1547</v>
      </c>
      <c r="V1764">
        <v>72251</v>
      </c>
      <c r="W1764" t="s">
        <v>124</v>
      </c>
      <c r="Y1764" t="s">
        <v>1548</v>
      </c>
      <c r="Z1764" t="s">
        <v>1549</v>
      </c>
      <c r="AA1764" t="s">
        <v>1550</v>
      </c>
      <c r="AB1764" t="s">
        <v>128</v>
      </c>
      <c r="AC1764" t="s">
        <v>1545</v>
      </c>
      <c r="AD1764" t="s">
        <v>5476</v>
      </c>
      <c r="AE1764" t="s">
        <v>1143</v>
      </c>
      <c r="AF1764" t="s">
        <v>121</v>
      </c>
      <c r="AG1764" s="6">
        <v>96952</v>
      </c>
      <c r="AH1764" t="s">
        <v>122</v>
      </c>
      <c r="AJ1764" s="8">
        <v>16707832999</v>
      </c>
      <c r="AL1764" t="s">
        <v>1551</v>
      </c>
      <c r="BE1764" t="str">
        <f>"35-2014.00"</f>
        <v>35-2014.00</v>
      </c>
      <c r="BF1764" t="s">
        <v>191</v>
      </c>
      <c r="BG1764" t="s">
        <v>1552</v>
      </c>
      <c r="BH1764" t="s">
        <v>193</v>
      </c>
      <c r="BI1764">
        <v>5</v>
      </c>
      <c r="BJ1764">
        <v>5</v>
      </c>
      <c r="BK1764" s="1">
        <v>45748</v>
      </c>
      <c r="BL1764" s="1">
        <v>46112</v>
      </c>
      <c r="BM1764" s="1">
        <v>45771</v>
      </c>
      <c r="BN1764" s="1">
        <v>46112</v>
      </c>
      <c r="BO1764">
        <v>35</v>
      </c>
      <c r="BP1764">
        <v>0</v>
      </c>
      <c r="BQ1764">
        <v>7</v>
      </c>
      <c r="BR1764">
        <v>7</v>
      </c>
      <c r="BS1764">
        <v>7</v>
      </c>
      <c r="BT1764">
        <v>7</v>
      </c>
      <c r="BU1764">
        <v>7</v>
      </c>
      <c r="BV1764">
        <v>0</v>
      </c>
      <c r="BW1764" t="str">
        <f>"8:00 AM"</f>
        <v>8:00 AM</v>
      </c>
      <c r="BX1764" t="str">
        <f>"4:00 PM"</f>
        <v>4:00 PM</v>
      </c>
      <c r="BY1764" t="s">
        <v>133</v>
      </c>
      <c r="BZ1764">
        <v>0</v>
      </c>
      <c r="CA1764">
        <v>12</v>
      </c>
      <c r="CB1764" t="s">
        <v>117</v>
      </c>
      <c r="CD1764" s="2" t="s">
        <v>1553</v>
      </c>
      <c r="CE1764" t="s">
        <v>1545</v>
      </c>
      <c r="CF1764" t="s">
        <v>5476</v>
      </c>
      <c r="CG1764" t="s">
        <v>1143</v>
      </c>
      <c r="CH1764" t="s">
        <v>121</v>
      </c>
      <c r="CI1764" s="6">
        <v>96952</v>
      </c>
      <c r="CJ1764" s="10">
        <v>8.83</v>
      </c>
      <c r="CK1764" s="10">
        <v>8.83</v>
      </c>
      <c r="CL1764" s="10">
        <v>13.25</v>
      </c>
      <c r="CM1764" s="10">
        <v>13.25</v>
      </c>
      <c r="CN1764" t="s">
        <v>137</v>
      </c>
      <c r="CO1764" t="s">
        <v>162</v>
      </c>
      <c r="CP1764" t="s">
        <v>138</v>
      </c>
      <c r="CR1764" t="s">
        <v>117</v>
      </c>
      <c r="CS1764" t="s">
        <v>139</v>
      </c>
      <c r="CT1764" t="s">
        <v>140</v>
      </c>
      <c r="CU1764" t="s">
        <v>139</v>
      </c>
      <c r="CV1764" t="s">
        <v>140</v>
      </c>
      <c r="CW1764" t="s">
        <v>139</v>
      </c>
      <c r="CX1764" t="s">
        <v>140</v>
      </c>
      <c r="CY1764" t="s">
        <v>1554</v>
      </c>
      <c r="CZ1764" s="8">
        <v>16707832999</v>
      </c>
      <c r="DA1764" t="s">
        <v>1551</v>
      </c>
      <c r="DB1764" t="s">
        <v>140</v>
      </c>
      <c r="DC1764" t="s">
        <v>139</v>
      </c>
      <c r="DD1764" t="s">
        <v>117</v>
      </c>
    </row>
    <row r="1765" spans="1:114" ht="15" customHeight="1" x14ac:dyDescent="0.35">
      <c r="A1765" t="s">
        <v>1543</v>
      </c>
      <c r="B1765" t="s">
        <v>144</v>
      </c>
      <c r="C1765" s="1">
        <v>45733</v>
      </c>
      <c r="D1765" s="1">
        <v>45771</v>
      </c>
      <c r="E1765" t="s">
        <v>211</v>
      </c>
      <c r="G1765" t="s">
        <v>117</v>
      </c>
      <c r="H1765" t="s">
        <v>117</v>
      </c>
      <c r="I1765" t="s">
        <v>117</v>
      </c>
      <c r="J1765" t="s">
        <v>1544</v>
      </c>
      <c r="L1765" t="s">
        <v>1545</v>
      </c>
      <c r="M1765" t="s">
        <v>1546</v>
      </c>
      <c r="N1765" t="s">
        <v>1143</v>
      </c>
      <c r="O1765" t="s">
        <v>121</v>
      </c>
      <c r="P1765" s="6">
        <v>96952</v>
      </c>
      <c r="Q1765" t="s">
        <v>122</v>
      </c>
      <c r="S1765" s="8">
        <v>16707832999</v>
      </c>
      <c r="U1765" t="s">
        <v>1547</v>
      </c>
      <c r="V1765">
        <v>72251</v>
      </c>
      <c r="W1765" t="s">
        <v>124</v>
      </c>
      <c r="Y1765" t="s">
        <v>1548</v>
      </c>
      <c r="Z1765" t="s">
        <v>1549</v>
      </c>
      <c r="AA1765" t="s">
        <v>1550</v>
      </c>
      <c r="AB1765" t="s">
        <v>128</v>
      </c>
      <c r="AC1765" t="s">
        <v>1545</v>
      </c>
      <c r="AD1765" t="s">
        <v>1546</v>
      </c>
      <c r="AE1765" t="s">
        <v>1143</v>
      </c>
      <c r="AF1765" t="s">
        <v>121</v>
      </c>
      <c r="AG1765" s="6">
        <v>96952</v>
      </c>
      <c r="AH1765" t="s">
        <v>122</v>
      </c>
      <c r="AJ1765" s="8">
        <v>16707832999</v>
      </c>
      <c r="AL1765" t="s">
        <v>1551</v>
      </c>
      <c r="BE1765" t="str">
        <f>"35-2014.00"</f>
        <v>35-2014.00</v>
      </c>
      <c r="BF1765" t="s">
        <v>191</v>
      </c>
      <c r="BG1765" t="s">
        <v>1552</v>
      </c>
      <c r="BH1765" t="s">
        <v>193</v>
      </c>
      <c r="BI1765">
        <v>5</v>
      </c>
      <c r="BJ1765">
        <v>5</v>
      </c>
      <c r="BK1765" s="1">
        <v>45748</v>
      </c>
      <c r="BL1765" s="1">
        <v>46112</v>
      </c>
      <c r="BM1765" s="1">
        <v>45771</v>
      </c>
      <c r="BN1765" s="1">
        <v>46112</v>
      </c>
      <c r="BO1765">
        <v>35</v>
      </c>
      <c r="BP1765">
        <v>0</v>
      </c>
      <c r="BQ1765">
        <v>7</v>
      </c>
      <c r="BR1765">
        <v>7</v>
      </c>
      <c r="BS1765">
        <v>7</v>
      </c>
      <c r="BT1765">
        <v>7</v>
      </c>
      <c r="BU1765">
        <v>7</v>
      </c>
      <c r="BV1765">
        <v>0</v>
      </c>
      <c r="BW1765" t="str">
        <f>"8:00 AM"</f>
        <v>8:00 AM</v>
      </c>
      <c r="BX1765" t="str">
        <f>"4:00 PM"</f>
        <v>4:00 PM</v>
      </c>
      <c r="BY1765" t="s">
        <v>133</v>
      </c>
      <c r="BZ1765">
        <v>0</v>
      </c>
      <c r="CA1765">
        <v>12</v>
      </c>
      <c r="CB1765" t="s">
        <v>117</v>
      </c>
      <c r="CD1765" s="2" t="s">
        <v>1553</v>
      </c>
      <c r="CE1765" t="s">
        <v>1545</v>
      </c>
      <c r="CF1765" t="s">
        <v>1546</v>
      </c>
      <c r="CG1765" t="s">
        <v>1143</v>
      </c>
      <c r="CH1765" t="s">
        <v>121</v>
      </c>
      <c r="CI1765" s="6">
        <v>96952</v>
      </c>
      <c r="CJ1765" s="10">
        <v>8.83</v>
      </c>
      <c r="CK1765" s="10">
        <v>8.83</v>
      </c>
      <c r="CL1765" s="10">
        <v>13.25</v>
      </c>
      <c r="CM1765" s="10">
        <v>13.25</v>
      </c>
      <c r="CN1765" t="s">
        <v>137</v>
      </c>
      <c r="CO1765" t="s">
        <v>194</v>
      </c>
      <c r="CP1765" t="s">
        <v>138</v>
      </c>
      <c r="CR1765" t="s">
        <v>117</v>
      </c>
      <c r="CS1765" t="s">
        <v>139</v>
      </c>
      <c r="CT1765" t="s">
        <v>140</v>
      </c>
      <c r="CU1765" t="s">
        <v>139</v>
      </c>
      <c r="CV1765" t="s">
        <v>140</v>
      </c>
      <c r="CW1765" t="s">
        <v>139</v>
      </c>
      <c r="CX1765" t="s">
        <v>140</v>
      </c>
      <c r="CY1765" t="s">
        <v>1554</v>
      </c>
      <c r="CZ1765" s="8">
        <v>16707832999</v>
      </c>
      <c r="DA1765" t="s">
        <v>1551</v>
      </c>
      <c r="DB1765" t="s">
        <v>140</v>
      </c>
      <c r="DC1765" t="s">
        <v>139</v>
      </c>
      <c r="DD1765" t="s">
        <v>117</v>
      </c>
    </row>
    <row r="1766" spans="1:114" ht="15" customHeight="1" x14ac:dyDescent="0.35">
      <c r="A1766" t="s">
        <v>8081</v>
      </c>
      <c r="B1766" t="s">
        <v>144</v>
      </c>
      <c r="C1766" s="1">
        <v>45733</v>
      </c>
      <c r="D1766" s="1">
        <v>45771</v>
      </c>
      <c r="E1766" t="s">
        <v>211</v>
      </c>
      <c r="G1766" t="s">
        <v>117</v>
      </c>
      <c r="H1766" t="s">
        <v>117</v>
      </c>
      <c r="I1766" t="s">
        <v>117</v>
      </c>
      <c r="J1766" t="s">
        <v>8082</v>
      </c>
      <c r="K1766" t="s">
        <v>8083</v>
      </c>
      <c r="L1766" t="s">
        <v>5049</v>
      </c>
      <c r="N1766" t="s">
        <v>120</v>
      </c>
      <c r="O1766" t="s">
        <v>121</v>
      </c>
      <c r="P1766" s="6">
        <v>96950</v>
      </c>
      <c r="Q1766" t="s">
        <v>122</v>
      </c>
      <c r="S1766" s="8">
        <v>16702854763</v>
      </c>
      <c r="U1766" t="s">
        <v>8084</v>
      </c>
      <c r="V1766">
        <v>56132</v>
      </c>
      <c r="W1766" t="s">
        <v>150</v>
      </c>
      <c r="X1766" t="s">
        <v>139</v>
      </c>
      <c r="Y1766" t="s">
        <v>8085</v>
      </c>
      <c r="Z1766" t="s">
        <v>8086</v>
      </c>
      <c r="AA1766" t="s">
        <v>8087</v>
      </c>
      <c r="AB1766" t="s">
        <v>128</v>
      </c>
      <c r="AC1766" t="s">
        <v>5049</v>
      </c>
      <c r="AE1766" t="s">
        <v>120</v>
      </c>
      <c r="AF1766" t="s">
        <v>121</v>
      </c>
      <c r="AG1766" s="6">
        <v>96950</v>
      </c>
      <c r="AH1766" t="s">
        <v>122</v>
      </c>
      <c r="AJ1766" s="8">
        <v>16702854763</v>
      </c>
      <c r="AL1766" t="s">
        <v>8088</v>
      </c>
      <c r="BE1766" t="str">
        <f>"49-9071.00"</f>
        <v>49-9071.00</v>
      </c>
      <c r="BF1766" t="s">
        <v>156</v>
      </c>
      <c r="BG1766" t="s">
        <v>8089</v>
      </c>
      <c r="BH1766" t="s">
        <v>8090</v>
      </c>
      <c r="BI1766">
        <v>1</v>
      </c>
      <c r="BJ1766">
        <v>1</v>
      </c>
      <c r="BK1766" s="1">
        <v>45839</v>
      </c>
      <c r="BL1766" s="1">
        <v>46203</v>
      </c>
      <c r="BM1766" s="1">
        <v>45839</v>
      </c>
      <c r="BN1766" s="1">
        <v>46203</v>
      </c>
      <c r="BO1766">
        <v>35</v>
      </c>
      <c r="BP1766">
        <v>0</v>
      </c>
      <c r="BQ1766">
        <v>7</v>
      </c>
      <c r="BR1766">
        <v>7</v>
      </c>
      <c r="BS1766">
        <v>7</v>
      </c>
      <c r="BT1766">
        <v>7</v>
      </c>
      <c r="BU1766">
        <v>7</v>
      </c>
      <c r="BV1766">
        <v>0</v>
      </c>
      <c r="BW1766" t="str">
        <f>"9:00 AM"</f>
        <v>9:00 AM</v>
      </c>
      <c r="BX1766" t="str">
        <f>"5:00 PM"</f>
        <v>5:00 PM</v>
      </c>
      <c r="BY1766" t="s">
        <v>159</v>
      </c>
      <c r="BZ1766">
        <v>0</v>
      </c>
      <c r="CA1766">
        <v>6</v>
      </c>
      <c r="CB1766" t="s">
        <v>117</v>
      </c>
      <c r="CD1766" t="s">
        <v>5055</v>
      </c>
      <c r="CE1766" t="s">
        <v>5049</v>
      </c>
      <c r="CG1766" t="s">
        <v>120</v>
      </c>
      <c r="CH1766" t="s">
        <v>121</v>
      </c>
      <c r="CI1766" s="6">
        <v>96950</v>
      </c>
      <c r="CJ1766" s="10">
        <v>9.75</v>
      </c>
      <c r="CK1766" s="10">
        <v>9.75</v>
      </c>
      <c r="CL1766" s="10">
        <v>14.63</v>
      </c>
      <c r="CM1766" s="10">
        <v>14.63</v>
      </c>
      <c r="CN1766" t="s">
        <v>137</v>
      </c>
      <c r="CO1766" t="s">
        <v>194</v>
      </c>
      <c r="CP1766" t="s">
        <v>138</v>
      </c>
      <c r="CR1766" t="s">
        <v>117</v>
      </c>
      <c r="CS1766" t="s">
        <v>139</v>
      </c>
      <c r="CT1766" t="s">
        <v>140</v>
      </c>
      <c r="CU1766" t="s">
        <v>139</v>
      </c>
      <c r="CV1766" t="s">
        <v>140</v>
      </c>
      <c r="CW1766" t="s">
        <v>139</v>
      </c>
      <c r="CX1766" t="s">
        <v>140</v>
      </c>
      <c r="CY1766" t="s">
        <v>8091</v>
      </c>
      <c r="CZ1766" s="8">
        <v>16702854763</v>
      </c>
      <c r="DA1766" t="s">
        <v>8088</v>
      </c>
      <c r="DB1766" t="s">
        <v>140</v>
      </c>
      <c r="DC1766" t="s">
        <v>139</v>
      </c>
      <c r="DD1766" t="s">
        <v>139</v>
      </c>
      <c r="DE1766" t="s">
        <v>8085</v>
      </c>
      <c r="DF1766" t="s">
        <v>8086</v>
      </c>
      <c r="DG1766" t="s">
        <v>1914</v>
      </c>
      <c r="DH1766" t="s">
        <v>8084</v>
      </c>
      <c r="DI1766" t="s">
        <v>8082</v>
      </c>
      <c r="DJ1766" t="s">
        <v>8088</v>
      </c>
    </row>
    <row r="1767" spans="1:114" ht="15" customHeight="1" x14ac:dyDescent="0.35">
      <c r="A1767" t="s">
        <v>10270</v>
      </c>
      <c r="B1767" t="s">
        <v>115</v>
      </c>
      <c r="C1767" s="1">
        <v>45771</v>
      </c>
      <c r="D1767" s="1">
        <v>45771</v>
      </c>
      <c r="E1767" t="s">
        <v>211</v>
      </c>
      <c r="G1767" t="s">
        <v>139</v>
      </c>
      <c r="H1767" t="s">
        <v>117</v>
      </c>
      <c r="I1767" t="s">
        <v>117</v>
      </c>
      <c r="J1767" t="s">
        <v>10271</v>
      </c>
      <c r="K1767" t="s">
        <v>10272</v>
      </c>
      <c r="L1767" t="s">
        <v>10273</v>
      </c>
      <c r="N1767" t="s">
        <v>120</v>
      </c>
      <c r="O1767" t="s">
        <v>121</v>
      </c>
      <c r="P1767" s="6">
        <v>96950</v>
      </c>
      <c r="Q1767" t="s">
        <v>122</v>
      </c>
      <c r="R1767" t="s">
        <v>140</v>
      </c>
      <c r="S1767" s="8">
        <v>16702341324</v>
      </c>
      <c r="U1767" t="s">
        <v>10274</v>
      </c>
      <c r="V1767">
        <v>423610</v>
      </c>
      <c r="W1767" t="s">
        <v>124</v>
      </c>
      <c r="Y1767" t="s">
        <v>10275</v>
      </c>
      <c r="Z1767" t="s">
        <v>10276</v>
      </c>
      <c r="AA1767" t="s">
        <v>10277</v>
      </c>
      <c r="AB1767" t="s">
        <v>10278</v>
      </c>
      <c r="AC1767" t="s">
        <v>10272</v>
      </c>
      <c r="AD1767" t="s">
        <v>10279</v>
      </c>
      <c r="AE1767" t="s">
        <v>136</v>
      </c>
      <c r="AF1767" t="s">
        <v>121</v>
      </c>
      <c r="AG1767" s="6">
        <v>96950</v>
      </c>
      <c r="AH1767" t="s">
        <v>122</v>
      </c>
      <c r="AJ1767" s="8">
        <v>16702341324</v>
      </c>
      <c r="AL1767" t="s">
        <v>10280</v>
      </c>
      <c r="BE1767" t="str">
        <f>"43-4151.00"</f>
        <v>43-4151.00</v>
      </c>
      <c r="BF1767" t="s">
        <v>10281</v>
      </c>
      <c r="BG1767" t="s">
        <v>10282</v>
      </c>
      <c r="BH1767" t="s">
        <v>10283</v>
      </c>
      <c r="BI1767">
        <v>1</v>
      </c>
      <c r="BK1767" s="1">
        <v>45871</v>
      </c>
      <c r="BL1767" s="1">
        <v>46235</v>
      </c>
      <c r="BO1767">
        <v>40</v>
      </c>
      <c r="BP1767">
        <v>0</v>
      </c>
      <c r="BQ1767">
        <v>8</v>
      </c>
      <c r="BR1767">
        <v>8</v>
      </c>
      <c r="BS1767">
        <v>8</v>
      </c>
      <c r="BT1767">
        <v>8</v>
      </c>
      <c r="BU1767">
        <v>8</v>
      </c>
      <c r="BV1767">
        <v>0</v>
      </c>
      <c r="BW1767" t="str">
        <f>"8:00 AM"</f>
        <v>8:00 AM</v>
      </c>
      <c r="BX1767" t="str">
        <f>"5:00 PM"</f>
        <v>5:00 PM</v>
      </c>
      <c r="BY1767" t="s">
        <v>159</v>
      </c>
      <c r="BZ1767">
        <v>0</v>
      </c>
      <c r="CA1767">
        <v>12</v>
      </c>
      <c r="CB1767" t="s">
        <v>117</v>
      </c>
      <c r="CD1767" t="s">
        <v>194</v>
      </c>
      <c r="CE1767" t="s">
        <v>10272</v>
      </c>
      <c r="CF1767" t="s">
        <v>10284</v>
      </c>
      <c r="CG1767" t="s">
        <v>120</v>
      </c>
      <c r="CH1767" t="s">
        <v>121</v>
      </c>
      <c r="CI1767" s="6">
        <v>96950</v>
      </c>
      <c r="CJ1767" s="10">
        <v>10.53</v>
      </c>
      <c r="CK1767" s="10">
        <v>10.53</v>
      </c>
      <c r="CN1767" t="s">
        <v>1375</v>
      </c>
      <c r="CO1767" t="s">
        <v>140</v>
      </c>
      <c r="CP1767" t="s">
        <v>138</v>
      </c>
      <c r="CR1767" t="s">
        <v>117</v>
      </c>
      <c r="CS1767" t="s">
        <v>139</v>
      </c>
      <c r="CT1767" t="s">
        <v>139</v>
      </c>
      <c r="CU1767" t="s">
        <v>140</v>
      </c>
      <c r="CV1767" t="s">
        <v>140</v>
      </c>
      <c r="CW1767" t="s">
        <v>139</v>
      </c>
      <c r="CX1767" t="s">
        <v>139</v>
      </c>
      <c r="CY1767" t="s">
        <v>10285</v>
      </c>
      <c r="CZ1767" s="8">
        <v>16702341324</v>
      </c>
      <c r="DA1767" t="s">
        <v>10280</v>
      </c>
      <c r="DB1767" t="s">
        <v>140</v>
      </c>
      <c r="DC1767" t="s">
        <v>139</v>
      </c>
      <c r="DD1767" t="s">
        <v>117</v>
      </c>
    </row>
    <row r="1768" spans="1:114" ht="15" customHeight="1" x14ac:dyDescent="0.35">
      <c r="A1768" t="s">
        <v>12243</v>
      </c>
      <c r="B1768" t="s">
        <v>166</v>
      </c>
      <c r="C1768" s="1">
        <v>45698</v>
      </c>
      <c r="D1768" s="1">
        <v>45772</v>
      </c>
      <c r="E1768" t="s">
        <v>211</v>
      </c>
      <c r="G1768" t="s">
        <v>117</v>
      </c>
      <c r="H1768" t="s">
        <v>117</v>
      </c>
      <c r="I1768" t="s">
        <v>117</v>
      </c>
      <c r="J1768" t="s">
        <v>1836</v>
      </c>
      <c r="K1768" t="s">
        <v>2869</v>
      </c>
      <c r="L1768" t="s">
        <v>2870</v>
      </c>
      <c r="N1768" t="s">
        <v>120</v>
      </c>
      <c r="O1768" t="s">
        <v>121</v>
      </c>
      <c r="P1768" s="6">
        <v>96950</v>
      </c>
      <c r="Q1768" t="s">
        <v>122</v>
      </c>
      <c r="S1768" s="8">
        <v>16702358570</v>
      </c>
      <c r="U1768" t="s">
        <v>1839</v>
      </c>
      <c r="V1768">
        <v>339920</v>
      </c>
      <c r="W1768" t="s">
        <v>124</v>
      </c>
      <c r="Y1768" t="s">
        <v>1840</v>
      </c>
      <c r="Z1768" t="s">
        <v>1841</v>
      </c>
      <c r="AA1768" t="s">
        <v>535</v>
      </c>
      <c r="AB1768" t="s">
        <v>2871</v>
      </c>
      <c r="AC1768" t="s">
        <v>2872</v>
      </c>
      <c r="AE1768" t="s">
        <v>120</v>
      </c>
      <c r="AF1768" t="s">
        <v>121</v>
      </c>
      <c r="AG1768" s="6">
        <v>96950</v>
      </c>
      <c r="AH1768" t="s">
        <v>122</v>
      </c>
      <c r="AJ1768" s="8">
        <v>16702358570</v>
      </c>
      <c r="AL1768" t="s">
        <v>1843</v>
      </c>
      <c r="BE1768" t="str">
        <f>"51-3022.00"</f>
        <v>51-3022.00</v>
      </c>
      <c r="BF1768" t="s">
        <v>2873</v>
      </c>
      <c r="BG1768" t="s">
        <v>2874</v>
      </c>
      <c r="BH1768" t="s">
        <v>12244</v>
      </c>
      <c r="BI1768">
        <v>3</v>
      </c>
      <c r="BK1768" s="1">
        <v>45809</v>
      </c>
      <c r="BL1768" s="1">
        <v>46173</v>
      </c>
      <c r="BO1768">
        <v>35</v>
      </c>
      <c r="BP1768">
        <v>0</v>
      </c>
      <c r="BQ1768">
        <v>6</v>
      </c>
      <c r="BR1768">
        <v>6</v>
      </c>
      <c r="BS1768">
        <v>6</v>
      </c>
      <c r="BT1768">
        <v>6</v>
      </c>
      <c r="BU1768">
        <v>6</v>
      </c>
      <c r="BV1768">
        <v>5</v>
      </c>
      <c r="BW1768" t="str">
        <f>"8:00 AM"</f>
        <v>8:00 AM</v>
      </c>
      <c r="BX1768" t="str">
        <f>"3:00 PM"</f>
        <v>3:00 PM</v>
      </c>
      <c r="BY1768" t="s">
        <v>133</v>
      </c>
      <c r="BZ1768">
        <v>0</v>
      </c>
      <c r="CA1768">
        <v>3</v>
      </c>
      <c r="CB1768" t="s">
        <v>117</v>
      </c>
      <c r="CD1768" s="2" t="s">
        <v>12245</v>
      </c>
      <c r="CE1768" t="s">
        <v>2877</v>
      </c>
      <c r="CF1768" t="s">
        <v>2878</v>
      </c>
      <c r="CG1768" t="s">
        <v>120</v>
      </c>
      <c r="CH1768" t="s">
        <v>121</v>
      </c>
      <c r="CI1768" s="6">
        <v>96950</v>
      </c>
      <c r="CJ1768" s="10">
        <v>12.17</v>
      </c>
      <c r="CK1768" s="10">
        <v>12.17</v>
      </c>
      <c r="CL1768" s="10">
        <v>0</v>
      </c>
      <c r="CM1768" s="10">
        <v>0</v>
      </c>
      <c r="CN1768" t="s">
        <v>137</v>
      </c>
      <c r="CO1768" t="s">
        <v>140</v>
      </c>
      <c r="CP1768" t="s">
        <v>138</v>
      </c>
      <c r="CR1768" t="s">
        <v>117</v>
      </c>
      <c r="CS1768" t="s">
        <v>139</v>
      </c>
      <c r="CT1768" t="s">
        <v>140</v>
      </c>
      <c r="CU1768" t="s">
        <v>140</v>
      </c>
      <c r="CV1768" t="s">
        <v>140</v>
      </c>
      <c r="CW1768" t="s">
        <v>139</v>
      </c>
      <c r="CX1768" t="s">
        <v>140</v>
      </c>
      <c r="CY1768" t="s">
        <v>1766</v>
      </c>
      <c r="CZ1768" s="8">
        <v>16702358570</v>
      </c>
      <c r="DA1768" t="s">
        <v>1843</v>
      </c>
      <c r="DB1768" t="s">
        <v>164</v>
      </c>
      <c r="DC1768" t="s">
        <v>139</v>
      </c>
      <c r="DD1768" t="s">
        <v>117</v>
      </c>
    </row>
    <row r="1769" spans="1:114" ht="15" customHeight="1" x14ac:dyDescent="0.35">
      <c r="A1769" t="s">
        <v>8105</v>
      </c>
      <c r="B1769" t="s">
        <v>166</v>
      </c>
      <c r="C1769" s="1">
        <v>45706</v>
      </c>
      <c r="D1769" s="1">
        <v>45772</v>
      </c>
      <c r="E1769" t="s">
        <v>211</v>
      </c>
      <c r="G1769" t="s">
        <v>117</v>
      </c>
      <c r="H1769" t="s">
        <v>117</v>
      </c>
      <c r="I1769" t="s">
        <v>117</v>
      </c>
      <c r="J1769" t="s">
        <v>954</v>
      </c>
      <c r="K1769" t="s">
        <v>955</v>
      </c>
      <c r="L1769" t="s">
        <v>3154</v>
      </c>
      <c r="M1769" t="s">
        <v>957</v>
      </c>
      <c r="N1769" t="s">
        <v>120</v>
      </c>
      <c r="O1769" t="s">
        <v>121</v>
      </c>
      <c r="P1769" s="6">
        <v>96950</v>
      </c>
      <c r="Q1769" t="s">
        <v>122</v>
      </c>
      <c r="S1769" s="8">
        <v>16702336927</v>
      </c>
      <c r="U1769" t="s">
        <v>958</v>
      </c>
      <c r="V1769">
        <v>23622</v>
      </c>
      <c r="W1769" t="s">
        <v>124</v>
      </c>
      <c r="Y1769" t="s">
        <v>959</v>
      </c>
      <c r="Z1769" t="s">
        <v>960</v>
      </c>
      <c r="AA1769" t="s">
        <v>961</v>
      </c>
      <c r="AB1769" t="s">
        <v>128</v>
      </c>
      <c r="AC1769" t="s">
        <v>8106</v>
      </c>
      <c r="AE1769" t="s">
        <v>120</v>
      </c>
      <c r="AF1769" t="s">
        <v>121</v>
      </c>
      <c r="AG1769" s="6">
        <v>96950</v>
      </c>
      <c r="AH1769" t="s">
        <v>122</v>
      </c>
      <c r="AJ1769" s="8">
        <v>16702336927</v>
      </c>
      <c r="AL1769" t="s">
        <v>8020</v>
      </c>
      <c r="BE1769" t="str">
        <f>"53-7021.00"</f>
        <v>53-7021.00</v>
      </c>
      <c r="BF1769" t="s">
        <v>3083</v>
      </c>
      <c r="BG1769" t="s">
        <v>8107</v>
      </c>
      <c r="BH1769" t="s">
        <v>5243</v>
      </c>
      <c r="BI1769">
        <v>5</v>
      </c>
      <c r="BK1769" s="1">
        <v>45809</v>
      </c>
      <c r="BL1769" s="1">
        <v>46173</v>
      </c>
      <c r="BO1769">
        <v>35</v>
      </c>
      <c r="BP1769">
        <v>0</v>
      </c>
      <c r="BQ1769">
        <v>7</v>
      </c>
      <c r="BR1769">
        <v>7</v>
      </c>
      <c r="BS1769">
        <v>7</v>
      </c>
      <c r="BT1769">
        <v>7</v>
      </c>
      <c r="BU1769">
        <v>7</v>
      </c>
      <c r="BV1769">
        <v>0</v>
      </c>
      <c r="BW1769" t="str">
        <f>"7:30 AM"</f>
        <v>7:30 AM</v>
      </c>
      <c r="BX1769" t="str">
        <f>"3:30 PM"</f>
        <v>3:30 PM</v>
      </c>
      <c r="BY1769" t="s">
        <v>159</v>
      </c>
      <c r="BZ1769">
        <v>0</v>
      </c>
      <c r="CA1769">
        <v>24</v>
      </c>
      <c r="CB1769" t="s">
        <v>117</v>
      </c>
      <c r="CD1769" s="2" t="s">
        <v>8108</v>
      </c>
      <c r="CE1769" t="s">
        <v>3154</v>
      </c>
      <c r="CF1769" t="s">
        <v>3154</v>
      </c>
      <c r="CG1769" t="s">
        <v>120</v>
      </c>
      <c r="CH1769" t="s">
        <v>121</v>
      </c>
      <c r="CI1769" s="6">
        <v>96950</v>
      </c>
      <c r="CJ1769" s="10">
        <v>8.91</v>
      </c>
      <c r="CK1769" s="10">
        <v>8.91</v>
      </c>
      <c r="CL1769" s="10">
        <v>13.37</v>
      </c>
      <c r="CM1769" s="10">
        <v>13.37</v>
      </c>
      <c r="CN1769" t="s">
        <v>137</v>
      </c>
      <c r="CO1769" t="s">
        <v>140</v>
      </c>
      <c r="CP1769" t="s">
        <v>138</v>
      </c>
      <c r="CR1769" t="s">
        <v>117</v>
      </c>
      <c r="CS1769" t="s">
        <v>139</v>
      </c>
      <c r="CT1769" t="s">
        <v>140</v>
      </c>
      <c r="CU1769" t="s">
        <v>139</v>
      </c>
      <c r="CV1769" t="s">
        <v>140</v>
      </c>
      <c r="CW1769" t="s">
        <v>139</v>
      </c>
      <c r="CX1769" t="s">
        <v>140</v>
      </c>
      <c r="CY1769" t="s">
        <v>3155</v>
      </c>
      <c r="CZ1769" s="8">
        <v>16702336927</v>
      </c>
      <c r="DA1769" t="s">
        <v>8020</v>
      </c>
      <c r="DB1769" t="s">
        <v>164</v>
      </c>
      <c r="DC1769" t="s">
        <v>139</v>
      </c>
      <c r="DD1769" t="s">
        <v>117</v>
      </c>
    </row>
    <row r="1770" spans="1:114" ht="15" customHeight="1" x14ac:dyDescent="0.35">
      <c r="A1770" t="s">
        <v>15266</v>
      </c>
      <c r="B1770" t="s">
        <v>144</v>
      </c>
      <c r="C1770" s="1">
        <v>45726</v>
      </c>
      <c r="D1770" s="1">
        <v>45772</v>
      </c>
      <c r="E1770" t="s">
        <v>116</v>
      </c>
      <c r="F1770" s="1">
        <v>45837</v>
      </c>
      <c r="G1770" t="s">
        <v>117</v>
      </c>
      <c r="H1770" t="s">
        <v>117</v>
      </c>
      <c r="I1770" t="s">
        <v>117</v>
      </c>
      <c r="J1770" t="s">
        <v>199</v>
      </c>
      <c r="L1770" t="s">
        <v>200</v>
      </c>
      <c r="N1770" t="s">
        <v>136</v>
      </c>
      <c r="O1770" t="s">
        <v>121</v>
      </c>
      <c r="P1770" s="6">
        <v>96950</v>
      </c>
      <c r="Q1770" t="s">
        <v>122</v>
      </c>
      <c r="S1770" s="8">
        <v>16702358748</v>
      </c>
      <c r="U1770" t="s">
        <v>201</v>
      </c>
      <c r="V1770">
        <v>23622</v>
      </c>
      <c r="W1770" t="s">
        <v>124</v>
      </c>
      <c r="Y1770" t="s">
        <v>202</v>
      </c>
      <c r="Z1770" t="s">
        <v>203</v>
      </c>
      <c r="AA1770" t="s">
        <v>204</v>
      </c>
      <c r="AB1770" t="s">
        <v>205</v>
      </c>
      <c r="AC1770" t="s">
        <v>200</v>
      </c>
      <c r="AE1770" t="s">
        <v>136</v>
      </c>
      <c r="AF1770" t="s">
        <v>121</v>
      </c>
      <c r="AG1770" s="6">
        <v>96950</v>
      </c>
      <c r="AH1770" t="s">
        <v>122</v>
      </c>
      <c r="AJ1770" s="8">
        <v>16702358748</v>
      </c>
      <c r="AL1770" t="s">
        <v>206</v>
      </c>
      <c r="BE1770" t="str">
        <f>"49-9071.00"</f>
        <v>49-9071.00</v>
      </c>
      <c r="BF1770" t="s">
        <v>156</v>
      </c>
      <c r="BG1770" t="s">
        <v>207</v>
      </c>
      <c r="BH1770" t="s">
        <v>208</v>
      </c>
      <c r="BI1770">
        <v>6</v>
      </c>
      <c r="BJ1770">
        <v>6</v>
      </c>
      <c r="BK1770" s="1">
        <v>45839</v>
      </c>
      <c r="BL1770" s="1">
        <v>46203</v>
      </c>
      <c r="BM1770" s="1">
        <v>45839</v>
      </c>
      <c r="BN1770" s="1">
        <v>46203</v>
      </c>
      <c r="BO1770">
        <v>35</v>
      </c>
      <c r="BP1770">
        <v>0</v>
      </c>
      <c r="BQ1770">
        <v>7</v>
      </c>
      <c r="BR1770">
        <v>7</v>
      </c>
      <c r="BS1770">
        <v>7</v>
      </c>
      <c r="BT1770">
        <v>7</v>
      </c>
      <c r="BU1770">
        <v>7</v>
      </c>
      <c r="BV1770">
        <v>0</v>
      </c>
      <c r="BW1770" t="str">
        <f>"8:00 AM"</f>
        <v>8:00 AM</v>
      </c>
      <c r="BX1770" t="str">
        <f>"4:00 PM"</f>
        <v>4:00 PM</v>
      </c>
      <c r="BY1770" t="s">
        <v>159</v>
      </c>
      <c r="BZ1770">
        <v>0</v>
      </c>
      <c r="CA1770">
        <v>12</v>
      </c>
      <c r="CB1770" t="s">
        <v>117</v>
      </c>
      <c r="CD1770" t="s">
        <v>133</v>
      </c>
      <c r="CE1770" t="s">
        <v>200</v>
      </c>
      <c r="CG1770" t="s">
        <v>136</v>
      </c>
      <c r="CH1770" t="s">
        <v>121</v>
      </c>
      <c r="CI1770" s="6">
        <v>96950</v>
      </c>
      <c r="CJ1770" s="10">
        <v>9.75</v>
      </c>
      <c r="CK1770" s="10">
        <v>9.75</v>
      </c>
      <c r="CL1770" s="10">
        <v>14.62</v>
      </c>
      <c r="CM1770" s="10">
        <v>14.62</v>
      </c>
      <c r="CN1770" t="s">
        <v>137</v>
      </c>
      <c r="CO1770" t="s">
        <v>133</v>
      </c>
      <c r="CP1770" t="s">
        <v>209</v>
      </c>
      <c r="CR1770" t="s">
        <v>117</v>
      </c>
      <c r="CS1770" t="s">
        <v>139</v>
      </c>
      <c r="CT1770" t="s">
        <v>140</v>
      </c>
      <c r="CU1770" t="s">
        <v>139</v>
      </c>
      <c r="CV1770" t="s">
        <v>140</v>
      </c>
      <c r="CW1770" t="s">
        <v>139</v>
      </c>
      <c r="CX1770" t="s">
        <v>140</v>
      </c>
      <c r="CY1770" t="s">
        <v>15267</v>
      </c>
      <c r="CZ1770" s="8">
        <v>16702358748</v>
      </c>
      <c r="DA1770" t="s">
        <v>206</v>
      </c>
      <c r="DB1770" t="s">
        <v>164</v>
      </c>
      <c r="DC1770" t="s">
        <v>139</v>
      </c>
      <c r="DD1770" t="s">
        <v>117</v>
      </c>
    </row>
    <row r="1771" spans="1:114" ht="15" customHeight="1" x14ac:dyDescent="0.35">
      <c r="A1771" t="s">
        <v>1473</v>
      </c>
      <c r="B1771" t="s">
        <v>144</v>
      </c>
      <c r="C1771" s="1">
        <v>45727</v>
      </c>
      <c r="D1771" s="1">
        <v>45772</v>
      </c>
      <c r="E1771" t="s">
        <v>211</v>
      </c>
      <c r="G1771" t="s">
        <v>117</v>
      </c>
      <c r="H1771" t="s">
        <v>117</v>
      </c>
      <c r="I1771" t="s">
        <v>117</v>
      </c>
      <c r="J1771" t="s">
        <v>1378</v>
      </c>
      <c r="K1771" t="s">
        <v>1474</v>
      </c>
      <c r="L1771" t="s">
        <v>1379</v>
      </c>
      <c r="N1771" t="s">
        <v>120</v>
      </c>
      <c r="O1771" t="s">
        <v>121</v>
      </c>
      <c r="P1771" s="6">
        <v>96950</v>
      </c>
      <c r="Q1771" t="s">
        <v>122</v>
      </c>
      <c r="S1771" s="8">
        <v>16702335776</v>
      </c>
      <c r="U1771" t="s">
        <v>1380</v>
      </c>
      <c r="V1771">
        <v>561720</v>
      </c>
      <c r="W1771" t="s">
        <v>124</v>
      </c>
      <c r="Y1771" t="s">
        <v>1381</v>
      </c>
      <c r="Z1771" t="s">
        <v>1382</v>
      </c>
      <c r="AA1771" t="s">
        <v>1039</v>
      </c>
      <c r="AB1771" t="s">
        <v>575</v>
      </c>
      <c r="AC1771" t="s">
        <v>1378</v>
      </c>
      <c r="AD1771" t="s">
        <v>1379</v>
      </c>
      <c r="AE1771" t="s">
        <v>120</v>
      </c>
      <c r="AF1771" t="s">
        <v>121</v>
      </c>
      <c r="AG1771" s="6">
        <v>96950</v>
      </c>
      <c r="AH1771" t="s">
        <v>122</v>
      </c>
      <c r="AJ1771" s="8">
        <v>16702335776</v>
      </c>
      <c r="AL1771" t="s">
        <v>1475</v>
      </c>
      <c r="BE1771" t="str">
        <f>"37-2011.00"</f>
        <v>37-2011.00</v>
      </c>
      <c r="BF1771" t="s">
        <v>701</v>
      </c>
      <c r="BG1771" t="s">
        <v>1476</v>
      </c>
      <c r="BH1771" t="s">
        <v>1477</v>
      </c>
      <c r="BI1771">
        <v>5</v>
      </c>
      <c r="BJ1771">
        <v>5</v>
      </c>
      <c r="BK1771" s="1">
        <v>45792</v>
      </c>
      <c r="BL1771" s="1">
        <v>46156</v>
      </c>
      <c r="BM1771" s="1">
        <v>45792</v>
      </c>
      <c r="BN1771" s="1">
        <v>46156</v>
      </c>
      <c r="BO1771">
        <v>35</v>
      </c>
      <c r="BP1771">
        <v>0</v>
      </c>
      <c r="BQ1771">
        <v>7</v>
      </c>
      <c r="BR1771">
        <v>7</v>
      </c>
      <c r="BS1771">
        <v>7</v>
      </c>
      <c r="BT1771">
        <v>7</v>
      </c>
      <c r="BU1771">
        <v>7</v>
      </c>
      <c r="BV1771">
        <v>0</v>
      </c>
      <c r="BW1771" t="str">
        <f>"9:00 AM"</f>
        <v>9:00 AM</v>
      </c>
      <c r="BX1771" t="str">
        <f>"5:00 PM"</f>
        <v>5:00 PM</v>
      </c>
      <c r="BY1771" t="s">
        <v>133</v>
      </c>
      <c r="BZ1771">
        <v>0</v>
      </c>
      <c r="CA1771">
        <v>12</v>
      </c>
      <c r="CB1771" t="s">
        <v>117</v>
      </c>
      <c r="CD1771" t="s">
        <v>194</v>
      </c>
      <c r="CE1771" t="s">
        <v>982</v>
      </c>
      <c r="CG1771" t="s">
        <v>120</v>
      </c>
      <c r="CH1771" t="s">
        <v>121</v>
      </c>
      <c r="CI1771" s="6">
        <v>96950</v>
      </c>
      <c r="CJ1771" s="10">
        <v>8.2899999999999991</v>
      </c>
      <c r="CK1771" s="10">
        <v>8.2899999999999991</v>
      </c>
      <c r="CL1771" s="10">
        <v>12.44</v>
      </c>
      <c r="CM1771" s="10">
        <v>12.44</v>
      </c>
      <c r="CN1771" t="s">
        <v>137</v>
      </c>
      <c r="CO1771" t="s">
        <v>140</v>
      </c>
      <c r="CP1771" t="s">
        <v>138</v>
      </c>
      <c r="CR1771" t="s">
        <v>139</v>
      </c>
      <c r="CS1771" t="s">
        <v>139</v>
      </c>
      <c r="CT1771" t="s">
        <v>140</v>
      </c>
      <c r="CU1771" t="s">
        <v>139</v>
      </c>
      <c r="CV1771" t="s">
        <v>140</v>
      </c>
      <c r="CW1771" t="s">
        <v>139</v>
      </c>
      <c r="CX1771" t="s">
        <v>140</v>
      </c>
      <c r="CY1771" t="s">
        <v>140</v>
      </c>
      <c r="CZ1771" s="8">
        <v>16702335776</v>
      </c>
      <c r="DA1771" t="s">
        <v>1383</v>
      </c>
      <c r="DB1771" t="s">
        <v>140</v>
      </c>
      <c r="DC1771" t="s">
        <v>139</v>
      </c>
      <c r="DD1771" t="s">
        <v>117</v>
      </c>
    </row>
    <row r="1772" spans="1:114" ht="15" customHeight="1" x14ac:dyDescent="0.35">
      <c r="A1772" t="s">
        <v>13852</v>
      </c>
      <c r="B1772" t="s">
        <v>144</v>
      </c>
      <c r="C1772" s="1">
        <v>45729</v>
      </c>
      <c r="D1772" s="1">
        <v>45772</v>
      </c>
      <c r="E1772" t="s">
        <v>116</v>
      </c>
      <c r="F1772" s="1">
        <v>45807</v>
      </c>
      <c r="G1772" t="s">
        <v>117</v>
      </c>
      <c r="H1772" t="s">
        <v>117</v>
      </c>
      <c r="I1772" t="s">
        <v>117</v>
      </c>
      <c r="J1772" t="s">
        <v>145</v>
      </c>
      <c r="K1772" t="s">
        <v>146</v>
      </c>
      <c r="L1772" t="s">
        <v>147</v>
      </c>
      <c r="M1772" t="s">
        <v>148</v>
      </c>
      <c r="N1772" t="s">
        <v>120</v>
      </c>
      <c r="O1772" t="s">
        <v>121</v>
      </c>
      <c r="P1772" s="6">
        <v>96950</v>
      </c>
      <c r="Q1772" t="s">
        <v>122</v>
      </c>
      <c r="S1772" s="8">
        <v>16702352883</v>
      </c>
      <c r="U1772" t="s">
        <v>149</v>
      </c>
      <c r="V1772">
        <v>56132</v>
      </c>
      <c r="W1772" t="s">
        <v>150</v>
      </c>
      <c r="X1772" t="s">
        <v>139</v>
      </c>
      <c r="Y1772" t="s">
        <v>151</v>
      </c>
      <c r="Z1772" t="s">
        <v>152</v>
      </c>
      <c r="AA1772" t="s">
        <v>153</v>
      </c>
      <c r="AB1772" t="s">
        <v>154</v>
      </c>
      <c r="AC1772" t="s">
        <v>147</v>
      </c>
      <c r="AD1772" t="s">
        <v>148</v>
      </c>
      <c r="AE1772" t="s">
        <v>120</v>
      </c>
      <c r="AF1772" t="s">
        <v>121</v>
      </c>
      <c r="AG1772" s="6">
        <v>96950</v>
      </c>
      <c r="AH1772" t="s">
        <v>122</v>
      </c>
      <c r="AJ1772" s="8">
        <v>16702352883</v>
      </c>
      <c r="AL1772" t="s">
        <v>155</v>
      </c>
      <c r="BE1772" t="str">
        <f>"53-3031.00"</f>
        <v>53-3031.00</v>
      </c>
      <c r="BF1772" t="s">
        <v>406</v>
      </c>
      <c r="BG1772" t="s">
        <v>7663</v>
      </c>
      <c r="BH1772" t="s">
        <v>7664</v>
      </c>
      <c r="BI1772">
        <v>6</v>
      </c>
      <c r="BJ1772">
        <v>6</v>
      </c>
      <c r="BK1772" s="1">
        <v>45809</v>
      </c>
      <c r="BL1772" s="1">
        <v>46173</v>
      </c>
      <c r="BM1772" s="1">
        <v>45809</v>
      </c>
      <c r="BN1772" s="1">
        <v>46173</v>
      </c>
      <c r="BO1772">
        <v>35</v>
      </c>
      <c r="BP1772">
        <v>0</v>
      </c>
      <c r="BQ1772">
        <v>7</v>
      </c>
      <c r="BR1772">
        <v>7</v>
      </c>
      <c r="BS1772">
        <v>7</v>
      </c>
      <c r="BT1772">
        <v>7</v>
      </c>
      <c r="BU1772">
        <v>7</v>
      </c>
      <c r="BV1772">
        <v>0</v>
      </c>
      <c r="BW1772" t="str">
        <f>"8:00 AM"</f>
        <v>8:00 AM</v>
      </c>
      <c r="BX1772" t="str">
        <f>"4:00 PM"</f>
        <v>4:00 PM</v>
      </c>
      <c r="BY1772" t="s">
        <v>159</v>
      </c>
      <c r="BZ1772">
        <v>0</v>
      </c>
      <c r="CA1772">
        <v>12</v>
      </c>
      <c r="CB1772" t="s">
        <v>117</v>
      </c>
      <c r="CD1772" t="s">
        <v>13853</v>
      </c>
      <c r="CE1772" t="s">
        <v>147</v>
      </c>
      <c r="CF1772" t="s">
        <v>7666</v>
      </c>
      <c r="CG1772" t="s">
        <v>120</v>
      </c>
      <c r="CH1772" t="s">
        <v>121</v>
      </c>
      <c r="CI1772" s="6">
        <v>96950</v>
      </c>
      <c r="CJ1772" s="10">
        <v>8.34</v>
      </c>
      <c r="CK1772" s="10">
        <v>8.34</v>
      </c>
      <c r="CL1772" s="10">
        <v>12.51</v>
      </c>
      <c r="CM1772" s="10">
        <v>12.51</v>
      </c>
      <c r="CN1772" t="s">
        <v>137</v>
      </c>
      <c r="CO1772" t="s">
        <v>162</v>
      </c>
      <c r="CP1772" t="s">
        <v>138</v>
      </c>
      <c r="CR1772" t="s">
        <v>117</v>
      </c>
      <c r="CS1772" t="s">
        <v>139</v>
      </c>
      <c r="CT1772" t="s">
        <v>140</v>
      </c>
      <c r="CU1772" t="s">
        <v>139</v>
      </c>
      <c r="CV1772" t="s">
        <v>140</v>
      </c>
      <c r="CW1772" t="s">
        <v>139</v>
      </c>
      <c r="CX1772" t="s">
        <v>140</v>
      </c>
      <c r="CY1772" t="s">
        <v>163</v>
      </c>
      <c r="CZ1772" s="8">
        <v>16702352883</v>
      </c>
      <c r="DA1772" t="s">
        <v>155</v>
      </c>
      <c r="DB1772" t="s">
        <v>164</v>
      </c>
      <c r="DC1772" t="s">
        <v>139</v>
      </c>
      <c r="DD1772" t="s">
        <v>139</v>
      </c>
    </row>
    <row r="1773" spans="1:114" ht="15" customHeight="1" x14ac:dyDescent="0.35">
      <c r="A1773" t="s">
        <v>5450</v>
      </c>
      <c r="B1773" t="s">
        <v>144</v>
      </c>
      <c r="C1773" s="1">
        <v>45729</v>
      </c>
      <c r="D1773" s="1">
        <v>45772</v>
      </c>
      <c r="E1773" t="s">
        <v>116</v>
      </c>
      <c r="F1773" s="1">
        <v>45807</v>
      </c>
      <c r="G1773" t="s">
        <v>117</v>
      </c>
      <c r="H1773" t="s">
        <v>117</v>
      </c>
      <c r="I1773" t="s">
        <v>117</v>
      </c>
      <c r="J1773" t="s">
        <v>145</v>
      </c>
      <c r="K1773" t="s">
        <v>146</v>
      </c>
      <c r="L1773" t="s">
        <v>147</v>
      </c>
      <c r="M1773" t="s">
        <v>148</v>
      </c>
      <c r="N1773" t="s">
        <v>120</v>
      </c>
      <c r="O1773" t="s">
        <v>121</v>
      </c>
      <c r="P1773" s="6">
        <v>96950</v>
      </c>
      <c r="Q1773" t="s">
        <v>122</v>
      </c>
      <c r="S1773" s="8">
        <v>16702352883</v>
      </c>
      <c r="U1773" t="s">
        <v>149</v>
      </c>
      <c r="V1773">
        <v>56132</v>
      </c>
      <c r="W1773" t="s">
        <v>150</v>
      </c>
      <c r="X1773" t="s">
        <v>139</v>
      </c>
      <c r="Y1773" t="s">
        <v>151</v>
      </c>
      <c r="Z1773" t="s">
        <v>152</v>
      </c>
      <c r="AA1773" t="s">
        <v>153</v>
      </c>
      <c r="AB1773" t="s">
        <v>154</v>
      </c>
      <c r="AC1773" t="s">
        <v>147</v>
      </c>
      <c r="AD1773" t="s">
        <v>148</v>
      </c>
      <c r="AE1773" t="s">
        <v>120</v>
      </c>
      <c r="AF1773" t="s">
        <v>121</v>
      </c>
      <c r="AG1773" s="6">
        <v>96950</v>
      </c>
      <c r="AH1773" t="s">
        <v>122</v>
      </c>
      <c r="AJ1773" s="8">
        <v>16702352883</v>
      </c>
      <c r="AL1773" t="s">
        <v>155</v>
      </c>
      <c r="BE1773" t="str">
        <f>"43-3031.00"</f>
        <v>43-3031.00</v>
      </c>
      <c r="BF1773" t="s">
        <v>357</v>
      </c>
      <c r="BG1773" t="s">
        <v>5451</v>
      </c>
      <c r="BH1773" t="s">
        <v>5452</v>
      </c>
      <c r="BI1773">
        <v>10</v>
      </c>
      <c r="BJ1773">
        <v>10</v>
      </c>
      <c r="BK1773" s="1">
        <v>45809</v>
      </c>
      <c r="BL1773" s="1">
        <v>46173</v>
      </c>
      <c r="BM1773" s="1">
        <v>45809</v>
      </c>
      <c r="BN1773" s="1">
        <v>46173</v>
      </c>
      <c r="BO1773">
        <v>35</v>
      </c>
      <c r="BP1773">
        <v>0</v>
      </c>
      <c r="BQ1773">
        <v>7</v>
      </c>
      <c r="BR1773">
        <v>7</v>
      </c>
      <c r="BS1773">
        <v>7</v>
      </c>
      <c r="BT1773">
        <v>7</v>
      </c>
      <c r="BU1773">
        <v>7</v>
      </c>
      <c r="BV1773">
        <v>0</v>
      </c>
      <c r="BW1773" t="str">
        <f>"8:00 AM"</f>
        <v>8:00 AM</v>
      </c>
      <c r="BX1773" t="str">
        <f>"4:00 PM"</f>
        <v>4:00 PM</v>
      </c>
      <c r="BY1773" t="s">
        <v>159</v>
      </c>
      <c r="BZ1773">
        <v>0</v>
      </c>
      <c r="CA1773">
        <v>12</v>
      </c>
      <c r="CB1773" t="s">
        <v>117</v>
      </c>
      <c r="CD1773" t="s">
        <v>3209</v>
      </c>
      <c r="CE1773" t="s">
        <v>147</v>
      </c>
      <c r="CF1773" t="s">
        <v>161</v>
      </c>
      <c r="CG1773" t="s">
        <v>120</v>
      </c>
      <c r="CH1773" t="s">
        <v>121</v>
      </c>
      <c r="CI1773" s="6">
        <v>96950</v>
      </c>
      <c r="CJ1773" s="10">
        <v>12.28</v>
      </c>
      <c r="CK1773" s="10">
        <v>12.28</v>
      </c>
      <c r="CL1773" s="10">
        <v>18.420000000000002</v>
      </c>
      <c r="CM1773" s="10">
        <v>18.420000000000002</v>
      </c>
      <c r="CN1773" t="s">
        <v>137</v>
      </c>
      <c r="CO1773" t="s">
        <v>162</v>
      </c>
      <c r="CP1773" t="s">
        <v>138</v>
      </c>
      <c r="CR1773" t="s">
        <v>117</v>
      </c>
      <c r="CS1773" t="s">
        <v>139</v>
      </c>
      <c r="CT1773" t="s">
        <v>140</v>
      </c>
      <c r="CU1773" t="s">
        <v>139</v>
      </c>
      <c r="CV1773" t="s">
        <v>140</v>
      </c>
      <c r="CW1773" t="s">
        <v>139</v>
      </c>
      <c r="CX1773" t="s">
        <v>140</v>
      </c>
      <c r="CY1773" t="s">
        <v>163</v>
      </c>
      <c r="CZ1773" s="8">
        <v>16702352883</v>
      </c>
      <c r="DA1773" t="s">
        <v>155</v>
      </c>
      <c r="DB1773" t="s">
        <v>164</v>
      </c>
      <c r="DC1773" t="s">
        <v>139</v>
      </c>
      <c r="DD1773" t="s">
        <v>139</v>
      </c>
    </row>
    <row r="1774" spans="1:114" ht="15" customHeight="1" x14ac:dyDescent="0.35">
      <c r="A1774" t="s">
        <v>13817</v>
      </c>
      <c r="B1774" t="s">
        <v>144</v>
      </c>
      <c r="C1774" s="1">
        <v>45729</v>
      </c>
      <c r="D1774" s="1">
        <v>45772</v>
      </c>
      <c r="E1774" t="s">
        <v>116</v>
      </c>
      <c r="F1774" s="1">
        <v>45807</v>
      </c>
      <c r="G1774" t="s">
        <v>117</v>
      </c>
      <c r="H1774" t="s">
        <v>117</v>
      </c>
      <c r="I1774" t="s">
        <v>117</v>
      </c>
      <c r="J1774" t="s">
        <v>145</v>
      </c>
      <c r="K1774" t="s">
        <v>146</v>
      </c>
      <c r="L1774" t="s">
        <v>147</v>
      </c>
      <c r="M1774" t="s">
        <v>148</v>
      </c>
      <c r="N1774" t="s">
        <v>120</v>
      </c>
      <c r="O1774" t="s">
        <v>121</v>
      </c>
      <c r="P1774" s="6">
        <v>96950</v>
      </c>
      <c r="Q1774" t="s">
        <v>122</v>
      </c>
      <c r="S1774" s="8">
        <v>16702352883</v>
      </c>
      <c r="U1774" t="s">
        <v>149</v>
      </c>
      <c r="V1774">
        <v>56132</v>
      </c>
      <c r="W1774" t="s">
        <v>150</v>
      </c>
      <c r="X1774" t="s">
        <v>139</v>
      </c>
      <c r="Y1774" t="s">
        <v>151</v>
      </c>
      <c r="Z1774" t="s">
        <v>152</v>
      </c>
      <c r="AA1774" t="s">
        <v>153</v>
      </c>
      <c r="AB1774" t="s">
        <v>154</v>
      </c>
      <c r="AC1774" t="s">
        <v>147</v>
      </c>
      <c r="AD1774" t="s">
        <v>9085</v>
      </c>
      <c r="AE1774" t="s">
        <v>120</v>
      </c>
      <c r="AF1774" t="s">
        <v>121</v>
      </c>
      <c r="AG1774" s="6">
        <v>96950</v>
      </c>
      <c r="AH1774" t="s">
        <v>122</v>
      </c>
      <c r="AJ1774" s="8">
        <v>16702352883</v>
      </c>
      <c r="AL1774" t="s">
        <v>155</v>
      </c>
      <c r="BE1774" t="str">
        <f>"35-2014.00"</f>
        <v>35-2014.00</v>
      </c>
      <c r="BF1774" t="s">
        <v>191</v>
      </c>
      <c r="BG1774" t="s">
        <v>9086</v>
      </c>
      <c r="BH1774" t="s">
        <v>9087</v>
      </c>
      <c r="BI1774">
        <v>5</v>
      </c>
      <c r="BJ1774">
        <v>5</v>
      </c>
      <c r="BK1774" s="1">
        <v>45809</v>
      </c>
      <c r="BL1774" s="1">
        <v>46173</v>
      </c>
      <c r="BM1774" s="1">
        <v>45809</v>
      </c>
      <c r="BN1774" s="1">
        <v>46173</v>
      </c>
      <c r="BO1774">
        <v>35</v>
      </c>
      <c r="BP1774">
        <v>0</v>
      </c>
      <c r="BQ1774">
        <v>7</v>
      </c>
      <c r="BR1774">
        <v>7</v>
      </c>
      <c r="BS1774">
        <v>7</v>
      </c>
      <c r="BT1774">
        <v>7</v>
      </c>
      <c r="BU1774">
        <v>7</v>
      </c>
      <c r="BV1774">
        <v>0</v>
      </c>
      <c r="BW1774" t="str">
        <f>"8:00 AM"</f>
        <v>8:00 AM</v>
      </c>
      <c r="BX1774" t="str">
        <f>"4:00 PM"</f>
        <v>4:00 PM</v>
      </c>
      <c r="BY1774" t="s">
        <v>133</v>
      </c>
      <c r="BZ1774">
        <v>0</v>
      </c>
      <c r="CA1774">
        <v>6</v>
      </c>
      <c r="CB1774" t="s">
        <v>117</v>
      </c>
      <c r="CD1774" t="s">
        <v>9088</v>
      </c>
      <c r="CE1774" t="s">
        <v>147</v>
      </c>
      <c r="CF1774" t="s">
        <v>161</v>
      </c>
      <c r="CG1774" t="s">
        <v>120</v>
      </c>
      <c r="CH1774" t="s">
        <v>121</v>
      </c>
      <c r="CI1774" s="6">
        <v>96950</v>
      </c>
      <c r="CJ1774" s="10">
        <v>8.83</v>
      </c>
      <c r="CK1774" s="10">
        <v>8.83</v>
      </c>
      <c r="CL1774" s="10">
        <v>13.25</v>
      </c>
      <c r="CM1774" s="10">
        <v>13.25</v>
      </c>
      <c r="CN1774" t="s">
        <v>137</v>
      </c>
      <c r="CO1774" t="s">
        <v>194</v>
      </c>
      <c r="CP1774" t="s">
        <v>138</v>
      </c>
      <c r="CR1774" t="s">
        <v>117</v>
      </c>
      <c r="CS1774" t="s">
        <v>139</v>
      </c>
      <c r="CT1774" t="s">
        <v>140</v>
      </c>
      <c r="CU1774" t="s">
        <v>139</v>
      </c>
      <c r="CV1774" t="s">
        <v>140</v>
      </c>
      <c r="CW1774" t="s">
        <v>139</v>
      </c>
      <c r="CX1774" t="s">
        <v>140</v>
      </c>
      <c r="CY1774" t="s">
        <v>163</v>
      </c>
      <c r="CZ1774" s="8">
        <v>16702352883</v>
      </c>
      <c r="DA1774" t="s">
        <v>155</v>
      </c>
      <c r="DB1774" t="s">
        <v>140</v>
      </c>
      <c r="DC1774" t="s">
        <v>139</v>
      </c>
      <c r="DD1774" t="s">
        <v>139</v>
      </c>
    </row>
    <row r="1775" spans="1:114" ht="15" customHeight="1" x14ac:dyDescent="0.35">
      <c r="A1775" t="s">
        <v>5497</v>
      </c>
      <c r="B1775" t="s">
        <v>144</v>
      </c>
      <c r="C1775" s="1">
        <v>45730</v>
      </c>
      <c r="D1775" s="1">
        <v>45772</v>
      </c>
      <c r="E1775" t="s">
        <v>116</v>
      </c>
      <c r="F1775" s="1">
        <v>45837</v>
      </c>
      <c r="G1775" t="s">
        <v>117</v>
      </c>
      <c r="H1775" t="s">
        <v>117</v>
      </c>
      <c r="I1775" t="s">
        <v>117</v>
      </c>
      <c r="J1775" t="s">
        <v>911</v>
      </c>
      <c r="K1775" t="s">
        <v>912</v>
      </c>
      <c r="L1775" t="s">
        <v>913</v>
      </c>
      <c r="N1775" t="s">
        <v>120</v>
      </c>
      <c r="O1775" t="s">
        <v>121</v>
      </c>
      <c r="P1775" s="6">
        <v>96950</v>
      </c>
      <c r="Q1775" t="s">
        <v>122</v>
      </c>
      <c r="S1775" s="8">
        <v>16704888886</v>
      </c>
      <c r="U1775" t="s">
        <v>914</v>
      </c>
      <c r="V1775">
        <v>445110</v>
      </c>
      <c r="W1775" t="s">
        <v>124</v>
      </c>
      <c r="Y1775" t="s">
        <v>557</v>
      </c>
      <c r="Z1775" t="s">
        <v>915</v>
      </c>
      <c r="AA1775" t="s">
        <v>916</v>
      </c>
      <c r="AB1775" t="s">
        <v>128</v>
      </c>
      <c r="AC1775" t="s">
        <v>913</v>
      </c>
      <c r="AE1775" t="s">
        <v>120</v>
      </c>
      <c r="AF1775" t="s">
        <v>121</v>
      </c>
      <c r="AG1775" s="6">
        <v>96950</v>
      </c>
      <c r="AH1775" t="s">
        <v>122</v>
      </c>
      <c r="AJ1775" s="8">
        <v>16709897688</v>
      </c>
      <c r="AL1775" t="s">
        <v>917</v>
      </c>
      <c r="BE1775" t="str">
        <f>"37-2011.00"</f>
        <v>37-2011.00</v>
      </c>
      <c r="BF1775" t="s">
        <v>701</v>
      </c>
      <c r="BG1775" t="s">
        <v>5092</v>
      </c>
      <c r="BH1775" t="s">
        <v>5093</v>
      </c>
      <c r="BI1775">
        <v>1</v>
      </c>
      <c r="BJ1775">
        <v>1</v>
      </c>
      <c r="BK1775" s="1">
        <v>45839</v>
      </c>
      <c r="BL1775" s="1">
        <v>46203</v>
      </c>
      <c r="BM1775" s="1">
        <v>45839</v>
      </c>
      <c r="BN1775" s="1">
        <v>46203</v>
      </c>
      <c r="BO1775">
        <v>40</v>
      </c>
      <c r="BP1775">
        <v>0</v>
      </c>
      <c r="BQ1775">
        <v>7</v>
      </c>
      <c r="BR1775">
        <v>7</v>
      </c>
      <c r="BS1775">
        <v>7</v>
      </c>
      <c r="BT1775">
        <v>7</v>
      </c>
      <c r="BU1775">
        <v>7</v>
      </c>
      <c r="BV1775">
        <v>5</v>
      </c>
      <c r="BW1775" t="str">
        <f>"7:00 AM"</f>
        <v>7:00 AM</v>
      </c>
      <c r="BX1775" t="str">
        <f>"2:00 PM"</f>
        <v>2:00 PM</v>
      </c>
      <c r="BY1775" t="s">
        <v>133</v>
      </c>
      <c r="BZ1775">
        <v>0</v>
      </c>
      <c r="CA1775">
        <v>6</v>
      </c>
      <c r="CB1775" t="s">
        <v>117</v>
      </c>
      <c r="CD1775" t="s">
        <v>5094</v>
      </c>
      <c r="CE1775" t="s">
        <v>922</v>
      </c>
      <c r="CG1775" t="s">
        <v>120</v>
      </c>
      <c r="CH1775" t="s">
        <v>121</v>
      </c>
      <c r="CI1775" s="6">
        <v>96950</v>
      </c>
      <c r="CJ1775" s="10">
        <v>8.2899999999999991</v>
      </c>
      <c r="CK1775" s="10">
        <v>8.2899999999999991</v>
      </c>
      <c r="CL1775" s="10">
        <v>12.44</v>
      </c>
      <c r="CM1775" s="10">
        <v>12.44</v>
      </c>
      <c r="CN1775" t="s">
        <v>137</v>
      </c>
      <c r="CO1775" t="s">
        <v>140</v>
      </c>
      <c r="CP1775" t="s">
        <v>138</v>
      </c>
      <c r="CR1775" t="s">
        <v>117</v>
      </c>
      <c r="CS1775" t="s">
        <v>139</v>
      </c>
      <c r="CT1775" t="s">
        <v>140</v>
      </c>
      <c r="CU1775" t="s">
        <v>139</v>
      </c>
      <c r="CV1775" t="s">
        <v>140</v>
      </c>
      <c r="CW1775" t="s">
        <v>139</v>
      </c>
      <c r="CX1775" t="s">
        <v>139</v>
      </c>
      <c r="CY1775" t="s">
        <v>923</v>
      </c>
      <c r="CZ1775" s="8">
        <v>16704888886</v>
      </c>
      <c r="DA1775" t="s">
        <v>917</v>
      </c>
      <c r="DB1775" t="s">
        <v>140</v>
      </c>
      <c r="DC1775" t="s">
        <v>139</v>
      </c>
      <c r="DD1775" t="s">
        <v>117</v>
      </c>
    </row>
    <row r="1776" spans="1:114" ht="15" customHeight="1" x14ac:dyDescent="0.35">
      <c r="A1776" t="s">
        <v>13784</v>
      </c>
      <c r="B1776" t="s">
        <v>144</v>
      </c>
      <c r="C1776" s="1">
        <v>45730</v>
      </c>
      <c r="D1776" s="1">
        <v>45772</v>
      </c>
      <c r="E1776" t="s">
        <v>211</v>
      </c>
      <c r="G1776" t="s">
        <v>117</v>
      </c>
      <c r="H1776" t="s">
        <v>117</v>
      </c>
      <c r="I1776" t="s">
        <v>117</v>
      </c>
      <c r="J1776" t="s">
        <v>911</v>
      </c>
      <c r="K1776" t="s">
        <v>912</v>
      </c>
      <c r="L1776" t="s">
        <v>913</v>
      </c>
      <c r="N1776" t="s">
        <v>120</v>
      </c>
      <c r="O1776" t="s">
        <v>121</v>
      </c>
      <c r="P1776" s="6">
        <v>96950</v>
      </c>
      <c r="Q1776" t="s">
        <v>122</v>
      </c>
      <c r="S1776" s="8">
        <v>16704888886</v>
      </c>
      <c r="U1776" t="s">
        <v>914</v>
      </c>
      <c r="V1776">
        <v>445110</v>
      </c>
      <c r="W1776" t="s">
        <v>124</v>
      </c>
      <c r="Y1776" t="s">
        <v>557</v>
      </c>
      <c r="Z1776" t="s">
        <v>915</v>
      </c>
      <c r="AA1776" t="s">
        <v>916</v>
      </c>
      <c r="AB1776" t="s">
        <v>128</v>
      </c>
      <c r="AC1776" t="s">
        <v>913</v>
      </c>
      <c r="AE1776" t="s">
        <v>120</v>
      </c>
      <c r="AF1776" t="s">
        <v>121</v>
      </c>
      <c r="AG1776" s="6">
        <v>96950</v>
      </c>
      <c r="AH1776" t="s">
        <v>122</v>
      </c>
      <c r="AJ1776" s="8">
        <v>16709897688</v>
      </c>
      <c r="AL1776" t="s">
        <v>917</v>
      </c>
      <c r="BE1776" t="str">
        <f>"37-2011.00"</f>
        <v>37-2011.00</v>
      </c>
      <c r="BF1776" t="s">
        <v>701</v>
      </c>
      <c r="BG1776" t="s">
        <v>5092</v>
      </c>
      <c r="BH1776" t="s">
        <v>5093</v>
      </c>
      <c r="BI1776">
        <v>3</v>
      </c>
      <c r="BJ1776">
        <v>3</v>
      </c>
      <c r="BK1776" s="1">
        <v>45839</v>
      </c>
      <c r="BL1776" s="1">
        <v>46203</v>
      </c>
      <c r="BM1776" s="1">
        <v>45839</v>
      </c>
      <c r="BN1776" s="1">
        <v>46203</v>
      </c>
      <c r="BO1776">
        <v>40</v>
      </c>
      <c r="BP1776">
        <v>5</v>
      </c>
      <c r="BQ1776">
        <v>7</v>
      </c>
      <c r="BR1776">
        <v>7</v>
      </c>
      <c r="BS1776">
        <v>7</v>
      </c>
      <c r="BT1776">
        <v>7</v>
      </c>
      <c r="BU1776">
        <v>7</v>
      </c>
      <c r="BV1776">
        <v>0</v>
      </c>
      <c r="BW1776" t="str">
        <f>"7:00 AM"</f>
        <v>7:00 AM</v>
      </c>
      <c r="BX1776" t="str">
        <f>"2:00 PM"</f>
        <v>2:00 PM</v>
      </c>
      <c r="BY1776" t="s">
        <v>133</v>
      </c>
      <c r="BZ1776">
        <v>0</v>
      </c>
      <c r="CA1776">
        <v>6</v>
      </c>
      <c r="CB1776" t="s">
        <v>117</v>
      </c>
      <c r="CD1776" t="s">
        <v>5094</v>
      </c>
      <c r="CE1776" t="s">
        <v>922</v>
      </c>
      <c r="CG1776" t="s">
        <v>120</v>
      </c>
      <c r="CH1776" t="s">
        <v>121</v>
      </c>
      <c r="CI1776" s="6">
        <v>96950</v>
      </c>
      <c r="CJ1776" s="10">
        <v>8.2899999999999991</v>
      </c>
      <c r="CK1776" s="10">
        <v>8.2899999999999991</v>
      </c>
      <c r="CL1776" s="10">
        <v>12.44</v>
      </c>
      <c r="CM1776" s="10">
        <v>12.44</v>
      </c>
      <c r="CN1776" t="s">
        <v>137</v>
      </c>
      <c r="CO1776" t="s">
        <v>140</v>
      </c>
      <c r="CP1776" t="s">
        <v>138</v>
      </c>
      <c r="CR1776" t="s">
        <v>117</v>
      </c>
      <c r="CS1776" t="s">
        <v>139</v>
      </c>
      <c r="CT1776" t="s">
        <v>140</v>
      </c>
      <c r="CU1776" t="s">
        <v>139</v>
      </c>
      <c r="CV1776" t="s">
        <v>140</v>
      </c>
      <c r="CW1776" t="s">
        <v>139</v>
      </c>
      <c r="CX1776" t="s">
        <v>139</v>
      </c>
      <c r="CY1776" t="s">
        <v>923</v>
      </c>
      <c r="CZ1776" s="8">
        <v>16704888886</v>
      </c>
      <c r="DA1776" t="s">
        <v>917</v>
      </c>
      <c r="DB1776" t="s">
        <v>140</v>
      </c>
      <c r="DC1776" t="s">
        <v>139</v>
      </c>
      <c r="DD1776" t="s">
        <v>117</v>
      </c>
    </row>
    <row r="1777" spans="1:114" ht="15" customHeight="1" x14ac:dyDescent="0.35">
      <c r="A1777" t="s">
        <v>1594</v>
      </c>
      <c r="B1777" t="s">
        <v>144</v>
      </c>
      <c r="C1777" s="1">
        <v>45730</v>
      </c>
      <c r="D1777" s="1">
        <v>45772</v>
      </c>
      <c r="E1777" t="s">
        <v>211</v>
      </c>
      <c r="G1777" t="s">
        <v>117</v>
      </c>
      <c r="H1777" t="s">
        <v>117</v>
      </c>
      <c r="I1777" t="s">
        <v>117</v>
      </c>
      <c r="J1777" t="s">
        <v>1595</v>
      </c>
      <c r="K1777" t="s">
        <v>17414</v>
      </c>
      <c r="L1777" t="s">
        <v>1596</v>
      </c>
      <c r="N1777" t="s">
        <v>136</v>
      </c>
      <c r="O1777" t="s">
        <v>121</v>
      </c>
      <c r="P1777" s="6">
        <v>96950</v>
      </c>
      <c r="Q1777" t="s">
        <v>122</v>
      </c>
      <c r="S1777" s="8">
        <v>16709899128</v>
      </c>
      <c r="U1777" t="s">
        <v>1597</v>
      </c>
      <c r="V1777">
        <v>812112</v>
      </c>
      <c r="W1777" t="s">
        <v>124</v>
      </c>
      <c r="Y1777" t="s">
        <v>1598</v>
      </c>
      <c r="Z1777" t="s">
        <v>1599</v>
      </c>
      <c r="AA1777" t="s">
        <v>1600</v>
      </c>
      <c r="AB1777" t="s">
        <v>1601</v>
      </c>
      <c r="AC1777" t="s">
        <v>1602</v>
      </c>
      <c r="AE1777" t="s">
        <v>136</v>
      </c>
      <c r="AF1777" t="s">
        <v>121</v>
      </c>
      <c r="AG1777" s="6">
        <v>96950</v>
      </c>
      <c r="AH1777" t="s">
        <v>122</v>
      </c>
      <c r="AI1777" t="s">
        <v>1603</v>
      </c>
      <c r="AJ1777" s="8">
        <v>16709899218</v>
      </c>
      <c r="AL1777" t="s">
        <v>1604</v>
      </c>
      <c r="BE1777" t="str">
        <f>"39-5012.00"</f>
        <v>39-5012.00</v>
      </c>
      <c r="BF1777" t="s">
        <v>272</v>
      </c>
      <c r="BG1777" t="s">
        <v>1605</v>
      </c>
      <c r="BH1777" t="s">
        <v>1606</v>
      </c>
      <c r="BI1777">
        <v>7</v>
      </c>
      <c r="BJ1777">
        <v>7</v>
      </c>
      <c r="BK1777" s="1">
        <v>45839</v>
      </c>
      <c r="BL1777" s="1">
        <v>46203</v>
      </c>
      <c r="BM1777" s="1">
        <v>45839</v>
      </c>
      <c r="BN1777" s="1">
        <v>46203</v>
      </c>
      <c r="BO1777">
        <v>35</v>
      </c>
      <c r="BP1777">
        <v>0</v>
      </c>
      <c r="BQ1777">
        <v>7</v>
      </c>
      <c r="BR1777">
        <v>7</v>
      </c>
      <c r="BS1777">
        <v>7</v>
      </c>
      <c r="BT1777">
        <v>7</v>
      </c>
      <c r="BU1777">
        <v>7</v>
      </c>
      <c r="BV1777">
        <v>0</v>
      </c>
      <c r="BW1777" t="str">
        <f>"8:00 AM"</f>
        <v>8:00 AM</v>
      </c>
      <c r="BX1777" t="str">
        <f>"4:00 PM"</f>
        <v>4:00 PM</v>
      </c>
      <c r="BY1777" t="s">
        <v>133</v>
      </c>
      <c r="BZ1777">
        <v>0</v>
      </c>
      <c r="CA1777">
        <v>12</v>
      </c>
      <c r="CB1777" t="s">
        <v>117</v>
      </c>
      <c r="CD1777" t="s">
        <v>1607</v>
      </c>
      <c r="CE1777" t="s">
        <v>1608</v>
      </c>
      <c r="CG1777" t="s">
        <v>136</v>
      </c>
      <c r="CH1777" t="s">
        <v>121</v>
      </c>
      <c r="CI1777" s="6">
        <v>96950</v>
      </c>
      <c r="CJ1777" s="10">
        <v>7.98</v>
      </c>
      <c r="CK1777" s="10">
        <v>7.98</v>
      </c>
      <c r="CL1777" s="10">
        <v>11.97</v>
      </c>
      <c r="CM1777" s="10">
        <v>11.97</v>
      </c>
      <c r="CN1777" t="s">
        <v>137</v>
      </c>
      <c r="CO1777" t="s">
        <v>140</v>
      </c>
      <c r="CP1777" t="s">
        <v>138</v>
      </c>
      <c r="CR1777" t="s">
        <v>117</v>
      </c>
      <c r="CS1777" t="s">
        <v>139</v>
      </c>
      <c r="CT1777" t="s">
        <v>139</v>
      </c>
      <c r="CU1777" t="s">
        <v>139</v>
      </c>
      <c r="CV1777" t="s">
        <v>140</v>
      </c>
      <c r="CW1777" t="s">
        <v>139</v>
      </c>
      <c r="CX1777" t="s">
        <v>139</v>
      </c>
      <c r="CY1777" t="s">
        <v>1609</v>
      </c>
      <c r="CZ1777" s="8">
        <v>16709899218</v>
      </c>
      <c r="DA1777" t="s">
        <v>1604</v>
      </c>
      <c r="DB1777" t="s">
        <v>140</v>
      </c>
      <c r="DC1777" t="s">
        <v>139</v>
      </c>
      <c r="DD1777" t="s">
        <v>117</v>
      </c>
      <c r="DE1777" t="s">
        <v>1598</v>
      </c>
      <c r="DF1777" t="s">
        <v>1599</v>
      </c>
      <c r="DG1777" t="s">
        <v>535</v>
      </c>
      <c r="DH1777" t="s">
        <v>1597</v>
      </c>
      <c r="DI1777" t="s">
        <v>17414</v>
      </c>
      <c r="DJ1777" t="s">
        <v>1604</v>
      </c>
    </row>
    <row r="1778" spans="1:114" ht="15" customHeight="1" x14ac:dyDescent="0.35">
      <c r="A1778" t="s">
        <v>12175</v>
      </c>
      <c r="B1778" t="s">
        <v>166</v>
      </c>
      <c r="C1778" s="1">
        <v>45741</v>
      </c>
      <c r="D1778" s="1">
        <v>45772</v>
      </c>
      <c r="E1778" t="s">
        <v>211</v>
      </c>
      <c r="G1778" t="s">
        <v>117</v>
      </c>
      <c r="H1778" t="s">
        <v>117</v>
      </c>
      <c r="I1778" t="s">
        <v>117</v>
      </c>
      <c r="J1778" t="s">
        <v>12176</v>
      </c>
      <c r="K1778" t="s">
        <v>12177</v>
      </c>
      <c r="L1778" t="s">
        <v>12178</v>
      </c>
      <c r="M1778" t="s">
        <v>12179</v>
      </c>
      <c r="N1778" t="s">
        <v>120</v>
      </c>
      <c r="O1778" t="s">
        <v>121</v>
      </c>
      <c r="P1778" s="6">
        <v>96950</v>
      </c>
      <c r="Q1778" t="s">
        <v>122</v>
      </c>
      <c r="S1778" s="8">
        <v>16702332652</v>
      </c>
      <c r="U1778" t="s">
        <v>12180</v>
      </c>
      <c r="V1778">
        <v>812112</v>
      </c>
      <c r="W1778" t="s">
        <v>124</v>
      </c>
      <c r="Y1778" t="s">
        <v>12181</v>
      </c>
      <c r="Z1778" t="s">
        <v>1264</v>
      </c>
      <c r="AA1778" t="s">
        <v>12182</v>
      </c>
      <c r="AB1778" t="s">
        <v>128</v>
      </c>
      <c r="AC1778" t="s">
        <v>12183</v>
      </c>
      <c r="AD1778" t="s">
        <v>12179</v>
      </c>
      <c r="AE1778" t="s">
        <v>120</v>
      </c>
      <c r="AF1778" t="s">
        <v>121</v>
      </c>
      <c r="AG1778" s="6">
        <v>96960</v>
      </c>
      <c r="AH1778" t="s">
        <v>122</v>
      </c>
      <c r="AJ1778" s="8">
        <v>16702332652</v>
      </c>
      <c r="AL1778" t="s">
        <v>12184</v>
      </c>
      <c r="BE1778" t="str">
        <f>"39-5012.00"</f>
        <v>39-5012.00</v>
      </c>
      <c r="BF1778" t="s">
        <v>272</v>
      </c>
      <c r="BG1778" t="s">
        <v>12185</v>
      </c>
      <c r="BH1778" t="s">
        <v>1373</v>
      </c>
      <c r="BI1778">
        <v>4</v>
      </c>
      <c r="BK1778" s="1">
        <v>45839</v>
      </c>
      <c r="BL1778" s="1">
        <v>45838</v>
      </c>
      <c r="BO1778">
        <v>35</v>
      </c>
      <c r="BP1778">
        <v>0</v>
      </c>
      <c r="BQ1778">
        <v>7</v>
      </c>
      <c r="BR1778">
        <v>7</v>
      </c>
      <c r="BS1778">
        <v>7</v>
      </c>
      <c r="BT1778">
        <v>7</v>
      </c>
      <c r="BU1778">
        <v>7</v>
      </c>
      <c r="BV1778">
        <v>0</v>
      </c>
      <c r="BW1778" t="str">
        <f>"10:00 AM"</f>
        <v>10:00 AM</v>
      </c>
      <c r="BX1778" t="str">
        <f>"6:00 PM"</f>
        <v>6:00 PM</v>
      </c>
      <c r="BY1778" t="s">
        <v>159</v>
      </c>
      <c r="BZ1778">
        <v>0</v>
      </c>
      <c r="CA1778">
        <v>24</v>
      </c>
      <c r="CB1778" t="s">
        <v>117</v>
      </c>
      <c r="CD1778" s="2" t="s">
        <v>12186</v>
      </c>
      <c r="CE1778" t="s">
        <v>12178</v>
      </c>
      <c r="CG1778" t="s">
        <v>120</v>
      </c>
      <c r="CH1778" t="s">
        <v>121</v>
      </c>
      <c r="CI1778" s="6">
        <v>96950</v>
      </c>
      <c r="CJ1778" s="10">
        <v>7.98</v>
      </c>
      <c r="CK1778" s="10">
        <v>7.98</v>
      </c>
      <c r="CL1778" s="10">
        <v>11.97</v>
      </c>
      <c r="CM1778" s="10">
        <v>11.97</v>
      </c>
      <c r="CN1778" t="s">
        <v>137</v>
      </c>
      <c r="CO1778" t="s">
        <v>162</v>
      </c>
      <c r="CP1778" t="s">
        <v>138</v>
      </c>
      <c r="CR1778" t="s">
        <v>117</v>
      </c>
      <c r="CS1778" t="s">
        <v>139</v>
      </c>
      <c r="CT1778" t="s">
        <v>140</v>
      </c>
      <c r="CU1778" t="s">
        <v>139</v>
      </c>
      <c r="CV1778" t="s">
        <v>140</v>
      </c>
      <c r="CW1778" t="s">
        <v>139</v>
      </c>
      <c r="CX1778" t="s">
        <v>140</v>
      </c>
      <c r="CY1778" s="2" t="s">
        <v>9198</v>
      </c>
      <c r="CZ1778" s="8">
        <v>16702332652</v>
      </c>
      <c r="DA1778" t="s">
        <v>12184</v>
      </c>
      <c r="DB1778" t="s">
        <v>164</v>
      </c>
      <c r="DC1778" t="s">
        <v>139</v>
      </c>
      <c r="DD1778" t="s">
        <v>117</v>
      </c>
    </row>
    <row r="1779" spans="1:114" ht="15" customHeight="1" x14ac:dyDescent="0.35">
      <c r="A1779" t="s">
        <v>15280</v>
      </c>
      <c r="B1779" t="s">
        <v>278</v>
      </c>
      <c r="C1779" s="1">
        <v>45768</v>
      </c>
      <c r="D1779" s="1">
        <v>45772</v>
      </c>
      <c r="E1779" t="s">
        <v>211</v>
      </c>
      <c r="G1779" t="s">
        <v>117</v>
      </c>
      <c r="H1779" t="s">
        <v>117</v>
      </c>
      <c r="I1779" t="s">
        <v>117</v>
      </c>
      <c r="J1779" t="s">
        <v>4091</v>
      </c>
      <c r="K1779" t="s">
        <v>164</v>
      </c>
      <c r="L1779" t="s">
        <v>8341</v>
      </c>
      <c r="M1779" t="s">
        <v>8342</v>
      </c>
      <c r="N1779" t="s">
        <v>1433</v>
      </c>
      <c r="O1779" t="s">
        <v>121</v>
      </c>
      <c r="P1779" s="6">
        <v>96950</v>
      </c>
      <c r="Q1779" t="s">
        <v>122</v>
      </c>
      <c r="R1779" t="s">
        <v>164</v>
      </c>
      <c r="S1779" s="8">
        <v>16704832583</v>
      </c>
      <c r="U1779" t="s">
        <v>8343</v>
      </c>
      <c r="V1779">
        <v>81131</v>
      </c>
      <c r="W1779" t="s">
        <v>124</v>
      </c>
      <c r="Y1779" t="s">
        <v>4096</v>
      </c>
      <c r="Z1779" t="s">
        <v>4097</v>
      </c>
      <c r="AA1779" t="s">
        <v>4098</v>
      </c>
      <c r="AB1779" t="s">
        <v>1669</v>
      </c>
      <c r="AC1779" t="s">
        <v>4093</v>
      </c>
      <c r="AD1779" t="s">
        <v>4094</v>
      </c>
      <c r="AE1779" t="s">
        <v>3160</v>
      </c>
      <c r="AF1779" t="s">
        <v>121</v>
      </c>
      <c r="AG1779" s="6">
        <v>96950</v>
      </c>
      <c r="AH1779" t="s">
        <v>122</v>
      </c>
      <c r="AJ1779" s="8">
        <v>16702852253</v>
      </c>
      <c r="AL1779" t="s">
        <v>4099</v>
      </c>
      <c r="BE1779" t="str">
        <f>"49-9071.00"</f>
        <v>49-9071.00</v>
      </c>
      <c r="BF1779" t="s">
        <v>156</v>
      </c>
      <c r="BG1779" t="s">
        <v>8344</v>
      </c>
      <c r="BH1779" t="s">
        <v>8345</v>
      </c>
      <c r="BI1779">
        <v>1</v>
      </c>
      <c r="BK1779" s="1">
        <v>45932</v>
      </c>
      <c r="BL1779" s="1">
        <v>46296</v>
      </c>
      <c r="BO1779">
        <v>40</v>
      </c>
      <c r="BP1779">
        <v>0</v>
      </c>
      <c r="BQ1779">
        <v>8</v>
      </c>
      <c r="BR1779">
        <v>8</v>
      </c>
      <c r="BS1779">
        <v>8</v>
      </c>
      <c r="BT1779">
        <v>8</v>
      </c>
      <c r="BU1779">
        <v>8</v>
      </c>
      <c r="BV1779">
        <v>0</v>
      </c>
      <c r="BW1779" t="str">
        <f>"8:00 AM"</f>
        <v>8:00 AM</v>
      </c>
      <c r="BX1779" t="str">
        <f>"5:00 PM"</f>
        <v>5:00 PM</v>
      </c>
      <c r="BY1779" t="s">
        <v>133</v>
      </c>
      <c r="BZ1779">
        <v>0</v>
      </c>
      <c r="CA1779">
        <v>12</v>
      </c>
      <c r="CB1779" t="s">
        <v>117</v>
      </c>
      <c r="CD1779" t="s">
        <v>8346</v>
      </c>
      <c r="CE1779" t="s">
        <v>8341</v>
      </c>
      <c r="CF1779" t="s">
        <v>8342</v>
      </c>
      <c r="CG1779" t="s">
        <v>1433</v>
      </c>
      <c r="CH1779" t="s">
        <v>121</v>
      </c>
      <c r="CI1779" s="6">
        <v>96950</v>
      </c>
      <c r="CJ1779" s="10">
        <v>9.75</v>
      </c>
      <c r="CK1779" s="10">
        <v>9.75</v>
      </c>
      <c r="CL1779" s="10">
        <v>14.63</v>
      </c>
      <c r="CM1779" s="10">
        <v>14.63</v>
      </c>
      <c r="CN1779" t="s">
        <v>137</v>
      </c>
      <c r="CO1779" t="s">
        <v>164</v>
      </c>
      <c r="CP1779" t="s">
        <v>138</v>
      </c>
      <c r="CR1779" t="s">
        <v>117</v>
      </c>
      <c r="CS1779" t="s">
        <v>139</v>
      </c>
      <c r="CT1779" t="s">
        <v>140</v>
      </c>
      <c r="CU1779" t="s">
        <v>139</v>
      </c>
      <c r="CV1779" t="s">
        <v>140</v>
      </c>
      <c r="CW1779" t="s">
        <v>139</v>
      </c>
      <c r="CX1779" t="s">
        <v>140</v>
      </c>
      <c r="CY1779" t="s">
        <v>8347</v>
      </c>
      <c r="CZ1779" s="8">
        <v>16702852253</v>
      </c>
      <c r="DA1779" t="s">
        <v>4099</v>
      </c>
      <c r="DB1779" t="s">
        <v>142</v>
      </c>
      <c r="DC1779" t="s">
        <v>139</v>
      </c>
      <c r="DD1779" t="s">
        <v>117</v>
      </c>
    </row>
    <row r="1780" spans="1:114" ht="15" customHeight="1" x14ac:dyDescent="0.35">
      <c r="A1780" t="s">
        <v>13800</v>
      </c>
      <c r="B1780" t="s">
        <v>115</v>
      </c>
      <c r="C1780" s="1">
        <v>45764</v>
      </c>
      <c r="D1780" s="1">
        <v>45774</v>
      </c>
      <c r="E1780" t="s">
        <v>116</v>
      </c>
      <c r="F1780" s="1">
        <v>45929</v>
      </c>
      <c r="G1780" t="s">
        <v>139</v>
      </c>
      <c r="H1780" t="s">
        <v>117</v>
      </c>
      <c r="I1780" t="s">
        <v>117</v>
      </c>
      <c r="J1780" t="s">
        <v>1345</v>
      </c>
      <c r="K1780" t="s">
        <v>1346</v>
      </c>
      <c r="L1780" t="s">
        <v>1347</v>
      </c>
      <c r="M1780" t="s">
        <v>851</v>
      </c>
      <c r="N1780" t="s">
        <v>136</v>
      </c>
      <c r="O1780" t="s">
        <v>121</v>
      </c>
      <c r="P1780" s="6">
        <v>96950</v>
      </c>
      <c r="Q1780" t="s">
        <v>122</v>
      </c>
      <c r="S1780" s="8">
        <v>16702353313</v>
      </c>
      <c r="U1780" t="s">
        <v>848</v>
      </c>
      <c r="V1780">
        <v>445291</v>
      </c>
      <c r="W1780" t="s">
        <v>124</v>
      </c>
      <c r="Y1780" t="s">
        <v>1426</v>
      </c>
      <c r="Z1780" t="s">
        <v>1427</v>
      </c>
      <c r="AB1780" t="s">
        <v>1428</v>
      </c>
      <c r="AC1780" t="s">
        <v>846</v>
      </c>
      <c r="AE1780" t="s">
        <v>136</v>
      </c>
      <c r="AF1780" t="s">
        <v>121</v>
      </c>
      <c r="AG1780" s="6">
        <v>96950</v>
      </c>
      <c r="AH1780" t="s">
        <v>122</v>
      </c>
      <c r="AJ1780" s="8">
        <v>16702353313</v>
      </c>
      <c r="AL1780" t="s">
        <v>852</v>
      </c>
      <c r="BE1780" t="str">
        <f>"51-3011.00"</f>
        <v>51-3011.00</v>
      </c>
      <c r="BF1780" t="s">
        <v>217</v>
      </c>
      <c r="BG1780" t="s">
        <v>13801</v>
      </c>
      <c r="BH1780" t="s">
        <v>13802</v>
      </c>
      <c r="BI1780">
        <v>3</v>
      </c>
      <c r="BK1780" s="1">
        <v>45931</v>
      </c>
      <c r="BL1780" s="1">
        <v>47026</v>
      </c>
      <c r="BO1780">
        <v>36</v>
      </c>
      <c r="BP1780">
        <v>6</v>
      </c>
      <c r="BQ1780">
        <v>6</v>
      </c>
      <c r="BR1780">
        <v>6</v>
      </c>
      <c r="BS1780">
        <v>0</v>
      </c>
      <c r="BT1780">
        <v>6</v>
      </c>
      <c r="BU1780">
        <v>6</v>
      </c>
      <c r="BV1780">
        <v>6</v>
      </c>
      <c r="BW1780" t="str">
        <f>"6:00 AM"</f>
        <v>6:00 AM</v>
      </c>
      <c r="BX1780" t="str">
        <f>"11:00 PM"</f>
        <v>11:00 PM</v>
      </c>
      <c r="BY1780" t="s">
        <v>159</v>
      </c>
      <c r="BZ1780">
        <v>0</v>
      </c>
      <c r="CA1780">
        <v>12</v>
      </c>
      <c r="CB1780" t="s">
        <v>117</v>
      </c>
      <c r="CD1780" t="s">
        <v>13803</v>
      </c>
      <c r="CE1780" t="s">
        <v>5507</v>
      </c>
      <c r="CF1780" t="s">
        <v>1353</v>
      </c>
      <c r="CG1780" t="s">
        <v>136</v>
      </c>
      <c r="CH1780" t="s">
        <v>121</v>
      </c>
      <c r="CI1780" s="6">
        <v>96950</v>
      </c>
      <c r="CJ1780" s="10">
        <v>8.64</v>
      </c>
      <c r="CK1780" s="10">
        <v>8.64</v>
      </c>
      <c r="CN1780" t="s">
        <v>137</v>
      </c>
      <c r="CO1780" t="s">
        <v>133</v>
      </c>
      <c r="CP1780" t="s">
        <v>138</v>
      </c>
      <c r="CR1780" t="s">
        <v>117</v>
      </c>
      <c r="CS1780" t="s">
        <v>139</v>
      </c>
      <c r="CT1780" t="s">
        <v>140</v>
      </c>
      <c r="CU1780" t="s">
        <v>140</v>
      </c>
      <c r="CV1780" t="s">
        <v>140</v>
      </c>
      <c r="CW1780" t="s">
        <v>139</v>
      </c>
      <c r="CX1780" t="s">
        <v>140</v>
      </c>
      <c r="CY1780" t="s">
        <v>133</v>
      </c>
      <c r="CZ1780" s="8">
        <v>16702353313</v>
      </c>
      <c r="DA1780" t="s">
        <v>852</v>
      </c>
      <c r="DB1780" t="s">
        <v>140</v>
      </c>
      <c r="DC1780" t="s">
        <v>139</v>
      </c>
      <c r="DD1780" t="s">
        <v>117</v>
      </c>
    </row>
    <row r="1781" spans="1:114" ht="15" customHeight="1" x14ac:dyDescent="0.35">
      <c r="A1781" t="s">
        <v>13786</v>
      </c>
      <c r="B1781" t="s">
        <v>115</v>
      </c>
      <c r="C1781" s="1">
        <v>45764</v>
      </c>
      <c r="D1781" s="1">
        <v>45774</v>
      </c>
      <c r="E1781" t="s">
        <v>116</v>
      </c>
      <c r="F1781" s="1">
        <v>45929</v>
      </c>
      <c r="G1781" t="s">
        <v>139</v>
      </c>
      <c r="H1781" t="s">
        <v>117</v>
      </c>
      <c r="I1781" t="s">
        <v>117</v>
      </c>
      <c r="J1781" t="s">
        <v>5502</v>
      </c>
      <c r="K1781" t="s">
        <v>10363</v>
      </c>
      <c r="L1781" t="s">
        <v>5504</v>
      </c>
      <c r="N1781" t="s">
        <v>120</v>
      </c>
      <c r="O1781" t="s">
        <v>121</v>
      </c>
      <c r="P1781" s="6">
        <v>96950</v>
      </c>
      <c r="Q1781" t="s">
        <v>122</v>
      </c>
      <c r="S1781" s="8">
        <v>16702353313</v>
      </c>
      <c r="U1781" t="s">
        <v>1348</v>
      </c>
      <c r="V1781">
        <v>722511</v>
      </c>
      <c r="W1781" t="s">
        <v>124</v>
      </c>
      <c r="Y1781" t="s">
        <v>1426</v>
      </c>
      <c r="Z1781" t="s">
        <v>1427</v>
      </c>
      <c r="AB1781" t="s">
        <v>1428</v>
      </c>
      <c r="AC1781" t="s">
        <v>846</v>
      </c>
      <c r="AE1781" t="s">
        <v>120</v>
      </c>
      <c r="AF1781" t="s">
        <v>121</v>
      </c>
      <c r="AG1781" s="6">
        <v>96950</v>
      </c>
      <c r="AH1781" t="s">
        <v>122</v>
      </c>
      <c r="AJ1781" s="8">
        <v>16702353331</v>
      </c>
      <c r="AL1781" t="s">
        <v>852</v>
      </c>
      <c r="BE1781" t="str">
        <f>"51-3021.00"</f>
        <v>51-3021.00</v>
      </c>
      <c r="BF1781" t="s">
        <v>2162</v>
      </c>
      <c r="BG1781" t="s">
        <v>10364</v>
      </c>
      <c r="BH1781" t="s">
        <v>10365</v>
      </c>
      <c r="BI1781">
        <v>4</v>
      </c>
      <c r="BK1781" s="1">
        <v>45931</v>
      </c>
      <c r="BL1781" s="1">
        <v>47026</v>
      </c>
      <c r="BO1781">
        <v>36</v>
      </c>
      <c r="BP1781">
        <v>6</v>
      </c>
      <c r="BQ1781">
        <v>6</v>
      </c>
      <c r="BR1781">
        <v>6</v>
      </c>
      <c r="BS1781">
        <v>6</v>
      </c>
      <c r="BT1781">
        <v>0</v>
      </c>
      <c r="BU1781">
        <v>6</v>
      </c>
      <c r="BV1781">
        <v>6</v>
      </c>
      <c r="BW1781" t="str">
        <f>"8:00 AM"</f>
        <v>8:00 AM</v>
      </c>
      <c r="BX1781" t="str">
        <f>"6:00 PM"</f>
        <v>6:00 PM</v>
      </c>
      <c r="BY1781" t="s">
        <v>159</v>
      </c>
      <c r="BZ1781">
        <v>0</v>
      </c>
      <c r="CA1781">
        <v>12</v>
      </c>
      <c r="CB1781" t="s">
        <v>117</v>
      </c>
      <c r="CD1781" t="s">
        <v>13787</v>
      </c>
      <c r="CE1781" t="s">
        <v>10367</v>
      </c>
      <c r="CF1781" t="s">
        <v>13788</v>
      </c>
      <c r="CG1781" t="s">
        <v>120</v>
      </c>
      <c r="CH1781" t="s">
        <v>121</v>
      </c>
      <c r="CI1781" s="6">
        <v>96950</v>
      </c>
      <c r="CJ1781" s="10">
        <v>8.6300000000000008</v>
      </c>
      <c r="CK1781" s="10">
        <v>8.6300000000000008</v>
      </c>
      <c r="CN1781" t="s">
        <v>137</v>
      </c>
      <c r="CO1781" t="s">
        <v>133</v>
      </c>
      <c r="CP1781" t="s">
        <v>138</v>
      </c>
      <c r="CR1781" t="s">
        <v>139</v>
      </c>
      <c r="CS1781" t="s">
        <v>139</v>
      </c>
      <c r="CT1781" t="s">
        <v>140</v>
      </c>
      <c r="CU1781" t="s">
        <v>140</v>
      </c>
      <c r="CV1781" t="s">
        <v>140</v>
      </c>
      <c r="CW1781" t="s">
        <v>139</v>
      </c>
      <c r="CX1781" t="s">
        <v>140</v>
      </c>
      <c r="CY1781" t="s">
        <v>133</v>
      </c>
      <c r="CZ1781" s="8">
        <v>16702353313</v>
      </c>
      <c r="DA1781" t="s">
        <v>852</v>
      </c>
      <c r="DB1781" t="s">
        <v>140</v>
      </c>
      <c r="DC1781" t="s">
        <v>139</v>
      </c>
      <c r="DD1781" t="s">
        <v>117</v>
      </c>
    </row>
    <row r="1782" spans="1:114" ht="15" customHeight="1" x14ac:dyDescent="0.35">
      <c r="A1782" t="s">
        <v>5494</v>
      </c>
      <c r="B1782" t="s">
        <v>115</v>
      </c>
      <c r="C1782" s="1">
        <v>45764</v>
      </c>
      <c r="D1782" s="1">
        <v>45774</v>
      </c>
      <c r="E1782" t="s">
        <v>116</v>
      </c>
      <c r="F1782" s="1">
        <v>45929</v>
      </c>
      <c r="G1782" t="s">
        <v>139</v>
      </c>
      <c r="H1782" t="s">
        <v>117</v>
      </c>
      <c r="I1782" t="s">
        <v>117</v>
      </c>
      <c r="J1782" t="s">
        <v>1345</v>
      </c>
      <c r="K1782" t="s">
        <v>4444</v>
      </c>
      <c r="L1782" t="s">
        <v>4445</v>
      </c>
      <c r="M1782" t="s">
        <v>851</v>
      </c>
      <c r="N1782" t="s">
        <v>136</v>
      </c>
      <c r="O1782" t="s">
        <v>121</v>
      </c>
      <c r="P1782" s="6">
        <v>96950</v>
      </c>
      <c r="Q1782" t="s">
        <v>122</v>
      </c>
      <c r="S1782" s="8">
        <v>16702353313</v>
      </c>
      <c r="U1782" t="s">
        <v>1348</v>
      </c>
      <c r="V1782">
        <v>31161</v>
      </c>
      <c r="W1782" t="s">
        <v>124</v>
      </c>
      <c r="Y1782" t="s">
        <v>849</v>
      </c>
      <c r="Z1782" t="s">
        <v>850</v>
      </c>
      <c r="AA1782" t="s">
        <v>140</v>
      </c>
      <c r="AB1782" t="s">
        <v>997</v>
      </c>
      <c r="AC1782" t="s">
        <v>846</v>
      </c>
      <c r="AE1782" t="s">
        <v>136</v>
      </c>
      <c r="AF1782" t="s">
        <v>121</v>
      </c>
      <c r="AG1782" s="6">
        <v>96950</v>
      </c>
      <c r="AH1782" t="s">
        <v>122</v>
      </c>
      <c r="AJ1782" s="8">
        <v>16702353313</v>
      </c>
      <c r="AL1782" t="s">
        <v>852</v>
      </c>
      <c r="BE1782" t="str">
        <f>"37-2011.00"</f>
        <v>37-2011.00</v>
      </c>
      <c r="BF1782" t="s">
        <v>701</v>
      </c>
      <c r="BG1782" t="s">
        <v>5495</v>
      </c>
      <c r="BH1782" t="s">
        <v>854</v>
      </c>
      <c r="BI1782">
        <v>4</v>
      </c>
      <c r="BK1782" s="1">
        <v>45931</v>
      </c>
      <c r="BL1782" s="1">
        <v>47026</v>
      </c>
      <c r="BO1782">
        <v>36</v>
      </c>
      <c r="BP1782">
        <v>6</v>
      </c>
      <c r="BQ1782">
        <v>6</v>
      </c>
      <c r="BR1782">
        <v>6</v>
      </c>
      <c r="BS1782">
        <v>0</v>
      </c>
      <c r="BT1782">
        <v>6</v>
      </c>
      <c r="BU1782">
        <v>6</v>
      </c>
      <c r="BV1782">
        <v>6</v>
      </c>
      <c r="BW1782" t="str">
        <f>"6:00 AM"</f>
        <v>6:00 AM</v>
      </c>
      <c r="BX1782" t="str">
        <f>"11:00 PM"</f>
        <v>11:00 PM</v>
      </c>
      <c r="BY1782" t="s">
        <v>159</v>
      </c>
      <c r="BZ1782">
        <v>0</v>
      </c>
      <c r="CA1782">
        <v>12</v>
      </c>
      <c r="CB1782" t="s">
        <v>117</v>
      </c>
      <c r="CD1782" t="s">
        <v>5496</v>
      </c>
      <c r="CE1782" t="s">
        <v>1347</v>
      </c>
      <c r="CG1782" t="s">
        <v>136</v>
      </c>
      <c r="CH1782" t="s">
        <v>121</v>
      </c>
      <c r="CI1782" s="6">
        <v>96950</v>
      </c>
      <c r="CJ1782" s="10">
        <v>8.2899999999999991</v>
      </c>
      <c r="CK1782" s="10">
        <v>8.2899999999999991</v>
      </c>
      <c r="CN1782" t="s">
        <v>137</v>
      </c>
      <c r="CO1782" t="s">
        <v>133</v>
      </c>
      <c r="CP1782" t="s">
        <v>138</v>
      </c>
      <c r="CR1782" t="s">
        <v>139</v>
      </c>
      <c r="CS1782" t="s">
        <v>139</v>
      </c>
      <c r="CT1782" t="s">
        <v>140</v>
      </c>
      <c r="CU1782" t="s">
        <v>140</v>
      </c>
      <c r="CV1782" t="s">
        <v>140</v>
      </c>
      <c r="CW1782" t="s">
        <v>139</v>
      </c>
      <c r="CX1782" t="s">
        <v>140</v>
      </c>
      <c r="CY1782" t="s">
        <v>133</v>
      </c>
      <c r="CZ1782" s="8">
        <v>16702353313</v>
      </c>
      <c r="DA1782" t="s">
        <v>852</v>
      </c>
      <c r="DB1782" t="s">
        <v>140</v>
      </c>
      <c r="DC1782" t="s">
        <v>139</v>
      </c>
      <c r="DD1782" t="s">
        <v>117</v>
      </c>
    </row>
    <row r="1783" spans="1:114" ht="15" customHeight="1" x14ac:dyDescent="0.35">
      <c r="A1783" t="s">
        <v>13833</v>
      </c>
      <c r="B1783" t="s">
        <v>166</v>
      </c>
      <c r="C1783" s="1">
        <v>45678</v>
      </c>
      <c r="D1783" s="1">
        <v>45775</v>
      </c>
      <c r="E1783" t="s">
        <v>211</v>
      </c>
      <c r="G1783" t="s">
        <v>117</v>
      </c>
      <c r="H1783" t="s">
        <v>117</v>
      </c>
      <c r="I1783" t="s">
        <v>117</v>
      </c>
      <c r="J1783" t="s">
        <v>1712</v>
      </c>
      <c r="L1783" t="s">
        <v>1713</v>
      </c>
      <c r="M1783" t="s">
        <v>1714</v>
      </c>
      <c r="N1783" t="s">
        <v>120</v>
      </c>
      <c r="O1783" t="s">
        <v>121</v>
      </c>
      <c r="P1783" s="6">
        <v>96950</v>
      </c>
      <c r="Q1783" t="s">
        <v>122</v>
      </c>
      <c r="S1783" s="8">
        <v>16702858730</v>
      </c>
      <c r="U1783" t="s">
        <v>1073</v>
      </c>
      <c r="V1783">
        <v>561320</v>
      </c>
      <c r="W1783" t="s">
        <v>124</v>
      </c>
      <c r="Y1783" t="s">
        <v>1074</v>
      </c>
      <c r="Z1783" t="s">
        <v>1075</v>
      </c>
      <c r="AA1783" t="s">
        <v>1076</v>
      </c>
      <c r="AB1783" t="s">
        <v>189</v>
      </c>
      <c r="AC1783" t="s">
        <v>1713</v>
      </c>
      <c r="AD1783" t="s">
        <v>1714</v>
      </c>
      <c r="AE1783" t="s">
        <v>120</v>
      </c>
      <c r="AF1783" t="s">
        <v>121</v>
      </c>
      <c r="AG1783" s="6">
        <v>96950</v>
      </c>
      <c r="AH1783" t="s">
        <v>122</v>
      </c>
      <c r="AJ1783" s="8">
        <v>16702858730</v>
      </c>
      <c r="AL1783" t="s">
        <v>1078</v>
      </c>
      <c r="BE1783" t="str">
        <f>"35-2014.00"</f>
        <v>35-2014.00</v>
      </c>
      <c r="BF1783" t="s">
        <v>191</v>
      </c>
      <c r="BG1783" t="s">
        <v>1715</v>
      </c>
      <c r="BH1783" t="s">
        <v>1716</v>
      </c>
      <c r="BI1783">
        <v>15</v>
      </c>
      <c r="BK1783" s="1">
        <v>45748</v>
      </c>
      <c r="BL1783" s="1">
        <v>46112</v>
      </c>
      <c r="BO1783">
        <v>35</v>
      </c>
      <c r="BP1783">
        <v>0</v>
      </c>
      <c r="BQ1783">
        <v>7</v>
      </c>
      <c r="BR1783">
        <v>7</v>
      </c>
      <c r="BS1783">
        <v>7</v>
      </c>
      <c r="BT1783">
        <v>7</v>
      </c>
      <c r="BU1783">
        <v>7</v>
      </c>
      <c r="BV1783">
        <v>0</v>
      </c>
      <c r="BW1783" t="str">
        <f>"8:00 AM"</f>
        <v>8:00 AM</v>
      </c>
      <c r="BX1783" t="str">
        <f>"4:00 PM"</f>
        <v>4:00 PM</v>
      </c>
      <c r="BY1783" t="s">
        <v>133</v>
      </c>
      <c r="BZ1783">
        <v>0</v>
      </c>
      <c r="CA1783">
        <v>12</v>
      </c>
      <c r="CB1783" t="s">
        <v>117</v>
      </c>
      <c r="CD1783" s="2" t="s">
        <v>13834</v>
      </c>
      <c r="CE1783" t="s">
        <v>1718</v>
      </c>
      <c r="CF1783" t="s">
        <v>982</v>
      </c>
      <c r="CG1783" t="s">
        <v>120</v>
      </c>
      <c r="CH1783" t="s">
        <v>121</v>
      </c>
      <c r="CI1783" s="6">
        <v>96950</v>
      </c>
      <c r="CJ1783" s="10">
        <v>8.83</v>
      </c>
      <c r="CK1783" s="10">
        <v>8.83</v>
      </c>
      <c r="CL1783" s="10">
        <v>13.25</v>
      </c>
      <c r="CM1783" s="10">
        <v>13.25</v>
      </c>
      <c r="CN1783" t="s">
        <v>137</v>
      </c>
      <c r="CO1783" t="s">
        <v>162</v>
      </c>
      <c r="CP1783" t="s">
        <v>138</v>
      </c>
      <c r="CR1783" t="s">
        <v>117</v>
      </c>
      <c r="CS1783" t="s">
        <v>139</v>
      </c>
      <c r="CT1783" t="s">
        <v>140</v>
      </c>
      <c r="CU1783" t="s">
        <v>139</v>
      </c>
      <c r="CV1783" t="s">
        <v>140</v>
      </c>
      <c r="CW1783" t="s">
        <v>139</v>
      </c>
      <c r="CX1783" t="s">
        <v>140</v>
      </c>
      <c r="CY1783" s="2" t="s">
        <v>1719</v>
      </c>
      <c r="CZ1783" s="8">
        <v>16702858730</v>
      </c>
      <c r="DA1783" t="s">
        <v>1078</v>
      </c>
      <c r="DB1783" t="s">
        <v>140</v>
      </c>
      <c r="DC1783" t="s">
        <v>139</v>
      </c>
      <c r="DD1783" t="s">
        <v>117</v>
      </c>
    </row>
    <row r="1784" spans="1:114" ht="15" customHeight="1" x14ac:dyDescent="0.35">
      <c r="A1784" t="s">
        <v>12158</v>
      </c>
      <c r="B1784" t="s">
        <v>115</v>
      </c>
      <c r="C1784" s="1">
        <v>45706</v>
      </c>
      <c r="D1784" s="1">
        <v>45775</v>
      </c>
      <c r="E1784" t="s">
        <v>116</v>
      </c>
      <c r="F1784" s="1">
        <v>45786</v>
      </c>
      <c r="G1784" t="s">
        <v>117</v>
      </c>
      <c r="H1784" t="s">
        <v>117</v>
      </c>
      <c r="I1784" t="s">
        <v>117</v>
      </c>
      <c r="J1784" t="s">
        <v>1435</v>
      </c>
      <c r="L1784" t="s">
        <v>4880</v>
      </c>
      <c r="M1784" t="s">
        <v>1437</v>
      </c>
      <c r="N1784" t="s">
        <v>136</v>
      </c>
      <c r="O1784" t="s">
        <v>121</v>
      </c>
      <c r="P1784" s="6">
        <v>96950</v>
      </c>
      <c r="Q1784" t="s">
        <v>122</v>
      </c>
      <c r="S1784" s="8">
        <v>16702350561</v>
      </c>
      <c r="T1784">
        <v>131</v>
      </c>
      <c r="U1784" t="s">
        <v>1438</v>
      </c>
      <c r="V1784">
        <v>531110</v>
      </c>
      <c r="W1784" t="s">
        <v>124</v>
      </c>
      <c r="Y1784" t="s">
        <v>1439</v>
      </c>
      <c r="Z1784" t="s">
        <v>1440</v>
      </c>
      <c r="AA1784" t="s">
        <v>827</v>
      </c>
      <c r="AB1784" t="s">
        <v>474</v>
      </c>
      <c r="AC1784" t="s">
        <v>4880</v>
      </c>
      <c r="AD1784" t="s">
        <v>1437</v>
      </c>
      <c r="AE1784" t="s">
        <v>136</v>
      </c>
      <c r="AF1784" t="s">
        <v>121</v>
      </c>
      <c r="AG1784" s="6">
        <v>96950</v>
      </c>
      <c r="AH1784" t="s">
        <v>122</v>
      </c>
      <c r="AJ1784" s="8">
        <v>16702350561</v>
      </c>
      <c r="AK1784">
        <v>131</v>
      </c>
      <c r="AL1784" t="s">
        <v>1441</v>
      </c>
      <c r="BE1784" t="str">
        <f>"43-1011.00"</f>
        <v>43-1011.00</v>
      </c>
      <c r="BF1784" t="s">
        <v>4560</v>
      </c>
      <c r="BG1784" t="s">
        <v>12159</v>
      </c>
      <c r="BH1784" t="s">
        <v>12160</v>
      </c>
      <c r="BI1784">
        <v>1</v>
      </c>
      <c r="BK1784" s="1">
        <v>45788</v>
      </c>
      <c r="BL1784" s="1">
        <v>46152</v>
      </c>
      <c r="BO1784">
        <v>35</v>
      </c>
      <c r="BP1784">
        <v>0</v>
      </c>
      <c r="BQ1784">
        <v>7</v>
      </c>
      <c r="BR1784">
        <v>7</v>
      </c>
      <c r="BS1784">
        <v>7</v>
      </c>
      <c r="BT1784">
        <v>7</v>
      </c>
      <c r="BU1784">
        <v>7</v>
      </c>
      <c r="BV1784">
        <v>0</v>
      </c>
      <c r="BW1784" t="str">
        <f>"8:00 AM"</f>
        <v>8:00 AM</v>
      </c>
      <c r="BX1784" t="str">
        <f>"5:00 PM"</f>
        <v>5:00 PM</v>
      </c>
      <c r="BY1784" t="s">
        <v>159</v>
      </c>
      <c r="BZ1784">
        <v>0</v>
      </c>
      <c r="CA1784">
        <v>24</v>
      </c>
      <c r="CB1784" t="s">
        <v>139</v>
      </c>
      <c r="CC1784">
        <v>3</v>
      </c>
      <c r="CD1784" t="s">
        <v>12161</v>
      </c>
      <c r="CE1784" t="s">
        <v>4880</v>
      </c>
      <c r="CF1784" t="s">
        <v>1437</v>
      </c>
      <c r="CG1784" t="s">
        <v>136</v>
      </c>
      <c r="CH1784" t="s">
        <v>121</v>
      </c>
      <c r="CI1784" s="6">
        <v>96950</v>
      </c>
      <c r="CJ1784" s="10">
        <v>16.649999999999999</v>
      </c>
      <c r="CK1784" s="10">
        <v>16.649999999999999</v>
      </c>
      <c r="CL1784" s="10">
        <v>24.98</v>
      </c>
      <c r="CM1784" s="10">
        <v>24.98</v>
      </c>
      <c r="CN1784" t="s">
        <v>137</v>
      </c>
      <c r="CO1784" t="s">
        <v>8671</v>
      </c>
      <c r="CP1784" t="s">
        <v>138</v>
      </c>
      <c r="CR1784" t="s">
        <v>117</v>
      </c>
      <c r="CS1784" t="s">
        <v>139</v>
      </c>
      <c r="CT1784" t="s">
        <v>140</v>
      </c>
      <c r="CU1784" t="s">
        <v>139</v>
      </c>
      <c r="CV1784" t="s">
        <v>139</v>
      </c>
      <c r="CW1784" t="s">
        <v>139</v>
      </c>
      <c r="CX1784" t="s">
        <v>140</v>
      </c>
      <c r="CY1784" t="s">
        <v>362</v>
      </c>
      <c r="CZ1784" s="8">
        <v>16702350561</v>
      </c>
      <c r="DA1784" t="s">
        <v>1441</v>
      </c>
      <c r="DB1784" t="s">
        <v>142</v>
      </c>
      <c r="DC1784" t="s">
        <v>139</v>
      </c>
      <c r="DD1784" t="s">
        <v>117</v>
      </c>
    </row>
    <row r="1785" spans="1:114" ht="15" customHeight="1" x14ac:dyDescent="0.35">
      <c r="A1785" t="s">
        <v>17395</v>
      </c>
      <c r="B1785" t="s">
        <v>115</v>
      </c>
      <c r="C1785" s="1">
        <v>45734</v>
      </c>
      <c r="D1785" s="1">
        <v>45775</v>
      </c>
      <c r="E1785" t="s">
        <v>211</v>
      </c>
      <c r="G1785" t="s">
        <v>139</v>
      </c>
      <c r="H1785" t="s">
        <v>117</v>
      </c>
      <c r="I1785" t="s">
        <v>117</v>
      </c>
      <c r="J1785" t="s">
        <v>12435</v>
      </c>
      <c r="L1785" t="s">
        <v>12436</v>
      </c>
      <c r="M1785" t="s">
        <v>13777</v>
      </c>
      <c r="N1785" t="s">
        <v>120</v>
      </c>
      <c r="O1785" t="s">
        <v>121</v>
      </c>
      <c r="P1785" s="6">
        <v>96950</v>
      </c>
      <c r="Q1785" t="s">
        <v>122</v>
      </c>
      <c r="R1785" t="s">
        <v>140</v>
      </c>
      <c r="S1785" s="8">
        <v>16703238848</v>
      </c>
      <c r="U1785" t="s">
        <v>12438</v>
      </c>
      <c r="V1785">
        <v>72111</v>
      </c>
      <c r="W1785" t="s">
        <v>124</v>
      </c>
      <c r="Y1785" t="s">
        <v>8678</v>
      </c>
      <c r="Z1785" t="s">
        <v>8679</v>
      </c>
      <c r="AB1785" t="s">
        <v>128</v>
      </c>
      <c r="AC1785" t="s">
        <v>12436</v>
      </c>
      <c r="AD1785" t="s">
        <v>13777</v>
      </c>
      <c r="AE1785" t="s">
        <v>120</v>
      </c>
      <c r="AF1785" t="s">
        <v>121</v>
      </c>
      <c r="AG1785" s="6">
        <v>96950</v>
      </c>
      <c r="AH1785" t="s">
        <v>122</v>
      </c>
      <c r="AJ1785" s="8">
        <v>16703238848</v>
      </c>
      <c r="AL1785" t="s">
        <v>12439</v>
      </c>
      <c r="BE1785" t="str">
        <f>"49-9071.00"</f>
        <v>49-9071.00</v>
      </c>
      <c r="BF1785" t="s">
        <v>156</v>
      </c>
      <c r="BG1785" t="s">
        <v>13778</v>
      </c>
      <c r="BH1785" t="s">
        <v>13779</v>
      </c>
      <c r="BI1785">
        <v>10</v>
      </c>
      <c r="BK1785" s="1">
        <v>45809</v>
      </c>
      <c r="BL1785" s="1">
        <v>46904</v>
      </c>
      <c r="BO1785">
        <v>35</v>
      </c>
      <c r="BP1785">
        <v>0</v>
      </c>
      <c r="BQ1785">
        <v>7</v>
      </c>
      <c r="BR1785">
        <v>7</v>
      </c>
      <c r="BS1785">
        <v>7</v>
      </c>
      <c r="BT1785">
        <v>7</v>
      </c>
      <c r="BU1785">
        <v>7</v>
      </c>
      <c r="BV1785">
        <v>0</v>
      </c>
      <c r="BW1785" t="str">
        <f>"9:00 AM"</f>
        <v>9:00 AM</v>
      </c>
      <c r="BX1785" t="str">
        <f>"5:00 PM"</f>
        <v>5:00 PM</v>
      </c>
      <c r="BY1785" t="s">
        <v>159</v>
      </c>
      <c r="BZ1785">
        <v>0</v>
      </c>
      <c r="CA1785">
        <v>12</v>
      </c>
      <c r="CB1785" t="s">
        <v>117</v>
      </c>
      <c r="CD1785" t="s">
        <v>12492</v>
      </c>
      <c r="CE1785" t="s">
        <v>12436</v>
      </c>
      <c r="CF1785" t="s">
        <v>13777</v>
      </c>
      <c r="CG1785" t="s">
        <v>120</v>
      </c>
      <c r="CH1785" t="s">
        <v>121</v>
      </c>
      <c r="CI1785" s="6">
        <v>96950</v>
      </c>
      <c r="CJ1785" s="10">
        <v>9.75</v>
      </c>
      <c r="CK1785" s="10">
        <v>9.75</v>
      </c>
      <c r="CL1785" s="10">
        <v>14.63</v>
      </c>
      <c r="CM1785" s="10">
        <v>14.63</v>
      </c>
      <c r="CN1785" t="s">
        <v>137</v>
      </c>
      <c r="CO1785" t="s">
        <v>3638</v>
      </c>
      <c r="CP1785" t="s">
        <v>138</v>
      </c>
      <c r="CR1785" t="s">
        <v>117</v>
      </c>
      <c r="CS1785" t="s">
        <v>139</v>
      </c>
      <c r="CT1785" t="s">
        <v>140</v>
      </c>
      <c r="CU1785" t="s">
        <v>139</v>
      </c>
      <c r="CV1785" t="s">
        <v>140</v>
      </c>
      <c r="CW1785" t="s">
        <v>139</v>
      </c>
      <c r="CX1785" t="s">
        <v>140</v>
      </c>
      <c r="CY1785" t="s">
        <v>140</v>
      </c>
      <c r="CZ1785" s="8">
        <v>16703238848</v>
      </c>
      <c r="DA1785" t="s">
        <v>12443</v>
      </c>
      <c r="DB1785" t="s">
        <v>140</v>
      </c>
      <c r="DC1785" t="s">
        <v>139</v>
      </c>
      <c r="DD1785" t="s">
        <v>117</v>
      </c>
    </row>
    <row r="1786" spans="1:114" ht="15" customHeight="1" x14ac:dyDescent="0.35">
      <c r="A1786" t="s">
        <v>12127</v>
      </c>
      <c r="B1786" t="s">
        <v>166</v>
      </c>
      <c r="C1786" s="1">
        <v>45741</v>
      </c>
      <c r="D1786" s="1">
        <v>45775</v>
      </c>
      <c r="E1786" t="s">
        <v>211</v>
      </c>
      <c r="G1786" t="s">
        <v>117</v>
      </c>
      <c r="H1786" t="s">
        <v>117</v>
      </c>
      <c r="I1786" t="s">
        <v>117</v>
      </c>
      <c r="J1786" t="s">
        <v>10225</v>
      </c>
      <c r="K1786" t="s">
        <v>10226</v>
      </c>
      <c r="L1786" t="s">
        <v>10227</v>
      </c>
      <c r="M1786" t="s">
        <v>6561</v>
      </c>
      <c r="N1786" t="s">
        <v>248</v>
      </c>
      <c r="O1786" t="s">
        <v>121</v>
      </c>
      <c r="P1786" s="6">
        <v>96951</v>
      </c>
      <c r="Q1786" t="s">
        <v>122</v>
      </c>
      <c r="S1786" s="8">
        <v>16705323400</v>
      </c>
      <c r="U1786" t="s">
        <v>1209</v>
      </c>
      <c r="V1786">
        <v>5511</v>
      </c>
      <c r="W1786" t="s">
        <v>124</v>
      </c>
      <c r="Y1786" t="s">
        <v>252</v>
      </c>
      <c r="Z1786" t="s">
        <v>10228</v>
      </c>
      <c r="AB1786" t="s">
        <v>920</v>
      </c>
      <c r="AC1786" t="s">
        <v>10227</v>
      </c>
      <c r="AD1786" t="s">
        <v>6561</v>
      </c>
      <c r="AE1786" t="s">
        <v>248</v>
      </c>
      <c r="AF1786" t="s">
        <v>121</v>
      </c>
      <c r="AG1786" s="6">
        <v>96951</v>
      </c>
      <c r="AH1786" t="s">
        <v>122</v>
      </c>
      <c r="AJ1786" s="8">
        <v>16705323400</v>
      </c>
      <c r="AL1786" t="s">
        <v>1213</v>
      </c>
      <c r="BE1786" t="str">
        <f>"41-2011.00"</f>
        <v>41-2011.00</v>
      </c>
      <c r="BF1786" t="s">
        <v>918</v>
      </c>
      <c r="BG1786" t="s">
        <v>12128</v>
      </c>
      <c r="BH1786" t="s">
        <v>920</v>
      </c>
      <c r="BI1786">
        <v>1</v>
      </c>
      <c r="BK1786" s="1">
        <v>45790</v>
      </c>
      <c r="BL1786" s="1">
        <v>46154</v>
      </c>
      <c r="BO1786">
        <v>36</v>
      </c>
      <c r="BP1786">
        <v>0</v>
      </c>
      <c r="BQ1786">
        <v>7</v>
      </c>
      <c r="BR1786">
        <v>7</v>
      </c>
      <c r="BS1786">
        <v>7</v>
      </c>
      <c r="BT1786">
        <v>7</v>
      </c>
      <c r="BU1786">
        <v>7</v>
      </c>
      <c r="BV1786">
        <v>1</v>
      </c>
      <c r="BW1786" t="str">
        <f>"6:00 AM"</f>
        <v>6:00 AM</v>
      </c>
      <c r="BX1786" t="str">
        <f>"1:00 PM"</f>
        <v>1:00 PM</v>
      </c>
      <c r="BY1786" t="s">
        <v>159</v>
      </c>
      <c r="BZ1786">
        <v>0</v>
      </c>
      <c r="CA1786">
        <v>6</v>
      </c>
      <c r="CB1786" t="s">
        <v>117</v>
      </c>
      <c r="CD1786" t="s">
        <v>12129</v>
      </c>
      <c r="CE1786" t="s">
        <v>10227</v>
      </c>
      <c r="CF1786" t="s">
        <v>6561</v>
      </c>
      <c r="CG1786" t="s">
        <v>248</v>
      </c>
      <c r="CH1786" t="s">
        <v>121</v>
      </c>
      <c r="CI1786" s="6">
        <v>96951</v>
      </c>
      <c r="CJ1786" s="10">
        <v>7.89</v>
      </c>
      <c r="CK1786" s="10">
        <v>7.89</v>
      </c>
      <c r="CL1786" s="10">
        <v>11.83</v>
      </c>
      <c r="CM1786" s="10">
        <v>11.83</v>
      </c>
      <c r="CN1786" t="s">
        <v>137</v>
      </c>
      <c r="CO1786" t="s">
        <v>140</v>
      </c>
      <c r="CP1786" t="s">
        <v>138</v>
      </c>
      <c r="CR1786" t="s">
        <v>117</v>
      </c>
      <c r="CS1786" t="s">
        <v>139</v>
      </c>
      <c r="CT1786" t="s">
        <v>140</v>
      </c>
      <c r="CU1786" t="s">
        <v>139</v>
      </c>
      <c r="CV1786" t="s">
        <v>140</v>
      </c>
      <c r="CW1786" t="s">
        <v>139</v>
      </c>
      <c r="CX1786" t="s">
        <v>140</v>
      </c>
      <c r="CY1786" t="s">
        <v>140</v>
      </c>
      <c r="CZ1786" s="8">
        <v>16705323400</v>
      </c>
      <c r="DA1786" t="s">
        <v>1213</v>
      </c>
      <c r="DB1786" t="s">
        <v>164</v>
      </c>
      <c r="DC1786" t="s">
        <v>139</v>
      </c>
      <c r="DD1786" t="s">
        <v>117</v>
      </c>
    </row>
    <row r="1787" spans="1:114" ht="15" customHeight="1" x14ac:dyDescent="0.35">
      <c r="A1787" t="s">
        <v>13792</v>
      </c>
      <c r="B1787" t="s">
        <v>166</v>
      </c>
      <c r="C1787" s="1">
        <v>45743</v>
      </c>
      <c r="D1787" s="1">
        <v>45775</v>
      </c>
      <c r="E1787" t="s">
        <v>211</v>
      </c>
      <c r="G1787" t="s">
        <v>117</v>
      </c>
      <c r="H1787" t="s">
        <v>117</v>
      </c>
      <c r="I1787" t="s">
        <v>117</v>
      </c>
      <c r="J1787" t="s">
        <v>1435</v>
      </c>
      <c r="L1787" t="s">
        <v>4880</v>
      </c>
      <c r="M1787" t="s">
        <v>1437</v>
      </c>
      <c r="N1787" t="s">
        <v>136</v>
      </c>
      <c r="O1787" t="s">
        <v>121</v>
      </c>
      <c r="P1787" s="6">
        <v>96950</v>
      </c>
      <c r="Q1787" t="s">
        <v>122</v>
      </c>
      <c r="S1787" s="8">
        <v>16702350561</v>
      </c>
      <c r="T1787">
        <v>131</v>
      </c>
      <c r="U1787" t="s">
        <v>1438</v>
      </c>
      <c r="V1787">
        <v>531110</v>
      </c>
      <c r="W1787" t="s">
        <v>124</v>
      </c>
      <c r="Y1787" t="s">
        <v>1439</v>
      </c>
      <c r="Z1787" t="s">
        <v>1440</v>
      </c>
      <c r="AA1787" t="s">
        <v>827</v>
      </c>
      <c r="AB1787" t="s">
        <v>474</v>
      </c>
      <c r="AC1787" t="s">
        <v>4880</v>
      </c>
      <c r="AD1787" t="s">
        <v>1437</v>
      </c>
      <c r="AE1787" t="s">
        <v>136</v>
      </c>
      <c r="AF1787" t="s">
        <v>121</v>
      </c>
      <c r="AG1787" s="6">
        <v>96950</v>
      </c>
      <c r="AH1787" t="s">
        <v>122</v>
      </c>
      <c r="AJ1787" s="8">
        <v>16702350561</v>
      </c>
      <c r="AK1787">
        <v>131</v>
      </c>
      <c r="AL1787" t="s">
        <v>1441</v>
      </c>
      <c r="BE1787" t="str">
        <f>"43-3061.00"</f>
        <v>43-3061.00</v>
      </c>
      <c r="BF1787" t="s">
        <v>8305</v>
      </c>
      <c r="BG1787" t="s">
        <v>13793</v>
      </c>
      <c r="BH1787" t="s">
        <v>13794</v>
      </c>
      <c r="BI1787">
        <v>1</v>
      </c>
      <c r="BK1787" s="1">
        <v>45788</v>
      </c>
      <c r="BL1787" s="1">
        <v>46152</v>
      </c>
      <c r="BO1787">
        <v>35</v>
      </c>
      <c r="BP1787">
        <v>0</v>
      </c>
      <c r="BQ1787">
        <v>7</v>
      </c>
      <c r="BR1787">
        <v>7</v>
      </c>
      <c r="BS1787">
        <v>7</v>
      </c>
      <c r="BT1787">
        <v>7</v>
      </c>
      <c r="BU1787">
        <v>7</v>
      </c>
      <c r="BV1787">
        <v>0</v>
      </c>
      <c r="BW1787" t="str">
        <f>"8:00 AM"</f>
        <v>8:00 AM</v>
      </c>
      <c r="BX1787" t="str">
        <f>"5:00 PM"</f>
        <v>5:00 PM</v>
      </c>
      <c r="BY1787" t="s">
        <v>159</v>
      </c>
      <c r="BZ1787">
        <v>0</v>
      </c>
      <c r="CA1787">
        <v>24</v>
      </c>
      <c r="CB1787" t="s">
        <v>139</v>
      </c>
      <c r="CC1787">
        <v>3</v>
      </c>
      <c r="CD1787" s="2" t="s">
        <v>13795</v>
      </c>
      <c r="CE1787" t="s">
        <v>7176</v>
      </c>
      <c r="CF1787" t="s">
        <v>1437</v>
      </c>
      <c r="CG1787" t="s">
        <v>136</v>
      </c>
      <c r="CH1787" t="s">
        <v>121</v>
      </c>
      <c r="CI1787" s="6">
        <v>96950</v>
      </c>
      <c r="CJ1787" s="10">
        <v>13.35</v>
      </c>
      <c r="CK1787" s="10">
        <v>13.35</v>
      </c>
      <c r="CL1787" s="10">
        <v>20.03</v>
      </c>
      <c r="CM1787" s="10">
        <v>20.03</v>
      </c>
      <c r="CN1787" t="s">
        <v>137</v>
      </c>
      <c r="CO1787" t="s">
        <v>8671</v>
      </c>
      <c r="CP1787" t="s">
        <v>138</v>
      </c>
      <c r="CR1787" t="s">
        <v>117</v>
      </c>
      <c r="CS1787" t="s">
        <v>139</v>
      </c>
      <c r="CT1787" t="s">
        <v>140</v>
      </c>
      <c r="CU1787" t="s">
        <v>139</v>
      </c>
      <c r="CV1787" t="s">
        <v>139</v>
      </c>
      <c r="CW1787" t="s">
        <v>139</v>
      </c>
      <c r="CX1787" t="s">
        <v>140</v>
      </c>
      <c r="CY1787" t="s">
        <v>362</v>
      </c>
      <c r="CZ1787" s="8">
        <v>16702350561</v>
      </c>
      <c r="DA1787" t="s">
        <v>1441</v>
      </c>
      <c r="DB1787" t="s">
        <v>142</v>
      </c>
      <c r="DC1787" t="s">
        <v>139</v>
      </c>
      <c r="DD1787" t="s">
        <v>117</v>
      </c>
    </row>
    <row r="1788" spans="1:114" ht="15" customHeight="1" x14ac:dyDescent="0.35">
      <c r="A1788" t="s">
        <v>12115</v>
      </c>
      <c r="B1788" t="s">
        <v>166</v>
      </c>
      <c r="C1788" s="1">
        <v>45744</v>
      </c>
      <c r="D1788" s="1">
        <v>45775</v>
      </c>
      <c r="E1788" t="s">
        <v>116</v>
      </c>
      <c r="F1788" s="1">
        <v>45868</v>
      </c>
      <c r="G1788" t="s">
        <v>117</v>
      </c>
      <c r="H1788" t="s">
        <v>117</v>
      </c>
      <c r="I1788" t="s">
        <v>117</v>
      </c>
      <c r="J1788" t="s">
        <v>1965</v>
      </c>
      <c r="K1788" t="s">
        <v>1966</v>
      </c>
      <c r="L1788" t="s">
        <v>1967</v>
      </c>
      <c r="N1788" t="s">
        <v>120</v>
      </c>
      <c r="O1788" t="s">
        <v>121</v>
      </c>
      <c r="P1788" s="6">
        <v>96950</v>
      </c>
      <c r="Q1788" t="s">
        <v>122</v>
      </c>
      <c r="S1788" s="8">
        <v>16702375051</v>
      </c>
      <c r="U1788" t="s">
        <v>1968</v>
      </c>
      <c r="V1788">
        <v>721110</v>
      </c>
      <c r="W1788" t="s">
        <v>124</v>
      </c>
      <c r="Y1788" t="s">
        <v>1969</v>
      </c>
      <c r="Z1788" t="s">
        <v>1970</v>
      </c>
      <c r="AB1788" t="s">
        <v>154</v>
      </c>
      <c r="AC1788" t="s">
        <v>1967</v>
      </c>
      <c r="AE1788" t="s">
        <v>120</v>
      </c>
      <c r="AF1788" t="s">
        <v>121</v>
      </c>
      <c r="AG1788" s="6">
        <v>96950</v>
      </c>
      <c r="AH1788" t="s">
        <v>122</v>
      </c>
      <c r="AJ1788" s="8">
        <v>16702375051</v>
      </c>
      <c r="AL1788" t="s">
        <v>1971</v>
      </c>
      <c r="BE1788" t="str">
        <f>"49-9071.00"</f>
        <v>49-9071.00</v>
      </c>
      <c r="BF1788" t="s">
        <v>156</v>
      </c>
      <c r="BG1788" t="s">
        <v>12116</v>
      </c>
      <c r="BH1788" t="s">
        <v>423</v>
      </c>
      <c r="BI1788">
        <v>1</v>
      </c>
      <c r="BK1788" s="1">
        <v>45870</v>
      </c>
      <c r="BL1788" s="1">
        <v>46234</v>
      </c>
      <c r="BO1788">
        <v>35</v>
      </c>
      <c r="BP1788">
        <v>0</v>
      </c>
      <c r="BQ1788">
        <v>7</v>
      </c>
      <c r="BR1788">
        <v>7</v>
      </c>
      <c r="BS1788">
        <v>7</v>
      </c>
      <c r="BT1788">
        <v>7</v>
      </c>
      <c r="BU1788">
        <v>7</v>
      </c>
      <c r="BV1788">
        <v>0</v>
      </c>
      <c r="BW1788" t="str">
        <f>"8:00 AM"</f>
        <v>8:00 AM</v>
      </c>
      <c r="BX1788" t="str">
        <f>"4:00 PM"</f>
        <v>4:00 PM</v>
      </c>
      <c r="BY1788" t="s">
        <v>159</v>
      </c>
      <c r="BZ1788">
        <v>0</v>
      </c>
      <c r="CA1788">
        <v>12</v>
      </c>
      <c r="CB1788" t="s">
        <v>117</v>
      </c>
      <c r="CD1788" s="2" t="s">
        <v>12117</v>
      </c>
      <c r="CE1788" t="s">
        <v>1975</v>
      </c>
      <c r="CF1788" t="s">
        <v>1967</v>
      </c>
      <c r="CG1788" t="s">
        <v>120</v>
      </c>
      <c r="CH1788" t="s">
        <v>121</v>
      </c>
      <c r="CI1788" s="6">
        <v>96950</v>
      </c>
      <c r="CJ1788" s="10">
        <v>12.64</v>
      </c>
      <c r="CK1788" s="10">
        <v>12.64</v>
      </c>
      <c r="CL1788" s="10">
        <v>18.96</v>
      </c>
      <c r="CM1788" s="10">
        <v>18.96</v>
      </c>
      <c r="CN1788" t="s">
        <v>137</v>
      </c>
      <c r="CP1788" t="s">
        <v>138</v>
      </c>
      <c r="CR1788" t="s">
        <v>117</v>
      </c>
      <c r="CS1788" t="s">
        <v>139</v>
      </c>
      <c r="CT1788" t="s">
        <v>140</v>
      </c>
      <c r="CU1788" t="s">
        <v>139</v>
      </c>
      <c r="CV1788" t="s">
        <v>140</v>
      </c>
      <c r="CW1788" t="s">
        <v>139</v>
      </c>
      <c r="CX1788" t="s">
        <v>140</v>
      </c>
      <c r="CY1788" t="s">
        <v>12118</v>
      </c>
      <c r="CZ1788" s="8">
        <v>16702375051</v>
      </c>
      <c r="DA1788" t="s">
        <v>1971</v>
      </c>
      <c r="DB1788" t="s">
        <v>140</v>
      </c>
      <c r="DC1788" t="s">
        <v>139</v>
      </c>
      <c r="DD1788" t="s">
        <v>117</v>
      </c>
    </row>
    <row r="1789" spans="1:114" ht="15" customHeight="1" x14ac:dyDescent="0.35">
      <c r="A1789" t="s">
        <v>1448</v>
      </c>
      <c r="B1789" t="s">
        <v>115</v>
      </c>
      <c r="C1789" s="1">
        <v>45749</v>
      </c>
      <c r="D1789" s="1">
        <v>45775</v>
      </c>
      <c r="E1789" t="s">
        <v>211</v>
      </c>
      <c r="G1789" t="s">
        <v>117</v>
      </c>
      <c r="H1789" t="s">
        <v>117</v>
      </c>
      <c r="I1789" t="s">
        <v>117</v>
      </c>
      <c r="J1789" t="s">
        <v>1449</v>
      </c>
      <c r="K1789" t="s">
        <v>1450</v>
      </c>
      <c r="L1789" t="s">
        <v>807</v>
      </c>
      <c r="M1789" t="s">
        <v>1451</v>
      </c>
      <c r="N1789" t="s">
        <v>120</v>
      </c>
      <c r="O1789" t="s">
        <v>121</v>
      </c>
      <c r="P1789" s="6">
        <v>96950</v>
      </c>
      <c r="Q1789" t="s">
        <v>122</v>
      </c>
      <c r="S1789" s="8">
        <v>16702351980</v>
      </c>
      <c r="U1789" t="s">
        <v>1452</v>
      </c>
      <c r="V1789">
        <v>561320</v>
      </c>
      <c r="W1789" t="s">
        <v>150</v>
      </c>
      <c r="X1789" t="s">
        <v>139</v>
      </c>
      <c r="Y1789" t="s">
        <v>1329</v>
      </c>
      <c r="Z1789" t="s">
        <v>1453</v>
      </c>
      <c r="AA1789" t="s">
        <v>1039</v>
      </c>
      <c r="AB1789" t="s">
        <v>1406</v>
      </c>
      <c r="AC1789" t="s">
        <v>1454</v>
      </c>
      <c r="AD1789" t="s">
        <v>1451</v>
      </c>
      <c r="AE1789" t="s">
        <v>120</v>
      </c>
      <c r="AF1789" t="s">
        <v>121</v>
      </c>
      <c r="AG1789" s="6">
        <v>96950</v>
      </c>
      <c r="AH1789" t="s">
        <v>122</v>
      </c>
      <c r="AJ1789" s="8">
        <v>16702351980</v>
      </c>
      <c r="AL1789" t="s">
        <v>1455</v>
      </c>
      <c r="BE1789" t="str">
        <f>"35-9011.00"</f>
        <v>35-9011.00</v>
      </c>
      <c r="BF1789" t="s">
        <v>1456</v>
      </c>
      <c r="BG1789" t="s">
        <v>1457</v>
      </c>
      <c r="BH1789" t="s">
        <v>1458</v>
      </c>
      <c r="BI1789">
        <v>10</v>
      </c>
      <c r="BK1789" s="1">
        <v>45778</v>
      </c>
      <c r="BL1789" s="1">
        <v>46142</v>
      </c>
      <c r="BO1789">
        <v>35</v>
      </c>
      <c r="BP1789">
        <v>0</v>
      </c>
      <c r="BQ1789">
        <v>7</v>
      </c>
      <c r="BR1789">
        <v>7</v>
      </c>
      <c r="BS1789">
        <v>7</v>
      </c>
      <c r="BT1789">
        <v>7</v>
      </c>
      <c r="BU1789">
        <v>7</v>
      </c>
      <c r="BV1789">
        <v>0</v>
      </c>
      <c r="BW1789" t="str">
        <f>"8:00 AM"</f>
        <v>8:00 AM</v>
      </c>
      <c r="BX1789" t="str">
        <f>"4:00 PM"</f>
        <v>4:00 PM</v>
      </c>
      <c r="BY1789" t="s">
        <v>133</v>
      </c>
      <c r="BZ1789">
        <v>1</v>
      </c>
      <c r="CA1789">
        <v>3</v>
      </c>
      <c r="CB1789" t="s">
        <v>117</v>
      </c>
      <c r="CD1789" s="2" t="s">
        <v>1459</v>
      </c>
      <c r="CE1789" t="s">
        <v>1460</v>
      </c>
      <c r="CF1789" t="s">
        <v>1451</v>
      </c>
      <c r="CG1789" t="s">
        <v>120</v>
      </c>
      <c r="CH1789" t="s">
        <v>121</v>
      </c>
      <c r="CI1789" s="6">
        <v>96950</v>
      </c>
      <c r="CJ1789" s="10">
        <v>8.14</v>
      </c>
      <c r="CK1789" s="10">
        <v>8.14</v>
      </c>
      <c r="CL1789" s="10">
        <v>12.21</v>
      </c>
      <c r="CM1789" s="10">
        <v>12.21</v>
      </c>
      <c r="CN1789" t="s">
        <v>137</v>
      </c>
      <c r="CO1789" t="s">
        <v>1461</v>
      </c>
      <c r="CP1789" t="s">
        <v>138</v>
      </c>
      <c r="CR1789" t="s">
        <v>117</v>
      </c>
      <c r="CS1789" t="s">
        <v>139</v>
      </c>
      <c r="CT1789" t="s">
        <v>140</v>
      </c>
      <c r="CU1789" t="s">
        <v>139</v>
      </c>
      <c r="CV1789" t="s">
        <v>140</v>
      </c>
      <c r="CW1789" t="s">
        <v>139</v>
      </c>
      <c r="CX1789" t="s">
        <v>140</v>
      </c>
      <c r="CY1789" s="2" t="s">
        <v>984</v>
      </c>
      <c r="CZ1789" s="8">
        <v>16702351980</v>
      </c>
      <c r="DA1789" t="s">
        <v>1455</v>
      </c>
      <c r="DB1789" t="s">
        <v>140</v>
      </c>
      <c r="DC1789" t="s">
        <v>139</v>
      </c>
      <c r="DD1789" t="s">
        <v>139</v>
      </c>
    </row>
    <row r="1790" spans="1:114" ht="15" customHeight="1" x14ac:dyDescent="0.35">
      <c r="A1790" t="s">
        <v>12202</v>
      </c>
      <c r="B1790" t="s">
        <v>115</v>
      </c>
      <c r="C1790" s="1">
        <v>45757</v>
      </c>
      <c r="D1790" s="1">
        <v>45775</v>
      </c>
      <c r="E1790" t="s">
        <v>211</v>
      </c>
      <c r="G1790" t="s">
        <v>117</v>
      </c>
      <c r="H1790" t="s">
        <v>117</v>
      </c>
      <c r="I1790" t="s">
        <v>117</v>
      </c>
      <c r="J1790" t="s">
        <v>2386</v>
      </c>
      <c r="K1790" t="s">
        <v>12203</v>
      </c>
      <c r="L1790" t="s">
        <v>2388</v>
      </c>
      <c r="M1790" t="s">
        <v>2389</v>
      </c>
      <c r="N1790" t="s">
        <v>136</v>
      </c>
      <c r="O1790" t="s">
        <v>121</v>
      </c>
      <c r="P1790" s="6">
        <v>96950</v>
      </c>
      <c r="Q1790" t="s">
        <v>122</v>
      </c>
      <c r="S1790" s="8">
        <v>16709897652</v>
      </c>
      <c r="U1790" t="s">
        <v>2390</v>
      </c>
      <c r="V1790">
        <v>458110</v>
      </c>
      <c r="W1790" t="s">
        <v>124</v>
      </c>
      <c r="Y1790" t="s">
        <v>2391</v>
      </c>
      <c r="Z1790" t="s">
        <v>2392</v>
      </c>
      <c r="AB1790" t="s">
        <v>2393</v>
      </c>
      <c r="AC1790" t="s">
        <v>2388</v>
      </c>
      <c r="AD1790" t="s">
        <v>2389</v>
      </c>
      <c r="AE1790" t="s">
        <v>136</v>
      </c>
      <c r="AF1790" t="s">
        <v>121</v>
      </c>
      <c r="AG1790" s="6">
        <v>96950</v>
      </c>
      <c r="AH1790" t="s">
        <v>122</v>
      </c>
      <c r="AJ1790" s="8">
        <v>16709897652</v>
      </c>
      <c r="AL1790" t="s">
        <v>2394</v>
      </c>
      <c r="BE1790" t="str">
        <f>"43-3031.00"</f>
        <v>43-3031.00</v>
      </c>
      <c r="BF1790" t="s">
        <v>357</v>
      </c>
      <c r="BG1790" t="s">
        <v>2395</v>
      </c>
      <c r="BH1790" t="s">
        <v>2279</v>
      </c>
      <c r="BI1790">
        <v>2</v>
      </c>
      <c r="BK1790" s="1">
        <v>45876</v>
      </c>
      <c r="BL1790" s="1">
        <v>46240</v>
      </c>
      <c r="BO1790">
        <v>35</v>
      </c>
      <c r="BP1790">
        <v>0</v>
      </c>
      <c r="BQ1790">
        <v>6</v>
      </c>
      <c r="BR1790">
        <v>6</v>
      </c>
      <c r="BS1790">
        <v>6</v>
      </c>
      <c r="BT1790">
        <v>6</v>
      </c>
      <c r="BU1790">
        <v>6</v>
      </c>
      <c r="BV1790">
        <v>5</v>
      </c>
      <c r="BW1790" t="str">
        <f>"9:00 AM"</f>
        <v>9:00 AM</v>
      </c>
      <c r="BX1790" t="str">
        <f>"4:00 PM"</f>
        <v>4:00 PM</v>
      </c>
      <c r="BY1790" t="s">
        <v>159</v>
      </c>
      <c r="BZ1790">
        <v>0</v>
      </c>
      <c r="CA1790">
        <v>12</v>
      </c>
      <c r="CB1790" t="s">
        <v>117</v>
      </c>
      <c r="CD1790" s="2" t="s">
        <v>12204</v>
      </c>
      <c r="CE1790" t="s">
        <v>2397</v>
      </c>
      <c r="CF1790" t="s">
        <v>2389</v>
      </c>
      <c r="CG1790" t="s">
        <v>136</v>
      </c>
      <c r="CH1790" t="s">
        <v>121</v>
      </c>
      <c r="CI1790" s="6">
        <v>96950</v>
      </c>
      <c r="CJ1790" s="10">
        <v>12.28</v>
      </c>
      <c r="CK1790" s="10">
        <v>12.28</v>
      </c>
      <c r="CL1790" s="10">
        <v>18.420000000000002</v>
      </c>
      <c r="CM1790" s="10">
        <v>18.420000000000002</v>
      </c>
      <c r="CN1790" t="s">
        <v>137</v>
      </c>
      <c r="CO1790" t="s">
        <v>1661</v>
      </c>
      <c r="CP1790" t="s">
        <v>138</v>
      </c>
      <c r="CR1790" t="s">
        <v>117</v>
      </c>
      <c r="CS1790" t="s">
        <v>139</v>
      </c>
      <c r="CT1790" t="s">
        <v>140</v>
      </c>
      <c r="CU1790" t="s">
        <v>139</v>
      </c>
      <c r="CV1790" t="s">
        <v>140</v>
      </c>
      <c r="CW1790" t="s">
        <v>139</v>
      </c>
      <c r="CX1790" t="s">
        <v>140</v>
      </c>
      <c r="CY1790" t="s">
        <v>2398</v>
      </c>
      <c r="CZ1790" s="8">
        <v>16709897652</v>
      </c>
      <c r="DA1790" t="s">
        <v>2394</v>
      </c>
      <c r="DB1790" t="s">
        <v>142</v>
      </c>
      <c r="DC1790" t="s">
        <v>139</v>
      </c>
      <c r="DD1790" t="s">
        <v>117</v>
      </c>
      <c r="DE1790" t="s">
        <v>2399</v>
      </c>
      <c r="DF1790" t="s">
        <v>5701</v>
      </c>
      <c r="DG1790" t="s">
        <v>1655</v>
      </c>
      <c r="DH1790" t="s">
        <v>2401</v>
      </c>
      <c r="DI1790" t="s">
        <v>2402</v>
      </c>
      <c r="DJ1790" t="s">
        <v>12205</v>
      </c>
    </row>
    <row r="1791" spans="1:114" ht="15" customHeight="1" x14ac:dyDescent="0.35">
      <c r="A1791" t="s">
        <v>15253</v>
      </c>
      <c r="B1791" t="s">
        <v>144</v>
      </c>
      <c r="C1791" s="1">
        <v>45727</v>
      </c>
      <c r="D1791" s="1">
        <v>45776</v>
      </c>
      <c r="E1791" t="s">
        <v>211</v>
      </c>
      <c r="G1791" t="s">
        <v>117</v>
      </c>
      <c r="H1791" t="s">
        <v>117</v>
      </c>
      <c r="I1791" t="s">
        <v>117</v>
      </c>
      <c r="J1791" t="s">
        <v>15254</v>
      </c>
      <c r="L1791" t="s">
        <v>15255</v>
      </c>
      <c r="N1791" t="s">
        <v>136</v>
      </c>
      <c r="O1791" t="s">
        <v>121</v>
      </c>
      <c r="P1791" s="6">
        <v>96950</v>
      </c>
      <c r="Q1791" t="s">
        <v>122</v>
      </c>
      <c r="S1791" s="8">
        <v>16702346445</v>
      </c>
      <c r="T1791">
        <v>2263</v>
      </c>
      <c r="U1791" t="s">
        <v>2747</v>
      </c>
      <c r="V1791">
        <v>4411</v>
      </c>
      <c r="W1791" t="s">
        <v>124</v>
      </c>
      <c r="Y1791" t="s">
        <v>698</v>
      </c>
      <c r="Z1791" t="s">
        <v>699</v>
      </c>
      <c r="AB1791" t="s">
        <v>215</v>
      </c>
      <c r="AC1791" t="s">
        <v>3849</v>
      </c>
      <c r="AE1791" t="s">
        <v>136</v>
      </c>
      <c r="AF1791" t="s">
        <v>121</v>
      </c>
      <c r="AG1791" s="6">
        <v>96950</v>
      </c>
      <c r="AH1791" t="s">
        <v>122</v>
      </c>
      <c r="AJ1791" s="8">
        <v>16702346445</v>
      </c>
      <c r="AK1791">
        <v>2263</v>
      </c>
      <c r="AL1791" t="s">
        <v>700</v>
      </c>
      <c r="BE1791" t="str">
        <f>"41-2022.00"</f>
        <v>41-2022.00</v>
      </c>
      <c r="BF1791" t="s">
        <v>3255</v>
      </c>
      <c r="BG1791" t="s">
        <v>15256</v>
      </c>
      <c r="BH1791" t="s">
        <v>15257</v>
      </c>
      <c r="BI1791">
        <v>1</v>
      </c>
      <c r="BJ1791">
        <v>1</v>
      </c>
      <c r="BK1791" s="1">
        <v>45847</v>
      </c>
      <c r="BL1791" s="1">
        <v>46203</v>
      </c>
      <c r="BM1791" s="1">
        <v>45847</v>
      </c>
      <c r="BN1791" s="1">
        <v>46203</v>
      </c>
      <c r="BO1791">
        <v>40</v>
      </c>
      <c r="BP1791">
        <v>0</v>
      </c>
      <c r="BQ1791">
        <v>8</v>
      </c>
      <c r="BR1791">
        <v>8</v>
      </c>
      <c r="BS1791">
        <v>8</v>
      </c>
      <c r="BT1791">
        <v>8</v>
      </c>
      <c r="BU1791">
        <v>8</v>
      </c>
      <c r="BV1791">
        <v>0</v>
      </c>
      <c r="BW1791" t="str">
        <f>"8:00 AM"</f>
        <v>8:00 AM</v>
      </c>
      <c r="BX1791" t="str">
        <f>"5:00 PM"</f>
        <v>5:00 PM</v>
      </c>
      <c r="BY1791" t="s">
        <v>133</v>
      </c>
      <c r="BZ1791">
        <v>0</v>
      </c>
      <c r="CA1791">
        <v>3</v>
      </c>
      <c r="CB1791" t="s">
        <v>117</v>
      </c>
      <c r="CD1791" t="s">
        <v>15258</v>
      </c>
      <c r="CE1791" t="s">
        <v>795</v>
      </c>
      <c r="CG1791" t="s">
        <v>136</v>
      </c>
      <c r="CH1791" t="s">
        <v>121</v>
      </c>
      <c r="CI1791" s="6">
        <v>96950</v>
      </c>
      <c r="CJ1791" s="10">
        <v>9.5</v>
      </c>
      <c r="CK1791" s="10">
        <v>13</v>
      </c>
      <c r="CL1791" s="10">
        <v>14.25</v>
      </c>
      <c r="CM1791" s="10">
        <v>19.5</v>
      </c>
      <c r="CN1791" t="s">
        <v>137</v>
      </c>
      <c r="CO1791" t="s">
        <v>803</v>
      </c>
      <c r="CP1791" t="s">
        <v>138</v>
      </c>
      <c r="CR1791" t="s">
        <v>117</v>
      </c>
      <c r="CS1791" t="s">
        <v>139</v>
      </c>
      <c r="CT1791" t="s">
        <v>140</v>
      </c>
      <c r="CU1791" t="s">
        <v>139</v>
      </c>
      <c r="CV1791" t="s">
        <v>140</v>
      </c>
      <c r="CW1791" t="s">
        <v>139</v>
      </c>
      <c r="CX1791" t="s">
        <v>140</v>
      </c>
      <c r="CY1791" t="s">
        <v>17406</v>
      </c>
      <c r="CZ1791" s="8">
        <v>16702346445</v>
      </c>
      <c r="DA1791" t="s">
        <v>700</v>
      </c>
      <c r="DB1791" t="s">
        <v>140</v>
      </c>
      <c r="DC1791" t="s">
        <v>139</v>
      </c>
      <c r="DD1791" t="s">
        <v>117</v>
      </c>
      <c r="DE1791" t="s">
        <v>698</v>
      </c>
      <c r="DF1791" t="s">
        <v>699</v>
      </c>
      <c r="DH1791" t="s">
        <v>2747</v>
      </c>
      <c r="DI1791" t="s">
        <v>804</v>
      </c>
      <c r="DJ1791" t="s">
        <v>700</v>
      </c>
    </row>
    <row r="1792" spans="1:114" ht="15" customHeight="1" x14ac:dyDescent="0.35">
      <c r="A1792" t="s">
        <v>1516</v>
      </c>
      <c r="B1792" t="s">
        <v>144</v>
      </c>
      <c r="C1792" s="1">
        <v>45735</v>
      </c>
      <c r="D1792" s="1">
        <v>45776</v>
      </c>
      <c r="E1792" t="s">
        <v>116</v>
      </c>
      <c r="F1792" s="1">
        <v>45837</v>
      </c>
      <c r="G1792" t="s">
        <v>117</v>
      </c>
      <c r="H1792" t="s">
        <v>117</v>
      </c>
      <c r="I1792" t="s">
        <v>117</v>
      </c>
      <c r="J1792" t="s">
        <v>1517</v>
      </c>
      <c r="K1792" t="s">
        <v>1518</v>
      </c>
      <c r="L1792" t="s">
        <v>1519</v>
      </c>
      <c r="M1792" t="s">
        <v>1520</v>
      </c>
      <c r="N1792" t="s">
        <v>136</v>
      </c>
      <c r="O1792" t="s">
        <v>121</v>
      </c>
      <c r="P1792" s="6">
        <v>96950</v>
      </c>
      <c r="Q1792" t="s">
        <v>122</v>
      </c>
      <c r="S1792" s="8">
        <v>16702852752</v>
      </c>
      <c r="U1792" t="s">
        <v>1521</v>
      </c>
      <c r="V1792">
        <v>221330</v>
      </c>
      <c r="W1792" t="s">
        <v>124</v>
      </c>
      <c r="Y1792" t="s">
        <v>1522</v>
      </c>
      <c r="Z1792" t="s">
        <v>1523</v>
      </c>
      <c r="AB1792" t="s">
        <v>1524</v>
      </c>
      <c r="AC1792" t="s">
        <v>1519</v>
      </c>
      <c r="AD1792" t="s">
        <v>1525</v>
      </c>
      <c r="AE1792" t="s">
        <v>136</v>
      </c>
      <c r="AF1792" t="s">
        <v>121</v>
      </c>
      <c r="AG1792" s="6">
        <v>96950</v>
      </c>
      <c r="AH1792" t="s">
        <v>122</v>
      </c>
      <c r="AJ1792" s="8">
        <v>16702852752</v>
      </c>
      <c r="AL1792" t="s">
        <v>1526</v>
      </c>
      <c r="BE1792" t="str">
        <f>"17-3022.00"</f>
        <v>17-3022.00</v>
      </c>
      <c r="BF1792" t="s">
        <v>456</v>
      </c>
      <c r="BG1792" t="s">
        <v>1527</v>
      </c>
      <c r="BH1792" t="s">
        <v>456</v>
      </c>
      <c r="BI1792">
        <v>1</v>
      </c>
      <c r="BJ1792">
        <v>1</v>
      </c>
      <c r="BK1792" s="1">
        <v>45839</v>
      </c>
      <c r="BL1792" s="1">
        <v>46203</v>
      </c>
      <c r="BM1792" s="1">
        <v>45839</v>
      </c>
      <c r="BN1792" s="1">
        <v>46203</v>
      </c>
      <c r="BO1792">
        <v>40</v>
      </c>
      <c r="BP1792">
        <v>0</v>
      </c>
      <c r="BQ1792">
        <v>8</v>
      </c>
      <c r="BR1792">
        <v>8</v>
      </c>
      <c r="BS1792">
        <v>8</v>
      </c>
      <c r="BT1792">
        <v>8</v>
      </c>
      <c r="BU1792">
        <v>8</v>
      </c>
      <c r="BV1792">
        <v>0</v>
      </c>
      <c r="BW1792" t="str">
        <f>"8:00 AM"</f>
        <v>8:00 AM</v>
      </c>
      <c r="BX1792" t="str">
        <f>"5:00 PM"</f>
        <v>5:00 PM</v>
      </c>
      <c r="BY1792" t="s">
        <v>459</v>
      </c>
      <c r="BZ1792">
        <v>0</v>
      </c>
      <c r="CA1792">
        <v>24</v>
      </c>
      <c r="CB1792" t="s">
        <v>117</v>
      </c>
      <c r="CD1792" t="s">
        <v>1528</v>
      </c>
      <c r="CE1792" t="s">
        <v>1519</v>
      </c>
      <c r="CG1792" t="s">
        <v>136</v>
      </c>
      <c r="CH1792" t="s">
        <v>121</v>
      </c>
      <c r="CI1792" s="6">
        <v>96950</v>
      </c>
      <c r="CJ1792" s="10">
        <v>15.75</v>
      </c>
      <c r="CK1792" s="10">
        <v>15.75</v>
      </c>
      <c r="CL1792" s="10">
        <v>23.63</v>
      </c>
      <c r="CM1792" s="10">
        <v>23.63</v>
      </c>
      <c r="CN1792" t="s">
        <v>137</v>
      </c>
      <c r="CO1792" t="s">
        <v>140</v>
      </c>
      <c r="CP1792" t="s">
        <v>138</v>
      </c>
      <c r="CR1792" t="s">
        <v>117</v>
      </c>
      <c r="CS1792" t="s">
        <v>139</v>
      </c>
      <c r="CT1792" t="s">
        <v>140</v>
      </c>
      <c r="CU1792" t="s">
        <v>139</v>
      </c>
      <c r="CV1792" t="s">
        <v>140</v>
      </c>
      <c r="CW1792" t="s">
        <v>139</v>
      </c>
      <c r="CX1792" t="s">
        <v>140</v>
      </c>
      <c r="CY1792" t="s">
        <v>1256</v>
      </c>
      <c r="CZ1792" s="8">
        <v>16702852752</v>
      </c>
      <c r="DA1792" t="s">
        <v>1526</v>
      </c>
      <c r="DB1792" t="s">
        <v>1529</v>
      </c>
      <c r="DC1792" t="s">
        <v>139</v>
      </c>
      <c r="DD1792" t="s">
        <v>117</v>
      </c>
      <c r="DE1792" t="s">
        <v>1530</v>
      </c>
      <c r="DF1792" t="s">
        <v>1531</v>
      </c>
      <c r="DG1792" t="s">
        <v>1532</v>
      </c>
      <c r="DH1792" t="s">
        <v>1156</v>
      </c>
      <c r="DI1792" t="s">
        <v>1153</v>
      </c>
      <c r="DJ1792" t="s">
        <v>1162</v>
      </c>
    </row>
    <row r="1793" spans="1:114" ht="15" customHeight="1" x14ac:dyDescent="0.35">
      <c r="A1793" t="s">
        <v>10223</v>
      </c>
      <c r="B1793" t="s">
        <v>144</v>
      </c>
      <c r="C1793" s="1">
        <v>45736</v>
      </c>
      <c r="D1793" s="1">
        <v>45776</v>
      </c>
      <c r="E1793" t="s">
        <v>116</v>
      </c>
      <c r="F1793" s="1">
        <v>45807</v>
      </c>
      <c r="G1793" t="s">
        <v>117</v>
      </c>
      <c r="H1793" t="s">
        <v>117</v>
      </c>
      <c r="I1793" t="s">
        <v>117</v>
      </c>
      <c r="J1793" t="s">
        <v>2578</v>
      </c>
      <c r="K1793" t="s">
        <v>2579</v>
      </c>
      <c r="L1793" t="s">
        <v>2580</v>
      </c>
      <c r="N1793" t="s">
        <v>120</v>
      </c>
      <c r="O1793" t="s">
        <v>121</v>
      </c>
      <c r="P1793" s="6">
        <v>96950</v>
      </c>
      <c r="Q1793" t="s">
        <v>122</v>
      </c>
      <c r="S1793" s="8">
        <v>16702331180</v>
      </c>
      <c r="U1793" t="s">
        <v>2581</v>
      </c>
      <c r="V1793">
        <v>722511</v>
      </c>
      <c r="W1793" t="s">
        <v>124</v>
      </c>
      <c r="Y1793" t="s">
        <v>1561</v>
      </c>
      <c r="Z1793" t="s">
        <v>2582</v>
      </c>
      <c r="AB1793" t="s">
        <v>189</v>
      </c>
      <c r="AC1793" t="s">
        <v>2580</v>
      </c>
      <c r="AE1793" t="s">
        <v>120</v>
      </c>
      <c r="AF1793" t="s">
        <v>121</v>
      </c>
      <c r="AG1793" s="6">
        <v>96950</v>
      </c>
      <c r="AH1793" t="s">
        <v>122</v>
      </c>
      <c r="AJ1793" s="8">
        <v>16702862420</v>
      </c>
      <c r="AL1793" t="s">
        <v>2583</v>
      </c>
      <c r="BE1793" t="str">
        <f>"35-2014.00"</f>
        <v>35-2014.00</v>
      </c>
      <c r="BF1793" t="s">
        <v>191</v>
      </c>
      <c r="BG1793" t="s">
        <v>2584</v>
      </c>
      <c r="BH1793" t="s">
        <v>193</v>
      </c>
      <c r="BI1793">
        <v>1</v>
      </c>
      <c r="BJ1793">
        <v>1</v>
      </c>
      <c r="BK1793" s="1">
        <v>45809</v>
      </c>
      <c r="BL1793" s="1">
        <v>46173</v>
      </c>
      <c r="BM1793" s="1">
        <v>45809</v>
      </c>
      <c r="BN1793" s="1">
        <v>46173</v>
      </c>
      <c r="BO1793">
        <v>35</v>
      </c>
      <c r="BP1793">
        <v>7</v>
      </c>
      <c r="BQ1793">
        <v>7</v>
      </c>
      <c r="BR1793">
        <v>0</v>
      </c>
      <c r="BS1793">
        <v>0</v>
      </c>
      <c r="BT1793">
        <v>7</v>
      </c>
      <c r="BU1793">
        <v>7</v>
      </c>
      <c r="BV1793">
        <v>7</v>
      </c>
      <c r="BW1793" t="str">
        <f>"10:00 AM"</f>
        <v>10:00 AM</v>
      </c>
      <c r="BX1793" t="str">
        <f>"9:00 PM"</f>
        <v>9:00 PM</v>
      </c>
      <c r="BY1793" t="s">
        <v>133</v>
      </c>
      <c r="BZ1793">
        <v>0</v>
      </c>
      <c r="CA1793">
        <v>12</v>
      </c>
      <c r="CB1793" t="s">
        <v>117</v>
      </c>
      <c r="CD1793" t="s">
        <v>2585</v>
      </c>
      <c r="CE1793" t="s">
        <v>2586</v>
      </c>
      <c r="CG1793" t="s">
        <v>136</v>
      </c>
      <c r="CH1793" t="s">
        <v>121</v>
      </c>
      <c r="CI1793" s="6">
        <v>96950</v>
      </c>
      <c r="CJ1793" s="10">
        <v>8.83</v>
      </c>
      <c r="CK1793" s="10">
        <v>8.83</v>
      </c>
      <c r="CL1793" s="10">
        <v>13.25</v>
      </c>
      <c r="CM1793" s="10">
        <v>13.25</v>
      </c>
      <c r="CN1793" t="s">
        <v>137</v>
      </c>
      <c r="CP1793" t="s">
        <v>138</v>
      </c>
      <c r="CR1793" t="s">
        <v>117</v>
      </c>
      <c r="CS1793" t="s">
        <v>139</v>
      </c>
      <c r="CT1793" t="s">
        <v>140</v>
      </c>
      <c r="CU1793" t="s">
        <v>139</v>
      </c>
      <c r="CV1793" t="s">
        <v>140</v>
      </c>
      <c r="CW1793" t="s">
        <v>139</v>
      </c>
      <c r="CX1793" t="s">
        <v>140</v>
      </c>
      <c r="CY1793" t="s">
        <v>7419</v>
      </c>
      <c r="CZ1793" s="8">
        <v>16702331180</v>
      </c>
      <c r="DA1793" t="s">
        <v>2583</v>
      </c>
      <c r="DB1793" t="s">
        <v>140</v>
      </c>
      <c r="DC1793" t="s">
        <v>139</v>
      </c>
      <c r="DD1793" t="s">
        <v>117</v>
      </c>
    </row>
    <row r="1794" spans="1:114" ht="15" customHeight="1" x14ac:dyDescent="0.35">
      <c r="A1794" t="s">
        <v>12119</v>
      </c>
      <c r="B1794" t="s">
        <v>115</v>
      </c>
      <c r="C1794" s="1">
        <v>45755</v>
      </c>
      <c r="D1794" s="1">
        <v>45776</v>
      </c>
      <c r="E1794" t="s">
        <v>116</v>
      </c>
      <c r="F1794" s="1">
        <v>45929</v>
      </c>
      <c r="G1794" t="s">
        <v>139</v>
      </c>
      <c r="H1794" t="s">
        <v>117</v>
      </c>
      <c r="I1794" t="s">
        <v>117</v>
      </c>
      <c r="J1794" t="s">
        <v>648</v>
      </c>
      <c r="K1794" t="s">
        <v>649</v>
      </c>
      <c r="L1794" t="s">
        <v>650</v>
      </c>
      <c r="M1794" t="s">
        <v>651</v>
      </c>
      <c r="N1794" t="s">
        <v>120</v>
      </c>
      <c r="O1794" t="s">
        <v>121</v>
      </c>
      <c r="P1794" s="6">
        <v>96950</v>
      </c>
      <c r="Q1794" t="s">
        <v>122</v>
      </c>
      <c r="R1794" t="s">
        <v>652</v>
      </c>
      <c r="S1794" s="8">
        <v>16702351024</v>
      </c>
      <c r="U1794" t="s">
        <v>653</v>
      </c>
      <c r="V1794">
        <v>236116</v>
      </c>
      <c r="W1794" t="s">
        <v>124</v>
      </c>
      <c r="Y1794" t="s">
        <v>654</v>
      </c>
      <c r="Z1794" t="s">
        <v>655</v>
      </c>
      <c r="AA1794" t="s">
        <v>656</v>
      </c>
      <c r="AB1794" t="s">
        <v>657</v>
      </c>
      <c r="AC1794" t="s">
        <v>650</v>
      </c>
      <c r="AD1794" t="s">
        <v>651</v>
      </c>
      <c r="AE1794" t="s">
        <v>120</v>
      </c>
      <c r="AF1794" t="s">
        <v>121</v>
      </c>
      <c r="AG1794" s="6">
        <v>96950</v>
      </c>
      <c r="AH1794" t="s">
        <v>122</v>
      </c>
      <c r="AI1794" t="s">
        <v>652</v>
      </c>
      <c r="AJ1794" s="8">
        <v>16702351024</v>
      </c>
      <c r="AL1794" t="s">
        <v>658</v>
      </c>
      <c r="BE1794" t="str">
        <f>"13-2082.00"</f>
        <v>13-2082.00</v>
      </c>
      <c r="BF1794" t="s">
        <v>659</v>
      </c>
      <c r="BG1794" t="s">
        <v>660</v>
      </c>
      <c r="BH1794" t="s">
        <v>661</v>
      </c>
      <c r="BI1794">
        <v>1</v>
      </c>
      <c r="BK1794" s="1">
        <v>45931</v>
      </c>
      <c r="BL1794" s="1">
        <v>46295</v>
      </c>
      <c r="BO1794">
        <v>35</v>
      </c>
      <c r="BP1794">
        <v>5</v>
      </c>
      <c r="BQ1794">
        <v>5</v>
      </c>
      <c r="BR1794">
        <v>5</v>
      </c>
      <c r="BS1794">
        <v>5</v>
      </c>
      <c r="BT1794">
        <v>5</v>
      </c>
      <c r="BU1794">
        <v>5</v>
      </c>
      <c r="BV1794">
        <v>5</v>
      </c>
      <c r="BW1794" t="str">
        <f>"5:00 PM"</f>
        <v>5:00 PM</v>
      </c>
      <c r="BX1794" t="str">
        <f>"10:00 PM"</f>
        <v>10:00 PM</v>
      </c>
      <c r="BY1794" t="s">
        <v>133</v>
      </c>
      <c r="BZ1794">
        <v>0</v>
      </c>
      <c r="CA1794">
        <v>12</v>
      </c>
      <c r="CB1794" t="s">
        <v>117</v>
      </c>
      <c r="CD1794" t="s">
        <v>662</v>
      </c>
      <c r="CE1794" t="s">
        <v>663</v>
      </c>
      <c r="CF1794" t="s">
        <v>651</v>
      </c>
      <c r="CG1794" t="s">
        <v>120</v>
      </c>
      <c r="CH1794" t="s">
        <v>121</v>
      </c>
      <c r="CI1794" s="6">
        <v>96950</v>
      </c>
      <c r="CJ1794" s="10">
        <v>11.94</v>
      </c>
      <c r="CK1794" s="10">
        <v>12.5</v>
      </c>
      <c r="CL1794" s="10">
        <v>0</v>
      </c>
      <c r="CM1794" s="10">
        <v>0</v>
      </c>
      <c r="CN1794" t="s">
        <v>137</v>
      </c>
      <c r="CO1794" t="s">
        <v>140</v>
      </c>
      <c r="CP1794" t="s">
        <v>138</v>
      </c>
      <c r="CR1794" t="s">
        <v>117</v>
      </c>
      <c r="CS1794" t="s">
        <v>139</v>
      </c>
      <c r="CT1794" t="s">
        <v>139</v>
      </c>
      <c r="CU1794" t="s">
        <v>140</v>
      </c>
      <c r="CV1794" t="s">
        <v>140</v>
      </c>
      <c r="CW1794" t="s">
        <v>139</v>
      </c>
      <c r="CX1794" t="s">
        <v>140</v>
      </c>
      <c r="CY1794" t="s">
        <v>4133</v>
      </c>
      <c r="CZ1794" s="8">
        <v>16702351024</v>
      </c>
      <c r="DA1794" t="s">
        <v>658</v>
      </c>
      <c r="DB1794" t="s">
        <v>140</v>
      </c>
      <c r="DC1794" t="s">
        <v>139</v>
      </c>
      <c r="DD1794" t="s">
        <v>117</v>
      </c>
    </row>
    <row r="1795" spans="1:114" ht="15" customHeight="1" x14ac:dyDescent="0.35">
      <c r="A1795" t="s">
        <v>8067</v>
      </c>
      <c r="B1795" t="s">
        <v>115</v>
      </c>
      <c r="C1795" s="1">
        <v>45763</v>
      </c>
      <c r="D1795" s="1">
        <v>45776</v>
      </c>
      <c r="E1795" t="s">
        <v>116</v>
      </c>
      <c r="F1795" s="1">
        <v>45929</v>
      </c>
      <c r="G1795" t="s">
        <v>139</v>
      </c>
      <c r="H1795" t="s">
        <v>117</v>
      </c>
      <c r="I1795" t="s">
        <v>117</v>
      </c>
      <c r="J1795" t="s">
        <v>1884</v>
      </c>
      <c r="K1795" t="s">
        <v>8068</v>
      </c>
      <c r="L1795" t="s">
        <v>846</v>
      </c>
      <c r="M1795" t="s">
        <v>847</v>
      </c>
      <c r="N1795" t="s">
        <v>120</v>
      </c>
      <c r="O1795" t="s">
        <v>121</v>
      </c>
      <c r="P1795" s="6">
        <v>96950</v>
      </c>
      <c r="Q1795" t="s">
        <v>122</v>
      </c>
      <c r="S1795" s="8">
        <v>16702353313</v>
      </c>
      <c r="U1795" t="s">
        <v>848</v>
      </c>
      <c r="V1795">
        <v>721110</v>
      </c>
      <c r="W1795" t="s">
        <v>124</v>
      </c>
      <c r="Y1795" t="s">
        <v>1426</v>
      </c>
      <c r="Z1795" t="s">
        <v>1427</v>
      </c>
      <c r="AB1795" t="s">
        <v>154</v>
      </c>
      <c r="AC1795" t="s">
        <v>846</v>
      </c>
      <c r="AE1795" t="s">
        <v>120</v>
      </c>
      <c r="AF1795" t="s">
        <v>121</v>
      </c>
      <c r="AG1795" s="6">
        <v>96950</v>
      </c>
      <c r="AH1795" t="s">
        <v>122</v>
      </c>
      <c r="AJ1795" s="8">
        <v>16702353313</v>
      </c>
      <c r="AL1795" t="s">
        <v>852</v>
      </c>
      <c r="BE1795" t="str">
        <f>"49-9071.00"</f>
        <v>49-9071.00</v>
      </c>
      <c r="BF1795" t="s">
        <v>156</v>
      </c>
      <c r="BG1795" t="s">
        <v>8069</v>
      </c>
      <c r="BH1795" t="s">
        <v>8070</v>
      </c>
      <c r="BI1795">
        <v>5</v>
      </c>
      <c r="BK1795" s="1">
        <v>45931</v>
      </c>
      <c r="BL1795" s="1">
        <v>47026</v>
      </c>
      <c r="BO1795">
        <v>36</v>
      </c>
      <c r="BP1795">
        <v>6</v>
      </c>
      <c r="BQ1795">
        <v>6</v>
      </c>
      <c r="BR1795">
        <v>6</v>
      </c>
      <c r="BS1795">
        <v>0</v>
      </c>
      <c r="BT1795">
        <v>6</v>
      </c>
      <c r="BU1795">
        <v>6</v>
      </c>
      <c r="BV1795">
        <v>6</v>
      </c>
      <c r="BW1795" t="str">
        <f>"8:00 AM"</f>
        <v>8:00 AM</v>
      </c>
      <c r="BX1795" t="str">
        <f>"6:00 PM"</f>
        <v>6:00 PM</v>
      </c>
      <c r="BY1795" t="s">
        <v>159</v>
      </c>
      <c r="BZ1795">
        <v>0</v>
      </c>
      <c r="CA1795">
        <v>24</v>
      </c>
      <c r="CB1795" t="s">
        <v>117</v>
      </c>
      <c r="CD1795" t="s">
        <v>8071</v>
      </c>
      <c r="CE1795" t="s">
        <v>856</v>
      </c>
      <c r="CG1795" t="s">
        <v>120</v>
      </c>
      <c r="CH1795" t="s">
        <v>121</v>
      </c>
      <c r="CI1795" s="6">
        <v>96950</v>
      </c>
      <c r="CJ1795" s="10">
        <v>9.75</v>
      </c>
      <c r="CK1795" s="10">
        <v>9.75</v>
      </c>
      <c r="CN1795" t="s">
        <v>137</v>
      </c>
      <c r="CO1795" t="s">
        <v>133</v>
      </c>
      <c r="CP1795" t="s">
        <v>138</v>
      </c>
      <c r="CR1795" t="s">
        <v>139</v>
      </c>
      <c r="CS1795" t="s">
        <v>139</v>
      </c>
      <c r="CT1795" t="s">
        <v>140</v>
      </c>
      <c r="CU1795" t="s">
        <v>140</v>
      </c>
      <c r="CV1795" t="s">
        <v>140</v>
      </c>
      <c r="CW1795" t="s">
        <v>139</v>
      </c>
      <c r="CX1795" t="s">
        <v>140</v>
      </c>
      <c r="CY1795" t="s">
        <v>133</v>
      </c>
      <c r="CZ1795" s="8">
        <v>16702353313</v>
      </c>
      <c r="DA1795" t="s">
        <v>852</v>
      </c>
      <c r="DB1795" t="s">
        <v>140</v>
      </c>
      <c r="DC1795" t="s">
        <v>139</v>
      </c>
      <c r="DD1795" t="s">
        <v>117</v>
      </c>
      <c r="DE1795" t="s">
        <v>857</v>
      </c>
      <c r="DF1795" t="s">
        <v>858</v>
      </c>
      <c r="DG1795" t="s">
        <v>419</v>
      </c>
      <c r="DH1795" t="s">
        <v>848</v>
      </c>
      <c r="DI1795" t="s">
        <v>844</v>
      </c>
      <c r="DJ1795" t="s">
        <v>852</v>
      </c>
    </row>
    <row r="1796" spans="1:114" ht="15" customHeight="1" x14ac:dyDescent="0.35">
      <c r="A1796" t="s">
        <v>12156</v>
      </c>
      <c r="B1796" t="s">
        <v>115</v>
      </c>
      <c r="C1796" s="1">
        <v>45763</v>
      </c>
      <c r="D1796" s="1">
        <v>45776</v>
      </c>
      <c r="E1796" t="s">
        <v>116</v>
      </c>
      <c r="F1796" s="1">
        <v>45929</v>
      </c>
      <c r="G1796" t="s">
        <v>139</v>
      </c>
      <c r="H1796" t="s">
        <v>117</v>
      </c>
      <c r="I1796" t="s">
        <v>117</v>
      </c>
      <c r="J1796" t="s">
        <v>1884</v>
      </c>
      <c r="K1796" t="s">
        <v>1885</v>
      </c>
      <c r="L1796" t="s">
        <v>846</v>
      </c>
      <c r="M1796" t="s">
        <v>856</v>
      </c>
      <c r="N1796" t="s">
        <v>120</v>
      </c>
      <c r="O1796" t="s">
        <v>121</v>
      </c>
      <c r="P1796" s="6">
        <v>96950</v>
      </c>
      <c r="Q1796" t="s">
        <v>122</v>
      </c>
      <c r="S1796" s="8">
        <v>16702353313</v>
      </c>
      <c r="U1796" t="s">
        <v>848</v>
      </c>
      <c r="V1796">
        <v>721110</v>
      </c>
      <c r="W1796" t="s">
        <v>124</v>
      </c>
      <c r="Y1796" t="s">
        <v>1426</v>
      </c>
      <c r="Z1796" t="s">
        <v>1427</v>
      </c>
      <c r="AB1796" t="s">
        <v>154</v>
      </c>
      <c r="AC1796" t="s">
        <v>846</v>
      </c>
      <c r="AE1796" t="s">
        <v>120</v>
      </c>
      <c r="AF1796" t="s">
        <v>121</v>
      </c>
      <c r="AG1796" s="6">
        <v>96950</v>
      </c>
      <c r="AH1796" t="s">
        <v>122</v>
      </c>
      <c r="AJ1796" s="8">
        <v>16702353313</v>
      </c>
      <c r="AL1796" t="s">
        <v>852</v>
      </c>
      <c r="BE1796" t="str">
        <f>"37-2011.00"</f>
        <v>37-2011.00</v>
      </c>
      <c r="BF1796" t="s">
        <v>701</v>
      </c>
      <c r="BG1796" t="s">
        <v>1886</v>
      </c>
      <c r="BH1796" t="s">
        <v>2029</v>
      </c>
      <c r="BI1796">
        <v>5</v>
      </c>
      <c r="BK1796" s="1">
        <v>45931</v>
      </c>
      <c r="BL1796" s="1">
        <v>47026</v>
      </c>
      <c r="BO1796">
        <v>36</v>
      </c>
      <c r="BP1796">
        <v>6</v>
      </c>
      <c r="BQ1796">
        <v>6</v>
      </c>
      <c r="BR1796">
        <v>6</v>
      </c>
      <c r="BS1796">
        <v>6</v>
      </c>
      <c r="BT1796">
        <v>0</v>
      </c>
      <c r="BU1796">
        <v>6</v>
      </c>
      <c r="BV1796">
        <v>6</v>
      </c>
      <c r="BW1796" t="str">
        <f>"7:00 AM"</f>
        <v>7:00 AM</v>
      </c>
      <c r="BX1796" t="str">
        <f>"6:00 PM"</f>
        <v>6:00 PM</v>
      </c>
      <c r="BY1796" t="s">
        <v>159</v>
      </c>
      <c r="BZ1796">
        <v>0</v>
      </c>
      <c r="CA1796">
        <v>12</v>
      </c>
      <c r="CB1796" t="s">
        <v>117</v>
      </c>
      <c r="CD1796" t="s">
        <v>12157</v>
      </c>
      <c r="CE1796" t="s">
        <v>856</v>
      </c>
      <c r="CF1796" t="s">
        <v>2031</v>
      </c>
      <c r="CG1796" t="s">
        <v>120</v>
      </c>
      <c r="CH1796" t="s">
        <v>121</v>
      </c>
      <c r="CI1796" s="6">
        <v>96950</v>
      </c>
      <c r="CJ1796" s="10">
        <v>8.2899999999999991</v>
      </c>
      <c r="CK1796" s="10">
        <v>8.2899999999999991</v>
      </c>
      <c r="CN1796" t="s">
        <v>137</v>
      </c>
      <c r="CO1796" t="s">
        <v>133</v>
      </c>
      <c r="CP1796" t="s">
        <v>138</v>
      </c>
      <c r="CR1796" t="s">
        <v>139</v>
      </c>
      <c r="CS1796" t="s">
        <v>139</v>
      </c>
      <c r="CT1796" t="s">
        <v>140</v>
      </c>
      <c r="CU1796" t="s">
        <v>140</v>
      </c>
      <c r="CV1796" t="s">
        <v>140</v>
      </c>
      <c r="CW1796" t="s">
        <v>139</v>
      </c>
      <c r="CX1796" t="s">
        <v>140</v>
      </c>
      <c r="CY1796" t="s">
        <v>133</v>
      </c>
      <c r="CZ1796" s="8">
        <v>16702353313</v>
      </c>
      <c r="DA1796" t="s">
        <v>852</v>
      </c>
      <c r="DB1796" t="s">
        <v>140</v>
      </c>
      <c r="DC1796" t="s">
        <v>139</v>
      </c>
      <c r="DD1796" t="s">
        <v>117</v>
      </c>
      <c r="DE1796" t="s">
        <v>857</v>
      </c>
      <c r="DF1796" t="s">
        <v>858</v>
      </c>
      <c r="DG1796" t="s">
        <v>419</v>
      </c>
      <c r="DH1796" t="s">
        <v>848</v>
      </c>
      <c r="DI1796" t="s">
        <v>844</v>
      </c>
      <c r="DJ1796" t="s">
        <v>852</v>
      </c>
    </row>
    <row r="1797" spans="1:114" ht="15" customHeight="1" x14ac:dyDescent="0.35">
      <c r="A1797" t="s">
        <v>8093</v>
      </c>
      <c r="B1797" t="s">
        <v>166</v>
      </c>
      <c r="C1797" s="1">
        <v>45678</v>
      </c>
      <c r="D1797" s="1">
        <v>45777</v>
      </c>
      <c r="E1797" t="s">
        <v>211</v>
      </c>
      <c r="G1797" t="s">
        <v>117</v>
      </c>
      <c r="H1797" t="s">
        <v>117</v>
      </c>
      <c r="I1797" t="s">
        <v>117</v>
      </c>
      <c r="J1797" t="s">
        <v>1180</v>
      </c>
      <c r="K1797" t="s">
        <v>2880</v>
      </c>
      <c r="L1797" t="s">
        <v>2881</v>
      </c>
      <c r="M1797" t="s">
        <v>1183</v>
      </c>
      <c r="N1797" t="s">
        <v>136</v>
      </c>
      <c r="O1797" t="s">
        <v>121</v>
      </c>
      <c r="P1797" s="6">
        <v>96950</v>
      </c>
      <c r="Q1797" t="s">
        <v>122</v>
      </c>
      <c r="R1797" t="s">
        <v>1187</v>
      </c>
      <c r="S1797" s="8">
        <v>16702352020</v>
      </c>
      <c r="U1797" t="s">
        <v>1184</v>
      </c>
      <c r="V1797">
        <v>312112</v>
      </c>
      <c r="W1797" t="s">
        <v>124</v>
      </c>
      <c r="Y1797" t="s">
        <v>1185</v>
      </c>
      <c r="Z1797" t="s">
        <v>1186</v>
      </c>
      <c r="AB1797" t="s">
        <v>205</v>
      </c>
      <c r="AC1797" t="s">
        <v>1182</v>
      </c>
      <c r="AD1797" t="s">
        <v>1183</v>
      </c>
      <c r="AE1797" t="s">
        <v>136</v>
      </c>
      <c r="AF1797" t="s">
        <v>121</v>
      </c>
      <c r="AG1797" s="6">
        <v>96950</v>
      </c>
      <c r="AH1797" t="s">
        <v>122</v>
      </c>
      <c r="AI1797" t="s">
        <v>1187</v>
      </c>
      <c r="AJ1797" s="8">
        <v>16702352020</v>
      </c>
      <c r="AL1797" t="s">
        <v>2882</v>
      </c>
      <c r="BE1797" t="str">
        <f>"53-3031.00"</f>
        <v>53-3031.00</v>
      </c>
      <c r="BF1797" t="s">
        <v>406</v>
      </c>
      <c r="BG1797" t="s">
        <v>2883</v>
      </c>
      <c r="BH1797" t="s">
        <v>2884</v>
      </c>
      <c r="BI1797">
        <v>4</v>
      </c>
      <c r="BK1797" s="1">
        <v>45748</v>
      </c>
      <c r="BL1797" s="1">
        <v>46112</v>
      </c>
      <c r="BO1797">
        <v>36</v>
      </c>
      <c r="BP1797">
        <v>0</v>
      </c>
      <c r="BQ1797">
        <v>6</v>
      </c>
      <c r="BR1797">
        <v>6</v>
      </c>
      <c r="BS1797">
        <v>6</v>
      </c>
      <c r="BT1797">
        <v>6</v>
      </c>
      <c r="BU1797">
        <v>6</v>
      </c>
      <c r="BV1797">
        <v>6</v>
      </c>
      <c r="BW1797" t="str">
        <f>"8:00 AM"</f>
        <v>8:00 AM</v>
      </c>
      <c r="BX1797" t="str">
        <f>"6:00 PM"</f>
        <v>6:00 PM</v>
      </c>
      <c r="BY1797" t="s">
        <v>133</v>
      </c>
      <c r="BZ1797">
        <v>0</v>
      </c>
      <c r="CA1797">
        <v>12</v>
      </c>
      <c r="CB1797" t="s">
        <v>117</v>
      </c>
      <c r="CD1797" t="s">
        <v>8094</v>
      </c>
      <c r="CE1797" t="s">
        <v>1182</v>
      </c>
      <c r="CF1797" t="s">
        <v>1183</v>
      </c>
      <c r="CG1797" t="s">
        <v>136</v>
      </c>
      <c r="CH1797" t="s">
        <v>121</v>
      </c>
      <c r="CI1797" s="6">
        <v>96950</v>
      </c>
      <c r="CJ1797" s="10">
        <v>8.34</v>
      </c>
      <c r="CK1797" s="10">
        <v>8.34</v>
      </c>
      <c r="CL1797" s="10">
        <v>12.51</v>
      </c>
      <c r="CM1797" s="10">
        <v>12.51</v>
      </c>
      <c r="CN1797" t="s">
        <v>137</v>
      </c>
      <c r="CO1797" t="s">
        <v>1187</v>
      </c>
      <c r="CP1797" t="s">
        <v>138</v>
      </c>
      <c r="CR1797" t="s">
        <v>117</v>
      </c>
      <c r="CS1797" t="s">
        <v>139</v>
      </c>
      <c r="CT1797" t="s">
        <v>140</v>
      </c>
      <c r="CU1797" t="s">
        <v>139</v>
      </c>
      <c r="CV1797" t="s">
        <v>140</v>
      </c>
      <c r="CW1797" t="s">
        <v>139</v>
      </c>
      <c r="CX1797" t="s">
        <v>140</v>
      </c>
      <c r="CY1797" t="s">
        <v>8095</v>
      </c>
      <c r="CZ1797" s="8">
        <v>16702352020</v>
      </c>
      <c r="DA1797" t="s">
        <v>2882</v>
      </c>
      <c r="DB1797" t="s">
        <v>140</v>
      </c>
      <c r="DC1797" t="s">
        <v>139</v>
      </c>
      <c r="DD1797" t="s">
        <v>117</v>
      </c>
    </row>
    <row r="1798" spans="1:114" ht="15" customHeight="1" x14ac:dyDescent="0.35">
      <c r="A1798" t="s">
        <v>10339</v>
      </c>
      <c r="B1798" t="s">
        <v>294</v>
      </c>
      <c r="C1798" s="1">
        <v>45718</v>
      </c>
      <c r="D1798" s="1">
        <v>45777</v>
      </c>
      <c r="E1798" t="s">
        <v>116</v>
      </c>
      <c r="F1798" s="1">
        <v>45837</v>
      </c>
      <c r="G1798" t="s">
        <v>117</v>
      </c>
      <c r="H1798" t="s">
        <v>117</v>
      </c>
      <c r="I1798" t="s">
        <v>117</v>
      </c>
      <c r="J1798" t="s">
        <v>3125</v>
      </c>
      <c r="K1798" t="s">
        <v>3126</v>
      </c>
      <c r="L1798" t="s">
        <v>1260</v>
      </c>
      <c r="M1798" t="s">
        <v>3133</v>
      </c>
      <c r="N1798" t="s">
        <v>120</v>
      </c>
      <c r="O1798" t="s">
        <v>121</v>
      </c>
      <c r="P1798" s="6">
        <v>96950</v>
      </c>
      <c r="Q1798" t="s">
        <v>122</v>
      </c>
      <c r="S1798" s="8">
        <v>16702881463</v>
      </c>
      <c r="U1798" t="s">
        <v>3128</v>
      </c>
      <c r="V1798">
        <v>561320</v>
      </c>
      <c r="W1798" t="s">
        <v>150</v>
      </c>
      <c r="X1798" t="s">
        <v>139</v>
      </c>
      <c r="Y1798" t="s">
        <v>1263</v>
      </c>
      <c r="Z1798" t="s">
        <v>1264</v>
      </c>
      <c r="AA1798" t="s">
        <v>1265</v>
      </c>
      <c r="AB1798" t="s">
        <v>154</v>
      </c>
      <c r="AC1798" t="s">
        <v>1260</v>
      </c>
      <c r="AD1798" t="s">
        <v>9944</v>
      </c>
      <c r="AE1798" t="s">
        <v>120</v>
      </c>
      <c r="AF1798" t="s">
        <v>121</v>
      </c>
      <c r="AG1798" s="6">
        <v>96950</v>
      </c>
      <c r="AH1798" t="s">
        <v>122</v>
      </c>
      <c r="AJ1798" s="8">
        <v>16702881463</v>
      </c>
      <c r="AL1798" t="s">
        <v>3135</v>
      </c>
      <c r="BE1798" t="str">
        <f>"35-2021.00"</f>
        <v>35-2021.00</v>
      </c>
      <c r="BF1798" t="s">
        <v>438</v>
      </c>
      <c r="BG1798" t="s">
        <v>9945</v>
      </c>
      <c r="BH1798" t="s">
        <v>5068</v>
      </c>
      <c r="BI1798">
        <v>10</v>
      </c>
      <c r="BJ1798">
        <v>5</v>
      </c>
      <c r="BK1798" s="1">
        <v>45839</v>
      </c>
      <c r="BL1798" s="1">
        <v>46203</v>
      </c>
      <c r="BM1798" s="1">
        <v>45839</v>
      </c>
      <c r="BN1798" s="1">
        <v>46203</v>
      </c>
      <c r="BO1798">
        <v>35</v>
      </c>
      <c r="BP1798">
        <v>0</v>
      </c>
      <c r="BQ1798">
        <v>7</v>
      </c>
      <c r="BR1798">
        <v>7</v>
      </c>
      <c r="BS1798">
        <v>7</v>
      </c>
      <c r="BT1798">
        <v>7</v>
      </c>
      <c r="BU1798">
        <v>7</v>
      </c>
      <c r="BV1798">
        <v>0</v>
      </c>
      <c r="BW1798" t="str">
        <f>"8:30 AM"</f>
        <v>8:30 AM</v>
      </c>
      <c r="BX1798" t="str">
        <f>"4:30 PM"</f>
        <v>4:30 PM</v>
      </c>
      <c r="BY1798" t="s">
        <v>133</v>
      </c>
      <c r="BZ1798">
        <v>0</v>
      </c>
      <c r="CA1798">
        <v>3</v>
      </c>
      <c r="CB1798" t="s">
        <v>117</v>
      </c>
      <c r="CD1798" t="s">
        <v>9946</v>
      </c>
      <c r="CE1798" t="s">
        <v>3127</v>
      </c>
      <c r="CG1798" t="s">
        <v>120</v>
      </c>
      <c r="CH1798" t="s">
        <v>121</v>
      </c>
      <c r="CI1798" s="6">
        <v>96950</v>
      </c>
      <c r="CJ1798" s="10">
        <v>8.0399999999999991</v>
      </c>
      <c r="CK1798" s="10">
        <v>8.0399999999999991</v>
      </c>
      <c r="CL1798" s="10">
        <v>12.06</v>
      </c>
      <c r="CM1798" s="10">
        <v>12.06</v>
      </c>
      <c r="CN1798" t="s">
        <v>137</v>
      </c>
      <c r="CO1798" t="s">
        <v>194</v>
      </c>
      <c r="CP1798" t="s">
        <v>138</v>
      </c>
      <c r="CR1798" t="s">
        <v>117</v>
      </c>
      <c r="CS1798" t="s">
        <v>139</v>
      </c>
      <c r="CT1798" t="s">
        <v>140</v>
      </c>
      <c r="CU1798" t="s">
        <v>139</v>
      </c>
      <c r="CV1798" t="s">
        <v>140</v>
      </c>
      <c r="CW1798" t="s">
        <v>139</v>
      </c>
      <c r="CX1798" t="s">
        <v>140</v>
      </c>
      <c r="CY1798" s="2" t="s">
        <v>4933</v>
      </c>
      <c r="CZ1798" s="8">
        <v>16702881463</v>
      </c>
      <c r="DA1798" t="s">
        <v>3135</v>
      </c>
      <c r="DB1798" t="s">
        <v>309</v>
      </c>
      <c r="DC1798" t="s">
        <v>139</v>
      </c>
      <c r="DD1798" t="s">
        <v>139</v>
      </c>
    </row>
    <row r="1799" spans="1:114" ht="15" customHeight="1" x14ac:dyDescent="0.35">
      <c r="A1799" t="s">
        <v>8074</v>
      </c>
      <c r="B1799" t="s">
        <v>144</v>
      </c>
      <c r="C1799" s="1">
        <v>45729</v>
      </c>
      <c r="D1799" s="1">
        <v>45777</v>
      </c>
      <c r="E1799" t="s">
        <v>116</v>
      </c>
      <c r="F1799" s="1">
        <v>45837</v>
      </c>
      <c r="G1799" t="s">
        <v>117</v>
      </c>
      <c r="H1799" t="s">
        <v>117</v>
      </c>
      <c r="I1799" t="s">
        <v>117</v>
      </c>
      <c r="J1799" t="s">
        <v>8075</v>
      </c>
      <c r="L1799" t="s">
        <v>8076</v>
      </c>
      <c r="N1799" t="s">
        <v>136</v>
      </c>
      <c r="O1799" t="s">
        <v>121</v>
      </c>
      <c r="P1799" s="6">
        <v>96950</v>
      </c>
      <c r="Q1799" t="s">
        <v>122</v>
      </c>
      <c r="S1799" s="8">
        <v>16702346445</v>
      </c>
      <c r="T1799">
        <v>2263</v>
      </c>
      <c r="U1799" t="s">
        <v>2271</v>
      </c>
      <c r="V1799">
        <v>72251</v>
      </c>
      <c r="W1799" t="s">
        <v>124</v>
      </c>
      <c r="Y1799" t="s">
        <v>698</v>
      </c>
      <c r="Z1799" t="s">
        <v>699</v>
      </c>
      <c r="AB1799" t="s">
        <v>215</v>
      </c>
      <c r="AC1799" t="s">
        <v>3849</v>
      </c>
      <c r="AE1799" t="s">
        <v>136</v>
      </c>
      <c r="AF1799" t="s">
        <v>121</v>
      </c>
      <c r="AG1799" s="6">
        <v>96950</v>
      </c>
      <c r="AH1799" t="s">
        <v>122</v>
      </c>
      <c r="AJ1799" s="8">
        <v>16702346445</v>
      </c>
      <c r="AK1799">
        <v>2263</v>
      </c>
      <c r="AL1799" t="s">
        <v>700</v>
      </c>
      <c r="BE1799" t="str">
        <f>"51-3011.00"</f>
        <v>51-3011.00</v>
      </c>
      <c r="BF1799" t="s">
        <v>217</v>
      </c>
      <c r="BG1799" t="s">
        <v>8077</v>
      </c>
      <c r="BH1799" t="s">
        <v>219</v>
      </c>
      <c r="BI1799">
        <v>1</v>
      </c>
      <c r="BJ1799">
        <v>1</v>
      </c>
      <c r="BK1799" s="1">
        <v>45839</v>
      </c>
      <c r="BL1799" s="1">
        <v>46203</v>
      </c>
      <c r="BM1799" s="1">
        <v>45839</v>
      </c>
      <c r="BN1799" s="1">
        <v>46203</v>
      </c>
      <c r="BO1799">
        <v>40</v>
      </c>
      <c r="BP1799">
        <v>0</v>
      </c>
      <c r="BQ1799">
        <v>8</v>
      </c>
      <c r="BR1799">
        <v>8</v>
      </c>
      <c r="BS1799">
        <v>8</v>
      </c>
      <c r="BT1799">
        <v>8</v>
      </c>
      <c r="BU1799">
        <v>8</v>
      </c>
      <c r="BV1799">
        <v>0</v>
      </c>
      <c r="BW1799" t="str">
        <f>"8:00 AM"</f>
        <v>8:00 AM</v>
      </c>
      <c r="BX1799" t="str">
        <f>"5:00 PM"</f>
        <v>5:00 PM</v>
      </c>
      <c r="BY1799" t="s">
        <v>133</v>
      </c>
      <c r="BZ1799">
        <v>0</v>
      </c>
      <c r="CA1799">
        <v>12</v>
      </c>
      <c r="CB1799" t="s">
        <v>117</v>
      </c>
      <c r="CD1799" t="s">
        <v>8078</v>
      </c>
      <c r="CE1799" t="s">
        <v>8079</v>
      </c>
      <c r="CG1799" t="s">
        <v>136</v>
      </c>
      <c r="CH1799" t="s">
        <v>121</v>
      </c>
      <c r="CI1799" s="6">
        <v>96950</v>
      </c>
      <c r="CJ1799" s="10">
        <v>8.64</v>
      </c>
      <c r="CK1799" s="10">
        <v>9</v>
      </c>
      <c r="CL1799" s="10">
        <v>12.96</v>
      </c>
      <c r="CM1799" s="10">
        <v>13.5</v>
      </c>
      <c r="CN1799" t="s">
        <v>137</v>
      </c>
      <c r="CO1799" t="s">
        <v>803</v>
      </c>
      <c r="CP1799" t="s">
        <v>138</v>
      </c>
      <c r="CR1799" t="s">
        <v>117</v>
      </c>
      <c r="CS1799" t="s">
        <v>139</v>
      </c>
      <c r="CT1799" t="s">
        <v>140</v>
      </c>
      <c r="CU1799" t="s">
        <v>139</v>
      </c>
      <c r="CV1799" t="s">
        <v>140</v>
      </c>
      <c r="CW1799" t="s">
        <v>139</v>
      </c>
      <c r="CX1799" t="s">
        <v>140</v>
      </c>
      <c r="CY1799" t="s">
        <v>17406</v>
      </c>
      <c r="CZ1799" s="8">
        <v>16702346445</v>
      </c>
      <c r="DA1799" t="s">
        <v>700</v>
      </c>
      <c r="DB1799" t="s">
        <v>140</v>
      </c>
      <c r="DC1799" t="s">
        <v>139</v>
      </c>
      <c r="DD1799" t="s">
        <v>117</v>
      </c>
      <c r="DE1799" t="s">
        <v>698</v>
      </c>
      <c r="DF1799" t="s">
        <v>699</v>
      </c>
      <c r="DH1799" t="s">
        <v>2271</v>
      </c>
      <c r="DI1799" t="s">
        <v>8080</v>
      </c>
      <c r="DJ1799" t="s">
        <v>700</v>
      </c>
    </row>
    <row r="1800" spans="1:114" ht="15" customHeight="1" x14ac:dyDescent="0.35">
      <c r="A1800" t="s">
        <v>13838</v>
      </c>
      <c r="B1800" t="s">
        <v>144</v>
      </c>
      <c r="C1800" s="1">
        <v>45730</v>
      </c>
      <c r="D1800" s="1">
        <v>45777</v>
      </c>
      <c r="E1800" t="s">
        <v>211</v>
      </c>
      <c r="G1800" t="s">
        <v>117</v>
      </c>
      <c r="H1800" t="s">
        <v>117</v>
      </c>
      <c r="I1800" t="s">
        <v>117</v>
      </c>
      <c r="J1800" t="s">
        <v>911</v>
      </c>
      <c r="K1800" t="s">
        <v>912</v>
      </c>
      <c r="L1800" t="s">
        <v>913</v>
      </c>
      <c r="N1800" t="s">
        <v>120</v>
      </c>
      <c r="O1800" t="s">
        <v>121</v>
      </c>
      <c r="P1800" s="6">
        <v>96950</v>
      </c>
      <c r="Q1800" t="s">
        <v>122</v>
      </c>
      <c r="S1800" s="8">
        <v>16704888886</v>
      </c>
      <c r="U1800" t="s">
        <v>914</v>
      </c>
      <c r="V1800">
        <v>445110</v>
      </c>
      <c r="W1800" t="s">
        <v>124</v>
      </c>
      <c r="Y1800" t="s">
        <v>557</v>
      </c>
      <c r="Z1800" t="s">
        <v>915</v>
      </c>
      <c r="AA1800" t="s">
        <v>916</v>
      </c>
      <c r="AB1800" t="s">
        <v>128</v>
      </c>
      <c r="AC1800" t="s">
        <v>913</v>
      </c>
      <c r="AE1800" t="s">
        <v>120</v>
      </c>
      <c r="AF1800" t="s">
        <v>121</v>
      </c>
      <c r="AG1800" s="6">
        <v>96950</v>
      </c>
      <c r="AH1800" t="s">
        <v>122</v>
      </c>
      <c r="AJ1800" s="8">
        <v>16709897688</v>
      </c>
      <c r="AL1800" t="s">
        <v>917</v>
      </c>
      <c r="BE1800" t="str">
        <f>"51-3021.00"</f>
        <v>51-3021.00</v>
      </c>
      <c r="BF1800" t="s">
        <v>2162</v>
      </c>
      <c r="BG1800" t="s">
        <v>13839</v>
      </c>
      <c r="BH1800" t="s">
        <v>13840</v>
      </c>
      <c r="BI1800">
        <v>3</v>
      </c>
      <c r="BJ1800">
        <v>3</v>
      </c>
      <c r="BK1800" s="1">
        <v>45839</v>
      </c>
      <c r="BL1800" s="1">
        <v>46203</v>
      </c>
      <c r="BM1800" s="1">
        <v>45839</v>
      </c>
      <c r="BN1800" s="1">
        <v>46203</v>
      </c>
      <c r="BO1800">
        <v>40</v>
      </c>
      <c r="BP1800">
        <v>0</v>
      </c>
      <c r="BQ1800">
        <v>7</v>
      </c>
      <c r="BR1800">
        <v>7</v>
      </c>
      <c r="BS1800">
        <v>7</v>
      </c>
      <c r="BT1800">
        <v>7</v>
      </c>
      <c r="BU1800">
        <v>7</v>
      </c>
      <c r="BV1800">
        <v>5</v>
      </c>
      <c r="BW1800" t="str">
        <f>"6:00 AM"</f>
        <v>6:00 AM</v>
      </c>
      <c r="BX1800" t="str">
        <f>"12:00 PM"</f>
        <v>12:00 PM</v>
      </c>
      <c r="BY1800" t="s">
        <v>133</v>
      </c>
      <c r="BZ1800">
        <v>0</v>
      </c>
      <c r="CA1800">
        <v>12</v>
      </c>
      <c r="CB1800" t="s">
        <v>117</v>
      </c>
      <c r="CD1800" s="2" t="s">
        <v>13841</v>
      </c>
      <c r="CE1800" t="s">
        <v>7830</v>
      </c>
      <c r="CG1800" t="s">
        <v>120</v>
      </c>
      <c r="CH1800" t="s">
        <v>121</v>
      </c>
      <c r="CI1800" s="6">
        <v>96950</v>
      </c>
      <c r="CJ1800" s="10">
        <v>8.6300000000000008</v>
      </c>
      <c r="CK1800" s="10">
        <v>8.6300000000000008</v>
      </c>
      <c r="CL1800" s="10">
        <v>12.95</v>
      </c>
      <c r="CM1800" s="10">
        <v>12.95</v>
      </c>
      <c r="CN1800" t="s">
        <v>137</v>
      </c>
      <c r="CO1800" t="s">
        <v>140</v>
      </c>
      <c r="CP1800" t="s">
        <v>138</v>
      </c>
      <c r="CR1800" t="s">
        <v>117</v>
      </c>
      <c r="CS1800" t="s">
        <v>139</v>
      </c>
      <c r="CT1800" t="s">
        <v>140</v>
      </c>
      <c r="CU1800" t="s">
        <v>139</v>
      </c>
      <c r="CV1800" t="s">
        <v>140</v>
      </c>
      <c r="CW1800" t="s">
        <v>139</v>
      </c>
      <c r="CX1800" t="s">
        <v>139</v>
      </c>
      <c r="CY1800" t="s">
        <v>923</v>
      </c>
      <c r="CZ1800" s="8">
        <v>16704888886</v>
      </c>
      <c r="DA1800" t="s">
        <v>917</v>
      </c>
      <c r="DB1800" t="s">
        <v>140</v>
      </c>
      <c r="DC1800" t="s">
        <v>139</v>
      </c>
      <c r="DD1800" t="s">
        <v>117</v>
      </c>
    </row>
    <row r="1801" spans="1:114" ht="15" customHeight="1" x14ac:dyDescent="0.35">
      <c r="A1801" t="s">
        <v>8123</v>
      </c>
      <c r="B1801" t="s">
        <v>278</v>
      </c>
      <c r="C1801" s="1">
        <v>45756</v>
      </c>
      <c r="D1801" s="1">
        <v>45777</v>
      </c>
      <c r="E1801" t="s">
        <v>116</v>
      </c>
      <c r="F1801" s="1">
        <v>45929</v>
      </c>
      <c r="G1801" t="s">
        <v>117</v>
      </c>
      <c r="H1801" t="s">
        <v>117</v>
      </c>
      <c r="I1801" t="s">
        <v>117</v>
      </c>
      <c r="J1801" t="s">
        <v>8124</v>
      </c>
      <c r="K1801" t="s">
        <v>8125</v>
      </c>
      <c r="L1801" t="s">
        <v>8126</v>
      </c>
      <c r="N1801" t="s">
        <v>1092</v>
      </c>
      <c r="O1801" t="s">
        <v>121</v>
      </c>
      <c r="P1801" s="6">
        <v>96950</v>
      </c>
      <c r="Q1801" t="s">
        <v>122</v>
      </c>
      <c r="S1801" s="8">
        <v>16702358778</v>
      </c>
      <c r="U1801" t="s">
        <v>2285</v>
      </c>
      <c r="V1801">
        <v>493110</v>
      </c>
      <c r="W1801" t="s">
        <v>124</v>
      </c>
      <c r="Y1801" t="s">
        <v>8127</v>
      </c>
      <c r="Z1801" t="s">
        <v>8128</v>
      </c>
      <c r="AA1801" t="s">
        <v>8129</v>
      </c>
      <c r="AB1801" t="s">
        <v>8130</v>
      </c>
      <c r="AC1801" t="s">
        <v>8131</v>
      </c>
      <c r="AE1801" t="s">
        <v>1092</v>
      </c>
      <c r="AF1801" t="s">
        <v>121</v>
      </c>
      <c r="AG1801" s="6">
        <v>96950</v>
      </c>
      <c r="AH1801" t="s">
        <v>122</v>
      </c>
      <c r="AJ1801" s="8">
        <v>16702358778</v>
      </c>
      <c r="AL1801" t="s">
        <v>2290</v>
      </c>
      <c r="BE1801" t="str">
        <f>"41-2031.00"</f>
        <v>41-2031.00</v>
      </c>
      <c r="BF1801" t="s">
        <v>1189</v>
      </c>
      <c r="BG1801" t="s">
        <v>8132</v>
      </c>
      <c r="BH1801" t="s">
        <v>582</v>
      </c>
      <c r="BI1801">
        <v>1</v>
      </c>
      <c r="BK1801" s="1">
        <v>45931</v>
      </c>
      <c r="BL1801" s="1">
        <v>46295</v>
      </c>
      <c r="BO1801">
        <v>40</v>
      </c>
      <c r="BP1801">
        <v>0</v>
      </c>
      <c r="BQ1801">
        <v>8</v>
      </c>
      <c r="BR1801">
        <v>8</v>
      </c>
      <c r="BS1801">
        <v>8</v>
      </c>
      <c r="BT1801">
        <v>8</v>
      </c>
      <c r="BU1801">
        <v>8</v>
      </c>
      <c r="BV1801">
        <v>0</v>
      </c>
      <c r="BW1801" t="str">
        <f>"8:00 AM"</f>
        <v>8:00 AM</v>
      </c>
      <c r="BX1801" t="str">
        <f>"5:00 PM"</f>
        <v>5:00 PM</v>
      </c>
      <c r="BY1801" t="s">
        <v>159</v>
      </c>
      <c r="BZ1801">
        <v>0</v>
      </c>
      <c r="CA1801">
        <v>12</v>
      </c>
      <c r="CB1801" t="s">
        <v>117</v>
      </c>
      <c r="CD1801" s="2" t="s">
        <v>8133</v>
      </c>
      <c r="CE1801" t="s">
        <v>8126</v>
      </c>
      <c r="CG1801" t="s">
        <v>1092</v>
      </c>
      <c r="CH1801" t="s">
        <v>121</v>
      </c>
      <c r="CI1801" s="6">
        <v>96950</v>
      </c>
      <c r="CJ1801" s="10">
        <v>9.9</v>
      </c>
      <c r="CK1801" s="10">
        <v>10</v>
      </c>
      <c r="CL1801" s="10">
        <v>14.85</v>
      </c>
      <c r="CM1801" s="10">
        <v>15</v>
      </c>
      <c r="CN1801" t="s">
        <v>137</v>
      </c>
      <c r="CO1801" t="s">
        <v>164</v>
      </c>
      <c r="CP1801" t="s">
        <v>138</v>
      </c>
      <c r="CR1801" t="s">
        <v>117</v>
      </c>
      <c r="CS1801" t="s">
        <v>139</v>
      </c>
      <c r="CT1801" t="s">
        <v>139</v>
      </c>
      <c r="CU1801" t="s">
        <v>139</v>
      </c>
      <c r="CV1801" t="s">
        <v>140</v>
      </c>
      <c r="CW1801" t="s">
        <v>139</v>
      </c>
      <c r="CX1801" t="s">
        <v>139</v>
      </c>
      <c r="CY1801" t="s">
        <v>2293</v>
      </c>
      <c r="CZ1801" s="8">
        <v>16702358778</v>
      </c>
      <c r="DA1801" t="s">
        <v>2290</v>
      </c>
      <c r="DB1801" t="s">
        <v>140</v>
      </c>
      <c r="DC1801" t="s">
        <v>139</v>
      </c>
      <c r="DD1801" t="s">
        <v>117</v>
      </c>
    </row>
    <row r="1802" spans="1:114" ht="15" customHeight="1" x14ac:dyDescent="0.35">
      <c r="A1802" t="s">
        <v>16469</v>
      </c>
      <c r="B1802" t="s">
        <v>278</v>
      </c>
      <c r="C1802" s="1">
        <v>45770</v>
      </c>
      <c r="D1802" s="1">
        <v>45777</v>
      </c>
      <c r="E1802" t="s">
        <v>116</v>
      </c>
      <c r="F1802" s="1">
        <v>45989</v>
      </c>
      <c r="G1802" t="s">
        <v>139</v>
      </c>
      <c r="H1802" t="s">
        <v>117</v>
      </c>
      <c r="I1802" t="s">
        <v>117</v>
      </c>
      <c r="J1802" t="s">
        <v>5263</v>
      </c>
      <c r="L1802" t="s">
        <v>1909</v>
      </c>
      <c r="M1802" t="s">
        <v>1910</v>
      </c>
      <c r="N1802" t="s">
        <v>136</v>
      </c>
      <c r="O1802" t="s">
        <v>121</v>
      </c>
      <c r="P1802" s="6">
        <v>96950</v>
      </c>
      <c r="Q1802" t="s">
        <v>122</v>
      </c>
      <c r="R1802" t="s">
        <v>469</v>
      </c>
      <c r="S1802" s="8">
        <v>16702352653</v>
      </c>
      <c r="T1802">
        <v>324</v>
      </c>
      <c r="U1802" t="s">
        <v>2379</v>
      </c>
      <c r="V1802">
        <v>4244</v>
      </c>
      <c r="W1802" t="s">
        <v>124</v>
      </c>
      <c r="Y1802" t="s">
        <v>1912</v>
      </c>
      <c r="Z1802" t="s">
        <v>1913</v>
      </c>
      <c r="AB1802" t="s">
        <v>1915</v>
      </c>
      <c r="AC1802" t="s">
        <v>1909</v>
      </c>
      <c r="AD1802" t="s">
        <v>1910</v>
      </c>
      <c r="AE1802" t="s">
        <v>136</v>
      </c>
      <c r="AF1802" t="s">
        <v>121</v>
      </c>
      <c r="AG1802" s="6">
        <v>96950</v>
      </c>
      <c r="AH1802" t="s">
        <v>122</v>
      </c>
      <c r="AI1802" t="s">
        <v>469</v>
      </c>
      <c r="AJ1802" s="8">
        <v>16702352653</v>
      </c>
      <c r="AK1802">
        <v>324</v>
      </c>
      <c r="AL1802" t="s">
        <v>1916</v>
      </c>
      <c r="BE1802" t="str">
        <f>"37-2011.00"</f>
        <v>37-2011.00</v>
      </c>
      <c r="BF1802" t="s">
        <v>701</v>
      </c>
      <c r="BG1802" t="s">
        <v>11848</v>
      </c>
      <c r="BH1802" t="s">
        <v>703</v>
      </c>
      <c r="BI1802">
        <v>2</v>
      </c>
      <c r="BK1802" s="1">
        <v>45991</v>
      </c>
      <c r="BL1802" s="1">
        <v>47086</v>
      </c>
      <c r="BO1802">
        <v>35</v>
      </c>
      <c r="BP1802">
        <v>0</v>
      </c>
      <c r="BQ1802">
        <v>7</v>
      </c>
      <c r="BR1802">
        <v>7</v>
      </c>
      <c r="BS1802">
        <v>7</v>
      </c>
      <c r="BT1802">
        <v>7</v>
      </c>
      <c r="BU1802">
        <v>7</v>
      </c>
      <c r="BV1802">
        <v>0</v>
      </c>
      <c r="BW1802" t="str">
        <f>"8:00 AM"</f>
        <v>8:00 AM</v>
      </c>
      <c r="BX1802" t="str">
        <f>"4:00 PM"</f>
        <v>4:00 PM</v>
      </c>
      <c r="BY1802" t="s">
        <v>133</v>
      </c>
      <c r="BZ1802">
        <v>0</v>
      </c>
      <c r="CA1802">
        <v>3</v>
      </c>
      <c r="CB1802" t="s">
        <v>117</v>
      </c>
      <c r="CD1802" t="s">
        <v>16470</v>
      </c>
      <c r="CE1802" t="s">
        <v>11850</v>
      </c>
      <c r="CF1802" t="s">
        <v>1910</v>
      </c>
      <c r="CG1802" t="s">
        <v>136</v>
      </c>
      <c r="CH1802" t="s">
        <v>121</v>
      </c>
      <c r="CI1802" s="6">
        <v>96950</v>
      </c>
      <c r="CJ1802" s="10">
        <v>8.2899999999999991</v>
      </c>
      <c r="CK1802" s="10">
        <v>10</v>
      </c>
      <c r="CL1802" s="10">
        <v>12.43</v>
      </c>
      <c r="CM1802" s="10">
        <v>15</v>
      </c>
      <c r="CN1802" t="s">
        <v>137</v>
      </c>
      <c r="CO1802" t="s">
        <v>133</v>
      </c>
      <c r="CP1802" t="s">
        <v>138</v>
      </c>
      <c r="CR1802" t="s">
        <v>117</v>
      </c>
      <c r="CS1802" t="s">
        <v>139</v>
      </c>
      <c r="CT1802" t="s">
        <v>140</v>
      </c>
      <c r="CU1802" t="s">
        <v>139</v>
      </c>
      <c r="CV1802" t="s">
        <v>140</v>
      </c>
      <c r="CW1802" t="s">
        <v>139</v>
      </c>
      <c r="CX1802" t="s">
        <v>140</v>
      </c>
      <c r="CY1802" t="s">
        <v>2384</v>
      </c>
      <c r="CZ1802" s="8">
        <v>16702352653</v>
      </c>
      <c r="DA1802" t="s">
        <v>1916</v>
      </c>
      <c r="DB1802" t="s">
        <v>1095</v>
      </c>
      <c r="DC1802" t="s">
        <v>139</v>
      </c>
      <c r="DD1802" t="s">
        <v>117</v>
      </c>
    </row>
    <row r="1803" spans="1:114" ht="15" customHeight="1" x14ac:dyDescent="0.35">
      <c r="A1803" t="s">
        <v>15287</v>
      </c>
      <c r="B1803" t="s">
        <v>278</v>
      </c>
      <c r="C1803" s="1">
        <v>45770</v>
      </c>
      <c r="D1803" s="1">
        <v>45777</v>
      </c>
      <c r="E1803" t="s">
        <v>116</v>
      </c>
      <c r="F1803" s="1">
        <v>45959</v>
      </c>
      <c r="G1803" t="s">
        <v>139</v>
      </c>
      <c r="H1803" t="s">
        <v>117</v>
      </c>
      <c r="I1803" t="s">
        <v>117</v>
      </c>
      <c r="J1803" t="s">
        <v>2377</v>
      </c>
      <c r="L1803" t="s">
        <v>1909</v>
      </c>
      <c r="M1803" t="s">
        <v>2378</v>
      </c>
      <c r="N1803" t="s">
        <v>136</v>
      </c>
      <c r="O1803" t="s">
        <v>121</v>
      </c>
      <c r="P1803" s="6">
        <v>96950</v>
      </c>
      <c r="Q1803" t="s">
        <v>122</v>
      </c>
      <c r="R1803" t="s">
        <v>469</v>
      </c>
      <c r="S1803" s="8">
        <v>16702352653</v>
      </c>
      <c r="T1803">
        <v>324</v>
      </c>
      <c r="U1803" t="s">
        <v>2379</v>
      </c>
      <c r="V1803">
        <v>42449</v>
      </c>
      <c r="W1803" t="s">
        <v>124</v>
      </c>
      <c r="Y1803" t="s">
        <v>1912</v>
      </c>
      <c r="Z1803" t="s">
        <v>1913</v>
      </c>
      <c r="AA1803" t="s">
        <v>15288</v>
      </c>
      <c r="AB1803" t="s">
        <v>1915</v>
      </c>
      <c r="AC1803" t="s">
        <v>1909</v>
      </c>
      <c r="AD1803" t="s">
        <v>1910</v>
      </c>
      <c r="AE1803" t="s">
        <v>136</v>
      </c>
      <c r="AF1803" t="s">
        <v>121</v>
      </c>
      <c r="AG1803" s="6">
        <v>96950</v>
      </c>
      <c r="AH1803" t="s">
        <v>122</v>
      </c>
      <c r="AI1803" t="s">
        <v>469</v>
      </c>
      <c r="AJ1803" s="8">
        <v>16702352653</v>
      </c>
      <c r="AK1803">
        <v>324</v>
      </c>
      <c r="AL1803" t="s">
        <v>1916</v>
      </c>
      <c r="BE1803" t="str">
        <f>"49-3031.00"</f>
        <v>49-3031.00</v>
      </c>
      <c r="BF1803" t="s">
        <v>2414</v>
      </c>
      <c r="BG1803" t="s">
        <v>15289</v>
      </c>
      <c r="BH1803" t="s">
        <v>15290</v>
      </c>
      <c r="BI1803">
        <v>2</v>
      </c>
      <c r="BK1803" s="1">
        <v>45961</v>
      </c>
      <c r="BL1803" s="1">
        <v>47056</v>
      </c>
      <c r="BO1803">
        <v>35</v>
      </c>
      <c r="BP1803">
        <v>0</v>
      </c>
      <c r="BQ1803">
        <v>7</v>
      </c>
      <c r="BR1803">
        <v>7</v>
      </c>
      <c r="BS1803">
        <v>7</v>
      </c>
      <c r="BT1803">
        <v>7</v>
      </c>
      <c r="BU1803">
        <v>7</v>
      </c>
      <c r="BV1803">
        <v>0</v>
      </c>
      <c r="BW1803" t="str">
        <f>"8:00 AM"</f>
        <v>8:00 AM</v>
      </c>
      <c r="BX1803" t="str">
        <f>"4:00 PM"</f>
        <v>4:00 PM</v>
      </c>
      <c r="BY1803" t="s">
        <v>133</v>
      </c>
      <c r="BZ1803">
        <v>0</v>
      </c>
      <c r="CA1803">
        <v>24</v>
      </c>
      <c r="CB1803" t="s">
        <v>117</v>
      </c>
      <c r="CD1803" t="s">
        <v>15291</v>
      </c>
      <c r="CE1803" t="s">
        <v>1909</v>
      </c>
      <c r="CF1803" t="s">
        <v>2383</v>
      </c>
      <c r="CG1803" t="s">
        <v>136</v>
      </c>
      <c r="CH1803" t="s">
        <v>121</v>
      </c>
      <c r="CI1803" s="6">
        <v>96950</v>
      </c>
      <c r="CJ1803" s="10">
        <v>11.85</v>
      </c>
      <c r="CK1803" s="10">
        <v>15</v>
      </c>
      <c r="CL1803" s="10">
        <v>17.77</v>
      </c>
      <c r="CM1803" s="10">
        <v>22.5</v>
      </c>
      <c r="CN1803" t="s">
        <v>137</v>
      </c>
      <c r="CO1803" t="s">
        <v>133</v>
      </c>
      <c r="CP1803" t="s">
        <v>138</v>
      </c>
      <c r="CR1803" t="s">
        <v>117</v>
      </c>
      <c r="CS1803" t="s">
        <v>139</v>
      </c>
      <c r="CT1803" t="s">
        <v>140</v>
      </c>
      <c r="CU1803" t="s">
        <v>139</v>
      </c>
      <c r="CV1803" t="s">
        <v>140</v>
      </c>
      <c r="CW1803" t="s">
        <v>139</v>
      </c>
      <c r="CX1803" t="s">
        <v>140</v>
      </c>
      <c r="CY1803" t="s">
        <v>2384</v>
      </c>
      <c r="CZ1803" s="8">
        <v>16702352653</v>
      </c>
      <c r="DA1803" t="s">
        <v>1916</v>
      </c>
      <c r="DB1803" t="s">
        <v>1095</v>
      </c>
      <c r="DC1803" t="s">
        <v>139</v>
      </c>
      <c r="DD1803" t="s">
        <v>117</v>
      </c>
    </row>
    <row r="1804" spans="1:114" ht="15" customHeight="1" x14ac:dyDescent="0.35">
      <c r="A1804" t="s">
        <v>16448</v>
      </c>
      <c r="B1804" t="s">
        <v>278</v>
      </c>
      <c r="C1804" s="1">
        <v>45772</v>
      </c>
      <c r="D1804" s="1">
        <v>45777</v>
      </c>
      <c r="E1804" t="s">
        <v>211</v>
      </c>
      <c r="G1804" t="s">
        <v>117</v>
      </c>
      <c r="H1804" t="s">
        <v>139</v>
      </c>
      <c r="I1804" t="s">
        <v>117</v>
      </c>
      <c r="J1804" t="s">
        <v>1824</v>
      </c>
      <c r="K1804" t="s">
        <v>1825</v>
      </c>
      <c r="L1804" t="s">
        <v>1826</v>
      </c>
      <c r="M1804" t="s">
        <v>1827</v>
      </c>
      <c r="N1804" t="s">
        <v>120</v>
      </c>
      <c r="O1804" t="s">
        <v>121</v>
      </c>
      <c r="P1804" s="6">
        <v>96950</v>
      </c>
      <c r="Q1804" t="s">
        <v>122</v>
      </c>
      <c r="S1804" s="8">
        <v>16704836668</v>
      </c>
      <c r="U1804" t="s">
        <v>1828</v>
      </c>
      <c r="V1804">
        <v>812199</v>
      </c>
      <c r="W1804" t="s">
        <v>124</v>
      </c>
      <c r="Y1804" t="s">
        <v>1829</v>
      </c>
      <c r="Z1804" t="s">
        <v>1830</v>
      </c>
      <c r="AB1804" t="s">
        <v>128</v>
      </c>
      <c r="AC1804" t="s">
        <v>1826</v>
      </c>
      <c r="AD1804" t="s">
        <v>1827</v>
      </c>
      <c r="AE1804" t="s">
        <v>120</v>
      </c>
      <c r="AF1804" t="s">
        <v>121</v>
      </c>
      <c r="AG1804" s="6">
        <v>96950</v>
      </c>
      <c r="AH1804" t="s">
        <v>122</v>
      </c>
      <c r="AJ1804" s="8">
        <v>16704836668</v>
      </c>
      <c r="AL1804" t="s">
        <v>455</v>
      </c>
      <c r="BE1804" t="str">
        <f>"31-9011.00"</f>
        <v>31-9011.00</v>
      </c>
      <c r="BF1804" t="s">
        <v>225</v>
      </c>
      <c r="BG1804" t="s">
        <v>1831</v>
      </c>
      <c r="BH1804" t="s">
        <v>1832</v>
      </c>
      <c r="BI1804">
        <v>3</v>
      </c>
      <c r="BK1804" s="1">
        <v>45931</v>
      </c>
      <c r="BL1804" s="1">
        <v>46295</v>
      </c>
      <c r="BO1804">
        <v>35</v>
      </c>
      <c r="BP1804">
        <v>0</v>
      </c>
      <c r="BQ1804">
        <v>7</v>
      </c>
      <c r="BR1804">
        <v>7</v>
      </c>
      <c r="BS1804">
        <v>7</v>
      </c>
      <c r="BT1804">
        <v>7</v>
      </c>
      <c r="BU1804">
        <v>7</v>
      </c>
      <c r="BV1804">
        <v>0</v>
      </c>
      <c r="BW1804" t="str">
        <f>"1:00 PM"</f>
        <v>1:00 PM</v>
      </c>
      <c r="BX1804" t="str">
        <f>"8:00 PM"</f>
        <v>8:00 PM</v>
      </c>
      <c r="BY1804" t="s">
        <v>159</v>
      </c>
      <c r="BZ1804">
        <v>0</v>
      </c>
      <c r="CA1804">
        <v>12</v>
      </c>
      <c r="CB1804" t="s">
        <v>117</v>
      </c>
      <c r="CD1804" s="2" t="s">
        <v>1833</v>
      </c>
      <c r="CE1804" t="s">
        <v>1834</v>
      </c>
      <c r="CF1804" t="s">
        <v>1826</v>
      </c>
      <c r="CG1804" t="s">
        <v>120</v>
      </c>
      <c r="CH1804" t="s">
        <v>121</v>
      </c>
      <c r="CI1804" s="6">
        <v>96950</v>
      </c>
      <c r="CJ1804" s="10">
        <v>12.37</v>
      </c>
      <c r="CK1804" s="10">
        <v>12.37</v>
      </c>
      <c r="CL1804" s="10">
        <v>18.55</v>
      </c>
      <c r="CM1804" s="10">
        <v>18.55</v>
      </c>
      <c r="CN1804" t="s">
        <v>137</v>
      </c>
      <c r="CO1804" t="s">
        <v>461</v>
      </c>
      <c r="CP1804" t="s">
        <v>138</v>
      </c>
      <c r="CR1804" t="s">
        <v>117</v>
      </c>
      <c r="CS1804" t="s">
        <v>139</v>
      </c>
      <c r="CT1804" t="s">
        <v>139</v>
      </c>
      <c r="CU1804" t="s">
        <v>139</v>
      </c>
      <c r="CV1804" t="s">
        <v>140</v>
      </c>
      <c r="CW1804" t="s">
        <v>139</v>
      </c>
      <c r="CX1804" t="s">
        <v>140</v>
      </c>
      <c r="CY1804" t="s">
        <v>462</v>
      </c>
      <c r="CZ1804" s="8">
        <v>16707837461</v>
      </c>
      <c r="DA1804" t="s">
        <v>463</v>
      </c>
      <c r="DB1804" t="s">
        <v>464</v>
      </c>
      <c r="DC1804" t="s">
        <v>139</v>
      </c>
      <c r="DD1804" t="s">
        <v>117</v>
      </c>
    </row>
    <row r="1805" spans="1:114" ht="15" customHeight="1" x14ac:dyDescent="0.35">
      <c r="A1805" t="s">
        <v>13789</v>
      </c>
      <c r="B1805" t="s">
        <v>278</v>
      </c>
      <c r="C1805" s="1">
        <v>45773</v>
      </c>
      <c r="D1805" s="1">
        <v>45777</v>
      </c>
      <c r="E1805" t="s">
        <v>211</v>
      </c>
      <c r="G1805" t="s">
        <v>117</v>
      </c>
      <c r="H1805" t="s">
        <v>117</v>
      </c>
      <c r="I1805" t="s">
        <v>117</v>
      </c>
      <c r="J1805" t="s">
        <v>1080</v>
      </c>
      <c r="K1805" t="s">
        <v>1081</v>
      </c>
      <c r="L1805" t="s">
        <v>1082</v>
      </c>
      <c r="M1805" t="s">
        <v>753</v>
      </c>
      <c r="N1805" t="s">
        <v>120</v>
      </c>
      <c r="O1805" t="s">
        <v>121</v>
      </c>
      <c r="P1805" s="6">
        <v>96950</v>
      </c>
      <c r="Q1805" t="s">
        <v>122</v>
      </c>
      <c r="S1805" s="8">
        <v>16702870614</v>
      </c>
      <c r="U1805" t="s">
        <v>1083</v>
      </c>
      <c r="V1805">
        <v>561320</v>
      </c>
      <c r="W1805" t="s">
        <v>124</v>
      </c>
      <c r="Y1805" t="s">
        <v>1084</v>
      </c>
      <c r="Z1805" t="s">
        <v>1085</v>
      </c>
      <c r="AA1805" t="s">
        <v>1468</v>
      </c>
      <c r="AB1805" t="s">
        <v>189</v>
      </c>
      <c r="AC1805" t="s">
        <v>753</v>
      </c>
      <c r="AD1805" t="s">
        <v>1087</v>
      </c>
      <c r="AE1805" t="s">
        <v>120</v>
      </c>
      <c r="AF1805" t="s">
        <v>121</v>
      </c>
      <c r="AG1805" s="6">
        <v>96950</v>
      </c>
      <c r="AH1805" t="s">
        <v>122</v>
      </c>
      <c r="AJ1805" s="8">
        <v>16702870614</v>
      </c>
      <c r="AL1805" t="s">
        <v>1088</v>
      </c>
      <c r="BE1805" t="str">
        <f>"51-3021.00"</f>
        <v>51-3021.00</v>
      </c>
      <c r="BF1805" t="s">
        <v>2162</v>
      </c>
      <c r="BG1805" t="s">
        <v>9879</v>
      </c>
      <c r="BH1805" t="s">
        <v>2162</v>
      </c>
      <c r="BI1805">
        <v>5</v>
      </c>
      <c r="BK1805" s="1">
        <v>45931</v>
      </c>
      <c r="BL1805" s="1">
        <v>46295</v>
      </c>
      <c r="BO1805">
        <v>35</v>
      </c>
      <c r="BP1805">
        <v>0</v>
      </c>
      <c r="BQ1805">
        <v>7</v>
      </c>
      <c r="BR1805">
        <v>7</v>
      </c>
      <c r="BS1805">
        <v>7</v>
      </c>
      <c r="BT1805">
        <v>7</v>
      </c>
      <c r="BU1805">
        <v>7</v>
      </c>
      <c r="BV1805">
        <v>0</v>
      </c>
      <c r="BW1805" t="str">
        <f>"10:00 AM"</f>
        <v>10:00 AM</v>
      </c>
      <c r="BX1805" t="str">
        <f>"7:00 PM"</f>
        <v>7:00 PM</v>
      </c>
      <c r="BY1805" t="s">
        <v>133</v>
      </c>
      <c r="BZ1805">
        <v>0</v>
      </c>
      <c r="CA1805">
        <v>6</v>
      </c>
      <c r="CB1805" t="s">
        <v>117</v>
      </c>
      <c r="CD1805" s="2" t="s">
        <v>9880</v>
      </c>
      <c r="CE1805" t="s">
        <v>753</v>
      </c>
      <c r="CF1805" t="s">
        <v>1087</v>
      </c>
      <c r="CG1805" t="s">
        <v>1092</v>
      </c>
      <c r="CH1805" t="s">
        <v>121</v>
      </c>
      <c r="CI1805" s="6">
        <v>96950</v>
      </c>
      <c r="CJ1805" s="10">
        <v>8.6300000000000008</v>
      </c>
      <c r="CK1805" s="10">
        <v>8.6300000000000008</v>
      </c>
      <c r="CL1805" s="10">
        <v>12.95</v>
      </c>
      <c r="CM1805" s="10">
        <v>12.95</v>
      </c>
      <c r="CN1805" t="s">
        <v>137</v>
      </c>
      <c r="CO1805" t="s">
        <v>1093</v>
      </c>
      <c r="CP1805" t="s">
        <v>138</v>
      </c>
      <c r="CR1805" t="s">
        <v>117</v>
      </c>
      <c r="CS1805" t="s">
        <v>139</v>
      </c>
      <c r="CT1805" t="s">
        <v>140</v>
      </c>
      <c r="CU1805" t="s">
        <v>139</v>
      </c>
      <c r="CV1805" t="s">
        <v>139</v>
      </c>
      <c r="CW1805" t="s">
        <v>139</v>
      </c>
      <c r="CX1805" t="s">
        <v>140</v>
      </c>
      <c r="CY1805" t="s">
        <v>1471</v>
      </c>
      <c r="CZ1805" s="8">
        <v>16702870614</v>
      </c>
      <c r="DA1805" t="s">
        <v>1088</v>
      </c>
      <c r="DB1805" t="s">
        <v>1095</v>
      </c>
      <c r="DC1805" t="s">
        <v>139</v>
      </c>
      <c r="DD1805" t="s">
        <v>117</v>
      </c>
    </row>
    <row r="1806" spans="1:114" ht="15" customHeight="1" x14ac:dyDescent="0.35">
      <c r="A1806" t="s">
        <v>1467</v>
      </c>
      <c r="B1806" t="s">
        <v>278</v>
      </c>
      <c r="C1806" s="1">
        <v>45773</v>
      </c>
      <c r="D1806" s="1">
        <v>45777</v>
      </c>
      <c r="E1806" t="s">
        <v>211</v>
      </c>
      <c r="G1806" t="s">
        <v>117</v>
      </c>
      <c r="H1806" t="s">
        <v>117</v>
      </c>
      <c r="I1806" t="s">
        <v>117</v>
      </c>
      <c r="J1806" t="s">
        <v>1080</v>
      </c>
      <c r="K1806" t="s">
        <v>1080</v>
      </c>
      <c r="L1806" t="s">
        <v>1082</v>
      </c>
      <c r="M1806" t="s">
        <v>753</v>
      </c>
      <c r="N1806" t="s">
        <v>120</v>
      </c>
      <c r="O1806" t="s">
        <v>121</v>
      </c>
      <c r="P1806" s="6">
        <v>96950</v>
      </c>
      <c r="Q1806" t="s">
        <v>122</v>
      </c>
      <c r="S1806" s="8">
        <v>16702870614</v>
      </c>
      <c r="U1806" t="s">
        <v>1083</v>
      </c>
      <c r="V1806">
        <v>56132</v>
      </c>
      <c r="W1806" t="s">
        <v>124</v>
      </c>
      <c r="Y1806" t="s">
        <v>1084</v>
      </c>
      <c r="Z1806" t="s">
        <v>1085</v>
      </c>
      <c r="AA1806" t="s">
        <v>1468</v>
      </c>
      <c r="AB1806" t="s">
        <v>189</v>
      </c>
      <c r="AC1806" t="s">
        <v>753</v>
      </c>
      <c r="AD1806" t="s">
        <v>1087</v>
      </c>
      <c r="AE1806" t="s">
        <v>120</v>
      </c>
      <c r="AF1806" t="s">
        <v>121</v>
      </c>
      <c r="AG1806" s="6">
        <v>96950</v>
      </c>
      <c r="AH1806" t="s">
        <v>122</v>
      </c>
      <c r="AJ1806" s="8">
        <v>16702870614</v>
      </c>
      <c r="AL1806" t="s">
        <v>1088</v>
      </c>
      <c r="BE1806" t="str">
        <f>"35-2014.00"</f>
        <v>35-2014.00</v>
      </c>
      <c r="BF1806" t="s">
        <v>191</v>
      </c>
      <c r="BG1806" t="s">
        <v>1469</v>
      </c>
      <c r="BH1806" t="s">
        <v>193</v>
      </c>
      <c r="BI1806">
        <v>5</v>
      </c>
      <c r="BK1806" s="1">
        <v>45931</v>
      </c>
      <c r="BL1806" s="1">
        <v>46295</v>
      </c>
      <c r="BO1806">
        <v>35</v>
      </c>
      <c r="BP1806">
        <v>0</v>
      </c>
      <c r="BQ1806">
        <v>7</v>
      </c>
      <c r="BR1806">
        <v>7</v>
      </c>
      <c r="BS1806">
        <v>7</v>
      </c>
      <c r="BT1806">
        <v>7</v>
      </c>
      <c r="BU1806">
        <v>7</v>
      </c>
      <c r="BV1806">
        <v>0</v>
      </c>
      <c r="BW1806" t="str">
        <f>"10:00 AM"</f>
        <v>10:00 AM</v>
      </c>
      <c r="BX1806" t="str">
        <f>"7:00 PM"</f>
        <v>7:00 PM</v>
      </c>
      <c r="BY1806" t="s">
        <v>159</v>
      </c>
      <c r="BZ1806">
        <v>0</v>
      </c>
      <c r="CA1806">
        <v>12</v>
      </c>
      <c r="CB1806" t="s">
        <v>117</v>
      </c>
      <c r="CD1806" s="2" t="s">
        <v>1470</v>
      </c>
      <c r="CE1806" t="s">
        <v>753</v>
      </c>
      <c r="CF1806" t="s">
        <v>1087</v>
      </c>
      <c r="CG1806" t="s">
        <v>120</v>
      </c>
      <c r="CH1806" t="s">
        <v>121</v>
      </c>
      <c r="CI1806" s="6">
        <v>96950</v>
      </c>
      <c r="CJ1806" s="10">
        <v>8.83</v>
      </c>
      <c r="CK1806" s="10">
        <v>8.83</v>
      </c>
      <c r="CL1806" s="10">
        <v>13.25</v>
      </c>
      <c r="CM1806" s="10">
        <v>13.25</v>
      </c>
      <c r="CN1806" t="s">
        <v>137</v>
      </c>
      <c r="CO1806" t="s">
        <v>1093</v>
      </c>
      <c r="CP1806" t="s">
        <v>138</v>
      </c>
      <c r="CR1806" t="s">
        <v>117</v>
      </c>
      <c r="CS1806" t="s">
        <v>139</v>
      </c>
      <c r="CT1806" t="s">
        <v>140</v>
      </c>
      <c r="CU1806" t="s">
        <v>139</v>
      </c>
      <c r="CV1806" t="s">
        <v>139</v>
      </c>
      <c r="CW1806" t="s">
        <v>139</v>
      </c>
      <c r="CX1806" t="s">
        <v>140</v>
      </c>
      <c r="CY1806" t="s">
        <v>1471</v>
      </c>
      <c r="CZ1806" s="8">
        <v>16702870614</v>
      </c>
      <c r="DA1806" t="s">
        <v>1088</v>
      </c>
      <c r="DB1806" t="s">
        <v>1095</v>
      </c>
      <c r="DC1806" t="s">
        <v>139</v>
      </c>
      <c r="DD1806" t="s">
        <v>117</v>
      </c>
    </row>
    <row r="1807" spans="1:114" ht="15" customHeight="1" x14ac:dyDescent="0.35">
      <c r="A1807" t="s">
        <v>15333</v>
      </c>
      <c r="B1807" t="s">
        <v>166</v>
      </c>
      <c r="C1807" s="1">
        <v>45608</v>
      </c>
      <c r="D1807" s="1">
        <v>45778</v>
      </c>
      <c r="E1807" t="s">
        <v>116</v>
      </c>
      <c r="F1807" s="1">
        <v>45687</v>
      </c>
      <c r="G1807" t="s">
        <v>139</v>
      </c>
      <c r="H1807" t="s">
        <v>117</v>
      </c>
      <c r="I1807" t="s">
        <v>117</v>
      </c>
      <c r="J1807" t="s">
        <v>3105</v>
      </c>
      <c r="L1807" t="s">
        <v>135</v>
      </c>
      <c r="N1807" t="s">
        <v>136</v>
      </c>
      <c r="O1807" t="s">
        <v>121</v>
      </c>
      <c r="P1807" s="6">
        <v>96950</v>
      </c>
      <c r="Q1807" t="s">
        <v>122</v>
      </c>
      <c r="R1807" t="s">
        <v>1677</v>
      </c>
      <c r="S1807" s="8">
        <v>16707891106</v>
      </c>
      <c r="U1807" t="s">
        <v>1722</v>
      </c>
      <c r="V1807">
        <v>814110</v>
      </c>
      <c r="W1807" t="s">
        <v>124</v>
      </c>
      <c r="Y1807" t="s">
        <v>125</v>
      </c>
      <c r="Z1807" t="s">
        <v>126</v>
      </c>
      <c r="AA1807" t="s">
        <v>1723</v>
      </c>
      <c r="AB1807" t="s">
        <v>657</v>
      </c>
      <c r="AC1807" t="s">
        <v>135</v>
      </c>
      <c r="AE1807" t="s">
        <v>120</v>
      </c>
      <c r="AF1807" t="s">
        <v>121</v>
      </c>
      <c r="AG1807" s="6">
        <v>96950</v>
      </c>
      <c r="AH1807" t="s">
        <v>122</v>
      </c>
      <c r="AI1807" t="s">
        <v>3947</v>
      </c>
      <c r="AJ1807" s="8">
        <v>16707891106</v>
      </c>
      <c r="AL1807" t="s">
        <v>1727</v>
      </c>
      <c r="BE1807" t="str">
        <f>"35-2014.00"</f>
        <v>35-2014.00</v>
      </c>
      <c r="BF1807" t="s">
        <v>191</v>
      </c>
      <c r="BG1807" t="s">
        <v>15334</v>
      </c>
      <c r="BH1807" t="s">
        <v>193</v>
      </c>
      <c r="BI1807">
        <v>10</v>
      </c>
      <c r="BK1807" s="1">
        <v>45689</v>
      </c>
      <c r="BL1807" s="1">
        <v>46783</v>
      </c>
      <c r="BO1807">
        <v>35</v>
      </c>
      <c r="BP1807">
        <v>0</v>
      </c>
      <c r="BQ1807">
        <v>7</v>
      </c>
      <c r="BR1807">
        <v>7</v>
      </c>
      <c r="BS1807">
        <v>7</v>
      </c>
      <c r="BT1807">
        <v>7</v>
      </c>
      <c r="BU1807">
        <v>7</v>
      </c>
      <c r="BV1807">
        <v>0</v>
      </c>
      <c r="BW1807" t="str">
        <f>"8:00 AM"</f>
        <v>8:00 AM</v>
      </c>
      <c r="BX1807" t="str">
        <f>"4:00 PM"</f>
        <v>4:00 PM</v>
      </c>
      <c r="BY1807" t="s">
        <v>133</v>
      </c>
      <c r="BZ1807">
        <v>0</v>
      </c>
      <c r="CA1807">
        <v>6</v>
      </c>
      <c r="CB1807" t="s">
        <v>117</v>
      </c>
      <c r="CD1807" t="s">
        <v>3949</v>
      </c>
      <c r="CE1807" t="s">
        <v>135</v>
      </c>
      <c r="CG1807" t="s">
        <v>120</v>
      </c>
      <c r="CH1807" t="s">
        <v>121</v>
      </c>
      <c r="CI1807" s="6">
        <v>96950</v>
      </c>
      <c r="CJ1807" s="10">
        <v>8.83</v>
      </c>
      <c r="CK1807" s="10">
        <v>8.83</v>
      </c>
      <c r="CL1807" s="10">
        <v>13.25</v>
      </c>
      <c r="CM1807" s="10">
        <v>13.25</v>
      </c>
      <c r="CN1807" t="s">
        <v>137</v>
      </c>
      <c r="CP1807" t="s">
        <v>138</v>
      </c>
      <c r="CR1807" t="s">
        <v>117</v>
      </c>
      <c r="CS1807" t="s">
        <v>139</v>
      </c>
      <c r="CT1807" t="s">
        <v>140</v>
      </c>
      <c r="CU1807" t="s">
        <v>139</v>
      </c>
      <c r="CV1807" t="s">
        <v>140</v>
      </c>
      <c r="CW1807" t="s">
        <v>139</v>
      </c>
      <c r="CX1807" t="s">
        <v>140</v>
      </c>
      <c r="CY1807" t="s">
        <v>3950</v>
      </c>
      <c r="CZ1807" s="8">
        <v>16707891106</v>
      </c>
      <c r="DA1807" t="s">
        <v>1727</v>
      </c>
      <c r="DB1807" t="s">
        <v>292</v>
      </c>
      <c r="DC1807" t="s">
        <v>139</v>
      </c>
      <c r="DD1807" t="s">
        <v>117</v>
      </c>
    </row>
    <row r="1808" spans="1:114" ht="15" customHeight="1" x14ac:dyDescent="0.35">
      <c r="A1808" t="s">
        <v>8109</v>
      </c>
      <c r="B1808" t="s">
        <v>166</v>
      </c>
      <c r="C1808" s="1">
        <v>45699</v>
      </c>
      <c r="D1808" s="1">
        <v>45778</v>
      </c>
      <c r="E1808" t="s">
        <v>116</v>
      </c>
      <c r="F1808" s="1">
        <v>45746</v>
      </c>
      <c r="G1808" t="s">
        <v>117</v>
      </c>
      <c r="H1808" t="s">
        <v>117</v>
      </c>
      <c r="I1808" t="s">
        <v>117</v>
      </c>
      <c r="J1808" t="s">
        <v>8110</v>
      </c>
      <c r="K1808" t="s">
        <v>8111</v>
      </c>
      <c r="L1808" t="s">
        <v>8112</v>
      </c>
      <c r="N1808" t="s">
        <v>120</v>
      </c>
      <c r="O1808" t="s">
        <v>121</v>
      </c>
      <c r="P1808" s="6">
        <v>96950</v>
      </c>
      <c r="Q1808" t="s">
        <v>122</v>
      </c>
      <c r="S1808" s="8">
        <v>16703230362</v>
      </c>
      <c r="U1808" t="s">
        <v>2262</v>
      </c>
      <c r="V1808">
        <v>42393</v>
      </c>
      <c r="W1808" t="s">
        <v>124</v>
      </c>
      <c r="Y1808" t="s">
        <v>8113</v>
      </c>
      <c r="Z1808" t="s">
        <v>8114</v>
      </c>
      <c r="AB1808" t="s">
        <v>128</v>
      </c>
      <c r="AC1808" t="s">
        <v>8112</v>
      </c>
      <c r="AE1808" t="s">
        <v>120</v>
      </c>
      <c r="AF1808" t="s">
        <v>121</v>
      </c>
      <c r="AG1808" s="6">
        <v>96950</v>
      </c>
      <c r="AH1808" t="s">
        <v>122</v>
      </c>
      <c r="AJ1808" s="8">
        <v>16703230362</v>
      </c>
      <c r="AL1808" t="s">
        <v>2265</v>
      </c>
      <c r="BE1808" t="str">
        <f>"11-1021.00"</f>
        <v>11-1021.00</v>
      </c>
      <c r="BF1808" t="s">
        <v>586</v>
      </c>
      <c r="BG1808" t="s">
        <v>8115</v>
      </c>
      <c r="BH1808" t="s">
        <v>154</v>
      </c>
      <c r="BI1808">
        <v>1</v>
      </c>
      <c r="BK1808" s="1">
        <v>45748</v>
      </c>
      <c r="BL1808" s="1">
        <v>46112</v>
      </c>
      <c r="BO1808">
        <v>35</v>
      </c>
      <c r="BP1808">
        <v>0</v>
      </c>
      <c r="BQ1808">
        <v>7</v>
      </c>
      <c r="BR1808">
        <v>7</v>
      </c>
      <c r="BS1808">
        <v>7</v>
      </c>
      <c r="BT1808">
        <v>7</v>
      </c>
      <c r="BU1808">
        <v>7</v>
      </c>
      <c r="BV1808">
        <v>0</v>
      </c>
      <c r="BW1808" t="str">
        <f>"9:00 AM"</f>
        <v>9:00 AM</v>
      </c>
      <c r="BX1808" t="str">
        <f>"5:00 PM"</f>
        <v>5:00 PM</v>
      </c>
      <c r="BY1808" t="s">
        <v>159</v>
      </c>
      <c r="BZ1808">
        <v>0</v>
      </c>
      <c r="CA1808">
        <v>36</v>
      </c>
      <c r="CB1808" t="s">
        <v>117</v>
      </c>
      <c r="CD1808" t="s">
        <v>133</v>
      </c>
      <c r="CE1808" t="s">
        <v>2267</v>
      </c>
      <c r="CF1808" t="s">
        <v>8116</v>
      </c>
      <c r="CG1808" t="s">
        <v>120</v>
      </c>
      <c r="CH1808" t="s">
        <v>121</v>
      </c>
      <c r="CI1808" s="6">
        <v>96950</v>
      </c>
      <c r="CJ1808" s="10">
        <v>22.09</v>
      </c>
      <c r="CK1808" s="10">
        <v>22.09</v>
      </c>
      <c r="CN1808" t="s">
        <v>137</v>
      </c>
      <c r="CP1808" t="s">
        <v>138</v>
      </c>
      <c r="CR1808" t="s">
        <v>117</v>
      </c>
      <c r="CS1808" t="s">
        <v>139</v>
      </c>
      <c r="CT1808" t="s">
        <v>140</v>
      </c>
      <c r="CU1808" t="s">
        <v>140</v>
      </c>
      <c r="CV1808" t="s">
        <v>140</v>
      </c>
      <c r="CW1808" t="s">
        <v>139</v>
      </c>
      <c r="CX1808" t="s">
        <v>140</v>
      </c>
      <c r="CY1808" t="s">
        <v>140</v>
      </c>
      <c r="CZ1808" s="8">
        <v>16703230362</v>
      </c>
      <c r="DA1808" t="s">
        <v>2265</v>
      </c>
      <c r="DB1808" t="s">
        <v>140</v>
      </c>
      <c r="DC1808" t="s">
        <v>139</v>
      </c>
      <c r="DD1808" t="s">
        <v>117</v>
      </c>
    </row>
    <row r="1809" spans="1:114" ht="15" customHeight="1" x14ac:dyDescent="0.35">
      <c r="A1809" t="s">
        <v>10239</v>
      </c>
      <c r="B1809" t="s">
        <v>166</v>
      </c>
      <c r="C1809" s="1">
        <v>45712</v>
      </c>
      <c r="D1809" s="1">
        <v>45778</v>
      </c>
      <c r="E1809" t="s">
        <v>211</v>
      </c>
      <c r="G1809" t="s">
        <v>139</v>
      </c>
      <c r="H1809" t="s">
        <v>117</v>
      </c>
      <c r="I1809" t="s">
        <v>117</v>
      </c>
      <c r="J1809" t="s">
        <v>1625</v>
      </c>
      <c r="K1809" t="s">
        <v>1626</v>
      </c>
      <c r="L1809" t="s">
        <v>1627</v>
      </c>
      <c r="M1809" t="s">
        <v>1628</v>
      </c>
      <c r="N1809" t="s">
        <v>136</v>
      </c>
      <c r="O1809" t="s">
        <v>121</v>
      </c>
      <c r="P1809" s="6">
        <v>96950</v>
      </c>
      <c r="Q1809" t="s">
        <v>122</v>
      </c>
      <c r="S1809" s="8">
        <v>16702332677</v>
      </c>
      <c r="U1809" t="s">
        <v>1629</v>
      </c>
      <c r="V1809">
        <v>4581</v>
      </c>
      <c r="W1809" t="s">
        <v>124</v>
      </c>
      <c r="Y1809" t="s">
        <v>1630</v>
      </c>
      <c r="Z1809" t="s">
        <v>1631</v>
      </c>
      <c r="AA1809" t="s">
        <v>1632</v>
      </c>
      <c r="AB1809" t="s">
        <v>474</v>
      </c>
      <c r="AC1809" t="s">
        <v>1627</v>
      </c>
      <c r="AD1809" t="s">
        <v>1628</v>
      </c>
      <c r="AE1809" t="s">
        <v>136</v>
      </c>
      <c r="AF1809" t="s">
        <v>121</v>
      </c>
      <c r="AG1809" s="6">
        <v>96950</v>
      </c>
      <c r="AH1809" t="s">
        <v>122</v>
      </c>
      <c r="AJ1809" s="8">
        <v>16702332677</v>
      </c>
      <c r="AL1809" t="s">
        <v>1633</v>
      </c>
      <c r="BE1809" t="str">
        <f>"43-3051.00"</f>
        <v>43-3051.00</v>
      </c>
      <c r="BF1809" t="s">
        <v>10240</v>
      </c>
      <c r="BG1809" t="s">
        <v>10241</v>
      </c>
      <c r="BH1809" t="s">
        <v>10242</v>
      </c>
      <c r="BI1809">
        <v>1</v>
      </c>
      <c r="BK1809" s="1">
        <v>45795</v>
      </c>
      <c r="BL1809" s="1">
        <v>46159</v>
      </c>
      <c r="BO1809">
        <v>35</v>
      </c>
      <c r="BP1809">
        <v>0</v>
      </c>
      <c r="BQ1809">
        <v>7</v>
      </c>
      <c r="BR1809">
        <v>7</v>
      </c>
      <c r="BS1809">
        <v>7</v>
      </c>
      <c r="BT1809">
        <v>7</v>
      </c>
      <c r="BU1809">
        <v>7</v>
      </c>
      <c r="BV1809">
        <v>0</v>
      </c>
      <c r="BW1809" t="str">
        <f>"8:00 AM"</f>
        <v>8:00 AM</v>
      </c>
      <c r="BX1809" t="str">
        <f>"5:00 PM"</f>
        <v>5:00 PM</v>
      </c>
      <c r="BY1809" t="s">
        <v>159</v>
      </c>
      <c r="BZ1809">
        <v>0</v>
      </c>
      <c r="CA1809">
        <v>12</v>
      </c>
      <c r="CB1809" t="s">
        <v>117</v>
      </c>
      <c r="CD1809" s="2" t="s">
        <v>10243</v>
      </c>
      <c r="CE1809" t="s">
        <v>1637</v>
      </c>
      <c r="CF1809" t="s">
        <v>1627</v>
      </c>
      <c r="CG1809" t="s">
        <v>136</v>
      </c>
      <c r="CH1809" t="s">
        <v>121</v>
      </c>
      <c r="CI1809" s="6">
        <v>96950</v>
      </c>
      <c r="CJ1809" s="10">
        <v>12.72</v>
      </c>
      <c r="CK1809" s="10">
        <v>12.85</v>
      </c>
      <c r="CL1809" s="10">
        <v>19.079999999999998</v>
      </c>
      <c r="CM1809" s="10">
        <v>19.28</v>
      </c>
      <c r="CN1809" t="s">
        <v>137</v>
      </c>
      <c r="CP1809" t="s">
        <v>138</v>
      </c>
      <c r="CR1809" t="s">
        <v>117</v>
      </c>
      <c r="CS1809" t="s">
        <v>139</v>
      </c>
      <c r="CT1809" t="s">
        <v>140</v>
      </c>
      <c r="CU1809" t="s">
        <v>139</v>
      </c>
      <c r="CV1809" t="s">
        <v>140</v>
      </c>
      <c r="CW1809" t="s">
        <v>139</v>
      </c>
      <c r="CX1809" t="s">
        <v>140</v>
      </c>
      <c r="CY1809" t="s">
        <v>1638</v>
      </c>
      <c r="CZ1809" s="8">
        <v>16702332677</v>
      </c>
      <c r="DA1809" t="s">
        <v>1633</v>
      </c>
      <c r="DB1809" t="s">
        <v>140</v>
      </c>
      <c r="DC1809" t="s">
        <v>139</v>
      </c>
      <c r="DD1809" t="s">
        <v>117</v>
      </c>
    </row>
    <row r="1810" spans="1:114" ht="15" customHeight="1" x14ac:dyDescent="0.35">
      <c r="A1810" t="s">
        <v>1478</v>
      </c>
      <c r="B1810" t="s">
        <v>144</v>
      </c>
      <c r="C1810" s="1">
        <v>45717</v>
      </c>
      <c r="D1810" s="1">
        <v>45778</v>
      </c>
      <c r="E1810" t="s">
        <v>116</v>
      </c>
      <c r="F1810" s="1">
        <v>45807</v>
      </c>
      <c r="G1810" t="s">
        <v>117</v>
      </c>
      <c r="H1810" t="s">
        <v>117</v>
      </c>
      <c r="I1810" t="s">
        <v>117</v>
      </c>
      <c r="J1810" t="s">
        <v>541</v>
      </c>
      <c r="L1810" t="s">
        <v>542</v>
      </c>
      <c r="M1810" t="s">
        <v>169</v>
      </c>
      <c r="N1810" t="s">
        <v>136</v>
      </c>
      <c r="O1810" t="s">
        <v>121</v>
      </c>
      <c r="P1810" s="6">
        <v>96950</v>
      </c>
      <c r="Q1810" t="s">
        <v>122</v>
      </c>
      <c r="S1810" s="8">
        <v>16702353027</v>
      </c>
      <c r="U1810" t="s">
        <v>543</v>
      </c>
      <c r="V1810">
        <v>561320</v>
      </c>
      <c r="W1810" t="s">
        <v>150</v>
      </c>
      <c r="X1810" t="s">
        <v>139</v>
      </c>
      <c r="Y1810" t="s">
        <v>544</v>
      </c>
      <c r="Z1810" t="s">
        <v>545</v>
      </c>
      <c r="AA1810" t="s">
        <v>546</v>
      </c>
      <c r="AB1810" t="s">
        <v>205</v>
      </c>
      <c r="AC1810" t="s">
        <v>542</v>
      </c>
      <c r="AD1810" t="s">
        <v>169</v>
      </c>
      <c r="AE1810" t="s">
        <v>136</v>
      </c>
      <c r="AF1810" t="s">
        <v>121</v>
      </c>
      <c r="AG1810" s="6">
        <v>96950</v>
      </c>
      <c r="AH1810" t="s">
        <v>122</v>
      </c>
      <c r="AJ1810" s="8">
        <v>16702353027</v>
      </c>
      <c r="AL1810" t="s">
        <v>547</v>
      </c>
      <c r="BE1810" t="str">
        <f>"35-2021.00"</f>
        <v>35-2021.00</v>
      </c>
      <c r="BF1810" t="s">
        <v>438</v>
      </c>
      <c r="BG1810" t="s">
        <v>1479</v>
      </c>
      <c r="BH1810" t="s">
        <v>1480</v>
      </c>
      <c r="BI1810">
        <v>7</v>
      </c>
      <c r="BJ1810">
        <v>7</v>
      </c>
      <c r="BK1810" s="1">
        <v>45809</v>
      </c>
      <c r="BL1810" s="1">
        <v>46173</v>
      </c>
      <c r="BM1810" s="1">
        <v>45809</v>
      </c>
      <c r="BN1810" s="1">
        <v>46173</v>
      </c>
      <c r="BO1810">
        <v>35</v>
      </c>
      <c r="BP1810">
        <v>0</v>
      </c>
      <c r="BQ1810">
        <v>7</v>
      </c>
      <c r="BR1810">
        <v>7</v>
      </c>
      <c r="BS1810">
        <v>7</v>
      </c>
      <c r="BT1810">
        <v>7</v>
      </c>
      <c r="BU1810">
        <v>7</v>
      </c>
      <c r="BV1810">
        <v>0</v>
      </c>
      <c r="BW1810" t="str">
        <f>"5:00 AM"</f>
        <v>5:00 AM</v>
      </c>
      <c r="BX1810" t="str">
        <f>"12:00 PM"</f>
        <v>12:00 PM</v>
      </c>
      <c r="BY1810" t="s">
        <v>133</v>
      </c>
      <c r="BZ1810">
        <v>0</v>
      </c>
      <c r="CA1810">
        <v>3</v>
      </c>
      <c r="CB1810" t="s">
        <v>117</v>
      </c>
      <c r="CD1810" t="s">
        <v>1481</v>
      </c>
      <c r="CE1810" t="s">
        <v>550</v>
      </c>
      <c r="CF1810" t="s">
        <v>550</v>
      </c>
      <c r="CG1810" t="s">
        <v>551</v>
      </c>
      <c r="CH1810" t="s">
        <v>121</v>
      </c>
      <c r="CI1810" s="6">
        <v>96952</v>
      </c>
      <c r="CJ1810" s="10">
        <v>7.84</v>
      </c>
      <c r="CK1810" s="10">
        <v>7.84</v>
      </c>
      <c r="CL1810" s="10">
        <v>11.76</v>
      </c>
      <c r="CM1810" s="10">
        <v>11.76</v>
      </c>
      <c r="CN1810" t="s">
        <v>137</v>
      </c>
      <c r="CO1810" t="s">
        <v>140</v>
      </c>
      <c r="CP1810" t="s">
        <v>138</v>
      </c>
      <c r="CR1810" t="s">
        <v>117</v>
      </c>
      <c r="CS1810" t="s">
        <v>139</v>
      </c>
      <c r="CT1810" t="s">
        <v>140</v>
      </c>
      <c r="CU1810" t="s">
        <v>139</v>
      </c>
      <c r="CV1810" t="s">
        <v>140</v>
      </c>
      <c r="CW1810" t="s">
        <v>139</v>
      </c>
      <c r="CX1810" t="s">
        <v>140</v>
      </c>
      <c r="CY1810" t="s">
        <v>1482</v>
      </c>
      <c r="CZ1810" s="8">
        <v>16702353027</v>
      </c>
      <c r="DA1810" t="s">
        <v>547</v>
      </c>
      <c r="DB1810" t="s">
        <v>140</v>
      </c>
      <c r="DC1810" t="s">
        <v>139</v>
      </c>
      <c r="DD1810" t="s">
        <v>139</v>
      </c>
    </row>
    <row r="1811" spans="1:114" ht="15" customHeight="1" x14ac:dyDescent="0.35">
      <c r="A1811" t="s">
        <v>5520</v>
      </c>
      <c r="B1811" t="s">
        <v>144</v>
      </c>
      <c r="C1811" s="1">
        <v>45717</v>
      </c>
      <c r="D1811" s="1">
        <v>45778</v>
      </c>
      <c r="E1811" t="s">
        <v>116</v>
      </c>
      <c r="F1811" s="1">
        <v>45807</v>
      </c>
      <c r="G1811" t="s">
        <v>117</v>
      </c>
      <c r="H1811" t="s">
        <v>117</v>
      </c>
      <c r="I1811" t="s">
        <v>117</v>
      </c>
      <c r="J1811" t="s">
        <v>541</v>
      </c>
      <c r="L1811" t="s">
        <v>542</v>
      </c>
      <c r="M1811" t="s">
        <v>169</v>
      </c>
      <c r="N1811" t="s">
        <v>136</v>
      </c>
      <c r="O1811" t="s">
        <v>121</v>
      </c>
      <c r="P1811" s="6">
        <v>96950</v>
      </c>
      <c r="Q1811" t="s">
        <v>122</v>
      </c>
      <c r="S1811" s="8">
        <v>16702353027</v>
      </c>
      <c r="U1811" t="s">
        <v>543</v>
      </c>
      <c r="V1811">
        <v>561320</v>
      </c>
      <c r="W1811" t="s">
        <v>150</v>
      </c>
      <c r="X1811" t="s">
        <v>139</v>
      </c>
      <c r="Y1811" t="s">
        <v>544</v>
      </c>
      <c r="Z1811" t="s">
        <v>545</v>
      </c>
      <c r="AA1811" t="s">
        <v>546</v>
      </c>
      <c r="AB1811" t="s">
        <v>205</v>
      </c>
      <c r="AC1811" t="s">
        <v>542</v>
      </c>
      <c r="AD1811" t="s">
        <v>169</v>
      </c>
      <c r="AE1811" t="s">
        <v>136</v>
      </c>
      <c r="AF1811" t="s">
        <v>121</v>
      </c>
      <c r="AG1811" s="6">
        <v>96950</v>
      </c>
      <c r="AH1811" t="s">
        <v>122</v>
      </c>
      <c r="AJ1811" s="8">
        <v>16702353027</v>
      </c>
      <c r="AL1811" t="s">
        <v>547</v>
      </c>
      <c r="BE1811" t="str">
        <f>"35-2021.00"</f>
        <v>35-2021.00</v>
      </c>
      <c r="BF1811" t="s">
        <v>438</v>
      </c>
      <c r="BG1811" t="s">
        <v>1479</v>
      </c>
      <c r="BH1811" t="s">
        <v>1480</v>
      </c>
      <c r="BI1811">
        <v>6</v>
      </c>
      <c r="BJ1811">
        <v>6</v>
      </c>
      <c r="BK1811" s="1">
        <v>45809</v>
      </c>
      <c r="BL1811" s="1">
        <v>46173</v>
      </c>
      <c r="BM1811" s="1">
        <v>45809</v>
      </c>
      <c r="BN1811" s="1">
        <v>46173</v>
      </c>
      <c r="BO1811">
        <v>35</v>
      </c>
      <c r="BP1811">
        <v>0</v>
      </c>
      <c r="BQ1811">
        <v>7</v>
      </c>
      <c r="BR1811">
        <v>7</v>
      </c>
      <c r="BS1811">
        <v>7</v>
      </c>
      <c r="BT1811">
        <v>7</v>
      </c>
      <c r="BU1811">
        <v>7</v>
      </c>
      <c r="BV1811">
        <v>0</v>
      </c>
      <c r="BW1811" t="str">
        <f>"5:00 AM"</f>
        <v>5:00 AM</v>
      </c>
      <c r="BX1811" t="str">
        <f>"12:00 PM"</f>
        <v>12:00 PM</v>
      </c>
      <c r="BY1811" t="s">
        <v>133</v>
      </c>
      <c r="BZ1811">
        <v>0</v>
      </c>
      <c r="CA1811">
        <v>3</v>
      </c>
      <c r="CB1811" t="s">
        <v>117</v>
      </c>
      <c r="CD1811" t="s">
        <v>5521</v>
      </c>
      <c r="CE1811" t="s">
        <v>550</v>
      </c>
      <c r="CF1811" t="s">
        <v>550</v>
      </c>
      <c r="CG1811" t="s">
        <v>551</v>
      </c>
      <c r="CH1811" t="s">
        <v>121</v>
      </c>
      <c r="CI1811" s="6">
        <v>96952</v>
      </c>
      <c r="CJ1811" s="10">
        <v>7.84</v>
      </c>
      <c r="CK1811" s="10">
        <v>8</v>
      </c>
      <c r="CL1811" s="10">
        <v>11.76</v>
      </c>
      <c r="CM1811" s="10">
        <v>12</v>
      </c>
      <c r="CN1811" t="s">
        <v>137</v>
      </c>
      <c r="CO1811" t="s">
        <v>133</v>
      </c>
      <c r="CP1811" t="s">
        <v>138</v>
      </c>
      <c r="CR1811" t="s">
        <v>117</v>
      </c>
      <c r="CS1811" t="s">
        <v>139</v>
      </c>
      <c r="CT1811" t="s">
        <v>140</v>
      </c>
      <c r="CU1811" t="s">
        <v>139</v>
      </c>
      <c r="CV1811" t="s">
        <v>140</v>
      </c>
      <c r="CW1811" t="s">
        <v>139</v>
      </c>
      <c r="CX1811" t="s">
        <v>140</v>
      </c>
      <c r="CY1811" t="s">
        <v>5522</v>
      </c>
      <c r="CZ1811" s="8">
        <v>16702353027</v>
      </c>
      <c r="DA1811" t="s">
        <v>547</v>
      </c>
      <c r="DB1811" t="s">
        <v>140</v>
      </c>
      <c r="DC1811" t="s">
        <v>139</v>
      </c>
      <c r="DD1811" t="s">
        <v>139</v>
      </c>
    </row>
    <row r="1812" spans="1:114" ht="15" customHeight="1" x14ac:dyDescent="0.35">
      <c r="A1812" t="s">
        <v>5548</v>
      </c>
      <c r="B1812" t="s">
        <v>294</v>
      </c>
      <c r="C1812" s="1">
        <v>45720</v>
      </c>
      <c r="D1812" s="1">
        <v>45778</v>
      </c>
      <c r="E1812" t="s">
        <v>116</v>
      </c>
      <c r="F1812" s="1">
        <v>45867</v>
      </c>
      <c r="G1812" t="s">
        <v>117</v>
      </c>
      <c r="H1812" t="s">
        <v>117</v>
      </c>
      <c r="I1812" t="s">
        <v>117</v>
      </c>
      <c r="J1812" t="s">
        <v>2945</v>
      </c>
      <c r="K1812" t="s">
        <v>5549</v>
      </c>
      <c r="L1812" t="s">
        <v>2947</v>
      </c>
      <c r="N1812" t="s">
        <v>120</v>
      </c>
      <c r="O1812" t="s">
        <v>121</v>
      </c>
      <c r="P1812" s="6">
        <v>96950</v>
      </c>
      <c r="Q1812" t="s">
        <v>122</v>
      </c>
      <c r="R1812" t="s">
        <v>140</v>
      </c>
      <c r="S1812" s="8">
        <v>16702347873</v>
      </c>
      <c r="U1812" t="s">
        <v>2948</v>
      </c>
      <c r="V1812">
        <v>56132</v>
      </c>
      <c r="W1812" t="s">
        <v>124</v>
      </c>
      <c r="Y1812" t="s">
        <v>2949</v>
      </c>
      <c r="Z1812" t="s">
        <v>2950</v>
      </c>
      <c r="AA1812" t="s">
        <v>2951</v>
      </c>
      <c r="AB1812" t="s">
        <v>128</v>
      </c>
      <c r="AC1812" t="s">
        <v>2947</v>
      </c>
      <c r="AE1812" t="s">
        <v>120</v>
      </c>
      <c r="AF1812" t="s">
        <v>121</v>
      </c>
      <c r="AG1812" s="6">
        <v>96950</v>
      </c>
      <c r="AH1812" t="s">
        <v>122</v>
      </c>
      <c r="AJ1812" s="8">
        <v>16702347873</v>
      </c>
      <c r="AL1812" t="s">
        <v>2952</v>
      </c>
      <c r="BE1812" t="str">
        <f>"35-3011.00"</f>
        <v>35-3011.00</v>
      </c>
      <c r="BF1812" t="s">
        <v>3842</v>
      </c>
      <c r="BG1812" t="s">
        <v>5550</v>
      </c>
      <c r="BH1812" t="s">
        <v>3844</v>
      </c>
      <c r="BI1812">
        <v>5</v>
      </c>
      <c r="BJ1812">
        <v>3</v>
      </c>
      <c r="BK1812" s="1">
        <v>45869</v>
      </c>
      <c r="BL1812" s="1">
        <v>46233</v>
      </c>
      <c r="BM1812" s="1">
        <v>45869</v>
      </c>
      <c r="BN1812" s="1">
        <v>46233</v>
      </c>
      <c r="BO1812">
        <v>35</v>
      </c>
      <c r="BP1812">
        <v>0</v>
      </c>
      <c r="BQ1812">
        <v>7</v>
      </c>
      <c r="BR1812">
        <v>7</v>
      </c>
      <c r="BS1812">
        <v>7</v>
      </c>
      <c r="BT1812">
        <v>7</v>
      </c>
      <c r="BU1812">
        <v>7</v>
      </c>
      <c r="BV1812">
        <v>0</v>
      </c>
      <c r="BW1812" t="str">
        <f>"8:00 AM"</f>
        <v>8:00 AM</v>
      </c>
      <c r="BX1812" t="str">
        <f>"4:00 PM"</f>
        <v>4:00 PM</v>
      </c>
      <c r="BY1812" t="s">
        <v>133</v>
      </c>
      <c r="BZ1812">
        <v>0</v>
      </c>
      <c r="CA1812">
        <v>6</v>
      </c>
      <c r="CB1812" t="s">
        <v>117</v>
      </c>
      <c r="CD1812" t="s">
        <v>5551</v>
      </c>
      <c r="CE1812" t="s">
        <v>2956</v>
      </c>
      <c r="CG1812" t="s">
        <v>120</v>
      </c>
      <c r="CH1812" t="s">
        <v>121</v>
      </c>
      <c r="CI1812" s="6">
        <v>96950</v>
      </c>
      <c r="CJ1812" s="10">
        <v>8.15</v>
      </c>
      <c r="CK1812" s="10">
        <v>8.15</v>
      </c>
      <c r="CL1812" s="10">
        <v>12.22</v>
      </c>
      <c r="CM1812" s="10">
        <v>12.22</v>
      </c>
      <c r="CN1812" t="s">
        <v>137</v>
      </c>
      <c r="CP1812" t="s">
        <v>138</v>
      </c>
      <c r="CR1812" t="s">
        <v>117</v>
      </c>
      <c r="CS1812" t="s">
        <v>139</v>
      </c>
      <c r="CT1812" t="s">
        <v>140</v>
      </c>
      <c r="CU1812" t="s">
        <v>139</v>
      </c>
      <c r="CV1812" t="s">
        <v>140</v>
      </c>
      <c r="CW1812" t="s">
        <v>139</v>
      </c>
      <c r="CX1812" t="s">
        <v>140</v>
      </c>
      <c r="CY1812" t="s">
        <v>5552</v>
      </c>
      <c r="CZ1812" s="8">
        <v>16702347873</v>
      </c>
      <c r="DA1812" t="s">
        <v>2952</v>
      </c>
      <c r="DB1812" t="s">
        <v>309</v>
      </c>
      <c r="DC1812" t="s">
        <v>139</v>
      </c>
      <c r="DD1812" t="s">
        <v>117</v>
      </c>
    </row>
    <row r="1813" spans="1:114" ht="15" customHeight="1" x14ac:dyDescent="0.35">
      <c r="A1813" t="s">
        <v>1577</v>
      </c>
      <c r="B1813" t="s">
        <v>144</v>
      </c>
      <c r="C1813" s="1">
        <v>45723</v>
      </c>
      <c r="D1813" s="1">
        <v>45778</v>
      </c>
      <c r="E1813" t="s">
        <v>116</v>
      </c>
      <c r="F1813" s="1">
        <v>45835</v>
      </c>
      <c r="G1813" t="s">
        <v>117</v>
      </c>
      <c r="H1813" t="s">
        <v>117</v>
      </c>
      <c r="I1813" t="s">
        <v>117</v>
      </c>
      <c r="J1813" t="s">
        <v>199</v>
      </c>
      <c r="L1813" t="s">
        <v>1578</v>
      </c>
      <c r="N1813" t="s">
        <v>120</v>
      </c>
      <c r="O1813" t="s">
        <v>121</v>
      </c>
      <c r="P1813" s="6">
        <v>96950</v>
      </c>
      <c r="Q1813" t="s">
        <v>122</v>
      </c>
      <c r="S1813" s="8">
        <v>16702358748</v>
      </c>
      <c r="U1813" t="s">
        <v>201</v>
      </c>
      <c r="V1813">
        <v>2362</v>
      </c>
      <c r="W1813" t="s">
        <v>124</v>
      </c>
      <c r="Y1813" t="s">
        <v>202</v>
      </c>
      <c r="Z1813" t="s">
        <v>203</v>
      </c>
      <c r="AA1813" t="s">
        <v>204</v>
      </c>
      <c r="AB1813" t="s">
        <v>205</v>
      </c>
      <c r="AC1813" t="s">
        <v>200</v>
      </c>
      <c r="AE1813" t="s">
        <v>136</v>
      </c>
      <c r="AF1813" t="s">
        <v>121</v>
      </c>
      <c r="AG1813" s="6">
        <v>96950</v>
      </c>
      <c r="AH1813" t="s">
        <v>122</v>
      </c>
      <c r="AJ1813" s="8">
        <v>16702358748</v>
      </c>
      <c r="AL1813" t="s">
        <v>206</v>
      </c>
      <c r="BE1813" t="str">
        <f>"49-3023.00"</f>
        <v>49-3023.00</v>
      </c>
      <c r="BF1813" t="s">
        <v>1119</v>
      </c>
      <c r="BG1813" t="s">
        <v>1579</v>
      </c>
      <c r="BH1813" t="s">
        <v>1580</v>
      </c>
      <c r="BI1813">
        <v>2</v>
      </c>
      <c r="BJ1813">
        <v>2</v>
      </c>
      <c r="BK1813" s="1">
        <v>45837</v>
      </c>
      <c r="BL1813" s="1">
        <v>46201</v>
      </c>
      <c r="BM1813" s="1">
        <v>45837</v>
      </c>
      <c r="BN1813" s="1">
        <v>46201</v>
      </c>
      <c r="BO1813">
        <v>35</v>
      </c>
      <c r="BP1813">
        <v>0</v>
      </c>
      <c r="BQ1813">
        <v>7</v>
      </c>
      <c r="BR1813">
        <v>7</v>
      </c>
      <c r="BS1813">
        <v>7</v>
      </c>
      <c r="BT1813">
        <v>7</v>
      </c>
      <c r="BU1813">
        <v>7</v>
      </c>
      <c r="BV1813">
        <v>0</v>
      </c>
      <c r="BW1813" t="str">
        <f>"8:00 AM"</f>
        <v>8:00 AM</v>
      </c>
      <c r="BX1813" t="str">
        <f>"4:00 PM"</f>
        <v>4:00 PM</v>
      </c>
      <c r="BY1813" t="s">
        <v>159</v>
      </c>
      <c r="BZ1813">
        <v>0</v>
      </c>
      <c r="CA1813">
        <v>24</v>
      </c>
      <c r="CB1813" t="s">
        <v>117</v>
      </c>
      <c r="CD1813" t="s">
        <v>1581</v>
      </c>
      <c r="CE1813" t="s">
        <v>1578</v>
      </c>
      <c r="CG1813" t="s">
        <v>120</v>
      </c>
      <c r="CH1813" t="s">
        <v>121</v>
      </c>
      <c r="CI1813" s="6">
        <v>96950</v>
      </c>
      <c r="CJ1813" s="10">
        <v>11.01</v>
      </c>
      <c r="CK1813" s="10">
        <v>11.01</v>
      </c>
      <c r="CL1813" s="10">
        <v>16.510000000000002</v>
      </c>
      <c r="CM1813" s="10">
        <v>16.510000000000002</v>
      </c>
      <c r="CN1813" t="s">
        <v>137</v>
      </c>
      <c r="CO1813" t="s">
        <v>164</v>
      </c>
      <c r="CP1813" t="s">
        <v>209</v>
      </c>
      <c r="CR1813" t="s">
        <v>117</v>
      </c>
      <c r="CS1813" t="s">
        <v>139</v>
      </c>
      <c r="CT1813" t="s">
        <v>140</v>
      </c>
      <c r="CU1813" t="s">
        <v>139</v>
      </c>
      <c r="CV1813" t="s">
        <v>140</v>
      </c>
      <c r="CW1813" t="s">
        <v>139</v>
      </c>
      <c r="CX1813" t="s">
        <v>140</v>
      </c>
      <c r="CY1813" t="s">
        <v>1582</v>
      </c>
      <c r="CZ1813" s="8">
        <v>16702358748</v>
      </c>
      <c r="DA1813" t="s">
        <v>206</v>
      </c>
      <c r="DB1813" t="s">
        <v>164</v>
      </c>
      <c r="DC1813" t="s">
        <v>139</v>
      </c>
      <c r="DD1813" t="s">
        <v>117</v>
      </c>
    </row>
    <row r="1814" spans="1:114" ht="15" customHeight="1" x14ac:dyDescent="0.35">
      <c r="A1814" t="s">
        <v>5627</v>
      </c>
      <c r="B1814" t="s">
        <v>166</v>
      </c>
      <c r="C1814" s="1">
        <v>45728</v>
      </c>
      <c r="D1814" s="1">
        <v>45778</v>
      </c>
      <c r="E1814" t="s">
        <v>116</v>
      </c>
      <c r="F1814" s="1">
        <v>45890</v>
      </c>
      <c r="G1814" t="s">
        <v>117</v>
      </c>
      <c r="H1814" t="s">
        <v>117</v>
      </c>
      <c r="I1814" t="s">
        <v>117</v>
      </c>
      <c r="J1814" t="s">
        <v>5628</v>
      </c>
      <c r="K1814" t="s">
        <v>5629</v>
      </c>
      <c r="L1814" t="s">
        <v>5630</v>
      </c>
      <c r="M1814" t="s">
        <v>5631</v>
      </c>
      <c r="N1814" t="s">
        <v>120</v>
      </c>
      <c r="O1814" t="s">
        <v>121</v>
      </c>
      <c r="P1814" s="6">
        <v>96950</v>
      </c>
      <c r="Q1814" t="s">
        <v>122</v>
      </c>
      <c r="R1814" t="s">
        <v>382</v>
      </c>
      <c r="S1814" s="8">
        <v>16702881593</v>
      </c>
      <c r="U1814" t="s">
        <v>5632</v>
      </c>
      <c r="V1814">
        <v>23822</v>
      </c>
      <c r="W1814" t="s">
        <v>124</v>
      </c>
      <c r="Y1814" t="s">
        <v>4836</v>
      </c>
      <c r="Z1814" t="s">
        <v>5633</v>
      </c>
      <c r="AB1814" t="s">
        <v>128</v>
      </c>
      <c r="AC1814" t="s">
        <v>5630</v>
      </c>
      <c r="AD1814" t="s">
        <v>5631</v>
      </c>
      <c r="AE1814" t="s">
        <v>120</v>
      </c>
      <c r="AF1814" t="s">
        <v>121</v>
      </c>
      <c r="AG1814" s="6">
        <v>96950</v>
      </c>
      <c r="AH1814" t="s">
        <v>122</v>
      </c>
      <c r="AI1814" t="s">
        <v>382</v>
      </c>
      <c r="AJ1814" s="8">
        <v>16702881593</v>
      </c>
      <c r="AL1814" t="s">
        <v>5634</v>
      </c>
      <c r="BE1814" t="str">
        <f>"49-9021.00"</f>
        <v>49-9021.00</v>
      </c>
      <c r="BF1814" t="s">
        <v>239</v>
      </c>
      <c r="BG1814" t="s">
        <v>5635</v>
      </c>
      <c r="BH1814" t="s">
        <v>5636</v>
      </c>
      <c r="BI1814">
        <v>2</v>
      </c>
      <c r="BK1814" s="1">
        <v>45892</v>
      </c>
      <c r="BL1814" s="1">
        <v>46256</v>
      </c>
      <c r="BO1814">
        <v>35</v>
      </c>
      <c r="BP1814">
        <v>0</v>
      </c>
      <c r="BQ1814">
        <v>7</v>
      </c>
      <c r="BR1814">
        <v>7</v>
      </c>
      <c r="BS1814">
        <v>7</v>
      </c>
      <c r="BT1814">
        <v>7</v>
      </c>
      <c r="BU1814">
        <v>7</v>
      </c>
      <c r="BV1814">
        <v>0</v>
      </c>
      <c r="BW1814" t="str">
        <f>"9:00 AM"</f>
        <v>9:00 AM</v>
      </c>
      <c r="BX1814" t="str">
        <f>"5:00 PM"</f>
        <v>5:00 PM</v>
      </c>
      <c r="BY1814" t="s">
        <v>133</v>
      </c>
      <c r="BZ1814">
        <v>0</v>
      </c>
      <c r="CA1814">
        <v>12</v>
      </c>
      <c r="CB1814" t="s">
        <v>117</v>
      </c>
      <c r="CD1814" t="s">
        <v>393</v>
      </c>
      <c r="CE1814" t="s">
        <v>5637</v>
      </c>
      <c r="CF1814" t="s">
        <v>5638</v>
      </c>
      <c r="CG1814" t="s">
        <v>120</v>
      </c>
      <c r="CH1814" t="s">
        <v>121</v>
      </c>
      <c r="CI1814" s="6">
        <v>96950</v>
      </c>
      <c r="CJ1814" s="10">
        <v>10.74</v>
      </c>
      <c r="CK1814" s="10">
        <v>10.74</v>
      </c>
      <c r="CL1814" s="10">
        <v>16.11</v>
      </c>
      <c r="CM1814" s="10">
        <v>16.11</v>
      </c>
      <c r="CN1814" t="s">
        <v>137</v>
      </c>
      <c r="CO1814" t="s">
        <v>393</v>
      </c>
      <c r="CP1814" t="s">
        <v>138</v>
      </c>
      <c r="CR1814" t="s">
        <v>117</v>
      </c>
      <c r="CS1814" t="s">
        <v>139</v>
      </c>
      <c r="CT1814" t="s">
        <v>140</v>
      </c>
      <c r="CU1814" t="s">
        <v>139</v>
      </c>
      <c r="CV1814" t="s">
        <v>140</v>
      </c>
      <c r="CW1814" t="s">
        <v>139</v>
      </c>
      <c r="CX1814" t="s">
        <v>140</v>
      </c>
      <c r="CY1814" t="s">
        <v>394</v>
      </c>
      <c r="CZ1814" s="8">
        <v>16702881593</v>
      </c>
      <c r="DA1814" t="s">
        <v>5634</v>
      </c>
      <c r="DB1814" t="s">
        <v>292</v>
      </c>
      <c r="DC1814" t="s">
        <v>139</v>
      </c>
      <c r="DD1814" t="s">
        <v>117</v>
      </c>
    </row>
    <row r="1815" spans="1:114" ht="15" customHeight="1" x14ac:dyDescent="0.35">
      <c r="A1815" t="s">
        <v>12162</v>
      </c>
      <c r="B1815" t="s">
        <v>144</v>
      </c>
      <c r="C1815" s="1">
        <v>45728</v>
      </c>
      <c r="D1815" s="1">
        <v>45778</v>
      </c>
      <c r="E1815" t="s">
        <v>211</v>
      </c>
      <c r="G1815" t="s">
        <v>117</v>
      </c>
      <c r="H1815" t="s">
        <v>117</v>
      </c>
      <c r="I1815" t="s">
        <v>117</v>
      </c>
      <c r="J1815" t="s">
        <v>12163</v>
      </c>
      <c r="K1815" t="s">
        <v>12164</v>
      </c>
      <c r="L1815" t="s">
        <v>7919</v>
      </c>
      <c r="N1815" t="s">
        <v>120</v>
      </c>
      <c r="O1815" t="s">
        <v>121</v>
      </c>
      <c r="P1815" s="6">
        <v>96950</v>
      </c>
      <c r="Q1815" t="s">
        <v>122</v>
      </c>
      <c r="S1815" s="8">
        <v>16702348998</v>
      </c>
      <c r="U1815" t="s">
        <v>12165</v>
      </c>
      <c r="V1815">
        <v>44921</v>
      </c>
      <c r="W1815" t="s">
        <v>124</v>
      </c>
      <c r="Y1815" t="s">
        <v>916</v>
      </c>
      <c r="Z1815" t="s">
        <v>12166</v>
      </c>
      <c r="AB1815" t="s">
        <v>270</v>
      </c>
      <c r="AC1815" t="s">
        <v>7919</v>
      </c>
      <c r="AE1815" t="s">
        <v>120</v>
      </c>
      <c r="AF1815" t="s">
        <v>121</v>
      </c>
      <c r="AG1815" s="6">
        <v>96950</v>
      </c>
      <c r="AH1815" t="s">
        <v>122</v>
      </c>
      <c r="AJ1815" s="8">
        <v>16702348998</v>
      </c>
      <c r="AL1815" t="s">
        <v>12167</v>
      </c>
      <c r="BE1815" t="str">
        <f>"41-2031.00"</f>
        <v>41-2031.00</v>
      </c>
      <c r="BF1815" t="s">
        <v>1189</v>
      </c>
      <c r="BG1815" t="s">
        <v>12168</v>
      </c>
      <c r="BH1815" t="s">
        <v>4206</v>
      </c>
      <c r="BI1815">
        <v>1</v>
      </c>
      <c r="BJ1815">
        <v>1</v>
      </c>
      <c r="BK1815" s="1">
        <v>45778</v>
      </c>
      <c r="BL1815" s="1">
        <v>46113</v>
      </c>
      <c r="BM1815" s="1">
        <v>45778</v>
      </c>
      <c r="BN1815" s="1">
        <v>46113</v>
      </c>
      <c r="BO1815">
        <v>35</v>
      </c>
      <c r="BP1815">
        <v>0</v>
      </c>
      <c r="BQ1815">
        <v>7</v>
      </c>
      <c r="BR1815">
        <v>7</v>
      </c>
      <c r="BS1815">
        <v>7</v>
      </c>
      <c r="BT1815">
        <v>7</v>
      </c>
      <c r="BU1815">
        <v>7</v>
      </c>
      <c r="BV1815">
        <v>0</v>
      </c>
      <c r="BW1815" t="str">
        <f>"9:00 AM"</f>
        <v>9:00 AM</v>
      </c>
      <c r="BX1815" t="str">
        <f>"5:00 PM"</f>
        <v>5:00 PM</v>
      </c>
      <c r="BY1815" t="s">
        <v>133</v>
      </c>
      <c r="BZ1815">
        <v>0</v>
      </c>
      <c r="CA1815">
        <v>3</v>
      </c>
      <c r="CB1815" t="s">
        <v>117</v>
      </c>
      <c r="CD1815" t="s">
        <v>5055</v>
      </c>
      <c r="CE1815" t="s">
        <v>7919</v>
      </c>
      <c r="CG1815" t="s">
        <v>120</v>
      </c>
      <c r="CH1815" t="s">
        <v>121</v>
      </c>
      <c r="CI1815" s="6">
        <v>96950</v>
      </c>
      <c r="CJ1815" s="10">
        <v>9.9</v>
      </c>
      <c r="CK1815" s="10">
        <v>9.9</v>
      </c>
      <c r="CL1815" s="10">
        <v>14.85</v>
      </c>
      <c r="CM1815" s="10">
        <v>14.85</v>
      </c>
      <c r="CN1815" t="s">
        <v>137</v>
      </c>
      <c r="CP1815" t="s">
        <v>138</v>
      </c>
      <c r="CR1815" t="s">
        <v>117</v>
      </c>
      <c r="CS1815" t="s">
        <v>139</v>
      </c>
      <c r="CT1815" t="s">
        <v>140</v>
      </c>
      <c r="CU1815" t="s">
        <v>139</v>
      </c>
      <c r="CV1815" t="s">
        <v>140</v>
      </c>
      <c r="CW1815" t="s">
        <v>139</v>
      </c>
      <c r="CX1815" t="s">
        <v>140</v>
      </c>
      <c r="CY1815" t="s">
        <v>8091</v>
      </c>
      <c r="CZ1815" s="8">
        <v>16702348998</v>
      </c>
      <c r="DA1815" t="s">
        <v>12167</v>
      </c>
      <c r="DB1815" t="s">
        <v>140</v>
      </c>
      <c r="DC1815" t="s">
        <v>139</v>
      </c>
      <c r="DD1815" t="s">
        <v>117</v>
      </c>
      <c r="DE1815" t="s">
        <v>916</v>
      </c>
      <c r="DF1815" t="s">
        <v>12166</v>
      </c>
      <c r="DH1815" t="s">
        <v>12165</v>
      </c>
      <c r="DI1815" t="s">
        <v>12163</v>
      </c>
      <c r="DJ1815" t="s">
        <v>12167</v>
      </c>
    </row>
    <row r="1816" spans="1:114" ht="15" customHeight="1" x14ac:dyDescent="0.35">
      <c r="A1816" t="s">
        <v>1472</v>
      </c>
      <c r="B1816" t="s">
        <v>294</v>
      </c>
      <c r="C1816" s="1">
        <v>45730</v>
      </c>
      <c r="D1816" s="1">
        <v>45778</v>
      </c>
      <c r="E1816" t="s">
        <v>211</v>
      </c>
      <c r="G1816" t="s">
        <v>117</v>
      </c>
      <c r="H1816" t="s">
        <v>117</v>
      </c>
      <c r="I1816" t="s">
        <v>117</v>
      </c>
      <c r="J1816" t="s">
        <v>911</v>
      </c>
      <c r="K1816" t="s">
        <v>912</v>
      </c>
      <c r="L1816" t="s">
        <v>913</v>
      </c>
      <c r="N1816" t="s">
        <v>120</v>
      </c>
      <c r="O1816" t="s">
        <v>121</v>
      </c>
      <c r="P1816" s="6">
        <v>96950</v>
      </c>
      <c r="Q1816" t="s">
        <v>122</v>
      </c>
      <c r="S1816" s="8">
        <v>16704888886</v>
      </c>
      <c r="U1816" t="s">
        <v>914</v>
      </c>
      <c r="V1816">
        <v>445110</v>
      </c>
      <c r="W1816" t="s">
        <v>124</v>
      </c>
      <c r="Y1816" t="s">
        <v>557</v>
      </c>
      <c r="Z1816" t="s">
        <v>915</v>
      </c>
      <c r="AA1816" t="s">
        <v>916</v>
      </c>
      <c r="AB1816" t="s">
        <v>128</v>
      </c>
      <c r="AC1816" t="s">
        <v>913</v>
      </c>
      <c r="AE1816" t="s">
        <v>120</v>
      </c>
      <c r="AF1816" t="s">
        <v>121</v>
      </c>
      <c r="AG1816" s="6">
        <v>96950</v>
      </c>
      <c r="AH1816" t="s">
        <v>122</v>
      </c>
      <c r="AJ1816" s="8">
        <v>16709897688</v>
      </c>
      <c r="AL1816" t="s">
        <v>917</v>
      </c>
      <c r="BE1816" t="str">
        <f>"41-2011.00"</f>
        <v>41-2011.00</v>
      </c>
      <c r="BF1816" t="s">
        <v>918</v>
      </c>
      <c r="BG1816" t="s">
        <v>919</v>
      </c>
      <c r="BH1816" t="s">
        <v>920</v>
      </c>
      <c r="BI1816">
        <v>3</v>
      </c>
      <c r="BJ1816">
        <v>2</v>
      </c>
      <c r="BK1816" s="1">
        <v>45839</v>
      </c>
      <c r="BL1816" s="1">
        <v>46203</v>
      </c>
      <c r="BM1816" s="1">
        <v>45839</v>
      </c>
      <c r="BN1816" s="1">
        <v>46203</v>
      </c>
      <c r="BO1816">
        <v>40</v>
      </c>
      <c r="BP1816">
        <v>5</v>
      </c>
      <c r="BQ1816">
        <v>7</v>
      </c>
      <c r="BR1816">
        <v>0</v>
      </c>
      <c r="BS1816">
        <v>7</v>
      </c>
      <c r="BT1816">
        <v>7</v>
      </c>
      <c r="BU1816">
        <v>7</v>
      </c>
      <c r="BV1816">
        <v>7</v>
      </c>
      <c r="BW1816" t="str">
        <f>"3:00 PM"</f>
        <v>3:00 PM</v>
      </c>
      <c r="BX1816" t="str">
        <f>"10:00 PM"</f>
        <v>10:00 PM</v>
      </c>
      <c r="BY1816" t="s">
        <v>133</v>
      </c>
      <c r="BZ1816">
        <v>0</v>
      </c>
      <c r="CA1816">
        <v>12</v>
      </c>
      <c r="CB1816" t="s">
        <v>117</v>
      </c>
      <c r="CD1816" t="s">
        <v>921</v>
      </c>
      <c r="CE1816" t="s">
        <v>922</v>
      </c>
      <c r="CG1816" t="s">
        <v>120</v>
      </c>
      <c r="CH1816" t="s">
        <v>121</v>
      </c>
      <c r="CI1816" s="6">
        <v>96950</v>
      </c>
      <c r="CJ1816" s="10">
        <v>7.89</v>
      </c>
      <c r="CK1816" s="10">
        <v>7.89</v>
      </c>
      <c r="CL1816" s="10">
        <v>11.84</v>
      </c>
      <c r="CM1816" s="10">
        <v>11.84</v>
      </c>
      <c r="CN1816" t="s">
        <v>137</v>
      </c>
      <c r="CO1816" t="s">
        <v>140</v>
      </c>
      <c r="CP1816" t="s">
        <v>138</v>
      </c>
      <c r="CR1816" t="s">
        <v>117</v>
      </c>
      <c r="CS1816" t="s">
        <v>139</v>
      </c>
      <c r="CT1816" t="s">
        <v>140</v>
      </c>
      <c r="CU1816" t="s">
        <v>139</v>
      </c>
      <c r="CV1816" t="s">
        <v>140</v>
      </c>
      <c r="CW1816" t="s">
        <v>139</v>
      </c>
      <c r="CX1816" t="s">
        <v>139</v>
      </c>
      <c r="CY1816" t="s">
        <v>923</v>
      </c>
      <c r="CZ1816" s="8">
        <v>16704888886</v>
      </c>
      <c r="DA1816" t="s">
        <v>917</v>
      </c>
      <c r="DB1816" t="s">
        <v>140</v>
      </c>
      <c r="DC1816" t="s">
        <v>139</v>
      </c>
      <c r="DD1816" t="s">
        <v>117</v>
      </c>
    </row>
    <row r="1817" spans="1:114" ht="15" customHeight="1" x14ac:dyDescent="0.35">
      <c r="A1817" t="s">
        <v>15263</v>
      </c>
      <c r="B1817" t="s">
        <v>144</v>
      </c>
      <c r="C1817" s="1">
        <v>45730</v>
      </c>
      <c r="D1817" s="1">
        <v>45778</v>
      </c>
      <c r="E1817" t="s">
        <v>211</v>
      </c>
      <c r="G1817" t="s">
        <v>117</v>
      </c>
      <c r="H1817" t="s">
        <v>117</v>
      </c>
      <c r="I1817" t="s">
        <v>117</v>
      </c>
      <c r="J1817" t="s">
        <v>2402</v>
      </c>
      <c r="L1817" t="s">
        <v>5603</v>
      </c>
      <c r="M1817" t="s">
        <v>5604</v>
      </c>
      <c r="N1817" t="s">
        <v>136</v>
      </c>
      <c r="O1817" t="s">
        <v>121</v>
      </c>
      <c r="P1817" s="6">
        <v>96950</v>
      </c>
      <c r="Q1817" t="s">
        <v>122</v>
      </c>
      <c r="S1817" s="8">
        <v>16707899238</v>
      </c>
      <c r="U1817" t="s">
        <v>2401</v>
      </c>
      <c r="V1817">
        <v>561311</v>
      </c>
      <c r="W1817" t="s">
        <v>150</v>
      </c>
      <c r="X1817" t="s">
        <v>139</v>
      </c>
      <c r="Y1817" t="s">
        <v>2399</v>
      </c>
      <c r="Z1817" t="s">
        <v>2400</v>
      </c>
      <c r="AA1817" t="s">
        <v>5605</v>
      </c>
      <c r="AB1817" t="s">
        <v>205</v>
      </c>
      <c r="AC1817" t="s">
        <v>5603</v>
      </c>
      <c r="AD1817" t="s">
        <v>5604</v>
      </c>
      <c r="AE1817" t="s">
        <v>136</v>
      </c>
      <c r="AF1817" t="s">
        <v>121</v>
      </c>
      <c r="AG1817" s="6">
        <v>96950</v>
      </c>
      <c r="AH1817" t="s">
        <v>122</v>
      </c>
      <c r="AJ1817" s="8">
        <v>16707899238</v>
      </c>
      <c r="AL1817" t="s">
        <v>2403</v>
      </c>
      <c r="BE1817" t="str">
        <f>"39-9011.00"</f>
        <v>39-9011.00</v>
      </c>
      <c r="BF1817" t="s">
        <v>614</v>
      </c>
      <c r="BG1817" t="s">
        <v>5606</v>
      </c>
      <c r="BH1817" t="s">
        <v>614</v>
      </c>
      <c r="BI1817">
        <v>10</v>
      </c>
      <c r="BJ1817">
        <v>10</v>
      </c>
      <c r="BK1817" s="1">
        <v>45842</v>
      </c>
      <c r="BL1817" s="1">
        <v>46206</v>
      </c>
      <c r="BM1817" s="1">
        <v>45842</v>
      </c>
      <c r="BN1817" s="1">
        <v>46206</v>
      </c>
      <c r="BO1817">
        <v>35</v>
      </c>
      <c r="BP1817">
        <v>0</v>
      </c>
      <c r="BQ1817">
        <v>7</v>
      </c>
      <c r="BR1817">
        <v>7</v>
      </c>
      <c r="BS1817">
        <v>7</v>
      </c>
      <c r="BT1817">
        <v>7</v>
      </c>
      <c r="BU1817">
        <v>7</v>
      </c>
      <c r="BV1817">
        <v>0</v>
      </c>
      <c r="BW1817" t="str">
        <f>"8:00 AM"</f>
        <v>8:00 AM</v>
      </c>
      <c r="BX1817" t="str">
        <f>"4:00 PM"</f>
        <v>4:00 PM</v>
      </c>
      <c r="BY1817" t="s">
        <v>159</v>
      </c>
      <c r="BZ1817">
        <v>0</v>
      </c>
      <c r="CA1817">
        <v>12</v>
      </c>
      <c r="CB1817" t="s">
        <v>117</v>
      </c>
      <c r="CD1817" s="2" t="s">
        <v>5607</v>
      </c>
      <c r="CE1817" t="s">
        <v>5608</v>
      </c>
      <c r="CF1817" t="s">
        <v>5609</v>
      </c>
      <c r="CG1817" t="s">
        <v>136</v>
      </c>
      <c r="CH1817" t="s">
        <v>121</v>
      </c>
      <c r="CI1817" s="6">
        <v>96950</v>
      </c>
      <c r="CJ1817" s="10">
        <v>7.81</v>
      </c>
      <c r="CK1817" s="10">
        <v>7.81</v>
      </c>
      <c r="CL1817" s="10">
        <v>11.72</v>
      </c>
      <c r="CM1817" s="10">
        <v>11.72</v>
      </c>
      <c r="CN1817" t="s">
        <v>137</v>
      </c>
      <c r="CO1817" t="s">
        <v>5610</v>
      </c>
      <c r="CP1817" t="s">
        <v>138</v>
      </c>
      <c r="CR1817" t="s">
        <v>139</v>
      </c>
      <c r="CS1817" t="s">
        <v>139</v>
      </c>
      <c r="CT1817" t="s">
        <v>140</v>
      </c>
      <c r="CU1817" t="s">
        <v>139</v>
      </c>
      <c r="CV1817" t="s">
        <v>140</v>
      </c>
      <c r="CW1817" t="s">
        <v>139</v>
      </c>
      <c r="CX1817" t="s">
        <v>140</v>
      </c>
      <c r="CY1817" t="s">
        <v>2181</v>
      </c>
      <c r="CZ1817" s="8">
        <v>16707899238</v>
      </c>
      <c r="DA1817" t="s">
        <v>2403</v>
      </c>
      <c r="DB1817" t="s">
        <v>142</v>
      </c>
      <c r="DC1817" t="s">
        <v>139</v>
      </c>
      <c r="DD1817" t="s">
        <v>139</v>
      </c>
    </row>
    <row r="1818" spans="1:114" ht="15" customHeight="1" x14ac:dyDescent="0.35">
      <c r="A1818" t="s">
        <v>5498</v>
      </c>
      <c r="B1818" t="s">
        <v>115</v>
      </c>
      <c r="C1818" s="1">
        <v>45749</v>
      </c>
      <c r="D1818" s="1">
        <v>45778</v>
      </c>
      <c r="E1818" t="s">
        <v>116</v>
      </c>
      <c r="F1818" s="1">
        <v>45929</v>
      </c>
      <c r="G1818" t="s">
        <v>117</v>
      </c>
      <c r="H1818" t="s">
        <v>117</v>
      </c>
      <c r="I1818" t="s">
        <v>117</v>
      </c>
      <c r="J1818" t="s">
        <v>2405</v>
      </c>
      <c r="L1818" t="s">
        <v>2406</v>
      </c>
      <c r="M1818" t="s">
        <v>2407</v>
      </c>
      <c r="N1818" t="s">
        <v>136</v>
      </c>
      <c r="O1818" t="s">
        <v>121</v>
      </c>
      <c r="P1818" s="6">
        <v>96950</v>
      </c>
      <c r="Q1818" t="s">
        <v>122</v>
      </c>
      <c r="S1818" s="8">
        <v>16702357642</v>
      </c>
      <c r="U1818" t="s">
        <v>2408</v>
      </c>
      <c r="V1818">
        <v>236118</v>
      </c>
      <c r="W1818" t="s">
        <v>124</v>
      </c>
      <c r="Y1818" t="s">
        <v>2409</v>
      </c>
      <c r="Z1818" t="s">
        <v>2410</v>
      </c>
      <c r="AA1818" t="s">
        <v>2411</v>
      </c>
      <c r="AB1818" t="s">
        <v>2412</v>
      </c>
      <c r="AC1818" t="s">
        <v>2406</v>
      </c>
      <c r="AD1818" t="s">
        <v>2407</v>
      </c>
      <c r="AE1818" t="s">
        <v>136</v>
      </c>
      <c r="AF1818" t="s">
        <v>121</v>
      </c>
      <c r="AG1818" s="6">
        <v>96950</v>
      </c>
      <c r="AH1818" t="s">
        <v>122</v>
      </c>
      <c r="AJ1818" s="8">
        <v>16702357642</v>
      </c>
      <c r="AL1818" t="s">
        <v>2413</v>
      </c>
      <c r="BE1818" t="str">
        <f>"43-3021.00"</f>
        <v>43-3021.00</v>
      </c>
      <c r="BF1818" t="s">
        <v>1932</v>
      </c>
      <c r="BG1818" t="s">
        <v>5499</v>
      </c>
      <c r="BH1818" t="s">
        <v>1932</v>
      </c>
      <c r="BI1818">
        <v>4</v>
      </c>
      <c r="BK1818" s="1">
        <v>45931</v>
      </c>
      <c r="BL1818" s="1">
        <v>46295</v>
      </c>
      <c r="BO1818">
        <v>40</v>
      </c>
      <c r="BP1818">
        <v>0</v>
      </c>
      <c r="BQ1818">
        <v>8</v>
      </c>
      <c r="BR1818">
        <v>8</v>
      </c>
      <c r="BS1818">
        <v>8</v>
      </c>
      <c r="BT1818">
        <v>8</v>
      </c>
      <c r="BU1818">
        <v>8</v>
      </c>
      <c r="BV1818">
        <v>0</v>
      </c>
      <c r="BW1818" t="str">
        <f>"8:00 AM"</f>
        <v>8:00 AM</v>
      </c>
      <c r="BX1818" t="str">
        <f>"5:00 PM"</f>
        <v>5:00 PM</v>
      </c>
      <c r="BY1818" t="s">
        <v>159</v>
      </c>
      <c r="BZ1818">
        <v>0</v>
      </c>
      <c r="CA1818">
        <v>12</v>
      </c>
      <c r="CB1818" t="s">
        <v>117</v>
      </c>
      <c r="CD1818" t="s">
        <v>5500</v>
      </c>
      <c r="CE1818" t="s">
        <v>2406</v>
      </c>
      <c r="CF1818" t="s">
        <v>2407</v>
      </c>
      <c r="CG1818" t="s">
        <v>136</v>
      </c>
      <c r="CH1818" t="s">
        <v>121</v>
      </c>
      <c r="CI1818" s="6">
        <v>96950</v>
      </c>
      <c r="CJ1818" s="10">
        <v>12.72</v>
      </c>
      <c r="CK1818" s="10">
        <v>12.72</v>
      </c>
      <c r="CL1818" s="10">
        <v>19.079999999999998</v>
      </c>
      <c r="CM1818" s="10">
        <v>19.079999999999998</v>
      </c>
      <c r="CN1818" t="s">
        <v>137</v>
      </c>
      <c r="CO1818" t="s">
        <v>140</v>
      </c>
      <c r="CP1818" t="s">
        <v>138</v>
      </c>
      <c r="CR1818" t="s">
        <v>117</v>
      </c>
      <c r="CS1818" t="s">
        <v>139</v>
      </c>
      <c r="CT1818" t="s">
        <v>139</v>
      </c>
      <c r="CU1818" t="s">
        <v>139</v>
      </c>
      <c r="CV1818" t="s">
        <v>140</v>
      </c>
      <c r="CW1818" t="s">
        <v>139</v>
      </c>
      <c r="CX1818" t="s">
        <v>140</v>
      </c>
      <c r="CY1818" t="s">
        <v>140</v>
      </c>
      <c r="CZ1818" s="8">
        <v>16702357642</v>
      </c>
      <c r="DA1818" t="s">
        <v>2413</v>
      </c>
      <c r="DB1818" t="s">
        <v>140</v>
      </c>
      <c r="DC1818" t="s">
        <v>139</v>
      </c>
      <c r="DD1818" t="s">
        <v>117</v>
      </c>
    </row>
    <row r="1819" spans="1:114" ht="15" customHeight="1" x14ac:dyDescent="0.35">
      <c r="A1819" t="s">
        <v>5501</v>
      </c>
      <c r="B1819" t="s">
        <v>115</v>
      </c>
      <c r="C1819" s="1">
        <v>45750</v>
      </c>
      <c r="D1819" s="1">
        <v>45778</v>
      </c>
      <c r="E1819" t="s">
        <v>116</v>
      </c>
      <c r="F1819" s="1">
        <v>45929</v>
      </c>
      <c r="G1819" t="s">
        <v>139</v>
      </c>
      <c r="H1819" t="s">
        <v>117</v>
      </c>
      <c r="I1819" t="s">
        <v>117</v>
      </c>
      <c r="J1819" t="s">
        <v>5502</v>
      </c>
      <c r="K1819" t="s">
        <v>5503</v>
      </c>
      <c r="L1819" t="s">
        <v>851</v>
      </c>
      <c r="M1819" t="s">
        <v>5504</v>
      </c>
      <c r="N1819" t="s">
        <v>120</v>
      </c>
      <c r="O1819" t="s">
        <v>121</v>
      </c>
      <c r="P1819" s="6">
        <v>96950</v>
      </c>
      <c r="Q1819" t="s">
        <v>122</v>
      </c>
      <c r="S1819" s="8">
        <v>16702353313</v>
      </c>
      <c r="U1819" t="s">
        <v>1348</v>
      </c>
      <c r="V1819">
        <v>722511</v>
      </c>
      <c r="W1819" t="s">
        <v>124</v>
      </c>
      <c r="Y1819" t="s">
        <v>1426</v>
      </c>
      <c r="Z1819" t="s">
        <v>1427</v>
      </c>
      <c r="AB1819" t="s">
        <v>1428</v>
      </c>
      <c r="AC1819" t="s">
        <v>846</v>
      </c>
      <c r="AE1819" t="s">
        <v>120</v>
      </c>
      <c r="AF1819" t="s">
        <v>121</v>
      </c>
      <c r="AG1819" s="6">
        <v>96950</v>
      </c>
      <c r="AH1819" t="s">
        <v>122</v>
      </c>
      <c r="AJ1819" s="8">
        <v>16702353313</v>
      </c>
      <c r="AL1819" t="s">
        <v>852</v>
      </c>
      <c r="BE1819" t="str">
        <f>"35-2014.00"</f>
        <v>35-2014.00</v>
      </c>
      <c r="BF1819" t="s">
        <v>191</v>
      </c>
      <c r="BG1819" t="s">
        <v>5505</v>
      </c>
      <c r="BH1819" t="s">
        <v>313</v>
      </c>
      <c r="BI1819">
        <v>4</v>
      </c>
      <c r="BK1819" s="1">
        <v>45931</v>
      </c>
      <c r="BL1819" s="1">
        <v>47026</v>
      </c>
      <c r="BO1819">
        <v>36</v>
      </c>
      <c r="BP1819">
        <v>6</v>
      </c>
      <c r="BQ1819">
        <v>6</v>
      </c>
      <c r="BR1819">
        <v>0</v>
      </c>
      <c r="BS1819">
        <v>6</v>
      </c>
      <c r="BT1819">
        <v>6</v>
      </c>
      <c r="BU1819">
        <v>6</v>
      </c>
      <c r="BV1819">
        <v>6</v>
      </c>
      <c r="BW1819" t="str">
        <f>"6:00 AM"</f>
        <v>6:00 AM</v>
      </c>
      <c r="BX1819" t="str">
        <f>"11:00 PM"</f>
        <v>11:00 PM</v>
      </c>
      <c r="BY1819" t="s">
        <v>159</v>
      </c>
      <c r="BZ1819">
        <v>0</v>
      </c>
      <c r="CA1819">
        <v>12</v>
      </c>
      <c r="CB1819" t="s">
        <v>117</v>
      </c>
      <c r="CD1819" t="s">
        <v>5506</v>
      </c>
      <c r="CE1819" t="s">
        <v>5507</v>
      </c>
      <c r="CF1819" t="s">
        <v>1353</v>
      </c>
      <c r="CG1819" t="s">
        <v>136</v>
      </c>
      <c r="CH1819" t="s">
        <v>121</v>
      </c>
      <c r="CI1819" s="6">
        <v>96950</v>
      </c>
      <c r="CJ1819" s="10">
        <v>8.83</v>
      </c>
      <c r="CK1819" s="10">
        <v>8.83</v>
      </c>
      <c r="CN1819" t="s">
        <v>137</v>
      </c>
      <c r="CO1819" t="s">
        <v>133</v>
      </c>
      <c r="CP1819" t="s">
        <v>138</v>
      </c>
      <c r="CR1819" t="s">
        <v>117</v>
      </c>
      <c r="CS1819" t="s">
        <v>139</v>
      </c>
      <c r="CT1819" t="s">
        <v>140</v>
      </c>
      <c r="CU1819" t="s">
        <v>140</v>
      </c>
      <c r="CV1819" t="s">
        <v>140</v>
      </c>
      <c r="CW1819" t="s">
        <v>139</v>
      </c>
      <c r="CX1819" t="s">
        <v>140</v>
      </c>
      <c r="CY1819" t="s">
        <v>133</v>
      </c>
      <c r="CZ1819" s="8">
        <v>16702353313</v>
      </c>
      <c r="DA1819" t="s">
        <v>852</v>
      </c>
      <c r="DB1819" t="s">
        <v>140</v>
      </c>
      <c r="DC1819" t="s">
        <v>139</v>
      </c>
      <c r="DD1819" t="s">
        <v>117</v>
      </c>
    </row>
    <row r="1820" spans="1:114" ht="15" customHeight="1" x14ac:dyDescent="0.35">
      <c r="A1820" t="s">
        <v>8194</v>
      </c>
      <c r="B1820" t="s">
        <v>278</v>
      </c>
      <c r="C1820" s="1">
        <v>45773</v>
      </c>
      <c r="D1820" s="1">
        <v>45778</v>
      </c>
      <c r="E1820" t="s">
        <v>211</v>
      </c>
      <c r="G1820" t="s">
        <v>117</v>
      </c>
      <c r="H1820" t="s">
        <v>117</v>
      </c>
      <c r="I1820" t="s">
        <v>117</v>
      </c>
      <c r="J1820" t="s">
        <v>5864</v>
      </c>
      <c r="K1820" t="s">
        <v>5865</v>
      </c>
      <c r="L1820" t="s">
        <v>5866</v>
      </c>
      <c r="N1820" t="s">
        <v>120</v>
      </c>
      <c r="O1820" t="s">
        <v>121</v>
      </c>
      <c r="P1820" s="6">
        <v>96950</v>
      </c>
      <c r="Q1820" t="s">
        <v>122</v>
      </c>
      <c r="S1820" s="8">
        <v>16709896585</v>
      </c>
      <c r="U1820" t="s">
        <v>5867</v>
      </c>
      <c r="V1820">
        <v>722320</v>
      </c>
      <c r="W1820" t="s">
        <v>124</v>
      </c>
      <c r="Y1820" t="s">
        <v>2446</v>
      </c>
      <c r="Z1820" t="s">
        <v>5868</v>
      </c>
      <c r="AA1820" t="s">
        <v>5869</v>
      </c>
      <c r="AB1820" t="s">
        <v>128</v>
      </c>
      <c r="AC1820" t="s">
        <v>5866</v>
      </c>
      <c r="AE1820" t="s">
        <v>120</v>
      </c>
      <c r="AF1820" t="s">
        <v>121</v>
      </c>
      <c r="AG1820" s="6">
        <v>96950</v>
      </c>
      <c r="AH1820" t="s">
        <v>122</v>
      </c>
      <c r="AJ1820" s="8">
        <v>16709896585</v>
      </c>
      <c r="AL1820" t="s">
        <v>5870</v>
      </c>
      <c r="BE1820" t="str">
        <f>"49-9071.00"</f>
        <v>49-9071.00</v>
      </c>
      <c r="BF1820" t="s">
        <v>156</v>
      </c>
      <c r="BG1820" t="s">
        <v>5871</v>
      </c>
      <c r="BH1820" t="s">
        <v>156</v>
      </c>
      <c r="BI1820">
        <v>15</v>
      </c>
      <c r="BK1820" s="1">
        <v>45931</v>
      </c>
      <c r="BL1820" s="1">
        <v>46295</v>
      </c>
      <c r="BO1820">
        <v>35</v>
      </c>
      <c r="BP1820">
        <v>0</v>
      </c>
      <c r="BQ1820">
        <v>7</v>
      </c>
      <c r="BR1820">
        <v>7</v>
      </c>
      <c r="BS1820">
        <v>7</v>
      </c>
      <c r="BT1820">
        <v>7</v>
      </c>
      <c r="BU1820">
        <v>7</v>
      </c>
      <c r="BV1820">
        <v>0</v>
      </c>
      <c r="BW1820" t="str">
        <f>"8:00 AM"</f>
        <v>8:00 AM</v>
      </c>
      <c r="BX1820" t="str">
        <f>"4:00 PM"</f>
        <v>4:00 PM</v>
      </c>
      <c r="BY1820" t="s">
        <v>159</v>
      </c>
      <c r="BZ1820">
        <v>0</v>
      </c>
      <c r="CA1820">
        <v>12</v>
      </c>
      <c r="CB1820" t="s">
        <v>117</v>
      </c>
      <c r="CD1820" t="s">
        <v>8195</v>
      </c>
      <c r="CE1820" t="s">
        <v>5873</v>
      </c>
      <c r="CG1820" t="s">
        <v>120</v>
      </c>
      <c r="CH1820" t="s">
        <v>121</v>
      </c>
      <c r="CI1820" s="6">
        <v>96950</v>
      </c>
      <c r="CJ1820" s="10">
        <v>9.75</v>
      </c>
      <c r="CK1820" s="10">
        <v>9.75</v>
      </c>
      <c r="CL1820" s="10">
        <v>14.63</v>
      </c>
      <c r="CM1820" s="10">
        <v>14.63</v>
      </c>
      <c r="CN1820" t="s">
        <v>137</v>
      </c>
      <c r="CO1820" t="s">
        <v>194</v>
      </c>
      <c r="CP1820" t="s">
        <v>138</v>
      </c>
      <c r="CR1820" t="s">
        <v>117</v>
      </c>
      <c r="CS1820" t="s">
        <v>117</v>
      </c>
      <c r="CT1820" t="s">
        <v>140</v>
      </c>
      <c r="CU1820" t="s">
        <v>139</v>
      </c>
      <c r="CV1820" t="s">
        <v>140</v>
      </c>
      <c r="CW1820" t="s">
        <v>139</v>
      </c>
      <c r="CX1820" t="s">
        <v>140</v>
      </c>
      <c r="CY1820" t="s">
        <v>5874</v>
      </c>
      <c r="CZ1820" s="8">
        <v>16709896585</v>
      </c>
      <c r="DA1820" t="s">
        <v>5870</v>
      </c>
      <c r="DB1820" t="s">
        <v>140</v>
      </c>
      <c r="DC1820" t="s">
        <v>139</v>
      </c>
      <c r="DD1820" t="s">
        <v>117</v>
      </c>
    </row>
    <row r="1821" spans="1:114" ht="15" customHeight="1" x14ac:dyDescent="0.35">
      <c r="A1821" t="s">
        <v>12201</v>
      </c>
      <c r="B1821" t="s">
        <v>278</v>
      </c>
      <c r="C1821" s="1">
        <v>45773</v>
      </c>
      <c r="D1821" s="1">
        <v>45778</v>
      </c>
      <c r="E1821" t="s">
        <v>211</v>
      </c>
      <c r="G1821" t="s">
        <v>117</v>
      </c>
      <c r="H1821" t="s">
        <v>117</v>
      </c>
      <c r="I1821" t="s">
        <v>117</v>
      </c>
      <c r="J1821" t="s">
        <v>5864</v>
      </c>
      <c r="K1821" t="s">
        <v>5865</v>
      </c>
      <c r="L1821" t="s">
        <v>5866</v>
      </c>
      <c r="N1821" t="s">
        <v>120</v>
      </c>
      <c r="O1821" t="s">
        <v>121</v>
      </c>
      <c r="P1821" s="6">
        <v>96950</v>
      </c>
      <c r="Q1821" t="s">
        <v>122</v>
      </c>
      <c r="S1821" s="8">
        <v>16709896585</v>
      </c>
      <c r="U1821" t="s">
        <v>5867</v>
      </c>
      <c r="V1821">
        <v>72232</v>
      </c>
      <c r="W1821" t="s">
        <v>124</v>
      </c>
      <c r="Y1821" t="s">
        <v>2446</v>
      </c>
      <c r="Z1821" t="s">
        <v>5868</v>
      </c>
      <c r="AA1821" t="s">
        <v>5869</v>
      </c>
      <c r="AB1821" t="s">
        <v>128</v>
      </c>
      <c r="AC1821" t="s">
        <v>5866</v>
      </c>
      <c r="AE1821" t="s">
        <v>120</v>
      </c>
      <c r="AF1821" t="s">
        <v>121</v>
      </c>
      <c r="AG1821" s="6">
        <v>96950</v>
      </c>
      <c r="AH1821" t="s">
        <v>122</v>
      </c>
      <c r="AJ1821" s="8">
        <v>16709896585</v>
      </c>
      <c r="AL1821" t="s">
        <v>5870</v>
      </c>
      <c r="BE1821" t="str">
        <f>"35-2014.00"</f>
        <v>35-2014.00</v>
      </c>
      <c r="BF1821" t="s">
        <v>191</v>
      </c>
      <c r="BG1821" t="s">
        <v>9903</v>
      </c>
      <c r="BH1821" t="s">
        <v>191</v>
      </c>
      <c r="BI1821">
        <v>10</v>
      </c>
      <c r="BK1821" s="1">
        <v>45931</v>
      </c>
      <c r="BL1821" s="1">
        <v>46295</v>
      </c>
      <c r="BO1821">
        <v>35</v>
      </c>
      <c r="BP1821">
        <v>0</v>
      </c>
      <c r="BQ1821">
        <v>7</v>
      </c>
      <c r="BR1821">
        <v>7</v>
      </c>
      <c r="BS1821">
        <v>7</v>
      </c>
      <c r="BT1821">
        <v>7</v>
      </c>
      <c r="BU1821">
        <v>7</v>
      </c>
      <c r="BV1821">
        <v>0</v>
      </c>
      <c r="BW1821" t="str">
        <f>"8:00 AM"</f>
        <v>8:00 AM</v>
      </c>
      <c r="BX1821" t="str">
        <f>"4:00 PM"</f>
        <v>4:00 PM</v>
      </c>
      <c r="BY1821" t="s">
        <v>133</v>
      </c>
      <c r="BZ1821">
        <v>0</v>
      </c>
      <c r="CA1821">
        <v>3</v>
      </c>
      <c r="CB1821" t="s">
        <v>117</v>
      </c>
      <c r="CD1821" t="s">
        <v>9904</v>
      </c>
      <c r="CE1821" t="s">
        <v>5873</v>
      </c>
      <c r="CG1821" t="s">
        <v>120</v>
      </c>
      <c r="CH1821" t="s">
        <v>121</v>
      </c>
      <c r="CI1821" s="6">
        <v>96950</v>
      </c>
      <c r="CJ1821" s="10">
        <v>8.83</v>
      </c>
      <c r="CK1821" s="10">
        <v>8.83</v>
      </c>
      <c r="CL1821" s="10">
        <v>13.25</v>
      </c>
      <c r="CM1821" s="10">
        <v>13.25</v>
      </c>
      <c r="CN1821" t="s">
        <v>137</v>
      </c>
      <c r="CO1821" t="s">
        <v>194</v>
      </c>
      <c r="CP1821" t="s">
        <v>138</v>
      </c>
      <c r="CR1821" t="s">
        <v>117</v>
      </c>
      <c r="CS1821" t="s">
        <v>139</v>
      </c>
      <c r="CT1821" t="s">
        <v>140</v>
      </c>
      <c r="CU1821" t="s">
        <v>139</v>
      </c>
      <c r="CV1821" t="s">
        <v>140</v>
      </c>
      <c r="CW1821" t="s">
        <v>139</v>
      </c>
      <c r="CX1821" t="s">
        <v>140</v>
      </c>
      <c r="CY1821" t="s">
        <v>5874</v>
      </c>
      <c r="CZ1821" s="8">
        <v>16709896585</v>
      </c>
      <c r="DA1821" t="s">
        <v>5870</v>
      </c>
      <c r="DB1821" t="s">
        <v>140</v>
      </c>
      <c r="DC1821" t="s">
        <v>139</v>
      </c>
      <c r="DD1821" t="s">
        <v>117</v>
      </c>
    </row>
    <row r="1822" spans="1:114" ht="15" customHeight="1" x14ac:dyDescent="0.35">
      <c r="A1822" t="s">
        <v>12246</v>
      </c>
      <c r="B1822" t="s">
        <v>278</v>
      </c>
      <c r="C1822" s="1">
        <v>45775</v>
      </c>
      <c r="D1822" s="1">
        <v>45778</v>
      </c>
      <c r="E1822" t="s">
        <v>211</v>
      </c>
      <c r="G1822" t="s">
        <v>139</v>
      </c>
      <c r="H1822" t="s">
        <v>117</v>
      </c>
      <c r="I1822" t="s">
        <v>117</v>
      </c>
      <c r="J1822" t="s">
        <v>8349</v>
      </c>
      <c r="K1822" t="s">
        <v>8350</v>
      </c>
      <c r="L1822" t="s">
        <v>8351</v>
      </c>
      <c r="N1822" t="s">
        <v>120</v>
      </c>
      <c r="O1822" t="s">
        <v>121</v>
      </c>
      <c r="P1822" s="6">
        <v>96950</v>
      </c>
      <c r="Q1822" t="s">
        <v>122</v>
      </c>
      <c r="S1822" s="8">
        <v>16702332421</v>
      </c>
      <c r="U1822" t="s">
        <v>8352</v>
      </c>
      <c r="V1822">
        <v>722513</v>
      </c>
      <c r="W1822" t="s">
        <v>124</v>
      </c>
      <c r="Y1822" t="s">
        <v>1561</v>
      </c>
      <c r="Z1822" t="s">
        <v>2582</v>
      </c>
      <c r="AA1822" t="s">
        <v>5018</v>
      </c>
      <c r="AB1822" t="s">
        <v>189</v>
      </c>
      <c r="AC1822" t="s">
        <v>2580</v>
      </c>
      <c r="AE1822" t="s">
        <v>120</v>
      </c>
      <c r="AF1822" t="s">
        <v>121</v>
      </c>
      <c r="AG1822" s="6">
        <v>96950</v>
      </c>
      <c r="AH1822" t="s">
        <v>122</v>
      </c>
      <c r="AJ1822" s="8">
        <v>16702862420</v>
      </c>
      <c r="AL1822" t="s">
        <v>8353</v>
      </c>
      <c r="BE1822" t="str">
        <f>"43-3031.00"</f>
        <v>43-3031.00</v>
      </c>
      <c r="BF1822" t="s">
        <v>357</v>
      </c>
      <c r="BG1822" t="s">
        <v>8354</v>
      </c>
      <c r="BH1822" t="s">
        <v>8355</v>
      </c>
      <c r="BI1822">
        <v>1</v>
      </c>
      <c r="BK1822" s="1">
        <v>45901</v>
      </c>
      <c r="BL1822" s="1">
        <v>46996</v>
      </c>
      <c r="BO1822">
        <v>35</v>
      </c>
      <c r="BP1822">
        <v>0</v>
      </c>
      <c r="BQ1822">
        <v>7</v>
      </c>
      <c r="BR1822">
        <v>7</v>
      </c>
      <c r="BS1822">
        <v>7</v>
      </c>
      <c r="BT1822">
        <v>7</v>
      </c>
      <c r="BU1822">
        <v>7</v>
      </c>
      <c r="BV1822">
        <v>0</v>
      </c>
      <c r="BW1822" t="str">
        <f>"9:00 AM"</f>
        <v>9:00 AM</v>
      </c>
      <c r="BX1822" t="str">
        <f>"5:00 PM"</f>
        <v>5:00 PM</v>
      </c>
      <c r="BY1822" t="s">
        <v>159</v>
      </c>
      <c r="BZ1822">
        <v>0</v>
      </c>
      <c r="CA1822">
        <v>24</v>
      </c>
      <c r="CB1822" t="s">
        <v>117</v>
      </c>
      <c r="CD1822" t="s">
        <v>12247</v>
      </c>
      <c r="CE1822" t="s">
        <v>2586</v>
      </c>
      <c r="CG1822" t="s">
        <v>136</v>
      </c>
      <c r="CH1822" t="s">
        <v>121</v>
      </c>
      <c r="CI1822" s="6">
        <v>96950</v>
      </c>
      <c r="CJ1822" s="10">
        <v>12.28</v>
      </c>
      <c r="CK1822" s="10">
        <v>12.86</v>
      </c>
      <c r="CL1822" s="10">
        <v>18.420000000000002</v>
      </c>
      <c r="CM1822" s="10">
        <v>19.29</v>
      </c>
      <c r="CN1822" t="s">
        <v>137</v>
      </c>
      <c r="CO1822" t="s">
        <v>164</v>
      </c>
      <c r="CP1822" t="s">
        <v>138</v>
      </c>
      <c r="CR1822" t="s">
        <v>117</v>
      </c>
      <c r="CS1822" t="s">
        <v>139</v>
      </c>
      <c r="CT1822" t="s">
        <v>140</v>
      </c>
      <c r="CU1822" t="s">
        <v>139</v>
      </c>
      <c r="CV1822" t="s">
        <v>140</v>
      </c>
      <c r="CW1822" t="s">
        <v>139</v>
      </c>
      <c r="CX1822" t="s">
        <v>140</v>
      </c>
      <c r="CY1822" t="s">
        <v>2587</v>
      </c>
      <c r="CZ1822" s="8">
        <v>16702332421</v>
      </c>
      <c r="DA1822" t="s">
        <v>8353</v>
      </c>
      <c r="DB1822" t="s">
        <v>140</v>
      </c>
      <c r="DC1822" t="s">
        <v>139</v>
      </c>
      <c r="DD1822" t="s">
        <v>117</v>
      </c>
    </row>
    <row r="1823" spans="1:114" ht="15" customHeight="1" x14ac:dyDescent="0.35">
      <c r="A1823" t="s">
        <v>16463</v>
      </c>
      <c r="B1823" t="s">
        <v>278</v>
      </c>
      <c r="C1823" s="1">
        <v>45775</v>
      </c>
      <c r="D1823" s="1">
        <v>45778</v>
      </c>
      <c r="E1823" t="s">
        <v>211</v>
      </c>
      <c r="G1823" t="s">
        <v>139</v>
      </c>
      <c r="H1823" t="s">
        <v>117</v>
      </c>
      <c r="I1823" t="s">
        <v>117</v>
      </c>
      <c r="J1823" t="s">
        <v>8349</v>
      </c>
      <c r="K1823" t="s">
        <v>8350</v>
      </c>
      <c r="L1823" t="s">
        <v>8351</v>
      </c>
      <c r="N1823" t="s">
        <v>120</v>
      </c>
      <c r="O1823" t="s">
        <v>121</v>
      </c>
      <c r="P1823" s="6">
        <v>96950</v>
      </c>
      <c r="Q1823" t="s">
        <v>122</v>
      </c>
      <c r="S1823" s="8">
        <v>16702332421</v>
      </c>
      <c r="U1823" t="s">
        <v>8352</v>
      </c>
      <c r="V1823">
        <v>722513</v>
      </c>
      <c r="W1823" t="s">
        <v>124</v>
      </c>
      <c r="Y1823" t="s">
        <v>1561</v>
      </c>
      <c r="Z1823" t="s">
        <v>2582</v>
      </c>
      <c r="AA1823" t="s">
        <v>5018</v>
      </c>
      <c r="AB1823" t="s">
        <v>189</v>
      </c>
      <c r="AC1823" t="s">
        <v>2580</v>
      </c>
      <c r="AE1823" t="s">
        <v>120</v>
      </c>
      <c r="AF1823" t="s">
        <v>121</v>
      </c>
      <c r="AG1823" s="6">
        <v>96950</v>
      </c>
      <c r="AH1823" t="s">
        <v>122</v>
      </c>
      <c r="AJ1823" s="8">
        <v>16702862420</v>
      </c>
      <c r="AL1823" t="s">
        <v>8353</v>
      </c>
      <c r="BE1823" t="str">
        <f>"43-3031.00"</f>
        <v>43-3031.00</v>
      </c>
      <c r="BF1823" t="s">
        <v>357</v>
      </c>
      <c r="BG1823" t="s">
        <v>8354</v>
      </c>
      <c r="BH1823" t="s">
        <v>8355</v>
      </c>
      <c r="BI1823">
        <v>1</v>
      </c>
      <c r="BK1823" s="1">
        <v>45931</v>
      </c>
      <c r="BL1823" s="1">
        <v>46295</v>
      </c>
      <c r="BO1823">
        <v>35</v>
      </c>
      <c r="BP1823">
        <v>0</v>
      </c>
      <c r="BQ1823">
        <v>7</v>
      </c>
      <c r="BR1823">
        <v>7</v>
      </c>
      <c r="BS1823">
        <v>7</v>
      </c>
      <c r="BT1823">
        <v>7</v>
      </c>
      <c r="BU1823">
        <v>7</v>
      </c>
      <c r="BV1823">
        <v>0</v>
      </c>
      <c r="BW1823" t="str">
        <f>"8:00 AM"</f>
        <v>8:00 AM</v>
      </c>
      <c r="BX1823" t="str">
        <f>"4:00 PM"</f>
        <v>4:00 PM</v>
      </c>
      <c r="BY1823" t="s">
        <v>159</v>
      </c>
      <c r="BZ1823">
        <v>0</v>
      </c>
      <c r="CA1823">
        <v>24</v>
      </c>
      <c r="CB1823" t="s">
        <v>117</v>
      </c>
      <c r="CD1823" t="s">
        <v>12247</v>
      </c>
      <c r="CE1823" t="s">
        <v>2586</v>
      </c>
      <c r="CG1823" t="s">
        <v>136</v>
      </c>
      <c r="CH1823" t="s">
        <v>121</v>
      </c>
      <c r="CI1823" s="6">
        <v>96950</v>
      </c>
      <c r="CJ1823" s="10">
        <v>12.28</v>
      </c>
      <c r="CK1823" s="10">
        <v>12.86</v>
      </c>
      <c r="CL1823" s="10">
        <v>18.420000000000002</v>
      </c>
      <c r="CM1823" s="10">
        <v>19.29</v>
      </c>
      <c r="CN1823" t="s">
        <v>137</v>
      </c>
      <c r="CO1823" t="s">
        <v>164</v>
      </c>
      <c r="CP1823" t="s">
        <v>138</v>
      </c>
      <c r="CR1823" t="s">
        <v>117</v>
      </c>
      <c r="CS1823" t="s">
        <v>139</v>
      </c>
      <c r="CT1823" t="s">
        <v>140</v>
      </c>
      <c r="CU1823" t="s">
        <v>139</v>
      </c>
      <c r="CV1823" t="s">
        <v>140</v>
      </c>
      <c r="CW1823" t="s">
        <v>139</v>
      </c>
      <c r="CX1823" t="s">
        <v>140</v>
      </c>
      <c r="CY1823" t="s">
        <v>2587</v>
      </c>
      <c r="CZ1823" s="8">
        <v>16702332421</v>
      </c>
      <c r="DA1823" t="s">
        <v>8353</v>
      </c>
      <c r="DB1823" t="s">
        <v>140</v>
      </c>
      <c r="DC1823" t="s">
        <v>139</v>
      </c>
      <c r="DD1823" t="s">
        <v>117</v>
      </c>
    </row>
    <row r="1824" spans="1:114" ht="15" customHeight="1" x14ac:dyDescent="0.35">
      <c r="A1824" t="s">
        <v>16452</v>
      </c>
      <c r="B1824" t="s">
        <v>278</v>
      </c>
      <c r="C1824" s="1">
        <v>45776</v>
      </c>
      <c r="D1824" s="1">
        <v>45778</v>
      </c>
      <c r="E1824" t="s">
        <v>211</v>
      </c>
      <c r="G1824" t="s">
        <v>117</v>
      </c>
      <c r="H1824" t="s">
        <v>117</v>
      </c>
      <c r="I1824" t="s">
        <v>117</v>
      </c>
      <c r="J1824" t="s">
        <v>4514</v>
      </c>
      <c r="L1824" t="s">
        <v>4515</v>
      </c>
      <c r="M1824" t="s">
        <v>4516</v>
      </c>
      <c r="N1824" t="s">
        <v>120</v>
      </c>
      <c r="O1824" t="s">
        <v>121</v>
      </c>
      <c r="P1824" s="6">
        <v>96950</v>
      </c>
      <c r="Q1824" t="s">
        <v>122</v>
      </c>
      <c r="S1824" s="8">
        <v>16702345670</v>
      </c>
      <c r="U1824" t="s">
        <v>4517</v>
      </c>
      <c r="V1824">
        <v>541330</v>
      </c>
      <c r="W1824" t="s">
        <v>124</v>
      </c>
      <c r="Y1824" t="s">
        <v>4518</v>
      </c>
      <c r="Z1824" t="s">
        <v>4519</v>
      </c>
      <c r="AB1824" t="s">
        <v>575</v>
      </c>
      <c r="AC1824" t="s">
        <v>4515</v>
      </c>
      <c r="AD1824" t="s">
        <v>4516</v>
      </c>
      <c r="AE1824" t="s">
        <v>120</v>
      </c>
      <c r="AF1824" t="s">
        <v>121</v>
      </c>
      <c r="AG1824" s="6">
        <v>96950</v>
      </c>
      <c r="AH1824" t="s">
        <v>122</v>
      </c>
      <c r="AJ1824" s="8">
        <v>16702345670</v>
      </c>
      <c r="AL1824" t="s">
        <v>4520</v>
      </c>
      <c r="BE1824" t="str">
        <f>"49-9071.00"</f>
        <v>49-9071.00</v>
      </c>
      <c r="BF1824" t="s">
        <v>156</v>
      </c>
      <c r="BG1824" t="s">
        <v>12842</v>
      </c>
      <c r="BH1824" t="s">
        <v>1090</v>
      </c>
      <c r="BI1824">
        <v>1</v>
      </c>
      <c r="BK1824" s="1">
        <v>45901</v>
      </c>
      <c r="BL1824" s="1">
        <v>46265</v>
      </c>
      <c r="BO1824">
        <v>40</v>
      </c>
      <c r="BP1824">
        <v>0</v>
      </c>
      <c r="BQ1824">
        <v>8</v>
      </c>
      <c r="BR1824">
        <v>8</v>
      </c>
      <c r="BS1824">
        <v>8</v>
      </c>
      <c r="BT1824">
        <v>8</v>
      </c>
      <c r="BU1824">
        <v>8</v>
      </c>
      <c r="BV1824">
        <v>0</v>
      </c>
      <c r="BW1824" t="str">
        <f>"8:00 AM"</f>
        <v>8:00 AM</v>
      </c>
      <c r="BX1824" t="str">
        <f>"5:00 PM"</f>
        <v>5:00 PM</v>
      </c>
      <c r="BY1824" t="s">
        <v>159</v>
      </c>
      <c r="BZ1824">
        <v>0</v>
      </c>
      <c r="CA1824">
        <v>24</v>
      </c>
      <c r="CB1824" t="s">
        <v>117</v>
      </c>
      <c r="CD1824" t="s">
        <v>194</v>
      </c>
      <c r="CE1824" t="s">
        <v>4521</v>
      </c>
      <c r="CG1824" t="s">
        <v>120</v>
      </c>
      <c r="CH1824" t="s">
        <v>121</v>
      </c>
      <c r="CI1824" s="6">
        <v>96950</v>
      </c>
      <c r="CJ1824" s="10">
        <v>9.75</v>
      </c>
      <c r="CK1824" s="10">
        <v>9.75</v>
      </c>
      <c r="CL1824" s="10">
        <v>14.63</v>
      </c>
      <c r="CM1824" s="10">
        <v>14.63</v>
      </c>
      <c r="CN1824" t="s">
        <v>137</v>
      </c>
      <c r="CO1824" t="s">
        <v>140</v>
      </c>
      <c r="CP1824" t="s">
        <v>138</v>
      </c>
      <c r="CR1824" t="s">
        <v>117</v>
      </c>
      <c r="CS1824" t="s">
        <v>139</v>
      </c>
      <c r="CT1824" t="s">
        <v>140</v>
      </c>
      <c r="CU1824" t="s">
        <v>139</v>
      </c>
      <c r="CV1824" t="s">
        <v>140</v>
      </c>
      <c r="CW1824" t="s">
        <v>139</v>
      </c>
      <c r="CX1824" t="s">
        <v>140</v>
      </c>
      <c r="CY1824" t="s">
        <v>140</v>
      </c>
      <c r="CZ1824" s="8">
        <v>16702345670</v>
      </c>
      <c r="DA1824" t="s">
        <v>12843</v>
      </c>
      <c r="DB1824" t="s">
        <v>140</v>
      </c>
      <c r="DC1824" t="s">
        <v>139</v>
      </c>
      <c r="DD1824" t="s">
        <v>117</v>
      </c>
    </row>
    <row r="1825" spans="1:114" ht="15" customHeight="1" x14ac:dyDescent="0.35">
      <c r="A1825" t="s">
        <v>13820</v>
      </c>
      <c r="B1825" t="s">
        <v>278</v>
      </c>
      <c r="C1825" s="1">
        <v>45777</v>
      </c>
      <c r="D1825" s="1">
        <v>45778</v>
      </c>
      <c r="E1825" t="s">
        <v>116</v>
      </c>
      <c r="F1825" s="1">
        <v>45960</v>
      </c>
      <c r="G1825" t="s">
        <v>117</v>
      </c>
      <c r="H1825" t="s">
        <v>117</v>
      </c>
      <c r="I1825" t="s">
        <v>117</v>
      </c>
      <c r="J1825" t="s">
        <v>8684</v>
      </c>
      <c r="K1825" t="s">
        <v>5168</v>
      </c>
      <c r="L1825" t="s">
        <v>8685</v>
      </c>
      <c r="N1825" t="s">
        <v>136</v>
      </c>
      <c r="O1825" t="s">
        <v>121</v>
      </c>
      <c r="P1825" s="6">
        <v>96950</v>
      </c>
      <c r="Q1825" t="s">
        <v>122</v>
      </c>
      <c r="S1825" s="8">
        <v>16702346445</v>
      </c>
      <c r="T1825">
        <v>2263</v>
      </c>
      <c r="U1825" t="s">
        <v>8686</v>
      </c>
      <c r="V1825">
        <v>23822</v>
      </c>
      <c r="W1825" t="s">
        <v>124</v>
      </c>
      <c r="Y1825" t="s">
        <v>698</v>
      </c>
      <c r="Z1825" t="s">
        <v>699</v>
      </c>
      <c r="AB1825" t="s">
        <v>215</v>
      </c>
      <c r="AC1825" t="s">
        <v>1667</v>
      </c>
      <c r="AE1825" t="s">
        <v>136</v>
      </c>
      <c r="AF1825" t="s">
        <v>121</v>
      </c>
      <c r="AG1825" s="6">
        <v>96950</v>
      </c>
      <c r="AH1825" t="s">
        <v>122</v>
      </c>
      <c r="AJ1825" s="8">
        <v>16702346445</v>
      </c>
      <c r="AK1825">
        <v>2263</v>
      </c>
      <c r="AL1825" t="s">
        <v>700</v>
      </c>
      <c r="BE1825" t="str">
        <f>"49-9021.00"</f>
        <v>49-9021.00</v>
      </c>
      <c r="BF1825" t="s">
        <v>239</v>
      </c>
      <c r="BG1825" t="s">
        <v>8687</v>
      </c>
      <c r="BH1825" t="s">
        <v>5172</v>
      </c>
      <c r="BI1825">
        <v>1</v>
      </c>
      <c r="BK1825" s="1">
        <v>45962</v>
      </c>
      <c r="BL1825" s="1">
        <v>46326</v>
      </c>
      <c r="BO1825">
        <v>40</v>
      </c>
      <c r="BP1825">
        <v>0</v>
      </c>
      <c r="BQ1825">
        <v>8</v>
      </c>
      <c r="BR1825">
        <v>8</v>
      </c>
      <c r="BS1825">
        <v>8</v>
      </c>
      <c r="BT1825">
        <v>8</v>
      </c>
      <c r="BU1825">
        <v>8</v>
      </c>
      <c r="BV1825">
        <v>0</v>
      </c>
      <c r="BW1825" t="str">
        <f>"8:00 AM"</f>
        <v>8:00 AM</v>
      </c>
      <c r="BX1825" t="str">
        <f>"5:00 PM"</f>
        <v>5:00 PM</v>
      </c>
      <c r="BY1825" t="s">
        <v>159</v>
      </c>
      <c r="BZ1825">
        <v>0</v>
      </c>
      <c r="CA1825">
        <v>12</v>
      </c>
      <c r="CB1825" t="s">
        <v>117</v>
      </c>
      <c r="CD1825" s="2" t="s">
        <v>5173</v>
      </c>
      <c r="CE1825" t="s">
        <v>8688</v>
      </c>
      <c r="CG1825" t="s">
        <v>136</v>
      </c>
      <c r="CH1825" t="s">
        <v>121</v>
      </c>
      <c r="CI1825" s="6">
        <v>96950</v>
      </c>
      <c r="CJ1825" s="10">
        <v>10.74</v>
      </c>
      <c r="CK1825" s="10">
        <v>11</v>
      </c>
      <c r="CL1825" s="10">
        <v>16.11</v>
      </c>
      <c r="CM1825" s="10">
        <v>16.5</v>
      </c>
      <c r="CN1825" t="s">
        <v>137</v>
      </c>
      <c r="CO1825" t="s">
        <v>803</v>
      </c>
      <c r="CP1825" t="s">
        <v>138</v>
      </c>
      <c r="CR1825" t="s">
        <v>117</v>
      </c>
      <c r="CS1825" t="s">
        <v>139</v>
      </c>
      <c r="CT1825" t="s">
        <v>140</v>
      </c>
      <c r="CU1825" t="s">
        <v>139</v>
      </c>
      <c r="CV1825" t="s">
        <v>140</v>
      </c>
      <c r="CW1825" t="s">
        <v>139</v>
      </c>
      <c r="CX1825" t="s">
        <v>140</v>
      </c>
      <c r="CY1825" t="s">
        <v>17406</v>
      </c>
      <c r="CZ1825" s="8">
        <v>16702346445</v>
      </c>
      <c r="DA1825" t="s">
        <v>700</v>
      </c>
      <c r="DB1825" t="s">
        <v>140</v>
      </c>
      <c r="DC1825" t="s">
        <v>139</v>
      </c>
      <c r="DD1825" t="s">
        <v>117</v>
      </c>
      <c r="DE1825" t="s">
        <v>698</v>
      </c>
      <c r="DF1825" t="s">
        <v>699</v>
      </c>
      <c r="DH1825" t="s">
        <v>8686</v>
      </c>
      <c r="DI1825" t="s">
        <v>5167</v>
      </c>
      <c r="DJ1825" t="s">
        <v>140</v>
      </c>
    </row>
    <row r="1826" spans="1:114" ht="15" customHeight="1" x14ac:dyDescent="0.35">
      <c r="A1826" t="s">
        <v>10340</v>
      </c>
      <c r="B1826" t="s">
        <v>278</v>
      </c>
      <c r="C1826" s="1">
        <v>45777</v>
      </c>
      <c r="D1826" s="1">
        <v>45778</v>
      </c>
      <c r="E1826" t="s">
        <v>116</v>
      </c>
      <c r="F1826" s="1">
        <v>45960</v>
      </c>
      <c r="G1826" t="s">
        <v>117</v>
      </c>
      <c r="H1826" t="s">
        <v>117</v>
      </c>
      <c r="I1826" t="s">
        <v>117</v>
      </c>
      <c r="J1826" t="s">
        <v>10341</v>
      </c>
      <c r="L1826" t="s">
        <v>10342</v>
      </c>
      <c r="N1826" t="s">
        <v>136</v>
      </c>
      <c r="O1826" t="s">
        <v>121</v>
      </c>
      <c r="P1826" s="6">
        <v>96950</v>
      </c>
      <c r="Q1826" t="s">
        <v>122</v>
      </c>
      <c r="S1826" s="8">
        <v>16702346445</v>
      </c>
      <c r="T1826">
        <v>2263</v>
      </c>
      <c r="U1826" t="s">
        <v>7888</v>
      </c>
      <c r="V1826">
        <v>212311</v>
      </c>
      <c r="W1826" t="s">
        <v>124</v>
      </c>
      <c r="Y1826" t="s">
        <v>698</v>
      </c>
      <c r="Z1826" t="s">
        <v>699</v>
      </c>
      <c r="AB1826" t="s">
        <v>215</v>
      </c>
      <c r="AC1826" t="s">
        <v>1667</v>
      </c>
      <c r="AE1826" t="s">
        <v>136</v>
      </c>
      <c r="AF1826" t="s">
        <v>121</v>
      </c>
      <c r="AG1826" s="6">
        <v>96950</v>
      </c>
      <c r="AH1826" t="s">
        <v>122</v>
      </c>
      <c r="AJ1826" s="8">
        <v>16702346445</v>
      </c>
      <c r="AK1826">
        <v>2263</v>
      </c>
      <c r="AL1826" t="s">
        <v>700</v>
      </c>
      <c r="BE1826" t="str">
        <f>"49-3042.00"</f>
        <v>49-3042.00</v>
      </c>
      <c r="BF1826" t="s">
        <v>3611</v>
      </c>
      <c r="BG1826" t="s">
        <v>10343</v>
      </c>
      <c r="BH1826" t="s">
        <v>5281</v>
      </c>
      <c r="BI1826">
        <v>1</v>
      </c>
      <c r="BK1826" s="1">
        <v>45962</v>
      </c>
      <c r="BL1826" s="1">
        <v>46326</v>
      </c>
      <c r="BO1826">
        <v>40</v>
      </c>
      <c r="BP1826">
        <v>0</v>
      </c>
      <c r="BQ1826">
        <v>8</v>
      </c>
      <c r="BR1826">
        <v>8</v>
      </c>
      <c r="BS1826">
        <v>8</v>
      </c>
      <c r="BT1826">
        <v>8</v>
      </c>
      <c r="BU1826">
        <v>8</v>
      </c>
      <c r="BV1826">
        <v>0</v>
      </c>
      <c r="BW1826" t="str">
        <f>"8:00 AM"</f>
        <v>8:00 AM</v>
      </c>
      <c r="BX1826" t="str">
        <f>"5:00 PM"</f>
        <v>5:00 PM</v>
      </c>
      <c r="BY1826" t="s">
        <v>159</v>
      </c>
      <c r="BZ1826">
        <v>0</v>
      </c>
      <c r="CA1826">
        <v>12</v>
      </c>
      <c r="CB1826" t="s">
        <v>117</v>
      </c>
      <c r="CD1826" s="2" t="s">
        <v>10344</v>
      </c>
      <c r="CE1826" t="s">
        <v>10345</v>
      </c>
      <c r="CF1826" t="s">
        <v>10345</v>
      </c>
      <c r="CG1826" t="s">
        <v>136</v>
      </c>
      <c r="CH1826" t="s">
        <v>121</v>
      </c>
      <c r="CI1826" s="6">
        <v>96950</v>
      </c>
      <c r="CJ1826" s="10">
        <v>12.48</v>
      </c>
      <c r="CK1826" s="10">
        <v>13</v>
      </c>
      <c r="CL1826" s="10">
        <v>18.72</v>
      </c>
      <c r="CM1826" s="10">
        <v>19.5</v>
      </c>
      <c r="CN1826" t="s">
        <v>137</v>
      </c>
      <c r="CO1826" t="s">
        <v>803</v>
      </c>
      <c r="CP1826" t="s">
        <v>138</v>
      </c>
      <c r="CR1826" t="s">
        <v>117</v>
      </c>
      <c r="CS1826" t="s">
        <v>139</v>
      </c>
      <c r="CT1826" t="s">
        <v>140</v>
      </c>
      <c r="CU1826" t="s">
        <v>139</v>
      </c>
      <c r="CV1826" t="s">
        <v>140</v>
      </c>
      <c r="CW1826" t="s">
        <v>139</v>
      </c>
      <c r="CX1826" t="s">
        <v>140</v>
      </c>
      <c r="CY1826" t="s">
        <v>17406</v>
      </c>
      <c r="CZ1826" s="8">
        <v>16702346445</v>
      </c>
      <c r="DA1826" t="s">
        <v>700</v>
      </c>
      <c r="DB1826" t="s">
        <v>140</v>
      </c>
      <c r="DC1826" t="s">
        <v>139</v>
      </c>
      <c r="DD1826" t="s">
        <v>117</v>
      </c>
      <c r="DE1826" t="s">
        <v>698</v>
      </c>
      <c r="DF1826" t="s">
        <v>699</v>
      </c>
      <c r="DH1826" t="s">
        <v>7888</v>
      </c>
      <c r="DI1826" t="s">
        <v>10346</v>
      </c>
      <c r="DJ1826" t="s">
        <v>140</v>
      </c>
    </row>
    <row r="1827" spans="1:114" ht="15" customHeight="1" x14ac:dyDescent="0.35">
      <c r="A1827" t="s">
        <v>5530</v>
      </c>
      <c r="B1827" t="s">
        <v>278</v>
      </c>
      <c r="C1827" s="1">
        <v>45777</v>
      </c>
      <c r="D1827" s="1">
        <v>45778</v>
      </c>
      <c r="E1827" t="s">
        <v>116</v>
      </c>
      <c r="F1827" s="1">
        <v>45960</v>
      </c>
      <c r="G1827" t="s">
        <v>117</v>
      </c>
      <c r="H1827" t="s">
        <v>117</v>
      </c>
      <c r="I1827" t="s">
        <v>117</v>
      </c>
      <c r="J1827" t="s">
        <v>794</v>
      </c>
      <c r="L1827" t="s">
        <v>5531</v>
      </c>
      <c r="N1827" t="s">
        <v>136</v>
      </c>
      <c r="O1827" t="s">
        <v>121</v>
      </c>
      <c r="P1827" s="6">
        <v>96950</v>
      </c>
      <c r="Q1827" t="s">
        <v>122</v>
      </c>
      <c r="S1827" s="8">
        <v>16702346445</v>
      </c>
      <c r="T1827">
        <v>2263</v>
      </c>
      <c r="U1827" t="s">
        <v>2747</v>
      </c>
      <c r="V1827">
        <v>4411</v>
      </c>
      <c r="W1827" t="s">
        <v>124</v>
      </c>
      <c r="Y1827" t="s">
        <v>698</v>
      </c>
      <c r="Z1827" t="s">
        <v>699</v>
      </c>
      <c r="AB1827" t="s">
        <v>215</v>
      </c>
      <c r="AC1827" t="s">
        <v>1667</v>
      </c>
      <c r="AE1827" t="s">
        <v>136</v>
      </c>
      <c r="AF1827" t="s">
        <v>121</v>
      </c>
      <c r="AG1827" s="6">
        <v>96950</v>
      </c>
      <c r="AH1827" t="s">
        <v>122</v>
      </c>
      <c r="AJ1827" s="8">
        <v>16702346445</v>
      </c>
      <c r="AK1827">
        <v>2263</v>
      </c>
      <c r="AL1827" t="s">
        <v>700</v>
      </c>
      <c r="BE1827" t="str">
        <f>"49-3021.00"</f>
        <v>49-3021.00</v>
      </c>
      <c r="BF1827" t="s">
        <v>3171</v>
      </c>
      <c r="BG1827" t="s">
        <v>5532</v>
      </c>
      <c r="BH1827" t="s">
        <v>5533</v>
      </c>
      <c r="BI1827">
        <v>1</v>
      </c>
      <c r="BK1827" s="1">
        <v>45962</v>
      </c>
      <c r="BL1827" s="1">
        <v>46326</v>
      </c>
      <c r="BO1827">
        <v>40</v>
      </c>
      <c r="BP1827">
        <v>0</v>
      </c>
      <c r="BQ1827">
        <v>8</v>
      </c>
      <c r="BR1827">
        <v>8</v>
      </c>
      <c r="BS1827">
        <v>8</v>
      </c>
      <c r="BT1827">
        <v>8</v>
      </c>
      <c r="BU1827">
        <v>8</v>
      </c>
      <c r="BV1827">
        <v>0</v>
      </c>
      <c r="BW1827" t="str">
        <f>"8:00 AM"</f>
        <v>8:00 AM</v>
      </c>
      <c r="BX1827" t="str">
        <f>"5:00 PM"</f>
        <v>5:00 PM</v>
      </c>
      <c r="BY1827" t="s">
        <v>159</v>
      </c>
      <c r="BZ1827">
        <v>0</v>
      </c>
      <c r="CA1827">
        <v>12</v>
      </c>
      <c r="CB1827" t="s">
        <v>117</v>
      </c>
      <c r="CD1827" s="2" t="s">
        <v>5534</v>
      </c>
      <c r="CE1827" t="s">
        <v>802</v>
      </c>
      <c r="CG1827" t="s">
        <v>136</v>
      </c>
      <c r="CH1827" t="s">
        <v>121</v>
      </c>
      <c r="CI1827" s="6">
        <v>96950</v>
      </c>
      <c r="CJ1827" s="10">
        <v>11.18</v>
      </c>
      <c r="CK1827" s="10">
        <v>12</v>
      </c>
      <c r="CL1827" s="10">
        <v>16.77</v>
      </c>
      <c r="CM1827" s="10">
        <v>18</v>
      </c>
      <c r="CN1827" t="s">
        <v>137</v>
      </c>
      <c r="CO1827" t="s">
        <v>803</v>
      </c>
      <c r="CP1827" t="s">
        <v>138</v>
      </c>
      <c r="CR1827" t="s">
        <v>117</v>
      </c>
      <c r="CS1827" t="s">
        <v>139</v>
      </c>
      <c r="CT1827" t="s">
        <v>140</v>
      </c>
      <c r="CU1827" t="s">
        <v>139</v>
      </c>
      <c r="CV1827" t="s">
        <v>140</v>
      </c>
      <c r="CW1827" t="s">
        <v>139</v>
      </c>
      <c r="CX1827" t="s">
        <v>140</v>
      </c>
      <c r="CY1827" t="s">
        <v>17406</v>
      </c>
      <c r="CZ1827" s="8">
        <v>16702346445</v>
      </c>
      <c r="DA1827" t="s">
        <v>700</v>
      </c>
      <c r="DB1827" t="s">
        <v>140</v>
      </c>
      <c r="DC1827" t="s">
        <v>139</v>
      </c>
      <c r="DD1827" t="s">
        <v>117</v>
      </c>
      <c r="DE1827" t="s">
        <v>698</v>
      </c>
      <c r="DF1827" t="s">
        <v>699</v>
      </c>
      <c r="DH1827" t="s">
        <v>2747</v>
      </c>
      <c r="DI1827" t="s">
        <v>804</v>
      </c>
      <c r="DJ1827" t="s">
        <v>140</v>
      </c>
    </row>
    <row r="1828" spans="1:114" ht="15" customHeight="1" x14ac:dyDescent="0.35">
      <c r="A1828" t="s">
        <v>16475</v>
      </c>
      <c r="B1828" t="s">
        <v>278</v>
      </c>
      <c r="C1828" s="1">
        <v>45777</v>
      </c>
      <c r="D1828" s="1">
        <v>45778</v>
      </c>
      <c r="E1828" t="s">
        <v>211</v>
      </c>
      <c r="G1828" t="s">
        <v>117</v>
      </c>
      <c r="H1828" t="s">
        <v>117</v>
      </c>
      <c r="I1828" t="s">
        <v>117</v>
      </c>
      <c r="J1828" t="s">
        <v>4091</v>
      </c>
      <c r="K1828" t="s">
        <v>13392</v>
      </c>
      <c r="L1828" t="s">
        <v>4093</v>
      </c>
      <c r="M1828" t="s">
        <v>4094</v>
      </c>
      <c r="N1828" t="s">
        <v>3160</v>
      </c>
      <c r="O1828" t="s">
        <v>121</v>
      </c>
      <c r="P1828" s="6">
        <v>96950</v>
      </c>
      <c r="Q1828" t="s">
        <v>122</v>
      </c>
      <c r="R1828" t="s">
        <v>164</v>
      </c>
      <c r="S1828" s="8">
        <v>16702342253</v>
      </c>
      <c r="U1828" t="s">
        <v>8343</v>
      </c>
      <c r="V1828">
        <v>72251</v>
      </c>
      <c r="W1828" t="s">
        <v>124</v>
      </c>
      <c r="Y1828" t="s">
        <v>4096</v>
      </c>
      <c r="Z1828" t="s">
        <v>4097</v>
      </c>
      <c r="AA1828" t="s">
        <v>4098</v>
      </c>
      <c r="AB1828" t="s">
        <v>1669</v>
      </c>
      <c r="AC1828" t="s">
        <v>4093</v>
      </c>
      <c r="AD1828" t="s">
        <v>4094</v>
      </c>
      <c r="AE1828" t="s">
        <v>3160</v>
      </c>
      <c r="AF1828" t="s">
        <v>121</v>
      </c>
      <c r="AG1828" s="6">
        <v>96950</v>
      </c>
      <c r="AH1828" t="s">
        <v>122</v>
      </c>
      <c r="AJ1828" s="8">
        <v>16702852253</v>
      </c>
      <c r="AL1828" t="s">
        <v>4099</v>
      </c>
      <c r="BE1828" t="str">
        <f>"35-2014.00"</f>
        <v>35-2014.00</v>
      </c>
      <c r="BF1828" t="s">
        <v>191</v>
      </c>
      <c r="BG1828" t="s">
        <v>13850</v>
      </c>
      <c r="BH1828" t="s">
        <v>313</v>
      </c>
      <c r="BI1828">
        <v>1</v>
      </c>
      <c r="BK1828" s="1">
        <v>45930</v>
      </c>
      <c r="BL1828" s="1">
        <v>46294</v>
      </c>
      <c r="BO1828">
        <v>35</v>
      </c>
      <c r="BP1828">
        <v>0</v>
      </c>
      <c r="BQ1828">
        <v>6</v>
      </c>
      <c r="BR1828">
        <v>6</v>
      </c>
      <c r="BS1828">
        <v>6</v>
      </c>
      <c r="BT1828">
        <v>6</v>
      </c>
      <c r="BU1828">
        <v>6</v>
      </c>
      <c r="BV1828">
        <v>5</v>
      </c>
      <c r="BW1828" t="str">
        <f>"3:00 AM"</f>
        <v>3:00 AM</v>
      </c>
      <c r="BX1828" t="str">
        <f>"9:00 AM"</f>
        <v>9:00 AM</v>
      </c>
      <c r="BY1828" t="s">
        <v>133</v>
      </c>
      <c r="BZ1828">
        <v>0</v>
      </c>
      <c r="CA1828">
        <v>12</v>
      </c>
      <c r="CB1828" t="s">
        <v>117</v>
      </c>
      <c r="CD1828" t="s">
        <v>13851</v>
      </c>
      <c r="CE1828" t="s">
        <v>4093</v>
      </c>
      <c r="CF1828" t="s">
        <v>4094</v>
      </c>
      <c r="CG1828" t="s">
        <v>3160</v>
      </c>
      <c r="CH1828" t="s">
        <v>121</v>
      </c>
      <c r="CI1828" s="6">
        <v>96950</v>
      </c>
      <c r="CJ1828" s="10">
        <v>8.83</v>
      </c>
      <c r="CK1828" s="10">
        <v>8.83</v>
      </c>
      <c r="CL1828" s="10">
        <v>13.25</v>
      </c>
      <c r="CM1828" s="10">
        <v>13.25</v>
      </c>
      <c r="CN1828" t="s">
        <v>137</v>
      </c>
      <c r="CO1828" t="s">
        <v>164</v>
      </c>
      <c r="CP1828" t="s">
        <v>138</v>
      </c>
      <c r="CR1828" t="s">
        <v>117</v>
      </c>
      <c r="CS1828" t="s">
        <v>139</v>
      </c>
      <c r="CT1828" t="s">
        <v>140</v>
      </c>
      <c r="CU1828" t="s">
        <v>139</v>
      </c>
      <c r="CV1828" t="s">
        <v>140</v>
      </c>
      <c r="CW1828" t="s">
        <v>139</v>
      </c>
      <c r="CX1828" t="s">
        <v>140</v>
      </c>
      <c r="CY1828" t="s">
        <v>1094</v>
      </c>
      <c r="CZ1828" s="8">
        <v>16702852253</v>
      </c>
      <c r="DA1828" t="s">
        <v>4099</v>
      </c>
      <c r="DB1828" t="s">
        <v>142</v>
      </c>
      <c r="DC1828" t="s">
        <v>139</v>
      </c>
      <c r="DD1828" t="s">
        <v>117</v>
      </c>
    </row>
    <row r="1829" spans="1:114" ht="15" customHeight="1" x14ac:dyDescent="0.35">
      <c r="A1829" t="s">
        <v>16504</v>
      </c>
      <c r="B1829" t="s">
        <v>278</v>
      </c>
      <c r="C1829" s="1">
        <v>45777</v>
      </c>
      <c r="D1829" s="1">
        <v>45778</v>
      </c>
      <c r="E1829" t="s">
        <v>116</v>
      </c>
      <c r="F1829" s="1">
        <v>45960</v>
      </c>
      <c r="G1829" t="s">
        <v>117</v>
      </c>
      <c r="H1829" t="s">
        <v>117</v>
      </c>
      <c r="I1829" t="s">
        <v>117</v>
      </c>
      <c r="J1829" t="s">
        <v>794</v>
      </c>
      <c r="L1829" t="s">
        <v>795</v>
      </c>
      <c r="N1829" t="s">
        <v>136</v>
      </c>
      <c r="O1829" t="s">
        <v>121</v>
      </c>
      <c r="P1829" s="6">
        <v>96950</v>
      </c>
      <c r="Q1829" t="s">
        <v>122</v>
      </c>
      <c r="S1829" s="8">
        <v>16702346445</v>
      </c>
      <c r="T1829">
        <v>2263</v>
      </c>
      <c r="U1829" t="s">
        <v>796</v>
      </c>
      <c r="V1829">
        <v>532111</v>
      </c>
      <c r="W1829" t="s">
        <v>124</v>
      </c>
      <c r="Y1829" t="s">
        <v>698</v>
      </c>
      <c r="Z1829" t="s">
        <v>699</v>
      </c>
      <c r="AB1829" t="s">
        <v>215</v>
      </c>
      <c r="AC1829" t="s">
        <v>797</v>
      </c>
      <c r="AE1829" t="s">
        <v>136</v>
      </c>
      <c r="AF1829" t="s">
        <v>121</v>
      </c>
      <c r="AG1829" s="6">
        <v>96950</v>
      </c>
      <c r="AH1829" t="s">
        <v>122</v>
      </c>
      <c r="AJ1829" s="8">
        <v>16702346445</v>
      </c>
      <c r="AK1829">
        <v>2263</v>
      </c>
      <c r="AL1829" t="s">
        <v>700</v>
      </c>
      <c r="BE1829" t="str">
        <f>"41-2021.00"</f>
        <v>41-2021.00</v>
      </c>
      <c r="BF1829" t="s">
        <v>798</v>
      </c>
      <c r="BG1829" t="s">
        <v>799</v>
      </c>
      <c r="BH1829" t="s">
        <v>800</v>
      </c>
      <c r="BI1829">
        <v>1</v>
      </c>
      <c r="BK1829" s="1">
        <v>45962</v>
      </c>
      <c r="BL1829" s="1">
        <v>46326</v>
      </c>
      <c r="BO1829">
        <v>40</v>
      </c>
      <c r="BP1829">
        <v>0</v>
      </c>
      <c r="BQ1829">
        <v>8</v>
      </c>
      <c r="BR1829">
        <v>8</v>
      </c>
      <c r="BS1829">
        <v>8</v>
      </c>
      <c r="BT1829">
        <v>8</v>
      </c>
      <c r="BU1829">
        <v>8</v>
      </c>
      <c r="BV1829">
        <v>0</v>
      </c>
      <c r="BW1829" t="str">
        <f>"8:00 AM"</f>
        <v>8:00 AM</v>
      </c>
      <c r="BX1829" t="str">
        <f>"5:00 PM"</f>
        <v>5:00 PM</v>
      </c>
      <c r="BY1829" t="s">
        <v>133</v>
      </c>
      <c r="BZ1829">
        <v>0</v>
      </c>
      <c r="CA1829">
        <v>6</v>
      </c>
      <c r="CB1829" t="s">
        <v>117</v>
      </c>
      <c r="CD1829" t="s">
        <v>16505</v>
      </c>
      <c r="CE1829" t="s">
        <v>802</v>
      </c>
      <c r="CG1829" t="s">
        <v>136</v>
      </c>
      <c r="CH1829" t="s">
        <v>121</v>
      </c>
      <c r="CI1829" s="6">
        <v>96950</v>
      </c>
      <c r="CJ1829" s="10">
        <v>9.5</v>
      </c>
      <c r="CK1829" s="10">
        <v>13</v>
      </c>
      <c r="CL1829" s="10">
        <v>14.25</v>
      </c>
      <c r="CM1829" s="10">
        <v>19.5</v>
      </c>
      <c r="CN1829" t="s">
        <v>137</v>
      </c>
      <c r="CO1829" t="s">
        <v>803</v>
      </c>
      <c r="CP1829" t="s">
        <v>138</v>
      </c>
      <c r="CR1829" t="s">
        <v>117</v>
      </c>
      <c r="CS1829" t="s">
        <v>139</v>
      </c>
      <c r="CT1829" t="s">
        <v>140</v>
      </c>
      <c r="CU1829" t="s">
        <v>139</v>
      </c>
      <c r="CV1829" t="s">
        <v>140</v>
      </c>
      <c r="CW1829" t="s">
        <v>139</v>
      </c>
      <c r="CX1829" t="s">
        <v>140</v>
      </c>
      <c r="CY1829" t="s">
        <v>17406</v>
      </c>
      <c r="CZ1829" s="8">
        <v>16702346445</v>
      </c>
      <c r="DA1829" t="s">
        <v>700</v>
      </c>
      <c r="DB1829" t="s">
        <v>140</v>
      </c>
      <c r="DC1829" t="s">
        <v>139</v>
      </c>
      <c r="DD1829" t="s">
        <v>117</v>
      </c>
      <c r="DE1829" t="s">
        <v>698</v>
      </c>
      <c r="DF1829" t="s">
        <v>699</v>
      </c>
      <c r="DH1829" t="s">
        <v>796</v>
      </c>
      <c r="DI1829" t="s">
        <v>804</v>
      </c>
      <c r="DJ1829" t="s">
        <v>140</v>
      </c>
    </row>
    <row r="1830" spans="1:114" ht="15" customHeight="1" x14ac:dyDescent="0.35">
      <c r="A1830" t="s">
        <v>15248</v>
      </c>
      <c r="B1830" t="s">
        <v>278</v>
      </c>
      <c r="C1830" s="1">
        <v>45777</v>
      </c>
      <c r="D1830" s="1">
        <v>45778</v>
      </c>
      <c r="E1830" t="s">
        <v>116</v>
      </c>
      <c r="F1830" s="1">
        <v>45960</v>
      </c>
      <c r="G1830" t="s">
        <v>117</v>
      </c>
      <c r="H1830" t="s">
        <v>117</v>
      </c>
      <c r="I1830" t="s">
        <v>117</v>
      </c>
      <c r="J1830" t="s">
        <v>3218</v>
      </c>
      <c r="L1830" t="s">
        <v>1667</v>
      </c>
      <c r="N1830" t="s">
        <v>136</v>
      </c>
      <c r="O1830" t="s">
        <v>121</v>
      </c>
      <c r="P1830" s="6">
        <v>96950</v>
      </c>
      <c r="Q1830" t="s">
        <v>122</v>
      </c>
      <c r="S1830" s="8">
        <v>16702346445</v>
      </c>
      <c r="T1830">
        <v>2263</v>
      </c>
      <c r="U1830" t="s">
        <v>3219</v>
      </c>
      <c r="V1830">
        <v>53111</v>
      </c>
      <c r="W1830" t="s">
        <v>124</v>
      </c>
      <c r="Y1830" t="s">
        <v>698</v>
      </c>
      <c r="Z1830" t="s">
        <v>699</v>
      </c>
      <c r="AB1830" t="s">
        <v>215</v>
      </c>
      <c r="AC1830" t="s">
        <v>1667</v>
      </c>
      <c r="AE1830" t="s">
        <v>136</v>
      </c>
      <c r="AF1830" t="s">
        <v>121</v>
      </c>
      <c r="AG1830" s="6">
        <v>96950</v>
      </c>
      <c r="AH1830" t="s">
        <v>122</v>
      </c>
      <c r="AJ1830" s="8">
        <v>16702346445</v>
      </c>
      <c r="AK1830">
        <v>2263</v>
      </c>
      <c r="AL1830" t="s">
        <v>700</v>
      </c>
      <c r="BE1830" t="str">
        <f>"49-9071.00"</f>
        <v>49-9071.00</v>
      </c>
      <c r="BF1830" t="s">
        <v>156</v>
      </c>
      <c r="BG1830" t="s">
        <v>15249</v>
      </c>
      <c r="BH1830" t="s">
        <v>3221</v>
      </c>
      <c r="BI1830">
        <v>4</v>
      </c>
      <c r="BK1830" s="1">
        <v>45962</v>
      </c>
      <c r="BL1830" s="1">
        <v>46326</v>
      </c>
      <c r="BO1830">
        <v>40</v>
      </c>
      <c r="BP1830">
        <v>0</v>
      </c>
      <c r="BQ1830">
        <v>8</v>
      </c>
      <c r="BR1830">
        <v>8</v>
      </c>
      <c r="BS1830">
        <v>8</v>
      </c>
      <c r="BT1830">
        <v>8</v>
      </c>
      <c r="BU1830">
        <v>8</v>
      </c>
      <c r="BV1830">
        <v>0</v>
      </c>
      <c r="BW1830" t="str">
        <f>"8:00 AM"</f>
        <v>8:00 AM</v>
      </c>
      <c r="BX1830" t="str">
        <f>"5:00 PM"</f>
        <v>5:00 PM</v>
      </c>
      <c r="BY1830" t="s">
        <v>133</v>
      </c>
      <c r="BZ1830">
        <v>0</v>
      </c>
      <c r="CA1830">
        <v>12</v>
      </c>
      <c r="CB1830" t="s">
        <v>117</v>
      </c>
      <c r="CD1830" s="2" t="s">
        <v>15250</v>
      </c>
      <c r="CE1830" t="s">
        <v>1667</v>
      </c>
      <c r="CG1830" t="s">
        <v>136</v>
      </c>
      <c r="CH1830" t="s">
        <v>121</v>
      </c>
      <c r="CI1830" s="6">
        <v>96950</v>
      </c>
      <c r="CJ1830" s="10">
        <v>9.75</v>
      </c>
      <c r="CK1830" s="10">
        <v>10</v>
      </c>
      <c r="CL1830" s="10">
        <v>14.63</v>
      </c>
      <c r="CM1830" s="10">
        <v>15</v>
      </c>
      <c r="CN1830" t="s">
        <v>137</v>
      </c>
      <c r="CO1830" t="s">
        <v>803</v>
      </c>
      <c r="CP1830" t="s">
        <v>138</v>
      </c>
      <c r="CR1830" t="s">
        <v>117</v>
      </c>
      <c r="CS1830" t="s">
        <v>139</v>
      </c>
      <c r="CT1830" t="s">
        <v>140</v>
      </c>
      <c r="CU1830" t="s">
        <v>139</v>
      </c>
      <c r="CV1830" t="s">
        <v>140</v>
      </c>
      <c r="CW1830" t="s">
        <v>139</v>
      </c>
      <c r="CX1830" t="s">
        <v>140</v>
      </c>
      <c r="CY1830" t="s">
        <v>17406</v>
      </c>
      <c r="CZ1830" s="8">
        <v>16702346445</v>
      </c>
      <c r="DA1830" t="s">
        <v>700</v>
      </c>
      <c r="DB1830" t="s">
        <v>140</v>
      </c>
      <c r="DC1830" t="s">
        <v>139</v>
      </c>
      <c r="DD1830" t="s">
        <v>117</v>
      </c>
      <c r="DE1830" t="s">
        <v>698</v>
      </c>
      <c r="DF1830" t="s">
        <v>699</v>
      </c>
      <c r="DH1830" t="s">
        <v>3219</v>
      </c>
      <c r="DI1830" t="s">
        <v>3218</v>
      </c>
      <c r="DJ1830" t="s">
        <v>140</v>
      </c>
    </row>
    <row r="1831" spans="1:114" ht="15" customHeight="1" x14ac:dyDescent="0.35">
      <c r="A1831" t="s">
        <v>12190</v>
      </c>
      <c r="B1831" t="s">
        <v>278</v>
      </c>
      <c r="C1831" s="1">
        <v>45778</v>
      </c>
      <c r="D1831" s="1">
        <v>45778</v>
      </c>
      <c r="E1831" t="s">
        <v>116</v>
      </c>
      <c r="F1831" s="1">
        <v>45960</v>
      </c>
      <c r="G1831" t="s">
        <v>117</v>
      </c>
      <c r="H1831" t="s">
        <v>117</v>
      </c>
      <c r="I1831" t="s">
        <v>117</v>
      </c>
      <c r="J1831" t="s">
        <v>10066</v>
      </c>
      <c r="K1831" t="s">
        <v>10067</v>
      </c>
      <c r="L1831" t="s">
        <v>10068</v>
      </c>
      <c r="N1831" t="s">
        <v>120</v>
      </c>
      <c r="O1831" t="s">
        <v>121</v>
      </c>
      <c r="P1831" s="6">
        <v>96950</v>
      </c>
      <c r="Q1831" t="s">
        <v>122</v>
      </c>
      <c r="S1831" s="8">
        <v>16702880407</v>
      </c>
      <c r="T1831">
        <v>301</v>
      </c>
      <c r="U1831" t="s">
        <v>10069</v>
      </c>
      <c r="V1831">
        <v>212312</v>
      </c>
      <c r="W1831" t="s">
        <v>124</v>
      </c>
      <c r="Y1831" t="s">
        <v>10070</v>
      </c>
      <c r="Z1831" t="s">
        <v>5582</v>
      </c>
      <c r="AA1831" t="s">
        <v>10071</v>
      </c>
      <c r="AB1831" t="s">
        <v>474</v>
      </c>
      <c r="AC1831" t="s">
        <v>10068</v>
      </c>
      <c r="AE1831" t="s">
        <v>120</v>
      </c>
      <c r="AF1831" t="s">
        <v>121</v>
      </c>
      <c r="AG1831" s="6">
        <v>96950</v>
      </c>
      <c r="AH1831" t="s">
        <v>122</v>
      </c>
      <c r="AJ1831" s="8">
        <v>16702880407</v>
      </c>
      <c r="AK1831">
        <v>301</v>
      </c>
      <c r="AL1831" t="s">
        <v>10072</v>
      </c>
      <c r="BE1831" t="str">
        <f>"49-3042.00"</f>
        <v>49-3042.00</v>
      </c>
      <c r="BF1831" t="s">
        <v>3611</v>
      </c>
      <c r="BG1831" t="s">
        <v>12191</v>
      </c>
      <c r="BH1831" t="s">
        <v>3613</v>
      </c>
      <c r="BI1831">
        <v>4</v>
      </c>
      <c r="BK1831" s="1">
        <v>45962</v>
      </c>
      <c r="BL1831" s="1">
        <v>46326</v>
      </c>
      <c r="BO1831">
        <v>40</v>
      </c>
      <c r="BP1831">
        <v>0</v>
      </c>
      <c r="BQ1831">
        <v>8</v>
      </c>
      <c r="BR1831">
        <v>8</v>
      </c>
      <c r="BS1831">
        <v>8</v>
      </c>
      <c r="BT1831">
        <v>8</v>
      </c>
      <c r="BU1831">
        <v>8</v>
      </c>
      <c r="BV1831">
        <v>0</v>
      </c>
      <c r="BW1831" t="str">
        <f>"7:00 AM"</f>
        <v>7:00 AM</v>
      </c>
      <c r="BX1831" t="str">
        <f>"3:30 PM"</f>
        <v>3:30 PM</v>
      </c>
      <c r="BY1831" t="s">
        <v>133</v>
      </c>
      <c r="BZ1831">
        <v>0</v>
      </c>
      <c r="CA1831">
        <v>12</v>
      </c>
      <c r="CB1831" t="s">
        <v>117</v>
      </c>
      <c r="CD1831" s="2" t="s">
        <v>12192</v>
      </c>
      <c r="CE1831" t="s">
        <v>10084</v>
      </c>
      <c r="CF1831" t="s">
        <v>393</v>
      </c>
      <c r="CG1831" t="s">
        <v>136</v>
      </c>
      <c r="CH1831" t="s">
        <v>121</v>
      </c>
      <c r="CI1831" s="6">
        <v>96950</v>
      </c>
      <c r="CJ1831" s="10">
        <v>12.48</v>
      </c>
      <c r="CK1831" s="10">
        <v>14.5</v>
      </c>
      <c r="CL1831" s="10">
        <v>18.72</v>
      </c>
      <c r="CM1831" s="10">
        <v>21.75</v>
      </c>
      <c r="CN1831" t="s">
        <v>137</v>
      </c>
      <c r="CO1831" t="s">
        <v>12193</v>
      </c>
      <c r="CP1831" t="s">
        <v>209</v>
      </c>
      <c r="CR1831" t="s">
        <v>117</v>
      </c>
      <c r="CS1831" t="s">
        <v>139</v>
      </c>
      <c r="CT1831" t="s">
        <v>140</v>
      </c>
      <c r="CU1831" t="s">
        <v>139</v>
      </c>
      <c r="CV1831" t="s">
        <v>140</v>
      </c>
      <c r="CW1831" t="s">
        <v>139</v>
      </c>
      <c r="CX1831" t="s">
        <v>140</v>
      </c>
      <c r="CY1831" t="s">
        <v>10073</v>
      </c>
      <c r="CZ1831" s="8">
        <v>16702880407</v>
      </c>
      <c r="DA1831" t="s">
        <v>10072</v>
      </c>
      <c r="DB1831" t="s">
        <v>140</v>
      </c>
      <c r="DC1831" t="s">
        <v>139</v>
      </c>
      <c r="DD1831" t="s">
        <v>117</v>
      </c>
    </row>
    <row r="1832" spans="1:114" ht="15" customHeight="1" x14ac:dyDescent="0.35">
      <c r="A1832" t="s">
        <v>15308</v>
      </c>
      <c r="B1832" t="s">
        <v>278</v>
      </c>
      <c r="C1832" s="1">
        <v>45778</v>
      </c>
      <c r="D1832" s="1">
        <v>45778</v>
      </c>
      <c r="E1832" t="s">
        <v>116</v>
      </c>
      <c r="F1832" s="1">
        <v>45960</v>
      </c>
      <c r="G1832" t="s">
        <v>117</v>
      </c>
      <c r="H1832" t="s">
        <v>117</v>
      </c>
      <c r="I1832" t="s">
        <v>117</v>
      </c>
      <c r="J1832" t="s">
        <v>3218</v>
      </c>
      <c r="L1832" t="s">
        <v>1667</v>
      </c>
      <c r="N1832" t="s">
        <v>136</v>
      </c>
      <c r="O1832" t="s">
        <v>121</v>
      </c>
      <c r="P1832" s="6">
        <v>96950</v>
      </c>
      <c r="Q1832" t="s">
        <v>122</v>
      </c>
      <c r="S1832" s="8">
        <v>16702346445</v>
      </c>
      <c r="T1832">
        <v>2263</v>
      </c>
      <c r="U1832" t="s">
        <v>3219</v>
      </c>
      <c r="V1832">
        <v>53111</v>
      </c>
      <c r="W1832" t="s">
        <v>124</v>
      </c>
      <c r="Y1832" t="s">
        <v>698</v>
      </c>
      <c r="Z1832" t="s">
        <v>699</v>
      </c>
      <c r="AB1832" t="s">
        <v>215</v>
      </c>
      <c r="AC1832" t="s">
        <v>1667</v>
      </c>
      <c r="AE1832" t="s">
        <v>136</v>
      </c>
      <c r="AF1832" t="s">
        <v>121</v>
      </c>
      <c r="AG1832" s="6">
        <v>96950</v>
      </c>
      <c r="AH1832" t="s">
        <v>122</v>
      </c>
      <c r="AJ1832" s="8">
        <v>16702346445</v>
      </c>
      <c r="AK1832">
        <v>2263</v>
      </c>
      <c r="AL1832" t="s">
        <v>700</v>
      </c>
      <c r="BE1832" t="str">
        <f>"43-3031.00"</f>
        <v>43-3031.00</v>
      </c>
      <c r="BF1832" t="s">
        <v>357</v>
      </c>
      <c r="BG1832" t="s">
        <v>10782</v>
      </c>
      <c r="BH1832" t="s">
        <v>1669</v>
      </c>
      <c r="BI1832">
        <v>1</v>
      </c>
      <c r="BK1832" s="1">
        <v>45962</v>
      </c>
      <c r="BL1832" s="1">
        <v>46326</v>
      </c>
      <c r="BO1832">
        <v>40</v>
      </c>
      <c r="BP1832">
        <v>0</v>
      </c>
      <c r="BQ1832">
        <v>8</v>
      </c>
      <c r="BR1832">
        <v>8</v>
      </c>
      <c r="BS1832">
        <v>8</v>
      </c>
      <c r="BT1832">
        <v>8</v>
      </c>
      <c r="BU1832">
        <v>8</v>
      </c>
      <c r="BV1832">
        <v>0</v>
      </c>
      <c r="BW1832" t="str">
        <f>"8:00 AM"</f>
        <v>8:00 AM</v>
      </c>
      <c r="BX1832" t="str">
        <f>"5:00 PM"</f>
        <v>5:00 PM</v>
      </c>
      <c r="BY1832" t="s">
        <v>159</v>
      </c>
      <c r="BZ1832">
        <v>0</v>
      </c>
      <c r="CA1832">
        <v>24</v>
      </c>
      <c r="CB1832" t="s">
        <v>117</v>
      </c>
      <c r="CD1832" s="2" t="s">
        <v>10783</v>
      </c>
      <c r="CE1832" t="s">
        <v>2275</v>
      </c>
      <c r="CG1832" t="s">
        <v>136</v>
      </c>
      <c r="CH1832" t="s">
        <v>121</v>
      </c>
      <c r="CI1832" s="6">
        <v>96950</v>
      </c>
      <c r="CJ1832" s="10">
        <v>12.28</v>
      </c>
      <c r="CK1832" s="10">
        <v>14.43</v>
      </c>
      <c r="CL1832" s="10">
        <v>18.420000000000002</v>
      </c>
      <c r="CM1832" s="10">
        <v>21.65</v>
      </c>
      <c r="CN1832" t="s">
        <v>137</v>
      </c>
      <c r="CO1832" t="s">
        <v>803</v>
      </c>
      <c r="CP1832" t="s">
        <v>138</v>
      </c>
      <c r="CR1832" t="s">
        <v>117</v>
      </c>
      <c r="CS1832" t="s">
        <v>139</v>
      </c>
      <c r="CT1832" t="s">
        <v>140</v>
      </c>
      <c r="CU1832" t="s">
        <v>139</v>
      </c>
      <c r="CV1832" t="s">
        <v>140</v>
      </c>
      <c r="CW1832" t="s">
        <v>139</v>
      </c>
      <c r="CX1832" t="s">
        <v>140</v>
      </c>
      <c r="CY1832" t="s">
        <v>17406</v>
      </c>
      <c r="CZ1832" s="8">
        <v>16702346445</v>
      </c>
      <c r="DA1832" t="s">
        <v>700</v>
      </c>
      <c r="DB1832" t="s">
        <v>140</v>
      </c>
      <c r="DC1832" t="s">
        <v>139</v>
      </c>
      <c r="DD1832" t="s">
        <v>117</v>
      </c>
      <c r="DE1832" t="s">
        <v>698</v>
      </c>
      <c r="DF1832" t="s">
        <v>699</v>
      </c>
      <c r="DH1832" t="s">
        <v>3219</v>
      </c>
      <c r="DI1832" t="s">
        <v>3218</v>
      </c>
      <c r="DJ1832" t="s">
        <v>140</v>
      </c>
    </row>
    <row r="1833" spans="1:114" ht="15" customHeight="1" x14ac:dyDescent="0.35">
      <c r="A1833" t="s">
        <v>12237</v>
      </c>
      <c r="B1833" t="s">
        <v>166</v>
      </c>
      <c r="C1833" s="1">
        <v>45563</v>
      </c>
      <c r="D1833" s="1">
        <v>45779</v>
      </c>
      <c r="E1833" t="s">
        <v>211</v>
      </c>
      <c r="G1833" t="s">
        <v>117</v>
      </c>
      <c r="H1833" t="s">
        <v>117</v>
      </c>
      <c r="I1833" t="s">
        <v>117</v>
      </c>
      <c r="J1833" t="s">
        <v>2477</v>
      </c>
      <c r="K1833" t="s">
        <v>12238</v>
      </c>
      <c r="L1833" t="s">
        <v>2479</v>
      </c>
      <c r="M1833" t="s">
        <v>2480</v>
      </c>
      <c r="N1833" t="s">
        <v>120</v>
      </c>
      <c r="O1833" t="s">
        <v>121</v>
      </c>
      <c r="P1833" s="6">
        <v>96950</v>
      </c>
      <c r="Q1833" t="s">
        <v>122</v>
      </c>
      <c r="R1833" t="s">
        <v>140</v>
      </c>
      <c r="S1833" s="8">
        <v>16702349889</v>
      </c>
      <c r="U1833" t="s">
        <v>2481</v>
      </c>
      <c r="V1833">
        <v>236116</v>
      </c>
      <c r="W1833" t="s">
        <v>124</v>
      </c>
      <c r="Y1833" t="s">
        <v>2482</v>
      </c>
      <c r="Z1833" t="s">
        <v>2483</v>
      </c>
      <c r="AA1833" t="s">
        <v>2484</v>
      </c>
      <c r="AB1833" t="s">
        <v>2015</v>
      </c>
      <c r="AC1833" t="s">
        <v>2489</v>
      </c>
      <c r="AE1833" t="s">
        <v>120</v>
      </c>
      <c r="AF1833" t="s">
        <v>121</v>
      </c>
      <c r="AG1833" s="6">
        <v>96950</v>
      </c>
      <c r="AH1833" t="s">
        <v>122</v>
      </c>
      <c r="AJ1833" s="8">
        <v>16702349889</v>
      </c>
      <c r="AL1833" t="s">
        <v>2485</v>
      </c>
      <c r="BE1833" t="str">
        <f>"43-3031.00"</f>
        <v>43-3031.00</v>
      </c>
      <c r="BF1833" t="s">
        <v>357</v>
      </c>
      <c r="BG1833" t="s">
        <v>12239</v>
      </c>
      <c r="BH1833" t="s">
        <v>2487</v>
      </c>
      <c r="BI1833">
        <v>2</v>
      </c>
      <c r="BK1833" s="1">
        <v>45658</v>
      </c>
      <c r="BL1833" s="1">
        <v>46022</v>
      </c>
      <c r="BO1833">
        <v>40</v>
      </c>
      <c r="BP1833">
        <v>0</v>
      </c>
      <c r="BQ1833">
        <v>8</v>
      </c>
      <c r="BR1833">
        <v>8</v>
      </c>
      <c r="BS1833">
        <v>8</v>
      </c>
      <c r="BT1833">
        <v>8</v>
      </c>
      <c r="BU1833">
        <v>8</v>
      </c>
      <c r="BV1833">
        <v>0</v>
      </c>
      <c r="BW1833" t="str">
        <f>"8:00 AM"</f>
        <v>8:00 AM</v>
      </c>
      <c r="BX1833" t="str">
        <f>"5:00 PM"</f>
        <v>5:00 PM</v>
      </c>
      <c r="BY1833" t="s">
        <v>459</v>
      </c>
      <c r="BZ1833">
        <v>0</v>
      </c>
      <c r="CA1833">
        <v>24</v>
      </c>
      <c r="CB1833" t="s">
        <v>117</v>
      </c>
      <c r="CD1833" s="2" t="s">
        <v>12240</v>
      </c>
      <c r="CE1833" t="s">
        <v>2489</v>
      </c>
      <c r="CF1833" t="s">
        <v>140</v>
      </c>
      <c r="CG1833" t="s">
        <v>120</v>
      </c>
      <c r="CH1833" t="s">
        <v>121</v>
      </c>
      <c r="CI1833" s="6">
        <v>96950</v>
      </c>
      <c r="CJ1833" s="10">
        <v>12.28</v>
      </c>
      <c r="CK1833" s="10">
        <v>12.28</v>
      </c>
      <c r="CL1833" s="10">
        <v>18.420000000000002</v>
      </c>
      <c r="CM1833" s="10">
        <v>18.420000000000002</v>
      </c>
      <c r="CN1833" t="s">
        <v>137</v>
      </c>
      <c r="CO1833" t="s">
        <v>2490</v>
      </c>
      <c r="CP1833" t="s">
        <v>138</v>
      </c>
      <c r="CR1833" t="s">
        <v>117</v>
      </c>
      <c r="CS1833" t="s">
        <v>139</v>
      </c>
      <c r="CT1833" t="s">
        <v>140</v>
      </c>
      <c r="CU1833" t="s">
        <v>139</v>
      </c>
      <c r="CV1833" t="s">
        <v>140</v>
      </c>
      <c r="CW1833" t="s">
        <v>139</v>
      </c>
      <c r="CX1833" t="s">
        <v>140</v>
      </c>
      <c r="CY1833" s="2" t="s">
        <v>12241</v>
      </c>
      <c r="CZ1833" s="8">
        <v>16702349889</v>
      </c>
      <c r="DA1833" t="s">
        <v>2485</v>
      </c>
      <c r="DB1833" t="s">
        <v>140</v>
      </c>
      <c r="DC1833" t="s">
        <v>139</v>
      </c>
      <c r="DD1833" t="s">
        <v>117</v>
      </c>
      <c r="DE1833" t="s">
        <v>2482</v>
      </c>
      <c r="DF1833" t="s">
        <v>2483</v>
      </c>
      <c r="DG1833" t="s">
        <v>535</v>
      </c>
      <c r="DH1833" t="s">
        <v>2481</v>
      </c>
      <c r="DI1833" t="s">
        <v>12242</v>
      </c>
      <c r="DJ1833" t="s">
        <v>2485</v>
      </c>
    </row>
    <row r="1834" spans="1:114" ht="15" customHeight="1" x14ac:dyDescent="0.35">
      <c r="A1834" t="s">
        <v>16424</v>
      </c>
      <c r="B1834" t="s">
        <v>166</v>
      </c>
      <c r="C1834" s="1">
        <v>45574</v>
      </c>
      <c r="D1834" s="1">
        <v>45779</v>
      </c>
      <c r="E1834" t="s">
        <v>211</v>
      </c>
      <c r="F1834" s="1">
        <v>45594</v>
      </c>
      <c r="G1834" t="s">
        <v>117</v>
      </c>
      <c r="H1834" t="s">
        <v>117</v>
      </c>
      <c r="I1834" t="s">
        <v>117</v>
      </c>
      <c r="J1834" t="s">
        <v>11241</v>
      </c>
      <c r="L1834" t="s">
        <v>15195</v>
      </c>
      <c r="N1834" t="s">
        <v>136</v>
      </c>
      <c r="O1834" t="s">
        <v>121</v>
      </c>
      <c r="P1834" s="6">
        <v>96950</v>
      </c>
      <c r="Q1834" t="s">
        <v>122</v>
      </c>
      <c r="R1834" t="s">
        <v>140</v>
      </c>
      <c r="S1834" s="8">
        <v>16702352222</v>
      </c>
      <c r="U1834" t="s">
        <v>11244</v>
      </c>
      <c r="V1834">
        <v>458110</v>
      </c>
      <c r="W1834" t="s">
        <v>124</v>
      </c>
      <c r="Y1834" t="s">
        <v>11245</v>
      </c>
      <c r="Z1834" t="s">
        <v>4941</v>
      </c>
      <c r="AB1834" t="s">
        <v>205</v>
      </c>
      <c r="AC1834" t="s">
        <v>15195</v>
      </c>
      <c r="AE1834" t="s">
        <v>136</v>
      </c>
      <c r="AF1834" t="s">
        <v>121</v>
      </c>
      <c r="AG1834" s="6">
        <v>96950</v>
      </c>
      <c r="AH1834" t="s">
        <v>122</v>
      </c>
      <c r="AI1834" t="s">
        <v>9418</v>
      </c>
      <c r="AJ1834" s="8">
        <v>16702352222</v>
      </c>
      <c r="AL1834" t="s">
        <v>11247</v>
      </c>
      <c r="BE1834" t="str">
        <f>"51-6052.00"</f>
        <v>51-6052.00</v>
      </c>
      <c r="BF1834" t="s">
        <v>3989</v>
      </c>
      <c r="BG1834" t="s">
        <v>16425</v>
      </c>
      <c r="BH1834" t="s">
        <v>11249</v>
      </c>
      <c r="BI1834">
        <v>2</v>
      </c>
      <c r="BK1834" s="1">
        <v>45627</v>
      </c>
      <c r="BL1834" s="1">
        <v>45991</v>
      </c>
      <c r="BO1834">
        <v>35</v>
      </c>
      <c r="BP1834">
        <v>0</v>
      </c>
      <c r="BQ1834">
        <v>7</v>
      </c>
      <c r="BR1834">
        <v>7</v>
      </c>
      <c r="BS1834">
        <v>7</v>
      </c>
      <c r="BT1834">
        <v>7</v>
      </c>
      <c r="BU1834">
        <v>7</v>
      </c>
      <c r="BV1834">
        <v>0</v>
      </c>
      <c r="BW1834" t="str">
        <f>"8:30 AM"</f>
        <v>8:30 AM</v>
      </c>
      <c r="BX1834" t="str">
        <f>"4:30 PM"</f>
        <v>4:30 PM</v>
      </c>
      <c r="BY1834" t="s">
        <v>133</v>
      </c>
      <c r="BZ1834">
        <v>0</v>
      </c>
      <c r="CA1834">
        <v>12</v>
      </c>
      <c r="CB1834" t="s">
        <v>117</v>
      </c>
      <c r="CD1834" t="s">
        <v>11250</v>
      </c>
      <c r="CE1834" t="s">
        <v>11246</v>
      </c>
      <c r="CG1834" t="s">
        <v>136</v>
      </c>
      <c r="CH1834" t="s">
        <v>121</v>
      </c>
      <c r="CI1834" s="6">
        <v>96950</v>
      </c>
      <c r="CJ1834" s="10">
        <v>8.08</v>
      </c>
      <c r="CK1834" s="10">
        <v>8.08</v>
      </c>
      <c r="CL1834" s="10">
        <v>12.12</v>
      </c>
      <c r="CM1834" s="10">
        <v>12.12</v>
      </c>
      <c r="CN1834" t="s">
        <v>137</v>
      </c>
      <c r="CO1834" t="s">
        <v>140</v>
      </c>
      <c r="CP1834" t="s">
        <v>12861</v>
      </c>
      <c r="CR1834" t="s">
        <v>117</v>
      </c>
      <c r="CS1834" t="s">
        <v>139</v>
      </c>
      <c r="CT1834" t="s">
        <v>139</v>
      </c>
      <c r="CU1834" t="s">
        <v>139</v>
      </c>
      <c r="CV1834" t="s">
        <v>140</v>
      </c>
      <c r="CW1834" t="s">
        <v>139</v>
      </c>
      <c r="CX1834" t="s">
        <v>139</v>
      </c>
      <c r="CY1834" t="s">
        <v>11251</v>
      </c>
      <c r="CZ1834" s="8">
        <v>16702352222</v>
      </c>
      <c r="DA1834" t="s">
        <v>11247</v>
      </c>
      <c r="DB1834" t="s">
        <v>164</v>
      </c>
      <c r="DC1834" t="s">
        <v>139</v>
      </c>
      <c r="DD1834" t="s">
        <v>117</v>
      </c>
    </row>
    <row r="1835" spans="1:114" ht="15" customHeight="1" x14ac:dyDescent="0.35">
      <c r="A1835" t="s">
        <v>16476</v>
      </c>
      <c r="B1835" t="s">
        <v>166</v>
      </c>
      <c r="C1835" s="1">
        <v>45593</v>
      </c>
      <c r="D1835" s="1">
        <v>45779</v>
      </c>
      <c r="E1835" t="s">
        <v>116</v>
      </c>
      <c r="F1835" s="1">
        <v>45658</v>
      </c>
      <c r="G1835" t="s">
        <v>117</v>
      </c>
      <c r="H1835" t="s">
        <v>117</v>
      </c>
      <c r="I1835" t="s">
        <v>117</v>
      </c>
      <c r="J1835" t="s">
        <v>3930</v>
      </c>
      <c r="K1835" t="s">
        <v>3931</v>
      </c>
      <c r="L1835" t="s">
        <v>253</v>
      </c>
      <c r="N1835" t="s">
        <v>248</v>
      </c>
      <c r="O1835" t="s">
        <v>121</v>
      </c>
      <c r="P1835" s="6">
        <v>96951</v>
      </c>
      <c r="Q1835" t="s">
        <v>122</v>
      </c>
      <c r="S1835" s="8">
        <v>16705320350</v>
      </c>
      <c r="U1835" t="s">
        <v>3932</v>
      </c>
      <c r="V1835">
        <v>445110</v>
      </c>
      <c r="W1835" t="s">
        <v>124</v>
      </c>
      <c r="Y1835" t="s">
        <v>250</v>
      </c>
      <c r="Z1835" t="s">
        <v>251</v>
      </c>
      <c r="AA1835" t="s">
        <v>535</v>
      </c>
      <c r="AB1835" t="s">
        <v>524</v>
      </c>
      <c r="AC1835" t="s">
        <v>253</v>
      </c>
      <c r="AE1835" t="s">
        <v>248</v>
      </c>
      <c r="AF1835" t="s">
        <v>121</v>
      </c>
      <c r="AG1835" s="6">
        <v>96951</v>
      </c>
      <c r="AH1835" t="s">
        <v>122</v>
      </c>
      <c r="AJ1835" s="8">
        <v>16705320350</v>
      </c>
      <c r="AL1835" t="s">
        <v>3933</v>
      </c>
      <c r="BE1835" t="str">
        <f>"51-9198.00"</f>
        <v>51-9198.00</v>
      </c>
      <c r="BF1835" t="s">
        <v>1393</v>
      </c>
      <c r="BG1835" t="s">
        <v>3934</v>
      </c>
      <c r="BH1835" t="s">
        <v>3935</v>
      </c>
      <c r="BI1835">
        <v>3</v>
      </c>
      <c r="BK1835" s="1">
        <v>45660</v>
      </c>
      <c r="BL1835" s="1">
        <v>46024</v>
      </c>
      <c r="BO1835">
        <v>40</v>
      </c>
      <c r="BP1835">
        <v>0</v>
      </c>
      <c r="BQ1835">
        <v>7</v>
      </c>
      <c r="BR1835">
        <v>7</v>
      </c>
      <c r="BS1835">
        <v>7</v>
      </c>
      <c r="BT1835">
        <v>7</v>
      </c>
      <c r="BU1835">
        <v>7</v>
      </c>
      <c r="BV1835">
        <v>5</v>
      </c>
      <c r="BW1835" t="str">
        <f>"8:00 AM"</f>
        <v>8:00 AM</v>
      </c>
      <c r="BX1835" t="str">
        <f>"4:00 PM"</f>
        <v>4:00 PM</v>
      </c>
      <c r="BY1835" t="s">
        <v>133</v>
      </c>
      <c r="BZ1835">
        <v>0</v>
      </c>
      <c r="CA1835">
        <v>0</v>
      </c>
      <c r="CB1835" t="s">
        <v>117</v>
      </c>
      <c r="CD1835" t="s">
        <v>3936</v>
      </c>
      <c r="CE1835" t="s">
        <v>1321</v>
      </c>
      <c r="CG1835" t="s">
        <v>248</v>
      </c>
      <c r="CH1835" t="s">
        <v>121</v>
      </c>
      <c r="CI1835" s="6">
        <v>96951</v>
      </c>
      <c r="CJ1835" s="10">
        <v>8.23</v>
      </c>
      <c r="CK1835" s="10">
        <v>8.23</v>
      </c>
      <c r="CL1835" s="10">
        <v>12.35</v>
      </c>
      <c r="CM1835" s="10">
        <v>12.35</v>
      </c>
      <c r="CN1835" t="s">
        <v>137</v>
      </c>
      <c r="CO1835" t="s">
        <v>140</v>
      </c>
      <c r="CP1835" t="s">
        <v>138</v>
      </c>
      <c r="CR1835" t="s">
        <v>117</v>
      </c>
      <c r="CS1835" t="s">
        <v>139</v>
      </c>
      <c r="CT1835" t="s">
        <v>140</v>
      </c>
      <c r="CU1835" t="s">
        <v>139</v>
      </c>
      <c r="CV1835" t="s">
        <v>140</v>
      </c>
      <c r="CW1835" t="s">
        <v>139</v>
      </c>
      <c r="CX1835" t="s">
        <v>140</v>
      </c>
      <c r="CY1835" t="s">
        <v>260</v>
      </c>
      <c r="CZ1835" s="8">
        <v>16705320350</v>
      </c>
      <c r="DA1835" t="s">
        <v>3933</v>
      </c>
      <c r="DB1835" t="s">
        <v>140</v>
      </c>
      <c r="DC1835" t="s">
        <v>139</v>
      </c>
      <c r="DD1835" t="s">
        <v>117</v>
      </c>
    </row>
    <row r="1836" spans="1:114" ht="15" customHeight="1" x14ac:dyDescent="0.35">
      <c r="A1836" t="s">
        <v>8028</v>
      </c>
      <c r="B1836" t="s">
        <v>115</v>
      </c>
      <c r="C1836" s="1">
        <v>45730</v>
      </c>
      <c r="D1836" s="1">
        <v>45779</v>
      </c>
      <c r="E1836" t="s">
        <v>116</v>
      </c>
      <c r="F1836" s="1">
        <v>45776</v>
      </c>
      <c r="G1836" t="s">
        <v>117</v>
      </c>
      <c r="H1836" t="s">
        <v>117</v>
      </c>
      <c r="I1836" t="s">
        <v>117</v>
      </c>
      <c r="J1836" t="s">
        <v>5225</v>
      </c>
      <c r="L1836" t="s">
        <v>2925</v>
      </c>
      <c r="M1836" t="s">
        <v>2926</v>
      </c>
      <c r="N1836" t="s">
        <v>120</v>
      </c>
      <c r="O1836" t="s">
        <v>121</v>
      </c>
      <c r="P1836" s="6">
        <v>96950</v>
      </c>
      <c r="Q1836" t="s">
        <v>122</v>
      </c>
      <c r="S1836" s="8">
        <v>16702341795</v>
      </c>
      <c r="U1836" t="s">
        <v>2927</v>
      </c>
      <c r="V1836">
        <v>722511</v>
      </c>
      <c r="W1836" t="s">
        <v>124</v>
      </c>
      <c r="Y1836" t="s">
        <v>2928</v>
      </c>
      <c r="Z1836" t="s">
        <v>251</v>
      </c>
      <c r="AA1836" t="s">
        <v>2929</v>
      </c>
      <c r="AB1836" t="s">
        <v>1563</v>
      </c>
      <c r="AC1836" t="s">
        <v>2925</v>
      </c>
      <c r="AD1836" t="s">
        <v>2926</v>
      </c>
      <c r="AE1836" t="s">
        <v>120</v>
      </c>
      <c r="AF1836" t="s">
        <v>121</v>
      </c>
      <c r="AG1836" s="6">
        <v>96950</v>
      </c>
      <c r="AH1836" t="s">
        <v>122</v>
      </c>
      <c r="AJ1836" s="8">
        <v>16702341795</v>
      </c>
      <c r="AL1836" t="s">
        <v>2930</v>
      </c>
      <c r="BE1836" t="str">
        <f>"35-3031.00"</f>
        <v>35-3031.00</v>
      </c>
      <c r="BF1836" t="s">
        <v>788</v>
      </c>
      <c r="BG1836" t="s">
        <v>8029</v>
      </c>
      <c r="BH1836" t="s">
        <v>8030</v>
      </c>
      <c r="BI1836">
        <v>1</v>
      </c>
      <c r="BK1836" s="1">
        <v>45778</v>
      </c>
      <c r="BL1836" s="1">
        <v>46142</v>
      </c>
      <c r="BO1836">
        <v>35</v>
      </c>
      <c r="BP1836">
        <v>6</v>
      </c>
      <c r="BQ1836">
        <v>0</v>
      </c>
      <c r="BR1836">
        <v>5</v>
      </c>
      <c r="BS1836">
        <v>6</v>
      </c>
      <c r="BT1836">
        <v>6</v>
      </c>
      <c r="BU1836">
        <v>6</v>
      </c>
      <c r="BV1836">
        <v>6</v>
      </c>
      <c r="BW1836" t="str">
        <f>"7:00 AM"</f>
        <v>7:00 AM</v>
      </c>
      <c r="BX1836" t="str">
        <f>"2:00 PM"</f>
        <v>2:00 PM</v>
      </c>
      <c r="BY1836" t="s">
        <v>133</v>
      </c>
      <c r="BZ1836">
        <v>0</v>
      </c>
      <c r="CA1836">
        <v>6</v>
      </c>
      <c r="CB1836" t="s">
        <v>117</v>
      </c>
      <c r="CD1836" s="2" t="s">
        <v>8031</v>
      </c>
      <c r="CE1836" t="s">
        <v>8032</v>
      </c>
      <c r="CF1836" t="s">
        <v>4421</v>
      </c>
      <c r="CG1836" t="s">
        <v>1143</v>
      </c>
      <c r="CH1836" t="s">
        <v>121</v>
      </c>
      <c r="CI1836" s="6">
        <v>96952</v>
      </c>
      <c r="CJ1836" s="10">
        <v>8.0399999999999991</v>
      </c>
      <c r="CK1836" s="10">
        <v>9</v>
      </c>
      <c r="CL1836" s="10">
        <v>12.06</v>
      </c>
      <c r="CM1836" s="10">
        <v>13.5</v>
      </c>
      <c r="CN1836" t="s">
        <v>137</v>
      </c>
      <c r="CO1836" t="s">
        <v>133</v>
      </c>
      <c r="CP1836" t="s">
        <v>138</v>
      </c>
      <c r="CR1836" t="s">
        <v>117</v>
      </c>
      <c r="CS1836" t="s">
        <v>139</v>
      </c>
      <c r="CT1836" t="s">
        <v>139</v>
      </c>
      <c r="CU1836" t="s">
        <v>139</v>
      </c>
      <c r="CV1836" t="s">
        <v>140</v>
      </c>
      <c r="CW1836" t="s">
        <v>139</v>
      </c>
      <c r="CX1836" t="s">
        <v>140</v>
      </c>
      <c r="CY1836" t="s">
        <v>5489</v>
      </c>
      <c r="CZ1836" s="8">
        <v>16702341795</v>
      </c>
      <c r="DA1836" t="s">
        <v>2930</v>
      </c>
      <c r="DB1836" t="s">
        <v>2937</v>
      </c>
      <c r="DC1836" t="s">
        <v>139</v>
      </c>
      <c r="DD1836" t="s">
        <v>117</v>
      </c>
    </row>
    <row r="1837" spans="1:114" ht="15" customHeight="1" x14ac:dyDescent="0.35">
      <c r="A1837" t="s">
        <v>15265</v>
      </c>
      <c r="B1837" t="s">
        <v>144</v>
      </c>
      <c r="C1837" s="1">
        <v>45730</v>
      </c>
      <c r="D1837" s="1">
        <v>45779</v>
      </c>
      <c r="E1837" t="s">
        <v>211</v>
      </c>
      <c r="G1837" t="s">
        <v>117</v>
      </c>
      <c r="H1837" t="s">
        <v>117</v>
      </c>
      <c r="I1837" t="s">
        <v>117</v>
      </c>
      <c r="J1837" t="s">
        <v>2074</v>
      </c>
      <c r="K1837" t="s">
        <v>2075</v>
      </c>
      <c r="L1837" t="s">
        <v>913</v>
      </c>
      <c r="N1837" t="s">
        <v>120</v>
      </c>
      <c r="O1837" t="s">
        <v>121</v>
      </c>
      <c r="P1837" s="6">
        <v>96950</v>
      </c>
      <c r="Q1837" t="s">
        <v>122</v>
      </c>
      <c r="S1837" s="8">
        <v>16704888866</v>
      </c>
      <c r="U1837" t="s">
        <v>2076</v>
      </c>
      <c r="V1837">
        <v>445110</v>
      </c>
      <c r="W1837" t="s">
        <v>124</v>
      </c>
      <c r="Y1837" t="s">
        <v>13815</v>
      </c>
      <c r="Z1837" t="s">
        <v>2078</v>
      </c>
      <c r="AA1837" t="s">
        <v>2079</v>
      </c>
      <c r="AB1837" t="s">
        <v>128</v>
      </c>
      <c r="AC1837" t="s">
        <v>913</v>
      </c>
      <c r="AE1837" t="s">
        <v>120</v>
      </c>
      <c r="AF1837" t="s">
        <v>121</v>
      </c>
      <c r="AG1837" s="6">
        <v>96950</v>
      </c>
      <c r="AH1837" t="s">
        <v>122</v>
      </c>
      <c r="AJ1837" s="8">
        <v>16709897666</v>
      </c>
      <c r="AL1837" t="s">
        <v>2080</v>
      </c>
      <c r="BE1837" t="str">
        <f>"37-2011.00"</f>
        <v>37-2011.00</v>
      </c>
      <c r="BF1837" t="s">
        <v>701</v>
      </c>
      <c r="BG1837" t="s">
        <v>13816</v>
      </c>
      <c r="BH1837" t="s">
        <v>5093</v>
      </c>
      <c r="BI1837">
        <v>3</v>
      </c>
      <c r="BJ1837">
        <v>3</v>
      </c>
      <c r="BK1837" s="1">
        <v>45839</v>
      </c>
      <c r="BL1837" s="1">
        <v>46203</v>
      </c>
      <c r="BM1837" s="1">
        <v>45839</v>
      </c>
      <c r="BN1837" s="1">
        <v>46203</v>
      </c>
      <c r="BO1837">
        <v>40</v>
      </c>
      <c r="BP1837">
        <v>0</v>
      </c>
      <c r="BQ1837">
        <v>7</v>
      </c>
      <c r="BR1837">
        <v>7</v>
      </c>
      <c r="BS1837">
        <v>7</v>
      </c>
      <c r="BT1837">
        <v>7</v>
      </c>
      <c r="BU1837">
        <v>7</v>
      </c>
      <c r="BV1837">
        <v>5</v>
      </c>
      <c r="BW1837" t="str">
        <f>"9:00 AM"</f>
        <v>9:00 AM</v>
      </c>
      <c r="BX1837" t="str">
        <f>"4:00 PM"</f>
        <v>4:00 PM</v>
      </c>
      <c r="BY1837" t="s">
        <v>133</v>
      </c>
      <c r="BZ1837">
        <v>0</v>
      </c>
      <c r="CA1837">
        <v>6</v>
      </c>
      <c r="CB1837" t="s">
        <v>117</v>
      </c>
      <c r="CD1837" t="s">
        <v>5094</v>
      </c>
      <c r="CE1837" t="s">
        <v>2083</v>
      </c>
      <c r="CG1837" t="s">
        <v>120</v>
      </c>
      <c r="CH1837" t="s">
        <v>121</v>
      </c>
      <c r="CI1837" s="6">
        <v>96950</v>
      </c>
      <c r="CJ1837" s="10">
        <v>8.2899999999999991</v>
      </c>
      <c r="CK1837" s="10">
        <v>8.2899999999999991</v>
      </c>
      <c r="CL1837" s="10">
        <v>12.44</v>
      </c>
      <c r="CM1837" s="10">
        <v>12.44</v>
      </c>
      <c r="CN1837" t="s">
        <v>137</v>
      </c>
      <c r="CO1837" t="s">
        <v>140</v>
      </c>
      <c r="CP1837" t="s">
        <v>138</v>
      </c>
      <c r="CR1837" t="s">
        <v>117</v>
      </c>
      <c r="CS1837" t="s">
        <v>139</v>
      </c>
      <c r="CT1837" t="s">
        <v>140</v>
      </c>
      <c r="CU1837" t="s">
        <v>139</v>
      </c>
      <c r="CV1837" t="s">
        <v>140</v>
      </c>
      <c r="CW1837" t="s">
        <v>139</v>
      </c>
      <c r="CX1837" t="s">
        <v>139</v>
      </c>
      <c r="CY1837" t="s">
        <v>923</v>
      </c>
      <c r="CZ1837" s="8">
        <v>16704888866</v>
      </c>
      <c r="DA1837" t="s">
        <v>2080</v>
      </c>
      <c r="DB1837" t="s">
        <v>140</v>
      </c>
      <c r="DC1837" t="s">
        <v>139</v>
      </c>
      <c r="DD1837" t="s">
        <v>117</v>
      </c>
    </row>
    <row r="1838" spans="1:114" ht="15" customHeight="1" x14ac:dyDescent="0.35">
      <c r="A1838" t="s">
        <v>16426</v>
      </c>
      <c r="B1838" t="s">
        <v>144</v>
      </c>
      <c r="C1838" s="1">
        <v>45730</v>
      </c>
      <c r="D1838" s="1">
        <v>45779</v>
      </c>
      <c r="E1838" t="s">
        <v>116</v>
      </c>
      <c r="F1838" s="1">
        <v>45837</v>
      </c>
      <c r="G1838" t="s">
        <v>117</v>
      </c>
      <c r="H1838" t="s">
        <v>117</v>
      </c>
      <c r="I1838" t="s">
        <v>117</v>
      </c>
      <c r="J1838" t="s">
        <v>5478</v>
      </c>
      <c r="K1838" t="s">
        <v>5479</v>
      </c>
      <c r="L1838" t="s">
        <v>913</v>
      </c>
      <c r="N1838" t="s">
        <v>120</v>
      </c>
      <c r="O1838" t="s">
        <v>121</v>
      </c>
      <c r="P1838" s="6">
        <v>96950</v>
      </c>
      <c r="Q1838" t="s">
        <v>122</v>
      </c>
      <c r="S1838" s="8">
        <v>16704888686</v>
      </c>
      <c r="U1838" t="s">
        <v>5480</v>
      </c>
      <c r="V1838">
        <v>445110</v>
      </c>
      <c r="W1838" t="s">
        <v>124</v>
      </c>
      <c r="Y1838" t="s">
        <v>2077</v>
      </c>
      <c r="Z1838" t="s">
        <v>2078</v>
      </c>
      <c r="AA1838" t="s">
        <v>2079</v>
      </c>
      <c r="AB1838" t="s">
        <v>128</v>
      </c>
      <c r="AC1838" t="s">
        <v>913</v>
      </c>
      <c r="AE1838" t="s">
        <v>120</v>
      </c>
      <c r="AF1838" t="s">
        <v>121</v>
      </c>
      <c r="AG1838" s="6">
        <v>96950</v>
      </c>
      <c r="AH1838" t="s">
        <v>122</v>
      </c>
      <c r="AJ1838" s="8">
        <v>16709897666</v>
      </c>
      <c r="AL1838" t="s">
        <v>5481</v>
      </c>
      <c r="BE1838" t="str">
        <f>"41-2011.00"</f>
        <v>41-2011.00</v>
      </c>
      <c r="BF1838" t="s">
        <v>918</v>
      </c>
      <c r="BG1838" t="s">
        <v>8104</v>
      </c>
      <c r="BH1838" t="s">
        <v>920</v>
      </c>
      <c r="BI1838">
        <v>1</v>
      </c>
      <c r="BJ1838">
        <v>1</v>
      </c>
      <c r="BK1838" s="1">
        <v>45839</v>
      </c>
      <c r="BL1838" s="1">
        <v>46203</v>
      </c>
      <c r="BM1838" s="1">
        <v>45839</v>
      </c>
      <c r="BN1838" s="1">
        <v>46203</v>
      </c>
      <c r="BO1838">
        <v>40</v>
      </c>
      <c r="BP1838">
        <v>7</v>
      </c>
      <c r="BQ1838">
        <v>7</v>
      </c>
      <c r="BR1838">
        <v>7</v>
      </c>
      <c r="BS1838">
        <v>7</v>
      </c>
      <c r="BT1838">
        <v>7</v>
      </c>
      <c r="BU1838">
        <v>5</v>
      </c>
      <c r="BV1838">
        <v>0</v>
      </c>
      <c r="BW1838" t="str">
        <f>"7:00 AM"</f>
        <v>7:00 AM</v>
      </c>
      <c r="BX1838" t="str">
        <f>"2:00 PM"</f>
        <v>2:00 PM</v>
      </c>
      <c r="BY1838" t="s">
        <v>133</v>
      </c>
      <c r="BZ1838">
        <v>0</v>
      </c>
      <c r="CA1838">
        <v>12</v>
      </c>
      <c r="CB1838" t="s">
        <v>117</v>
      </c>
      <c r="CD1838" t="s">
        <v>2082</v>
      </c>
      <c r="CE1838" t="s">
        <v>5484</v>
      </c>
      <c r="CG1838" t="s">
        <v>120</v>
      </c>
      <c r="CH1838" t="s">
        <v>121</v>
      </c>
      <c r="CI1838" s="6">
        <v>96950</v>
      </c>
      <c r="CJ1838" s="10">
        <v>7.89</v>
      </c>
      <c r="CK1838" s="10">
        <v>7.89</v>
      </c>
      <c r="CL1838" s="10">
        <v>11.84</v>
      </c>
      <c r="CM1838" s="10">
        <v>11.84</v>
      </c>
      <c r="CN1838" t="s">
        <v>137</v>
      </c>
      <c r="CO1838" t="s">
        <v>140</v>
      </c>
      <c r="CP1838" t="s">
        <v>138</v>
      </c>
      <c r="CR1838" t="s">
        <v>117</v>
      </c>
      <c r="CS1838" t="s">
        <v>139</v>
      </c>
      <c r="CT1838" t="s">
        <v>140</v>
      </c>
      <c r="CU1838" t="s">
        <v>139</v>
      </c>
      <c r="CV1838" t="s">
        <v>140</v>
      </c>
      <c r="CW1838" t="s">
        <v>139</v>
      </c>
      <c r="CX1838" t="s">
        <v>139</v>
      </c>
      <c r="CY1838" t="s">
        <v>923</v>
      </c>
      <c r="CZ1838" s="8">
        <v>16704888686</v>
      </c>
      <c r="DA1838" t="s">
        <v>5481</v>
      </c>
      <c r="DB1838" t="s">
        <v>140</v>
      </c>
      <c r="DC1838" t="s">
        <v>139</v>
      </c>
      <c r="DD1838" t="s">
        <v>117</v>
      </c>
    </row>
    <row r="1839" spans="1:114" ht="15" customHeight="1" x14ac:dyDescent="0.35">
      <c r="A1839" t="s">
        <v>10389</v>
      </c>
      <c r="B1839" t="s">
        <v>144</v>
      </c>
      <c r="C1839" s="1">
        <v>45740</v>
      </c>
      <c r="D1839" s="1">
        <v>45779</v>
      </c>
      <c r="E1839" t="s">
        <v>116</v>
      </c>
      <c r="F1839" s="1">
        <v>45807</v>
      </c>
      <c r="G1839" t="s">
        <v>117</v>
      </c>
      <c r="H1839" t="s">
        <v>117</v>
      </c>
      <c r="I1839" t="s">
        <v>117</v>
      </c>
      <c r="J1839" t="s">
        <v>145</v>
      </c>
      <c r="K1839" t="s">
        <v>146</v>
      </c>
      <c r="L1839" t="s">
        <v>147</v>
      </c>
      <c r="M1839" t="s">
        <v>9091</v>
      </c>
      <c r="N1839" t="s">
        <v>120</v>
      </c>
      <c r="O1839" t="s">
        <v>121</v>
      </c>
      <c r="P1839" s="6">
        <v>96950</v>
      </c>
      <c r="Q1839" t="s">
        <v>122</v>
      </c>
      <c r="S1839" s="8">
        <v>16702352883</v>
      </c>
      <c r="U1839" t="s">
        <v>149</v>
      </c>
      <c r="V1839">
        <v>56132</v>
      </c>
      <c r="W1839" t="s">
        <v>150</v>
      </c>
      <c r="X1839" t="s">
        <v>139</v>
      </c>
      <c r="Y1839" t="s">
        <v>151</v>
      </c>
      <c r="Z1839" t="s">
        <v>152</v>
      </c>
      <c r="AA1839" t="s">
        <v>153</v>
      </c>
      <c r="AB1839" t="s">
        <v>154</v>
      </c>
      <c r="AC1839" t="s">
        <v>147</v>
      </c>
      <c r="AD1839" t="s">
        <v>148</v>
      </c>
      <c r="AE1839" t="s">
        <v>120</v>
      </c>
      <c r="AF1839" t="s">
        <v>121</v>
      </c>
      <c r="AG1839" s="6">
        <v>96950</v>
      </c>
      <c r="AH1839" t="s">
        <v>122</v>
      </c>
      <c r="AJ1839" s="8">
        <v>16702352883</v>
      </c>
      <c r="AL1839" t="s">
        <v>155</v>
      </c>
      <c r="BE1839" t="str">
        <f>"39-9011.00"</f>
        <v>39-9011.00</v>
      </c>
      <c r="BF1839" t="s">
        <v>614</v>
      </c>
      <c r="BG1839" t="s">
        <v>9092</v>
      </c>
      <c r="BH1839" t="s">
        <v>772</v>
      </c>
      <c r="BI1839">
        <v>10</v>
      </c>
      <c r="BJ1839">
        <v>10</v>
      </c>
      <c r="BK1839" s="1">
        <v>45809</v>
      </c>
      <c r="BL1839" s="1">
        <v>46173</v>
      </c>
      <c r="BM1839" s="1">
        <v>45809</v>
      </c>
      <c r="BN1839" s="1">
        <v>46173</v>
      </c>
      <c r="BO1839">
        <v>35</v>
      </c>
      <c r="BP1839">
        <v>0</v>
      </c>
      <c r="BQ1839">
        <v>7</v>
      </c>
      <c r="BR1839">
        <v>7</v>
      </c>
      <c r="BS1839">
        <v>7</v>
      </c>
      <c r="BT1839">
        <v>7</v>
      </c>
      <c r="BU1839">
        <v>7</v>
      </c>
      <c r="BV1839">
        <v>0</v>
      </c>
      <c r="BW1839" t="str">
        <f>"8:00 AM"</f>
        <v>8:00 AM</v>
      </c>
      <c r="BX1839" t="str">
        <f>"4:00 PM"</f>
        <v>4:00 PM</v>
      </c>
      <c r="BY1839" t="s">
        <v>159</v>
      </c>
      <c r="BZ1839">
        <v>0</v>
      </c>
      <c r="CA1839">
        <v>12</v>
      </c>
      <c r="CB1839" t="s">
        <v>117</v>
      </c>
      <c r="CD1839" s="2" t="s">
        <v>9093</v>
      </c>
      <c r="CE1839" t="s">
        <v>147</v>
      </c>
      <c r="CF1839" t="s">
        <v>161</v>
      </c>
      <c r="CG1839" t="s">
        <v>120</v>
      </c>
      <c r="CH1839" t="s">
        <v>121</v>
      </c>
      <c r="CI1839" s="6">
        <v>96950</v>
      </c>
      <c r="CJ1839" s="10">
        <v>7.81</v>
      </c>
      <c r="CK1839" s="10">
        <v>7.81</v>
      </c>
      <c r="CL1839" s="10">
        <v>11.72</v>
      </c>
      <c r="CM1839" s="10">
        <v>11.72</v>
      </c>
      <c r="CN1839" t="s">
        <v>137</v>
      </c>
      <c r="CO1839" t="s">
        <v>162</v>
      </c>
      <c r="CP1839" t="s">
        <v>138</v>
      </c>
      <c r="CR1839" t="s">
        <v>117</v>
      </c>
      <c r="CS1839" t="s">
        <v>139</v>
      </c>
      <c r="CT1839" t="s">
        <v>140</v>
      </c>
      <c r="CU1839" t="s">
        <v>139</v>
      </c>
      <c r="CV1839" t="s">
        <v>140</v>
      </c>
      <c r="CW1839" t="s">
        <v>139</v>
      </c>
      <c r="CX1839" t="s">
        <v>140</v>
      </c>
      <c r="CY1839" t="s">
        <v>163</v>
      </c>
      <c r="CZ1839" s="8">
        <v>16702352883</v>
      </c>
      <c r="DA1839" t="s">
        <v>155</v>
      </c>
      <c r="DB1839" t="s">
        <v>164</v>
      </c>
      <c r="DC1839" t="s">
        <v>139</v>
      </c>
      <c r="DD1839" t="s">
        <v>139</v>
      </c>
    </row>
    <row r="1840" spans="1:114" ht="15" customHeight="1" x14ac:dyDescent="0.35">
      <c r="A1840" t="s">
        <v>15247</v>
      </c>
      <c r="B1840" t="s">
        <v>278</v>
      </c>
      <c r="C1840" s="1">
        <v>45776</v>
      </c>
      <c r="D1840" s="1">
        <v>45779</v>
      </c>
      <c r="E1840" t="s">
        <v>211</v>
      </c>
      <c r="G1840" t="s">
        <v>139</v>
      </c>
      <c r="H1840" t="s">
        <v>117</v>
      </c>
      <c r="I1840" t="s">
        <v>117</v>
      </c>
      <c r="J1840" t="s">
        <v>10807</v>
      </c>
      <c r="K1840" t="s">
        <v>10808</v>
      </c>
      <c r="L1840" t="s">
        <v>10809</v>
      </c>
      <c r="N1840" t="s">
        <v>136</v>
      </c>
      <c r="O1840" t="s">
        <v>121</v>
      </c>
      <c r="P1840" s="6">
        <v>96950</v>
      </c>
      <c r="Q1840" t="s">
        <v>122</v>
      </c>
      <c r="S1840" s="8">
        <v>16707892001</v>
      </c>
      <c r="U1840" t="s">
        <v>10810</v>
      </c>
      <c r="V1840">
        <v>611610</v>
      </c>
      <c r="W1840" t="s">
        <v>124</v>
      </c>
      <c r="Y1840" t="s">
        <v>10811</v>
      </c>
      <c r="Z1840" t="s">
        <v>10812</v>
      </c>
      <c r="AB1840" t="s">
        <v>997</v>
      </c>
      <c r="AC1840" t="s">
        <v>10809</v>
      </c>
      <c r="AE1840" t="s">
        <v>136</v>
      </c>
      <c r="AF1840" t="s">
        <v>121</v>
      </c>
      <c r="AG1840" s="6">
        <v>96950</v>
      </c>
      <c r="AH1840" t="s">
        <v>122</v>
      </c>
      <c r="AJ1840" s="8">
        <v>16707892001</v>
      </c>
      <c r="AL1840" t="s">
        <v>599</v>
      </c>
      <c r="AM1840" t="s">
        <v>600</v>
      </c>
      <c r="AN1840" t="s">
        <v>601</v>
      </c>
      <c r="AO1840" t="s">
        <v>602</v>
      </c>
      <c r="AQ1840" t="s">
        <v>603</v>
      </c>
      <c r="AS1840" t="s">
        <v>136</v>
      </c>
      <c r="AT1840" t="s">
        <v>121</v>
      </c>
      <c r="AU1840" s="6">
        <v>96950</v>
      </c>
      <c r="AV1840" t="s">
        <v>122</v>
      </c>
      <c r="AX1840" s="8">
        <v>16702353403</v>
      </c>
      <c r="AZ1840" t="s">
        <v>604</v>
      </c>
      <c r="BA1840" t="s">
        <v>605</v>
      </c>
      <c r="BB1840" t="s">
        <v>606</v>
      </c>
      <c r="BE1840" t="str">
        <f>"25-2021.00"</f>
        <v>25-2021.00</v>
      </c>
      <c r="BF1840" t="s">
        <v>7073</v>
      </c>
      <c r="BG1840" t="s">
        <v>10813</v>
      </c>
      <c r="BH1840" t="s">
        <v>10814</v>
      </c>
      <c r="BI1840">
        <v>1</v>
      </c>
      <c r="BK1840" s="1">
        <v>45931</v>
      </c>
      <c r="BL1840" s="1">
        <v>47026</v>
      </c>
      <c r="BO1840">
        <v>35</v>
      </c>
      <c r="BP1840">
        <v>0</v>
      </c>
      <c r="BQ1840">
        <v>7</v>
      </c>
      <c r="BR1840">
        <v>7</v>
      </c>
      <c r="BS1840">
        <v>7</v>
      </c>
      <c r="BT1840">
        <v>7</v>
      </c>
      <c r="BU1840">
        <v>7</v>
      </c>
      <c r="BV1840">
        <v>0</v>
      </c>
      <c r="BW1840" t="str">
        <f>"9:00 AM"</f>
        <v>9:00 AM</v>
      </c>
      <c r="BX1840" t="str">
        <f>"5:00 PM"</f>
        <v>5:00 PM</v>
      </c>
      <c r="BY1840" t="s">
        <v>159</v>
      </c>
      <c r="BZ1840">
        <v>0</v>
      </c>
      <c r="CA1840">
        <v>24</v>
      </c>
      <c r="CB1840" t="s">
        <v>117</v>
      </c>
      <c r="CD1840" t="s">
        <v>10815</v>
      </c>
      <c r="CE1840" t="s">
        <v>550</v>
      </c>
      <c r="CG1840" t="s">
        <v>136</v>
      </c>
      <c r="CH1840" t="s">
        <v>121</v>
      </c>
      <c r="CI1840" s="6">
        <v>96950</v>
      </c>
      <c r="CJ1840" s="10">
        <v>20.48</v>
      </c>
      <c r="CK1840" s="10">
        <v>20.48</v>
      </c>
      <c r="CL1840" s="10">
        <v>0</v>
      </c>
      <c r="CM1840" s="10">
        <v>0</v>
      </c>
      <c r="CN1840" t="s">
        <v>137</v>
      </c>
      <c r="CO1840" t="s">
        <v>133</v>
      </c>
      <c r="CP1840" t="s">
        <v>138</v>
      </c>
      <c r="CR1840" t="s">
        <v>117</v>
      </c>
      <c r="CS1840" t="s">
        <v>139</v>
      </c>
      <c r="CT1840" t="s">
        <v>140</v>
      </c>
      <c r="CU1840" t="s">
        <v>140</v>
      </c>
      <c r="CV1840" t="s">
        <v>140</v>
      </c>
      <c r="CW1840" t="s">
        <v>139</v>
      </c>
      <c r="CX1840" t="s">
        <v>140</v>
      </c>
      <c r="CY1840" t="s">
        <v>5911</v>
      </c>
      <c r="CZ1840" s="8">
        <v>16707892001</v>
      </c>
      <c r="DA1840" t="s">
        <v>599</v>
      </c>
      <c r="DB1840" t="s">
        <v>140</v>
      </c>
      <c r="DC1840" t="s">
        <v>139</v>
      </c>
      <c r="DD1840" t="s">
        <v>117</v>
      </c>
    </row>
    <row r="1841" spans="1:114" ht="15" customHeight="1" x14ac:dyDescent="0.35">
      <c r="A1841" t="s">
        <v>15324</v>
      </c>
      <c r="B1841" t="s">
        <v>278</v>
      </c>
      <c r="C1841" s="1">
        <v>45776</v>
      </c>
      <c r="D1841" s="1">
        <v>45779</v>
      </c>
      <c r="E1841" t="s">
        <v>211</v>
      </c>
      <c r="G1841" t="s">
        <v>139</v>
      </c>
      <c r="H1841" t="s">
        <v>117</v>
      </c>
      <c r="I1841" t="s">
        <v>117</v>
      </c>
      <c r="J1841" t="s">
        <v>12695</v>
      </c>
      <c r="K1841" t="s">
        <v>10808</v>
      </c>
      <c r="L1841" t="s">
        <v>10809</v>
      </c>
      <c r="N1841" t="s">
        <v>136</v>
      </c>
      <c r="O1841" t="s">
        <v>121</v>
      </c>
      <c r="P1841" s="6">
        <v>96950</v>
      </c>
      <c r="Q1841" t="s">
        <v>122</v>
      </c>
      <c r="S1841" s="8">
        <v>16707892001</v>
      </c>
      <c r="U1841" t="s">
        <v>10810</v>
      </c>
      <c r="V1841">
        <v>611610</v>
      </c>
      <c r="W1841" t="s">
        <v>124</v>
      </c>
      <c r="Y1841" t="s">
        <v>10811</v>
      </c>
      <c r="Z1841" t="s">
        <v>10812</v>
      </c>
      <c r="AB1841" t="s">
        <v>997</v>
      </c>
      <c r="AC1841" t="s">
        <v>10809</v>
      </c>
      <c r="AE1841" t="s">
        <v>136</v>
      </c>
      <c r="AF1841" t="s">
        <v>121</v>
      </c>
      <c r="AG1841" s="6">
        <v>96950</v>
      </c>
      <c r="AH1841" t="s">
        <v>122</v>
      </c>
      <c r="AJ1841" s="8">
        <v>16707892001</v>
      </c>
      <c r="AL1841" t="s">
        <v>599</v>
      </c>
      <c r="AM1841" t="s">
        <v>600</v>
      </c>
      <c r="AN1841" t="s">
        <v>601</v>
      </c>
      <c r="AO1841" t="s">
        <v>602</v>
      </c>
      <c r="AQ1841" t="s">
        <v>603</v>
      </c>
      <c r="AS1841" t="s">
        <v>136</v>
      </c>
      <c r="AT1841" t="s">
        <v>121</v>
      </c>
      <c r="AU1841" s="6">
        <v>96950</v>
      </c>
      <c r="AV1841" t="s">
        <v>122</v>
      </c>
      <c r="AX1841" s="8">
        <v>16702353403</v>
      </c>
      <c r="AZ1841" t="s">
        <v>604</v>
      </c>
      <c r="BA1841" t="s">
        <v>605</v>
      </c>
      <c r="BB1841" t="s">
        <v>606</v>
      </c>
      <c r="BE1841" t="str">
        <f>"25-2021.00"</f>
        <v>25-2021.00</v>
      </c>
      <c r="BF1841" t="s">
        <v>7073</v>
      </c>
      <c r="BG1841" t="s">
        <v>12696</v>
      </c>
      <c r="BH1841" t="s">
        <v>12697</v>
      </c>
      <c r="BI1841">
        <v>1</v>
      </c>
      <c r="BK1841" s="1">
        <v>45931</v>
      </c>
      <c r="BL1841" s="1">
        <v>47026</v>
      </c>
      <c r="BO1841">
        <v>35</v>
      </c>
      <c r="BP1841">
        <v>0</v>
      </c>
      <c r="BQ1841">
        <v>7</v>
      </c>
      <c r="BR1841">
        <v>7</v>
      </c>
      <c r="BS1841">
        <v>7</v>
      </c>
      <c r="BT1841">
        <v>7</v>
      </c>
      <c r="BU1841">
        <v>7</v>
      </c>
      <c r="BV1841">
        <v>0</v>
      </c>
      <c r="BW1841" t="str">
        <f>"9:00 AM"</f>
        <v>9:00 AM</v>
      </c>
      <c r="BX1841" t="str">
        <f>"5:00 PM"</f>
        <v>5:00 PM</v>
      </c>
      <c r="BY1841" t="s">
        <v>159</v>
      </c>
      <c r="BZ1841">
        <v>0</v>
      </c>
      <c r="CA1841">
        <v>24</v>
      </c>
      <c r="CB1841" t="s">
        <v>117</v>
      </c>
      <c r="CD1841" t="s">
        <v>15325</v>
      </c>
      <c r="CE1841" t="s">
        <v>550</v>
      </c>
      <c r="CG1841" t="s">
        <v>136</v>
      </c>
      <c r="CH1841" t="s">
        <v>121</v>
      </c>
      <c r="CI1841" s="6">
        <v>96950</v>
      </c>
      <c r="CJ1841" s="10">
        <v>20.48</v>
      </c>
      <c r="CK1841" s="10">
        <v>20.48</v>
      </c>
      <c r="CL1841" s="10">
        <v>0</v>
      </c>
      <c r="CM1841" s="10">
        <v>0</v>
      </c>
      <c r="CN1841" t="s">
        <v>137</v>
      </c>
      <c r="CO1841" t="s">
        <v>133</v>
      </c>
      <c r="CP1841" t="s">
        <v>138</v>
      </c>
      <c r="CR1841" t="s">
        <v>117</v>
      </c>
      <c r="CS1841" t="s">
        <v>139</v>
      </c>
      <c r="CT1841" t="s">
        <v>140</v>
      </c>
      <c r="CU1841" t="s">
        <v>140</v>
      </c>
      <c r="CV1841" t="s">
        <v>140</v>
      </c>
      <c r="CW1841" t="s">
        <v>139</v>
      </c>
      <c r="CX1841" t="s">
        <v>140</v>
      </c>
      <c r="CY1841" t="s">
        <v>9962</v>
      </c>
      <c r="CZ1841" s="8">
        <v>16707892001</v>
      </c>
      <c r="DA1841" t="s">
        <v>599</v>
      </c>
      <c r="DB1841" t="s">
        <v>140</v>
      </c>
      <c r="DC1841" t="s">
        <v>139</v>
      </c>
      <c r="DD1841" t="s">
        <v>117</v>
      </c>
    </row>
    <row r="1842" spans="1:114" ht="15" customHeight="1" x14ac:dyDescent="0.35">
      <c r="A1842" t="s">
        <v>15279</v>
      </c>
      <c r="B1842" t="s">
        <v>278</v>
      </c>
      <c r="C1842" s="1">
        <v>45777</v>
      </c>
      <c r="D1842" s="1">
        <v>45779</v>
      </c>
      <c r="E1842" t="s">
        <v>116</v>
      </c>
      <c r="F1842" s="1">
        <v>45960</v>
      </c>
      <c r="G1842" t="s">
        <v>117</v>
      </c>
      <c r="H1842" t="s">
        <v>117</v>
      </c>
      <c r="I1842" t="s">
        <v>117</v>
      </c>
      <c r="J1842" t="s">
        <v>1664</v>
      </c>
      <c r="L1842" t="s">
        <v>4974</v>
      </c>
      <c r="N1842" t="s">
        <v>136</v>
      </c>
      <c r="O1842" t="s">
        <v>121</v>
      </c>
      <c r="P1842" s="6">
        <v>96950</v>
      </c>
      <c r="Q1842" t="s">
        <v>122</v>
      </c>
      <c r="S1842" s="8">
        <v>16702346445</v>
      </c>
      <c r="T1842">
        <v>2263</v>
      </c>
      <c r="U1842" t="s">
        <v>12655</v>
      </c>
      <c r="V1842">
        <v>444140</v>
      </c>
      <c r="W1842" t="s">
        <v>124</v>
      </c>
      <c r="Y1842" t="s">
        <v>698</v>
      </c>
      <c r="Z1842" t="s">
        <v>699</v>
      </c>
      <c r="AB1842" t="s">
        <v>215</v>
      </c>
      <c r="AC1842" t="s">
        <v>2275</v>
      </c>
      <c r="AE1842" t="s">
        <v>136</v>
      </c>
      <c r="AF1842" t="s">
        <v>121</v>
      </c>
      <c r="AG1842" s="6">
        <v>96950</v>
      </c>
      <c r="AH1842" t="s">
        <v>122</v>
      </c>
      <c r="AJ1842" s="8">
        <v>16702346445</v>
      </c>
      <c r="AK1842">
        <v>2263</v>
      </c>
      <c r="AL1842" t="s">
        <v>700</v>
      </c>
      <c r="BE1842" t="str">
        <f>"49-9071.00"</f>
        <v>49-9071.00</v>
      </c>
      <c r="BF1842" t="s">
        <v>156</v>
      </c>
      <c r="BG1842" t="s">
        <v>12656</v>
      </c>
      <c r="BH1842" t="s">
        <v>3221</v>
      </c>
      <c r="BI1842">
        <v>2</v>
      </c>
      <c r="BK1842" s="1">
        <v>45962</v>
      </c>
      <c r="BL1842" s="1">
        <v>46326</v>
      </c>
      <c r="BO1842">
        <v>40</v>
      </c>
      <c r="BP1842">
        <v>0</v>
      </c>
      <c r="BQ1842">
        <v>8</v>
      </c>
      <c r="BR1842">
        <v>8</v>
      </c>
      <c r="BS1842">
        <v>8</v>
      </c>
      <c r="BT1842">
        <v>8</v>
      </c>
      <c r="BU1842">
        <v>8</v>
      </c>
      <c r="BV1842">
        <v>0</v>
      </c>
      <c r="BW1842" t="str">
        <f>"8:00 AM"</f>
        <v>8:00 AM</v>
      </c>
      <c r="BX1842" t="str">
        <f>"5:00 PM"</f>
        <v>5:00 PM</v>
      </c>
      <c r="BY1842" t="s">
        <v>159</v>
      </c>
      <c r="BZ1842">
        <v>0</v>
      </c>
      <c r="CA1842">
        <v>12</v>
      </c>
      <c r="CB1842" t="s">
        <v>117</v>
      </c>
      <c r="CD1842" s="2" t="s">
        <v>12657</v>
      </c>
      <c r="CE1842" t="s">
        <v>1667</v>
      </c>
      <c r="CG1842" t="s">
        <v>136</v>
      </c>
      <c r="CH1842" t="s">
        <v>121</v>
      </c>
      <c r="CI1842" s="6">
        <v>96950</v>
      </c>
      <c r="CJ1842" s="10">
        <v>9.75</v>
      </c>
      <c r="CK1842" s="10">
        <v>10</v>
      </c>
      <c r="CL1842" s="10">
        <v>14.63</v>
      </c>
      <c r="CM1842" s="10">
        <v>15</v>
      </c>
      <c r="CN1842" t="s">
        <v>137</v>
      </c>
      <c r="CO1842" t="s">
        <v>803</v>
      </c>
      <c r="CP1842" t="s">
        <v>138</v>
      </c>
      <c r="CR1842" t="s">
        <v>117</v>
      </c>
      <c r="CS1842" t="s">
        <v>139</v>
      </c>
      <c r="CT1842" t="s">
        <v>140</v>
      </c>
      <c r="CU1842" t="s">
        <v>139</v>
      </c>
      <c r="CV1842" t="s">
        <v>140</v>
      </c>
      <c r="CW1842" t="s">
        <v>139</v>
      </c>
      <c r="CX1842" t="s">
        <v>140</v>
      </c>
      <c r="CY1842" t="s">
        <v>17406</v>
      </c>
      <c r="CZ1842" s="8">
        <v>16702346445</v>
      </c>
      <c r="DA1842" t="s">
        <v>700</v>
      </c>
      <c r="DB1842" t="s">
        <v>140</v>
      </c>
      <c r="DC1842" t="s">
        <v>139</v>
      </c>
      <c r="DD1842" t="s">
        <v>117</v>
      </c>
      <c r="DE1842" t="s">
        <v>698</v>
      </c>
      <c r="DF1842" t="s">
        <v>699</v>
      </c>
      <c r="DH1842" t="s">
        <v>1666</v>
      </c>
      <c r="DI1842" t="s">
        <v>1672</v>
      </c>
      <c r="DJ1842" t="s">
        <v>140</v>
      </c>
    </row>
    <row r="1843" spans="1:114" ht="15" customHeight="1" x14ac:dyDescent="0.35">
      <c r="A1843" t="s">
        <v>8066</v>
      </c>
      <c r="B1843" t="s">
        <v>278</v>
      </c>
      <c r="C1843" s="1">
        <v>45777</v>
      </c>
      <c r="D1843" s="1">
        <v>45779</v>
      </c>
      <c r="E1843" t="s">
        <v>116</v>
      </c>
      <c r="F1843" s="1">
        <v>45960</v>
      </c>
      <c r="G1843" t="s">
        <v>117</v>
      </c>
      <c r="H1843" t="s">
        <v>117</v>
      </c>
      <c r="I1843" t="s">
        <v>117</v>
      </c>
      <c r="J1843" t="s">
        <v>2270</v>
      </c>
      <c r="L1843" t="s">
        <v>1667</v>
      </c>
      <c r="N1843" t="s">
        <v>136</v>
      </c>
      <c r="O1843" t="s">
        <v>121</v>
      </c>
      <c r="P1843" s="6">
        <v>96950</v>
      </c>
      <c r="Q1843" t="s">
        <v>122</v>
      </c>
      <c r="S1843" s="8">
        <v>16702346445</v>
      </c>
      <c r="T1843">
        <v>2263</v>
      </c>
      <c r="U1843" t="s">
        <v>2271</v>
      </c>
      <c r="V1843">
        <v>45511</v>
      </c>
      <c r="W1843" t="s">
        <v>124</v>
      </c>
      <c r="Y1843" t="s">
        <v>698</v>
      </c>
      <c r="Z1843" t="s">
        <v>699</v>
      </c>
      <c r="AB1843" t="s">
        <v>215</v>
      </c>
      <c r="AC1843" t="s">
        <v>1667</v>
      </c>
      <c r="AE1843" t="s">
        <v>136</v>
      </c>
      <c r="AF1843" t="s">
        <v>121</v>
      </c>
      <c r="AG1843" s="6">
        <v>96950</v>
      </c>
      <c r="AH1843" t="s">
        <v>122</v>
      </c>
      <c r="AJ1843" s="8">
        <v>16702346445</v>
      </c>
      <c r="AK1843">
        <v>2263</v>
      </c>
      <c r="AL1843" t="s">
        <v>700</v>
      </c>
      <c r="BE1843" t="str">
        <f>"53-7065.00"</f>
        <v>53-7065.00</v>
      </c>
      <c r="BF1843" t="s">
        <v>255</v>
      </c>
      <c r="BG1843" t="s">
        <v>2272</v>
      </c>
      <c r="BH1843" t="s">
        <v>2273</v>
      </c>
      <c r="BI1843">
        <v>1</v>
      </c>
      <c r="BK1843" s="1">
        <v>45962</v>
      </c>
      <c r="BL1843" s="1">
        <v>46326</v>
      </c>
      <c r="BO1843">
        <v>40</v>
      </c>
      <c r="BP1843">
        <v>0</v>
      </c>
      <c r="BQ1843">
        <v>8</v>
      </c>
      <c r="BR1843">
        <v>8</v>
      </c>
      <c r="BS1843">
        <v>8</v>
      </c>
      <c r="BT1843">
        <v>8</v>
      </c>
      <c r="BU1843">
        <v>8</v>
      </c>
      <c r="BV1843">
        <v>0</v>
      </c>
      <c r="BW1843" t="str">
        <f>"8:00 AM"</f>
        <v>8:00 AM</v>
      </c>
      <c r="BX1843" t="str">
        <f>"5:00 PM"</f>
        <v>5:00 PM</v>
      </c>
      <c r="BY1843" t="s">
        <v>159</v>
      </c>
      <c r="BZ1843">
        <v>0</v>
      </c>
      <c r="CA1843">
        <v>6</v>
      </c>
      <c r="CB1843" t="s">
        <v>117</v>
      </c>
      <c r="CD1843" s="2" t="s">
        <v>2274</v>
      </c>
      <c r="CE1843" t="s">
        <v>2275</v>
      </c>
      <c r="CG1843" t="s">
        <v>136</v>
      </c>
      <c r="CH1843" t="s">
        <v>121</v>
      </c>
      <c r="CI1843" s="6">
        <v>96950</v>
      </c>
      <c r="CJ1843" s="10">
        <v>8.86</v>
      </c>
      <c r="CK1843" s="10">
        <v>9</v>
      </c>
      <c r="CL1843" s="10">
        <v>13.29</v>
      </c>
      <c r="CM1843" s="10">
        <v>13.5</v>
      </c>
      <c r="CN1843" t="s">
        <v>137</v>
      </c>
      <c r="CO1843" t="s">
        <v>803</v>
      </c>
      <c r="CP1843" t="s">
        <v>138</v>
      </c>
      <c r="CR1843" t="s">
        <v>117</v>
      </c>
      <c r="CS1843" t="s">
        <v>139</v>
      </c>
      <c r="CT1843" t="s">
        <v>140</v>
      </c>
      <c r="CU1843" t="s">
        <v>139</v>
      </c>
      <c r="CV1843" t="s">
        <v>140</v>
      </c>
      <c r="CW1843" t="s">
        <v>139</v>
      </c>
      <c r="CX1843" t="s">
        <v>140</v>
      </c>
      <c r="CY1843" t="s">
        <v>17406</v>
      </c>
      <c r="CZ1843" s="8">
        <v>16702346445</v>
      </c>
      <c r="DA1843" t="s">
        <v>700</v>
      </c>
      <c r="DB1843" t="s">
        <v>140</v>
      </c>
      <c r="DC1843" t="s">
        <v>139</v>
      </c>
      <c r="DD1843" t="s">
        <v>117</v>
      </c>
      <c r="DE1843" t="s">
        <v>698</v>
      </c>
      <c r="DF1843" t="s">
        <v>699</v>
      </c>
      <c r="DH1843" t="s">
        <v>2271</v>
      </c>
      <c r="DI1843" t="s">
        <v>2276</v>
      </c>
      <c r="DJ1843" t="s">
        <v>140</v>
      </c>
    </row>
    <row r="1844" spans="1:114" ht="15" customHeight="1" x14ac:dyDescent="0.35">
      <c r="A1844" t="s">
        <v>1688</v>
      </c>
      <c r="B1844" t="s">
        <v>278</v>
      </c>
      <c r="C1844" s="1">
        <v>45778</v>
      </c>
      <c r="D1844" s="1">
        <v>45779</v>
      </c>
      <c r="E1844" t="s">
        <v>116</v>
      </c>
      <c r="F1844" s="1">
        <v>45960</v>
      </c>
      <c r="G1844" t="s">
        <v>117</v>
      </c>
      <c r="H1844" t="s">
        <v>117</v>
      </c>
      <c r="I1844" t="s">
        <v>117</v>
      </c>
      <c r="J1844" t="s">
        <v>1689</v>
      </c>
      <c r="L1844" t="s">
        <v>1690</v>
      </c>
      <c r="N1844" t="s">
        <v>136</v>
      </c>
      <c r="O1844" t="s">
        <v>121</v>
      </c>
      <c r="P1844" s="6">
        <v>96950</v>
      </c>
      <c r="Q1844" t="s">
        <v>122</v>
      </c>
      <c r="S1844" s="8">
        <v>16702346445</v>
      </c>
      <c r="T1844">
        <v>2263</v>
      </c>
      <c r="U1844" t="s">
        <v>1691</v>
      </c>
      <c r="V1844">
        <v>459110</v>
      </c>
      <c r="W1844" t="s">
        <v>124</v>
      </c>
      <c r="Y1844" t="s">
        <v>698</v>
      </c>
      <c r="Z1844" t="s">
        <v>699</v>
      </c>
      <c r="AB1844" t="s">
        <v>215</v>
      </c>
      <c r="AC1844" t="s">
        <v>1690</v>
      </c>
      <c r="AE1844" t="s">
        <v>136</v>
      </c>
      <c r="AF1844" t="s">
        <v>121</v>
      </c>
      <c r="AG1844" s="6">
        <v>96950</v>
      </c>
      <c r="AH1844" t="s">
        <v>122</v>
      </c>
      <c r="AJ1844" s="8">
        <v>16702346445</v>
      </c>
      <c r="AK1844">
        <v>2263</v>
      </c>
      <c r="AL1844" t="s">
        <v>700</v>
      </c>
      <c r="BE1844" t="str">
        <f>"41-1011.00"</f>
        <v>41-1011.00</v>
      </c>
      <c r="BF1844" t="s">
        <v>1340</v>
      </c>
      <c r="BG1844" t="s">
        <v>1692</v>
      </c>
      <c r="BH1844" t="s">
        <v>1693</v>
      </c>
      <c r="BI1844">
        <v>1</v>
      </c>
      <c r="BK1844" s="1">
        <v>45962</v>
      </c>
      <c r="BL1844" s="1">
        <v>46326</v>
      </c>
      <c r="BO1844">
        <v>40</v>
      </c>
      <c r="BP1844">
        <v>0</v>
      </c>
      <c r="BQ1844">
        <v>8</v>
      </c>
      <c r="BR1844">
        <v>8</v>
      </c>
      <c r="BS1844">
        <v>8</v>
      </c>
      <c r="BT1844">
        <v>8</v>
      </c>
      <c r="BU1844">
        <v>8</v>
      </c>
      <c r="BV1844">
        <v>0</v>
      </c>
      <c r="BW1844" t="str">
        <f>"8:00 AM"</f>
        <v>8:00 AM</v>
      </c>
      <c r="BX1844" t="str">
        <f>"5:00 PM"</f>
        <v>5:00 PM</v>
      </c>
      <c r="BY1844" t="s">
        <v>159</v>
      </c>
      <c r="BZ1844">
        <v>0</v>
      </c>
      <c r="CA1844">
        <v>12</v>
      </c>
      <c r="CB1844" t="s">
        <v>117</v>
      </c>
      <c r="CD1844" s="2" t="s">
        <v>1694</v>
      </c>
      <c r="CE1844" t="s">
        <v>1690</v>
      </c>
      <c r="CG1844" t="s">
        <v>136</v>
      </c>
      <c r="CH1844" t="s">
        <v>121</v>
      </c>
      <c r="CI1844" s="6">
        <v>96950</v>
      </c>
      <c r="CJ1844" s="10">
        <v>11.35</v>
      </c>
      <c r="CK1844" s="10">
        <v>12</v>
      </c>
      <c r="CL1844" s="10">
        <v>17.03</v>
      </c>
      <c r="CM1844" s="10">
        <v>18</v>
      </c>
      <c r="CN1844" t="s">
        <v>137</v>
      </c>
      <c r="CO1844" t="s">
        <v>803</v>
      </c>
      <c r="CP1844" t="s">
        <v>138</v>
      </c>
      <c r="CR1844" t="s">
        <v>117</v>
      </c>
      <c r="CS1844" t="s">
        <v>139</v>
      </c>
      <c r="CT1844" t="s">
        <v>140</v>
      </c>
      <c r="CU1844" t="s">
        <v>139</v>
      </c>
      <c r="CV1844" t="s">
        <v>140</v>
      </c>
      <c r="CW1844" t="s">
        <v>139</v>
      </c>
      <c r="CX1844" t="s">
        <v>140</v>
      </c>
      <c r="CY1844" t="s">
        <v>17406</v>
      </c>
      <c r="CZ1844" s="8">
        <v>16702346445</v>
      </c>
      <c r="DA1844" t="s">
        <v>700</v>
      </c>
      <c r="DB1844" t="s">
        <v>140</v>
      </c>
      <c r="DC1844" t="s">
        <v>139</v>
      </c>
      <c r="DD1844" t="s">
        <v>117</v>
      </c>
      <c r="DE1844" t="s">
        <v>698</v>
      </c>
      <c r="DF1844" t="s">
        <v>699</v>
      </c>
      <c r="DH1844" t="s">
        <v>1691</v>
      </c>
      <c r="DI1844" t="s">
        <v>1695</v>
      </c>
      <c r="DJ1844" t="s">
        <v>140</v>
      </c>
    </row>
    <row r="1845" spans="1:114" ht="15" customHeight="1" x14ac:dyDescent="0.35">
      <c r="A1845" t="s">
        <v>15292</v>
      </c>
      <c r="B1845" t="s">
        <v>278</v>
      </c>
      <c r="C1845" s="1">
        <v>45778</v>
      </c>
      <c r="D1845" s="1">
        <v>45779</v>
      </c>
      <c r="E1845" t="s">
        <v>116</v>
      </c>
      <c r="F1845" s="1">
        <v>45960</v>
      </c>
      <c r="G1845" t="s">
        <v>117</v>
      </c>
      <c r="H1845" t="s">
        <v>117</v>
      </c>
      <c r="I1845" t="s">
        <v>117</v>
      </c>
      <c r="J1845" t="s">
        <v>3218</v>
      </c>
      <c r="L1845" t="s">
        <v>1667</v>
      </c>
      <c r="N1845" t="s">
        <v>136</v>
      </c>
      <c r="O1845" t="s">
        <v>121</v>
      </c>
      <c r="P1845" s="6">
        <v>96950</v>
      </c>
      <c r="Q1845" t="s">
        <v>122</v>
      </c>
      <c r="S1845" s="8">
        <v>16702346445</v>
      </c>
      <c r="T1845">
        <v>2263</v>
      </c>
      <c r="U1845" t="s">
        <v>3219</v>
      </c>
      <c r="V1845">
        <v>53111</v>
      </c>
      <c r="W1845" t="s">
        <v>124</v>
      </c>
      <c r="Y1845" t="s">
        <v>698</v>
      </c>
      <c r="Z1845" t="s">
        <v>699</v>
      </c>
      <c r="AB1845" t="s">
        <v>215</v>
      </c>
      <c r="AC1845" t="s">
        <v>1667</v>
      </c>
      <c r="AE1845" t="s">
        <v>136</v>
      </c>
      <c r="AF1845" t="s">
        <v>121</v>
      </c>
      <c r="AG1845" s="6">
        <v>96950</v>
      </c>
      <c r="AH1845" t="s">
        <v>122</v>
      </c>
      <c r="AJ1845" s="8">
        <v>16702346445</v>
      </c>
      <c r="AK1845">
        <v>2263</v>
      </c>
      <c r="AL1845" t="s">
        <v>700</v>
      </c>
      <c r="BE1845" t="str">
        <f>"49-9071.00"</f>
        <v>49-9071.00</v>
      </c>
      <c r="BF1845" t="s">
        <v>156</v>
      </c>
      <c r="BG1845" t="s">
        <v>15249</v>
      </c>
      <c r="BH1845" t="s">
        <v>3221</v>
      </c>
      <c r="BI1845">
        <v>3</v>
      </c>
      <c r="BK1845" s="1">
        <v>45962</v>
      </c>
      <c r="BL1845" s="1">
        <v>46326</v>
      </c>
      <c r="BO1845">
        <v>40</v>
      </c>
      <c r="BP1845">
        <v>0</v>
      </c>
      <c r="BQ1845">
        <v>8</v>
      </c>
      <c r="BR1845">
        <v>8</v>
      </c>
      <c r="BS1845">
        <v>8</v>
      </c>
      <c r="BT1845">
        <v>8</v>
      </c>
      <c r="BU1845">
        <v>8</v>
      </c>
      <c r="BV1845">
        <v>0</v>
      </c>
      <c r="BW1845" t="str">
        <f>"8:00 AM"</f>
        <v>8:00 AM</v>
      </c>
      <c r="BX1845" t="str">
        <f>"5:00 PM"</f>
        <v>5:00 PM</v>
      </c>
      <c r="BY1845" t="s">
        <v>133</v>
      </c>
      <c r="BZ1845">
        <v>0</v>
      </c>
      <c r="CA1845">
        <v>12</v>
      </c>
      <c r="CB1845" t="s">
        <v>117</v>
      </c>
      <c r="CD1845" s="2" t="s">
        <v>15250</v>
      </c>
      <c r="CE1845" t="s">
        <v>2275</v>
      </c>
      <c r="CG1845" t="s">
        <v>136</v>
      </c>
      <c r="CH1845" t="s">
        <v>121</v>
      </c>
      <c r="CI1845" s="6">
        <v>96950</v>
      </c>
      <c r="CJ1845" s="10">
        <v>9.75</v>
      </c>
      <c r="CK1845" s="10">
        <v>10</v>
      </c>
      <c r="CL1845" s="10">
        <v>14.63</v>
      </c>
      <c r="CM1845" s="10">
        <v>15</v>
      </c>
      <c r="CN1845" t="s">
        <v>137</v>
      </c>
      <c r="CO1845" t="s">
        <v>803</v>
      </c>
      <c r="CP1845" t="s">
        <v>138</v>
      </c>
      <c r="CR1845" t="s">
        <v>117</v>
      </c>
      <c r="CS1845" t="s">
        <v>139</v>
      </c>
      <c r="CT1845" t="s">
        <v>140</v>
      </c>
      <c r="CU1845" t="s">
        <v>139</v>
      </c>
      <c r="CV1845" t="s">
        <v>140</v>
      </c>
      <c r="CW1845" t="s">
        <v>139</v>
      </c>
      <c r="CX1845" t="s">
        <v>140</v>
      </c>
      <c r="CY1845" s="2" t="s">
        <v>17410</v>
      </c>
      <c r="CZ1845" s="8">
        <v>16702346445</v>
      </c>
      <c r="DA1845" t="s">
        <v>700</v>
      </c>
      <c r="DB1845" t="s">
        <v>140</v>
      </c>
      <c r="DC1845" t="s">
        <v>139</v>
      </c>
      <c r="DD1845" t="s">
        <v>117</v>
      </c>
      <c r="DE1845" t="s">
        <v>698</v>
      </c>
      <c r="DF1845" t="s">
        <v>699</v>
      </c>
      <c r="DH1845" t="s">
        <v>3219</v>
      </c>
      <c r="DI1845" t="s">
        <v>3218</v>
      </c>
      <c r="DJ1845" t="s">
        <v>140</v>
      </c>
    </row>
    <row r="1846" spans="1:114" ht="15" customHeight="1" x14ac:dyDescent="0.35">
      <c r="A1846" t="s">
        <v>13790</v>
      </c>
      <c r="B1846" t="s">
        <v>278</v>
      </c>
      <c r="C1846" s="1">
        <v>45778</v>
      </c>
      <c r="D1846" s="1">
        <v>45779</v>
      </c>
      <c r="E1846" t="s">
        <v>211</v>
      </c>
      <c r="G1846" t="s">
        <v>117</v>
      </c>
      <c r="H1846" t="s">
        <v>117</v>
      </c>
      <c r="I1846" t="s">
        <v>117</v>
      </c>
      <c r="J1846" t="s">
        <v>1824</v>
      </c>
      <c r="K1846" t="s">
        <v>1825</v>
      </c>
      <c r="L1846" t="s">
        <v>1826</v>
      </c>
      <c r="M1846" t="s">
        <v>1827</v>
      </c>
      <c r="N1846" t="s">
        <v>120</v>
      </c>
      <c r="O1846" t="s">
        <v>121</v>
      </c>
      <c r="P1846" s="6">
        <v>96950</v>
      </c>
      <c r="Q1846" t="s">
        <v>122</v>
      </c>
      <c r="S1846" s="8">
        <v>16704836668</v>
      </c>
      <c r="U1846" t="s">
        <v>1828</v>
      </c>
      <c r="V1846">
        <v>812199</v>
      </c>
      <c r="W1846" t="s">
        <v>124</v>
      </c>
      <c r="Y1846" t="s">
        <v>1829</v>
      </c>
      <c r="Z1846" t="s">
        <v>1830</v>
      </c>
      <c r="AB1846" t="s">
        <v>128</v>
      </c>
      <c r="AC1846" t="s">
        <v>1826</v>
      </c>
      <c r="AD1846" t="s">
        <v>1827</v>
      </c>
      <c r="AE1846" t="s">
        <v>120</v>
      </c>
      <c r="AF1846" t="s">
        <v>121</v>
      </c>
      <c r="AG1846" s="6">
        <v>96950</v>
      </c>
      <c r="AH1846" t="s">
        <v>122</v>
      </c>
      <c r="AJ1846" s="8">
        <v>16704836668</v>
      </c>
      <c r="AL1846" t="s">
        <v>455</v>
      </c>
      <c r="BE1846" t="str">
        <f>"31-9011.00"</f>
        <v>31-9011.00</v>
      </c>
      <c r="BF1846" t="s">
        <v>225</v>
      </c>
      <c r="BG1846" t="s">
        <v>1831</v>
      </c>
      <c r="BH1846" t="s">
        <v>1832</v>
      </c>
      <c r="BI1846">
        <v>2</v>
      </c>
      <c r="BK1846" s="1">
        <v>45931</v>
      </c>
      <c r="BL1846" s="1">
        <v>46295</v>
      </c>
      <c r="BO1846">
        <v>35</v>
      </c>
      <c r="BP1846">
        <v>0</v>
      </c>
      <c r="BQ1846">
        <v>7</v>
      </c>
      <c r="BR1846">
        <v>7</v>
      </c>
      <c r="BS1846">
        <v>7</v>
      </c>
      <c r="BT1846">
        <v>7</v>
      </c>
      <c r="BU1846">
        <v>7</v>
      </c>
      <c r="BV1846">
        <v>0</v>
      </c>
      <c r="BW1846" t="str">
        <f>"1:00 AM"</f>
        <v>1:00 AM</v>
      </c>
      <c r="BX1846" t="str">
        <f>"7:00 PM"</f>
        <v>7:00 PM</v>
      </c>
      <c r="BY1846" t="s">
        <v>159</v>
      </c>
      <c r="BZ1846">
        <v>0</v>
      </c>
      <c r="CA1846">
        <v>12</v>
      </c>
      <c r="CB1846" t="s">
        <v>117</v>
      </c>
      <c r="CD1846" s="2" t="s">
        <v>1833</v>
      </c>
      <c r="CE1846" t="s">
        <v>1834</v>
      </c>
      <c r="CF1846" t="s">
        <v>1826</v>
      </c>
      <c r="CG1846" t="s">
        <v>120</v>
      </c>
      <c r="CH1846" t="s">
        <v>121</v>
      </c>
      <c r="CI1846" s="6">
        <v>96950</v>
      </c>
      <c r="CJ1846" s="10">
        <v>12.37</v>
      </c>
      <c r="CK1846" s="10">
        <v>12.37</v>
      </c>
      <c r="CL1846" s="10">
        <v>18.55</v>
      </c>
      <c r="CM1846" s="10">
        <v>18.55</v>
      </c>
      <c r="CN1846" t="s">
        <v>137</v>
      </c>
      <c r="CO1846" t="s">
        <v>461</v>
      </c>
      <c r="CP1846" t="s">
        <v>138</v>
      </c>
      <c r="CR1846" t="s">
        <v>117</v>
      </c>
      <c r="CS1846" t="s">
        <v>139</v>
      </c>
      <c r="CT1846" t="s">
        <v>139</v>
      </c>
      <c r="CU1846" t="s">
        <v>139</v>
      </c>
      <c r="CV1846" t="s">
        <v>140</v>
      </c>
      <c r="CW1846" t="s">
        <v>139</v>
      </c>
      <c r="CX1846" t="s">
        <v>140</v>
      </c>
      <c r="CY1846" t="s">
        <v>13791</v>
      </c>
      <c r="CZ1846" s="8">
        <v>16707837461</v>
      </c>
      <c r="DA1846" t="s">
        <v>463</v>
      </c>
      <c r="DB1846" t="s">
        <v>1376</v>
      </c>
      <c r="DC1846" t="s">
        <v>139</v>
      </c>
      <c r="DD1846" t="s">
        <v>117</v>
      </c>
    </row>
    <row r="1847" spans="1:114" ht="15" customHeight="1" x14ac:dyDescent="0.35">
      <c r="A1847" t="s">
        <v>8171</v>
      </c>
      <c r="B1847" t="s">
        <v>115</v>
      </c>
      <c r="C1847" s="1">
        <v>45754</v>
      </c>
      <c r="D1847" s="1">
        <v>45781</v>
      </c>
      <c r="E1847" t="s">
        <v>116</v>
      </c>
      <c r="F1847" s="1">
        <v>45929</v>
      </c>
      <c r="G1847" t="s">
        <v>117</v>
      </c>
      <c r="H1847" t="s">
        <v>117</v>
      </c>
      <c r="I1847" t="s">
        <v>117</v>
      </c>
      <c r="J1847" t="s">
        <v>8172</v>
      </c>
      <c r="K1847" t="s">
        <v>8173</v>
      </c>
      <c r="L1847" t="s">
        <v>8174</v>
      </c>
      <c r="M1847" t="s">
        <v>982</v>
      </c>
      <c r="N1847" t="s">
        <v>120</v>
      </c>
      <c r="O1847" t="s">
        <v>121</v>
      </c>
      <c r="P1847" s="6">
        <v>96950</v>
      </c>
      <c r="Q1847" t="s">
        <v>122</v>
      </c>
      <c r="R1847" t="s">
        <v>652</v>
      </c>
      <c r="S1847" s="8">
        <v>16702337808</v>
      </c>
      <c r="U1847" t="s">
        <v>8175</v>
      </c>
      <c r="V1847">
        <v>561520</v>
      </c>
      <c r="W1847" t="s">
        <v>124</v>
      </c>
      <c r="Y1847" t="s">
        <v>1426</v>
      </c>
      <c r="Z1847" t="s">
        <v>8176</v>
      </c>
      <c r="AA1847" t="s">
        <v>140</v>
      </c>
      <c r="AB1847" t="s">
        <v>128</v>
      </c>
      <c r="AC1847" t="s">
        <v>8177</v>
      </c>
      <c r="AD1847" t="s">
        <v>982</v>
      </c>
      <c r="AE1847" t="s">
        <v>120</v>
      </c>
      <c r="AF1847" t="s">
        <v>121</v>
      </c>
      <c r="AG1847" s="6">
        <v>96950</v>
      </c>
      <c r="AH1847" t="s">
        <v>122</v>
      </c>
      <c r="AI1847" t="s">
        <v>652</v>
      </c>
      <c r="AJ1847" s="8">
        <v>16702337808</v>
      </c>
      <c r="AL1847" t="s">
        <v>8178</v>
      </c>
      <c r="BE1847" t="str">
        <f>"39-7011.00"</f>
        <v>39-7011.00</v>
      </c>
      <c r="BF1847" t="s">
        <v>1985</v>
      </c>
      <c r="BG1847" t="s">
        <v>8179</v>
      </c>
      <c r="BH1847" t="s">
        <v>1708</v>
      </c>
      <c r="BI1847">
        <v>2</v>
      </c>
      <c r="BK1847" s="1">
        <v>45931</v>
      </c>
      <c r="BL1847" s="1">
        <v>46295</v>
      </c>
      <c r="BO1847">
        <v>35</v>
      </c>
      <c r="BP1847">
        <v>0</v>
      </c>
      <c r="BQ1847">
        <v>7</v>
      </c>
      <c r="BR1847">
        <v>7</v>
      </c>
      <c r="BS1847">
        <v>7</v>
      </c>
      <c r="BT1847">
        <v>7</v>
      </c>
      <c r="BU1847">
        <v>7</v>
      </c>
      <c r="BV1847">
        <v>0</v>
      </c>
      <c r="BW1847" t="str">
        <f>"8:00 AM"</f>
        <v>8:00 AM</v>
      </c>
      <c r="BX1847" t="str">
        <f>"4:00 PM"</f>
        <v>4:00 PM</v>
      </c>
      <c r="BY1847" t="s">
        <v>133</v>
      </c>
      <c r="BZ1847">
        <v>0</v>
      </c>
      <c r="CA1847">
        <v>24</v>
      </c>
      <c r="CB1847" t="s">
        <v>117</v>
      </c>
      <c r="CD1847" t="s">
        <v>8180</v>
      </c>
      <c r="CE1847" t="s">
        <v>8181</v>
      </c>
      <c r="CF1847" t="s">
        <v>982</v>
      </c>
      <c r="CG1847" t="s">
        <v>120</v>
      </c>
      <c r="CH1847" t="s">
        <v>121</v>
      </c>
      <c r="CI1847" s="6">
        <v>96950</v>
      </c>
      <c r="CJ1847" s="10">
        <v>10.43</v>
      </c>
      <c r="CK1847" s="10">
        <v>10.5</v>
      </c>
      <c r="CL1847" s="10">
        <v>15.64</v>
      </c>
      <c r="CM1847" s="10">
        <v>15.75</v>
      </c>
      <c r="CN1847" t="s">
        <v>137</v>
      </c>
      <c r="CO1847" t="s">
        <v>140</v>
      </c>
      <c r="CP1847" t="s">
        <v>138</v>
      </c>
      <c r="CR1847" t="s">
        <v>117</v>
      </c>
      <c r="CS1847" t="s">
        <v>139</v>
      </c>
      <c r="CT1847" t="s">
        <v>139</v>
      </c>
      <c r="CU1847" t="s">
        <v>139</v>
      </c>
      <c r="CV1847" t="s">
        <v>140</v>
      </c>
      <c r="CW1847" t="s">
        <v>139</v>
      </c>
      <c r="CX1847" t="s">
        <v>140</v>
      </c>
      <c r="CY1847" t="s">
        <v>4133</v>
      </c>
      <c r="CZ1847" s="8">
        <v>16702337808</v>
      </c>
      <c r="DA1847" t="s">
        <v>8178</v>
      </c>
      <c r="DB1847" t="s">
        <v>140</v>
      </c>
      <c r="DC1847" t="s">
        <v>139</v>
      </c>
      <c r="DD1847" t="s">
        <v>117</v>
      </c>
    </row>
    <row r="1848" spans="1:114" ht="15" customHeight="1" x14ac:dyDescent="0.35">
      <c r="A1848" t="s">
        <v>10296</v>
      </c>
      <c r="B1848" t="s">
        <v>166</v>
      </c>
      <c r="C1848" s="1">
        <v>45726</v>
      </c>
      <c r="D1848" s="1">
        <v>45782</v>
      </c>
      <c r="E1848" t="s">
        <v>116</v>
      </c>
      <c r="F1848" s="1">
        <v>45816</v>
      </c>
      <c r="G1848" t="s">
        <v>117</v>
      </c>
      <c r="H1848" t="s">
        <v>117</v>
      </c>
      <c r="I1848" t="s">
        <v>117</v>
      </c>
      <c r="J1848" t="s">
        <v>379</v>
      </c>
      <c r="L1848" t="s">
        <v>380</v>
      </c>
      <c r="M1848" t="s">
        <v>381</v>
      </c>
      <c r="N1848" t="s">
        <v>120</v>
      </c>
      <c r="O1848" t="s">
        <v>121</v>
      </c>
      <c r="P1848" s="6">
        <v>96950</v>
      </c>
      <c r="Q1848" t="s">
        <v>122</v>
      </c>
      <c r="R1848" t="s">
        <v>382</v>
      </c>
      <c r="S1848" s="8">
        <v>16702858455</v>
      </c>
      <c r="U1848" t="s">
        <v>383</v>
      </c>
      <c r="V1848">
        <v>488510</v>
      </c>
      <c r="W1848" t="s">
        <v>124</v>
      </c>
      <c r="Y1848" t="s">
        <v>252</v>
      </c>
      <c r="Z1848" t="s">
        <v>384</v>
      </c>
      <c r="AA1848" t="s">
        <v>385</v>
      </c>
      <c r="AB1848" t="s">
        <v>189</v>
      </c>
      <c r="AC1848" t="s">
        <v>380</v>
      </c>
      <c r="AD1848" t="s">
        <v>381</v>
      </c>
      <c r="AE1848" t="s">
        <v>120</v>
      </c>
      <c r="AF1848" t="s">
        <v>121</v>
      </c>
      <c r="AG1848" s="6">
        <v>96950</v>
      </c>
      <c r="AH1848" t="s">
        <v>122</v>
      </c>
      <c r="AI1848" t="s">
        <v>382</v>
      </c>
      <c r="AJ1848" s="8">
        <v>16702858455</v>
      </c>
      <c r="AL1848" t="s">
        <v>386</v>
      </c>
      <c r="BE1848" t="str">
        <f>"53-3033.00"</f>
        <v>53-3033.00</v>
      </c>
      <c r="BF1848" t="s">
        <v>387</v>
      </c>
      <c r="BG1848" t="s">
        <v>388</v>
      </c>
      <c r="BH1848" t="s">
        <v>389</v>
      </c>
      <c r="BI1848">
        <v>2</v>
      </c>
      <c r="BK1848" s="1">
        <v>45818</v>
      </c>
      <c r="BL1848" s="1">
        <v>46182</v>
      </c>
      <c r="BO1848">
        <v>35</v>
      </c>
      <c r="BP1848">
        <v>0</v>
      </c>
      <c r="BQ1848">
        <v>7</v>
      </c>
      <c r="BR1848">
        <v>7</v>
      </c>
      <c r="BS1848">
        <v>7</v>
      </c>
      <c r="BT1848">
        <v>7</v>
      </c>
      <c r="BU1848">
        <v>7</v>
      </c>
      <c r="BV1848">
        <v>0</v>
      </c>
      <c r="BW1848" t="str">
        <f>"9:00 AM"</f>
        <v>9:00 AM</v>
      </c>
      <c r="BX1848" t="str">
        <f>"5:00 PM"</f>
        <v>5:00 PM</v>
      </c>
      <c r="BY1848" t="s">
        <v>159</v>
      </c>
      <c r="BZ1848">
        <v>0</v>
      </c>
      <c r="CA1848">
        <v>6</v>
      </c>
      <c r="CB1848" t="s">
        <v>117</v>
      </c>
      <c r="CD1848" t="s">
        <v>390</v>
      </c>
      <c r="CE1848" t="s">
        <v>391</v>
      </c>
      <c r="CF1848" t="s">
        <v>392</v>
      </c>
      <c r="CG1848" t="s">
        <v>120</v>
      </c>
      <c r="CH1848" t="s">
        <v>121</v>
      </c>
      <c r="CI1848" s="6">
        <v>96950</v>
      </c>
      <c r="CJ1848" s="10">
        <v>8.15</v>
      </c>
      <c r="CK1848" s="10">
        <v>8.9499999999999993</v>
      </c>
      <c r="CL1848" s="10">
        <v>12.23</v>
      </c>
      <c r="CM1848" s="10">
        <v>13.43</v>
      </c>
      <c r="CN1848" t="s">
        <v>137</v>
      </c>
      <c r="CO1848" t="s">
        <v>393</v>
      </c>
      <c r="CP1848" t="s">
        <v>138</v>
      </c>
      <c r="CR1848" t="s">
        <v>117</v>
      </c>
      <c r="CS1848" t="s">
        <v>139</v>
      </c>
      <c r="CT1848" t="s">
        <v>140</v>
      </c>
      <c r="CU1848" t="s">
        <v>139</v>
      </c>
      <c r="CV1848" t="s">
        <v>140</v>
      </c>
      <c r="CW1848" t="s">
        <v>139</v>
      </c>
      <c r="CX1848" t="s">
        <v>140</v>
      </c>
      <c r="CY1848" t="s">
        <v>394</v>
      </c>
      <c r="CZ1848" s="8">
        <v>16703226478</v>
      </c>
      <c r="DA1848" t="s">
        <v>386</v>
      </c>
      <c r="DB1848" t="s">
        <v>1095</v>
      </c>
      <c r="DC1848" t="s">
        <v>139</v>
      </c>
      <c r="DD1848" t="s">
        <v>117</v>
      </c>
    </row>
    <row r="1849" spans="1:114" ht="15" customHeight="1" x14ac:dyDescent="0.35">
      <c r="A1849" t="s">
        <v>13474</v>
      </c>
      <c r="B1849" t="s">
        <v>115</v>
      </c>
      <c r="C1849" s="1">
        <v>45728</v>
      </c>
      <c r="D1849" s="1">
        <v>45782</v>
      </c>
      <c r="E1849" t="s">
        <v>211</v>
      </c>
      <c r="G1849" t="s">
        <v>117</v>
      </c>
      <c r="H1849" t="s">
        <v>117</v>
      </c>
      <c r="I1849" t="s">
        <v>117</v>
      </c>
      <c r="J1849" t="s">
        <v>1664</v>
      </c>
      <c r="L1849" t="s">
        <v>13475</v>
      </c>
      <c r="N1849" t="s">
        <v>136</v>
      </c>
      <c r="O1849" t="s">
        <v>121</v>
      </c>
      <c r="P1849" s="6">
        <v>96950</v>
      </c>
      <c r="Q1849" t="s">
        <v>122</v>
      </c>
      <c r="S1849" s="8">
        <v>16702346445</v>
      </c>
      <c r="T1849">
        <v>2263</v>
      </c>
      <c r="U1849" t="s">
        <v>1666</v>
      </c>
      <c r="V1849">
        <v>44414</v>
      </c>
      <c r="W1849" t="s">
        <v>124</v>
      </c>
      <c r="Y1849" t="s">
        <v>698</v>
      </c>
      <c r="Z1849" t="s">
        <v>699</v>
      </c>
      <c r="AB1849" t="s">
        <v>215</v>
      </c>
      <c r="AC1849" t="s">
        <v>3849</v>
      </c>
      <c r="AE1849" t="s">
        <v>136</v>
      </c>
      <c r="AF1849" t="s">
        <v>121</v>
      </c>
      <c r="AG1849" s="6">
        <v>96950</v>
      </c>
      <c r="AH1849" t="s">
        <v>122</v>
      </c>
      <c r="AJ1849" s="8">
        <v>16702346445</v>
      </c>
      <c r="AK1849">
        <v>2263</v>
      </c>
      <c r="AL1849" t="s">
        <v>700</v>
      </c>
      <c r="BE1849" t="str">
        <f>"13-2011.00"</f>
        <v>13-2011.00</v>
      </c>
      <c r="BF1849" t="s">
        <v>934</v>
      </c>
      <c r="BG1849" t="s">
        <v>13476</v>
      </c>
      <c r="BH1849" t="s">
        <v>936</v>
      </c>
      <c r="BI1849">
        <v>1</v>
      </c>
      <c r="BK1849" s="1">
        <v>45848</v>
      </c>
      <c r="BL1849" s="1">
        <v>46203</v>
      </c>
      <c r="BO1849">
        <v>40</v>
      </c>
      <c r="BP1849">
        <v>0</v>
      </c>
      <c r="BQ1849">
        <v>8</v>
      </c>
      <c r="BR1849">
        <v>8</v>
      </c>
      <c r="BS1849">
        <v>8</v>
      </c>
      <c r="BT1849">
        <v>8</v>
      </c>
      <c r="BU1849">
        <v>8</v>
      </c>
      <c r="BV1849">
        <v>0</v>
      </c>
      <c r="BW1849" t="str">
        <f>"8:00 AM"</f>
        <v>8:00 AM</v>
      </c>
      <c r="BX1849" t="str">
        <f>"5:00 PM"</f>
        <v>5:00 PM</v>
      </c>
      <c r="BY1849" t="s">
        <v>588</v>
      </c>
      <c r="BZ1849">
        <v>0</v>
      </c>
      <c r="CA1849">
        <v>24</v>
      </c>
      <c r="CB1849" t="s">
        <v>117</v>
      </c>
      <c r="CD1849" t="s">
        <v>13477</v>
      </c>
      <c r="CE1849" t="s">
        <v>1665</v>
      </c>
      <c r="CG1849" t="s">
        <v>136</v>
      </c>
      <c r="CH1849" t="s">
        <v>121</v>
      </c>
      <c r="CI1849" s="6">
        <v>96950</v>
      </c>
      <c r="CJ1849" s="10">
        <v>17.48</v>
      </c>
      <c r="CK1849" s="10">
        <v>18</v>
      </c>
      <c r="CL1849" s="10">
        <v>26.22</v>
      </c>
      <c r="CM1849" s="10">
        <v>27</v>
      </c>
      <c r="CN1849" t="s">
        <v>137</v>
      </c>
      <c r="CO1849" t="s">
        <v>803</v>
      </c>
      <c r="CP1849" t="s">
        <v>138</v>
      </c>
      <c r="CR1849" t="s">
        <v>117</v>
      </c>
      <c r="CS1849" t="s">
        <v>139</v>
      </c>
      <c r="CT1849" t="s">
        <v>140</v>
      </c>
      <c r="CU1849" t="s">
        <v>139</v>
      </c>
      <c r="CV1849" t="s">
        <v>140</v>
      </c>
      <c r="CW1849" t="s">
        <v>139</v>
      </c>
      <c r="CX1849" t="s">
        <v>140</v>
      </c>
      <c r="CY1849" t="s">
        <v>17406</v>
      </c>
      <c r="CZ1849" s="8">
        <v>16702346445</v>
      </c>
      <c r="DA1849" t="s">
        <v>700</v>
      </c>
      <c r="DB1849" t="s">
        <v>140</v>
      </c>
      <c r="DC1849" t="s">
        <v>139</v>
      </c>
      <c r="DD1849" t="s">
        <v>117</v>
      </c>
      <c r="DE1849" t="s">
        <v>698</v>
      </c>
      <c r="DF1849" t="s">
        <v>699</v>
      </c>
      <c r="DH1849" t="s">
        <v>1666</v>
      </c>
      <c r="DI1849" t="s">
        <v>13478</v>
      </c>
      <c r="DJ1849" t="s">
        <v>700</v>
      </c>
    </row>
    <row r="1850" spans="1:114" ht="15" customHeight="1" x14ac:dyDescent="0.35">
      <c r="A1850" t="s">
        <v>5462</v>
      </c>
      <c r="B1850" t="s">
        <v>166</v>
      </c>
      <c r="C1850" s="1">
        <v>45730</v>
      </c>
      <c r="D1850" s="1">
        <v>45782</v>
      </c>
      <c r="E1850" t="s">
        <v>211</v>
      </c>
      <c r="G1850" t="s">
        <v>117</v>
      </c>
      <c r="H1850" t="s">
        <v>117</v>
      </c>
      <c r="I1850" t="s">
        <v>117</v>
      </c>
      <c r="J1850" t="s">
        <v>3037</v>
      </c>
      <c r="K1850" t="s">
        <v>3038</v>
      </c>
      <c r="L1850" t="s">
        <v>3039</v>
      </c>
      <c r="N1850" t="s">
        <v>1143</v>
      </c>
      <c r="O1850" t="s">
        <v>121</v>
      </c>
      <c r="P1850" s="6">
        <v>96952</v>
      </c>
      <c r="Q1850" t="s">
        <v>122</v>
      </c>
      <c r="S1850" s="8">
        <v>16704335682</v>
      </c>
      <c r="U1850" t="s">
        <v>3041</v>
      </c>
      <c r="V1850">
        <v>722511</v>
      </c>
      <c r="W1850" t="s">
        <v>124</v>
      </c>
      <c r="Y1850" t="s">
        <v>3042</v>
      </c>
      <c r="Z1850" t="s">
        <v>3043</v>
      </c>
      <c r="AA1850" t="s">
        <v>1331</v>
      </c>
      <c r="AB1850" t="s">
        <v>1406</v>
      </c>
      <c r="AC1850" t="s">
        <v>3044</v>
      </c>
      <c r="AE1850" t="s">
        <v>3045</v>
      </c>
      <c r="AF1850" t="s">
        <v>3046</v>
      </c>
      <c r="AG1850" s="6">
        <v>33315</v>
      </c>
      <c r="AH1850" t="s">
        <v>122</v>
      </c>
      <c r="AJ1850" s="8">
        <v>13057107039</v>
      </c>
      <c r="AL1850" t="s">
        <v>3047</v>
      </c>
      <c r="BE1850" t="str">
        <f>"35-2021.00"</f>
        <v>35-2021.00</v>
      </c>
      <c r="BF1850" t="s">
        <v>438</v>
      </c>
      <c r="BG1850" t="s">
        <v>5463</v>
      </c>
      <c r="BH1850" t="s">
        <v>692</v>
      </c>
      <c r="BI1850">
        <v>8</v>
      </c>
      <c r="BK1850" s="1">
        <v>45839</v>
      </c>
      <c r="BL1850" s="1">
        <v>46203</v>
      </c>
      <c r="BO1850">
        <v>40</v>
      </c>
      <c r="BP1850">
        <v>0</v>
      </c>
      <c r="BQ1850">
        <v>8</v>
      </c>
      <c r="BR1850">
        <v>8</v>
      </c>
      <c r="BS1850">
        <v>8</v>
      </c>
      <c r="BT1850">
        <v>8</v>
      </c>
      <c r="BU1850">
        <v>8</v>
      </c>
      <c r="BV1850">
        <v>0</v>
      </c>
      <c r="BW1850" t="str">
        <f>"6:00 AM"</f>
        <v>6:00 AM</v>
      </c>
      <c r="BX1850" t="str">
        <f>"2:00 PM"</f>
        <v>2:00 PM</v>
      </c>
      <c r="BY1850" t="s">
        <v>133</v>
      </c>
      <c r="BZ1850">
        <v>0</v>
      </c>
      <c r="CA1850">
        <v>0</v>
      </c>
      <c r="CB1850" t="s">
        <v>117</v>
      </c>
      <c r="CD1850" t="s">
        <v>194</v>
      </c>
      <c r="CE1850" t="s">
        <v>3039</v>
      </c>
      <c r="CG1850" t="s">
        <v>1143</v>
      </c>
      <c r="CH1850" t="s">
        <v>121</v>
      </c>
      <c r="CI1850" s="6">
        <v>96952</v>
      </c>
      <c r="CJ1850" s="10">
        <v>7.84</v>
      </c>
      <c r="CK1850" s="10">
        <v>7.84</v>
      </c>
      <c r="CL1850" s="10">
        <v>11.76</v>
      </c>
      <c r="CM1850" s="10">
        <v>11.76</v>
      </c>
      <c r="CN1850" t="s">
        <v>137</v>
      </c>
      <c r="CO1850" t="s">
        <v>133</v>
      </c>
      <c r="CP1850" t="s">
        <v>138</v>
      </c>
      <c r="CR1850" t="s">
        <v>117</v>
      </c>
      <c r="CS1850" t="s">
        <v>139</v>
      </c>
      <c r="CT1850" t="s">
        <v>140</v>
      </c>
      <c r="CU1850" t="s">
        <v>139</v>
      </c>
      <c r="CV1850" t="s">
        <v>139</v>
      </c>
      <c r="CW1850" t="s">
        <v>139</v>
      </c>
      <c r="CX1850" t="s">
        <v>140</v>
      </c>
      <c r="CY1850" t="s">
        <v>5464</v>
      </c>
      <c r="CZ1850" s="8">
        <v>16702853413</v>
      </c>
      <c r="DA1850" t="s">
        <v>3047</v>
      </c>
      <c r="DB1850" t="s">
        <v>140</v>
      </c>
      <c r="DC1850" t="s">
        <v>139</v>
      </c>
      <c r="DD1850" t="s">
        <v>117</v>
      </c>
    </row>
    <row r="1851" spans="1:114" ht="15" customHeight="1" x14ac:dyDescent="0.35">
      <c r="A1851" t="s">
        <v>8072</v>
      </c>
      <c r="B1851" t="s">
        <v>144</v>
      </c>
      <c r="C1851" s="1">
        <v>45730</v>
      </c>
      <c r="D1851" s="1">
        <v>45782</v>
      </c>
      <c r="E1851" t="s">
        <v>211</v>
      </c>
      <c r="G1851" t="s">
        <v>117</v>
      </c>
      <c r="H1851" t="s">
        <v>117</v>
      </c>
      <c r="I1851" t="s">
        <v>117</v>
      </c>
      <c r="J1851" t="s">
        <v>3037</v>
      </c>
      <c r="K1851" t="s">
        <v>3038</v>
      </c>
      <c r="L1851" t="s">
        <v>3039</v>
      </c>
      <c r="N1851" t="s">
        <v>1143</v>
      </c>
      <c r="O1851" t="s">
        <v>121</v>
      </c>
      <c r="P1851" s="6">
        <v>96952</v>
      </c>
      <c r="Q1851" t="s">
        <v>122</v>
      </c>
      <c r="S1851" s="8">
        <v>16704335682</v>
      </c>
      <c r="U1851" t="s">
        <v>3041</v>
      </c>
      <c r="V1851">
        <v>722511</v>
      </c>
      <c r="W1851" t="s">
        <v>124</v>
      </c>
      <c r="Y1851" t="s">
        <v>3042</v>
      </c>
      <c r="Z1851" t="s">
        <v>3043</v>
      </c>
      <c r="AA1851" t="s">
        <v>1331</v>
      </c>
      <c r="AB1851" t="s">
        <v>1057</v>
      </c>
      <c r="AC1851" t="s">
        <v>3044</v>
      </c>
      <c r="AE1851" t="s">
        <v>3045</v>
      </c>
      <c r="AF1851" t="s">
        <v>3046</v>
      </c>
      <c r="AG1851" s="6">
        <v>33315</v>
      </c>
      <c r="AH1851" t="s">
        <v>122</v>
      </c>
      <c r="AJ1851" s="8">
        <v>13057107039</v>
      </c>
      <c r="AL1851" t="s">
        <v>3047</v>
      </c>
      <c r="BE1851" t="str">
        <f>"35-2014.00"</f>
        <v>35-2014.00</v>
      </c>
      <c r="BF1851" t="s">
        <v>191</v>
      </c>
      <c r="BG1851" t="s">
        <v>6557</v>
      </c>
      <c r="BH1851" t="s">
        <v>193</v>
      </c>
      <c r="BI1851">
        <v>8</v>
      </c>
      <c r="BJ1851">
        <v>8</v>
      </c>
      <c r="BK1851" s="1">
        <v>45839</v>
      </c>
      <c r="BL1851" s="1">
        <v>46203</v>
      </c>
      <c r="BM1851" s="1">
        <v>45839</v>
      </c>
      <c r="BN1851" s="1">
        <v>46203</v>
      </c>
      <c r="BO1851">
        <v>40</v>
      </c>
      <c r="BP1851">
        <v>0</v>
      </c>
      <c r="BQ1851">
        <v>8</v>
      </c>
      <c r="BR1851">
        <v>8</v>
      </c>
      <c r="BS1851">
        <v>8</v>
      </c>
      <c r="BT1851">
        <v>8</v>
      </c>
      <c r="BU1851">
        <v>8</v>
      </c>
      <c r="BV1851">
        <v>0</v>
      </c>
      <c r="BW1851" t="str">
        <f>"6:00 AM"</f>
        <v>6:00 AM</v>
      </c>
      <c r="BX1851" t="str">
        <f>"2:00 PM"</f>
        <v>2:00 PM</v>
      </c>
      <c r="BY1851" t="s">
        <v>133</v>
      </c>
      <c r="BZ1851">
        <v>0</v>
      </c>
      <c r="CA1851">
        <v>12</v>
      </c>
      <c r="CB1851" t="s">
        <v>117</v>
      </c>
      <c r="CD1851" t="s">
        <v>194</v>
      </c>
      <c r="CE1851" t="s">
        <v>3039</v>
      </c>
      <c r="CG1851" t="s">
        <v>1143</v>
      </c>
      <c r="CH1851" t="s">
        <v>121</v>
      </c>
      <c r="CI1851" s="6">
        <v>96952</v>
      </c>
      <c r="CJ1851" s="10">
        <v>8.83</v>
      </c>
      <c r="CK1851" s="10">
        <v>8.83</v>
      </c>
      <c r="CL1851" s="10">
        <v>13.25</v>
      </c>
      <c r="CM1851" s="10">
        <v>13.25</v>
      </c>
      <c r="CN1851" t="s">
        <v>137</v>
      </c>
      <c r="CO1851" t="s">
        <v>133</v>
      </c>
      <c r="CP1851" t="s">
        <v>138</v>
      </c>
      <c r="CR1851" t="s">
        <v>117</v>
      </c>
      <c r="CS1851" t="s">
        <v>139</v>
      </c>
      <c r="CT1851" t="s">
        <v>140</v>
      </c>
      <c r="CU1851" t="s">
        <v>139</v>
      </c>
      <c r="CV1851" t="s">
        <v>140</v>
      </c>
      <c r="CW1851" t="s">
        <v>139</v>
      </c>
      <c r="CX1851" t="s">
        <v>140</v>
      </c>
      <c r="CY1851" t="s">
        <v>8073</v>
      </c>
      <c r="CZ1851" s="8">
        <v>16702853413</v>
      </c>
      <c r="DA1851" t="s">
        <v>3047</v>
      </c>
      <c r="DB1851" t="s">
        <v>140</v>
      </c>
      <c r="DC1851" t="s">
        <v>139</v>
      </c>
      <c r="DD1851" t="s">
        <v>117</v>
      </c>
    </row>
    <row r="1852" spans="1:114" ht="15" customHeight="1" x14ac:dyDescent="0.35">
      <c r="A1852" t="s">
        <v>15259</v>
      </c>
      <c r="B1852" t="s">
        <v>166</v>
      </c>
      <c r="C1852" s="1">
        <v>45735</v>
      </c>
      <c r="D1852" s="1">
        <v>45782</v>
      </c>
      <c r="E1852" t="s">
        <v>211</v>
      </c>
      <c r="G1852" t="s">
        <v>139</v>
      </c>
      <c r="H1852" t="s">
        <v>117</v>
      </c>
      <c r="I1852" t="s">
        <v>117</v>
      </c>
      <c r="J1852" t="s">
        <v>12435</v>
      </c>
      <c r="L1852" t="s">
        <v>12436</v>
      </c>
      <c r="M1852" t="s">
        <v>12489</v>
      </c>
      <c r="N1852" t="s">
        <v>136</v>
      </c>
      <c r="O1852" t="s">
        <v>121</v>
      </c>
      <c r="P1852" s="6">
        <v>96950</v>
      </c>
      <c r="Q1852" t="s">
        <v>122</v>
      </c>
      <c r="R1852" t="s">
        <v>140</v>
      </c>
      <c r="S1852" s="8">
        <v>16703238848</v>
      </c>
      <c r="U1852" t="s">
        <v>12438</v>
      </c>
      <c r="V1852">
        <v>72111</v>
      </c>
      <c r="W1852" t="s">
        <v>124</v>
      </c>
      <c r="Y1852" t="s">
        <v>8678</v>
      </c>
      <c r="Z1852" t="s">
        <v>8679</v>
      </c>
      <c r="AB1852" t="s">
        <v>128</v>
      </c>
      <c r="AC1852" t="s">
        <v>12436</v>
      </c>
      <c r="AD1852" t="s">
        <v>12489</v>
      </c>
      <c r="AE1852" t="s">
        <v>120</v>
      </c>
      <c r="AF1852" t="s">
        <v>121</v>
      </c>
      <c r="AG1852" s="6">
        <v>96950</v>
      </c>
      <c r="AH1852" t="s">
        <v>122</v>
      </c>
      <c r="AJ1852" s="8">
        <v>16703238848</v>
      </c>
      <c r="AL1852" t="s">
        <v>12439</v>
      </c>
      <c r="BE1852" t="str">
        <f>"49-9095.00"</f>
        <v>49-9095.00</v>
      </c>
      <c r="BF1852" t="s">
        <v>12490</v>
      </c>
      <c r="BG1852" t="s">
        <v>12491</v>
      </c>
      <c r="BH1852" t="s">
        <v>12490</v>
      </c>
      <c r="BI1852">
        <v>20</v>
      </c>
      <c r="BK1852" s="1">
        <v>45809</v>
      </c>
      <c r="BL1852" s="1">
        <v>46904</v>
      </c>
      <c r="BO1852">
        <v>35</v>
      </c>
      <c r="BP1852">
        <v>0</v>
      </c>
      <c r="BQ1852">
        <v>7</v>
      </c>
      <c r="BR1852">
        <v>7</v>
      </c>
      <c r="BS1852">
        <v>7</v>
      </c>
      <c r="BT1852">
        <v>7</v>
      </c>
      <c r="BU1852">
        <v>7</v>
      </c>
      <c r="BV1852">
        <v>0</v>
      </c>
      <c r="BW1852" t="str">
        <f>"9:00 AM"</f>
        <v>9:00 AM</v>
      </c>
      <c r="BX1852" t="str">
        <f>"5:00 PM"</f>
        <v>5:00 PM</v>
      </c>
      <c r="BY1852" t="s">
        <v>159</v>
      </c>
      <c r="BZ1852">
        <v>0</v>
      </c>
      <c r="CA1852">
        <v>12</v>
      </c>
      <c r="CB1852" t="s">
        <v>117</v>
      </c>
      <c r="CD1852" t="s">
        <v>12492</v>
      </c>
      <c r="CE1852" t="s">
        <v>12436</v>
      </c>
      <c r="CF1852" t="s">
        <v>12493</v>
      </c>
      <c r="CG1852" t="s">
        <v>120</v>
      </c>
      <c r="CH1852" t="s">
        <v>121</v>
      </c>
      <c r="CI1852" s="6">
        <v>96950</v>
      </c>
      <c r="CJ1852" s="10">
        <v>12.25</v>
      </c>
      <c r="CK1852" s="10">
        <v>12.25</v>
      </c>
      <c r="CL1852" s="10">
        <v>18.38</v>
      </c>
      <c r="CM1852" s="10">
        <v>18.38</v>
      </c>
      <c r="CN1852" t="s">
        <v>137</v>
      </c>
      <c r="CO1852" t="s">
        <v>140</v>
      </c>
      <c r="CP1852" t="s">
        <v>138</v>
      </c>
      <c r="CR1852" t="s">
        <v>117</v>
      </c>
      <c r="CS1852" t="s">
        <v>139</v>
      </c>
      <c r="CT1852" t="s">
        <v>140</v>
      </c>
      <c r="CU1852" t="s">
        <v>139</v>
      </c>
      <c r="CV1852" t="s">
        <v>140</v>
      </c>
      <c r="CW1852" t="s">
        <v>139</v>
      </c>
      <c r="CX1852" t="s">
        <v>140</v>
      </c>
      <c r="CY1852" t="s">
        <v>140</v>
      </c>
      <c r="CZ1852" s="8">
        <v>16703238848</v>
      </c>
      <c r="DA1852" t="s">
        <v>12443</v>
      </c>
      <c r="DB1852" t="s">
        <v>140</v>
      </c>
      <c r="DC1852" t="s">
        <v>139</v>
      </c>
      <c r="DD1852" t="s">
        <v>117</v>
      </c>
    </row>
    <row r="1853" spans="1:114" ht="15" customHeight="1" x14ac:dyDescent="0.35">
      <c r="A1853" t="s">
        <v>6990</v>
      </c>
      <c r="B1853" t="s">
        <v>115</v>
      </c>
      <c r="C1853" s="1">
        <v>45735</v>
      </c>
      <c r="D1853" s="1">
        <v>45782</v>
      </c>
      <c r="E1853" t="s">
        <v>116</v>
      </c>
      <c r="F1853" s="1">
        <v>45868</v>
      </c>
      <c r="G1853" t="s">
        <v>117</v>
      </c>
      <c r="H1853" t="s">
        <v>117</v>
      </c>
      <c r="I1853" t="s">
        <v>117</v>
      </c>
      <c r="J1853" t="s">
        <v>1556</v>
      </c>
      <c r="K1853" t="s">
        <v>1557</v>
      </c>
      <c r="L1853" t="s">
        <v>1558</v>
      </c>
      <c r="M1853" t="s">
        <v>1559</v>
      </c>
      <c r="N1853" t="s">
        <v>120</v>
      </c>
      <c r="O1853" t="s">
        <v>121</v>
      </c>
      <c r="P1853" s="6">
        <v>96950</v>
      </c>
      <c r="Q1853" t="s">
        <v>122</v>
      </c>
      <c r="S1853" s="8">
        <v>16703223311</v>
      </c>
      <c r="T1853">
        <v>4504</v>
      </c>
      <c r="U1853" t="s">
        <v>1560</v>
      </c>
      <c r="V1853">
        <v>72111</v>
      </c>
      <c r="W1853" t="s">
        <v>124</v>
      </c>
      <c r="Y1853" t="s">
        <v>1561</v>
      </c>
      <c r="Z1853" t="s">
        <v>1562</v>
      </c>
      <c r="AB1853" t="s">
        <v>1563</v>
      </c>
      <c r="AC1853" t="s">
        <v>1558</v>
      </c>
      <c r="AD1853" t="s">
        <v>1559</v>
      </c>
      <c r="AE1853" t="s">
        <v>120</v>
      </c>
      <c r="AF1853" t="s">
        <v>121</v>
      </c>
      <c r="AG1853" s="6">
        <v>96950</v>
      </c>
      <c r="AH1853" t="s">
        <v>122</v>
      </c>
      <c r="AJ1853" s="8">
        <v>16703223311</v>
      </c>
      <c r="AK1853">
        <v>4506</v>
      </c>
      <c r="AL1853" t="s">
        <v>1564</v>
      </c>
      <c r="BE1853" t="str">
        <f>"35-2014.00"</f>
        <v>35-2014.00</v>
      </c>
      <c r="BF1853" t="s">
        <v>191</v>
      </c>
      <c r="BG1853" t="s">
        <v>6991</v>
      </c>
      <c r="BH1853" t="s">
        <v>313</v>
      </c>
      <c r="BI1853">
        <v>6</v>
      </c>
      <c r="BK1853" s="1">
        <v>45870</v>
      </c>
      <c r="BL1853" s="1">
        <v>46234</v>
      </c>
      <c r="BO1853">
        <v>35</v>
      </c>
      <c r="BP1853">
        <v>0</v>
      </c>
      <c r="BQ1853">
        <v>7</v>
      </c>
      <c r="BR1853">
        <v>7</v>
      </c>
      <c r="BS1853">
        <v>7</v>
      </c>
      <c r="BT1853">
        <v>7</v>
      </c>
      <c r="BU1853">
        <v>7</v>
      </c>
      <c r="BV1853">
        <v>0</v>
      </c>
      <c r="BW1853" t="str">
        <f>"8:00 AM"</f>
        <v>8:00 AM</v>
      </c>
      <c r="BX1853" t="str">
        <f>"5:00 PM"</f>
        <v>5:00 PM</v>
      </c>
      <c r="BY1853" t="s">
        <v>133</v>
      </c>
      <c r="BZ1853">
        <v>0</v>
      </c>
      <c r="CA1853">
        <v>6</v>
      </c>
      <c r="CB1853" t="s">
        <v>117</v>
      </c>
      <c r="CD1853" s="2" t="s">
        <v>6992</v>
      </c>
      <c r="CE1853" t="s">
        <v>1558</v>
      </c>
      <c r="CF1853" t="s">
        <v>1559</v>
      </c>
      <c r="CG1853" t="s">
        <v>120</v>
      </c>
      <c r="CH1853" t="s">
        <v>121</v>
      </c>
      <c r="CI1853" s="6">
        <v>96950</v>
      </c>
      <c r="CJ1853" s="10">
        <v>9.59</v>
      </c>
      <c r="CK1853" s="10">
        <v>11.59</v>
      </c>
      <c r="CL1853" s="10">
        <v>14.38</v>
      </c>
      <c r="CM1853" s="10">
        <v>17.38</v>
      </c>
      <c r="CN1853" t="s">
        <v>137</v>
      </c>
      <c r="CO1853" t="s">
        <v>1569</v>
      </c>
      <c r="CP1853" t="s">
        <v>138</v>
      </c>
      <c r="CR1853" t="s">
        <v>117</v>
      </c>
      <c r="CS1853" t="s">
        <v>139</v>
      </c>
      <c r="CT1853" t="s">
        <v>140</v>
      </c>
      <c r="CU1853" t="s">
        <v>139</v>
      </c>
      <c r="CV1853" t="s">
        <v>140</v>
      </c>
      <c r="CW1853" t="s">
        <v>139</v>
      </c>
      <c r="CX1853" t="s">
        <v>139</v>
      </c>
      <c r="CY1853" t="s">
        <v>1587</v>
      </c>
      <c r="CZ1853" s="8">
        <v>16703223311</v>
      </c>
      <c r="DA1853" t="s">
        <v>1571</v>
      </c>
      <c r="DB1853" t="s">
        <v>1572</v>
      </c>
      <c r="DC1853" t="s">
        <v>139</v>
      </c>
      <c r="DD1853" t="s">
        <v>117</v>
      </c>
      <c r="DE1853" t="s">
        <v>1573</v>
      </c>
      <c r="DF1853" t="s">
        <v>1574</v>
      </c>
      <c r="DG1853" t="s">
        <v>1108</v>
      </c>
      <c r="DH1853" t="s">
        <v>1560</v>
      </c>
      <c r="DI1853" t="s">
        <v>1575</v>
      </c>
      <c r="DJ1853" t="s">
        <v>1576</v>
      </c>
    </row>
    <row r="1854" spans="1:114" ht="15" customHeight="1" x14ac:dyDescent="0.35">
      <c r="A1854" t="s">
        <v>1610</v>
      </c>
      <c r="B1854" t="s">
        <v>115</v>
      </c>
      <c r="C1854" s="1">
        <v>45754</v>
      </c>
      <c r="D1854" s="1">
        <v>45782</v>
      </c>
      <c r="E1854" t="s">
        <v>116</v>
      </c>
      <c r="F1854" s="1">
        <v>45929</v>
      </c>
      <c r="G1854" t="s">
        <v>139</v>
      </c>
      <c r="H1854" t="s">
        <v>117</v>
      </c>
      <c r="I1854" t="s">
        <v>117</v>
      </c>
      <c r="J1854" t="s">
        <v>1611</v>
      </c>
      <c r="K1854" t="s">
        <v>1612</v>
      </c>
      <c r="L1854" t="s">
        <v>1613</v>
      </c>
      <c r="M1854" t="s">
        <v>1614</v>
      </c>
      <c r="N1854" t="s">
        <v>120</v>
      </c>
      <c r="O1854" t="s">
        <v>121</v>
      </c>
      <c r="P1854" s="6">
        <v>96950</v>
      </c>
      <c r="Q1854" t="s">
        <v>122</v>
      </c>
      <c r="S1854" s="8">
        <v>16702357354</v>
      </c>
      <c r="U1854" t="s">
        <v>1615</v>
      </c>
      <c r="V1854">
        <v>81231</v>
      </c>
      <c r="W1854" t="s">
        <v>124</v>
      </c>
      <c r="Y1854" t="s">
        <v>1426</v>
      </c>
      <c r="Z1854" t="s">
        <v>1427</v>
      </c>
      <c r="AB1854" t="s">
        <v>128</v>
      </c>
      <c r="AC1854" t="s">
        <v>1616</v>
      </c>
      <c r="AD1854" t="s">
        <v>1614</v>
      </c>
      <c r="AE1854" t="s">
        <v>120</v>
      </c>
      <c r="AF1854" t="s">
        <v>121</v>
      </c>
      <c r="AG1854" s="6">
        <v>96950</v>
      </c>
      <c r="AH1854" t="s">
        <v>122</v>
      </c>
      <c r="AJ1854" s="8">
        <v>16702357354</v>
      </c>
      <c r="AL1854" t="s">
        <v>1617</v>
      </c>
      <c r="BE1854" t="str">
        <f>"51-6011.00"</f>
        <v>51-6011.00</v>
      </c>
      <c r="BF1854" t="s">
        <v>1618</v>
      </c>
      <c r="BG1854" t="s">
        <v>1619</v>
      </c>
      <c r="BH1854" t="s">
        <v>1620</v>
      </c>
      <c r="BI1854">
        <v>4</v>
      </c>
      <c r="BK1854" s="1">
        <v>45931</v>
      </c>
      <c r="BL1854" s="1">
        <v>47026</v>
      </c>
      <c r="BO1854">
        <v>36</v>
      </c>
      <c r="BP1854">
        <v>0</v>
      </c>
      <c r="BQ1854">
        <v>6</v>
      </c>
      <c r="BR1854">
        <v>6</v>
      </c>
      <c r="BS1854">
        <v>6</v>
      </c>
      <c r="BT1854">
        <v>6</v>
      </c>
      <c r="BU1854">
        <v>6</v>
      </c>
      <c r="BV1854">
        <v>6</v>
      </c>
      <c r="BW1854" t="str">
        <f>"9:00 AM"</f>
        <v>9:00 AM</v>
      </c>
      <c r="BX1854" t="str">
        <f>"4:00 PM"</f>
        <v>4:00 PM</v>
      </c>
      <c r="BY1854" t="s">
        <v>159</v>
      </c>
      <c r="BZ1854">
        <v>0</v>
      </c>
      <c r="CA1854">
        <v>6</v>
      </c>
      <c r="CB1854" t="s">
        <v>117</v>
      </c>
      <c r="CD1854" t="s">
        <v>1621</v>
      </c>
      <c r="CE1854" t="s">
        <v>1616</v>
      </c>
      <c r="CF1854" t="s">
        <v>1614</v>
      </c>
      <c r="CG1854" t="s">
        <v>120</v>
      </c>
      <c r="CH1854" t="s">
        <v>121</v>
      </c>
      <c r="CI1854" s="6">
        <v>96950</v>
      </c>
      <c r="CJ1854" s="10">
        <v>7.85</v>
      </c>
      <c r="CK1854" s="10">
        <v>7.85</v>
      </c>
      <c r="CL1854" s="10">
        <v>0</v>
      </c>
      <c r="CM1854" s="10">
        <v>0</v>
      </c>
      <c r="CN1854" t="s">
        <v>137</v>
      </c>
      <c r="CO1854" t="s">
        <v>140</v>
      </c>
      <c r="CP1854" t="s">
        <v>138</v>
      </c>
      <c r="CR1854" t="s">
        <v>117</v>
      </c>
      <c r="CS1854" t="s">
        <v>139</v>
      </c>
      <c r="CT1854" t="s">
        <v>140</v>
      </c>
      <c r="CU1854" t="s">
        <v>140</v>
      </c>
      <c r="CV1854" t="s">
        <v>140</v>
      </c>
      <c r="CW1854" t="s">
        <v>139</v>
      </c>
      <c r="CX1854" t="s">
        <v>140</v>
      </c>
      <c r="CY1854" t="s">
        <v>140</v>
      </c>
      <c r="CZ1854" s="8">
        <v>16702357354</v>
      </c>
      <c r="DA1854" t="s">
        <v>1617</v>
      </c>
      <c r="DB1854" t="s">
        <v>140</v>
      </c>
      <c r="DC1854" t="s">
        <v>139</v>
      </c>
      <c r="DD1854" t="s">
        <v>117</v>
      </c>
      <c r="DE1854" t="s">
        <v>1622</v>
      </c>
      <c r="DF1854" t="s">
        <v>1623</v>
      </c>
      <c r="DG1854" t="s">
        <v>535</v>
      </c>
      <c r="DH1854" t="s">
        <v>1615</v>
      </c>
      <c r="DI1854" t="s">
        <v>1611</v>
      </c>
      <c r="DJ1854" t="s">
        <v>1617</v>
      </c>
    </row>
    <row r="1855" spans="1:114" ht="15" customHeight="1" x14ac:dyDescent="0.35">
      <c r="A1855" t="s">
        <v>15260</v>
      </c>
      <c r="B1855" t="s">
        <v>115</v>
      </c>
      <c r="C1855" s="1">
        <v>45754</v>
      </c>
      <c r="D1855" s="1">
        <v>45782</v>
      </c>
      <c r="E1855" t="s">
        <v>116</v>
      </c>
      <c r="F1855" s="1">
        <v>45929</v>
      </c>
      <c r="G1855" t="s">
        <v>117</v>
      </c>
      <c r="H1855" t="s">
        <v>117</v>
      </c>
      <c r="I1855" t="s">
        <v>117</v>
      </c>
      <c r="J1855" t="s">
        <v>1611</v>
      </c>
      <c r="K1855" t="s">
        <v>1612</v>
      </c>
      <c r="L1855" t="s">
        <v>15261</v>
      </c>
      <c r="M1855" t="s">
        <v>1614</v>
      </c>
      <c r="N1855" t="s">
        <v>120</v>
      </c>
      <c r="O1855" t="s">
        <v>121</v>
      </c>
      <c r="P1855" s="6">
        <v>96950</v>
      </c>
      <c r="Q1855" t="s">
        <v>122</v>
      </c>
      <c r="S1855" s="8">
        <v>16702357354</v>
      </c>
      <c r="U1855" t="s">
        <v>1615</v>
      </c>
      <c r="V1855">
        <v>81231</v>
      </c>
      <c r="W1855" t="s">
        <v>124</v>
      </c>
      <c r="Y1855" t="s">
        <v>1426</v>
      </c>
      <c r="Z1855" t="s">
        <v>1427</v>
      </c>
      <c r="AB1855" t="s">
        <v>128</v>
      </c>
      <c r="AC1855" t="s">
        <v>1616</v>
      </c>
      <c r="AD1855" t="s">
        <v>1614</v>
      </c>
      <c r="AE1855" t="s">
        <v>120</v>
      </c>
      <c r="AF1855" t="s">
        <v>121</v>
      </c>
      <c r="AG1855" s="6">
        <v>96950</v>
      </c>
      <c r="AH1855" t="s">
        <v>122</v>
      </c>
      <c r="AJ1855" s="8">
        <v>16702357354</v>
      </c>
      <c r="AL1855" t="s">
        <v>1617</v>
      </c>
      <c r="BE1855" t="str">
        <f>"51-6011.00"</f>
        <v>51-6011.00</v>
      </c>
      <c r="BF1855" t="s">
        <v>1618</v>
      </c>
      <c r="BG1855" t="s">
        <v>1619</v>
      </c>
      <c r="BH1855" t="s">
        <v>1620</v>
      </c>
      <c r="BI1855">
        <v>4</v>
      </c>
      <c r="BK1855" s="1">
        <v>45931</v>
      </c>
      <c r="BL1855" s="1">
        <v>46295</v>
      </c>
      <c r="BO1855">
        <v>36</v>
      </c>
      <c r="BP1855">
        <v>0</v>
      </c>
      <c r="BQ1855">
        <v>6</v>
      </c>
      <c r="BR1855">
        <v>6</v>
      </c>
      <c r="BS1855">
        <v>6</v>
      </c>
      <c r="BT1855">
        <v>6</v>
      </c>
      <c r="BU1855">
        <v>6</v>
      </c>
      <c r="BV1855">
        <v>6</v>
      </c>
      <c r="BW1855" t="str">
        <f>"9:00 AM"</f>
        <v>9:00 AM</v>
      </c>
      <c r="BX1855" t="str">
        <f>"4:00 PM"</f>
        <v>4:00 PM</v>
      </c>
      <c r="BY1855" t="s">
        <v>159</v>
      </c>
      <c r="BZ1855">
        <v>0</v>
      </c>
      <c r="CA1855">
        <v>6</v>
      </c>
      <c r="CB1855" t="s">
        <v>117</v>
      </c>
      <c r="CD1855" t="s">
        <v>15262</v>
      </c>
      <c r="CE1855" t="s">
        <v>1616</v>
      </c>
      <c r="CF1855" t="s">
        <v>1614</v>
      </c>
      <c r="CG1855" t="s">
        <v>120</v>
      </c>
      <c r="CH1855" t="s">
        <v>121</v>
      </c>
      <c r="CI1855" s="6">
        <v>96950</v>
      </c>
      <c r="CJ1855" s="10">
        <v>7.85</v>
      </c>
      <c r="CK1855" s="10">
        <v>7.85</v>
      </c>
      <c r="CL1855" s="10">
        <v>0</v>
      </c>
      <c r="CM1855" s="10">
        <v>0</v>
      </c>
      <c r="CN1855" t="s">
        <v>137</v>
      </c>
      <c r="CO1855" t="s">
        <v>140</v>
      </c>
      <c r="CP1855" t="s">
        <v>138</v>
      </c>
      <c r="CR1855" t="s">
        <v>117</v>
      </c>
      <c r="CS1855" t="s">
        <v>139</v>
      </c>
      <c r="CT1855" t="s">
        <v>140</v>
      </c>
      <c r="CU1855" t="s">
        <v>140</v>
      </c>
      <c r="CV1855" t="s">
        <v>140</v>
      </c>
      <c r="CW1855" t="s">
        <v>139</v>
      </c>
      <c r="CX1855" t="s">
        <v>140</v>
      </c>
      <c r="CY1855" t="s">
        <v>140</v>
      </c>
      <c r="CZ1855" s="8">
        <v>16702357354</v>
      </c>
      <c r="DA1855" t="s">
        <v>1617</v>
      </c>
      <c r="DB1855" t="s">
        <v>140</v>
      </c>
      <c r="DC1855" t="s">
        <v>139</v>
      </c>
      <c r="DD1855" t="s">
        <v>117</v>
      </c>
      <c r="DE1855" t="s">
        <v>1622</v>
      </c>
      <c r="DF1855" t="s">
        <v>1623</v>
      </c>
      <c r="DG1855" t="s">
        <v>535</v>
      </c>
      <c r="DH1855" t="s">
        <v>1615</v>
      </c>
      <c r="DI1855" t="s">
        <v>1611</v>
      </c>
      <c r="DJ1855" t="s">
        <v>1617</v>
      </c>
    </row>
    <row r="1856" spans="1:114" ht="15" customHeight="1" x14ac:dyDescent="0.35">
      <c r="A1856" t="s">
        <v>16438</v>
      </c>
      <c r="B1856" t="s">
        <v>278</v>
      </c>
      <c r="C1856" s="1">
        <v>45777</v>
      </c>
      <c r="D1856" s="1">
        <v>45782</v>
      </c>
      <c r="E1856" t="s">
        <v>116</v>
      </c>
      <c r="F1856" s="1">
        <v>45960</v>
      </c>
      <c r="G1856" t="s">
        <v>117</v>
      </c>
      <c r="H1856" t="s">
        <v>117</v>
      </c>
      <c r="I1856" t="s">
        <v>117</v>
      </c>
      <c r="J1856" t="s">
        <v>3218</v>
      </c>
      <c r="L1856" t="s">
        <v>1667</v>
      </c>
      <c r="N1856" t="s">
        <v>136</v>
      </c>
      <c r="O1856" t="s">
        <v>121</v>
      </c>
      <c r="P1856" s="6">
        <v>96950</v>
      </c>
      <c r="Q1856" t="s">
        <v>122</v>
      </c>
      <c r="S1856" s="8">
        <v>16702346445</v>
      </c>
      <c r="T1856">
        <v>2263</v>
      </c>
      <c r="U1856" t="s">
        <v>3219</v>
      </c>
      <c r="V1856">
        <v>53111</v>
      </c>
      <c r="W1856" t="s">
        <v>124</v>
      </c>
      <c r="Y1856" t="s">
        <v>698</v>
      </c>
      <c r="Z1856" t="s">
        <v>699</v>
      </c>
      <c r="AB1856" t="s">
        <v>215</v>
      </c>
      <c r="AC1856" t="s">
        <v>1667</v>
      </c>
      <c r="AE1856" t="s">
        <v>136</v>
      </c>
      <c r="AF1856" t="s">
        <v>121</v>
      </c>
      <c r="AG1856" s="6">
        <v>96950</v>
      </c>
      <c r="AH1856" t="s">
        <v>122</v>
      </c>
      <c r="AJ1856" s="8">
        <v>16702346445</v>
      </c>
      <c r="AK1856">
        <v>2263</v>
      </c>
      <c r="AL1856" t="s">
        <v>700</v>
      </c>
      <c r="BE1856" t="str">
        <f>"49-9071.00"</f>
        <v>49-9071.00</v>
      </c>
      <c r="BF1856" t="s">
        <v>156</v>
      </c>
      <c r="BG1856" t="s">
        <v>3220</v>
      </c>
      <c r="BH1856" t="s">
        <v>3221</v>
      </c>
      <c r="BI1856">
        <v>2</v>
      </c>
      <c r="BK1856" s="1">
        <v>45962</v>
      </c>
      <c r="BL1856" s="1">
        <v>46326</v>
      </c>
      <c r="BO1856">
        <v>40</v>
      </c>
      <c r="BP1856">
        <v>0</v>
      </c>
      <c r="BQ1856">
        <v>8</v>
      </c>
      <c r="BR1856">
        <v>8</v>
      </c>
      <c r="BS1856">
        <v>8</v>
      </c>
      <c r="BT1856">
        <v>8</v>
      </c>
      <c r="BU1856">
        <v>8</v>
      </c>
      <c r="BV1856">
        <v>0</v>
      </c>
      <c r="BW1856" t="str">
        <f>"8:00 AM"</f>
        <v>8:00 AM</v>
      </c>
      <c r="BX1856" t="str">
        <f>"5:00 PM"</f>
        <v>5:00 PM</v>
      </c>
      <c r="BY1856" t="s">
        <v>133</v>
      </c>
      <c r="BZ1856">
        <v>0</v>
      </c>
      <c r="CA1856">
        <v>12</v>
      </c>
      <c r="CB1856" t="s">
        <v>117</v>
      </c>
      <c r="CD1856" s="2" t="s">
        <v>12487</v>
      </c>
      <c r="CE1856" t="s">
        <v>2275</v>
      </c>
      <c r="CG1856" t="s">
        <v>136</v>
      </c>
      <c r="CH1856" t="s">
        <v>121</v>
      </c>
      <c r="CI1856" s="6">
        <v>96950</v>
      </c>
      <c r="CJ1856" s="10">
        <v>9.75</v>
      </c>
      <c r="CK1856" s="10">
        <v>10</v>
      </c>
      <c r="CL1856" s="10">
        <v>14.63</v>
      </c>
      <c r="CM1856" s="10">
        <v>15</v>
      </c>
      <c r="CN1856" t="s">
        <v>137</v>
      </c>
      <c r="CO1856" t="s">
        <v>803</v>
      </c>
      <c r="CP1856" t="s">
        <v>138</v>
      </c>
      <c r="CR1856" t="s">
        <v>117</v>
      </c>
      <c r="CS1856" t="s">
        <v>139</v>
      </c>
      <c r="CT1856" t="s">
        <v>140</v>
      </c>
      <c r="CU1856" t="s">
        <v>139</v>
      </c>
      <c r="CV1856" t="s">
        <v>140</v>
      </c>
      <c r="CW1856" t="s">
        <v>139</v>
      </c>
      <c r="CX1856" t="s">
        <v>140</v>
      </c>
      <c r="CY1856" t="s">
        <v>17406</v>
      </c>
      <c r="CZ1856" s="8">
        <v>16702346445</v>
      </c>
      <c r="DA1856" t="s">
        <v>700</v>
      </c>
      <c r="DB1856" t="s">
        <v>140</v>
      </c>
      <c r="DC1856" t="s">
        <v>139</v>
      </c>
      <c r="DD1856" t="s">
        <v>117</v>
      </c>
      <c r="DE1856" t="s">
        <v>698</v>
      </c>
      <c r="DF1856" t="s">
        <v>699</v>
      </c>
      <c r="DH1856" t="s">
        <v>3219</v>
      </c>
      <c r="DI1856" t="s">
        <v>3218</v>
      </c>
      <c r="DJ1856" t="s">
        <v>140</v>
      </c>
    </row>
    <row r="1857" spans="1:114" ht="15" customHeight="1" x14ac:dyDescent="0.35">
      <c r="A1857" t="s">
        <v>10233</v>
      </c>
      <c r="B1857" t="s">
        <v>115</v>
      </c>
      <c r="C1857" s="1">
        <v>45778</v>
      </c>
      <c r="D1857" s="1">
        <v>45782</v>
      </c>
      <c r="E1857" t="s">
        <v>116</v>
      </c>
      <c r="F1857" s="1">
        <v>45883</v>
      </c>
      <c r="G1857" t="s">
        <v>117</v>
      </c>
      <c r="H1857" t="s">
        <v>117</v>
      </c>
      <c r="I1857" t="s">
        <v>117</v>
      </c>
      <c r="J1857" t="s">
        <v>6070</v>
      </c>
      <c r="L1857" t="s">
        <v>10234</v>
      </c>
      <c r="M1857" t="s">
        <v>7913</v>
      </c>
      <c r="N1857" t="s">
        <v>136</v>
      </c>
      <c r="O1857" t="s">
        <v>121</v>
      </c>
      <c r="P1857" s="6">
        <v>96950</v>
      </c>
      <c r="Q1857" t="s">
        <v>122</v>
      </c>
      <c r="S1857" s="8">
        <v>16702341629</v>
      </c>
      <c r="U1857" t="s">
        <v>6073</v>
      </c>
      <c r="V1857">
        <v>44414</v>
      </c>
      <c r="W1857" t="s">
        <v>124</v>
      </c>
      <c r="Y1857" t="s">
        <v>6074</v>
      </c>
      <c r="Z1857" t="s">
        <v>6075</v>
      </c>
      <c r="AA1857" t="s">
        <v>6076</v>
      </c>
      <c r="AB1857" t="s">
        <v>205</v>
      </c>
      <c r="AC1857" t="s">
        <v>6072</v>
      </c>
      <c r="AD1857" t="s">
        <v>10235</v>
      </c>
      <c r="AE1857" t="s">
        <v>136</v>
      </c>
      <c r="AF1857" t="s">
        <v>121</v>
      </c>
      <c r="AG1857" s="6">
        <v>96950</v>
      </c>
      <c r="AH1857" t="s">
        <v>122</v>
      </c>
      <c r="AJ1857" s="8">
        <v>16702341629</v>
      </c>
      <c r="AL1857" t="s">
        <v>6077</v>
      </c>
      <c r="BE1857" t="str">
        <f>"41-2031.00"</f>
        <v>41-2031.00</v>
      </c>
      <c r="BF1857" t="s">
        <v>1189</v>
      </c>
      <c r="BG1857" t="s">
        <v>10236</v>
      </c>
      <c r="BH1857" t="s">
        <v>10237</v>
      </c>
      <c r="BI1857">
        <v>2</v>
      </c>
      <c r="BK1857" s="1">
        <v>45885</v>
      </c>
      <c r="BL1857" s="1">
        <v>46249</v>
      </c>
      <c r="BO1857">
        <v>35</v>
      </c>
      <c r="BP1857">
        <v>0</v>
      </c>
      <c r="BQ1857">
        <v>7</v>
      </c>
      <c r="BR1857">
        <v>7</v>
      </c>
      <c r="BS1857">
        <v>7</v>
      </c>
      <c r="BT1857">
        <v>7</v>
      </c>
      <c r="BU1857">
        <v>7</v>
      </c>
      <c r="BV1857">
        <v>0</v>
      </c>
      <c r="BW1857" t="str">
        <f>"8:00 AM"</f>
        <v>8:00 AM</v>
      </c>
      <c r="BX1857" t="str">
        <f>"5:00 PM"</f>
        <v>5:00 PM</v>
      </c>
      <c r="BY1857" t="s">
        <v>133</v>
      </c>
      <c r="BZ1857">
        <v>0</v>
      </c>
      <c r="CA1857">
        <v>24</v>
      </c>
      <c r="CB1857" t="s">
        <v>117</v>
      </c>
      <c r="CD1857" s="2" t="s">
        <v>10238</v>
      </c>
      <c r="CE1857" t="s">
        <v>10235</v>
      </c>
      <c r="CF1857" t="s">
        <v>10235</v>
      </c>
      <c r="CG1857" t="s">
        <v>136</v>
      </c>
      <c r="CH1857" t="s">
        <v>121</v>
      </c>
      <c r="CI1857" s="6">
        <v>96950</v>
      </c>
      <c r="CJ1857" s="10">
        <v>9.9</v>
      </c>
      <c r="CK1857" s="10">
        <v>9.93</v>
      </c>
      <c r="CL1857" s="10">
        <v>14.85</v>
      </c>
      <c r="CM1857" s="10">
        <v>14.9</v>
      </c>
      <c r="CN1857" t="s">
        <v>137</v>
      </c>
      <c r="CO1857" t="s">
        <v>133</v>
      </c>
      <c r="CP1857" t="s">
        <v>138</v>
      </c>
      <c r="CR1857" t="s">
        <v>117</v>
      </c>
      <c r="CS1857" t="s">
        <v>139</v>
      </c>
      <c r="CT1857" t="s">
        <v>140</v>
      </c>
      <c r="CU1857" t="s">
        <v>139</v>
      </c>
      <c r="CV1857" t="s">
        <v>140</v>
      </c>
      <c r="CW1857" t="s">
        <v>139</v>
      </c>
      <c r="CX1857" t="s">
        <v>140</v>
      </c>
      <c r="CY1857" t="s">
        <v>6082</v>
      </c>
      <c r="CZ1857" s="8">
        <v>16702341629</v>
      </c>
      <c r="DA1857" t="s">
        <v>6077</v>
      </c>
      <c r="DB1857" t="s">
        <v>140</v>
      </c>
      <c r="DC1857" t="s">
        <v>139</v>
      </c>
      <c r="DD1857" t="s">
        <v>117</v>
      </c>
      <c r="DE1857" t="s">
        <v>6074</v>
      </c>
      <c r="DF1857" t="s">
        <v>6075</v>
      </c>
      <c r="DG1857" t="s">
        <v>6083</v>
      </c>
      <c r="DH1857" t="s">
        <v>6073</v>
      </c>
      <c r="DI1857" t="s">
        <v>6070</v>
      </c>
      <c r="DJ1857" t="s">
        <v>6077</v>
      </c>
    </row>
    <row r="1858" spans="1:114" ht="15" customHeight="1" x14ac:dyDescent="0.35">
      <c r="A1858" t="s">
        <v>15277</v>
      </c>
      <c r="B1858" t="s">
        <v>144</v>
      </c>
      <c r="C1858" s="1">
        <v>45715</v>
      </c>
      <c r="D1858" s="1">
        <v>45783</v>
      </c>
      <c r="E1858" t="s">
        <v>211</v>
      </c>
      <c r="G1858" t="s">
        <v>117</v>
      </c>
      <c r="H1858" t="s">
        <v>117</v>
      </c>
      <c r="I1858" t="s">
        <v>117</v>
      </c>
      <c r="J1858" t="s">
        <v>2924</v>
      </c>
      <c r="L1858" t="s">
        <v>2925</v>
      </c>
      <c r="M1858" t="s">
        <v>2926</v>
      </c>
      <c r="N1858" t="s">
        <v>136</v>
      </c>
      <c r="O1858" t="s">
        <v>121</v>
      </c>
      <c r="P1858" s="6">
        <v>96950</v>
      </c>
      <c r="Q1858" t="s">
        <v>122</v>
      </c>
      <c r="S1858" s="8">
        <v>16702341795</v>
      </c>
      <c r="U1858" t="s">
        <v>2927</v>
      </c>
      <c r="V1858">
        <v>56179</v>
      </c>
      <c r="W1858" t="s">
        <v>124</v>
      </c>
      <c r="Y1858" t="s">
        <v>2928</v>
      </c>
      <c r="Z1858" t="s">
        <v>251</v>
      </c>
      <c r="AA1858" t="s">
        <v>2929</v>
      </c>
      <c r="AB1858" t="s">
        <v>1563</v>
      </c>
      <c r="AC1858" t="s">
        <v>3938</v>
      </c>
      <c r="AD1858" t="s">
        <v>3939</v>
      </c>
      <c r="AE1858" t="s">
        <v>120</v>
      </c>
      <c r="AF1858" t="s">
        <v>121</v>
      </c>
      <c r="AG1858" s="6">
        <v>96950</v>
      </c>
      <c r="AH1858" t="s">
        <v>122</v>
      </c>
      <c r="AJ1858" s="8">
        <v>16702341795</v>
      </c>
      <c r="AL1858" t="s">
        <v>2930</v>
      </c>
      <c r="BE1858" t="str">
        <f>"37-3011.00"</f>
        <v>37-3011.00</v>
      </c>
      <c r="BF1858" t="s">
        <v>177</v>
      </c>
      <c r="BG1858" t="s">
        <v>7086</v>
      </c>
      <c r="BH1858" t="s">
        <v>7087</v>
      </c>
      <c r="BI1858">
        <v>2</v>
      </c>
      <c r="BJ1858">
        <v>2</v>
      </c>
      <c r="BK1858" s="1">
        <v>45748</v>
      </c>
      <c r="BL1858" s="1">
        <v>46112</v>
      </c>
      <c r="BM1858" s="1">
        <v>45783</v>
      </c>
      <c r="BN1858" s="1">
        <v>46112</v>
      </c>
      <c r="BO1858">
        <v>40</v>
      </c>
      <c r="BP1858">
        <v>0</v>
      </c>
      <c r="BQ1858">
        <v>8</v>
      </c>
      <c r="BR1858">
        <v>8</v>
      </c>
      <c r="BS1858">
        <v>8</v>
      </c>
      <c r="BT1858">
        <v>8</v>
      </c>
      <c r="BU1858">
        <v>8</v>
      </c>
      <c r="BV1858">
        <v>0</v>
      </c>
      <c r="BW1858" t="str">
        <f>"8:00 AM"</f>
        <v>8:00 AM</v>
      </c>
      <c r="BX1858" t="str">
        <f>"5:00 PM"</f>
        <v>5:00 PM</v>
      </c>
      <c r="BY1858" t="s">
        <v>133</v>
      </c>
      <c r="BZ1858">
        <v>0</v>
      </c>
      <c r="CA1858">
        <v>3</v>
      </c>
      <c r="CB1858" t="s">
        <v>117</v>
      </c>
      <c r="CD1858" s="2" t="s">
        <v>7088</v>
      </c>
      <c r="CE1858" t="s">
        <v>1150</v>
      </c>
      <c r="CF1858" t="s">
        <v>4421</v>
      </c>
      <c r="CG1858" t="s">
        <v>1143</v>
      </c>
      <c r="CH1858" t="s">
        <v>121</v>
      </c>
      <c r="CI1858" s="6">
        <v>96952</v>
      </c>
      <c r="CJ1858" s="10">
        <v>8.57</v>
      </c>
      <c r="CK1858" s="10">
        <v>9</v>
      </c>
      <c r="CL1858" s="10">
        <v>12.86</v>
      </c>
      <c r="CM1858" s="10">
        <v>13.5</v>
      </c>
      <c r="CN1858" t="s">
        <v>137</v>
      </c>
      <c r="CO1858" t="s">
        <v>133</v>
      </c>
      <c r="CP1858" t="s">
        <v>138</v>
      </c>
      <c r="CR1858" t="s">
        <v>117</v>
      </c>
      <c r="CS1858" t="s">
        <v>139</v>
      </c>
      <c r="CT1858" t="s">
        <v>139</v>
      </c>
      <c r="CU1858" t="s">
        <v>139</v>
      </c>
      <c r="CV1858" t="s">
        <v>140</v>
      </c>
      <c r="CW1858" t="s">
        <v>139</v>
      </c>
      <c r="CX1858" t="s">
        <v>139</v>
      </c>
      <c r="CY1858" t="s">
        <v>15278</v>
      </c>
      <c r="CZ1858" s="8">
        <v>16702341795</v>
      </c>
      <c r="DA1858" t="s">
        <v>2930</v>
      </c>
      <c r="DB1858" t="s">
        <v>2937</v>
      </c>
      <c r="DC1858" t="s">
        <v>139</v>
      </c>
      <c r="DD1858" t="s">
        <v>117</v>
      </c>
    </row>
    <row r="1859" spans="1:114" ht="15" customHeight="1" x14ac:dyDescent="0.35">
      <c r="A1859" t="s">
        <v>8136</v>
      </c>
      <c r="B1859" t="s">
        <v>144</v>
      </c>
      <c r="C1859" s="1">
        <v>45716</v>
      </c>
      <c r="D1859" s="1">
        <v>45783</v>
      </c>
      <c r="E1859" t="s">
        <v>116</v>
      </c>
      <c r="F1859" s="1">
        <v>45867</v>
      </c>
      <c r="G1859" t="s">
        <v>139</v>
      </c>
      <c r="H1859" t="s">
        <v>117</v>
      </c>
      <c r="I1859" t="s">
        <v>117</v>
      </c>
      <c r="J1859" t="s">
        <v>1152</v>
      </c>
      <c r="K1859" t="s">
        <v>1153</v>
      </c>
      <c r="L1859" t="s">
        <v>1154</v>
      </c>
      <c r="M1859" t="s">
        <v>1155</v>
      </c>
      <c r="N1859" t="s">
        <v>136</v>
      </c>
      <c r="O1859" t="s">
        <v>121</v>
      </c>
      <c r="P1859" s="6">
        <v>96950</v>
      </c>
      <c r="Q1859" t="s">
        <v>122</v>
      </c>
      <c r="R1859" t="s">
        <v>140</v>
      </c>
      <c r="S1859" s="8">
        <v>16702346278</v>
      </c>
      <c r="U1859" t="s">
        <v>1156</v>
      </c>
      <c r="V1859">
        <v>561410</v>
      </c>
      <c r="W1859" t="s">
        <v>124</v>
      </c>
      <c r="Y1859" t="s">
        <v>1157</v>
      </c>
      <c r="Z1859" t="s">
        <v>1158</v>
      </c>
      <c r="AA1859" t="s">
        <v>1159</v>
      </c>
      <c r="AB1859" t="s">
        <v>1160</v>
      </c>
      <c r="AC1859" t="s">
        <v>1154</v>
      </c>
      <c r="AD1859" t="s">
        <v>1161</v>
      </c>
      <c r="AE1859" t="s">
        <v>136</v>
      </c>
      <c r="AF1859" t="s">
        <v>121</v>
      </c>
      <c r="AG1859" s="6">
        <v>96950</v>
      </c>
      <c r="AH1859" t="s">
        <v>122</v>
      </c>
      <c r="AJ1859" s="8">
        <v>16702346278</v>
      </c>
      <c r="AL1859" t="s">
        <v>1162</v>
      </c>
      <c r="BE1859" t="str">
        <f>"43-3031.00"</f>
        <v>43-3031.00</v>
      </c>
      <c r="BF1859" t="s">
        <v>357</v>
      </c>
      <c r="BG1859" t="s">
        <v>1163</v>
      </c>
      <c r="BH1859" t="s">
        <v>1164</v>
      </c>
      <c r="BI1859">
        <v>1</v>
      </c>
      <c r="BJ1859">
        <v>1</v>
      </c>
      <c r="BK1859" s="1">
        <v>45869</v>
      </c>
      <c r="BL1859" s="1">
        <v>46964</v>
      </c>
      <c r="BM1859" s="1">
        <v>45869</v>
      </c>
      <c r="BN1859" s="1">
        <v>46964</v>
      </c>
      <c r="BO1859">
        <v>35</v>
      </c>
      <c r="BP1859">
        <v>0</v>
      </c>
      <c r="BQ1859">
        <v>7</v>
      </c>
      <c r="BR1859">
        <v>7</v>
      </c>
      <c r="BS1859">
        <v>7</v>
      </c>
      <c r="BT1859">
        <v>7</v>
      </c>
      <c r="BU1859">
        <v>7</v>
      </c>
      <c r="BV1859">
        <v>0</v>
      </c>
      <c r="BW1859" t="str">
        <f>"9:00 AM"</f>
        <v>9:00 AM</v>
      </c>
      <c r="BX1859" t="str">
        <f>"5:00 PM"</f>
        <v>5:00 PM</v>
      </c>
      <c r="BY1859" t="s">
        <v>159</v>
      </c>
      <c r="BZ1859">
        <v>0</v>
      </c>
      <c r="CA1859">
        <v>24</v>
      </c>
      <c r="CB1859" t="s">
        <v>117</v>
      </c>
      <c r="CD1859" s="2" t="s">
        <v>8137</v>
      </c>
      <c r="CE1859" t="s">
        <v>1166</v>
      </c>
      <c r="CF1859" t="s">
        <v>140</v>
      </c>
      <c r="CG1859" t="s">
        <v>136</v>
      </c>
      <c r="CH1859" t="s">
        <v>121</v>
      </c>
      <c r="CI1859" s="6">
        <v>96950</v>
      </c>
      <c r="CJ1859" s="10">
        <v>12.28</v>
      </c>
      <c r="CK1859" s="10">
        <v>12.28</v>
      </c>
      <c r="CL1859" s="10">
        <v>18.420000000000002</v>
      </c>
      <c r="CM1859" s="10">
        <v>18.420000000000002</v>
      </c>
      <c r="CN1859" t="s">
        <v>137</v>
      </c>
      <c r="CO1859" t="s">
        <v>140</v>
      </c>
      <c r="CP1859" t="s">
        <v>138</v>
      </c>
      <c r="CR1859" t="s">
        <v>117</v>
      </c>
      <c r="CS1859" t="s">
        <v>139</v>
      </c>
      <c r="CT1859" t="s">
        <v>140</v>
      </c>
      <c r="CU1859" t="s">
        <v>139</v>
      </c>
      <c r="CV1859" t="s">
        <v>140</v>
      </c>
      <c r="CW1859" t="s">
        <v>139</v>
      </c>
      <c r="CX1859" t="s">
        <v>140</v>
      </c>
      <c r="CY1859" t="s">
        <v>1167</v>
      </c>
      <c r="CZ1859" s="8">
        <v>16702346278</v>
      </c>
      <c r="DA1859" t="s">
        <v>1162</v>
      </c>
      <c r="DB1859" t="s">
        <v>309</v>
      </c>
      <c r="DC1859" t="s">
        <v>139</v>
      </c>
      <c r="DD1859" t="s">
        <v>117</v>
      </c>
    </row>
    <row r="1860" spans="1:114" ht="15" customHeight="1" x14ac:dyDescent="0.35">
      <c r="A1860" t="s">
        <v>10224</v>
      </c>
      <c r="B1860" t="s">
        <v>166</v>
      </c>
      <c r="C1860" s="1">
        <v>45718</v>
      </c>
      <c r="D1860" s="1">
        <v>45783</v>
      </c>
      <c r="E1860" t="s">
        <v>116</v>
      </c>
      <c r="F1860" s="1">
        <v>45806</v>
      </c>
      <c r="G1860" t="s">
        <v>117</v>
      </c>
      <c r="H1860" t="s">
        <v>117</v>
      </c>
      <c r="I1860" t="s">
        <v>117</v>
      </c>
      <c r="J1860" t="s">
        <v>10225</v>
      </c>
      <c r="K1860" t="s">
        <v>10226</v>
      </c>
      <c r="L1860" t="s">
        <v>10227</v>
      </c>
      <c r="M1860" t="s">
        <v>6561</v>
      </c>
      <c r="N1860" t="s">
        <v>248</v>
      </c>
      <c r="O1860" t="s">
        <v>121</v>
      </c>
      <c r="P1860" s="6">
        <v>96951</v>
      </c>
      <c r="Q1860" t="s">
        <v>122</v>
      </c>
      <c r="S1860" s="8">
        <v>16705323400</v>
      </c>
      <c r="U1860" t="s">
        <v>1209</v>
      </c>
      <c r="V1860">
        <v>5511</v>
      </c>
      <c r="W1860" t="s">
        <v>124</v>
      </c>
      <c r="Y1860" t="s">
        <v>252</v>
      </c>
      <c r="Z1860" t="s">
        <v>10228</v>
      </c>
      <c r="AB1860" t="s">
        <v>2678</v>
      </c>
      <c r="AC1860" t="s">
        <v>10227</v>
      </c>
      <c r="AD1860" t="s">
        <v>6561</v>
      </c>
      <c r="AE1860" t="s">
        <v>248</v>
      </c>
      <c r="AF1860" t="s">
        <v>121</v>
      </c>
      <c r="AG1860" s="6">
        <v>96951</v>
      </c>
      <c r="AH1860" t="s">
        <v>122</v>
      </c>
      <c r="AJ1860" s="8">
        <v>16705323400</v>
      </c>
      <c r="AL1860" t="s">
        <v>1213</v>
      </c>
      <c r="BE1860" t="str">
        <f>"35-3031.00"</f>
        <v>35-3031.00</v>
      </c>
      <c r="BF1860" t="s">
        <v>788</v>
      </c>
      <c r="BG1860" t="s">
        <v>10229</v>
      </c>
      <c r="BH1860" t="s">
        <v>10230</v>
      </c>
      <c r="BI1860">
        <v>1</v>
      </c>
      <c r="BK1860" s="1">
        <v>45806</v>
      </c>
      <c r="BL1860" s="1">
        <v>46170</v>
      </c>
      <c r="BO1860">
        <v>40</v>
      </c>
      <c r="BP1860">
        <v>0</v>
      </c>
      <c r="BQ1860">
        <v>8</v>
      </c>
      <c r="BR1860">
        <v>8</v>
      </c>
      <c r="BS1860">
        <v>8</v>
      </c>
      <c r="BT1860">
        <v>8</v>
      </c>
      <c r="BU1860">
        <v>8</v>
      </c>
      <c r="BV1860">
        <v>0</v>
      </c>
      <c r="BW1860" t="str">
        <f>"8:00 AM"</f>
        <v>8:00 AM</v>
      </c>
      <c r="BX1860" t="str">
        <f>"5:00 PM"</f>
        <v>5:00 PM</v>
      </c>
      <c r="BY1860" t="s">
        <v>133</v>
      </c>
      <c r="BZ1860">
        <v>0</v>
      </c>
      <c r="CA1860">
        <v>0</v>
      </c>
      <c r="CB1860" t="s">
        <v>117</v>
      </c>
      <c r="CD1860" t="s">
        <v>10231</v>
      </c>
      <c r="CE1860" t="s">
        <v>10227</v>
      </c>
      <c r="CF1860" t="s">
        <v>6561</v>
      </c>
      <c r="CG1860" t="s">
        <v>248</v>
      </c>
      <c r="CH1860" t="s">
        <v>121</v>
      </c>
      <c r="CI1860" s="6">
        <v>96951</v>
      </c>
      <c r="CJ1860" s="10">
        <v>8.0399999999999991</v>
      </c>
      <c r="CK1860" s="10">
        <v>8.0399999999999991</v>
      </c>
      <c r="CL1860" s="10">
        <v>12.06</v>
      </c>
      <c r="CM1860" s="10">
        <v>12.06</v>
      </c>
      <c r="CN1860" t="s">
        <v>137</v>
      </c>
      <c r="CP1860" t="s">
        <v>138</v>
      </c>
      <c r="CR1860" t="s">
        <v>117</v>
      </c>
      <c r="CS1860" t="s">
        <v>139</v>
      </c>
      <c r="CT1860" t="s">
        <v>140</v>
      </c>
      <c r="CU1860" t="s">
        <v>139</v>
      </c>
      <c r="CV1860" t="s">
        <v>140</v>
      </c>
      <c r="CW1860" t="s">
        <v>139</v>
      </c>
      <c r="CX1860" t="s">
        <v>140</v>
      </c>
      <c r="CY1860" t="s">
        <v>164</v>
      </c>
      <c r="CZ1860" s="8">
        <v>16705322557</v>
      </c>
      <c r="DA1860" t="s">
        <v>10232</v>
      </c>
      <c r="DB1860" t="s">
        <v>140</v>
      </c>
      <c r="DC1860" t="s">
        <v>139</v>
      </c>
      <c r="DD1860" t="s">
        <v>117</v>
      </c>
    </row>
    <row r="1861" spans="1:114" ht="15" customHeight="1" x14ac:dyDescent="0.35">
      <c r="A1861" t="s">
        <v>16440</v>
      </c>
      <c r="B1861" t="s">
        <v>166</v>
      </c>
      <c r="C1861" s="1">
        <v>45728</v>
      </c>
      <c r="D1861" s="1">
        <v>45783</v>
      </c>
      <c r="E1861" t="s">
        <v>116</v>
      </c>
      <c r="F1861" s="1">
        <v>45780</v>
      </c>
      <c r="G1861" t="s">
        <v>117</v>
      </c>
      <c r="H1861" t="s">
        <v>117</v>
      </c>
      <c r="I1861" t="s">
        <v>117</v>
      </c>
      <c r="J1861" t="s">
        <v>16441</v>
      </c>
      <c r="L1861" t="s">
        <v>16442</v>
      </c>
      <c r="M1861" t="s">
        <v>8371</v>
      </c>
      <c r="N1861" t="s">
        <v>120</v>
      </c>
      <c r="O1861" t="s">
        <v>121</v>
      </c>
      <c r="P1861" s="6">
        <v>96950</v>
      </c>
      <c r="Q1861" t="s">
        <v>122</v>
      </c>
      <c r="R1861" t="s">
        <v>382</v>
      </c>
      <c r="S1861" s="8">
        <v>16704835339</v>
      </c>
      <c r="U1861" t="s">
        <v>16443</v>
      </c>
      <c r="V1861">
        <v>722515</v>
      </c>
      <c r="W1861" t="s">
        <v>124</v>
      </c>
      <c r="Y1861" t="s">
        <v>8367</v>
      </c>
      <c r="Z1861" t="s">
        <v>16444</v>
      </c>
      <c r="AB1861" t="s">
        <v>8368</v>
      </c>
      <c r="AC1861" t="s">
        <v>16442</v>
      </c>
      <c r="AD1861" t="s">
        <v>8371</v>
      </c>
      <c r="AE1861" t="s">
        <v>120</v>
      </c>
      <c r="AF1861" t="s">
        <v>121</v>
      </c>
      <c r="AG1861" s="6">
        <v>96950</v>
      </c>
      <c r="AH1861" t="s">
        <v>122</v>
      </c>
      <c r="AI1861" t="s">
        <v>382</v>
      </c>
      <c r="AJ1861" s="8">
        <v>16704835339</v>
      </c>
      <c r="AL1861" t="s">
        <v>16445</v>
      </c>
      <c r="BE1861" t="str">
        <f>"35-3023.01"</f>
        <v>35-3023.01</v>
      </c>
      <c r="BF1861" t="s">
        <v>1658</v>
      </c>
      <c r="BG1861" t="s">
        <v>16446</v>
      </c>
      <c r="BH1861" t="s">
        <v>15123</v>
      </c>
      <c r="BI1861">
        <v>3</v>
      </c>
      <c r="BK1861" s="1">
        <v>45782</v>
      </c>
      <c r="BL1861" s="1">
        <v>46146</v>
      </c>
      <c r="BO1861">
        <v>35</v>
      </c>
      <c r="BP1861">
        <v>0</v>
      </c>
      <c r="BQ1861">
        <v>7</v>
      </c>
      <c r="BR1861">
        <v>7</v>
      </c>
      <c r="BS1861">
        <v>7</v>
      </c>
      <c r="BT1861">
        <v>7</v>
      </c>
      <c r="BU1861">
        <v>7</v>
      </c>
      <c r="BV1861">
        <v>0</v>
      </c>
      <c r="BW1861" t="str">
        <f>"10:00 AM"</f>
        <v>10:00 AM</v>
      </c>
      <c r="BX1861" t="str">
        <f>"6:00 PM"</f>
        <v>6:00 PM</v>
      </c>
      <c r="BY1861" t="s">
        <v>133</v>
      </c>
      <c r="BZ1861">
        <v>0</v>
      </c>
      <c r="CA1861">
        <v>3</v>
      </c>
      <c r="CB1861" t="s">
        <v>117</v>
      </c>
      <c r="CD1861" s="2" t="s">
        <v>16447</v>
      </c>
      <c r="CE1861" t="s">
        <v>8371</v>
      </c>
      <c r="CG1861" t="s">
        <v>120</v>
      </c>
      <c r="CH1861" t="s">
        <v>121</v>
      </c>
      <c r="CI1861" s="6">
        <v>96950</v>
      </c>
      <c r="CJ1861" s="10">
        <v>8.35</v>
      </c>
      <c r="CK1861" s="10">
        <v>8.35</v>
      </c>
      <c r="CL1861" s="10">
        <v>12.53</v>
      </c>
      <c r="CM1861" s="10">
        <v>12.53</v>
      </c>
      <c r="CN1861" t="s">
        <v>137</v>
      </c>
      <c r="CO1861" t="s">
        <v>393</v>
      </c>
      <c r="CP1861" t="s">
        <v>138</v>
      </c>
      <c r="CR1861" t="s">
        <v>117</v>
      </c>
      <c r="CS1861" t="s">
        <v>139</v>
      </c>
      <c r="CT1861" t="s">
        <v>140</v>
      </c>
      <c r="CU1861" t="s">
        <v>140</v>
      </c>
      <c r="CV1861" t="s">
        <v>140</v>
      </c>
      <c r="CW1861" t="s">
        <v>139</v>
      </c>
      <c r="CX1861" t="s">
        <v>140</v>
      </c>
      <c r="CY1861" t="s">
        <v>394</v>
      </c>
      <c r="CZ1861" s="8">
        <v>16704835339</v>
      </c>
      <c r="DA1861" t="s">
        <v>16445</v>
      </c>
      <c r="DB1861" t="s">
        <v>292</v>
      </c>
      <c r="DC1861" t="s">
        <v>139</v>
      </c>
      <c r="DD1861" t="s">
        <v>117</v>
      </c>
    </row>
    <row r="1862" spans="1:114" ht="15" customHeight="1" x14ac:dyDescent="0.35">
      <c r="A1862" t="s">
        <v>15246</v>
      </c>
      <c r="B1862" t="s">
        <v>144</v>
      </c>
      <c r="C1862" s="1">
        <v>45729</v>
      </c>
      <c r="D1862" s="1">
        <v>45783</v>
      </c>
      <c r="E1862" t="s">
        <v>211</v>
      </c>
      <c r="G1862" t="s">
        <v>117</v>
      </c>
      <c r="H1862" t="s">
        <v>117</v>
      </c>
      <c r="I1862" t="s">
        <v>117</v>
      </c>
      <c r="J1862" t="s">
        <v>10127</v>
      </c>
      <c r="K1862" t="s">
        <v>10128</v>
      </c>
      <c r="L1862" t="s">
        <v>10129</v>
      </c>
      <c r="M1862" t="s">
        <v>10130</v>
      </c>
      <c r="N1862" t="s">
        <v>120</v>
      </c>
      <c r="O1862" t="s">
        <v>121</v>
      </c>
      <c r="P1862" s="6">
        <v>96950</v>
      </c>
      <c r="Q1862" t="s">
        <v>122</v>
      </c>
      <c r="R1862" t="s">
        <v>382</v>
      </c>
      <c r="S1862" s="8">
        <v>16702350823</v>
      </c>
      <c r="U1862" t="s">
        <v>10131</v>
      </c>
      <c r="V1862">
        <v>54121</v>
      </c>
      <c r="W1862" t="s">
        <v>124</v>
      </c>
      <c r="Y1862" t="s">
        <v>1403</v>
      </c>
      <c r="Z1862" t="s">
        <v>1404</v>
      </c>
      <c r="AA1862" t="s">
        <v>1405</v>
      </c>
      <c r="AB1862" t="s">
        <v>154</v>
      </c>
      <c r="AC1862" t="s">
        <v>10129</v>
      </c>
      <c r="AD1862" t="s">
        <v>10130</v>
      </c>
      <c r="AE1862" t="s">
        <v>120</v>
      </c>
      <c r="AF1862" t="s">
        <v>121</v>
      </c>
      <c r="AG1862" s="6">
        <v>96950</v>
      </c>
      <c r="AH1862" t="s">
        <v>122</v>
      </c>
      <c r="AI1862" t="s">
        <v>382</v>
      </c>
      <c r="AJ1862" s="8">
        <v>16702350823</v>
      </c>
      <c r="AL1862" t="s">
        <v>8721</v>
      </c>
      <c r="BE1862" t="str">
        <f>"43-6012.00"</f>
        <v>43-6012.00</v>
      </c>
      <c r="BF1862" t="s">
        <v>10132</v>
      </c>
      <c r="BG1862" t="s">
        <v>10133</v>
      </c>
      <c r="BH1862" t="s">
        <v>2453</v>
      </c>
      <c r="BI1862">
        <v>2</v>
      </c>
      <c r="BJ1862">
        <v>2</v>
      </c>
      <c r="BK1862" s="1">
        <v>45848</v>
      </c>
      <c r="BL1862" s="1">
        <v>46212</v>
      </c>
      <c r="BM1862" s="1">
        <v>45848</v>
      </c>
      <c r="BN1862" s="1">
        <v>46212</v>
      </c>
      <c r="BO1862">
        <v>35</v>
      </c>
      <c r="BP1862">
        <v>0</v>
      </c>
      <c r="BQ1862">
        <v>7</v>
      </c>
      <c r="BR1862">
        <v>7</v>
      </c>
      <c r="BS1862">
        <v>7</v>
      </c>
      <c r="BT1862">
        <v>7</v>
      </c>
      <c r="BU1862">
        <v>7</v>
      </c>
      <c r="BV1862">
        <v>0</v>
      </c>
      <c r="BW1862" t="str">
        <f>"9:00 AM"</f>
        <v>9:00 AM</v>
      </c>
      <c r="BX1862" t="str">
        <f>"5:00 PM"</f>
        <v>5:00 PM</v>
      </c>
      <c r="BY1862" t="s">
        <v>159</v>
      </c>
      <c r="BZ1862">
        <v>0</v>
      </c>
      <c r="CA1862">
        <v>12</v>
      </c>
      <c r="CB1862" t="s">
        <v>117</v>
      </c>
      <c r="CD1862" t="s">
        <v>393</v>
      </c>
      <c r="CE1862" t="s">
        <v>10134</v>
      </c>
      <c r="CF1862" t="s">
        <v>1150</v>
      </c>
      <c r="CG1862" t="s">
        <v>120</v>
      </c>
      <c r="CH1862" t="s">
        <v>121</v>
      </c>
      <c r="CI1862" s="6">
        <v>96950</v>
      </c>
      <c r="CJ1862" s="10">
        <v>14.26</v>
      </c>
      <c r="CK1862" s="10">
        <v>14.26</v>
      </c>
      <c r="CL1862" s="10">
        <v>21.39</v>
      </c>
      <c r="CM1862" s="10">
        <v>21.39</v>
      </c>
      <c r="CN1862" t="s">
        <v>137</v>
      </c>
      <c r="CO1862" t="s">
        <v>393</v>
      </c>
      <c r="CP1862" t="s">
        <v>138</v>
      </c>
      <c r="CR1862" t="s">
        <v>117</v>
      </c>
      <c r="CS1862" t="s">
        <v>139</v>
      </c>
      <c r="CT1862" t="s">
        <v>140</v>
      </c>
      <c r="CU1862" t="s">
        <v>139</v>
      </c>
      <c r="CV1862" t="s">
        <v>140</v>
      </c>
      <c r="CW1862" t="s">
        <v>139</v>
      </c>
      <c r="CX1862" t="s">
        <v>140</v>
      </c>
      <c r="CY1862" t="s">
        <v>394</v>
      </c>
      <c r="CZ1862" s="8">
        <v>16702350823</v>
      </c>
      <c r="DA1862" t="s">
        <v>8721</v>
      </c>
      <c r="DB1862" t="s">
        <v>292</v>
      </c>
      <c r="DC1862" t="s">
        <v>139</v>
      </c>
      <c r="DD1862" t="s">
        <v>117</v>
      </c>
    </row>
    <row r="1863" spans="1:114" ht="15" customHeight="1" x14ac:dyDescent="0.35">
      <c r="A1863" t="s">
        <v>5470</v>
      </c>
      <c r="B1863" t="s">
        <v>166</v>
      </c>
      <c r="C1863" s="1">
        <v>45730</v>
      </c>
      <c r="D1863" s="1">
        <v>45783</v>
      </c>
      <c r="E1863" t="s">
        <v>211</v>
      </c>
      <c r="G1863" t="s">
        <v>117</v>
      </c>
      <c r="H1863" t="s">
        <v>117</v>
      </c>
      <c r="I1863" t="s">
        <v>117</v>
      </c>
      <c r="J1863" t="s">
        <v>954</v>
      </c>
      <c r="K1863" t="s">
        <v>4565</v>
      </c>
      <c r="L1863" t="s">
        <v>956</v>
      </c>
      <c r="M1863" t="s">
        <v>957</v>
      </c>
      <c r="N1863" t="s">
        <v>120</v>
      </c>
      <c r="O1863" t="s">
        <v>121</v>
      </c>
      <c r="P1863" s="6">
        <v>96950</v>
      </c>
      <c r="Q1863" t="s">
        <v>122</v>
      </c>
      <c r="S1863" s="8">
        <v>16702336927</v>
      </c>
      <c r="U1863" t="s">
        <v>2112</v>
      </c>
      <c r="V1863">
        <v>561320</v>
      </c>
      <c r="W1863" t="s">
        <v>124</v>
      </c>
      <c r="Y1863" t="s">
        <v>959</v>
      </c>
      <c r="Z1863" t="s">
        <v>960</v>
      </c>
      <c r="AA1863" t="s">
        <v>961</v>
      </c>
      <c r="AB1863" t="s">
        <v>128</v>
      </c>
      <c r="AC1863" t="s">
        <v>956</v>
      </c>
      <c r="AD1863" t="s">
        <v>957</v>
      </c>
      <c r="AE1863" t="s">
        <v>120</v>
      </c>
      <c r="AF1863" t="s">
        <v>121</v>
      </c>
      <c r="AG1863" s="6">
        <v>96950</v>
      </c>
      <c r="AH1863" t="s">
        <v>122</v>
      </c>
      <c r="AJ1863" s="8">
        <v>16702336927</v>
      </c>
      <c r="AL1863" t="s">
        <v>967</v>
      </c>
      <c r="BE1863" t="str">
        <f>"37-2011.00"</f>
        <v>37-2011.00</v>
      </c>
      <c r="BF1863" t="s">
        <v>701</v>
      </c>
      <c r="BG1863" t="s">
        <v>2113</v>
      </c>
      <c r="BH1863" t="s">
        <v>2114</v>
      </c>
      <c r="BI1863">
        <v>6</v>
      </c>
      <c r="BK1863" s="1">
        <v>45778</v>
      </c>
      <c r="BL1863" s="1">
        <v>46142</v>
      </c>
      <c r="BO1863">
        <v>35</v>
      </c>
      <c r="BP1863">
        <v>0</v>
      </c>
      <c r="BQ1863">
        <v>7</v>
      </c>
      <c r="BR1863">
        <v>7</v>
      </c>
      <c r="BS1863">
        <v>7</v>
      </c>
      <c r="BT1863">
        <v>7</v>
      </c>
      <c r="BU1863">
        <v>7</v>
      </c>
      <c r="BV1863">
        <v>0</v>
      </c>
      <c r="BW1863" t="str">
        <f>"7:30 AM"</f>
        <v>7:30 AM</v>
      </c>
      <c r="BX1863" t="str">
        <f>"4:30 PM"</f>
        <v>4:30 PM</v>
      </c>
      <c r="BY1863" t="s">
        <v>133</v>
      </c>
      <c r="BZ1863">
        <v>0</v>
      </c>
      <c r="CA1863">
        <v>12</v>
      </c>
      <c r="CB1863" t="s">
        <v>117</v>
      </c>
      <c r="CD1863" s="2" t="s">
        <v>5471</v>
      </c>
      <c r="CE1863" t="s">
        <v>2116</v>
      </c>
      <c r="CG1863" t="s">
        <v>120</v>
      </c>
      <c r="CH1863" t="s">
        <v>121</v>
      </c>
      <c r="CI1863" s="6">
        <v>96950</v>
      </c>
      <c r="CJ1863" s="10">
        <v>8.2899999999999991</v>
      </c>
      <c r="CK1863" s="10">
        <v>8.2899999999999991</v>
      </c>
      <c r="CL1863" s="10">
        <v>12.44</v>
      </c>
      <c r="CM1863" s="10">
        <v>12.44</v>
      </c>
      <c r="CN1863" t="s">
        <v>137</v>
      </c>
      <c r="CP1863" t="s">
        <v>138</v>
      </c>
      <c r="CR1863" t="s">
        <v>117</v>
      </c>
      <c r="CS1863" t="s">
        <v>139</v>
      </c>
      <c r="CT1863" t="s">
        <v>140</v>
      </c>
      <c r="CU1863" t="s">
        <v>139</v>
      </c>
      <c r="CV1863" t="s">
        <v>140</v>
      </c>
      <c r="CW1863" t="s">
        <v>139</v>
      </c>
      <c r="CX1863" t="s">
        <v>140</v>
      </c>
      <c r="CY1863" t="s">
        <v>966</v>
      </c>
      <c r="CZ1863" s="8">
        <v>16702336927</v>
      </c>
      <c r="DA1863" t="s">
        <v>967</v>
      </c>
      <c r="DB1863" t="s">
        <v>140</v>
      </c>
      <c r="DC1863" t="s">
        <v>139</v>
      </c>
      <c r="DD1863" t="s">
        <v>117</v>
      </c>
    </row>
    <row r="1864" spans="1:114" ht="15" customHeight="1" x14ac:dyDescent="0.35">
      <c r="A1864" t="s">
        <v>5477</v>
      </c>
      <c r="B1864" t="s">
        <v>294</v>
      </c>
      <c r="C1864" s="1">
        <v>45730</v>
      </c>
      <c r="D1864" s="1">
        <v>45783</v>
      </c>
      <c r="E1864" t="s">
        <v>211</v>
      </c>
      <c r="G1864" t="s">
        <v>117</v>
      </c>
      <c r="H1864" t="s">
        <v>117</v>
      </c>
      <c r="I1864" t="s">
        <v>117</v>
      </c>
      <c r="J1864" t="s">
        <v>5478</v>
      </c>
      <c r="K1864" t="s">
        <v>5479</v>
      </c>
      <c r="L1864" t="s">
        <v>913</v>
      </c>
      <c r="N1864" t="s">
        <v>120</v>
      </c>
      <c r="O1864" t="s">
        <v>121</v>
      </c>
      <c r="P1864" s="6">
        <v>96950</v>
      </c>
      <c r="Q1864" t="s">
        <v>122</v>
      </c>
      <c r="S1864" s="8">
        <v>16704888686</v>
      </c>
      <c r="U1864" t="s">
        <v>5480</v>
      </c>
      <c r="V1864">
        <v>445110</v>
      </c>
      <c r="W1864" t="s">
        <v>124</v>
      </c>
      <c r="Y1864" t="s">
        <v>2077</v>
      </c>
      <c r="Z1864" t="s">
        <v>2078</v>
      </c>
      <c r="AA1864" t="s">
        <v>2079</v>
      </c>
      <c r="AB1864" t="s">
        <v>128</v>
      </c>
      <c r="AC1864" t="s">
        <v>913</v>
      </c>
      <c r="AE1864" t="s">
        <v>120</v>
      </c>
      <c r="AF1864" t="s">
        <v>121</v>
      </c>
      <c r="AG1864" s="6">
        <v>96950</v>
      </c>
      <c r="AH1864" t="s">
        <v>122</v>
      </c>
      <c r="AJ1864" s="8">
        <v>16709897666</v>
      </c>
      <c r="AL1864" t="s">
        <v>5481</v>
      </c>
      <c r="BE1864" t="str">
        <f>"53-7065.00"</f>
        <v>53-7065.00</v>
      </c>
      <c r="BF1864" t="s">
        <v>255</v>
      </c>
      <c r="BG1864" t="s">
        <v>5482</v>
      </c>
      <c r="BH1864" t="s">
        <v>4920</v>
      </c>
      <c r="BI1864">
        <v>3</v>
      </c>
      <c r="BJ1864">
        <v>2</v>
      </c>
      <c r="BK1864" s="1">
        <v>45839</v>
      </c>
      <c r="BL1864" s="1">
        <v>46203</v>
      </c>
      <c r="BM1864" s="1">
        <v>45839</v>
      </c>
      <c r="BN1864" s="1">
        <v>46203</v>
      </c>
      <c r="BO1864">
        <v>40</v>
      </c>
      <c r="BP1864">
        <v>0</v>
      </c>
      <c r="BQ1864">
        <v>7</v>
      </c>
      <c r="BR1864">
        <v>7</v>
      </c>
      <c r="BS1864">
        <v>7</v>
      </c>
      <c r="BT1864">
        <v>7</v>
      </c>
      <c r="BU1864">
        <v>7</v>
      </c>
      <c r="BV1864">
        <v>5</v>
      </c>
      <c r="BW1864" t="str">
        <f>"8:00 AM"</f>
        <v>8:00 AM</v>
      </c>
      <c r="BX1864" t="str">
        <f>"3:00 PM"</f>
        <v>3:00 PM</v>
      </c>
      <c r="BY1864" t="s">
        <v>133</v>
      </c>
      <c r="BZ1864">
        <v>0</v>
      </c>
      <c r="CA1864">
        <v>12</v>
      </c>
      <c r="CB1864" t="s">
        <v>117</v>
      </c>
      <c r="CD1864" t="s">
        <v>5483</v>
      </c>
      <c r="CE1864" t="s">
        <v>5484</v>
      </c>
      <c r="CG1864" t="s">
        <v>120</v>
      </c>
      <c r="CH1864" t="s">
        <v>121</v>
      </c>
      <c r="CI1864" s="6">
        <v>96950</v>
      </c>
      <c r="CJ1864" s="10">
        <v>8.86</v>
      </c>
      <c r="CK1864" s="10">
        <v>8.86</v>
      </c>
      <c r="CL1864" s="10">
        <v>13.29</v>
      </c>
      <c r="CM1864" s="10">
        <v>13.29</v>
      </c>
      <c r="CN1864" t="s">
        <v>137</v>
      </c>
      <c r="CO1864" t="s">
        <v>140</v>
      </c>
      <c r="CP1864" t="s">
        <v>138</v>
      </c>
      <c r="CR1864" t="s">
        <v>117</v>
      </c>
      <c r="CS1864" t="s">
        <v>139</v>
      </c>
      <c r="CT1864" t="s">
        <v>140</v>
      </c>
      <c r="CU1864" t="s">
        <v>139</v>
      </c>
      <c r="CV1864" t="s">
        <v>140</v>
      </c>
      <c r="CW1864" t="s">
        <v>139</v>
      </c>
      <c r="CX1864" t="s">
        <v>139</v>
      </c>
      <c r="CY1864" t="s">
        <v>923</v>
      </c>
      <c r="CZ1864" s="8">
        <v>16704888686</v>
      </c>
      <c r="DA1864" t="s">
        <v>5481</v>
      </c>
      <c r="DB1864" t="s">
        <v>140</v>
      </c>
      <c r="DC1864" t="s">
        <v>139</v>
      </c>
      <c r="DD1864" t="s">
        <v>117</v>
      </c>
    </row>
    <row r="1865" spans="1:114" ht="15" customHeight="1" x14ac:dyDescent="0.35">
      <c r="A1865" t="s">
        <v>13818</v>
      </c>
      <c r="B1865" t="s">
        <v>166</v>
      </c>
      <c r="C1865" s="1">
        <v>45733</v>
      </c>
      <c r="D1865" s="1">
        <v>45783</v>
      </c>
      <c r="E1865" t="s">
        <v>211</v>
      </c>
      <c r="G1865" t="s">
        <v>139</v>
      </c>
      <c r="H1865" t="s">
        <v>117</v>
      </c>
      <c r="I1865" t="s">
        <v>117</v>
      </c>
      <c r="J1865" t="s">
        <v>5035</v>
      </c>
      <c r="L1865" t="s">
        <v>5036</v>
      </c>
      <c r="N1865" t="s">
        <v>120</v>
      </c>
      <c r="O1865" t="s">
        <v>121</v>
      </c>
      <c r="P1865" s="6">
        <v>96950</v>
      </c>
      <c r="Q1865" t="s">
        <v>122</v>
      </c>
      <c r="S1865" s="8">
        <v>16702333625</v>
      </c>
      <c r="U1865" t="s">
        <v>5037</v>
      </c>
      <c r="V1865">
        <v>541219</v>
      </c>
      <c r="W1865" t="s">
        <v>124</v>
      </c>
      <c r="Y1865" t="s">
        <v>5038</v>
      </c>
      <c r="Z1865" t="s">
        <v>5039</v>
      </c>
      <c r="AB1865" t="s">
        <v>128</v>
      </c>
      <c r="AC1865" t="s">
        <v>5036</v>
      </c>
      <c r="AE1865" t="s">
        <v>120</v>
      </c>
      <c r="AF1865" t="s">
        <v>121</v>
      </c>
      <c r="AG1865" s="6">
        <v>96950</v>
      </c>
      <c r="AH1865" t="s">
        <v>122</v>
      </c>
      <c r="AJ1865" s="8">
        <v>16702333625</v>
      </c>
      <c r="AL1865" t="s">
        <v>5040</v>
      </c>
      <c r="BE1865" t="str">
        <f>"43-3031.00"</f>
        <v>43-3031.00</v>
      </c>
      <c r="BF1865" t="s">
        <v>357</v>
      </c>
      <c r="BG1865" t="s">
        <v>5041</v>
      </c>
      <c r="BH1865" t="s">
        <v>1229</v>
      </c>
      <c r="BI1865">
        <v>6</v>
      </c>
      <c r="BK1865" s="1">
        <v>45848</v>
      </c>
      <c r="BL1865" s="1">
        <v>46943</v>
      </c>
      <c r="BO1865">
        <v>35</v>
      </c>
      <c r="BP1865">
        <v>0</v>
      </c>
      <c r="BQ1865">
        <v>7</v>
      </c>
      <c r="BR1865">
        <v>7</v>
      </c>
      <c r="BS1865">
        <v>7</v>
      </c>
      <c r="BT1865">
        <v>7</v>
      </c>
      <c r="BU1865">
        <v>7</v>
      </c>
      <c r="BV1865">
        <v>0</v>
      </c>
      <c r="BW1865" t="str">
        <f>"8:30 AM"</f>
        <v>8:30 AM</v>
      </c>
      <c r="BX1865" t="str">
        <f>"4:30 PM"</f>
        <v>4:30 PM</v>
      </c>
      <c r="BY1865" t="s">
        <v>159</v>
      </c>
      <c r="BZ1865">
        <v>0</v>
      </c>
      <c r="CA1865">
        <v>12</v>
      </c>
      <c r="CB1865" t="s">
        <v>117</v>
      </c>
      <c r="CD1865" s="2" t="s">
        <v>13819</v>
      </c>
      <c r="CE1865" t="s">
        <v>982</v>
      </c>
      <c r="CG1865" t="s">
        <v>120</v>
      </c>
      <c r="CH1865" t="s">
        <v>121</v>
      </c>
      <c r="CI1865" s="6">
        <v>96950</v>
      </c>
      <c r="CJ1865" s="10">
        <v>12.28</v>
      </c>
      <c r="CK1865" s="10">
        <v>12.28</v>
      </c>
      <c r="CL1865" s="10">
        <v>0</v>
      </c>
      <c r="CM1865" s="10">
        <v>0</v>
      </c>
      <c r="CN1865" t="s">
        <v>137</v>
      </c>
      <c r="CP1865" t="s">
        <v>138</v>
      </c>
      <c r="CR1865" t="s">
        <v>117</v>
      </c>
      <c r="CS1865" t="s">
        <v>139</v>
      </c>
      <c r="CT1865" t="s">
        <v>140</v>
      </c>
      <c r="CU1865" t="s">
        <v>140</v>
      </c>
      <c r="CV1865" t="s">
        <v>140</v>
      </c>
      <c r="CW1865" t="s">
        <v>139</v>
      </c>
      <c r="CX1865" t="s">
        <v>140</v>
      </c>
      <c r="CY1865" t="s">
        <v>5747</v>
      </c>
      <c r="CZ1865" s="8">
        <v>16709894888</v>
      </c>
      <c r="DA1865" t="s">
        <v>5040</v>
      </c>
      <c r="DB1865" t="s">
        <v>140</v>
      </c>
      <c r="DC1865" t="s">
        <v>139</v>
      </c>
      <c r="DD1865" t="s">
        <v>117</v>
      </c>
    </row>
    <row r="1866" spans="1:114" ht="15" customHeight="1" x14ac:dyDescent="0.35">
      <c r="A1866" t="s">
        <v>1483</v>
      </c>
      <c r="B1866" t="s">
        <v>144</v>
      </c>
      <c r="C1866" s="1">
        <v>45741</v>
      </c>
      <c r="D1866" s="1">
        <v>45783</v>
      </c>
      <c r="E1866" t="s">
        <v>116</v>
      </c>
      <c r="F1866" s="1">
        <v>45830</v>
      </c>
      <c r="G1866" t="s">
        <v>117</v>
      </c>
      <c r="H1866" t="s">
        <v>117</v>
      </c>
      <c r="I1866" t="s">
        <v>117</v>
      </c>
      <c r="J1866" t="s">
        <v>1484</v>
      </c>
      <c r="K1866" t="s">
        <v>1485</v>
      </c>
      <c r="L1866" t="s">
        <v>1486</v>
      </c>
      <c r="M1866" t="s">
        <v>1487</v>
      </c>
      <c r="N1866" t="s">
        <v>120</v>
      </c>
      <c r="O1866" t="s">
        <v>121</v>
      </c>
      <c r="P1866" s="6">
        <v>96950</v>
      </c>
      <c r="Q1866" t="s">
        <v>122</v>
      </c>
      <c r="R1866" t="s">
        <v>1488</v>
      </c>
      <c r="S1866" s="8">
        <v>16703227461</v>
      </c>
      <c r="U1866" t="s">
        <v>1489</v>
      </c>
      <c r="V1866">
        <v>23622</v>
      </c>
      <c r="W1866" t="s">
        <v>124</v>
      </c>
      <c r="Y1866" t="s">
        <v>1490</v>
      </c>
      <c r="Z1866" t="s">
        <v>1491</v>
      </c>
      <c r="AB1866" t="s">
        <v>1492</v>
      </c>
      <c r="AC1866" t="s">
        <v>1486</v>
      </c>
      <c r="AD1866" t="s">
        <v>1487</v>
      </c>
      <c r="AE1866" t="s">
        <v>120</v>
      </c>
      <c r="AF1866" t="s">
        <v>121</v>
      </c>
      <c r="AG1866" s="6">
        <v>96950</v>
      </c>
      <c r="AH1866" t="s">
        <v>122</v>
      </c>
      <c r="AI1866" t="s">
        <v>1488</v>
      </c>
      <c r="AJ1866" s="8">
        <v>16703227461</v>
      </c>
      <c r="AL1866" t="s">
        <v>1493</v>
      </c>
      <c r="BE1866" t="str">
        <f>"51-2041.00"</f>
        <v>51-2041.00</v>
      </c>
      <c r="BF1866" t="s">
        <v>1494</v>
      </c>
      <c r="BG1866" t="s">
        <v>1495</v>
      </c>
      <c r="BH1866" t="s">
        <v>1496</v>
      </c>
      <c r="BI1866">
        <v>3</v>
      </c>
      <c r="BJ1866">
        <v>3</v>
      </c>
      <c r="BK1866" s="1">
        <v>45832</v>
      </c>
      <c r="BL1866" s="1">
        <v>46196</v>
      </c>
      <c r="BM1866" s="1">
        <v>45832</v>
      </c>
      <c r="BN1866" s="1">
        <v>46196</v>
      </c>
      <c r="BO1866">
        <v>35</v>
      </c>
      <c r="BP1866">
        <v>0</v>
      </c>
      <c r="BQ1866">
        <v>7</v>
      </c>
      <c r="BR1866">
        <v>7</v>
      </c>
      <c r="BS1866">
        <v>7</v>
      </c>
      <c r="BT1866">
        <v>7</v>
      </c>
      <c r="BU1866">
        <v>7</v>
      </c>
      <c r="BV1866">
        <v>0</v>
      </c>
      <c r="BW1866" t="str">
        <f>"8:00 AM"</f>
        <v>8:00 AM</v>
      </c>
      <c r="BX1866" t="str">
        <f>"4:00 PM"</f>
        <v>4:00 PM</v>
      </c>
      <c r="BY1866" t="s">
        <v>159</v>
      </c>
      <c r="BZ1866">
        <v>0</v>
      </c>
      <c r="CA1866">
        <v>12</v>
      </c>
      <c r="CB1866" t="s">
        <v>117</v>
      </c>
      <c r="CD1866" t="s">
        <v>1497</v>
      </c>
      <c r="CE1866" t="s">
        <v>1486</v>
      </c>
      <c r="CF1866" t="s">
        <v>1487</v>
      </c>
      <c r="CG1866" t="s">
        <v>120</v>
      </c>
      <c r="CH1866" t="s">
        <v>121</v>
      </c>
      <c r="CI1866" s="6">
        <v>96950</v>
      </c>
      <c r="CJ1866" s="10">
        <v>15.58</v>
      </c>
      <c r="CK1866" s="10">
        <v>15.58</v>
      </c>
      <c r="CL1866" s="10">
        <v>23.37</v>
      </c>
      <c r="CM1866" s="10">
        <v>23.37</v>
      </c>
      <c r="CN1866" t="s">
        <v>137</v>
      </c>
      <c r="CO1866">
        <v>0</v>
      </c>
      <c r="CP1866" t="s">
        <v>138</v>
      </c>
      <c r="CR1866" t="s">
        <v>117</v>
      </c>
      <c r="CS1866" t="s">
        <v>139</v>
      </c>
      <c r="CT1866" t="s">
        <v>139</v>
      </c>
      <c r="CU1866" t="s">
        <v>139</v>
      </c>
      <c r="CV1866" t="s">
        <v>140</v>
      </c>
      <c r="CW1866" t="s">
        <v>139</v>
      </c>
      <c r="CX1866" t="s">
        <v>140</v>
      </c>
      <c r="CY1866" t="s">
        <v>1498</v>
      </c>
      <c r="CZ1866" s="8">
        <v>16703227461</v>
      </c>
      <c r="DA1866" t="s">
        <v>1493</v>
      </c>
      <c r="DB1866" t="s">
        <v>140</v>
      </c>
      <c r="DC1866" t="s">
        <v>139</v>
      </c>
      <c r="DD1866" t="s">
        <v>117</v>
      </c>
      <c r="DE1866" t="s">
        <v>1490</v>
      </c>
      <c r="DF1866" t="s">
        <v>1499</v>
      </c>
      <c r="DG1866" t="s">
        <v>1108</v>
      </c>
      <c r="DH1866" t="s">
        <v>1489</v>
      </c>
      <c r="DI1866" t="s">
        <v>1500</v>
      </c>
      <c r="DJ1866" t="s">
        <v>1493</v>
      </c>
    </row>
    <row r="1867" spans="1:114" ht="15" customHeight="1" x14ac:dyDescent="0.35">
      <c r="A1867" t="s">
        <v>8097</v>
      </c>
      <c r="B1867" t="s">
        <v>115</v>
      </c>
      <c r="C1867" s="1">
        <v>45753</v>
      </c>
      <c r="D1867" s="1">
        <v>45783</v>
      </c>
      <c r="E1867" t="s">
        <v>116</v>
      </c>
      <c r="F1867" s="1">
        <v>45929</v>
      </c>
      <c r="G1867" t="s">
        <v>117</v>
      </c>
      <c r="H1867" t="s">
        <v>117</v>
      </c>
      <c r="I1867" t="s">
        <v>117</v>
      </c>
      <c r="J1867" t="s">
        <v>8098</v>
      </c>
      <c r="L1867" t="s">
        <v>1001</v>
      </c>
      <c r="M1867" t="s">
        <v>5025</v>
      </c>
      <c r="N1867" t="s">
        <v>136</v>
      </c>
      <c r="O1867" t="s">
        <v>121</v>
      </c>
      <c r="P1867" s="6">
        <v>96950</v>
      </c>
      <c r="Q1867" t="s">
        <v>122</v>
      </c>
      <c r="S1867" s="8">
        <v>16702870657</v>
      </c>
      <c r="U1867" t="s">
        <v>994</v>
      </c>
      <c r="V1867">
        <v>561320</v>
      </c>
      <c r="W1867" t="s">
        <v>124</v>
      </c>
      <c r="Y1867" t="s">
        <v>995</v>
      </c>
      <c r="Z1867" t="s">
        <v>996</v>
      </c>
      <c r="AB1867" t="s">
        <v>997</v>
      </c>
      <c r="AC1867" t="s">
        <v>5025</v>
      </c>
      <c r="AD1867" t="s">
        <v>8099</v>
      </c>
      <c r="AE1867" t="s">
        <v>136</v>
      </c>
      <c r="AF1867" t="s">
        <v>121</v>
      </c>
      <c r="AG1867" s="6">
        <v>96950</v>
      </c>
      <c r="AH1867" t="s">
        <v>122</v>
      </c>
      <c r="AJ1867" s="8">
        <v>16702870657</v>
      </c>
      <c r="AL1867" t="s">
        <v>998</v>
      </c>
      <c r="BE1867" t="str">
        <f>"35-3023.00"</f>
        <v>35-3023.00</v>
      </c>
      <c r="BF1867" t="s">
        <v>509</v>
      </c>
      <c r="BG1867" t="s">
        <v>8100</v>
      </c>
      <c r="BH1867" t="s">
        <v>8101</v>
      </c>
      <c r="BI1867">
        <v>2</v>
      </c>
      <c r="BK1867" s="1">
        <v>45931</v>
      </c>
      <c r="BL1867" s="1">
        <v>46295</v>
      </c>
      <c r="BO1867">
        <v>35</v>
      </c>
      <c r="BP1867">
        <v>0</v>
      </c>
      <c r="BQ1867">
        <v>7</v>
      </c>
      <c r="BR1867">
        <v>7</v>
      </c>
      <c r="BS1867">
        <v>7</v>
      </c>
      <c r="BT1867">
        <v>7</v>
      </c>
      <c r="BU1867">
        <v>7</v>
      </c>
      <c r="BV1867">
        <v>0</v>
      </c>
      <c r="BW1867" t="str">
        <f>"10:00 AM"</f>
        <v>10:00 AM</v>
      </c>
      <c r="BX1867" t="str">
        <f>"6:00 PM"</f>
        <v>6:00 PM</v>
      </c>
      <c r="BY1867" t="s">
        <v>133</v>
      </c>
      <c r="BZ1867">
        <v>0</v>
      </c>
      <c r="CA1867">
        <v>3</v>
      </c>
      <c r="CB1867" t="s">
        <v>117</v>
      </c>
      <c r="CD1867" t="s">
        <v>8102</v>
      </c>
      <c r="CE1867" t="s">
        <v>1001</v>
      </c>
      <c r="CG1867" t="s">
        <v>120</v>
      </c>
      <c r="CH1867" t="s">
        <v>121</v>
      </c>
      <c r="CI1867" s="6">
        <v>96950</v>
      </c>
      <c r="CJ1867" s="10">
        <v>8.35</v>
      </c>
      <c r="CK1867" s="10">
        <v>8.35</v>
      </c>
      <c r="CL1867" s="10">
        <v>12.53</v>
      </c>
      <c r="CM1867" s="10">
        <v>12.53</v>
      </c>
      <c r="CN1867" t="s">
        <v>137</v>
      </c>
      <c r="CO1867" t="s">
        <v>194</v>
      </c>
      <c r="CP1867" t="s">
        <v>138</v>
      </c>
      <c r="CR1867" t="s">
        <v>139</v>
      </c>
      <c r="CS1867" t="s">
        <v>139</v>
      </c>
      <c r="CT1867" t="s">
        <v>140</v>
      </c>
      <c r="CU1867" t="s">
        <v>139</v>
      </c>
      <c r="CV1867" t="s">
        <v>140</v>
      </c>
      <c r="CW1867" t="s">
        <v>139</v>
      </c>
      <c r="CX1867" t="s">
        <v>140</v>
      </c>
      <c r="CY1867" t="s">
        <v>1002</v>
      </c>
      <c r="CZ1867" s="8">
        <v>16702870657</v>
      </c>
      <c r="DA1867" t="s">
        <v>998</v>
      </c>
      <c r="DB1867" t="s">
        <v>1003</v>
      </c>
      <c r="DC1867" t="s">
        <v>139</v>
      </c>
      <c r="DD1867" t="s">
        <v>117</v>
      </c>
    </row>
    <row r="1868" spans="1:114" ht="15" customHeight="1" x14ac:dyDescent="0.35">
      <c r="A1868" t="s">
        <v>13849</v>
      </c>
      <c r="B1868" t="s">
        <v>278</v>
      </c>
      <c r="C1868" s="1">
        <v>45778</v>
      </c>
      <c r="D1868" s="1">
        <v>45783</v>
      </c>
      <c r="E1868" t="s">
        <v>211</v>
      </c>
      <c r="G1868" t="s">
        <v>117</v>
      </c>
      <c r="H1868" t="s">
        <v>117</v>
      </c>
      <c r="I1868" t="s">
        <v>117</v>
      </c>
      <c r="J1868" t="s">
        <v>4091</v>
      </c>
      <c r="K1868" t="s">
        <v>13392</v>
      </c>
      <c r="L1868" t="s">
        <v>4093</v>
      </c>
      <c r="M1868" t="s">
        <v>4094</v>
      </c>
      <c r="N1868" t="s">
        <v>3160</v>
      </c>
      <c r="O1868" t="s">
        <v>121</v>
      </c>
      <c r="P1868" s="6">
        <v>96950</v>
      </c>
      <c r="Q1868" t="s">
        <v>122</v>
      </c>
      <c r="R1868" t="s">
        <v>164</v>
      </c>
      <c r="S1868" s="8">
        <v>16702342253</v>
      </c>
      <c r="U1868" t="s">
        <v>8343</v>
      </c>
      <c r="V1868">
        <v>72251</v>
      </c>
      <c r="W1868" t="s">
        <v>124</v>
      </c>
      <c r="Y1868" t="s">
        <v>4096</v>
      </c>
      <c r="Z1868" t="s">
        <v>4097</v>
      </c>
      <c r="AA1868" t="s">
        <v>4098</v>
      </c>
      <c r="AB1868" t="s">
        <v>1669</v>
      </c>
      <c r="AC1868" t="s">
        <v>4093</v>
      </c>
      <c r="AD1868" t="s">
        <v>4094</v>
      </c>
      <c r="AE1868" t="s">
        <v>3160</v>
      </c>
      <c r="AF1868" t="s">
        <v>121</v>
      </c>
      <c r="AG1868" s="6">
        <v>96950</v>
      </c>
      <c r="AH1868" t="s">
        <v>122</v>
      </c>
      <c r="AJ1868" s="8">
        <v>16702852253</v>
      </c>
      <c r="AL1868" t="s">
        <v>4099</v>
      </c>
      <c r="BE1868" t="str">
        <f>"35-2014.00"</f>
        <v>35-2014.00</v>
      </c>
      <c r="BF1868" t="s">
        <v>191</v>
      </c>
      <c r="BG1868" t="s">
        <v>13850</v>
      </c>
      <c r="BH1868" t="s">
        <v>313</v>
      </c>
      <c r="BI1868">
        <v>1</v>
      </c>
      <c r="BK1868" s="1">
        <v>45902</v>
      </c>
      <c r="BL1868" s="1">
        <v>46266</v>
      </c>
      <c r="BO1868">
        <v>35</v>
      </c>
      <c r="BP1868">
        <v>0</v>
      </c>
      <c r="BQ1868">
        <v>6</v>
      </c>
      <c r="BR1868">
        <v>6</v>
      </c>
      <c r="BS1868">
        <v>6</v>
      </c>
      <c r="BT1868">
        <v>6</v>
      </c>
      <c r="BU1868">
        <v>6</v>
      </c>
      <c r="BV1868">
        <v>5</v>
      </c>
      <c r="BW1868" t="str">
        <f>"3:00 AM"</f>
        <v>3:00 AM</v>
      </c>
      <c r="BX1868" t="str">
        <f>"9:00 AM"</f>
        <v>9:00 AM</v>
      </c>
      <c r="BY1868" t="s">
        <v>133</v>
      </c>
      <c r="BZ1868">
        <v>0</v>
      </c>
      <c r="CA1868">
        <v>12</v>
      </c>
      <c r="CB1868" t="s">
        <v>117</v>
      </c>
      <c r="CD1868" t="s">
        <v>13851</v>
      </c>
      <c r="CE1868" t="s">
        <v>4093</v>
      </c>
      <c r="CF1868" t="s">
        <v>4094</v>
      </c>
      <c r="CG1868" t="s">
        <v>3160</v>
      </c>
      <c r="CH1868" t="s">
        <v>121</v>
      </c>
      <c r="CI1868" s="6">
        <v>96950</v>
      </c>
      <c r="CJ1868" s="10">
        <v>8.83</v>
      </c>
      <c r="CK1868" s="10">
        <v>8.83</v>
      </c>
      <c r="CL1868" s="10">
        <v>13.25</v>
      </c>
      <c r="CM1868" s="10">
        <v>13.25</v>
      </c>
      <c r="CN1868" t="s">
        <v>137</v>
      </c>
      <c r="CO1868" t="s">
        <v>164</v>
      </c>
      <c r="CP1868" t="s">
        <v>138</v>
      </c>
      <c r="CR1868" t="s">
        <v>117</v>
      </c>
      <c r="CS1868" t="s">
        <v>139</v>
      </c>
      <c r="CT1868" t="s">
        <v>140</v>
      </c>
      <c r="CU1868" t="s">
        <v>139</v>
      </c>
      <c r="CV1868" t="s">
        <v>140</v>
      </c>
      <c r="CW1868" t="s">
        <v>139</v>
      </c>
      <c r="CX1868" t="s">
        <v>140</v>
      </c>
      <c r="CY1868" t="s">
        <v>1094</v>
      </c>
      <c r="CZ1868" s="8">
        <v>16702852253</v>
      </c>
      <c r="DA1868" t="s">
        <v>4099</v>
      </c>
      <c r="DB1868" t="s">
        <v>142</v>
      </c>
      <c r="DC1868" t="s">
        <v>139</v>
      </c>
      <c r="DD1868" t="s">
        <v>117</v>
      </c>
    </row>
    <row r="1869" spans="1:114" ht="15" customHeight="1" x14ac:dyDescent="0.35">
      <c r="A1869" t="s">
        <v>8164</v>
      </c>
      <c r="B1869" t="s">
        <v>278</v>
      </c>
      <c r="C1869" s="1">
        <v>45782</v>
      </c>
      <c r="D1869" s="1">
        <v>45783</v>
      </c>
      <c r="E1869" t="s">
        <v>211</v>
      </c>
      <c r="G1869" t="s">
        <v>117</v>
      </c>
      <c r="H1869" t="s">
        <v>117</v>
      </c>
      <c r="I1869" t="s">
        <v>117</v>
      </c>
      <c r="J1869" t="s">
        <v>118</v>
      </c>
      <c r="L1869" t="s">
        <v>1106</v>
      </c>
      <c r="M1869" t="s">
        <v>1725</v>
      </c>
      <c r="N1869" t="s">
        <v>120</v>
      </c>
      <c r="O1869" t="s">
        <v>121</v>
      </c>
      <c r="P1869" s="6">
        <v>96950</v>
      </c>
      <c r="Q1869" t="s">
        <v>122</v>
      </c>
      <c r="R1869" t="s">
        <v>140</v>
      </c>
      <c r="S1869" s="8">
        <v>16707852508</v>
      </c>
      <c r="U1869" t="s">
        <v>123</v>
      </c>
      <c r="V1869">
        <v>56132</v>
      </c>
      <c r="W1869" t="s">
        <v>124</v>
      </c>
      <c r="Y1869" t="s">
        <v>125</v>
      </c>
      <c r="Z1869" t="s">
        <v>126</v>
      </c>
      <c r="AA1869" t="s">
        <v>1723</v>
      </c>
      <c r="AB1869" t="s">
        <v>128</v>
      </c>
      <c r="AC1869" t="s">
        <v>1106</v>
      </c>
      <c r="AD1869" t="s">
        <v>8165</v>
      </c>
      <c r="AE1869" t="s">
        <v>120</v>
      </c>
      <c r="AF1869" t="s">
        <v>121</v>
      </c>
      <c r="AG1869" s="6">
        <v>96950</v>
      </c>
      <c r="AH1869" t="s">
        <v>122</v>
      </c>
      <c r="AJ1869" s="8">
        <v>16707852508</v>
      </c>
      <c r="AL1869" t="s">
        <v>8166</v>
      </c>
      <c r="BE1869" t="str">
        <f>"37-2011.00"</f>
        <v>37-2011.00</v>
      </c>
      <c r="BF1869" t="s">
        <v>701</v>
      </c>
      <c r="BG1869" t="s">
        <v>8167</v>
      </c>
      <c r="BH1869" t="s">
        <v>1961</v>
      </c>
      <c r="BI1869">
        <v>5</v>
      </c>
      <c r="BK1869" s="1">
        <v>45931</v>
      </c>
      <c r="BL1869" s="1">
        <v>46295</v>
      </c>
      <c r="BO1869">
        <v>35</v>
      </c>
      <c r="BP1869">
        <v>0</v>
      </c>
      <c r="BQ1869">
        <v>7</v>
      </c>
      <c r="BR1869">
        <v>7</v>
      </c>
      <c r="BS1869">
        <v>7</v>
      </c>
      <c r="BT1869">
        <v>7</v>
      </c>
      <c r="BU1869">
        <v>7</v>
      </c>
      <c r="BV1869">
        <v>0</v>
      </c>
      <c r="BW1869" t="str">
        <f>"8:00 AM"</f>
        <v>8:00 AM</v>
      </c>
      <c r="BX1869" t="str">
        <f>"4:00 PM"</f>
        <v>4:00 PM</v>
      </c>
      <c r="BY1869" t="s">
        <v>133</v>
      </c>
      <c r="BZ1869">
        <v>0</v>
      </c>
      <c r="CA1869">
        <v>3</v>
      </c>
      <c r="CB1869" t="s">
        <v>117</v>
      </c>
      <c r="CD1869" s="2" t="s">
        <v>8168</v>
      </c>
      <c r="CE1869" t="s">
        <v>1106</v>
      </c>
      <c r="CG1869" t="s">
        <v>120</v>
      </c>
      <c r="CH1869" t="s">
        <v>121</v>
      </c>
      <c r="CI1869" s="6">
        <v>96950</v>
      </c>
      <c r="CJ1869" s="10">
        <v>8.2899999999999991</v>
      </c>
      <c r="CK1869" s="10">
        <v>8.2899999999999991</v>
      </c>
      <c r="CL1869" s="10">
        <v>12.44</v>
      </c>
      <c r="CM1869" s="10">
        <v>12.44</v>
      </c>
      <c r="CN1869" t="s">
        <v>1375</v>
      </c>
      <c r="CP1869" t="s">
        <v>138</v>
      </c>
      <c r="CR1869" t="s">
        <v>117</v>
      </c>
      <c r="CS1869" t="s">
        <v>139</v>
      </c>
      <c r="CT1869" t="s">
        <v>140</v>
      </c>
      <c r="CU1869" t="s">
        <v>139</v>
      </c>
      <c r="CV1869" t="s">
        <v>140</v>
      </c>
      <c r="CW1869" t="s">
        <v>139</v>
      </c>
      <c r="CX1869" t="s">
        <v>140</v>
      </c>
      <c r="CY1869" t="s">
        <v>8169</v>
      </c>
      <c r="CZ1869" s="8">
        <v>16707852508</v>
      </c>
      <c r="DA1869" t="s">
        <v>129</v>
      </c>
      <c r="DB1869" t="s">
        <v>142</v>
      </c>
      <c r="DC1869" t="s">
        <v>139</v>
      </c>
      <c r="DD1869" t="s">
        <v>117</v>
      </c>
    </row>
    <row r="1870" spans="1:114" ht="15" customHeight="1" x14ac:dyDescent="0.35">
      <c r="A1870" t="s">
        <v>1624</v>
      </c>
      <c r="B1870" t="s">
        <v>166</v>
      </c>
      <c r="C1870" s="1">
        <v>45712</v>
      </c>
      <c r="D1870" s="1">
        <v>45784</v>
      </c>
      <c r="E1870" t="s">
        <v>211</v>
      </c>
      <c r="G1870" t="s">
        <v>139</v>
      </c>
      <c r="H1870" t="s">
        <v>117</v>
      </c>
      <c r="I1870" t="s">
        <v>117</v>
      </c>
      <c r="J1870" t="s">
        <v>1625</v>
      </c>
      <c r="K1870" t="s">
        <v>1626</v>
      </c>
      <c r="L1870" t="s">
        <v>1627</v>
      </c>
      <c r="M1870" t="s">
        <v>1628</v>
      </c>
      <c r="N1870" t="s">
        <v>136</v>
      </c>
      <c r="O1870" t="s">
        <v>121</v>
      </c>
      <c r="P1870" s="6">
        <v>96950</v>
      </c>
      <c r="Q1870" t="s">
        <v>122</v>
      </c>
      <c r="S1870" s="8">
        <v>16702332677</v>
      </c>
      <c r="U1870" t="s">
        <v>1629</v>
      </c>
      <c r="V1870">
        <v>4581</v>
      </c>
      <c r="W1870" t="s">
        <v>124</v>
      </c>
      <c r="Y1870" t="s">
        <v>1630</v>
      </c>
      <c r="Z1870" t="s">
        <v>1631</v>
      </c>
      <c r="AA1870" t="s">
        <v>1632</v>
      </c>
      <c r="AB1870" t="s">
        <v>474</v>
      </c>
      <c r="AC1870" t="s">
        <v>1627</v>
      </c>
      <c r="AE1870" t="s">
        <v>136</v>
      </c>
      <c r="AF1870" t="s">
        <v>121</v>
      </c>
      <c r="AG1870" s="6">
        <v>96950</v>
      </c>
      <c r="AH1870" t="s">
        <v>122</v>
      </c>
      <c r="AJ1870" s="8">
        <v>16702332677</v>
      </c>
      <c r="AL1870" t="s">
        <v>1633</v>
      </c>
      <c r="BE1870" t="str">
        <f>"43-3031.00"</f>
        <v>43-3031.00</v>
      </c>
      <c r="BF1870" t="s">
        <v>357</v>
      </c>
      <c r="BG1870" t="s">
        <v>1634</v>
      </c>
      <c r="BH1870" t="s">
        <v>1635</v>
      </c>
      <c r="BI1870">
        <v>1</v>
      </c>
      <c r="BK1870" s="1">
        <v>45795</v>
      </c>
      <c r="BL1870" s="1">
        <v>46159</v>
      </c>
      <c r="BO1870">
        <v>35</v>
      </c>
      <c r="BP1870">
        <v>0</v>
      </c>
      <c r="BQ1870">
        <v>7</v>
      </c>
      <c r="BR1870">
        <v>7</v>
      </c>
      <c r="BS1870">
        <v>7</v>
      </c>
      <c r="BT1870">
        <v>7</v>
      </c>
      <c r="BU1870">
        <v>7</v>
      </c>
      <c r="BV1870">
        <v>0</v>
      </c>
      <c r="BW1870" t="str">
        <f>"8:00 AM"</f>
        <v>8:00 AM</v>
      </c>
      <c r="BX1870" t="str">
        <f>"5:00 PM"</f>
        <v>5:00 PM</v>
      </c>
      <c r="BY1870" t="s">
        <v>159</v>
      </c>
      <c r="BZ1870">
        <v>0</v>
      </c>
      <c r="CA1870">
        <v>12</v>
      </c>
      <c r="CB1870" t="s">
        <v>117</v>
      </c>
      <c r="CD1870" s="2" t="s">
        <v>1636</v>
      </c>
      <c r="CE1870" t="s">
        <v>1637</v>
      </c>
      <c r="CF1870" t="s">
        <v>1627</v>
      </c>
      <c r="CG1870" t="s">
        <v>136</v>
      </c>
      <c r="CH1870" t="s">
        <v>121</v>
      </c>
      <c r="CI1870" s="6">
        <v>96950</v>
      </c>
      <c r="CJ1870" s="10">
        <v>12.28</v>
      </c>
      <c r="CK1870" s="10">
        <v>12.4</v>
      </c>
      <c r="CL1870" s="10">
        <v>18.420000000000002</v>
      </c>
      <c r="CM1870" s="10">
        <v>18.600000000000001</v>
      </c>
      <c r="CN1870" t="s">
        <v>137</v>
      </c>
      <c r="CO1870" t="s">
        <v>140</v>
      </c>
      <c r="CP1870" t="s">
        <v>138</v>
      </c>
      <c r="CR1870" t="s">
        <v>117</v>
      </c>
      <c r="CS1870" t="s">
        <v>139</v>
      </c>
      <c r="CT1870" t="s">
        <v>140</v>
      </c>
      <c r="CU1870" t="s">
        <v>139</v>
      </c>
      <c r="CV1870" t="s">
        <v>140</v>
      </c>
      <c r="CW1870" t="s">
        <v>139</v>
      </c>
      <c r="CX1870" t="s">
        <v>140</v>
      </c>
      <c r="CY1870" t="s">
        <v>1638</v>
      </c>
      <c r="CZ1870" s="8">
        <v>16702332677</v>
      </c>
      <c r="DA1870" t="s">
        <v>1633</v>
      </c>
      <c r="DB1870" t="s">
        <v>140</v>
      </c>
      <c r="DC1870" t="s">
        <v>139</v>
      </c>
      <c r="DD1870" t="s">
        <v>117</v>
      </c>
    </row>
    <row r="1871" spans="1:114" ht="15" customHeight="1" x14ac:dyDescent="0.35">
      <c r="A1871" t="s">
        <v>16434</v>
      </c>
      <c r="B1871" t="s">
        <v>144</v>
      </c>
      <c r="C1871" s="1">
        <v>45726</v>
      </c>
      <c r="D1871" s="1">
        <v>45784</v>
      </c>
      <c r="E1871" t="s">
        <v>116</v>
      </c>
      <c r="F1871" s="1">
        <v>45790</v>
      </c>
      <c r="G1871" t="s">
        <v>117</v>
      </c>
      <c r="H1871" t="s">
        <v>117</v>
      </c>
      <c r="I1871" t="s">
        <v>117</v>
      </c>
      <c r="J1871" t="s">
        <v>4074</v>
      </c>
      <c r="L1871" t="s">
        <v>4079</v>
      </c>
      <c r="M1871" t="s">
        <v>1150</v>
      </c>
      <c r="N1871" t="s">
        <v>1143</v>
      </c>
      <c r="O1871" t="s">
        <v>121</v>
      </c>
      <c r="P1871" s="6">
        <v>96952</v>
      </c>
      <c r="Q1871" t="s">
        <v>122</v>
      </c>
      <c r="R1871" t="s">
        <v>382</v>
      </c>
      <c r="S1871" s="8">
        <v>16704330105</v>
      </c>
      <c r="U1871" t="s">
        <v>4076</v>
      </c>
      <c r="V1871">
        <v>11121</v>
      </c>
      <c r="W1871" t="s">
        <v>124</v>
      </c>
      <c r="Y1871" t="s">
        <v>4077</v>
      </c>
      <c r="Z1871" t="s">
        <v>4078</v>
      </c>
      <c r="AB1871" t="s">
        <v>154</v>
      </c>
      <c r="AC1871" t="s">
        <v>4079</v>
      </c>
      <c r="AD1871" t="s">
        <v>1150</v>
      </c>
      <c r="AE1871" t="s">
        <v>1143</v>
      </c>
      <c r="AF1871" t="s">
        <v>121</v>
      </c>
      <c r="AG1871" s="6">
        <v>96952</v>
      </c>
      <c r="AH1871" t="s">
        <v>122</v>
      </c>
      <c r="AI1871" t="s">
        <v>382</v>
      </c>
      <c r="AJ1871" s="8">
        <v>16704330105</v>
      </c>
      <c r="AL1871" t="s">
        <v>4080</v>
      </c>
      <c r="BE1871" t="str">
        <f>"45-2092.00"</f>
        <v>45-2092.00</v>
      </c>
      <c r="BF1871" t="s">
        <v>1014</v>
      </c>
      <c r="BG1871" t="s">
        <v>14345</v>
      </c>
      <c r="BH1871" t="s">
        <v>1016</v>
      </c>
      <c r="BI1871">
        <v>2</v>
      </c>
      <c r="BJ1871">
        <v>2</v>
      </c>
      <c r="BK1871" s="1">
        <v>45792</v>
      </c>
      <c r="BL1871" s="1">
        <v>46156</v>
      </c>
      <c r="BM1871" s="1">
        <v>45792</v>
      </c>
      <c r="BN1871" s="1">
        <v>46156</v>
      </c>
      <c r="BO1871">
        <v>35</v>
      </c>
      <c r="BP1871">
        <v>0</v>
      </c>
      <c r="BQ1871">
        <v>7</v>
      </c>
      <c r="BR1871">
        <v>0</v>
      </c>
      <c r="BS1871">
        <v>7</v>
      </c>
      <c r="BT1871">
        <v>7</v>
      </c>
      <c r="BU1871">
        <v>7</v>
      </c>
      <c r="BV1871">
        <v>7</v>
      </c>
      <c r="BW1871" t="str">
        <f>"7:00 AM"</f>
        <v>7:00 AM</v>
      </c>
      <c r="BX1871" t="str">
        <f>"4:00 PM"</f>
        <v>4:00 PM</v>
      </c>
      <c r="BY1871" t="s">
        <v>133</v>
      </c>
      <c r="BZ1871">
        <v>0</v>
      </c>
      <c r="CA1871">
        <v>3</v>
      </c>
      <c r="CB1871" t="s">
        <v>117</v>
      </c>
      <c r="CD1871" t="s">
        <v>393</v>
      </c>
      <c r="CE1871" t="s">
        <v>4921</v>
      </c>
      <c r="CF1871" t="s">
        <v>1150</v>
      </c>
      <c r="CG1871" t="s">
        <v>1143</v>
      </c>
      <c r="CH1871" t="s">
        <v>121</v>
      </c>
      <c r="CI1871" s="6">
        <v>96952</v>
      </c>
      <c r="CJ1871" s="10">
        <v>11.91</v>
      </c>
      <c r="CK1871" s="10">
        <v>12.16</v>
      </c>
      <c r="CL1871" s="10">
        <v>17.87</v>
      </c>
      <c r="CM1871" s="10">
        <v>18.239999999999998</v>
      </c>
      <c r="CN1871" t="s">
        <v>137</v>
      </c>
      <c r="CO1871" t="s">
        <v>393</v>
      </c>
      <c r="CP1871" t="s">
        <v>138</v>
      </c>
      <c r="CR1871" t="s">
        <v>117</v>
      </c>
      <c r="CS1871" t="s">
        <v>139</v>
      </c>
      <c r="CT1871" t="s">
        <v>140</v>
      </c>
      <c r="CU1871" t="s">
        <v>139</v>
      </c>
      <c r="CV1871" t="s">
        <v>140</v>
      </c>
      <c r="CW1871" t="s">
        <v>139</v>
      </c>
      <c r="CX1871" t="s">
        <v>140</v>
      </c>
      <c r="CY1871" t="s">
        <v>394</v>
      </c>
      <c r="CZ1871" s="8">
        <v>16704330105</v>
      </c>
      <c r="DA1871" t="s">
        <v>4080</v>
      </c>
      <c r="DB1871" t="s">
        <v>292</v>
      </c>
      <c r="DC1871" t="s">
        <v>139</v>
      </c>
      <c r="DD1871" t="s">
        <v>117</v>
      </c>
    </row>
    <row r="1872" spans="1:114" ht="15" customHeight="1" x14ac:dyDescent="0.35">
      <c r="A1872" t="s">
        <v>5523</v>
      </c>
      <c r="B1872" t="s">
        <v>144</v>
      </c>
      <c r="C1872" s="1">
        <v>45726</v>
      </c>
      <c r="D1872" s="1">
        <v>45784</v>
      </c>
      <c r="E1872" t="s">
        <v>116</v>
      </c>
      <c r="F1872" s="1">
        <v>45822</v>
      </c>
      <c r="G1872" t="s">
        <v>117</v>
      </c>
      <c r="H1872" t="s">
        <v>117</v>
      </c>
      <c r="I1872" t="s">
        <v>117</v>
      </c>
      <c r="J1872" t="s">
        <v>4135</v>
      </c>
      <c r="L1872" t="s">
        <v>4136</v>
      </c>
      <c r="M1872" t="s">
        <v>1172</v>
      </c>
      <c r="N1872" t="s">
        <v>120</v>
      </c>
      <c r="O1872" t="s">
        <v>121</v>
      </c>
      <c r="P1872" s="6">
        <v>96950</v>
      </c>
      <c r="Q1872" t="s">
        <v>122</v>
      </c>
      <c r="R1872" t="s">
        <v>382</v>
      </c>
      <c r="S1872" s="8">
        <v>16703223320</v>
      </c>
      <c r="U1872" t="s">
        <v>4137</v>
      </c>
      <c r="V1872">
        <v>611110</v>
      </c>
      <c r="W1872" t="s">
        <v>124</v>
      </c>
      <c r="Y1872" t="s">
        <v>4138</v>
      </c>
      <c r="Z1872" t="s">
        <v>4139</v>
      </c>
      <c r="AA1872" t="s">
        <v>1108</v>
      </c>
      <c r="AB1872" t="s">
        <v>4140</v>
      </c>
      <c r="AC1872" t="s">
        <v>4136</v>
      </c>
      <c r="AE1872" t="s">
        <v>120</v>
      </c>
      <c r="AF1872" t="s">
        <v>121</v>
      </c>
      <c r="AG1872" s="6">
        <v>96950</v>
      </c>
      <c r="AH1872" t="s">
        <v>122</v>
      </c>
      <c r="AI1872" t="s">
        <v>382</v>
      </c>
      <c r="AJ1872" s="8">
        <v>16703223320</v>
      </c>
      <c r="AL1872" t="s">
        <v>4141</v>
      </c>
      <c r="BE1872" t="str">
        <f>"25-4031.00"</f>
        <v>25-4031.00</v>
      </c>
      <c r="BF1872" t="s">
        <v>4648</v>
      </c>
      <c r="BG1872" t="s">
        <v>4649</v>
      </c>
      <c r="BH1872" t="s">
        <v>4650</v>
      </c>
      <c r="BI1872">
        <v>1</v>
      </c>
      <c r="BJ1872">
        <v>1</v>
      </c>
      <c r="BK1872" s="1">
        <v>45824</v>
      </c>
      <c r="BL1872" s="1">
        <v>46188</v>
      </c>
      <c r="BM1872" s="1">
        <v>45824</v>
      </c>
      <c r="BN1872" s="1">
        <v>46188</v>
      </c>
      <c r="BO1872">
        <v>35</v>
      </c>
      <c r="BP1872">
        <v>0</v>
      </c>
      <c r="BQ1872">
        <v>7</v>
      </c>
      <c r="BR1872">
        <v>7</v>
      </c>
      <c r="BS1872">
        <v>7</v>
      </c>
      <c r="BT1872">
        <v>7</v>
      </c>
      <c r="BU1872">
        <v>7</v>
      </c>
      <c r="BV1872">
        <v>0</v>
      </c>
      <c r="BW1872" t="str">
        <f>"7:00 AM"</f>
        <v>7:00 AM</v>
      </c>
      <c r="BX1872" t="str">
        <f>"3:00 PM"</f>
        <v>3:00 PM</v>
      </c>
      <c r="BY1872" t="s">
        <v>159</v>
      </c>
      <c r="BZ1872">
        <v>0</v>
      </c>
      <c r="CA1872">
        <v>12</v>
      </c>
      <c r="CB1872" t="s">
        <v>117</v>
      </c>
      <c r="CD1872" t="s">
        <v>393</v>
      </c>
      <c r="CE1872" t="s">
        <v>4148</v>
      </c>
      <c r="CG1872" t="s">
        <v>120</v>
      </c>
      <c r="CH1872" t="s">
        <v>121</v>
      </c>
      <c r="CI1872" s="6">
        <v>96950</v>
      </c>
      <c r="CJ1872" s="10">
        <v>13.09</v>
      </c>
      <c r="CK1872" s="10">
        <v>13.09</v>
      </c>
      <c r="CL1872" s="10">
        <v>0</v>
      </c>
      <c r="CM1872" s="10">
        <v>0</v>
      </c>
      <c r="CN1872" t="s">
        <v>137</v>
      </c>
      <c r="CO1872" t="s">
        <v>393</v>
      </c>
      <c r="CP1872" t="s">
        <v>138</v>
      </c>
      <c r="CR1872" t="s">
        <v>117</v>
      </c>
      <c r="CS1872" t="s">
        <v>139</v>
      </c>
      <c r="CT1872" t="s">
        <v>140</v>
      </c>
      <c r="CU1872" t="s">
        <v>140</v>
      </c>
      <c r="CV1872" t="s">
        <v>140</v>
      </c>
      <c r="CW1872" t="s">
        <v>139</v>
      </c>
      <c r="CX1872" t="s">
        <v>140</v>
      </c>
      <c r="CY1872" t="s">
        <v>394</v>
      </c>
      <c r="CZ1872" s="8">
        <v>16703223320</v>
      </c>
      <c r="DA1872" t="s">
        <v>4141</v>
      </c>
      <c r="DB1872" t="s">
        <v>292</v>
      </c>
      <c r="DC1872" t="s">
        <v>139</v>
      </c>
      <c r="DD1872" t="s">
        <v>117</v>
      </c>
    </row>
    <row r="1873" spans="1:114" ht="15" customHeight="1" x14ac:dyDescent="0.35">
      <c r="A1873" t="s">
        <v>16492</v>
      </c>
      <c r="B1873" t="s">
        <v>166</v>
      </c>
      <c r="C1873" s="1">
        <v>45728</v>
      </c>
      <c r="D1873" s="1">
        <v>45784</v>
      </c>
      <c r="E1873" t="s">
        <v>116</v>
      </c>
      <c r="F1873" s="1">
        <v>45893</v>
      </c>
      <c r="G1873" t="s">
        <v>117</v>
      </c>
      <c r="H1873" t="s">
        <v>117</v>
      </c>
      <c r="I1873" t="s">
        <v>117</v>
      </c>
      <c r="J1873" t="s">
        <v>8658</v>
      </c>
      <c r="K1873" t="s">
        <v>8659</v>
      </c>
      <c r="L1873" t="s">
        <v>16493</v>
      </c>
      <c r="M1873" t="s">
        <v>8661</v>
      </c>
      <c r="N1873" t="s">
        <v>120</v>
      </c>
      <c r="O1873" t="s">
        <v>121</v>
      </c>
      <c r="P1873" s="6">
        <v>96950</v>
      </c>
      <c r="Q1873" t="s">
        <v>122</v>
      </c>
      <c r="R1873" t="s">
        <v>382</v>
      </c>
      <c r="S1873" s="8">
        <v>16702346323</v>
      </c>
      <c r="U1873" t="s">
        <v>8662</v>
      </c>
      <c r="V1873">
        <v>621210</v>
      </c>
      <c r="W1873" t="s">
        <v>124</v>
      </c>
      <c r="Y1873" t="s">
        <v>8663</v>
      </c>
      <c r="Z1873" t="s">
        <v>8664</v>
      </c>
      <c r="AB1873" t="s">
        <v>8665</v>
      </c>
      <c r="AC1873" t="s">
        <v>8666</v>
      </c>
      <c r="AE1873" t="s">
        <v>120</v>
      </c>
      <c r="AF1873" t="s">
        <v>121</v>
      </c>
      <c r="AG1873" s="6">
        <v>96950</v>
      </c>
      <c r="AH1873" t="s">
        <v>122</v>
      </c>
      <c r="AI1873" t="s">
        <v>382</v>
      </c>
      <c r="AJ1873" s="8">
        <v>16702346323</v>
      </c>
      <c r="AL1873" t="s">
        <v>8667</v>
      </c>
      <c r="BE1873" t="str">
        <f>"51-9081.00"</f>
        <v>51-9081.00</v>
      </c>
      <c r="BF1873" t="s">
        <v>16494</v>
      </c>
      <c r="BG1873" t="s">
        <v>16495</v>
      </c>
      <c r="BH1873" t="s">
        <v>16496</v>
      </c>
      <c r="BI1873">
        <v>2</v>
      </c>
      <c r="BK1873" s="1">
        <v>45895</v>
      </c>
      <c r="BL1873" s="1">
        <v>46259</v>
      </c>
      <c r="BO1873">
        <v>35</v>
      </c>
      <c r="BP1873">
        <v>0</v>
      </c>
      <c r="BQ1873">
        <v>7</v>
      </c>
      <c r="BR1873">
        <v>7</v>
      </c>
      <c r="BS1873">
        <v>7</v>
      </c>
      <c r="BT1873">
        <v>7</v>
      </c>
      <c r="BU1873">
        <v>7</v>
      </c>
      <c r="BV1873">
        <v>0</v>
      </c>
      <c r="BW1873" t="str">
        <f>"9:00 AM"</f>
        <v>9:00 AM</v>
      </c>
      <c r="BX1873" t="str">
        <f>"5:00 PM"</f>
        <v>5:00 PM</v>
      </c>
      <c r="BY1873" t="s">
        <v>159</v>
      </c>
      <c r="BZ1873">
        <v>0</v>
      </c>
      <c r="CA1873">
        <v>12</v>
      </c>
      <c r="CB1873" t="s">
        <v>117</v>
      </c>
      <c r="CD1873" t="s">
        <v>16497</v>
      </c>
      <c r="CE1873" t="s">
        <v>16493</v>
      </c>
      <c r="CF1873" t="s">
        <v>8661</v>
      </c>
      <c r="CG1873" t="s">
        <v>120</v>
      </c>
      <c r="CH1873" t="s">
        <v>121</v>
      </c>
      <c r="CI1873" s="6">
        <v>96950</v>
      </c>
      <c r="CJ1873" s="10">
        <v>9.57</v>
      </c>
      <c r="CK1873" s="10">
        <v>18</v>
      </c>
      <c r="CL1873" s="10">
        <v>14.36</v>
      </c>
      <c r="CM1873" s="10">
        <v>27</v>
      </c>
      <c r="CN1873" t="s">
        <v>137</v>
      </c>
      <c r="CO1873" t="s">
        <v>393</v>
      </c>
      <c r="CP1873" t="s">
        <v>138</v>
      </c>
      <c r="CR1873" t="s">
        <v>117</v>
      </c>
      <c r="CS1873" t="s">
        <v>139</v>
      </c>
      <c r="CT1873" t="s">
        <v>140</v>
      </c>
      <c r="CU1873" t="s">
        <v>139</v>
      </c>
      <c r="CV1873" t="s">
        <v>140</v>
      </c>
      <c r="CW1873" t="s">
        <v>139</v>
      </c>
      <c r="CX1873" t="s">
        <v>140</v>
      </c>
      <c r="CY1873" t="s">
        <v>394</v>
      </c>
      <c r="CZ1873" s="8">
        <v>16702347326</v>
      </c>
      <c r="DA1873" t="s">
        <v>8667</v>
      </c>
      <c r="DB1873" t="s">
        <v>292</v>
      </c>
      <c r="DC1873" t="s">
        <v>139</v>
      </c>
      <c r="DD1873" t="s">
        <v>117</v>
      </c>
    </row>
    <row r="1874" spans="1:114" ht="15" customHeight="1" x14ac:dyDescent="0.35">
      <c r="A1874" t="s">
        <v>12229</v>
      </c>
      <c r="B1874" t="s">
        <v>166</v>
      </c>
      <c r="C1874" s="1">
        <v>45729</v>
      </c>
      <c r="D1874" s="1">
        <v>45784</v>
      </c>
      <c r="E1874" t="s">
        <v>211</v>
      </c>
      <c r="G1874" t="s">
        <v>139</v>
      </c>
      <c r="H1874" t="s">
        <v>117</v>
      </c>
      <c r="I1874" t="s">
        <v>117</v>
      </c>
      <c r="J1874" t="s">
        <v>10127</v>
      </c>
      <c r="K1874" t="s">
        <v>10128</v>
      </c>
      <c r="L1874" t="s">
        <v>10129</v>
      </c>
      <c r="M1874" t="s">
        <v>10130</v>
      </c>
      <c r="N1874" t="s">
        <v>120</v>
      </c>
      <c r="O1874" t="s">
        <v>121</v>
      </c>
      <c r="P1874" s="6">
        <v>96950</v>
      </c>
      <c r="Q1874" t="s">
        <v>122</v>
      </c>
      <c r="R1874" t="s">
        <v>382</v>
      </c>
      <c r="S1874" s="8">
        <v>16702350823</v>
      </c>
      <c r="U1874" t="s">
        <v>10131</v>
      </c>
      <c r="V1874">
        <v>54121</v>
      </c>
      <c r="W1874" t="s">
        <v>124</v>
      </c>
      <c r="Y1874" t="s">
        <v>1403</v>
      </c>
      <c r="Z1874" t="s">
        <v>1404</v>
      </c>
      <c r="AA1874" t="s">
        <v>1405</v>
      </c>
      <c r="AB1874" t="s">
        <v>154</v>
      </c>
      <c r="AC1874" t="s">
        <v>10129</v>
      </c>
      <c r="AD1874" t="s">
        <v>10130</v>
      </c>
      <c r="AE1874" t="s">
        <v>120</v>
      </c>
      <c r="AF1874" t="s">
        <v>121</v>
      </c>
      <c r="AG1874" s="6">
        <v>96950</v>
      </c>
      <c r="AH1874" t="s">
        <v>122</v>
      </c>
      <c r="AI1874" t="s">
        <v>382</v>
      </c>
      <c r="AJ1874" s="8">
        <v>16702350823</v>
      </c>
      <c r="AL1874" t="s">
        <v>8721</v>
      </c>
      <c r="BE1874" t="str">
        <f>"43-6012.00"</f>
        <v>43-6012.00</v>
      </c>
      <c r="BF1874" t="s">
        <v>10132</v>
      </c>
      <c r="BG1874" t="s">
        <v>10133</v>
      </c>
      <c r="BH1874" t="s">
        <v>2453</v>
      </c>
      <c r="BI1874">
        <v>1</v>
      </c>
      <c r="BK1874" s="1">
        <v>45848</v>
      </c>
      <c r="BL1874" s="1">
        <v>46943</v>
      </c>
      <c r="BO1874">
        <v>35</v>
      </c>
      <c r="BP1874">
        <v>0</v>
      </c>
      <c r="BQ1874">
        <v>7</v>
      </c>
      <c r="BR1874">
        <v>7</v>
      </c>
      <c r="BS1874">
        <v>7</v>
      </c>
      <c r="BT1874">
        <v>7</v>
      </c>
      <c r="BU1874">
        <v>7</v>
      </c>
      <c r="BV1874">
        <v>0</v>
      </c>
      <c r="BW1874" t="str">
        <f>"9:00 AM"</f>
        <v>9:00 AM</v>
      </c>
      <c r="BX1874" t="str">
        <f>"5:00 PM"</f>
        <v>5:00 PM</v>
      </c>
      <c r="BY1874" t="s">
        <v>159</v>
      </c>
      <c r="BZ1874">
        <v>0</v>
      </c>
      <c r="CA1874">
        <v>12</v>
      </c>
      <c r="CB1874" t="s">
        <v>117</v>
      </c>
      <c r="CD1874" t="s">
        <v>393</v>
      </c>
      <c r="CE1874" t="s">
        <v>10134</v>
      </c>
      <c r="CF1874" t="s">
        <v>1150</v>
      </c>
      <c r="CG1874" t="s">
        <v>120</v>
      </c>
      <c r="CH1874" t="s">
        <v>121</v>
      </c>
      <c r="CI1874" s="6">
        <v>96950</v>
      </c>
      <c r="CJ1874" s="10">
        <v>14.26</v>
      </c>
      <c r="CK1874" s="10">
        <v>14.26</v>
      </c>
      <c r="CL1874" s="10">
        <v>21.39</v>
      </c>
      <c r="CM1874" s="10">
        <v>21.39</v>
      </c>
      <c r="CN1874" t="s">
        <v>137</v>
      </c>
      <c r="CO1874" t="s">
        <v>393</v>
      </c>
      <c r="CP1874" t="s">
        <v>138</v>
      </c>
      <c r="CR1874" t="s">
        <v>117</v>
      </c>
      <c r="CS1874" t="s">
        <v>139</v>
      </c>
      <c r="CT1874" t="s">
        <v>140</v>
      </c>
      <c r="CU1874" t="s">
        <v>139</v>
      </c>
      <c r="CV1874" t="s">
        <v>140</v>
      </c>
      <c r="CW1874" t="s">
        <v>139</v>
      </c>
      <c r="CX1874" t="s">
        <v>140</v>
      </c>
      <c r="CY1874" t="s">
        <v>394</v>
      </c>
      <c r="CZ1874" s="8">
        <v>16702350823</v>
      </c>
      <c r="DA1874" t="s">
        <v>8721</v>
      </c>
      <c r="DB1874" t="s">
        <v>292</v>
      </c>
      <c r="DC1874" t="s">
        <v>139</v>
      </c>
      <c r="DD1874" t="s">
        <v>117</v>
      </c>
    </row>
    <row r="1875" spans="1:114" ht="15" customHeight="1" x14ac:dyDescent="0.35">
      <c r="A1875" t="s">
        <v>15269</v>
      </c>
      <c r="B1875" t="s">
        <v>144</v>
      </c>
      <c r="C1875" s="1">
        <v>45745</v>
      </c>
      <c r="D1875" s="1">
        <v>45784</v>
      </c>
      <c r="E1875" t="s">
        <v>116</v>
      </c>
      <c r="F1875" s="1">
        <v>45868</v>
      </c>
      <c r="G1875" t="s">
        <v>139</v>
      </c>
      <c r="H1875" t="s">
        <v>117</v>
      </c>
      <c r="I1875" t="s">
        <v>117</v>
      </c>
      <c r="J1875" t="s">
        <v>15270</v>
      </c>
      <c r="K1875" t="s">
        <v>15271</v>
      </c>
      <c r="L1875" t="s">
        <v>15272</v>
      </c>
      <c r="N1875" t="s">
        <v>5512</v>
      </c>
      <c r="O1875" t="s">
        <v>121</v>
      </c>
      <c r="P1875" s="6">
        <v>96951</v>
      </c>
      <c r="Q1875" t="s">
        <v>122</v>
      </c>
      <c r="S1875" s="8">
        <v>16702873741</v>
      </c>
      <c r="U1875" t="s">
        <v>5513</v>
      </c>
      <c r="V1875">
        <v>11199</v>
      </c>
      <c r="W1875" t="s">
        <v>124</v>
      </c>
      <c r="Y1875" t="s">
        <v>5514</v>
      </c>
      <c r="Z1875" t="s">
        <v>5515</v>
      </c>
      <c r="AB1875" t="s">
        <v>1057</v>
      </c>
      <c r="AC1875" t="s">
        <v>15272</v>
      </c>
      <c r="AE1875" t="s">
        <v>222</v>
      </c>
      <c r="AF1875" t="s">
        <v>121</v>
      </c>
      <c r="AG1875" s="6">
        <v>96951</v>
      </c>
      <c r="AH1875" t="s">
        <v>122</v>
      </c>
      <c r="AJ1875" s="8">
        <v>16702873741</v>
      </c>
      <c r="AL1875" t="s">
        <v>5516</v>
      </c>
      <c r="BE1875" t="str">
        <f>"43-9061.00"</f>
        <v>43-9061.00</v>
      </c>
      <c r="BF1875" t="s">
        <v>4260</v>
      </c>
      <c r="BG1875" t="s">
        <v>15273</v>
      </c>
      <c r="BH1875" t="s">
        <v>8277</v>
      </c>
      <c r="BI1875">
        <v>2</v>
      </c>
      <c r="BJ1875">
        <v>2</v>
      </c>
      <c r="BK1875" s="1">
        <v>45870</v>
      </c>
      <c r="BL1875" s="1">
        <v>46965</v>
      </c>
      <c r="BM1875" s="1">
        <v>45870</v>
      </c>
      <c r="BN1875" s="1">
        <v>46965</v>
      </c>
      <c r="BO1875">
        <v>35</v>
      </c>
      <c r="BP1875">
        <v>0</v>
      </c>
      <c r="BQ1875">
        <v>7</v>
      </c>
      <c r="BR1875">
        <v>7</v>
      </c>
      <c r="BS1875">
        <v>7</v>
      </c>
      <c r="BT1875">
        <v>7</v>
      </c>
      <c r="BU1875">
        <v>7</v>
      </c>
      <c r="BV1875">
        <v>0</v>
      </c>
      <c r="BW1875" t="str">
        <f>"8:00 AM"</f>
        <v>8:00 AM</v>
      </c>
      <c r="BX1875" t="str">
        <f>"5:00 PM"</f>
        <v>5:00 PM</v>
      </c>
      <c r="BY1875" t="s">
        <v>159</v>
      </c>
      <c r="BZ1875">
        <v>0</v>
      </c>
      <c r="CA1875">
        <v>6</v>
      </c>
      <c r="CB1875" t="s">
        <v>117</v>
      </c>
      <c r="CD1875" s="2" t="s">
        <v>15274</v>
      </c>
      <c r="CE1875" t="s">
        <v>2256</v>
      </c>
      <c r="CG1875" t="s">
        <v>5512</v>
      </c>
      <c r="CH1875" t="s">
        <v>121</v>
      </c>
      <c r="CI1875" s="6">
        <v>96951</v>
      </c>
      <c r="CJ1875" s="10">
        <v>9.9499999999999993</v>
      </c>
      <c r="CK1875" s="10">
        <v>9.9499999999999993</v>
      </c>
      <c r="CL1875" s="10">
        <v>14.92</v>
      </c>
      <c r="CM1875" s="10">
        <v>14.95</v>
      </c>
      <c r="CN1875" t="s">
        <v>137</v>
      </c>
      <c r="CO1875" t="s">
        <v>162</v>
      </c>
      <c r="CP1875" t="s">
        <v>138</v>
      </c>
      <c r="CR1875" t="s">
        <v>117</v>
      </c>
      <c r="CS1875" t="s">
        <v>139</v>
      </c>
      <c r="CT1875" t="s">
        <v>140</v>
      </c>
      <c r="CU1875" t="s">
        <v>139</v>
      </c>
      <c r="CV1875" t="s">
        <v>140</v>
      </c>
      <c r="CW1875" t="s">
        <v>139</v>
      </c>
      <c r="CX1875" t="s">
        <v>140</v>
      </c>
      <c r="CY1875" t="s">
        <v>774</v>
      </c>
      <c r="CZ1875" s="8">
        <v>16702873741</v>
      </c>
      <c r="DA1875" t="s">
        <v>5516</v>
      </c>
      <c r="DB1875" t="s">
        <v>140</v>
      </c>
      <c r="DC1875" t="s">
        <v>139</v>
      </c>
      <c r="DD1875" t="s">
        <v>117</v>
      </c>
      <c r="DE1875" t="s">
        <v>5514</v>
      </c>
      <c r="DF1875" t="s">
        <v>5515</v>
      </c>
      <c r="DH1875" t="s">
        <v>5513</v>
      </c>
      <c r="DI1875" t="s">
        <v>15275</v>
      </c>
      <c r="DJ1875" t="s">
        <v>15276</v>
      </c>
    </row>
    <row r="1876" spans="1:114" ht="15" customHeight="1" x14ac:dyDescent="0.35">
      <c r="A1876" t="s">
        <v>5508</v>
      </c>
      <c r="B1876" t="s">
        <v>144</v>
      </c>
      <c r="C1876" s="1">
        <v>45745</v>
      </c>
      <c r="D1876" s="1">
        <v>45784</v>
      </c>
      <c r="E1876" t="s">
        <v>116</v>
      </c>
      <c r="F1876" s="1">
        <v>45899</v>
      </c>
      <c r="G1876" t="s">
        <v>139</v>
      </c>
      <c r="H1876" t="s">
        <v>117</v>
      </c>
      <c r="I1876" t="s">
        <v>117</v>
      </c>
      <c r="J1876" t="s">
        <v>5509</v>
      </c>
      <c r="K1876" t="s">
        <v>5510</v>
      </c>
      <c r="L1876" t="s">
        <v>5511</v>
      </c>
      <c r="N1876" t="s">
        <v>5512</v>
      </c>
      <c r="O1876" t="s">
        <v>121</v>
      </c>
      <c r="P1876" s="6">
        <v>96951</v>
      </c>
      <c r="Q1876" t="s">
        <v>122</v>
      </c>
      <c r="S1876" s="8">
        <v>16702873741</v>
      </c>
      <c r="U1876" t="s">
        <v>5513</v>
      </c>
      <c r="V1876">
        <v>1119</v>
      </c>
      <c r="W1876" t="s">
        <v>124</v>
      </c>
      <c r="Y1876" t="s">
        <v>5514</v>
      </c>
      <c r="Z1876" t="s">
        <v>5515</v>
      </c>
      <c r="AB1876" t="s">
        <v>1057</v>
      </c>
      <c r="AC1876" t="s">
        <v>5511</v>
      </c>
      <c r="AE1876" t="s">
        <v>222</v>
      </c>
      <c r="AF1876" t="s">
        <v>121</v>
      </c>
      <c r="AG1876" s="6">
        <v>96951</v>
      </c>
      <c r="AH1876" t="s">
        <v>122</v>
      </c>
      <c r="AJ1876" s="8">
        <v>16702873741</v>
      </c>
      <c r="AL1876" t="s">
        <v>5516</v>
      </c>
      <c r="BE1876" t="str">
        <f>"45-2092.00"</f>
        <v>45-2092.00</v>
      </c>
      <c r="BF1876" t="s">
        <v>1014</v>
      </c>
      <c r="BG1876" t="s">
        <v>5517</v>
      </c>
      <c r="BH1876" t="s">
        <v>1016</v>
      </c>
      <c r="BI1876">
        <v>3</v>
      </c>
      <c r="BJ1876">
        <v>3</v>
      </c>
      <c r="BK1876" s="1">
        <v>45901</v>
      </c>
      <c r="BL1876" s="1">
        <v>46996</v>
      </c>
      <c r="BM1876" s="1">
        <v>45901</v>
      </c>
      <c r="BN1876" s="1">
        <v>46996</v>
      </c>
      <c r="BO1876">
        <v>35</v>
      </c>
      <c r="BP1876">
        <v>0</v>
      </c>
      <c r="BQ1876">
        <v>7</v>
      </c>
      <c r="BR1876">
        <v>7</v>
      </c>
      <c r="BS1876">
        <v>7</v>
      </c>
      <c r="BT1876">
        <v>7</v>
      </c>
      <c r="BU1876">
        <v>7</v>
      </c>
      <c r="BV1876">
        <v>0</v>
      </c>
      <c r="BW1876" t="str">
        <f>"8:00 AM"</f>
        <v>8:00 AM</v>
      </c>
      <c r="BX1876" t="str">
        <f>"5:00 PM"</f>
        <v>5:00 PM</v>
      </c>
      <c r="BY1876" t="s">
        <v>133</v>
      </c>
      <c r="BZ1876">
        <v>0</v>
      </c>
      <c r="CA1876">
        <v>0</v>
      </c>
      <c r="CB1876" t="s">
        <v>117</v>
      </c>
      <c r="CD1876" s="2" t="s">
        <v>5518</v>
      </c>
      <c r="CE1876" t="s">
        <v>2256</v>
      </c>
      <c r="CG1876" t="s">
        <v>222</v>
      </c>
      <c r="CH1876" t="s">
        <v>121</v>
      </c>
      <c r="CI1876" s="6">
        <v>96951</v>
      </c>
      <c r="CJ1876" s="10">
        <v>11.91</v>
      </c>
      <c r="CK1876" s="10">
        <v>11.91</v>
      </c>
      <c r="CL1876" s="10">
        <v>17.86</v>
      </c>
      <c r="CM1876" s="10">
        <v>17.86</v>
      </c>
      <c r="CN1876" t="s">
        <v>137</v>
      </c>
      <c r="CO1876" t="s">
        <v>133</v>
      </c>
      <c r="CP1876" t="s">
        <v>138</v>
      </c>
      <c r="CR1876" t="s">
        <v>117</v>
      </c>
      <c r="CS1876" t="s">
        <v>139</v>
      </c>
      <c r="CT1876" t="s">
        <v>140</v>
      </c>
      <c r="CU1876" t="s">
        <v>139</v>
      </c>
      <c r="CV1876" t="s">
        <v>140</v>
      </c>
      <c r="CW1876" t="s">
        <v>139</v>
      </c>
      <c r="CX1876" t="s">
        <v>140</v>
      </c>
      <c r="CY1876" t="s">
        <v>774</v>
      </c>
      <c r="CZ1876" s="8">
        <v>16702873741</v>
      </c>
      <c r="DA1876" t="s">
        <v>5516</v>
      </c>
      <c r="DB1876" t="s">
        <v>140</v>
      </c>
      <c r="DC1876" t="s">
        <v>139</v>
      </c>
      <c r="DD1876" t="s">
        <v>117</v>
      </c>
      <c r="DE1876" t="s">
        <v>5514</v>
      </c>
      <c r="DF1876" t="s">
        <v>5515</v>
      </c>
      <c r="DH1876" t="s">
        <v>5513</v>
      </c>
      <c r="DI1876" t="s">
        <v>5519</v>
      </c>
      <c r="DJ1876" t="s">
        <v>5516</v>
      </c>
    </row>
    <row r="1877" spans="1:114" ht="15" customHeight="1" x14ac:dyDescent="0.35">
      <c r="A1877" t="s">
        <v>8092</v>
      </c>
      <c r="B1877" t="s">
        <v>115</v>
      </c>
      <c r="C1877" s="1">
        <v>45750</v>
      </c>
      <c r="D1877" s="1">
        <v>45784</v>
      </c>
      <c r="E1877" t="s">
        <v>211</v>
      </c>
      <c r="G1877" t="s">
        <v>117</v>
      </c>
      <c r="H1877" t="s">
        <v>117</v>
      </c>
      <c r="I1877" t="s">
        <v>117</v>
      </c>
      <c r="J1877" t="s">
        <v>737</v>
      </c>
      <c r="K1877" t="s">
        <v>738</v>
      </c>
      <c r="L1877" t="s">
        <v>739</v>
      </c>
      <c r="N1877" t="s">
        <v>136</v>
      </c>
      <c r="O1877" t="s">
        <v>121</v>
      </c>
      <c r="P1877" s="6">
        <v>96950</v>
      </c>
      <c r="Q1877" t="s">
        <v>122</v>
      </c>
      <c r="S1877" s="8">
        <v>16702345900</v>
      </c>
      <c r="T1877">
        <v>266</v>
      </c>
      <c r="U1877" t="s">
        <v>740</v>
      </c>
      <c r="V1877">
        <v>721110</v>
      </c>
      <c r="W1877" t="s">
        <v>124</v>
      </c>
      <c r="Y1877" t="s">
        <v>741</v>
      </c>
      <c r="Z1877" t="s">
        <v>742</v>
      </c>
      <c r="AB1877" t="s">
        <v>743</v>
      </c>
      <c r="AC1877" t="s">
        <v>739</v>
      </c>
      <c r="AE1877" t="s">
        <v>136</v>
      </c>
      <c r="AF1877" t="s">
        <v>121</v>
      </c>
      <c r="AG1877" s="6">
        <v>96950</v>
      </c>
      <c r="AH1877" t="s">
        <v>122</v>
      </c>
      <c r="AJ1877" s="8">
        <v>16702345900</v>
      </c>
      <c r="AK1877">
        <v>266</v>
      </c>
      <c r="AL1877" t="s">
        <v>744</v>
      </c>
      <c r="BE1877" t="str">
        <f>"49-9071.00"</f>
        <v>49-9071.00</v>
      </c>
      <c r="BF1877" t="s">
        <v>156</v>
      </c>
      <c r="BG1877" t="s">
        <v>745</v>
      </c>
      <c r="BH1877" t="s">
        <v>290</v>
      </c>
      <c r="BI1877">
        <v>2</v>
      </c>
      <c r="BK1877" s="1">
        <v>45823</v>
      </c>
      <c r="BL1877" s="1">
        <v>46187</v>
      </c>
      <c r="BO1877">
        <v>40</v>
      </c>
      <c r="BP1877">
        <v>0</v>
      </c>
      <c r="BQ1877">
        <v>8</v>
      </c>
      <c r="BR1877">
        <v>8</v>
      </c>
      <c r="BS1877">
        <v>8</v>
      </c>
      <c r="BT1877">
        <v>8</v>
      </c>
      <c r="BU1877">
        <v>8</v>
      </c>
      <c r="BV1877">
        <v>0</v>
      </c>
      <c r="BW1877" t="str">
        <f>"8:00 AM"</f>
        <v>8:00 AM</v>
      </c>
      <c r="BX1877" t="str">
        <f>"5:00 PM"</f>
        <v>5:00 PM</v>
      </c>
      <c r="BY1877" t="s">
        <v>159</v>
      </c>
      <c r="BZ1877">
        <v>0</v>
      </c>
      <c r="CA1877">
        <v>12</v>
      </c>
      <c r="CB1877" t="s">
        <v>117</v>
      </c>
      <c r="CD1877" t="s">
        <v>162</v>
      </c>
      <c r="CE1877" t="s">
        <v>746</v>
      </c>
      <c r="CG1877" t="s">
        <v>136</v>
      </c>
      <c r="CH1877" t="s">
        <v>121</v>
      </c>
      <c r="CI1877" s="6">
        <v>96950</v>
      </c>
      <c r="CJ1877" s="10">
        <v>9.75</v>
      </c>
      <c r="CK1877" s="10">
        <v>9.75</v>
      </c>
      <c r="CL1877" s="10">
        <v>14.62</v>
      </c>
      <c r="CM1877" s="10">
        <v>14.62</v>
      </c>
      <c r="CN1877" t="s">
        <v>137</v>
      </c>
      <c r="CP1877" t="s">
        <v>138</v>
      </c>
      <c r="CR1877" t="s">
        <v>117</v>
      </c>
      <c r="CS1877" t="s">
        <v>139</v>
      </c>
      <c r="CT1877" t="s">
        <v>140</v>
      </c>
      <c r="CU1877" t="s">
        <v>139</v>
      </c>
      <c r="CV1877" t="s">
        <v>140</v>
      </c>
      <c r="CW1877" t="s">
        <v>139</v>
      </c>
      <c r="CX1877" t="s">
        <v>140</v>
      </c>
      <c r="CY1877" t="s">
        <v>747</v>
      </c>
      <c r="CZ1877" s="8">
        <v>16702345900</v>
      </c>
      <c r="DA1877" t="s">
        <v>1358</v>
      </c>
      <c r="DB1877" t="s">
        <v>140</v>
      </c>
      <c r="DC1877" t="s">
        <v>139</v>
      </c>
      <c r="DD1877" t="s">
        <v>117</v>
      </c>
    </row>
    <row r="1878" spans="1:114" ht="15" customHeight="1" x14ac:dyDescent="0.35">
      <c r="A1878" t="s">
        <v>5384</v>
      </c>
      <c r="B1878" t="s">
        <v>115</v>
      </c>
      <c r="C1878" s="1">
        <v>45750</v>
      </c>
      <c r="D1878" s="1">
        <v>45784</v>
      </c>
      <c r="E1878" t="s">
        <v>211</v>
      </c>
      <c r="G1878" t="s">
        <v>117</v>
      </c>
      <c r="H1878" t="s">
        <v>117</v>
      </c>
      <c r="I1878" t="s">
        <v>117</v>
      </c>
      <c r="J1878" t="s">
        <v>737</v>
      </c>
      <c r="K1878" t="s">
        <v>738</v>
      </c>
      <c r="L1878" t="s">
        <v>739</v>
      </c>
      <c r="N1878" t="s">
        <v>136</v>
      </c>
      <c r="O1878" t="s">
        <v>121</v>
      </c>
      <c r="P1878" s="6">
        <v>96950</v>
      </c>
      <c r="Q1878" t="s">
        <v>122</v>
      </c>
      <c r="S1878" s="8">
        <v>16702345900</v>
      </c>
      <c r="T1878">
        <v>574</v>
      </c>
      <c r="U1878" t="s">
        <v>740</v>
      </c>
      <c r="V1878">
        <v>721110</v>
      </c>
      <c r="W1878" t="s">
        <v>124</v>
      </c>
      <c r="Y1878" t="s">
        <v>741</v>
      </c>
      <c r="Z1878" t="s">
        <v>742</v>
      </c>
      <c r="AB1878" t="s">
        <v>743</v>
      </c>
      <c r="AC1878" t="s">
        <v>739</v>
      </c>
      <c r="AE1878" t="s">
        <v>136</v>
      </c>
      <c r="AF1878" t="s">
        <v>121</v>
      </c>
      <c r="AG1878" s="6">
        <v>96950</v>
      </c>
      <c r="AH1878" t="s">
        <v>122</v>
      </c>
      <c r="AJ1878" s="8">
        <v>16702345900</v>
      </c>
      <c r="AK1878">
        <v>266</v>
      </c>
      <c r="AL1878" t="s">
        <v>744</v>
      </c>
      <c r="BE1878" t="str">
        <f>"37-2012.00"</f>
        <v>37-2012.00</v>
      </c>
      <c r="BF1878" t="s">
        <v>130</v>
      </c>
      <c r="BG1878" t="s">
        <v>5385</v>
      </c>
      <c r="BH1878" t="s">
        <v>5386</v>
      </c>
      <c r="BI1878">
        <v>2</v>
      </c>
      <c r="BK1878" s="1">
        <v>45843</v>
      </c>
      <c r="BL1878" s="1">
        <v>46207</v>
      </c>
      <c r="BO1878">
        <v>40</v>
      </c>
      <c r="BP1878">
        <v>7</v>
      </c>
      <c r="BQ1878">
        <v>7</v>
      </c>
      <c r="BR1878">
        <v>6</v>
      </c>
      <c r="BS1878">
        <v>6</v>
      </c>
      <c r="BT1878">
        <v>7</v>
      </c>
      <c r="BU1878">
        <v>7</v>
      </c>
      <c r="BV1878">
        <v>0</v>
      </c>
      <c r="BW1878" t="str">
        <f>"8:30 AM"</f>
        <v>8:30 AM</v>
      </c>
      <c r="BX1878" t="str">
        <f>"4:00 PM"</f>
        <v>4:00 PM</v>
      </c>
      <c r="BY1878" t="s">
        <v>159</v>
      </c>
      <c r="BZ1878">
        <v>0</v>
      </c>
      <c r="CA1878">
        <v>4</v>
      </c>
      <c r="CB1878" t="s">
        <v>117</v>
      </c>
      <c r="CD1878" t="s">
        <v>162</v>
      </c>
      <c r="CE1878" t="s">
        <v>746</v>
      </c>
      <c r="CG1878" t="s">
        <v>136</v>
      </c>
      <c r="CH1878" t="s">
        <v>121</v>
      </c>
      <c r="CI1878" s="6">
        <v>96950</v>
      </c>
      <c r="CJ1878" s="10">
        <v>7.77</v>
      </c>
      <c r="CK1878" s="10">
        <v>7.77</v>
      </c>
      <c r="CL1878" s="10">
        <v>11.65</v>
      </c>
      <c r="CM1878" s="10">
        <v>11.65</v>
      </c>
      <c r="CN1878" t="s">
        <v>137</v>
      </c>
      <c r="CP1878" t="s">
        <v>138</v>
      </c>
      <c r="CR1878" t="s">
        <v>117</v>
      </c>
      <c r="CS1878" t="s">
        <v>139</v>
      </c>
      <c r="CT1878" t="s">
        <v>140</v>
      </c>
      <c r="CU1878" t="s">
        <v>139</v>
      </c>
      <c r="CV1878" t="s">
        <v>140</v>
      </c>
      <c r="CW1878" t="s">
        <v>139</v>
      </c>
      <c r="CX1878" t="s">
        <v>140</v>
      </c>
      <c r="CY1878" t="s">
        <v>1992</v>
      </c>
      <c r="CZ1878" s="8">
        <v>16702345900</v>
      </c>
      <c r="DA1878" t="s">
        <v>1358</v>
      </c>
      <c r="DB1878" t="s">
        <v>140</v>
      </c>
      <c r="DC1878" t="s">
        <v>139</v>
      </c>
      <c r="DD1878" t="s">
        <v>117</v>
      </c>
    </row>
    <row r="1879" spans="1:114" ht="15" customHeight="1" x14ac:dyDescent="0.35">
      <c r="A1879" t="s">
        <v>8134</v>
      </c>
      <c r="B1879" t="s">
        <v>166</v>
      </c>
      <c r="C1879" s="1">
        <v>45692</v>
      </c>
      <c r="D1879" s="1">
        <v>45785</v>
      </c>
      <c r="E1879" t="s">
        <v>211</v>
      </c>
      <c r="G1879" t="s">
        <v>117</v>
      </c>
      <c r="H1879" t="s">
        <v>117</v>
      </c>
      <c r="I1879" t="s">
        <v>117</v>
      </c>
      <c r="J1879" t="s">
        <v>4223</v>
      </c>
      <c r="L1879" t="s">
        <v>4224</v>
      </c>
      <c r="N1879" t="s">
        <v>120</v>
      </c>
      <c r="O1879" t="s">
        <v>121</v>
      </c>
      <c r="P1879" s="6">
        <v>96950</v>
      </c>
      <c r="Q1879" t="s">
        <v>122</v>
      </c>
      <c r="S1879" s="8">
        <v>16702878526</v>
      </c>
      <c r="U1879" t="s">
        <v>4225</v>
      </c>
      <c r="V1879">
        <v>71119</v>
      </c>
      <c r="W1879" t="s">
        <v>124</v>
      </c>
      <c r="Y1879" t="s">
        <v>4226</v>
      </c>
      <c r="Z1879" t="s">
        <v>4227</v>
      </c>
      <c r="AA1879" t="s">
        <v>1116</v>
      </c>
      <c r="AB1879" t="s">
        <v>128</v>
      </c>
      <c r="AC1879" t="s">
        <v>4224</v>
      </c>
      <c r="AE1879" t="s">
        <v>120</v>
      </c>
      <c r="AF1879" t="s">
        <v>121</v>
      </c>
      <c r="AG1879" s="6">
        <v>96950</v>
      </c>
      <c r="AH1879" t="s">
        <v>122</v>
      </c>
      <c r="AJ1879" s="8">
        <v>16702878526</v>
      </c>
      <c r="AL1879" t="s">
        <v>4228</v>
      </c>
      <c r="BE1879" t="str">
        <f>"27-2042.00"</f>
        <v>27-2042.00</v>
      </c>
      <c r="BF1879" t="s">
        <v>4229</v>
      </c>
      <c r="BG1879" t="s">
        <v>4230</v>
      </c>
      <c r="BH1879" t="s">
        <v>4231</v>
      </c>
      <c r="BI1879">
        <v>1</v>
      </c>
      <c r="BK1879" s="1">
        <v>45809</v>
      </c>
      <c r="BL1879" s="1">
        <v>46173</v>
      </c>
      <c r="BO1879">
        <v>35</v>
      </c>
      <c r="BP1879">
        <v>7</v>
      </c>
      <c r="BQ1879">
        <v>0</v>
      </c>
      <c r="BR1879">
        <v>0</v>
      </c>
      <c r="BS1879">
        <v>7</v>
      </c>
      <c r="BT1879">
        <v>7</v>
      </c>
      <c r="BU1879">
        <v>7</v>
      </c>
      <c r="BV1879">
        <v>7</v>
      </c>
      <c r="BW1879" t="str">
        <f>"1:00 PM"</f>
        <v>1:00 PM</v>
      </c>
      <c r="BX1879" t="str">
        <f>"8:00 PM"</f>
        <v>8:00 PM</v>
      </c>
      <c r="BY1879" t="s">
        <v>133</v>
      </c>
      <c r="BZ1879">
        <v>0</v>
      </c>
      <c r="CA1879">
        <v>3</v>
      </c>
      <c r="CB1879" t="s">
        <v>117</v>
      </c>
      <c r="CD1879" t="s">
        <v>4232</v>
      </c>
      <c r="CE1879" t="s">
        <v>4233</v>
      </c>
      <c r="CG1879" t="s">
        <v>120</v>
      </c>
      <c r="CH1879" t="s">
        <v>121</v>
      </c>
      <c r="CI1879" s="6">
        <v>96950</v>
      </c>
      <c r="CJ1879" s="10">
        <v>33.06</v>
      </c>
      <c r="CK1879" s="10">
        <v>33.06</v>
      </c>
      <c r="CL1879" s="10">
        <v>0</v>
      </c>
      <c r="CM1879" s="10">
        <v>0</v>
      </c>
      <c r="CN1879" t="s">
        <v>137</v>
      </c>
      <c r="CO1879">
        <v>0</v>
      </c>
      <c r="CP1879" t="s">
        <v>138</v>
      </c>
      <c r="CR1879" t="s">
        <v>117</v>
      </c>
      <c r="CS1879" t="s">
        <v>139</v>
      </c>
      <c r="CT1879" t="s">
        <v>140</v>
      </c>
      <c r="CU1879" t="s">
        <v>140</v>
      </c>
      <c r="CV1879" t="s">
        <v>140</v>
      </c>
      <c r="CW1879" t="s">
        <v>139</v>
      </c>
      <c r="CX1879" t="s">
        <v>140</v>
      </c>
      <c r="CY1879" t="s">
        <v>8135</v>
      </c>
      <c r="CZ1879" s="8">
        <v>16702878526</v>
      </c>
      <c r="DA1879" t="s">
        <v>4228</v>
      </c>
      <c r="DB1879" t="s">
        <v>140</v>
      </c>
      <c r="DC1879" t="s">
        <v>139</v>
      </c>
      <c r="DD1879" t="s">
        <v>117</v>
      </c>
      <c r="DE1879" t="s">
        <v>4226</v>
      </c>
      <c r="DF1879" t="s">
        <v>4227</v>
      </c>
      <c r="DG1879" t="s">
        <v>1116</v>
      </c>
      <c r="DH1879" t="s">
        <v>4225</v>
      </c>
      <c r="DI1879" t="s">
        <v>4223</v>
      </c>
      <c r="DJ1879" t="s">
        <v>4228</v>
      </c>
    </row>
    <row r="1880" spans="1:114" ht="15" customHeight="1" x14ac:dyDescent="0.35">
      <c r="A1880" t="s">
        <v>5473</v>
      </c>
      <c r="B1880" t="s">
        <v>144</v>
      </c>
      <c r="C1880" s="1">
        <v>45719</v>
      </c>
      <c r="D1880" s="1">
        <v>45785</v>
      </c>
      <c r="E1880" t="s">
        <v>116</v>
      </c>
      <c r="F1880" s="1">
        <v>45893</v>
      </c>
      <c r="G1880" t="s">
        <v>117</v>
      </c>
      <c r="H1880" t="s">
        <v>117</v>
      </c>
      <c r="I1880" t="s">
        <v>117</v>
      </c>
      <c r="J1880" t="s">
        <v>1836</v>
      </c>
      <c r="K1880" t="s">
        <v>2869</v>
      </c>
      <c r="L1880" t="s">
        <v>2870</v>
      </c>
      <c r="N1880" t="s">
        <v>120</v>
      </c>
      <c r="O1880" t="s">
        <v>121</v>
      </c>
      <c r="P1880" s="6">
        <v>96950</v>
      </c>
      <c r="Q1880" t="s">
        <v>122</v>
      </c>
      <c r="S1880" s="8">
        <v>16702358570</v>
      </c>
      <c r="U1880" t="s">
        <v>1839</v>
      </c>
      <c r="V1880">
        <v>339920</v>
      </c>
      <c r="W1880" t="s">
        <v>124</v>
      </c>
      <c r="Y1880" t="s">
        <v>1840</v>
      </c>
      <c r="Z1880" t="s">
        <v>1841</v>
      </c>
      <c r="AA1880" t="s">
        <v>535</v>
      </c>
      <c r="AB1880" t="s">
        <v>2871</v>
      </c>
      <c r="AC1880" t="s">
        <v>2872</v>
      </c>
      <c r="AE1880" t="s">
        <v>120</v>
      </c>
      <c r="AF1880" t="s">
        <v>121</v>
      </c>
      <c r="AG1880" s="6">
        <v>96950</v>
      </c>
      <c r="AH1880" t="s">
        <v>122</v>
      </c>
      <c r="AJ1880" s="8">
        <v>16702358570</v>
      </c>
      <c r="AL1880" t="s">
        <v>1843</v>
      </c>
      <c r="BE1880" t="str">
        <f>"51-3022.00"</f>
        <v>51-3022.00</v>
      </c>
      <c r="BF1880" t="s">
        <v>2873</v>
      </c>
      <c r="BG1880" t="s">
        <v>2874</v>
      </c>
      <c r="BH1880" t="s">
        <v>2875</v>
      </c>
      <c r="BI1880">
        <v>3</v>
      </c>
      <c r="BJ1880">
        <v>3</v>
      </c>
      <c r="BK1880" s="1">
        <v>45895</v>
      </c>
      <c r="BL1880" s="1">
        <v>46259</v>
      </c>
      <c r="BM1880" s="1">
        <v>45895</v>
      </c>
      <c r="BN1880" s="1">
        <v>46259</v>
      </c>
      <c r="BO1880">
        <v>36</v>
      </c>
      <c r="BP1880">
        <v>0</v>
      </c>
      <c r="BQ1880">
        <v>6</v>
      </c>
      <c r="BR1880">
        <v>6</v>
      </c>
      <c r="BS1880">
        <v>6</v>
      </c>
      <c r="BT1880">
        <v>6</v>
      </c>
      <c r="BU1880">
        <v>6</v>
      </c>
      <c r="BV1880">
        <v>6</v>
      </c>
      <c r="BW1880" t="str">
        <f>"8:00 AM"</f>
        <v>8:00 AM</v>
      </c>
      <c r="BX1880" t="str">
        <f>"3:00 PM"</f>
        <v>3:00 PM</v>
      </c>
      <c r="BY1880" t="s">
        <v>133</v>
      </c>
      <c r="BZ1880">
        <v>0</v>
      </c>
      <c r="CA1880">
        <v>3</v>
      </c>
      <c r="CB1880" t="s">
        <v>117</v>
      </c>
      <c r="CD1880" t="s">
        <v>5474</v>
      </c>
      <c r="CE1880" t="s">
        <v>2877</v>
      </c>
      <c r="CF1880" t="s">
        <v>2878</v>
      </c>
      <c r="CG1880" t="s">
        <v>120</v>
      </c>
      <c r="CH1880" t="s">
        <v>121</v>
      </c>
      <c r="CI1880" s="6">
        <v>96950</v>
      </c>
      <c r="CJ1880" s="10">
        <v>12.17</v>
      </c>
      <c r="CK1880" s="10">
        <v>12.17</v>
      </c>
      <c r="CL1880" s="10">
        <v>0</v>
      </c>
      <c r="CM1880" s="10">
        <v>0</v>
      </c>
      <c r="CN1880" t="s">
        <v>137</v>
      </c>
      <c r="CO1880" t="s">
        <v>140</v>
      </c>
      <c r="CP1880" t="s">
        <v>138</v>
      </c>
      <c r="CR1880" t="s">
        <v>117</v>
      </c>
      <c r="CS1880" t="s">
        <v>139</v>
      </c>
      <c r="CT1880" t="s">
        <v>140</v>
      </c>
      <c r="CU1880" t="s">
        <v>139</v>
      </c>
      <c r="CV1880" t="s">
        <v>140</v>
      </c>
      <c r="CW1880" t="s">
        <v>139</v>
      </c>
      <c r="CX1880" t="s">
        <v>140</v>
      </c>
      <c r="CY1880" t="s">
        <v>3155</v>
      </c>
      <c r="CZ1880" s="8">
        <v>16702358570</v>
      </c>
      <c r="DA1880" t="s">
        <v>1843</v>
      </c>
      <c r="DB1880" t="s">
        <v>140</v>
      </c>
      <c r="DC1880" t="s">
        <v>139</v>
      </c>
      <c r="DD1880" t="s">
        <v>117</v>
      </c>
    </row>
    <row r="1881" spans="1:114" ht="15" customHeight="1" x14ac:dyDescent="0.35">
      <c r="A1881" t="s">
        <v>10435</v>
      </c>
      <c r="B1881" t="s">
        <v>166</v>
      </c>
      <c r="C1881" s="1">
        <v>45719</v>
      </c>
      <c r="D1881" s="1">
        <v>45785</v>
      </c>
      <c r="E1881" t="s">
        <v>211</v>
      </c>
      <c r="G1881" t="s">
        <v>117</v>
      </c>
      <c r="H1881" t="s">
        <v>117</v>
      </c>
      <c r="I1881" t="s">
        <v>117</v>
      </c>
      <c r="J1881" t="s">
        <v>6392</v>
      </c>
      <c r="K1881" t="s">
        <v>4210</v>
      </c>
      <c r="L1881" t="s">
        <v>1326</v>
      </c>
      <c r="M1881" t="s">
        <v>4641</v>
      </c>
      <c r="N1881" t="s">
        <v>120</v>
      </c>
      <c r="O1881" t="s">
        <v>121</v>
      </c>
      <c r="P1881" s="6">
        <v>96950</v>
      </c>
      <c r="Q1881" t="s">
        <v>122</v>
      </c>
      <c r="S1881" s="8">
        <v>16703236877</v>
      </c>
      <c r="U1881" t="s">
        <v>4212</v>
      </c>
      <c r="V1881">
        <v>621610</v>
      </c>
      <c r="W1881" t="s">
        <v>124</v>
      </c>
      <c r="Y1881" t="s">
        <v>1329</v>
      </c>
      <c r="Z1881" t="s">
        <v>1330</v>
      </c>
      <c r="AA1881" t="s">
        <v>1331</v>
      </c>
      <c r="AB1881" t="s">
        <v>128</v>
      </c>
      <c r="AC1881" t="s">
        <v>1332</v>
      </c>
      <c r="AE1881" t="s">
        <v>839</v>
      </c>
      <c r="AF1881" t="s">
        <v>578</v>
      </c>
      <c r="AG1881" s="6">
        <v>96931</v>
      </c>
      <c r="AH1881" t="s">
        <v>122</v>
      </c>
      <c r="AJ1881" s="8">
        <v>16716498746</v>
      </c>
      <c r="AK1881">
        <v>203</v>
      </c>
      <c r="AL1881" t="s">
        <v>1333</v>
      </c>
      <c r="BE1881" t="str">
        <f>"43-3031.00"</f>
        <v>43-3031.00</v>
      </c>
      <c r="BF1881" t="s">
        <v>357</v>
      </c>
      <c r="BG1881" t="s">
        <v>6393</v>
      </c>
      <c r="BH1881" t="s">
        <v>1335</v>
      </c>
      <c r="BI1881">
        <v>2</v>
      </c>
      <c r="BK1881" s="1">
        <v>45809</v>
      </c>
      <c r="BL1881" s="1">
        <v>46173</v>
      </c>
      <c r="BO1881">
        <v>40</v>
      </c>
      <c r="BP1881">
        <v>0</v>
      </c>
      <c r="BQ1881">
        <v>8</v>
      </c>
      <c r="BR1881">
        <v>8</v>
      </c>
      <c r="BS1881">
        <v>8</v>
      </c>
      <c r="BT1881">
        <v>8</v>
      </c>
      <c r="BU1881">
        <v>5</v>
      </c>
      <c r="BV1881">
        <v>3</v>
      </c>
      <c r="BW1881" t="str">
        <f>"8:30 AM"</f>
        <v>8:30 AM</v>
      </c>
      <c r="BX1881" t="str">
        <f>"5:30 PM"</f>
        <v>5:30 PM</v>
      </c>
      <c r="BY1881" t="s">
        <v>159</v>
      </c>
      <c r="BZ1881">
        <v>0</v>
      </c>
      <c r="CA1881">
        <v>12</v>
      </c>
      <c r="CB1881" t="s">
        <v>117</v>
      </c>
      <c r="CD1881" s="2" t="s">
        <v>10436</v>
      </c>
      <c r="CE1881" t="s">
        <v>1326</v>
      </c>
      <c r="CF1881" t="s">
        <v>4641</v>
      </c>
      <c r="CG1881" t="s">
        <v>120</v>
      </c>
      <c r="CH1881" t="s">
        <v>121</v>
      </c>
      <c r="CI1881" s="6">
        <v>96950</v>
      </c>
      <c r="CJ1881" s="10">
        <v>12.28</v>
      </c>
      <c r="CK1881" s="10">
        <v>12.28</v>
      </c>
      <c r="CN1881" t="s">
        <v>137</v>
      </c>
      <c r="CP1881" t="s">
        <v>138</v>
      </c>
      <c r="CR1881" t="s">
        <v>117</v>
      </c>
      <c r="CS1881" t="s">
        <v>139</v>
      </c>
      <c r="CT1881" t="s">
        <v>140</v>
      </c>
      <c r="CU1881" t="s">
        <v>140</v>
      </c>
      <c r="CV1881" t="s">
        <v>140</v>
      </c>
      <c r="CW1881" t="s">
        <v>139</v>
      </c>
      <c r="CX1881" t="s">
        <v>140</v>
      </c>
      <c r="CY1881" t="s">
        <v>140</v>
      </c>
      <c r="CZ1881" s="8">
        <v>16703236877</v>
      </c>
      <c r="DA1881" t="s">
        <v>4216</v>
      </c>
      <c r="DB1881" t="s">
        <v>140</v>
      </c>
      <c r="DC1881" t="s">
        <v>139</v>
      </c>
      <c r="DD1881" t="s">
        <v>117</v>
      </c>
    </row>
    <row r="1882" spans="1:114" ht="15" customHeight="1" x14ac:dyDescent="0.35">
      <c r="A1882" t="s">
        <v>5592</v>
      </c>
      <c r="B1882" t="s">
        <v>144</v>
      </c>
      <c r="C1882" s="1">
        <v>45726</v>
      </c>
      <c r="D1882" s="1">
        <v>45785</v>
      </c>
      <c r="E1882" t="s">
        <v>211</v>
      </c>
      <c r="G1882" t="s">
        <v>117</v>
      </c>
      <c r="H1882" t="s">
        <v>117</v>
      </c>
      <c r="I1882" t="s">
        <v>117</v>
      </c>
      <c r="J1882" t="s">
        <v>1556</v>
      </c>
      <c r="K1882" t="s">
        <v>1557</v>
      </c>
      <c r="L1882" t="s">
        <v>1558</v>
      </c>
      <c r="M1882" t="s">
        <v>1559</v>
      </c>
      <c r="N1882" t="s">
        <v>120</v>
      </c>
      <c r="O1882" t="s">
        <v>121</v>
      </c>
      <c r="P1882" s="6">
        <v>96950</v>
      </c>
      <c r="Q1882" t="s">
        <v>122</v>
      </c>
      <c r="S1882" s="8">
        <v>16703223311</v>
      </c>
      <c r="T1882">
        <v>4504</v>
      </c>
      <c r="U1882" t="s">
        <v>1560</v>
      </c>
      <c r="V1882">
        <v>72111</v>
      </c>
      <c r="W1882" t="s">
        <v>124</v>
      </c>
      <c r="Y1882" t="s">
        <v>1561</v>
      </c>
      <c r="Z1882" t="s">
        <v>1562</v>
      </c>
      <c r="AB1882" t="s">
        <v>1563</v>
      </c>
      <c r="AC1882" t="s">
        <v>1558</v>
      </c>
      <c r="AD1882" t="s">
        <v>1559</v>
      </c>
      <c r="AE1882" t="s">
        <v>120</v>
      </c>
      <c r="AF1882" t="s">
        <v>121</v>
      </c>
      <c r="AG1882" s="6">
        <v>96950</v>
      </c>
      <c r="AH1882" t="s">
        <v>122</v>
      </c>
      <c r="AJ1882" s="8">
        <v>16703223311</v>
      </c>
      <c r="AK1882">
        <v>4506</v>
      </c>
      <c r="AL1882" t="s">
        <v>1564</v>
      </c>
      <c r="BE1882" t="str">
        <f>"51-3011.00"</f>
        <v>51-3011.00</v>
      </c>
      <c r="BF1882" t="s">
        <v>217</v>
      </c>
      <c r="BG1882" t="s">
        <v>5593</v>
      </c>
      <c r="BH1882" t="s">
        <v>219</v>
      </c>
      <c r="BI1882">
        <v>6</v>
      </c>
      <c r="BJ1882">
        <v>6</v>
      </c>
      <c r="BK1882" s="1">
        <v>45839</v>
      </c>
      <c r="BL1882" s="1">
        <v>46203</v>
      </c>
      <c r="BM1882" s="1">
        <v>45839</v>
      </c>
      <c r="BN1882" s="1">
        <v>46203</v>
      </c>
      <c r="BO1882">
        <v>35</v>
      </c>
      <c r="BP1882">
        <v>0</v>
      </c>
      <c r="BQ1882">
        <v>7</v>
      </c>
      <c r="BR1882">
        <v>7</v>
      </c>
      <c r="BS1882">
        <v>7</v>
      </c>
      <c r="BT1882">
        <v>7</v>
      </c>
      <c r="BU1882">
        <v>7</v>
      </c>
      <c r="BV1882">
        <v>0</v>
      </c>
      <c r="BW1882" t="str">
        <f>"8:00 AM"</f>
        <v>8:00 AM</v>
      </c>
      <c r="BX1882" t="str">
        <f>"5:00 PM"</f>
        <v>5:00 PM</v>
      </c>
      <c r="BY1882" t="s">
        <v>133</v>
      </c>
      <c r="BZ1882">
        <v>0</v>
      </c>
      <c r="CA1882">
        <v>12</v>
      </c>
      <c r="CB1882" t="s">
        <v>117</v>
      </c>
      <c r="CD1882" t="s">
        <v>5594</v>
      </c>
      <c r="CE1882" t="s">
        <v>1558</v>
      </c>
      <c r="CF1882" t="s">
        <v>1559</v>
      </c>
      <c r="CG1882" t="s">
        <v>120</v>
      </c>
      <c r="CH1882" t="s">
        <v>121</v>
      </c>
      <c r="CI1882" s="6">
        <v>96950</v>
      </c>
      <c r="CJ1882" s="10">
        <v>8.64</v>
      </c>
      <c r="CK1882" s="10">
        <v>10.19</v>
      </c>
      <c r="CL1882" s="10">
        <v>12.96</v>
      </c>
      <c r="CM1882" s="10">
        <v>15.28</v>
      </c>
      <c r="CN1882" t="s">
        <v>137</v>
      </c>
      <c r="CO1882" t="s">
        <v>1569</v>
      </c>
      <c r="CP1882" t="s">
        <v>138</v>
      </c>
      <c r="CR1882" t="s">
        <v>117</v>
      </c>
      <c r="CS1882" t="s">
        <v>139</v>
      </c>
      <c r="CT1882" t="s">
        <v>140</v>
      </c>
      <c r="CU1882" t="s">
        <v>139</v>
      </c>
      <c r="CV1882" t="s">
        <v>140</v>
      </c>
      <c r="CW1882" t="s">
        <v>139</v>
      </c>
      <c r="CX1882" t="s">
        <v>139</v>
      </c>
      <c r="CY1882" t="s">
        <v>1587</v>
      </c>
      <c r="CZ1882" s="8">
        <v>16703223311</v>
      </c>
      <c r="DA1882" t="s">
        <v>1571</v>
      </c>
      <c r="DB1882" t="s">
        <v>1572</v>
      </c>
      <c r="DC1882" t="s">
        <v>139</v>
      </c>
      <c r="DD1882" t="s">
        <v>117</v>
      </c>
      <c r="DE1882" t="s">
        <v>1573</v>
      </c>
      <c r="DF1882" t="s">
        <v>1574</v>
      </c>
      <c r="DG1882" t="s">
        <v>1108</v>
      </c>
      <c r="DH1882" t="s">
        <v>1560</v>
      </c>
      <c r="DI1882" t="s">
        <v>1575</v>
      </c>
      <c r="DJ1882" t="s">
        <v>1576</v>
      </c>
    </row>
    <row r="1883" spans="1:114" ht="15" customHeight="1" x14ac:dyDescent="0.35">
      <c r="A1883" t="s">
        <v>16431</v>
      </c>
      <c r="B1883" t="s">
        <v>144</v>
      </c>
      <c r="C1883" s="1">
        <v>45728</v>
      </c>
      <c r="D1883" s="1">
        <v>45785</v>
      </c>
      <c r="E1883" t="s">
        <v>116</v>
      </c>
      <c r="F1883" s="1">
        <v>45882</v>
      </c>
      <c r="G1883" t="s">
        <v>117</v>
      </c>
      <c r="H1883" t="s">
        <v>117</v>
      </c>
      <c r="I1883" t="s">
        <v>117</v>
      </c>
      <c r="J1883" t="s">
        <v>1378</v>
      </c>
      <c r="L1883" t="s">
        <v>1379</v>
      </c>
      <c r="N1883" t="s">
        <v>120</v>
      </c>
      <c r="O1883" t="s">
        <v>121</v>
      </c>
      <c r="P1883" s="6">
        <v>96950</v>
      </c>
      <c r="Q1883" t="s">
        <v>122</v>
      </c>
      <c r="S1883" s="8">
        <v>16702335776</v>
      </c>
      <c r="U1883" t="s">
        <v>1380</v>
      </c>
      <c r="V1883">
        <v>56179</v>
      </c>
      <c r="W1883" t="s">
        <v>124</v>
      </c>
      <c r="Y1883" t="s">
        <v>1381</v>
      </c>
      <c r="Z1883" t="s">
        <v>1382</v>
      </c>
      <c r="AA1883" t="s">
        <v>1039</v>
      </c>
      <c r="AB1883" t="s">
        <v>575</v>
      </c>
      <c r="AC1883" t="s">
        <v>1379</v>
      </c>
      <c r="AE1883" t="s">
        <v>120</v>
      </c>
      <c r="AF1883" t="s">
        <v>121</v>
      </c>
      <c r="AG1883" s="6">
        <v>96950</v>
      </c>
      <c r="AH1883" t="s">
        <v>122</v>
      </c>
      <c r="AJ1883" s="8">
        <v>16702335776</v>
      </c>
      <c r="AL1883" t="s">
        <v>1383</v>
      </c>
      <c r="BE1883" t="str">
        <f>"49-9071.00"</f>
        <v>49-9071.00</v>
      </c>
      <c r="BF1883" t="s">
        <v>156</v>
      </c>
      <c r="BG1883" t="s">
        <v>8044</v>
      </c>
      <c r="BH1883" t="s">
        <v>1090</v>
      </c>
      <c r="BI1883">
        <v>5</v>
      </c>
      <c r="BJ1883">
        <v>5</v>
      </c>
      <c r="BK1883" s="1">
        <v>45884</v>
      </c>
      <c r="BL1883" s="1">
        <v>46248</v>
      </c>
      <c r="BM1883" s="1">
        <v>45884</v>
      </c>
      <c r="BN1883" s="1">
        <v>46248</v>
      </c>
      <c r="BO1883">
        <v>35</v>
      </c>
      <c r="BP1883">
        <v>0</v>
      </c>
      <c r="BQ1883">
        <v>7</v>
      </c>
      <c r="BR1883">
        <v>7</v>
      </c>
      <c r="BS1883">
        <v>7</v>
      </c>
      <c r="BT1883">
        <v>7</v>
      </c>
      <c r="BU1883">
        <v>7</v>
      </c>
      <c r="BV1883">
        <v>0</v>
      </c>
      <c r="BW1883" t="str">
        <f>"9:00 AM"</f>
        <v>9:00 AM</v>
      </c>
      <c r="BX1883" t="str">
        <f>"5:00 PM"</f>
        <v>5:00 PM</v>
      </c>
      <c r="BY1883" t="s">
        <v>159</v>
      </c>
      <c r="BZ1883">
        <v>0</v>
      </c>
      <c r="CA1883">
        <v>24</v>
      </c>
      <c r="CB1883" t="s">
        <v>117</v>
      </c>
      <c r="CD1883" t="s">
        <v>194</v>
      </c>
      <c r="CE1883" t="s">
        <v>982</v>
      </c>
      <c r="CG1883" t="s">
        <v>120</v>
      </c>
      <c r="CH1883" t="s">
        <v>121</v>
      </c>
      <c r="CI1883" s="6">
        <v>96950</v>
      </c>
      <c r="CJ1883" s="10">
        <v>9.75</v>
      </c>
      <c r="CK1883" s="10">
        <v>9.75</v>
      </c>
      <c r="CL1883" s="10">
        <v>14.63</v>
      </c>
      <c r="CM1883" s="10">
        <v>14.63</v>
      </c>
      <c r="CN1883" t="s">
        <v>137</v>
      </c>
      <c r="CO1883" t="s">
        <v>140</v>
      </c>
      <c r="CP1883" t="s">
        <v>138</v>
      </c>
      <c r="CR1883" t="s">
        <v>117</v>
      </c>
      <c r="CS1883" t="s">
        <v>139</v>
      </c>
      <c r="CT1883" t="s">
        <v>140</v>
      </c>
      <c r="CU1883" t="s">
        <v>139</v>
      </c>
      <c r="CV1883" t="s">
        <v>140</v>
      </c>
      <c r="CW1883" t="s">
        <v>139</v>
      </c>
      <c r="CX1883" t="s">
        <v>140</v>
      </c>
      <c r="CY1883" t="s">
        <v>140</v>
      </c>
      <c r="CZ1883" s="8">
        <v>16702335776</v>
      </c>
      <c r="DA1883" t="s">
        <v>1383</v>
      </c>
      <c r="DB1883" t="s">
        <v>140</v>
      </c>
      <c r="DC1883" t="s">
        <v>139</v>
      </c>
      <c r="DD1883" t="s">
        <v>117</v>
      </c>
    </row>
    <row r="1884" spans="1:114" ht="15" customHeight="1" x14ac:dyDescent="0.35">
      <c r="A1884" t="s">
        <v>15332</v>
      </c>
      <c r="B1884" t="s">
        <v>144</v>
      </c>
      <c r="C1884" s="1">
        <v>45728</v>
      </c>
      <c r="D1884" s="1">
        <v>45785</v>
      </c>
      <c r="E1884" t="s">
        <v>116</v>
      </c>
      <c r="F1884" s="1">
        <v>45882</v>
      </c>
      <c r="G1884" t="s">
        <v>117</v>
      </c>
      <c r="H1884" t="s">
        <v>117</v>
      </c>
      <c r="I1884" t="s">
        <v>117</v>
      </c>
      <c r="J1884" t="s">
        <v>1378</v>
      </c>
      <c r="L1884" t="s">
        <v>1379</v>
      </c>
      <c r="N1884" t="s">
        <v>120</v>
      </c>
      <c r="O1884" t="s">
        <v>121</v>
      </c>
      <c r="P1884" s="6">
        <v>96950</v>
      </c>
      <c r="Q1884" t="s">
        <v>122</v>
      </c>
      <c r="S1884" s="8">
        <v>16702335776</v>
      </c>
      <c r="U1884" t="s">
        <v>1380</v>
      </c>
      <c r="V1884">
        <v>56179</v>
      </c>
      <c r="W1884" t="s">
        <v>124</v>
      </c>
      <c r="Y1884" t="s">
        <v>1381</v>
      </c>
      <c r="Z1884" t="s">
        <v>1382</v>
      </c>
      <c r="AA1884" t="s">
        <v>1039</v>
      </c>
      <c r="AB1884" t="s">
        <v>575</v>
      </c>
      <c r="AC1884" t="s">
        <v>1379</v>
      </c>
      <c r="AE1884" t="s">
        <v>120</v>
      </c>
      <c r="AF1884" t="s">
        <v>121</v>
      </c>
      <c r="AG1884" s="6">
        <v>96950</v>
      </c>
      <c r="AH1884" t="s">
        <v>122</v>
      </c>
      <c r="AJ1884" s="8">
        <v>16702335776</v>
      </c>
      <c r="AL1884" t="s">
        <v>1383</v>
      </c>
      <c r="BE1884" t="str">
        <f>"49-9071.00"</f>
        <v>49-9071.00</v>
      </c>
      <c r="BF1884" t="s">
        <v>156</v>
      </c>
      <c r="BG1884" t="s">
        <v>8044</v>
      </c>
      <c r="BH1884" t="s">
        <v>1090</v>
      </c>
      <c r="BI1884">
        <v>5</v>
      </c>
      <c r="BJ1884">
        <v>5</v>
      </c>
      <c r="BK1884" s="1">
        <v>45884</v>
      </c>
      <c r="BL1884" s="1">
        <v>46248</v>
      </c>
      <c r="BM1884" s="1">
        <v>45884</v>
      </c>
      <c r="BN1884" s="1">
        <v>46248</v>
      </c>
      <c r="BO1884">
        <v>35</v>
      </c>
      <c r="BP1884">
        <v>0</v>
      </c>
      <c r="BQ1884">
        <v>7</v>
      </c>
      <c r="BR1884">
        <v>7</v>
      </c>
      <c r="BS1884">
        <v>7</v>
      </c>
      <c r="BT1884">
        <v>7</v>
      </c>
      <c r="BU1884">
        <v>7</v>
      </c>
      <c r="BV1884">
        <v>0</v>
      </c>
      <c r="BW1884" t="str">
        <f>"9:00 AM"</f>
        <v>9:00 AM</v>
      </c>
      <c r="BX1884" t="str">
        <f>"5:00 PM"</f>
        <v>5:00 PM</v>
      </c>
      <c r="BY1884" t="s">
        <v>159</v>
      </c>
      <c r="BZ1884">
        <v>0</v>
      </c>
      <c r="CA1884">
        <v>24</v>
      </c>
      <c r="CB1884" t="s">
        <v>117</v>
      </c>
      <c r="CD1884" t="s">
        <v>194</v>
      </c>
      <c r="CE1884" t="s">
        <v>982</v>
      </c>
      <c r="CG1884" t="s">
        <v>120</v>
      </c>
      <c r="CH1884" t="s">
        <v>121</v>
      </c>
      <c r="CI1884" s="6">
        <v>96950</v>
      </c>
      <c r="CJ1884" s="10">
        <v>9.75</v>
      </c>
      <c r="CK1884" s="10">
        <v>9.75</v>
      </c>
      <c r="CL1884" s="10">
        <v>14.63</v>
      </c>
      <c r="CM1884" s="10">
        <v>14.63</v>
      </c>
      <c r="CN1884" t="s">
        <v>137</v>
      </c>
      <c r="CO1884" t="s">
        <v>140</v>
      </c>
      <c r="CP1884" t="s">
        <v>138</v>
      </c>
      <c r="CR1884" t="s">
        <v>117</v>
      </c>
      <c r="CS1884" t="s">
        <v>139</v>
      </c>
      <c r="CT1884" t="s">
        <v>140</v>
      </c>
      <c r="CU1884" t="s">
        <v>139</v>
      </c>
      <c r="CV1884" t="s">
        <v>140</v>
      </c>
      <c r="CW1884" t="s">
        <v>139</v>
      </c>
      <c r="CX1884" t="s">
        <v>140</v>
      </c>
      <c r="CY1884" t="s">
        <v>140</v>
      </c>
      <c r="CZ1884" s="8">
        <v>16702335776</v>
      </c>
      <c r="DA1884" t="s">
        <v>1383</v>
      </c>
      <c r="DB1884" t="s">
        <v>140</v>
      </c>
      <c r="DC1884" t="s">
        <v>139</v>
      </c>
      <c r="DD1884" t="s">
        <v>117</v>
      </c>
    </row>
    <row r="1885" spans="1:114" ht="15" customHeight="1" x14ac:dyDescent="0.35">
      <c r="A1885" t="s">
        <v>12315</v>
      </c>
      <c r="B1885" t="s">
        <v>166</v>
      </c>
      <c r="C1885" s="1">
        <v>45729</v>
      </c>
      <c r="D1885" s="1">
        <v>45785</v>
      </c>
      <c r="E1885" t="s">
        <v>211</v>
      </c>
      <c r="G1885" t="s">
        <v>117</v>
      </c>
      <c r="H1885" t="s">
        <v>117</v>
      </c>
      <c r="I1885" t="s">
        <v>117</v>
      </c>
      <c r="J1885" t="s">
        <v>1595</v>
      </c>
      <c r="K1885" t="s">
        <v>17414</v>
      </c>
      <c r="L1885" t="s">
        <v>1596</v>
      </c>
      <c r="N1885" t="s">
        <v>136</v>
      </c>
      <c r="O1885" t="s">
        <v>121</v>
      </c>
      <c r="P1885" s="6">
        <v>96950</v>
      </c>
      <c r="Q1885" t="s">
        <v>122</v>
      </c>
      <c r="R1885" t="s">
        <v>1603</v>
      </c>
      <c r="S1885" s="8">
        <v>16709899218</v>
      </c>
      <c r="U1885" t="s">
        <v>1597</v>
      </c>
      <c r="V1885">
        <v>621610</v>
      </c>
      <c r="W1885" t="s">
        <v>124</v>
      </c>
      <c r="Y1885" t="s">
        <v>1598</v>
      </c>
      <c r="Z1885" t="s">
        <v>1599</v>
      </c>
      <c r="AA1885" t="s">
        <v>1600</v>
      </c>
      <c r="AB1885" t="s">
        <v>1601</v>
      </c>
      <c r="AC1885" t="s">
        <v>1596</v>
      </c>
      <c r="AE1885" t="s">
        <v>136</v>
      </c>
      <c r="AF1885" t="s">
        <v>121</v>
      </c>
      <c r="AG1885" s="6">
        <v>96950</v>
      </c>
      <c r="AH1885" t="s">
        <v>122</v>
      </c>
      <c r="AI1885" t="s">
        <v>1603</v>
      </c>
      <c r="AJ1885" s="8">
        <v>16709899218</v>
      </c>
      <c r="AL1885" t="s">
        <v>1604</v>
      </c>
      <c r="BE1885" t="str">
        <f>"31-1121.00"</f>
        <v>31-1121.00</v>
      </c>
      <c r="BF1885" t="s">
        <v>12316</v>
      </c>
      <c r="BG1885" t="s">
        <v>12317</v>
      </c>
      <c r="BH1885" t="s">
        <v>12318</v>
      </c>
      <c r="BI1885">
        <v>5</v>
      </c>
      <c r="BK1885" s="1">
        <v>45839</v>
      </c>
      <c r="BL1885" s="1">
        <v>46203</v>
      </c>
      <c r="BO1885">
        <v>35</v>
      </c>
      <c r="BP1885">
        <v>0</v>
      </c>
      <c r="BQ1885">
        <v>7</v>
      </c>
      <c r="BR1885">
        <v>7</v>
      </c>
      <c r="BS1885">
        <v>7</v>
      </c>
      <c r="BT1885">
        <v>7</v>
      </c>
      <c r="BU1885">
        <v>7</v>
      </c>
      <c r="BV1885">
        <v>0</v>
      </c>
      <c r="BW1885" t="str">
        <f>"8:00 AM"</f>
        <v>8:00 AM</v>
      </c>
      <c r="BX1885" t="str">
        <f>"4:00 PM"</f>
        <v>4:00 PM</v>
      </c>
      <c r="BY1885" t="s">
        <v>159</v>
      </c>
      <c r="BZ1885">
        <v>0</v>
      </c>
      <c r="CA1885">
        <v>12</v>
      </c>
      <c r="CB1885" t="s">
        <v>117</v>
      </c>
      <c r="CD1885" t="s">
        <v>12319</v>
      </c>
      <c r="CE1885" t="s">
        <v>1608</v>
      </c>
      <c r="CG1885" t="s">
        <v>136</v>
      </c>
      <c r="CH1885" t="s">
        <v>121</v>
      </c>
      <c r="CI1885" s="6">
        <v>96950</v>
      </c>
      <c r="CJ1885" s="10">
        <v>11.24</v>
      </c>
      <c r="CK1885" s="10">
        <v>11.24</v>
      </c>
      <c r="CL1885" s="10">
        <v>16.86</v>
      </c>
      <c r="CM1885" s="10">
        <v>16.86</v>
      </c>
      <c r="CN1885" t="s">
        <v>137</v>
      </c>
      <c r="CO1885" t="s">
        <v>140</v>
      </c>
      <c r="CP1885" t="s">
        <v>138</v>
      </c>
      <c r="CR1885" t="s">
        <v>117</v>
      </c>
      <c r="CS1885" t="s">
        <v>139</v>
      </c>
      <c r="CT1885" t="s">
        <v>139</v>
      </c>
      <c r="CU1885" t="s">
        <v>139</v>
      </c>
      <c r="CV1885" t="s">
        <v>140</v>
      </c>
      <c r="CW1885" t="s">
        <v>139</v>
      </c>
      <c r="CX1885" t="s">
        <v>139</v>
      </c>
      <c r="CY1885" t="s">
        <v>1609</v>
      </c>
      <c r="CZ1885" s="8">
        <v>16709899218</v>
      </c>
      <c r="DA1885" t="s">
        <v>1604</v>
      </c>
      <c r="DB1885" t="s">
        <v>140</v>
      </c>
      <c r="DC1885" t="s">
        <v>139</v>
      </c>
      <c r="DD1885" t="s">
        <v>117</v>
      </c>
      <c r="DE1885" t="s">
        <v>1598</v>
      </c>
      <c r="DF1885" t="s">
        <v>1599</v>
      </c>
      <c r="DG1885" t="s">
        <v>535</v>
      </c>
      <c r="DH1885" t="s">
        <v>12320</v>
      </c>
      <c r="DI1885" t="s">
        <v>17414</v>
      </c>
      <c r="DJ1885" t="s">
        <v>1604</v>
      </c>
    </row>
    <row r="1886" spans="1:114" ht="15" customHeight="1" x14ac:dyDescent="0.35">
      <c r="A1886" t="s">
        <v>12281</v>
      </c>
      <c r="B1886" t="s">
        <v>144</v>
      </c>
      <c r="C1886" s="1">
        <v>45730</v>
      </c>
      <c r="D1886" s="1">
        <v>45785</v>
      </c>
      <c r="E1886" t="s">
        <v>116</v>
      </c>
      <c r="F1886" s="1">
        <v>45900</v>
      </c>
      <c r="G1886" t="s">
        <v>117</v>
      </c>
      <c r="H1886" t="s">
        <v>117</v>
      </c>
      <c r="I1886" t="s">
        <v>117</v>
      </c>
      <c r="J1886" t="s">
        <v>5129</v>
      </c>
      <c r="K1886" t="s">
        <v>5130</v>
      </c>
      <c r="L1886" t="s">
        <v>5062</v>
      </c>
      <c r="M1886" t="s">
        <v>5131</v>
      </c>
      <c r="N1886" t="s">
        <v>120</v>
      </c>
      <c r="O1886" t="s">
        <v>121</v>
      </c>
      <c r="P1886" s="6">
        <v>96950</v>
      </c>
      <c r="Q1886" t="s">
        <v>122</v>
      </c>
      <c r="R1886" t="s">
        <v>382</v>
      </c>
      <c r="S1886" s="8">
        <v>16702347492</v>
      </c>
      <c r="U1886" t="s">
        <v>5132</v>
      </c>
      <c r="V1886">
        <v>722310</v>
      </c>
      <c r="W1886" t="s">
        <v>124</v>
      </c>
      <c r="Y1886" t="s">
        <v>5133</v>
      </c>
      <c r="Z1886" t="s">
        <v>5134</v>
      </c>
      <c r="AA1886" t="s">
        <v>5135</v>
      </c>
      <c r="AB1886" t="s">
        <v>128</v>
      </c>
      <c r="AC1886" t="s">
        <v>5131</v>
      </c>
      <c r="AD1886" t="s">
        <v>5062</v>
      </c>
      <c r="AE1886" t="s">
        <v>120</v>
      </c>
      <c r="AF1886" t="s">
        <v>121</v>
      </c>
      <c r="AG1886" s="6">
        <v>96950</v>
      </c>
      <c r="AH1886" t="s">
        <v>122</v>
      </c>
      <c r="AI1886" t="s">
        <v>382</v>
      </c>
      <c r="AJ1886" s="8">
        <v>16702347492</v>
      </c>
      <c r="AL1886" t="s">
        <v>5136</v>
      </c>
      <c r="BE1886" t="str">
        <f>"35-2021.00"</f>
        <v>35-2021.00</v>
      </c>
      <c r="BF1886" t="s">
        <v>438</v>
      </c>
      <c r="BG1886" t="s">
        <v>5590</v>
      </c>
      <c r="BH1886" t="s">
        <v>5068</v>
      </c>
      <c r="BI1886">
        <v>3</v>
      </c>
      <c r="BJ1886">
        <v>3</v>
      </c>
      <c r="BK1886" s="1">
        <v>45902</v>
      </c>
      <c r="BL1886" s="1">
        <v>46266</v>
      </c>
      <c r="BM1886" s="1">
        <v>45902</v>
      </c>
      <c r="BN1886" s="1">
        <v>46266</v>
      </c>
      <c r="BO1886">
        <v>35</v>
      </c>
      <c r="BP1886">
        <v>0</v>
      </c>
      <c r="BQ1886">
        <v>7</v>
      </c>
      <c r="BR1886">
        <v>7</v>
      </c>
      <c r="BS1886">
        <v>7</v>
      </c>
      <c r="BT1886">
        <v>7</v>
      </c>
      <c r="BU1886">
        <v>7</v>
      </c>
      <c r="BV1886">
        <v>0</v>
      </c>
      <c r="BW1886" t="str">
        <f>"6:00 AM"</f>
        <v>6:00 AM</v>
      </c>
      <c r="BX1886" t="str">
        <f>"2:00 PM"</f>
        <v>2:00 PM</v>
      </c>
      <c r="BY1886" t="s">
        <v>133</v>
      </c>
      <c r="BZ1886">
        <v>0</v>
      </c>
      <c r="CA1886">
        <v>3</v>
      </c>
      <c r="CB1886" t="s">
        <v>117</v>
      </c>
      <c r="CD1886" t="s">
        <v>393</v>
      </c>
      <c r="CE1886" t="s">
        <v>5062</v>
      </c>
      <c r="CF1886" t="s">
        <v>5131</v>
      </c>
      <c r="CG1886" t="s">
        <v>120</v>
      </c>
      <c r="CH1886" t="s">
        <v>121</v>
      </c>
      <c r="CI1886" s="6">
        <v>96950</v>
      </c>
      <c r="CJ1886" s="10">
        <v>7.84</v>
      </c>
      <c r="CK1886" s="10">
        <v>8.9499999999999993</v>
      </c>
      <c r="CL1886" s="10">
        <v>11.76</v>
      </c>
      <c r="CM1886" s="10">
        <v>13.43</v>
      </c>
      <c r="CN1886" t="s">
        <v>137</v>
      </c>
      <c r="CO1886" t="s">
        <v>393</v>
      </c>
      <c r="CP1886" t="s">
        <v>138</v>
      </c>
      <c r="CR1886" t="s">
        <v>117</v>
      </c>
      <c r="CS1886" t="s">
        <v>139</v>
      </c>
      <c r="CT1886" t="s">
        <v>140</v>
      </c>
      <c r="CU1886" t="s">
        <v>139</v>
      </c>
      <c r="CV1886" t="s">
        <v>140</v>
      </c>
      <c r="CW1886" t="s">
        <v>139</v>
      </c>
      <c r="CX1886" t="s">
        <v>140</v>
      </c>
      <c r="CY1886" t="s">
        <v>394</v>
      </c>
      <c r="CZ1886" s="8">
        <v>16702347492</v>
      </c>
      <c r="DA1886" t="s">
        <v>5136</v>
      </c>
      <c r="DB1886" t="s">
        <v>292</v>
      </c>
      <c r="DC1886" t="s">
        <v>139</v>
      </c>
      <c r="DD1886" t="s">
        <v>117</v>
      </c>
    </row>
    <row r="1887" spans="1:114" ht="15" customHeight="1" x14ac:dyDescent="0.35">
      <c r="A1887" t="s">
        <v>5602</v>
      </c>
      <c r="B1887" t="s">
        <v>144</v>
      </c>
      <c r="C1887" s="1">
        <v>45730</v>
      </c>
      <c r="D1887" s="1">
        <v>45785</v>
      </c>
      <c r="E1887" t="s">
        <v>211</v>
      </c>
      <c r="G1887" t="s">
        <v>117</v>
      </c>
      <c r="H1887" t="s">
        <v>117</v>
      </c>
      <c r="I1887" t="s">
        <v>117</v>
      </c>
      <c r="J1887" t="s">
        <v>2402</v>
      </c>
      <c r="L1887" t="s">
        <v>5603</v>
      </c>
      <c r="M1887" t="s">
        <v>5604</v>
      </c>
      <c r="N1887" t="s">
        <v>136</v>
      </c>
      <c r="O1887" t="s">
        <v>121</v>
      </c>
      <c r="P1887" s="6">
        <v>96950</v>
      </c>
      <c r="Q1887" t="s">
        <v>122</v>
      </c>
      <c r="S1887" s="8">
        <v>16707899238</v>
      </c>
      <c r="U1887" t="s">
        <v>2401</v>
      </c>
      <c r="V1887">
        <v>561311</v>
      </c>
      <c r="W1887" t="s">
        <v>150</v>
      </c>
      <c r="X1887" t="s">
        <v>139</v>
      </c>
      <c r="Y1887" t="s">
        <v>2399</v>
      </c>
      <c r="Z1887" t="s">
        <v>2400</v>
      </c>
      <c r="AA1887" t="s">
        <v>5605</v>
      </c>
      <c r="AB1887" t="s">
        <v>205</v>
      </c>
      <c r="AC1887" t="s">
        <v>5603</v>
      </c>
      <c r="AD1887" t="s">
        <v>5604</v>
      </c>
      <c r="AE1887" t="s">
        <v>136</v>
      </c>
      <c r="AF1887" t="s">
        <v>121</v>
      </c>
      <c r="AG1887" s="6">
        <v>96950</v>
      </c>
      <c r="AH1887" t="s">
        <v>122</v>
      </c>
      <c r="AJ1887" s="8">
        <v>16707899238</v>
      </c>
      <c r="AL1887" t="s">
        <v>2403</v>
      </c>
      <c r="BE1887" t="str">
        <f>"39-9011.00"</f>
        <v>39-9011.00</v>
      </c>
      <c r="BF1887" t="s">
        <v>614</v>
      </c>
      <c r="BG1887" t="s">
        <v>5606</v>
      </c>
      <c r="BH1887" t="s">
        <v>614</v>
      </c>
      <c r="BI1887">
        <v>5</v>
      </c>
      <c r="BJ1887">
        <v>5</v>
      </c>
      <c r="BK1887" s="1">
        <v>45821</v>
      </c>
      <c r="BL1887" s="1">
        <v>46185</v>
      </c>
      <c r="BM1887" s="1">
        <v>45821</v>
      </c>
      <c r="BN1887" s="1">
        <v>46185</v>
      </c>
      <c r="BO1887">
        <v>35</v>
      </c>
      <c r="BP1887">
        <v>0</v>
      </c>
      <c r="BQ1887">
        <v>7</v>
      </c>
      <c r="BR1887">
        <v>7</v>
      </c>
      <c r="BS1887">
        <v>7</v>
      </c>
      <c r="BT1887">
        <v>7</v>
      </c>
      <c r="BU1887">
        <v>7</v>
      </c>
      <c r="BV1887">
        <v>0</v>
      </c>
      <c r="BW1887" t="str">
        <f>"8:00 AM"</f>
        <v>8:00 AM</v>
      </c>
      <c r="BX1887" t="str">
        <f>"4:00 PM"</f>
        <v>4:00 PM</v>
      </c>
      <c r="BY1887" t="s">
        <v>159</v>
      </c>
      <c r="BZ1887">
        <v>0</v>
      </c>
      <c r="CA1887">
        <v>12</v>
      </c>
      <c r="CB1887" t="s">
        <v>117</v>
      </c>
      <c r="CD1887" s="2" t="s">
        <v>5607</v>
      </c>
      <c r="CE1887" t="s">
        <v>5608</v>
      </c>
      <c r="CF1887" t="s">
        <v>5609</v>
      </c>
      <c r="CG1887" t="s">
        <v>136</v>
      </c>
      <c r="CH1887" t="s">
        <v>121</v>
      </c>
      <c r="CI1887" s="6">
        <v>96950</v>
      </c>
      <c r="CJ1887" s="10">
        <v>7.81</v>
      </c>
      <c r="CK1887" s="10">
        <v>7.81</v>
      </c>
      <c r="CL1887" s="10">
        <v>11.72</v>
      </c>
      <c r="CM1887" s="10">
        <v>11.72</v>
      </c>
      <c r="CN1887" t="s">
        <v>137</v>
      </c>
      <c r="CO1887" t="s">
        <v>5610</v>
      </c>
      <c r="CP1887" t="s">
        <v>138</v>
      </c>
      <c r="CR1887" t="s">
        <v>139</v>
      </c>
      <c r="CS1887" t="s">
        <v>139</v>
      </c>
      <c r="CT1887" t="s">
        <v>140</v>
      </c>
      <c r="CU1887" t="s">
        <v>139</v>
      </c>
      <c r="CV1887" t="s">
        <v>140</v>
      </c>
      <c r="CW1887" t="s">
        <v>139</v>
      </c>
      <c r="CX1887" t="s">
        <v>140</v>
      </c>
      <c r="CY1887" t="s">
        <v>5611</v>
      </c>
      <c r="CZ1887" s="8">
        <v>16707899238</v>
      </c>
      <c r="DA1887" t="s">
        <v>2403</v>
      </c>
      <c r="DB1887" t="s">
        <v>142</v>
      </c>
      <c r="DC1887" t="s">
        <v>139</v>
      </c>
      <c r="DD1887" t="s">
        <v>139</v>
      </c>
    </row>
    <row r="1888" spans="1:114" ht="15" customHeight="1" x14ac:dyDescent="0.35">
      <c r="A1888" t="s">
        <v>13814</v>
      </c>
      <c r="B1888" t="s">
        <v>166</v>
      </c>
      <c r="C1888" s="1">
        <v>45730</v>
      </c>
      <c r="D1888" s="1">
        <v>45785</v>
      </c>
      <c r="E1888" t="s">
        <v>116</v>
      </c>
      <c r="F1888" s="1">
        <v>45837</v>
      </c>
      <c r="G1888" t="s">
        <v>117</v>
      </c>
      <c r="H1888" t="s">
        <v>117</v>
      </c>
      <c r="I1888" t="s">
        <v>117</v>
      </c>
      <c r="J1888" t="s">
        <v>2074</v>
      </c>
      <c r="K1888" t="s">
        <v>2075</v>
      </c>
      <c r="L1888" t="s">
        <v>913</v>
      </c>
      <c r="N1888" t="s">
        <v>120</v>
      </c>
      <c r="O1888" t="s">
        <v>121</v>
      </c>
      <c r="P1888" s="6">
        <v>96950</v>
      </c>
      <c r="Q1888" t="s">
        <v>122</v>
      </c>
      <c r="S1888" s="8">
        <v>16704888866</v>
      </c>
      <c r="U1888" t="s">
        <v>2076</v>
      </c>
      <c r="V1888">
        <v>445110</v>
      </c>
      <c r="W1888" t="s">
        <v>124</v>
      </c>
      <c r="Y1888" t="s">
        <v>13815</v>
      </c>
      <c r="Z1888" t="s">
        <v>2078</v>
      </c>
      <c r="AA1888" t="s">
        <v>2079</v>
      </c>
      <c r="AB1888" t="s">
        <v>128</v>
      </c>
      <c r="AC1888" t="s">
        <v>913</v>
      </c>
      <c r="AE1888" t="s">
        <v>120</v>
      </c>
      <c r="AF1888" t="s">
        <v>121</v>
      </c>
      <c r="AG1888" s="6">
        <v>96950</v>
      </c>
      <c r="AH1888" t="s">
        <v>122</v>
      </c>
      <c r="AJ1888" s="8">
        <v>16709897666</v>
      </c>
      <c r="AL1888" t="s">
        <v>2080</v>
      </c>
      <c r="BE1888" t="str">
        <f>"37-2011.00"</f>
        <v>37-2011.00</v>
      </c>
      <c r="BF1888" t="s">
        <v>701</v>
      </c>
      <c r="BG1888" t="s">
        <v>13816</v>
      </c>
      <c r="BH1888" t="s">
        <v>5093</v>
      </c>
      <c r="BI1888">
        <v>1</v>
      </c>
      <c r="BK1888" s="1">
        <v>45839</v>
      </c>
      <c r="BL1888" s="1">
        <v>46203</v>
      </c>
      <c r="BO1888">
        <v>40</v>
      </c>
      <c r="BP1888">
        <v>0</v>
      </c>
      <c r="BQ1888">
        <v>7</v>
      </c>
      <c r="BR1888">
        <v>7</v>
      </c>
      <c r="BS1888">
        <v>7</v>
      </c>
      <c r="BT1888">
        <v>7</v>
      </c>
      <c r="BU1888">
        <v>7</v>
      </c>
      <c r="BV1888">
        <v>5</v>
      </c>
      <c r="BW1888" t="str">
        <f>"9:00 AM"</f>
        <v>9:00 AM</v>
      </c>
      <c r="BX1888" t="str">
        <f>"4:00 PM"</f>
        <v>4:00 PM</v>
      </c>
      <c r="BY1888" t="s">
        <v>133</v>
      </c>
      <c r="BZ1888">
        <v>0</v>
      </c>
      <c r="CA1888">
        <v>6</v>
      </c>
      <c r="CB1888" t="s">
        <v>117</v>
      </c>
      <c r="CD1888" t="s">
        <v>5094</v>
      </c>
      <c r="CE1888" t="s">
        <v>2083</v>
      </c>
      <c r="CG1888" t="s">
        <v>120</v>
      </c>
      <c r="CH1888" t="s">
        <v>121</v>
      </c>
      <c r="CI1888" s="6">
        <v>96950</v>
      </c>
      <c r="CJ1888" s="10">
        <v>8.2899999999999991</v>
      </c>
      <c r="CK1888" s="10">
        <v>8.2899999999999991</v>
      </c>
      <c r="CL1888" s="10">
        <v>12.44</v>
      </c>
      <c r="CM1888" s="10">
        <v>12.44</v>
      </c>
      <c r="CN1888" t="s">
        <v>137</v>
      </c>
      <c r="CO1888" t="s">
        <v>140</v>
      </c>
      <c r="CP1888" t="s">
        <v>138</v>
      </c>
      <c r="CR1888" t="s">
        <v>117</v>
      </c>
      <c r="CS1888" t="s">
        <v>139</v>
      </c>
      <c r="CT1888" t="s">
        <v>140</v>
      </c>
      <c r="CU1888" t="s">
        <v>139</v>
      </c>
      <c r="CV1888" t="s">
        <v>140</v>
      </c>
      <c r="CW1888" t="s">
        <v>139</v>
      </c>
      <c r="CX1888" t="s">
        <v>139</v>
      </c>
      <c r="CY1888" t="s">
        <v>923</v>
      </c>
      <c r="CZ1888" s="8">
        <v>16704888866</v>
      </c>
      <c r="DA1888" t="s">
        <v>2080</v>
      </c>
      <c r="DB1888" t="s">
        <v>140</v>
      </c>
      <c r="DC1888" t="s">
        <v>139</v>
      </c>
      <c r="DD1888" t="s">
        <v>117</v>
      </c>
    </row>
    <row r="1889" spans="1:114" ht="15" customHeight="1" x14ac:dyDescent="0.35">
      <c r="A1889" t="s">
        <v>13827</v>
      </c>
      <c r="B1889" t="s">
        <v>294</v>
      </c>
      <c r="C1889" s="1">
        <v>45734</v>
      </c>
      <c r="D1889" s="1">
        <v>45785</v>
      </c>
      <c r="E1889" t="s">
        <v>211</v>
      </c>
      <c r="G1889" t="s">
        <v>139</v>
      </c>
      <c r="H1889" t="s">
        <v>139</v>
      </c>
      <c r="I1889" t="s">
        <v>117</v>
      </c>
      <c r="J1889" t="s">
        <v>3722</v>
      </c>
      <c r="K1889" t="s">
        <v>4235</v>
      </c>
      <c r="L1889" t="s">
        <v>4236</v>
      </c>
      <c r="M1889" t="s">
        <v>4237</v>
      </c>
      <c r="N1889" t="s">
        <v>136</v>
      </c>
      <c r="O1889" t="s">
        <v>121</v>
      </c>
      <c r="P1889" s="6">
        <v>96950</v>
      </c>
      <c r="Q1889" t="s">
        <v>122</v>
      </c>
      <c r="S1889" s="8">
        <v>16702850063</v>
      </c>
      <c r="U1889" t="s">
        <v>3726</v>
      </c>
      <c r="V1889">
        <v>541430</v>
      </c>
      <c r="W1889" t="s">
        <v>124</v>
      </c>
      <c r="Y1889" t="s">
        <v>3727</v>
      </c>
      <c r="Z1889" t="s">
        <v>3728</v>
      </c>
      <c r="AA1889" t="s">
        <v>3729</v>
      </c>
      <c r="AB1889" t="s">
        <v>237</v>
      </c>
      <c r="AC1889" t="s">
        <v>4236</v>
      </c>
      <c r="AD1889" t="s">
        <v>4237</v>
      </c>
      <c r="AE1889" t="s">
        <v>136</v>
      </c>
      <c r="AF1889" t="s">
        <v>121</v>
      </c>
      <c r="AG1889" s="6">
        <v>96950</v>
      </c>
      <c r="AH1889" t="s">
        <v>122</v>
      </c>
      <c r="AJ1889" s="8">
        <v>16702850063</v>
      </c>
      <c r="AL1889" t="s">
        <v>3730</v>
      </c>
      <c r="BE1889" t="str">
        <f>"51-5112.00"</f>
        <v>51-5112.00</v>
      </c>
      <c r="BF1889" t="s">
        <v>9907</v>
      </c>
      <c r="BG1889" t="s">
        <v>13828</v>
      </c>
      <c r="BH1889" t="s">
        <v>13829</v>
      </c>
      <c r="BI1889">
        <v>10</v>
      </c>
      <c r="BJ1889">
        <v>8</v>
      </c>
      <c r="BK1889" s="1">
        <v>45748</v>
      </c>
      <c r="BL1889" s="1">
        <v>46112</v>
      </c>
      <c r="BM1889" s="1">
        <v>45785</v>
      </c>
      <c r="BN1889" s="1">
        <v>46112</v>
      </c>
      <c r="BO1889">
        <v>40</v>
      </c>
      <c r="BP1889">
        <v>0</v>
      </c>
      <c r="BQ1889">
        <v>8</v>
      </c>
      <c r="BR1889">
        <v>8</v>
      </c>
      <c r="BS1889">
        <v>8</v>
      </c>
      <c r="BT1889">
        <v>8</v>
      </c>
      <c r="BU1889">
        <v>8</v>
      </c>
      <c r="BV1889">
        <v>0</v>
      </c>
      <c r="BW1889" t="str">
        <f>"8:08 AM"</f>
        <v>8:08 AM</v>
      </c>
      <c r="BX1889" t="str">
        <f>"5:08 PM"</f>
        <v>5:08 PM</v>
      </c>
      <c r="BY1889" t="s">
        <v>159</v>
      </c>
      <c r="BZ1889">
        <v>0</v>
      </c>
      <c r="CA1889">
        <v>12</v>
      </c>
      <c r="CB1889" t="s">
        <v>117</v>
      </c>
      <c r="CD1889" t="s">
        <v>13830</v>
      </c>
      <c r="CE1889" t="s">
        <v>4236</v>
      </c>
      <c r="CF1889" t="s">
        <v>4237</v>
      </c>
      <c r="CG1889" t="s">
        <v>136</v>
      </c>
      <c r="CH1889" t="s">
        <v>121</v>
      </c>
      <c r="CI1889" s="6">
        <v>96950</v>
      </c>
      <c r="CJ1889" s="10">
        <v>13.68</v>
      </c>
      <c r="CK1889" s="10">
        <v>13.68</v>
      </c>
      <c r="CL1889" s="10">
        <v>20.52</v>
      </c>
      <c r="CM1889" s="10">
        <v>20.52</v>
      </c>
      <c r="CN1889" t="s">
        <v>137</v>
      </c>
      <c r="CO1889" t="s">
        <v>13831</v>
      </c>
      <c r="CP1889" t="s">
        <v>138</v>
      </c>
      <c r="CR1889" t="s">
        <v>117</v>
      </c>
      <c r="CS1889" t="s">
        <v>139</v>
      </c>
      <c r="CT1889" t="s">
        <v>139</v>
      </c>
      <c r="CU1889" t="s">
        <v>139</v>
      </c>
      <c r="CV1889" t="s">
        <v>140</v>
      </c>
      <c r="CW1889" t="s">
        <v>139</v>
      </c>
      <c r="CX1889" t="s">
        <v>139</v>
      </c>
      <c r="CY1889" s="2" t="s">
        <v>13832</v>
      </c>
      <c r="CZ1889" s="8">
        <v>16702850063</v>
      </c>
      <c r="DA1889" t="s">
        <v>3730</v>
      </c>
      <c r="DB1889" t="s">
        <v>140</v>
      </c>
      <c r="DC1889" t="s">
        <v>139</v>
      </c>
      <c r="DD1889" t="s">
        <v>117</v>
      </c>
    </row>
    <row r="1890" spans="1:114" ht="15" customHeight="1" x14ac:dyDescent="0.35">
      <c r="A1890" t="s">
        <v>5674</v>
      </c>
      <c r="B1890" t="s">
        <v>166</v>
      </c>
      <c r="C1890" s="1">
        <v>45726</v>
      </c>
      <c r="D1890" s="1">
        <v>45786</v>
      </c>
      <c r="E1890" t="s">
        <v>116</v>
      </c>
      <c r="F1890" s="1">
        <v>45822</v>
      </c>
      <c r="G1890" t="s">
        <v>139</v>
      </c>
      <c r="H1890" t="s">
        <v>117</v>
      </c>
      <c r="I1890" t="s">
        <v>117</v>
      </c>
      <c r="J1890" t="s">
        <v>4135</v>
      </c>
      <c r="L1890" t="s">
        <v>4136</v>
      </c>
      <c r="M1890" t="s">
        <v>1172</v>
      </c>
      <c r="N1890" t="s">
        <v>120</v>
      </c>
      <c r="O1890" t="s">
        <v>121</v>
      </c>
      <c r="P1890" s="6">
        <v>96950</v>
      </c>
      <c r="Q1890" t="s">
        <v>122</v>
      </c>
      <c r="R1890" t="s">
        <v>382</v>
      </c>
      <c r="S1890" s="8">
        <v>16703223320</v>
      </c>
      <c r="U1890" t="s">
        <v>4137</v>
      </c>
      <c r="V1890">
        <v>611110</v>
      </c>
      <c r="W1890" t="s">
        <v>124</v>
      </c>
      <c r="Y1890" t="s">
        <v>4138</v>
      </c>
      <c r="Z1890" t="s">
        <v>4139</v>
      </c>
      <c r="AA1890" t="s">
        <v>1108</v>
      </c>
      <c r="AB1890" t="s">
        <v>4140</v>
      </c>
      <c r="AC1890" t="s">
        <v>4136</v>
      </c>
      <c r="AE1890" t="s">
        <v>120</v>
      </c>
      <c r="AF1890" t="s">
        <v>121</v>
      </c>
      <c r="AG1890" s="6">
        <v>96950</v>
      </c>
      <c r="AH1890" t="s">
        <v>122</v>
      </c>
      <c r="AI1890" t="s">
        <v>382</v>
      </c>
      <c r="AJ1890" s="8">
        <v>16703223320</v>
      </c>
      <c r="AL1890" t="s">
        <v>4141</v>
      </c>
      <c r="BE1890" t="str">
        <f>"25-4031.00"</f>
        <v>25-4031.00</v>
      </c>
      <c r="BF1890" t="s">
        <v>4648</v>
      </c>
      <c r="BG1890" t="s">
        <v>4649</v>
      </c>
      <c r="BH1890" t="s">
        <v>4650</v>
      </c>
      <c r="BI1890">
        <v>1</v>
      </c>
      <c r="BK1890" s="1">
        <v>45824</v>
      </c>
      <c r="BL1890" s="1">
        <v>46919</v>
      </c>
      <c r="BO1890">
        <v>35</v>
      </c>
      <c r="BP1890">
        <v>0</v>
      </c>
      <c r="BQ1890">
        <v>7</v>
      </c>
      <c r="BR1890">
        <v>7</v>
      </c>
      <c r="BS1890">
        <v>7</v>
      </c>
      <c r="BT1890">
        <v>7</v>
      </c>
      <c r="BU1890">
        <v>7</v>
      </c>
      <c r="BV1890">
        <v>0</v>
      </c>
      <c r="BW1890" t="str">
        <f>"7:00 AM"</f>
        <v>7:00 AM</v>
      </c>
      <c r="BX1890" t="str">
        <f>"3:00 PM"</f>
        <v>3:00 PM</v>
      </c>
      <c r="BY1890" t="s">
        <v>159</v>
      </c>
      <c r="BZ1890">
        <v>0</v>
      </c>
      <c r="CA1890">
        <v>12</v>
      </c>
      <c r="CB1890" t="s">
        <v>117</v>
      </c>
      <c r="CD1890" t="s">
        <v>393</v>
      </c>
      <c r="CE1890" t="s">
        <v>4148</v>
      </c>
      <c r="CG1890" t="s">
        <v>120</v>
      </c>
      <c r="CH1890" t="s">
        <v>121</v>
      </c>
      <c r="CI1890" s="6">
        <v>96950</v>
      </c>
      <c r="CJ1890" s="10">
        <v>13.09</v>
      </c>
      <c r="CK1890" s="10">
        <v>13.09</v>
      </c>
      <c r="CL1890" s="10">
        <v>0</v>
      </c>
      <c r="CM1890" s="10">
        <v>0</v>
      </c>
      <c r="CN1890" t="s">
        <v>137</v>
      </c>
      <c r="CO1890" t="s">
        <v>393</v>
      </c>
      <c r="CP1890" t="s">
        <v>138</v>
      </c>
      <c r="CR1890" t="s">
        <v>117</v>
      </c>
      <c r="CS1890" t="s">
        <v>139</v>
      </c>
      <c r="CT1890" t="s">
        <v>140</v>
      </c>
      <c r="CU1890" t="s">
        <v>140</v>
      </c>
      <c r="CV1890" t="s">
        <v>140</v>
      </c>
      <c r="CW1890" t="s">
        <v>139</v>
      </c>
      <c r="CX1890" t="s">
        <v>140</v>
      </c>
      <c r="CY1890" t="s">
        <v>394</v>
      </c>
      <c r="CZ1890" s="8">
        <v>16703223320</v>
      </c>
      <c r="DA1890" t="s">
        <v>4141</v>
      </c>
      <c r="DB1890" t="s">
        <v>292</v>
      </c>
      <c r="DC1890" t="s">
        <v>139</v>
      </c>
      <c r="DD1890" t="s">
        <v>117</v>
      </c>
    </row>
    <row r="1891" spans="1:114" ht="15" customHeight="1" x14ac:dyDescent="0.35">
      <c r="A1891" t="s">
        <v>13837</v>
      </c>
      <c r="B1891" t="s">
        <v>144</v>
      </c>
      <c r="C1891" s="1">
        <v>45727</v>
      </c>
      <c r="D1891" s="1">
        <v>45786</v>
      </c>
      <c r="E1891" t="s">
        <v>116</v>
      </c>
      <c r="F1891" s="1">
        <v>45878</v>
      </c>
      <c r="G1891" t="s">
        <v>117</v>
      </c>
      <c r="H1891" t="s">
        <v>117</v>
      </c>
      <c r="I1891" t="s">
        <v>117</v>
      </c>
      <c r="J1891" t="s">
        <v>1378</v>
      </c>
      <c r="K1891" t="s">
        <v>1474</v>
      </c>
      <c r="L1891" t="s">
        <v>1379</v>
      </c>
      <c r="N1891" t="s">
        <v>120</v>
      </c>
      <c r="O1891" t="s">
        <v>121</v>
      </c>
      <c r="P1891" s="6">
        <v>96950</v>
      </c>
      <c r="Q1891" t="s">
        <v>122</v>
      </c>
      <c r="S1891" s="8">
        <v>16702335776</v>
      </c>
      <c r="U1891" t="s">
        <v>1380</v>
      </c>
      <c r="V1891">
        <v>561720</v>
      </c>
      <c r="W1891" t="s">
        <v>124</v>
      </c>
      <c r="Y1891" t="s">
        <v>1381</v>
      </c>
      <c r="Z1891" t="s">
        <v>1382</v>
      </c>
      <c r="AA1891" t="s">
        <v>1039</v>
      </c>
      <c r="AB1891" t="s">
        <v>575</v>
      </c>
      <c r="AC1891" t="s">
        <v>1378</v>
      </c>
      <c r="AD1891" t="s">
        <v>1379</v>
      </c>
      <c r="AE1891" t="s">
        <v>120</v>
      </c>
      <c r="AF1891" t="s">
        <v>121</v>
      </c>
      <c r="AG1891" s="6">
        <v>96950</v>
      </c>
      <c r="AH1891" t="s">
        <v>122</v>
      </c>
      <c r="AJ1891" s="8">
        <v>16702335776</v>
      </c>
      <c r="AL1891" t="s">
        <v>1475</v>
      </c>
      <c r="BE1891" t="str">
        <f>"37-2011.00"</f>
        <v>37-2011.00</v>
      </c>
      <c r="BF1891" t="s">
        <v>701</v>
      </c>
      <c r="BG1891" t="s">
        <v>1476</v>
      </c>
      <c r="BH1891" t="s">
        <v>1477</v>
      </c>
      <c r="BI1891">
        <v>7</v>
      </c>
      <c r="BJ1891">
        <v>7</v>
      </c>
      <c r="BK1891" s="1">
        <v>45880</v>
      </c>
      <c r="BL1891" s="1">
        <v>46244</v>
      </c>
      <c r="BM1891" s="1">
        <v>45880</v>
      </c>
      <c r="BN1891" s="1">
        <v>46244</v>
      </c>
      <c r="BO1891">
        <v>35</v>
      </c>
      <c r="BP1891">
        <v>0</v>
      </c>
      <c r="BQ1891">
        <v>7</v>
      </c>
      <c r="BR1891">
        <v>7</v>
      </c>
      <c r="BS1891">
        <v>7</v>
      </c>
      <c r="BT1891">
        <v>7</v>
      </c>
      <c r="BU1891">
        <v>7</v>
      </c>
      <c r="BV1891">
        <v>0</v>
      </c>
      <c r="BW1891" t="str">
        <f>"9:00 AM"</f>
        <v>9:00 AM</v>
      </c>
      <c r="BX1891" t="str">
        <f>"5:00 PM"</f>
        <v>5:00 PM</v>
      </c>
      <c r="BY1891" t="s">
        <v>133</v>
      </c>
      <c r="BZ1891">
        <v>0</v>
      </c>
      <c r="CA1891">
        <v>12</v>
      </c>
      <c r="CB1891" t="s">
        <v>117</v>
      </c>
      <c r="CD1891" t="s">
        <v>194</v>
      </c>
      <c r="CE1891" t="s">
        <v>982</v>
      </c>
      <c r="CG1891" t="s">
        <v>120</v>
      </c>
      <c r="CH1891" t="s">
        <v>121</v>
      </c>
      <c r="CI1891" s="6">
        <v>96950</v>
      </c>
      <c r="CJ1891" s="10">
        <v>8.2899999999999991</v>
      </c>
      <c r="CK1891" s="10">
        <v>8.2899999999999991</v>
      </c>
      <c r="CL1891" s="10">
        <v>12.44</v>
      </c>
      <c r="CM1891" s="10">
        <v>12.44</v>
      </c>
      <c r="CN1891" t="s">
        <v>137</v>
      </c>
      <c r="CO1891" t="s">
        <v>140</v>
      </c>
      <c r="CP1891" t="s">
        <v>138</v>
      </c>
      <c r="CR1891" t="s">
        <v>139</v>
      </c>
      <c r="CS1891" t="s">
        <v>139</v>
      </c>
      <c r="CT1891" t="s">
        <v>140</v>
      </c>
      <c r="CU1891" t="s">
        <v>139</v>
      </c>
      <c r="CV1891" t="s">
        <v>140</v>
      </c>
      <c r="CW1891" t="s">
        <v>139</v>
      </c>
      <c r="CX1891" t="s">
        <v>140</v>
      </c>
      <c r="CY1891" t="s">
        <v>140</v>
      </c>
      <c r="CZ1891" s="8">
        <v>16702335776</v>
      </c>
      <c r="DA1891" t="s">
        <v>1383</v>
      </c>
      <c r="DB1891" t="s">
        <v>140</v>
      </c>
      <c r="DC1891" t="s">
        <v>139</v>
      </c>
      <c r="DD1891" t="s">
        <v>117</v>
      </c>
    </row>
    <row r="1892" spans="1:114" ht="15" customHeight="1" x14ac:dyDescent="0.35">
      <c r="A1892" t="s">
        <v>5621</v>
      </c>
      <c r="B1892" t="s">
        <v>166</v>
      </c>
      <c r="C1892" s="1">
        <v>45729</v>
      </c>
      <c r="D1892" s="1">
        <v>45786</v>
      </c>
      <c r="E1892" t="s">
        <v>211</v>
      </c>
      <c r="G1892" t="s">
        <v>139</v>
      </c>
      <c r="H1892" t="s">
        <v>117</v>
      </c>
      <c r="I1892" t="s">
        <v>117</v>
      </c>
      <c r="J1892" t="s">
        <v>2017</v>
      </c>
      <c r="K1892" t="s">
        <v>2018</v>
      </c>
      <c r="L1892" t="s">
        <v>2019</v>
      </c>
      <c r="N1892" t="s">
        <v>120</v>
      </c>
      <c r="O1892" t="s">
        <v>121</v>
      </c>
      <c r="P1892" s="6">
        <v>96950</v>
      </c>
      <c r="Q1892" t="s">
        <v>122</v>
      </c>
      <c r="R1892" t="s">
        <v>382</v>
      </c>
      <c r="S1892" s="8">
        <v>16709893182</v>
      </c>
      <c r="U1892" t="s">
        <v>2020</v>
      </c>
      <c r="V1892">
        <v>811192</v>
      </c>
      <c r="W1892" t="s">
        <v>124</v>
      </c>
      <c r="Y1892" t="s">
        <v>268</v>
      </c>
      <c r="Z1892" t="s">
        <v>2021</v>
      </c>
      <c r="AB1892" t="s">
        <v>128</v>
      </c>
      <c r="AC1892" t="s">
        <v>2019</v>
      </c>
      <c r="AE1892" t="s">
        <v>120</v>
      </c>
      <c r="AF1892" t="s">
        <v>121</v>
      </c>
      <c r="AG1892" s="6">
        <v>96950</v>
      </c>
      <c r="AH1892" t="s">
        <v>122</v>
      </c>
      <c r="AI1892" t="s">
        <v>382</v>
      </c>
      <c r="AJ1892" s="8">
        <v>16709893182</v>
      </c>
      <c r="AL1892" t="s">
        <v>2022</v>
      </c>
      <c r="BE1892" t="str">
        <f>"49-9099.00"</f>
        <v>49-9099.00</v>
      </c>
      <c r="BF1892" t="s">
        <v>2023</v>
      </c>
      <c r="BG1892" t="s">
        <v>2024</v>
      </c>
      <c r="BH1892" t="s">
        <v>2025</v>
      </c>
      <c r="BI1892">
        <v>2</v>
      </c>
      <c r="BK1892" s="1">
        <v>45848</v>
      </c>
      <c r="BL1892" s="1">
        <v>46943</v>
      </c>
      <c r="BO1892">
        <v>35</v>
      </c>
      <c r="BP1892">
        <v>0</v>
      </c>
      <c r="BQ1892">
        <v>7</v>
      </c>
      <c r="BR1892">
        <v>7</v>
      </c>
      <c r="BS1892">
        <v>7</v>
      </c>
      <c r="BT1892">
        <v>7</v>
      </c>
      <c r="BU1892">
        <v>7</v>
      </c>
      <c r="BV1892">
        <v>0</v>
      </c>
      <c r="BW1892" t="str">
        <f>"9:00 AM"</f>
        <v>9:00 AM</v>
      </c>
      <c r="BX1892" t="str">
        <f>"5:00 PM"</f>
        <v>5:00 PM</v>
      </c>
      <c r="BY1892" t="s">
        <v>133</v>
      </c>
      <c r="BZ1892">
        <v>0</v>
      </c>
      <c r="CA1892">
        <v>12</v>
      </c>
      <c r="CB1892" t="s">
        <v>117</v>
      </c>
      <c r="CD1892" t="s">
        <v>393</v>
      </c>
      <c r="CE1892" t="s">
        <v>2026</v>
      </c>
      <c r="CF1892" t="s">
        <v>2027</v>
      </c>
      <c r="CG1892" t="s">
        <v>120</v>
      </c>
      <c r="CH1892" t="s">
        <v>121</v>
      </c>
      <c r="CI1892" s="6">
        <v>96950</v>
      </c>
      <c r="CJ1892" s="10">
        <v>10.02</v>
      </c>
      <c r="CK1892" s="10">
        <v>10.02</v>
      </c>
      <c r="CL1892" s="10">
        <v>15.03</v>
      </c>
      <c r="CM1892" s="10">
        <v>15.03</v>
      </c>
      <c r="CN1892" t="s">
        <v>137</v>
      </c>
      <c r="CO1892" t="s">
        <v>393</v>
      </c>
      <c r="CP1892" t="s">
        <v>138</v>
      </c>
      <c r="CR1892" t="s">
        <v>117</v>
      </c>
      <c r="CS1892" t="s">
        <v>139</v>
      </c>
      <c r="CT1892" t="s">
        <v>140</v>
      </c>
      <c r="CU1892" t="s">
        <v>139</v>
      </c>
      <c r="CV1892" t="s">
        <v>140</v>
      </c>
      <c r="CW1892" t="s">
        <v>139</v>
      </c>
      <c r="CX1892" t="s">
        <v>140</v>
      </c>
      <c r="CY1892" t="s">
        <v>394</v>
      </c>
      <c r="CZ1892" s="8">
        <v>16707838879</v>
      </c>
      <c r="DA1892" t="s">
        <v>2022</v>
      </c>
      <c r="DB1892" t="s">
        <v>1095</v>
      </c>
      <c r="DC1892" t="s">
        <v>139</v>
      </c>
      <c r="DD1892" t="s">
        <v>117</v>
      </c>
    </row>
    <row r="1893" spans="1:114" ht="15" customHeight="1" x14ac:dyDescent="0.35">
      <c r="A1893" t="s">
        <v>13874</v>
      </c>
      <c r="B1893" t="s">
        <v>144</v>
      </c>
      <c r="C1893" s="1">
        <v>45730</v>
      </c>
      <c r="D1893" s="1">
        <v>45786</v>
      </c>
      <c r="E1893" t="s">
        <v>116</v>
      </c>
      <c r="F1893" s="1">
        <v>45899</v>
      </c>
      <c r="G1893" t="s">
        <v>117</v>
      </c>
      <c r="H1893" t="s">
        <v>117</v>
      </c>
      <c r="I1893" t="s">
        <v>117</v>
      </c>
      <c r="J1893" t="s">
        <v>5129</v>
      </c>
      <c r="K1893" t="s">
        <v>5130</v>
      </c>
      <c r="L1893" t="s">
        <v>5062</v>
      </c>
      <c r="M1893" t="s">
        <v>5131</v>
      </c>
      <c r="N1893" t="s">
        <v>120</v>
      </c>
      <c r="O1893" t="s">
        <v>121</v>
      </c>
      <c r="P1893" s="6">
        <v>96950</v>
      </c>
      <c r="Q1893" t="s">
        <v>122</v>
      </c>
      <c r="R1893" t="s">
        <v>382</v>
      </c>
      <c r="S1893" s="8">
        <v>16702347492</v>
      </c>
      <c r="U1893" t="s">
        <v>5132</v>
      </c>
      <c r="V1893">
        <v>722310</v>
      </c>
      <c r="W1893" t="s">
        <v>124</v>
      </c>
      <c r="Y1893" t="s">
        <v>5133</v>
      </c>
      <c r="Z1893" t="s">
        <v>5134</v>
      </c>
      <c r="AA1893" t="s">
        <v>5135</v>
      </c>
      <c r="AB1893" t="s">
        <v>128</v>
      </c>
      <c r="AC1893" t="s">
        <v>5062</v>
      </c>
      <c r="AD1893" t="s">
        <v>5131</v>
      </c>
      <c r="AE1893" t="s">
        <v>120</v>
      </c>
      <c r="AF1893" t="s">
        <v>121</v>
      </c>
      <c r="AG1893" s="6">
        <v>96950</v>
      </c>
      <c r="AH1893" t="s">
        <v>122</v>
      </c>
      <c r="AI1893" t="s">
        <v>382</v>
      </c>
      <c r="AJ1893" s="8">
        <v>16702347492</v>
      </c>
      <c r="AL1893" t="s">
        <v>5136</v>
      </c>
      <c r="BE1893" t="str">
        <f>"35-2012.00"</f>
        <v>35-2012.00</v>
      </c>
      <c r="BF1893" t="s">
        <v>311</v>
      </c>
      <c r="BG1893" t="s">
        <v>13875</v>
      </c>
      <c r="BH1893" t="s">
        <v>193</v>
      </c>
      <c r="BI1893">
        <v>4</v>
      </c>
      <c r="BJ1893">
        <v>4</v>
      </c>
      <c r="BK1893" s="1">
        <v>45901</v>
      </c>
      <c r="BL1893" s="1">
        <v>46265</v>
      </c>
      <c r="BM1893" s="1">
        <v>45901</v>
      </c>
      <c r="BN1893" s="1">
        <v>46265</v>
      </c>
      <c r="BO1893">
        <v>35</v>
      </c>
      <c r="BP1893">
        <v>0</v>
      </c>
      <c r="BQ1893">
        <v>7</v>
      </c>
      <c r="BR1893">
        <v>7</v>
      </c>
      <c r="BS1893">
        <v>7</v>
      </c>
      <c r="BT1893">
        <v>7</v>
      </c>
      <c r="BU1893">
        <v>7</v>
      </c>
      <c r="BV1893">
        <v>0</v>
      </c>
      <c r="BW1893" t="str">
        <f>"4:00 AM"</f>
        <v>4:00 AM</v>
      </c>
      <c r="BX1893" t="str">
        <f>"12:00 PM"</f>
        <v>12:00 PM</v>
      </c>
      <c r="BY1893" t="s">
        <v>133</v>
      </c>
      <c r="BZ1893">
        <v>0</v>
      </c>
      <c r="CA1893">
        <v>12</v>
      </c>
      <c r="CB1893" t="s">
        <v>117</v>
      </c>
      <c r="CD1893" t="s">
        <v>393</v>
      </c>
      <c r="CE1893" t="s">
        <v>5131</v>
      </c>
      <c r="CF1893" t="s">
        <v>5062</v>
      </c>
      <c r="CG1893" t="s">
        <v>120</v>
      </c>
      <c r="CH1893" t="s">
        <v>121</v>
      </c>
      <c r="CI1893" s="6">
        <v>96950</v>
      </c>
      <c r="CJ1893" s="10">
        <v>8.85</v>
      </c>
      <c r="CK1893" s="10">
        <v>8.85</v>
      </c>
      <c r="CL1893" s="10">
        <v>13.28</v>
      </c>
      <c r="CM1893" s="10">
        <v>13.28</v>
      </c>
      <c r="CN1893" t="s">
        <v>137</v>
      </c>
      <c r="CO1893" t="s">
        <v>393</v>
      </c>
      <c r="CP1893" t="s">
        <v>138</v>
      </c>
      <c r="CR1893" t="s">
        <v>117</v>
      </c>
      <c r="CS1893" t="s">
        <v>139</v>
      </c>
      <c r="CT1893" t="s">
        <v>140</v>
      </c>
      <c r="CU1893" t="s">
        <v>139</v>
      </c>
      <c r="CV1893" t="s">
        <v>140</v>
      </c>
      <c r="CW1893" t="s">
        <v>139</v>
      </c>
      <c r="CX1893" t="s">
        <v>140</v>
      </c>
      <c r="CY1893" t="s">
        <v>394</v>
      </c>
      <c r="CZ1893" s="8">
        <v>16702347492</v>
      </c>
      <c r="DA1893" t="s">
        <v>5136</v>
      </c>
      <c r="DB1893" t="s">
        <v>292</v>
      </c>
      <c r="DC1893" t="s">
        <v>139</v>
      </c>
      <c r="DD1893" t="s">
        <v>117</v>
      </c>
    </row>
    <row r="1894" spans="1:114" ht="15" customHeight="1" x14ac:dyDescent="0.35">
      <c r="A1894" t="s">
        <v>2073</v>
      </c>
      <c r="B1894" t="s">
        <v>294</v>
      </c>
      <c r="C1894" s="1">
        <v>45730</v>
      </c>
      <c r="D1894" s="1">
        <v>45786</v>
      </c>
      <c r="E1894" t="s">
        <v>211</v>
      </c>
      <c r="G1894" t="s">
        <v>117</v>
      </c>
      <c r="H1894" t="s">
        <v>117</v>
      </c>
      <c r="I1894" t="s">
        <v>117</v>
      </c>
      <c r="J1894" t="s">
        <v>2074</v>
      </c>
      <c r="K1894" t="s">
        <v>2075</v>
      </c>
      <c r="L1894" t="s">
        <v>913</v>
      </c>
      <c r="N1894" t="s">
        <v>120</v>
      </c>
      <c r="O1894" t="s">
        <v>121</v>
      </c>
      <c r="P1894" s="6">
        <v>96950</v>
      </c>
      <c r="Q1894" t="s">
        <v>122</v>
      </c>
      <c r="S1894" s="8">
        <v>16704888866</v>
      </c>
      <c r="U1894" t="s">
        <v>2076</v>
      </c>
      <c r="V1894">
        <v>445110</v>
      </c>
      <c r="W1894" t="s">
        <v>124</v>
      </c>
      <c r="Y1894" t="s">
        <v>2077</v>
      </c>
      <c r="Z1894" t="s">
        <v>2078</v>
      </c>
      <c r="AA1894" t="s">
        <v>2079</v>
      </c>
      <c r="AB1894" t="s">
        <v>128</v>
      </c>
      <c r="AC1894" t="s">
        <v>913</v>
      </c>
      <c r="AE1894" t="s">
        <v>120</v>
      </c>
      <c r="AF1894" t="s">
        <v>121</v>
      </c>
      <c r="AG1894" s="6">
        <v>96950</v>
      </c>
      <c r="AH1894" t="s">
        <v>122</v>
      </c>
      <c r="AJ1894" s="8">
        <v>16709897666</v>
      </c>
      <c r="AL1894" t="s">
        <v>2080</v>
      </c>
      <c r="BE1894" t="str">
        <f>"41-2011.00"</f>
        <v>41-2011.00</v>
      </c>
      <c r="BF1894" t="s">
        <v>918</v>
      </c>
      <c r="BG1894" t="s">
        <v>2081</v>
      </c>
      <c r="BH1894" t="s">
        <v>920</v>
      </c>
      <c r="BI1894">
        <v>3</v>
      </c>
      <c r="BJ1894">
        <v>2</v>
      </c>
      <c r="BK1894" s="1">
        <v>45839</v>
      </c>
      <c r="BL1894" s="1">
        <v>46203</v>
      </c>
      <c r="BM1894" s="1">
        <v>45839</v>
      </c>
      <c r="BN1894" s="1">
        <v>46203</v>
      </c>
      <c r="BO1894">
        <v>40</v>
      </c>
      <c r="BP1894">
        <v>0</v>
      </c>
      <c r="BQ1894">
        <v>7</v>
      </c>
      <c r="BR1894">
        <v>7</v>
      </c>
      <c r="BS1894">
        <v>7</v>
      </c>
      <c r="BT1894">
        <v>7</v>
      </c>
      <c r="BU1894">
        <v>7</v>
      </c>
      <c r="BV1894">
        <v>5</v>
      </c>
      <c r="BW1894" t="str">
        <f>"7:00 AM"</f>
        <v>7:00 AM</v>
      </c>
      <c r="BX1894" t="str">
        <f>"2:00 PM"</f>
        <v>2:00 PM</v>
      </c>
      <c r="BY1894" t="s">
        <v>133</v>
      </c>
      <c r="BZ1894">
        <v>0</v>
      </c>
      <c r="CA1894">
        <v>12</v>
      </c>
      <c r="CB1894" t="s">
        <v>117</v>
      </c>
      <c r="CD1894" t="s">
        <v>2082</v>
      </c>
      <c r="CE1894" t="s">
        <v>2083</v>
      </c>
      <c r="CG1894" t="s">
        <v>120</v>
      </c>
      <c r="CH1894" t="s">
        <v>121</v>
      </c>
      <c r="CI1894" s="6">
        <v>96950</v>
      </c>
      <c r="CJ1894" s="10">
        <v>7.89</v>
      </c>
      <c r="CK1894" s="10">
        <v>7.89</v>
      </c>
      <c r="CL1894" s="10">
        <v>11.84</v>
      </c>
      <c r="CM1894" s="10">
        <v>11.84</v>
      </c>
      <c r="CN1894" t="s">
        <v>137</v>
      </c>
      <c r="CO1894" t="s">
        <v>140</v>
      </c>
      <c r="CP1894" t="s">
        <v>138</v>
      </c>
      <c r="CR1894" t="s">
        <v>117</v>
      </c>
      <c r="CS1894" t="s">
        <v>139</v>
      </c>
      <c r="CT1894" t="s">
        <v>140</v>
      </c>
      <c r="CU1894" t="s">
        <v>139</v>
      </c>
      <c r="CV1894" t="s">
        <v>140</v>
      </c>
      <c r="CW1894" t="s">
        <v>139</v>
      </c>
      <c r="CX1894" t="s">
        <v>139</v>
      </c>
      <c r="CY1894" t="s">
        <v>923</v>
      </c>
      <c r="CZ1894" s="8">
        <v>16704888866</v>
      </c>
      <c r="DA1894" t="s">
        <v>2080</v>
      </c>
      <c r="DB1894" t="s">
        <v>140</v>
      </c>
      <c r="DC1894" t="s">
        <v>139</v>
      </c>
      <c r="DD1894" t="s">
        <v>117</v>
      </c>
    </row>
    <row r="1895" spans="1:114" ht="15" customHeight="1" x14ac:dyDescent="0.35">
      <c r="A1895" t="s">
        <v>8103</v>
      </c>
      <c r="B1895" t="s">
        <v>144</v>
      </c>
      <c r="C1895" s="1">
        <v>45730</v>
      </c>
      <c r="D1895" s="1">
        <v>45786</v>
      </c>
      <c r="E1895" t="s">
        <v>211</v>
      </c>
      <c r="G1895" t="s">
        <v>117</v>
      </c>
      <c r="H1895" t="s">
        <v>117</v>
      </c>
      <c r="I1895" t="s">
        <v>117</v>
      </c>
      <c r="J1895" t="s">
        <v>5478</v>
      </c>
      <c r="K1895" t="s">
        <v>5479</v>
      </c>
      <c r="L1895" t="s">
        <v>913</v>
      </c>
      <c r="N1895" t="s">
        <v>120</v>
      </c>
      <c r="O1895" t="s">
        <v>121</v>
      </c>
      <c r="P1895" s="6">
        <v>96950</v>
      </c>
      <c r="Q1895" t="s">
        <v>122</v>
      </c>
      <c r="S1895" s="8">
        <v>16704888686</v>
      </c>
      <c r="U1895" t="s">
        <v>5480</v>
      </c>
      <c r="V1895">
        <v>445110</v>
      </c>
      <c r="W1895" t="s">
        <v>124</v>
      </c>
      <c r="Y1895" t="s">
        <v>2077</v>
      </c>
      <c r="Z1895" t="s">
        <v>2078</v>
      </c>
      <c r="AA1895" t="s">
        <v>2079</v>
      </c>
      <c r="AB1895" t="s">
        <v>128</v>
      </c>
      <c r="AC1895" t="s">
        <v>913</v>
      </c>
      <c r="AE1895" t="s">
        <v>120</v>
      </c>
      <c r="AF1895" t="s">
        <v>121</v>
      </c>
      <c r="AG1895" s="6">
        <v>96950</v>
      </c>
      <c r="AH1895" t="s">
        <v>122</v>
      </c>
      <c r="AJ1895" s="8">
        <v>16709897666</v>
      </c>
      <c r="AL1895" t="s">
        <v>5481</v>
      </c>
      <c r="BE1895" t="str">
        <f>"41-2011.00"</f>
        <v>41-2011.00</v>
      </c>
      <c r="BF1895" t="s">
        <v>918</v>
      </c>
      <c r="BG1895" t="s">
        <v>8104</v>
      </c>
      <c r="BH1895" t="s">
        <v>920</v>
      </c>
      <c r="BI1895">
        <v>3</v>
      </c>
      <c r="BJ1895">
        <v>3</v>
      </c>
      <c r="BK1895" s="1">
        <v>45839</v>
      </c>
      <c r="BL1895" s="1">
        <v>46203</v>
      </c>
      <c r="BM1895" s="1">
        <v>45839</v>
      </c>
      <c r="BN1895" s="1">
        <v>46203</v>
      </c>
      <c r="BO1895">
        <v>40</v>
      </c>
      <c r="BP1895">
        <v>7</v>
      </c>
      <c r="BQ1895">
        <v>7</v>
      </c>
      <c r="BR1895">
        <v>7</v>
      </c>
      <c r="BS1895">
        <v>7</v>
      </c>
      <c r="BT1895">
        <v>7</v>
      </c>
      <c r="BU1895">
        <v>5</v>
      </c>
      <c r="BV1895">
        <v>0</v>
      </c>
      <c r="BW1895" t="str">
        <f>"7:00 AM"</f>
        <v>7:00 AM</v>
      </c>
      <c r="BX1895" t="str">
        <f>"2:00 PM"</f>
        <v>2:00 PM</v>
      </c>
      <c r="BY1895" t="s">
        <v>133</v>
      </c>
      <c r="BZ1895">
        <v>0</v>
      </c>
      <c r="CA1895">
        <v>12</v>
      </c>
      <c r="CB1895" t="s">
        <v>117</v>
      </c>
      <c r="CD1895" t="s">
        <v>2082</v>
      </c>
      <c r="CE1895" t="s">
        <v>5484</v>
      </c>
      <c r="CG1895" t="s">
        <v>120</v>
      </c>
      <c r="CH1895" t="s">
        <v>121</v>
      </c>
      <c r="CI1895" s="6">
        <v>96950</v>
      </c>
      <c r="CJ1895" s="10">
        <v>7.89</v>
      </c>
      <c r="CK1895" s="10">
        <v>7.89</v>
      </c>
      <c r="CL1895" s="10">
        <v>11.84</v>
      </c>
      <c r="CM1895" s="10">
        <v>11.84</v>
      </c>
      <c r="CN1895" t="s">
        <v>137</v>
      </c>
      <c r="CO1895" t="s">
        <v>140</v>
      </c>
      <c r="CP1895" t="s">
        <v>138</v>
      </c>
      <c r="CR1895" t="s">
        <v>117</v>
      </c>
      <c r="CS1895" t="s">
        <v>139</v>
      </c>
      <c r="CT1895" t="s">
        <v>140</v>
      </c>
      <c r="CU1895" t="s">
        <v>139</v>
      </c>
      <c r="CV1895" t="s">
        <v>140</v>
      </c>
      <c r="CW1895" t="s">
        <v>139</v>
      </c>
      <c r="CX1895" t="s">
        <v>139</v>
      </c>
      <c r="CY1895" t="s">
        <v>923</v>
      </c>
      <c r="CZ1895" s="8">
        <v>16704888686</v>
      </c>
      <c r="DA1895" t="s">
        <v>5481</v>
      </c>
      <c r="DB1895" t="s">
        <v>140</v>
      </c>
      <c r="DC1895" t="s">
        <v>139</v>
      </c>
      <c r="DD1895" t="s">
        <v>117</v>
      </c>
    </row>
    <row r="1896" spans="1:114" ht="15" customHeight="1" x14ac:dyDescent="0.35">
      <c r="A1896" t="s">
        <v>12212</v>
      </c>
      <c r="B1896" t="s">
        <v>144</v>
      </c>
      <c r="C1896" s="1">
        <v>45730</v>
      </c>
      <c r="D1896" s="1">
        <v>45786</v>
      </c>
      <c r="E1896" t="s">
        <v>116</v>
      </c>
      <c r="F1896" s="1">
        <v>45837</v>
      </c>
      <c r="G1896" t="s">
        <v>117</v>
      </c>
      <c r="H1896" t="s">
        <v>117</v>
      </c>
      <c r="I1896" t="s">
        <v>117</v>
      </c>
      <c r="J1896" t="s">
        <v>5478</v>
      </c>
      <c r="K1896" t="s">
        <v>5479</v>
      </c>
      <c r="L1896" t="s">
        <v>913</v>
      </c>
      <c r="N1896" t="s">
        <v>120</v>
      </c>
      <c r="O1896" t="s">
        <v>121</v>
      </c>
      <c r="P1896" s="6">
        <v>96950</v>
      </c>
      <c r="Q1896" t="s">
        <v>122</v>
      </c>
      <c r="S1896" s="8">
        <v>16704888686</v>
      </c>
      <c r="U1896" t="s">
        <v>5480</v>
      </c>
      <c r="V1896">
        <v>445110</v>
      </c>
      <c r="W1896" t="s">
        <v>124</v>
      </c>
      <c r="Y1896" t="s">
        <v>2077</v>
      </c>
      <c r="Z1896" t="s">
        <v>2078</v>
      </c>
      <c r="AA1896" t="s">
        <v>2079</v>
      </c>
      <c r="AB1896" t="s">
        <v>128</v>
      </c>
      <c r="AC1896" t="s">
        <v>913</v>
      </c>
      <c r="AE1896" t="s">
        <v>120</v>
      </c>
      <c r="AF1896" t="s">
        <v>121</v>
      </c>
      <c r="AG1896" s="6">
        <v>96950</v>
      </c>
      <c r="AH1896" t="s">
        <v>122</v>
      </c>
      <c r="AJ1896" s="8">
        <v>16709897666</v>
      </c>
      <c r="AL1896" t="s">
        <v>5481</v>
      </c>
      <c r="BE1896" t="str">
        <f>"53-7065.00"</f>
        <v>53-7065.00</v>
      </c>
      <c r="BF1896" t="s">
        <v>255</v>
      </c>
      <c r="BG1896" t="s">
        <v>5482</v>
      </c>
      <c r="BH1896" t="s">
        <v>4920</v>
      </c>
      <c r="BI1896">
        <v>2</v>
      </c>
      <c r="BJ1896">
        <v>2</v>
      </c>
      <c r="BK1896" s="1">
        <v>45839</v>
      </c>
      <c r="BL1896" s="1">
        <v>46203</v>
      </c>
      <c r="BM1896" s="1">
        <v>45839</v>
      </c>
      <c r="BN1896" s="1">
        <v>46203</v>
      </c>
      <c r="BO1896">
        <v>40</v>
      </c>
      <c r="BP1896">
        <v>7</v>
      </c>
      <c r="BQ1896">
        <v>7</v>
      </c>
      <c r="BR1896">
        <v>7</v>
      </c>
      <c r="BS1896">
        <v>7</v>
      </c>
      <c r="BT1896">
        <v>7</v>
      </c>
      <c r="BU1896">
        <v>5</v>
      </c>
      <c r="BV1896">
        <v>0</v>
      </c>
      <c r="BW1896" t="str">
        <f>"7:00 AM"</f>
        <v>7:00 AM</v>
      </c>
      <c r="BX1896" t="str">
        <f>"2:00 PM"</f>
        <v>2:00 PM</v>
      </c>
      <c r="BY1896" t="s">
        <v>133</v>
      </c>
      <c r="BZ1896">
        <v>0</v>
      </c>
      <c r="CA1896">
        <v>12</v>
      </c>
      <c r="CB1896" t="s">
        <v>117</v>
      </c>
      <c r="CD1896" t="s">
        <v>5483</v>
      </c>
      <c r="CE1896" t="s">
        <v>5484</v>
      </c>
      <c r="CG1896" t="s">
        <v>120</v>
      </c>
      <c r="CH1896" t="s">
        <v>121</v>
      </c>
      <c r="CI1896" s="6">
        <v>96950</v>
      </c>
      <c r="CJ1896" s="10">
        <v>8.86</v>
      </c>
      <c r="CK1896" s="10">
        <v>8.86</v>
      </c>
      <c r="CL1896" s="10">
        <v>13.29</v>
      </c>
      <c r="CM1896" s="10">
        <v>13.29</v>
      </c>
      <c r="CN1896" t="s">
        <v>137</v>
      </c>
      <c r="CO1896" t="s">
        <v>140</v>
      </c>
      <c r="CP1896" t="s">
        <v>138</v>
      </c>
      <c r="CR1896" t="s">
        <v>117</v>
      </c>
      <c r="CS1896" t="s">
        <v>139</v>
      </c>
      <c r="CT1896" t="s">
        <v>140</v>
      </c>
      <c r="CU1896" t="s">
        <v>139</v>
      </c>
      <c r="CV1896" t="s">
        <v>140</v>
      </c>
      <c r="CW1896" t="s">
        <v>139</v>
      </c>
      <c r="CX1896" t="s">
        <v>139</v>
      </c>
      <c r="CY1896" t="s">
        <v>923</v>
      </c>
      <c r="CZ1896" s="8">
        <v>16704888686</v>
      </c>
      <c r="DA1896" t="s">
        <v>5481</v>
      </c>
      <c r="DB1896" t="s">
        <v>140</v>
      </c>
      <c r="DC1896" t="s">
        <v>139</v>
      </c>
      <c r="DD1896" t="s">
        <v>117</v>
      </c>
    </row>
    <row r="1897" spans="1:114" ht="15" customHeight="1" x14ac:dyDescent="0.35">
      <c r="A1897" t="s">
        <v>10310</v>
      </c>
      <c r="B1897" t="s">
        <v>166</v>
      </c>
      <c r="C1897" s="1">
        <v>45732</v>
      </c>
      <c r="D1897" s="1">
        <v>45786</v>
      </c>
      <c r="E1897" t="s">
        <v>116</v>
      </c>
      <c r="F1897" s="1">
        <v>45825</v>
      </c>
      <c r="G1897" t="s">
        <v>117</v>
      </c>
      <c r="H1897" t="s">
        <v>117</v>
      </c>
      <c r="I1897" t="s">
        <v>117</v>
      </c>
      <c r="J1897" t="s">
        <v>4744</v>
      </c>
      <c r="K1897" t="s">
        <v>4744</v>
      </c>
      <c r="L1897" t="s">
        <v>415</v>
      </c>
      <c r="N1897" t="s">
        <v>136</v>
      </c>
      <c r="O1897" t="s">
        <v>121</v>
      </c>
      <c r="P1897" s="6">
        <v>96950</v>
      </c>
      <c r="Q1897" t="s">
        <v>122</v>
      </c>
      <c r="R1897" t="s">
        <v>140</v>
      </c>
      <c r="S1897" s="8">
        <v>16702871415</v>
      </c>
      <c r="U1897" t="s">
        <v>4745</v>
      </c>
      <c r="V1897">
        <v>561320</v>
      </c>
      <c r="W1897" t="s">
        <v>124</v>
      </c>
      <c r="Y1897" t="s">
        <v>4746</v>
      </c>
      <c r="Z1897" t="s">
        <v>4747</v>
      </c>
      <c r="AA1897" t="s">
        <v>4748</v>
      </c>
      <c r="AB1897" t="s">
        <v>205</v>
      </c>
      <c r="AC1897" t="s">
        <v>415</v>
      </c>
      <c r="AE1897" t="s">
        <v>136</v>
      </c>
      <c r="AF1897" t="s">
        <v>121</v>
      </c>
      <c r="AG1897" s="6">
        <v>96950</v>
      </c>
      <c r="AH1897" t="s">
        <v>122</v>
      </c>
      <c r="AI1897" t="s">
        <v>120</v>
      </c>
      <c r="AJ1897" s="8">
        <v>16702871415</v>
      </c>
      <c r="AL1897" t="s">
        <v>421</v>
      </c>
      <c r="BE1897" t="str">
        <f>"49-9071.00"</f>
        <v>49-9071.00</v>
      </c>
      <c r="BF1897" t="s">
        <v>156</v>
      </c>
      <c r="BG1897" t="s">
        <v>10311</v>
      </c>
      <c r="BH1897" t="s">
        <v>423</v>
      </c>
      <c r="BI1897">
        <v>8</v>
      </c>
      <c r="BK1897" s="1">
        <v>45827</v>
      </c>
      <c r="BL1897" s="1">
        <v>46191</v>
      </c>
      <c r="BO1897">
        <v>35</v>
      </c>
      <c r="BP1897">
        <v>0</v>
      </c>
      <c r="BQ1897">
        <v>7</v>
      </c>
      <c r="BR1897">
        <v>7</v>
      </c>
      <c r="BS1897">
        <v>7</v>
      </c>
      <c r="BT1897">
        <v>7</v>
      </c>
      <c r="BU1897">
        <v>7</v>
      </c>
      <c r="BV1897">
        <v>0</v>
      </c>
      <c r="BW1897" t="str">
        <f>"8:00 AM"</f>
        <v>8:00 AM</v>
      </c>
      <c r="BX1897" t="str">
        <f>"5:00 PM"</f>
        <v>5:00 PM</v>
      </c>
      <c r="BY1897" t="s">
        <v>133</v>
      </c>
      <c r="BZ1897">
        <v>0</v>
      </c>
      <c r="CA1897">
        <v>12</v>
      </c>
      <c r="CB1897" t="s">
        <v>117</v>
      </c>
      <c r="CD1897" t="s">
        <v>10312</v>
      </c>
      <c r="CE1897" t="s">
        <v>4751</v>
      </c>
      <c r="CG1897" t="s">
        <v>136</v>
      </c>
      <c r="CH1897" t="s">
        <v>121</v>
      </c>
      <c r="CI1897" s="6">
        <v>96950</v>
      </c>
      <c r="CJ1897" s="10">
        <v>9.75</v>
      </c>
      <c r="CK1897" s="10">
        <v>9.75</v>
      </c>
      <c r="CL1897" s="10">
        <v>14.63</v>
      </c>
      <c r="CM1897" s="10">
        <v>14.63</v>
      </c>
      <c r="CN1897" t="s">
        <v>137</v>
      </c>
      <c r="CO1897" t="s">
        <v>140</v>
      </c>
      <c r="CP1897" t="s">
        <v>138</v>
      </c>
      <c r="CR1897" t="s">
        <v>117</v>
      </c>
      <c r="CS1897" t="s">
        <v>139</v>
      </c>
      <c r="CT1897" t="s">
        <v>139</v>
      </c>
      <c r="CU1897" t="s">
        <v>139</v>
      </c>
      <c r="CV1897" t="s">
        <v>140</v>
      </c>
      <c r="CW1897" t="s">
        <v>139</v>
      </c>
      <c r="CX1897" t="s">
        <v>140</v>
      </c>
      <c r="CY1897" t="s">
        <v>10092</v>
      </c>
      <c r="CZ1897" s="8">
        <v>16702871415</v>
      </c>
      <c r="DA1897" t="s">
        <v>421</v>
      </c>
      <c r="DB1897" t="s">
        <v>140</v>
      </c>
      <c r="DC1897" t="s">
        <v>139</v>
      </c>
      <c r="DD1897" t="s">
        <v>117</v>
      </c>
    </row>
    <row r="1898" spans="1:114" ht="15" customHeight="1" x14ac:dyDescent="0.35">
      <c r="A1898" t="s">
        <v>16460</v>
      </c>
      <c r="B1898" t="s">
        <v>144</v>
      </c>
      <c r="C1898" s="1">
        <v>45733</v>
      </c>
      <c r="D1898" s="1">
        <v>45786</v>
      </c>
      <c r="E1898" t="s">
        <v>211</v>
      </c>
      <c r="G1898" t="s">
        <v>139</v>
      </c>
      <c r="H1898" t="s">
        <v>117</v>
      </c>
      <c r="I1898" t="s">
        <v>117</v>
      </c>
      <c r="J1898" t="s">
        <v>3907</v>
      </c>
      <c r="L1898" t="s">
        <v>3908</v>
      </c>
      <c r="N1898" t="s">
        <v>120</v>
      </c>
      <c r="O1898" t="s">
        <v>121</v>
      </c>
      <c r="P1898" s="6">
        <v>96950</v>
      </c>
      <c r="Q1898" t="s">
        <v>122</v>
      </c>
      <c r="S1898" s="8">
        <v>16709894888</v>
      </c>
      <c r="U1898" t="s">
        <v>3909</v>
      </c>
      <c r="V1898">
        <v>624410</v>
      </c>
      <c r="W1898" t="s">
        <v>124</v>
      </c>
      <c r="Y1898" t="s">
        <v>3910</v>
      </c>
      <c r="Z1898" t="s">
        <v>3911</v>
      </c>
      <c r="AB1898" t="s">
        <v>270</v>
      </c>
      <c r="AC1898" t="s">
        <v>3908</v>
      </c>
      <c r="AE1898" t="s">
        <v>120</v>
      </c>
      <c r="AF1898" t="s">
        <v>121</v>
      </c>
      <c r="AG1898" s="6">
        <v>96950</v>
      </c>
      <c r="AH1898" t="s">
        <v>122</v>
      </c>
      <c r="AJ1898" s="8">
        <v>16709894888</v>
      </c>
      <c r="AL1898" t="s">
        <v>3912</v>
      </c>
      <c r="BE1898" t="str">
        <f>"39-9011.00"</f>
        <v>39-9011.00</v>
      </c>
      <c r="BF1898" t="s">
        <v>614</v>
      </c>
      <c r="BG1898" t="s">
        <v>16461</v>
      </c>
      <c r="BH1898" t="s">
        <v>772</v>
      </c>
      <c r="BI1898">
        <v>5</v>
      </c>
      <c r="BJ1898">
        <v>5</v>
      </c>
      <c r="BK1898" s="1">
        <v>45848</v>
      </c>
      <c r="BL1898" s="1">
        <v>46943</v>
      </c>
      <c r="BM1898" s="1">
        <v>45848</v>
      </c>
      <c r="BN1898" s="1">
        <v>46943</v>
      </c>
      <c r="BO1898">
        <v>35</v>
      </c>
      <c r="BP1898">
        <v>3</v>
      </c>
      <c r="BQ1898">
        <v>6</v>
      </c>
      <c r="BR1898">
        <v>6</v>
      </c>
      <c r="BS1898">
        <v>5</v>
      </c>
      <c r="BT1898">
        <v>6</v>
      </c>
      <c r="BU1898">
        <v>6</v>
      </c>
      <c r="BV1898">
        <v>3</v>
      </c>
      <c r="BW1898" t="str">
        <f>"7:30 AM"</f>
        <v>7:30 AM</v>
      </c>
      <c r="BX1898" t="str">
        <f>"6:00 PM"</f>
        <v>6:00 PM</v>
      </c>
      <c r="BY1898" t="s">
        <v>159</v>
      </c>
      <c r="BZ1898">
        <v>0</v>
      </c>
      <c r="CA1898">
        <v>12</v>
      </c>
      <c r="CB1898" t="s">
        <v>117</v>
      </c>
      <c r="CD1898" t="s">
        <v>16462</v>
      </c>
      <c r="CE1898" t="s">
        <v>7346</v>
      </c>
      <c r="CG1898" t="s">
        <v>120</v>
      </c>
      <c r="CH1898" t="s">
        <v>121</v>
      </c>
      <c r="CI1898" s="6">
        <v>96950</v>
      </c>
      <c r="CJ1898" s="10">
        <v>7.81</v>
      </c>
      <c r="CK1898" s="10">
        <v>7.81</v>
      </c>
      <c r="CL1898" s="10">
        <v>0</v>
      </c>
      <c r="CM1898" s="10">
        <v>0</v>
      </c>
      <c r="CN1898" t="s">
        <v>137</v>
      </c>
      <c r="CP1898" t="s">
        <v>138</v>
      </c>
      <c r="CR1898" t="s">
        <v>117</v>
      </c>
      <c r="CS1898" t="s">
        <v>139</v>
      </c>
      <c r="CT1898" t="s">
        <v>140</v>
      </c>
      <c r="CU1898" t="s">
        <v>140</v>
      </c>
      <c r="CV1898" t="s">
        <v>140</v>
      </c>
      <c r="CW1898" t="s">
        <v>139</v>
      </c>
      <c r="CX1898" t="s">
        <v>140</v>
      </c>
      <c r="CY1898" t="s">
        <v>5747</v>
      </c>
      <c r="CZ1898" s="8">
        <v>16709894888</v>
      </c>
      <c r="DA1898" t="s">
        <v>3912</v>
      </c>
      <c r="DB1898" t="s">
        <v>140</v>
      </c>
      <c r="DC1898" t="s">
        <v>139</v>
      </c>
      <c r="DD1898" t="s">
        <v>117</v>
      </c>
    </row>
    <row r="1899" spans="1:114" ht="15" customHeight="1" x14ac:dyDescent="0.35">
      <c r="A1899" t="s">
        <v>13835</v>
      </c>
      <c r="B1899" t="s">
        <v>144</v>
      </c>
      <c r="C1899" s="1">
        <v>45733</v>
      </c>
      <c r="D1899" s="1">
        <v>45786</v>
      </c>
      <c r="E1899" t="s">
        <v>211</v>
      </c>
      <c r="G1899" t="s">
        <v>139</v>
      </c>
      <c r="H1899" t="s">
        <v>117</v>
      </c>
      <c r="I1899" t="s">
        <v>117</v>
      </c>
      <c r="J1899" t="s">
        <v>3907</v>
      </c>
      <c r="L1899" t="s">
        <v>3908</v>
      </c>
      <c r="N1899" t="s">
        <v>120</v>
      </c>
      <c r="O1899" t="s">
        <v>121</v>
      </c>
      <c r="P1899" s="6">
        <v>96950</v>
      </c>
      <c r="Q1899" t="s">
        <v>122</v>
      </c>
      <c r="S1899" s="8">
        <v>16709894888</v>
      </c>
      <c r="U1899" t="s">
        <v>3909</v>
      </c>
      <c r="V1899">
        <v>561710</v>
      </c>
      <c r="W1899" t="s">
        <v>124</v>
      </c>
      <c r="Y1899" t="s">
        <v>3910</v>
      </c>
      <c r="Z1899" t="s">
        <v>3911</v>
      </c>
      <c r="AB1899" t="s">
        <v>270</v>
      </c>
      <c r="AC1899" t="s">
        <v>3908</v>
      </c>
      <c r="AE1899" t="s">
        <v>120</v>
      </c>
      <c r="AF1899" t="s">
        <v>121</v>
      </c>
      <c r="AG1899" s="6">
        <v>96950</v>
      </c>
      <c r="AH1899" t="s">
        <v>122</v>
      </c>
      <c r="AJ1899" s="8">
        <v>16709894888</v>
      </c>
      <c r="AL1899" t="s">
        <v>3912</v>
      </c>
      <c r="BE1899" t="str">
        <f>"43-3031.00"</f>
        <v>43-3031.00</v>
      </c>
      <c r="BF1899" t="s">
        <v>357</v>
      </c>
      <c r="BG1899" t="s">
        <v>3913</v>
      </c>
      <c r="BH1899" t="s">
        <v>1229</v>
      </c>
      <c r="BI1899">
        <v>6</v>
      </c>
      <c r="BJ1899">
        <v>6</v>
      </c>
      <c r="BK1899" s="1">
        <v>45848</v>
      </c>
      <c r="BL1899" s="1">
        <v>46943</v>
      </c>
      <c r="BM1899" s="1">
        <v>45848</v>
      </c>
      <c r="BN1899" s="1">
        <v>46943</v>
      </c>
      <c r="BO1899">
        <v>35</v>
      </c>
      <c r="BP1899">
        <v>0</v>
      </c>
      <c r="BQ1899">
        <v>7</v>
      </c>
      <c r="BR1899">
        <v>7</v>
      </c>
      <c r="BS1899">
        <v>7</v>
      </c>
      <c r="BT1899">
        <v>7</v>
      </c>
      <c r="BU1899">
        <v>7</v>
      </c>
      <c r="BV1899">
        <v>0</v>
      </c>
      <c r="BW1899" t="str">
        <f>"8:30 AM"</f>
        <v>8:30 AM</v>
      </c>
      <c r="BX1899" t="str">
        <f>"4:30 PM"</f>
        <v>4:30 PM</v>
      </c>
      <c r="BY1899" t="s">
        <v>159</v>
      </c>
      <c r="BZ1899">
        <v>0</v>
      </c>
      <c r="CA1899">
        <v>24</v>
      </c>
      <c r="CB1899" t="s">
        <v>117</v>
      </c>
      <c r="CD1899" t="s">
        <v>13836</v>
      </c>
      <c r="CE1899" t="s">
        <v>570</v>
      </c>
      <c r="CG1899" t="s">
        <v>120</v>
      </c>
      <c r="CH1899" t="s">
        <v>121</v>
      </c>
      <c r="CI1899" s="6">
        <v>96950</v>
      </c>
      <c r="CJ1899" s="10">
        <v>12.28</v>
      </c>
      <c r="CK1899" s="10">
        <v>12.28</v>
      </c>
      <c r="CL1899" s="10">
        <v>0</v>
      </c>
      <c r="CM1899" s="10">
        <v>0</v>
      </c>
      <c r="CN1899" t="s">
        <v>137</v>
      </c>
      <c r="CP1899" t="s">
        <v>138</v>
      </c>
      <c r="CR1899" t="s">
        <v>117</v>
      </c>
      <c r="CS1899" t="s">
        <v>139</v>
      </c>
      <c r="CT1899" t="s">
        <v>140</v>
      </c>
      <c r="CU1899" t="s">
        <v>140</v>
      </c>
      <c r="CV1899" t="s">
        <v>140</v>
      </c>
      <c r="CW1899" t="s">
        <v>139</v>
      </c>
      <c r="CX1899" t="s">
        <v>140</v>
      </c>
      <c r="CY1899" t="s">
        <v>5747</v>
      </c>
      <c r="CZ1899" s="8">
        <v>16709894888</v>
      </c>
      <c r="DA1899" t="s">
        <v>3912</v>
      </c>
      <c r="DB1899" t="s">
        <v>140</v>
      </c>
      <c r="DC1899" t="s">
        <v>139</v>
      </c>
      <c r="DD1899" t="s">
        <v>117</v>
      </c>
    </row>
    <row r="1900" spans="1:114" ht="15" customHeight="1" x14ac:dyDescent="0.35">
      <c r="A1900" t="s">
        <v>10297</v>
      </c>
      <c r="B1900" t="s">
        <v>144</v>
      </c>
      <c r="C1900" s="1">
        <v>45733</v>
      </c>
      <c r="D1900" s="1">
        <v>45786</v>
      </c>
      <c r="E1900" t="s">
        <v>211</v>
      </c>
      <c r="G1900" t="s">
        <v>139</v>
      </c>
      <c r="H1900" t="s">
        <v>117</v>
      </c>
      <c r="I1900" t="s">
        <v>117</v>
      </c>
      <c r="J1900" t="s">
        <v>3907</v>
      </c>
      <c r="L1900" t="s">
        <v>3908</v>
      </c>
      <c r="N1900" t="s">
        <v>120</v>
      </c>
      <c r="O1900" t="s">
        <v>121</v>
      </c>
      <c r="P1900" s="6">
        <v>96950</v>
      </c>
      <c r="Q1900" t="s">
        <v>122</v>
      </c>
      <c r="S1900" s="8">
        <v>16704880667</v>
      </c>
      <c r="U1900" t="s">
        <v>3909</v>
      </c>
      <c r="V1900">
        <v>541219</v>
      </c>
      <c r="W1900" t="s">
        <v>124</v>
      </c>
      <c r="Y1900" t="s">
        <v>10298</v>
      </c>
      <c r="Z1900" t="s">
        <v>10299</v>
      </c>
      <c r="AB1900" t="s">
        <v>657</v>
      </c>
      <c r="AC1900" t="s">
        <v>3908</v>
      </c>
      <c r="AE1900" t="s">
        <v>120</v>
      </c>
      <c r="AF1900" t="s">
        <v>121</v>
      </c>
      <c r="AG1900" s="6">
        <v>96950</v>
      </c>
      <c r="AH1900" t="s">
        <v>122</v>
      </c>
      <c r="AJ1900" s="8">
        <v>16704880667</v>
      </c>
      <c r="AL1900" t="s">
        <v>3912</v>
      </c>
      <c r="BE1900" t="str">
        <f>"13-2011.00"</f>
        <v>13-2011.00</v>
      </c>
      <c r="BF1900" t="s">
        <v>934</v>
      </c>
      <c r="BG1900" t="s">
        <v>10300</v>
      </c>
      <c r="BH1900" t="s">
        <v>2233</v>
      </c>
      <c r="BI1900">
        <v>3</v>
      </c>
      <c r="BJ1900">
        <v>3</v>
      </c>
      <c r="BK1900" s="1">
        <v>45848</v>
      </c>
      <c r="BL1900" s="1">
        <v>46943</v>
      </c>
      <c r="BM1900" s="1">
        <v>45848</v>
      </c>
      <c r="BN1900" s="1">
        <v>46943</v>
      </c>
      <c r="BO1900">
        <v>35</v>
      </c>
      <c r="BP1900">
        <v>0</v>
      </c>
      <c r="BQ1900">
        <v>7</v>
      </c>
      <c r="BR1900">
        <v>7</v>
      </c>
      <c r="BS1900">
        <v>7</v>
      </c>
      <c r="BT1900">
        <v>7</v>
      </c>
      <c r="BU1900">
        <v>7</v>
      </c>
      <c r="BV1900">
        <v>0</v>
      </c>
      <c r="BW1900" t="str">
        <f>"8:30 AM"</f>
        <v>8:30 AM</v>
      </c>
      <c r="BX1900" t="str">
        <f>"4:30 PM"</f>
        <v>4:30 PM</v>
      </c>
      <c r="BY1900" t="s">
        <v>588</v>
      </c>
      <c r="BZ1900">
        <v>0</v>
      </c>
      <c r="CA1900">
        <v>36</v>
      </c>
      <c r="CB1900" t="s">
        <v>117</v>
      </c>
      <c r="CD1900" s="2" t="s">
        <v>10301</v>
      </c>
      <c r="CE1900" t="s">
        <v>7346</v>
      </c>
      <c r="CG1900" t="s">
        <v>136</v>
      </c>
      <c r="CH1900" t="s">
        <v>121</v>
      </c>
      <c r="CI1900" s="6">
        <v>96950</v>
      </c>
      <c r="CJ1900" s="10">
        <v>17.48</v>
      </c>
      <c r="CK1900" s="10">
        <v>17.48</v>
      </c>
      <c r="CL1900" s="10">
        <v>0</v>
      </c>
      <c r="CM1900" s="10">
        <v>0</v>
      </c>
      <c r="CN1900" t="s">
        <v>137</v>
      </c>
      <c r="CP1900" t="s">
        <v>138</v>
      </c>
      <c r="CR1900" t="s">
        <v>117</v>
      </c>
      <c r="CS1900" t="s">
        <v>139</v>
      </c>
      <c r="CT1900" t="s">
        <v>140</v>
      </c>
      <c r="CU1900" t="s">
        <v>140</v>
      </c>
      <c r="CV1900" t="s">
        <v>140</v>
      </c>
      <c r="CW1900" t="s">
        <v>139</v>
      </c>
      <c r="CX1900" t="s">
        <v>140</v>
      </c>
      <c r="CY1900" t="s">
        <v>10302</v>
      </c>
      <c r="CZ1900" s="8">
        <v>16709894888</v>
      </c>
      <c r="DA1900" t="s">
        <v>3912</v>
      </c>
      <c r="DB1900" t="s">
        <v>140</v>
      </c>
      <c r="DC1900" t="s">
        <v>139</v>
      </c>
      <c r="DD1900" t="s">
        <v>117</v>
      </c>
    </row>
    <row r="1901" spans="1:114" ht="15" customHeight="1" x14ac:dyDescent="0.35">
      <c r="A1901" t="s">
        <v>15347</v>
      </c>
      <c r="B1901" t="s">
        <v>144</v>
      </c>
      <c r="C1901" s="1">
        <v>45733</v>
      </c>
      <c r="D1901" s="1">
        <v>45786</v>
      </c>
      <c r="E1901" t="s">
        <v>211</v>
      </c>
      <c r="G1901" t="s">
        <v>139</v>
      </c>
      <c r="H1901" t="s">
        <v>117</v>
      </c>
      <c r="I1901" t="s">
        <v>117</v>
      </c>
      <c r="J1901" t="s">
        <v>5035</v>
      </c>
      <c r="L1901" t="s">
        <v>3908</v>
      </c>
      <c r="N1901" t="s">
        <v>120</v>
      </c>
      <c r="O1901" t="s">
        <v>121</v>
      </c>
      <c r="P1901" s="6">
        <v>96950</v>
      </c>
      <c r="Q1901" t="s">
        <v>122</v>
      </c>
      <c r="S1901" s="8">
        <v>16702333625</v>
      </c>
      <c r="U1901" t="s">
        <v>5037</v>
      </c>
      <c r="V1901">
        <v>541219</v>
      </c>
      <c r="W1901" t="s">
        <v>124</v>
      </c>
      <c r="Y1901" t="s">
        <v>5038</v>
      </c>
      <c r="Z1901" t="s">
        <v>5039</v>
      </c>
      <c r="AB1901" t="s">
        <v>128</v>
      </c>
      <c r="AC1901" t="s">
        <v>5036</v>
      </c>
      <c r="AE1901" t="s">
        <v>120</v>
      </c>
      <c r="AF1901" t="s">
        <v>121</v>
      </c>
      <c r="AG1901" s="6">
        <v>96950</v>
      </c>
      <c r="AH1901" t="s">
        <v>122</v>
      </c>
      <c r="AJ1901" s="8">
        <v>16702333625</v>
      </c>
      <c r="AL1901" t="s">
        <v>5040</v>
      </c>
      <c r="BE1901" t="str">
        <f>"13-2011.00"</f>
        <v>13-2011.00</v>
      </c>
      <c r="BF1901" t="s">
        <v>934</v>
      </c>
      <c r="BG1901" t="s">
        <v>9622</v>
      </c>
      <c r="BH1901" t="s">
        <v>2233</v>
      </c>
      <c r="BI1901">
        <v>5</v>
      </c>
      <c r="BJ1901">
        <v>5</v>
      </c>
      <c r="BK1901" s="1">
        <v>45848</v>
      </c>
      <c r="BL1901" s="1">
        <v>46943</v>
      </c>
      <c r="BM1901" s="1">
        <v>45848</v>
      </c>
      <c r="BN1901" s="1">
        <v>46943</v>
      </c>
      <c r="BO1901">
        <v>35</v>
      </c>
      <c r="BP1901">
        <v>0</v>
      </c>
      <c r="BQ1901">
        <v>7</v>
      </c>
      <c r="BR1901">
        <v>7</v>
      </c>
      <c r="BS1901">
        <v>7</v>
      </c>
      <c r="BT1901">
        <v>7</v>
      </c>
      <c r="BU1901">
        <v>7</v>
      </c>
      <c r="BV1901">
        <v>0</v>
      </c>
      <c r="BW1901" t="str">
        <f>"8:30 AM"</f>
        <v>8:30 AM</v>
      </c>
      <c r="BX1901" t="str">
        <f>"4:30 PM"</f>
        <v>4:30 PM</v>
      </c>
      <c r="BY1901" t="s">
        <v>588</v>
      </c>
      <c r="BZ1901">
        <v>0</v>
      </c>
      <c r="CA1901">
        <v>36</v>
      </c>
      <c r="CB1901" t="s">
        <v>117</v>
      </c>
      <c r="CD1901" s="2" t="s">
        <v>9623</v>
      </c>
      <c r="CE1901" t="s">
        <v>982</v>
      </c>
      <c r="CG1901" t="s">
        <v>120</v>
      </c>
      <c r="CH1901" t="s">
        <v>121</v>
      </c>
      <c r="CI1901" s="6">
        <v>96950</v>
      </c>
      <c r="CJ1901" s="10">
        <v>17.48</v>
      </c>
      <c r="CK1901" s="10">
        <v>17.48</v>
      </c>
      <c r="CL1901" s="10">
        <v>0</v>
      </c>
      <c r="CM1901" s="10">
        <v>0</v>
      </c>
      <c r="CN1901" t="s">
        <v>137</v>
      </c>
      <c r="CP1901" t="s">
        <v>138</v>
      </c>
      <c r="CR1901" t="s">
        <v>117</v>
      </c>
      <c r="CS1901" t="s">
        <v>139</v>
      </c>
      <c r="CT1901" t="s">
        <v>140</v>
      </c>
      <c r="CU1901" t="s">
        <v>140</v>
      </c>
      <c r="CV1901" t="s">
        <v>140</v>
      </c>
      <c r="CW1901" t="s">
        <v>139</v>
      </c>
      <c r="CX1901" t="s">
        <v>140</v>
      </c>
      <c r="CY1901" t="s">
        <v>5747</v>
      </c>
      <c r="CZ1901" s="8">
        <v>16709894888</v>
      </c>
      <c r="DA1901" t="s">
        <v>5040</v>
      </c>
      <c r="DB1901" t="s">
        <v>140</v>
      </c>
      <c r="DC1901" t="s">
        <v>139</v>
      </c>
      <c r="DD1901" t="s">
        <v>117</v>
      </c>
    </row>
    <row r="1902" spans="1:114" ht="15" customHeight="1" x14ac:dyDescent="0.35">
      <c r="A1902" t="s">
        <v>16490</v>
      </c>
      <c r="B1902" t="s">
        <v>144</v>
      </c>
      <c r="C1902" s="1">
        <v>45735</v>
      </c>
      <c r="D1902" s="1">
        <v>45786</v>
      </c>
      <c r="E1902" t="s">
        <v>211</v>
      </c>
      <c r="G1902" t="s">
        <v>117</v>
      </c>
      <c r="H1902" t="s">
        <v>117</v>
      </c>
      <c r="I1902" t="s">
        <v>117</v>
      </c>
      <c r="J1902" t="s">
        <v>9667</v>
      </c>
      <c r="K1902" t="s">
        <v>15320</v>
      </c>
      <c r="L1902" t="s">
        <v>6827</v>
      </c>
      <c r="N1902" t="s">
        <v>120</v>
      </c>
      <c r="O1902" t="s">
        <v>121</v>
      </c>
      <c r="P1902" s="6">
        <v>96950</v>
      </c>
      <c r="Q1902" t="s">
        <v>122</v>
      </c>
      <c r="S1902" s="8">
        <v>16702331199</v>
      </c>
      <c r="U1902" t="s">
        <v>6828</v>
      </c>
      <c r="V1902">
        <v>532310</v>
      </c>
      <c r="W1902" t="s">
        <v>124</v>
      </c>
      <c r="Y1902" t="s">
        <v>3591</v>
      </c>
      <c r="Z1902" t="s">
        <v>3592</v>
      </c>
      <c r="AA1902" t="s">
        <v>6831</v>
      </c>
      <c r="AB1902" t="s">
        <v>128</v>
      </c>
      <c r="AC1902" t="s">
        <v>6827</v>
      </c>
      <c r="AE1902" t="s">
        <v>120</v>
      </c>
      <c r="AF1902" t="s">
        <v>121</v>
      </c>
      <c r="AG1902" s="6">
        <v>96950</v>
      </c>
      <c r="AH1902" t="s">
        <v>122</v>
      </c>
      <c r="AJ1902" s="8">
        <v>16702331199</v>
      </c>
      <c r="AL1902" t="s">
        <v>6832</v>
      </c>
      <c r="BE1902" t="str">
        <f>"49-3021.00"</f>
        <v>49-3021.00</v>
      </c>
      <c r="BF1902" t="s">
        <v>3171</v>
      </c>
      <c r="BG1902" t="s">
        <v>15321</v>
      </c>
      <c r="BH1902" t="s">
        <v>3171</v>
      </c>
      <c r="BI1902">
        <v>2</v>
      </c>
      <c r="BJ1902">
        <v>2</v>
      </c>
      <c r="BK1902" s="1">
        <v>45809</v>
      </c>
      <c r="BL1902" s="1">
        <v>46173</v>
      </c>
      <c r="BM1902" s="1">
        <v>45809</v>
      </c>
      <c r="BN1902" s="1">
        <v>46173</v>
      </c>
      <c r="BO1902">
        <v>40</v>
      </c>
      <c r="BP1902">
        <v>0</v>
      </c>
      <c r="BQ1902">
        <v>8</v>
      </c>
      <c r="BR1902">
        <v>8</v>
      </c>
      <c r="BS1902">
        <v>8</v>
      </c>
      <c r="BT1902">
        <v>8</v>
      </c>
      <c r="BU1902">
        <v>8</v>
      </c>
      <c r="BV1902">
        <v>0</v>
      </c>
      <c r="BW1902" t="str">
        <f>"8:00 AM"</f>
        <v>8:00 AM</v>
      </c>
      <c r="BX1902" t="str">
        <f>"5:00 PM"</f>
        <v>5:00 PM</v>
      </c>
      <c r="BY1902" t="s">
        <v>159</v>
      </c>
      <c r="BZ1902">
        <v>0</v>
      </c>
      <c r="CA1902">
        <v>12</v>
      </c>
      <c r="CB1902" t="s">
        <v>117</v>
      </c>
      <c r="CD1902" s="2" t="s">
        <v>15322</v>
      </c>
      <c r="CE1902" t="s">
        <v>15323</v>
      </c>
      <c r="CG1902" t="s">
        <v>120</v>
      </c>
      <c r="CH1902" t="s">
        <v>121</v>
      </c>
      <c r="CI1902" s="6">
        <v>96950</v>
      </c>
      <c r="CJ1902" s="10">
        <v>11.18</v>
      </c>
      <c r="CK1902" s="10">
        <v>11.18</v>
      </c>
      <c r="CL1902" s="10">
        <v>16.77</v>
      </c>
      <c r="CM1902" s="10">
        <v>16.77</v>
      </c>
      <c r="CN1902" t="s">
        <v>137</v>
      </c>
      <c r="CO1902" t="s">
        <v>164</v>
      </c>
      <c r="CP1902" t="s">
        <v>138</v>
      </c>
      <c r="CR1902" t="s">
        <v>117</v>
      </c>
      <c r="CS1902" t="s">
        <v>139</v>
      </c>
      <c r="CT1902" t="s">
        <v>139</v>
      </c>
      <c r="CU1902" t="s">
        <v>139</v>
      </c>
      <c r="CV1902" t="s">
        <v>140</v>
      </c>
      <c r="CW1902" t="s">
        <v>139</v>
      </c>
      <c r="CX1902" t="s">
        <v>140</v>
      </c>
      <c r="CY1902" t="s">
        <v>16491</v>
      </c>
      <c r="CZ1902" s="8">
        <v>16702331199</v>
      </c>
      <c r="DA1902" t="s">
        <v>6832</v>
      </c>
      <c r="DB1902" t="s">
        <v>140</v>
      </c>
      <c r="DC1902" t="s">
        <v>139</v>
      </c>
      <c r="DD1902" t="s">
        <v>117</v>
      </c>
    </row>
    <row r="1903" spans="1:114" ht="15" customHeight="1" x14ac:dyDescent="0.35">
      <c r="A1903" t="s">
        <v>13854</v>
      </c>
      <c r="B1903" t="s">
        <v>144</v>
      </c>
      <c r="C1903" s="1">
        <v>45741</v>
      </c>
      <c r="D1903" s="1">
        <v>45786</v>
      </c>
      <c r="E1903" t="s">
        <v>116</v>
      </c>
      <c r="F1903" s="1">
        <v>45816</v>
      </c>
      <c r="G1903" t="s">
        <v>117</v>
      </c>
      <c r="H1903" t="s">
        <v>117</v>
      </c>
      <c r="I1903" t="s">
        <v>117</v>
      </c>
      <c r="J1903" t="s">
        <v>1484</v>
      </c>
      <c r="K1903" t="s">
        <v>1485</v>
      </c>
      <c r="L1903" t="s">
        <v>1486</v>
      </c>
      <c r="M1903" t="s">
        <v>1487</v>
      </c>
      <c r="N1903" t="s">
        <v>120</v>
      </c>
      <c r="O1903" t="s">
        <v>121</v>
      </c>
      <c r="P1903" s="6">
        <v>96950</v>
      </c>
      <c r="Q1903" t="s">
        <v>122</v>
      </c>
      <c r="R1903" t="s">
        <v>1488</v>
      </c>
      <c r="S1903" s="8">
        <v>16703227461</v>
      </c>
      <c r="U1903" t="s">
        <v>1489</v>
      </c>
      <c r="V1903">
        <v>23622</v>
      </c>
      <c r="W1903" t="s">
        <v>124</v>
      </c>
      <c r="Y1903" t="s">
        <v>1490</v>
      </c>
      <c r="Z1903" t="s">
        <v>1491</v>
      </c>
      <c r="AB1903" t="s">
        <v>1492</v>
      </c>
      <c r="AC1903" t="s">
        <v>1486</v>
      </c>
      <c r="AD1903" t="s">
        <v>1487</v>
      </c>
      <c r="AE1903" t="s">
        <v>120</v>
      </c>
      <c r="AF1903" t="s">
        <v>121</v>
      </c>
      <c r="AG1903" s="6">
        <v>96950</v>
      </c>
      <c r="AH1903" t="s">
        <v>122</v>
      </c>
      <c r="AI1903" t="s">
        <v>1488</v>
      </c>
      <c r="AJ1903" s="8">
        <v>16703227461</v>
      </c>
      <c r="AL1903" t="s">
        <v>1493</v>
      </c>
      <c r="BE1903" t="str">
        <f>"51-2041.00"</f>
        <v>51-2041.00</v>
      </c>
      <c r="BF1903" t="s">
        <v>1494</v>
      </c>
      <c r="BG1903" t="s">
        <v>1495</v>
      </c>
      <c r="BH1903" t="s">
        <v>1496</v>
      </c>
      <c r="BI1903">
        <v>3</v>
      </c>
      <c r="BJ1903">
        <v>3</v>
      </c>
      <c r="BK1903" s="1">
        <v>45818</v>
      </c>
      <c r="BL1903" s="1">
        <v>46182</v>
      </c>
      <c r="BM1903" s="1">
        <v>45818</v>
      </c>
      <c r="BN1903" s="1">
        <v>46182</v>
      </c>
      <c r="BO1903">
        <v>35</v>
      </c>
      <c r="BP1903">
        <v>0</v>
      </c>
      <c r="BQ1903">
        <v>7</v>
      </c>
      <c r="BR1903">
        <v>7</v>
      </c>
      <c r="BS1903">
        <v>7</v>
      </c>
      <c r="BT1903">
        <v>7</v>
      </c>
      <c r="BU1903">
        <v>7</v>
      </c>
      <c r="BV1903">
        <v>0</v>
      </c>
      <c r="BW1903" t="str">
        <f>"8:00 AM"</f>
        <v>8:00 AM</v>
      </c>
      <c r="BX1903" t="str">
        <f>"4:00 PM"</f>
        <v>4:00 PM</v>
      </c>
      <c r="BY1903" t="s">
        <v>159</v>
      </c>
      <c r="BZ1903">
        <v>0</v>
      </c>
      <c r="CA1903">
        <v>12</v>
      </c>
      <c r="CB1903" t="s">
        <v>117</v>
      </c>
      <c r="CD1903" t="s">
        <v>1497</v>
      </c>
      <c r="CE1903" t="s">
        <v>1486</v>
      </c>
      <c r="CF1903" t="s">
        <v>1487</v>
      </c>
      <c r="CG1903" t="s">
        <v>120</v>
      </c>
      <c r="CH1903" t="s">
        <v>121</v>
      </c>
      <c r="CI1903" s="6">
        <v>96950</v>
      </c>
      <c r="CJ1903" s="10">
        <v>15.58</v>
      </c>
      <c r="CK1903" s="10">
        <v>15.58</v>
      </c>
      <c r="CL1903" s="10">
        <v>23.37</v>
      </c>
      <c r="CM1903" s="10">
        <v>23.37</v>
      </c>
      <c r="CN1903" t="s">
        <v>137</v>
      </c>
      <c r="CO1903" t="s">
        <v>162</v>
      </c>
      <c r="CP1903" t="s">
        <v>138</v>
      </c>
      <c r="CR1903" t="s">
        <v>117</v>
      </c>
      <c r="CS1903" t="s">
        <v>139</v>
      </c>
      <c r="CT1903" t="s">
        <v>139</v>
      </c>
      <c r="CU1903" t="s">
        <v>139</v>
      </c>
      <c r="CV1903" t="s">
        <v>140</v>
      </c>
      <c r="CW1903" t="s">
        <v>139</v>
      </c>
      <c r="CX1903" t="s">
        <v>140</v>
      </c>
      <c r="CY1903" t="s">
        <v>1498</v>
      </c>
      <c r="CZ1903" s="8">
        <v>16703227461</v>
      </c>
      <c r="DA1903" t="s">
        <v>1493</v>
      </c>
      <c r="DB1903" t="s">
        <v>140</v>
      </c>
      <c r="DC1903" t="s">
        <v>139</v>
      </c>
      <c r="DD1903" t="s">
        <v>117</v>
      </c>
      <c r="DE1903" t="s">
        <v>1490</v>
      </c>
      <c r="DF1903" t="s">
        <v>1499</v>
      </c>
      <c r="DG1903" t="s">
        <v>1108</v>
      </c>
      <c r="DH1903" t="s">
        <v>1489</v>
      </c>
      <c r="DI1903" t="s">
        <v>1500</v>
      </c>
      <c r="DJ1903" t="s">
        <v>1493</v>
      </c>
    </row>
    <row r="1904" spans="1:114" ht="15" customHeight="1" x14ac:dyDescent="0.35">
      <c r="A1904" t="s">
        <v>1964</v>
      </c>
      <c r="B1904" t="s">
        <v>166</v>
      </c>
      <c r="C1904" s="1">
        <v>45743</v>
      </c>
      <c r="D1904" s="1">
        <v>45786</v>
      </c>
      <c r="E1904" t="s">
        <v>116</v>
      </c>
      <c r="F1904" s="1">
        <v>45842</v>
      </c>
      <c r="G1904" t="s">
        <v>117</v>
      </c>
      <c r="H1904" t="s">
        <v>117</v>
      </c>
      <c r="I1904" t="s">
        <v>117</v>
      </c>
      <c r="J1904" t="s">
        <v>1965</v>
      </c>
      <c r="K1904" t="s">
        <v>1966</v>
      </c>
      <c r="L1904" t="s">
        <v>1967</v>
      </c>
      <c r="N1904" t="s">
        <v>120</v>
      </c>
      <c r="O1904" t="s">
        <v>121</v>
      </c>
      <c r="P1904" s="6">
        <v>96950</v>
      </c>
      <c r="Q1904" t="s">
        <v>122</v>
      </c>
      <c r="S1904" s="8">
        <v>16702375051</v>
      </c>
      <c r="U1904" t="s">
        <v>1968</v>
      </c>
      <c r="V1904">
        <v>721110</v>
      </c>
      <c r="W1904" t="s">
        <v>124</v>
      </c>
      <c r="Y1904" t="s">
        <v>1969</v>
      </c>
      <c r="Z1904" t="s">
        <v>1970</v>
      </c>
      <c r="AB1904" t="s">
        <v>154</v>
      </c>
      <c r="AC1904" t="s">
        <v>1967</v>
      </c>
      <c r="AE1904" t="s">
        <v>120</v>
      </c>
      <c r="AF1904" t="s">
        <v>121</v>
      </c>
      <c r="AG1904" s="6">
        <v>96950</v>
      </c>
      <c r="AH1904" t="s">
        <v>122</v>
      </c>
      <c r="AJ1904" s="8">
        <v>16702375051</v>
      </c>
      <c r="AL1904" t="s">
        <v>1971</v>
      </c>
      <c r="BE1904" t="str">
        <f>"37-2012.00"</f>
        <v>37-2012.00</v>
      </c>
      <c r="BF1904" t="s">
        <v>130</v>
      </c>
      <c r="BG1904" t="s">
        <v>1972</v>
      </c>
      <c r="BH1904" t="s">
        <v>1973</v>
      </c>
      <c r="BI1904">
        <v>1</v>
      </c>
      <c r="BK1904" s="1">
        <v>45844</v>
      </c>
      <c r="BL1904" s="1">
        <v>46208</v>
      </c>
      <c r="BO1904">
        <v>35</v>
      </c>
      <c r="BP1904">
        <v>7</v>
      </c>
      <c r="BQ1904">
        <v>7</v>
      </c>
      <c r="BR1904">
        <v>7</v>
      </c>
      <c r="BS1904">
        <v>7</v>
      </c>
      <c r="BT1904">
        <v>7</v>
      </c>
      <c r="BU1904">
        <v>0</v>
      </c>
      <c r="BV1904">
        <v>0</v>
      </c>
      <c r="BW1904" t="str">
        <f>"8:30 PM"</f>
        <v>8:30 PM</v>
      </c>
      <c r="BX1904" t="str">
        <f>"5:30 PM"</f>
        <v>5:30 PM</v>
      </c>
      <c r="BY1904" t="s">
        <v>133</v>
      </c>
      <c r="BZ1904">
        <v>0</v>
      </c>
      <c r="CA1904">
        <v>3</v>
      </c>
      <c r="CB1904" t="s">
        <v>117</v>
      </c>
      <c r="CD1904" s="2" t="s">
        <v>1974</v>
      </c>
      <c r="CE1904" t="s">
        <v>1975</v>
      </c>
      <c r="CF1904" t="s">
        <v>1967</v>
      </c>
      <c r="CG1904" t="s">
        <v>120</v>
      </c>
      <c r="CH1904" t="s">
        <v>121</v>
      </c>
      <c r="CI1904" s="6">
        <v>96950</v>
      </c>
      <c r="CJ1904" s="10">
        <v>7.77</v>
      </c>
      <c r="CK1904" s="10">
        <v>7.77</v>
      </c>
      <c r="CL1904" s="10">
        <v>11.65</v>
      </c>
      <c r="CM1904" s="10">
        <v>11.65</v>
      </c>
      <c r="CN1904" t="s">
        <v>137</v>
      </c>
      <c r="CP1904" t="s">
        <v>138</v>
      </c>
      <c r="CR1904" t="s">
        <v>117</v>
      </c>
      <c r="CS1904" t="s">
        <v>139</v>
      </c>
      <c r="CT1904" t="s">
        <v>140</v>
      </c>
      <c r="CU1904" t="s">
        <v>139</v>
      </c>
      <c r="CV1904" t="s">
        <v>140</v>
      </c>
      <c r="CW1904" t="s">
        <v>139</v>
      </c>
      <c r="CX1904" t="s">
        <v>140</v>
      </c>
      <c r="CY1904" t="s">
        <v>1976</v>
      </c>
      <c r="CZ1904" s="8">
        <v>16702375051</v>
      </c>
      <c r="DA1904" t="s">
        <v>1971</v>
      </c>
      <c r="DB1904" t="s">
        <v>140</v>
      </c>
      <c r="DC1904" t="s">
        <v>139</v>
      </c>
      <c r="DD1904" t="s">
        <v>117</v>
      </c>
    </row>
    <row r="1905" spans="1:114" ht="15" customHeight="1" x14ac:dyDescent="0.35">
      <c r="A1905" t="s">
        <v>16459</v>
      </c>
      <c r="B1905" t="s">
        <v>278</v>
      </c>
      <c r="C1905" s="1">
        <v>45761</v>
      </c>
      <c r="D1905" s="1">
        <v>45786</v>
      </c>
      <c r="E1905" t="s">
        <v>211</v>
      </c>
      <c r="G1905" t="s">
        <v>117</v>
      </c>
      <c r="H1905" t="s">
        <v>139</v>
      </c>
      <c r="I1905" t="s">
        <v>117</v>
      </c>
      <c r="J1905" t="s">
        <v>1365</v>
      </c>
      <c r="K1905" t="s">
        <v>1366</v>
      </c>
      <c r="L1905" t="s">
        <v>1367</v>
      </c>
      <c r="M1905" t="s">
        <v>1368</v>
      </c>
      <c r="N1905" t="s">
        <v>120</v>
      </c>
      <c r="O1905" t="s">
        <v>121</v>
      </c>
      <c r="P1905" s="6">
        <v>96950</v>
      </c>
      <c r="Q1905" t="s">
        <v>122</v>
      </c>
      <c r="S1905" s="8">
        <v>16707837461</v>
      </c>
      <c r="U1905" t="s">
        <v>1369</v>
      </c>
      <c r="V1905">
        <v>56132</v>
      </c>
      <c r="W1905" t="s">
        <v>150</v>
      </c>
      <c r="X1905" t="s">
        <v>139</v>
      </c>
      <c r="Y1905" t="s">
        <v>559</v>
      </c>
      <c r="Z1905" t="s">
        <v>1370</v>
      </c>
      <c r="AA1905" t="s">
        <v>2134</v>
      </c>
      <c r="AB1905" t="s">
        <v>154</v>
      </c>
      <c r="AC1905" t="s">
        <v>1367</v>
      </c>
      <c r="AD1905" t="s">
        <v>1368</v>
      </c>
      <c r="AE1905" t="s">
        <v>120</v>
      </c>
      <c r="AF1905" t="s">
        <v>121</v>
      </c>
      <c r="AG1905" s="6">
        <v>96950</v>
      </c>
      <c r="AH1905" t="s">
        <v>122</v>
      </c>
      <c r="AJ1905" s="8">
        <v>16707837461</v>
      </c>
      <c r="AL1905" t="s">
        <v>463</v>
      </c>
      <c r="BE1905" t="str">
        <f>"35-2014.00"</f>
        <v>35-2014.00</v>
      </c>
      <c r="BF1905" t="s">
        <v>191</v>
      </c>
      <c r="BG1905" t="s">
        <v>9926</v>
      </c>
      <c r="BH1905" t="s">
        <v>193</v>
      </c>
      <c r="BI1905">
        <v>6</v>
      </c>
      <c r="BK1905" s="1">
        <v>45931</v>
      </c>
      <c r="BL1905" s="1">
        <v>46295</v>
      </c>
      <c r="BO1905">
        <v>35</v>
      </c>
      <c r="BP1905">
        <v>0</v>
      </c>
      <c r="BQ1905">
        <v>7</v>
      </c>
      <c r="BR1905">
        <v>7</v>
      </c>
      <c r="BS1905">
        <v>7</v>
      </c>
      <c r="BT1905">
        <v>7</v>
      </c>
      <c r="BU1905">
        <v>7</v>
      </c>
      <c r="BV1905">
        <v>0</v>
      </c>
      <c r="BW1905" t="str">
        <f>"10:00 AM"</f>
        <v>10:00 AM</v>
      </c>
      <c r="BX1905" t="str">
        <f>"6:00 PM"</f>
        <v>6:00 PM</v>
      </c>
      <c r="BY1905" t="s">
        <v>133</v>
      </c>
      <c r="BZ1905">
        <v>0</v>
      </c>
      <c r="CA1905">
        <v>12</v>
      </c>
      <c r="CB1905" t="s">
        <v>117</v>
      </c>
      <c r="CD1905" t="s">
        <v>9927</v>
      </c>
      <c r="CE1905" t="s">
        <v>2137</v>
      </c>
      <c r="CF1905" t="s">
        <v>1367</v>
      </c>
      <c r="CG1905" t="s">
        <v>120</v>
      </c>
      <c r="CH1905" t="s">
        <v>121</v>
      </c>
      <c r="CI1905" s="6">
        <v>96950</v>
      </c>
      <c r="CJ1905" s="10">
        <v>8.83</v>
      </c>
      <c r="CK1905" s="10">
        <v>8.83</v>
      </c>
      <c r="CL1905" s="10">
        <v>13.24</v>
      </c>
      <c r="CM1905" s="10">
        <v>13.24</v>
      </c>
      <c r="CN1905" t="s">
        <v>137</v>
      </c>
      <c r="CO1905" t="s">
        <v>461</v>
      </c>
      <c r="CP1905" t="s">
        <v>138</v>
      </c>
      <c r="CR1905" t="s">
        <v>117</v>
      </c>
      <c r="CS1905" t="s">
        <v>139</v>
      </c>
      <c r="CT1905" t="s">
        <v>139</v>
      </c>
      <c r="CU1905" t="s">
        <v>139</v>
      </c>
      <c r="CV1905" t="s">
        <v>140</v>
      </c>
      <c r="CW1905" t="s">
        <v>139</v>
      </c>
      <c r="CX1905" t="s">
        <v>140</v>
      </c>
      <c r="CY1905" t="s">
        <v>462</v>
      </c>
      <c r="CZ1905" s="8">
        <v>16707837461</v>
      </c>
      <c r="DA1905" t="s">
        <v>463</v>
      </c>
      <c r="DB1905" t="s">
        <v>1376</v>
      </c>
      <c r="DC1905" t="s">
        <v>139</v>
      </c>
      <c r="DD1905" t="s">
        <v>139</v>
      </c>
    </row>
    <row r="1906" spans="1:114" ht="15" customHeight="1" x14ac:dyDescent="0.35">
      <c r="A1906" t="s">
        <v>3916</v>
      </c>
      <c r="B1906" t="s">
        <v>115</v>
      </c>
      <c r="C1906" s="1">
        <v>45719</v>
      </c>
      <c r="D1906" s="1">
        <v>45789</v>
      </c>
      <c r="E1906" t="s">
        <v>211</v>
      </c>
      <c r="G1906" t="s">
        <v>117</v>
      </c>
      <c r="H1906" t="s">
        <v>117</v>
      </c>
      <c r="I1906" t="s">
        <v>117</v>
      </c>
      <c r="J1906" t="s">
        <v>3917</v>
      </c>
      <c r="L1906" t="s">
        <v>3918</v>
      </c>
      <c r="M1906" t="s">
        <v>3919</v>
      </c>
      <c r="N1906" t="s">
        <v>120</v>
      </c>
      <c r="O1906" t="s">
        <v>121</v>
      </c>
      <c r="P1906" s="6">
        <v>96950</v>
      </c>
      <c r="Q1906" t="s">
        <v>122</v>
      </c>
      <c r="S1906" s="8">
        <v>16703229240</v>
      </c>
      <c r="U1906" t="s">
        <v>3920</v>
      </c>
      <c r="V1906">
        <v>488320</v>
      </c>
      <c r="W1906" t="s">
        <v>124</v>
      </c>
      <c r="Y1906" t="s">
        <v>3921</v>
      </c>
      <c r="Z1906" t="s">
        <v>1561</v>
      </c>
      <c r="AA1906" t="s">
        <v>419</v>
      </c>
      <c r="AB1906" t="s">
        <v>154</v>
      </c>
      <c r="AC1906" t="s">
        <v>3918</v>
      </c>
      <c r="AD1906" t="s">
        <v>3919</v>
      </c>
      <c r="AE1906" t="s">
        <v>120</v>
      </c>
      <c r="AF1906" t="s">
        <v>121</v>
      </c>
      <c r="AG1906" s="6">
        <v>96950</v>
      </c>
      <c r="AH1906" t="s">
        <v>122</v>
      </c>
      <c r="AJ1906" s="8">
        <v>16703229240</v>
      </c>
      <c r="AL1906" t="s">
        <v>3922</v>
      </c>
      <c r="BE1906" t="str">
        <f>"49-3031.00"</f>
        <v>49-3031.00</v>
      </c>
      <c r="BF1906" t="s">
        <v>2414</v>
      </c>
      <c r="BG1906" t="s">
        <v>3923</v>
      </c>
      <c r="BH1906" t="s">
        <v>3924</v>
      </c>
      <c r="BI1906">
        <v>1</v>
      </c>
      <c r="BK1906" s="1">
        <v>45839</v>
      </c>
      <c r="BL1906" s="1">
        <v>46203</v>
      </c>
      <c r="BO1906">
        <v>40</v>
      </c>
      <c r="BP1906">
        <v>0</v>
      </c>
      <c r="BQ1906">
        <v>8</v>
      </c>
      <c r="BR1906">
        <v>8</v>
      </c>
      <c r="BS1906">
        <v>8</v>
      </c>
      <c r="BT1906">
        <v>8</v>
      </c>
      <c r="BU1906">
        <v>8</v>
      </c>
      <c r="BV1906">
        <v>0</v>
      </c>
      <c r="BW1906" t="str">
        <f>"8:00 AM"</f>
        <v>8:00 AM</v>
      </c>
      <c r="BX1906" t="str">
        <f>"5:00 PM"</f>
        <v>5:00 PM</v>
      </c>
      <c r="BY1906" t="s">
        <v>133</v>
      </c>
      <c r="BZ1906">
        <v>0</v>
      </c>
      <c r="CA1906">
        <v>24</v>
      </c>
      <c r="CB1906" t="s">
        <v>117</v>
      </c>
      <c r="CD1906" t="s">
        <v>3925</v>
      </c>
      <c r="CE1906" t="s">
        <v>3918</v>
      </c>
      <c r="CF1906" t="s">
        <v>3919</v>
      </c>
      <c r="CG1906" t="s">
        <v>120</v>
      </c>
      <c r="CH1906" t="s">
        <v>121</v>
      </c>
      <c r="CI1906" s="6">
        <v>96950</v>
      </c>
      <c r="CJ1906" s="10">
        <v>11.85</v>
      </c>
      <c r="CK1906" s="10">
        <v>11.85</v>
      </c>
      <c r="CL1906" s="10">
        <v>17.78</v>
      </c>
      <c r="CM1906" s="10">
        <v>17.78</v>
      </c>
      <c r="CN1906" t="s">
        <v>137</v>
      </c>
      <c r="CO1906" t="s">
        <v>164</v>
      </c>
      <c r="CP1906" t="s">
        <v>138</v>
      </c>
      <c r="CR1906" t="s">
        <v>117</v>
      </c>
      <c r="CS1906" t="s">
        <v>139</v>
      </c>
      <c r="CT1906" t="s">
        <v>140</v>
      </c>
      <c r="CU1906" t="s">
        <v>139</v>
      </c>
      <c r="CV1906" t="s">
        <v>140</v>
      </c>
      <c r="CW1906" t="s">
        <v>139</v>
      </c>
      <c r="CX1906" t="s">
        <v>140</v>
      </c>
      <c r="CY1906" t="s">
        <v>164</v>
      </c>
      <c r="CZ1906" s="8">
        <v>16703229240</v>
      </c>
      <c r="DA1906" t="s">
        <v>140</v>
      </c>
      <c r="DB1906" t="s">
        <v>1095</v>
      </c>
      <c r="DC1906" t="s">
        <v>139</v>
      </c>
      <c r="DD1906" t="s">
        <v>117</v>
      </c>
    </row>
    <row r="1907" spans="1:114" ht="15" customHeight="1" x14ac:dyDescent="0.35">
      <c r="A1907" t="s">
        <v>2016</v>
      </c>
      <c r="B1907" t="s">
        <v>166</v>
      </c>
      <c r="C1907" s="1">
        <v>45729</v>
      </c>
      <c r="D1907" s="1">
        <v>45789</v>
      </c>
      <c r="E1907" t="s">
        <v>211</v>
      </c>
      <c r="G1907" t="s">
        <v>117</v>
      </c>
      <c r="H1907" t="s">
        <v>117</v>
      </c>
      <c r="I1907" t="s">
        <v>117</v>
      </c>
      <c r="J1907" t="s">
        <v>2017</v>
      </c>
      <c r="K1907" t="s">
        <v>2018</v>
      </c>
      <c r="L1907" t="s">
        <v>2019</v>
      </c>
      <c r="N1907" t="s">
        <v>120</v>
      </c>
      <c r="O1907" t="s">
        <v>121</v>
      </c>
      <c r="P1907" s="6">
        <v>96950</v>
      </c>
      <c r="Q1907" t="s">
        <v>122</v>
      </c>
      <c r="R1907" t="s">
        <v>382</v>
      </c>
      <c r="S1907" s="8">
        <v>16709893182</v>
      </c>
      <c r="U1907" t="s">
        <v>2020</v>
      </c>
      <c r="V1907">
        <v>811192</v>
      </c>
      <c r="W1907" t="s">
        <v>124</v>
      </c>
      <c r="Y1907" t="s">
        <v>268</v>
      </c>
      <c r="Z1907" t="s">
        <v>2021</v>
      </c>
      <c r="AB1907" t="s">
        <v>128</v>
      </c>
      <c r="AC1907" t="s">
        <v>2019</v>
      </c>
      <c r="AE1907" t="s">
        <v>120</v>
      </c>
      <c r="AF1907" t="s">
        <v>121</v>
      </c>
      <c r="AG1907" s="6">
        <v>96950</v>
      </c>
      <c r="AH1907" t="s">
        <v>122</v>
      </c>
      <c r="AI1907" t="s">
        <v>382</v>
      </c>
      <c r="AJ1907" s="8">
        <v>16709893182</v>
      </c>
      <c r="AL1907" t="s">
        <v>2022</v>
      </c>
      <c r="BE1907" t="str">
        <f>"49-9099.00"</f>
        <v>49-9099.00</v>
      </c>
      <c r="BF1907" t="s">
        <v>2023</v>
      </c>
      <c r="BG1907" t="s">
        <v>2024</v>
      </c>
      <c r="BH1907" t="s">
        <v>2025</v>
      </c>
      <c r="BI1907">
        <v>2</v>
      </c>
      <c r="BK1907" s="1">
        <v>45848</v>
      </c>
      <c r="BL1907" s="1">
        <v>46212</v>
      </c>
      <c r="BO1907">
        <v>35</v>
      </c>
      <c r="BP1907">
        <v>0</v>
      </c>
      <c r="BQ1907">
        <v>7</v>
      </c>
      <c r="BR1907">
        <v>7</v>
      </c>
      <c r="BS1907">
        <v>7</v>
      </c>
      <c r="BT1907">
        <v>7</v>
      </c>
      <c r="BU1907">
        <v>7</v>
      </c>
      <c r="BV1907">
        <v>0</v>
      </c>
      <c r="BW1907" t="str">
        <f>"9:00 AM"</f>
        <v>9:00 AM</v>
      </c>
      <c r="BX1907" t="str">
        <f>"5:00 PM"</f>
        <v>5:00 PM</v>
      </c>
      <c r="BY1907" t="s">
        <v>133</v>
      </c>
      <c r="BZ1907">
        <v>0</v>
      </c>
      <c r="CA1907">
        <v>12</v>
      </c>
      <c r="CB1907" t="s">
        <v>117</v>
      </c>
      <c r="CD1907" t="s">
        <v>393</v>
      </c>
      <c r="CE1907" t="s">
        <v>2026</v>
      </c>
      <c r="CF1907" t="s">
        <v>2027</v>
      </c>
      <c r="CG1907" t="s">
        <v>120</v>
      </c>
      <c r="CH1907" t="s">
        <v>121</v>
      </c>
      <c r="CI1907" s="6">
        <v>96950</v>
      </c>
      <c r="CJ1907" s="10">
        <v>10.02</v>
      </c>
      <c r="CK1907" s="10">
        <v>10.02</v>
      </c>
      <c r="CL1907" s="10">
        <v>15.03</v>
      </c>
      <c r="CM1907" s="10">
        <v>15.03</v>
      </c>
      <c r="CN1907" t="s">
        <v>137</v>
      </c>
      <c r="CO1907" t="s">
        <v>393</v>
      </c>
      <c r="CP1907" t="s">
        <v>138</v>
      </c>
      <c r="CR1907" t="s">
        <v>117</v>
      </c>
      <c r="CS1907" t="s">
        <v>139</v>
      </c>
      <c r="CT1907" t="s">
        <v>140</v>
      </c>
      <c r="CU1907" t="s">
        <v>139</v>
      </c>
      <c r="CV1907" t="s">
        <v>140</v>
      </c>
      <c r="CW1907" t="s">
        <v>139</v>
      </c>
      <c r="CX1907" t="s">
        <v>140</v>
      </c>
      <c r="CY1907" t="s">
        <v>394</v>
      </c>
      <c r="CZ1907" s="8">
        <v>16707838879</v>
      </c>
      <c r="DA1907" t="s">
        <v>2022</v>
      </c>
      <c r="DB1907" t="s">
        <v>1095</v>
      </c>
      <c r="DC1907" t="s">
        <v>139</v>
      </c>
      <c r="DD1907" t="s">
        <v>117</v>
      </c>
    </row>
    <row r="1908" spans="1:114" ht="15" customHeight="1" x14ac:dyDescent="0.35">
      <c r="A1908" t="s">
        <v>15399</v>
      </c>
      <c r="B1908" t="s">
        <v>294</v>
      </c>
      <c r="C1908" s="1">
        <v>45732</v>
      </c>
      <c r="D1908" s="1">
        <v>45789</v>
      </c>
      <c r="E1908" t="s">
        <v>116</v>
      </c>
      <c r="F1908" s="1">
        <v>45887</v>
      </c>
      <c r="G1908" t="s">
        <v>117</v>
      </c>
      <c r="H1908" t="s">
        <v>117</v>
      </c>
      <c r="I1908" t="s">
        <v>117</v>
      </c>
      <c r="J1908" t="s">
        <v>4668</v>
      </c>
      <c r="K1908" t="s">
        <v>4669</v>
      </c>
      <c r="L1908" t="s">
        <v>4670</v>
      </c>
      <c r="M1908" t="s">
        <v>4671</v>
      </c>
      <c r="N1908" t="s">
        <v>120</v>
      </c>
      <c r="O1908" t="s">
        <v>121</v>
      </c>
      <c r="P1908" s="6">
        <v>96950</v>
      </c>
      <c r="Q1908" t="s">
        <v>122</v>
      </c>
      <c r="R1908" t="s">
        <v>140</v>
      </c>
      <c r="S1908" s="8">
        <v>16702346708</v>
      </c>
      <c r="U1908" t="s">
        <v>4672</v>
      </c>
      <c r="V1908">
        <v>236220</v>
      </c>
      <c r="W1908" t="s">
        <v>124</v>
      </c>
      <c r="Y1908" t="s">
        <v>1426</v>
      </c>
      <c r="Z1908" t="s">
        <v>12571</v>
      </c>
      <c r="AB1908" t="s">
        <v>15400</v>
      </c>
      <c r="AC1908" t="s">
        <v>4670</v>
      </c>
      <c r="AD1908" t="s">
        <v>4671</v>
      </c>
      <c r="AE1908" t="s">
        <v>120</v>
      </c>
      <c r="AF1908" t="s">
        <v>121</v>
      </c>
      <c r="AG1908" s="6">
        <v>96950</v>
      </c>
      <c r="AH1908" t="s">
        <v>122</v>
      </c>
      <c r="AI1908" t="s">
        <v>1488</v>
      </c>
      <c r="AJ1908" s="8">
        <v>16702346708</v>
      </c>
      <c r="AL1908" t="s">
        <v>4674</v>
      </c>
      <c r="BE1908" t="str">
        <f>"49-9071.00"</f>
        <v>49-9071.00</v>
      </c>
      <c r="BF1908" t="s">
        <v>156</v>
      </c>
      <c r="BG1908" t="s">
        <v>4675</v>
      </c>
      <c r="BH1908" t="s">
        <v>3770</v>
      </c>
      <c r="BI1908">
        <v>11</v>
      </c>
      <c r="BJ1908">
        <v>10</v>
      </c>
      <c r="BK1908" s="1">
        <v>45889</v>
      </c>
      <c r="BL1908" s="1">
        <v>46253</v>
      </c>
      <c r="BM1908" s="1">
        <v>45889</v>
      </c>
      <c r="BN1908" s="1">
        <v>46253</v>
      </c>
      <c r="BO1908">
        <v>35</v>
      </c>
      <c r="BP1908">
        <v>0</v>
      </c>
      <c r="BQ1908">
        <v>7</v>
      </c>
      <c r="BR1908">
        <v>7</v>
      </c>
      <c r="BS1908">
        <v>7</v>
      </c>
      <c r="BT1908">
        <v>7</v>
      </c>
      <c r="BU1908">
        <v>7</v>
      </c>
      <c r="BV1908">
        <v>0</v>
      </c>
      <c r="BW1908" t="str">
        <f>"8:00 AM"</f>
        <v>8:00 AM</v>
      </c>
      <c r="BX1908" t="str">
        <f>"4:00 PM"</f>
        <v>4:00 PM</v>
      </c>
      <c r="BY1908" t="s">
        <v>159</v>
      </c>
      <c r="BZ1908">
        <v>0</v>
      </c>
      <c r="CA1908">
        <v>12</v>
      </c>
      <c r="CB1908" t="s">
        <v>117</v>
      </c>
      <c r="CD1908" t="s">
        <v>4676</v>
      </c>
      <c r="CE1908" t="s">
        <v>4670</v>
      </c>
      <c r="CF1908" t="s">
        <v>4671</v>
      </c>
      <c r="CG1908" t="s">
        <v>120</v>
      </c>
      <c r="CH1908" t="s">
        <v>121</v>
      </c>
      <c r="CI1908" s="6">
        <v>96950</v>
      </c>
      <c r="CJ1908" s="10">
        <v>9.75</v>
      </c>
      <c r="CK1908" s="10">
        <v>9.75</v>
      </c>
      <c r="CL1908" s="10">
        <v>14.63</v>
      </c>
      <c r="CM1908" s="10">
        <v>14.63</v>
      </c>
      <c r="CN1908" t="s">
        <v>137</v>
      </c>
      <c r="CO1908" t="s">
        <v>162</v>
      </c>
      <c r="CP1908" t="s">
        <v>138</v>
      </c>
      <c r="CR1908" t="s">
        <v>117</v>
      </c>
      <c r="CS1908" t="s">
        <v>139</v>
      </c>
      <c r="CT1908" t="s">
        <v>139</v>
      </c>
      <c r="CU1908" t="s">
        <v>139</v>
      </c>
      <c r="CV1908" t="s">
        <v>140</v>
      </c>
      <c r="CW1908" t="s">
        <v>139</v>
      </c>
      <c r="CX1908" t="s">
        <v>140</v>
      </c>
      <c r="CY1908" t="s">
        <v>1498</v>
      </c>
      <c r="CZ1908" s="8" t="s">
        <v>14969</v>
      </c>
      <c r="DA1908" t="s">
        <v>4674</v>
      </c>
      <c r="DB1908" t="s">
        <v>140</v>
      </c>
      <c r="DC1908" t="s">
        <v>139</v>
      </c>
      <c r="DD1908" t="s">
        <v>117</v>
      </c>
      <c r="DE1908" t="s">
        <v>4677</v>
      </c>
      <c r="DF1908" t="s">
        <v>2717</v>
      </c>
      <c r="DG1908" t="s">
        <v>1331</v>
      </c>
      <c r="DH1908" t="s">
        <v>4672</v>
      </c>
      <c r="DI1908" t="s">
        <v>4668</v>
      </c>
      <c r="DJ1908" t="s">
        <v>4674</v>
      </c>
    </row>
    <row r="1909" spans="1:114" ht="15" customHeight="1" x14ac:dyDescent="0.35">
      <c r="A1909" t="s">
        <v>12360</v>
      </c>
      <c r="B1909" t="s">
        <v>166</v>
      </c>
      <c r="C1909" s="1">
        <v>45733</v>
      </c>
      <c r="D1909" s="1">
        <v>45789</v>
      </c>
      <c r="E1909" t="s">
        <v>211</v>
      </c>
      <c r="G1909" t="s">
        <v>139</v>
      </c>
      <c r="H1909" t="s">
        <v>117</v>
      </c>
      <c r="I1909" t="s">
        <v>117</v>
      </c>
      <c r="J1909" t="s">
        <v>3907</v>
      </c>
      <c r="L1909" t="s">
        <v>3908</v>
      </c>
      <c r="N1909" t="s">
        <v>120</v>
      </c>
      <c r="O1909" t="s">
        <v>121</v>
      </c>
      <c r="P1909" s="6">
        <v>96950</v>
      </c>
      <c r="Q1909" t="s">
        <v>122</v>
      </c>
      <c r="S1909" s="8">
        <v>16704880667</v>
      </c>
      <c r="U1909" t="s">
        <v>3909</v>
      </c>
      <c r="V1909">
        <v>812112</v>
      </c>
      <c r="W1909" t="s">
        <v>124</v>
      </c>
      <c r="Y1909" t="s">
        <v>3910</v>
      </c>
      <c r="Z1909" t="s">
        <v>3911</v>
      </c>
      <c r="AB1909" t="s">
        <v>270</v>
      </c>
      <c r="AC1909" t="s">
        <v>3908</v>
      </c>
      <c r="AE1909" t="s">
        <v>120</v>
      </c>
      <c r="AF1909" t="s">
        <v>121</v>
      </c>
      <c r="AG1909" s="6">
        <v>96950</v>
      </c>
      <c r="AH1909" t="s">
        <v>122</v>
      </c>
      <c r="AJ1909" s="8">
        <v>16704880667</v>
      </c>
      <c r="AL1909" t="s">
        <v>3912</v>
      </c>
      <c r="BE1909" t="str">
        <f>"39-5012.00"</f>
        <v>39-5012.00</v>
      </c>
      <c r="BF1909" t="s">
        <v>272</v>
      </c>
      <c r="BG1909" t="s">
        <v>12349</v>
      </c>
      <c r="BH1909" t="s">
        <v>1373</v>
      </c>
      <c r="BI1909">
        <v>6</v>
      </c>
      <c r="BK1909" s="1">
        <v>45848</v>
      </c>
      <c r="BL1909" s="1">
        <v>46943</v>
      </c>
      <c r="BO1909">
        <v>35</v>
      </c>
      <c r="BP1909">
        <v>0</v>
      </c>
      <c r="BQ1909">
        <v>7</v>
      </c>
      <c r="BR1909">
        <v>7</v>
      </c>
      <c r="BS1909">
        <v>7</v>
      </c>
      <c r="BT1909">
        <v>7</v>
      </c>
      <c r="BU1909">
        <v>7</v>
      </c>
      <c r="BV1909">
        <v>0</v>
      </c>
      <c r="BW1909" t="str">
        <f>"10:00 AM"</f>
        <v>10:00 AM</v>
      </c>
      <c r="BX1909" t="str">
        <f>"6:00 PM"</f>
        <v>6:00 PM</v>
      </c>
      <c r="BY1909" t="s">
        <v>159</v>
      </c>
      <c r="BZ1909">
        <v>0</v>
      </c>
      <c r="CA1909">
        <v>12</v>
      </c>
      <c r="CB1909" t="s">
        <v>117</v>
      </c>
      <c r="CD1909" s="2" t="s">
        <v>12361</v>
      </c>
      <c r="CE1909" t="s">
        <v>2026</v>
      </c>
      <c r="CG1909" t="s">
        <v>120</v>
      </c>
      <c r="CH1909" t="s">
        <v>121</v>
      </c>
      <c r="CI1909" s="6">
        <v>96950</v>
      </c>
      <c r="CJ1909" s="10">
        <v>7.98</v>
      </c>
      <c r="CK1909" s="10">
        <v>7.98</v>
      </c>
      <c r="CL1909" s="10">
        <v>0</v>
      </c>
      <c r="CM1909" s="10">
        <v>0</v>
      </c>
      <c r="CN1909" t="s">
        <v>137</v>
      </c>
      <c r="CP1909" t="s">
        <v>138</v>
      </c>
      <c r="CR1909" t="s">
        <v>117</v>
      </c>
      <c r="CS1909" t="s">
        <v>139</v>
      </c>
      <c r="CT1909" t="s">
        <v>140</v>
      </c>
      <c r="CU1909" t="s">
        <v>140</v>
      </c>
      <c r="CV1909" t="s">
        <v>140</v>
      </c>
      <c r="CW1909" t="s">
        <v>139</v>
      </c>
      <c r="CX1909" t="s">
        <v>140</v>
      </c>
      <c r="CY1909" t="s">
        <v>5747</v>
      </c>
      <c r="CZ1909" s="8">
        <v>16709894888</v>
      </c>
      <c r="DA1909" t="s">
        <v>3912</v>
      </c>
      <c r="DB1909" t="s">
        <v>140</v>
      </c>
      <c r="DC1909" t="s">
        <v>139</v>
      </c>
      <c r="DD1909" t="s">
        <v>117</v>
      </c>
    </row>
    <row r="1910" spans="1:114" ht="15" customHeight="1" x14ac:dyDescent="0.35">
      <c r="A1910" t="s">
        <v>10427</v>
      </c>
      <c r="B1910" t="s">
        <v>166</v>
      </c>
      <c r="C1910" s="1">
        <v>45733</v>
      </c>
      <c r="D1910" s="1">
        <v>45789</v>
      </c>
      <c r="E1910" t="s">
        <v>211</v>
      </c>
      <c r="G1910" t="s">
        <v>117</v>
      </c>
      <c r="H1910" t="s">
        <v>117</v>
      </c>
      <c r="I1910" t="s">
        <v>117</v>
      </c>
      <c r="J1910" t="s">
        <v>1449</v>
      </c>
      <c r="K1910" t="s">
        <v>1450</v>
      </c>
      <c r="L1910" t="s">
        <v>807</v>
      </c>
      <c r="M1910" t="s">
        <v>1451</v>
      </c>
      <c r="N1910" t="s">
        <v>120</v>
      </c>
      <c r="O1910" t="s">
        <v>121</v>
      </c>
      <c r="P1910" s="6">
        <v>96950</v>
      </c>
      <c r="Q1910" t="s">
        <v>122</v>
      </c>
      <c r="R1910" t="s">
        <v>140</v>
      </c>
      <c r="S1910" s="8">
        <v>16702351980</v>
      </c>
      <c r="U1910" t="s">
        <v>1452</v>
      </c>
      <c r="V1910">
        <v>561320</v>
      </c>
      <c r="W1910" t="s">
        <v>150</v>
      </c>
      <c r="X1910" t="s">
        <v>139</v>
      </c>
      <c r="Y1910" t="s">
        <v>1329</v>
      </c>
      <c r="Z1910" t="s">
        <v>1453</v>
      </c>
      <c r="AA1910" t="s">
        <v>1039</v>
      </c>
      <c r="AB1910" t="s">
        <v>524</v>
      </c>
      <c r="AC1910" t="s">
        <v>1454</v>
      </c>
      <c r="AD1910" t="s">
        <v>1451</v>
      </c>
      <c r="AE1910" t="s">
        <v>120</v>
      </c>
      <c r="AF1910" t="s">
        <v>121</v>
      </c>
      <c r="AG1910" s="6">
        <v>96950</v>
      </c>
      <c r="AH1910" t="s">
        <v>122</v>
      </c>
      <c r="AJ1910" s="8">
        <v>16702351980</v>
      </c>
      <c r="AL1910" t="s">
        <v>1455</v>
      </c>
      <c r="BE1910" t="str">
        <f>"37-2011.00"</f>
        <v>37-2011.00</v>
      </c>
      <c r="BF1910" t="s">
        <v>701</v>
      </c>
      <c r="BG1910" t="s">
        <v>5343</v>
      </c>
      <c r="BH1910" t="s">
        <v>817</v>
      </c>
      <c r="BI1910">
        <v>10</v>
      </c>
      <c r="BK1910" s="1">
        <v>45748</v>
      </c>
      <c r="BL1910" s="1">
        <v>46112</v>
      </c>
      <c r="BO1910">
        <v>35</v>
      </c>
      <c r="BP1910">
        <v>0</v>
      </c>
      <c r="BQ1910">
        <v>7</v>
      </c>
      <c r="BR1910">
        <v>7</v>
      </c>
      <c r="BS1910">
        <v>7</v>
      </c>
      <c r="BT1910">
        <v>7</v>
      </c>
      <c r="BU1910">
        <v>7</v>
      </c>
      <c r="BV1910">
        <v>0</v>
      </c>
      <c r="BW1910" t="str">
        <f>"8:00 AM"</f>
        <v>8:00 AM</v>
      </c>
      <c r="BX1910" t="str">
        <f>"4:00 PM"</f>
        <v>4:00 PM</v>
      </c>
      <c r="BY1910" t="s">
        <v>133</v>
      </c>
      <c r="BZ1910">
        <v>0</v>
      </c>
      <c r="CA1910">
        <v>12</v>
      </c>
      <c r="CB1910" t="s">
        <v>117</v>
      </c>
      <c r="CD1910" t="s">
        <v>10428</v>
      </c>
      <c r="CE1910" t="s">
        <v>7492</v>
      </c>
      <c r="CF1910" t="s">
        <v>10429</v>
      </c>
      <c r="CG1910" t="s">
        <v>120</v>
      </c>
      <c r="CH1910" t="s">
        <v>121</v>
      </c>
      <c r="CI1910" s="6">
        <v>96950</v>
      </c>
      <c r="CJ1910" s="10">
        <v>8.2899999999999991</v>
      </c>
      <c r="CK1910" s="10">
        <v>8.2899999999999991</v>
      </c>
      <c r="CL1910" s="10">
        <v>12.44</v>
      </c>
      <c r="CM1910" s="10">
        <v>12.44</v>
      </c>
      <c r="CN1910" t="s">
        <v>137</v>
      </c>
      <c r="CO1910" t="s">
        <v>821</v>
      </c>
      <c r="CP1910" t="s">
        <v>138</v>
      </c>
      <c r="CR1910" t="s">
        <v>117</v>
      </c>
      <c r="CS1910" t="s">
        <v>139</v>
      </c>
      <c r="CT1910" t="s">
        <v>140</v>
      </c>
      <c r="CU1910" t="s">
        <v>139</v>
      </c>
      <c r="CV1910" t="s">
        <v>140</v>
      </c>
      <c r="CW1910" t="s">
        <v>139</v>
      </c>
      <c r="CX1910" t="s">
        <v>140</v>
      </c>
      <c r="CY1910" t="s">
        <v>822</v>
      </c>
      <c r="CZ1910" s="8">
        <v>16702351980</v>
      </c>
      <c r="DA1910" t="s">
        <v>1455</v>
      </c>
      <c r="DB1910" t="s">
        <v>140</v>
      </c>
      <c r="DC1910" t="s">
        <v>139</v>
      </c>
      <c r="DD1910" t="s">
        <v>139</v>
      </c>
    </row>
    <row r="1911" spans="1:114" ht="15" customHeight="1" x14ac:dyDescent="0.35">
      <c r="A1911" t="s">
        <v>1950</v>
      </c>
      <c r="B1911" t="s">
        <v>294</v>
      </c>
      <c r="C1911" s="1">
        <v>45735</v>
      </c>
      <c r="D1911" s="1">
        <v>45789</v>
      </c>
      <c r="E1911" t="s">
        <v>116</v>
      </c>
      <c r="F1911" s="1">
        <v>45868</v>
      </c>
      <c r="G1911" t="s">
        <v>117</v>
      </c>
      <c r="H1911" t="s">
        <v>117</v>
      </c>
      <c r="I1911" t="s">
        <v>117</v>
      </c>
      <c r="J1911" t="s">
        <v>1951</v>
      </c>
      <c r="K1911" t="s">
        <v>1952</v>
      </c>
      <c r="L1911" t="s">
        <v>1953</v>
      </c>
      <c r="M1911" t="s">
        <v>17405</v>
      </c>
      <c r="N1911" t="s">
        <v>120</v>
      </c>
      <c r="O1911" t="s">
        <v>121</v>
      </c>
      <c r="P1911" s="6">
        <v>96950</v>
      </c>
      <c r="Q1911" t="s">
        <v>122</v>
      </c>
      <c r="S1911" s="8">
        <v>16702875905</v>
      </c>
      <c r="U1911" t="s">
        <v>1954</v>
      </c>
      <c r="V1911">
        <v>561720</v>
      </c>
      <c r="W1911" t="s">
        <v>124</v>
      </c>
      <c r="Y1911" t="s">
        <v>1955</v>
      </c>
      <c r="Z1911" t="s">
        <v>1956</v>
      </c>
      <c r="AA1911" t="s">
        <v>776</v>
      </c>
      <c r="AB1911" t="s">
        <v>657</v>
      </c>
      <c r="AC1911" t="s">
        <v>1957</v>
      </c>
      <c r="AD1911" t="s">
        <v>1958</v>
      </c>
      <c r="AE1911" t="s">
        <v>120</v>
      </c>
      <c r="AF1911" t="s">
        <v>121</v>
      </c>
      <c r="AG1911" s="6">
        <v>96950</v>
      </c>
      <c r="AH1911" t="s">
        <v>122</v>
      </c>
      <c r="AJ1911" s="8">
        <v>16702875905</v>
      </c>
      <c r="AL1911" t="s">
        <v>1959</v>
      </c>
      <c r="BE1911" t="str">
        <f>"37-2011.00"</f>
        <v>37-2011.00</v>
      </c>
      <c r="BF1911" t="s">
        <v>701</v>
      </c>
      <c r="BG1911" t="s">
        <v>1960</v>
      </c>
      <c r="BH1911" t="s">
        <v>1961</v>
      </c>
      <c r="BI1911">
        <v>5</v>
      </c>
      <c r="BJ1911">
        <v>2</v>
      </c>
      <c r="BK1911" s="1">
        <v>45870</v>
      </c>
      <c r="BL1911" s="1">
        <v>46234</v>
      </c>
      <c r="BM1911" s="1">
        <v>45870</v>
      </c>
      <c r="BN1911" s="1">
        <v>46234</v>
      </c>
      <c r="BO1911">
        <v>36</v>
      </c>
      <c r="BP1911">
        <v>0</v>
      </c>
      <c r="BQ1911">
        <v>8</v>
      </c>
      <c r="BR1911">
        <v>4</v>
      </c>
      <c r="BS1911">
        <v>8</v>
      </c>
      <c r="BT1911">
        <v>4</v>
      </c>
      <c r="BU1911">
        <v>8</v>
      </c>
      <c r="BV1911">
        <v>4</v>
      </c>
      <c r="BW1911" t="str">
        <f>"8:00 AM"</f>
        <v>8:00 AM</v>
      </c>
      <c r="BX1911" t="str">
        <f>"6:00 PM"</f>
        <v>6:00 PM</v>
      </c>
      <c r="BY1911" t="s">
        <v>133</v>
      </c>
      <c r="BZ1911">
        <v>0</v>
      </c>
      <c r="CA1911">
        <v>0</v>
      </c>
      <c r="CB1911" t="s">
        <v>117</v>
      </c>
      <c r="CD1911" s="2" t="s">
        <v>1962</v>
      </c>
      <c r="CE1911" t="s">
        <v>1437</v>
      </c>
      <c r="CG1911" t="s">
        <v>120</v>
      </c>
      <c r="CH1911" t="s">
        <v>121</v>
      </c>
      <c r="CI1911" s="6">
        <v>96950</v>
      </c>
      <c r="CJ1911" s="10">
        <v>8.2899999999999991</v>
      </c>
      <c r="CK1911" s="10">
        <v>8.2899999999999991</v>
      </c>
      <c r="CL1911" s="10">
        <v>12.43</v>
      </c>
      <c r="CM1911" s="10">
        <v>12.43</v>
      </c>
      <c r="CN1911" t="s">
        <v>137</v>
      </c>
      <c r="CO1911" t="s">
        <v>162</v>
      </c>
      <c r="CP1911" t="s">
        <v>138</v>
      </c>
      <c r="CR1911" t="s">
        <v>139</v>
      </c>
      <c r="CS1911" t="s">
        <v>139</v>
      </c>
      <c r="CT1911" t="s">
        <v>139</v>
      </c>
      <c r="CU1911" t="s">
        <v>139</v>
      </c>
      <c r="CV1911" t="s">
        <v>140</v>
      </c>
      <c r="CW1911" t="s">
        <v>139</v>
      </c>
      <c r="CX1911" t="s">
        <v>140</v>
      </c>
      <c r="CY1911" t="s">
        <v>1963</v>
      </c>
      <c r="CZ1911" s="8">
        <v>16702875905</v>
      </c>
      <c r="DA1911" t="s">
        <v>1959</v>
      </c>
      <c r="DB1911" t="s">
        <v>140</v>
      </c>
      <c r="DC1911" t="s">
        <v>139</v>
      </c>
      <c r="DD1911" t="s">
        <v>117</v>
      </c>
    </row>
    <row r="1912" spans="1:114" ht="15" customHeight="1" x14ac:dyDescent="0.35">
      <c r="A1912" t="s">
        <v>13893</v>
      </c>
      <c r="B1912" t="s">
        <v>144</v>
      </c>
      <c r="C1912" s="1">
        <v>45735</v>
      </c>
      <c r="D1912" s="1">
        <v>45789</v>
      </c>
      <c r="E1912" t="s">
        <v>211</v>
      </c>
      <c r="G1912" t="s">
        <v>117</v>
      </c>
      <c r="H1912" t="s">
        <v>117</v>
      </c>
      <c r="I1912" t="s">
        <v>117</v>
      </c>
      <c r="J1912" t="s">
        <v>145</v>
      </c>
      <c r="K1912" t="s">
        <v>146</v>
      </c>
      <c r="L1912" t="s">
        <v>3283</v>
      </c>
      <c r="M1912" t="s">
        <v>148</v>
      </c>
      <c r="N1912" t="s">
        <v>120</v>
      </c>
      <c r="O1912" t="s">
        <v>121</v>
      </c>
      <c r="P1912" s="6">
        <v>96950</v>
      </c>
      <c r="Q1912" t="s">
        <v>122</v>
      </c>
      <c r="S1912" s="8">
        <v>16702352883</v>
      </c>
      <c r="U1912" t="s">
        <v>149</v>
      </c>
      <c r="V1912">
        <v>56132</v>
      </c>
      <c r="W1912" t="s">
        <v>150</v>
      </c>
      <c r="X1912" t="s">
        <v>139</v>
      </c>
      <c r="Y1912" t="s">
        <v>151</v>
      </c>
      <c r="Z1912" t="s">
        <v>152</v>
      </c>
      <c r="AA1912" t="s">
        <v>153</v>
      </c>
      <c r="AB1912" t="s">
        <v>154</v>
      </c>
      <c r="AC1912" t="s">
        <v>3283</v>
      </c>
      <c r="AD1912" t="s">
        <v>148</v>
      </c>
      <c r="AE1912" t="s">
        <v>120</v>
      </c>
      <c r="AF1912" t="s">
        <v>121</v>
      </c>
      <c r="AG1912" s="6">
        <v>96950</v>
      </c>
      <c r="AH1912" t="s">
        <v>122</v>
      </c>
      <c r="AJ1912" s="8">
        <v>16702352883</v>
      </c>
      <c r="AL1912" t="s">
        <v>155</v>
      </c>
      <c r="BE1912" t="str">
        <f>"51-9198.00"</f>
        <v>51-9198.00</v>
      </c>
      <c r="BF1912" t="s">
        <v>1393</v>
      </c>
      <c r="BG1912" t="s">
        <v>7632</v>
      </c>
      <c r="BH1912" t="s">
        <v>6965</v>
      </c>
      <c r="BI1912">
        <v>10</v>
      </c>
      <c r="BJ1912">
        <v>10</v>
      </c>
      <c r="BK1912" s="1">
        <v>45778</v>
      </c>
      <c r="BL1912" s="1">
        <v>46142</v>
      </c>
      <c r="BM1912" s="1">
        <v>45789</v>
      </c>
      <c r="BN1912" s="1">
        <v>46142</v>
      </c>
      <c r="BO1912">
        <v>35</v>
      </c>
      <c r="BP1912">
        <v>0</v>
      </c>
      <c r="BQ1912">
        <v>7</v>
      </c>
      <c r="BR1912">
        <v>7</v>
      </c>
      <c r="BS1912">
        <v>7</v>
      </c>
      <c r="BT1912">
        <v>7</v>
      </c>
      <c r="BU1912">
        <v>7</v>
      </c>
      <c r="BV1912">
        <v>0</v>
      </c>
      <c r="BW1912" t="str">
        <f>"8:00 AM"</f>
        <v>8:00 AM</v>
      </c>
      <c r="BX1912" t="str">
        <f>"4:00 PM"</f>
        <v>4:00 PM</v>
      </c>
      <c r="BY1912" t="s">
        <v>159</v>
      </c>
      <c r="BZ1912">
        <v>0</v>
      </c>
      <c r="CA1912">
        <v>6</v>
      </c>
      <c r="CB1912" t="s">
        <v>117</v>
      </c>
      <c r="CD1912" t="s">
        <v>10884</v>
      </c>
      <c r="CE1912" t="s">
        <v>147</v>
      </c>
      <c r="CF1912" t="s">
        <v>161</v>
      </c>
      <c r="CG1912" t="s">
        <v>120</v>
      </c>
      <c r="CH1912" t="s">
        <v>121</v>
      </c>
      <c r="CI1912" s="6">
        <v>96950</v>
      </c>
      <c r="CJ1912" s="10">
        <v>8.23</v>
      </c>
      <c r="CK1912" s="10">
        <v>8.23</v>
      </c>
      <c r="CL1912" s="10">
        <v>12.35</v>
      </c>
      <c r="CM1912" s="10">
        <v>12.35</v>
      </c>
      <c r="CN1912" t="s">
        <v>137</v>
      </c>
      <c r="CO1912" t="s">
        <v>194</v>
      </c>
      <c r="CP1912" t="s">
        <v>138</v>
      </c>
      <c r="CR1912" t="s">
        <v>117</v>
      </c>
      <c r="CS1912" t="s">
        <v>139</v>
      </c>
      <c r="CT1912" t="s">
        <v>140</v>
      </c>
      <c r="CU1912" t="s">
        <v>139</v>
      </c>
      <c r="CV1912" t="s">
        <v>140</v>
      </c>
      <c r="CW1912" t="s">
        <v>139</v>
      </c>
      <c r="CX1912" t="s">
        <v>140</v>
      </c>
      <c r="CY1912" t="s">
        <v>163</v>
      </c>
      <c r="CZ1912" s="8">
        <v>16702352883</v>
      </c>
      <c r="DA1912" t="s">
        <v>155</v>
      </c>
      <c r="DB1912" t="s">
        <v>140</v>
      </c>
      <c r="DC1912" t="s">
        <v>139</v>
      </c>
      <c r="DD1912" t="s">
        <v>139</v>
      </c>
    </row>
    <row r="1913" spans="1:114" ht="15" customHeight="1" x14ac:dyDescent="0.35">
      <c r="A1913" t="s">
        <v>13845</v>
      </c>
      <c r="B1913" t="s">
        <v>144</v>
      </c>
      <c r="C1913" s="1">
        <v>45737</v>
      </c>
      <c r="D1913" s="1">
        <v>45789</v>
      </c>
      <c r="E1913" t="s">
        <v>116</v>
      </c>
      <c r="F1913" s="1">
        <v>45913</v>
      </c>
      <c r="G1913" t="s">
        <v>117</v>
      </c>
      <c r="H1913" t="s">
        <v>117</v>
      </c>
      <c r="I1913" t="s">
        <v>117</v>
      </c>
      <c r="J1913" t="s">
        <v>5129</v>
      </c>
      <c r="K1913" t="s">
        <v>5130</v>
      </c>
      <c r="L1913" t="s">
        <v>5062</v>
      </c>
      <c r="M1913" t="s">
        <v>5131</v>
      </c>
      <c r="N1913" t="s">
        <v>120</v>
      </c>
      <c r="O1913" t="s">
        <v>121</v>
      </c>
      <c r="P1913" s="6">
        <v>96950</v>
      </c>
      <c r="Q1913" t="s">
        <v>122</v>
      </c>
      <c r="R1913" t="s">
        <v>382</v>
      </c>
      <c r="S1913" s="8">
        <v>16702347492</v>
      </c>
      <c r="U1913" t="s">
        <v>5132</v>
      </c>
      <c r="V1913">
        <v>722310</v>
      </c>
      <c r="W1913" t="s">
        <v>124</v>
      </c>
      <c r="Y1913" t="s">
        <v>5133</v>
      </c>
      <c r="Z1913" t="s">
        <v>5134</v>
      </c>
      <c r="AA1913" t="s">
        <v>5135</v>
      </c>
      <c r="AB1913" t="s">
        <v>128</v>
      </c>
      <c r="AC1913" t="s">
        <v>5131</v>
      </c>
      <c r="AD1913" t="s">
        <v>5062</v>
      </c>
      <c r="AE1913" t="s">
        <v>120</v>
      </c>
      <c r="AF1913" t="s">
        <v>121</v>
      </c>
      <c r="AG1913" s="6">
        <v>96950</v>
      </c>
      <c r="AH1913" t="s">
        <v>122</v>
      </c>
      <c r="AI1913" t="s">
        <v>382</v>
      </c>
      <c r="AJ1913" s="8">
        <v>16702347492</v>
      </c>
      <c r="AL1913" t="s">
        <v>5136</v>
      </c>
      <c r="BE1913" t="str">
        <f>"35-2021.00"</f>
        <v>35-2021.00</v>
      </c>
      <c r="BF1913" t="s">
        <v>438</v>
      </c>
      <c r="BG1913" t="s">
        <v>5590</v>
      </c>
      <c r="BH1913" t="s">
        <v>5068</v>
      </c>
      <c r="BI1913">
        <v>7</v>
      </c>
      <c r="BJ1913">
        <v>7</v>
      </c>
      <c r="BK1913" s="1">
        <v>45915</v>
      </c>
      <c r="BL1913" s="1">
        <v>46279</v>
      </c>
      <c r="BM1913" s="1">
        <v>45915</v>
      </c>
      <c r="BN1913" s="1">
        <v>46279</v>
      </c>
      <c r="BO1913">
        <v>35</v>
      </c>
      <c r="BP1913">
        <v>0</v>
      </c>
      <c r="BQ1913">
        <v>7</v>
      </c>
      <c r="BR1913">
        <v>7</v>
      </c>
      <c r="BS1913">
        <v>7</v>
      </c>
      <c r="BT1913">
        <v>7</v>
      </c>
      <c r="BU1913">
        <v>7</v>
      </c>
      <c r="BV1913">
        <v>0</v>
      </c>
      <c r="BW1913" t="str">
        <f>"7:00 AM"</f>
        <v>7:00 AM</v>
      </c>
      <c r="BX1913" t="str">
        <f>"3:00 PM"</f>
        <v>3:00 PM</v>
      </c>
      <c r="BY1913" t="s">
        <v>133</v>
      </c>
      <c r="BZ1913">
        <v>0</v>
      </c>
      <c r="CA1913">
        <v>3</v>
      </c>
      <c r="CB1913" t="s">
        <v>117</v>
      </c>
      <c r="CD1913" t="s">
        <v>393</v>
      </c>
      <c r="CE1913" t="s">
        <v>5062</v>
      </c>
      <c r="CF1913" t="s">
        <v>5131</v>
      </c>
      <c r="CG1913" t="s">
        <v>120</v>
      </c>
      <c r="CH1913" t="s">
        <v>121</v>
      </c>
      <c r="CI1913" s="6">
        <v>96950</v>
      </c>
      <c r="CJ1913" s="10">
        <v>7.84</v>
      </c>
      <c r="CK1913" s="10">
        <v>7.95</v>
      </c>
      <c r="CL1913" s="10">
        <v>11.76</v>
      </c>
      <c r="CM1913" s="10">
        <v>11.93</v>
      </c>
      <c r="CN1913" t="s">
        <v>137</v>
      </c>
      <c r="CO1913" t="s">
        <v>393</v>
      </c>
      <c r="CP1913" t="s">
        <v>138</v>
      </c>
      <c r="CR1913" t="s">
        <v>117</v>
      </c>
      <c r="CS1913" t="s">
        <v>139</v>
      </c>
      <c r="CT1913" t="s">
        <v>140</v>
      </c>
      <c r="CU1913" t="s">
        <v>139</v>
      </c>
      <c r="CV1913" t="s">
        <v>140</v>
      </c>
      <c r="CW1913" t="s">
        <v>139</v>
      </c>
      <c r="CX1913" t="s">
        <v>140</v>
      </c>
      <c r="CY1913" t="s">
        <v>394</v>
      </c>
      <c r="CZ1913" s="8">
        <v>16702347492</v>
      </c>
      <c r="DA1913" t="s">
        <v>5136</v>
      </c>
      <c r="DB1913" t="s">
        <v>292</v>
      </c>
      <c r="DC1913" t="s">
        <v>139</v>
      </c>
      <c r="DD1913" t="s">
        <v>117</v>
      </c>
    </row>
    <row r="1914" spans="1:114" ht="15" customHeight="1" x14ac:dyDescent="0.35">
      <c r="A1914" t="s">
        <v>5717</v>
      </c>
      <c r="B1914" t="s">
        <v>166</v>
      </c>
      <c r="C1914" s="1">
        <v>45741</v>
      </c>
      <c r="D1914" s="1">
        <v>45789</v>
      </c>
      <c r="E1914" t="s">
        <v>211</v>
      </c>
      <c r="G1914" t="s">
        <v>117</v>
      </c>
      <c r="H1914" t="s">
        <v>117</v>
      </c>
      <c r="I1914" t="s">
        <v>117</v>
      </c>
      <c r="J1914" t="s">
        <v>1712</v>
      </c>
      <c r="L1914" t="s">
        <v>3692</v>
      </c>
      <c r="M1914" t="s">
        <v>3693</v>
      </c>
      <c r="N1914" t="s">
        <v>120</v>
      </c>
      <c r="O1914" t="s">
        <v>121</v>
      </c>
      <c r="P1914" s="6">
        <v>96950</v>
      </c>
      <c r="Q1914" t="s">
        <v>122</v>
      </c>
      <c r="S1914" s="8">
        <v>16702858730</v>
      </c>
      <c r="U1914" t="s">
        <v>1073</v>
      </c>
      <c r="V1914">
        <v>561320</v>
      </c>
      <c r="W1914" t="s">
        <v>124</v>
      </c>
      <c r="Y1914" t="s">
        <v>1074</v>
      </c>
      <c r="Z1914" t="s">
        <v>1075</v>
      </c>
      <c r="AA1914" t="s">
        <v>1076</v>
      </c>
      <c r="AB1914" t="s">
        <v>189</v>
      </c>
      <c r="AC1914" t="s">
        <v>1713</v>
      </c>
      <c r="AD1914" t="s">
        <v>1714</v>
      </c>
      <c r="AE1914" t="s">
        <v>120</v>
      </c>
      <c r="AF1914" t="s">
        <v>121</v>
      </c>
      <c r="AG1914" s="6">
        <v>96950</v>
      </c>
      <c r="AH1914" t="s">
        <v>122</v>
      </c>
      <c r="AJ1914" s="8">
        <v>16702858730</v>
      </c>
      <c r="AL1914" t="s">
        <v>1078</v>
      </c>
      <c r="BE1914" t="str">
        <f>"49-9071.00"</f>
        <v>49-9071.00</v>
      </c>
      <c r="BF1914" t="s">
        <v>156</v>
      </c>
      <c r="BG1914" t="s">
        <v>3694</v>
      </c>
      <c r="BH1914" t="s">
        <v>341</v>
      </c>
      <c r="BI1914">
        <v>12</v>
      </c>
      <c r="BK1914" s="1">
        <v>45839</v>
      </c>
      <c r="BL1914" s="1">
        <v>45838</v>
      </c>
      <c r="BO1914">
        <v>35</v>
      </c>
      <c r="BP1914">
        <v>0</v>
      </c>
      <c r="BQ1914">
        <v>7</v>
      </c>
      <c r="BR1914">
        <v>7</v>
      </c>
      <c r="BS1914">
        <v>7</v>
      </c>
      <c r="BT1914">
        <v>7</v>
      </c>
      <c r="BU1914">
        <v>7</v>
      </c>
      <c r="BV1914">
        <v>0</v>
      </c>
      <c r="BW1914" t="str">
        <f>"9:00 AM"</f>
        <v>9:00 AM</v>
      </c>
      <c r="BX1914" t="str">
        <f>"5:00 PM"</f>
        <v>5:00 PM</v>
      </c>
      <c r="BY1914" t="s">
        <v>133</v>
      </c>
      <c r="BZ1914">
        <v>0</v>
      </c>
      <c r="CA1914">
        <v>12</v>
      </c>
      <c r="CB1914" t="s">
        <v>117</v>
      </c>
      <c r="CD1914" s="2" t="s">
        <v>3695</v>
      </c>
      <c r="CE1914" t="s">
        <v>5718</v>
      </c>
      <c r="CF1914" t="s">
        <v>982</v>
      </c>
      <c r="CG1914" t="s">
        <v>120</v>
      </c>
      <c r="CH1914" t="s">
        <v>121</v>
      </c>
      <c r="CI1914" s="6">
        <v>96950</v>
      </c>
      <c r="CJ1914" s="10">
        <v>9.75</v>
      </c>
      <c r="CK1914" s="10">
        <v>9.75</v>
      </c>
      <c r="CL1914" s="10">
        <v>14.63</v>
      </c>
      <c r="CM1914" s="10">
        <v>14.63</v>
      </c>
      <c r="CN1914" t="s">
        <v>137</v>
      </c>
      <c r="CO1914" t="s">
        <v>162</v>
      </c>
      <c r="CP1914" t="s">
        <v>138</v>
      </c>
      <c r="CR1914" t="s">
        <v>117</v>
      </c>
      <c r="CS1914" t="s">
        <v>139</v>
      </c>
      <c r="CT1914" t="s">
        <v>140</v>
      </c>
      <c r="CU1914" t="s">
        <v>139</v>
      </c>
      <c r="CV1914" t="s">
        <v>140</v>
      </c>
      <c r="CW1914" t="s">
        <v>139</v>
      </c>
      <c r="CX1914" t="s">
        <v>140</v>
      </c>
      <c r="CY1914" s="2" t="s">
        <v>5719</v>
      </c>
      <c r="CZ1914" s="8">
        <v>16702858730</v>
      </c>
      <c r="DA1914" t="s">
        <v>1078</v>
      </c>
      <c r="DB1914" t="s">
        <v>164</v>
      </c>
      <c r="DC1914" t="s">
        <v>139</v>
      </c>
      <c r="DD1914" t="s">
        <v>117</v>
      </c>
    </row>
    <row r="1915" spans="1:114" ht="15" customHeight="1" x14ac:dyDescent="0.35">
      <c r="A1915" t="s">
        <v>12213</v>
      </c>
      <c r="B1915" t="s">
        <v>166</v>
      </c>
      <c r="C1915" s="1">
        <v>45718</v>
      </c>
      <c r="D1915" s="1">
        <v>45790</v>
      </c>
      <c r="E1915" t="s">
        <v>211</v>
      </c>
      <c r="G1915" t="s">
        <v>117</v>
      </c>
      <c r="H1915" t="s">
        <v>117</v>
      </c>
      <c r="I1915" t="s">
        <v>117</v>
      </c>
      <c r="J1915" t="s">
        <v>10697</v>
      </c>
      <c r="K1915" t="s">
        <v>10698</v>
      </c>
      <c r="L1915" t="s">
        <v>10699</v>
      </c>
      <c r="M1915" t="s">
        <v>12214</v>
      </c>
      <c r="N1915" t="s">
        <v>248</v>
      </c>
      <c r="O1915" t="s">
        <v>121</v>
      </c>
      <c r="P1915" s="6">
        <v>96951</v>
      </c>
      <c r="Q1915" t="s">
        <v>122</v>
      </c>
      <c r="S1915" s="8">
        <v>16707850100</v>
      </c>
      <c r="U1915" t="s">
        <v>4939</v>
      </c>
      <c r="V1915">
        <v>5511</v>
      </c>
      <c r="W1915" t="s">
        <v>124</v>
      </c>
      <c r="Y1915" t="s">
        <v>8908</v>
      </c>
      <c r="Z1915" t="s">
        <v>8909</v>
      </c>
      <c r="AB1915" t="s">
        <v>2678</v>
      </c>
      <c r="AC1915" t="s">
        <v>12215</v>
      </c>
      <c r="AD1915" t="s">
        <v>6561</v>
      </c>
      <c r="AE1915" t="s">
        <v>248</v>
      </c>
      <c r="AF1915" t="s">
        <v>121</v>
      </c>
      <c r="AG1915" s="6">
        <v>96951</v>
      </c>
      <c r="AH1915" t="s">
        <v>122</v>
      </c>
      <c r="AJ1915" s="8">
        <v>16707850100</v>
      </c>
      <c r="AL1915" t="s">
        <v>4943</v>
      </c>
      <c r="BE1915" t="str">
        <f>"43-3031.00"</f>
        <v>43-3031.00</v>
      </c>
      <c r="BF1915" t="s">
        <v>357</v>
      </c>
      <c r="BG1915" t="s">
        <v>12216</v>
      </c>
      <c r="BH1915" t="s">
        <v>537</v>
      </c>
      <c r="BI1915">
        <v>4</v>
      </c>
      <c r="BK1915" s="1">
        <v>45790</v>
      </c>
      <c r="BL1915" s="1">
        <v>46154</v>
      </c>
      <c r="BO1915">
        <v>40</v>
      </c>
      <c r="BP1915">
        <v>0</v>
      </c>
      <c r="BQ1915">
        <v>8</v>
      </c>
      <c r="BR1915">
        <v>8</v>
      </c>
      <c r="BS1915">
        <v>8</v>
      </c>
      <c r="BT1915">
        <v>8</v>
      </c>
      <c r="BU1915">
        <v>8</v>
      </c>
      <c r="BV1915">
        <v>0</v>
      </c>
      <c r="BW1915" t="str">
        <f>"8:00 AM"</f>
        <v>8:00 AM</v>
      </c>
      <c r="BX1915" t="str">
        <f>"5:00 PM"</f>
        <v>5:00 PM</v>
      </c>
      <c r="BY1915" t="s">
        <v>159</v>
      </c>
      <c r="BZ1915">
        <v>0</v>
      </c>
      <c r="CA1915">
        <v>12</v>
      </c>
      <c r="CB1915" t="s">
        <v>117</v>
      </c>
      <c r="CD1915" t="s">
        <v>12217</v>
      </c>
      <c r="CE1915" t="s">
        <v>10699</v>
      </c>
      <c r="CF1915" t="s">
        <v>6561</v>
      </c>
      <c r="CG1915" t="s">
        <v>248</v>
      </c>
      <c r="CH1915" t="s">
        <v>121</v>
      </c>
      <c r="CI1915" s="6">
        <v>96951</v>
      </c>
      <c r="CJ1915" s="10">
        <v>12.28</v>
      </c>
      <c r="CK1915" s="10">
        <v>12.28</v>
      </c>
      <c r="CL1915" s="10">
        <v>18.420000000000002</v>
      </c>
      <c r="CM1915" s="10">
        <v>18.420000000000002</v>
      </c>
      <c r="CN1915" t="s">
        <v>137</v>
      </c>
      <c r="CO1915" t="s">
        <v>140</v>
      </c>
      <c r="CP1915" t="s">
        <v>138</v>
      </c>
      <c r="CR1915" t="s">
        <v>117</v>
      </c>
      <c r="CS1915" t="s">
        <v>139</v>
      </c>
      <c r="CT1915" t="s">
        <v>140</v>
      </c>
      <c r="CU1915" t="s">
        <v>139</v>
      </c>
      <c r="CV1915" t="s">
        <v>140</v>
      </c>
      <c r="CW1915" t="s">
        <v>139</v>
      </c>
      <c r="CX1915" t="s">
        <v>140</v>
      </c>
      <c r="CY1915" t="s">
        <v>140</v>
      </c>
      <c r="CZ1915" s="8">
        <v>16707850100</v>
      </c>
      <c r="DA1915" t="s">
        <v>11626</v>
      </c>
      <c r="DB1915" t="s">
        <v>140</v>
      </c>
      <c r="DC1915" t="s">
        <v>139</v>
      </c>
      <c r="DD1915" t="s">
        <v>117</v>
      </c>
    </row>
    <row r="1916" spans="1:114" ht="15" customHeight="1" x14ac:dyDescent="0.35">
      <c r="A1916" t="s">
        <v>16457</v>
      </c>
      <c r="B1916" t="s">
        <v>166</v>
      </c>
      <c r="C1916" s="1">
        <v>45718</v>
      </c>
      <c r="D1916" s="1">
        <v>45790</v>
      </c>
      <c r="E1916" t="s">
        <v>116</v>
      </c>
      <c r="F1916" s="1">
        <v>45837</v>
      </c>
      <c r="G1916" t="s">
        <v>117</v>
      </c>
      <c r="H1916" t="s">
        <v>117</v>
      </c>
      <c r="I1916" t="s">
        <v>117</v>
      </c>
      <c r="J1916" t="s">
        <v>3125</v>
      </c>
      <c r="K1916" t="s">
        <v>3126</v>
      </c>
      <c r="L1916" t="s">
        <v>3127</v>
      </c>
      <c r="N1916" t="s">
        <v>120</v>
      </c>
      <c r="O1916" t="s">
        <v>121</v>
      </c>
      <c r="P1916" s="6">
        <v>96950</v>
      </c>
      <c r="Q1916" t="s">
        <v>122</v>
      </c>
      <c r="S1916" s="8">
        <v>16702881463</v>
      </c>
      <c r="U1916" t="s">
        <v>3128</v>
      </c>
      <c r="V1916">
        <v>561720</v>
      </c>
      <c r="W1916" t="s">
        <v>124</v>
      </c>
      <c r="Y1916" t="s">
        <v>1263</v>
      </c>
      <c r="Z1916" t="s">
        <v>1264</v>
      </c>
      <c r="AA1916" t="s">
        <v>1265</v>
      </c>
      <c r="AB1916" t="s">
        <v>154</v>
      </c>
      <c r="AC1916" t="s">
        <v>16458</v>
      </c>
      <c r="AE1916" t="s">
        <v>120</v>
      </c>
      <c r="AF1916" t="s">
        <v>121</v>
      </c>
      <c r="AG1916" s="6">
        <v>96950</v>
      </c>
      <c r="AH1916" t="s">
        <v>122</v>
      </c>
      <c r="AJ1916" s="8">
        <v>16702881463</v>
      </c>
      <c r="AL1916" t="s">
        <v>3135</v>
      </c>
      <c r="BE1916" t="str">
        <f>"37-2012.00"</f>
        <v>37-2012.00</v>
      </c>
      <c r="BF1916" t="s">
        <v>130</v>
      </c>
      <c r="BG1916" t="s">
        <v>9166</v>
      </c>
      <c r="BH1916" t="s">
        <v>130</v>
      </c>
      <c r="BI1916">
        <v>10</v>
      </c>
      <c r="BK1916" s="1">
        <v>45839</v>
      </c>
      <c r="BL1916" s="1">
        <v>46203</v>
      </c>
      <c r="BO1916">
        <v>35</v>
      </c>
      <c r="BP1916">
        <v>0</v>
      </c>
      <c r="BQ1916">
        <v>7</v>
      </c>
      <c r="BR1916">
        <v>7</v>
      </c>
      <c r="BS1916">
        <v>7</v>
      </c>
      <c r="BT1916">
        <v>7</v>
      </c>
      <c r="BU1916">
        <v>7</v>
      </c>
      <c r="BV1916">
        <v>0</v>
      </c>
      <c r="BW1916" t="str">
        <f>"8:30 AM"</f>
        <v>8:30 AM</v>
      </c>
      <c r="BX1916" t="str">
        <f>"4:30 PM"</f>
        <v>4:30 PM</v>
      </c>
      <c r="BY1916" t="s">
        <v>133</v>
      </c>
      <c r="BZ1916">
        <v>0</v>
      </c>
      <c r="CA1916">
        <v>3</v>
      </c>
      <c r="CB1916" t="s">
        <v>117</v>
      </c>
      <c r="CD1916" t="s">
        <v>130</v>
      </c>
      <c r="CE1916" t="s">
        <v>3127</v>
      </c>
      <c r="CG1916" t="s">
        <v>120</v>
      </c>
      <c r="CH1916" t="s">
        <v>121</v>
      </c>
      <c r="CI1916" s="6">
        <v>96950</v>
      </c>
      <c r="CJ1916" s="10">
        <v>7.77</v>
      </c>
      <c r="CK1916" s="10">
        <v>7.77</v>
      </c>
      <c r="CL1916" s="10">
        <v>11.66</v>
      </c>
      <c r="CM1916" s="10">
        <v>11.66</v>
      </c>
      <c r="CN1916" t="s">
        <v>137</v>
      </c>
      <c r="CO1916" t="s">
        <v>194</v>
      </c>
      <c r="CP1916" t="s">
        <v>138</v>
      </c>
      <c r="CR1916" t="s">
        <v>117</v>
      </c>
      <c r="CS1916" t="s">
        <v>139</v>
      </c>
      <c r="CT1916" t="s">
        <v>140</v>
      </c>
      <c r="CU1916" t="s">
        <v>139</v>
      </c>
      <c r="CV1916" t="s">
        <v>140</v>
      </c>
      <c r="CW1916" t="s">
        <v>139</v>
      </c>
      <c r="CX1916" t="s">
        <v>140</v>
      </c>
      <c r="CY1916" s="2" t="s">
        <v>7745</v>
      </c>
      <c r="CZ1916" s="8">
        <v>16702881463</v>
      </c>
      <c r="DA1916" t="s">
        <v>3135</v>
      </c>
      <c r="DB1916" t="s">
        <v>309</v>
      </c>
      <c r="DC1916" t="s">
        <v>139</v>
      </c>
      <c r="DD1916" t="s">
        <v>117</v>
      </c>
    </row>
    <row r="1917" spans="1:114" ht="15" customHeight="1" x14ac:dyDescent="0.35">
      <c r="A1917" t="s">
        <v>12275</v>
      </c>
      <c r="B1917" t="s">
        <v>166</v>
      </c>
      <c r="C1917" s="1">
        <v>45718</v>
      </c>
      <c r="D1917" s="1">
        <v>45790</v>
      </c>
      <c r="E1917" t="s">
        <v>211</v>
      </c>
      <c r="G1917" t="s">
        <v>117</v>
      </c>
      <c r="H1917" t="s">
        <v>117</v>
      </c>
      <c r="I1917" t="s">
        <v>117</v>
      </c>
      <c r="J1917" t="s">
        <v>10697</v>
      </c>
      <c r="K1917" t="s">
        <v>4937</v>
      </c>
      <c r="L1917" t="s">
        <v>10699</v>
      </c>
      <c r="M1917" t="s">
        <v>6561</v>
      </c>
      <c r="N1917" t="s">
        <v>248</v>
      </c>
      <c r="O1917" t="s">
        <v>121</v>
      </c>
      <c r="P1917" s="6">
        <v>96951</v>
      </c>
      <c r="Q1917" t="s">
        <v>122</v>
      </c>
      <c r="S1917" s="8">
        <v>16707850100</v>
      </c>
      <c r="U1917" t="s">
        <v>4939</v>
      </c>
      <c r="V1917">
        <v>5511</v>
      </c>
      <c r="W1917" t="s">
        <v>124</v>
      </c>
      <c r="Y1917" t="s">
        <v>8908</v>
      </c>
      <c r="Z1917" t="s">
        <v>8909</v>
      </c>
      <c r="AB1917" t="s">
        <v>2678</v>
      </c>
      <c r="AC1917" t="s">
        <v>10699</v>
      </c>
      <c r="AD1917" t="s">
        <v>6561</v>
      </c>
      <c r="AE1917" t="s">
        <v>248</v>
      </c>
      <c r="AF1917" t="s">
        <v>121</v>
      </c>
      <c r="AG1917" s="6">
        <v>96951</v>
      </c>
      <c r="AH1917" t="s">
        <v>122</v>
      </c>
      <c r="AJ1917" s="8">
        <v>16707850100</v>
      </c>
      <c r="AL1917" t="s">
        <v>4943</v>
      </c>
      <c r="BE1917" t="str">
        <f>"43-4051.00"</f>
        <v>43-4051.00</v>
      </c>
      <c r="BF1917" t="s">
        <v>5543</v>
      </c>
      <c r="BG1917" t="s">
        <v>12276</v>
      </c>
      <c r="BH1917" t="s">
        <v>12277</v>
      </c>
      <c r="BI1917">
        <v>4</v>
      </c>
      <c r="BK1917" s="1">
        <v>45790</v>
      </c>
      <c r="BL1917" s="1">
        <v>46154</v>
      </c>
      <c r="BO1917">
        <v>41</v>
      </c>
      <c r="BP1917">
        <v>0</v>
      </c>
      <c r="BQ1917">
        <v>8</v>
      </c>
      <c r="BR1917">
        <v>8</v>
      </c>
      <c r="BS1917">
        <v>8</v>
      </c>
      <c r="BT1917">
        <v>8</v>
      </c>
      <c r="BU1917">
        <v>8</v>
      </c>
      <c r="BV1917">
        <v>1</v>
      </c>
      <c r="BW1917" t="str">
        <f>"8:00 AM"</f>
        <v>8:00 AM</v>
      </c>
      <c r="BX1917" t="str">
        <f>"5:00 PM"</f>
        <v>5:00 PM</v>
      </c>
      <c r="BY1917" t="s">
        <v>159</v>
      </c>
      <c r="BZ1917">
        <v>0</v>
      </c>
      <c r="CA1917">
        <v>6</v>
      </c>
      <c r="CB1917" t="s">
        <v>117</v>
      </c>
      <c r="CD1917" t="s">
        <v>6404</v>
      </c>
      <c r="CE1917" t="s">
        <v>10699</v>
      </c>
      <c r="CF1917" t="s">
        <v>6561</v>
      </c>
      <c r="CG1917" t="s">
        <v>248</v>
      </c>
      <c r="CH1917" t="s">
        <v>121</v>
      </c>
      <c r="CI1917" s="6">
        <v>96951</v>
      </c>
      <c r="CJ1917" s="10">
        <v>10.83</v>
      </c>
      <c r="CK1917" s="10">
        <v>10.83</v>
      </c>
      <c r="CL1917" s="10">
        <v>16.239999999999998</v>
      </c>
      <c r="CM1917" s="10">
        <v>16.239999999999998</v>
      </c>
      <c r="CN1917" t="s">
        <v>137</v>
      </c>
      <c r="CO1917" t="s">
        <v>140</v>
      </c>
      <c r="CP1917" t="s">
        <v>138</v>
      </c>
      <c r="CR1917" t="s">
        <v>117</v>
      </c>
      <c r="CS1917" t="s">
        <v>139</v>
      </c>
      <c r="CT1917" t="s">
        <v>140</v>
      </c>
      <c r="CU1917" t="s">
        <v>139</v>
      </c>
      <c r="CV1917" t="s">
        <v>140</v>
      </c>
      <c r="CW1917" t="s">
        <v>139</v>
      </c>
      <c r="CX1917" t="s">
        <v>140</v>
      </c>
      <c r="CY1917" t="s">
        <v>140</v>
      </c>
      <c r="CZ1917" s="8">
        <v>16707850100</v>
      </c>
      <c r="DA1917" t="s">
        <v>11626</v>
      </c>
      <c r="DB1917" t="s">
        <v>140</v>
      </c>
      <c r="DC1917" t="s">
        <v>139</v>
      </c>
      <c r="DD1917" t="s">
        <v>117</v>
      </c>
    </row>
    <row r="1918" spans="1:114" ht="15" customHeight="1" x14ac:dyDescent="0.35">
      <c r="A1918" t="s">
        <v>13842</v>
      </c>
      <c r="B1918" t="s">
        <v>144</v>
      </c>
      <c r="C1918" s="1">
        <v>45737</v>
      </c>
      <c r="D1918" s="1">
        <v>45790</v>
      </c>
      <c r="E1918" t="s">
        <v>116</v>
      </c>
      <c r="F1918" s="1">
        <v>45837</v>
      </c>
      <c r="G1918" t="s">
        <v>117</v>
      </c>
      <c r="H1918" t="s">
        <v>117</v>
      </c>
      <c r="I1918" t="s">
        <v>117</v>
      </c>
      <c r="J1918" t="s">
        <v>7796</v>
      </c>
      <c r="K1918" t="s">
        <v>140</v>
      </c>
      <c r="L1918" t="s">
        <v>7797</v>
      </c>
      <c r="M1918" t="s">
        <v>7798</v>
      </c>
      <c r="N1918" t="s">
        <v>136</v>
      </c>
      <c r="O1918" t="s">
        <v>121</v>
      </c>
      <c r="P1918" s="6">
        <v>96950</v>
      </c>
      <c r="Q1918" t="s">
        <v>122</v>
      </c>
      <c r="R1918" t="s">
        <v>140</v>
      </c>
      <c r="S1918" s="8">
        <v>16702330349</v>
      </c>
      <c r="U1918" t="s">
        <v>5926</v>
      </c>
      <c r="V1918">
        <v>56132</v>
      </c>
      <c r="W1918" t="s">
        <v>150</v>
      </c>
      <c r="X1918" t="s">
        <v>139</v>
      </c>
      <c r="Y1918" t="s">
        <v>7799</v>
      </c>
      <c r="Z1918" t="s">
        <v>7800</v>
      </c>
      <c r="AA1918" t="s">
        <v>827</v>
      </c>
      <c r="AB1918" t="s">
        <v>1198</v>
      </c>
      <c r="AC1918" t="s">
        <v>13843</v>
      </c>
      <c r="AD1918" t="s">
        <v>5925</v>
      </c>
      <c r="AE1918" t="s">
        <v>136</v>
      </c>
      <c r="AF1918" t="s">
        <v>121</v>
      </c>
      <c r="AG1918" s="6">
        <v>96950</v>
      </c>
      <c r="AH1918" t="s">
        <v>122</v>
      </c>
      <c r="AJ1918" s="8">
        <v>16702330349</v>
      </c>
      <c r="AL1918" t="s">
        <v>7802</v>
      </c>
      <c r="BE1918" t="str">
        <f>"37-2012.00"</f>
        <v>37-2012.00</v>
      </c>
      <c r="BF1918" t="s">
        <v>130</v>
      </c>
      <c r="BG1918" t="s">
        <v>7803</v>
      </c>
      <c r="BH1918" t="s">
        <v>7804</v>
      </c>
      <c r="BI1918">
        <v>1</v>
      </c>
      <c r="BJ1918">
        <v>1</v>
      </c>
      <c r="BK1918" s="1">
        <v>45839</v>
      </c>
      <c r="BL1918" s="1">
        <v>46203</v>
      </c>
      <c r="BM1918" s="1">
        <v>45839</v>
      </c>
      <c r="BN1918" s="1">
        <v>46203</v>
      </c>
      <c r="BO1918">
        <v>35</v>
      </c>
      <c r="BP1918">
        <v>0</v>
      </c>
      <c r="BQ1918">
        <v>7</v>
      </c>
      <c r="BR1918">
        <v>7</v>
      </c>
      <c r="BS1918">
        <v>7</v>
      </c>
      <c r="BT1918">
        <v>7</v>
      </c>
      <c r="BU1918">
        <v>7</v>
      </c>
      <c r="BV1918">
        <v>0</v>
      </c>
      <c r="BW1918" t="str">
        <f>"8:00 AM"</f>
        <v>8:00 AM</v>
      </c>
      <c r="BX1918" t="str">
        <f>"4:00 PM"</f>
        <v>4:00 PM</v>
      </c>
      <c r="BY1918" t="s">
        <v>133</v>
      </c>
      <c r="BZ1918">
        <v>0</v>
      </c>
      <c r="CA1918">
        <v>3</v>
      </c>
      <c r="CB1918" t="s">
        <v>117</v>
      </c>
      <c r="CD1918" s="2" t="s">
        <v>13844</v>
      </c>
      <c r="CE1918" t="s">
        <v>1637</v>
      </c>
      <c r="CF1918" t="s">
        <v>1637</v>
      </c>
      <c r="CG1918" t="s">
        <v>136</v>
      </c>
      <c r="CH1918" t="s">
        <v>121</v>
      </c>
      <c r="CI1918" s="6">
        <v>96950</v>
      </c>
      <c r="CJ1918" s="10">
        <v>7.77</v>
      </c>
      <c r="CK1918" s="10">
        <v>7.77</v>
      </c>
      <c r="CL1918" s="10">
        <v>0</v>
      </c>
      <c r="CM1918" s="10">
        <v>0</v>
      </c>
      <c r="CN1918" t="s">
        <v>137</v>
      </c>
      <c r="CO1918" t="s">
        <v>140</v>
      </c>
      <c r="CP1918" t="s">
        <v>138</v>
      </c>
      <c r="CR1918" t="s">
        <v>117</v>
      </c>
      <c r="CS1918" t="s">
        <v>139</v>
      </c>
      <c r="CT1918" t="s">
        <v>139</v>
      </c>
      <c r="CU1918" t="s">
        <v>140</v>
      </c>
      <c r="CV1918" t="s">
        <v>140</v>
      </c>
      <c r="CW1918" t="s">
        <v>139</v>
      </c>
      <c r="CX1918" t="s">
        <v>140</v>
      </c>
      <c r="CY1918" t="s">
        <v>133</v>
      </c>
      <c r="CZ1918" s="8">
        <v>16702330349</v>
      </c>
      <c r="DA1918" t="s">
        <v>5929</v>
      </c>
      <c r="DB1918" t="s">
        <v>140</v>
      </c>
      <c r="DC1918" t="s">
        <v>139</v>
      </c>
      <c r="DD1918" t="s">
        <v>139</v>
      </c>
    </row>
    <row r="1919" spans="1:114" ht="15" customHeight="1" x14ac:dyDescent="0.35">
      <c r="A1919" t="s">
        <v>15367</v>
      </c>
      <c r="B1919" t="s">
        <v>144</v>
      </c>
      <c r="C1919" s="1">
        <v>45737</v>
      </c>
      <c r="D1919" s="1">
        <v>45790</v>
      </c>
      <c r="E1919" t="s">
        <v>116</v>
      </c>
      <c r="F1919" s="1">
        <v>45882</v>
      </c>
      <c r="G1919" t="s">
        <v>117</v>
      </c>
      <c r="H1919" t="s">
        <v>117</v>
      </c>
      <c r="I1919" t="s">
        <v>117</v>
      </c>
      <c r="J1919" t="s">
        <v>5129</v>
      </c>
      <c r="K1919" t="s">
        <v>5130</v>
      </c>
      <c r="L1919" t="s">
        <v>5062</v>
      </c>
      <c r="M1919" t="s">
        <v>5131</v>
      </c>
      <c r="N1919" t="s">
        <v>120</v>
      </c>
      <c r="O1919" t="s">
        <v>121</v>
      </c>
      <c r="P1919" s="6">
        <v>96950</v>
      </c>
      <c r="Q1919" t="s">
        <v>122</v>
      </c>
      <c r="S1919" s="8">
        <v>16702347492</v>
      </c>
      <c r="U1919" t="s">
        <v>5132</v>
      </c>
      <c r="V1919">
        <v>722310</v>
      </c>
      <c r="W1919" t="s">
        <v>124</v>
      </c>
      <c r="Y1919" t="s">
        <v>5133</v>
      </c>
      <c r="Z1919" t="s">
        <v>5134</v>
      </c>
      <c r="AA1919" t="s">
        <v>5135</v>
      </c>
      <c r="AB1919" t="s">
        <v>128</v>
      </c>
      <c r="AC1919" t="s">
        <v>5062</v>
      </c>
      <c r="AD1919" t="s">
        <v>5131</v>
      </c>
      <c r="AE1919" t="s">
        <v>120</v>
      </c>
      <c r="AF1919" t="s">
        <v>121</v>
      </c>
      <c r="AG1919" s="6">
        <v>96950</v>
      </c>
      <c r="AH1919" t="s">
        <v>122</v>
      </c>
      <c r="AI1919" t="s">
        <v>382</v>
      </c>
      <c r="AJ1919" s="8">
        <v>16702347492</v>
      </c>
      <c r="AL1919" t="s">
        <v>5136</v>
      </c>
      <c r="BE1919" t="str">
        <f>"53-3033.00"</f>
        <v>53-3033.00</v>
      </c>
      <c r="BF1919" t="s">
        <v>387</v>
      </c>
      <c r="BG1919" t="s">
        <v>15368</v>
      </c>
      <c r="BH1919" t="s">
        <v>9510</v>
      </c>
      <c r="BI1919">
        <v>5</v>
      </c>
      <c r="BJ1919">
        <v>5</v>
      </c>
      <c r="BK1919" s="1">
        <v>45884</v>
      </c>
      <c r="BL1919" s="1">
        <v>46248</v>
      </c>
      <c r="BM1919" s="1">
        <v>45884</v>
      </c>
      <c r="BN1919" s="1">
        <v>46248</v>
      </c>
      <c r="BO1919">
        <v>35</v>
      </c>
      <c r="BP1919">
        <v>0</v>
      </c>
      <c r="BQ1919">
        <v>7</v>
      </c>
      <c r="BR1919">
        <v>7</v>
      </c>
      <c r="BS1919">
        <v>7</v>
      </c>
      <c r="BT1919">
        <v>7</v>
      </c>
      <c r="BU1919">
        <v>7</v>
      </c>
      <c r="BV1919">
        <v>0</v>
      </c>
      <c r="BW1919" t="str">
        <f>"6:00 AM"</f>
        <v>6:00 AM</v>
      </c>
      <c r="BX1919" t="str">
        <f>"2:00 PM"</f>
        <v>2:00 PM</v>
      </c>
      <c r="BY1919" t="s">
        <v>159</v>
      </c>
      <c r="BZ1919">
        <v>0</v>
      </c>
      <c r="CA1919">
        <v>12</v>
      </c>
      <c r="CB1919" t="s">
        <v>117</v>
      </c>
      <c r="CD1919" t="s">
        <v>15369</v>
      </c>
      <c r="CE1919" t="s">
        <v>5062</v>
      </c>
      <c r="CF1919" t="s">
        <v>5131</v>
      </c>
      <c r="CG1919" t="s">
        <v>120</v>
      </c>
      <c r="CH1919" t="s">
        <v>121</v>
      </c>
      <c r="CI1919" s="6">
        <v>96950</v>
      </c>
      <c r="CJ1919" s="10">
        <v>8.15</v>
      </c>
      <c r="CK1919" s="10">
        <v>8.1999999999999993</v>
      </c>
      <c r="CL1919" s="10">
        <v>12.23</v>
      </c>
      <c r="CM1919" s="10">
        <v>12.3</v>
      </c>
      <c r="CN1919" t="s">
        <v>137</v>
      </c>
      <c r="CO1919" t="s">
        <v>393</v>
      </c>
      <c r="CP1919" t="s">
        <v>138</v>
      </c>
      <c r="CR1919" t="s">
        <v>117</v>
      </c>
      <c r="CS1919" t="s">
        <v>139</v>
      </c>
      <c r="CT1919" t="s">
        <v>140</v>
      </c>
      <c r="CU1919" t="s">
        <v>139</v>
      </c>
      <c r="CV1919" t="s">
        <v>140</v>
      </c>
      <c r="CW1919" t="s">
        <v>139</v>
      </c>
      <c r="CX1919" t="s">
        <v>140</v>
      </c>
      <c r="CY1919" t="s">
        <v>394</v>
      </c>
      <c r="CZ1919" s="8">
        <v>16702347492</v>
      </c>
      <c r="DA1919" t="s">
        <v>5136</v>
      </c>
      <c r="DB1919" t="s">
        <v>292</v>
      </c>
      <c r="DC1919" t="s">
        <v>139</v>
      </c>
      <c r="DD1919" t="s">
        <v>117</v>
      </c>
    </row>
    <row r="1920" spans="1:114" ht="15" customHeight="1" x14ac:dyDescent="0.35">
      <c r="A1920" t="s">
        <v>5787</v>
      </c>
      <c r="B1920" t="s">
        <v>115</v>
      </c>
      <c r="C1920" s="1">
        <v>45741</v>
      </c>
      <c r="D1920" s="1">
        <v>45790</v>
      </c>
      <c r="E1920" t="s">
        <v>116</v>
      </c>
      <c r="F1920" s="1">
        <v>45837</v>
      </c>
      <c r="G1920" t="s">
        <v>117</v>
      </c>
      <c r="H1920" t="s">
        <v>117</v>
      </c>
      <c r="I1920" t="s">
        <v>117</v>
      </c>
      <c r="J1920" t="s">
        <v>1712</v>
      </c>
      <c r="L1920" t="s">
        <v>1713</v>
      </c>
      <c r="M1920" t="s">
        <v>1714</v>
      </c>
      <c r="N1920" t="s">
        <v>120</v>
      </c>
      <c r="O1920" t="s">
        <v>121</v>
      </c>
      <c r="P1920" s="6">
        <v>96950</v>
      </c>
      <c r="Q1920" t="s">
        <v>122</v>
      </c>
      <c r="S1920" s="8">
        <v>16702858730</v>
      </c>
      <c r="U1920" t="s">
        <v>1073</v>
      </c>
      <c r="V1920">
        <v>561320</v>
      </c>
      <c r="W1920" t="s">
        <v>124</v>
      </c>
      <c r="Y1920" t="s">
        <v>1074</v>
      </c>
      <c r="Z1920" t="s">
        <v>1075</v>
      </c>
      <c r="AA1920" t="s">
        <v>1076</v>
      </c>
      <c r="AB1920" t="s">
        <v>189</v>
      </c>
      <c r="AC1920" t="s">
        <v>1713</v>
      </c>
      <c r="AD1920" t="s">
        <v>1714</v>
      </c>
      <c r="AE1920" t="s">
        <v>120</v>
      </c>
      <c r="AF1920" t="s">
        <v>121</v>
      </c>
      <c r="AG1920" s="6">
        <v>96950</v>
      </c>
      <c r="AH1920" t="s">
        <v>122</v>
      </c>
      <c r="AJ1920" s="8">
        <v>16702858730</v>
      </c>
      <c r="AL1920" t="s">
        <v>1078</v>
      </c>
      <c r="BE1920" t="str">
        <f>"39-5012.00"</f>
        <v>39-5012.00</v>
      </c>
      <c r="BF1920" t="s">
        <v>272</v>
      </c>
      <c r="BG1920" t="s">
        <v>5788</v>
      </c>
      <c r="BH1920" t="s">
        <v>1373</v>
      </c>
      <c r="BI1920">
        <v>3</v>
      </c>
      <c r="BK1920" s="1">
        <v>45839</v>
      </c>
      <c r="BL1920" s="1">
        <v>46203</v>
      </c>
      <c r="BO1920">
        <v>35</v>
      </c>
      <c r="BP1920">
        <v>0</v>
      </c>
      <c r="BQ1920">
        <v>7</v>
      </c>
      <c r="BR1920">
        <v>7</v>
      </c>
      <c r="BS1920">
        <v>7</v>
      </c>
      <c r="BT1920">
        <v>7</v>
      </c>
      <c r="BU1920">
        <v>7</v>
      </c>
      <c r="BV1920">
        <v>0</v>
      </c>
      <c r="BW1920" t="str">
        <f>"10:00 AM"</f>
        <v>10:00 AM</v>
      </c>
      <c r="BX1920" t="str">
        <f>"6:00 PM"</f>
        <v>6:00 PM</v>
      </c>
      <c r="BY1920" t="s">
        <v>159</v>
      </c>
      <c r="BZ1920">
        <v>0</v>
      </c>
      <c r="CA1920">
        <v>24</v>
      </c>
      <c r="CB1920" t="s">
        <v>117</v>
      </c>
      <c r="CD1920" s="2" t="s">
        <v>5789</v>
      </c>
      <c r="CE1920" t="s">
        <v>1718</v>
      </c>
      <c r="CF1920" t="s">
        <v>982</v>
      </c>
      <c r="CG1920" t="s">
        <v>120</v>
      </c>
      <c r="CH1920" t="s">
        <v>121</v>
      </c>
      <c r="CI1920" s="6">
        <v>96950</v>
      </c>
      <c r="CJ1920" s="10">
        <v>7.98</v>
      </c>
      <c r="CK1920" s="10">
        <v>7.98</v>
      </c>
      <c r="CL1920" s="10">
        <v>11.97</v>
      </c>
      <c r="CM1920" s="10">
        <v>11.97</v>
      </c>
      <c r="CN1920" t="s">
        <v>137</v>
      </c>
      <c r="CO1920" t="s">
        <v>194</v>
      </c>
      <c r="CP1920" t="s">
        <v>138</v>
      </c>
      <c r="CR1920" t="s">
        <v>117</v>
      </c>
      <c r="CS1920" t="s">
        <v>139</v>
      </c>
      <c r="CT1920" t="s">
        <v>140</v>
      </c>
      <c r="CU1920" t="s">
        <v>139</v>
      </c>
      <c r="CV1920" t="s">
        <v>140</v>
      </c>
      <c r="CW1920" t="s">
        <v>139</v>
      </c>
      <c r="CX1920" t="s">
        <v>140</v>
      </c>
      <c r="CY1920" t="s">
        <v>5790</v>
      </c>
      <c r="CZ1920" s="8">
        <v>16702858730</v>
      </c>
      <c r="DA1920" t="s">
        <v>1078</v>
      </c>
      <c r="DB1920" t="s">
        <v>140</v>
      </c>
      <c r="DC1920" t="s">
        <v>139</v>
      </c>
      <c r="DD1920" t="s">
        <v>117</v>
      </c>
    </row>
    <row r="1921" spans="1:114" ht="15" customHeight="1" x14ac:dyDescent="0.35">
      <c r="A1921" t="s">
        <v>1639</v>
      </c>
      <c r="B1921" t="s">
        <v>115</v>
      </c>
      <c r="C1921" s="1">
        <v>45763</v>
      </c>
      <c r="D1921" s="1">
        <v>45790</v>
      </c>
      <c r="E1921" t="s">
        <v>116</v>
      </c>
      <c r="F1921" s="1">
        <v>45929</v>
      </c>
      <c r="G1921" t="s">
        <v>139</v>
      </c>
      <c r="H1921" t="s">
        <v>117</v>
      </c>
      <c r="I1921" t="s">
        <v>117</v>
      </c>
      <c r="J1921" t="s">
        <v>1640</v>
      </c>
      <c r="K1921" t="s">
        <v>1641</v>
      </c>
      <c r="L1921" t="s">
        <v>847</v>
      </c>
      <c r="M1921" t="s">
        <v>1424</v>
      </c>
      <c r="N1921" t="s">
        <v>120</v>
      </c>
      <c r="O1921" t="s">
        <v>121</v>
      </c>
      <c r="P1921" s="6">
        <v>96950</v>
      </c>
      <c r="Q1921" t="s">
        <v>122</v>
      </c>
      <c r="S1921" s="8">
        <v>16702353313</v>
      </c>
      <c r="U1921" t="s">
        <v>1425</v>
      </c>
      <c r="V1921">
        <v>23622</v>
      </c>
      <c r="W1921" t="s">
        <v>124</v>
      </c>
      <c r="Y1921" t="s">
        <v>1426</v>
      </c>
      <c r="Z1921" t="s">
        <v>1427</v>
      </c>
      <c r="AB1921" t="s">
        <v>1428</v>
      </c>
      <c r="AC1921" t="s">
        <v>1642</v>
      </c>
      <c r="AE1921" t="s">
        <v>120</v>
      </c>
      <c r="AF1921" t="s">
        <v>121</v>
      </c>
      <c r="AG1921" s="6">
        <v>96950</v>
      </c>
      <c r="AH1921" t="s">
        <v>122</v>
      </c>
      <c r="AJ1921" s="8">
        <v>16702353313</v>
      </c>
      <c r="AL1921" t="s">
        <v>852</v>
      </c>
      <c r="BE1921" t="str">
        <f>"53-7061.00"</f>
        <v>53-7061.00</v>
      </c>
      <c r="BF1921" t="s">
        <v>1643</v>
      </c>
      <c r="BG1921" t="s">
        <v>1644</v>
      </c>
      <c r="BH1921" t="s">
        <v>1645</v>
      </c>
      <c r="BI1921">
        <v>3</v>
      </c>
      <c r="BK1921" s="1">
        <v>45931</v>
      </c>
      <c r="BL1921" s="1">
        <v>47026</v>
      </c>
      <c r="BO1921">
        <v>36</v>
      </c>
      <c r="BP1921">
        <v>6</v>
      </c>
      <c r="BQ1921">
        <v>6</v>
      </c>
      <c r="BR1921">
        <v>6</v>
      </c>
      <c r="BS1921">
        <v>6</v>
      </c>
      <c r="BT1921">
        <v>0</v>
      </c>
      <c r="BU1921">
        <v>6</v>
      </c>
      <c r="BV1921">
        <v>6</v>
      </c>
      <c r="BW1921" t="str">
        <f>"8:00 AM"</f>
        <v>8:00 AM</v>
      </c>
      <c r="BX1921" t="str">
        <f>"5:00 PM"</f>
        <v>5:00 PM</v>
      </c>
      <c r="BY1921" t="s">
        <v>159</v>
      </c>
      <c r="BZ1921">
        <v>0</v>
      </c>
      <c r="CA1921">
        <v>12</v>
      </c>
      <c r="CB1921" t="s">
        <v>117</v>
      </c>
      <c r="CD1921" t="s">
        <v>1646</v>
      </c>
      <c r="CE1921" t="s">
        <v>856</v>
      </c>
      <c r="CG1921" t="s">
        <v>120</v>
      </c>
      <c r="CH1921" t="s">
        <v>121</v>
      </c>
      <c r="CI1921" s="6">
        <v>96950</v>
      </c>
      <c r="CJ1921" s="10">
        <v>7.59</v>
      </c>
      <c r="CK1921" s="10">
        <v>7.59</v>
      </c>
      <c r="CN1921" t="s">
        <v>137</v>
      </c>
      <c r="CO1921" t="s">
        <v>133</v>
      </c>
      <c r="CP1921" t="s">
        <v>138</v>
      </c>
      <c r="CR1921" t="s">
        <v>139</v>
      </c>
      <c r="CS1921" t="s">
        <v>139</v>
      </c>
      <c r="CT1921" t="s">
        <v>140</v>
      </c>
      <c r="CU1921" t="s">
        <v>140</v>
      </c>
      <c r="CV1921" t="s">
        <v>140</v>
      </c>
      <c r="CW1921" t="s">
        <v>139</v>
      </c>
      <c r="CX1921" t="s">
        <v>140</v>
      </c>
      <c r="CY1921" t="s">
        <v>133</v>
      </c>
      <c r="CZ1921" s="8">
        <v>16702353313</v>
      </c>
      <c r="DA1921" t="s">
        <v>852</v>
      </c>
      <c r="DB1921" t="s">
        <v>140</v>
      </c>
      <c r="DC1921" t="s">
        <v>139</v>
      </c>
      <c r="DD1921" t="s">
        <v>117</v>
      </c>
    </row>
    <row r="1922" spans="1:114" ht="15" customHeight="1" x14ac:dyDescent="0.35">
      <c r="A1922" t="s">
        <v>15370</v>
      </c>
      <c r="B1922" t="s">
        <v>115</v>
      </c>
      <c r="C1922" s="1">
        <v>45764</v>
      </c>
      <c r="D1922" s="1">
        <v>45790</v>
      </c>
      <c r="E1922" t="s">
        <v>116</v>
      </c>
      <c r="F1922" s="1">
        <v>45929</v>
      </c>
      <c r="G1922" t="s">
        <v>139</v>
      </c>
      <c r="H1922" t="s">
        <v>117</v>
      </c>
      <c r="I1922" t="s">
        <v>117</v>
      </c>
      <c r="J1922" t="s">
        <v>1345</v>
      </c>
      <c r="K1922" t="s">
        <v>4444</v>
      </c>
      <c r="L1922" t="s">
        <v>4445</v>
      </c>
      <c r="M1922" t="s">
        <v>851</v>
      </c>
      <c r="N1922" t="s">
        <v>136</v>
      </c>
      <c r="O1922" t="s">
        <v>121</v>
      </c>
      <c r="P1922" s="6">
        <v>96950</v>
      </c>
      <c r="Q1922" t="s">
        <v>122</v>
      </c>
      <c r="S1922" s="8">
        <v>16702353313</v>
      </c>
      <c r="U1922" t="s">
        <v>1348</v>
      </c>
      <c r="V1922">
        <v>722511</v>
      </c>
      <c r="W1922" t="s">
        <v>124</v>
      </c>
      <c r="Y1922" t="s">
        <v>849</v>
      </c>
      <c r="Z1922" t="s">
        <v>850</v>
      </c>
      <c r="AB1922" t="s">
        <v>997</v>
      </c>
      <c r="AC1922" t="s">
        <v>4445</v>
      </c>
      <c r="AD1922" t="s">
        <v>851</v>
      </c>
      <c r="AE1922" t="s">
        <v>136</v>
      </c>
      <c r="AF1922" t="s">
        <v>121</v>
      </c>
      <c r="AG1922" s="6">
        <v>96950</v>
      </c>
      <c r="AH1922" t="s">
        <v>122</v>
      </c>
      <c r="AJ1922" s="8">
        <v>16702353313</v>
      </c>
      <c r="AL1922" t="s">
        <v>852</v>
      </c>
      <c r="BE1922" t="str">
        <f>"35-3011.00"</f>
        <v>35-3011.00</v>
      </c>
      <c r="BF1922" t="s">
        <v>3842</v>
      </c>
      <c r="BG1922" t="s">
        <v>4446</v>
      </c>
      <c r="BH1922" t="s">
        <v>4447</v>
      </c>
      <c r="BI1922">
        <v>4</v>
      </c>
      <c r="BK1922" s="1">
        <v>45931</v>
      </c>
      <c r="BL1922" s="1">
        <v>47026</v>
      </c>
      <c r="BO1922">
        <v>35</v>
      </c>
      <c r="BP1922">
        <v>6</v>
      </c>
      <c r="BQ1922">
        <v>6</v>
      </c>
      <c r="BR1922">
        <v>0</v>
      </c>
      <c r="BS1922">
        <v>5</v>
      </c>
      <c r="BT1922">
        <v>6</v>
      </c>
      <c r="BU1922">
        <v>6</v>
      </c>
      <c r="BV1922">
        <v>6</v>
      </c>
      <c r="BW1922" t="str">
        <f>"7:00 AM"</f>
        <v>7:00 AM</v>
      </c>
      <c r="BX1922" t="str">
        <f>"11:00 PM"</f>
        <v>11:00 PM</v>
      </c>
      <c r="BY1922" t="s">
        <v>159</v>
      </c>
      <c r="BZ1922">
        <v>0</v>
      </c>
      <c r="CA1922">
        <v>12</v>
      </c>
      <c r="CB1922" t="s">
        <v>117</v>
      </c>
      <c r="CD1922" t="s">
        <v>15371</v>
      </c>
      <c r="CE1922" t="s">
        <v>1352</v>
      </c>
      <c r="CF1922" t="s">
        <v>1353</v>
      </c>
      <c r="CG1922" t="s">
        <v>136</v>
      </c>
      <c r="CH1922" t="s">
        <v>121</v>
      </c>
      <c r="CI1922" s="6">
        <v>96950</v>
      </c>
      <c r="CJ1922" s="10">
        <v>8.15</v>
      </c>
      <c r="CK1922" s="10">
        <v>8.15</v>
      </c>
      <c r="CN1922" t="s">
        <v>137</v>
      </c>
      <c r="CO1922" t="s">
        <v>133</v>
      </c>
      <c r="CP1922" t="s">
        <v>138</v>
      </c>
      <c r="CR1922" t="s">
        <v>117</v>
      </c>
      <c r="CS1922" t="s">
        <v>139</v>
      </c>
      <c r="CT1922" t="s">
        <v>140</v>
      </c>
      <c r="CU1922" t="s">
        <v>140</v>
      </c>
      <c r="CV1922" t="s">
        <v>140</v>
      </c>
      <c r="CW1922" t="s">
        <v>139</v>
      </c>
      <c r="CX1922" t="s">
        <v>140</v>
      </c>
      <c r="CY1922" t="s">
        <v>133</v>
      </c>
      <c r="CZ1922" s="8">
        <v>16702353313</v>
      </c>
      <c r="DA1922" t="s">
        <v>852</v>
      </c>
      <c r="DB1922" t="s">
        <v>140</v>
      </c>
      <c r="DC1922" t="s">
        <v>139</v>
      </c>
      <c r="DD1922" t="s">
        <v>117</v>
      </c>
    </row>
    <row r="1923" spans="1:114" ht="15" customHeight="1" x14ac:dyDescent="0.35">
      <c r="A1923" t="s">
        <v>12230</v>
      </c>
      <c r="B1923" t="s">
        <v>115</v>
      </c>
      <c r="C1923" s="1">
        <v>45756</v>
      </c>
      <c r="D1923" s="1">
        <v>45791</v>
      </c>
      <c r="E1923" t="s">
        <v>116</v>
      </c>
      <c r="F1923" s="1">
        <v>45929</v>
      </c>
      <c r="G1923" t="s">
        <v>139</v>
      </c>
      <c r="H1923" t="s">
        <v>117</v>
      </c>
      <c r="I1923" t="s">
        <v>117</v>
      </c>
      <c r="J1923" t="s">
        <v>12231</v>
      </c>
      <c r="L1923" t="s">
        <v>12232</v>
      </c>
      <c r="N1923" t="s">
        <v>496</v>
      </c>
      <c r="O1923" t="s">
        <v>121</v>
      </c>
      <c r="P1923" s="6">
        <v>96950</v>
      </c>
      <c r="Q1923" t="s">
        <v>122</v>
      </c>
      <c r="S1923" s="8">
        <v>16702359369</v>
      </c>
      <c r="U1923" t="s">
        <v>2035</v>
      </c>
      <c r="V1923">
        <v>812310</v>
      </c>
      <c r="W1923" t="s">
        <v>124</v>
      </c>
      <c r="Y1923" t="s">
        <v>1426</v>
      </c>
      <c r="Z1923" t="s">
        <v>3619</v>
      </c>
      <c r="AB1923" t="s">
        <v>3620</v>
      </c>
      <c r="AC1923" t="s">
        <v>12232</v>
      </c>
      <c r="AE1923" t="s">
        <v>496</v>
      </c>
      <c r="AF1923" t="s">
        <v>121</v>
      </c>
      <c r="AG1923" s="6">
        <v>96950</v>
      </c>
      <c r="AH1923" t="s">
        <v>122</v>
      </c>
      <c r="AJ1923" s="8">
        <v>16702359369</v>
      </c>
      <c r="AL1923" t="s">
        <v>2037</v>
      </c>
      <c r="BE1923" t="str">
        <f>"37-2012.00"</f>
        <v>37-2012.00</v>
      </c>
      <c r="BF1923" t="s">
        <v>130</v>
      </c>
      <c r="BG1923" t="s">
        <v>12233</v>
      </c>
      <c r="BH1923" t="s">
        <v>12234</v>
      </c>
      <c r="BI1923">
        <v>3</v>
      </c>
      <c r="BK1923" s="1">
        <v>45931</v>
      </c>
      <c r="BL1923" s="1">
        <v>47026</v>
      </c>
      <c r="BO1923">
        <v>35</v>
      </c>
      <c r="BP1923">
        <v>0</v>
      </c>
      <c r="BQ1923">
        <v>7</v>
      </c>
      <c r="BR1923">
        <v>7</v>
      </c>
      <c r="BS1923">
        <v>7</v>
      </c>
      <c r="BT1923">
        <v>7</v>
      </c>
      <c r="BU1923">
        <v>7</v>
      </c>
      <c r="BV1923">
        <v>0</v>
      </c>
      <c r="BW1923" t="str">
        <f>"8:00 AM"</f>
        <v>8:00 AM</v>
      </c>
      <c r="BX1923" t="str">
        <f>"5:00 PM"</f>
        <v>5:00 PM</v>
      </c>
      <c r="BY1923" t="s">
        <v>133</v>
      </c>
      <c r="BZ1923">
        <v>0</v>
      </c>
      <c r="CA1923">
        <v>3</v>
      </c>
      <c r="CB1923" t="s">
        <v>117</v>
      </c>
      <c r="CD1923" t="s">
        <v>12235</v>
      </c>
      <c r="CE1923" t="s">
        <v>12236</v>
      </c>
      <c r="CG1923" t="s">
        <v>136</v>
      </c>
      <c r="CH1923" t="s">
        <v>121</v>
      </c>
      <c r="CI1923" s="6">
        <v>96950</v>
      </c>
      <c r="CJ1923" s="10">
        <v>7.77</v>
      </c>
      <c r="CK1923" s="10">
        <v>7.77</v>
      </c>
      <c r="CL1923" s="10">
        <v>11.65</v>
      </c>
      <c r="CM1923" s="10">
        <v>11.65</v>
      </c>
      <c r="CN1923" t="s">
        <v>137</v>
      </c>
      <c r="CP1923" t="s">
        <v>138</v>
      </c>
      <c r="CR1923" t="s">
        <v>117</v>
      </c>
      <c r="CS1923" t="s">
        <v>139</v>
      </c>
      <c r="CT1923" t="s">
        <v>140</v>
      </c>
      <c r="CU1923" t="s">
        <v>139</v>
      </c>
      <c r="CV1923" t="s">
        <v>140</v>
      </c>
      <c r="CW1923" t="s">
        <v>139</v>
      </c>
      <c r="CX1923" t="s">
        <v>140</v>
      </c>
      <c r="CY1923" t="s">
        <v>774</v>
      </c>
      <c r="CZ1923" s="8">
        <v>16702359369</v>
      </c>
      <c r="DA1923" t="s">
        <v>2037</v>
      </c>
      <c r="DB1923" t="s">
        <v>140</v>
      </c>
      <c r="DC1923" t="s">
        <v>139</v>
      </c>
      <c r="DD1923" t="s">
        <v>117</v>
      </c>
      <c r="DE1923" t="s">
        <v>849</v>
      </c>
      <c r="DF1923" t="s">
        <v>2036</v>
      </c>
      <c r="DH1923" t="s">
        <v>2035</v>
      </c>
      <c r="DI1923" t="s">
        <v>2033</v>
      </c>
      <c r="DJ1923" t="s">
        <v>2037</v>
      </c>
    </row>
    <row r="1924" spans="1:114" ht="15" customHeight="1" x14ac:dyDescent="0.35">
      <c r="A1924" t="s">
        <v>8298</v>
      </c>
      <c r="B1924" t="s">
        <v>115</v>
      </c>
      <c r="C1924" s="1">
        <v>45788</v>
      </c>
      <c r="D1924" s="1">
        <v>45791</v>
      </c>
      <c r="E1924" t="s">
        <v>116</v>
      </c>
      <c r="F1924" s="1">
        <v>45929</v>
      </c>
      <c r="G1924" t="s">
        <v>139</v>
      </c>
      <c r="H1924" t="s">
        <v>117</v>
      </c>
      <c r="I1924" t="s">
        <v>117</v>
      </c>
      <c r="J1924" t="s">
        <v>5792</v>
      </c>
      <c r="K1924" t="s">
        <v>5793</v>
      </c>
      <c r="L1924" t="s">
        <v>5794</v>
      </c>
      <c r="M1924" t="s">
        <v>140</v>
      </c>
      <c r="N1924" t="s">
        <v>136</v>
      </c>
      <c r="O1924" t="s">
        <v>121</v>
      </c>
      <c r="P1924" s="6">
        <v>96950</v>
      </c>
      <c r="Q1924" t="s">
        <v>122</v>
      </c>
      <c r="S1924" s="8">
        <v>16702876611</v>
      </c>
      <c r="U1924" t="s">
        <v>5795</v>
      </c>
      <c r="V1924">
        <v>81111</v>
      </c>
      <c r="W1924" t="s">
        <v>124</v>
      </c>
      <c r="Y1924" t="s">
        <v>5796</v>
      </c>
      <c r="Z1924" t="s">
        <v>5797</v>
      </c>
      <c r="AB1924" t="s">
        <v>128</v>
      </c>
      <c r="AC1924" t="s">
        <v>5794</v>
      </c>
      <c r="AD1924" t="s">
        <v>140</v>
      </c>
      <c r="AE1924" t="s">
        <v>136</v>
      </c>
      <c r="AF1924" t="s">
        <v>121</v>
      </c>
      <c r="AG1924" s="6">
        <v>96950</v>
      </c>
      <c r="AH1924" t="s">
        <v>122</v>
      </c>
      <c r="AJ1924" s="8">
        <v>16702876611</v>
      </c>
      <c r="AL1924" t="s">
        <v>5798</v>
      </c>
      <c r="BE1924" t="str">
        <f>"49-3021.00"</f>
        <v>49-3021.00</v>
      </c>
      <c r="BF1924" t="s">
        <v>3171</v>
      </c>
      <c r="BG1924" t="s">
        <v>8299</v>
      </c>
      <c r="BH1924" t="s">
        <v>8300</v>
      </c>
      <c r="BI1924">
        <v>3</v>
      </c>
      <c r="BK1924" s="1">
        <v>45931</v>
      </c>
      <c r="BL1924" s="1">
        <v>47026</v>
      </c>
      <c r="BO1924">
        <v>35</v>
      </c>
      <c r="BP1924">
        <v>0</v>
      </c>
      <c r="BQ1924">
        <v>7</v>
      </c>
      <c r="BR1924">
        <v>7</v>
      </c>
      <c r="BS1924">
        <v>7</v>
      </c>
      <c r="BT1924">
        <v>7</v>
      </c>
      <c r="BU1924">
        <v>7</v>
      </c>
      <c r="BV1924">
        <v>0</v>
      </c>
      <c r="BW1924" t="str">
        <f>"8:00 AM"</f>
        <v>8:00 AM</v>
      </c>
      <c r="BX1924" t="str">
        <f>"5:00 PM"</f>
        <v>5:00 PM</v>
      </c>
      <c r="BY1924" t="s">
        <v>133</v>
      </c>
      <c r="BZ1924">
        <v>0</v>
      </c>
      <c r="CA1924">
        <v>3</v>
      </c>
      <c r="CB1924" t="s">
        <v>117</v>
      </c>
      <c r="CD1924" s="2" t="s">
        <v>8301</v>
      </c>
      <c r="CE1924" t="s">
        <v>5794</v>
      </c>
      <c r="CF1924" t="s">
        <v>140</v>
      </c>
      <c r="CG1924" t="s">
        <v>136</v>
      </c>
      <c r="CH1924" t="s">
        <v>121</v>
      </c>
      <c r="CI1924" s="6">
        <v>96950</v>
      </c>
      <c r="CJ1924" s="10">
        <v>11.18</v>
      </c>
      <c r="CK1924" s="10">
        <v>11.18</v>
      </c>
      <c r="CL1924" s="10">
        <v>16.77</v>
      </c>
      <c r="CM1924" s="10">
        <v>16.77</v>
      </c>
      <c r="CN1924" t="s">
        <v>1375</v>
      </c>
      <c r="CO1924" t="s">
        <v>8302</v>
      </c>
      <c r="CP1924" t="s">
        <v>138</v>
      </c>
      <c r="CR1924" t="s">
        <v>117</v>
      </c>
      <c r="CS1924" t="s">
        <v>139</v>
      </c>
      <c r="CT1924" t="s">
        <v>140</v>
      </c>
      <c r="CU1924" t="s">
        <v>139</v>
      </c>
      <c r="CV1924" t="s">
        <v>140</v>
      </c>
      <c r="CW1924" t="s">
        <v>139</v>
      </c>
      <c r="CX1924" t="s">
        <v>140</v>
      </c>
      <c r="CY1924" t="s">
        <v>1686</v>
      </c>
      <c r="CZ1924" s="8">
        <v>16702876611</v>
      </c>
      <c r="DA1924" t="s">
        <v>5803</v>
      </c>
      <c r="DB1924" t="s">
        <v>140</v>
      </c>
      <c r="DC1924" t="s">
        <v>139</v>
      </c>
      <c r="DD1924" t="s">
        <v>117</v>
      </c>
    </row>
    <row r="1925" spans="1:114" ht="15" customHeight="1" x14ac:dyDescent="0.35">
      <c r="A1925" t="s">
        <v>5673</v>
      </c>
      <c r="B1925" t="s">
        <v>144</v>
      </c>
      <c r="C1925" s="1">
        <v>45730</v>
      </c>
      <c r="D1925" s="1">
        <v>45792</v>
      </c>
      <c r="E1925" t="s">
        <v>116</v>
      </c>
      <c r="F1925" s="1">
        <v>45837</v>
      </c>
      <c r="G1925" t="s">
        <v>117</v>
      </c>
      <c r="H1925" t="s">
        <v>117</v>
      </c>
      <c r="I1925" t="s">
        <v>117</v>
      </c>
      <c r="J1925" t="s">
        <v>2074</v>
      </c>
      <c r="K1925" t="s">
        <v>2075</v>
      </c>
      <c r="L1925" t="s">
        <v>913</v>
      </c>
      <c r="N1925" t="s">
        <v>120</v>
      </c>
      <c r="O1925" t="s">
        <v>121</v>
      </c>
      <c r="P1925" s="6">
        <v>96950</v>
      </c>
      <c r="Q1925" t="s">
        <v>122</v>
      </c>
      <c r="S1925" s="8">
        <v>16704888866</v>
      </c>
      <c r="U1925" t="s">
        <v>2076</v>
      </c>
      <c r="V1925">
        <v>445110</v>
      </c>
      <c r="W1925" t="s">
        <v>124</v>
      </c>
      <c r="Y1925" t="s">
        <v>2077</v>
      </c>
      <c r="Z1925" t="s">
        <v>2078</v>
      </c>
      <c r="AA1925" t="s">
        <v>2079</v>
      </c>
      <c r="AB1925" t="s">
        <v>128</v>
      </c>
      <c r="AC1925" t="s">
        <v>913</v>
      </c>
      <c r="AE1925" t="s">
        <v>120</v>
      </c>
      <c r="AF1925" t="s">
        <v>121</v>
      </c>
      <c r="AG1925" s="6">
        <v>96950</v>
      </c>
      <c r="AH1925" t="s">
        <v>122</v>
      </c>
      <c r="AJ1925" s="8">
        <v>16709897666</v>
      </c>
      <c r="AL1925" t="s">
        <v>2080</v>
      </c>
      <c r="BE1925" t="str">
        <f>"41-2011.00"</f>
        <v>41-2011.00</v>
      </c>
      <c r="BF1925" t="s">
        <v>918</v>
      </c>
      <c r="BG1925" t="s">
        <v>2081</v>
      </c>
      <c r="BH1925" t="s">
        <v>920</v>
      </c>
      <c r="BI1925">
        <v>1</v>
      </c>
      <c r="BJ1925">
        <v>1</v>
      </c>
      <c r="BK1925" s="1">
        <v>45839</v>
      </c>
      <c r="BL1925" s="1">
        <v>46203</v>
      </c>
      <c r="BM1925" s="1">
        <v>45839</v>
      </c>
      <c r="BN1925" s="1">
        <v>46203</v>
      </c>
      <c r="BO1925">
        <v>40</v>
      </c>
      <c r="BP1925">
        <v>0</v>
      </c>
      <c r="BQ1925">
        <v>7</v>
      </c>
      <c r="BR1925">
        <v>7</v>
      </c>
      <c r="BS1925">
        <v>7</v>
      </c>
      <c r="BT1925">
        <v>7</v>
      </c>
      <c r="BU1925">
        <v>7</v>
      </c>
      <c r="BV1925">
        <v>5</v>
      </c>
      <c r="BW1925" t="str">
        <f>"7:00 AM"</f>
        <v>7:00 AM</v>
      </c>
      <c r="BX1925" t="str">
        <f>"2:00 PM"</f>
        <v>2:00 PM</v>
      </c>
      <c r="BY1925" t="s">
        <v>133</v>
      </c>
      <c r="BZ1925">
        <v>0</v>
      </c>
      <c r="CA1925">
        <v>12</v>
      </c>
      <c r="CB1925" t="s">
        <v>117</v>
      </c>
      <c r="CD1925" t="s">
        <v>2082</v>
      </c>
      <c r="CE1925" t="s">
        <v>2083</v>
      </c>
      <c r="CG1925" t="s">
        <v>120</v>
      </c>
      <c r="CH1925" t="s">
        <v>121</v>
      </c>
      <c r="CI1925" s="6">
        <v>96950</v>
      </c>
      <c r="CJ1925" s="10">
        <v>7.89</v>
      </c>
      <c r="CK1925" s="10">
        <v>7.89</v>
      </c>
      <c r="CL1925" s="10">
        <v>11.84</v>
      </c>
      <c r="CM1925" s="10">
        <v>11.84</v>
      </c>
      <c r="CN1925" t="s">
        <v>137</v>
      </c>
      <c r="CO1925" t="s">
        <v>140</v>
      </c>
      <c r="CP1925" t="s">
        <v>138</v>
      </c>
      <c r="CR1925" t="s">
        <v>117</v>
      </c>
      <c r="CS1925" t="s">
        <v>139</v>
      </c>
      <c r="CT1925" t="s">
        <v>140</v>
      </c>
      <c r="CU1925" t="s">
        <v>139</v>
      </c>
      <c r="CV1925" t="s">
        <v>140</v>
      </c>
      <c r="CW1925" t="s">
        <v>139</v>
      </c>
      <c r="CX1925" t="s">
        <v>139</v>
      </c>
      <c r="CY1925" t="s">
        <v>923</v>
      </c>
      <c r="CZ1925" s="8">
        <v>16704888866</v>
      </c>
      <c r="DA1925" t="s">
        <v>2080</v>
      </c>
      <c r="DB1925" t="s">
        <v>140</v>
      </c>
      <c r="DC1925" t="s">
        <v>139</v>
      </c>
      <c r="DD1925" t="s">
        <v>117</v>
      </c>
    </row>
    <row r="1926" spans="1:114" ht="15" customHeight="1" x14ac:dyDescent="0.35">
      <c r="A1926" t="s">
        <v>16519</v>
      </c>
      <c r="B1926" t="s">
        <v>144</v>
      </c>
      <c r="C1926" s="1">
        <v>45742</v>
      </c>
      <c r="D1926" s="1">
        <v>45792</v>
      </c>
      <c r="E1926" t="s">
        <v>116</v>
      </c>
      <c r="F1926" s="1">
        <v>45868</v>
      </c>
      <c r="G1926" t="s">
        <v>117</v>
      </c>
      <c r="H1926" t="s">
        <v>117</v>
      </c>
      <c r="I1926" t="s">
        <v>117</v>
      </c>
      <c r="J1926" t="s">
        <v>16520</v>
      </c>
      <c r="K1926" t="s">
        <v>16521</v>
      </c>
      <c r="L1926" t="s">
        <v>16522</v>
      </c>
      <c r="N1926" t="s">
        <v>120</v>
      </c>
      <c r="O1926" t="s">
        <v>121</v>
      </c>
      <c r="P1926" s="6">
        <v>96950</v>
      </c>
      <c r="Q1926" t="s">
        <v>122</v>
      </c>
      <c r="R1926" t="s">
        <v>382</v>
      </c>
      <c r="S1926" s="8">
        <v>16702853378</v>
      </c>
      <c r="U1926" t="s">
        <v>16523</v>
      </c>
      <c r="V1926">
        <v>722320</v>
      </c>
      <c r="W1926" t="s">
        <v>124</v>
      </c>
      <c r="Y1926" t="s">
        <v>16524</v>
      </c>
      <c r="Z1926" t="s">
        <v>16525</v>
      </c>
      <c r="AA1926" t="s">
        <v>16526</v>
      </c>
      <c r="AB1926" t="s">
        <v>657</v>
      </c>
      <c r="AC1926" t="s">
        <v>16522</v>
      </c>
      <c r="AE1926" t="s">
        <v>120</v>
      </c>
      <c r="AF1926" t="s">
        <v>121</v>
      </c>
      <c r="AG1926" s="6">
        <v>96950</v>
      </c>
      <c r="AH1926" t="s">
        <v>122</v>
      </c>
      <c r="AI1926" t="s">
        <v>382</v>
      </c>
      <c r="AJ1926" s="8">
        <v>16702853378</v>
      </c>
      <c r="AL1926" t="s">
        <v>16527</v>
      </c>
      <c r="BE1926" t="str">
        <f>"35-2012.00"</f>
        <v>35-2012.00</v>
      </c>
      <c r="BF1926" t="s">
        <v>311</v>
      </c>
      <c r="BG1926" t="s">
        <v>16528</v>
      </c>
      <c r="BH1926" t="s">
        <v>193</v>
      </c>
      <c r="BI1926">
        <v>2</v>
      </c>
      <c r="BJ1926">
        <v>2</v>
      </c>
      <c r="BK1926" s="1">
        <v>45870</v>
      </c>
      <c r="BL1926" s="1">
        <v>46234</v>
      </c>
      <c r="BM1926" s="1">
        <v>45870</v>
      </c>
      <c r="BN1926" s="1">
        <v>46234</v>
      </c>
      <c r="BO1926">
        <v>35</v>
      </c>
      <c r="BP1926">
        <v>0</v>
      </c>
      <c r="BQ1926">
        <v>7</v>
      </c>
      <c r="BR1926">
        <v>7</v>
      </c>
      <c r="BS1926">
        <v>7</v>
      </c>
      <c r="BT1926">
        <v>7</v>
      </c>
      <c r="BU1926">
        <v>7</v>
      </c>
      <c r="BV1926">
        <v>0</v>
      </c>
      <c r="BW1926" t="str">
        <f>"6:00 AM"</f>
        <v>6:00 AM</v>
      </c>
      <c r="BX1926" t="str">
        <f>"2:00 PM"</f>
        <v>2:00 PM</v>
      </c>
      <c r="BY1926" t="s">
        <v>133</v>
      </c>
      <c r="BZ1926">
        <v>0</v>
      </c>
      <c r="CA1926">
        <v>12</v>
      </c>
      <c r="CB1926" t="s">
        <v>117</v>
      </c>
      <c r="CD1926" t="s">
        <v>393</v>
      </c>
      <c r="CE1926" t="s">
        <v>11530</v>
      </c>
      <c r="CG1926" t="s">
        <v>120</v>
      </c>
      <c r="CH1926" t="s">
        <v>121</v>
      </c>
      <c r="CI1926" s="6">
        <v>96950</v>
      </c>
      <c r="CJ1926" s="10">
        <v>8.85</v>
      </c>
      <c r="CK1926" s="10">
        <v>8.85</v>
      </c>
      <c r="CL1926" s="10">
        <v>13.28</v>
      </c>
      <c r="CM1926" s="10">
        <v>13.28</v>
      </c>
      <c r="CN1926" t="s">
        <v>137</v>
      </c>
      <c r="CO1926" t="s">
        <v>393</v>
      </c>
      <c r="CP1926" t="s">
        <v>138</v>
      </c>
      <c r="CR1926" t="s">
        <v>117</v>
      </c>
      <c r="CS1926" t="s">
        <v>139</v>
      </c>
      <c r="CT1926" t="s">
        <v>140</v>
      </c>
      <c r="CU1926" t="s">
        <v>139</v>
      </c>
      <c r="CV1926" t="s">
        <v>140</v>
      </c>
      <c r="CW1926" t="s">
        <v>139</v>
      </c>
      <c r="CX1926" t="s">
        <v>140</v>
      </c>
      <c r="CY1926" t="s">
        <v>394</v>
      </c>
      <c r="CZ1926" s="8">
        <v>16702853378</v>
      </c>
      <c r="DA1926" t="s">
        <v>16527</v>
      </c>
      <c r="DB1926" t="s">
        <v>1095</v>
      </c>
      <c r="DC1926" t="s">
        <v>139</v>
      </c>
      <c r="DD1926" t="s">
        <v>117</v>
      </c>
    </row>
    <row r="1927" spans="1:114" ht="15" customHeight="1" x14ac:dyDescent="0.35">
      <c r="A1927" t="s">
        <v>12218</v>
      </c>
      <c r="B1927" t="s">
        <v>144</v>
      </c>
      <c r="C1927" s="1">
        <v>45743</v>
      </c>
      <c r="D1927" s="1">
        <v>45792</v>
      </c>
      <c r="E1927" t="s">
        <v>116</v>
      </c>
      <c r="F1927" s="1">
        <v>45835</v>
      </c>
      <c r="G1927" t="s">
        <v>117</v>
      </c>
      <c r="H1927" t="s">
        <v>117</v>
      </c>
      <c r="I1927" t="s">
        <v>117</v>
      </c>
      <c r="J1927" t="s">
        <v>12219</v>
      </c>
      <c r="L1927" t="s">
        <v>12220</v>
      </c>
      <c r="M1927" t="s">
        <v>12221</v>
      </c>
      <c r="N1927" t="s">
        <v>136</v>
      </c>
      <c r="O1927" t="s">
        <v>121</v>
      </c>
      <c r="P1927" s="6">
        <v>96950</v>
      </c>
      <c r="Q1927" t="s">
        <v>122</v>
      </c>
      <c r="S1927" s="8">
        <v>16702853259</v>
      </c>
      <c r="U1927" t="s">
        <v>12222</v>
      </c>
      <c r="V1927">
        <v>81311</v>
      </c>
      <c r="W1927" t="s">
        <v>124</v>
      </c>
      <c r="Y1927" t="s">
        <v>12223</v>
      </c>
      <c r="Z1927" t="s">
        <v>12224</v>
      </c>
      <c r="AB1927" t="s">
        <v>205</v>
      </c>
      <c r="AC1927" t="s">
        <v>12221</v>
      </c>
      <c r="AD1927" t="s">
        <v>12220</v>
      </c>
      <c r="AE1927" t="s">
        <v>136</v>
      </c>
      <c r="AF1927" t="s">
        <v>121</v>
      </c>
      <c r="AG1927" s="6">
        <v>96950</v>
      </c>
      <c r="AH1927" t="s">
        <v>122</v>
      </c>
      <c r="AJ1927" s="8">
        <v>16702853259</v>
      </c>
      <c r="AL1927" t="s">
        <v>12225</v>
      </c>
      <c r="BE1927" t="str">
        <f>"27-3091.00"</f>
        <v>27-3091.00</v>
      </c>
      <c r="BF1927" t="s">
        <v>325</v>
      </c>
      <c r="BG1927" t="s">
        <v>12226</v>
      </c>
      <c r="BH1927" t="s">
        <v>12227</v>
      </c>
      <c r="BI1927">
        <v>1</v>
      </c>
      <c r="BJ1927">
        <v>1</v>
      </c>
      <c r="BK1927" s="1">
        <v>45837</v>
      </c>
      <c r="BL1927" s="1">
        <v>46201</v>
      </c>
      <c r="BM1927" s="1">
        <v>45837</v>
      </c>
      <c r="BN1927" s="1">
        <v>46201</v>
      </c>
      <c r="BO1927">
        <v>35</v>
      </c>
      <c r="BP1927">
        <v>5</v>
      </c>
      <c r="BQ1927">
        <v>5</v>
      </c>
      <c r="BR1927">
        <v>5</v>
      </c>
      <c r="BS1927">
        <v>5</v>
      </c>
      <c r="BT1927">
        <v>5</v>
      </c>
      <c r="BU1927">
        <v>5</v>
      </c>
      <c r="BV1927">
        <v>5</v>
      </c>
      <c r="BW1927" t="str">
        <f>"6:00 AM"</f>
        <v>6:00 AM</v>
      </c>
      <c r="BX1927" t="str">
        <f>"11:00 AM"</f>
        <v>11:00 AM</v>
      </c>
      <c r="BY1927" t="s">
        <v>159</v>
      </c>
      <c r="BZ1927">
        <v>0</v>
      </c>
      <c r="CA1927">
        <v>36</v>
      </c>
      <c r="CB1927" t="s">
        <v>117</v>
      </c>
      <c r="CD1927" t="s">
        <v>12228</v>
      </c>
      <c r="CE1927" t="s">
        <v>12221</v>
      </c>
      <c r="CF1927" t="s">
        <v>12220</v>
      </c>
      <c r="CG1927" t="s">
        <v>136</v>
      </c>
      <c r="CH1927" t="s">
        <v>121</v>
      </c>
      <c r="CI1927" s="6">
        <v>96950</v>
      </c>
      <c r="CJ1927" s="10">
        <v>19.309999999999999</v>
      </c>
      <c r="CK1927" s="10">
        <v>19.309999999999999</v>
      </c>
      <c r="CL1927" s="10">
        <v>0</v>
      </c>
      <c r="CM1927" s="10">
        <v>0</v>
      </c>
      <c r="CN1927" t="s">
        <v>137</v>
      </c>
      <c r="CO1927" t="s">
        <v>164</v>
      </c>
      <c r="CP1927" t="s">
        <v>138</v>
      </c>
      <c r="CR1927" t="s">
        <v>117</v>
      </c>
      <c r="CS1927" t="s">
        <v>139</v>
      </c>
      <c r="CT1927" t="s">
        <v>140</v>
      </c>
      <c r="CU1927" t="s">
        <v>140</v>
      </c>
      <c r="CV1927" t="s">
        <v>140</v>
      </c>
      <c r="CW1927" t="s">
        <v>139</v>
      </c>
      <c r="CX1927" t="s">
        <v>139</v>
      </c>
      <c r="CY1927" t="s">
        <v>1002</v>
      </c>
      <c r="CZ1927" s="8">
        <v>16702853259</v>
      </c>
      <c r="DA1927" t="s">
        <v>12225</v>
      </c>
      <c r="DB1927" t="s">
        <v>164</v>
      </c>
      <c r="DC1927" t="s">
        <v>139</v>
      </c>
      <c r="DD1927" t="s">
        <v>117</v>
      </c>
    </row>
    <row r="1928" spans="1:114" ht="15" customHeight="1" x14ac:dyDescent="0.35">
      <c r="A1928" t="s">
        <v>10417</v>
      </c>
      <c r="B1928" t="s">
        <v>166</v>
      </c>
      <c r="C1928" s="1">
        <v>45750</v>
      </c>
      <c r="D1928" s="1">
        <v>45792</v>
      </c>
      <c r="E1928" t="s">
        <v>116</v>
      </c>
      <c r="F1928" s="1">
        <v>45929</v>
      </c>
      <c r="G1928" t="s">
        <v>117</v>
      </c>
      <c r="H1928" t="s">
        <v>117</v>
      </c>
      <c r="I1928" t="s">
        <v>117</v>
      </c>
      <c r="J1928" t="s">
        <v>9018</v>
      </c>
      <c r="L1928" t="s">
        <v>2406</v>
      </c>
      <c r="M1928" t="s">
        <v>2407</v>
      </c>
      <c r="N1928" t="s">
        <v>136</v>
      </c>
      <c r="O1928" t="s">
        <v>121</v>
      </c>
      <c r="P1928" s="6">
        <v>96950</v>
      </c>
      <c r="Q1928" t="s">
        <v>122</v>
      </c>
      <c r="R1928" t="s">
        <v>140</v>
      </c>
      <c r="S1928" s="8">
        <v>16702357642</v>
      </c>
      <c r="U1928" t="s">
        <v>9019</v>
      </c>
      <c r="V1928">
        <v>53111</v>
      </c>
      <c r="W1928" t="s">
        <v>124</v>
      </c>
      <c r="Y1928" t="s">
        <v>2409</v>
      </c>
      <c r="Z1928" t="s">
        <v>2410</v>
      </c>
      <c r="AA1928" t="s">
        <v>2411</v>
      </c>
      <c r="AB1928" t="s">
        <v>2412</v>
      </c>
      <c r="AC1928" t="s">
        <v>2406</v>
      </c>
      <c r="AD1928" t="s">
        <v>2407</v>
      </c>
      <c r="AE1928" t="s">
        <v>136</v>
      </c>
      <c r="AF1928" t="s">
        <v>121</v>
      </c>
      <c r="AG1928" s="6">
        <v>96950</v>
      </c>
      <c r="AH1928" t="s">
        <v>122</v>
      </c>
      <c r="AJ1928" s="8">
        <v>16702357642</v>
      </c>
      <c r="AL1928" t="s">
        <v>9200</v>
      </c>
      <c r="BE1928" t="str">
        <f>"43-3031.00"</f>
        <v>43-3031.00</v>
      </c>
      <c r="BF1928" t="s">
        <v>357</v>
      </c>
      <c r="BG1928" t="s">
        <v>10418</v>
      </c>
      <c r="BH1928" t="s">
        <v>1356</v>
      </c>
      <c r="BI1928">
        <v>4</v>
      </c>
      <c r="BK1928" s="1">
        <v>45931</v>
      </c>
      <c r="BL1928" s="1">
        <v>46295</v>
      </c>
      <c r="BO1928">
        <v>40</v>
      </c>
      <c r="BP1928">
        <v>0</v>
      </c>
      <c r="BQ1928">
        <v>8</v>
      </c>
      <c r="BR1928">
        <v>8</v>
      </c>
      <c r="BS1928">
        <v>8</v>
      </c>
      <c r="BT1928">
        <v>8</v>
      </c>
      <c r="BU1928">
        <v>8</v>
      </c>
      <c r="BV1928">
        <v>0</v>
      </c>
      <c r="BW1928" t="str">
        <f>"8:00 AM"</f>
        <v>8:00 AM</v>
      </c>
      <c r="BX1928" t="str">
        <f>"5:00 PM"</f>
        <v>5:00 PM</v>
      </c>
      <c r="BY1928" t="s">
        <v>459</v>
      </c>
      <c r="BZ1928">
        <v>0</v>
      </c>
      <c r="CA1928">
        <v>12</v>
      </c>
      <c r="CB1928" t="s">
        <v>117</v>
      </c>
      <c r="CD1928" t="s">
        <v>10419</v>
      </c>
      <c r="CE1928" t="s">
        <v>2406</v>
      </c>
      <c r="CF1928" t="s">
        <v>2407</v>
      </c>
      <c r="CG1928" t="s">
        <v>136</v>
      </c>
      <c r="CH1928" t="s">
        <v>121</v>
      </c>
      <c r="CI1928" s="6">
        <v>96950</v>
      </c>
      <c r="CJ1928" s="10">
        <v>12.28</v>
      </c>
      <c r="CK1928" s="10">
        <v>12.28</v>
      </c>
      <c r="CL1928" s="10">
        <v>18.420000000000002</v>
      </c>
      <c r="CM1928" s="10">
        <v>18.420000000000002</v>
      </c>
      <c r="CN1928" t="s">
        <v>137</v>
      </c>
      <c r="CO1928" t="s">
        <v>140</v>
      </c>
      <c r="CP1928" t="s">
        <v>138</v>
      </c>
      <c r="CR1928" t="s">
        <v>117</v>
      </c>
      <c r="CS1928" t="s">
        <v>139</v>
      </c>
      <c r="CT1928" t="s">
        <v>139</v>
      </c>
      <c r="CU1928" t="s">
        <v>139</v>
      </c>
      <c r="CV1928" t="s">
        <v>140</v>
      </c>
      <c r="CW1928" t="s">
        <v>139</v>
      </c>
      <c r="CX1928" t="s">
        <v>140</v>
      </c>
      <c r="CY1928" t="s">
        <v>140</v>
      </c>
      <c r="CZ1928" s="8">
        <v>16702357642</v>
      </c>
      <c r="DA1928" t="s">
        <v>9200</v>
      </c>
      <c r="DB1928" t="s">
        <v>140</v>
      </c>
      <c r="DC1928" t="s">
        <v>139</v>
      </c>
      <c r="DD1928" t="s">
        <v>117</v>
      </c>
    </row>
    <row r="1929" spans="1:114" ht="15" customHeight="1" x14ac:dyDescent="0.35">
      <c r="A1929" t="s">
        <v>8138</v>
      </c>
      <c r="B1929" t="s">
        <v>144</v>
      </c>
      <c r="C1929" s="1">
        <v>45736</v>
      </c>
      <c r="D1929" s="1">
        <v>45793</v>
      </c>
      <c r="E1929" t="s">
        <v>211</v>
      </c>
      <c r="G1929" t="s">
        <v>117</v>
      </c>
      <c r="H1929" t="s">
        <v>117</v>
      </c>
      <c r="I1929" t="s">
        <v>117</v>
      </c>
      <c r="J1929" t="s">
        <v>625</v>
      </c>
      <c r="L1929" t="s">
        <v>633</v>
      </c>
      <c r="M1929" t="s">
        <v>634</v>
      </c>
      <c r="N1929" t="s">
        <v>136</v>
      </c>
      <c r="O1929" t="s">
        <v>121</v>
      </c>
      <c r="P1929" s="6">
        <v>96950</v>
      </c>
      <c r="Q1929" t="s">
        <v>122</v>
      </c>
      <c r="S1929" s="8">
        <v>16702368202</v>
      </c>
      <c r="U1929" t="s">
        <v>628</v>
      </c>
      <c r="V1929">
        <v>62211</v>
      </c>
      <c r="W1929" t="s">
        <v>124</v>
      </c>
      <c r="Y1929" t="s">
        <v>629</v>
      </c>
      <c r="Z1929" t="s">
        <v>630</v>
      </c>
      <c r="AA1929" t="s">
        <v>631</v>
      </c>
      <c r="AB1929" t="s">
        <v>632</v>
      </c>
      <c r="AC1929" t="s">
        <v>633</v>
      </c>
      <c r="AD1929" t="s">
        <v>634</v>
      </c>
      <c r="AE1929" t="s">
        <v>136</v>
      </c>
      <c r="AF1929" t="s">
        <v>121</v>
      </c>
      <c r="AG1929" s="6">
        <v>96950</v>
      </c>
      <c r="AH1929" t="s">
        <v>122</v>
      </c>
      <c r="AJ1929" s="8">
        <v>16702368202</v>
      </c>
      <c r="AL1929" t="s">
        <v>635</v>
      </c>
      <c r="BE1929" t="str">
        <f>"29-2052.00"</f>
        <v>29-2052.00</v>
      </c>
      <c r="BF1929" t="s">
        <v>3378</v>
      </c>
      <c r="BG1929" t="s">
        <v>3379</v>
      </c>
      <c r="BH1929" t="s">
        <v>3378</v>
      </c>
      <c r="BI1929">
        <v>2</v>
      </c>
      <c r="BJ1929">
        <v>2</v>
      </c>
      <c r="BK1929" s="1">
        <v>45839</v>
      </c>
      <c r="BL1929" s="1">
        <v>46203</v>
      </c>
      <c r="BM1929" s="1">
        <v>45839</v>
      </c>
      <c r="BN1929" s="1">
        <v>46203</v>
      </c>
      <c r="BO1929">
        <v>40</v>
      </c>
      <c r="BP1929">
        <v>0</v>
      </c>
      <c r="BQ1929">
        <v>8</v>
      </c>
      <c r="BR1929">
        <v>8</v>
      </c>
      <c r="BS1929">
        <v>8</v>
      </c>
      <c r="BT1929">
        <v>8</v>
      </c>
      <c r="BU1929">
        <v>8</v>
      </c>
      <c r="BV1929">
        <v>0</v>
      </c>
      <c r="BW1929" t="str">
        <f>"7:00 AM"</f>
        <v>7:00 AM</v>
      </c>
      <c r="BX1929" t="str">
        <f>"4:00 PM"</f>
        <v>4:00 PM</v>
      </c>
      <c r="BY1929" t="s">
        <v>159</v>
      </c>
      <c r="BZ1929">
        <v>0</v>
      </c>
      <c r="CA1929">
        <v>12</v>
      </c>
      <c r="CB1929" t="s">
        <v>117</v>
      </c>
      <c r="CD1929" s="2" t="s">
        <v>8139</v>
      </c>
      <c r="CE1929" t="s">
        <v>633</v>
      </c>
      <c r="CF1929" t="s">
        <v>634</v>
      </c>
      <c r="CG1929" t="s">
        <v>136</v>
      </c>
      <c r="CH1929" t="s">
        <v>121</v>
      </c>
      <c r="CI1929" s="6">
        <v>96950</v>
      </c>
      <c r="CJ1929" s="10">
        <v>15.39</v>
      </c>
      <c r="CK1929" s="10">
        <v>23.38</v>
      </c>
      <c r="CL1929" s="10">
        <v>23.09</v>
      </c>
      <c r="CM1929" s="10">
        <v>35.07</v>
      </c>
      <c r="CN1929" t="s">
        <v>137</v>
      </c>
      <c r="CO1929" t="s">
        <v>4088</v>
      </c>
      <c r="CP1929" t="s">
        <v>138</v>
      </c>
      <c r="CR1929" t="s">
        <v>117</v>
      </c>
      <c r="CS1929" t="s">
        <v>139</v>
      </c>
      <c r="CT1929" t="s">
        <v>140</v>
      </c>
      <c r="CU1929" t="s">
        <v>139</v>
      </c>
      <c r="CV1929" t="s">
        <v>140</v>
      </c>
      <c r="CW1929" t="s">
        <v>139</v>
      </c>
      <c r="CX1929" t="s">
        <v>140</v>
      </c>
      <c r="CY1929" t="s">
        <v>1538</v>
      </c>
      <c r="CZ1929" s="8">
        <v>16702368202</v>
      </c>
      <c r="DA1929" t="s">
        <v>642</v>
      </c>
      <c r="DB1929" t="s">
        <v>140</v>
      </c>
      <c r="DC1929" t="s">
        <v>139</v>
      </c>
      <c r="DD1929" t="s">
        <v>117</v>
      </c>
      <c r="DE1929" t="s">
        <v>644</v>
      </c>
      <c r="DF1929" t="s">
        <v>645</v>
      </c>
      <c r="DG1929" t="s">
        <v>127</v>
      </c>
      <c r="DH1929" t="s">
        <v>628</v>
      </c>
      <c r="DI1929" t="s">
        <v>625</v>
      </c>
      <c r="DJ1929" t="s">
        <v>646</v>
      </c>
    </row>
    <row r="1930" spans="1:114" ht="15" customHeight="1" x14ac:dyDescent="0.35">
      <c r="A1930" t="s">
        <v>12461</v>
      </c>
      <c r="B1930" t="s">
        <v>166</v>
      </c>
      <c r="C1930" s="1">
        <v>45757</v>
      </c>
      <c r="D1930" s="1">
        <v>45793</v>
      </c>
      <c r="E1930" t="s">
        <v>116</v>
      </c>
      <c r="F1930" s="1">
        <v>45929</v>
      </c>
      <c r="G1930" t="s">
        <v>117</v>
      </c>
      <c r="H1930" t="s">
        <v>139</v>
      </c>
      <c r="I1930" t="s">
        <v>117</v>
      </c>
      <c r="J1930" t="s">
        <v>1365</v>
      </c>
      <c r="K1930" t="s">
        <v>1366</v>
      </c>
      <c r="L1930" t="s">
        <v>1367</v>
      </c>
      <c r="M1930" t="s">
        <v>1368</v>
      </c>
      <c r="N1930" t="s">
        <v>120</v>
      </c>
      <c r="O1930" t="s">
        <v>121</v>
      </c>
      <c r="P1930" s="6">
        <v>96950</v>
      </c>
      <c r="Q1930" t="s">
        <v>122</v>
      </c>
      <c r="S1930" s="8">
        <v>16707837461</v>
      </c>
      <c r="U1930" t="s">
        <v>1369</v>
      </c>
      <c r="V1930">
        <v>56132</v>
      </c>
      <c r="W1930" t="s">
        <v>124</v>
      </c>
      <c r="Y1930" t="s">
        <v>559</v>
      </c>
      <c r="Z1930" t="s">
        <v>1370</v>
      </c>
      <c r="AA1930" t="s">
        <v>1371</v>
      </c>
      <c r="AB1930" t="s">
        <v>154</v>
      </c>
      <c r="AC1930" t="s">
        <v>1367</v>
      </c>
      <c r="AD1930" t="s">
        <v>1368</v>
      </c>
      <c r="AE1930" t="s">
        <v>120</v>
      </c>
      <c r="AF1930" t="s">
        <v>121</v>
      </c>
      <c r="AG1930" s="6">
        <v>96950</v>
      </c>
      <c r="AH1930" t="s">
        <v>122</v>
      </c>
      <c r="AJ1930" s="8">
        <v>16707837461</v>
      </c>
      <c r="AL1930" t="s">
        <v>463</v>
      </c>
      <c r="BE1930" t="str">
        <f>"13-2011.00"</f>
        <v>13-2011.00</v>
      </c>
      <c r="BF1930" t="s">
        <v>934</v>
      </c>
      <c r="BG1930" t="s">
        <v>12462</v>
      </c>
      <c r="BH1930" t="s">
        <v>2233</v>
      </c>
      <c r="BI1930">
        <v>3</v>
      </c>
      <c r="BK1930" s="1">
        <v>45931</v>
      </c>
      <c r="BL1930" s="1">
        <v>46295</v>
      </c>
      <c r="BO1930">
        <v>35</v>
      </c>
      <c r="BP1930">
        <v>0</v>
      </c>
      <c r="BQ1930">
        <v>7</v>
      </c>
      <c r="BR1930">
        <v>7</v>
      </c>
      <c r="BS1930">
        <v>7</v>
      </c>
      <c r="BT1930">
        <v>7</v>
      </c>
      <c r="BU1930">
        <v>7</v>
      </c>
      <c r="BV1930">
        <v>0</v>
      </c>
      <c r="BW1930" t="str">
        <f>"8:00 AM"</f>
        <v>8:00 AM</v>
      </c>
      <c r="BX1930" t="str">
        <f>"4:00 PM"</f>
        <v>4:00 PM</v>
      </c>
      <c r="BY1930" t="s">
        <v>588</v>
      </c>
      <c r="BZ1930">
        <v>0</v>
      </c>
      <c r="CA1930">
        <v>24</v>
      </c>
      <c r="CB1930" t="s">
        <v>117</v>
      </c>
      <c r="CD1930" s="2" t="s">
        <v>12463</v>
      </c>
      <c r="CE1930" t="s">
        <v>1367</v>
      </c>
      <c r="CF1930" t="s">
        <v>1368</v>
      </c>
      <c r="CG1930" t="s">
        <v>120</v>
      </c>
      <c r="CH1930" t="s">
        <v>121</v>
      </c>
      <c r="CI1930" s="6">
        <v>96950</v>
      </c>
      <c r="CJ1930" s="10">
        <v>17.48</v>
      </c>
      <c r="CK1930" s="10">
        <v>17.48</v>
      </c>
      <c r="CL1930" s="10">
        <v>26.22</v>
      </c>
      <c r="CM1930" s="10">
        <v>26.22</v>
      </c>
      <c r="CN1930" t="s">
        <v>137</v>
      </c>
      <c r="CO1930" t="s">
        <v>461</v>
      </c>
      <c r="CP1930" t="s">
        <v>138</v>
      </c>
      <c r="CR1930" t="s">
        <v>117</v>
      </c>
      <c r="CS1930" t="s">
        <v>139</v>
      </c>
      <c r="CT1930" t="s">
        <v>139</v>
      </c>
      <c r="CU1930" t="s">
        <v>139</v>
      </c>
      <c r="CV1930" t="s">
        <v>140</v>
      </c>
      <c r="CW1930" t="s">
        <v>139</v>
      </c>
      <c r="CX1930" t="s">
        <v>140</v>
      </c>
      <c r="CY1930" t="s">
        <v>462</v>
      </c>
      <c r="CZ1930" s="8">
        <v>16707837461</v>
      </c>
      <c r="DA1930" t="s">
        <v>463</v>
      </c>
      <c r="DB1930" t="s">
        <v>1376</v>
      </c>
      <c r="DC1930" t="s">
        <v>139</v>
      </c>
      <c r="DD1930" t="s">
        <v>117</v>
      </c>
    </row>
    <row r="1931" spans="1:114" ht="15" customHeight="1" x14ac:dyDescent="0.35">
      <c r="A1931" t="s">
        <v>1663</v>
      </c>
      <c r="B1931" t="s">
        <v>278</v>
      </c>
      <c r="C1931" s="1">
        <v>45777</v>
      </c>
      <c r="D1931" s="1">
        <v>45793</v>
      </c>
      <c r="E1931" t="s">
        <v>116</v>
      </c>
      <c r="F1931" s="1">
        <v>45960</v>
      </c>
      <c r="G1931" t="s">
        <v>117</v>
      </c>
      <c r="H1931" t="s">
        <v>117</v>
      </c>
      <c r="I1931" t="s">
        <v>117</v>
      </c>
      <c r="J1931" t="s">
        <v>1664</v>
      </c>
      <c r="L1931" t="s">
        <v>1665</v>
      </c>
      <c r="N1931" t="s">
        <v>136</v>
      </c>
      <c r="O1931" t="s">
        <v>121</v>
      </c>
      <c r="P1931" s="6">
        <v>96950</v>
      </c>
      <c r="Q1931" t="s">
        <v>122</v>
      </c>
      <c r="S1931" s="8">
        <v>16702346445</v>
      </c>
      <c r="T1931">
        <v>2263</v>
      </c>
      <c r="U1931" t="s">
        <v>1666</v>
      </c>
      <c r="V1931">
        <v>444140</v>
      </c>
      <c r="W1931" t="s">
        <v>124</v>
      </c>
      <c r="Y1931" t="s">
        <v>698</v>
      </c>
      <c r="Z1931" t="s">
        <v>699</v>
      </c>
      <c r="AB1931" t="s">
        <v>215</v>
      </c>
      <c r="AC1931" t="s">
        <v>1667</v>
      </c>
      <c r="AE1931" t="s">
        <v>136</v>
      </c>
      <c r="AF1931" t="s">
        <v>121</v>
      </c>
      <c r="AG1931" s="6">
        <v>96950</v>
      </c>
      <c r="AH1931" t="s">
        <v>122</v>
      </c>
      <c r="AJ1931" s="8">
        <v>16702346445</v>
      </c>
      <c r="AK1931">
        <v>2263</v>
      </c>
      <c r="AL1931" t="s">
        <v>700</v>
      </c>
      <c r="BE1931" t="str">
        <f>"43-3031.00"</f>
        <v>43-3031.00</v>
      </c>
      <c r="BF1931" t="s">
        <v>357</v>
      </c>
      <c r="BG1931" t="s">
        <v>1668</v>
      </c>
      <c r="BH1931" t="s">
        <v>1669</v>
      </c>
      <c r="BI1931">
        <v>1</v>
      </c>
      <c r="BK1931" s="1">
        <v>45962</v>
      </c>
      <c r="BL1931" s="1">
        <v>46326</v>
      </c>
      <c r="BO1931">
        <v>40</v>
      </c>
      <c r="BP1931">
        <v>0</v>
      </c>
      <c r="BQ1931">
        <v>8</v>
      </c>
      <c r="BR1931">
        <v>8</v>
      </c>
      <c r="BS1931">
        <v>8</v>
      </c>
      <c r="BT1931">
        <v>8</v>
      </c>
      <c r="BU1931">
        <v>8</v>
      </c>
      <c r="BV1931">
        <v>0</v>
      </c>
      <c r="BW1931" t="str">
        <f>"8:00 AM"</f>
        <v>8:00 AM</v>
      </c>
      <c r="BX1931" t="str">
        <f>"5:00 PM"</f>
        <v>5:00 PM</v>
      </c>
      <c r="BY1931" t="s">
        <v>159</v>
      </c>
      <c r="BZ1931">
        <v>0</v>
      </c>
      <c r="CA1931">
        <v>24</v>
      </c>
      <c r="CB1931" t="s">
        <v>117</v>
      </c>
      <c r="CD1931" t="s">
        <v>1670</v>
      </c>
      <c r="CE1931" t="s">
        <v>1671</v>
      </c>
      <c r="CG1931" t="s">
        <v>136</v>
      </c>
      <c r="CH1931" t="s">
        <v>121</v>
      </c>
      <c r="CI1931" s="6">
        <v>96950</v>
      </c>
      <c r="CJ1931" s="10">
        <v>12.28</v>
      </c>
      <c r="CK1931" s="10">
        <v>13</v>
      </c>
      <c r="CL1931" s="10">
        <v>18.420000000000002</v>
      </c>
      <c r="CM1931" s="10">
        <v>19.5</v>
      </c>
      <c r="CN1931" t="s">
        <v>137</v>
      </c>
      <c r="CO1931" t="s">
        <v>803</v>
      </c>
      <c r="CP1931" t="s">
        <v>138</v>
      </c>
      <c r="CR1931" t="s">
        <v>117</v>
      </c>
      <c r="CS1931" t="s">
        <v>139</v>
      </c>
      <c r="CT1931" t="s">
        <v>140</v>
      </c>
      <c r="CU1931" t="s">
        <v>139</v>
      </c>
      <c r="CV1931" t="s">
        <v>140</v>
      </c>
      <c r="CW1931" t="s">
        <v>139</v>
      </c>
      <c r="CX1931" t="s">
        <v>140</v>
      </c>
      <c r="CY1931" t="s">
        <v>17406</v>
      </c>
      <c r="CZ1931" s="8">
        <v>16702346445</v>
      </c>
      <c r="DA1931" t="s">
        <v>700</v>
      </c>
      <c r="DB1931" t="s">
        <v>140</v>
      </c>
      <c r="DC1931" t="s">
        <v>139</v>
      </c>
      <c r="DD1931" t="s">
        <v>117</v>
      </c>
      <c r="DE1931" t="s">
        <v>698</v>
      </c>
      <c r="DF1931" t="s">
        <v>699</v>
      </c>
      <c r="DH1931" t="s">
        <v>1666</v>
      </c>
      <c r="DI1931" t="s">
        <v>1672</v>
      </c>
      <c r="DJ1931" t="s">
        <v>140</v>
      </c>
    </row>
    <row r="1932" spans="1:114" ht="15" customHeight="1" x14ac:dyDescent="0.35">
      <c r="A1932" t="s">
        <v>16477</v>
      </c>
      <c r="B1932" t="s">
        <v>278</v>
      </c>
      <c r="C1932" s="1">
        <v>45777</v>
      </c>
      <c r="D1932" s="1">
        <v>45793</v>
      </c>
      <c r="E1932" t="s">
        <v>211</v>
      </c>
      <c r="G1932" t="s">
        <v>117</v>
      </c>
      <c r="H1932" t="s">
        <v>117</v>
      </c>
      <c r="I1932" t="s">
        <v>117</v>
      </c>
      <c r="J1932" t="s">
        <v>4091</v>
      </c>
      <c r="K1932" t="s">
        <v>164</v>
      </c>
      <c r="L1932" t="s">
        <v>8341</v>
      </c>
      <c r="M1932" t="s">
        <v>8342</v>
      </c>
      <c r="N1932" t="s">
        <v>1433</v>
      </c>
      <c r="O1932" t="s">
        <v>121</v>
      </c>
      <c r="P1932" s="6">
        <v>96950</v>
      </c>
      <c r="Q1932" t="s">
        <v>122</v>
      </c>
      <c r="S1932" s="8">
        <v>16704832583</v>
      </c>
      <c r="U1932" t="s">
        <v>8343</v>
      </c>
      <c r="V1932">
        <v>81131</v>
      </c>
      <c r="W1932" t="s">
        <v>124</v>
      </c>
      <c r="Y1932" t="s">
        <v>4096</v>
      </c>
      <c r="Z1932" t="s">
        <v>4097</v>
      </c>
      <c r="AA1932" t="s">
        <v>4098</v>
      </c>
      <c r="AB1932" t="s">
        <v>1669</v>
      </c>
      <c r="AC1932" t="s">
        <v>4093</v>
      </c>
      <c r="AD1932" t="s">
        <v>4094</v>
      </c>
      <c r="AE1932" t="s">
        <v>3160</v>
      </c>
      <c r="AF1932" t="s">
        <v>121</v>
      </c>
      <c r="AG1932" s="6">
        <v>96950</v>
      </c>
      <c r="AH1932" t="s">
        <v>122</v>
      </c>
      <c r="AJ1932" s="8">
        <v>16702852253</v>
      </c>
      <c r="AL1932" t="s">
        <v>4099</v>
      </c>
      <c r="BE1932" t="str">
        <f>"49-9071.00"</f>
        <v>49-9071.00</v>
      </c>
      <c r="BF1932" t="s">
        <v>156</v>
      </c>
      <c r="BG1932" t="s">
        <v>8344</v>
      </c>
      <c r="BH1932" t="s">
        <v>8345</v>
      </c>
      <c r="BI1932">
        <v>1</v>
      </c>
      <c r="BK1932" s="1">
        <v>45902</v>
      </c>
      <c r="BL1932" s="1">
        <v>46266</v>
      </c>
      <c r="BO1932">
        <v>40</v>
      </c>
      <c r="BP1932">
        <v>0</v>
      </c>
      <c r="BQ1932">
        <v>8</v>
      </c>
      <c r="BR1932">
        <v>8</v>
      </c>
      <c r="BS1932">
        <v>8</v>
      </c>
      <c r="BT1932">
        <v>8</v>
      </c>
      <c r="BU1932">
        <v>8</v>
      </c>
      <c r="BV1932">
        <v>0</v>
      </c>
      <c r="BW1932" t="str">
        <f>"8:00 AM"</f>
        <v>8:00 AM</v>
      </c>
      <c r="BX1932" t="str">
        <f>"5:00 PM"</f>
        <v>5:00 PM</v>
      </c>
      <c r="BY1932" t="s">
        <v>133</v>
      </c>
      <c r="BZ1932">
        <v>0</v>
      </c>
      <c r="CA1932">
        <v>12</v>
      </c>
      <c r="CB1932" t="s">
        <v>117</v>
      </c>
      <c r="CD1932" t="s">
        <v>8346</v>
      </c>
      <c r="CE1932" t="s">
        <v>8341</v>
      </c>
      <c r="CF1932" t="s">
        <v>8342</v>
      </c>
      <c r="CG1932" t="s">
        <v>1433</v>
      </c>
      <c r="CH1932" t="s">
        <v>121</v>
      </c>
      <c r="CI1932" s="6">
        <v>96950</v>
      </c>
      <c r="CJ1932" s="10">
        <v>9.75</v>
      </c>
      <c r="CK1932" s="10">
        <v>9.75</v>
      </c>
      <c r="CL1932" s="10">
        <v>14.63</v>
      </c>
      <c r="CM1932" s="10">
        <v>14.63</v>
      </c>
      <c r="CN1932" t="s">
        <v>137</v>
      </c>
      <c r="CO1932" t="s">
        <v>164</v>
      </c>
      <c r="CP1932" t="s">
        <v>138</v>
      </c>
      <c r="CR1932" t="s">
        <v>117</v>
      </c>
      <c r="CS1932" t="s">
        <v>139</v>
      </c>
      <c r="CT1932" t="s">
        <v>140</v>
      </c>
      <c r="CU1932" t="s">
        <v>139</v>
      </c>
      <c r="CV1932" t="s">
        <v>140</v>
      </c>
      <c r="CW1932" t="s">
        <v>139</v>
      </c>
      <c r="CX1932" t="s">
        <v>140</v>
      </c>
      <c r="CY1932" t="s">
        <v>1094</v>
      </c>
      <c r="CZ1932" s="8">
        <v>16702852253</v>
      </c>
      <c r="DA1932" t="s">
        <v>4099</v>
      </c>
      <c r="DB1932" t="s">
        <v>142</v>
      </c>
      <c r="DC1932" t="s">
        <v>139</v>
      </c>
      <c r="DD1932" t="s">
        <v>117</v>
      </c>
    </row>
    <row r="1933" spans="1:114" ht="15" customHeight="1" x14ac:dyDescent="0.35">
      <c r="A1933" t="s">
        <v>15372</v>
      </c>
      <c r="B1933" t="s">
        <v>278</v>
      </c>
      <c r="C1933" s="1">
        <v>45781</v>
      </c>
      <c r="D1933" s="1">
        <v>45793</v>
      </c>
      <c r="E1933" t="s">
        <v>211</v>
      </c>
      <c r="G1933" t="s">
        <v>117</v>
      </c>
      <c r="H1933" t="s">
        <v>117</v>
      </c>
      <c r="I1933" t="s">
        <v>117</v>
      </c>
      <c r="J1933" t="s">
        <v>4744</v>
      </c>
      <c r="K1933" t="s">
        <v>4744</v>
      </c>
      <c r="L1933" t="s">
        <v>415</v>
      </c>
      <c r="N1933" t="s">
        <v>120</v>
      </c>
      <c r="O1933" t="s">
        <v>121</v>
      </c>
      <c r="P1933" s="6">
        <v>96950</v>
      </c>
      <c r="Q1933" t="s">
        <v>122</v>
      </c>
      <c r="S1933" s="8">
        <v>16702871415</v>
      </c>
      <c r="U1933" t="s">
        <v>4745</v>
      </c>
      <c r="V1933">
        <v>561320</v>
      </c>
      <c r="W1933" t="s">
        <v>124</v>
      </c>
      <c r="Y1933" t="s">
        <v>9799</v>
      </c>
      <c r="Z1933" t="s">
        <v>9800</v>
      </c>
      <c r="AA1933" t="s">
        <v>1252</v>
      </c>
      <c r="AB1933" t="s">
        <v>205</v>
      </c>
      <c r="AC1933" t="s">
        <v>9801</v>
      </c>
      <c r="AE1933" t="s">
        <v>120</v>
      </c>
      <c r="AG1933" s="6">
        <v>96950</v>
      </c>
      <c r="AH1933" t="s">
        <v>3983</v>
      </c>
      <c r="AJ1933" s="8">
        <v>16702871415</v>
      </c>
      <c r="AL1933" t="s">
        <v>421</v>
      </c>
      <c r="BE1933" t="str">
        <f>"49-9071.00"</f>
        <v>49-9071.00</v>
      </c>
      <c r="BF1933" t="s">
        <v>156</v>
      </c>
      <c r="BG1933" t="s">
        <v>9802</v>
      </c>
      <c r="BH1933" t="s">
        <v>423</v>
      </c>
      <c r="BI1933">
        <v>10</v>
      </c>
      <c r="BK1933" s="1">
        <v>45903</v>
      </c>
      <c r="BL1933" s="1">
        <v>45904</v>
      </c>
      <c r="BO1933">
        <v>35</v>
      </c>
      <c r="BP1933">
        <v>0</v>
      </c>
      <c r="BQ1933">
        <v>7</v>
      </c>
      <c r="BR1933">
        <v>7</v>
      </c>
      <c r="BS1933">
        <v>7</v>
      </c>
      <c r="BT1933">
        <v>7</v>
      </c>
      <c r="BU1933">
        <v>7</v>
      </c>
      <c r="BV1933">
        <v>0</v>
      </c>
      <c r="BW1933" t="str">
        <f>"8:00 AM"</f>
        <v>8:00 AM</v>
      </c>
      <c r="BX1933" t="str">
        <f>"5:00 PM"</f>
        <v>5:00 PM</v>
      </c>
      <c r="BZ1933">
        <v>0</v>
      </c>
      <c r="CA1933">
        <v>12</v>
      </c>
      <c r="CB1933" t="s">
        <v>117</v>
      </c>
      <c r="CD1933" t="s">
        <v>10091</v>
      </c>
      <c r="CE1933" t="s">
        <v>9803</v>
      </c>
      <c r="CG1933" t="s">
        <v>120</v>
      </c>
      <c r="CH1933" t="s">
        <v>121</v>
      </c>
      <c r="CI1933" s="6">
        <v>96950</v>
      </c>
      <c r="CJ1933" s="10">
        <v>9.75</v>
      </c>
      <c r="CK1933" s="10">
        <v>9.75</v>
      </c>
      <c r="CL1933" s="10">
        <v>14.63</v>
      </c>
      <c r="CM1933" s="10">
        <v>14.63</v>
      </c>
      <c r="CN1933" t="s">
        <v>137</v>
      </c>
      <c r="CO1933" t="s">
        <v>140</v>
      </c>
      <c r="CP1933" t="s">
        <v>138</v>
      </c>
      <c r="CR1933" t="s">
        <v>117</v>
      </c>
      <c r="CS1933" t="s">
        <v>139</v>
      </c>
      <c r="CT1933" t="s">
        <v>139</v>
      </c>
      <c r="CU1933" t="s">
        <v>139</v>
      </c>
      <c r="CV1933" t="s">
        <v>140</v>
      </c>
      <c r="CW1933" t="s">
        <v>139</v>
      </c>
      <c r="CX1933" t="s">
        <v>140</v>
      </c>
      <c r="CY1933" t="s">
        <v>15373</v>
      </c>
      <c r="CZ1933" s="8">
        <v>16702871415</v>
      </c>
      <c r="DA1933" t="s">
        <v>421</v>
      </c>
      <c r="DB1933" t="s">
        <v>140</v>
      </c>
      <c r="DC1933" t="s">
        <v>139</v>
      </c>
      <c r="DD1933" t="s">
        <v>117</v>
      </c>
    </row>
    <row r="1934" spans="1:114" ht="15" customHeight="1" x14ac:dyDescent="0.35">
      <c r="A1934" t="s">
        <v>8117</v>
      </c>
      <c r="B1934" t="s">
        <v>115</v>
      </c>
      <c r="C1934" s="1">
        <v>45756</v>
      </c>
      <c r="D1934" s="1">
        <v>45795</v>
      </c>
      <c r="E1934" t="s">
        <v>116</v>
      </c>
      <c r="F1934" s="1">
        <v>45929</v>
      </c>
      <c r="G1934" t="s">
        <v>117</v>
      </c>
      <c r="H1934" t="s">
        <v>117</v>
      </c>
      <c r="I1934" t="s">
        <v>117</v>
      </c>
      <c r="J1934" t="s">
        <v>5311</v>
      </c>
      <c r="K1934" t="s">
        <v>8118</v>
      </c>
      <c r="L1934" t="s">
        <v>8119</v>
      </c>
      <c r="M1934" t="s">
        <v>3982</v>
      </c>
      <c r="N1934" t="s">
        <v>120</v>
      </c>
      <c r="O1934" t="s">
        <v>121</v>
      </c>
      <c r="P1934" s="6">
        <v>96950</v>
      </c>
      <c r="Q1934" t="s">
        <v>122</v>
      </c>
      <c r="S1934" s="8">
        <v>16702358233</v>
      </c>
      <c r="U1934" t="s">
        <v>5314</v>
      </c>
      <c r="V1934">
        <v>445131</v>
      </c>
      <c r="W1934" t="s">
        <v>124</v>
      </c>
      <c r="Y1934" t="s">
        <v>3985</v>
      </c>
      <c r="Z1934" t="s">
        <v>3986</v>
      </c>
      <c r="AA1934" t="s">
        <v>535</v>
      </c>
      <c r="AB1934" t="s">
        <v>420</v>
      </c>
      <c r="AC1934" t="s">
        <v>8119</v>
      </c>
      <c r="AD1934" t="s">
        <v>3982</v>
      </c>
      <c r="AE1934" t="s">
        <v>120</v>
      </c>
      <c r="AF1934" t="s">
        <v>121</v>
      </c>
      <c r="AG1934" s="6">
        <v>96950</v>
      </c>
      <c r="AH1934" t="s">
        <v>122</v>
      </c>
      <c r="AJ1934" s="8">
        <v>16702358233</v>
      </c>
      <c r="AL1934" t="s">
        <v>5321</v>
      </c>
      <c r="BE1934" t="str">
        <f>"27-1024.00"</f>
        <v>27-1024.00</v>
      </c>
      <c r="BF1934" t="s">
        <v>1059</v>
      </c>
      <c r="BG1934" t="s">
        <v>8120</v>
      </c>
      <c r="BH1934" t="s">
        <v>2932</v>
      </c>
      <c r="BI1934">
        <v>1</v>
      </c>
      <c r="BK1934" s="1">
        <v>45931</v>
      </c>
      <c r="BL1934" s="1">
        <v>46295</v>
      </c>
      <c r="BO1934">
        <v>35</v>
      </c>
      <c r="BP1934">
        <v>0</v>
      </c>
      <c r="BQ1934">
        <v>7</v>
      </c>
      <c r="BR1934">
        <v>7</v>
      </c>
      <c r="BS1934">
        <v>7</v>
      </c>
      <c r="BT1934">
        <v>7</v>
      </c>
      <c r="BU1934">
        <v>7</v>
      </c>
      <c r="BV1934">
        <v>0</v>
      </c>
      <c r="BW1934" t="str">
        <f>"9:00 AM"</f>
        <v>9:00 AM</v>
      </c>
      <c r="BX1934" t="str">
        <f>"10:00 PM"</f>
        <v>10:00 PM</v>
      </c>
      <c r="BY1934" t="s">
        <v>159</v>
      </c>
      <c r="BZ1934">
        <v>0</v>
      </c>
      <c r="CA1934">
        <v>12</v>
      </c>
      <c r="CB1934" t="s">
        <v>117</v>
      </c>
      <c r="CD1934" t="s">
        <v>8121</v>
      </c>
      <c r="CE1934" t="s">
        <v>8119</v>
      </c>
      <c r="CF1934" t="s">
        <v>3982</v>
      </c>
      <c r="CG1934" t="s">
        <v>120</v>
      </c>
      <c r="CH1934" t="s">
        <v>121</v>
      </c>
      <c r="CI1934" s="6">
        <v>96950</v>
      </c>
      <c r="CJ1934" s="10">
        <v>10.130000000000001</v>
      </c>
      <c r="CK1934" s="10">
        <v>10.130000000000001</v>
      </c>
      <c r="CL1934" s="10">
        <v>15.19</v>
      </c>
      <c r="CM1934" s="10">
        <v>15.19</v>
      </c>
      <c r="CN1934" t="s">
        <v>137</v>
      </c>
      <c r="CP1934" t="s">
        <v>138</v>
      </c>
      <c r="CR1934" t="s">
        <v>117</v>
      </c>
      <c r="CS1934" t="s">
        <v>139</v>
      </c>
      <c r="CT1934" t="s">
        <v>140</v>
      </c>
      <c r="CU1934" t="s">
        <v>139</v>
      </c>
      <c r="CV1934" t="s">
        <v>140</v>
      </c>
      <c r="CW1934" t="s">
        <v>139</v>
      </c>
      <c r="CX1934" t="s">
        <v>140</v>
      </c>
      <c r="CY1934" t="s">
        <v>5320</v>
      </c>
      <c r="CZ1934" s="8">
        <v>16702358233</v>
      </c>
      <c r="DA1934" t="s">
        <v>8122</v>
      </c>
      <c r="DB1934" t="s">
        <v>140</v>
      </c>
      <c r="DC1934" t="s">
        <v>139</v>
      </c>
      <c r="DD1934" t="s">
        <v>117</v>
      </c>
    </row>
    <row r="1935" spans="1:114" ht="15" customHeight="1" x14ac:dyDescent="0.35">
      <c r="A1935" t="s">
        <v>8239</v>
      </c>
      <c r="B1935" t="s">
        <v>115</v>
      </c>
      <c r="C1935" s="1">
        <v>45768</v>
      </c>
      <c r="D1935" s="1">
        <v>45795</v>
      </c>
      <c r="E1935" t="s">
        <v>116</v>
      </c>
      <c r="F1935" s="1">
        <v>45929</v>
      </c>
      <c r="G1935" t="s">
        <v>117</v>
      </c>
      <c r="H1935" t="s">
        <v>117</v>
      </c>
      <c r="I1935" t="s">
        <v>117</v>
      </c>
      <c r="J1935" t="s">
        <v>648</v>
      </c>
      <c r="K1935" t="s">
        <v>649</v>
      </c>
      <c r="L1935" t="s">
        <v>650</v>
      </c>
      <c r="M1935" t="s">
        <v>651</v>
      </c>
      <c r="N1935" t="s">
        <v>120</v>
      </c>
      <c r="O1935" t="s">
        <v>121</v>
      </c>
      <c r="P1935" s="6">
        <v>96950</v>
      </c>
      <c r="Q1935" t="s">
        <v>122</v>
      </c>
      <c r="R1935" t="s">
        <v>652</v>
      </c>
      <c r="S1935" s="8">
        <v>16702351024</v>
      </c>
      <c r="U1935" t="s">
        <v>653</v>
      </c>
      <c r="V1935">
        <v>236116</v>
      </c>
      <c r="W1935" t="s">
        <v>124</v>
      </c>
      <c r="Y1935" t="s">
        <v>654</v>
      </c>
      <c r="Z1935" t="s">
        <v>655</v>
      </c>
      <c r="AA1935" t="s">
        <v>656</v>
      </c>
      <c r="AB1935" t="s">
        <v>657</v>
      </c>
      <c r="AC1935" t="s">
        <v>650</v>
      </c>
      <c r="AD1935" t="s">
        <v>651</v>
      </c>
      <c r="AE1935" t="s">
        <v>120</v>
      </c>
      <c r="AF1935" t="s">
        <v>121</v>
      </c>
      <c r="AG1935" s="6">
        <v>96950</v>
      </c>
      <c r="AH1935" t="s">
        <v>122</v>
      </c>
      <c r="AI1935" t="s">
        <v>652</v>
      </c>
      <c r="AJ1935" s="8">
        <v>16702351024</v>
      </c>
      <c r="AL1935" t="s">
        <v>658</v>
      </c>
      <c r="BE1935" t="str">
        <f>"49-9071.00"</f>
        <v>49-9071.00</v>
      </c>
      <c r="BF1935" t="s">
        <v>156</v>
      </c>
      <c r="BG1935" t="s">
        <v>1463</v>
      </c>
      <c r="BH1935" t="s">
        <v>341</v>
      </c>
      <c r="BI1935">
        <v>10</v>
      </c>
      <c r="BK1935" s="1">
        <v>45931</v>
      </c>
      <c r="BL1935" s="1">
        <v>46295</v>
      </c>
      <c r="BO1935">
        <v>35</v>
      </c>
      <c r="BP1935">
        <v>0</v>
      </c>
      <c r="BQ1935">
        <v>7</v>
      </c>
      <c r="BR1935">
        <v>7</v>
      </c>
      <c r="BS1935">
        <v>7</v>
      </c>
      <c r="BT1935">
        <v>7</v>
      </c>
      <c r="BU1935">
        <v>7</v>
      </c>
      <c r="BV1935">
        <v>0</v>
      </c>
      <c r="BW1935" t="str">
        <f>"8:00 AM"</f>
        <v>8:00 AM</v>
      </c>
      <c r="BX1935" t="str">
        <f>"4:00 PM"</f>
        <v>4:00 PM</v>
      </c>
      <c r="BY1935" t="s">
        <v>133</v>
      </c>
      <c r="BZ1935">
        <v>0</v>
      </c>
      <c r="CA1935">
        <v>12</v>
      </c>
      <c r="CB1935" t="s">
        <v>117</v>
      </c>
      <c r="CD1935" t="s">
        <v>8240</v>
      </c>
      <c r="CE1935" t="s">
        <v>663</v>
      </c>
      <c r="CF1935" t="s">
        <v>1465</v>
      </c>
      <c r="CG1935" t="s">
        <v>120</v>
      </c>
      <c r="CH1935" t="s">
        <v>121</v>
      </c>
      <c r="CI1935" s="6">
        <v>96950</v>
      </c>
      <c r="CJ1935" s="10">
        <v>9.75</v>
      </c>
      <c r="CK1935" s="10">
        <v>10</v>
      </c>
      <c r="CL1935" s="10">
        <v>14.62</v>
      </c>
      <c r="CM1935" s="10">
        <v>15</v>
      </c>
      <c r="CN1935" t="s">
        <v>137</v>
      </c>
      <c r="CO1935" t="s">
        <v>140</v>
      </c>
      <c r="CP1935" t="s">
        <v>138</v>
      </c>
      <c r="CR1935" t="s">
        <v>117</v>
      </c>
      <c r="CS1935" t="s">
        <v>139</v>
      </c>
      <c r="CT1935" t="s">
        <v>139</v>
      </c>
      <c r="CU1935" t="s">
        <v>139</v>
      </c>
      <c r="CV1935" t="s">
        <v>140</v>
      </c>
      <c r="CW1935" t="s">
        <v>139</v>
      </c>
      <c r="CX1935" t="s">
        <v>140</v>
      </c>
      <c r="CY1935" t="s">
        <v>664</v>
      </c>
      <c r="CZ1935" s="8">
        <v>16702351024</v>
      </c>
      <c r="DA1935" t="s">
        <v>658</v>
      </c>
      <c r="DB1935" t="s">
        <v>140</v>
      </c>
      <c r="DC1935" t="s">
        <v>139</v>
      </c>
      <c r="DD1935" t="s">
        <v>117</v>
      </c>
    </row>
    <row r="1936" spans="1:114" ht="15" customHeight="1" x14ac:dyDescent="0.35">
      <c r="A1936" t="s">
        <v>5654</v>
      </c>
      <c r="B1936" t="s">
        <v>166</v>
      </c>
      <c r="C1936" s="1">
        <v>45717</v>
      </c>
      <c r="D1936" s="1">
        <v>45796</v>
      </c>
      <c r="E1936" t="s">
        <v>116</v>
      </c>
      <c r="F1936" s="1">
        <v>45807</v>
      </c>
      <c r="G1936" t="s">
        <v>117</v>
      </c>
      <c r="H1936" t="s">
        <v>117</v>
      </c>
      <c r="I1936" t="s">
        <v>117</v>
      </c>
      <c r="J1936" t="s">
        <v>541</v>
      </c>
      <c r="L1936" t="s">
        <v>542</v>
      </c>
      <c r="M1936" t="s">
        <v>169</v>
      </c>
      <c r="N1936" t="s">
        <v>136</v>
      </c>
      <c r="O1936" t="s">
        <v>121</v>
      </c>
      <c r="P1936" s="6">
        <v>96950</v>
      </c>
      <c r="Q1936" t="s">
        <v>122</v>
      </c>
      <c r="S1936" s="8">
        <v>16702353027</v>
      </c>
      <c r="U1936" t="s">
        <v>543</v>
      </c>
      <c r="V1936">
        <v>561320</v>
      </c>
      <c r="W1936" t="s">
        <v>150</v>
      </c>
      <c r="X1936" t="s">
        <v>139</v>
      </c>
      <c r="Y1936" t="s">
        <v>544</v>
      </c>
      <c r="Z1936" t="s">
        <v>545</v>
      </c>
      <c r="AA1936" t="s">
        <v>546</v>
      </c>
      <c r="AB1936" t="s">
        <v>205</v>
      </c>
      <c r="AC1936" t="s">
        <v>542</v>
      </c>
      <c r="AD1936" t="s">
        <v>169</v>
      </c>
      <c r="AE1936" t="s">
        <v>136</v>
      </c>
      <c r="AF1936" t="s">
        <v>121</v>
      </c>
      <c r="AG1936" s="6">
        <v>96950</v>
      </c>
      <c r="AH1936" t="s">
        <v>122</v>
      </c>
      <c r="AJ1936" s="8">
        <v>16702353027</v>
      </c>
      <c r="AL1936" t="s">
        <v>547</v>
      </c>
      <c r="BE1936" t="str">
        <f>"35-2021.00"</f>
        <v>35-2021.00</v>
      </c>
      <c r="BF1936" t="s">
        <v>438</v>
      </c>
      <c r="BG1936" t="s">
        <v>1479</v>
      </c>
      <c r="BH1936" t="s">
        <v>1480</v>
      </c>
      <c r="BI1936">
        <v>7</v>
      </c>
      <c r="BK1936" s="1">
        <v>45809</v>
      </c>
      <c r="BL1936" s="1">
        <v>46173</v>
      </c>
      <c r="BO1936">
        <v>35</v>
      </c>
      <c r="BP1936">
        <v>0</v>
      </c>
      <c r="BQ1936">
        <v>7</v>
      </c>
      <c r="BR1936">
        <v>7</v>
      </c>
      <c r="BS1936">
        <v>7</v>
      </c>
      <c r="BT1936">
        <v>7</v>
      </c>
      <c r="BU1936">
        <v>7</v>
      </c>
      <c r="BV1936">
        <v>0</v>
      </c>
      <c r="BW1936" t="str">
        <f>"5:00 AM"</f>
        <v>5:00 AM</v>
      </c>
      <c r="BX1936" t="str">
        <f>"12:00 PM"</f>
        <v>12:00 PM</v>
      </c>
      <c r="BY1936" t="s">
        <v>133</v>
      </c>
      <c r="BZ1936">
        <v>0</v>
      </c>
      <c r="CA1936">
        <v>3</v>
      </c>
      <c r="CB1936" t="s">
        <v>117</v>
      </c>
      <c r="CD1936" t="s">
        <v>5655</v>
      </c>
      <c r="CE1936" t="s">
        <v>550</v>
      </c>
      <c r="CF1936" t="s">
        <v>550</v>
      </c>
      <c r="CG1936" t="s">
        <v>551</v>
      </c>
      <c r="CH1936" t="s">
        <v>121</v>
      </c>
      <c r="CI1936" s="6">
        <v>96952</v>
      </c>
      <c r="CJ1936" s="10">
        <v>7.84</v>
      </c>
      <c r="CK1936" s="10">
        <v>7.95</v>
      </c>
      <c r="CL1936" s="10">
        <v>11.76</v>
      </c>
      <c r="CM1936" s="10">
        <v>11.93</v>
      </c>
      <c r="CN1936" t="s">
        <v>137</v>
      </c>
      <c r="CO1936" t="s">
        <v>133</v>
      </c>
      <c r="CP1936" t="s">
        <v>138</v>
      </c>
      <c r="CR1936" t="s">
        <v>117</v>
      </c>
      <c r="CS1936" t="s">
        <v>139</v>
      </c>
      <c r="CT1936" t="s">
        <v>140</v>
      </c>
      <c r="CU1936" t="s">
        <v>139</v>
      </c>
      <c r="CV1936" t="s">
        <v>140</v>
      </c>
      <c r="CW1936" t="s">
        <v>139</v>
      </c>
      <c r="CX1936" t="s">
        <v>140</v>
      </c>
      <c r="CY1936" t="s">
        <v>5656</v>
      </c>
      <c r="CZ1936" s="8">
        <v>16702353027</v>
      </c>
      <c r="DA1936" t="s">
        <v>547</v>
      </c>
      <c r="DB1936" t="s">
        <v>140</v>
      </c>
      <c r="DC1936" t="s">
        <v>139</v>
      </c>
      <c r="DD1936" t="s">
        <v>139</v>
      </c>
    </row>
    <row r="1937" spans="1:114" ht="15" customHeight="1" x14ac:dyDescent="0.35">
      <c r="A1937" t="s">
        <v>16544</v>
      </c>
      <c r="B1937" t="s">
        <v>166</v>
      </c>
      <c r="C1937" s="1">
        <v>45733</v>
      </c>
      <c r="D1937" s="1">
        <v>45796</v>
      </c>
      <c r="E1937" t="s">
        <v>116</v>
      </c>
      <c r="F1937" s="1">
        <v>45807</v>
      </c>
      <c r="G1937" t="s">
        <v>117</v>
      </c>
      <c r="H1937" t="s">
        <v>117</v>
      </c>
      <c r="I1937" t="s">
        <v>117</v>
      </c>
      <c r="J1937" t="s">
        <v>11811</v>
      </c>
      <c r="K1937" t="s">
        <v>11812</v>
      </c>
      <c r="L1937" t="s">
        <v>11813</v>
      </c>
      <c r="M1937" t="s">
        <v>11814</v>
      </c>
      <c r="N1937" t="s">
        <v>120</v>
      </c>
      <c r="O1937" t="s">
        <v>121</v>
      </c>
      <c r="P1937" s="6">
        <v>96950</v>
      </c>
      <c r="Q1937" t="s">
        <v>122</v>
      </c>
      <c r="S1937" s="8">
        <v>16702358901</v>
      </c>
      <c r="U1937" t="s">
        <v>11815</v>
      </c>
      <c r="V1937">
        <v>811412</v>
      </c>
      <c r="W1937" t="s">
        <v>124</v>
      </c>
      <c r="Y1937" t="s">
        <v>11816</v>
      </c>
      <c r="Z1937" t="s">
        <v>11817</v>
      </c>
      <c r="AB1937" t="s">
        <v>1428</v>
      </c>
      <c r="AC1937" t="s">
        <v>11813</v>
      </c>
      <c r="AD1937" t="s">
        <v>11814</v>
      </c>
      <c r="AE1937" t="s">
        <v>120</v>
      </c>
      <c r="AF1937" t="s">
        <v>121</v>
      </c>
      <c r="AG1937" s="6">
        <v>96950</v>
      </c>
      <c r="AH1937" t="s">
        <v>122</v>
      </c>
      <c r="AJ1937" s="8">
        <v>16702358901</v>
      </c>
      <c r="AL1937" t="s">
        <v>11818</v>
      </c>
      <c r="BE1937" t="str">
        <f>"49-9021.00"</f>
        <v>49-9021.00</v>
      </c>
      <c r="BF1937" t="s">
        <v>239</v>
      </c>
      <c r="BG1937" t="s">
        <v>11819</v>
      </c>
      <c r="BH1937" t="s">
        <v>9521</v>
      </c>
      <c r="BI1937">
        <v>1</v>
      </c>
      <c r="BK1937" s="1">
        <v>45809</v>
      </c>
      <c r="BL1937" s="1">
        <v>46173</v>
      </c>
      <c r="BO1937">
        <v>40</v>
      </c>
      <c r="BP1937">
        <v>0</v>
      </c>
      <c r="BQ1937">
        <v>8</v>
      </c>
      <c r="BR1937">
        <v>8</v>
      </c>
      <c r="BS1937">
        <v>8</v>
      </c>
      <c r="BT1937">
        <v>8</v>
      </c>
      <c r="BU1937">
        <v>8</v>
      </c>
      <c r="BV1937">
        <v>0</v>
      </c>
      <c r="BW1937" t="str">
        <f>"8:30 AM"</f>
        <v>8:30 AM</v>
      </c>
      <c r="BX1937" t="str">
        <f>"5:30 PM"</f>
        <v>5:30 PM</v>
      </c>
      <c r="BY1937" t="s">
        <v>159</v>
      </c>
      <c r="BZ1937">
        <v>0</v>
      </c>
      <c r="CA1937">
        <v>12</v>
      </c>
      <c r="CB1937" t="s">
        <v>117</v>
      </c>
      <c r="CD1937" s="2" t="s">
        <v>11820</v>
      </c>
      <c r="CE1937" t="s">
        <v>11813</v>
      </c>
      <c r="CG1937" t="s">
        <v>120</v>
      </c>
      <c r="CH1937" t="s">
        <v>121</v>
      </c>
      <c r="CI1937" s="6">
        <v>96950</v>
      </c>
      <c r="CJ1937" s="10">
        <v>10.74</v>
      </c>
      <c r="CK1937" s="10">
        <v>10.74</v>
      </c>
      <c r="CL1937" s="10">
        <v>0</v>
      </c>
      <c r="CM1937" s="10">
        <v>0</v>
      </c>
      <c r="CN1937" t="s">
        <v>137</v>
      </c>
      <c r="CO1937" t="s">
        <v>164</v>
      </c>
      <c r="CP1937" t="s">
        <v>138</v>
      </c>
      <c r="CR1937" t="s">
        <v>117</v>
      </c>
      <c r="CS1937" t="s">
        <v>139</v>
      </c>
      <c r="CT1937" t="s">
        <v>139</v>
      </c>
      <c r="CU1937" t="s">
        <v>140</v>
      </c>
      <c r="CV1937" t="s">
        <v>140</v>
      </c>
      <c r="CW1937" t="s">
        <v>139</v>
      </c>
      <c r="CX1937" t="s">
        <v>140</v>
      </c>
      <c r="CY1937" t="s">
        <v>133</v>
      </c>
      <c r="CZ1937" s="8">
        <v>16702358901</v>
      </c>
      <c r="DA1937" t="s">
        <v>11821</v>
      </c>
      <c r="DB1937" t="s">
        <v>140</v>
      </c>
      <c r="DC1937" t="s">
        <v>139</v>
      </c>
      <c r="DD1937" t="s">
        <v>117</v>
      </c>
    </row>
    <row r="1938" spans="1:114" ht="15" customHeight="1" x14ac:dyDescent="0.35">
      <c r="A1938" t="s">
        <v>5589</v>
      </c>
      <c r="B1938" t="s">
        <v>144</v>
      </c>
      <c r="C1938" s="1">
        <v>45737</v>
      </c>
      <c r="D1938" s="1">
        <v>45796</v>
      </c>
      <c r="E1938" t="s">
        <v>116</v>
      </c>
      <c r="F1938" s="1">
        <v>45792</v>
      </c>
      <c r="G1938" t="s">
        <v>117</v>
      </c>
      <c r="H1938" t="s">
        <v>117</v>
      </c>
      <c r="I1938" t="s">
        <v>117</v>
      </c>
      <c r="J1938" t="s">
        <v>5129</v>
      </c>
      <c r="K1938" t="s">
        <v>5130</v>
      </c>
      <c r="L1938" t="s">
        <v>5062</v>
      </c>
      <c r="M1938" t="s">
        <v>5131</v>
      </c>
      <c r="N1938" t="s">
        <v>120</v>
      </c>
      <c r="O1938" t="s">
        <v>121</v>
      </c>
      <c r="P1938" s="6">
        <v>96950</v>
      </c>
      <c r="Q1938" t="s">
        <v>122</v>
      </c>
      <c r="R1938" t="s">
        <v>382</v>
      </c>
      <c r="S1938" s="8">
        <v>16702347492</v>
      </c>
      <c r="U1938" t="s">
        <v>5132</v>
      </c>
      <c r="V1938">
        <v>722310</v>
      </c>
      <c r="W1938" t="s">
        <v>124</v>
      </c>
      <c r="Y1938" t="s">
        <v>5133</v>
      </c>
      <c r="Z1938" t="s">
        <v>5134</v>
      </c>
      <c r="AA1938" t="s">
        <v>5135</v>
      </c>
      <c r="AB1938" t="s">
        <v>128</v>
      </c>
      <c r="AC1938" t="s">
        <v>5131</v>
      </c>
      <c r="AD1938" t="s">
        <v>5062</v>
      </c>
      <c r="AE1938" t="s">
        <v>120</v>
      </c>
      <c r="AF1938" t="s">
        <v>121</v>
      </c>
      <c r="AG1938" s="6">
        <v>96950</v>
      </c>
      <c r="AH1938" t="s">
        <v>122</v>
      </c>
      <c r="AI1938" t="s">
        <v>382</v>
      </c>
      <c r="AJ1938" s="8">
        <v>16702347492</v>
      </c>
      <c r="AL1938" t="s">
        <v>5136</v>
      </c>
      <c r="BE1938" t="str">
        <f>"35-2021.00"</f>
        <v>35-2021.00</v>
      </c>
      <c r="BF1938" t="s">
        <v>438</v>
      </c>
      <c r="BG1938" t="s">
        <v>5590</v>
      </c>
      <c r="BH1938" t="s">
        <v>5068</v>
      </c>
      <c r="BI1938">
        <v>4</v>
      </c>
      <c r="BJ1938">
        <v>4</v>
      </c>
      <c r="BK1938" s="1">
        <v>45794</v>
      </c>
      <c r="BL1938" s="1">
        <v>46158</v>
      </c>
      <c r="BM1938" s="1">
        <v>45796</v>
      </c>
      <c r="BN1938" s="1">
        <v>46158</v>
      </c>
      <c r="BO1938">
        <v>35</v>
      </c>
      <c r="BP1938">
        <v>0</v>
      </c>
      <c r="BQ1938">
        <v>7</v>
      </c>
      <c r="BR1938">
        <v>7</v>
      </c>
      <c r="BS1938">
        <v>7</v>
      </c>
      <c r="BT1938">
        <v>7</v>
      </c>
      <c r="BU1938">
        <v>7</v>
      </c>
      <c r="BV1938">
        <v>0</v>
      </c>
      <c r="BW1938" t="str">
        <f>"6:00 AM"</f>
        <v>6:00 AM</v>
      </c>
      <c r="BX1938" t="str">
        <f>"2:00 PM"</f>
        <v>2:00 PM</v>
      </c>
      <c r="BY1938" t="s">
        <v>133</v>
      </c>
      <c r="BZ1938">
        <v>0</v>
      </c>
      <c r="CA1938">
        <v>3</v>
      </c>
      <c r="CB1938" t="s">
        <v>117</v>
      </c>
      <c r="CD1938" t="s">
        <v>393</v>
      </c>
      <c r="CE1938" t="s">
        <v>5062</v>
      </c>
      <c r="CF1938" t="s">
        <v>5131</v>
      </c>
      <c r="CG1938" t="s">
        <v>120</v>
      </c>
      <c r="CH1938" t="s">
        <v>121</v>
      </c>
      <c r="CI1938" s="6">
        <v>96950</v>
      </c>
      <c r="CJ1938" s="10">
        <v>7.84</v>
      </c>
      <c r="CK1938" s="10">
        <v>7.95</v>
      </c>
      <c r="CL1938" s="10">
        <v>11.76</v>
      </c>
      <c r="CM1938" s="10">
        <v>11.93</v>
      </c>
      <c r="CN1938" t="s">
        <v>137</v>
      </c>
      <c r="CO1938" t="s">
        <v>393</v>
      </c>
      <c r="CP1938" t="s">
        <v>138</v>
      </c>
      <c r="CR1938" t="s">
        <v>117</v>
      </c>
      <c r="CS1938" t="s">
        <v>139</v>
      </c>
      <c r="CT1938" t="s">
        <v>140</v>
      </c>
      <c r="CU1938" t="s">
        <v>139</v>
      </c>
      <c r="CV1938" t="s">
        <v>140</v>
      </c>
      <c r="CW1938" t="s">
        <v>139</v>
      </c>
      <c r="CX1938" t="s">
        <v>140</v>
      </c>
      <c r="CY1938" t="s">
        <v>394</v>
      </c>
      <c r="CZ1938" s="8">
        <v>16702347492</v>
      </c>
      <c r="DA1938" t="s">
        <v>5136</v>
      </c>
      <c r="DB1938" t="s">
        <v>1095</v>
      </c>
      <c r="DC1938" t="s">
        <v>139</v>
      </c>
      <c r="DD1938" t="s">
        <v>117</v>
      </c>
    </row>
    <row r="1939" spans="1:114" ht="15" customHeight="1" x14ac:dyDescent="0.35">
      <c r="A1939" t="s">
        <v>10331</v>
      </c>
      <c r="B1939" t="s">
        <v>144</v>
      </c>
      <c r="C1939" s="1">
        <v>45740</v>
      </c>
      <c r="D1939" s="1">
        <v>45796</v>
      </c>
      <c r="E1939" t="s">
        <v>211</v>
      </c>
      <c r="G1939" t="s">
        <v>117</v>
      </c>
      <c r="H1939" t="s">
        <v>117</v>
      </c>
      <c r="I1939" t="s">
        <v>117</v>
      </c>
      <c r="J1939" t="s">
        <v>4015</v>
      </c>
      <c r="L1939" t="s">
        <v>7818</v>
      </c>
      <c r="M1939" t="s">
        <v>4017</v>
      </c>
      <c r="N1939" t="s">
        <v>120</v>
      </c>
      <c r="O1939" t="s">
        <v>121</v>
      </c>
      <c r="P1939" s="6">
        <v>96950</v>
      </c>
      <c r="Q1939" t="s">
        <v>122</v>
      </c>
      <c r="R1939" t="s">
        <v>469</v>
      </c>
      <c r="S1939" s="8">
        <v>16702355572</v>
      </c>
      <c r="U1939" t="s">
        <v>4018</v>
      </c>
      <c r="V1939">
        <v>23822</v>
      </c>
      <c r="W1939" t="s">
        <v>124</v>
      </c>
      <c r="Y1939" t="s">
        <v>4019</v>
      </c>
      <c r="Z1939" t="s">
        <v>2553</v>
      </c>
      <c r="AA1939" t="s">
        <v>4020</v>
      </c>
      <c r="AB1939" t="s">
        <v>4021</v>
      </c>
      <c r="AC1939" t="s">
        <v>7818</v>
      </c>
      <c r="AD1939" t="s">
        <v>982</v>
      </c>
      <c r="AE1939" t="s">
        <v>120</v>
      </c>
      <c r="AF1939" t="s">
        <v>121</v>
      </c>
      <c r="AG1939" s="6">
        <v>96950</v>
      </c>
      <c r="AH1939" t="s">
        <v>122</v>
      </c>
      <c r="AJ1939" s="8">
        <v>16702355572</v>
      </c>
      <c r="AL1939" t="s">
        <v>4023</v>
      </c>
      <c r="BE1939" t="str">
        <f>"49-9021.00"</f>
        <v>49-9021.00</v>
      </c>
      <c r="BF1939" t="s">
        <v>239</v>
      </c>
      <c r="BG1939" t="s">
        <v>7819</v>
      </c>
      <c r="BH1939" t="s">
        <v>908</v>
      </c>
      <c r="BI1939">
        <v>5</v>
      </c>
      <c r="BJ1939">
        <v>5</v>
      </c>
      <c r="BK1939" s="1">
        <v>45778</v>
      </c>
      <c r="BL1939" s="1">
        <v>46142</v>
      </c>
      <c r="BM1939" s="1">
        <v>45796</v>
      </c>
      <c r="BN1939" s="1">
        <v>46142</v>
      </c>
      <c r="BO1939">
        <v>40</v>
      </c>
      <c r="BP1939">
        <v>0</v>
      </c>
      <c r="BQ1939">
        <v>8</v>
      </c>
      <c r="BR1939">
        <v>8</v>
      </c>
      <c r="BS1939">
        <v>8</v>
      </c>
      <c r="BT1939">
        <v>8</v>
      </c>
      <c r="BU1939">
        <v>8</v>
      </c>
      <c r="BV1939">
        <v>0</v>
      </c>
      <c r="BW1939" t="str">
        <f>"8:00 AM"</f>
        <v>8:00 AM</v>
      </c>
      <c r="BX1939" t="str">
        <f>"5:00 PM"</f>
        <v>5:00 PM</v>
      </c>
      <c r="BY1939" t="s">
        <v>159</v>
      </c>
      <c r="BZ1939">
        <v>0</v>
      </c>
      <c r="CA1939">
        <v>24</v>
      </c>
      <c r="CB1939" t="s">
        <v>117</v>
      </c>
      <c r="CD1939" s="2" t="s">
        <v>9794</v>
      </c>
      <c r="CE1939" t="s">
        <v>7818</v>
      </c>
      <c r="CF1939" t="s">
        <v>982</v>
      </c>
      <c r="CG1939" t="s">
        <v>120</v>
      </c>
      <c r="CH1939" t="s">
        <v>121</v>
      </c>
      <c r="CI1939" s="6">
        <v>96950</v>
      </c>
      <c r="CJ1939" s="10">
        <v>10.74</v>
      </c>
      <c r="CK1939" s="10">
        <v>11</v>
      </c>
      <c r="CL1939" s="10">
        <v>16.11</v>
      </c>
      <c r="CM1939" s="10">
        <v>16.5</v>
      </c>
      <c r="CN1939" t="s">
        <v>137</v>
      </c>
      <c r="CO1939" t="s">
        <v>140</v>
      </c>
      <c r="CP1939" t="s">
        <v>138</v>
      </c>
      <c r="CR1939" t="s">
        <v>117</v>
      </c>
      <c r="CS1939" t="s">
        <v>139</v>
      </c>
      <c r="CT1939" t="s">
        <v>139</v>
      </c>
      <c r="CU1939" t="s">
        <v>139</v>
      </c>
      <c r="CV1939" t="s">
        <v>140</v>
      </c>
      <c r="CW1939" t="s">
        <v>139</v>
      </c>
      <c r="CX1939" t="s">
        <v>140</v>
      </c>
      <c r="CY1939" t="s">
        <v>3977</v>
      </c>
      <c r="CZ1939" s="8" t="s">
        <v>140</v>
      </c>
      <c r="DA1939" t="s">
        <v>4023</v>
      </c>
      <c r="DB1939" t="s">
        <v>7821</v>
      </c>
      <c r="DC1939" t="s">
        <v>139</v>
      </c>
      <c r="DD1939" t="s">
        <v>117</v>
      </c>
    </row>
    <row r="1940" spans="1:114" ht="15" customHeight="1" x14ac:dyDescent="0.35">
      <c r="A1940" t="s">
        <v>5861</v>
      </c>
      <c r="B1940" t="s">
        <v>166</v>
      </c>
      <c r="C1940" s="1">
        <v>45741</v>
      </c>
      <c r="D1940" s="1">
        <v>45796</v>
      </c>
      <c r="E1940" t="s">
        <v>116</v>
      </c>
      <c r="F1940" s="1">
        <v>45837</v>
      </c>
      <c r="G1940" t="s">
        <v>117</v>
      </c>
      <c r="H1940" t="s">
        <v>117</v>
      </c>
      <c r="I1940" t="s">
        <v>117</v>
      </c>
      <c r="J1940" t="s">
        <v>1712</v>
      </c>
      <c r="L1940" t="s">
        <v>1713</v>
      </c>
      <c r="M1940" t="s">
        <v>1714</v>
      </c>
      <c r="N1940" t="s">
        <v>120</v>
      </c>
      <c r="O1940" t="s">
        <v>121</v>
      </c>
      <c r="P1940" s="6">
        <v>96950</v>
      </c>
      <c r="Q1940" t="s">
        <v>122</v>
      </c>
      <c r="S1940" s="8">
        <v>16702858730</v>
      </c>
      <c r="U1940" t="s">
        <v>1073</v>
      </c>
      <c r="V1940">
        <v>561320</v>
      </c>
      <c r="W1940" t="s">
        <v>124</v>
      </c>
      <c r="Y1940" t="s">
        <v>1074</v>
      </c>
      <c r="Z1940" t="s">
        <v>1075</v>
      </c>
      <c r="AA1940" t="s">
        <v>1076</v>
      </c>
      <c r="AB1940" t="s">
        <v>189</v>
      </c>
      <c r="AC1940" t="s">
        <v>1713</v>
      </c>
      <c r="AD1940" t="s">
        <v>1714</v>
      </c>
      <c r="AE1940" t="s">
        <v>120</v>
      </c>
      <c r="AF1940" t="s">
        <v>121</v>
      </c>
      <c r="AG1940" s="6">
        <v>96950</v>
      </c>
      <c r="AH1940" t="s">
        <v>122</v>
      </c>
      <c r="AJ1940" s="8">
        <v>16702858730</v>
      </c>
      <c r="AL1940" t="s">
        <v>1078</v>
      </c>
      <c r="BE1940" t="str">
        <f>"37-2012.00"</f>
        <v>37-2012.00</v>
      </c>
      <c r="BF1940" t="s">
        <v>130</v>
      </c>
      <c r="BG1940" t="s">
        <v>4593</v>
      </c>
      <c r="BH1940" t="s">
        <v>4545</v>
      </c>
      <c r="BI1940">
        <v>15</v>
      </c>
      <c r="BK1940" s="1">
        <v>45839</v>
      </c>
      <c r="BL1940" s="1">
        <v>46203</v>
      </c>
      <c r="BO1940">
        <v>35</v>
      </c>
      <c r="BP1940">
        <v>0</v>
      </c>
      <c r="BQ1940">
        <v>7</v>
      </c>
      <c r="BR1940">
        <v>7</v>
      </c>
      <c r="BS1940">
        <v>7</v>
      </c>
      <c r="BT1940">
        <v>7</v>
      </c>
      <c r="BU1940">
        <v>7</v>
      </c>
      <c r="BV1940">
        <v>0</v>
      </c>
      <c r="BW1940" t="str">
        <f>"9:00 AM"</f>
        <v>9:00 AM</v>
      </c>
      <c r="BX1940" t="str">
        <f>"5:00 PM"</f>
        <v>5:00 PM</v>
      </c>
      <c r="BY1940" t="s">
        <v>133</v>
      </c>
      <c r="BZ1940">
        <v>0</v>
      </c>
      <c r="CA1940">
        <v>3</v>
      </c>
      <c r="CB1940" t="s">
        <v>117</v>
      </c>
      <c r="CD1940" s="2" t="s">
        <v>5862</v>
      </c>
      <c r="CE1940" t="s">
        <v>1718</v>
      </c>
      <c r="CF1940" t="s">
        <v>982</v>
      </c>
      <c r="CG1940" t="s">
        <v>120</v>
      </c>
      <c r="CH1940" t="s">
        <v>121</v>
      </c>
      <c r="CI1940" s="6">
        <v>96950</v>
      </c>
      <c r="CJ1940" s="10">
        <v>7.77</v>
      </c>
      <c r="CK1940" s="10">
        <v>7.77</v>
      </c>
      <c r="CL1940" s="10">
        <v>11.66</v>
      </c>
      <c r="CM1940" s="10">
        <v>11.66</v>
      </c>
      <c r="CN1940" t="s">
        <v>137</v>
      </c>
      <c r="CO1940" t="s">
        <v>194</v>
      </c>
      <c r="CP1940" t="s">
        <v>138</v>
      </c>
      <c r="CR1940" t="s">
        <v>117</v>
      </c>
      <c r="CS1940" t="s">
        <v>139</v>
      </c>
      <c r="CT1940" t="s">
        <v>140</v>
      </c>
      <c r="CU1940" t="s">
        <v>139</v>
      </c>
      <c r="CV1940" t="s">
        <v>140</v>
      </c>
      <c r="CW1940" t="s">
        <v>139</v>
      </c>
      <c r="CX1940" t="s">
        <v>140</v>
      </c>
      <c r="CY1940" s="2" t="s">
        <v>1719</v>
      </c>
      <c r="CZ1940" s="8">
        <v>16702858730</v>
      </c>
      <c r="DA1940" t="s">
        <v>1078</v>
      </c>
      <c r="DB1940" t="s">
        <v>164</v>
      </c>
      <c r="DC1940" t="s">
        <v>139</v>
      </c>
      <c r="DD1940" t="s">
        <v>117</v>
      </c>
    </row>
    <row r="1941" spans="1:114" ht="15" customHeight="1" x14ac:dyDescent="0.35">
      <c r="A1941" t="s">
        <v>15366</v>
      </c>
      <c r="B1941" t="s">
        <v>144</v>
      </c>
      <c r="C1941" s="1">
        <v>45747</v>
      </c>
      <c r="D1941" s="1">
        <v>45796</v>
      </c>
      <c r="E1941" t="s">
        <v>116</v>
      </c>
      <c r="F1941" s="1">
        <v>45807</v>
      </c>
      <c r="G1941" t="s">
        <v>117</v>
      </c>
      <c r="H1941" t="s">
        <v>117</v>
      </c>
      <c r="I1941" t="s">
        <v>117</v>
      </c>
      <c r="J1941" t="s">
        <v>145</v>
      </c>
      <c r="K1941" t="s">
        <v>146</v>
      </c>
      <c r="L1941" t="s">
        <v>690</v>
      </c>
      <c r="M1941" t="s">
        <v>148</v>
      </c>
      <c r="N1941" t="s">
        <v>120</v>
      </c>
      <c r="O1941" t="s">
        <v>121</v>
      </c>
      <c r="P1941" s="6">
        <v>96950</v>
      </c>
      <c r="Q1941" t="s">
        <v>122</v>
      </c>
      <c r="S1941" s="8">
        <v>16702352883</v>
      </c>
      <c r="U1941" t="s">
        <v>149</v>
      </c>
      <c r="V1941">
        <v>56132</v>
      </c>
      <c r="W1941" t="s">
        <v>150</v>
      </c>
      <c r="X1941" t="s">
        <v>139</v>
      </c>
      <c r="Y1941" t="s">
        <v>151</v>
      </c>
      <c r="Z1941" t="s">
        <v>152</v>
      </c>
      <c r="AA1941" t="s">
        <v>153</v>
      </c>
      <c r="AB1941" t="s">
        <v>154</v>
      </c>
      <c r="AC1941" t="s">
        <v>690</v>
      </c>
      <c r="AD1941" t="s">
        <v>148</v>
      </c>
      <c r="AE1941" t="s">
        <v>120</v>
      </c>
      <c r="AF1941" t="s">
        <v>121</v>
      </c>
      <c r="AG1941" s="6">
        <v>96950</v>
      </c>
      <c r="AH1941" t="s">
        <v>122</v>
      </c>
      <c r="AJ1941" s="8">
        <v>16702352883</v>
      </c>
      <c r="AL1941" t="s">
        <v>155</v>
      </c>
      <c r="BE1941" t="str">
        <f>"35-3023.00"</f>
        <v>35-3023.00</v>
      </c>
      <c r="BF1941" t="s">
        <v>509</v>
      </c>
      <c r="BG1941" t="s">
        <v>691</v>
      </c>
      <c r="BH1941" t="s">
        <v>692</v>
      </c>
      <c r="BI1941">
        <v>6</v>
      </c>
      <c r="BJ1941">
        <v>6</v>
      </c>
      <c r="BK1941" s="1">
        <v>45809</v>
      </c>
      <c r="BL1941" s="1">
        <v>46173</v>
      </c>
      <c r="BM1941" s="1">
        <v>45809</v>
      </c>
      <c r="BN1941" s="1">
        <v>46173</v>
      </c>
      <c r="BO1941">
        <v>35</v>
      </c>
      <c r="BP1941">
        <v>0</v>
      </c>
      <c r="BQ1941">
        <v>7</v>
      </c>
      <c r="BR1941">
        <v>7</v>
      </c>
      <c r="BS1941">
        <v>7</v>
      </c>
      <c r="BT1941">
        <v>7</v>
      </c>
      <c r="BU1941">
        <v>7</v>
      </c>
      <c r="BV1941">
        <v>0</v>
      </c>
      <c r="BW1941" t="str">
        <f>"8:00 AM"</f>
        <v>8:00 AM</v>
      </c>
      <c r="BX1941" t="str">
        <f>"4:00 PM"</f>
        <v>4:00 PM</v>
      </c>
      <c r="BY1941" t="s">
        <v>133</v>
      </c>
      <c r="BZ1941">
        <v>0</v>
      </c>
      <c r="CA1941">
        <v>3</v>
      </c>
      <c r="CB1941" t="s">
        <v>117</v>
      </c>
      <c r="CD1941" s="2" t="s">
        <v>693</v>
      </c>
      <c r="CE1941" t="s">
        <v>690</v>
      </c>
      <c r="CF1941" t="s">
        <v>161</v>
      </c>
      <c r="CG1941" t="s">
        <v>120</v>
      </c>
      <c r="CH1941" t="s">
        <v>121</v>
      </c>
      <c r="CI1941" s="6">
        <v>96950</v>
      </c>
      <c r="CJ1941" s="10">
        <v>8.35</v>
      </c>
      <c r="CK1941" s="10">
        <v>8.35</v>
      </c>
      <c r="CL1941" s="10">
        <v>12.53</v>
      </c>
      <c r="CM1941" s="10">
        <v>12.53</v>
      </c>
      <c r="CN1941" t="s">
        <v>137</v>
      </c>
      <c r="CO1941" t="s">
        <v>162</v>
      </c>
      <c r="CP1941" t="s">
        <v>138</v>
      </c>
      <c r="CR1941" t="s">
        <v>117</v>
      </c>
      <c r="CS1941" t="s">
        <v>139</v>
      </c>
      <c r="CT1941" t="s">
        <v>140</v>
      </c>
      <c r="CU1941" t="s">
        <v>139</v>
      </c>
      <c r="CV1941" t="s">
        <v>140</v>
      </c>
      <c r="CW1941" t="s">
        <v>139</v>
      </c>
      <c r="CX1941" t="s">
        <v>140</v>
      </c>
      <c r="CY1941" t="s">
        <v>163</v>
      </c>
      <c r="CZ1941" s="8">
        <v>16702352883</v>
      </c>
      <c r="DA1941" t="s">
        <v>155</v>
      </c>
      <c r="DB1941" t="s">
        <v>164</v>
      </c>
      <c r="DC1941" t="s">
        <v>139</v>
      </c>
      <c r="DD1941" t="s">
        <v>139</v>
      </c>
    </row>
    <row r="1942" spans="1:114" ht="15" customHeight="1" x14ac:dyDescent="0.35">
      <c r="A1942" t="s">
        <v>1902</v>
      </c>
      <c r="B1942" t="s">
        <v>166</v>
      </c>
      <c r="C1942" s="1">
        <v>45749</v>
      </c>
      <c r="D1942" s="1">
        <v>45796</v>
      </c>
      <c r="E1942" t="s">
        <v>211</v>
      </c>
      <c r="G1942" t="s">
        <v>117</v>
      </c>
      <c r="H1942" t="s">
        <v>117</v>
      </c>
      <c r="I1942" t="s">
        <v>117</v>
      </c>
      <c r="J1942" t="s">
        <v>1449</v>
      </c>
      <c r="K1942" t="s">
        <v>1450</v>
      </c>
      <c r="L1942" t="s">
        <v>807</v>
      </c>
      <c r="M1942" t="s">
        <v>1451</v>
      </c>
      <c r="N1942" t="s">
        <v>120</v>
      </c>
      <c r="O1942" t="s">
        <v>121</v>
      </c>
      <c r="P1942" s="6">
        <v>96950</v>
      </c>
      <c r="Q1942" t="s">
        <v>122</v>
      </c>
      <c r="S1942" s="8">
        <v>16702351980</v>
      </c>
      <c r="U1942" t="s">
        <v>1452</v>
      </c>
      <c r="V1942">
        <v>561320</v>
      </c>
      <c r="W1942" t="s">
        <v>150</v>
      </c>
      <c r="X1942" t="s">
        <v>139</v>
      </c>
      <c r="Y1942" t="s">
        <v>1329</v>
      </c>
      <c r="Z1942" t="s">
        <v>1453</v>
      </c>
      <c r="AA1942" t="s">
        <v>1039</v>
      </c>
      <c r="AB1942" t="s">
        <v>1406</v>
      </c>
      <c r="AC1942" t="s">
        <v>1454</v>
      </c>
      <c r="AD1942" t="s">
        <v>1451</v>
      </c>
      <c r="AE1942" t="s">
        <v>120</v>
      </c>
      <c r="AF1942" t="s">
        <v>121</v>
      </c>
      <c r="AG1942" s="6">
        <v>96950</v>
      </c>
      <c r="AH1942" t="s">
        <v>122</v>
      </c>
      <c r="AJ1942" s="8">
        <v>16702351980</v>
      </c>
      <c r="AL1942" t="s">
        <v>1455</v>
      </c>
      <c r="BE1942" t="str">
        <f>"43-3031.00"</f>
        <v>43-3031.00</v>
      </c>
      <c r="BF1942" t="s">
        <v>357</v>
      </c>
      <c r="BG1942" t="s">
        <v>1903</v>
      </c>
      <c r="BH1942" t="s">
        <v>1904</v>
      </c>
      <c r="BI1942">
        <v>6</v>
      </c>
      <c r="BK1942" s="1">
        <v>45809</v>
      </c>
      <c r="BL1942" s="1">
        <v>46173</v>
      </c>
      <c r="BO1942">
        <v>35</v>
      </c>
      <c r="BP1942">
        <v>0</v>
      </c>
      <c r="BQ1942">
        <v>7</v>
      </c>
      <c r="BR1942">
        <v>7</v>
      </c>
      <c r="BS1942">
        <v>7</v>
      </c>
      <c r="BT1942">
        <v>7</v>
      </c>
      <c r="BU1942">
        <v>7</v>
      </c>
      <c r="BV1942">
        <v>0</v>
      </c>
      <c r="BW1942" t="str">
        <f>"8:00 AM"</f>
        <v>8:00 AM</v>
      </c>
      <c r="BX1942" t="str">
        <f>"4:00 PM"</f>
        <v>4:00 PM</v>
      </c>
      <c r="BY1942" t="s">
        <v>133</v>
      </c>
      <c r="BZ1942">
        <v>0</v>
      </c>
      <c r="CA1942">
        <v>24</v>
      </c>
      <c r="CB1942" t="s">
        <v>117</v>
      </c>
      <c r="CD1942" s="2" t="s">
        <v>1905</v>
      </c>
      <c r="CE1942" t="s">
        <v>1460</v>
      </c>
      <c r="CF1942" t="s">
        <v>1451</v>
      </c>
      <c r="CG1942" t="s">
        <v>120</v>
      </c>
      <c r="CH1942" t="s">
        <v>121</v>
      </c>
      <c r="CI1942" s="6">
        <v>96950</v>
      </c>
      <c r="CJ1942" s="10">
        <v>12.28</v>
      </c>
      <c r="CK1942" s="10">
        <v>12.28</v>
      </c>
      <c r="CL1942" s="10">
        <v>18.420000000000002</v>
      </c>
      <c r="CM1942" s="10">
        <v>18.420000000000002</v>
      </c>
      <c r="CN1942" t="s">
        <v>137</v>
      </c>
      <c r="CO1942" t="s">
        <v>1461</v>
      </c>
      <c r="CP1942" t="s">
        <v>138</v>
      </c>
      <c r="CR1942" t="s">
        <v>117</v>
      </c>
      <c r="CS1942" t="s">
        <v>139</v>
      </c>
      <c r="CT1942" t="s">
        <v>140</v>
      </c>
      <c r="CU1942" t="s">
        <v>139</v>
      </c>
      <c r="CV1942" t="s">
        <v>140</v>
      </c>
      <c r="CW1942" t="s">
        <v>139</v>
      </c>
      <c r="CX1942" t="s">
        <v>140</v>
      </c>
      <c r="CY1942" s="2" t="s">
        <v>984</v>
      </c>
      <c r="CZ1942" s="8">
        <v>16702351980</v>
      </c>
      <c r="DA1942" t="s">
        <v>1455</v>
      </c>
      <c r="DB1942" t="s">
        <v>140</v>
      </c>
      <c r="DC1942" t="s">
        <v>139</v>
      </c>
      <c r="DD1942" t="s">
        <v>139</v>
      </c>
    </row>
    <row r="1943" spans="1:114" ht="15" customHeight="1" x14ac:dyDescent="0.35">
      <c r="A1943" t="s">
        <v>15337</v>
      </c>
      <c r="B1943" t="s">
        <v>144</v>
      </c>
      <c r="C1943" s="1">
        <v>45752</v>
      </c>
      <c r="D1943" s="1">
        <v>45796</v>
      </c>
      <c r="E1943" t="s">
        <v>211</v>
      </c>
      <c r="G1943" t="s">
        <v>117</v>
      </c>
      <c r="H1943" t="s">
        <v>117</v>
      </c>
      <c r="I1943" t="s">
        <v>117</v>
      </c>
      <c r="J1943" t="s">
        <v>806</v>
      </c>
      <c r="K1943" t="s">
        <v>140</v>
      </c>
      <c r="L1943" t="s">
        <v>807</v>
      </c>
      <c r="M1943" t="s">
        <v>808</v>
      </c>
      <c r="N1943" t="s">
        <v>120</v>
      </c>
      <c r="O1943" t="s">
        <v>121</v>
      </c>
      <c r="P1943" s="6">
        <v>96950</v>
      </c>
      <c r="Q1943" t="s">
        <v>122</v>
      </c>
      <c r="S1943" s="8">
        <v>16702351980</v>
      </c>
      <c r="U1943" t="s">
        <v>809</v>
      </c>
      <c r="V1943">
        <v>561320</v>
      </c>
      <c r="W1943" t="s">
        <v>150</v>
      </c>
      <c r="X1943" t="s">
        <v>139</v>
      </c>
      <c r="Y1943" t="s">
        <v>810</v>
      </c>
      <c r="Z1943" t="s">
        <v>811</v>
      </c>
      <c r="AA1943" t="s">
        <v>812</v>
      </c>
      <c r="AB1943" t="s">
        <v>205</v>
      </c>
      <c r="AC1943" t="s">
        <v>813</v>
      </c>
      <c r="AD1943" t="s">
        <v>814</v>
      </c>
      <c r="AE1943" t="s">
        <v>120</v>
      </c>
      <c r="AF1943" t="s">
        <v>121</v>
      </c>
      <c r="AG1943" s="6">
        <v>96950</v>
      </c>
      <c r="AH1943" t="s">
        <v>122</v>
      </c>
      <c r="AJ1943" s="8">
        <v>16702351980</v>
      </c>
      <c r="AL1943" t="s">
        <v>815</v>
      </c>
      <c r="BE1943" t="str">
        <f>"37-2011.00"</f>
        <v>37-2011.00</v>
      </c>
      <c r="BF1943" t="s">
        <v>701</v>
      </c>
      <c r="BG1943" t="s">
        <v>816</v>
      </c>
      <c r="BH1943" t="s">
        <v>817</v>
      </c>
      <c r="BI1943">
        <v>10</v>
      </c>
      <c r="BJ1943">
        <v>10</v>
      </c>
      <c r="BK1943" s="1">
        <v>45778</v>
      </c>
      <c r="BL1943" s="1">
        <v>46142</v>
      </c>
      <c r="BM1943" s="1">
        <v>45796</v>
      </c>
      <c r="BN1943" s="1">
        <v>46142</v>
      </c>
      <c r="BO1943">
        <v>35</v>
      </c>
      <c r="BP1943">
        <v>0</v>
      </c>
      <c r="BQ1943">
        <v>7</v>
      </c>
      <c r="BR1943">
        <v>7</v>
      </c>
      <c r="BS1943">
        <v>7</v>
      </c>
      <c r="BT1943">
        <v>7</v>
      </c>
      <c r="BU1943">
        <v>7</v>
      </c>
      <c r="BV1943">
        <v>0</v>
      </c>
      <c r="BW1943" t="str">
        <f>"8:00 AM"</f>
        <v>8:00 AM</v>
      </c>
      <c r="BX1943" t="str">
        <f>"4:00 PM"</f>
        <v>4:00 PM</v>
      </c>
      <c r="BY1943" t="s">
        <v>133</v>
      </c>
      <c r="BZ1943">
        <v>0</v>
      </c>
      <c r="CA1943">
        <v>12</v>
      </c>
      <c r="CB1943" t="s">
        <v>117</v>
      </c>
      <c r="CD1943" s="2" t="s">
        <v>15338</v>
      </c>
      <c r="CE1943" t="s">
        <v>819</v>
      </c>
      <c r="CF1943" t="s">
        <v>820</v>
      </c>
      <c r="CG1943" t="s">
        <v>120</v>
      </c>
      <c r="CH1943" t="s">
        <v>121</v>
      </c>
      <c r="CI1943" s="6">
        <v>96950</v>
      </c>
      <c r="CJ1943" s="10">
        <v>8.2899999999999991</v>
      </c>
      <c r="CK1943" s="10">
        <v>8.2899999999999991</v>
      </c>
      <c r="CL1943" s="10">
        <v>12.44</v>
      </c>
      <c r="CM1943" s="10">
        <v>12.44</v>
      </c>
      <c r="CN1943" t="s">
        <v>137</v>
      </c>
      <c r="CO1943" t="s">
        <v>821</v>
      </c>
      <c r="CP1943" t="s">
        <v>138</v>
      </c>
      <c r="CR1943" t="s">
        <v>117</v>
      </c>
      <c r="CS1943" t="s">
        <v>139</v>
      </c>
      <c r="CT1943" t="s">
        <v>140</v>
      </c>
      <c r="CU1943" t="s">
        <v>139</v>
      </c>
      <c r="CV1943" t="s">
        <v>140</v>
      </c>
      <c r="CW1943" t="s">
        <v>139</v>
      </c>
      <c r="CX1943" t="s">
        <v>140</v>
      </c>
      <c r="CY1943" t="s">
        <v>822</v>
      </c>
      <c r="CZ1943" s="8">
        <v>16702351980</v>
      </c>
      <c r="DA1943" t="s">
        <v>815</v>
      </c>
      <c r="DB1943" t="s">
        <v>140</v>
      </c>
      <c r="DC1943" t="s">
        <v>139</v>
      </c>
      <c r="DD1943" t="s">
        <v>139</v>
      </c>
    </row>
    <row r="1944" spans="1:114" ht="15" customHeight="1" x14ac:dyDescent="0.35">
      <c r="A1944" t="s">
        <v>10426</v>
      </c>
      <c r="B1944" t="s">
        <v>278</v>
      </c>
      <c r="C1944" s="1">
        <v>45783</v>
      </c>
      <c r="D1944" s="1">
        <v>45796</v>
      </c>
      <c r="E1944" t="s">
        <v>211</v>
      </c>
      <c r="G1944" t="s">
        <v>117</v>
      </c>
      <c r="H1944" t="s">
        <v>139</v>
      </c>
      <c r="I1944" t="s">
        <v>117</v>
      </c>
      <c r="J1944" t="s">
        <v>1365</v>
      </c>
      <c r="K1944" t="s">
        <v>1366</v>
      </c>
      <c r="L1944" t="s">
        <v>1367</v>
      </c>
      <c r="M1944" t="s">
        <v>1368</v>
      </c>
      <c r="N1944" t="s">
        <v>120</v>
      </c>
      <c r="O1944" t="s">
        <v>121</v>
      </c>
      <c r="P1944" s="6">
        <v>96950</v>
      </c>
      <c r="Q1944" t="s">
        <v>122</v>
      </c>
      <c r="S1944" s="8">
        <v>16707837461</v>
      </c>
      <c r="U1944" t="s">
        <v>1369</v>
      </c>
      <c r="V1944">
        <v>56132</v>
      </c>
      <c r="W1944" t="s">
        <v>150</v>
      </c>
      <c r="X1944" t="s">
        <v>139</v>
      </c>
      <c r="Y1944" t="s">
        <v>559</v>
      </c>
      <c r="Z1944" t="s">
        <v>1370</v>
      </c>
      <c r="AA1944" t="s">
        <v>2134</v>
      </c>
      <c r="AB1944" t="s">
        <v>154</v>
      </c>
      <c r="AC1944" t="s">
        <v>1367</v>
      </c>
      <c r="AD1944" t="s">
        <v>1368</v>
      </c>
      <c r="AE1944" t="s">
        <v>120</v>
      </c>
      <c r="AF1944" t="s">
        <v>121</v>
      </c>
      <c r="AG1944" s="6">
        <v>96950</v>
      </c>
      <c r="AH1944" t="s">
        <v>122</v>
      </c>
      <c r="AJ1944" s="8">
        <v>16707837461</v>
      </c>
      <c r="AL1944" t="s">
        <v>463</v>
      </c>
      <c r="BE1944" t="str">
        <f>"35-2014.00"</f>
        <v>35-2014.00</v>
      </c>
      <c r="BF1944" t="s">
        <v>191</v>
      </c>
      <c r="BG1944" t="s">
        <v>9926</v>
      </c>
      <c r="BH1944" t="s">
        <v>193</v>
      </c>
      <c r="BI1944">
        <v>6</v>
      </c>
      <c r="BK1944" s="1">
        <v>45931</v>
      </c>
      <c r="BL1944" s="1">
        <v>46295</v>
      </c>
      <c r="BO1944">
        <v>35</v>
      </c>
      <c r="BP1944">
        <v>0</v>
      </c>
      <c r="BQ1944">
        <v>7</v>
      </c>
      <c r="BR1944">
        <v>7</v>
      </c>
      <c r="BS1944">
        <v>7</v>
      </c>
      <c r="BT1944">
        <v>7</v>
      </c>
      <c r="BU1944">
        <v>7</v>
      </c>
      <c r="BV1944">
        <v>0</v>
      </c>
      <c r="BW1944" t="str">
        <f>"8:00 AM"</f>
        <v>8:00 AM</v>
      </c>
      <c r="BX1944" t="str">
        <f>"5:00 PM"</f>
        <v>5:00 PM</v>
      </c>
      <c r="BY1944" t="s">
        <v>133</v>
      </c>
      <c r="BZ1944">
        <v>0</v>
      </c>
      <c r="CA1944">
        <v>12</v>
      </c>
      <c r="CB1944" t="s">
        <v>117</v>
      </c>
      <c r="CD1944" t="s">
        <v>9927</v>
      </c>
      <c r="CE1944" t="s">
        <v>2137</v>
      </c>
      <c r="CF1944" t="s">
        <v>1367</v>
      </c>
      <c r="CG1944" t="s">
        <v>120</v>
      </c>
      <c r="CH1944" t="s">
        <v>121</v>
      </c>
      <c r="CI1944" s="6">
        <v>96950</v>
      </c>
      <c r="CJ1944" s="10">
        <v>8.83</v>
      </c>
      <c r="CK1944" s="10">
        <v>8.83</v>
      </c>
      <c r="CL1944" s="10">
        <v>13.24</v>
      </c>
      <c r="CM1944" s="10">
        <v>13.24</v>
      </c>
      <c r="CN1944" t="s">
        <v>137</v>
      </c>
      <c r="CO1944" t="s">
        <v>461</v>
      </c>
      <c r="CP1944" t="s">
        <v>138</v>
      </c>
      <c r="CR1944" t="s">
        <v>117</v>
      </c>
      <c r="CS1944" t="s">
        <v>139</v>
      </c>
      <c r="CT1944" t="s">
        <v>139</v>
      </c>
      <c r="CU1944" t="s">
        <v>139</v>
      </c>
      <c r="CV1944" t="s">
        <v>140</v>
      </c>
      <c r="CW1944" t="s">
        <v>139</v>
      </c>
      <c r="CX1944" t="s">
        <v>140</v>
      </c>
      <c r="CY1944" t="s">
        <v>462</v>
      </c>
      <c r="CZ1944" s="8">
        <v>16707837461</v>
      </c>
      <c r="DA1944" t="s">
        <v>463</v>
      </c>
      <c r="DB1944" t="s">
        <v>464</v>
      </c>
      <c r="DC1944" t="s">
        <v>139</v>
      </c>
      <c r="DD1944" t="s">
        <v>139</v>
      </c>
    </row>
    <row r="1945" spans="1:114" ht="15" customHeight="1" x14ac:dyDescent="0.35">
      <c r="A1945" t="s">
        <v>10470</v>
      </c>
      <c r="B1945" t="s">
        <v>278</v>
      </c>
      <c r="C1945" s="1">
        <v>45784</v>
      </c>
      <c r="D1945" s="1">
        <v>45796</v>
      </c>
      <c r="E1945" t="s">
        <v>211</v>
      </c>
      <c r="G1945" t="s">
        <v>117</v>
      </c>
      <c r="H1945" t="s">
        <v>117</v>
      </c>
      <c r="I1945" t="s">
        <v>117</v>
      </c>
      <c r="J1945" t="s">
        <v>10094</v>
      </c>
      <c r="K1945" t="s">
        <v>10095</v>
      </c>
      <c r="L1945" t="s">
        <v>10096</v>
      </c>
      <c r="M1945" t="s">
        <v>10097</v>
      </c>
      <c r="N1945" t="s">
        <v>120</v>
      </c>
      <c r="O1945" t="s">
        <v>121</v>
      </c>
      <c r="P1945" s="6">
        <v>96950</v>
      </c>
      <c r="Q1945" t="s">
        <v>122</v>
      </c>
      <c r="R1945" t="s">
        <v>140</v>
      </c>
      <c r="S1945" s="8">
        <v>16702352020</v>
      </c>
      <c r="U1945" t="s">
        <v>1184</v>
      </c>
      <c r="V1945">
        <v>312112</v>
      </c>
      <c r="W1945" t="s">
        <v>124</v>
      </c>
      <c r="Y1945" t="s">
        <v>10098</v>
      </c>
      <c r="Z1945" t="s">
        <v>10099</v>
      </c>
      <c r="AB1945" t="s">
        <v>128</v>
      </c>
      <c r="AC1945" t="s">
        <v>10100</v>
      </c>
      <c r="AD1945" t="s">
        <v>10097</v>
      </c>
      <c r="AE1945" t="s">
        <v>120</v>
      </c>
      <c r="AF1945" t="s">
        <v>121</v>
      </c>
      <c r="AG1945" s="6">
        <v>96950</v>
      </c>
      <c r="AH1945" t="s">
        <v>122</v>
      </c>
      <c r="AI1945" t="s">
        <v>382</v>
      </c>
      <c r="AJ1945" s="8">
        <v>16702352020</v>
      </c>
      <c r="AL1945" t="s">
        <v>2882</v>
      </c>
      <c r="BE1945" t="str">
        <f>"41-4012.00"</f>
        <v>41-4012.00</v>
      </c>
      <c r="BF1945" t="s">
        <v>580</v>
      </c>
      <c r="BG1945" t="s">
        <v>10101</v>
      </c>
      <c r="BH1945" t="s">
        <v>582</v>
      </c>
      <c r="BI1945">
        <v>1</v>
      </c>
      <c r="BK1945" s="1">
        <v>45931</v>
      </c>
      <c r="BL1945" s="1">
        <v>46295</v>
      </c>
      <c r="BO1945">
        <v>35</v>
      </c>
      <c r="BP1945">
        <v>0</v>
      </c>
      <c r="BQ1945">
        <v>6</v>
      </c>
      <c r="BR1945">
        <v>6</v>
      </c>
      <c r="BS1945">
        <v>6</v>
      </c>
      <c r="BT1945">
        <v>5</v>
      </c>
      <c r="BU1945">
        <v>6</v>
      </c>
      <c r="BV1945">
        <v>6</v>
      </c>
      <c r="BW1945" t="str">
        <f>"8:00 AM"</f>
        <v>8:00 AM</v>
      </c>
      <c r="BX1945" t="str">
        <f>"5:00 PM"</f>
        <v>5:00 PM</v>
      </c>
      <c r="BY1945" t="s">
        <v>133</v>
      </c>
      <c r="BZ1945">
        <v>0</v>
      </c>
      <c r="CA1945">
        <v>12</v>
      </c>
      <c r="CB1945" t="s">
        <v>117</v>
      </c>
      <c r="CD1945" t="s">
        <v>10471</v>
      </c>
      <c r="CE1945" t="s">
        <v>10096</v>
      </c>
      <c r="CF1945" t="s">
        <v>10097</v>
      </c>
      <c r="CG1945" t="s">
        <v>120</v>
      </c>
      <c r="CH1945" t="s">
        <v>121</v>
      </c>
      <c r="CI1945" s="6">
        <v>96950</v>
      </c>
      <c r="CJ1945" s="10">
        <v>8.94</v>
      </c>
      <c r="CK1945" s="10">
        <v>8.94</v>
      </c>
      <c r="CL1945" s="10">
        <v>0</v>
      </c>
      <c r="CM1945" s="10">
        <v>0</v>
      </c>
      <c r="CN1945" t="s">
        <v>137</v>
      </c>
      <c r="CO1945" t="s">
        <v>1187</v>
      </c>
      <c r="CP1945" t="s">
        <v>138</v>
      </c>
      <c r="CR1945" t="s">
        <v>117</v>
      </c>
      <c r="CS1945" t="s">
        <v>139</v>
      </c>
      <c r="CT1945" t="s">
        <v>140</v>
      </c>
      <c r="CU1945" t="s">
        <v>140</v>
      </c>
      <c r="CV1945" t="s">
        <v>140</v>
      </c>
      <c r="CW1945" t="s">
        <v>139</v>
      </c>
      <c r="CX1945" t="s">
        <v>140</v>
      </c>
      <c r="CY1945" t="s">
        <v>3751</v>
      </c>
      <c r="CZ1945" s="8">
        <v>16702352020</v>
      </c>
      <c r="DA1945" t="s">
        <v>2882</v>
      </c>
      <c r="DB1945" t="s">
        <v>140</v>
      </c>
      <c r="DC1945" t="s">
        <v>139</v>
      </c>
      <c r="DD1945" t="s">
        <v>117</v>
      </c>
    </row>
    <row r="1946" spans="1:114" ht="15" customHeight="1" x14ac:dyDescent="0.35">
      <c r="A1946" t="s">
        <v>10385</v>
      </c>
      <c r="B1946" t="s">
        <v>278</v>
      </c>
      <c r="C1946" s="1">
        <v>45784</v>
      </c>
      <c r="D1946" s="1">
        <v>45796</v>
      </c>
      <c r="E1946" t="s">
        <v>211</v>
      </c>
      <c r="G1946" t="s">
        <v>117</v>
      </c>
      <c r="H1946" t="s">
        <v>117</v>
      </c>
      <c r="I1946" t="s">
        <v>117</v>
      </c>
      <c r="J1946" t="s">
        <v>7336</v>
      </c>
      <c r="L1946" t="s">
        <v>7337</v>
      </c>
      <c r="N1946" t="s">
        <v>136</v>
      </c>
      <c r="O1946" t="s">
        <v>121</v>
      </c>
      <c r="P1946" s="6">
        <v>96950</v>
      </c>
      <c r="Q1946" t="s">
        <v>122</v>
      </c>
      <c r="S1946" s="8">
        <v>16702349083</v>
      </c>
      <c r="U1946" t="s">
        <v>10386</v>
      </c>
      <c r="V1946">
        <v>811111</v>
      </c>
      <c r="W1946" t="s">
        <v>124</v>
      </c>
      <c r="Y1946" t="s">
        <v>7339</v>
      </c>
      <c r="Z1946" t="s">
        <v>7340</v>
      </c>
      <c r="AA1946" t="s">
        <v>7341</v>
      </c>
      <c r="AB1946" t="s">
        <v>205</v>
      </c>
      <c r="AC1946" t="s">
        <v>7337</v>
      </c>
      <c r="AE1946" t="s">
        <v>136</v>
      </c>
      <c r="AF1946" t="s">
        <v>121</v>
      </c>
      <c r="AG1946" s="6">
        <v>96950</v>
      </c>
      <c r="AH1946" t="s">
        <v>122</v>
      </c>
      <c r="AJ1946" s="8">
        <v>16702349083</v>
      </c>
      <c r="AL1946" t="s">
        <v>7342</v>
      </c>
      <c r="BE1946" t="str">
        <f>"49-3042.00"</f>
        <v>49-3042.00</v>
      </c>
      <c r="BF1946" t="s">
        <v>3611</v>
      </c>
      <c r="BG1946" t="s">
        <v>10387</v>
      </c>
      <c r="BH1946" t="s">
        <v>5281</v>
      </c>
      <c r="BI1946">
        <v>3</v>
      </c>
      <c r="BK1946" s="1">
        <v>45931</v>
      </c>
      <c r="BL1946" s="1">
        <v>46295</v>
      </c>
      <c r="BO1946">
        <v>35</v>
      </c>
      <c r="BP1946">
        <v>0</v>
      </c>
      <c r="BQ1946">
        <v>7</v>
      </c>
      <c r="BR1946">
        <v>7</v>
      </c>
      <c r="BS1946">
        <v>7</v>
      </c>
      <c r="BT1946">
        <v>7</v>
      </c>
      <c r="BU1946">
        <v>7</v>
      </c>
      <c r="BV1946">
        <v>0</v>
      </c>
      <c r="BW1946" t="str">
        <f>"8:00 AM"</f>
        <v>8:00 AM</v>
      </c>
      <c r="BX1946" t="str">
        <f>"4:00 PM"</f>
        <v>4:00 PM</v>
      </c>
      <c r="BY1946" t="s">
        <v>159</v>
      </c>
      <c r="BZ1946">
        <v>0</v>
      </c>
      <c r="CA1946">
        <v>24</v>
      </c>
      <c r="CB1946" t="s">
        <v>117</v>
      </c>
      <c r="CD1946" s="2" t="s">
        <v>10388</v>
      </c>
      <c r="CE1946" t="s">
        <v>4877</v>
      </c>
      <c r="CF1946" t="s">
        <v>7346</v>
      </c>
      <c r="CG1946" t="s">
        <v>136</v>
      </c>
      <c r="CH1946" t="s">
        <v>121</v>
      </c>
      <c r="CI1946" s="6">
        <v>96950</v>
      </c>
      <c r="CJ1946" s="10">
        <v>12.48</v>
      </c>
      <c r="CK1946" s="10">
        <v>12.48</v>
      </c>
      <c r="CL1946" s="10">
        <v>18.72</v>
      </c>
      <c r="CM1946" s="10">
        <v>18.72</v>
      </c>
      <c r="CN1946" t="s">
        <v>137</v>
      </c>
      <c r="CP1946" t="s">
        <v>138</v>
      </c>
      <c r="CR1946" t="s">
        <v>117</v>
      </c>
      <c r="CS1946" t="s">
        <v>139</v>
      </c>
      <c r="CT1946" t="s">
        <v>140</v>
      </c>
      <c r="CU1946" t="s">
        <v>139</v>
      </c>
      <c r="CV1946" t="s">
        <v>140</v>
      </c>
      <c r="CW1946" t="s">
        <v>139</v>
      </c>
      <c r="CX1946" t="s">
        <v>140</v>
      </c>
      <c r="CY1946" t="s">
        <v>308</v>
      </c>
      <c r="CZ1946" s="8">
        <v>16702349083</v>
      </c>
      <c r="DA1946" t="s">
        <v>7342</v>
      </c>
      <c r="DB1946" t="s">
        <v>309</v>
      </c>
      <c r="DC1946" t="s">
        <v>139</v>
      </c>
      <c r="DD1946" t="s">
        <v>117</v>
      </c>
    </row>
    <row r="1947" spans="1:114" ht="15" customHeight="1" x14ac:dyDescent="0.35">
      <c r="A1947" t="s">
        <v>10315</v>
      </c>
      <c r="B1947" t="s">
        <v>144</v>
      </c>
      <c r="C1947" s="1">
        <v>45751</v>
      </c>
      <c r="D1947" s="1">
        <v>45797</v>
      </c>
      <c r="E1947" t="s">
        <v>116</v>
      </c>
      <c r="F1947" s="1">
        <v>45929</v>
      </c>
      <c r="G1947" t="s">
        <v>139</v>
      </c>
      <c r="H1947" t="s">
        <v>117</v>
      </c>
      <c r="I1947" t="s">
        <v>117</v>
      </c>
      <c r="J1947" t="s">
        <v>3853</v>
      </c>
      <c r="K1947" t="s">
        <v>10316</v>
      </c>
      <c r="L1947" t="s">
        <v>10317</v>
      </c>
      <c r="N1947" t="s">
        <v>136</v>
      </c>
      <c r="O1947" t="s">
        <v>121</v>
      </c>
      <c r="P1947" s="6">
        <v>96950</v>
      </c>
      <c r="Q1947" t="s">
        <v>122</v>
      </c>
      <c r="R1947" t="s">
        <v>1245</v>
      </c>
      <c r="S1947" s="8">
        <v>16702354061</v>
      </c>
      <c r="U1947" t="s">
        <v>3856</v>
      </c>
      <c r="V1947">
        <v>11411</v>
      </c>
      <c r="W1947" t="s">
        <v>124</v>
      </c>
      <c r="Y1947" t="s">
        <v>3857</v>
      </c>
      <c r="Z1947" t="s">
        <v>3858</v>
      </c>
      <c r="AA1947" t="s">
        <v>452</v>
      </c>
      <c r="AB1947" t="s">
        <v>1057</v>
      </c>
      <c r="AC1947" t="s">
        <v>10317</v>
      </c>
      <c r="AE1947" t="s">
        <v>136</v>
      </c>
      <c r="AF1947" t="s">
        <v>121</v>
      </c>
      <c r="AG1947" s="6">
        <v>96950</v>
      </c>
      <c r="AH1947" t="s">
        <v>122</v>
      </c>
      <c r="AJ1947" s="8">
        <v>16702354061</v>
      </c>
      <c r="AL1947" t="s">
        <v>3859</v>
      </c>
      <c r="BE1947" t="str">
        <f>"41-2031.00"</f>
        <v>41-2031.00</v>
      </c>
      <c r="BF1947" t="s">
        <v>1189</v>
      </c>
      <c r="BG1947" t="s">
        <v>10318</v>
      </c>
      <c r="BH1947" t="s">
        <v>2254</v>
      </c>
      <c r="BI1947">
        <v>2</v>
      </c>
      <c r="BJ1947">
        <v>2</v>
      </c>
      <c r="BK1947" s="1">
        <v>45931</v>
      </c>
      <c r="BL1947" s="1">
        <v>47026</v>
      </c>
      <c r="BM1947" s="1">
        <v>45931</v>
      </c>
      <c r="BN1947" s="1">
        <v>47026</v>
      </c>
      <c r="BO1947">
        <v>35</v>
      </c>
      <c r="BP1947">
        <v>5</v>
      </c>
      <c r="BQ1947">
        <v>5</v>
      </c>
      <c r="BR1947">
        <v>5</v>
      </c>
      <c r="BS1947">
        <v>5</v>
      </c>
      <c r="BT1947">
        <v>5</v>
      </c>
      <c r="BU1947">
        <v>5</v>
      </c>
      <c r="BV1947">
        <v>5</v>
      </c>
      <c r="BW1947" t="str">
        <f>"1:00 PM"</f>
        <v>1:00 PM</v>
      </c>
      <c r="BX1947" t="str">
        <f>"6:00 PM"</f>
        <v>6:00 PM</v>
      </c>
      <c r="BY1947" t="s">
        <v>133</v>
      </c>
      <c r="BZ1947">
        <v>0</v>
      </c>
      <c r="CA1947">
        <v>6</v>
      </c>
      <c r="CB1947" t="s">
        <v>117</v>
      </c>
      <c r="CD1947" s="2" t="s">
        <v>10319</v>
      </c>
      <c r="CE1947" t="s">
        <v>10320</v>
      </c>
      <c r="CG1947" t="s">
        <v>136</v>
      </c>
      <c r="CH1947" t="s">
        <v>121</v>
      </c>
      <c r="CI1947" s="6">
        <v>96950</v>
      </c>
      <c r="CJ1947" s="10">
        <v>9.9</v>
      </c>
      <c r="CK1947" s="10">
        <v>9.9</v>
      </c>
      <c r="CL1947" s="10">
        <v>14.85</v>
      </c>
      <c r="CM1947" s="10">
        <v>14.85</v>
      </c>
      <c r="CN1947" t="s">
        <v>137</v>
      </c>
      <c r="CO1947" t="s">
        <v>162</v>
      </c>
      <c r="CP1947" t="s">
        <v>138</v>
      </c>
      <c r="CR1947" t="s">
        <v>117</v>
      </c>
      <c r="CS1947" t="s">
        <v>139</v>
      </c>
      <c r="CT1947" t="s">
        <v>140</v>
      </c>
      <c r="CU1947" t="s">
        <v>139</v>
      </c>
      <c r="CV1947" t="s">
        <v>140</v>
      </c>
      <c r="CW1947" t="s">
        <v>139</v>
      </c>
      <c r="CX1947" t="s">
        <v>140</v>
      </c>
      <c r="CY1947" t="s">
        <v>774</v>
      </c>
      <c r="CZ1947" s="8">
        <v>16702354061</v>
      </c>
      <c r="DA1947" t="s">
        <v>3859</v>
      </c>
      <c r="DB1947" t="s">
        <v>140</v>
      </c>
      <c r="DC1947" t="s">
        <v>139</v>
      </c>
      <c r="DD1947" t="s">
        <v>117</v>
      </c>
      <c r="DE1947" t="s">
        <v>3857</v>
      </c>
      <c r="DF1947" t="s">
        <v>3858</v>
      </c>
      <c r="DG1947" t="s">
        <v>452</v>
      </c>
      <c r="DH1947" t="s">
        <v>3856</v>
      </c>
      <c r="DI1947" t="s">
        <v>10321</v>
      </c>
      <c r="DJ1947" t="s">
        <v>3859</v>
      </c>
    </row>
    <row r="1948" spans="1:114" ht="15" customHeight="1" x14ac:dyDescent="0.35">
      <c r="A1948" t="s">
        <v>8140</v>
      </c>
      <c r="B1948" t="s">
        <v>144</v>
      </c>
      <c r="C1948" s="1">
        <v>45751</v>
      </c>
      <c r="D1948" s="1">
        <v>45797</v>
      </c>
      <c r="E1948" t="s">
        <v>116</v>
      </c>
      <c r="F1948" s="1">
        <v>45929</v>
      </c>
      <c r="G1948" t="s">
        <v>117</v>
      </c>
      <c r="H1948" t="s">
        <v>117</v>
      </c>
      <c r="I1948" t="s">
        <v>117</v>
      </c>
      <c r="J1948" t="s">
        <v>8141</v>
      </c>
      <c r="K1948" t="s">
        <v>8141</v>
      </c>
      <c r="L1948" t="s">
        <v>8142</v>
      </c>
      <c r="M1948" t="s">
        <v>8143</v>
      </c>
      <c r="N1948" t="s">
        <v>982</v>
      </c>
      <c r="O1948" t="s">
        <v>121</v>
      </c>
      <c r="P1948" s="6">
        <v>96950</v>
      </c>
      <c r="Q1948" t="s">
        <v>122</v>
      </c>
      <c r="S1948" s="8">
        <v>16702333304</v>
      </c>
      <c r="U1948" t="s">
        <v>8144</v>
      </c>
      <c r="V1948">
        <v>561990</v>
      </c>
      <c r="W1948" t="s">
        <v>124</v>
      </c>
      <c r="Y1948" t="s">
        <v>8145</v>
      </c>
      <c r="Z1948" t="s">
        <v>8146</v>
      </c>
      <c r="AB1948" t="s">
        <v>8147</v>
      </c>
      <c r="AC1948" t="s">
        <v>8142</v>
      </c>
      <c r="AD1948" t="s">
        <v>8143</v>
      </c>
      <c r="AE1948" t="s">
        <v>982</v>
      </c>
      <c r="AF1948" t="s">
        <v>121</v>
      </c>
      <c r="AG1948" s="6">
        <v>96950</v>
      </c>
      <c r="AH1948" t="s">
        <v>122</v>
      </c>
      <c r="AJ1948" s="8">
        <v>16702333304</v>
      </c>
      <c r="AL1948" t="s">
        <v>8148</v>
      </c>
      <c r="AM1948" t="s">
        <v>600</v>
      </c>
      <c r="AN1948" t="s">
        <v>8149</v>
      </c>
      <c r="AO1948" t="s">
        <v>8150</v>
      </c>
      <c r="AQ1948" t="s">
        <v>8151</v>
      </c>
      <c r="AR1948" t="s">
        <v>8152</v>
      </c>
      <c r="AS1948" t="s">
        <v>1172</v>
      </c>
      <c r="AT1948" t="s">
        <v>121</v>
      </c>
      <c r="AU1948" s="6">
        <v>96950</v>
      </c>
      <c r="AV1948" t="s">
        <v>122</v>
      </c>
      <c r="AX1948" s="8">
        <v>16702857505</v>
      </c>
      <c r="AZ1948" t="s">
        <v>8153</v>
      </c>
      <c r="BA1948" t="s">
        <v>8154</v>
      </c>
      <c r="BB1948" t="s">
        <v>8155</v>
      </c>
      <c r="BE1948" t="str">
        <f>"39-7011.00"</f>
        <v>39-7011.00</v>
      </c>
      <c r="BF1948" t="s">
        <v>1985</v>
      </c>
      <c r="BG1948" t="s">
        <v>8156</v>
      </c>
      <c r="BH1948" t="s">
        <v>8157</v>
      </c>
      <c r="BI1948">
        <v>1</v>
      </c>
      <c r="BJ1948">
        <v>1</v>
      </c>
      <c r="BK1948" s="1">
        <v>45931</v>
      </c>
      <c r="BL1948" s="1">
        <v>46295</v>
      </c>
      <c r="BM1948" s="1">
        <v>45931</v>
      </c>
      <c r="BN1948" s="1">
        <v>46295</v>
      </c>
      <c r="BO1948">
        <v>40</v>
      </c>
      <c r="BP1948">
        <v>8</v>
      </c>
      <c r="BQ1948">
        <v>0</v>
      </c>
      <c r="BR1948">
        <v>8</v>
      </c>
      <c r="BS1948">
        <v>0</v>
      </c>
      <c r="BT1948">
        <v>8</v>
      </c>
      <c r="BU1948">
        <v>8</v>
      </c>
      <c r="BV1948">
        <v>8</v>
      </c>
      <c r="BW1948" t="str">
        <f>"8:00 AM"</f>
        <v>8:00 AM</v>
      </c>
      <c r="BX1948" t="str">
        <f>"4:00 PM"</f>
        <v>4:00 PM</v>
      </c>
      <c r="BY1948" t="s">
        <v>159</v>
      </c>
      <c r="BZ1948">
        <v>6</v>
      </c>
      <c r="CA1948">
        <v>12</v>
      </c>
      <c r="CB1948" t="s">
        <v>117</v>
      </c>
      <c r="CD1948" s="2" t="s">
        <v>8158</v>
      </c>
      <c r="CE1948" t="s">
        <v>8159</v>
      </c>
      <c r="CF1948" t="s">
        <v>8160</v>
      </c>
      <c r="CG1948" t="s">
        <v>233</v>
      </c>
      <c r="CH1948" t="s">
        <v>121</v>
      </c>
      <c r="CI1948" s="6">
        <v>96950</v>
      </c>
      <c r="CJ1948" s="10">
        <v>10.43</v>
      </c>
      <c r="CK1948" s="10">
        <v>10.43</v>
      </c>
      <c r="CL1948" s="10">
        <v>15.65</v>
      </c>
      <c r="CM1948" s="10">
        <v>15.65</v>
      </c>
      <c r="CN1948" t="s">
        <v>137</v>
      </c>
      <c r="CO1948" t="s">
        <v>8161</v>
      </c>
      <c r="CP1948" t="s">
        <v>138</v>
      </c>
      <c r="CR1948" t="s">
        <v>139</v>
      </c>
      <c r="CS1948" t="s">
        <v>139</v>
      </c>
      <c r="CT1948" t="s">
        <v>140</v>
      </c>
      <c r="CU1948" t="s">
        <v>139</v>
      </c>
      <c r="CV1948" t="s">
        <v>140</v>
      </c>
      <c r="CW1948" t="s">
        <v>139</v>
      </c>
      <c r="CX1948" t="s">
        <v>140</v>
      </c>
      <c r="CY1948" t="s">
        <v>8162</v>
      </c>
      <c r="CZ1948" s="8" t="s">
        <v>140</v>
      </c>
      <c r="DA1948" t="s">
        <v>8148</v>
      </c>
      <c r="DB1948" t="s">
        <v>8163</v>
      </c>
      <c r="DC1948" t="s">
        <v>139</v>
      </c>
      <c r="DD1948" t="s">
        <v>117</v>
      </c>
    </row>
    <row r="1949" spans="1:114" ht="15" customHeight="1" x14ac:dyDescent="0.35">
      <c r="A1949" t="s">
        <v>15397</v>
      </c>
      <c r="B1949" t="s">
        <v>144</v>
      </c>
      <c r="C1949" s="1">
        <v>45753</v>
      </c>
      <c r="D1949" s="1">
        <v>45797</v>
      </c>
      <c r="E1949" t="s">
        <v>116</v>
      </c>
      <c r="F1949" s="1">
        <v>45929</v>
      </c>
      <c r="G1949" t="s">
        <v>139</v>
      </c>
      <c r="H1949" t="s">
        <v>117</v>
      </c>
      <c r="I1949" t="s">
        <v>117</v>
      </c>
      <c r="J1949" t="s">
        <v>4283</v>
      </c>
      <c r="L1949" t="s">
        <v>2307</v>
      </c>
      <c r="N1949" t="s">
        <v>496</v>
      </c>
      <c r="O1949" t="s">
        <v>121</v>
      </c>
      <c r="P1949" s="6">
        <v>96950</v>
      </c>
      <c r="Q1949" t="s">
        <v>122</v>
      </c>
      <c r="S1949" s="8">
        <v>16704831971</v>
      </c>
      <c r="U1949" t="s">
        <v>2308</v>
      </c>
      <c r="V1949">
        <v>531120</v>
      </c>
      <c r="W1949" t="s">
        <v>124</v>
      </c>
      <c r="Y1949" t="s">
        <v>4284</v>
      </c>
      <c r="Z1949" t="s">
        <v>4285</v>
      </c>
      <c r="AB1949" t="s">
        <v>4286</v>
      </c>
      <c r="AC1949" t="s">
        <v>2307</v>
      </c>
      <c r="AE1949" t="s">
        <v>496</v>
      </c>
      <c r="AF1949" t="s">
        <v>121</v>
      </c>
      <c r="AG1949" s="6">
        <v>96950</v>
      </c>
      <c r="AH1949" t="s">
        <v>122</v>
      </c>
      <c r="AJ1949" s="8">
        <v>16704831971</v>
      </c>
      <c r="AL1949" t="s">
        <v>2312</v>
      </c>
      <c r="BE1949" t="str">
        <f>"49-9071.00"</f>
        <v>49-9071.00</v>
      </c>
      <c r="BF1949" t="s">
        <v>156</v>
      </c>
      <c r="BG1949" t="s">
        <v>4287</v>
      </c>
      <c r="BH1949" t="s">
        <v>156</v>
      </c>
      <c r="BI1949">
        <v>6</v>
      </c>
      <c r="BJ1949">
        <v>6</v>
      </c>
      <c r="BK1949" s="1">
        <v>45931</v>
      </c>
      <c r="BL1949" s="1">
        <v>47026</v>
      </c>
      <c r="BM1949" s="1">
        <v>45931</v>
      </c>
      <c r="BN1949" s="1">
        <v>47026</v>
      </c>
      <c r="BO1949">
        <v>35</v>
      </c>
      <c r="BP1949">
        <v>0</v>
      </c>
      <c r="BQ1949">
        <v>7</v>
      </c>
      <c r="BR1949">
        <v>7</v>
      </c>
      <c r="BS1949">
        <v>7</v>
      </c>
      <c r="BT1949">
        <v>7</v>
      </c>
      <c r="BU1949">
        <v>7</v>
      </c>
      <c r="BV1949">
        <v>0</v>
      </c>
      <c r="BW1949" t="str">
        <f>"8:00 AM"</f>
        <v>8:00 AM</v>
      </c>
      <c r="BX1949" t="str">
        <f>"5:00 PM"</f>
        <v>5:00 PM</v>
      </c>
      <c r="BY1949" t="s">
        <v>159</v>
      </c>
      <c r="BZ1949">
        <v>0</v>
      </c>
      <c r="CA1949">
        <v>12</v>
      </c>
      <c r="CB1949" t="s">
        <v>117</v>
      </c>
      <c r="CD1949" t="s">
        <v>6410</v>
      </c>
      <c r="CE1949" t="s">
        <v>3623</v>
      </c>
      <c r="CG1949" t="s">
        <v>496</v>
      </c>
      <c r="CH1949" t="s">
        <v>121</v>
      </c>
      <c r="CI1949" s="6">
        <v>96950</v>
      </c>
      <c r="CJ1949" s="10">
        <v>9.75</v>
      </c>
      <c r="CK1949" s="10">
        <v>9.75</v>
      </c>
      <c r="CL1949" s="10">
        <v>14.62</v>
      </c>
      <c r="CM1949" s="10">
        <v>14.62</v>
      </c>
      <c r="CN1949" t="s">
        <v>137</v>
      </c>
      <c r="CO1949">
        <v>0</v>
      </c>
      <c r="CP1949" t="s">
        <v>138</v>
      </c>
      <c r="CR1949" t="s">
        <v>117</v>
      </c>
      <c r="CS1949" t="s">
        <v>139</v>
      </c>
      <c r="CT1949" t="s">
        <v>140</v>
      </c>
      <c r="CU1949" t="s">
        <v>139</v>
      </c>
      <c r="CV1949" t="s">
        <v>140</v>
      </c>
      <c r="CW1949" t="s">
        <v>139</v>
      </c>
      <c r="CX1949" t="s">
        <v>140</v>
      </c>
      <c r="CY1949" t="s">
        <v>2316</v>
      </c>
      <c r="CZ1949" s="8">
        <v>16704831971</v>
      </c>
      <c r="DA1949" t="s">
        <v>2312</v>
      </c>
      <c r="DB1949" t="s">
        <v>140</v>
      </c>
      <c r="DC1949" t="s">
        <v>139</v>
      </c>
      <c r="DD1949" t="s">
        <v>117</v>
      </c>
      <c r="DE1949" t="s">
        <v>2309</v>
      </c>
      <c r="DF1949" t="s">
        <v>2310</v>
      </c>
      <c r="DH1949" t="s">
        <v>2308</v>
      </c>
      <c r="DI1949" t="s">
        <v>15398</v>
      </c>
      <c r="DJ1949" t="s">
        <v>2312</v>
      </c>
    </row>
    <row r="1950" spans="1:114" ht="15" customHeight="1" x14ac:dyDescent="0.35">
      <c r="A1950" t="s">
        <v>15458</v>
      </c>
      <c r="B1950" t="s">
        <v>115</v>
      </c>
      <c r="C1950" s="1">
        <v>45769</v>
      </c>
      <c r="D1950" s="1">
        <v>45797</v>
      </c>
      <c r="E1950" t="s">
        <v>211</v>
      </c>
      <c r="G1950" t="s">
        <v>139</v>
      </c>
      <c r="H1950" t="s">
        <v>117</v>
      </c>
      <c r="I1950" t="s">
        <v>117</v>
      </c>
      <c r="J1950" t="s">
        <v>925</v>
      </c>
      <c r="K1950" t="s">
        <v>926</v>
      </c>
      <c r="L1950" t="s">
        <v>927</v>
      </c>
      <c r="N1950" t="s">
        <v>136</v>
      </c>
      <c r="O1950" t="s">
        <v>121</v>
      </c>
      <c r="P1950" s="6">
        <v>96950</v>
      </c>
      <c r="Q1950" t="s">
        <v>122</v>
      </c>
      <c r="S1950" s="8">
        <v>16702851401</v>
      </c>
      <c r="U1950" t="s">
        <v>928</v>
      </c>
      <c r="V1950">
        <v>541219</v>
      </c>
      <c r="W1950" t="s">
        <v>124</v>
      </c>
      <c r="Y1950" t="s">
        <v>929</v>
      </c>
      <c r="Z1950" t="s">
        <v>930</v>
      </c>
      <c r="AA1950" t="s">
        <v>931</v>
      </c>
      <c r="AB1950" t="s">
        <v>932</v>
      </c>
      <c r="AC1950" t="s">
        <v>927</v>
      </c>
      <c r="AE1950" t="s">
        <v>136</v>
      </c>
      <c r="AF1950" t="s">
        <v>121</v>
      </c>
      <c r="AG1950" s="6">
        <v>96950</v>
      </c>
      <c r="AH1950" t="s">
        <v>122</v>
      </c>
      <c r="AJ1950" s="8">
        <v>16702851401</v>
      </c>
      <c r="AL1950" t="s">
        <v>933</v>
      </c>
      <c r="BE1950" t="str">
        <f>"43-3031.00"</f>
        <v>43-3031.00</v>
      </c>
      <c r="BF1950" t="s">
        <v>357</v>
      </c>
      <c r="BG1950" t="s">
        <v>15459</v>
      </c>
      <c r="BH1950" t="s">
        <v>15460</v>
      </c>
      <c r="BI1950">
        <v>2</v>
      </c>
      <c r="BK1950" s="1">
        <v>45839</v>
      </c>
      <c r="BL1950" s="1">
        <v>46934</v>
      </c>
      <c r="BO1950">
        <v>35</v>
      </c>
      <c r="BP1950">
        <v>0</v>
      </c>
      <c r="BQ1950">
        <v>7</v>
      </c>
      <c r="BR1950">
        <v>7</v>
      </c>
      <c r="BS1950">
        <v>7</v>
      </c>
      <c r="BT1950">
        <v>7</v>
      </c>
      <c r="BU1950">
        <v>7</v>
      </c>
      <c r="BV1950">
        <v>0</v>
      </c>
      <c r="BW1950" t="str">
        <f>"2:00 PM"</f>
        <v>2:00 PM</v>
      </c>
      <c r="BX1950" t="str">
        <f>"9:00 PM"</f>
        <v>9:00 PM</v>
      </c>
      <c r="BY1950" t="s">
        <v>459</v>
      </c>
      <c r="BZ1950">
        <v>0</v>
      </c>
      <c r="CA1950">
        <v>12</v>
      </c>
      <c r="CB1950" t="s">
        <v>117</v>
      </c>
      <c r="CD1950" t="s">
        <v>15461</v>
      </c>
      <c r="CE1950" t="s">
        <v>938</v>
      </c>
      <c r="CF1950" t="s">
        <v>939</v>
      </c>
      <c r="CG1950" t="s">
        <v>136</v>
      </c>
      <c r="CH1950" t="s">
        <v>121</v>
      </c>
      <c r="CI1950" s="6">
        <v>96950</v>
      </c>
      <c r="CJ1950" s="10">
        <v>12.28</v>
      </c>
      <c r="CK1950" s="10">
        <v>12.28</v>
      </c>
      <c r="CL1950" s="10">
        <v>18.420000000000002</v>
      </c>
      <c r="CM1950" s="10">
        <v>18.420000000000002</v>
      </c>
      <c r="CN1950" t="s">
        <v>137</v>
      </c>
      <c r="CP1950" t="s">
        <v>138</v>
      </c>
      <c r="CR1950" t="s">
        <v>117</v>
      </c>
      <c r="CS1950" t="s">
        <v>139</v>
      </c>
      <c r="CT1950" t="s">
        <v>140</v>
      </c>
      <c r="CU1950" t="s">
        <v>139</v>
      </c>
      <c r="CV1950" t="s">
        <v>140</v>
      </c>
      <c r="CW1950" t="s">
        <v>139</v>
      </c>
      <c r="CX1950" t="s">
        <v>140</v>
      </c>
      <c r="CY1950" t="s">
        <v>6184</v>
      </c>
      <c r="CZ1950" s="8">
        <v>16702851401</v>
      </c>
      <c r="DA1950" t="s">
        <v>933</v>
      </c>
      <c r="DB1950" t="s">
        <v>309</v>
      </c>
      <c r="DC1950" t="s">
        <v>139</v>
      </c>
      <c r="DD1950" t="s">
        <v>117</v>
      </c>
    </row>
    <row r="1951" spans="1:114" ht="15" customHeight="1" x14ac:dyDescent="0.35">
      <c r="A1951" t="s">
        <v>15405</v>
      </c>
      <c r="B1951" t="s">
        <v>115</v>
      </c>
      <c r="C1951" s="1">
        <v>45782</v>
      </c>
      <c r="D1951" s="1">
        <v>45797</v>
      </c>
      <c r="E1951" t="s">
        <v>211</v>
      </c>
      <c r="G1951" t="s">
        <v>117</v>
      </c>
      <c r="H1951" t="s">
        <v>117</v>
      </c>
      <c r="I1951" t="s">
        <v>117</v>
      </c>
      <c r="J1951" t="s">
        <v>2735</v>
      </c>
      <c r="K1951" t="s">
        <v>2736</v>
      </c>
      <c r="L1951" t="s">
        <v>2737</v>
      </c>
      <c r="N1951" t="s">
        <v>120</v>
      </c>
      <c r="O1951" t="s">
        <v>121</v>
      </c>
      <c r="P1951" s="6">
        <v>96950</v>
      </c>
      <c r="Q1951" t="s">
        <v>122</v>
      </c>
      <c r="R1951" t="s">
        <v>382</v>
      </c>
      <c r="S1951" s="8">
        <v>16702345201</v>
      </c>
      <c r="U1951" t="s">
        <v>2738</v>
      </c>
      <c r="V1951">
        <v>72111</v>
      </c>
      <c r="W1951" t="s">
        <v>124</v>
      </c>
      <c r="Y1951" t="s">
        <v>1701</v>
      </c>
      <c r="Z1951" t="s">
        <v>1737</v>
      </c>
      <c r="AA1951" t="s">
        <v>1738</v>
      </c>
      <c r="AB1951" t="s">
        <v>1428</v>
      </c>
      <c r="AC1951" t="s">
        <v>2739</v>
      </c>
      <c r="AE1951" t="s">
        <v>120</v>
      </c>
      <c r="AF1951" t="s">
        <v>121</v>
      </c>
      <c r="AG1951" s="6">
        <v>96950</v>
      </c>
      <c r="AH1951" t="s">
        <v>122</v>
      </c>
      <c r="AI1951" t="s">
        <v>382</v>
      </c>
      <c r="AJ1951" s="8">
        <v>16702345201</v>
      </c>
      <c r="AL1951" t="s">
        <v>2740</v>
      </c>
      <c r="BE1951" t="str">
        <f>"13-2011.00"</f>
        <v>13-2011.00</v>
      </c>
      <c r="BF1951" t="s">
        <v>934</v>
      </c>
      <c r="BG1951" t="s">
        <v>15406</v>
      </c>
      <c r="BH1951" t="s">
        <v>2233</v>
      </c>
      <c r="BI1951">
        <v>1</v>
      </c>
      <c r="BK1951" s="1">
        <v>45901</v>
      </c>
      <c r="BL1951" s="1">
        <v>46265</v>
      </c>
      <c r="BO1951">
        <v>35</v>
      </c>
      <c r="BP1951">
        <v>0</v>
      </c>
      <c r="BQ1951">
        <v>7</v>
      </c>
      <c r="BR1951">
        <v>7</v>
      </c>
      <c r="BS1951">
        <v>7</v>
      </c>
      <c r="BT1951">
        <v>7</v>
      </c>
      <c r="BU1951">
        <v>7</v>
      </c>
      <c r="BV1951">
        <v>0</v>
      </c>
      <c r="BW1951" t="str">
        <f>"8:00 AM"</f>
        <v>8:00 AM</v>
      </c>
      <c r="BX1951" t="str">
        <f>"4:00 PM"</f>
        <v>4:00 PM</v>
      </c>
      <c r="BY1951" t="s">
        <v>588</v>
      </c>
      <c r="BZ1951">
        <v>0</v>
      </c>
      <c r="CA1951">
        <v>24</v>
      </c>
      <c r="CB1951" t="s">
        <v>139</v>
      </c>
      <c r="CC1951">
        <v>1</v>
      </c>
      <c r="CD1951" t="s">
        <v>15407</v>
      </c>
      <c r="CE1951" t="s">
        <v>2737</v>
      </c>
      <c r="CG1951" t="s">
        <v>120</v>
      </c>
      <c r="CH1951" t="s">
        <v>121</v>
      </c>
      <c r="CI1951" s="6">
        <v>96950</v>
      </c>
      <c r="CJ1951" s="10">
        <v>17.48</v>
      </c>
      <c r="CK1951" s="10">
        <v>17.48</v>
      </c>
      <c r="CL1951" s="10">
        <v>26.22</v>
      </c>
      <c r="CM1951" s="10">
        <v>26.22</v>
      </c>
      <c r="CN1951" t="s">
        <v>137</v>
      </c>
      <c r="CP1951" t="s">
        <v>138</v>
      </c>
      <c r="CR1951" t="s">
        <v>117</v>
      </c>
      <c r="CS1951" t="s">
        <v>139</v>
      </c>
      <c r="CT1951" t="s">
        <v>140</v>
      </c>
      <c r="CU1951" t="s">
        <v>139</v>
      </c>
      <c r="CV1951" t="s">
        <v>140</v>
      </c>
      <c r="CW1951" t="s">
        <v>139</v>
      </c>
      <c r="CX1951" t="s">
        <v>140</v>
      </c>
      <c r="CY1951" t="s">
        <v>15408</v>
      </c>
      <c r="CZ1951" s="8">
        <v>16702335201</v>
      </c>
      <c r="DA1951" t="s">
        <v>2740</v>
      </c>
      <c r="DB1951" t="s">
        <v>140</v>
      </c>
      <c r="DC1951" t="s">
        <v>139</v>
      </c>
      <c r="DD1951" t="s">
        <v>117</v>
      </c>
    </row>
    <row r="1952" spans="1:114" ht="15" customHeight="1" x14ac:dyDescent="0.35">
      <c r="A1952" t="s">
        <v>10501</v>
      </c>
      <c r="B1952" t="s">
        <v>278</v>
      </c>
      <c r="C1952" s="1">
        <v>45784</v>
      </c>
      <c r="D1952" s="1">
        <v>45797</v>
      </c>
      <c r="E1952" t="s">
        <v>116</v>
      </c>
      <c r="F1952" s="1">
        <v>46294</v>
      </c>
      <c r="G1952" t="s">
        <v>117</v>
      </c>
      <c r="H1952" t="s">
        <v>117</v>
      </c>
      <c r="I1952" t="s">
        <v>117</v>
      </c>
      <c r="J1952" t="s">
        <v>991</v>
      </c>
      <c r="L1952" t="s">
        <v>992</v>
      </c>
      <c r="M1952" t="s">
        <v>993</v>
      </c>
      <c r="N1952" t="s">
        <v>136</v>
      </c>
      <c r="O1952" t="s">
        <v>121</v>
      </c>
      <c r="P1952" s="6">
        <v>96950</v>
      </c>
      <c r="Q1952" t="s">
        <v>122</v>
      </c>
      <c r="S1952" s="8">
        <v>16702870657</v>
      </c>
      <c r="U1952" t="s">
        <v>994</v>
      </c>
      <c r="V1952">
        <v>561720</v>
      </c>
      <c r="W1952" t="s">
        <v>150</v>
      </c>
      <c r="X1952" t="s">
        <v>139</v>
      </c>
      <c r="Y1952" t="s">
        <v>995</v>
      </c>
      <c r="Z1952" t="s">
        <v>996</v>
      </c>
      <c r="AB1952" t="s">
        <v>997</v>
      </c>
      <c r="AC1952" t="s">
        <v>8253</v>
      </c>
      <c r="AD1952" t="s">
        <v>993</v>
      </c>
      <c r="AE1952" t="s">
        <v>136</v>
      </c>
      <c r="AF1952" t="s">
        <v>121</v>
      </c>
      <c r="AG1952" s="6">
        <v>96950</v>
      </c>
      <c r="AH1952" t="s">
        <v>122</v>
      </c>
      <c r="AJ1952" s="8">
        <v>16702870657</v>
      </c>
      <c r="AL1952" t="s">
        <v>998</v>
      </c>
      <c r="BE1952" t="str">
        <f>"39-5092.00"</f>
        <v>39-5092.00</v>
      </c>
      <c r="BF1952" t="s">
        <v>4754</v>
      </c>
      <c r="BG1952" t="s">
        <v>10502</v>
      </c>
      <c r="BH1952" t="s">
        <v>5698</v>
      </c>
      <c r="BI1952">
        <v>2</v>
      </c>
      <c r="BK1952" s="1">
        <v>45931</v>
      </c>
      <c r="BL1952" s="1">
        <v>46295</v>
      </c>
      <c r="BO1952">
        <v>35</v>
      </c>
      <c r="BP1952">
        <v>0</v>
      </c>
      <c r="BQ1952">
        <v>7</v>
      </c>
      <c r="BR1952">
        <v>7</v>
      </c>
      <c r="BS1952">
        <v>7</v>
      </c>
      <c r="BT1952">
        <v>7</v>
      </c>
      <c r="BU1952">
        <v>7</v>
      </c>
      <c r="BV1952">
        <v>0</v>
      </c>
      <c r="BW1952" t="str">
        <f>"10:00 AM"</f>
        <v>10:00 AM</v>
      </c>
      <c r="BX1952" t="str">
        <f>"5:00 AM"</f>
        <v>5:00 AM</v>
      </c>
      <c r="BY1952" t="s">
        <v>133</v>
      </c>
      <c r="BZ1952">
        <v>0</v>
      </c>
      <c r="CA1952">
        <v>12</v>
      </c>
      <c r="CB1952" t="s">
        <v>117</v>
      </c>
      <c r="CD1952" t="s">
        <v>10503</v>
      </c>
      <c r="CE1952" t="s">
        <v>1001</v>
      </c>
      <c r="CG1952" t="s">
        <v>136</v>
      </c>
      <c r="CH1952" t="s">
        <v>121</v>
      </c>
      <c r="CI1952" s="6">
        <v>96950</v>
      </c>
      <c r="CJ1952" s="10">
        <v>8.14</v>
      </c>
      <c r="CK1952" s="10">
        <v>8.14</v>
      </c>
      <c r="CL1952" s="10">
        <v>12.21</v>
      </c>
      <c r="CM1952" s="10">
        <v>12.21</v>
      </c>
      <c r="CN1952" t="s">
        <v>137</v>
      </c>
      <c r="CO1952" t="s">
        <v>194</v>
      </c>
      <c r="CP1952" t="s">
        <v>138</v>
      </c>
      <c r="CR1952" t="s">
        <v>117</v>
      </c>
      <c r="CS1952" t="s">
        <v>139</v>
      </c>
      <c r="CT1952" t="s">
        <v>140</v>
      </c>
      <c r="CU1952" t="s">
        <v>139</v>
      </c>
      <c r="CV1952" t="s">
        <v>140</v>
      </c>
      <c r="CW1952" t="s">
        <v>139</v>
      </c>
      <c r="CX1952" t="s">
        <v>140</v>
      </c>
      <c r="CY1952" t="s">
        <v>1002</v>
      </c>
      <c r="CZ1952" s="8">
        <v>16702870657</v>
      </c>
      <c r="DA1952" t="s">
        <v>998</v>
      </c>
      <c r="DB1952" t="s">
        <v>1003</v>
      </c>
      <c r="DC1952" t="s">
        <v>139</v>
      </c>
      <c r="DD1952" t="s">
        <v>139</v>
      </c>
    </row>
    <row r="1953" spans="1:114" ht="15" customHeight="1" x14ac:dyDescent="0.35">
      <c r="A1953" t="s">
        <v>12297</v>
      </c>
      <c r="B1953" t="s">
        <v>278</v>
      </c>
      <c r="C1953" s="1">
        <v>45784</v>
      </c>
      <c r="D1953" s="1">
        <v>45797</v>
      </c>
      <c r="E1953" t="s">
        <v>211</v>
      </c>
      <c r="G1953" t="s">
        <v>117</v>
      </c>
      <c r="H1953" t="s">
        <v>139</v>
      </c>
      <c r="I1953" t="s">
        <v>117</v>
      </c>
      <c r="J1953" t="s">
        <v>1824</v>
      </c>
      <c r="K1953" t="s">
        <v>1825</v>
      </c>
      <c r="L1953" t="s">
        <v>1826</v>
      </c>
      <c r="M1953" t="s">
        <v>1827</v>
      </c>
      <c r="N1953" t="s">
        <v>120</v>
      </c>
      <c r="O1953" t="s">
        <v>121</v>
      </c>
      <c r="P1953" s="6">
        <v>96950</v>
      </c>
      <c r="Q1953" t="s">
        <v>122</v>
      </c>
      <c r="S1953" s="8">
        <v>16704836668</v>
      </c>
      <c r="U1953" t="s">
        <v>1828</v>
      </c>
      <c r="V1953">
        <v>812199</v>
      </c>
      <c r="W1953" t="s">
        <v>124</v>
      </c>
      <c r="Y1953" t="s">
        <v>1829</v>
      </c>
      <c r="Z1953" t="s">
        <v>1830</v>
      </c>
      <c r="AB1953" t="s">
        <v>128</v>
      </c>
      <c r="AC1953" t="s">
        <v>1826</v>
      </c>
      <c r="AD1953" t="s">
        <v>1827</v>
      </c>
      <c r="AE1953" t="s">
        <v>120</v>
      </c>
      <c r="AF1953" t="s">
        <v>121</v>
      </c>
      <c r="AG1953" s="6">
        <v>96950</v>
      </c>
      <c r="AH1953" t="s">
        <v>122</v>
      </c>
      <c r="AJ1953" s="8">
        <v>16704836668</v>
      </c>
      <c r="AL1953" t="s">
        <v>455</v>
      </c>
      <c r="BE1953" t="str">
        <f>"31-9011.00"</f>
        <v>31-9011.00</v>
      </c>
      <c r="BF1953" t="s">
        <v>225</v>
      </c>
      <c r="BG1953" t="s">
        <v>1831</v>
      </c>
      <c r="BH1953" t="s">
        <v>1832</v>
      </c>
      <c r="BI1953">
        <v>3</v>
      </c>
      <c r="BK1953" s="1">
        <v>45931</v>
      </c>
      <c r="BL1953" s="1">
        <v>46295</v>
      </c>
      <c r="BO1953">
        <v>35</v>
      </c>
      <c r="BP1953">
        <v>0</v>
      </c>
      <c r="BQ1953">
        <v>7</v>
      </c>
      <c r="BR1953">
        <v>7</v>
      </c>
      <c r="BS1953">
        <v>7</v>
      </c>
      <c r="BT1953">
        <v>7</v>
      </c>
      <c r="BU1953">
        <v>7</v>
      </c>
      <c r="BV1953">
        <v>0</v>
      </c>
      <c r="BW1953" t="str">
        <f>"1:00 AM"</f>
        <v>1:00 AM</v>
      </c>
      <c r="BX1953" t="str">
        <f>"7:00 PM"</f>
        <v>7:00 PM</v>
      </c>
      <c r="BY1953" t="s">
        <v>159</v>
      </c>
      <c r="BZ1953">
        <v>0</v>
      </c>
      <c r="CA1953">
        <v>12</v>
      </c>
      <c r="CB1953" t="s">
        <v>117</v>
      </c>
      <c r="CD1953" s="2" t="s">
        <v>1833</v>
      </c>
      <c r="CE1953" t="s">
        <v>1834</v>
      </c>
      <c r="CF1953" t="s">
        <v>1826</v>
      </c>
      <c r="CG1953" t="s">
        <v>120</v>
      </c>
      <c r="CH1953" t="s">
        <v>121</v>
      </c>
      <c r="CI1953" s="6">
        <v>96950</v>
      </c>
      <c r="CJ1953" s="10">
        <v>12.37</v>
      </c>
      <c r="CK1953" s="10">
        <v>12.37</v>
      </c>
      <c r="CL1953" s="10">
        <v>18.55</v>
      </c>
      <c r="CM1953" s="10">
        <v>18.55</v>
      </c>
      <c r="CN1953" t="s">
        <v>137</v>
      </c>
      <c r="CO1953" t="s">
        <v>461</v>
      </c>
      <c r="CP1953" t="s">
        <v>138</v>
      </c>
      <c r="CR1953" t="s">
        <v>117</v>
      </c>
      <c r="CS1953" t="s">
        <v>139</v>
      </c>
      <c r="CT1953" t="s">
        <v>139</v>
      </c>
      <c r="CU1953" t="s">
        <v>139</v>
      </c>
      <c r="CV1953" t="s">
        <v>140</v>
      </c>
      <c r="CW1953" t="s">
        <v>139</v>
      </c>
      <c r="CX1953" t="s">
        <v>140</v>
      </c>
      <c r="CY1953" t="s">
        <v>462</v>
      </c>
      <c r="CZ1953" s="8">
        <v>16707837461</v>
      </c>
      <c r="DA1953" t="s">
        <v>463</v>
      </c>
      <c r="DB1953" t="s">
        <v>2722</v>
      </c>
      <c r="DC1953" t="s">
        <v>139</v>
      </c>
      <c r="DD1953" t="s">
        <v>117</v>
      </c>
    </row>
    <row r="1954" spans="1:114" ht="15" customHeight="1" x14ac:dyDescent="0.35">
      <c r="A1954" t="s">
        <v>1888</v>
      </c>
      <c r="B1954" t="s">
        <v>278</v>
      </c>
      <c r="C1954" s="1">
        <v>45785</v>
      </c>
      <c r="D1954" s="1">
        <v>45797</v>
      </c>
      <c r="E1954" t="s">
        <v>211</v>
      </c>
      <c r="G1954" t="s">
        <v>117</v>
      </c>
      <c r="H1954" t="s">
        <v>117</v>
      </c>
      <c r="I1954" t="s">
        <v>117</v>
      </c>
      <c r="J1954" t="s">
        <v>1889</v>
      </c>
      <c r="K1954" t="s">
        <v>1890</v>
      </c>
      <c r="L1954" t="s">
        <v>1891</v>
      </c>
      <c r="N1954" t="s">
        <v>120</v>
      </c>
      <c r="O1954" t="s">
        <v>121</v>
      </c>
      <c r="P1954" s="6">
        <v>96950</v>
      </c>
      <c r="Q1954" t="s">
        <v>122</v>
      </c>
      <c r="S1954" s="8">
        <v>16702339032</v>
      </c>
      <c r="U1954" t="s">
        <v>1892</v>
      </c>
      <c r="V1954">
        <v>53111</v>
      </c>
      <c r="W1954" t="s">
        <v>124</v>
      </c>
      <c r="Y1954" t="s">
        <v>1893</v>
      </c>
      <c r="Z1954" t="s">
        <v>1894</v>
      </c>
      <c r="AA1954" t="s">
        <v>1468</v>
      </c>
      <c r="AB1954" t="s">
        <v>1406</v>
      </c>
      <c r="AC1954" t="s">
        <v>1891</v>
      </c>
      <c r="AE1954" t="s">
        <v>120</v>
      </c>
      <c r="AF1954" t="s">
        <v>121</v>
      </c>
      <c r="AG1954" s="6">
        <v>96950</v>
      </c>
      <c r="AH1954" t="s">
        <v>122</v>
      </c>
      <c r="AJ1954" s="8">
        <v>16702339032</v>
      </c>
      <c r="AL1954" t="s">
        <v>1895</v>
      </c>
      <c r="BE1954" t="str">
        <f>"49-9071.00"</f>
        <v>49-9071.00</v>
      </c>
      <c r="BF1954" t="s">
        <v>156</v>
      </c>
      <c r="BG1954" t="s">
        <v>1896</v>
      </c>
      <c r="BH1954" t="s">
        <v>423</v>
      </c>
      <c r="BI1954">
        <v>3</v>
      </c>
      <c r="BK1954" s="1">
        <v>45931</v>
      </c>
      <c r="BL1954" s="1">
        <v>46295</v>
      </c>
      <c r="BO1954">
        <v>40</v>
      </c>
      <c r="BP1954">
        <v>0</v>
      </c>
      <c r="BQ1954">
        <v>8</v>
      </c>
      <c r="BR1954">
        <v>8</v>
      </c>
      <c r="BS1954">
        <v>8</v>
      </c>
      <c r="BT1954">
        <v>8</v>
      </c>
      <c r="BU1954">
        <v>8</v>
      </c>
      <c r="BV1954">
        <v>0</v>
      </c>
      <c r="BW1954" t="str">
        <f>"8:00 AM"</f>
        <v>8:00 AM</v>
      </c>
      <c r="BX1954" t="str">
        <f>"5:00 PM"</f>
        <v>5:00 PM</v>
      </c>
      <c r="BY1954" t="s">
        <v>133</v>
      </c>
      <c r="BZ1954">
        <v>0</v>
      </c>
      <c r="CA1954">
        <v>6</v>
      </c>
      <c r="CB1954" t="s">
        <v>117</v>
      </c>
      <c r="CD1954" t="s">
        <v>1897</v>
      </c>
      <c r="CE1954" t="s">
        <v>1898</v>
      </c>
      <c r="CF1954" t="s">
        <v>1899</v>
      </c>
      <c r="CG1954" t="s">
        <v>120</v>
      </c>
      <c r="CH1954" t="s">
        <v>121</v>
      </c>
      <c r="CI1954" s="6">
        <v>96950</v>
      </c>
      <c r="CJ1954" s="10">
        <v>9.75</v>
      </c>
      <c r="CK1954" s="10">
        <v>9.75</v>
      </c>
      <c r="CL1954" s="10">
        <v>0</v>
      </c>
      <c r="CM1954" s="10">
        <v>0</v>
      </c>
      <c r="CN1954" t="s">
        <v>137</v>
      </c>
      <c r="CO1954" t="s">
        <v>133</v>
      </c>
      <c r="CP1954" t="s">
        <v>138</v>
      </c>
      <c r="CR1954" t="s">
        <v>117</v>
      </c>
      <c r="CS1954" t="s">
        <v>139</v>
      </c>
      <c r="CT1954" t="s">
        <v>140</v>
      </c>
      <c r="CU1954" t="s">
        <v>140</v>
      </c>
      <c r="CV1954" t="s">
        <v>140</v>
      </c>
      <c r="CW1954" t="s">
        <v>139</v>
      </c>
      <c r="CX1954" t="s">
        <v>140</v>
      </c>
      <c r="CY1954" t="s">
        <v>1900</v>
      </c>
      <c r="CZ1954" s="8">
        <v>16702339032</v>
      </c>
      <c r="DA1954" t="s">
        <v>1895</v>
      </c>
      <c r="DB1954" t="s">
        <v>140</v>
      </c>
      <c r="DC1954" t="s">
        <v>139</v>
      </c>
      <c r="DD1954" t="s">
        <v>117</v>
      </c>
      <c r="DE1954" t="s">
        <v>1893</v>
      </c>
      <c r="DF1954" t="s">
        <v>1894</v>
      </c>
      <c r="DG1954" t="s">
        <v>1468</v>
      </c>
      <c r="DH1954" t="s">
        <v>1892</v>
      </c>
      <c r="DI1954" t="s">
        <v>1901</v>
      </c>
      <c r="DJ1954" t="s">
        <v>1895</v>
      </c>
    </row>
    <row r="1955" spans="1:114" ht="15" customHeight="1" x14ac:dyDescent="0.35">
      <c r="A1955" t="s">
        <v>13958</v>
      </c>
      <c r="B1955" t="s">
        <v>278</v>
      </c>
      <c r="C1955" s="1">
        <v>45785</v>
      </c>
      <c r="D1955" s="1">
        <v>45797</v>
      </c>
      <c r="E1955" t="s">
        <v>211</v>
      </c>
      <c r="G1955" t="s">
        <v>139</v>
      </c>
      <c r="H1955" t="s">
        <v>117</v>
      </c>
      <c r="I1955" t="s">
        <v>117</v>
      </c>
      <c r="J1955" t="s">
        <v>8349</v>
      </c>
      <c r="K1955" t="s">
        <v>8350</v>
      </c>
      <c r="L1955" t="s">
        <v>8351</v>
      </c>
      <c r="N1955" t="s">
        <v>120</v>
      </c>
      <c r="O1955" t="s">
        <v>121</v>
      </c>
      <c r="P1955" s="6">
        <v>96950</v>
      </c>
      <c r="Q1955" t="s">
        <v>122</v>
      </c>
      <c r="S1955" s="8">
        <v>16702332421</v>
      </c>
      <c r="U1955" t="s">
        <v>8352</v>
      </c>
      <c r="V1955">
        <v>722513</v>
      </c>
      <c r="W1955" t="s">
        <v>124</v>
      </c>
      <c r="Y1955" t="s">
        <v>1561</v>
      </c>
      <c r="Z1955" t="s">
        <v>2582</v>
      </c>
      <c r="AA1955" t="s">
        <v>5018</v>
      </c>
      <c r="AB1955" t="s">
        <v>13959</v>
      </c>
      <c r="AC1955" t="s">
        <v>2580</v>
      </c>
      <c r="AE1955" t="s">
        <v>120</v>
      </c>
      <c r="AF1955" t="s">
        <v>121</v>
      </c>
      <c r="AG1955" s="6">
        <v>96950</v>
      </c>
      <c r="AH1955" t="s">
        <v>122</v>
      </c>
      <c r="AJ1955" s="8">
        <v>16702862420</v>
      </c>
      <c r="AL1955" t="s">
        <v>8353</v>
      </c>
      <c r="BE1955" t="str">
        <f>"49-9099.00"</f>
        <v>49-9099.00</v>
      </c>
      <c r="BF1955" t="s">
        <v>2023</v>
      </c>
      <c r="BG1955" t="s">
        <v>13960</v>
      </c>
      <c r="BH1955" t="s">
        <v>5021</v>
      </c>
      <c r="BI1955">
        <v>1</v>
      </c>
      <c r="BK1955" s="1">
        <v>45931</v>
      </c>
      <c r="BL1955" s="1">
        <v>46295</v>
      </c>
      <c r="BO1955">
        <v>35</v>
      </c>
      <c r="BP1955">
        <v>0</v>
      </c>
      <c r="BQ1955">
        <v>7</v>
      </c>
      <c r="BR1955">
        <v>7</v>
      </c>
      <c r="BS1955">
        <v>7</v>
      </c>
      <c r="BT1955">
        <v>7</v>
      </c>
      <c r="BU1955">
        <v>7</v>
      </c>
      <c r="BV1955">
        <v>0</v>
      </c>
      <c r="BW1955" t="str">
        <f>"8:00 AM"</f>
        <v>8:00 AM</v>
      </c>
      <c r="BX1955" t="str">
        <f>"4:00 PM"</f>
        <v>4:00 PM</v>
      </c>
      <c r="BY1955" t="s">
        <v>159</v>
      </c>
      <c r="BZ1955">
        <v>0</v>
      </c>
      <c r="CA1955">
        <v>12</v>
      </c>
      <c r="CB1955" t="s">
        <v>117</v>
      </c>
      <c r="CD1955" t="s">
        <v>13961</v>
      </c>
      <c r="CE1955" t="s">
        <v>13962</v>
      </c>
      <c r="CG1955" t="s">
        <v>136</v>
      </c>
      <c r="CH1955" t="s">
        <v>121</v>
      </c>
      <c r="CI1955" s="6">
        <v>96950</v>
      </c>
      <c r="CJ1955" s="10">
        <v>10.02</v>
      </c>
      <c r="CK1955" s="10">
        <v>10.25</v>
      </c>
      <c r="CL1955" s="10">
        <v>15.03</v>
      </c>
      <c r="CM1955" s="10">
        <v>15.38</v>
      </c>
      <c r="CN1955" t="s">
        <v>137</v>
      </c>
      <c r="CO1955" t="s">
        <v>164</v>
      </c>
      <c r="CP1955" t="s">
        <v>138</v>
      </c>
      <c r="CR1955" t="s">
        <v>117</v>
      </c>
      <c r="CS1955" t="s">
        <v>139</v>
      </c>
      <c r="CT1955" t="s">
        <v>140</v>
      </c>
      <c r="CU1955" t="s">
        <v>139</v>
      </c>
      <c r="CV1955" t="s">
        <v>140</v>
      </c>
      <c r="CW1955" t="s">
        <v>139</v>
      </c>
      <c r="CX1955" t="s">
        <v>140</v>
      </c>
      <c r="CY1955" t="s">
        <v>2587</v>
      </c>
      <c r="CZ1955" s="8">
        <v>16702332421</v>
      </c>
      <c r="DA1955" t="s">
        <v>8353</v>
      </c>
      <c r="DB1955" t="s">
        <v>140</v>
      </c>
      <c r="DC1955" t="s">
        <v>139</v>
      </c>
      <c r="DD1955" t="s">
        <v>117</v>
      </c>
    </row>
    <row r="1956" spans="1:114" ht="15" customHeight="1" x14ac:dyDescent="0.35">
      <c r="A1956" t="s">
        <v>15395</v>
      </c>
      <c r="B1956" t="s">
        <v>278</v>
      </c>
      <c r="C1956" s="1">
        <v>45785</v>
      </c>
      <c r="D1956" s="1">
        <v>45797</v>
      </c>
      <c r="E1956" t="s">
        <v>211</v>
      </c>
      <c r="G1956" t="s">
        <v>117</v>
      </c>
      <c r="H1956" t="s">
        <v>117</v>
      </c>
      <c r="I1956" t="s">
        <v>117</v>
      </c>
      <c r="J1956" t="s">
        <v>707</v>
      </c>
      <c r="K1956" t="s">
        <v>140</v>
      </c>
      <c r="L1956" t="s">
        <v>708</v>
      </c>
      <c r="M1956" t="s">
        <v>709</v>
      </c>
      <c r="N1956" t="s">
        <v>710</v>
      </c>
      <c r="O1956" t="s">
        <v>121</v>
      </c>
      <c r="P1956" s="6">
        <v>96950</v>
      </c>
      <c r="Q1956" t="s">
        <v>122</v>
      </c>
      <c r="S1956" s="8">
        <v>16703227345</v>
      </c>
      <c r="U1956" t="s">
        <v>711</v>
      </c>
      <c r="V1956">
        <v>48831</v>
      </c>
      <c r="W1956" t="s">
        <v>124</v>
      </c>
      <c r="Y1956" t="s">
        <v>712</v>
      </c>
      <c r="Z1956" t="s">
        <v>713</v>
      </c>
      <c r="AA1956" t="s">
        <v>714</v>
      </c>
      <c r="AB1956" t="s">
        <v>715</v>
      </c>
      <c r="AC1956" t="s">
        <v>708</v>
      </c>
      <c r="AD1956" t="s">
        <v>709</v>
      </c>
      <c r="AE1956" t="s">
        <v>710</v>
      </c>
      <c r="AF1956" t="s">
        <v>121</v>
      </c>
      <c r="AG1956" s="6">
        <v>96950</v>
      </c>
      <c r="AH1956" t="s">
        <v>122</v>
      </c>
      <c r="AJ1956" s="8">
        <v>16716877345</v>
      </c>
      <c r="AL1956" t="s">
        <v>716</v>
      </c>
      <c r="AM1956" t="s">
        <v>717</v>
      </c>
      <c r="AN1956" t="s">
        <v>718</v>
      </c>
      <c r="AO1956" t="s">
        <v>719</v>
      </c>
      <c r="AP1956" t="s">
        <v>720</v>
      </c>
      <c r="AQ1956" t="s">
        <v>721</v>
      </c>
      <c r="AR1956" t="s">
        <v>722</v>
      </c>
      <c r="AS1956" t="s">
        <v>577</v>
      </c>
      <c r="AT1956" t="s">
        <v>578</v>
      </c>
      <c r="AU1956" s="6">
        <v>96913</v>
      </c>
      <c r="AV1956" t="s">
        <v>122</v>
      </c>
      <c r="AX1956" s="8">
        <v>16716461222</v>
      </c>
      <c r="AY1956">
        <v>111</v>
      </c>
      <c r="AZ1956" t="s">
        <v>723</v>
      </c>
      <c r="BA1956" t="s">
        <v>724</v>
      </c>
      <c r="BB1956" t="s">
        <v>725</v>
      </c>
      <c r="BC1956" t="s">
        <v>578</v>
      </c>
      <c r="BD1956" t="s">
        <v>726</v>
      </c>
      <c r="BE1956" t="str">
        <f>"49-9041.00"</f>
        <v>49-9041.00</v>
      </c>
      <c r="BF1956" t="s">
        <v>2960</v>
      </c>
      <c r="BG1956" t="s">
        <v>9875</v>
      </c>
      <c r="BH1956" t="s">
        <v>6879</v>
      </c>
      <c r="BI1956">
        <v>2</v>
      </c>
      <c r="BK1956" s="1">
        <v>45931</v>
      </c>
      <c r="BL1956" s="1">
        <v>46295</v>
      </c>
      <c r="BO1956">
        <v>40</v>
      </c>
      <c r="BP1956">
        <v>0</v>
      </c>
      <c r="BQ1956">
        <v>8</v>
      </c>
      <c r="BR1956">
        <v>8</v>
      </c>
      <c r="BS1956">
        <v>8</v>
      </c>
      <c r="BT1956">
        <v>8</v>
      </c>
      <c r="BU1956">
        <v>8</v>
      </c>
      <c r="BV1956">
        <v>0</v>
      </c>
      <c r="BW1956" t="str">
        <f>"8:00 AM"</f>
        <v>8:00 AM</v>
      </c>
      <c r="BX1956" t="str">
        <f>"5:00 PM"</f>
        <v>5:00 PM</v>
      </c>
      <c r="BY1956" t="s">
        <v>159</v>
      </c>
      <c r="BZ1956">
        <v>0</v>
      </c>
      <c r="CA1956">
        <v>24</v>
      </c>
      <c r="CB1956" t="s">
        <v>117</v>
      </c>
      <c r="CD1956" t="s">
        <v>15396</v>
      </c>
      <c r="CE1956" t="s">
        <v>708</v>
      </c>
      <c r="CF1956" t="s">
        <v>709</v>
      </c>
      <c r="CG1956" t="s">
        <v>710</v>
      </c>
      <c r="CH1956" t="s">
        <v>121</v>
      </c>
      <c r="CI1956" s="6">
        <v>96950</v>
      </c>
      <c r="CJ1956" s="10">
        <v>14.5</v>
      </c>
      <c r="CK1956" s="10">
        <v>14.5</v>
      </c>
      <c r="CL1956" s="10">
        <v>21.75</v>
      </c>
      <c r="CM1956" s="10">
        <v>21.75</v>
      </c>
      <c r="CN1956" t="s">
        <v>137</v>
      </c>
      <c r="CO1956" t="s">
        <v>133</v>
      </c>
      <c r="CP1956" t="s">
        <v>138</v>
      </c>
      <c r="CR1956" t="s">
        <v>117</v>
      </c>
      <c r="CS1956" t="s">
        <v>139</v>
      </c>
      <c r="CT1956" t="s">
        <v>139</v>
      </c>
      <c r="CU1956" t="s">
        <v>139</v>
      </c>
      <c r="CV1956" t="s">
        <v>140</v>
      </c>
      <c r="CW1956" t="s">
        <v>139</v>
      </c>
      <c r="CX1956" t="s">
        <v>140</v>
      </c>
      <c r="CY1956" t="s">
        <v>1139</v>
      </c>
      <c r="CZ1956" s="8">
        <v>16703227345</v>
      </c>
      <c r="DA1956" t="s">
        <v>716</v>
      </c>
      <c r="DB1956" t="s">
        <v>140</v>
      </c>
      <c r="DC1956" t="s">
        <v>139</v>
      </c>
      <c r="DD1956" t="s">
        <v>117</v>
      </c>
    </row>
    <row r="1957" spans="1:114" ht="15" customHeight="1" x14ac:dyDescent="0.35">
      <c r="A1957" t="s">
        <v>10519</v>
      </c>
      <c r="B1957" t="s">
        <v>278</v>
      </c>
      <c r="C1957" s="1">
        <v>45785</v>
      </c>
      <c r="D1957" s="1">
        <v>45797</v>
      </c>
      <c r="E1957" t="s">
        <v>211</v>
      </c>
      <c r="G1957" t="s">
        <v>117</v>
      </c>
      <c r="H1957" t="s">
        <v>117</v>
      </c>
      <c r="I1957" t="s">
        <v>117</v>
      </c>
      <c r="J1957" t="s">
        <v>707</v>
      </c>
      <c r="K1957" t="s">
        <v>140</v>
      </c>
      <c r="L1957" t="s">
        <v>708</v>
      </c>
      <c r="M1957" t="s">
        <v>709</v>
      </c>
      <c r="N1957" t="s">
        <v>710</v>
      </c>
      <c r="O1957" t="s">
        <v>121</v>
      </c>
      <c r="P1957" s="6">
        <v>96950</v>
      </c>
      <c r="Q1957" t="s">
        <v>122</v>
      </c>
      <c r="S1957" s="8">
        <v>16703227345</v>
      </c>
      <c r="U1957" t="s">
        <v>711</v>
      </c>
      <c r="V1957">
        <v>48831</v>
      </c>
      <c r="W1957" t="s">
        <v>124</v>
      </c>
      <c r="Y1957" t="s">
        <v>712</v>
      </c>
      <c r="Z1957" t="s">
        <v>713</v>
      </c>
      <c r="AA1957" t="s">
        <v>714</v>
      </c>
      <c r="AB1957" t="s">
        <v>715</v>
      </c>
      <c r="AC1957" t="s">
        <v>708</v>
      </c>
      <c r="AD1957" t="s">
        <v>10520</v>
      </c>
      <c r="AE1957" t="s">
        <v>710</v>
      </c>
      <c r="AF1957" t="s">
        <v>121</v>
      </c>
      <c r="AG1957" s="6">
        <v>96950</v>
      </c>
      <c r="AH1957" t="s">
        <v>122</v>
      </c>
      <c r="AJ1957" s="8">
        <v>16716877345</v>
      </c>
      <c r="AL1957" t="s">
        <v>716</v>
      </c>
      <c r="AM1957" t="s">
        <v>717</v>
      </c>
      <c r="AN1957" t="s">
        <v>718</v>
      </c>
      <c r="AO1957" t="s">
        <v>719</v>
      </c>
      <c r="AP1957" t="s">
        <v>720</v>
      </c>
      <c r="AQ1957" t="s">
        <v>721</v>
      </c>
      <c r="AR1957" t="s">
        <v>722</v>
      </c>
      <c r="AS1957" t="s">
        <v>577</v>
      </c>
      <c r="AT1957" t="s">
        <v>578</v>
      </c>
      <c r="AU1957" s="6">
        <v>96913</v>
      </c>
      <c r="AV1957" t="s">
        <v>122</v>
      </c>
      <c r="AX1957" s="8">
        <v>16716461222</v>
      </c>
      <c r="AY1957">
        <v>111</v>
      </c>
      <c r="AZ1957" t="s">
        <v>723</v>
      </c>
      <c r="BA1957" t="s">
        <v>724</v>
      </c>
      <c r="BB1957" t="s">
        <v>725</v>
      </c>
      <c r="BC1957" t="s">
        <v>578</v>
      </c>
      <c r="BD1957" t="s">
        <v>726</v>
      </c>
      <c r="BE1957" t="str">
        <f>"51-4122.00"</f>
        <v>51-4122.00</v>
      </c>
      <c r="BF1957" t="s">
        <v>727</v>
      </c>
      <c r="BG1957" t="s">
        <v>728</v>
      </c>
      <c r="BH1957" t="s">
        <v>729</v>
      </c>
      <c r="BI1957">
        <v>1</v>
      </c>
      <c r="BK1957" s="1">
        <v>45931</v>
      </c>
      <c r="BL1957" s="1">
        <v>46295</v>
      </c>
      <c r="BO1957">
        <v>40</v>
      </c>
      <c r="BP1957">
        <v>0</v>
      </c>
      <c r="BQ1957">
        <v>8</v>
      </c>
      <c r="BR1957">
        <v>8</v>
      </c>
      <c r="BS1957">
        <v>8</v>
      </c>
      <c r="BT1957">
        <v>8</v>
      </c>
      <c r="BU1957">
        <v>8</v>
      </c>
      <c r="BV1957">
        <v>0</v>
      </c>
      <c r="BW1957" t="str">
        <f>"8:00 AM"</f>
        <v>8:00 AM</v>
      </c>
      <c r="BX1957" t="str">
        <f>"5:00 PM"</f>
        <v>5:00 PM</v>
      </c>
      <c r="BY1957" t="s">
        <v>133</v>
      </c>
      <c r="BZ1957">
        <v>0</v>
      </c>
      <c r="CA1957">
        <v>12</v>
      </c>
      <c r="CB1957" t="s">
        <v>117</v>
      </c>
      <c r="CD1957" t="s">
        <v>10521</v>
      </c>
      <c r="CE1957" t="s">
        <v>708</v>
      </c>
      <c r="CF1957" t="s">
        <v>709</v>
      </c>
      <c r="CG1957" t="s">
        <v>710</v>
      </c>
      <c r="CH1957" t="s">
        <v>121</v>
      </c>
      <c r="CI1957" s="6">
        <v>96950</v>
      </c>
      <c r="CJ1957" s="10">
        <v>14.5</v>
      </c>
      <c r="CK1957" s="10">
        <v>14.5</v>
      </c>
      <c r="CL1957" s="10">
        <v>21.75</v>
      </c>
      <c r="CM1957" s="10">
        <v>21.75</v>
      </c>
      <c r="CN1957" t="s">
        <v>137</v>
      </c>
      <c r="CO1957" t="s">
        <v>133</v>
      </c>
      <c r="CP1957" t="s">
        <v>138</v>
      </c>
      <c r="CR1957" t="s">
        <v>117</v>
      </c>
      <c r="CS1957" t="s">
        <v>139</v>
      </c>
      <c r="CT1957" t="s">
        <v>139</v>
      </c>
      <c r="CU1957" t="s">
        <v>139</v>
      </c>
      <c r="CV1957" t="s">
        <v>140</v>
      </c>
      <c r="CW1957" t="s">
        <v>139</v>
      </c>
      <c r="CX1957" t="s">
        <v>140</v>
      </c>
      <c r="CY1957" t="s">
        <v>1139</v>
      </c>
      <c r="CZ1957" s="8">
        <v>16703227345</v>
      </c>
      <c r="DA1957" t="s">
        <v>716</v>
      </c>
      <c r="DB1957" t="s">
        <v>140</v>
      </c>
      <c r="DC1957" t="s">
        <v>139</v>
      </c>
      <c r="DD1957" t="s">
        <v>117</v>
      </c>
    </row>
    <row r="1958" spans="1:114" ht="15" customHeight="1" x14ac:dyDescent="0.35">
      <c r="A1958" t="s">
        <v>5838</v>
      </c>
      <c r="B1958" t="s">
        <v>278</v>
      </c>
      <c r="C1958" s="1">
        <v>45786</v>
      </c>
      <c r="D1958" s="1">
        <v>45797</v>
      </c>
      <c r="E1958" t="s">
        <v>211</v>
      </c>
      <c r="G1958" t="s">
        <v>139</v>
      </c>
      <c r="H1958" t="s">
        <v>117</v>
      </c>
      <c r="I1958" t="s">
        <v>117</v>
      </c>
      <c r="J1958" t="s">
        <v>2063</v>
      </c>
      <c r="L1958" t="s">
        <v>2064</v>
      </c>
      <c r="N1958" t="s">
        <v>120</v>
      </c>
      <c r="O1958" t="s">
        <v>121</v>
      </c>
      <c r="P1958" s="6">
        <v>96950</v>
      </c>
      <c r="Q1958" t="s">
        <v>122</v>
      </c>
      <c r="S1958" s="8">
        <v>16702356623</v>
      </c>
      <c r="U1958" t="s">
        <v>2065</v>
      </c>
      <c r="V1958">
        <v>2383</v>
      </c>
      <c r="W1958" t="s">
        <v>124</v>
      </c>
      <c r="Y1958" t="s">
        <v>916</v>
      </c>
      <c r="Z1958" t="s">
        <v>2066</v>
      </c>
      <c r="AB1958" t="s">
        <v>128</v>
      </c>
      <c r="AC1958" t="s">
        <v>2067</v>
      </c>
      <c r="AE1958" t="s">
        <v>120</v>
      </c>
      <c r="AF1958" t="s">
        <v>121</v>
      </c>
      <c r="AG1958" s="6">
        <v>96950</v>
      </c>
      <c r="AH1958" t="s">
        <v>122</v>
      </c>
      <c r="AJ1958" s="8">
        <v>16702356623</v>
      </c>
      <c r="AL1958" t="s">
        <v>2068</v>
      </c>
      <c r="BE1958" t="str">
        <f>"49-9071.00"</f>
        <v>49-9071.00</v>
      </c>
      <c r="BF1958" t="s">
        <v>156</v>
      </c>
      <c r="BG1958" t="s">
        <v>5839</v>
      </c>
      <c r="BH1958" t="s">
        <v>423</v>
      </c>
      <c r="BI1958">
        <v>1</v>
      </c>
      <c r="BK1958" s="1">
        <v>45931</v>
      </c>
      <c r="BL1958" s="1">
        <v>47026</v>
      </c>
      <c r="BO1958">
        <v>40</v>
      </c>
      <c r="BP1958">
        <v>0</v>
      </c>
      <c r="BQ1958">
        <v>8</v>
      </c>
      <c r="BR1958">
        <v>8</v>
      </c>
      <c r="BS1958">
        <v>8</v>
      </c>
      <c r="BT1958">
        <v>8</v>
      </c>
      <c r="BU1958">
        <v>8</v>
      </c>
      <c r="BV1958">
        <v>0</v>
      </c>
      <c r="BW1958" t="str">
        <f>"8:00 AM"</f>
        <v>8:00 AM</v>
      </c>
      <c r="BX1958" t="str">
        <f>"5:00 PM"</f>
        <v>5:00 PM</v>
      </c>
      <c r="BY1958" t="s">
        <v>133</v>
      </c>
      <c r="BZ1958">
        <v>0</v>
      </c>
      <c r="CA1958">
        <v>12</v>
      </c>
      <c r="CB1958" t="s">
        <v>117</v>
      </c>
      <c r="CD1958" t="s">
        <v>3462</v>
      </c>
      <c r="CE1958" t="s">
        <v>2067</v>
      </c>
      <c r="CG1958" t="s">
        <v>120</v>
      </c>
      <c r="CH1958" t="s">
        <v>121</v>
      </c>
      <c r="CI1958" s="6">
        <v>96950</v>
      </c>
      <c r="CJ1958" s="10">
        <v>9.75</v>
      </c>
      <c r="CK1958" s="10">
        <v>10</v>
      </c>
      <c r="CL1958" s="10">
        <v>14.63</v>
      </c>
      <c r="CM1958" s="10">
        <v>15</v>
      </c>
      <c r="CN1958" t="s">
        <v>137</v>
      </c>
      <c r="CP1958" t="s">
        <v>138</v>
      </c>
      <c r="CR1958" t="s">
        <v>117</v>
      </c>
      <c r="CS1958" t="s">
        <v>139</v>
      </c>
      <c r="CT1958" t="s">
        <v>140</v>
      </c>
      <c r="CU1958" t="s">
        <v>139</v>
      </c>
      <c r="CV1958" t="s">
        <v>140</v>
      </c>
      <c r="CW1958" t="s">
        <v>139</v>
      </c>
      <c r="CX1958" t="s">
        <v>140</v>
      </c>
      <c r="CY1958" t="s">
        <v>5840</v>
      </c>
      <c r="CZ1958" s="8">
        <v>16707897385</v>
      </c>
      <c r="DA1958" t="s">
        <v>2072</v>
      </c>
      <c r="DB1958" t="s">
        <v>140</v>
      </c>
      <c r="DC1958" t="s">
        <v>139</v>
      </c>
      <c r="DD1958" t="s">
        <v>117</v>
      </c>
    </row>
    <row r="1959" spans="1:114" ht="15" customHeight="1" x14ac:dyDescent="0.35">
      <c r="A1959" t="s">
        <v>2062</v>
      </c>
      <c r="B1959" t="s">
        <v>278</v>
      </c>
      <c r="C1959" s="1">
        <v>45786</v>
      </c>
      <c r="D1959" s="1">
        <v>45797</v>
      </c>
      <c r="E1959" t="s">
        <v>211</v>
      </c>
      <c r="G1959" t="s">
        <v>117</v>
      </c>
      <c r="H1959" t="s">
        <v>117</v>
      </c>
      <c r="I1959" t="s">
        <v>117</v>
      </c>
      <c r="J1959" t="s">
        <v>2063</v>
      </c>
      <c r="L1959" t="s">
        <v>2064</v>
      </c>
      <c r="N1959" t="s">
        <v>120</v>
      </c>
      <c r="O1959" t="s">
        <v>121</v>
      </c>
      <c r="P1959" s="6">
        <v>96950</v>
      </c>
      <c r="Q1959" t="s">
        <v>122</v>
      </c>
      <c r="S1959" s="8">
        <v>16702356623</v>
      </c>
      <c r="U1959" t="s">
        <v>2065</v>
      </c>
      <c r="V1959">
        <v>2383</v>
      </c>
      <c r="W1959" t="s">
        <v>124</v>
      </c>
      <c r="Y1959" t="s">
        <v>916</v>
      </c>
      <c r="Z1959" t="s">
        <v>2066</v>
      </c>
      <c r="AB1959" t="s">
        <v>128</v>
      </c>
      <c r="AC1959" t="s">
        <v>2067</v>
      </c>
      <c r="AE1959" t="s">
        <v>120</v>
      </c>
      <c r="AF1959" t="s">
        <v>121</v>
      </c>
      <c r="AG1959" s="6">
        <v>96950</v>
      </c>
      <c r="AH1959" t="s">
        <v>122</v>
      </c>
      <c r="AJ1959" s="8">
        <v>16702356623</v>
      </c>
      <c r="AL1959" t="s">
        <v>2068</v>
      </c>
      <c r="BE1959" t="str">
        <f>"49-9071.00"</f>
        <v>49-9071.00</v>
      </c>
      <c r="BF1959" t="s">
        <v>156</v>
      </c>
      <c r="BG1959" t="s">
        <v>2069</v>
      </c>
      <c r="BH1959" t="s">
        <v>423</v>
      </c>
      <c r="BI1959">
        <v>1</v>
      </c>
      <c r="BK1959" s="1">
        <v>45931</v>
      </c>
      <c r="BL1959" s="1">
        <v>46295</v>
      </c>
      <c r="BO1959">
        <v>40</v>
      </c>
      <c r="BP1959">
        <v>0</v>
      </c>
      <c r="BQ1959">
        <v>8</v>
      </c>
      <c r="BR1959">
        <v>8</v>
      </c>
      <c r="BS1959">
        <v>8</v>
      </c>
      <c r="BT1959">
        <v>8</v>
      </c>
      <c r="BU1959">
        <v>8</v>
      </c>
      <c r="BV1959">
        <v>0</v>
      </c>
      <c r="BW1959" t="str">
        <f>"8:00 AM"</f>
        <v>8:00 AM</v>
      </c>
      <c r="BX1959" t="str">
        <f>"5:00 PM"</f>
        <v>5:00 PM</v>
      </c>
      <c r="BY1959" t="s">
        <v>133</v>
      </c>
      <c r="BZ1959">
        <v>0</v>
      </c>
      <c r="CA1959">
        <v>12</v>
      </c>
      <c r="CB1959" t="s">
        <v>117</v>
      </c>
      <c r="CD1959" t="s">
        <v>2070</v>
      </c>
      <c r="CE1959" t="s">
        <v>2067</v>
      </c>
      <c r="CG1959" t="s">
        <v>120</v>
      </c>
      <c r="CH1959" t="s">
        <v>121</v>
      </c>
      <c r="CI1959" s="6">
        <v>96950</v>
      </c>
      <c r="CJ1959" s="10">
        <v>9.75</v>
      </c>
      <c r="CK1959" s="10">
        <v>10</v>
      </c>
      <c r="CL1959" s="10">
        <v>14.63</v>
      </c>
      <c r="CM1959" s="10">
        <v>15</v>
      </c>
      <c r="CN1959" t="s">
        <v>137</v>
      </c>
      <c r="CP1959" t="s">
        <v>138</v>
      </c>
      <c r="CR1959" t="s">
        <v>117</v>
      </c>
      <c r="CS1959" t="s">
        <v>139</v>
      </c>
      <c r="CT1959" t="s">
        <v>140</v>
      </c>
      <c r="CU1959" t="s">
        <v>139</v>
      </c>
      <c r="CV1959" t="s">
        <v>140</v>
      </c>
      <c r="CW1959" t="s">
        <v>139</v>
      </c>
      <c r="CX1959" t="s">
        <v>140</v>
      </c>
      <c r="CY1959" t="s">
        <v>2071</v>
      </c>
      <c r="CZ1959" s="8">
        <v>16707897385</v>
      </c>
      <c r="DA1959" t="s">
        <v>2072</v>
      </c>
      <c r="DB1959" t="s">
        <v>140</v>
      </c>
      <c r="DC1959" t="s">
        <v>139</v>
      </c>
      <c r="DD1959" t="s">
        <v>117</v>
      </c>
    </row>
    <row r="1960" spans="1:114" ht="15" customHeight="1" x14ac:dyDescent="0.35">
      <c r="A1960" t="s">
        <v>12340</v>
      </c>
      <c r="B1960" t="s">
        <v>278</v>
      </c>
      <c r="C1960" s="1">
        <v>45788</v>
      </c>
      <c r="D1960" s="1">
        <v>45797</v>
      </c>
      <c r="E1960" t="s">
        <v>211</v>
      </c>
      <c r="G1960" t="s">
        <v>117</v>
      </c>
      <c r="H1960" t="s">
        <v>117</v>
      </c>
      <c r="I1960" t="s">
        <v>117</v>
      </c>
      <c r="J1960" t="s">
        <v>12341</v>
      </c>
      <c r="K1960" t="s">
        <v>10922</v>
      </c>
      <c r="L1960" t="s">
        <v>10923</v>
      </c>
      <c r="M1960" t="s">
        <v>12342</v>
      </c>
      <c r="N1960" t="s">
        <v>136</v>
      </c>
      <c r="O1960" t="s">
        <v>121</v>
      </c>
      <c r="P1960" s="6">
        <v>96950</v>
      </c>
      <c r="Q1960" t="s">
        <v>122</v>
      </c>
      <c r="S1960" s="8">
        <v>16702346526</v>
      </c>
      <c r="U1960" t="s">
        <v>10925</v>
      </c>
      <c r="V1960">
        <v>23622</v>
      </c>
      <c r="W1960" t="s">
        <v>124</v>
      </c>
      <c r="Y1960" t="s">
        <v>10926</v>
      </c>
      <c r="Z1960" t="s">
        <v>10927</v>
      </c>
      <c r="AA1960" t="s">
        <v>10928</v>
      </c>
      <c r="AB1960" t="s">
        <v>1198</v>
      </c>
      <c r="AC1960" t="s">
        <v>10923</v>
      </c>
      <c r="AD1960" t="s">
        <v>10924</v>
      </c>
      <c r="AE1960" t="s">
        <v>136</v>
      </c>
      <c r="AF1960" t="s">
        <v>121</v>
      </c>
      <c r="AG1960" s="6">
        <v>96950</v>
      </c>
      <c r="AH1960" t="s">
        <v>122</v>
      </c>
      <c r="AJ1960" s="8">
        <v>16702346526</v>
      </c>
      <c r="AL1960" t="s">
        <v>10929</v>
      </c>
      <c r="BE1960" t="str">
        <f>"49-9071.00"</f>
        <v>49-9071.00</v>
      </c>
      <c r="BF1960" t="s">
        <v>156</v>
      </c>
      <c r="BG1960" t="s">
        <v>12343</v>
      </c>
      <c r="BH1960" t="s">
        <v>156</v>
      </c>
      <c r="BI1960">
        <v>3</v>
      </c>
      <c r="BK1960" s="1">
        <v>45931</v>
      </c>
      <c r="BL1960" s="1">
        <v>46295</v>
      </c>
      <c r="BO1960">
        <v>40</v>
      </c>
      <c r="BP1960">
        <v>0</v>
      </c>
      <c r="BQ1960">
        <v>8</v>
      </c>
      <c r="BR1960">
        <v>8</v>
      </c>
      <c r="BS1960">
        <v>8</v>
      </c>
      <c r="BT1960">
        <v>8</v>
      </c>
      <c r="BU1960">
        <v>8</v>
      </c>
      <c r="BV1960">
        <v>0</v>
      </c>
      <c r="BW1960" t="str">
        <f>"8:00 AM"</f>
        <v>8:00 AM</v>
      </c>
      <c r="BX1960" t="str">
        <f>"5:00 PM"</f>
        <v>5:00 PM</v>
      </c>
      <c r="BY1960" t="s">
        <v>159</v>
      </c>
      <c r="BZ1960">
        <v>0</v>
      </c>
      <c r="CA1960">
        <v>12</v>
      </c>
      <c r="CB1960" t="s">
        <v>117</v>
      </c>
      <c r="CD1960" t="s">
        <v>12344</v>
      </c>
      <c r="CE1960" t="s">
        <v>12345</v>
      </c>
      <c r="CG1960" t="s">
        <v>136</v>
      </c>
      <c r="CH1960" t="s">
        <v>121</v>
      </c>
      <c r="CI1960" s="6">
        <v>96950</v>
      </c>
      <c r="CJ1960" s="10">
        <v>9.75</v>
      </c>
      <c r="CK1960" s="10">
        <v>9.75</v>
      </c>
      <c r="CL1960" s="10">
        <v>14.63</v>
      </c>
      <c r="CM1960" s="10">
        <v>14.63</v>
      </c>
      <c r="CN1960" t="s">
        <v>137</v>
      </c>
      <c r="CO1960" t="s">
        <v>162</v>
      </c>
      <c r="CP1960" t="s">
        <v>138</v>
      </c>
      <c r="CR1960" t="s">
        <v>139</v>
      </c>
      <c r="CS1960" t="s">
        <v>139</v>
      </c>
      <c r="CT1960" t="s">
        <v>140</v>
      </c>
      <c r="CU1960" t="s">
        <v>139</v>
      </c>
      <c r="CV1960" t="s">
        <v>140</v>
      </c>
      <c r="CW1960" t="s">
        <v>139</v>
      </c>
      <c r="CX1960" t="s">
        <v>140</v>
      </c>
      <c r="CY1960" t="s">
        <v>10933</v>
      </c>
      <c r="CZ1960" s="8">
        <v>16702346526</v>
      </c>
      <c r="DA1960" t="s">
        <v>10929</v>
      </c>
      <c r="DB1960" t="s">
        <v>140</v>
      </c>
      <c r="DC1960" t="s">
        <v>139</v>
      </c>
      <c r="DD1960" t="s">
        <v>117</v>
      </c>
    </row>
    <row r="1961" spans="1:114" ht="15" customHeight="1" x14ac:dyDescent="0.35">
      <c r="A1961" t="s">
        <v>15401</v>
      </c>
      <c r="B1961" t="s">
        <v>278</v>
      </c>
      <c r="C1961" s="1">
        <v>45791</v>
      </c>
      <c r="D1961" s="1">
        <v>45797</v>
      </c>
      <c r="E1961" t="s">
        <v>211</v>
      </c>
      <c r="G1961" t="s">
        <v>117</v>
      </c>
      <c r="H1961" t="s">
        <v>117</v>
      </c>
      <c r="I1961" t="s">
        <v>117</v>
      </c>
      <c r="J1961" t="s">
        <v>4960</v>
      </c>
      <c r="K1961" t="s">
        <v>4961</v>
      </c>
      <c r="L1961" t="s">
        <v>4962</v>
      </c>
      <c r="N1961" t="s">
        <v>136</v>
      </c>
      <c r="O1961" t="s">
        <v>121</v>
      </c>
      <c r="P1961" s="6">
        <v>96950</v>
      </c>
      <c r="Q1961" t="s">
        <v>122</v>
      </c>
      <c r="S1961" s="8">
        <v>16702870701</v>
      </c>
      <c r="U1961" t="s">
        <v>4851</v>
      </c>
      <c r="V1961">
        <v>624410</v>
      </c>
      <c r="W1961" t="s">
        <v>124</v>
      </c>
      <c r="Y1961" t="s">
        <v>1632</v>
      </c>
      <c r="Z1961" t="s">
        <v>4963</v>
      </c>
      <c r="AA1961" t="s">
        <v>4964</v>
      </c>
      <c r="AB1961" t="s">
        <v>4965</v>
      </c>
      <c r="AC1961" t="s">
        <v>4962</v>
      </c>
      <c r="AE1961" t="s">
        <v>136</v>
      </c>
      <c r="AF1961" t="s">
        <v>121</v>
      </c>
      <c r="AG1961" s="6">
        <v>96950</v>
      </c>
      <c r="AH1961" t="s">
        <v>122</v>
      </c>
      <c r="AJ1961" s="8">
        <v>16702870701</v>
      </c>
      <c r="AL1961" t="s">
        <v>4861</v>
      </c>
      <c r="BE1961" t="str">
        <f>"39-9011.00"</f>
        <v>39-9011.00</v>
      </c>
      <c r="BF1961" t="s">
        <v>614</v>
      </c>
      <c r="BG1961" t="s">
        <v>9850</v>
      </c>
      <c r="BH1961" t="s">
        <v>614</v>
      </c>
      <c r="BI1961">
        <v>10</v>
      </c>
      <c r="BK1961" s="1">
        <v>45931</v>
      </c>
      <c r="BL1961" s="1">
        <v>46295</v>
      </c>
      <c r="BO1961">
        <v>35</v>
      </c>
      <c r="BP1961">
        <v>0</v>
      </c>
      <c r="BQ1961">
        <v>7</v>
      </c>
      <c r="BR1961">
        <v>7</v>
      </c>
      <c r="BS1961">
        <v>7</v>
      </c>
      <c r="BT1961">
        <v>7</v>
      </c>
      <c r="BU1961">
        <v>7</v>
      </c>
      <c r="BV1961">
        <v>0</v>
      </c>
      <c r="BW1961" t="str">
        <f>"8:00 AM"</f>
        <v>8:00 AM</v>
      </c>
      <c r="BX1961" t="str">
        <f>"4:00 PM"</f>
        <v>4:00 PM</v>
      </c>
      <c r="BY1961" t="s">
        <v>133</v>
      </c>
      <c r="BZ1961">
        <v>0</v>
      </c>
      <c r="CA1961">
        <v>3</v>
      </c>
      <c r="CB1961" t="s">
        <v>117</v>
      </c>
      <c r="CD1961" t="s">
        <v>9851</v>
      </c>
      <c r="CE1961" t="s">
        <v>4968</v>
      </c>
      <c r="CF1961" t="s">
        <v>1353</v>
      </c>
      <c r="CG1961" t="s">
        <v>136</v>
      </c>
      <c r="CH1961" t="s">
        <v>121</v>
      </c>
      <c r="CI1961" s="6">
        <v>96950</v>
      </c>
      <c r="CJ1961" s="10">
        <v>7.81</v>
      </c>
      <c r="CK1961" s="10">
        <v>7.81</v>
      </c>
      <c r="CL1961" s="10">
        <v>11.72</v>
      </c>
      <c r="CM1961" s="10">
        <v>11.72</v>
      </c>
      <c r="CN1961" t="s">
        <v>137</v>
      </c>
      <c r="CP1961" t="s">
        <v>138</v>
      </c>
      <c r="CR1961" t="s">
        <v>117</v>
      </c>
      <c r="CS1961" t="s">
        <v>139</v>
      </c>
      <c r="CT1961" t="s">
        <v>140</v>
      </c>
      <c r="CU1961" t="s">
        <v>139</v>
      </c>
      <c r="CV1961" t="s">
        <v>140</v>
      </c>
      <c r="CW1961" t="s">
        <v>139</v>
      </c>
      <c r="CX1961" t="s">
        <v>140</v>
      </c>
      <c r="CY1961" t="s">
        <v>9852</v>
      </c>
      <c r="CZ1961" s="8">
        <v>16702870701</v>
      </c>
      <c r="DA1961" t="s">
        <v>4861</v>
      </c>
      <c r="DB1961" t="s">
        <v>309</v>
      </c>
      <c r="DC1961" t="s">
        <v>139</v>
      </c>
      <c r="DD1961" t="s">
        <v>117</v>
      </c>
    </row>
    <row r="1962" spans="1:114" ht="15" customHeight="1" x14ac:dyDescent="0.35">
      <c r="A1962" t="s">
        <v>15391</v>
      </c>
      <c r="B1962" t="s">
        <v>278</v>
      </c>
      <c r="C1962" s="1">
        <v>45791</v>
      </c>
      <c r="D1962" s="1">
        <v>45797</v>
      </c>
      <c r="E1962" t="s">
        <v>211</v>
      </c>
      <c r="G1962" t="s">
        <v>117</v>
      </c>
      <c r="H1962" t="s">
        <v>117</v>
      </c>
      <c r="I1962" t="s">
        <v>117</v>
      </c>
      <c r="J1962" t="s">
        <v>4960</v>
      </c>
      <c r="K1962" t="s">
        <v>4961</v>
      </c>
      <c r="L1962" t="s">
        <v>4962</v>
      </c>
      <c r="N1962" t="s">
        <v>136</v>
      </c>
      <c r="O1962" t="s">
        <v>121</v>
      </c>
      <c r="P1962" s="6">
        <v>96950</v>
      </c>
      <c r="Q1962" t="s">
        <v>122</v>
      </c>
      <c r="S1962" s="8">
        <v>16702870701</v>
      </c>
      <c r="U1962" t="s">
        <v>4851</v>
      </c>
      <c r="V1962">
        <v>624410</v>
      </c>
      <c r="W1962" t="s">
        <v>124</v>
      </c>
      <c r="Y1962" t="s">
        <v>1632</v>
      </c>
      <c r="Z1962" t="s">
        <v>4963</v>
      </c>
      <c r="AA1962" t="s">
        <v>4964</v>
      </c>
      <c r="AB1962" t="s">
        <v>4965</v>
      </c>
      <c r="AC1962" t="s">
        <v>4962</v>
      </c>
      <c r="AE1962" t="s">
        <v>136</v>
      </c>
      <c r="AF1962" t="s">
        <v>121</v>
      </c>
      <c r="AG1962" s="6">
        <v>96950</v>
      </c>
      <c r="AH1962" t="s">
        <v>122</v>
      </c>
      <c r="AJ1962" s="8">
        <v>16702870701</v>
      </c>
      <c r="AL1962" t="s">
        <v>4861</v>
      </c>
      <c r="BE1962" t="str">
        <f>"49-9071.00"</f>
        <v>49-9071.00</v>
      </c>
      <c r="BF1962" t="s">
        <v>156</v>
      </c>
      <c r="BG1962" t="s">
        <v>4966</v>
      </c>
      <c r="BH1962" t="s">
        <v>2837</v>
      </c>
      <c r="BI1962">
        <v>10</v>
      </c>
      <c r="BK1962" s="1">
        <v>45931</v>
      </c>
      <c r="BL1962" s="1">
        <v>46295</v>
      </c>
      <c r="BO1962">
        <v>35</v>
      </c>
      <c r="BP1962">
        <v>0</v>
      </c>
      <c r="BQ1962">
        <v>7</v>
      </c>
      <c r="BR1962">
        <v>7</v>
      </c>
      <c r="BS1962">
        <v>7</v>
      </c>
      <c r="BT1962">
        <v>7</v>
      </c>
      <c r="BU1962">
        <v>7</v>
      </c>
      <c r="BV1962">
        <v>0</v>
      </c>
      <c r="BW1962" t="str">
        <f>"8:00 AM"</f>
        <v>8:00 AM</v>
      </c>
      <c r="BX1962" t="str">
        <f>"4:00 PM"</f>
        <v>4:00 PM</v>
      </c>
      <c r="BY1962" t="s">
        <v>159</v>
      </c>
      <c r="BZ1962">
        <v>0</v>
      </c>
      <c r="CA1962">
        <v>12</v>
      </c>
      <c r="CB1962" t="s">
        <v>117</v>
      </c>
      <c r="CD1962" t="s">
        <v>15392</v>
      </c>
      <c r="CE1962" t="s">
        <v>4968</v>
      </c>
      <c r="CF1962" t="s">
        <v>1353</v>
      </c>
      <c r="CG1962" t="s">
        <v>136</v>
      </c>
      <c r="CH1962" t="s">
        <v>121</v>
      </c>
      <c r="CI1962" s="6">
        <v>96950</v>
      </c>
      <c r="CJ1962" s="10">
        <v>9.75</v>
      </c>
      <c r="CK1962" s="10">
        <v>9.75</v>
      </c>
      <c r="CL1962" s="10">
        <v>14.63</v>
      </c>
      <c r="CM1962" s="10">
        <v>14.63</v>
      </c>
      <c r="CN1962" t="s">
        <v>137</v>
      </c>
      <c r="CP1962" t="s">
        <v>138</v>
      </c>
      <c r="CR1962" t="s">
        <v>117</v>
      </c>
      <c r="CS1962" t="s">
        <v>139</v>
      </c>
      <c r="CT1962" t="s">
        <v>140</v>
      </c>
      <c r="CU1962" t="s">
        <v>139</v>
      </c>
      <c r="CV1962" t="s">
        <v>140</v>
      </c>
      <c r="CW1962" t="s">
        <v>139</v>
      </c>
      <c r="CX1962" t="s">
        <v>140</v>
      </c>
      <c r="CY1962" t="s">
        <v>9852</v>
      </c>
      <c r="CZ1962" s="8">
        <v>16702870701</v>
      </c>
      <c r="DA1962" t="s">
        <v>4861</v>
      </c>
      <c r="DB1962" t="s">
        <v>309</v>
      </c>
      <c r="DC1962" t="s">
        <v>139</v>
      </c>
      <c r="DD1962" t="s">
        <v>117</v>
      </c>
    </row>
    <row r="1963" spans="1:114" ht="15" customHeight="1" x14ac:dyDescent="0.35">
      <c r="A1963" t="s">
        <v>15381</v>
      </c>
      <c r="B1963" t="s">
        <v>278</v>
      </c>
      <c r="C1963" s="1">
        <v>45791</v>
      </c>
      <c r="D1963" s="1">
        <v>45797</v>
      </c>
      <c r="E1963" t="s">
        <v>211</v>
      </c>
      <c r="G1963" t="s">
        <v>117</v>
      </c>
      <c r="H1963" t="s">
        <v>117</v>
      </c>
      <c r="I1963" t="s">
        <v>117</v>
      </c>
      <c r="J1963" t="s">
        <v>4960</v>
      </c>
      <c r="K1963" t="s">
        <v>4961</v>
      </c>
      <c r="L1963" t="s">
        <v>4962</v>
      </c>
      <c r="N1963" t="s">
        <v>136</v>
      </c>
      <c r="O1963" t="s">
        <v>121</v>
      </c>
      <c r="P1963" s="6">
        <v>96950</v>
      </c>
      <c r="Q1963" t="s">
        <v>122</v>
      </c>
      <c r="S1963" s="8">
        <v>16702870701</v>
      </c>
      <c r="U1963" t="s">
        <v>4851</v>
      </c>
      <c r="V1963">
        <v>62441</v>
      </c>
      <c r="W1963" t="s">
        <v>124</v>
      </c>
      <c r="Y1963" t="s">
        <v>1632</v>
      </c>
      <c r="Z1963" t="s">
        <v>4963</v>
      </c>
      <c r="AA1963" t="s">
        <v>4964</v>
      </c>
      <c r="AB1963" t="s">
        <v>4965</v>
      </c>
      <c r="AC1963" t="s">
        <v>4962</v>
      </c>
      <c r="AE1963" t="s">
        <v>136</v>
      </c>
      <c r="AF1963" t="s">
        <v>121</v>
      </c>
      <c r="AG1963" s="6">
        <v>96950</v>
      </c>
      <c r="AH1963" t="s">
        <v>122</v>
      </c>
      <c r="AJ1963" s="8">
        <v>16702870701</v>
      </c>
      <c r="AL1963" t="s">
        <v>4861</v>
      </c>
      <c r="BE1963" t="str">
        <f>"35-2021.00"</f>
        <v>35-2021.00</v>
      </c>
      <c r="BF1963" t="s">
        <v>438</v>
      </c>
      <c r="BG1963" t="s">
        <v>5057</v>
      </c>
      <c r="BH1963" t="s">
        <v>438</v>
      </c>
      <c r="BI1963">
        <v>10</v>
      </c>
      <c r="BK1963" s="1">
        <v>45931</v>
      </c>
      <c r="BL1963" s="1">
        <v>46295</v>
      </c>
      <c r="BO1963">
        <v>35</v>
      </c>
      <c r="BP1963">
        <v>0</v>
      </c>
      <c r="BQ1963">
        <v>7</v>
      </c>
      <c r="BR1963">
        <v>7</v>
      </c>
      <c r="BS1963">
        <v>7</v>
      </c>
      <c r="BT1963">
        <v>7</v>
      </c>
      <c r="BU1963">
        <v>7</v>
      </c>
      <c r="BV1963">
        <v>0</v>
      </c>
      <c r="BW1963" t="str">
        <f>"8:00 AM"</f>
        <v>8:00 AM</v>
      </c>
      <c r="BX1963" t="str">
        <f>"4:00 PM"</f>
        <v>4:00 PM</v>
      </c>
      <c r="BY1963" t="s">
        <v>159</v>
      </c>
      <c r="BZ1963">
        <v>0</v>
      </c>
      <c r="CA1963">
        <v>12</v>
      </c>
      <c r="CB1963" t="s">
        <v>117</v>
      </c>
      <c r="CD1963" s="2" t="s">
        <v>15382</v>
      </c>
      <c r="CE1963" t="s">
        <v>4968</v>
      </c>
      <c r="CF1963" t="s">
        <v>1353</v>
      </c>
      <c r="CG1963" t="s">
        <v>136</v>
      </c>
      <c r="CH1963" t="s">
        <v>121</v>
      </c>
      <c r="CI1963" s="6">
        <v>96950</v>
      </c>
      <c r="CJ1963" s="10">
        <v>7.84</v>
      </c>
      <c r="CK1963" s="10">
        <v>7.84</v>
      </c>
      <c r="CL1963" s="10">
        <v>11.76</v>
      </c>
      <c r="CM1963" s="10">
        <v>11.76</v>
      </c>
      <c r="CN1963" t="s">
        <v>137</v>
      </c>
      <c r="CP1963" t="s">
        <v>138</v>
      </c>
      <c r="CR1963" t="s">
        <v>117</v>
      </c>
      <c r="CS1963" t="s">
        <v>139</v>
      </c>
      <c r="CT1963" t="s">
        <v>140</v>
      </c>
      <c r="CU1963" t="s">
        <v>139</v>
      </c>
      <c r="CV1963" t="s">
        <v>140</v>
      </c>
      <c r="CW1963" t="s">
        <v>139</v>
      </c>
      <c r="CX1963" t="s">
        <v>140</v>
      </c>
      <c r="CY1963" t="s">
        <v>15383</v>
      </c>
      <c r="CZ1963" s="8">
        <v>16702870701</v>
      </c>
      <c r="DA1963" t="s">
        <v>4861</v>
      </c>
      <c r="DB1963" t="s">
        <v>309</v>
      </c>
      <c r="DC1963" t="s">
        <v>139</v>
      </c>
      <c r="DD1963" t="s">
        <v>117</v>
      </c>
    </row>
    <row r="1964" spans="1:114" ht="15" customHeight="1" x14ac:dyDescent="0.35">
      <c r="A1964" t="s">
        <v>15309</v>
      </c>
      <c r="B1964" t="s">
        <v>278</v>
      </c>
      <c r="C1964" s="1">
        <v>45791</v>
      </c>
      <c r="D1964" s="1">
        <v>45797</v>
      </c>
      <c r="E1964" t="s">
        <v>211</v>
      </c>
      <c r="G1964" t="s">
        <v>139</v>
      </c>
      <c r="H1964" t="s">
        <v>117</v>
      </c>
      <c r="I1964" t="s">
        <v>117</v>
      </c>
      <c r="J1964" t="s">
        <v>6452</v>
      </c>
      <c r="K1964" t="s">
        <v>4052</v>
      </c>
      <c r="L1964" t="s">
        <v>1758</v>
      </c>
      <c r="N1964" t="s">
        <v>136</v>
      </c>
      <c r="O1964" t="s">
        <v>121</v>
      </c>
      <c r="P1964" s="6">
        <v>96950</v>
      </c>
      <c r="Q1964" t="s">
        <v>122</v>
      </c>
      <c r="S1964" s="8">
        <v>16702347898</v>
      </c>
      <c r="U1964" t="s">
        <v>4054</v>
      </c>
      <c r="V1964">
        <v>561320</v>
      </c>
      <c r="W1964" t="s">
        <v>124</v>
      </c>
      <c r="Y1964" t="s">
        <v>15310</v>
      </c>
      <c r="Z1964" t="s">
        <v>15311</v>
      </c>
      <c r="AA1964" t="s">
        <v>15312</v>
      </c>
      <c r="AB1964" t="s">
        <v>936</v>
      </c>
      <c r="AC1964" t="s">
        <v>1758</v>
      </c>
      <c r="AE1964" t="s">
        <v>136</v>
      </c>
      <c r="AF1964" t="s">
        <v>121</v>
      </c>
      <c r="AG1964" s="6">
        <v>96950</v>
      </c>
      <c r="AH1964" t="s">
        <v>122</v>
      </c>
      <c r="AJ1964" s="8">
        <v>16702347898</v>
      </c>
      <c r="AL1964" t="s">
        <v>4055</v>
      </c>
      <c r="BE1964" t="str">
        <f>"37-2011.00"</f>
        <v>37-2011.00</v>
      </c>
      <c r="BF1964" t="s">
        <v>701</v>
      </c>
      <c r="BG1964" t="s">
        <v>15313</v>
      </c>
      <c r="BH1964" t="s">
        <v>1270</v>
      </c>
      <c r="BI1964">
        <v>2</v>
      </c>
      <c r="BK1964" s="1">
        <v>45931</v>
      </c>
      <c r="BL1964" s="1">
        <v>47026</v>
      </c>
      <c r="BO1964">
        <v>35</v>
      </c>
      <c r="BP1964">
        <v>0</v>
      </c>
      <c r="BQ1964">
        <v>7</v>
      </c>
      <c r="BR1964">
        <v>7</v>
      </c>
      <c r="BS1964">
        <v>7</v>
      </c>
      <c r="BT1964">
        <v>7</v>
      </c>
      <c r="BU1964">
        <v>7</v>
      </c>
      <c r="BV1964">
        <v>0</v>
      </c>
      <c r="BW1964" t="str">
        <f>"8:00 AM"</f>
        <v>8:00 AM</v>
      </c>
      <c r="BX1964" t="str">
        <f>"4:00 PM"</f>
        <v>4:00 PM</v>
      </c>
      <c r="BY1964" t="s">
        <v>133</v>
      </c>
      <c r="BZ1964">
        <v>0</v>
      </c>
      <c r="CA1964">
        <v>3</v>
      </c>
      <c r="CB1964" t="s">
        <v>117</v>
      </c>
      <c r="CD1964" s="2" t="s">
        <v>15314</v>
      </c>
      <c r="CE1964" t="s">
        <v>1758</v>
      </c>
      <c r="CG1964" t="s">
        <v>136</v>
      </c>
      <c r="CH1964" t="s">
        <v>121</v>
      </c>
      <c r="CI1964" s="6">
        <v>96950</v>
      </c>
      <c r="CJ1964" s="10">
        <v>8.2899999999999991</v>
      </c>
      <c r="CK1964" s="10">
        <v>8.2899999999999991</v>
      </c>
      <c r="CL1964" s="10">
        <v>12.43</v>
      </c>
      <c r="CM1964" s="10">
        <v>12.43</v>
      </c>
      <c r="CN1964" t="s">
        <v>137</v>
      </c>
      <c r="CO1964" t="s">
        <v>164</v>
      </c>
      <c r="CP1964" t="s">
        <v>138</v>
      </c>
      <c r="CR1964" t="s">
        <v>117</v>
      </c>
      <c r="CS1964" t="s">
        <v>139</v>
      </c>
      <c r="CT1964" t="s">
        <v>140</v>
      </c>
      <c r="CU1964" t="s">
        <v>139</v>
      </c>
      <c r="CV1964" t="s">
        <v>140</v>
      </c>
      <c r="CW1964" t="s">
        <v>139</v>
      </c>
      <c r="CX1964" t="s">
        <v>140</v>
      </c>
      <c r="CY1964" t="s">
        <v>2440</v>
      </c>
      <c r="CZ1964" s="8">
        <v>16702347898</v>
      </c>
      <c r="DA1964" t="s">
        <v>4055</v>
      </c>
      <c r="DB1964" t="s">
        <v>164</v>
      </c>
      <c r="DC1964" t="s">
        <v>139</v>
      </c>
      <c r="DD1964" t="s">
        <v>117</v>
      </c>
    </row>
    <row r="1965" spans="1:114" ht="15" customHeight="1" x14ac:dyDescent="0.35">
      <c r="A1965" t="s">
        <v>16566</v>
      </c>
      <c r="B1965" t="s">
        <v>166</v>
      </c>
      <c r="C1965" s="1">
        <v>45718</v>
      </c>
      <c r="D1965" s="1">
        <v>45798</v>
      </c>
      <c r="E1965" t="s">
        <v>211</v>
      </c>
      <c r="G1965" t="s">
        <v>117</v>
      </c>
      <c r="H1965" t="s">
        <v>117</v>
      </c>
      <c r="I1965" t="s">
        <v>117</v>
      </c>
      <c r="J1965" t="s">
        <v>10697</v>
      </c>
      <c r="K1965" t="s">
        <v>10698</v>
      </c>
      <c r="L1965" t="s">
        <v>10699</v>
      </c>
      <c r="M1965" t="s">
        <v>6561</v>
      </c>
      <c r="N1965" t="s">
        <v>248</v>
      </c>
      <c r="O1965" t="s">
        <v>121</v>
      </c>
      <c r="P1965" s="6">
        <v>96951</v>
      </c>
      <c r="Q1965" t="s">
        <v>122</v>
      </c>
      <c r="S1965" s="8">
        <v>16707850100</v>
      </c>
      <c r="U1965" t="s">
        <v>4939</v>
      </c>
      <c r="V1965">
        <v>55111</v>
      </c>
      <c r="W1965" t="s">
        <v>124</v>
      </c>
      <c r="Y1965" t="s">
        <v>8908</v>
      </c>
      <c r="Z1965" t="s">
        <v>8909</v>
      </c>
      <c r="AB1965" t="s">
        <v>2678</v>
      </c>
      <c r="AC1965" t="s">
        <v>10699</v>
      </c>
      <c r="AD1965" t="s">
        <v>6561</v>
      </c>
      <c r="AE1965" t="s">
        <v>248</v>
      </c>
      <c r="AF1965" t="s">
        <v>121</v>
      </c>
      <c r="AG1965" s="6">
        <v>96951</v>
      </c>
      <c r="AH1965" t="s">
        <v>122</v>
      </c>
      <c r="AJ1965" s="8">
        <v>16707850100</v>
      </c>
      <c r="AL1965" t="s">
        <v>4943</v>
      </c>
      <c r="BE1965" t="str">
        <f>"39-5012.00"</f>
        <v>39-5012.00</v>
      </c>
      <c r="BF1965" t="s">
        <v>272</v>
      </c>
      <c r="BG1965" t="s">
        <v>10700</v>
      </c>
      <c r="BH1965" t="s">
        <v>10701</v>
      </c>
      <c r="BI1965">
        <v>4</v>
      </c>
      <c r="BK1965" s="1">
        <v>45790</v>
      </c>
      <c r="BL1965" s="1">
        <v>46154</v>
      </c>
      <c r="BO1965">
        <v>41</v>
      </c>
      <c r="BP1965">
        <v>0</v>
      </c>
      <c r="BQ1965">
        <v>8</v>
      </c>
      <c r="BR1965">
        <v>8</v>
      </c>
      <c r="BS1965">
        <v>8</v>
      </c>
      <c r="BT1965">
        <v>8</v>
      </c>
      <c r="BU1965">
        <v>8</v>
      </c>
      <c r="BV1965">
        <v>1</v>
      </c>
      <c r="BW1965" t="str">
        <f>"8:00 AM"</f>
        <v>8:00 AM</v>
      </c>
      <c r="BX1965" t="str">
        <f>"5:00 PM"</f>
        <v>5:00 PM</v>
      </c>
      <c r="BY1965" t="s">
        <v>159</v>
      </c>
      <c r="BZ1965">
        <v>0</v>
      </c>
      <c r="CA1965">
        <v>12</v>
      </c>
      <c r="CB1965" t="s">
        <v>117</v>
      </c>
      <c r="CD1965" t="s">
        <v>16567</v>
      </c>
      <c r="CE1965" t="s">
        <v>10699</v>
      </c>
      <c r="CF1965" t="s">
        <v>6561</v>
      </c>
      <c r="CG1965" t="s">
        <v>248</v>
      </c>
      <c r="CH1965" t="s">
        <v>121</v>
      </c>
      <c r="CI1965" s="6">
        <v>96951</v>
      </c>
      <c r="CJ1965" s="10">
        <v>7.98</v>
      </c>
      <c r="CK1965" s="10">
        <v>7.98</v>
      </c>
      <c r="CL1965" s="10">
        <v>11.97</v>
      </c>
      <c r="CM1965" s="10">
        <v>11.97</v>
      </c>
      <c r="CN1965" t="s">
        <v>137</v>
      </c>
      <c r="CO1965" t="s">
        <v>140</v>
      </c>
      <c r="CP1965" t="s">
        <v>138</v>
      </c>
      <c r="CR1965" t="s">
        <v>117</v>
      </c>
      <c r="CS1965" t="s">
        <v>139</v>
      </c>
      <c r="CT1965" t="s">
        <v>140</v>
      </c>
      <c r="CU1965" t="s">
        <v>139</v>
      </c>
      <c r="CV1965" t="s">
        <v>140</v>
      </c>
      <c r="CW1965" t="s">
        <v>139</v>
      </c>
      <c r="CX1965" t="s">
        <v>140</v>
      </c>
      <c r="CY1965" t="s">
        <v>140</v>
      </c>
      <c r="CZ1965" s="8">
        <v>16707850100</v>
      </c>
      <c r="DA1965" t="s">
        <v>11626</v>
      </c>
      <c r="DB1965" t="s">
        <v>140</v>
      </c>
      <c r="DC1965" t="s">
        <v>139</v>
      </c>
      <c r="DD1965" t="s">
        <v>117</v>
      </c>
    </row>
    <row r="1966" spans="1:114" ht="15" customHeight="1" x14ac:dyDescent="0.35">
      <c r="A1966" t="s">
        <v>2048</v>
      </c>
      <c r="B1966" t="s">
        <v>166</v>
      </c>
      <c r="C1966" s="1">
        <v>45735</v>
      </c>
      <c r="D1966" s="1">
        <v>45798</v>
      </c>
      <c r="E1966" t="s">
        <v>211</v>
      </c>
      <c r="G1966" t="s">
        <v>139</v>
      </c>
      <c r="H1966" t="s">
        <v>117</v>
      </c>
      <c r="I1966" t="s">
        <v>117</v>
      </c>
      <c r="J1966" t="s">
        <v>2049</v>
      </c>
      <c r="K1966" t="s">
        <v>2050</v>
      </c>
      <c r="L1966" t="s">
        <v>2051</v>
      </c>
      <c r="N1966" t="s">
        <v>136</v>
      </c>
      <c r="O1966" t="s">
        <v>121</v>
      </c>
      <c r="P1966" s="6">
        <v>96950</v>
      </c>
      <c r="Q1966" t="s">
        <v>122</v>
      </c>
      <c r="S1966" s="8">
        <v>16702343207</v>
      </c>
      <c r="U1966" t="s">
        <v>2052</v>
      </c>
      <c r="V1966">
        <v>61111</v>
      </c>
      <c r="W1966" t="s">
        <v>124</v>
      </c>
      <c r="Y1966" t="s">
        <v>2053</v>
      </c>
      <c r="Z1966" t="s">
        <v>2054</v>
      </c>
      <c r="AA1966" t="s">
        <v>2055</v>
      </c>
      <c r="AB1966" t="s">
        <v>128</v>
      </c>
      <c r="AC1966" t="s">
        <v>2051</v>
      </c>
      <c r="AE1966" t="s">
        <v>136</v>
      </c>
      <c r="AF1966" t="s">
        <v>121</v>
      </c>
      <c r="AG1966" s="6">
        <v>96950</v>
      </c>
      <c r="AH1966" t="s">
        <v>122</v>
      </c>
      <c r="AJ1966" s="8">
        <v>16702343207</v>
      </c>
      <c r="AL1966" t="s">
        <v>2056</v>
      </c>
      <c r="BE1966" t="str">
        <f>"41-2011.00"</f>
        <v>41-2011.00</v>
      </c>
      <c r="BF1966" t="s">
        <v>918</v>
      </c>
      <c r="BG1966" t="s">
        <v>2057</v>
      </c>
      <c r="BH1966" t="s">
        <v>920</v>
      </c>
      <c r="BI1966">
        <v>1</v>
      </c>
      <c r="BK1966" s="1">
        <v>45792</v>
      </c>
      <c r="BL1966" s="1">
        <v>46157</v>
      </c>
      <c r="BO1966">
        <v>40</v>
      </c>
      <c r="BP1966">
        <v>0</v>
      </c>
      <c r="BQ1966">
        <v>8</v>
      </c>
      <c r="BR1966">
        <v>8</v>
      </c>
      <c r="BS1966">
        <v>8</v>
      </c>
      <c r="BT1966">
        <v>8</v>
      </c>
      <c r="BU1966">
        <v>8</v>
      </c>
      <c r="BV1966">
        <v>0</v>
      </c>
      <c r="BW1966" t="str">
        <f>"8:00 AM"</f>
        <v>8:00 AM</v>
      </c>
      <c r="BX1966" t="str">
        <f>"5:00 PM"</f>
        <v>5:00 PM</v>
      </c>
      <c r="BY1966" t="s">
        <v>133</v>
      </c>
      <c r="BZ1966">
        <v>0</v>
      </c>
      <c r="CA1966">
        <v>12</v>
      </c>
      <c r="CB1966" t="s">
        <v>117</v>
      </c>
      <c r="CD1966" s="2" t="s">
        <v>2058</v>
      </c>
      <c r="CE1966" t="s">
        <v>2059</v>
      </c>
      <c r="CF1966" t="s">
        <v>2060</v>
      </c>
      <c r="CG1966" t="s">
        <v>136</v>
      </c>
      <c r="CH1966" t="s">
        <v>121</v>
      </c>
      <c r="CI1966" s="6">
        <v>96950</v>
      </c>
      <c r="CJ1966" s="10">
        <v>7.89</v>
      </c>
      <c r="CK1966" s="10">
        <v>7.89</v>
      </c>
      <c r="CL1966" s="10">
        <v>11.84</v>
      </c>
      <c r="CM1966" s="10">
        <v>11.84</v>
      </c>
      <c r="CN1966" t="s">
        <v>137</v>
      </c>
      <c r="CP1966" t="s">
        <v>138</v>
      </c>
      <c r="CR1966" t="s">
        <v>117</v>
      </c>
      <c r="CS1966" t="s">
        <v>139</v>
      </c>
      <c r="CT1966" t="s">
        <v>140</v>
      </c>
      <c r="CU1966" t="s">
        <v>139</v>
      </c>
      <c r="CV1966" t="s">
        <v>140</v>
      </c>
      <c r="CW1966" t="s">
        <v>139</v>
      </c>
      <c r="CX1966" t="s">
        <v>140</v>
      </c>
      <c r="CY1966" t="s">
        <v>2061</v>
      </c>
      <c r="CZ1966" s="8">
        <v>16702343207</v>
      </c>
      <c r="DA1966" t="s">
        <v>2056</v>
      </c>
      <c r="DB1966" t="s">
        <v>140</v>
      </c>
      <c r="DC1966" t="s">
        <v>139</v>
      </c>
      <c r="DD1966" t="s">
        <v>117</v>
      </c>
    </row>
    <row r="1967" spans="1:114" ht="15" customHeight="1" x14ac:dyDescent="0.35">
      <c r="A1967" t="s">
        <v>5657</v>
      </c>
      <c r="B1967" t="s">
        <v>166</v>
      </c>
      <c r="C1967" s="1">
        <v>45737</v>
      </c>
      <c r="D1967" s="1">
        <v>45798</v>
      </c>
      <c r="E1967" t="s">
        <v>116</v>
      </c>
      <c r="F1967" s="1">
        <v>45900</v>
      </c>
      <c r="G1967" t="s">
        <v>117</v>
      </c>
      <c r="H1967" t="s">
        <v>117</v>
      </c>
      <c r="I1967" t="s">
        <v>117</v>
      </c>
      <c r="J1967" t="s">
        <v>5216</v>
      </c>
      <c r="L1967" t="s">
        <v>5217</v>
      </c>
      <c r="M1967" t="s">
        <v>5218</v>
      </c>
      <c r="N1967" t="s">
        <v>120</v>
      </c>
      <c r="O1967" t="s">
        <v>121</v>
      </c>
      <c r="P1967" s="6">
        <v>96950</v>
      </c>
      <c r="Q1967" t="s">
        <v>122</v>
      </c>
      <c r="R1967" t="s">
        <v>382</v>
      </c>
      <c r="S1967" s="8">
        <v>16702358948</v>
      </c>
      <c r="U1967" t="s">
        <v>5219</v>
      </c>
      <c r="V1967">
        <v>23622</v>
      </c>
      <c r="W1967" t="s">
        <v>124</v>
      </c>
      <c r="Y1967" t="s">
        <v>5220</v>
      </c>
      <c r="Z1967" t="s">
        <v>5221</v>
      </c>
      <c r="AB1967" t="s">
        <v>1842</v>
      </c>
      <c r="AC1967" t="s">
        <v>5218</v>
      </c>
      <c r="AD1967" t="s">
        <v>5222</v>
      </c>
      <c r="AE1967" t="s">
        <v>120</v>
      </c>
      <c r="AF1967" t="s">
        <v>121</v>
      </c>
      <c r="AG1967" s="6">
        <v>96950</v>
      </c>
      <c r="AH1967" t="s">
        <v>122</v>
      </c>
      <c r="AI1967" t="s">
        <v>382</v>
      </c>
      <c r="AJ1967" s="8">
        <v>16702358948</v>
      </c>
      <c r="AL1967" t="s">
        <v>5223</v>
      </c>
      <c r="BE1967" t="str">
        <f>"11-1021.00"</f>
        <v>11-1021.00</v>
      </c>
      <c r="BF1967" t="s">
        <v>586</v>
      </c>
      <c r="BG1967" t="s">
        <v>5658</v>
      </c>
      <c r="BH1967" t="s">
        <v>189</v>
      </c>
      <c r="BI1967">
        <v>1</v>
      </c>
      <c r="BK1967" s="1">
        <v>45902</v>
      </c>
      <c r="BL1967" s="1">
        <v>46266</v>
      </c>
      <c r="BO1967">
        <v>35</v>
      </c>
      <c r="BP1967">
        <v>0</v>
      </c>
      <c r="BQ1967">
        <v>7</v>
      </c>
      <c r="BR1967">
        <v>7</v>
      </c>
      <c r="BS1967">
        <v>7</v>
      </c>
      <c r="BT1967">
        <v>7</v>
      </c>
      <c r="BU1967">
        <v>7</v>
      </c>
      <c r="BV1967">
        <v>0</v>
      </c>
      <c r="BW1967" t="str">
        <f>"9:00 AM"</f>
        <v>9:00 AM</v>
      </c>
      <c r="BX1967" t="str">
        <f>"5:00 PM"</f>
        <v>5:00 PM</v>
      </c>
      <c r="BY1967" t="s">
        <v>459</v>
      </c>
      <c r="BZ1967">
        <v>0</v>
      </c>
      <c r="CA1967">
        <v>12</v>
      </c>
      <c r="CB1967" t="s">
        <v>139</v>
      </c>
      <c r="CC1967">
        <v>3</v>
      </c>
      <c r="CD1967" t="s">
        <v>140</v>
      </c>
      <c r="CE1967" t="s">
        <v>5218</v>
      </c>
      <c r="CF1967" t="s">
        <v>5222</v>
      </c>
      <c r="CG1967" t="s">
        <v>120</v>
      </c>
      <c r="CH1967" t="s">
        <v>121</v>
      </c>
      <c r="CI1967" s="6">
        <v>96950</v>
      </c>
      <c r="CJ1967" s="10">
        <v>22.09</v>
      </c>
      <c r="CK1967" s="10">
        <v>22.09</v>
      </c>
      <c r="CL1967" s="10">
        <v>33.14</v>
      </c>
      <c r="CM1967" s="10">
        <v>33.14</v>
      </c>
      <c r="CN1967" t="s">
        <v>137</v>
      </c>
      <c r="CO1967" t="s">
        <v>393</v>
      </c>
      <c r="CP1967" t="s">
        <v>138</v>
      </c>
      <c r="CR1967" t="s">
        <v>117</v>
      </c>
      <c r="CS1967" t="s">
        <v>139</v>
      </c>
      <c r="CT1967" t="s">
        <v>140</v>
      </c>
      <c r="CU1967" t="s">
        <v>140</v>
      </c>
      <c r="CV1967" t="s">
        <v>140</v>
      </c>
      <c r="CW1967" t="s">
        <v>139</v>
      </c>
      <c r="CX1967" t="s">
        <v>140</v>
      </c>
      <c r="CY1967" t="s">
        <v>394</v>
      </c>
      <c r="CZ1967" s="8">
        <v>16702358948</v>
      </c>
      <c r="DA1967" t="s">
        <v>5223</v>
      </c>
      <c r="DB1967" t="s">
        <v>292</v>
      </c>
      <c r="DC1967" t="s">
        <v>139</v>
      </c>
      <c r="DD1967" t="s">
        <v>117</v>
      </c>
    </row>
    <row r="1968" spans="1:114" ht="15" customHeight="1" x14ac:dyDescent="0.35">
      <c r="A1968" t="s">
        <v>1988</v>
      </c>
      <c r="B1968" t="s">
        <v>144</v>
      </c>
      <c r="C1968" s="1">
        <v>45742</v>
      </c>
      <c r="D1968" s="1">
        <v>45798</v>
      </c>
      <c r="E1968" t="s">
        <v>211</v>
      </c>
      <c r="G1968" t="s">
        <v>117</v>
      </c>
      <c r="H1968" t="s">
        <v>117</v>
      </c>
      <c r="I1968" t="s">
        <v>117</v>
      </c>
      <c r="J1968" t="s">
        <v>1989</v>
      </c>
      <c r="L1968" t="s">
        <v>1142</v>
      </c>
      <c r="N1968" t="s">
        <v>1143</v>
      </c>
      <c r="O1968" t="s">
        <v>121</v>
      </c>
      <c r="P1968" s="6">
        <v>96952</v>
      </c>
      <c r="Q1968" t="s">
        <v>122</v>
      </c>
      <c r="R1968" t="s">
        <v>382</v>
      </c>
      <c r="S1968" s="8">
        <v>16702870780</v>
      </c>
      <c r="U1968" t="s">
        <v>1144</v>
      </c>
      <c r="V1968">
        <v>72251</v>
      </c>
      <c r="W1968" t="s">
        <v>124</v>
      </c>
      <c r="Y1968" t="s">
        <v>1145</v>
      </c>
      <c r="Z1968" t="s">
        <v>1146</v>
      </c>
      <c r="AB1968" t="s">
        <v>189</v>
      </c>
      <c r="AC1968" t="s">
        <v>1142</v>
      </c>
      <c r="AE1968" t="s">
        <v>1143</v>
      </c>
      <c r="AF1968" t="s">
        <v>121</v>
      </c>
      <c r="AG1968" s="6">
        <v>96952</v>
      </c>
      <c r="AH1968" t="s">
        <v>122</v>
      </c>
      <c r="AI1968" t="s">
        <v>382</v>
      </c>
      <c r="AJ1968" s="8">
        <v>16702870780</v>
      </c>
      <c r="AL1968" t="s">
        <v>1147</v>
      </c>
      <c r="BE1968" t="str">
        <f>"49-9071.00"</f>
        <v>49-9071.00</v>
      </c>
      <c r="BF1968" t="s">
        <v>156</v>
      </c>
      <c r="BG1968" t="s">
        <v>1990</v>
      </c>
      <c r="BH1968" t="s">
        <v>423</v>
      </c>
      <c r="BI1968">
        <v>1</v>
      </c>
      <c r="BJ1968">
        <v>1</v>
      </c>
      <c r="BK1968" s="1">
        <v>45860</v>
      </c>
      <c r="BL1968" s="1">
        <v>46224</v>
      </c>
      <c r="BM1968" s="1">
        <v>45860</v>
      </c>
      <c r="BN1968" s="1">
        <v>46224</v>
      </c>
      <c r="BO1968">
        <v>36</v>
      </c>
      <c r="BP1968">
        <v>0</v>
      </c>
      <c r="BQ1968">
        <v>6</v>
      </c>
      <c r="BR1968">
        <v>6</v>
      </c>
      <c r="BS1968">
        <v>6</v>
      </c>
      <c r="BT1968">
        <v>6</v>
      </c>
      <c r="BU1968">
        <v>6</v>
      </c>
      <c r="BV1968">
        <v>6</v>
      </c>
      <c r="BW1968" t="str">
        <f>"2:00 PM"</f>
        <v>2:00 PM</v>
      </c>
      <c r="BX1968" t="str">
        <f>"8:00 PM"</f>
        <v>8:00 PM</v>
      </c>
      <c r="BY1968" t="s">
        <v>159</v>
      </c>
      <c r="BZ1968">
        <v>0</v>
      </c>
      <c r="CA1968">
        <v>12</v>
      </c>
      <c r="CB1968" t="s">
        <v>117</v>
      </c>
      <c r="CD1968" t="s">
        <v>393</v>
      </c>
      <c r="CE1968" t="s">
        <v>1149</v>
      </c>
      <c r="CF1968" t="s">
        <v>1150</v>
      </c>
      <c r="CG1968" t="s">
        <v>1143</v>
      </c>
      <c r="CH1968" t="s">
        <v>121</v>
      </c>
      <c r="CI1968" s="6">
        <v>96952</v>
      </c>
      <c r="CJ1968" s="10">
        <v>9.75</v>
      </c>
      <c r="CK1968" s="10">
        <v>9.75</v>
      </c>
      <c r="CL1968" s="10">
        <v>14.63</v>
      </c>
      <c r="CM1968" s="10">
        <v>14.63</v>
      </c>
      <c r="CN1968" t="s">
        <v>137</v>
      </c>
      <c r="CO1968" t="s">
        <v>393</v>
      </c>
      <c r="CP1968" t="s">
        <v>138</v>
      </c>
      <c r="CR1968" t="s">
        <v>117</v>
      </c>
      <c r="CS1968" t="s">
        <v>139</v>
      </c>
      <c r="CT1968" t="s">
        <v>140</v>
      </c>
      <c r="CU1968" t="s">
        <v>139</v>
      </c>
      <c r="CV1968" t="s">
        <v>140</v>
      </c>
      <c r="CW1968" t="s">
        <v>139</v>
      </c>
      <c r="CX1968" t="s">
        <v>140</v>
      </c>
      <c r="CY1968" t="s">
        <v>394</v>
      </c>
      <c r="CZ1968" s="8">
        <v>16702870780</v>
      </c>
      <c r="DA1968" t="s">
        <v>1147</v>
      </c>
      <c r="DB1968" t="s">
        <v>1095</v>
      </c>
      <c r="DC1968" t="s">
        <v>139</v>
      </c>
      <c r="DD1968" t="s">
        <v>117</v>
      </c>
    </row>
    <row r="1969" spans="1:114" ht="15" customHeight="1" x14ac:dyDescent="0.35">
      <c r="A1969" t="s">
        <v>1767</v>
      </c>
      <c r="B1969" t="s">
        <v>294</v>
      </c>
      <c r="C1969" s="1">
        <v>45749</v>
      </c>
      <c r="D1969" s="1">
        <v>45798</v>
      </c>
      <c r="E1969" t="s">
        <v>116</v>
      </c>
      <c r="F1969" s="1">
        <v>45929</v>
      </c>
      <c r="G1969" t="s">
        <v>139</v>
      </c>
      <c r="H1969" t="s">
        <v>117</v>
      </c>
      <c r="I1969" t="s">
        <v>117</v>
      </c>
      <c r="J1969" t="s">
        <v>1768</v>
      </c>
      <c r="L1969" t="s">
        <v>1769</v>
      </c>
      <c r="M1969" t="s">
        <v>1770</v>
      </c>
      <c r="N1969" t="s">
        <v>120</v>
      </c>
      <c r="O1969" t="s">
        <v>121</v>
      </c>
      <c r="P1969" s="6">
        <v>96950</v>
      </c>
      <c r="Q1969" t="s">
        <v>122</v>
      </c>
      <c r="S1969" s="8">
        <v>16702355002</v>
      </c>
      <c r="U1969" t="s">
        <v>1771</v>
      </c>
      <c r="V1969">
        <v>5616</v>
      </c>
      <c r="W1969" t="s">
        <v>124</v>
      </c>
      <c r="Y1969" t="s">
        <v>1772</v>
      </c>
      <c r="Z1969" t="s">
        <v>1773</v>
      </c>
      <c r="AA1969" t="s">
        <v>1774</v>
      </c>
      <c r="AB1969" t="s">
        <v>1775</v>
      </c>
      <c r="AC1969" t="s">
        <v>1769</v>
      </c>
      <c r="AE1969" t="s">
        <v>120</v>
      </c>
      <c r="AF1969" t="s">
        <v>121</v>
      </c>
      <c r="AG1969" s="6">
        <v>96950</v>
      </c>
      <c r="AH1969" t="s">
        <v>122</v>
      </c>
      <c r="AJ1969" s="8">
        <v>16702355002</v>
      </c>
      <c r="AL1969" t="s">
        <v>1776</v>
      </c>
      <c r="BE1969" t="str">
        <f>"33-9032.00"</f>
        <v>33-9032.00</v>
      </c>
      <c r="BF1969" t="s">
        <v>1777</v>
      </c>
      <c r="BG1969" t="s">
        <v>1778</v>
      </c>
      <c r="BH1969" t="s">
        <v>1779</v>
      </c>
      <c r="BI1969">
        <v>6</v>
      </c>
      <c r="BJ1969">
        <v>5</v>
      </c>
      <c r="BK1969" s="1">
        <v>45931</v>
      </c>
      <c r="BL1969" s="1">
        <v>46295</v>
      </c>
      <c r="BM1969" s="1">
        <v>45931</v>
      </c>
      <c r="BN1969" s="1">
        <v>46295</v>
      </c>
      <c r="BO1969">
        <v>35</v>
      </c>
      <c r="BP1969">
        <v>0</v>
      </c>
      <c r="BQ1969">
        <v>7</v>
      </c>
      <c r="BR1969">
        <v>7</v>
      </c>
      <c r="BS1969">
        <v>7</v>
      </c>
      <c r="BT1969">
        <v>7</v>
      </c>
      <c r="BU1969">
        <v>7</v>
      </c>
      <c r="BV1969">
        <v>0</v>
      </c>
      <c r="BW1969" t="str">
        <f>"9:00 AM"</f>
        <v>9:00 AM</v>
      </c>
      <c r="BX1969" t="str">
        <f>"4:00 PM"</f>
        <v>4:00 PM</v>
      </c>
      <c r="BY1969" t="s">
        <v>159</v>
      </c>
      <c r="BZ1969">
        <v>0</v>
      </c>
      <c r="CA1969">
        <v>12</v>
      </c>
      <c r="CB1969" t="s">
        <v>117</v>
      </c>
      <c r="CD1969" t="s">
        <v>1780</v>
      </c>
      <c r="CE1969" t="s">
        <v>1770</v>
      </c>
      <c r="CF1969" t="s">
        <v>1781</v>
      </c>
      <c r="CG1969" t="s">
        <v>120</v>
      </c>
      <c r="CH1969" t="s">
        <v>121</v>
      </c>
      <c r="CI1969" s="6">
        <v>96950</v>
      </c>
      <c r="CJ1969" s="10">
        <v>8.15</v>
      </c>
      <c r="CK1969" s="10">
        <v>8.15</v>
      </c>
      <c r="CL1969" s="10">
        <v>12.22</v>
      </c>
      <c r="CM1969" s="10">
        <v>12.22</v>
      </c>
      <c r="CN1969" t="s">
        <v>137</v>
      </c>
      <c r="CP1969" t="s">
        <v>138</v>
      </c>
      <c r="CR1969" t="s">
        <v>117</v>
      </c>
      <c r="CS1969" t="s">
        <v>139</v>
      </c>
      <c r="CT1969" t="s">
        <v>140</v>
      </c>
      <c r="CU1969" t="s">
        <v>139</v>
      </c>
      <c r="CV1969" t="s">
        <v>139</v>
      </c>
      <c r="CW1969" t="s">
        <v>139</v>
      </c>
      <c r="CX1969" t="s">
        <v>140</v>
      </c>
      <c r="CY1969" t="s">
        <v>1515</v>
      </c>
      <c r="CZ1969" s="8">
        <v>16702355002</v>
      </c>
      <c r="DA1969" t="s">
        <v>1782</v>
      </c>
      <c r="DB1969" t="s">
        <v>140</v>
      </c>
      <c r="DC1969" t="s">
        <v>139</v>
      </c>
      <c r="DD1969" t="s">
        <v>117</v>
      </c>
    </row>
    <row r="1970" spans="1:114" ht="15" customHeight="1" x14ac:dyDescent="0.35">
      <c r="A1970" t="s">
        <v>10404</v>
      </c>
      <c r="B1970" t="s">
        <v>166</v>
      </c>
      <c r="C1970" s="1">
        <v>45757</v>
      </c>
      <c r="D1970" s="1">
        <v>45798</v>
      </c>
      <c r="E1970" t="s">
        <v>116</v>
      </c>
      <c r="F1970" s="1">
        <v>45929</v>
      </c>
      <c r="G1970" t="s">
        <v>139</v>
      </c>
      <c r="H1970" t="s">
        <v>139</v>
      </c>
      <c r="I1970" t="s">
        <v>117</v>
      </c>
      <c r="J1970" t="s">
        <v>10405</v>
      </c>
      <c r="K1970" t="s">
        <v>889</v>
      </c>
      <c r="L1970" t="s">
        <v>10406</v>
      </c>
      <c r="N1970" t="s">
        <v>120</v>
      </c>
      <c r="O1970" t="s">
        <v>121</v>
      </c>
      <c r="P1970" s="6">
        <v>96950</v>
      </c>
      <c r="Q1970" t="s">
        <v>122</v>
      </c>
      <c r="S1970" s="8">
        <v>16702352567</v>
      </c>
      <c r="U1970" t="s">
        <v>891</v>
      </c>
      <c r="V1970">
        <v>332710</v>
      </c>
      <c r="W1970" t="s">
        <v>124</v>
      </c>
      <c r="Y1970" t="s">
        <v>10407</v>
      </c>
      <c r="Z1970" t="s">
        <v>10408</v>
      </c>
      <c r="AA1970" t="s">
        <v>10409</v>
      </c>
      <c r="AB1970" t="s">
        <v>657</v>
      </c>
      <c r="AC1970" t="s">
        <v>10406</v>
      </c>
      <c r="AE1970" t="s">
        <v>120</v>
      </c>
      <c r="AF1970" t="s">
        <v>121</v>
      </c>
      <c r="AG1970" s="6">
        <v>96950</v>
      </c>
      <c r="AH1970" t="s">
        <v>122</v>
      </c>
      <c r="AJ1970" s="8">
        <v>16702352567</v>
      </c>
      <c r="AL1970" t="s">
        <v>896</v>
      </c>
      <c r="BE1970" t="str">
        <f>"51-4041.00"</f>
        <v>51-4041.00</v>
      </c>
      <c r="BF1970" t="s">
        <v>10410</v>
      </c>
      <c r="BG1970" t="s">
        <v>10411</v>
      </c>
      <c r="BH1970" t="s">
        <v>10412</v>
      </c>
      <c r="BI1970">
        <v>1</v>
      </c>
      <c r="BK1970" s="1">
        <v>45931</v>
      </c>
      <c r="BL1970" s="1">
        <v>47026</v>
      </c>
      <c r="BO1970">
        <v>40</v>
      </c>
      <c r="BP1970">
        <v>0</v>
      </c>
      <c r="BQ1970">
        <v>8</v>
      </c>
      <c r="BR1970">
        <v>8</v>
      </c>
      <c r="BS1970">
        <v>8</v>
      </c>
      <c r="BT1970">
        <v>8</v>
      </c>
      <c r="BU1970">
        <v>8</v>
      </c>
      <c r="BV1970">
        <v>0</v>
      </c>
      <c r="BW1970" t="str">
        <f>"8:00 AM"</f>
        <v>8:00 AM</v>
      </c>
      <c r="BX1970" t="str">
        <f>"5:00 PM"</f>
        <v>5:00 PM</v>
      </c>
      <c r="BY1970" t="s">
        <v>159</v>
      </c>
      <c r="BZ1970">
        <v>0</v>
      </c>
      <c r="CA1970">
        <v>12</v>
      </c>
      <c r="CB1970" t="s">
        <v>117</v>
      </c>
      <c r="CD1970" t="s">
        <v>10413</v>
      </c>
      <c r="CE1970" t="s">
        <v>901</v>
      </c>
      <c r="CG1970" t="s">
        <v>136</v>
      </c>
      <c r="CH1970" t="s">
        <v>121</v>
      </c>
      <c r="CI1970" s="6">
        <v>96950</v>
      </c>
      <c r="CJ1970" s="10">
        <v>16.8</v>
      </c>
      <c r="CK1970" s="10">
        <v>16.8</v>
      </c>
      <c r="CL1970" s="10">
        <v>25.2</v>
      </c>
      <c r="CM1970" s="10">
        <v>25.2</v>
      </c>
      <c r="CN1970" t="s">
        <v>137</v>
      </c>
      <c r="CP1970" t="s">
        <v>138</v>
      </c>
      <c r="CR1970" t="s">
        <v>117</v>
      </c>
      <c r="CS1970" t="s">
        <v>139</v>
      </c>
      <c r="CT1970" t="s">
        <v>140</v>
      </c>
      <c r="CU1970" t="s">
        <v>140</v>
      </c>
      <c r="CV1970" t="s">
        <v>140</v>
      </c>
      <c r="CW1970" t="s">
        <v>139</v>
      </c>
      <c r="CX1970" t="s">
        <v>140</v>
      </c>
      <c r="CY1970" t="s">
        <v>10414</v>
      </c>
      <c r="CZ1970" s="8">
        <v>16702352567</v>
      </c>
      <c r="DA1970" t="s">
        <v>896</v>
      </c>
      <c r="DB1970" t="s">
        <v>140</v>
      </c>
      <c r="DC1970" t="s">
        <v>139</v>
      </c>
      <c r="DD1970" t="s">
        <v>117</v>
      </c>
      <c r="DE1970" t="s">
        <v>10407</v>
      </c>
      <c r="DF1970" t="s">
        <v>10408</v>
      </c>
      <c r="DG1970" t="s">
        <v>1331</v>
      </c>
      <c r="DH1970" t="s">
        <v>891</v>
      </c>
      <c r="DI1970" t="s">
        <v>10405</v>
      </c>
      <c r="DJ1970" t="s">
        <v>896</v>
      </c>
    </row>
    <row r="1971" spans="1:114" ht="15" customHeight="1" x14ac:dyDescent="0.35">
      <c r="A1971" t="s">
        <v>5734</v>
      </c>
      <c r="B1971" t="s">
        <v>115</v>
      </c>
      <c r="C1971" s="1">
        <v>45782</v>
      </c>
      <c r="D1971" s="1">
        <v>45798</v>
      </c>
      <c r="E1971" t="s">
        <v>116</v>
      </c>
      <c r="F1971" s="1">
        <v>45929</v>
      </c>
      <c r="G1971" t="s">
        <v>139</v>
      </c>
      <c r="H1971" t="s">
        <v>117</v>
      </c>
      <c r="I1971" t="s">
        <v>117</v>
      </c>
      <c r="J1971" t="s">
        <v>5735</v>
      </c>
      <c r="K1971" t="s">
        <v>5736</v>
      </c>
      <c r="L1971" t="s">
        <v>5737</v>
      </c>
      <c r="M1971" t="s">
        <v>5738</v>
      </c>
      <c r="N1971" t="s">
        <v>120</v>
      </c>
      <c r="O1971" t="s">
        <v>121</v>
      </c>
      <c r="P1971" s="6">
        <v>96950</v>
      </c>
      <c r="Q1971" t="s">
        <v>122</v>
      </c>
      <c r="S1971" s="8">
        <v>16702351495</v>
      </c>
      <c r="U1971" t="s">
        <v>5739</v>
      </c>
      <c r="V1971">
        <v>23622</v>
      </c>
      <c r="W1971" t="s">
        <v>124</v>
      </c>
      <c r="Y1971" t="s">
        <v>3729</v>
      </c>
      <c r="Z1971" t="s">
        <v>5740</v>
      </c>
      <c r="AA1971" t="s">
        <v>5741</v>
      </c>
      <c r="AB1971" t="s">
        <v>189</v>
      </c>
      <c r="AC1971" t="s">
        <v>5738</v>
      </c>
      <c r="AE1971" t="s">
        <v>120</v>
      </c>
      <c r="AF1971" t="s">
        <v>121</v>
      </c>
      <c r="AG1971" s="6">
        <v>96950</v>
      </c>
      <c r="AH1971" t="s">
        <v>122</v>
      </c>
      <c r="AJ1971" s="8">
        <v>16707881495</v>
      </c>
      <c r="AL1971" t="s">
        <v>5742</v>
      </c>
      <c r="BE1971" t="str">
        <f>"49-9071.00"</f>
        <v>49-9071.00</v>
      </c>
      <c r="BF1971" t="s">
        <v>156</v>
      </c>
      <c r="BG1971" t="s">
        <v>5743</v>
      </c>
      <c r="BH1971" t="s">
        <v>423</v>
      </c>
      <c r="BI1971">
        <v>1</v>
      </c>
      <c r="BK1971" s="1">
        <v>45931</v>
      </c>
      <c r="BL1971" s="1">
        <v>46295</v>
      </c>
      <c r="BO1971">
        <v>42</v>
      </c>
      <c r="BP1971">
        <v>0</v>
      </c>
      <c r="BQ1971">
        <v>7</v>
      </c>
      <c r="BR1971">
        <v>7</v>
      </c>
      <c r="BS1971">
        <v>7</v>
      </c>
      <c r="BT1971">
        <v>7</v>
      </c>
      <c r="BU1971">
        <v>7</v>
      </c>
      <c r="BV1971">
        <v>7</v>
      </c>
      <c r="BW1971" t="str">
        <f>"8:00 AM"</f>
        <v>8:00 AM</v>
      </c>
      <c r="BX1971" t="str">
        <f>"5:00 PM"</f>
        <v>5:00 PM</v>
      </c>
      <c r="BY1971" t="s">
        <v>133</v>
      </c>
      <c r="BZ1971">
        <v>0</v>
      </c>
      <c r="CA1971">
        <v>24</v>
      </c>
      <c r="CB1971" t="s">
        <v>117</v>
      </c>
      <c r="CD1971" s="2" t="s">
        <v>5744</v>
      </c>
      <c r="CE1971" t="s">
        <v>5738</v>
      </c>
      <c r="CG1971" t="s">
        <v>120</v>
      </c>
      <c r="CH1971" t="s">
        <v>121</v>
      </c>
      <c r="CI1971" s="6">
        <v>96950</v>
      </c>
      <c r="CJ1971" s="10">
        <v>9.75</v>
      </c>
      <c r="CK1971" s="10">
        <v>9.75</v>
      </c>
      <c r="CL1971" s="10">
        <v>14.63</v>
      </c>
      <c r="CM1971" s="10">
        <v>14.63</v>
      </c>
      <c r="CN1971" t="s">
        <v>137</v>
      </c>
      <c r="CO1971" t="s">
        <v>194</v>
      </c>
      <c r="CP1971" t="s">
        <v>138</v>
      </c>
      <c r="CR1971" t="s">
        <v>139</v>
      </c>
      <c r="CS1971" t="s">
        <v>139</v>
      </c>
      <c r="CT1971" t="s">
        <v>140</v>
      </c>
      <c r="CU1971" t="s">
        <v>139</v>
      </c>
      <c r="CV1971" t="s">
        <v>140</v>
      </c>
      <c r="CW1971" t="s">
        <v>139</v>
      </c>
      <c r="CX1971" t="s">
        <v>140</v>
      </c>
      <c r="CY1971" t="s">
        <v>1002</v>
      </c>
      <c r="CZ1971" s="8">
        <v>16707881495</v>
      </c>
      <c r="DA1971" t="s">
        <v>5742</v>
      </c>
      <c r="DB1971" t="s">
        <v>164</v>
      </c>
      <c r="DC1971" t="s">
        <v>139</v>
      </c>
      <c r="DD1971" t="s">
        <v>117</v>
      </c>
    </row>
    <row r="1972" spans="1:114" ht="15" customHeight="1" x14ac:dyDescent="0.35">
      <c r="A1972" t="s">
        <v>13963</v>
      </c>
      <c r="B1972" t="s">
        <v>115</v>
      </c>
      <c r="C1972" s="1">
        <v>45786</v>
      </c>
      <c r="D1972" s="1">
        <v>45798</v>
      </c>
      <c r="E1972" t="s">
        <v>116</v>
      </c>
      <c r="F1972" s="1">
        <v>46294</v>
      </c>
      <c r="G1972" t="s">
        <v>139</v>
      </c>
      <c r="H1972" t="s">
        <v>117</v>
      </c>
      <c r="I1972" t="s">
        <v>117</v>
      </c>
      <c r="J1972" t="s">
        <v>8327</v>
      </c>
      <c r="K1972" t="s">
        <v>8328</v>
      </c>
      <c r="L1972" t="s">
        <v>939</v>
      </c>
      <c r="M1972" t="s">
        <v>8331</v>
      </c>
      <c r="N1972" t="s">
        <v>551</v>
      </c>
      <c r="O1972" t="s">
        <v>121</v>
      </c>
      <c r="P1972" s="6">
        <v>96952</v>
      </c>
      <c r="Q1972" t="s">
        <v>122</v>
      </c>
      <c r="S1972" s="8">
        <v>16704333331</v>
      </c>
      <c r="U1972" t="s">
        <v>8329</v>
      </c>
      <c r="V1972">
        <v>722511</v>
      </c>
      <c r="W1972" t="s">
        <v>124</v>
      </c>
      <c r="Y1972" t="s">
        <v>8330</v>
      </c>
      <c r="Z1972" t="s">
        <v>8330</v>
      </c>
      <c r="AB1972" t="s">
        <v>2539</v>
      </c>
      <c r="AC1972" t="s">
        <v>8331</v>
      </c>
      <c r="AD1972" t="s">
        <v>939</v>
      </c>
      <c r="AE1972" t="s">
        <v>551</v>
      </c>
      <c r="AF1972" t="s">
        <v>121</v>
      </c>
      <c r="AG1972" s="6">
        <v>96952</v>
      </c>
      <c r="AH1972" t="s">
        <v>122</v>
      </c>
      <c r="AJ1972" s="8">
        <v>16704333331</v>
      </c>
      <c r="AL1972" t="s">
        <v>8332</v>
      </c>
      <c r="BE1972" t="str">
        <f>"35-2011.00"</f>
        <v>35-2011.00</v>
      </c>
      <c r="BF1972" t="s">
        <v>1148</v>
      </c>
      <c r="BG1972" t="s">
        <v>9821</v>
      </c>
      <c r="BH1972" t="s">
        <v>313</v>
      </c>
      <c r="BI1972">
        <v>1</v>
      </c>
      <c r="BK1972" s="1">
        <v>45931</v>
      </c>
      <c r="BL1972" s="1">
        <v>47026</v>
      </c>
      <c r="BO1972">
        <v>35</v>
      </c>
      <c r="BP1972">
        <v>5</v>
      </c>
      <c r="BQ1972">
        <v>5</v>
      </c>
      <c r="BR1972">
        <v>5</v>
      </c>
      <c r="BS1972">
        <v>5</v>
      </c>
      <c r="BT1972">
        <v>5</v>
      </c>
      <c r="BU1972">
        <v>5</v>
      </c>
      <c r="BV1972">
        <v>5</v>
      </c>
      <c r="BW1972" t="str">
        <f>"10:00 AM"</f>
        <v>10:00 AM</v>
      </c>
      <c r="BX1972" t="str">
        <f>"8:00 PM"</f>
        <v>8:00 PM</v>
      </c>
      <c r="BY1972" t="s">
        <v>133</v>
      </c>
      <c r="BZ1972">
        <v>0</v>
      </c>
      <c r="CA1972">
        <v>12</v>
      </c>
      <c r="CB1972" t="s">
        <v>117</v>
      </c>
      <c r="CD1972" t="s">
        <v>13964</v>
      </c>
      <c r="CE1972" t="s">
        <v>939</v>
      </c>
      <c r="CG1972" t="s">
        <v>551</v>
      </c>
      <c r="CH1972" t="s">
        <v>121</v>
      </c>
      <c r="CI1972" s="6">
        <v>96952</v>
      </c>
      <c r="CJ1972" s="10">
        <v>8.83</v>
      </c>
      <c r="CK1972" s="10">
        <v>8.83</v>
      </c>
      <c r="CL1972" s="10">
        <v>13.25</v>
      </c>
      <c r="CM1972" s="10">
        <v>13.25</v>
      </c>
      <c r="CN1972" t="s">
        <v>137</v>
      </c>
      <c r="CO1972" t="s">
        <v>194</v>
      </c>
      <c r="CP1972" t="s">
        <v>138</v>
      </c>
      <c r="CR1972" t="s">
        <v>117</v>
      </c>
      <c r="CS1972" t="s">
        <v>139</v>
      </c>
      <c r="CT1972" t="s">
        <v>140</v>
      </c>
      <c r="CU1972" t="s">
        <v>139</v>
      </c>
      <c r="CV1972" t="s">
        <v>140</v>
      </c>
      <c r="CW1972" t="s">
        <v>139</v>
      </c>
      <c r="CX1972" t="s">
        <v>140</v>
      </c>
      <c r="CY1972" t="s">
        <v>1002</v>
      </c>
      <c r="CZ1972" s="8">
        <v>16702858207</v>
      </c>
      <c r="DA1972" t="s">
        <v>8332</v>
      </c>
      <c r="DB1972" t="s">
        <v>164</v>
      </c>
      <c r="DC1972" t="s">
        <v>139</v>
      </c>
      <c r="DD1972" t="s">
        <v>117</v>
      </c>
    </row>
    <row r="1973" spans="1:114" ht="15" customHeight="1" x14ac:dyDescent="0.35">
      <c r="A1973" t="s">
        <v>15413</v>
      </c>
      <c r="B1973" t="s">
        <v>278</v>
      </c>
      <c r="C1973" s="1">
        <v>45794</v>
      </c>
      <c r="D1973" s="1">
        <v>45798</v>
      </c>
      <c r="E1973" t="s">
        <v>211</v>
      </c>
      <c r="G1973" t="s">
        <v>139</v>
      </c>
      <c r="H1973" t="s">
        <v>117</v>
      </c>
      <c r="I1973" t="s">
        <v>117</v>
      </c>
      <c r="J1973" t="s">
        <v>11740</v>
      </c>
      <c r="K1973" t="s">
        <v>11741</v>
      </c>
      <c r="L1973" t="s">
        <v>5191</v>
      </c>
      <c r="M1973" t="s">
        <v>5188</v>
      </c>
      <c r="N1973" t="s">
        <v>136</v>
      </c>
      <c r="O1973" t="s">
        <v>121</v>
      </c>
      <c r="P1973" s="6">
        <v>96950</v>
      </c>
      <c r="Q1973" t="s">
        <v>122</v>
      </c>
      <c r="S1973" s="8">
        <v>16707831161</v>
      </c>
      <c r="U1973" t="s">
        <v>5184</v>
      </c>
      <c r="V1973">
        <v>624410</v>
      </c>
      <c r="W1973" t="s">
        <v>124</v>
      </c>
      <c r="Y1973" t="s">
        <v>5185</v>
      </c>
      <c r="Z1973" t="s">
        <v>5186</v>
      </c>
      <c r="AA1973" t="s">
        <v>11742</v>
      </c>
      <c r="AB1973" t="s">
        <v>11743</v>
      </c>
      <c r="AC1973" t="s">
        <v>5191</v>
      </c>
      <c r="AD1973" t="s">
        <v>5188</v>
      </c>
      <c r="AE1973" t="s">
        <v>136</v>
      </c>
      <c r="AF1973" t="s">
        <v>121</v>
      </c>
      <c r="AG1973" s="6">
        <v>96950</v>
      </c>
      <c r="AH1973" t="s">
        <v>122</v>
      </c>
      <c r="AJ1973" s="8">
        <v>16707831161</v>
      </c>
      <c r="AL1973" t="s">
        <v>5189</v>
      </c>
      <c r="BE1973" t="str">
        <f>"39-9011.00"</f>
        <v>39-9011.00</v>
      </c>
      <c r="BF1973" t="s">
        <v>614</v>
      </c>
      <c r="BG1973" t="s">
        <v>11744</v>
      </c>
      <c r="BH1973" t="s">
        <v>11745</v>
      </c>
      <c r="BI1973">
        <v>12</v>
      </c>
      <c r="BK1973" s="1">
        <v>45931</v>
      </c>
      <c r="BL1973" s="1">
        <v>47026</v>
      </c>
      <c r="BO1973">
        <v>35</v>
      </c>
      <c r="BP1973">
        <v>0</v>
      </c>
      <c r="BQ1973">
        <v>7</v>
      </c>
      <c r="BR1973">
        <v>7</v>
      </c>
      <c r="BS1973">
        <v>7</v>
      </c>
      <c r="BT1973">
        <v>7</v>
      </c>
      <c r="BU1973">
        <v>7</v>
      </c>
      <c r="BV1973">
        <v>0</v>
      </c>
      <c r="BW1973" t="str">
        <f>"8:00 AM"</f>
        <v>8:00 AM</v>
      </c>
      <c r="BX1973" t="str">
        <f>"4:00 PM"</f>
        <v>4:00 PM</v>
      </c>
      <c r="BY1973" t="s">
        <v>159</v>
      </c>
      <c r="BZ1973">
        <v>0</v>
      </c>
      <c r="CA1973">
        <v>6</v>
      </c>
      <c r="CB1973" t="s">
        <v>117</v>
      </c>
      <c r="CD1973" t="s">
        <v>5190</v>
      </c>
      <c r="CE1973" t="s">
        <v>5191</v>
      </c>
      <c r="CF1973" t="s">
        <v>5188</v>
      </c>
      <c r="CG1973" t="s">
        <v>136</v>
      </c>
      <c r="CH1973" t="s">
        <v>121</v>
      </c>
      <c r="CI1973" s="6">
        <v>96950</v>
      </c>
      <c r="CJ1973" s="10">
        <v>7.81</v>
      </c>
      <c r="CK1973" s="10">
        <v>7.81</v>
      </c>
      <c r="CL1973" s="10">
        <v>11.72</v>
      </c>
      <c r="CM1973" s="10">
        <v>11.72</v>
      </c>
      <c r="CN1973" t="s">
        <v>137</v>
      </c>
      <c r="CO1973" t="s">
        <v>162</v>
      </c>
      <c r="CP1973" t="s">
        <v>138</v>
      </c>
      <c r="CR1973" t="s">
        <v>117</v>
      </c>
      <c r="CS1973" t="s">
        <v>139</v>
      </c>
      <c r="CT1973" t="s">
        <v>140</v>
      </c>
      <c r="CU1973" t="s">
        <v>139</v>
      </c>
      <c r="CV1973" t="s">
        <v>140</v>
      </c>
      <c r="CW1973" t="s">
        <v>139</v>
      </c>
      <c r="CX1973" t="s">
        <v>140</v>
      </c>
      <c r="CY1973" t="s">
        <v>15414</v>
      </c>
      <c r="CZ1973" s="8">
        <v>16707831161</v>
      </c>
      <c r="DA1973" t="s">
        <v>5189</v>
      </c>
      <c r="DB1973" t="s">
        <v>140</v>
      </c>
      <c r="DC1973" t="s">
        <v>139</v>
      </c>
      <c r="DD1973" t="s">
        <v>117</v>
      </c>
    </row>
    <row r="1974" spans="1:114" ht="15" customHeight="1" x14ac:dyDescent="0.35">
      <c r="A1974" t="s">
        <v>16498</v>
      </c>
      <c r="B1974" t="s">
        <v>278</v>
      </c>
      <c r="C1974" s="1">
        <v>45795</v>
      </c>
      <c r="D1974" s="1">
        <v>45798</v>
      </c>
      <c r="E1974" t="s">
        <v>211</v>
      </c>
      <c r="G1974" t="s">
        <v>139</v>
      </c>
      <c r="H1974" t="s">
        <v>117</v>
      </c>
      <c r="I1974" t="s">
        <v>117</v>
      </c>
      <c r="J1974" t="s">
        <v>2910</v>
      </c>
      <c r="L1974" t="s">
        <v>16499</v>
      </c>
      <c r="N1974" t="s">
        <v>551</v>
      </c>
      <c r="O1974" t="s">
        <v>121</v>
      </c>
      <c r="P1974" s="6">
        <v>96952</v>
      </c>
      <c r="Q1974" t="s">
        <v>122</v>
      </c>
      <c r="S1974" s="8">
        <v>16704330449</v>
      </c>
      <c r="U1974" t="s">
        <v>2912</v>
      </c>
      <c r="V1974">
        <v>312112</v>
      </c>
      <c r="W1974" t="s">
        <v>124</v>
      </c>
      <c r="Y1974" t="s">
        <v>2913</v>
      </c>
      <c r="Z1974" t="s">
        <v>2914</v>
      </c>
      <c r="AA1974" t="s">
        <v>2915</v>
      </c>
      <c r="AB1974" t="s">
        <v>205</v>
      </c>
      <c r="AC1974" t="s">
        <v>2916</v>
      </c>
      <c r="AE1974" t="s">
        <v>551</v>
      </c>
      <c r="AF1974" t="s">
        <v>121</v>
      </c>
      <c r="AG1974" s="6">
        <v>96952</v>
      </c>
      <c r="AH1974" t="s">
        <v>122</v>
      </c>
      <c r="AJ1974" s="8">
        <v>16704330422</v>
      </c>
      <c r="AL1974" t="s">
        <v>2917</v>
      </c>
      <c r="BE1974" t="str">
        <f>"53-3031.00"</f>
        <v>53-3031.00</v>
      </c>
      <c r="BF1974" t="s">
        <v>406</v>
      </c>
      <c r="BG1974" t="s">
        <v>16500</v>
      </c>
      <c r="BH1974" t="s">
        <v>2919</v>
      </c>
      <c r="BI1974">
        <v>4</v>
      </c>
      <c r="BK1974" s="1">
        <v>45839</v>
      </c>
      <c r="BL1974" s="1">
        <v>46934</v>
      </c>
      <c r="BO1974">
        <v>40</v>
      </c>
      <c r="BP1974">
        <v>0</v>
      </c>
      <c r="BQ1974">
        <v>8</v>
      </c>
      <c r="BR1974">
        <v>8</v>
      </c>
      <c r="BS1974">
        <v>8</v>
      </c>
      <c r="BT1974">
        <v>8</v>
      </c>
      <c r="BU1974">
        <v>8</v>
      </c>
      <c r="BV1974">
        <v>0</v>
      </c>
      <c r="BW1974" t="str">
        <f>"7:30 AM"</f>
        <v>7:30 AM</v>
      </c>
      <c r="BX1974" t="str">
        <f>"4:30 PM"</f>
        <v>4:30 PM</v>
      </c>
      <c r="BY1974" t="s">
        <v>133</v>
      </c>
      <c r="BZ1974">
        <v>0</v>
      </c>
      <c r="CA1974">
        <v>12</v>
      </c>
      <c r="CB1974" t="s">
        <v>117</v>
      </c>
      <c r="CD1974" t="s">
        <v>16501</v>
      </c>
      <c r="CE1974" t="s">
        <v>16499</v>
      </c>
      <c r="CG1974" t="s">
        <v>551</v>
      </c>
      <c r="CH1974" t="s">
        <v>121</v>
      </c>
      <c r="CI1974" s="6">
        <v>96952</v>
      </c>
      <c r="CJ1974" s="10">
        <v>8.1999999999999993</v>
      </c>
      <c r="CK1974" s="10">
        <v>11</v>
      </c>
      <c r="CL1974" s="10">
        <v>12.3</v>
      </c>
      <c r="CM1974" s="10">
        <v>16.5</v>
      </c>
      <c r="CN1974" t="s">
        <v>137</v>
      </c>
      <c r="CO1974" t="s">
        <v>3197</v>
      </c>
      <c r="CP1974" t="s">
        <v>138</v>
      </c>
      <c r="CR1974" t="s">
        <v>117</v>
      </c>
      <c r="CS1974" t="s">
        <v>139</v>
      </c>
      <c r="CT1974" t="s">
        <v>139</v>
      </c>
      <c r="CU1974" t="s">
        <v>139</v>
      </c>
      <c r="CV1974" t="s">
        <v>140</v>
      </c>
      <c r="CW1974" t="s">
        <v>139</v>
      </c>
      <c r="CX1974" t="s">
        <v>139</v>
      </c>
      <c r="CY1974" t="s">
        <v>2922</v>
      </c>
      <c r="CZ1974" s="8">
        <v>16704330422</v>
      </c>
      <c r="DA1974" t="s">
        <v>2917</v>
      </c>
      <c r="DB1974" t="s">
        <v>140</v>
      </c>
      <c r="DC1974" t="s">
        <v>139</v>
      </c>
      <c r="DD1974" t="s">
        <v>117</v>
      </c>
    </row>
    <row r="1975" spans="1:114" ht="15" customHeight="1" x14ac:dyDescent="0.35">
      <c r="A1975" t="s">
        <v>15393</v>
      </c>
      <c r="B1975" t="s">
        <v>115</v>
      </c>
      <c r="C1975" s="1">
        <v>45798</v>
      </c>
      <c r="D1975" s="1">
        <v>45798</v>
      </c>
      <c r="E1975" t="s">
        <v>116</v>
      </c>
      <c r="F1975" s="1">
        <v>45960</v>
      </c>
      <c r="G1975" t="s">
        <v>117</v>
      </c>
      <c r="H1975" t="s">
        <v>117</v>
      </c>
      <c r="I1975" t="s">
        <v>117</v>
      </c>
      <c r="J1975" t="s">
        <v>3537</v>
      </c>
      <c r="L1975" t="s">
        <v>830</v>
      </c>
      <c r="N1975" t="s">
        <v>136</v>
      </c>
      <c r="O1975" t="s">
        <v>121</v>
      </c>
      <c r="P1975" s="6">
        <v>96950</v>
      </c>
      <c r="Q1975" t="s">
        <v>122</v>
      </c>
      <c r="S1975" s="8">
        <v>16702335504</v>
      </c>
      <c r="U1975" t="s">
        <v>826</v>
      </c>
      <c r="V1975">
        <v>561320</v>
      </c>
      <c r="W1975" t="s">
        <v>124</v>
      </c>
      <c r="Y1975" t="s">
        <v>827</v>
      </c>
      <c r="Z1975" t="s">
        <v>828</v>
      </c>
      <c r="AA1975" t="s">
        <v>829</v>
      </c>
      <c r="AB1975" t="s">
        <v>205</v>
      </c>
      <c r="AC1975" t="s">
        <v>825</v>
      </c>
      <c r="AE1975" t="s">
        <v>136</v>
      </c>
      <c r="AF1975" t="s">
        <v>121</v>
      </c>
      <c r="AG1975" s="6">
        <v>96950</v>
      </c>
      <c r="AH1975" t="s">
        <v>122</v>
      </c>
      <c r="AJ1975" s="8">
        <v>16702335504</v>
      </c>
      <c r="AL1975" t="s">
        <v>831</v>
      </c>
      <c r="BE1975" t="str">
        <f>"13-2011.00"</f>
        <v>13-2011.00</v>
      </c>
      <c r="BF1975" t="s">
        <v>934</v>
      </c>
      <c r="BG1975" t="s">
        <v>13877</v>
      </c>
      <c r="BH1975" t="s">
        <v>936</v>
      </c>
      <c r="BI1975">
        <v>1</v>
      </c>
      <c r="BK1975" s="1">
        <v>45962</v>
      </c>
      <c r="BL1975" s="1">
        <v>46326</v>
      </c>
      <c r="BO1975">
        <v>35</v>
      </c>
      <c r="BP1975">
        <v>0</v>
      </c>
      <c r="BQ1975">
        <v>7</v>
      </c>
      <c r="BR1975">
        <v>7</v>
      </c>
      <c r="BS1975">
        <v>7</v>
      </c>
      <c r="BT1975">
        <v>7</v>
      </c>
      <c r="BU1975">
        <v>7</v>
      </c>
      <c r="BV1975">
        <v>0</v>
      </c>
      <c r="BW1975" t="str">
        <f>"8:00 AM"</f>
        <v>8:00 AM</v>
      </c>
      <c r="BX1975" t="str">
        <f>"5:00 PM"</f>
        <v>5:00 PM</v>
      </c>
      <c r="BY1975" t="s">
        <v>459</v>
      </c>
      <c r="BZ1975">
        <v>0</v>
      </c>
      <c r="CA1975">
        <v>48</v>
      </c>
      <c r="CB1975" t="s">
        <v>117</v>
      </c>
      <c r="CD1975" s="2" t="s">
        <v>15394</v>
      </c>
      <c r="CE1975" t="s">
        <v>8602</v>
      </c>
      <c r="CF1975" t="s">
        <v>8603</v>
      </c>
      <c r="CG1975" t="s">
        <v>136</v>
      </c>
      <c r="CH1975" t="s">
        <v>121</v>
      </c>
      <c r="CI1975" s="6">
        <v>96950</v>
      </c>
      <c r="CJ1975" s="10">
        <v>17.48</v>
      </c>
      <c r="CK1975" s="10">
        <v>17.48</v>
      </c>
      <c r="CL1975" s="10">
        <v>26.22</v>
      </c>
      <c r="CM1975" s="10">
        <v>26.22</v>
      </c>
      <c r="CN1975" t="s">
        <v>137</v>
      </c>
      <c r="CO1975" t="s">
        <v>133</v>
      </c>
      <c r="CP1975" t="s">
        <v>138</v>
      </c>
      <c r="CR1975" t="s">
        <v>117</v>
      </c>
      <c r="CS1975" t="s">
        <v>139</v>
      </c>
      <c r="CT1975" t="s">
        <v>140</v>
      </c>
      <c r="CU1975" t="s">
        <v>139</v>
      </c>
      <c r="CV1975" t="s">
        <v>140</v>
      </c>
      <c r="CW1975" t="s">
        <v>139</v>
      </c>
      <c r="CX1975" t="s">
        <v>140</v>
      </c>
      <c r="CY1975" s="2" t="s">
        <v>837</v>
      </c>
      <c r="CZ1975" s="8">
        <v>16702335504</v>
      </c>
      <c r="DA1975" t="s">
        <v>831</v>
      </c>
      <c r="DB1975" t="s">
        <v>140</v>
      </c>
      <c r="DC1975" t="s">
        <v>139</v>
      </c>
      <c r="DD1975" t="s">
        <v>117</v>
      </c>
    </row>
    <row r="1976" spans="1:114" ht="15" customHeight="1" x14ac:dyDescent="0.35">
      <c r="A1976" t="s">
        <v>16478</v>
      </c>
      <c r="B1976" t="s">
        <v>166</v>
      </c>
      <c r="C1976" s="1">
        <v>45735</v>
      </c>
      <c r="D1976" s="1">
        <v>45799</v>
      </c>
      <c r="E1976" t="s">
        <v>211</v>
      </c>
      <c r="G1976" t="s">
        <v>139</v>
      </c>
      <c r="H1976" t="s">
        <v>117</v>
      </c>
      <c r="I1976" t="s">
        <v>117</v>
      </c>
      <c r="J1976" t="s">
        <v>11885</v>
      </c>
      <c r="K1976" t="s">
        <v>2050</v>
      </c>
      <c r="L1976" t="s">
        <v>6018</v>
      </c>
      <c r="N1976" t="s">
        <v>120</v>
      </c>
      <c r="O1976" t="s">
        <v>121</v>
      </c>
      <c r="P1976" s="6">
        <v>96950</v>
      </c>
      <c r="Q1976" t="s">
        <v>122</v>
      </c>
      <c r="R1976" t="s">
        <v>6020</v>
      </c>
      <c r="S1976" s="8">
        <v>16702343203</v>
      </c>
      <c r="U1976" t="s">
        <v>2052</v>
      </c>
      <c r="V1976">
        <v>61111</v>
      </c>
      <c r="W1976" t="s">
        <v>124</v>
      </c>
      <c r="Y1976" t="s">
        <v>2053</v>
      </c>
      <c r="Z1976" t="s">
        <v>2054</v>
      </c>
      <c r="AA1976" t="s">
        <v>2055</v>
      </c>
      <c r="AB1976" t="s">
        <v>128</v>
      </c>
      <c r="AC1976" t="s">
        <v>6018</v>
      </c>
      <c r="AE1976" t="s">
        <v>120</v>
      </c>
      <c r="AF1976" t="s">
        <v>121</v>
      </c>
      <c r="AG1976" s="6">
        <v>96950</v>
      </c>
      <c r="AH1976" t="s">
        <v>122</v>
      </c>
      <c r="AI1976" t="s">
        <v>6020</v>
      </c>
      <c r="AJ1976" s="8">
        <v>16702343203</v>
      </c>
      <c r="AL1976" t="s">
        <v>2056</v>
      </c>
      <c r="BE1976" t="str">
        <f>"27-3091.00"</f>
        <v>27-3091.00</v>
      </c>
      <c r="BF1976" t="s">
        <v>325</v>
      </c>
      <c r="BG1976" t="s">
        <v>11886</v>
      </c>
      <c r="BH1976" t="s">
        <v>11887</v>
      </c>
      <c r="BI1976">
        <v>1</v>
      </c>
      <c r="BK1976" s="1">
        <v>45792</v>
      </c>
      <c r="BL1976" s="1">
        <v>46157</v>
      </c>
      <c r="BO1976">
        <v>35</v>
      </c>
      <c r="BP1976">
        <v>0</v>
      </c>
      <c r="BQ1976">
        <v>7</v>
      </c>
      <c r="BR1976">
        <v>7</v>
      </c>
      <c r="BS1976">
        <v>7</v>
      </c>
      <c r="BT1976">
        <v>7</v>
      </c>
      <c r="BU1976">
        <v>7</v>
      </c>
      <c r="BV1976">
        <v>0</v>
      </c>
      <c r="BW1976" t="str">
        <f>"8:00 AM"</f>
        <v>8:00 AM</v>
      </c>
      <c r="BX1976" t="str">
        <f>"4:00 PM"</f>
        <v>4:00 PM</v>
      </c>
      <c r="BY1976" t="s">
        <v>459</v>
      </c>
      <c r="BZ1976">
        <v>0</v>
      </c>
      <c r="CA1976">
        <v>12</v>
      </c>
      <c r="CB1976" t="s">
        <v>117</v>
      </c>
      <c r="CD1976" s="2" t="s">
        <v>16479</v>
      </c>
      <c r="CE1976" t="s">
        <v>11889</v>
      </c>
      <c r="CF1976" t="s">
        <v>753</v>
      </c>
      <c r="CG1976" t="s">
        <v>120</v>
      </c>
      <c r="CH1976" t="s">
        <v>121</v>
      </c>
      <c r="CI1976" s="6">
        <v>96950</v>
      </c>
      <c r="CJ1976" s="10">
        <v>19.309999999999999</v>
      </c>
      <c r="CK1976" s="10">
        <v>19.309999999999999</v>
      </c>
      <c r="CN1976" t="s">
        <v>137</v>
      </c>
      <c r="CP1976" t="s">
        <v>138</v>
      </c>
      <c r="CR1976" t="s">
        <v>117</v>
      </c>
      <c r="CS1976" t="s">
        <v>139</v>
      </c>
      <c r="CT1976" t="s">
        <v>140</v>
      </c>
      <c r="CU1976" t="s">
        <v>140</v>
      </c>
      <c r="CV1976" t="s">
        <v>140</v>
      </c>
      <c r="CW1976" t="s">
        <v>139</v>
      </c>
      <c r="CX1976" t="s">
        <v>140</v>
      </c>
      <c r="CY1976" t="s">
        <v>16480</v>
      </c>
      <c r="CZ1976" s="8">
        <v>16702343207</v>
      </c>
      <c r="DA1976" t="s">
        <v>2056</v>
      </c>
      <c r="DB1976" t="s">
        <v>140</v>
      </c>
      <c r="DC1976" t="s">
        <v>139</v>
      </c>
      <c r="DD1976" t="s">
        <v>117</v>
      </c>
    </row>
    <row r="1977" spans="1:114" ht="15" customHeight="1" x14ac:dyDescent="0.35">
      <c r="A1977" t="s">
        <v>10325</v>
      </c>
      <c r="B1977" t="s">
        <v>144</v>
      </c>
      <c r="C1977" s="1">
        <v>45748</v>
      </c>
      <c r="D1977" s="1">
        <v>45799</v>
      </c>
      <c r="E1977" t="s">
        <v>116</v>
      </c>
      <c r="F1977" s="1">
        <v>45866</v>
      </c>
      <c r="G1977" t="s">
        <v>139</v>
      </c>
      <c r="H1977" t="s">
        <v>117</v>
      </c>
      <c r="I1977" t="s">
        <v>117</v>
      </c>
      <c r="J1977" t="s">
        <v>10326</v>
      </c>
      <c r="K1977" t="s">
        <v>1036</v>
      </c>
      <c r="L1977" t="s">
        <v>1037</v>
      </c>
      <c r="N1977" t="s">
        <v>120</v>
      </c>
      <c r="O1977" t="s">
        <v>121</v>
      </c>
      <c r="P1977" s="6">
        <v>96950</v>
      </c>
      <c r="Q1977" t="s">
        <v>122</v>
      </c>
      <c r="S1977" s="8">
        <v>16702368888</v>
      </c>
      <c r="U1977" t="s">
        <v>1038</v>
      </c>
      <c r="V1977">
        <v>71391</v>
      </c>
      <c r="W1977" t="s">
        <v>124</v>
      </c>
      <c r="Y1977" t="s">
        <v>1039</v>
      </c>
      <c r="Z1977" t="s">
        <v>1040</v>
      </c>
      <c r="AA1977" t="s">
        <v>1041</v>
      </c>
      <c r="AB1977" t="s">
        <v>1042</v>
      </c>
      <c r="AC1977" t="s">
        <v>1037</v>
      </c>
      <c r="AE1977" t="s">
        <v>120</v>
      </c>
      <c r="AF1977" t="s">
        <v>121</v>
      </c>
      <c r="AG1977" s="6">
        <v>96950</v>
      </c>
      <c r="AH1977" t="s">
        <v>122</v>
      </c>
      <c r="AJ1977" s="8">
        <v>16702368888</v>
      </c>
      <c r="AL1977" t="s">
        <v>1043</v>
      </c>
      <c r="BE1977" t="str">
        <f>"37-3011.00"</f>
        <v>37-3011.00</v>
      </c>
      <c r="BF1977" t="s">
        <v>177</v>
      </c>
      <c r="BG1977" t="s">
        <v>10327</v>
      </c>
      <c r="BH1977" t="s">
        <v>10328</v>
      </c>
      <c r="BI1977">
        <v>3</v>
      </c>
      <c r="BJ1977">
        <v>3</v>
      </c>
      <c r="BK1977" s="1">
        <v>45868</v>
      </c>
      <c r="BL1977" s="1">
        <v>46963</v>
      </c>
      <c r="BM1977" s="1">
        <v>45868</v>
      </c>
      <c r="BN1977" s="1">
        <v>46963</v>
      </c>
      <c r="BO1977">
        <v>35</v>
      </c>
      <c r="BP1977">
        <v>0</v>
      </c>
      <c r="BQ1977">
        <v>7</v>
      </c>
      <c r="BR1977">
        <v>7</v>
      </c>
      <c r="BS1977">
        <v>7</v>
      </c>
      <c r="BT1977">
        <v>7</v>
      </c>
      <c r="BU1977">
        <v>7</v>
      </c>
      <c r="BV1977">
        <v>0</v>
      </c>
      <c r="BW1977" t="str">
        <f>"5:30 AM"</f>
        <v>5:30 AM</v>
      </c>
      <c r="BX1977" t="str">
        <f>"1:30 PM"</f>
        <v>1:30 PM</v>
      </c>
      <c r="BY1977" t="s">
        <v>133</v>
      </c>
      <c r="BZ1977">
        <v>0</v>
      </c>
      <c r="CA1977">
        <v>3</v>
      </c>
      <c r="CB1977" t="s">
        <v>117</v>
      </c>
      <c r="CD1977" s="2" t="s">
        <v>10329</v>
      </c>
      <c r="CE1977" t="s">
        <v>1046</v>
      </c>
      <c r="CG1977" t="s">
        <v>120</v>
      </c>
      <c r="CH1977" t="s">
        <v>121</v>
      </c>
      <c r="CI1977" s="6">
        <v>96950</v>
      </c>
      <c r="CJ1977" s="10">
        <v>8.57</v>
      </c>
      <c r="CK1977" s="10">
        <v>8.57</v>
      </c>
      <c r="CL1977" s="10">
        <v>12.86</v>
      </c>
      <c r="CM1977" s="10">
        <v>12.86</v>
      </c>
      <c r="CN1977" t="s">
        <v>137</v>
      </c>
      <c r="CO1977" t="s">
        <v>194</v>
      </c>
      <c r="CP1977" t="s">
        <v>138</v>
      </c>
      <c r="CR1977" t="s">
        <v>117</v>
      </c>
      <c r="CS1977" t="s">
        <v>139</v>
      </c>
      <c r="CT1977" t="s">
        <v>140</v>
      </c>
      <c r="CU1977" t="s">
        <v>139</v>
      </c>
      <c r="CV1977" t="s">
        <v>140</v>
      </c>
      <c r="CW1977" t="s">
        <v>139</v>
      </c>
      <c r="CX1977" t="s">
        <v>139</v>
      </c>
      <c r="CY1977" s="2" t="s">
        <v>10330</v>
      </c>
      <c r="CZ1977" s="8">
        <v>16702368888</v>
      </c>
      <c r="DA1977" t="s">
        <v>1048</v>
      </c>
      <c r="DB1977" t="s">
        <v>140</v>
      </c>
      <c r="DC1977" t="s">
        <v>139</v>
      </c>
      <c r="DD1977" t="s">
        <v>117</v>
      </c>
    </row>
    <row r="1978" spans="1:114" ht="15" customHeight="1" x14ac:dyDescent="0.35">
      <c r="A1978" t="s">
        <v>10351</v>
      </c>
      <c r="B1978" t="s">
        <v>144</v>
      </c>
      <c r="C1978" s="1">
        <v>45751</v>
      </c>
      <c r="D1978" s="1">
        <v>45799</v>
      </c>
      <c r="E1978" t="s">
        <v>116</v>
      </c>
      <c r="F1978" s="1">
        <v>45929</v>
      </c>
      <c r="G1978" t="s">
        <v>139</v>
      </c>
      <c r="H1978" t="s">
        <v>117</v>
      </c>
      <c r="I1978" t="s">
        <v>117</v>
      </c>
      <c r="J1978" t="s">
        <v>3853</v>
      </c>
      <c r="K1978" t="s">
        <v>10316</v>
      </c>
      <c r="L1978" t="s">
        <v>10317</v>
      </c>
      <c r="N1978" t="s">
        <v>136</v>
      </c>
      <c r="O1978" t="s">
        <v>121</v>
      </c>
      <c r="P1978" s="6">
        <v>96950</v>
      </c>
      <c r="Q1978" t="s">
        <v>122</v>
      </c>
      <c r="S1978" s="8">
        <v>16702354061</v>
      </c>
      <c r="U1978" t="s">
        <v>3856</v>
      </c>
      <c r="V1978">
        <v>11411</v>
      </c>
      <c r="W1978" t="s">
        <v>124</v>
      </c>
      <c r="Y1978" t="s">
        <v>3857</v>
      </c>
      <c r="Z1978" t="s">
        <v>3858</v>
      </c>
      <c r="AA1978" t="s">
        <v>452</v>
      </c>
      <c r="AB1978" t="s">
        <v>1057</v>
      </c>
      <c r="AC1978" t="s">
        <v>10317</v>
      </c>
      <c r="AE1978" t="s">
        <v>136</v>
      </c>
      <c r="AF1978" t="s">
        <v>121</v>
      </c>
      <c r="AG1978" s="6">
        <v>96950</v>
      </c>
      <c r="AH1978" t="s">
        <v>122</v>
      </c>
      <c r="AJ1978" s="8">
        <v>16702354061</v>
      </c>
      <c r="AL1978" t="s">
        <v>3859</v>
      </c>
      <c r="BE1978" t="str">
        <f>"49-9071.00"</f>
        <v>49-9071.00</v>
      </c>
      <c r="BF1978" t="s">
        <v>156</v>
      </c>
      <c r="BG1978" t="s">
        <v>10352</v>
      </c>
      <c r="BH1978" t="s">
        <v>156</v>
      </c>
      <c r="BI1978">
        <v>2</v>
      </c>
      <c r="BJ1978">
        <v>2</v>
      </c>
      <c r="BK1978" s="1">
        <v>45931</v>
      </c>
      <c r="BL1978" s="1">
        <v>47026</v>
      </c>
      <c r="BM1978" s="1">
        <v>45931</v>
      </c>
      <c r="BN1978" s="1">
        <v>47026</v>
      </c>
      <c r="BO1978">
        <v>35</v>
      </c>
      <c r="BP1978">
        <v>0</v>
      </c>
      <c r="BQ1978">
        <v>7</v>
      </c>
      <c r="BR1978">
        <v>7</v>
      </c>
      <c r="BS1978">
        <v>7</v>
      </c>
      <c r="BT1978">
        <v>7</v>
      </c>
      <c r="BU1978">
        <v>7</v>
      </c>
      <c r="BV1978">
        <v>0</v>
      </c>
      <c r="BW1978" t="str">
        <f>"8:00 AM"</f>
        <v>8:00 AM</v>
      </c>
      <c r="BX1978" t="str">
        <f>"5:00 PM"</f>
        <v>5:00 PM</v>
      </c>
      <c r="BY1978" t="s">
        <v>159</v>
      </c>
      <c r="BZ1978">
        <v>0</v>
      </c>
      <c r="CA1978">
        <v>12</v>
      </c>
      <c r="CB1978" t="s">
        <v>117</v>
      </c>
      <c r="CD1978" t="s">
        <v>10353</v>
      </c>
      <c r="CE1978" t="s">
        <v>10354</v>
      </c>
      <c r="CG1978" t="s">
        <v>136</v>
      </c>
      <c r="CH1978" t="s">
        <v>121</v>
      </c>
      <c r="CI1978" s="6">
        <v>96950</v>
      </c>
      <c r="CJ1978" s="10">
        <v>9.75</v>
      </c>
      <c r="CK1978" s="10">
        <v>9.75</v>
      </c>
      <c r="CL1978" s="10">
        <v>14.62</v>
      </c>
      <c r="CM1978" s="10">
        <v>14.62</v>
      </c>
      <c r="CN1978" t="s">
        <v>137</v>
      </c>
      <c r="CO1978" t="s">
        <v>162</v>
      </c>
      <c r="CP1978" t="s">
        <v>138</v>
      </c>
      <c r="CR1978" t="s">
        <v>117</v>
      </c>
      <c r="CS1978" t="s">
        <v>139</v>
      </c>
      <c r="CT1978" t="s">
        <v>140</v>
      </c>
      <c r="CU1978" t="s">
        <v>139</v>
      </c>
      <c r="CV1978" t="s">
        <v>140</v>
      </c>
      <c r="CW1978" t="s">
        <v>139</v>
      </c>
      <c r="CX1978" t="s">
        <v>140</v>
      </c>
      <c r="CY1978" t="s">
        <v>774</v>
      </c>
      <c r="CZ1978" s="8">
        <v>16702354061</v>
      </c>
      <c r="DA1978" t="s">
        <v>3859</v>
      </c>
      <c r="DB1978" t="s">
        <v>140</v>
      </c>
      <c r="DC1978" t="s">
        <v>139</v>
      </c>
      <c r="DD1978" t="s">
        <v>117</v>
      </c>
      <c r="DE1978" t="s">
        <v>3857</v>
      </c>
      <c r="DF1978" t="s">
        <v>3858</v>
      </c>
      <c r="DG1978" t="s">
        <v>452</v>
      </c>
      <c r="DH1978" t="s">
        <v>3856</v>
      </c>
      <c r="DI1978" t="s">
        <v>10321</v>
      </c>
      <c r="DJ1978" t="s">
        <v>3859</v>
      </c>
    </row>
    <row r="1979" spans="1:114" ht="15" customHeight="1" x14ac:dyDescent="0.35">
      <c r="A1979" t="s">
        <v>10393</v>
      </c>
      <c r="B1979" t="s">
        <v>144</v>
      </c>
      <c r="C1979" s="1">
        <v>45754</v>
      </c>
      <c r="D1979" s="1">
        <v>45799</v>
      </c>
      <c r="E1979" t="s">
        <v>116</v>
      </c>
      <c r="F1979" s="1">
        <v>45929</v>
      </c>
      <c r="G1979" t="s">
        <v>117</v>
      </c>
      <c r="H1979" t="s">
        <v>117</v>
      </c>
      <c r="I1979" t="s">
        <v>117</v>
      </c>
      <c r="J1979" t="s">
        <v>10394</v>
      </c>
      <c r="K1979" t="s">
        <v>10395</v>
      </c>
      <c r="L1979" t="s">
        <v>10396</v>
      </c>
      <c r="M1979" t="s">
        <v>531</v>
      </c>
      <c r="N1979" t="s">
        <v>120</v>
      </c>
      <c r="O1979" t="s">
        <v>121</v>
      </c>
      <c r="P1979" s="6">
        <v>96950</v>
      </c>
      <c r="Q1979" t="s">
        <v>122</v>
      </c>
      <c r="R1979" t="s">
        <v>652</v>
      </c>
      <c r="S1979" s="8">
        <v>16707837816</v>
      </c>
      <c r="U1979" t="s">
        <v>10397</v>
      </c>
      <c r="V1979">
        <v>812112</v>
      </c>
      <c r="W1979" t="s">
        <v>124</v>
      </c>
      <c r="Y1979" t="s">
        <v>10398</v>
      </c>
      <c r="Z1979" t="s">
        <v>10399</v>
      </c>
      <c r="AA1979" t="s">
        <v>140</v>
      </c>
      <c r="AB1979" t="s">
        <v>189</v>
      </c>
      <c r="AC1979" t="s">
        <v>10396</v>
      </c>
      <c r="AD1979" t="s">
        <v>531</v>
      </c>
      <c r="AE1979" t="s">
        <v>120</v>
      </c>
      <c r="AF1979" t="s">
        <v>121</v>
      </c>
      <c r="AG1979" s="6">
        <v>96950</v>
      </c>
      <c r="AH1979" t="s">
        <v>122</v>
      </c>
      <c r="AI1979" t="s">
        <v>652</v>
      </c>
      <c r="AJ1979" s="8">
        <v>16707837816</v>
      </c>
      <c r="AL1979" t="s">
        <v>10400</v>
      </c>
      <c r="BE1979" t="str">
        <f>"39-5012.00"</f>
        <v>39-5012.00</v>
      </c>
      <c r="BF1979" t="s">
        <v>272</v>
      </c>
      <c r="BG1979" t="s">
        <v>10401</v>
      </c>
      <c r="BH1979" t="s">
        <v>10402</v>
      </c>
      <c r="BI1979">
        <v>3</v>
      </c>
      <c r="BJ1979">
        <v>3</v>
      </c>
      <c r="BK1979" s="1">
        <v>45931</v>
      </c>
      <c r="BL1979" s="1">
        <v>46295</v>
      </c>
      <c r="BM1979" s="1">
        <v>45931</v>
      </c>
      <c r="BN1979" s="1">
        <v>46295</v>
      </c>
      <c r="BO1979">
        <v>35</v>
      </c>
      <c r="BP1979">
        <v>0</v>
      </c>
      <c r="BQ1979">
        <v>7</v>
      </c>
      <c r="BR1979">
        <v>7</v>
      </c>
      <c r="BS1979">
        <v>7</v>
      </c>
      <c r="BT1979">
        <v>7</v>
      </c>
      <c r="BU1979">
        <v>7</v>
      </c>
      <c r="BV1979">
        <v>0</v>
      </c>
      <c r="BW1979" t="str">
        <f>"10:00 AM"</f>
        <v>10:00 AM</v>
      </c>
      <c r="BX1979" t="str">
        <f>"6:00 PM"</f>
        <v>6:00 PM</v>
      </c>
      <c r="BY1979" t="s">
        <v>133</v>
      </c>
      <c r="BZ1979">
        <v>0</v>
      </c>
      <c r="CA1979">
        <v>12</v>
      </c>
      <c r="CB1979" t="s">
        <v>117</v>
      </c>
      <c r="CD1979" t="s">
        <v>10403</v>
      </c>
      <c r="CE1979" t="s">
        <v>1460</v>
      </c>
      <c r="CF1979" t="s">
        <v>531</v>
      </c>
      <c r="CG1979" t="s">
        <v>120</v>
      </c>
      <c r="CH1979" t="s">
        <v>121</v>
      </c>
      <c r="CI1979" s="6">
        <v>96950</v>
      </c>
      <c r="CJ1979" s="10">
        <v>7.98</v>
      </c>
      <c r="CK1979" s="10">
        <v>8.5</v>
      </c>
      <c r="CL1979" s="10">
        <v>11.97</v>
      </c>
      <c r="CM1979" s="10">
        <v>12.75</v>
      </c>
      <c r="CN1979" t="s">
        <v>137</v>
      </c>
      <c r="CO1979" t="s">
        <v>140</v>
      </c>
      <c r="CP1979" t="s">
        <v>138</v>
      </c>
      <c r="CR1979" t="s">
        <v>117</v>
      </c>
      <c r="CS1979" t="s">
        <v>139</v>
      </c>
      <c r="CT1979" t="s">
        <v>139</v>
      </c>
      <c r="CU1979" t="s">
        <v>139</v>
      </c>
      <c r="CV1979" t="s">
        <v>140</v>
      </c>
      <c r="CW1979" t="s">
        <v>139</v>
      </c>
      <c r="CX1979" t="s">
        <v>140</v>
      </c>
      <c r="CY1979" t="s">
        <v>664</v>
      </c>
      <c r="CZ1979" s="8">
        <v>16707837816</v>
      </c>
      <c r="DA1979" t="s">
        <v>10400</v>
      </c>
      <c r="DB1979" t="s">
        <v>140</v>
      </c>
      <c r="DC1979" t="s">
        <v>139</v>
      </c>
      <c r="DD1979" t="s">
        <v>117</v>
      </c>
    </row>
    <row r="1980" spans="1:114" ht="15" customHeight="1" x14ac:dyDescent="0.35">
      <c r="A1980" t="s">
        <v>16615</v>
      </c>
      <c r="B1980" t="s">
        <v>144</v>
      </c>
      <c r="C1980" s="1">
        <v>45758</v>
      </c>
      <c r="D1980" s="1">
        <v>45799</v>
      </c>
      <c r="E1980" t="s">
        <v>116</v>
      </c>
      <c r="F1980" s="1">
        <v>45929</v>
      </c>
      <c r="G1980" t="s">
        <v>117</v>
      </c>
      <c r="H1980" t="s">
        <v>117</v>
      </c>
      <c r="I1980" t="s">
        <v>117</v>
      </c>
      <c r="J1980" t="s">
        <v>648</v>
      </c>
      <c r="K1980" t="s">
        <v>649</v>
      </c>
      <c r="L1980" t="s">
        <v>650</v>
      </c>
      <c r="M1980" t="s">
        <v>651</v>
      </c>
      <c r="N1980" t="s">
        <v>120</v>
      </c>
      <c r="O1980" t="s">
        <v>121</v>
      </c>
      <c r="P1980" s="6">
        <v>96950</v>
      </c>
      <c r="Q1980" t="s">
        <v>122</v>
      </c>
      <c r="R1980" t="s">
        <v>652</v>
      </c>
      <c r="S1980" s="8">
        <v>16702351024</v>
      </c>
      <c r="U1980" t="s">
        <v>653</v>
      </c>
      <c r="V1980">
        <v>236116</v>
      </c>
      <c r="W1980" t="s">
        <v>124</v>
      </c>
      <c r="Y1980" t="s">
        <v>654</v>
      </c>
      <c r="Z1980" t="s">
        <v>655</v>
      </c>
      <c r="AA1980" t="s">
        <v>656</v>
      </c>
      <c r="AB1980" t="s">
        <v>657</v>
      </c>
      <c r="AC1980" t="s">
        <v>650</v>
      </c>
      <c r="AD1980" t="s">
        <v>651</v>
      </c>
      <c r="AE1980" t="s">
        <v>120</v>
      </c>
      <c r="AF1980" t="s">
        <v>121</v>
      </c>
      <c r="AG1980" s="6">
        <v>96950</v>
      </c>
      <c r="AH1980" t="s">
        <v>122</v>
      </c>
      <c r="AI1980" t="s">
        <v>652</v>
      </c>
      <c r="AJ1980" s="8">
        <v>16702351024</v>
      </c>
      <c r="AL1980" t="s">
        <v>658</v>
      </c>
      <c r="BE1980" t="str">
        <f>"49-9071.00"</f>
        <v>49-9071.00</v>
      </c>
      <c r="BF1980" t="s">
        <v>156</v>
      </c>
      <c r="BG1980" t="s">
        <v>1463</v>
      </c>
      <c r="BH1980" t="s">
        <v>341</v>
      </c>
      <c r="BI1980">
        <v>20</v>
      </c>
      <c r="BJ1980">
        <v>20</v>
      </c>
      <c r="BK1980" s="1">
        <v>45931</v>
      </c>
      <c r="BL1980" s="1">
        <v>46295</v>
      </c>
      <c r="BM1980" s="1">
        <v>45931</v>
      </c>
      <c r="BN1980" s="1">
        <v>46295</v>
      </c>
      <c r="BO1980">
        <v>35</v>
      </c>
      <c r="BP1980">
        <v>0</v>
      </c>
      <c r="BQ1980">
        <v>7</v>
      </c>
      <c r="BR1980">
        <v>7</v>
      </c>
      <c r="BS1980">
        <v>7</v>
      </c>
      <c r="BT1980">
        <v>7</v>
      </c>
      <c r="BU1980">
        <v>7</v>
      </c>
      <c r="BV1980">
        <v>0</v>
      </c>
      <c r="BW1980" t="str">
        <f>"8:00 AM"</f>
        <v>8:00 AM</v>
      </c>
      <c r="BX1980" t="str">
        <f>"8:00 PM"</f>
        <v>8:00 PM</v>
      </c>
      <c r="BY1980" t="s">
        <v>133</v>
      </c>
      <c r="BZ1980">
        <v>0</v>
      </c>
      <c r="CA1980">
        <v>12</v>
      </c>
      <c r="CB1980" t="s">
        <v>117</v>
      </c>
      <c r="CD1980" t="s">
        <v>16616</v>
      </c>
      <c r="CE1980" t="s">
        <v>663</v>
      </c>
      <c r="CF1980" t="s">
        <v>1465</v>
      </c>
      <c r="CG1980" t="s">
        <v>120</v>
      </c>
      <c r="CH1980" t="s">
        <v>121</v>
      </c>
      <c r="CI1980" s="6">
        <v>96950</v>
      </c>
      <c r="CJ1980" s="10">
        <v>9.75</v>
      </c>
      <c r="CK1980" s="10">
        <v>10</v>
      </c>
      <c r="CL1980" s="10">
        <v>14.62</v>
      </c>
      <c r="CM1980" s="10">
        <v>15</v>
      </c>
      <c r="CN1980" t="s">
        <v>137</v>
      </c>
      <c r="CO1980" t="s">
        <v>140</v>
      </c>
      <c r="CP1980" t="s">
        <v>138</v>
      </c>
      <c r="CR1980" t="s">
        <v>117</v>
      </c>
      <c r="CS1980" t="s">
        <v>139</v>
      </c>
      <c r="CT1980" t="s">
        <v>139</v>
      </c>
      <c r="CU1980" t="s">
        <v>139</v>
      </c>
      <c r="CV1980" t="s">
        <v>140</v>
      </c>
      <c r="CW1980" t="s">
        <v>139</v>
      </c>
      <c r="CX1980" t="s">
        <v>140</v>
      </c>
      <c r="CY1980" t="s">
        <v>4133</v>
      </c>
      <c r="CZ1980" s="8">
        <v>16702351024</v>
      </c>
      <c r="DA1980" t="s">
        <v>658</v>
      </c>
      <c r="DB1980" t="s">
        <v>140</v>
      </c>
      <c r="DC1980" t="s">
        <v>139</v>
      </c>
      <c r="DD1980" t="s">
        <v>117</v>
      </c>
    </row>
    <row r="1981" spans="1:114" ht="15" customHeight="1" x14ac:dyDescent="0.35">
      <c r="A1981" t="s">
        <v>12280</v>
      </c>
      <c r="B1981" t="s">
        <v>144</v>
      </c>
      <c r="C1981" s="1">
        <v>45740</v>
      </c>
      <c r="D1981" s="1">
        <v>45800</v>
      </c>
      <c r="E1981" t="s">
        <v>211</v>
      </c>
      <c r="G1981" t="s">
        <v>139</v>
      </c>
      <c r="H1981" t="s">
        <v>117</v>
      </c>
      <c r="I1981" t="s">
        <v>117</v>
      </c>
      <c r="J1981" t="s">
        <v>199</v>
      </c>
      <c r="L1981" t="s">
        <v>200</v>
      </c>
      <c r="N1981" t="s">
        <v>136</v>
      </c>
      <c r="O1981" t="s">
        <v>121</v>
      </c>
      <c r="P1981" s="6">
        <v>96950</v>
      </c>
      <c r="Q1981" t="s">
        <v>122</v>
      </c>
      <c r="S1981" s="8">
        <v>16702358748</v>
      </c>
      <c r="U1981" t="s">
        <v>201</v>
      </c>
      <c r="V1981">
        <v>23622</v>
      </c>
      <c r="W1981" t="s">
        <v>124</v>
      </c>
      <c r="Y1981" t="s">
        <v>202</v>
      </c>
      <c r="Z1981" t="s">
        <v>203</v>
      </c>
      <c r="AA1981" t="s">
        <v>204</v>
      </c>
      <c r="AB1981" t="s">
        <v>205</v>
      </c>
      <c r="AC1981" t="s">
        <v>200</v>
      </c>
      <c r="AE1981" t="s">
        <v>136</v>
      </c>
      <c r="AF1981" t="s">
        <v>121</v>
      </c>
      <c r="AG1981" s="6">
        <v>96950</v>
      </c>
      <c r="AH1981" t="s">
        <v>122</v>
      </c>
      <c r="AJ1981" s="8">
        <v>16702358748</v>
      </c>
      <c r="AL1981" t="s">
        <v>206</v>
      </c>
      <c r="BE1981" t="str">
        <f>"49-9071.00"</f>
        <v>49-9071.00</v>
      </c>
      <c r="BF1981" t="s">
        <v>156</v>
      </c>
      <c r="BG1981" t="s">
        <v>207</v>
      </c>
      <c r="BH1981" t="s">
        <v>208</v>
      </c>
      <c r="BI1981">
        <v>3</v>
      </c>
      <c r="BJ1981">
        <v>3</v>
      </c>
      <c r="BK1981" s="1">
        <v>45817</v>
      </c>
      <c r="BL1981" s="1">
        <v>46912</v>
      </c>
      <c r="BM1981" s="1">
        <v>45817</v>
      </c>
      <c r="BN1981" s="1">
        <v>46912</v>
      </c>
      <c r="BO1981">
        <v>35</v>
      </c>
      <c r="BP1981">
        <v>0</v>
      </c>
      <c r="BQ1981">
        <v>7</v>
      </c>
      <c r="BR1981">
        <v>7</v>
      </c>
      <c r="BS1981">
        <v>7</v>
      </c>
      <c r="BT1981">
        <v>7</v>
      </c>
      <c r="BU1981">
        <v>7</v>
      </c>
      <c r="BV1981">
        <v>0</v>
      </c>
      <c r="BW1981" t="str">
        <f>"8:00 AM"</f>
        <v>8:00 AM</v>
      </c>
      <c r="BX1981" t="str">
        <f>"4:00 PM"</f>
        <v>4:00 PM</v>
      </c>
      <c r="BY1981" t="s">
        <v>159</v>
      </c>
      <c r="BZ1981">
        <v>0</v>
      </c>
      <c r="CA1981">
        <v>12</v>
      </c>
      <c r="CB1981" t="s">
        <v>117</v>
      </c>
      <c r="CD1981" t="s">
        <v>133</v>
      </c>
      <c r="CE1981" t="s">
        <v>200</v>
      </c>
      <c r="CG1981" t="s">
        <v>136</v>
      </c>
      <c r="CH1981" t="s">
        <v>121</v>
      </c>
      <c r="CI1981" s="6">
        <v>96950</v>
      </c>
      <c r="CJ1981" s="10">
        <v>9.75</v>
      </c>
      <c r="CK1981" s="10">
        <v>12</v>
      </c>
      <c r="CL1981" s="10">
        <v>14.62</v>
      </c>
      <c r="CM1981" s="10">
        <v>18</v>
      </c>
      <c r="CN1981" t="s">
        <v>137</v>
      </c>
      <c r="CO1981" t="s">
        <v>164</v>
      </c>
      <c r="CP1981" t="s">
        <v>209</v>
      </c>
      <c r="CR1981" t="s">
        <v>117</v>
      </c>
      <c r="CS1981" t="s">
        <v>139</v>
      </c>
      <c r="CT1981" t="s">
        <v>140</v>
      </c>
      <c r="CU1981" t="s">
        <v>139</v>
      </c>
      <c r="CV1981" t="s">
        <v>140</v>
      </c>
      <c r="CW1981" t="s">
        <v>139</v>
      </c>
      <c r="CX1981" t="s">
        <v>140</v>
      </c>
      <c r="CY1981" t="s">
        <v>1582</v>
      </c>
      <c r="CZ1981" s="8">
        <v>16702358748</v>
      </c>
      <c r="DA1981" t="s">
        <v>206</v>
      </c>
      <c r="DB1981" t="s">
        <v>164</v>
      </c>
      <c r="DC1981" t="s">
        <v>139</v>
      </c>
      <c r="DD1981" t="s">
        <v>117</v>
      </c>
    </row>
    <row r="1982" spans="1:114" ht="15" customHeight="1" x14ac:dyDescent="0.35">
      <c r="A1982" t="s">
        <v>1711</v>
      </c>
      <c r="B1982" t="s">
        <v>166</v>
      </c>
      <c r="C1982" s="1">
        <v>45741</v>
      </c>
      <c r="D1982" s="1">
        <v>45800</v>
      </c>
      <c r="E1982" t="s">
        <v>116</v>
      </c>
      <c r="F1982" s="1">
        <v>45837</v>
      </c>
      <c r="G1982" t="s">
        <v>117</v>
      </c>
      <c r="H1982" t="s">
        <v>117</v>
      </c>
      <c r="I1982" t="s">
        <v>117</v>
      </c>
      <c r="J1982" t="s">
        <v>1712</v>
      </c>
      <c r="L1982" t="s">
        <v>1713</v>
      </c>
      <c r="M1982" t="s">
        <v>1714</v>
      </c>
      <c r="N1982" t="s">
        <v>120</v>
      </c>
      <c r="O1982" t="s">
        <v>121</v>
      </c>
      <c r="P1982" s="6">
        <v>96950</v>
      </c>
      <c r="Q1982" t="s">
        <v>122</v>
      </c>
      <c r="S1982" s="8">
        <v>16702858730</v>
      </c>
      <c r="U1982" t="s">
        <v>1073</v>
      </c>
      <c r="V1982">
        <v>561320</v>
      </c>
      <c r="W1982" t="s">
        <v>124</v>
      </c>
      <c r="Y1982" t="s">
        <v>1074</v>
      </c>
      <c r="Z1982" t="s">
        <v>1075</v>
      </c>
      <c r="AA1982" t="s">
        <v>1076</v>
      </c>
      <c r="AB1982" t="s">
        <v>189</v>
      </c>
      <c r="AC1982" t="s">
        <v>1713</v>
      </c>
      <c r="AD1982" t="s">
        <v>1714</v>
      </c>
      <c r="AE1982" t="s">
        <v>120</v>
      </c>
      <c r="AF1982" t="s">
        <v>121</v>
      </c>
      <c r="AG1982" s="6">
        <v>96950</v>
      </c>
      <c r="AH1982" t="s">
        <v>122</v>
      </c>
      <c r="AJ1982" s="8">
        <v>16702858730</v>
      </c>
      <c r="AL1982" t="s">
        <v>1078</v>
      </c>
      <c r="BE1982" t="str">
        <f>"35-2014.00"</f>
        <v>35-2014.00</v>
      </c>
      <c r="BF1982" t="s">
        <v>191</v>
      </c>
      <c r="BG1982" t="s">
        <v>1715</v>
      </c>
      <c r="BH1982" t="s">
        <v>1716</v>
      </c>
      <c r="BI1982">
        <v>15</v>
      </c>
      <c r="BK1982" s="1">
        <v>45839</v>
      </c>
      <c r="BL1982" s="1">
        <v>46203</v>
      </c>
      <c r="BO1982">
        <v>35</v>
      </c>
      <c r="BP1982">
        <v>0</v>
      </c>
      <c r="BQ1982">
        <v>7</v>
      </c>
      <c r="BR1982">
        <v>7</v>
      </c>
      <c r="BS1982">
        <v>7</v>
      </c>
      <c r="BT1982">
        <v>7</v>
      </c>
      <c r="BU1982">
        <v>7</v>
      </c>
      <c r="BV1982">
        <v>0</v>
      </c>
      <c r="BW1982" t="str">
        <f>"8:00 AM"</f>
        <v>8:00 AM</v>
      </c>
      <c r="BX1982" t="str">
        <f>"4:00 PM"</f>
        <v>4:00 PM</v>
      </c>
      <c r="BY1982" t="s">
        <v>133</v>
      </c>
      <c r="BZ1982">
        <v>0</v>
      </c>
      <c r="CA1982">
        <v>12</v>
      </c>
      <c r="CB1982" t="s">
        <v>117</v>
      </c>
      <c r="CD1982" s="2" t="s">
        <v>1717</v>
      </c>
      <c r="CE1982" t="s">
        <v>1718</v>
      </c>
      <c r="CF1982" t="s">
        <v>982</v>
      </c>
      <c r="CG1982" t="s">
        <v>120</v>
      </c>
      <c r="CH1982" t="s">
        <v>121</v>
      </c>
      <c r="CI1982" s="6">
        <v>96950</v>
      </c>
      <c r="CJ1982" s="10">
        <v>8.83</v>
      </c>
      <c r="CK1982" s="10">
        <v>8.83</v>
      </c>
      <c r="CL1982" s="10">
        <v>13.25</v>
      </c>
      <c r="CM1982" s="10">
        <v>13.25</v>
      </c>
      <c r="CN1982" t="s">
        <v>137</v>
      </c>
      <c r="CO1982" t="s">
        <v>162</v>
      </c>
      <c r="CP1982" t="s">
        <v>138</v>
      </c>
      <c r="CR1982" t="s">
        <v>117</v>
      </c>
      <c r="CS1982" t="s">
        <v>139</v>
      </c>
      <c r="CT1982" t="s">
        <v>140</v>
      </c>
      <c r="CU1982" t="s">
        <v>139</v>
      </c>
      <c r="CV1982" t="s">
        <v>140</v>
      </c>
      <c r="CW1982" t="s">
        <v>139</v>
      </c>
      <c r="CX1982" t="s">
        <v>140</v>
      </c>
      <c r="CY1982" s="2" t="s">
        <v>1719</v>
      </c>
      <c r="CZ1982" s="8">
        <v>16702858730</v>
      </c>
      <c r="DA1982" t="s">
        <v>1078</v>
      </c>
      <c r="DB1982" t="s">
        <v>164</v>
      </c>
      <c r="DC1982" t="s">
        <v>139</v>
      </c>
      <c r="DD1982" t="s">
        <v>117</v>
      </c>
    </row>
    <row r="1983" spans="1:114" ht="15" customHeight="1" x14ac:dyDescent="0.35">
      <c r="A1983" t="s">
        <v>15340</v>
      </c>
      <c r="B1983" t="s">
        <v>278</v>
      </c>
      <c r="C1983" s="1">
        <v>45792</v>
      </c>
      <c r="D1983" s="1">
        <v>45800</v>
      </c>
      <c r="E1983" t="s">
        <v>211</v>
      </c>
      <c r="G1983" t="s">
        <v>117</v>
      </c>
      <c r="H1983" t="s">
        <v>117</v>
      </c>
      <c r="I1983" t="s">
        <v>117</v>
      </c>
      <c r="J1983" t="s">
        <v>6735</v>
      </c>
      <c r="K1983" t="s">
        <v>6736</v>
      </c>
      <c r="L1983" t="s">
        <v>9983</v>
      </c>
      <c r="M1983" t="s">
        <v>6738</v>
      </c>
      <c r="N1983" t="s">
        <v>136</v>
      </c>
      <c r="O1983" t="s">
        <v>121</v>
      </c>
      <c r="P1983" s="6">
        <v>96950</v>
      </c>
      <c r="Q1983" t="s">
        <v>122</v>
      </c>
      <c r="R1983" t="s">
        <v>140</v>
      </c>
      <c r="S1983" s="8">
        <v>16702352360</v>
      </c>
      <c r="U1983" t="s">
        <v>6739</v>
      </c>
      <c r="V1983">
        <v>23822</v>
      </c>
      <c r="W1983" t="s">
        <v>124</v>
      </c>
      <c r="Y1983" t="s">
        <v>6740</v>
      </c>
      <c r="Z1983" t="s">
        <v>6741</v>
      </c>
      <c r="AA1983" t="s">
        <v>6742</v>
      </c>
      <c r="AB1983" t="s">
        <v>205</v>
      </c>
      <c r="AC1983" t="s">
        <v>9983</v>
      </c>
      <c r="AD1983" t="s">
        <v>6738</v>
      </c>
      <c r="AE1983" t="s">
        <v>136</v>
      </c>
      <c r="AF1983" t="s">
        <v>121</v>
      </c>
      <c r="AG1983" s="6">
        <v>96950</v>
      </c>
      <c r="AH1983" t="s">
        <v>122</v>
      </c>
      <c r="AJ1983" s="8">
        <v>16702352360</v>
      </c>
      <c r="AL1983" t="s">
        <v>6743</v>
      </c>
      <c r="BE1983" t="str">
        <f>"49-9021.00"</f>
        <v>49-9021.00</v>
      </c>
      <c r="BF1983" t="s">
        <v>239</v>
      </c>
      <c r="BG1983" t="s">
        <v>13997</v>
      </c>
      <c r="BH1983" t="s">
        <v>241</v>
      </c>
      <c r="BI1983">
        <v>3</v>
      </c>
      <c r="BK1983" s="1">
        <v>45931</v>
      </c>
      <c r="BL1983" s="1">
        <v>46295</v>
      </c>
      <c r="BO1983">
        <v>40</v>
      </c>
      <c r="BP1983">
        <v>0</v>
      </c>
      <c r="BQ1983">
        <v>8</v>
      </c>
      <c r="BR1983">
        <v>8</v>
      </c>
      <c r="BS1983">
        <v>8</v>
      </c>
      <c r="BT1983">
        <v>8</v>
      </c>
      <c r="BU1983">
        <v>8</v>
      </c>
      <c r="BV1983">
        <v>0</v>
      </c>
      <c r="BW1983" t="str">
        <f>"8:00 AM"</f>
        <v>8:00 AM</v>
      </c>
      <c r="BX1983" t="str">
        <f>"5:00 PM"</f>
        <v>5:00 PM</v>
      </c>
      <c r="BY1983" t="s">
        <v>159</v>
      </c>
      <c r="BZ1983">
        <v>0</v>
      </c>
      <c r="CA1983">
        <v>24</v>
      </c>
      <c r="CB1983" t="s">
        <v>117</v>
      </c>
      <c r="CD1983" s="2" t="s">
        <v>13998</v>
      </c>
      <c r="CE1983" t="s">
        <v>6738</v>
      </c>
      <c r="CG1983" t="s">
        <v>136</v>
      </c>
      <c r="CH1983" t="s">
        <v>121</v>
      </c>
      <c r="CI1983" s="6">
        <v>96950</v>
      </c>
      <c r="CJ1983" s="10">
        <v>10.74</v>
      </c>
      <c r="CK1983" s="10">
        <v>10.74</v>
      </c>
      <c r="CL1983" s="10">
        <v>16.11</v>
      </c>
      <c r="CM1983" s="10">
        <v>16.11</v>
      </c>
      <c r="CN1983" t="s">
        <v>137</v>
      </c>
      <c r="CO1983" t="s">
        <v>140</v>
      </c>
      <c r="CP1983" t="s">
        <v>138</v>
      </c>
      <c r="CR1983" t="s">
        <v>117</v>
      </c>
      <c r="CS1983" t="s">
        <v>139</v>
      </c>
      <c r="CT1983" t="s">
        <v>139</v>
      </c>
      <c r="CU1983" t="s">
        <v>139</v>
      </c>
      <c r="CV1983" t="s">
        <v>140</v>
      </c>
      <c r="CW1983" t="s">
        <v>139</v>
      </c>
      <c r="CX1983" t="s">
        <v>140</v>
      </c>
      <c r="CY1983" t="s">
        <v>6747</v>
      </c>
      <c r="CZ1983" s="8">
        <v>16702352360</v>
      </c>
      <c r="DA1983" t="s">
        <v>6743</v>
      </c>
      <c r="DB1983" t="s">
        <v>140</v>
      </c>
      <c r="DC1983" t="s">
        <v>139</v>
      </c>
      <c r="DD1983" t="s">
        <v>117</v>
      </c>
    </row>
    <row r="1984" spans="1:114" ht="15" customHeight="1" x14ac:dyDescent="0.35">
      <c r="A1984" t="s">
        <v>13923</v>
      </c>
      <c r="B1984" t="s">
        <v>115</v>
      </c>
      <c r="C1984" s="1">
        <v>45796</v>
      </c>
      <c r="D1984" s="1">
        <v>45800</v>
      </c>
      <c r="E1984" t="s">
        <v>116</v>
      </c>
      <c r="F1984" s="1">
        <v>45808</v>
      </c>
      <c r="G1984" t="s">
        <v>139</v>
      </c>
      <c r="H1984" t="s">
        <v>117</v>
      </c>
      <c r="I1984" t="s">
        <v>117</v>
      </c>
      <c r="J1984" t="s">
        <v>1907</v>
      </c>
      <c r="K1984" t="s">
        <v>1908</v>
      </c>
      <c r="L1984" t="s">
        <v>1909</v>
      </c>
      <c r="M1984" t="s">
        <v>1910</v>
      </c>
      <c r="N1984" t="s">
        <v>136</v>
      </c>
      <c r="O1984" t="s">
        <v>121</v>
      </c>
      <c r="P1984" s="6">
        <v>96950</v>
      </c>
      <c r="Q1984" t="s">
        <v>122</v>
      </c>
      <c r="R1984" t="s">
        <v>4761</v>
      </c>
      <c r="S1984" s="8">
        <v>16702352353</v>
      </c>
      <c r="T1984">
        <v>324</v>
      </c>
      <c r="U1984" t="s">
        <v>1911</v>
      </c>
      <c r="V1984">
        <v>424410</v>
      </c>
      <c r="W1984" t="s">
        <v>124</v>
      </c>
      <c r="Y1984" t="s">
        <v>1912</v>
      </c>
      <c r="Z1984" t="s">
        <v>1913</v>
      </c>
      <c r="AA1984" t="s">
        <v>1914</v>
      </c>
      <c r="AB1984" t="s">
        <v>1915</v>
      </c>
      <c r="AC1984" t="s">
        <v>1909</v>
      </c>
      <c r="AD1984" t="s">
        <v>1910</v>
      </c>
      <c r="AE1984" t="s">
        <v>136</v>
      </c>
      <c r="AF1984" t="s">
        <v>121</v>
      </c>
      <c r="AG1984" s="6">
        <v>96950</v>
      </c>
      <c r="AH1984" t="s">
        <v>122</v>
      </c>
      <c r="AI1984" t="s">
        <v>469</v>
      </c>
      <c r="AJ1984" s="8">
        <v>16702352653</v>
      </c>
      <c r="AK1984">
        <v>324</v>
      </c>
      <c r="AL1984" t="s">
        <v>1916</v>
      </c>
      <c r="BE1984" t="str">
        <f>"49-9071.00"</f>
        <v>49-9071.00</v>
      </c>
      <c r="BF1984" t="s">
        <v>156</v>
      </c>
      <c r="BG1984" t="s">
        <v>6139</v>
      </c>
      <c r="BH1984" t="s">
        <v>3901</v>
      </c>
      <c r="BI1984">
        <v>2</v>
      </c>
      <c r="BK1984" s="1">
        <v>45840</v>
      </c>
      <c r="BL1984" s="1">
        <v>46935</v>
      </c>
      <c r="BO1984">
        <v>35</v>
      </c>
      <c r="BP1984">
        <v>0</v>
      </c>
      <c r="BQ1984">
        <v>7</v>
      </c>
      <c r="BR1984">
        <v>7</v>
      </c>
      <c r="BS1984">
        <v>7</v>
      </c>
      <c r="BT1984">
        <v>7</v>
      </c>
      <c r="BU1984">
        <v>7</v>
      </c>
      <c r="BV1984">
        <v>0</v>
      </c>
      <c r="BW1984" t="str">
        <f>"8:00 AM"</f>
        <v>8:00 AM</v>
      </c>
      <c r="BX1984" t="str">
        <f>"4:00 PM"</f>
        <v>4:00 PM</v>
      </c>
      <c r="BY1984" t="s">
        <v>159</v>
      </c>
      <c r="BZ1984">
        <v>0</v>
      </c>
      <c r="CA1984">
        <v>3</v>
      </c>
      <c r="CB1984" t="s">
        <v>117</v>
      </c>
      <c r="CD1984" t="s">
        <v>133</v>
      </c>
      <c r="CE1984" t="s">
        <v>1909</v>
      </c>
      <c r="CF1984" t="s">
        <v>1910</v>
      </c>
      <c r="CG1984" t="s">
        <v>136</v>
      </c>
      <c r="CH1984" t="s">
        <v>121</v>
      </c>
      <c r="CI1984" s="6">
        <v>96950</v>
      </c>
      <c r="CJ1984" s="10">
        <v>9.75</v>
      </c>
      <c r="CK1984" s="10">
        <v>15</v>
      </c>
      <c r="CL1984" s="10">
        <v>14.62</v>
      </c>
      <c r="CM1984" s="10">
        <v>22.5</v>
      </c>
      <c r="CN1984" t="s">
        <v>137</v>
      </c>
      <c r="CO1984" t="s">
        <v>133</v>
      </c>
      <c r="CP1984" t="s">
        <v>138</v>
      </c>
      <c r="CR1984" t="s">
        <v>117</v>
      </c>
      <c r="CS1984" t="s">
        <v>139</v>
      </c>
      <c r="CT1984" t="s">
        <v>140</v>
      </c>
      <c r="CU1984" t="s">
        <v>139</v>
      </c>
      <c r="CV1984" t="s">
        <v>140</v>
      </c>
      <c r="CW1984" t="s">
        <v>139</v>
      </c>
      <c r="CX1984" t="s">
        <v>140</v>
      </c>
      <c r="CY1984" t="s">
        <v>1921</v>
      </c>
      <c r="CZ1984" s="8">
        <v>16702352653</v>
      </c>
      <c r="DA1984" t="s">
        <v>1916</v>
      </c>
      <c r="DB1984" t="s">
        <v>1095</v>
      </c>
      <c r="DC1984" t="s">
        <v>139</v>
      </c>
      <c r="DD1984" t="s">
        <v>117</v>
      </c>
    </row>
    <row r="1985" spans="1:114" ht="15" customHeight="1" x14ac:dyDescent="0.35">
      <c r="A1985" t="s">
        <v>12348</v>
      </c>
      <c r="B1985" t="s">
        <v>278</v>
      </c>
      <c r="C1985" s="1">
        <v>45796</v>
      </c>
      <c r="D1985" s="1">
        <v>45800</v>
      </c>
      <c r="E1985" t="s">
        <v>211</v>
      </c>
      <c r="G1985" t="s">
        <v>139</v>
      </c>
      <c r="H1985" t="s">
        <v>117</v>
      </c>
      <c r="I1985" t="s">
        <v>117</v>
      </c>
      <c r="J1985" t="s">
        <v>3907</v>
      </c>
      <c r="L1985" t="s">
        <v>3908</v>
      </c>
      <c r="N1985" t="s">
        <v>120</v>
      </c>
      <c r="O1985" t="s">
        <v>121</v>
      </c>
      <c r="P1985" s="6">
        <v>96950</v>
      </c>
      <c r="Q1985" t="s">
        <v>122</v>
      </c>
      <c r="S1985" s="8">
        <v>16704880667</v>
      </c>
      <c r="U1985" t="s">
        <v>3909</v>
      </c>
      <c r="V1985">
        <v>812112</v>
      </c>
      <c r="W1985" t="s">
        <v>124</v>
      </c>
      <c r="Y1985" t="s">
        <v>3910</v>
      </c>
      <c r="Z1985" t="s">
        <v>3911</v>
      </c>
      <c r="AB1985" t="s">
        <v>270</v>
      </c>
      <c r="AC1985" t="s">
        <v>3908</v>
      </c>
      <c r="AE1985" t="s">
        <v>120</v>
      </c>
      <c r="AF1985" t="s">
        <v>121</v>
      </c>
      <c r="AG1985" s="6">
        <v>96950</v>
      </c>
      <c r="AH1985" t="s">
        <v>122</v>
      </c>
      <c r="AJ1985" s="8">
        <v>16704880667</v>
      </c>
      <c r="AL1985" t="s">
        <v>3912</v>
      </c>
      <c r="BE1985" t="str">
        <f>"39-5012.00"</f>
        <v>39-5012.00</v>
      </c>
      <c r="BF1985" t="s">
        <v>272</v>
      </c>
      <c r="BG1985" t="s">
        <v>12349</v>
      </c>
      <c r="BH1985" t="s">
        <v>1373</v>
      </c>
      <c r="BI1985">
        <v>7</v>
      </c>
      <c r="BK1985" s="1">
        <v>45931</v>
      </c>
      <c r="BL1985" s="1">
        <v>47026</v>
      </c>
      <c r="BO1985">
        <v>35</v>
      </c>
      <c r="BP1985">
        <v>7</v>
      </c>
      <c r="BQ1985">
        <v>4</v>
      </c>
      <c r="BR1985">
        <v>4</v>
      </c>
      <c r="BS1985">
        <v>5</v>
      </c>
      <c r="BT1985">
        <v>5</v>
      </c>
      <c r="BU1985">
        <v>4</v>
      </c>
      <c r="BV1985">
        <v>6</v>
      </c>
      <c r="BW1985" t="str">
        <f>"10:00 AM"</f>
        <v>10:00 AM</v>
      </c>
      <c r="BX1985" t="str">
        <f>"6:00 PM"</f>
        <v>6:00 PM</v>
      </c>
      <c r="BY1985" t="s">
        <v>133</v>
      </c>
      <c r="BZ1985">
        <v>0</v>
      </c>
      <c r="CA1985">
        <v>12</v>
      </c>
      <c r="CB1985" t="s">
        <v>117</v>
      </c>
      <c r="CD1985" s="2" t="s">
        <v>12350</v>
      </c>
      <c r="CE1985" t="s">
        <v>2026</v>
      </c>
      <c r="CG1985" t="s">
        <v>120</v>
      </c>
      <c r="CH1985" t="s">
        <v>121</v>
      </c>
      <c r="CI1985" s="6">
        <v>96950</v>
      </c>
      <c r="CJ1985" s="10">
        <v>7.98</v>
      </c>
      <c r="CK1985" s="10">
        <v>7.98</v>
      </c>
      <c r="CL1985" s="10">
        <v>0</v>
      </c>
      <c r="CM1985" s="10">
        <v>0</v>
      </c>
      <c r="CN1985" t="s">
        <v>137</v>
      </c>
      <c r="CP1985" t="s">
        <v>138</v>
      </c>
      <c r="CR1985" t="s">
        <v>117</v>
      </c>
      <c r="CS1985" t="s">
        <v>139</v>
      </c>
      <c r="CT1985" t="s">
        <v>140</v>
      </c>
      <c r="CU1985" t="s">
        <v>140</v>
      </c>
      <c r="CV1985" t="s">
        <v>140</v>
      </c>
      <c r="CW1985" t="s">
        <v>139</v>
      </c>
      <c r="CX1985" t="s">
        <v>140</v>
      </c>
      <c r="CY1985" t="s">
        <v>12351</v>
      </c>
      <c r="CZ1985" s="8">
        <v>16709890667</v>
      </c>
      <c r="DA1985" t="s">
        <v>3912</v>
      </c>
      <c r="DB1985" t="s">
        <v>140</v>
      </c>
      <c r="DC1985" t="s">
        <v>139</v>
      </c>
      <c r="DD1985" t="s">
        <v>117</v>
      </c>
    </row>
    <row r="1986" spans="1:114" ht="15" customHeight="1" x14ac:dyDescent="0.35">
      <c r="A1986" t="s">
        <v>1906</v>
      </c>
      <c r="B1986" t="s">
        <v>115</v>
      </c>
      <c r="C1986" s="1">
        <v>45796</v>
      </c>
      <c r="D1986" s="1">
        <v>45800</v>
      </c>
      <c r="E1986" t="s">
        <v>116</v>
      </c>
      <c r="F1986" s="1">
        <v>45808</v>
      </c>
      <c r="G1986" t="s">
        <v>139</v>
      </c>
      <c r="H1986" t="s">
        <v>117</v>
      </c>
      <c r="I1986" t="s">
        <v>117</v>
      </c>
      <c r="J1986" t="s">
        <v>1907</v>
      </c>
      <c r="K1986" t="s">
        <v>1908</v>
      </c>
      <c r="L1986" t="s">
        <v>1909</v>
      </c>
      <c r="M1986" t="s">
        <v>1910</v>
      </c>
      <c r="N1986" t="s">
        <v>136</v>
      </c>
      <c r="O1986" t="s">
        <v>121</v>
      </c>
      <c r="P1986" s="6">
        <v>96950</v>
      </c>
      <c r="Q1986" t="s">
        <v>122</v>
      </c>
      <c r="R1986" t="s">
        <v>469</v>
      </c>
      <c r="S1986" s="8">
        <v>16702352653</v>
      </c>
      <c r="T1986">
        <v>324</v>
      </c>
      <c r="U1986" t="s">
        <v>1911</v>
      </c>
      <c r="V1986">
        <v>424410</v>
      </c>
      <c r="W1986" t="s">
        <v>124</v>
      </c>
      <c r="Y1986" t="s">
        <v>1912</v>
      </c>
      <c r="Z1986" t="s">
        <v>1913</v>
      </c>
      <c r="AA1986" t="s">
        <v>1914</v>
      </c>
      <c r="AB1986" t="s">
        <v>1915</v>
      </c>
      <c r="AC1986" t="s">
        <v>1909</v>
      </c>
      <c r="AD1986" t="s">
        <v>1910</v>
      </c>
      <c r="AE1986" t="s">
        <v>136</v>
      </c>
      <c r="AF1986" t="s">
        <v>121</v>
      </c>
      <c r="AG1986" s="6">
        <v>96950</v>
      </c>
      <c r="AH1986" t="s">
        <v>122</v>
      </c>
      <c r="AI1986" t="s">
        <v>469</v>
      </c>
      <c r="AJ1986" s="8">
        <v>16702352653</v>
      </c>
      <c r="AK1986">
        <v>324</v>
      </c>
      <c r="AL1986" t="s">
        <v>1916</v>
      </c>
      <c r="BE1986" t="str">
        <f>"49-9021.00"</f>
        <v>49-9021.00</v>
      </c>
      <c r="BF1986" t="s">
        <v>239</v>
      </c>
      <c r="BG1986" t="s">
        <v>1917</v>
      </c>
      <c r="BH1986" t="s">
        <v>1918</v>
      </c>
      <c r="BI1986">
        <v>2</v>
      </c>
      <c r="BK1986" s="1">
        <v>45840</v>
      </c>
      <c r="BL1986" s="1">
        <v>46935</v>
      </c>
      <c r="BO1986">
        <v>35</v>
      </c>
      <c r="BP1986">
        <v>0</v>
      </c>
      <c r="BQ1986">
        <v>7</v>
      </c>
      <c r="BR1986">
        <v>7</v>
      </c>
      <c r="BS1986">
        <v>7</v>
      </c>
      <c r="BT1986">
        <v>7</v>
      </c>
      <c r="BU1986">
        <v>7</v>
      </c>
      <c r="BV1986">
        <v>0</v>
      </c>
      <c r="BW1986" t="str">
        <f>"8:00 AM"</f>
        <v>8:00 AM</v>
      </c>
      <c r="BX1986" t="str">
        <f>"4:00 PM"</f>
        <v>4:00 PM</v>
      </c>
      <c r="BY1986" t="s">
        <v>159</v>
      </c>
      <c r="BZ1986">
        <v>0</v>
      </c>
      <c r="CA1986">
        <v>12</v>
      </c>
      <c r="CB1986" t="s">
        <v>117</v>
      </c>
      <c r="CD1986" t="s">
        <v>1919</v>
      </c>
      <c r="CE1986" t="s">
        <v>1920</v>
      </c>
      <c r="CF1986" t="s">
        <v>1910</v>
      </c>
      <c r="CG1986" t="s">
        <v>136</v>
      </c>
      <c r="CH1986" t="s">
        <v>121</v>
      </c>
      <c r="CI1986" s="6">
        <v>96950</v>
      </c>
      <c r="CJ1986" s="10">
        <v>10.74</v>
      </c>
      <c r="CK1986" s="10">
        <v>15</v>
      </c>
      <c r="CL1986" s="10">
        <v>16.11</v>
      </c>
      <c r="CM1986" s="10">
        <v>22.5</v>
      </c>
      <c r="CN1986" t="s">
        <v>137</v>
      </c>
      <c r="CO1986" t="s">
        <v>133</v>
      </c>
      <c r="CP1986" t="s">
        <v>138</v>
      </c>
      <c r="CR1986" t="s">
        <v>117</v>
      </c>
      <c r="CS1986" t="s">
        <v>139</v>
      </c>
      <c r="CT1986" t="s">
        <v>140</v>
      </c>
      <c r="CU1986" t="s">
        <v>139</v>
      </c>
      <c r="CV1986" t="s">
        <v>140</v>
      </c>
      <c r="CW1986" t="s">
        <v>139</v>
      </c>
      <c r="CX1986" t="s">
        <v>140</v>
      </c>
      <c r="CY1986" t="s">
        <v>1921</v>
      </c>
      <c r="CZ1986" s="8">
        <v>16702352653</v>
      </c>
      <c r="DA1986" t="s">
        <v>1916</v>
      </c>
      <c r="DB1986" t="s">
        <v>1095</v>
      </c>
      <c r="DC1986" t="s">
        <v>139</v>
      </c>
      <c r="DD1986" t="s">
        <v>117</v>
      </c>
    </row>
    <row r="1987" spans="1:114" ht="15" customHeight="1" x14ac:dyDescent="0.35">
      <c r="A1987" t="s">
        <v>16543</v>
      </c>
      <c r="B1987" t="s">
        <v>278</v>
      </c>
      <c r="C1987" s="1">
        <v>45799</v>
      </c>
      <c r="D1987" s="1">
        <v>45800</v>
      </c>
      <c r="E1987" t="s">
        <v>116</v>
      </c>
      <c r="F1987" s="1">
        <v>46265</v>
      </c>
      <c r="G1987" t="s">
        <v>117</v>
      </c>
      <c r="H1987" t="s">
        <v>117</v>
      </c>
      <c r="I1987" t="s">
        <v>117</v>
      </c>
      <c r="J1987" t="s">
        <v>5216</v>
      </c>
      <c r="L1987" t="s">
        <v>5217</v>
      </c>
      <c r="M1987" t="s">
        <v>5218</v>
      </c>
      <c r="N1987" t="s">
        <v>120</v>
      </c>
      <c r="O1987" t="s">
        <v>121</v>
      </c>
      <c r="P1987" s="6">
        <v>96950</v>
      </c>
      <c r="Q1987" t="s">
        <v>122</v>
      </c>
      <c r="R1987" t="s">
        <v>382</v>
      </c>
      <c r="S1987" s="8">
        <v>16702358948</v>
      </c>
      <c r="U1987" t="s">
        <v>5219</v>
      </c>
      <c r="V1987">
        <v>23622</v>
      </c>
      <c r="W1987" t="s">
        <v>124</v>
      </c>
      <c r="Y1987" t="s">
        <v>5220</v>
      </c>
      <c r="Z1987" t="s">
        <v>5221</v>
      </c>
      <c r="AB1987" t="s">
        <v>1842</v>
      </c>
      <c r="AC1987" t="s">
        <v>5218</v>
      </c>
      <c r="AD1987" t="s">
        <v>5222</v>
      </c>
      <c r="AE1987" t="s">
        <v>120</v>
      </c>
      <c r="AF1987" t="s">
        <v>121</v>
      </c>
      <c r="AG1987" s="6">
        <v>96950</v>
      </c>
      <c r="AH1987" t="s">
        <v>122</v>
      </c>
      <c r="AI1987" t="s">
        <v>382</v>
      </c>
      <c r="AJ1987" s="8">
        <v>16702358948</v>
      </c>
      <c r="AL1987" t="s">
        <v>5223</v>
      </c>
      <c r="BE1987" t="str">
        <f>"11-1021.00"</f>
        <v>11-1021.00</v>
      </c>
      <c r="BF1987" t="s">
        <v>586</v>
      </c>
      <c r="BG1987" t="s">
        <v>5658</v>
      </c>
      <c r="BH1987" t="s">
        <v>189</v>
      </c>
      <c r="BI1987">
        <v>1</v>
      </c>
      <c r="BK1987" s="1">
        <v>45902</v>
      </c>
      <c r="BL1987" s="1">
        <v>46266</v>
      </c>
      <c r="BO1987">
        <v>35</v>
      </c>
      <c r="BP1987">
        <v>0</v>
      </c>
      <c r="BQ1987">
        <v>7</v>
      </c>
      <c r="BR1987">
        <v>7</v>
      </c>
      <c r="BS1987">
        <v>7</v>
      </c>
      <c r="BT1987">
        <v>7</v>
      </c>
      <c r="BU1987">
        <v>7</v>
      </c>
      <c r="BV1987">
        <v>0</v>
      </c>
      <c r="BW1987" t="str">
        <f>"9:00 AM"</f>
        <v>9:00 AM</v>
      </c>
      <c r="BX1987" t="str">
        <f>"5:00 PM"</f>
        <v>5:00 PM</v>
      </c>
      <c r="BY1987" t="s">
        <v>459</v>
      </c>
      <c r="BZ1987">
        <v>0</v>
      </c>
      <c r="CA1987">
        <v>12</v>
      </c>
      <c r="CB1987" t="s">
        <v>139</v>
      </c>
      <c r="CC1987">
        <v>3</v>
      </c>
      <c r="CD1987" t="s">
        <v>140</v>
      </c>
      <c r="CE1987" t="s">
        <v>5218</v>
      </c>
      <c r="CF1987" t="s">
        <v>5222</v>
      </c>
      <c r="CG1987" t="s">
        <v>120</v>
      </c>
      <c r="CH1987" t="s">
        <v>121</v>
      </c>
      <c r="CI1987" s="6">
        <v>96950</v>
      </c>
      <c r="CJ1987" s="10">
        <v>22.09</v>
      </c>
      <c r="CK1987" s="10">
        <v>22.09</v>
      </c>
      <c r="CL1987" s="10">
        <v>33.14</v>
      </c>
      <c r="CM1987" s="10">
        <v>33.14</v>
      </c>
      <c r="CN1987" t="s">
        <v>137</v>
      </c>
      <c r="CO1987" t="s">
        <v>393</v>
      </c>
      <c r="CP1987" t="s">
        <v>138</v>
      </c>
      <c r="CR1987" t="s">
        <v>117</v>
      </c>
      <c r="CS1987" t="s">
        <v>139</v>
      </c>
      <c r="CT1987" t="s">
        <v>140</v>
      </c>
      <c r="CU1987" t="s">
        <v>140</v>
      </c>
      <c r="CV1987" t="s">
        <v>140</v>
      </c>
      <c r="CW1987" t="s">
        <v>139</v>
      </c>
      <c r="CX1987" t="s">
        <v>140</v>
      </c>
      <c r="CY1987" t="s">
        <v>394</v>
      </c>
      <c r="CZ1987" s="8">
        <v>16702358948</v>
      </c>
      <c r="DA1987" t="s">
        <v>5223</v>
      </c>
      <c r="DB1987" t="s">
        <v>292</v>
      </c>
      <c r="DC1987" t="s">
        <v>139</v>
      </c>
      <c r="DD1987" t="s">
        <v>117</v>
      </c>
    </row>
    <row r="1988" spans="1:114" ht="15" customHeight="1" x14ac:dyDescent="0.35">
      <c r="A1988" t="s">
        <v>16471</v>
      </c>
      <c r="B1988" t="s">
        <v>144</v>
      </c>
      <c r="C1988" s="1">
        <v>45720</v>
      </c>
      <c r="D1988" s="1">
        <v>45804</v>
      </c>
      <c r="E1988" t="s">
        <v>116</v>
      </c>
      <c r="F1988" s="1">
        <v>45868</v>
      </c>
      <c r="G1988" t="s">
        <v>139</v>
      </c>
      <c r="H1988" t="s">
        <v>117</v>
      </c>
      <c r="I1988" t="s">
        <v>117</v>
      </c>
      <c r="J1988" t="s">
        <v>844</v>
      </c>
      <c r="K1988" t="s">
        <v>16472</v>
      </c>
      <c r="L1988" t="s">
        <v>8706</v>
      </c>
      <c r="M1988" t="s">
        <v>851</v>
      </c>
      <c r="N1988" t="s">
        <v>136</v>
      </c>
      <c r="O1988" t="s">
        <v>121</v>
      </c>
      <c r="P1988" s="6">
        <v>96950</v>
      </c>
      <c r="Q1988" t="s">
        <v>122</v>
      </c>
      <c r="S1988" s="8">
        <v>16702353313</v>
      </c>
      <c r="U1988" t="s">
        <v>848</v>
      </c>
      <c r="V1988">
        <v>722511</v>
      </c>
      <c r="W1988" t="s">
        <v>124</v>
      </c>
      <c r="Y1988" t="s">
        <v>849</v>
      </c>
      <c r="Z1988" t="s">
        <v>850</v>
      </c>
      <c r="AB1988" t="s">
        <v>474</v>
      </c>
      <c r="AC1988" t="s">
        <v>847</v>
      </c>
      <c r="AD1988" t="s">
        <v>851</v>
      </c>
      <c r="AE1988" t="s">
        <v>136</v>
      </c>
      <c r="AF1988" t="s">
        <v>121</v>
      </c>
      <c r="AG1988" s="6">
        <v>96950</v>
      </c>
      <c r="AH1988" t="s">
        <v>122</v>
      </c>
      <c r="AJ1988" s="8">
        <v>16702353313</v>
      </c>
      <c r="AL1988" t="s">
        <v>852</v>
      </c>
      <c r="BE1988" t="str">
        <f>"35-2014.00"</f>
        <v>35-2014.00</v>
      </c>
      <c r="BF1988" t="s">
        <v>191</v>
      </c>
      <c r="BG1988" t="s">
        <v>16473</v>
      </c>
      <c r="BH1988" t="s">
        <v>313</v>
      </c>
      <c r="BI1988">
        <v>3</v>
      </c>
      <c r="BJ1988">
        <v>3</v>
      </c>
      <c r="BK1988" s="1">
        <v>45870</v>
      </c>
      <c r="BL1988" s="1">
        <v>46965</v>
      </c>
      <c r="BM1988" s="1">
        <v>45870</v>
      </c>
      <c r="BN1988" s="1">
        <v>46965</v>
      </c>
      <c r="BO1988">
        <v>36</v>
      </c>
      <c r="BP1988">
        <v>6</v>
      </c>
      <c r="BQ1988">
        <v>6</v>
      </c>
      <c r="BR1988">
        <v>6</v>
      </c>
      <c r="BS1988">
        <v>0</v>
      </c>
      <c r="BT1988">
        <v>6</v>
      </c>
      <c r="BU1988">
        <v>6</v>
      </c>
      <c r="BV1988">
        <v>6</v>
      </c>
      <c r="BW1988" t="str">
        <f>"7:00 AM"</f>
        <v>7:00 AM</v>
      </c>
      <c r="BX1988" t="str">
        <f>"9:00 PM"</f>
        <v>9:00 PM</v>
      </c>
      <c r="BY1988" t="s">
        <v>133</v>
      </c>
      <c r="BZ1988">
        <v>0</v>
      </c>
      <c r="CA1988">
        <v>12</v>
      </c>
      <c r="CB1988" t="s">
        <v>117</v>
      </c>
      <c r="CD1988" t="s">
        <v>16474</v>
      </c>
      <c r="CE1988" t="s">
        <v>847</v>
      </c>
      <c r="CG1988" t="s">
        <v>136</v>
      </c>
      <c r="CH1988" t="s">
        <v>121</v>
      </c>
      <c r="CI1988" s="6">
        <v>96950</v>
      </c>
      <c r="CJ1988" s="10">
        <v>8.83</v>
      </c>
      <c r="CK1988" s="10">
        <v>8.83</v>
      </c>
      <c r="CL1988" s="10">
        <v>0</v>
      </c>
      <c r="CM1988" s="10">
        <v>0</v>
      </c>
      <c r="CN1988" t="s">
        <v>137</v>
      </c>
      <c r="CO1988" t="s">
        <v>133</v>
      </c>
      <c r="CP1988" t="s">
        <v>138</v>
      </c>
      <c r="CR1988" t="s">
        <v>117</v>
      </c>
      <c r="CS1988" t="s">
        <v>139</v>
      </c>
      <c r="CT1988" t="s">
        <v>140</v>
      </c>
      <c r="CU1988" t="s">
        <v>140</v>
      </c>
      <c r="CV1988" t="s">
        <v>140</v>
      </c>
      <c r="CW1988" t="s">
        <v>139</v>
      </c>
      <c r="CX1988" t="s">
        <v>140</v>
      </c>
      <c r="CY1988" t="s">
        <v>133</v>
      </c>
      <c r="CZ1988" s="8">
        <v>16702353313</v>
      </c>
      <c r="DA1988" t="s">
        <v>852</v>
      </c>
      <c r="DB1988" t="s">
        <v>140</v>
      </c>
      <c r="DC1988" t="s">
        <v>139</v>
      </c>
      <c r="DD1988" t="s">
        <v>117</v>
      </c>
      <c r="DE1988" t="s">
        <v>857</v>
      </c>
      <c r="DF1988" t="s">
        <v>858</v>
      </c>
      <c r="DG1988" t="s">
        <v>419</v>
      </c>
      <c r="DH1988" t="s">
        <v>848</v>
      </c>
      <c r="DI1988" t="s">
        <v>844</v>
      </c>
      <c r="DJ1988" t="s">
        <v>852</v>
      </c>
    </row>
    <row r="1989" spans="1:114" ht="15" customHeight="1" x14ac:dyDescent="0.35">
      <c r="A1989" t="s">
        <v>10415</v>
      </c>
      <c r="B1989" t="s">
        <v>144</v>
      </c>
      <c r="C1989" s="1">
        <v>45744</v>
      </c>
      <c r="D1989" s="1">
        <v>45804</v>
      </c>
      <c r="E1989" t="s">
        <v>116</v>
      </c>
      <c r="F1989" s="1">
        <v>45868</v>
      </c>
      <c r="G1989" t="s">
        <v>117</v>
      </c>
      <c r="H1989" t="s">
        <v>117</v>
      </c>
      <c r="I1989" t="s">
        <v>117</v>
      </c>
      <c r="J1989" t="s">
        <v>1378</v>
      </c>
      <c r="K1989" t="s">
        <v>1474</v>
      </c>
      <c r="L1989" t="s">
        <v>1379</v>
      </c>
      <c r="N1989" t="s">
        <v>120</v>
      </c>
      <c r="O1989" t="s">
        <v>121</v>
      </c>
      <c r="P1989" s="6">
        <v>96950</v>
      </c>
      <c r="Q1989" t="s">
        <v>122</v>
      </c>
      <c r="S1989" s="8">
        <v>16702335776</v>
      </c>
      <c r="U1989" t="s">
        <v>1380</v>
      </c>
      <c r="V1989">
        <v>561720</v>
      </c>
      <c r="W1989" t="s">
        <v>124</v>
      </c>
      <c r="Y1989" t="s">
        <v>1381</v>
      </c>
      <c r="Z1989" t="s">
        <v>1382</v>
      </c>
      <c r="AA1989" t="s">
        <v>1039</v>
      </c>
      <c r="AB1989" t="s">
        <v>575</v>
      </c>
      <c r="AC1989" t="s">
        <v>1378</v>
      </c>
      <c r="AD1989" t="s">
        <v>1379</v>
      </c>
      <c r="AE1989" t="s">
        <v>120</v>
      </c>
      <c r="AF1989" t="s">
        <v>121</v>
      </c>
      <c r="AG1989" s="6">
        <v>96950</v>
      </c>
      <c r="AH1989" t="s">
        <v>122</v>
      </c>
      <c r="AJ1989" s="8">
        <v>16702335776</v>
      </c>
      <c r="AL1989" t="s">
        <v>1475</v>
      </c>
      <c r="BE1989" t="str">
        <f>"37-2011.00"</f>
        <v>37-2011.00</v>
      </c>
      <c r="BF1989" t="s">
        <v>701</v>
      </c>
      <c r="BG1989" t="s">
        <v>1476</v>
      </c>
      <c r="BH1989" t="s">
        <v>1477</v>
      </c>
      <c r="BI1989">
        <v>10</v>
      </c>
      <c r="BJ1989">
        <v>10</v>
      </c>
      <c r="BK1989" s="1">
        <v>45870</v>
      </c>
      <c r="BL1989" s="1">
        <v>46234</v>
      </c>
      <c r="BM1989" s="1">
        <v>45870</v>
      </c>
      <c r="BN1989" s="1">
        <v>46234</v>
      </c>
      <c r="BO1989">
        <v>35</v>
      </c>
      <c r="BP1989">
        <v>0</v>
      </c>
      <c r="BQ1989">
        <v>7</v>
      </c>
      <c r="BR1989">
        <v>7</v>
      </c>
      <c r="BS1989">
        <v>7</v>
      </c>
      <c r="BT1989">
        <v>7</v>
      </c>
      <c r="BU1989">
        <v>7</v>
      </c>
      <c r="BV1989">
        <v>0</v>
      </c>
      <c r="BW1989" t="str">
        <f>"9:00 AM"</f>
        <v>9:00 AM</v>
      </c>
      <c r="BX1989" t="str">
        <f>"5:00 PM"</f>
        <v>5:00 PM</v>
      </c>
      <c r="BY1989" t="s">
        <v>133</v>
      </c>
      <c r="BZ1989">
        <v>0</v>
      </c>
      <c r="CA1989">
        <v>12</v>
      </c>
      <c r="CB1989" t="s">
        <v>117</v>
      </c>
      <c r="CD1989" t="s">
        <v>10416</v>
      </c>
      <c r="CE1989" t="s">
        <v>982</v>
      </c>
      <c r="CG1989" t="s">
        <v>120</v>
      </c>
      <c r="CH1989" t="s">
        <v>121</v>
      </c>
      <c r="CI1989" s="6">
        <v>96950</v>
      </c>
      <c r="CJ1989" s="10">
        <v>8.2899999999999991</v>
      </c>
      <c r="CK1989" s="10">
        <v>8.2899999999999991</v>
      </c>
      <c r="CL1989" s="10">
        <v>12.44</v>
      </c>
      <c r="CM1989" s="10">
        <v>12.44</v>
      </c>
      <c r="CN1989" t="s">
        <v>137</v>
      </c>
      <c r="CO1989" t="s">
        <v>140</v>
      </c>
      <c r="CP1989" t="s">
        <v>138</v>
      </c>
      <c r="CR1989" t="s">
        <v>139</v>
      </c>
      <c r="CS1989" t="s">
        <v>139</v>
      </c>
      <c r="CT1989" t="s">
        <v>140</v>
      </c>
      <c r="CU1989" t="s">
        <v>139</v>
      </c>
      <c r="CV1989" t="s">
        <v>140</v>
      </c>
      <c r="CW1989" t="s">
        <v>139</v>
      </c>
      <c r="CX1989" t="s">
        <v>140</v>
      </c>
      <c r="CY1989" t="s">
        <v>140</v>
      </c>
      <c r="CZ1989" s="8">
        <v>16702335776</v>
      </c>
      <c r="DA1989" t="s">
        <v>1383</v>
      </c>
      <c r="DB1989" t="s">
        <v>140</v>
      </c>
      <c r="DC1989" t="s">
        <v>139</v>
      </c>
      <c r="DD1989" t="s">
        <v>117</v>
      </c>
    </row>
    <row r="1990" spans="1:114" ht="15" customHeight="1" x14ac:dyDescent="0.35">
      <c r="A1990" t="s">
        <v>15387</v>
      </c>
      <c r="B1990" t="s">
        <v>144</v>
      </c>
      <c r="C1990" s="1">
        <v>45746</v>
      </c>
      <c r="D1990" s="1">
        <v>45804</v>
      </c>
      <c r="E1990" t="s">
        <v>211</v>
      </c>
      <c r="G1990" t="s">
        <v>117</v>
      </c>
      <c r="H1990" t="s">
        <v>117</v>
      </c>
      <c r="I1990" t="s">
        <v>117</v>
      </c>
      <c r="J1990" t="s">
        <v>794</v>
      </c>
      <c r="L1990" t="s">
        <v>15255</v>
      </c>
      <c r="N1990" t="s">
        <v>136</v>
      </c>
      <c r="O1990" t="s">
        <v>121</v>
      </c>
      <c r="P1990" s="6">
        <v>96950</v>
      </c>
      <c r="Q1990" t="s">
        <v>122</v>
      </c>
      <c r="S1990" s="8">
        <v>16702346445</v>
      </c>
      <c r="T1990">
        <v>2263</v>
      </c>
      <c r="U1990" t="s">
        <v>796</v>
      </c>
      <c r="V1990">
        <v>532111</v>
      </c>
      <c r="W1990" t="s">
        <v>124</v>
      </c>
      <c r="Y1990" t="s">
        <v>698</v>
      </c>
      <c r="Z1990" t="s">
        <v>699</v>
      </c>
      <c r="AB1990" t="s">
        <v>215</v>
      </c>
      <c r="AC1990" t="s">
        <v>3849</v>
      </c>
      <c r="AE1990" t="s">
        <v>136</v>
      </c>
      <c r="AF1990" t="s">
        <v>121</v>
      </c>
      <c r="AG1990" s="6">
        <v>96950</v>
      </c>
      <c r="AH1990" t="s">
        <v>122</v>
      </c>
      <c r="AJ1990" s="8">
        <v>16702346445</v>
      </c>
      <c r="AK1990">
        <v>2263</v>
      </c>
      <c r="AL1990" t="s">
        <v>700</v>
      </c>
      <c r="BE1990" t="str">
        <f>"41-2021.00"</f>
        <v>41-2021.00</v>
      </c>
      <c r="BF1990" t="s">
        <v>798</v>
      </c>
      <c r="BG1990" t="s">
        <v>15388</v>
      </c>
      <c r="BH1990" t="s">
        <v>800</v>
      </c>
      <c r="BI1990">
        <v>2</v>
      </c>
      <c r="BJ1990">
        <v>2</v>
      </c>
      <c r="BK1990" s="1">
        <v>45839</v>
      </c>
      <c r="BL1990" s="1">
        <v>46203</v>
      </c>
      <c r="BM1990" s="1">
        <v>45839</v>
      </c>
      <c r="BN1990" s="1">
        <v>46203</v>
      </c>
      <c r="BO1990">
        <v>40</v>
      </c>
      <c r="BP1990">
        <v>0</v>
      </c>
      <c r="BQ1990">
        <v>8</v>
      </c>
      <c r="BR1990">
        <v>8</v>
      </c>
      <c r="BS1990">
        <v>8</v>
      </c>
      <c r="BT1990">
        <v>8</v>
      </c>
      <c r="BU1990">
        <v>8</v>
      </c>
      <c r="BV1990">
        <v>0</v>
      </c>
      <c r="BW1990" t="str">
        <f>"8:00 AM"</f>
        <v>8:00 AM</v>
      </c>
      <c r="BX1990" t="str">
        <f>"5:00 PM"</f>
        <v>5:00 PM</v>
      </c>
      <c r="BY1990" t="s">
        <v>133</v>
      </c>
      <c r="BZ1990">
        <v>0</v>
      </c>
      <c r="CA1990">
        <v>6</v>
      </c>
      <c r="CB1990" t="s">
        <v>117</v>
      </c>
      <c r="CD1990" s="2" t="s">
        <v>15389</v>
      </c>
      <c r="CE1990" t="s">
        <v>795</v>
      </c>
      <c r="CG1990" t="s">
        <v>136</v>
      </c>
      <c r="CH1990" t="s">
        <v>121</v>
      </c>
      <c r="CI1990" s="6">
        <v>96950</v>
      </c>
      <c r="CJ1990" s="10">
        <v>9.5</v>
      </c>
      <c r="CK1990" s="10">
        <v>10</v>
      </c>
      <c r="CL1990" s="10">
        <v>14.25</v>
      </c>
      <c r="CM1990" s="10">
        <v>15</v>
      </c>
      <c r="CN1990" t="s">
        <v>137</v>
      </c>
      <c r="CO1990" t="s">
        <v>803</v>
      </c>
      <c r="CP1990" t="s">
        <v>138</v>
      </c>
      <c r="CR1990" t="s">
        <v>117</v>
      </c>
      <c r="CS1990" t="s">
        <v>139</v>
      </c>
      <c r="CT1990" t="s">
        <v>140</v>
      </c>
      <c r="CU1990" t="s">
        <v>139</v>
      </c>
      <c r="CV1990" t="s">
        <v>140</v>
      </c>
      <c r="CW1990" t="s">
        <v>139</v>
      </c>
      <c r="CX1990" t="s">
        <v>140</v>
      </c>
      <c r="CY1990" t="s">
        <v>17406</v>
      </c>
      <c r="CZ1990" s="8">
        <v>16702346445</v>
      </c>
      <c r="DA1990" t="s">
        <v>700</v>
      </c>
      <c r="DB1990" t="s">
        <v>140</v>
      </c>
      <c r="DC1990" t="s">
        <v>139</v>
      </c>
      <c r="DD1990" t="s">
        <v>117</v>
      </c>
      <c r="DE1990" t="s">
        <v>698</v>
      </c>
      <c r="DF1990" t="s">
        <v>699</v>
      </c>
      <c r="DH1990" t="s">
        <v>796</v>
      </c>
      <c r="DI1990" t="s">
        <v>15390</v>
      </c>
      <c r="DJ1990" t="s">
        <v>700</v>
      </c>
    </row>
    <row r="1991" spans="1:114" ht="15" customHeight="1" x14ac:dyDescent="0.35">
      <c r="A1991" t="s">
        <v>16529</v>
      </c>
      <c r="B1991" t="s">
        <v>144</v>
      </c>
      <c r="C1991" s="1">
        <v>45750</v>
      </c>
      <c r="D1991" s="1">
        <v>45804</v>
      </c>
      <c r="E1991" t="s">
        <v>116</v>
      </c>
      <c r="F1991" s="1">
        <v>45837</v>
      </c>
      <c r="G1991" t="s">
        <v>117</v>
      </c>
      <c r="H1991" t="s">
        <v>117</v>
      </c>
      <c r="I1991" t="s">
        <v>117</v>
      </c>
      <c r="J1991" t="s">
        <v>6036</v>
      </c>
      <c r="L1991" t="s">
        <v>6037</v>
      </c>
      <c r="N1991" t="s">
        <v>120</v>
      </c>
      <c r="O1991" t="s">
        <v>121</v>
      </c>
      <c r="P1991" s="6">
        <v>96950</v>
      </c>
      <c r="Q1991" t="s">
        <v>122</v>
      </c>
      <c r="S1991" s="8">
        <v>16702851190</v>
      </c>
      <c r="U1991" t="s">
        <v>6038</v>
      </c>
      <c r="V1991">
        <v>721110</v>
      </c>
      <c r="W1991" t="s">
        <v>124</v>
      </c>
      <c r="Y1991" t="s">
        <v>6039</v>
      </c>
      <c r="Z1991" t="s">
        <v>6040</v>
      </c>
      <c r="AB1991" t="s">
        <v>128</v>
      </c>
      <c r="AC1991" t="s">
        <v>6037</v>
      </c>
      <c r="AE1991" t="s">
        <v>120</v>
      </c>
      <c r="AF1991" t="s">
        <v>121</v>
      </c>
      <c r="AG1991" s="6">
        <v>96950</v>
      </c>
      <c r="AH1991" t="s">
        <v>122</v>
      </c>
      <c r="AJ1991" s="8">
        <v>16702851190</v>
      </c>
      <c r="AL1991" t="s">
        <v>6041</v>
      </c>
      <c r="BE1991" t="str">
        <f>"49-9071.00"</f>
        <v>49-9071.00</v>
      </c>
      <c r="BF1991" t="s">
        <v>156</v>
      </c>
      <c r="BG1991" t="s">
        <v>6042</v>
      </c>
      <c r="BH1991" t="s">
        <v>6043</v>
      </c>
      <c r="BI1991">
        <v>1</v>
      </c>
      <c r="BJ1991">
        <v>1</v>
      </c>
      <c r="BK1991" s="1">
        <v>45839</v>
      </c>
      <c r="BL1991" s="1">
        <v>46203</v>
      </c>
      <c r="BM1991" s="1">
        <v>45839</v>
      </c>
      <c r="BN1991" s="1">
        <v>46203</v>
      </c>
      <c r="BO1991">
        <v>35</v>
      </c>
      <c r="BP1991">
        <v>0</v>
      </c>
      <c r="BQ1991">
        <v>7</v>
      </c>
      <c r="BR1991">
        <v>7</v>
      </c>
      <c r="BS1991">
        <v>7</v>
      </c>
      <c r="BT1991">
        <v>7</v>
      </c>
      <c r="BU1991">
        <v>7</v>
      </c>
      <c r="BV1991">
        <v>0</v>
      </c>
      <c r="BW1991" t="str">
        <f>"7:00 AM"</f>
        <v>7:00 AM</v>
      </c>
      <c r="BX1991" t="str">
        <f>"7:00 PM"</f>
        <v>7:00 PM</v>
      </c>
      <c r="BY1991" t="s">
        <v>133</v>
      </c>
      <c r="BZ1991">
        <v>0</v>
      </c>
      <c r="CA1991">
        <v>24</v>
      </c>
      <c r="CB1991" t="s">
        <v>117</v>
      </c>
      <c r="CD1991" t="s">
        <v>16530</v>
      </c>
      <c r="CE1991" t="s">
        <v>6037</v>
      </c>
      <c r="CG1991" t="s">
        <v>120</v>
      </c>
      <c r="CH1991" t="s">
        <v>121</v>
      </c>
      <c r="CI1991" s="6">
        <v>96950</v>
      </c>
      <c r="CJ1991" s="10">
        <v>9.75</v>
      </c>
      <c r="CK1991" s="10">
        <v>9.75</v>
      </c>
      <c r="CL1991" s="10">
        <v>0</v>
      </c>
      <c r="CM1991" s="10">
        <v>0</v>
      </c>
      <c r="CN1991" t="s">
        <v>137</v>
      </c>
      <c r="CO1991" t="s">
        <v>140</v>
      </c>
      <c r="CP1991" t="s">
        <v>138</v>
      </c>
      <c r="CR1991" t="s">
        <v>117</v>
      </c>
      <c r="CS1991" t="s">
        <v>139</v>
      </c>
      <c r="CT1991" t="s">
        <v>140</v>
      </c>
      <c r="CU1991" t="s">
        <v>140</v>
      </c>
      <c r="CV1991" t="s">
        <v>140</v>
      </c>
      <c r="CW1991" t="s">
        <v>139</v>
      </c>
      <c r="CX1991" t="s">
        <v>140</v>
      </c>
      <c r="CY1991" t="s">
        <v>140</v>
      </c>
      <c r="CZ1991" s="8">
        <v>16702851190</v>
      </c>
      <c r="DA1991" t="s">
        <v>6045</v>
      </c>
      <c r="DB1991" t="s">
        <v>140</v>
      </c>
      <c r="DC1991" t="s">
        <v>139</v>
      </c>
      <c r="DD1991" t="s">
        <v>117</v>
      </c>
    </row>
    <row r="1992" spans="1:114" ht="15" customHeight="1" x14ac:dyDescent="0.35">
      <c r="A1992" t="s">
        <v>8207</v>
      </c>
      <c r="B1992" t="s">
        <v>144</v>
      </c>
      <c r="C1992" s="1">
        <v>45754</v>
      </c>
      <c r="D1992" s="1">
        <v>45804</v>
      </c>
      <c r="E1992" t="s">
        <v>116</v>
      </c>
      <c r="F1992" s="1">
        <v>45929</v>
      </c>
      <c r="G1992" t="s">
        <v>117</v>
      </c>
      <c r="H1992" t="s">
        <v>117</v>
      </c>
      <c r="I1992" t="s">
        <v>117</v>
      </c>
      <c r="J1992" t="s">
        <v>8208</v>
      </c>
      <c r="K1992" t="s">
        <v>8209</v>
      </c>
      <c r="L1992" t="s">
        <v>8210</v>
      </c>
      <c r="M1992" t="s">
        <v>4075</v>
      </c>
      <c r="N1992" t="s">
        <v>120</v>
      </c>
      <c r="O1992" t="s">
        <v>121</v>
      </c>
      <c r="P1992" s="6">
        <v>96950</v>
      </c>
      <c r="Q1992" t="s">
        <v>122</v>
      </c>
      <c r="R1992" t="s">
        <v>652</v>
      </c>
      <c r="S1992" s="8">
        <v>16702343929</v>
      </c>
      <c r="U1992" t="s">
        <v>8211</v>
      </c>
      <c r="V1992">
        <v>81142</v>
      </c>
      <c r="W1992" t="s">
        <v>124</v>
      </c>
      <c r="Y1992" t="s">
        <v>8212</v>
      </c>
      <c r="Z1992" t="s">
        <v>8213</v>
      </c>
      <c r="AA1992" t="s">
        <v>140</v>
      </c>
      <c r="AB1992" t="s">
        <v>128</v>
      </c>
      <c r="AC1992" t="s">
        <v>8210</v>
      </c>
      <c r="AD1992" t="s">
        <v>4075</v>
      </c>
      <c r="AE1992" t="s">
        <v>120</v>
      </c>
      <c r="AF1992" t="s">
        <v>121</v>
      </c>
      <c r="AG1992" s="6">
        <v>96950</v>
      </c>
      <c r="AH1992" t="s">
        <v>122</v>
      </c>
      <c r="AI1992" t="s">
        <v>652</v>
      </c>
      <c r="AJ1992" s="8">
        <v>16702343929</v>
      </c>
      <c r="AL1992" t="s">
        <v>8214</v>
      </c>
      <c r="BE1992" t="str">
        <f>"51-6093.00"</f>
        <v>51-6093.00</v>
      </c>
      <c r="BF1992" t="s">
        <v>8215</v>
      </c>
      <c r="BG1992" t="s">
        <v>8216</v>
      </c>
      <c r="BH1992" t="s">
        <v>8217</v>
      </c>
      <c r="BI1992">
        <v>4</v>
      </c>
      <c r="BJ1992">
        <v>4</v>
      </c>
      <c r="BK1992" s="1">
        <v>45931</v>
      </c>
      <c r="BL1992" s="1">
        <v>46295</v>
      </c>
      <c r="BM1992" s="1">
        <v>45931</v>
      </c>
      <c r="BN1992" s="1">
        <v>46295</v>
      </c>
      <c r="BO1992">
        <v>35</v>
      </c>
      <c r="BP1992">
        <v>0</v>
      </c>
      <c r="BQ1992">
        <v>7</v>
      </c>
      <c r="BR1992">
        <v>7</v>
      </c>
      <c r="BS1992">
        <v>7</v>
      </c>
      <c r="BT1992">
        <v>7</v>
      </c>
      <c r="BU1992">
        <v>7</v>
      </c>
      <c r="BV1992">
        <v>0</v>
      </c>
      <c r="BW1992" t="str">
        <f>"8:00 AM"</f>
        <v>8:00 AM</v>
      </c>
      <c r="BX1992" t="str">
        <f>"4:00 PM"</f>
        <v>4:00 PM</v>
      </c>
      <c r="BY1992" t="s">
        <v>133</v>
      </c>
      <c r="BZ1992">
        <v>0</v>
      </c>
      <c r="CA1992">
        <v>12</v>
      </c>
      <c r="CB1992" t="s">
        <v>117</v>
      </c>
      <c r="CD1992" t="s">
        <v>8218</v>
      </c>
      <c r="CE1992" t="s">
        <v>8219</v>
      </c>
      <c r="CF1992" t="s">
        <v>4075</v>
      </c>
      <c r="CG1992" t="s">
        <v>120</v>
      </c>
      <c r="CH1992" t="s">
        <v>121</v>
      </c>
      <c r="CI1992" s="6">
        <v>96950</v>
      </c>
      <c r="CJ1992" s="10">
        <v>8.08</v>
      </c>
      <c r="CK1992" s="10">
        <v>8.1999999999999993</v>
      </c>
      <c r="CL1992" s="10">
        <v>12.12</v>
      </c>
      <c r="CM1992" s="10">
        <v>12.3</v>
      </c>
      <c r="CN1992" t="s">
        <v>137</v>
      </c>
      <c r="CO1992" t="s">
        <v>140</v>
      </c>
      <c r="CP1992" t="s">
        <v>138</v>
      </c>
      <c r="CR1992" t="s">
        <v>117</v>
      </c>
      <c r="CS1992" t="s">
        <v>139</v>
      </c>
      <c r="CT1992" t="s">
        <v>139</v>
      </c>
      <c r="CU1992" t="s">
        <v>139</v>
      </c>
      <c r="CV1992" t="s">
        <v>140</v>
      </c>
      <c r="CW1992" t="s">
        <v>139</v>
      </c>
      <c r="CX1992" t="s">
        <v>140</v>
      </c>
      <c r="CY1992" t="s">
        <v>4133</v>
      </c>
      <c r="CZ1992" s="8">
        <v>16702343929</v>
      </c>
      <c r="DA1992" t="s">
        <v>8214</v>
      </c>
      <c r="DB1992" t="s">
        <v>140</v>
      </c>
      <c r="DC1992" t="s">
        <v>139</v>
      </c>
      <c r="DD1992" t="s">
        <v>117</v>
      </c>
    </row>
    <row r="1993" spans="1:114" ht="15" customHeight="1" x14ac:dyDescent="0.35">
      <c r="A1993" t="s">
        <v>15326</v>
      </c>
      <c r="B1993" t="s">
        <v>144</v>
      </c>
      <c r="C1993" s="1">
        <v>45754</v>
      </c>
      <c r="D1993" s="1">
        <v>45804</v>
      </c>
      <c r="E1993" t="s">
        <v>116</v>
      </c>
      <c r="F1993" s="1">
        <v>45929</v>
      </c>
      <c r="G1993" t="s">
        <v>117</v>
      </c>
      <c r="H1993" t="s">
        <v>117</v>
      </c>
      <c r="I1993" t="s">
        <v>117</v>
      </c>
      <c r="J1993" t="s">
        <v>8451</v>
      </c>
      <c r="K1993" t="s">
        <v>8452</v>
      </c>
      <c r="L1993" t="s">
        <v>8453</v>
      </c>
      <c r="M1993" t="s">
        <v>531</v>
      </c>
      <c r="N1993" t="s">
        <v>120</v>
      </c>
      <c r="O1993" t="s">
        <v>121</v>
      </c>
      <c r="P1993" s="6">
        <v>96950</v>
      </c>
      <c r="Q1993" t="s">
        <v>122</v>
      </c>
      <c r="R1993" t="s">
        <v>652</v>
      </c>
      <c r="S1993" s="8">
        <v>16702351096</v>
      </c>
      <c r="U1993" t="s">
        <v>8454</v>
      </c>
      <c r="V1993">
        <v>722515</v>
      </c>
      <c r="W1993" t="s">
        <v>124</v>
      </c>
      <c r="Y1993" t="s">
        <v>8455</v>
      </c>
      <c r="Z1993" t="s">
        <v>8456</v>
      </c>
      <c r="AA1993" t="s">
        <v>8457</v>
      </c>
      <c r="AB1993" t="s">
        <v>270</v>
      </c>
      <c r="AC1993" t="s">
        <v>8453</v>
      </c>
      <c r="AD1993" t="s">
        <v>531</v>
      </c>
      <c r="AE1993" t="s">
        <v>120</v>
      </c>
      <c r="AF1993" t="s">
        <v>121</v>
      </c>
      <c r="AG1993" s="6">
        <v>96950</v>
      </c>
      <c r="AH1993" t="s">
        <v>122</v>
      </c>
      <c r="AI1993" t="s">
        <v>652</v>
      </c>
      <c r="AJ1993" s="8">
        <v>16702351096</v>
      </c>
      <c r="AL1993" t="s">
        <v>8458</v>
      </c>
      <c r="BE1993" t="str">
        <f>"35-2015.00"</f>
        <v>35-2015.00</v>
      </c>
      <c r="BF1993" t="s">
        <v>5569</v>
      </c>
      <c r="BG1993" t="s">
        <v>15327</v>
      </c>
      <c r="BH1993" t="s">
        <v>15328</v>
      </c>
      <c r="BI1993">
        <v>4</v>
      </c>
      <c r="BJ1993">
        <v>4</v>
      </c>
      <c r="BK1993" s="1">
        <v>45931</v>
      </c>
      <c r="BL1993" s="1">
        <v>46295</v>
      </c>
      <c r="BM1993" s="1">
        <v>45931</v>
      </c>
      <c r="BN1993" s="1">
        <v>46295</v>
      </c>
      <c r="BO1993">
        <v>35</v>
      </c>
      <c r="BP1993">
        <v>5</v>
      </c>
      <c r="BQ1993">
        <v>5</v>
      </c>
      <c r="BR1993">
        <v>5</v>
      </c>
      <c r="BS1993">
        <v>5</v>
      </c>
      <c r="BT1993">
        <v>5</v>
      </c>
      <c r="BU1993">
        <v>5</v>
      </c>
      <c r="BV1993">
        <v>5</v>
      </c>
      <c r="BW1993" t="str">
        <f>"4:00 PM"</f>
        <v>4:00 PM</v>
      </c>
      <c r="BX1993" t="str">
        <f>"9:00 PM"</f>
        <v>9:00 PM</v>
      </c>
      <c r="BY1993" t="s">
        <v>133</v>
      </c>
      <c r="BZ1993">
        <v>0</v>
      </c>
      <c r="CA1993">
        <v>12</v>
      </c>
      <c r="CB1993" t="s">
        <v>117</v>
      </c>
      <c r="CD1993" t="s">
        <v>15329</v>
      </c>
      <c r="CE1993" t="s">
        <v>15330</v>
      </c>
      <c r="CF1993" t="s">
        <v>531</v>
      </c>
      <c r="CG1993" t="s">
        <v>120</v>
      </c>
      <c r="CH1993" t="s">
        <v>121</v>
      </c>
      <c r="CI1993" s="6">
        <v>96950</v>
      </c>
      <c r="CJ1993" s="10">
        <v>8.85</v>
      </c>
      <c r="CK1993" s="10">
        <v>9</v>
      </c>
      <c r="CL1993" s="10">
        <v>13.27</v>
      </c>
      <c r="CM1993" s="10">
        <v>13.5</v>
      </c>
      <c r="CN1993" t="s">
        <v>137</v>
      </c>
      <c r="CO1993" t="s">
        <v>140</v>
      </c>
      <c r="CP1993" t="s">
        <v>138</v>
      </c>
      <c r="CR1993" t="s">
        <v>117</v>
      </c>
      <c r="CS1993" t="s">
        <v>139</v>
      </c>
      <c r="CT1993" t="s">
        <v>139</v>
      </c>
      <c r="CU1993" t="s">
        <v>139</v>
      </c>
      <c r="CV1993" t="s">
        <v>140</v>
      </c>
      <c r="CW1993" t="s">
        <v>139</v>
      </c>
      <c r="CX1993" t="s">
        <v>140</v>
      </c>
      <c r="CY1993" t="s">
        <v>4133</v>
      </c>
      <c r="CZ1993" s="8">
        <v>16702351096</v>
      </c>
      <c r="DA1993" t="s">
        <v>8458</v>
      </c>
      <c r="DB1993" t="s">
        <v>140</v>
      </c>
      <c r="DC1993" t="s">
        <v>139</v>
      </c>
      <c r="DD1993" t="s">
        <v>117</v>
      </c>
    </row>
    <row r="1994" spans="1:114" ht="15" customHeight="1" x14ac:dyDescent="0.35">
      <c r="A1994" t="s">
        <v>10322</v>
      </c>
      <c r="B1994" t="s">
        <v>115</v>
      </c>
      <c r="C1994" s="1">
        <v>45771</v>
      </c>
      <c r="D1994" s="1">
        <v>45804</v>
      </c>
      <c r="E1994" t="s">
        <v>116</v>
      </c>
      <c r="F1994" s="1">
        <v>45929</v>
      </c>
      <c r="G1994" t="s">
        <v>117</v>
      </c>
      <c r="H1994" t="s">
        <v>117</v>
      </c>
      <c r="I1994" t="s">
        <v>117</v>
      </c>
      <c r="J1994" t="s">
        <v>954</v>
      </c>
      <c r="K1994" t="s">
        <v>955</v>
      </c>
      <c r="L1994" t="s">
        <v>956</v>
      </c>
      <c r="M1994" t="s">
        <v>957</v>
      </c>
      <c r="N1994" t="s">
        <v>120</v>
      </c>
      <c r="O1994" t="s">
        <v>121</v>
      </c>
      <c r="P1994" s="6">
        <v>96950</v>
      </c>
      <c r="Q1994" t="s">
        <v>122</v>
      </c>
      <c r="S1994" s="8">
        <v>16702336927</v>
      </c>
      <c r="U1994" t="s">
        <v>958</v>
      </c>
      <c r="V1994">
        <v>23622</v>
      </c>
      <c r="W1994" t="s">
        <v>124</v>
      </c>
      <c r="Y1994" t="s">
        <v>959</v>
      </c>
      <c r="Z1994" t="s">
        <v>960</v>
      </c>
      <c r="AA1994" t="s">
        <v>961</v>
      </c>
      <c r="AB1994" t="s">
        <v>128</v>
      </c>
      <c r="AC1994" t="s">
        <v>956</v>
      </c>
      <c r="AD1994" t="s">
        <v>957</v>
      </c>
      <c r="AE1994" t="s">
        <v>120</v>
      </c>
      <c r="AF1994" t="s">
        <v>121</v>
      </c>
      <c r="AG1994" s="6">
        <v>96950</v>
      </c>
      <c r="AH1994" t="s">
        <v>122</v>
      </c>
      <c r="AJ1994" s="8">
        <v>16702336927</v>
      </c>
      <c r="AL1994" t="s">
        <v>967</v>
      </c>
      <c r="BE1994" t="str">
        <f>"47-2061.00"</f>
        <v>47-2061.00</v>
      </c>
      <c r="BF1994" t="s">
        <v>1314</v>
      </c>
      <c r="BG1994" t="s">
        <v>10323</v>
      </c>
      <c r="BH1994" t="s">
        <v>1316</v>
      </c>
      <c r="BI1994">
        <v>9</v>
      </c>
      <c r="BK1994" s="1">
        <v>45931</v>
      </c>
      <c r="BL1994" s="1">
        <v>46295</v>
      </c>
      <c r="BO1994">
        <v>35</v>
      </c>
      <c r="BP1994">
        <v>0</v>
      </c>
      <c r="BQ1994">
        <v>7</v>
      </c>
      <c r="BR1994">
        <v>7</v>
      </c>
      <c r="BS1994">
        <v>7</v>
      </c>
      <c r="BT1994">
        <v>7</v>
      </c>
      <c r="BU1994">
        <v>7</v>
      </c>
      <c r="BV1994">
        <v>0</v>
      </c>
      <c r="BW1994" t="str">
        <f>"7:30 AM"</f>
        <v>7:30 AM</v>
      </c>
      <c r="BX1994" t="str">
        <f>"4:30 PM"</f>
        <v>4:30 PM</v>
      </c>
      <c r="BY1994" t="s">
        <v>133</v>
      </c>
      <c r="BZ1994">
        <v>0</v>
      </c>
      <c r="CA1994">
        <v>12</v>
      </c>
      <c r="CB1994" t="s">
        <v>117</v>
      </c>
      <c r="CD1994" t="s">
        <v>10324</v>
      </c>
      <c r="CE1994" t="s">
        <v>956</v>
      </c>
      <c r="CG1994" t="s">
        <v>120</v>
      </c>
      <c r="CH1994" t="s">
        <v>121</v>
      </c>
      <c r="CI1994" s="6">
        <v>96950</v>
      </c>
      <c r="CJ1994" s="10">
        <v>9.57</v>
      </c>
      <c r="CK1994" s="10">
        <v>9.57</v>
      </c>
      <c r="CL1994" s="10">
        <v>14.35</v>
      </c>
      <c r="CM1994" s="10">
        <v>14.35</v>
      </c>
      <c r="CN1994" t="s">
        <v>137</v>
      </c>
      <c r="CO1994" t="s">
        <v>164</v>
      </c>
      <c r="CP1994" t="s">
        <v>138</v>
      </c>
      <c r="CR1994" t="s">
        <v>117</v>
      </c>
      <c r="CS1994" t="s">
        <v>139</v>
      </c>
      <c r="CT1994" t="s">
        <v>140</v>
      </c>
      <c r="CU1994" t="s">
        <v>139</v>
      </c>
      <c r="CV1994" t="s">
        <v>140</v>
      </c>
      <c r="CW1994" t="s">
        <v>139</v>
      </c>
      <c r="CX1994" t="s">
        <v>140</v>
      </c>
      <c r="CY1994" t="s">
        <v>2440</v>
      </c>
      <c r="CZ1994" s="8">
        <v>16702336927</v>
      </c>
      <c r="DA1994" t="s">
        <v>967</v>
      </c>
      <c r="DB1994" t="s">
        <v>164</v>
      </c>
      <c r="DC1994" t="s">
        <v>139</v>
      </c>
      <c r="DD1994" t="s">
        <v>117</v>
      </c>
    </row>
    <row r="1995" spans="1:114" ht="15" customHeight="1" x14ac:dyDescent="0.35">
      <c r="A1995" t="s">
        <v>15299</v>
      </c>
      <c r="B1995" t="s">
        <v>115</v>
      </c>
      <c r="C1995" s="1">
        <v>45777</v>
      </c>
      <c r="D1995" s="1">
        <v>45804</v>
      </c>
      <c r="E1995" t="s">
        <v>116</v>
      </c>
      <c r="F1995" s="1">
        <v>45837</v>
      </c>
      <c r="G1995" t="s">
        <v>117</v>
      </c>
      <c r="H1995" t="s">
        <v>117</v>
      </c>
      <c r="I1995" t="s">
        <v>117</v>
      </c>
      <c r="J1995" t="s">
        <v>1595</v>
      </c>
      <c r="K1995" t="s">
        <v>7099</v>
      </c>
      <c r="L1995" t="s">
        <v>1596</v>
      </c>
      <c r="N1995" t="s">
        <v>136</v>
      </c>
      <c r="O1995" t="s">
        <v>121</v>
      </c>
      <c r="P1995" s="6">
        <v>96950</v>
      </c>
      <c r="Q1995" t="s">
        <v>122</v>
      </c>
      <c r="R1995" t="s">
        <v>1603</v>
      </c>
      <c r="S1995" s="8">
        <v>16709899218</v>
      </c>
      <c r="U1995" t="s">
        <v>1597</v>
      </c>
      <c r="V1995">
        <v>333992</v>
      </c>
      <c r="W1995" t="s">
        <v>124</v>
      </c>
      <c r="Y1995" t="s">
        <v>1598</v>
      </c>
      <c r="Z1995" t="s">
        <v>1599</v>
      </c>
      <c r="AA1995" t="s">
        <v>1600</v>
      </c>
      <c r="AB1995" t="s">
        <v>1601</v>
      </c>
      <c r="AC1995" t="s">
        <v>1596</v>
      </c>
      <c r="AE1995" t="s">
        <v>136</v>
      </c>
      <c r="AF1995" t="s">
        <v>121</v>
      </c>
      <c r="AG1995" s="6">
        <v>96950</v>
      </c>
      <c r="AH1995" t="s">
        <v>122</v>
      </c>
      <c r="AI1995" t="s">
        <v>1603</v>
      </c>
      <c r="AJ1995" s="8">
        <v>16709899218</v>
      </c>
      <c r="AL1995" t="s">
        <v>1604</v>
      </c>
      <c r="BE1995" t="str">
        <f>"51-4121.00"</f>
        <v>51-4121.00</v>
      </c>
      <c r="BF1995" t="s">
        <v>2038</v>
      </c>
      <c r="BG1995" t="s">
        <v>15300</v>
      </c>
      <c r="BH1995" t="s">
        <v>15301</v>
      </c>
      <c r="BI1995">
        <v>6</v>
      </c>
      <c r="BK1995" s="1">
        <v>45839</v>
      </c>
      <c r="BL1995" s="1">
        <v>46203</v>
      </c>
      <c r="BO1995">
        <v>35</v>
      </c>
      <c r="BP1995">
        <v>0</v>
      </c>
      <c r="BQ1995">
        <v>7</v>
      </c>
      <c r="BR1995">
        <v>7</v>
      </c>
      <c r="BS1995">
        <v>7</v>
      </c>
      <c r="BT1995">
        <v>7</v>
      </c>
      <c r="BU1995">
        <v>7</v>
      </c>
      <c r="BV1995">
        <v>0</v>
      </c>
      <c r="BW1995" t="str">
        <f>"8:00 AM"</f>
        <v>8:00 AM</v>
      </c>
      <c r="BX1995" t="str">
        <f>"4:00 PM"</f>
        <v>4:00 PM</v>
      </c>
      <c r="BY1995" t="s">
        <v>159</v>
      </c>
      <c r="BZ1995">
        <v>0</v>
      </c>
      <c r="CA1995">
        <v>12</v>
      </c>
      <c r="CB1995" t="s">
        <v>117</v>
      </c>
      <c r="CD1995" t="s">
        <v>15302</v>
      </c>
      <c r="CE1995" t="s">
        <v>7102</v>
      </c>
      <c r="CG1995" t="s">
        <v>136</v>
      </c>
      <c r="CH1995" t="s">
        <v>121</v>
      </c>
      <c r="CI1995" s="6">
        <v>96950</v>
      </c>
      <c r="CJ1995" s="10">
        <v>20.25</v>
      </c>
      <c r="CK1995" s="10">
        <v>20.25</v>
      </c>
      <c r="CL1995" s="10">
        <v>30.38</v>
      </c>
      <c r="CM1995" s="10">
        <v>30.38</v>
      </c>
      <c r="CN1995" t="s">
        <v>137</v>
      </c>
      <c r="CO1995" t="s">
        <v>140</v>
      </c>
      <c r="CP1995" t="s">
        <v>138</v>
      </c>
      <c r="CR1995" t="s">
        <v>117</v>
      </c>
      <c r="CS1995" t="s">
        <v>139</v>
      </c>
      <c r="CT1995" t="s">
        <v>139</v>
      </c>
      <c r="CU1995" t="s">
        <v>139</v>
      </c>
      <c r="CV1995" t="s">
        <v>140</v>
      </c>
      <c r="CW1995" t="s">
        <v>139</v>
      </c>
      <c r="CX1995" t="s">
        <v>139</v>
      </c>
      <c r="CY1995" t="s">
        <v>5874</v>
      </c>
      <c r="CZ1995" s="8">
        <v>16709899218</v>
      </c>
      <c r="DA1995" t="s">
        <v>1604</v>
      </c>
      <c r="DB1995" t="s">
        <v>140</v>
      </c>
      <c r="DC1995" t="s">
        <v>139</v>
      </c>
      <c r="DD1995" t="s">
        <v>117</v>
      </c>
      <c r="DE1995" t="s">
        <v>9702</v>
      </c>
      <c r="DF1995" t="s">
        <v>9703</v>
      </c>
      <c r="DG1995" t="s">
        <v>535</v>
      </c>
      <c r="DH1995" t="s">
        <v>1597</v>
      </c>
      <c r="DI1995" t="s">
        <v>9700</v>
      </c>
      <c r="DJ1995" t="s">
        <v>1604</v>
      </c>
    </row>
    <row r="1996" spans="1:114" ht="15" customHeight="1" x14ac:dyDescent="0.35">
      <c r="A1996" t="s">
        <v>12355</v>
      </c>
      <c r="B1996" t="s">
        <v>115</v>
      </c>
      <c r="C1996" s="1">
        <v>45777</v>
      </c>
      <c r="D1996" s="1">
        <v>45804</v>
      </c>
      <c r="E1996" t="s">
        <v>116</v>
      </c>
      <c r="F1996" s="1">
        <v>45899</v>
      </c>
      <c r="G1996" t="s">
        <v>117</v>
      </c>
      <c r="H1996" t="s">
        <v>117</v>
      </c>
      <c r="I1996" t="s">
        <v>117</v>
      </c>
      <c r="J1996" t="s">
        <v>1595</v>
      </c>
      <c r="K1996" t="s">
        <v>7099</v>
      </c>
      <c r="L1996" t="s">
        <v>1596</v>
      </c>
      <c r="N1996" t="s">
        <v>136</v>
      </c>
      <c r="O1996" t="s">
        <v>121</v>
      </c>
      <c r="P1996" s="6">
        <v>96950</v>
      </c>
      <c r="Q1996" t="s">
        <v>122</v>
      </c>
      <c r="R1996" t="s">
        <v>1603</v>
      </c>
      <c r="S1996" s="8">
        <v>16709899218</v>
      </c>
      <c r="U1996" t="s">
        <v>1597</v>
      </c>
      <c r="V1996">
        <v>72231</v>
      </c>
      <c r="W1996" t="s">
        <v>124</v>
      </c>
      <c r="Y1996" t="s">
        <v>1598</v>
      </c>
      <c r="Z1996" t="s">
        <v>1599</v>
      </c>
      <c r="AA1996" t="s">
        <v>1600</v>
      </c>
      <c r="AB1996" t="s">
        <v>1601</v>
      </c>
      <c r="AC1996" t="s">
        <v>1596</v>
      </c>
      <c r="AE1996" t="s">
        <v>136</v>
      </c>
      <c r="AF1996" t="s">
        <v>121</v>
      </c>
      <c r="AG1996" s="6">
        <v>96950</v>
      </c>
      <c r="AH1996" t="s">
        <v>122</v>
      </c>
      <c r="AI1996" t="s">
        <v>1603</v>
      </c>
      <c r="AJ1996" s="8">
        <v>16709899218</v>
      </c>
      <c r="AL1996" t="s">
        <v>1604</v>
      </c>
      <c r="BE1996" t="str">
        <f>"35-2014.00"</f>
        <v>35-2014.00</v>
      </c>
      <c r="BF1996" t="s">
        <v>191</v>
      </c>
      <c r="BG1996" t="s">
        <v>7100</v>
      </c>
      <c r="BH1996" t="s">
        <v>193</v>
      </c>
      <c r="BI1996">
        <v>8</v>
      </c>
      <c r="BK1996" s="1">
        <v>45901</v>
      </c>
      <c r="BL1996" s="1">
        <v>46265</v>
      </c>
      <c r="BO1996">
        <v>35</v>
      </c>
      <c r="BP1996">
        <v>0</v>
      </c>
      <c r="BQ1996">
        <v>7</v>
      </c>
      <c r="BR1996">
        <v>7</v>
      </c>
      <c r="BS1996">
        <v>7</v>
      </c>
      <c r="BT1996">
        <v>7</v>
      </c>
      <c r="BU1996">
        <v>7</v>
      </c>
      <c r="BV1996">
        <v>0</v>
      </c>
      <c r="BW1996" t="str">
        <f>"8:00 AM"</f>
        <v>8:00 AM</v>
      </c>
      <c r="BX1996" t="str">
        <f>"4:00 PM"</f>
        <v>4:00 PM</v>
      </c>
      <c r="BY1996" t="s">
        <v>159</v>
      </c>
      <c r="BZ1996">
        <v>0</v>
      </c>
      <c r="CA1996">
        <v>12</v>
      </c>
      <c r="CB1996" t="s">
        <v>117</v>
      </c>
      <c r="CD1996" t="s">
        <v>12356</v>
      </c>
      <c r="CE1996" t="s">
        <v>7102</v>
      </c>
      <c r="CG1996" t="s">
        <v>136</v>
      </c>
      <c r="CH1996" t="s">
        <v>121</v>
      </c>
      <c r="CI1996" s="6">
        <v>96950</v>
      </c>
      <c r="CJ1996" s="10">
        <v>8.83</v>
      </c>
      <c r="CK1996" s="10">
        <v>8.83</v>
      </c>
      <c r="CL1996" s="10">
        <v>13.25</v>
      </c>
      <c r="CM1996" s="10">
        <v>13.25</v>
      </c>
      <c r="CN1996" t="s">
        <v>137</v>
      </c>
      <c r="CO1996" t="s">
        <v>140</v>
      </c>
      <c r="CP1996" t="s">
        <v>138</v>
      </c>
      <c r="CR1996" t="s">
        <v>117</v>
      </c>
      <c r="CS1996" t="s">
        <v>139</v>
      </c>
      <c r="CT1996" t="s">
        <v>139</v>
      </c>
      <c r="CU1996" t="s">
        <v>139</v>
      </c>
      <c r="CV1996" t="s">
        <v>140</v>
      </c>
      <c r="CW1996" t="s">
        <v>139</v>
      </c>
      <c r="CX1996" t="s">
        <v>139</v>
      </c>
      <c r="CY1996" t="s">
        <v>5874</v>
      </c>
      <c r="CZ1996" s="8">
        <v>16709899218</v>
      </c>
      <c r="DA1996" t="s">
        <v>1604</v>
      </c>
      <c r="DB1996" t="s">
        <v>140</v>
      </c>
      <c r="DC1996" t="s">
        <v>139</v>
      </c>
      <c r="DD1996" t="s">
        <v>117</v>
      </c>
      <c r="DE1996" t="s">
        <v>9702</v>
      </c>
      <c r="DF1996" t="s">
        <v>9703</v>
      </c>
      <c r="DG1996" t="s">
        <v>535</v>
      </c>
      <c r="DH1996" t="s">
        <v>1597</v>
      </c>
      <c r="DI1996" t="s">
        <v>9700</v>
      </c>
      <c r="DJ1996" t="s">
        <v>1604</v>
      </c>
    </row>
    <row r="1997" spans="1:114" ht="15" customHeight="1" x14ac:dyDescent="0.35">
      <c r="A1997" t="s">
        <v>10504</v>
      </c>
      <c r="B1997" t="s">
        <v>115</v>
      </c>
      <c r="C1997" s="1">
        <v>45784</v>
      </c>
      <c r="D1997" s="1">
        <v>45804</v>
      </c>
      <c r="E1997" t="s">
        <v>116</v>
      </c>
      <c r="F1997" s="1">
        <v>45929</v>
      </c>
      <c r="G1997" t="s">
        <v>117</v>
      </c>
      <c r="H1997" t="s">
        <v>117</v>
      </c>
      <c r="I1997" t="s">
        <v>117</v>
      </c>
      <c r="J1997" t="s">
        <v>954</v>
      </c>
      <c r="K1997" t="s">
        <v>955</v>
      </c>
      <c r="L1997" t="s">
        <v>956</v>
      </c>
      <c r="M1997" t="s">
        <v>957</v>
      </c>
      <c r="N1997" t="s">
        <v>120</v>
      </c>
      <c r="O1997" t="s">
        <v>121</v>
      </c>
      <c r="P1997" s="6">
        <v>96950</v>
      </c>
      <c r="Q1997" t="s">
        <v>122</v>
      </c>
      <c r="S1997" s="8">
        <v>16702336927</v>
      </c>
      <c r="U1997" t="s">
        <v>958</v>
      </c>
      <c r="V1997">
        <v>23622</v>
      </c>
      <c r="W1997" t="s">
        <v>124</v>
      </c>
      <c r="Y1997" t="s">
        <v>959</v>
      </c>
      <c r="Z1997" t="s">
        <v>960</v>
      </c>
      <c r="AA1997" t="s">
        <v>961</v>
      </c>
      <c r="AB1997" t="s">
        <v>128</v>
      </c>
      <c r="AC1997" t="s">
        <v>956</v>
      </c>
      <c r="AD1997" t="s">
        <v>957</v>
      </c>
      <c r="AE1997" t="s">
        <v>120</v>
      </c>
      <c r="AF1997" t="s">
        <v>121</v>
      </c>
      <c r="AG1997" s="6">
        <v>96950</v>
      </c>
      <c r="AH1997" t="s">
        <v>122</v>
      </c>
      <c r="AJ1997" s="8">
        <v>16702336927</v>
      </c>
      <c r="AL1997" t="s">
        <v>967</v>
      </c>
      <c r="BE1997" t="str">
        <f>"17-3011.00"</f>
        <v>17-3011.00</v>
      </c>
      <c r="BF1997" t="s">
        <v>1589</v>
      </c>
      <c r="BG1997" t="s">
        <v>3151</v>
      </c>
      <c r="BH1997" t="s">
        <v>3152</v>
      </c>
      <c r="BI1997">
        <v>3</v>
      </c>
      <c r="BK1997" s="1">
        <v>45931</v>
      </c>
      <c r="BL1997" s="1">
        <v>46295</v>
      </c>
      <c r="BO1997">
        <v>40</v>
      </c>
      <c r="BP1997">
        <v>0</v>
      </c>
      <c r="BQ1997">
        <v>8</v>
      </c>
      <c r="BR1997">
        <v>8</v>
      </c>
      <c r="BS1997">
        <v>8</v>
      </c>
      <c r="BT1997">
        <v>8</v>
      </c>
      <c r="BU1997">
        <v>8</v>
      </c>
      <c r="BV1997">
        <v>0</v>
      </c>
      <c r="BW1997" t="str">
        <f>"8:00 AM"</f>
        <v>8:00 AM</v>
      </c>
      <c r="BX1997" t="str">
        <f>"5:00 PM"</f>
        <v>5:00 PM</v>
      </c>
      <c r="BY1997" t="s">
        <v>459</v>
      </c>
      <c r="BZ1997">
        <v>0</v>
      </c>
      <c r="CA1997">
        <v>24</v>
      </c>
      <c r="CB1997" t="s">
        <v>117</v>
      </c>
      <c r="CD1997" s="2" t="s">
        <v>10505</v>
      </c>
      <c r="CE1997" t="s">
        <v>3154</v>
      </c>
      <c r="CG1997" t="s">
        <v>120</v>
      </c>
      <c r="CH1997" t="s">
        <v>121</v>
      </c>
      <c r="CI1997" s="6">
        <v>96950</v>
      </c>
      <c r="CJ1997" s="10">
        <v>16.18</v>
      </c>
      <c r="CK1997" s="10">
        <v>16.18</v>
      </c>
      <c r="CN1997" t="s">
        <v>137</v>
      </c>
      <c r="CP1997" t="s">
        <v>138</v>
      </c>
      <c r="CR1997" t="s">
        <v>117</v>
      </c>
      <c r="CS1997" t="s">
        <v>139</v>
      </c>
      <c r="CT1997" t="s">
        <v>140</v>
      </c>
      <c r="CU1997" t="s">
        <v>140</v>
      </c>
      <c r="CV1997" t="s">
        <v>140</v>
      </c>
      <c r="CW1997" t="s">
        <v>139</v>
      </c>
      <c r="CX1997" t="s">
        <v>140</v>
      </c>
      <c r="CY1997" t="s">
        <v>966</v>
      </c>
      <c r="CZ1997" s="8">
        <v>16702336927</v>
      </c>
      <c r="DA1997" t="s">
        <v>967</v>
      </c>
      <c r="DB1997" t="s">
        <v>140</v>
      </c>
      <c r="DC1997" t="s">
        <v>139</v>
      </c>
      <c r="DD1997" t="s">
        <v>117</v>
      </c>
    </row>
    <row r="1998" spans="1:114" ht="15" customHeight="1" x14ac:dyDescent="0.35">
      <c r="A1998" t="s">
        <v>15346</v>
      </c>
      <c r="B1998" t="s">
        <v>115</v>
      </c>
      <c r="C1998" s="1">
        <v>45791</v>
      </c>
      <c r="D1998" s="1">
        <v>45804</v>
      </c>
      <c r="E1998" t="s">
        <v>116</v>
      </c>
      <c r="F1998" s="1">
        <v>45960</v>
      </c>
      <c r="G1998" t="s">
        <v>139</v>
      </c>
      <c r="H1998" t="s">
        <v>117</v>
      </c>
      <c r="I1998" t="s">
        <v>117</v>
      </c>
      <c r="J1998" t="s">
        <v>2377</v>
      </c>
      <c r="L1998" t="s">
        <v>1909</v>
      </c>
      <c r="M1998" t="s">
        <v>2378</v>
      </c>
      <c r="N1998" t="s">
        <v>136</v>
      </c>
      <c r="O1998" t="s">
        <v>121</v>
      </c>
      <c r="P1998" s="6">
        <v>96950</v>
      </c>
      <c r="Q1998" t="s">
        <v>122</v>
      </c>
      <c r="R1998" t="s">
        <v>469</v>
      </c>
      <c r="S1998" s="8">
        <v>16702352653</v>
      </c>
      <c r="T1998">
        <v>324</v>
      </c>
      <c r="U1998" t="s">
        <v>2379</v>
      </c>
      <c r="V1998">
        <v>42449</v>
      </c>
      <c r="W1998" t="s">
        <v>124</v>
      </c>
      <c r="Y1998" t="s">
        <v>1912</v>
      </c>
      <c r="Z1998" t="s">
        <v>1913</v>
      </c>
      <c r="AA1998" t="s">
        <v>15288</v>
      </c>
      <c r="AB1998" t="s">
        <v>1915</v>
      </c>
      <c r="AC1998" t="s">
        <v>1909</v>
      </c>
      <c r="AD1998" t="s">
        <v>1910</v>
      </c>
      <c r="AE1998" t="s">
        <v>136</v>
      </c>
      <c r="AF1998" t="s">
        <v>121</v>
      </c>
      <c r="AG1998" s="6">
        <v>96950</v>
      </c>
      <c r="AH1998" t="s">
        <v>122</v>
      </c>
      <c r="AI1998" t="s">
        <v>469</v>
      </c>
      <c r="AJ1998" s="8">
        <v>16702352653</v>
      </c>
      <c r="AK1998">
        <v>324</v>
      </c>
      <c r="AL1998" t="s">
        <v>1916</v>
      </c>
      <c r="BE1998" t="str">
        <f>"49-3031.00"</f>
        <v>49-3031.00</v>
      </c>
      <c r="BF1998" t="s">
        <v>2414</v>
      </c>
      <c r="BG1998" t="s">
        <v>15289</v>
      </c>
      <c r="BH1998" t="s">
        <v>1879</v>
      </c>
      <c r="BI1998">
        <v>2</v>
      </c>
      <c r="BK1998" s="1">
        <v>45961</v>
      </c>
      <c r="BL1998" s="1">
        <v>46325</v>
      </c>
      <c r="BO1998">
        <v>35</v>
      </c>
      <c r="BP1998">
        <v>0</v>
      </c>
      <c r="BQ1998">
        <v>7</v>
      </c>
      <c r="BR1998">
        <v>7</v>
      </c>
      <c r="BS1998">
        <v>7</v>
      </c>
      <c r="BT1998">
        <v>7</v>
      </c>
      <c r="BU1998">
        <v>7</v>
      </c>
      <c r="BV1998">
        <v>0</v>
      </c>
      <c r="BW1998" t="str">
        <f>"8:00 AM"</f>
        <v>8:00 AM</v>
      </c>
      <c r="BX1998" t="str">
        <f>"4:00 PM"</f>
        <v>4:00 PM</v>
      </c>
      <c r="BY1998" t="s">
        <v>133</v>
      </c>
      <c r="BZ1998">
        <v>0</v>
      </c>
      <c r="CA1998">
        <v>24</v>
      </c>
      <c r="CB1998" t="s">
        <v>117</v>
      </c>
      <c r="CD1998" t="s">
        <v>15291</v>
      </c>
      <c r="CE1998" t="s">
        <v>1909</v>
      </c>
      <c r="CF1998" t="s">
        <v>2383</v>
      </c>
      <c r="CG1998" t="s">
        <v>136</v>
      </c>
      <c r="CH1998" t="s">
        <v>121</v>
      </c>
      <c r="CI1998" s="6">
        <v>96950</v>
      </c>
      <c r="CJ1998" s="10">
        <v>11.85</v>
      </c>
      <c r="CK1998" s="10">
        <v>15</v>
      </c>
      <c r="CL1998" s="10">
        <v>17.77</v>
      </c>
      <c r="CM1998" s="10">
        <v>22.5</v>
      </c>
      <c r="CN1998" t="s">
        <v>137</v>
      </c>
      <c r="CO1998" t="s">
        <v>133</v>
      </c>
      <c r="CP1998" t="s">
        <v>138</v>
      </c>
      <c r="CR1998" t="s">
        <v>117</v>
      </c>
      <c r="CS1998" t="s">
        <v>139</v>
      </c>
      <c r="CT1998" t="s">
        <v>140</v>
      </c>
      <c r="CU1998" t="s">
        <v>139</v>
      </c>
      <c r="CV1998" t="s">
        <v>140</v>
      </c>
      <c r="CW1998" t="s">
        <v>139</v>
      </c>
      <c r="CX1998" t="s">
        <v>140</v>
      </c>
      <c r="CY1998" t="s">
        <v>2384</v>
      </c>
      <c r="CZ1998" s="8">
        <v>16702352653</v>
      </c>
      <c r="DA1998" t="s">
        <v>1916</v>
      </c>
      <c r="DB1998" t="s">
        <v>1095</v>
      </c>
      <c r="DC1998" t="s">
        <v>139</v>
      </c>
      <c r="DD1998" t="s">
        <v>117</v>
      </c>
    </row>
    <row r="1999" spans="1:114" ht="15" customHeight="1" x14ac:dyDescent="0.35">
      <c r="A1999" t="s">
        <v>1783</v>
      </c>
      <c r="B1999" t="s">
        <v>115</v>
      </c>
      <c r="C1999" s="1">
        <v>45793</v>
      </c>
      <c r="D1999" s="1">
        <v>45804</v>
      </c>
      <c r="E1999" t="s">
        <v>116</v>
      </c>
      <c r="F1999" s="1">
        <v>45930</v>
      </c>
      <c r="G1999" t="s">
        <v>117</v>
      </c>
      <c r="H1999" t="s">
        <v>117</v>
      </c>
      <c r="I1999" t="s">
        <v>117</v>
      </c>
      <c r="J1999" t="s">
        <v>1784</v>
      </c>
      <c r="K1999" t="s">
        <v>1785</v>
      </c>
      <c r="L1999" t="s">
        <v>1786</v>
      </c>
      <c r="M1999" t="s">
        <v>1150</v>
      </c>
      <c r="N1999" t="s">
        <v>120</v>
      </c>
      <c r="O1999" t="s">
        <v>121</v>
      </c>
      <c r="P1999" s="6">
        <v>96950</v>
      </c>
      <c r="Q1999" t="s">
        <v>122</v>
      </c>
      <c r="R1999" t="s">
        <v>382</v>
      </c>
      <c r="S1999" s="8">
        <v>16702349909</v>
      </c>
      <c r="U1999" t="s">
        <v>1787</v>
      </c>
      <c r="V1999">
        <v>812112</v>
      </c>
      <c r="W1999" t="s">
        <v>124</v>
      </c>
      <c r="Y1999" t="s">
        <v>1788</v>
      </c>
      <c r="Z1999" t="s">
        <v>1789</v>
      </c>
      <c r="AB1999" t="s">
        <v>128</v>
      </c>
      <c r="AC1999" t="s">
        <v>1786</v>
      </c>
      <c r="AD1999" t="s">
        <v>1150</v>
      </c>
      <c r="AE1999" t="s">
        <v>120</v>
      </c>
      <c r="AF1999" t="s">
        <v>121</v>
      </c>
      <c r="AG1999" s="6">
        <v>96950</v>
      </c>
      <c r="AH1999" t="s">
        <v>122</v>
      </c>
      <c r="AI1999" t="s">
        <v>382</v>
      </c>
      <c r="AJ1999" s="8">
        <v>16702349909</v>
      </c>
      <c r="AL1999" t="s">
        <v>1790</v>
      </c>
      <c r="BE1999" t="str">
        <f>"39-5012.00"</f>
        <v>39-5012.00</v>
      </c>
      <c r="BF1999" t="s">
        <v>272</v>
      </c>
      <c r="BG1999" t="s">
        <v>1791</v>
      </c>
      <c r="BH1999" t="s">
        <v>1792</v>
      </c>
      <c r="BI1999">
        <v>2</v>
      </c>
      <c r="BK1999" s="1">
        <v>45567</v>
      </c>
      <c r="BL1999" s="1">
        <v>45931</v>
      </c>
      <c r="BO1999">
        <v>35</v>
      </c>
      <c r="BP1999">
        <v>7</v>
      </c>
      <c r="BQ1999">
        <v>0</v>
      </c>
      <c r="BR1999">
        <v>7</v>
      </c>
      <c r="BS1999">
        <v>0</v>
      </c>
      <c r="BT1999">
        <v>7</v>
      </c>
      <c r="BU1999">
        <v>7</v>
      </c>
      <c r="BV1999">
        <v>7</v>
      </c>
      <c r="BW1999" t="str">
        <f>"10:00 AM"</f>
        <v>10:00 AM</v>
      </c>
      <c r="BX1999" t="str">
        <f>"6:00 PM"</f>
        <v>6:00 PM</v>
      </c>
      <c r="BY1999" t="s">
        <v>133</v>
      </c>
      <c r="BZ1999">
        <v>0</v>
      </c>
      <c r="CA1999">
        <v>12</v>
      </c>
      <c r="CB1999" t="s">
        <v>117</v>
      </c>
      <c r="CD1999" t="s">
        <v>393</v>
      </c>
      <c r="CE1999" t="s">
        <v>1786</v>
      </c>
      <c r="CF1999" t="s">
        <v>1150</v>
      </c>
      <c r="CG1999" t="s">
        <v>120</v>
      </c>
      <c r="CH1999" t="s">
        <v>121</v>
      </c>
      <c r="CI1999" s="6">
        <v>96950</v>
      </c>
      <c r="CJ1999" s="10">
        <v>7.98</v>
      </c>
      <c r="CK1999" s="10">
        <v>7.98</v>
      </c>
      <c r="CL1999" s="10">
        <v>11.97</v>
      </c>
      <c r="CM1999" s="10">
        <v>11.97</v>
      </c>
      <c r="CN1999" t="s">
        <v>137</v>
      </c>
      <c r="CO1999" t="s">
        <v>393</v>
      </c>
      <c r="CP1999" t="s">
        <v>138</v>
      </c>
      <c r="CR1999" t="s">
        <v>117</v>
      </c>
      <c r="CS1999" t="s">
        <v>139</v>
      </c>
      <c r="CT1999" t="s">
        <v>140</v>
      </c>
      <c r="CU1999" t="s">
        <v>139</v>
      </c>
      <c r="CV1999" t="s">
        <v>140</v>
      </c>
      <c r="CW1999" t="s">
        <v>139</v>
      </c>
      <c r="CX1999" t="s">
        <v>140</v>
      </c>
      <c r="CY1999" t="s">
        <v>394</v>
      </c>
      <c r="CZ1999" s="8">
        <v>16702349909</v>
      </c>
      <c r="DA1999" t="s">
        <v>1790</v>
      </c>
      <c r="DB1999" t="s">
        <v>1095</v>
      </c>
      <c r="DC1999" t="s">
        <v>139</v>
      </c>
      <c r="DD1999" t="s">
        <v>117</v>
      </c>
    </row>
    <row r="2000" spans="1:114" ht="15" customHeight="1" x14ac:dyDescent="0.35">
      <c r="A2000" t="s">
        <v>15339</v>
      </c>
      <c r="B2000" t="s">
        <v>115</v>
      </c>
      <c r="C2000" s="1">
        <v>45796</v>
      </c>
      <c r="D2000" s="1">
        <v>45804</v>
      </c>
      <c r="E2000" t="s">
        <v>116</v>
      </c>
      <c r="F2000" s="1">
        <v>45808</v>
      </c>
      <c r="G2000" t="s">
        <v>117</v>
      </c>
      <c r="H2000" t="s">
        <v>117</v>
      </c>
      <c r="I2000" t="s">
        <v>117</v>
      </c>
      <c r="J2000" t="s">
        <v>1907</v>
      </c>
      <c r="K2000" t="s">
        <v>4760</v>
      </c>
      <c r="L2000" t="s">
        <v>1920</v>
      </c>
      <c r="M2000" t="s">
        <v>1910</v>
      </c>
      <c r="N2000" t="s">
        <v>136</v>
      </c>
      <c r="O2000" t="s">
        <v>121</v>
      </c>
      <c r="P2000" s="6">
        <v>96950</v>
      </c>
      <c r="Q2000" t="s">
        <v>122</v>
      </c>
      <c r="R2000" t="s">
        <v>4761</v>
      </c>
      <c r="S2000" s="8">
        <v>16702352653</v>
      </c>
      <c r="T2000">
        <v>324</v>
      </c>
      <c r="U2000" t="s">
        <v>1911</v>
      </c>
      <c r="V2000">
        <v>424410</v>
      </c>
      <c r="W2000" t="s">
        <v>124</v>
      </c>
      <c r="Y2000" t="s">
        <v>1912</v>
      </c>
      <c r="Z2000" t="s">
        <v>1913</v>
      </c>
      <c r="AA2000" t="s">
        <v>1914</v>
      </c>
      <c r="AB2000" t="s">
        <v>1915</v>
      </c>
      <c r="AC2000" t="s">
        <v>1909</v>
      </c>
      <c r="AD2000" t="s">
        <v>1910</v>
      </c>
      <c r="AE2000" t="s">
        <v>136</v>
      </c>
      <c r="AF2000" t="s">
        <v>121</v>
      </c>
      <c r="AG2000" s="6">
        <v>96950</v>
      </c>
      <c r="AH2000" t="s">
        <v>122</v>
      </c>
      <c r="AI2000" t="s">
        <v>469</v>
      </c>
      <c r="AJ2000" s="8">
        <v>16702352653</v>
      </c>
      <c r="AK2000">
        <v>324</v>
      </c>
      <c r="AL2000" t="s">
        <v>1916</v>
      </c>
      <c r="BE2000" t="str">
        <f>"49-9098.00"</f>
        <v>49-9098.00</v>
      </c>
      <c r="BF2000" t="s">
        <v>4762</v>
      </c>
      <c r="BG2000" t="s">
        <v>4763</v>
      </c>
      <c r="BH2000" t="s">
        <v>4764</v>
      </c>
      <c r="BI2000">
        <v>2</v>
      </c>
      <c r="BK2000" s="1">
        <v>45840</v>
      </c>
      <c r="BL2000" s="1">
        <v>46204</v>
      </c>
      <c r="BO2000">
        <v>35</v>
      </c>
      <c r="BP2000">
        <v>0</v>
      </c>
      <c r="BQ2000">
        <v>7</v>
      </c>
      <c r="BR2000">
        <v>7</v>
      </c>
      <c r="BS2000">
        <v>7</v>
      </c>
      <c r="BT2000">
        <v>7</v>
      </c>
      <c r="BU2000">
        <v>7</v>
      </c>
      <c r="BV2000">
        <v>0</v>
      </c>
      <c r="BW2000" t="str">
        <f>"8:00 AM"</f>
        <v>8:00 AM</v>
      </c>
      <c r="BX2000" t="str">
        <f>"4:00 PM"</f>
        <v>4:00 PM</v>
      </c>
      <c r="BY2000" t="s">
        <v>159</v>
      </c>
      <c r="BZ2000">
        <v>0</v>
      </c>
      <c r="CA2000">
        <v>6</v>
      </c>
      <c r="CB2000" t="s">
        <v>117</v>
      </c>
      <c r="CD2000" t="s">
        <v>133</v>
      </c>
      <c r="CE2000" t="s">
        <v>1920</v>
      </c>
      <c r="CF2000" t="s">
        <v>1910</v>
      </c>
      <c r="CG2000" t="s">
        <v>136</v>
      </c>
      <c r="CH2000" t="s">
        <v>121</v>
      </c>
      <c r="CI2000" s="6">
        <v>96950</v>
      </c>
      <c r="CJ2000" s="10">
        <v>9.2100000000000009</v>
      </c>
      <c r="CK2000" s="10">
        <v>15</v>
      </c>
      <c r="CL2000" s="10">
        <v>13.81</v>
      </c>
      <c r="CM2000" s="10">
        <v>22.5</v>
      </c>
      <c r="CN2000" t="s">
        <v>137</v>
      </c>
      <c r="CO2000" t="s">
        <v>133</v>
      </c>
      <c r="CP2000" t="s">
        <v>138</v>
      </c>
      <c r="CR2000" t="s">
        <v>117</v>
      </c>
      <c r="CS2000" t="s">
        <v>139</v>
      </c>
      <c r="CT2000" t="s">
        <v>140</v>
      </c>
      <c r="CU2000" t="s">
        <v>139</v>
      </c>
      <c r="CV2000" t="s">
        <v>140</v>
      </c>
      <c r="CW2000" t="s">
        <v>139</v>
      </c>
      <c r="CX2000" t="s">
        <v>140</v>
      </c>
      <c r="CY2000" t="s">
        <v>1921</v>
      </c>
      <c r="CZ2000" s="8">
        <v>16702352653</v>
      </c>
      <c r="DA2000" t="s">
        <v>1916</v>
      </c>
      <c r="DB2000" t="s">
        <v>1095</v>
      </c>
      <c r="DC2000" t="s">
        <v>139</v>
      </c>
      <c r="DD2000" t="s">
        <v>117</v>
      </c>
    </row>
    <row r="2001" spans="1:114" ht="15" customHeight="1" x14ac:dyDescent="0.35">
      <c r="A2001" t="s">
        <v>15411</v>
      </c>
      <c r="B2001" t="s">
        <v>278</v>
      </c>
      <c r="C2001" s="1">
        <v>45800</v>
      </c>
      <c r="D2001" s="1">
        <v>45804</v>
      </c>
      <c r="E2001" t="s">
        <v>211</v>
      </c>
      <c r="G2001" t="s">
        <v>117</v>
      </c>
      <c r="H2001" t="s">
        <v>139</v>
      </c>
      <c r="I2001" t="s">
        <v>117</v>
      </c>
      <c r="J2001" t="s">
        <v>1824</v>
      </c>
      <c r="K2001" t="s">
        <v>1825</v>
      </c>
      <c r="L2001" t="s">
        <v>1826</v>
      </c>
      <c r="M2001" t="s">
        <v>1827</v>
      </c>
      <c r="N2001" t="s">
        <v>120</v>
      </c>
      <c r="O2001" t="s">
        <v>121</v>
      </c>
      <c r="P2001" s="6">
        <v>96950</v>
      </c>
      <c r="Q2001" t="s">
        <v>122</v>
      </c>
      <c r="S2001" s="8">
        <v>16704836668</v>
      </c>
      <c r="U2001" t="s">
        <v>1828</v>
      </c>
      <c r="V2001">
        <v>812199</v>
      </c>
      <c r="W2001" t="s">
        <v>124</v>
      </c>
      <c r="Y2001" t="s">
        <v>1829</v>
      </c>
      <c r="Z2001" t="s">
        <v>1830</v>
      </c>
      <c r="AB2001" t="s">
        <v>128</v>
      </c>
      <c r="AC2001" t="s">
        <v>1826</v>
      </c>
      <c r="AD2001" t="s">
        <v>1827</v>
      </c>
      <c r="AE2001" t="s">
        <v>120</v>
      </c>
      <c r="AF2001" t="s">
        <v>121</v>
      </c>
      <c r="AG2001" s="6">
        <v>96950</v>
      </c>
      <c r="AH2001" t="s">
        <v>122</v>
      </c>
      <c r="AJ2001" s="8">
        <v>16704836668</v>
      </c>
      <c r="AL2001" t="s">
        <v>455</v>
      </c>
      <c r="BE2001" t="str">
        <f>"31-9011.00"</f>
        <v>31-9011.00</v>
      </c>
      <c r="BF2001" t="s">
        <v>225</v>
      </c>
      <c r="BG2001" t="s">
        <v>1831</v>
      </c>
      <c r="BH2001" t="s">
        <v>1832</v>
      </c>
      <c r="BI2001">
        <v>3</v>
      </c>
      <c r="BK2001" s="1">
        <v>45930</v>
      </c>
      <c r="BL2001" s="1">
        <v>46294</v>
      </c>
      <c r="BO2001">
        <v>35</v>
      </c>
      <c r="BP2001">
        <v>0</v>
      </c>
      <c r="BQ2001">
        <v>7</v>
      </c>
      <c r="BR2001">
        <v>7</v>
      </c>
      <c r="BS2001">
        <v>7</v>
      </c>
      <c r="BT2001">
        <v>7</v>
      </c>
      <c r="BU2001">
        <v>7</v>
      </c>
      <c r="BV2001">
        <v>0</v>
      </c>
      <c r="BW2001" t="str">
        <f>"1:00 PM"</f>
        <v>1:00 PM</v>
      </c>
      <c r="BX2001" t="str">
        <f>"7:00 PM"</f>
        <v>7:00 PM</v>
      </c>
      <c r="BY2001" t="s">
        <v>159</v>
      </c>
      <c r="BZ2001">
        <v>0</v>
      </c>
      <c r="CA2001">
        <v>12</v>
      </c>
      <c r="CB2001" t="s">
        <v>117</v>
      </c>
      <c r="CD2001" s="2" t="s">
        <v>1833</v>
      </c>
      <c r="CE2001" t="s">
        <v>1834</v>
      </c>
      <c r="CF2001" t="s">
        <v>1826</v>
      </c>
      <c r="CG2001" t="s">
        <v>120</v>
      </c>
      <c r="CH2001" t="s">
        <v>121</v>
      </c>
      <c r="CI2001" s="6">
        <v>96950</v>
      </c>
      <c r="CJ2001" s="10">
        <v>12.37</v>
      </c>
      <c r="CK2001" s="10">
        <v>12.37</v>
      </c>
      <c r="CL2001" s="10">
        <v>18.55</v>
      </c>
      <c r="CM2001" s="10">
        <v>18.55</v>
      </c>
      <c r="CN2001" t="s">
        <v>137</v>
      </c>
      <c r="CO2001" t="s">
        <v>461</v>
      </c>
      <c r="CP2001" t="s">
        <v>138</v>
      </c>
      <c r="CR2001" t="s">
        <v>117</v>
      </c>
      <c r="CS2001" t="s">
        <v>139</v>
      </c>
      <c r="CT2001" t="s">
        <v>139</v>
      </c>
      <c r="CU2001" t="s">
        <v>139</v>
      </c>
      <c r="CV2001" t="s">
        <v>140</v>
      </c>
      <c r="CW2001" t="s">
        <v>139</v>
      </c>
      <c r="CX2001" t="s">
        <v>140</v>
      </c>
      <c r="CY2001" t="s">
        <v>462</v>
      </c>
      <c r="CZ2001" s="8">
        <v>16707837461</v>
      </c>
      <c r="DA2001" t="s">
        <v>463</v>
      </c>
      <c r="DB2001" t="s">
        <v>464</v>
      </c>
      <c r="DC2001" t="s">
        <v>139</v>
      </c>
      <c r="DD2001" t="s">
        <v>117</v>
      </c>
    </row>
    <row r="2002" spans="1:114" ht="15" customHeight="1" x14ac:dyDescent="0.35">
      <c r="A2002" t="s">
        <v>10371</v>
      </c>
      <c r="B2002" t="s">
        <v>278</v>
      </c>
      <c r="C2002" s="1">
        <v>45803</v>
      </c>
      <c r="D2002" s="1">
        <v>45804</v>
      </c>
      <c r="E2002" t="s">
        <v>116</v>
      </c>
      <c r="F2002" s="1">
        <v>45929</v>
      </c>
      <c r="G2002" t="s">
        <v>139</v>
      </c>
      <c r="H2002" t="s">
        <v>117</v>
      </c>
      <c r="I2002" t="s">
        <v>117</v>
      </c>
      <c r="J2002" t="s">
        <v>10372</v>
      </c>
      <c r="L2002" t="s">
        <v>10373</v>
      </c>
      <c r="N2002" t="s">
        <v>136</v>
      </c>
      <c r="O2002" t="s">
        <v>121</v>
      </c>
      <c r="P2002" s="6">
        <v>96950</v>
      </c>
      <c r="Q2002" t="s">
        <v>122</v>
      </c>
      <c r="S2002" s="8">
        <v>16703220970</v>
      </c>
      <c r="U2002" t="s">
        <v>10374</v>
      </c>
      <c r="V2002">
        <v>488510</v>
      </c>
      <c r="W2002" t="s">
        <v>124</v>
      </c>
      <c r="Y2002" t="s">
        <v>5836</v>
      </c>
      <c r="Z2002" t="s">
        <v>10375</v>
      </c>
      <c r="AA2002" t="s">
        <v>1772</v>
      </c>
      <c r="AB2002" t="s">
        <v>10376</v>
      </c>
      <c r="AC2002" t="s">
        <v>10373</v>
      </c>
      <c r="AE2002" t="s">
        <v>136</v>
      </c>
      <c r="AF2002" t="s">
        <v>121</v>
      </c>
      <c r="AG2002" s="6">
        <v>96950</v>
      </c>
      <c r="AH2002" t="s">
        <v>122</v>
      </c>
      <c r="AJ2002" s="8">
        <v>16703220970</v>
      </c>
      <c r="AL2002" t="s">
        <v>10377</v>
      </c>
      <c r="BE2002" t="str">
        <f>"43-3031.00"</f>
        <v>43-3031.00</v>
      </c>
      <c r="BF2002" t="s">
        <v>357</v>
      </c>
      <c r="BG2002" t="s">
        <v>10378</v>
      </c>
      <c r="BH2002" t="s">
        <v>1669</v>
      </c>
      <c r="BI2002">
        <v>2</v>
      </c>
      <c r="BK2002" s="1">
        <v>45931</v>
      </c>
      <c r="BL2002" s="1">
        <v>46295</v>
      </c>
      <c r="BO2002">
        <v>40</v>
      </c>
      <c r="BP2002">
        <v>0</v>
      </c>
      <c r="BQ2002">
        <v>8</v>
      </c>
      <c r="BR2002">
        <v>8</v>
      </c>
      <c r="BS2002">
        <v>8</v>
      </c>
      <c r="BT2002">
        <v>8</v>
      </c>
      <c r="BU2002">
        <v>8</v>
      </c>
      <c r="BV2002">
        <v>0</v>
      </c>
      <c r="BW2002" t="str">
        <f>"8:00 AM"</f>
        <v>8:00 AM</v>
      </c>
      <c r="BX2002" t="str">
        <f>"5:00 PM"</f>
        <v>5:00 PM</v>
      </c>
      <c r="BY2002" t="s">
        <v>459</v>
      </c>
      <c r="BZ2002">
        <v>0</v>
      </c>
      <c r="CA2002">
        <v>24</v>
      </c>
      <c r="CB2002" t="s">
        <v>117</v>
      </c>
      <c r="CD2002" t="s">
        <v>10379</v>
      </c>
      <c r="CE2002" t="s">
        <v>10380</v>
      </c>
      <c r="CG2002" t="s">
        <v>136</v>
      </c>
      <c r="CH2002" t="s">
        <v>121</v>
      </c>
      <c r="CI2002" s="6">
        <v>96950</v>
      </c>
      <c r="CJ2002" s="10">
        <v>11</v>
      </c>
      <c r="CK2002" s="10">
        <v>13.5</v>
      </c>
      <c r="CL2002" s="10">
        <v>0</v>
      </c>
      <c r="CM2002" s="10">
        <v>0</v>
      </c>
      <c r="CN2002" t="s">
        <v>137</v>
      </c>
      <c r="CO2002" t="s">
        <v>10381</v>
      </c>
      <c r="CP2002" t="s">
        <v>138</v>
      </c>
      <c r="CR2002" t="s">
        <v>117</v>
      </c>
      <c r="CS2002" t="s">
        <v>139</v>
      </c>
      <c r="CT2002" t="s">
        <v>140</v>
      </c>
      <c r="CU2002" t="s">
        <v>140</v>
      </c>
      <c r="CV2002" t="s">
        <v>140</v>
      </c>
      <c r="CW2002" t="s">
        <v>139</v>
      </c>
      <c r="CX2002" t="s">
        <v>140</v>
      </c>
      <c r="CY2002" t="s">
        <v>10382</v>
      </c>
      <c r="CZ2002" s="8">
        <v>16703220970</v>
      </c>
      <c r="DA2002" t="s">
        <v>10383</v>
      </c>
      <c r="DB2002" t="s">
        <v>10384</v>
      </c>
      <c r="DC2002" t="s">
        <v>139</v>
      </c>
      <c r="DD2002" t="s">
        <v>117</v>
      </c>
    </row>
    <row r="2003" spans="1:114" ht="15" customHeight="1" x14ac:dyDescent="0.35">
      <c r="A2003" t="s">
        <v>10490</v>
      </c>
      <c r="B2003" t="s">
        <v>278</v>
      </c>
      <c r="C2003" s="1">
        <v>45803</v>
      </c>
      <c r="D2003" s="1">
        <v>45804</v>
      </c>
      <c r="E2003" t="s">
        <v>116</v>
      </c>
      <c r="F2003" s="1">
        <v>45929</v>
      </c>
      <c r="G2003" t="s">
        <v>139</v>
      </c>
      <c r="H2003" t="s">
        <v>117</v>
      </c>
      <c r="I2003" t="s">
        <v>117</v>
      </c>
      <c r="J2003" t="s">
        <v>10491</v>
      </c>
      <c r="L2003" t="s">
        <v>10492</v>
      </c>
      <c r="M2003" t="s">
        <v>1304</v>
      </c>
      <c r="N2003" t="s">
        <v>136</v>
      </c>
      <c r="O2003" t="s">
        <v>121</v>
      </c>
      <c r="P2003" s="6">
        <v>96950</v>
      </c>
      <c r="Q2003" t="s">
        <v>122</v>
      </c>
      <c r="S2003" s="8">
        <v>16703220970</v>
      </c>
      <c r="U2003" t="s">
        <v>10493</v>
      </c>
      <c r="V2003">
        <v>33661</v>
      </c>
      <c r="W2003" t="s">
        <v>124</v>
      </c>
      <c r="Y2003" t="s">
        <v>5836</v>
      </c>
      <c r="Z2003" t="s">
        <v>10375</v>
      </c>
      <c r="AA2003" t="s">
        <v>1772</v>
      </c>
      <c r="AB2003" t="s">
        <v>10494</v>
      </c>
      <c r="AC2003" t="s">
        <v>10373</v>
      </c>
      <c r="AE2003" t="s">
        <v>136</v>
      </c>
      <c r="AF2003" t="s">
        <v>121</v>
      </c>
      <c r="AG2003" s="6">
        <v>96950</v>
      </c>
      <c r="AH2003" t="s">
        <v>122</v>
      </c>
      <c r="AJ2003" s="8">
        <v>16703220970</v>
      </c>
      <c r="AL2003" t="s">
        <v>10383</v>
      </c>
      <c r="BE2003" t="str">
        <f>"49-9043.00"</f>
        <v>49-9043.00</v>
      </c>
      <c r="BF2003" t="s">
        <v>5079</v>
      </c>
      <c r="BG2003" t="s">
        <v>10495</v>
      </c>
      <c r="BH2003" t="s">
        <v>5231</v>
      </c>
      <c r="BI2003">
        <v>10</v>
      </c>
      <c r="BK2003" s="1">
        <v>45931</v>
      </c>
      <c r="BL2003" s="1">
        <v>46295</v>
      </c>
      <c r="BO2003">
        <v>40</v>
      </c>
      <c r="BP2003">
        <v>0</v>
      </c>
      <c r="BQ2003">
        <v>8</v>
      </c>
      <c r="BR2003">
        <v>8</v>
      </c>
      <c r="BS2003">
        <v>8</v>
      </c>
      <c r="BT2003">
        <v>8</v>
      </c>
      <c r="BU2003">
        <v>8</v>
      </c>
      <c r="BV2003">
        <v>0</v>
      </c>
      <c r="BW2003" t="str">
        <f>"8:00 AM"</f>
        <v>8:00 AM</v>
      </c>
      <c r="BX2003" t="str">
        <f>"5:00 PM"</f>
        <v>5:00 PM</v>
      </c>
      <c r="BY2003" t="s">
        <v>159</v>
      </c>
      <c r="BZ2003">
        <v>0</v>
      </c>
      <c r="CA2003">
        <v>6</v>
      </c>
      <c r="CB2003" t="s">
        <v>117</v>
      </c>
      <c r="CD2003" s="2" t="s">
        <v>10496</v>
      </c>
      <c r="CE2003" t="s">
        <v>10497</v>
      </c>
      <c r="CF2003" t="s">
        <v>381</v>
      </c>
      <c r="CG2003" t="s">
        <v>120</v>
      </c>
      <c r="CH2003" t="s">
        <v>121</v>
      </c>
      <c r="CI2003" s="6">
        <v>96950</v>
      </c>
      <c r="CJ2003" s="10">
        <v>10</v>
      </c>
      <c r="CK2003" s="10">
        <v>16</v>
      </c>
      <c r="CL2003" s="10">
        <v>0</v>
      </c>
      <c r="CM2003" s="10">
        <v>0</v>
      </c>
      <c r="CN2003" t="s">
        <v>1375</v>
      </c>
      <c r="CO2003" t="s">
        <v>10381</v>
      </c>
      <c r="CP2003" t="s">
        <v>138</v>
      </c>
      <c r="CR2003" t="s">
        <v>139</v>
      </c>
      <c r="CS2003" t="s">
        <v>139</v>
      </c>
      <c r="CT2003" t="s">
        <v>140</v>
      </c>
      <c r="CU2003" t="s">
        <v>140</v>
      </c>
      <c r="CV2003" t="s">
        <v>140</v>
      </c>
      <c r="CW2003" t="s">
        <v>139</v>
      </c>
      <c r="CX2003" t="s">
        <v>140</v>
      </c>
      <c r="CY2003" t="s">
        <v>10498</v>
      </c>
      <c r="CZ2003" s="8">
        <v>16703220970</v>
      </c>
      <c r="DA2003" t="s">
        <v>10499</v>
      </c>
      <c r="DB2003" t="s">
        <v>10500</v>
      </c>
      <c r="DC2003" t="s">
        <v>139</v>
      </c>
      <c r="DD2003" t="s">
        <v>117</v>
      </c>
    </row>
    <row r="2004" spans="1:114" ht="15" customHeight="1" x14ac:dyDescent="0.35">
      <c r="A2004" t="s">
        <v>15319</v>
      </c>
      <c r="B2004" t="s">
        <v>166</v>
      </c>
      <c r="C2004" s="1">
        <v>45735</v>
      </c>
      <c r="D2004" s="1">
        <v>45805</v>
      </c>
      <c r="E2004" t="s">
        <v>211</v>
      </c>
      <c r="G2004" t="s">
        <v>117</v>
      </c>
      <c r="H2004" t="s">
        <v>117</v>
      </c>
      <c r="I2004" t="s">
        <v>117</v>
      </c>
      <c r="J2004" t="s">
        <v>9667</v>
      </c>
      <c r="K2004" t="s">
        <v>15320</v>
      </c>
      <c r="L2004" t="s">
        <v>6827</v>
      </c>
      <c r="N2004" t="s">
        <v>120</v>
      </c>
      <c r="O2004" t="s">
        <v>121</v>
      </c>
      <c r="P2004" s="6">
        <v>96950</v>
      </c>
      <c r="Q2004" t="s">
        <v>122</v>
      </c>
      <c r="S2004" s="8">
        <v>16702331199</v>
      </c>
      <c r="U2004" t="s">
        <v>6828</v>
      </c>
      <c r="V2004">
        <v>532310</v>
      </c>
      <c r="W2004" t="s">
        <v>124</v>
      </c>
      <c r="Y2004" t="s">
        <v>3591</v>
      </c>
      <c r="Z2004" t="s">
        <v>3592</v>
      </c>
      <c r="AA2004" t="s">
        <v>6831</v>
      </c>
      <c r="AB2004" t="s">
        <v>128</v>
      </c>
      <c r="AC2004" t="s">
        <v>6827</v>
      </c>
      <c r="AE2004" t="s">
        <v>120</v>
      </c>
      <c r="AF2004" t="s">
        <v>121</v>
      </c>
      <c r="AG2004" s="6">
        <v>96950</v>
      </c>
      <c r="AH2004" t="s">
        <v>122</v>
      </c>
      <c r="AJ2004" s="8">
        <v>16702331199</v>
      </c>
      <c r="AL2004" t="s">
        <v>6832</v>
      </c>
      <c r="BE2004" t="str">
        <f>"49-3021.00"</f>
        <v>49-3021.00</v>
      </c>
      <c r="BF2004" t="s">
        <v>3171</v>
      </c>
      <c r="BG2004" t="s">
        <v>15321</v>
      </c>
      <c r="BH2004" t="s">
        <v>3171</v>
      </c>
      <c r="BI2004">
        <v>2</v>
      </c>
      <c r="BK2004" s="1">
        <v>45809</v>
      </c>
      <c r="BL2004" s="1">
        <v>46173</v>
      </c>
      <c r="BO2004">
        <v>40</v>
      </c>
      <c r="BP2004">
        <v>0</v>
      </c>
      <c r="BQ2004">
        <v>8</v>
      </c>
      <c r="BR2004">
        <v>8</v>
      </c>
      <c r="BS2004">
        <v>8</v>
      </c>
      <c r="BT2004">
        <v>8</v>
      </c>
      <c r="BU2004">
        <v>8</v>
      </c>
      <c r="BV2004">
        <v>0</v>
      </c>
      <c r="BW2004" t="str">
        <f>"8:00 AM"</f>
        <v>8:00 AM</v>
      </c>
      <c r="BX2004" t="str">
        <f>"5:00 PM"</f>
        <v>5:00 PM</v>
      </c>
      <c r="BY2004" t="s">
        <v>159</v>
      </c>
      <c r="BZ2004">
        <v>0</v>
      </c>
      <c r="CA2004">
        <v>12</v>
      </c>
      <c r="CB2004" t="s">
        <v>117</v>
      </c>
      <c r="CD2004" s="2" t="s">
        <v>15322</v>
      </c>
      <c r="CE2004" t="s">
        <v>15323</v>
      </c>
      <c r="CG2004" t="s">
        <v>120</v>
      </c>
      <c r="CH2004" t="s">
        <v>121</v>
      </c>
      <c r="CI2004" s="6">
        <v>96950</v>
      </c>
      <c r="CJ2004" s="10">
        <v>11.18</v>
      </c>
      <c r="CK2004" s="10">
        <v>11.18</v>
      </c>
      <c r="CL2004" s="10">
        <v>16.77</v>
      </c>
      <c r="CM2004" s="10">
        <v>16.77</v>
      </c>
      <c r="CN2004" t="s">
        <v>137</v>
      </c>
      <c r="CO2004" t="s">
        <v>140</v>
      </c>
      <c r="CP2004" t="s">
        <v>138</v>
      </c>
      <c r="CR2004" t="s">
        <v>117</v>
      </c>
      <c r="CS2004" t="s">
        <v>139</v>
      </c>
      <c r="CT2004" t="s">
        <v>139</v>
      </c>
      <c r="CU2004" t="s">
        <v>139</v>
      </c>
      <c r="CV2004" t="s">
        <v>140</v>
      </c>
      <c r="CW2004" t="s">
        <v>139</v>
      </c>
      <c r="CX2004" t="s">
        <v>140</v>
      </c>
      <c r="CY2004" t="s">
        <v>1139</v>
      </c>
      <c r="CZ2004" s="8">
        <v>16702331199</v>
      </c>
      <c r="DA2004" t="s">
        <v>6832</v>
      </c>
      <c r="DB2004" t="s">
        <v>140</v>
      </c>
      <c r="DC2004" t="s">
        <v>139</v>
      </c>
      <c r="DD2004" t="s">
        <v>117</v>
      </c>
    </row>
    <row r="2005" spans="1:114" ht="15" customHeight="1" x14ac:dyDescent="0.35">
      <c r="A2005" t="s">
        <v>13848</v>
      </c>
      <c r="B2005" t="s">
        <v>166</v>
      </c>
      <c r="C2005" s="1">
        <v>45738</v>
      </c>
      <c r="D2005" s="1">
        <v>45805</v>
      </c>
      <c r="E2005" t="s">
        <v>116</v>
      </c>
      <c r="F2005" s="1">
        <v>45868</v>
      </c>
      <c r="G2005" t="s">
        <v>117</v>
      </c>
      <c r="H2005" t="s">
        <v>117</v>
      </c>
      <c r="I2005" t="s">
        <v>117</v>
      </c>
      <c r="J2005" t="s">
        <v>10127</v>
      </c>
      <c r="K2005" t="s">
        <v>10128</v>
      </c>
      <c r="L2005" t="s">
        <v>10129</v>
      </c>
      <c r="M2005" t="s">
        <v>10130</v>
      </c>
      <c r="N2005" t="s">
        <v>120</v>
      </c>
      <c r="O2005" t="s">
        <v>121</v>
      </c>
      <c r="P2005" s="6">
        <v>96950</v>
      </c>
      <c r="Q2005" t="s">
        <v>122</v>
      </c>
      <c r="R2005" t="s">
        <v>382</v>
      </c>
      <c r="S2005" s="8">
        <v>16702350823</v>
      </c>
      <c r="U2005" t="s">
        <v>10131</v>
      </c>
      <c r="V2005">
        <v>54121</v>
      </c>
      <c r="W2005" t="s">
        <v>124</v>
      </c>
      <c r="Y2005" t="s">
        <v>1403</v>
      </c>
      <c r="Z2005" t="s">
        <v>1404</v>
      </c>
      <c r="AA2005" t="s">
        <v>1405</v>
      </c>
      <c r="AB2005" t="s">
        <v>154</v>
      </c>
      <c r="AC2005" t="s">
        <v>10129</v>
      </c>
      <c r="AD2005" t="s">
        <v>10130</v>
      </c>
      <c r="AE2005" t="s">
        <v>120</v>
      </c>
      <c r="AF2005" t="s">
        <v>121</v>
      </c>
      <c r="AG2005" s="6">
        <v>96950</v>
      </c>
      <c r="AH2005" t="s">
        <v>122</v>
      </c>
      <c r="AI2005" t="s">
        <v>382</v>
      </c>
      <c r="AJ2005" s="8">
        <v>16702350823</v>
      </c>
      <c r="AL2005" t="s">
        <v>8721</v>
      </c>
      <c r="BE2005" t="str">
        <f>"43-6012.00"</f>
        <v>43-6012.00</v>
      </c>
      <c r="BF2005" t="s">
        <v>10132</v>
      </c>
      <c r="BG2005" t="s">
        <v>10133</v>
      </c>
      <c r="BH2005" t="s">
        <v>2453</v>
      </c>
      <c r="BI2005">
        <v>3</v>
      </c>
      <c r="BK2005" s="1">
        <v>45870</v>
      </c>
      <c r="BL2005" s="1">
        <v>46234</v>
      </c>
      <c r="BO2005">
        <v>35</v>
      </c>
      <c r="BP2005">
        <v>0</v>
      </c>
      <c r="BQ2005">
        <v>7</v>
      </c>
      <c r="BR2005">
        <v>7</v>
      </c>
      <c r="BS2005">
        <v>7</v>
      </c>
      <c r="BT2005">
        <v>7</v>
      </c>
      <c r="BU2005">
        <v>7</v>
      </c>
      <c r="BV2005">
        <v>0</v>
      </c>
      <c r="BW2005" t="str">
        <f>"9:00 AM"</f>
        <v>9:00 AM</v>
      </c>
      <c r="BX2005" t="str">
        <f>"5:00 PM"</f>
        <v>5:00 PM</v>
      </c>
      <c r="BY2005" t="s">
        <v>159</v>
      </c>
      <c r="BZ2005">
        <v>0</v>
      </c>
      <c r="CA2005">
        <v>12</v>
      </c>
      <c r="CB2005" t="s">
        <v>117</v>
      </c>
      <c r="CD2005" t="s">
        <v>393</v>
      </c>
      <c r="CE2005" t="s">
        <v>10134</v>
      </c>
      <c r="CF2005" t="s">
        <v>1150</v>
      </c>
      <c r="CG2005" t="s">
        <v>120</v>
      </c>
      <c r="CH2005" t="s">
        <v>121</v>
      </c>
      <c r="CI2005" s="6">
        <v>96950</v>
      </c>
      <c r="CJ2005" s="10">
        <v>14.26</v>
      </c>
      <c r="CK2005" s="10">
        <v>14.26</v>
      </c>
      <c r="CL2005" s="10">
        <v>21.39</v>
      </c>
      <c r="CM2005" s="10">
        <v>21.39</v>
      </c>
      <c r="CN2005" t="s">
        <v>137</v>
      </c>
      <c r="CO2005" t="s">
        <v>393</v>
      </c>
      <c r="CP2005" t="s">
        <v>138</v>
      </c>
      <c r="CR2005" t="s">
        <v>117</v>
      </c>
      <c r="CS2005" t="s">
        <v>139</v>
      </c>
      <c r="CT2005" t="s">
        <v>140</v>
      </c>
      <c r="CU2005" t="s">
        <v>139</v>
      </c>
      <c r="CV2005" t="s">
        <v>140</v>
      </c>
      <c r="CW2005" t="s">
        <v>139</v>
      </c>
      <c r="CX2005" t="s">
        <v>140</v>
      </c>
      <c r="CY2005" t="s">
        <v>394</v>
      </c>
      <c r="CZ2005" s="8">
        <v>16702350823</v>
      </c>
      <c r="DA2005" t="s">
        <v>8721</v>
      </c>
      <c r="DB2005" t="s">
        <v>292</v>
      </c>
      <c r="DC2005" t="s">
        <v>139</v>
      </c>
      <c r="DD2005" t="s">
        <v>117</v>
      </c>
    </row>
    <row r="2006" spans="1:114" ht="15" customHeight="1" x14ac:dyDescent="0.35">
      <c r="A2006" t="s">
        <v>15380</v>
      </c>
      <c r="B2006" t="s">
        <v>166</v>
      </c>
      <c r="C2006" s="1">
        <v>45747</v>
      </c>
      <c r="D2006" s="1">
        <v>45805</v>
      </c>
      <c r="E2006" t="s">
        <v>116</v>
      </c>
      <c r="F2006" s="1">
        <v>45807</v>
      </c>
      <c r="G2006" t="s">
        <v>117</v>
      </c>
      <c r="H2006" t="s">
        <v>117</v>
      </c>
      <c r="I2006" t="s">
        <v>117</v>
      </c>
      <c r="J2006" t="s">
        <v>145</v>
      </c>
      <c r="K2006" t="s">
        <v>146</v>
      </c>
      <c r="L2006" t="s">
        <v>147</v>
      </c>
      <c r="M2006" t="s">
        <v>148</v>
      </c>
      <c r="N2006" t="s">
        <v>120</v>
      </c>
      <c r="O2006" t="s">
        <v>121</v>
      </c>
      <c r="P2006" s="6">
        <v>96950</v>
      </c>
      <c r="Q2006" t="s">
        <v>122</v>
      </c>
      <c r="S2006" s="8">
        <v>16702352883</v>
      </c>
      <c r="T2006">
        <v>0</v>
      </c>
      <c r="U2006" t="s">
        <v>149</v>
      </c>
      <c r="V2006">
        <v>56132</v>
      </c>
      <c r="W2006" t="s">
        <v>150</v>
      </c>
      <c r="X2006" t="s">
        <v>139</v>
      </c>
      <c r="Y2006" t="s">
        <v>151</v>
      </c>
      <c r="Z2006" t="s">
        <v>152</v>
      </c>
      <c r="AA2006" t="s">
        <v>153</v>
      </c>
      <c r="AB2006" t="s">
        <v>154</v>
      </c>
      <c r="AC2006" t="s">
        <v>147</v>
      </c>
      <c r="AD2006" t="s">
        <v>148</v>
      </c>
      <c r="AE2006" t="s">
        <v>120</v>
      </c>
      <c r="AF2006" t="s">
        <v>121</v>
      </c>
      <c r="AG2006" s="6">
        <v>96950</v>
      </c>
      <c r="AH2006" t="s">
        <v>122</v>
      </c>
      <c r="AJ2006" s="8">
        <v>16702352883</v>
      </c>
      <c r="AK2006">
        <v>0</v>
      </c>
      <c r="AL2006" t="s">
        <v>155</v>
      </c>
      <c r="BE2006" t="str">
        <f>"39-5012.00"</f>
        <v>39-5012.00</v>
      </c>
      <c r="BF2006" t="s">
        <v>272</v>
      </c>
      <c r="BG2006" t="s">
        <v>4702</v>
      </c>
      <c r="BH2006" t="s">
        <v>4703</v>
      </c>
      <c r="BI2006">
        <v>3</v>
      </c>
      <c r="BK2006" s="1">
        <v>45809</v>
      </c>
      <c r="BL2006" s="1">
        <v>46173</v>
      </c>
      <c r="BO2006">
        <v>35</v>
      </c>
      <c r="BP2006">
        <v>0</v>
      </c>
      <c r="BQ2006">
        <v>7</v>
      </c>
      <c r="BR2006">
        <v>7</v>
      </c>
      <c r="BS2006">
        <v>7</v>
      </c>
      <c r="BT2006">
        <v>7</v>
      </c>
      <c r="BU2006">
        <v>7</v>
      </c>
      <c r="BV2006">
        <v>0</v>
      </c>
      <c r="BW2006" t="str">
        <f>"11:00 AM"</f>
        <v>11:00 AM</v>
      </c>
      <c r="BX2006" t="str">
        <f>"6:00 PM"</f>
        <v>6:00 PM</v>
      </c>
      <c r="BY2006" t="s">
        <v>159</v>
      </c>
      <c r="BZ2006">
        <v>0</v>
      </c>
      <c r="CA2006">
        <v>12</v>
      </c>
      <c r="CB2006" t="s">
        <v>117</v>
      </c>
      <c r="CD2006" t="s">
        <v>4704</v>
      </c>
      <c r="CE2006" t="s">
        <v>147</v>
      </c>
      <c r="CF2006" t="s">
        <v>161</v>
      </c>
      <c r="CG2006" t="s">
        <v>120</v>
      </c>
      <c r="CH2006" t="s">
        <v>121</v>
      </c>
      <c r="CI2006" s="6">
        <v>96950</v>
      </c>
      <c r="CJ2006" s="10">
        <v>7.98</v>
      </c>
      <c r="CK2006" s="10">
        <v>7.98</v>
      </c>
      <c r="CL2006" s="10">
        <v>11.97</v>
      </c>
      <c r="CM2006" s="10">
        <v>11.97</v>
      </c>
      <c r="CN2006" t="s">
        <v>137</v>
      </c>
      <c r="CO2006" t="s">
        <v>162</v>
      </c>
      <c r="CP2006" t="s">
        <v>138</v>
      </c>
      <c r="CR2006" t="s">
        <v>117</v>
      </c>
      <c r="CS2006" t="s">
        <v>139</v>
      </c>
      <c r="CT2006" t="s">
        <v>140</v>
      </c>
      <c r="CU2006" t="s">
        <v>139</v>
      </c>
      <c r="CV2006" t="s">
        <v>140</v>
      </c>
      <c r="CW2006" t="s">
        <v>139</v>
      </c>
      <c r="CX2006" t="s">
        <v>140</v>
      </c>
      <c r="CY2006" t="s">
        <v>163</v>
      </c>
      <c r="CZ2006" s="8">
        <v>16702352883</v>
      </c>
      <c r="DA2006" t="s">
        <v>155</v>
      </c>
      <c r="DB2006" t="s">
        <v>164</v>
      </c>
      <c r="DC2006" t="s">
        <v>139</v>
      </c>
      <c r="DD2006" t="s">
        <v>139</v>
      </c>
    </row>
    <row r="2007" spans="1:114" ht="15" customHeight="1" x14ac:dyDescent="0.35">
      <c r="A2007" t="s">
        <v>16506</v>
      </c>
      <c r="B2007" t="s">
        <v>144</v>
      </c>
      <c r="C2007" s="1">
        <v>45749</v>
      </c>
      <c r="D2007" s="1">
        <v>45805</v>
      </c>
      <c r="E2007" t="s">
        <v>116</v>
      </c>
      <c r="F2007" s="1">
        <v>45929</v>
      </c>
      <c r="G2007" t="s">
        <v>139</v>
      </c>
      <c r="H2007" t="s">
        <v>117</v>
      </c>
      <c r="I2007" t="s">
        <v>117</v>
      </c>
      <c r="J2007" t="s">
        <v>1884</v>
      </c>
      <c r="K2007" t="s">
        <v>8068</v>
      </c>
      <c r="L2007" t="s">
        <v>846</v>
      </c>
      <c r="N2007" t="s">
        <v>120</v>
      </c>
      <c r="O2007" t="s">
        <v>121</v>
      </c>
      <c r="P2007" s="6">
        <v>96950</v>
      </c>
      <c r="Q2007" t="s">
        <v>122</v>
      </c>
      <c r="S2007" s="8">
        <v>16702353313</v>
      </c>
      <c r="U2007" t="s">
        <v>848</v>
      </c>
      <c r="V2007">
        <v>721110</v>
      </c>
      <c r="W2007" t="s">
        <v>124</v>
      </c>
      <c r="Y2007" t="s">
        <v>1426</v>
      </c>
      <c r="Z2007" t="s">
        <v>1427</v>
      </c>
      <c r="AB2007" t="s">
        <v>154</v>
      </c>
      <c r="AC2007" t="s">
        <v>846</v>
      </c>
      <c r="AE2007" t="s">
        <v>120</v>
      </c>
      <c r="AF2007" t="s">
        <v>121</v>
      </c>
      <c r="AG2007" s="6">
        <v>96950</v>
      </c>
      <c r="AH2007" t="s">
        <v>122</v>
      </c>
      <c r="AJ2007" s="8">
        <v>16702353313</v>
      </c>
      <c r="AL2007" t="s">
        <v>852</v>
      </c>
      <c r="BE2007" t="str">
        <f>"49-9071.00"</f>
        <v>49-9071.00</v>
      </c>
      <c r="BF2007" t="s">
        <v>156</v>
      </c>
      <c r="BG2007" t="s">
        <v>8069</v>
      </c>
      <c r="BH2007" t="s">
        <v>9161</v>
      </c>
      <c r="BI2007">
        <v>5</v>
      </c>
      <c r="BJ2007">
        <v>5</v>
      </c>
      <c r="BK2007" s="1">
        <v>45931</v>
      </c>
      <c r="BL2007" s="1">
        <v>47026</v>
      </c>
      <c r="BM2007" s="1">
        <v>45931</v>
      </c>
      <c r="BN2007" s="1">
        <v>47026</v>
      </c>
      <c r="BO2007">
        <v>36</v>
      </c>
      <c r="BP2007">
        <v>6</v>
      </c>
      <c r="BQ2007">
        <v>6</v>
      </c>
      <c r="BR2007">
        <v>6</v>
      </c>
      <c r="BS2007">
        <v>6</v>
      </c>
      <c r="BT2007">
        <v>0</v>
      </c>
      <c r="BU2007">
        <v>6</v>
      </c>
      <c r="BV2007">
        <v>6</v>
      </c>
      <c r="BW2007" t="str">
        <f>"8:00 AM"</f>
        <v>8:00 AM</v>
      </c>
      <c r="BX2007" t="str">
        <f>"6:00 PM"</f>
        <v>6:00 PM</v>
      </c>
      <c r="BY2007" t="s">
        <v>159</v>
      </c>
      <c r="BZ2007">
        <v>0</v>
      </c>
      <c r="CA2007">
        <v>24</v>
      </c>
      <c r="CB2007" t="s">
        <v>117</v>
      </c>
      <c r="CD2007" t="s">
        <v>16507</v>
      </c>
      <c r="CE2007" t="s">
        <v>5444</v>
      </c>
      <c r="CG2007" t="s">
        <v>120</v>
      </c>
      <c r="CH2007" t="s">
        <v>121</v>
      </c>
      <c r="CI2007" s="6">
        <v>96950</v>
      </c>
      <c r="CJ2007" s="10">
        <v>9.75</v>
      </c>
      <c r="CK2007" s="10">
        <v>9.75</v>
      </c>
      <c r="CN2007" t="s">
        <v>137</v>
      </c>
      <c r="CO2007" t="s">
        <v>133</v>
      </c>
      <c r="CP2007" t="s">
        <v>138</v>
      </c>
      <c r="CR2007" t="s">
        <v>139</v>
      </c>
      <c r="CS2007" t="s">
        <v>139</v>
      </c>
      <c r="CT2007" t="s">
        <v>140</v>
      </c>
      <c r="CU2007" t="s">
        <v>140</v>
      </c>
      <c r="CV2007" t="s">
        <v>140</v>
      </c>
      <c r="CW2007" t="s">
        <v>139</v>
      </c>
      <c r="CX2007" t="s">
        <v>140</v>
      </c>
      <c r="CY2007" t="s">
        <v>133</v>
      </c>
      <c r="CZ2007" s="8">
        <v>16702353313</v>
      </c>
      <c r="DA2007" t="s">
        <v>852</v>
      </c>
      <c r="DB2007" t="s">
        <v>140</v>
      </c>
      <c r="DC2007" t="s">
        <v>139</v>
      </c>
      <c r="DD2007" t="s">
        <v>117</v>
      </c>
      <c r="DE2007" t="s">
        <v>857</v>
      </c>
      <c r="DF2007" t="s">
        <v>858</v>
      </c>
      <c r="DG2007" t="s">
        <v>419</v>
      </c>
      <c r="DH2007" t="s">
        <v>848</v>
      </c>
      <c r="DI2007" t="s">
        <v>844</v>
      </c>
      <c r="DJ2007" t="s">
        <v>852</v>
      </c>
    </row>
    <row r="2008" spans="1:114" ht="15" customHeight="1" x14ac:dyDescent="0.35">
      <c r="A2008" t="s">
        <v>1883</v>
      </c>
      <c r="B2008" t="s">
        <v>144</v>
      </c>
      <c r="C2008" s="1">
        <v>45749</v>
      </c>
      <c r="D2008" s="1">
        <v>45805</v>
      </c>
      <c r="E2008" t="s">
        <v>116</v>
      </c>
      <c r="F2008" s="1">
        <v>45929</v>
      </c>
      <c r="G2008" t="s">
        <v>139</v>
      </c>
      <c r="H2008" t="s">
        <v>117</v>
      </c>
      <c r="I2008" t="s">
        <v>117</v>
      </c>
      <c r="J2008" t="s">
        <v>1884</v>
      </c>
      <c r="K2008" t="s">
        <v>1885</v>
      </c>
      <c r="L2008" t="s">
        <v>846</v>
      </c>
      <c r="M2008" t="s">
        <v>847</v>
      </c>
      <c r="N2008" t="s">
        <v>120</v>
      </c>
      <c r="O2008" t="s">
        <v>121</v>
      </c>
      <c r="P2008" s="6">
        <v>96950</v>
      </c>
      <c r="Q2008" t="s">
        <v>122</v>
      </c>
      <c r="S2008" s="8">
        <v>16702353313</v>
      </c>
      <c r="U2008" t="s">
        <v>848</v>
      </c>
      <c r="V2008">
        <v>721110</v>
      </c>
      <c r="W2008" t="s">
        <v>124</v>
      </c>
      <c r="Y2008" t="s">
        <v>1426</v>
      </c>
      <c r="Z2008" t="s">
        <v>1427</v>
      </c>
      <c r="AB2008" t="s">
        <v>154</v>
      </c>
      <c r="AC2008" t="s">
        <v>846</v>
      </c>
      <c r="AE2008" t="s">
        <v>120</v>
      </c>
      <c r="AF2008" t="s">
        <v>121</v>
      </c>
      <c r="AG2008" s="6">
        <v>96950</v>
      </c>
      <c r="AH2008" t="s">
        <v>122</v>
      </c>
      <c r="AJ2008" s="8">
        <v>16702353313</v>
      </c>
      <c r="AL2008" t="s">
        <v>852</v>
      </c>
      <c r="BE2008" t="str">
        <f>"37-2011.00"</f>
        <v>37-2011.00</v>
      </c>
      <c r="BF2008" t="s">
        <v>701</v>
      </c>
      <c r="BG2008" t="s">
        <v>1886</v>
      </c>
      <c r="BH2008" t="s">
        <v>854</v>
      </c>
      <c r="BI2008">
        <v>5</v>
      </c>
      <c r="BJ2008">
        <v>5</v>
      </c>
      <c r="BK2008" s="1">
        <v>45931</v>
      </c>
      <c r="BL2008" s="1">
        <v>47026</v>
      </c>
      <c r="BM2008" s="1">
        <v>45931</v>
      </c>
      <c r="BN2008" s="1">
        <v>47026</v>
      </c>
      <c r="BO2008">
        <v>36</v>
      </c>
      <c r="BP2008">
        <v>6</v>
      </c>
      <c r="BQ2008">
        <v>6</v>
      </c>
      <c r="BR2008">
        <v>6</v>
      </c>
      <c r="BS2008">
        <v>0</v>
      </c>
      <c r="BT2008">
        <v>6</v>
      </c>
      <c r="BU2008">
        <v>6</v>
      </c>
      <c r="BV2008">
        <v>6</v>
      </c>
      <c r="BW2008" t="str">
        <f>"7:00 AM"</f>
        <v>7:00 AM</v>
      </c>
      <c r="BX2008" t="str">
        <f>"6:00 PM"</f>
        <v>6:00 PM</v>
      </c>
      <c r="BY2008" t="s">
        <v>133</v>
      </c>
      <c r="BZ2008">
        <v>0</v>
      </c>
      <c r="CA2008">
        <v>12</v>
      </c>
      <c r="CB2008" t="s">
        <v>117</v>
      </c>
      <c r="CD2008" t="s">
        <v>1887</v>
      </c>
      <c r="CE2008" t="s">
        <v>847</v>
      </c>
      <c r="CG2008" t="s">
        <v>120</v>
      </c>
      <c r="CH2008" t="s">
        <v>121</v>
      </c>
      <c r="CI2008" s="6">
        <v>96950</v>
      </c>
      <c r="CJ2008" s="10">
        <v>8.2899999999999991</v>
      </c>
      <c r="CK2008" s="10">
        <v>8.2899999999999991</v>
      </c>
      <c r="CN2008" t="s">
        <v>137</v>
      </c>
      <c r="CO2008" t="s">
        <v>133</v>
      </c>
      <c r="CP2008" t="s">
        <v>138</v>
      </c>
      <c r="CR2008" t="s">
        <v>139</v>
      </c>
      <c r="CS2008" t="s">
        <v>139</v>
      </c>
      <c r="CT2008" t="s">
        <v>140</v>
      </c>
      <c r="CU2008" t="s">
        <v>140</v>
      </c>
      <c r="CV2008" t="s">
        <v>140</v>
      </c>
      <c r="CW2008" t="s">
        <v>139</v>
      </c>
      <c r="CX2008" t="s">
        <v>140</v>
      </c>
      <c r="CY2008" t="s">
        <v>133</v>
      </c>
      <c r="CZ2008" s="8">
        <v>16702353313</v>
      </c>
      <c r="DA2008" t="s">
        <v>852</v>
      </c>
      <c r="DB2008" t="s">
        <v>140</v>
      </c>
      <c r="DC2008" t="s">
        <v>139</v>
      </c>
      <c r="DD2008" t="s">
        <v>117</v>
      </c>
      <c r="DE2008" t="s">
        <v>857</v>
      </c>
      <c r="DF2008" t="s">
        <v>858</v>
      </c>
      <c r="DG2008" t="s">
        <v>419</v>
      </c>
      <c r="DH2008" t="s">
        <v>848</v>
      </c>
      <c r="DI2008" t="s">
        <v>844</v>
      </c>
      <c r="DJ2008" t="s">
        <v>852</v>
      </c>
    </row>
    <row r="2009" spans="1:114" ht="15" customHeight="1" x14ac:dyDescent="0.35">
      <c r="A2009" t="s">
        <v>12293</v>
      </c>
      <c r="B2009" t="s">
        <v>144</v>
      </c>
      <c r="C2009" s="1">
        <v>45749</v>
      </c>
      <c r="D2009" s="1">
        <v>45805</v>
      </c>
      <c r="E2009" t="s">
        <v>116</v>
      </c>
      <c r="F2009" s="1">
        <v>45929</v>
      </c>
      <c r="G2009" t="s">
        <v>139</v>
      </c>
      <c r="H2009" t="s">
        <v>117</v>
      </c>
      <c r="I2009" t="s">
        <v>117</v>
      </c>
      <c r="J2009" t="s">
        <v>844</v>
      </c>
      <c r="K2009" t="s">
        <v>12294</v>
      </c>
      <c r="L2009" t="s">
        <v>851</v>
      </c>
      <c r="M2009" t="s">
        <v>847</v>
      </c>
      <c r="N2009" t="s">
        <v>136</v>
      </c>
      <c r="O2009" t="s">
        <v>121</v>
      </c>
      <c r="P2009" s="6">
        <v>96950</v>
      </c>
      <c r="Q2009" t="s">
        <v>122</v>
      </c>
      <c r="S2009" s="8">
        <v>16702353313</v>
      </c>
      <c r="U2009" t="s">
        <v>848</v>
      </c>
      <c r="V2009">
        <v>722511</v>
      </c>
      <c r="W2009" t="s">
        <v>124</v>
      </c>
      <c r="Y2009" t="s">
        <v>849</v>
      </c>
      <c r="Z2009" t="s">
        <v>850</v>
      </c>
      <c r="AB2009" t="s">
        <v>997</v>
      </c>
      <c r="AC2009" t="s">
        <v>846</v>
      </c>
      <c r="AE2009" t="s">
        <v>136</v>
      </c>
      <c r="AF2009" t="s">
        <v>121</v>
      </c>
      <c r="AG2009" s="6">
        <v>96950</v>
      </c>
      <c r="AH2009" t="s">
        <v>122</v>
      </c>
      <c r="AJ2009" s="8">
        <v>16702353313</v>
      </c>
      <c r="AL2009" t="s">
        <v>852</v>
      </c>
      <c r="BE2009" t="str">
        <f>"35-2021.00"</f>
        <v>35-2021.00</v>
      </c>
      <c r="BF2009" t="s">
        <v>438</v>
      </c>
      <c r="BG2009" t="s">
        <v>12295</v>
      </c>
      <c r="BH2009" t="s">
        <v>1350</v>
      </c>
      <c r="BI2009">
        <v>4</v>
      </c>
      <c r="BJ2009">
        <v>4</v>
      </c>
      <c r="BK2009" s="1">
        <v>45931</v>
      </c>
      <c r="BL2009" s="1">
        <v>47026</v>
      </c>
      <c r="BM2009" s="1">
        <v>45931</v>
      </c>
      <c r="BN2009" s="1">
        <v>47026</v>
      </c>
      <c r="BO2009">
        <v>36</v>
      </c>
      <c r="BP2009">
        <v>6</v>
      </c>
      <c r="BQ2009">
        <v>6</v>
      </c>
      <c r="BR2009">
        <v>6</v>
      </c>
      <c r="BS2009">
        <v>6</v>
      </c>
      <c r="BT2009">
        <v>0</v>
      </c>
      <c r="BU2009">
        <v>6</v>
      </c>
      <c r="BV2009">
        <v>6</v>
      </c>
      <c r="BW2009" t="str">
        <f>"7:00 AM"</f>
        <v>7:00 AM</v>
      </c>
      <c r="BX2009" t="str">
        <f>"9:00 PM"</f>
        <v>9:00 PM</v>
      </c>
      <c r="BY2009" t="s">
        <v>133</v>
      </c>
      <c r="BZ2009">
        <v>0</v>
      </c>
      <c r="CA2009">
        <v>3</v>
      </c>
      <c r="CB2009" t="s">
        <v>117</v>
      </c>
      <c r="CD2009" t="s">
        <v>12296</v>
      </c>
      <c r="CE2009" t="s">
        <v>847</v>
      </c>
      <c r="CG2009" t="s">
        <v>136</v>
      </c>
      <c r="CH2009" t="s">
        <v>121</v>
      </c>
      <c r="CI2009" s="6">
        <v>96950</v>
      </c>
      <c r="CJ2009" s="10">
        <v>7.84</v>
      </c>
      <c r="CK2009" s="10">
        <v>7.84</v>
      </c>
      <c r="CN2009" t="s">
        <v>137</v>
      </c>
      <c r="CO2009" t="s">
        <v>133</v>
      </c>
      <c r="CP2009" t="s">
        <v>138</v>
      </c>
      <c r="CR2009" t="s">
        <v>117</v>
      </c>
      <c r="CS2009" t="s">
        <v>139</v>
      </c>
      <c r="CT2009" t="s">
        <v>140</v>
      </c>
      <c r="CU2009" t="s">
        <v>140</v>
      </c>
      <c r="CV2009" t="s">
        <v>140</v>
      </c>
      <c r="CW2009" t="s">
        <v>139</v>
      </c>
      <c r="CX2009" t="s">
        <v>140</v>
      </c>
      <c r="CY2009" t="s">
        <v>133</v>
      </c>
      <c r="CZ2009" s="8">
        <v>16702353313</v>
      </c>
      <c r="DA2009" t="s">
        <v>852</v>
      </c>
      <c r="DB2009" t="s">
        <v>140</v>
      </c>
      <c r="DC2009" t="s">
        <v>139</v>
      </c>
      <c r="DD2009" t="s">
        <v>117</v>
      </c>
      <c r="DE2009" t="s">
        <v>857</v>
      </c>
      <c r="DF2009" t="s">
        <v>858</v>
      </c>
      <c r="DG2009" t="s">
        <v>419</v>
      </c>
      <c r="DH2009" t="s">
        <v>848</v>
      </c>
      <c r="DI2009" t="s">
        <v>844</v>
      </c>
      <c r="DJ2009" t="s">
        <v>852</v>
      </c>
    </row>
    <row r="2010" spans="1:114" ht="15" customHeight="1" x14ac:dyDescent="0.35">
      <c r="A2010" t="s">
        <v>16540</v>
      </c>
      <c r="B2010" t="s">
        <v>144</v>
      </c>
      <c r="C2010" s="1">
        <v>45749</v>
      </c>
      <c r="D2010" s="1">
        <v>45805</v>
      </c>
      <c r="E2010" t="s">
        <v>116</v>
      </c>
      <c r="F2010" s="1">
        <v>45929</v>
      </c>
      <c r="G2010" t="s">
        <v>139</v>
      </c>
      <c r="H2010" t="s">
        <v>117</v>
      </c>
      <c r="I2010" t="s">
        <v>117</v>
      </c>
      <c r="J2010" t="s">
        <v>1345</v>
      </c>
      <c r="K2010" t="s">
        <v>4444</v>
      </c>
      <c r="L2010" t="s">
        <v>851</v>
      </c>
      <c r="M2010" t="s">
        <v>1347</v>
      </c>
      <c r="N2010" t="s">
        <v>136</v>
      </c>
      <c r="O2010" t="s">
        <v>121</v>
      </c>
      <c r="P2010" s="6">
        <v>96950</v>
      </c>
      <c r="Q2010" t="s">
        <v>122</v>
      </c>
      <c r="S2010" s="8">
        <v>16702353313</v>
      </c>
      <c r="U2010" t="s">
        <v>1348</v>
      </c>
      <c r="V2010">
        <v>31161</v>
      </c>
      <c r="W2010" t="s">
        <v>124</v>
      </c>
      <c r="Y2010" t="s">
        <v>849</v>
      </c>
      <c r="Z2010" t="s">
        <v>850</v>
      </c>
      <c r="AA2010" t="s">
        <v>140</v>
      </c>
      <c r="AB2010" t="s">
        <v>997</v>
      </c>
      <c r="AC2010" t="s">
        <v>846</v>
      </c>
      <c r="AE2010" t="s">
        <v>136</v>
      </c>
      <c r="AF2010" t="s">
        <v>121</v>
      </c>
      <c r="AG2010" s="6">
        <v>96950</v>
      </c>
      <c r="AH2010" t="s">
        <v>122</v>
      </c>
      <c r="AJ2010" s="8">
        <v>16702353313</v>
      </c>
      <c r="AL2010" t="s">
        <v>852</v>
      </c>
      <c r="BE2010" t="str">
        <f>"37-2011.00"</f>
        <v>37-2011.00</v>
      </c>
      <c r="BF2010" t="s">
        <v>701</v>
      </c>
      <c r="BG2010" t="s">
        <v>5495</v>
      </c>
      <c r="BH2010" t="s">
        <v>854</v>
      </c>
      <c r="BI2010">
        <v>4</v>
      </c>
      <c r="BJ2010">
        <v>4</v>
      </c>
      <c r="BK2010" s="1">
        <v>45931</v>
      </c>
      <c r="BL2010" s="1">
        <v>47026</v>
      </c>
      <c r="BM2010" s="1">
        <v>45931</v>
      </c>
      <c r="BN2010" s="1">
        <v>47026</v>
      </c>
      <c r="BO2010">
        <v>36</v>
      </c>
      <c r="BP2010">
        <v>6</v>
      </c>
      <c r="BQ2010">
        <v>6</v>
      </c>
      <c r="BR2010">
        <v>0</v>
      </c>
      <c r="BS2010">
        <v>6</v>
      </c>
      <c r="BT2010">
        <v>6</v>
      </c>
      <c r="BU2010">
        <v>6</v>
      </c>
      <c r="BV2010">
        <v>6</v>
      </c>
      <c r="BW2010" t="str">
        <f>"8:00 AM"</f>
        <v>8:00 AM</v>
      </c>
      <c r="BX2010" t="str">
        <f>"6:00 PM"</f>
        <v>6:00 PM</v>
      </c>
      <c r="BY2010" t="s">
        <v>133</v>
      </c>
      <c r="BZ2010">
        <v>0</v>
      </c>
      <c r="CA2010">
        <v>12</v>
      </c>
      <c r="CB2010" t="s">
        <v>117</v>
      </c>
      <c r="CD2010" t="s">
        <v>16541</v>
      </c>
      <c r="CE2010" t="s">
        <v>16542</v>
      </c>
      <c r="CG2010" t="s">
        <v>136</v>
      </c>
      <c r="CH2010" t="s">
        <v>121</v>
      </c>
      <c r="CI2010" s="6">
        <v>96950</v>
      </c>
      <c r="CJ2010" s="10">
        <v>8.2899999999999991</v>
      </c>
      <c r="CK2010" s="10">
        <v>8.2899999999999991</v>
      </c>
      <c r="CN2010" t="s">
        <v>137</v>
      </c>
      <c r="CO2010" t="s">
        <v>133</v>
      </c>
      <c r="CP2010" t="s">
        <v>138</v>
      </c>
      <c r="CR2010" t="s">
        <v>139</v>
      </c>
      <c r="CS2010" t="s">
        <v>139</v>
      </c>
      <c r="CT2010" t="s">
        <v>140</v>
      </c>
      <c r="CU2010" t="s">
        <v>140</v>
      </c>
      <c r="CV2010" t="s">
        <v>140</v>
      </c>
      <c r="CW2010" t="s">
        <v>139</v>
      </c>
      <c r="CX2010" t="s">
        <v>140</v>
      </c>
      <c r="CY2010" t="s">
        <v>133</v>
      </c>
      <c r="CZ2010" s="8">
        <v>16702353313</v>
      </c>
      <c r="DA2010" t="s">
        <v>852</v>
      </c>
      <c r="DB2010" t="s">
        <v>140</v>
      </c>
      <c r="DC2010" t="s">
        <v>139</v>
      </c>
      <c r="DD2010" t="s">
        <v>117</v>
      </c>
    </row>
    <row r="2011" spans="1:114" ht="15" customHeight="1" x14ac:dyDescent="0.35">
      <c r="A2011" t="s">
        <v>16456</v>
      </c>
      <c r="B2011" t="s">
        <v>144</v>
      </c>
      <c r="C2011" s="1">
        <v>45750</v>
      </c>
      <c r="D2011" s="1">
        <v>45805</v>
      </c>
      <c r="E2011" t="s">
        <v>116</v>
      </c>
      <c r="F2011" s="1">
        <v>45929</v>
      </c>
      <c r="G2011" t="s">
        <v>117</v>
      </c>
      <c r="H2011" t="s">
        <v>117</v>
      </c>
      <c r="I2011" t="s">
        <v>117</v>
      </c>
      <c r="J2011" t="s">
        <v>4663</v>
      </c>
      <c r="K2011" t="s">
        <v>4664</v>
      </c>
      <c r="L2011" t="s">
        <v>14089</v>
      </c>
      <c r="N2011" t="s">
        <v>136</v>
      </c>
      <c r="O2011" t="s">
        <v>121</v>
      </c>
      <c r="P2011" s="6">
        <v>96950</v>
      </c>
      <c r="Q2011" t="s">
        <v>122</v>
      </c>
      <c r="R2011" t="s">
        <v>140</v>
      </c>
      <c r="S2011" s="8">
        <v>16702338883</v>
      </c>
      <c r="U2011" t="s">
        <v>1065</v>
      </c>
      <c r="V2011">
        <v>23622</v>
      </c>
      <c r="W2011" t="s">
        <v>124</v>
      </c>
      <c r="Y2011" t="s">
        <v>6539</v>
      </c>
      <c r="Z2011" t="s">
        <v>6540</v>
      </c>
      <c r="AA2011" t="s">
        <v>6541</v>
      </c>
      <c r="AB2011" t="s">
        <v>205</v>
      </c>
      <c r="AC2011" t="s">
        <v>14089</v>
      </c>
      <c r="AE2011" t="s">
        <v>136</v>
      </c>
      <c r="AF2011" t="s">
        <v>121</v>
      </c>
      <c r="AG2011" s="6">
        <v>96950</v>
      </c>
      <c r="AH2011" t="s">
        <v>122</v>
      </c>
      <c r="AJ2011" s="8">
        <v>16702338883</v>
      </c>
      <c r="AL2011" t="s">
        <v>1069</v>
      </c>
      <c r="BE2011" t="str">
        <f>"49-9071.00"</f>
        <v>49-9071.00</v>
      </c>
      <c r="BF2011" t="s">
        <v>156</v>
      </c>
      <c r="BG2011" t="s">
        <v>14090</v>
      </c>
      <c r="BH2011" t="s">
        <v>4780</v>
      </c>
      <c r="BI2011">
        <v>20</v>
      </c>
      <c r="BJ2011">
        <v>20</v>
      </c>
      <c r="BK2011" s="1">
        <v>45931</v>
      </c>
      <c r="BL2011" s="1">
        <v>46295</v>
      </c>
      <c r="BM2011" s="1">
        <v>45931</v>
      </c>
      <c r="BN2011" s="1">
        <v>46295</v>
      </c>
      <c r="BO2011">
        <v>40</v>
      </c>
      <c r="BP2011">
        <v>0</v>
      </c>
      <c r="BQ2011">
        <v>8</v>
      </c>
      <c r="BR2011">
        <v>8</v>
      </c>
      <c r="BS2011">
        <v>8</v>
      </c>
      <c r="BT2011">
        <v>8</v>
      </c>
      <c r="BU2011">
        <v>8</v>
      </c>
      <c r="BV2011">
        <v>0</v>
      </c>
      <c r="BW2011" t="str">
        <f>"7:30 AM"</f>
        <v>7:30 AM</v>
      </c>
      <c r="BX2011" t="str">
        <f>"4:30 PM"</f>
        <v>4:30 PM</v>
      </c>
      <c r="BY2011" t="s">
        <v>159</v>
      </c>
      <c r="BZ2011">
        <v>0</v>
      </c>
      <c r="CA2011">
        <v>12</v>
      </c>
      <c r="CB2011" t="s">
        <v>117</v>
      </c>
      <c r="CD2011" t="s">
        <v>14091</v>
      </c>
      <c r="CE2011" t="s">
        <v>14089</v>
      </c>
      <c r="CG2011" t="s">
        <v>136</v>
      </c>
      <c r="CH2011" t="s">
        <v>121</v>
      </c>
      <c r="CI2011" s="6">
        <v>96950</v>
      </c>
      <c r="CJ2011" s="10">
        <v>9.75</v>
      </c>
      <c r="CK2011" s="10">
        <v>9.75</v>
      </c>
      <c r="CL2011" s="10">
        <v>14.63</v>
      </c>
      <c r="CM2011" s="10">
        <v>14.63</v>
      </c>
      <c r="CN2011" t="s">
        <v>137</v>
      </c>
      <c r="CO2011" t="s">
        <v>140</v>
      </c>
      <c r="CP2011" t="s">
        <v>209</v>
      </c>
      <c r="CR2011" t="s">
        <v>117</v>
      </c>
      <c r="CS2011" t="s">
        <v>139</v>
      </c>
      <c r="CT2011" t="s">
        <v>139</v>
      </c>
      <c r="CU2011" t="s">
        <v>139</v>
      </c>
      <c r="CV2011" t="s">
        <v>140</v>
      </c>
      <c r="CW2011" t="s">
        <v>139</v>
      </c>
      <c r="CX2011" t="s">
        <v>139</v>
      </c>
      <c r="CY2011" t="s">
        <v>308</v>
      </c>
      <c r="CZ2011" s="8">
        <v>16702338883</v>
      </c>
      <c r="DA2011" t="s">
        <v>1069</v>
      </c>
      <c r="DB2011" t="s">
        <v>140</v>
      </c>
      <c r="DC2011" t="s">
        <v>139</v>
      </c>
      <c r="DD2011" t="s">
        <v>117</v>
      </c>
    </row>
    <row r="2012" spans="1:114" ht="15" customHeight="1" x14ac:dyDescent="0.35">
      <c r="A2012" t="s">
        <v>13868</v>
      </c>
      <c r="B2012" t="s">
        <v>144</v>
      </c>
      <c r="C2012" s="1">
        <v>45750</v>
      </c>
      <c r="D2012" s="1">
        <v>45805</v>
      </c>
      <c r="E2012" t="s">
        <v>116</v>
      </c>
      <c r="F2012" s="1">
        <v>45929</v>
      </c>
      <c r="G2012" t="s">
        <v>117</v>
      </c>
      <c r="H2012" t="s">
        <v>117</v>
      </c>
      <c r="I2012" t="s">
        <v>117</v>
      </c>
      <c r="J2012" t="s">
        <v>11689</v>
      </c>
      <c r="K2012" t="s">
        <v>12989</v>
      </c>
      <c r="L2012" t="s">
        <v>11691</v>
      </c>
      <c r="M2012" t="s">
        <v>140</v>
      </c>
      <c r="N2012" t="s">
        <v>120</v>
      </c>
      <c r="O2012" t="s">
        <v>121</v>
      </c>
      <c r="P2012" s="6">
        <v>96950</v>
      </c>
      <c r="Q2012" t="s">
        <v>122</v>
      </c>
      <c r="R2012" t="s">
        <v>140</v>
      </c>
      <c r="S2012" s="8">
        <v>16702872348</v>
      </c>
      <c r="U2012" t="s">
        <v>11693</v>
      </c>
      <c r="V2012">
        <v>561612</v>
      </c>
      <c r="W2012" t="s">
        <v>124</v>
      </c>
      <c r="Y2012" t="s">
        <v>2079</v>
      </c>
      <c r="Z2012" t="s">
        <v>11694</v>
      </c>
      <c r="AA2012" t="s">
        <v>11695</v>
      </c>
      <c r="AB2012" t="s">
        <v>3594</v>
      </c>
      <c r="AC2012" t="s">
        <v>11691</v>
      </c>
      <c r="AD2012" t="s">
        <v>13869</v>
      </c>
      <c r="AE2012" t="s">
        <v>120</v>
      </c>
      <c r="AF2012" t="s">
        <v>121</v>
      </c>
      <c r="AG2012" s="6">
        <v>96950</v>
      </c>
      <c r="AH2012" t="s">
        <v>122</v>
      </c>
      <c r="AJ2012" s="8">
        <v>16702872348</v>
      </c>
      <c r="AL2012" t="s">
        <v>11696</v>
      </c>
      <c r="BE2012" t="str">
        <f>"33-9032.00"</f>
        <v>33-9032.00</v>
      </c>
      <c r="BF2012" t="s">
        <v>1777</v>
      </c>
      <c r="BG2012" t="s">
        <v>12990</v>
      </c>
      <c r="BH2012" t="s">
        <v>7902</v>
      </c>
      <c r="BI2012">
        <v>2</v>
      </c>
      <c r="BJ2012">
        <v>2</v>
      </c>
      <c r="BK2012" s="1">
        <v>45931</v>
      </c>
      <c r="BL2012" s="1">
        <v>46295</v>
      </c>
      <c r="BM2012" s="1">
        <v>45931</v>
      </c>
      <c r="BN2012" s="1">
        <v>46295</v>
      </c>
      <c r="BO2012">
        <v>40</v>
      </c>
      <c r="BP2012">
        <v>0</v>
      </c>
      <c r="BQ2012">
        <v>8</v>
      </c>
      <c r="BR2012">
        <v>8</v>
      </c>
      <c r="BS2012">
        <v>8</v>
      </c>
      <c r="BT2012">
        <v>8</v>
      </c>
      <c r="BU2012">
        <v>8</v>
      </c>
      <c r="BV2012">
        <v>0</v>
      </c>
      <c r="BW2012" t="str">
        <f>"8:00 AM"</f>
        <v>8:00 AM</v>
      </c>
      <c r="BX2012" t="str">
        <f>"5:00 PM"</f>
        <v>5:00 PM</v>
      </c>
      <c r="BY2012" t="s">
        <v>159</v>
      </c>
      <c r="BZ2012">
        <v>0</v>
      </c>
      <c r="CA2012">
        <v>6</v>
      </c>
      <c r="CB2012" t="s">
        <v>117</v>
      </c>
      <c r="CD2012" t="s">
        <v>13870</v>
      </c>
      <c r="CE2012" t="s">
        <v>11692</v>
      </c>
      <c r="CF2012" t="s">
        <v>11691</v>
      </c>
      <c r="CG2012" t="s">
        <v>120</v>
      </c>
      <c r="CH2012" t="s">
        <v>121</v>
      </c>
      <c r="CI2012" s="6">
        <v>96950</v>
      </c>
      <c r="CJ2012" s="10">
        <v>8.15</v>
      </c>
      <c r="CK2012" s="10">
        <v>8.15</v>
      </c>
      <c r="CL2012" s="10">
        <v>12.22</v>
      </c>
      <c r="CM2012" s="10">
        <v>12.22</v>
      </c>
      <c r="CN2012" t="s">
        <v>137</v>
      </c>
      <c r="CP2012" t="s">
        <v>138</v>
      </c>
      <c r="CR2012" t="s">
        <v>117</v>
      </c>
      <c r="CS2012" t="s">
        <v>139</v>
      </c>
      <c r="CT2012" t="s">
        <v>140</v>
      </c>
      <c r="CU2012" t="s">
        <v>139</v>
      </c>
      <c r="CV2012" t="s">
        <v>140</v>
      </c>
      <c r="CW2012" t="s">
        <v>139</v>
      </c>
      <c r="CX2012" t="s">
        <v>140</v>
      </c>
      <c r="CY2012" t="s">
        <v>12992</v>
      </c>
      <c r="CZ2012" s="8">
        <v>16702872348</v>
      </c>
      <c r="DA2012" t="s">
        <v>11696</v>
      </c>
      <c r="DB2012" t="s">
        <v>309</v>
      </c>
      <c r="DC2012" t="s">
        <v>139</v>
      </c>
      <c r="DD2012" t="s">
        <v>117</v>
      </c>
    </row>
    <row r="2013" spans="1:114" ht="15" customHeight="1" x14ac:dyDescent="0.35">
      <c r="A2013" t="s">
        <v>13918</v>
      </c>
      <c r="B2013" t="s">
        <v>144</v>
      </c>
      <c r="C2013" s="1">
        <v>45751</v>
      </c>
      <c r="D2013" s="1">
        <v>45805</v>
      </c>
      <c r="E2013" t="s">
        <v>116</v>
      </c>
      <c r="F2013" s="1">
        <v>45929</v>
      </c>
      <c r="G2013" t="s">
        <v>117</v>
      </c>
      <c r="H2013" t="s">
        <v>117</v>
      </c>
      <c r="I2013" t="s">
        <v>117</v>
      </c>
      <c r="J2013" t="s">
        <v>11689</v>
      </c>
      <c r="K2013" t="s">
        <v>11690</v>
      </c>
      <c r="L2013" t="s">
        <v>11691</v>
      </c>
      <c r="M2013" t="s">
        <v>11692</v>
      </c>
      <c r="N2013" t="s">
        <v>120</v>
      </c>
      <c r="O2013" t="s">
        <v>121</v>
      </c>
      <c r="P2013" s="6">
        <v>96950</v>
      </c>
      <c r="Q2013" t="s">
        <v>122</v>
      </c>
      <c r="R2013" t="s">
        <v>140</v>
      </c>
      <c r="S2013" s="8">
        <v>16702872378</v>
      </c>
      <c r="U2013" t="s">
        <v>11693</v>
      </c>
      <c r="V2013">
        <v>561720</v>
      </c>
      <c r="W2013" t="s">
        <v>124</v>
      </c>
      <c r="Y2013" t="s">
        <v>2079</v>
      </c>
      <c r="Z2013" t="s">
        <v>11694</v>
      </c>
      <c r="AA2013" t="s">
        <v>11695</v>
      </c>
      <c r="AB2013" t="s">
        <v>3594</v>
      </c>
      <c r="AC2013" t="s">
        <v>11691</v>
      </c>
      <c r="AD2013" t="s">
        <v>11692</v>
      </c>
      <c r="AE2013" t="s">
        <v>120</v>
      </c>
      <c r="AF2013" t="s">
        <v>121</v>
      </c>
      <c r="AG2013" s="6">
        <v>96950</v>
      </c>
      <c r="AH2013" t="s">
        <v>122</v>
      </c>
      <c r="AJ2013" s="8">
        <v>16702872348</v>
      </c>
      <c r="AL2013" t="s">
        <v>11696</v>
      </c>
      <c r="BE2013" t="str">
        <f>"37-2011.00"</f>
        <v>37-2011.00</v>
      </c>
      <c r="BF2013" t="s">
        <v>701</v>
      </c>
      <c r="BG2013" t="s">
        <v>13919</v>
      </c>
      <c r="BH2013" t="s">
        <v>1418</v>
      </c>
      <c r="BI2013">
        <v>1</v>
      </c>
      <c r="BJ2013">
        <v>1</v>
      </c>
      <c r="BK2013" s="1">
        <v>45931</v>
      </c>
      <c r="BL2013" s="1">
        <v>46295</v>
      </c>
      <c r="BM2013" s="1">
        <v>45931</v>
      </c>
      <c r="BN2013" s="1">
        <v>46295</v>
      </c>
      <c r="BO2013">
        <v>40</v>
      </c>
      <c r="BP2013">
        <v>0</v>
      </c>
      <c r="BQ2013">
        <v>8</v>
      </c>
      <c r="BR2013">
        <v>8</v>
      </c>
      <c r="BS2013">
        <v>8</v>
      </c>
      <c r="BT2013">
        <v>8</v>
      </c>
      <c r="BU2013">
        <v>8</v>
      </c>
      <c r="BV2013">
        <v>0</v>
      </c>
      <c r="BW2013" t="str">
        <f>"8:00 AM"</f>
        <v>8:00 AM</v>
      </c>
      <c r="BX2013" t="str">
        <f>"5:00 PM"</f>
        <v>5:00 PM</v>
      </c>
      <c r="BY2013" t="s">
        <v>133</v>
      </c>
      <c r="BZ2013">
        <v>0</v>
      </c>
      <c r="CA2013">
        <v>3</v>
      </c>
      <c r="CB2013" t="s">
        <v>117</v>
      </c>
      <c r="CD2013" t="s">
        <v>13920</v>
      </c>
      <c r="CE2013" t="s">
        <v>11691</v>
      </c>
      <c r="CF2013" t="s">
        <v>11692</v>
      </c>
      <c r="CG2013" t="s">
        <v>120</v>
      </c>
      <c r="CH2013" t="s">
        <v>121</v>
      </c>
      <c r="CI2013" s="6">
        <v>96950</v>
      </c>
      <c r="CJ2013" s="10">
        <v>8.2899999999999991</v>
      </c>
      <c r="CK2013" s="10">
        <v>8.2899999999999991</v>
      </c>
      <c r="CL2013" s="10">
        <v>12.44</v>
      </c>
      <c r="CM2013" s="10">
        <v>12.44</v>
      </c>
      <c r="CN2013" t="s">
        <v>137</v>
      </c>
      <c r="CO2013" t="s">
        <v>133</v>
      </c>
      <c r="CP2013" t="s">
        <v>138</v>
      </c>
      <c r="CR2013" t="s">
        <v>117</v>
      </c>
      <c r="CS2013" t="s">
        <v>139</v>
      </c>
      <c r="CT2013" t="s">
        <v>140</v>
      </c>
      <c r="CU2013" t="s">
        <v>139</v>
      </c>
      <c r="CV2013" t="s">
        <v>140</v>
      </c>
      <c r="CW2013" t="s">
        <v>139</v>
      </c>
      <c r="CX2013" t="s">
        <v>140</v>
      </c>
      <c r="CY2013" t="s">
        <v>12992</v>
      </c>
      <c r="CZ2013" s="8">
        <v>16702872348</v>
      </c>
      <c r="DA2013" t="s">
        <v>11696</v>
      </c>
      <c r="DB2013" t="s">
        <v>309</v>
      </c>
      <c r="DC2013" t="s">
        <v>139</v>
      </c>
      <c r="DD2013" t="s">
        <v>117</v>
      </c>
    </row>
    <row r="2014" spans="1:114" ht="15" customHeight="1" x14ac:dyDescent="0.35">
      <c r="A2014" t="s">
        <v>13883</v>
      </c>
      <c r="B2014" t="s">
        <v>144</v>
      </c>
      <c r="C2014" s="1">
        <v>45751</v>
      </c>
      <c r="D2014" s="1">
        <v>45805</v>
      </c>
      <c r="E2014" t="s">
        <v>116</v>
      </c>
      <c r="F2014" s="1">
        <v>45929</v>
      </c>
      <c r="G2014" t="s">
        <v>139</v>
      </c>
      <c r="H2014" t="s">
        <v>117</v>
      </c>
      <c r="I2014" t="s">
        <v>117</v>
      </c>
      <c r="J2014" t="s">
        <v>2044</v>
      </c>
      <c r="K2014" t="s">
        <v>13884</v>
      </c>
      <c r="L2014" t="s">
        <v>13885</v>
      </c>
      <c r="N2014" t="s">
        <v>136</v>
      </c>
      <c r="O2014" t="s">
        <v>121</v>
      </c>
      <c r="P2014" s="6">
        <v>96950</v>
      </c>
      <c r="Q2014" t="s">
        <v>122</v>
      </c>
      <c r="S2014" s="8">
        <v>16702359369</v>
      </c>
      <c r="U2014" t="s">
        <v>2035</v>
      </c>
      <c r="V2014">
        <v>812310</v>
      </c>
      <c r="W2014" t="s">
        <v>124</v>
      </c>
      <c r="Y2014" t="s">
        <v>849</v>
      </c>
      <c r="Z2014" t="s">
        <v>3581</v>
      </c>
      <c r="AB2014" t="s">
        <v>205</v>
      </c>
      <c r="AC2014" t="s">
        <v>2034</v>
      </c>
      <c r="AE2014" t="s">
        <v>136</v>
      </c>
      <c r="AF2014" t="s">
        <v>121</v>
      </c>
      <c r="AG2014" s="6">
        <v>96950</v>
      </c>
      <c r="AH2014" t="s">
        <v>122</v>
      </c>
      <c r="AJ2014" s="8">
        <v>16702359369</v>
      </c>
      <c r="AL2014" t="s">
        <v>2037</v>
      </c>
      <c r="BE2014" t="str">
        <f>"51-6011.00"</f>
        <v>51-6011.00</v>
      </c>
      <c r="BF2014" t="s">
        <v>1618</v>
      </c>
      <c r="BG2014" t="s">
        <v>13886</v>
      </c>
      <c r="BH2014" t="s">
        <v>11675</v>
      </c>
      <c r="BI2014">
        <v>4</v>
      </c>
      <c r="BJ2014">
        <v>4</v>
      </c>
      <c r="BK2014" s="1">
        <v>45931</v>
      </c>
      <c r="BL2014" s="1">
        <v>47026</v>
      </c>
      <c r="BM2014" s="1">
        <v>45931</v>
      </c>
      <c r="BN2014" s="1">
        <v>47026</v>
      </c>
      <c r="BO2014">
        <v>35</v>
      </c>
      <c r="BP2014">
        <v>5</v>
      </c>
      <c r="BQ2014">
        <v>5</v>
      </c>
      <c r="BR2014">
        <v>5</v>
      </c>
      <c r="BS2014">
        <v>5</v>
      </c>
      <c r="BT2014">
        <v>5</v>
      </c>
      <c r="BU2014">
        <v>5</v>
      </c>
      <c r="BV2014">
        <v>5</v>
      </c>
      <c r="BW2014" t="str">
        <f>"8:00 AM"</f>
        <v>8:00 AM</v>
      </c>
      <c r="BX2014" t="str">
        <f>"5:00 PM"</f>
        <v>5:00 PM</v>
      </c>
      <c r="BY2014" t="s">
        <v>133</v>
      </c>
      <c r="BZ2014">
        <v>0</v>
      </c>
      <c r="CA2014">
        <v>3</v>
      </c>
      <c r="CB2014" t="s">
        <v>117</v>
      </c>
      <c r="CD2014" t="s">
        <v>13887</v>
      </c>
      <c r="CE2014" t="s">
        <v>9916</v>
      </c>
      <c r="CG2014" t="s">
        <v>136</v>
      </c>
      <c r="CH2014" t="s">
        <v>121</v>
      </c>
      <c r="CI2014" s="6">
        <v>96950</v>
      </c>
      <c r="CJ2014" s="10">
        <v>7.85</v>
      </c>
      <c r="CK2014" s="10">
        <v>7.85</v>
      </c>
      <c r="CL2014" s="10">
        <v>11.77</v>
      </c>
      <c r="CM2014" s="10">
        <v>11.77</v>
      </c>
      <c r="CN2014" t="s">
        <v>137</v>
      </c>
      <c r="CO2014" t="s">
        <v>162</v>
      </c>
      <c r="CP2014" t="s">
        <v>138</v>
      </c>
      <c r="CR2014" t="s">
        <v>117</v>
      </c>
      <c r="CS2014" t="s">
        <v>139</v>
      </c>
      <c r="CT2014" t="s">
        <v>140</v>
      </c>
      <c r="CU2014" t="s">
        <v>139</v>
      </c>
      <c r="CV2014" t="s">
        <v>140</v>
      </c>
      <c r="CW2014" t="s">
        <v>139</v>
      </c>
      <c r="CX2014" t="s">
        <v>140</v>
      </c>
      <c r="CY2014" t="s">
        <v>774</v>
      </c>
      <c r="CZ2014" s="8">
        <v>16702359369</v>
      </c>
      <c r="DA2014" t="s">
        <v>2037</v>
      </c>
      <c r="DB2014" t="s">
        <v>140</v>
      </c>
      <c r="DC2014" t="s">
        <v>139</v>
      </c>
      <c r="DD2014" t="s">
        <v>117</v>
      </c>
      <c r="DE2014" t="s">
        <v>849</v>
      </c>
      <c r="DF2014" t="s">
        <v>2036</v>
      </c>
      <c r="DH2014" t="s">
        <v>2035</v>
      </c>
      <c r="DI2014" t="s">
        <v>2044</v>
      </c>
      <c r="DJ2014" t="s">
        <v>2045</v>
      </c>
    </row>
    <row r="2015" spans="1:114" ht="15" customHeight="1" x14ac:dyDescent="0.35">
      <c r="A2015" t="s">
        <v>5720</v>
      </c>
      <c r="B2015" t="s">
        <v>144</v>
      </c>
      <c r="C2015" s="1">
        <v>45751</v>
      </c>
      <c r="D2015" s="1">
        <v>45805</v>
      </c>
      <c r="E2015" t="s">
        <v>116</v>
      </c>
      <c r="F2015" s="1">
        <v>45929</v>
      </c>
      <c r="G2015" t="s">
        <v>117</v>
      </c>
      <c r="H2015" t="s">
        <v>117</v>
      </c>
      <c r="I2015" t="s">
        <v>117</v>
      </c>
      <c r="J2015" t="s">
        <v>1697</v>
      </c>
      <c r="L2015" t="s">
        <v>1698</v>
      </c>
      <c r="M2015" t="s">
        <v>1699</v>
      </c>
      <c r="N2015" t="s">
        <v>120</v>
      </c>
      <c r="O2015" t="s">
        <v>121</v>
      </c>
      <c r="P2015" s="6">
        <v>96950</v>
      </c>
      <c r="Q2015" t="s">
        <v>122</v>
      </c>
      <c r="S2015" s="8">
        <v>16702341667</v>
      </c>
      <c r="U2015" t="s">
        <v>1700</v>
      </c>
      <c r="V2015">
        <v>561520</v>
      </c>
      <c r="W2015" t="s">
        <v>124</v>
      </c>
      <c r="Y2015" t="s">
        <v>1701</v>
      </c>
      <c r="Z2015" t="s">
        <v>1702</v>
      </c>
      <c r="AA2015" t="s">
        <v>1703</v>
      </c>
      <c r="AB2015" t="s">
        <v>1704</v>
      </c>
      <c r="AC2015" t="s">
        <v>1698</v>
      </c>
      <c r="AD2015" t="s">
        <v>1699</v>
      </c>
      <c r="AE2015" t="s">
        <v>120</v>
      </c>
      <c r="AF2015" t="s">
        <v>121</v>
      </c>
      <c r="AG2015" s="6">
        <v>96950</v>
      </c>
      <c r="AH2015" t="s">
        <v>122</v>
      </c>
      <c r="AJ2015" s="8">
        <v>16702341667</v>
      </c>
      <c r="AL2015" t="s">
        <v>1705</v>
      </c>
      <c r="BE2015" t="str">
        <f>"39-7012.00"</f>
        <v>39-7012.00</v>
      </c>
      <c r="BF2015" t="s">
        <v>1706</v>
      </c>
      <c r="BG2015" t="s">
        <v>1707</v>
      </c>
      <c r="BH2015" t="s">
        <v>1708</v>
      </c>
      <c r="BI2015">
        <v>1</v>
      </c>
      <c r="BJ2015">
        <v>1</v>
      </c>
      <c r="BK2015" s="1">
        <v>45931</v>
      </c>
      <c r="BL2015" s="1">
        <v>46295</v>
      </c>
      <c r="BM2015" s="1">
        <v>45931</v>
      </c>
      <c r="BN2015" s="1">
        <v>46295</v>
      </c>
      <c r="BO2015">
        <v>40</v>
      </c>
      <c r="BP2015">
        <v>7</v>
      </c>
      <c r="BQ2015">
        <v>5</v>
      </c>
      <c r="BR2015">
        <v>5</v>
      </c>
      <c r="BS2015">
        <v>5</v>
      </c>
      <c r="BT2015">
        <v>5</v>
      </c>
      <c r="BU2015">
        <v>6</v>
      </c>
      <c r="BV2015">
        <v>7</v>
      </c>
      <c r="BW2015" t="str">
        <f>"12:00 AM"</f>
        <v>12:00 AM</v>
      </c>
      <c r="BX2015" t="str">
        <f>"6:00 PM"</f>
        <v>6:00 PM</v>
      </c>
      <c r="BY2015" t="s">
        <v>159</v>
      </c>
      <c r="BZ2015">
        <v>0</v>
      </c>
      <c r="CA2015">
        <v>12</v>
      </c>
      <c r="CB2015" t="s">
        <v>117</v>
      </c>
      <c r="CD2015" s="2" t="s">
        <v>5721</v>
      </c>
      <c r="CE2015" t="s">
        <v>1698</v>
      </c>
      <c r="CF2015" t="s">
        <v>1699</v>
      </c>
      <c r="CG2015" t="s">
        <v>120</v>
      </c>
      <c r="CH2015" t="s">
        <v>121</v>
      </c>
      <c r="CI2015" s="6">
        <v>96950</v>
      </c>
      <c r="CJ2015" s="10">
        <v>10.72</v>
      </c>
      <c r="CK2015" s="10">
        <v>10.72</v>
      </c>
      <c r="CL2015" s="10">
        <v>16.079999999999998</v>
      </c>
      <c r="CM2015" s="10">
        <v>16.079999999999998</v>
      </c>
      <c r="CN2015" t="s">
        <v>137</v>
      </c>
      <c r="CP2015" t="s">
        <v>138</v>
      </c>
      <c r="CR2015" t="s">
        <v>117</v>
      </c>
      <c r="CS2015" t="s">
        <v>139</v>
      </c>
      <c r="CT2015" t="s">
        <v>140</v>
      </c>
      <c r="CU2015" t="s">
        <v>139</v>
      </c>
      <c r="CV2015" t="s">
        <v>140</v>
      </c>
      <c r="CW2015" t="s">
        <v>139</v>
      </c>
      <c r="CX2015" t="s">
        <v>140</v>
      </c>
      <c r="CY2015" t="s">
        <v>5722</v>
      </c>
      <c r="CZ2015" s="8">
        <v>16702341667</v>
      </c>
      <c r="DA2015" t="s">
        <v>1705</v>
      </c>
      <c r="DB2015" t="s">
        <v>140</v>
      </c>
      <c r="DC2015" t="s">
        <v>139</v>
      </c>
      <c r="DD2015" t="s">
        <v>117</v>
      </c>
    </row>
    <row r="2016" spans="1:114" ht="15" customHeight="1" x14ac:dyDescent="0.35">
      <c r="A2016" t="s">
        <v>12169</v>
      </c>
      <c r="B2016" t="s">
        <v>115</v>
      </c>
      <c r="C2016" s="1">
        <v>45751</v>
      </c>
      <c r="D2016" s="1">
        <v>45805</v>
      </c>
      <c r="E2016" t="s">
        <v>211</v>
      </c>
      <c r="G2016" t="s">
        <v>117</v>
      </c>
      <c r="H2016" t="s">
        <v>117</v>
      </c>
      <c r="I2016" t="s">
        <v>117</v>
      </c>
      <c r="J2016" t="s">
        <v>1595</v>
      </c>
      <c r="K2016" t="s">
        <v>17413</v>
      </c>
      <c r="L2016" t="s">
        <v>1596</v>
      </c>
      <c r="N2016" t="s">
        <v>136</v>
      </c>
      <c r="O2016" t="s">
        <v>121</v>
      </c>
      <c r="P2016" s="6">
        <v>96950</v>
      </c>
      <c r="Q2016" t="s">
        <v>122</v>
      </c>
      <c r="R2016" t="s">
        <v>1603</v>
      </c>
      <c r="S2016" s="8">
        <v>16709899218</v>
      </c>
      <c r="U2016" t="s">
        <v>1597</v>
      </c>
      <c r="V2016">
        <v>62134</v>
      </c>
      <c r="W2016" t="s">
        <v>124</v>
      </c>
      <c r="Y2016" t="s">
        <v>1598</v>
      </c>
      <c r="Z2016" t="s">
        <v>1599</v>
      </c>
      <c r="AA2016" t="s">
        <v>1600</v>
      </c>
      <c r="AB2016" t="s">
        <v>1601</v>
      </c>
      <c r="AC2016" t="s">
        <v>1596</v>
      </c>
      <c r="AE2016" t="s">
        <v>136</v>
      </c>
      <c r="AF2016" t="s">
        <v>121</v>
      </c>
      <c r="AG2016" s="6">
        <v>96950</v>
      </c>
      <c r="AH2016" t="s">
        <v>122</v>
      </c>
      <c r="AI2016" t="s">
        <v>1603</v>
      </c>
      <c r="AJ2016" s="8">
        <v>16709899218</v>
      </c>
      <c r="AL2016" t="s">
        <v>1604</v>
      </c>
      <c r="BE2016" t="str">
        <f>"31-2022.00"</f>
        <v>31-2022.00</v>
      </c>
      <c r="BF2016" t="s">
        <v>12170</v>
      </c>
      <c r="BG2016" t="s">
        <v>12171</v>
      </c>
      <c r="BH2016" t="s">
        <v>12172</v>
      </c>
      <c r="BI2016">
        <v>7</v>
      </c>
      <c r="BK2016" s="1">
        <v>45870</v>
      </c>
      <c r="BL2016" s="1">
        <v>46173</v>
      </c>
      <c r="BO2016">
        <v>35</v>
      </c>
      <c r="BP2016">
        <v>0</v>
      </c>
      <c r="BQ2016">
        <v>7</v>
      </c>
      <c r="BR2016">
        <v>7</v>
      </c>
      <c r="BS2016">
        <v>7</v>
      </c>
      <c r="BT2016">
        <v>7</v>
      </c>
      <c r="BU2016">
        <v>7</v>
      </c>
      <c r="BV2016">
        <v>0</v>
      </c>
      <c r="BW2016" t="str">
        <f>"8:00 AM"</f>
        <v>8:00 AM</v>
      </c>
      <c r="BX2016" t="str">
        <f>"4:00 PM"</f>
        <v>4:00 PM</v>
      </c>
      <c r="BY2016" t="s">
        <v>159</v>
      </c>
      <c r="BZ2016">
        <v>0</v>
      </c>
      <c r="CA2016">
        <v>12</v>
      </c>
      <c r="CB2016" t="s">
        <v>117</v>
      </c>
      <c r="CD2016" t="s">
        <v>12173</v>
      </c>
      <c r="CE2016" t="s">
        <v>12174</v>
      </c>
      <c r="CG2016" t="s">
        <v>136</v>
      </c>
      <c r="CH2016" t="s">
        <v>121</v>
      </c>
      <c r="CI2016" s="6">
        <v>96950</v>
      </c>
      <c r="CJ2016" s="10">
        <v>10.71</v>
      </c>
      <c r="CK2016" s="10">
        <v>10.71</v>
      </c>
      <c r="CL2016" s="10">
        <v>16.07</v>
      </c>
      <c r="CM2016" s="10">
        <v>16.07</v>
      </c>
      <c r="CN2016" t="s">
        <v>137</v>
      </c>
      <c r="CO2016" t="s">
        <v>140</v>
      </c>
      <c r="CP2016" t="s">
        <v>138</v>
      </c>
      <c r="CR2016" t="s">
        <v>117</v>
      </c>
      <c r="CS2016" t="s">
        <v>139</v>
      </c>
      <c r="CT2016" t="s">
        <v>139</v>
      </c>
      <c r="CU2016" t="s">
        <v>139</v>
      </c>
      <c r="CV2016" t="s">
        <v>140</v>
      </c>
      <c r="CW2016" t="s">
        <v>139</v>
      </c>
      <c r="CX2016" t="s">
        <v>139</v>
      </c>
      <c r="CY2016" t="s">
        <v>5874</v>
      </c>
      <c r="CZ2016" s="8">
        <v>16709899218</v>
      </c>
      <c r="DA2016" t="s">
        <v>1604</v>
      </c>
      <c r="DB2016" t="s">
        <v>140</v>
      </c>
      <c r="DC2016" t="s">
        <v>139</v>
      </c>
      <c r="DD2016" t="s">
        <v>117</v>
      </c>
      <c r="DE2016" t="s">
        <v>9702</v>
      </c>
      <c r="DF2016" t="s">
        <v>9703</v>
      </c>
      <c r="DG2016" t="s">
        <v>535</v>
      </c>
      <c r="DH2016" t="s">
        <v>1597</v>
      </c>
      <c r="DI2016" t="s">
        <v>9700</v>
      </c>
      <c r="DJ2016" t="s">
        <v>1604</v>
      </c>
    </row>
    <row r="2017" spans="1:114" ht="15" customHeight="1" x14ac:dyDescent="0.35">
      <c r="A2017" t="s">
        <v>15294</v>
      </c>
      <c r="B2017" t="s">
        <v>144</v>
      </c>
      <c r="C2017" s="1">
        <v>45751</v>
      </c>
      <c r="D2017" s="1">
        <v>45805</v>
      </c>
      <c r="E2017" t="s">
        <v>116</v>
      </c>
      <c r="F2017" s="1">
        <v>45929</v>
      </c>
      <c r="G2017" t="s">
        <v>139</v>
      </c>
      <c r="H2017" t="s">
        <v>117</v>
      </c>
      <c r="I2017" t="s">
        <v>117</v>
      </c>
      <c r="J2017" t="s">
        <v>3690</v>
      </c>
      <c r="L2017" t="s">
        <v>15295</v>
      </c>
      <c r="N2017" t="s">
        <v>136</v>
      </c>
      <c r="O2017" t="s">
        <v>121</v>
      </c>
      <c r="P2017" s="6">
        <v>96950</v>
      </c>
      <c r="Q2017" t="s">
        <v>122</v>
      </c>
      <c r="S2017" s="8">
        <v>16702343977</v>
      </c>
      <c r="U2017" t="s">
        <v>3682</v>
      </c>
      <c r="V2017">
        <v>81112</v>
      </c>
      <c r="W2017" t="s">
        <v>124</v>
      </c>
      <c r="Y2017" t="s">
        <v>1855</v>
      </c>
      <c r="Z2017" t="s">
        <v>11287</v>
      </c>
      <c r="AB2017" t="s">
        <v>205</v>
      </c>
      <c r="AC2017" t="s">
        <v>15295</v>
      </c>
      <c r="AE2017" t="s">
        <v>136</v>
      </c>
      <c r="AF2017" t="s">
        <v>121</v>
      </c>
      <c r="AG2017" s="6">
        <v>96950</v>
      </c>
      <c r="AH2017" t="s">
        <v>122</v>
      </c>
      <c r="AJ2017" s="8">
        <v>16702343977</v>
      </c>
      <c r="AL2017" t="s">
        <v>3686</v>
      </c>
      <c r="BE2017" t="str">
        <f>"37-2011.00"</f>
        <v>37-2011.00</v>
      </c>
      <c r="BF2017" t="s">
        <v>701</v>
      </c>
      <c r="BG2017" t="s">
        <v>15296</v>
      </c>
      <c r="BH2017" t="s">
        <v>15297</v>
      </c>
      <c r="BI2017">
        <v>2</v>
      </c>
      <c r="BJ2017">
        <v>2</v>
      </c>
      <c r="BK2017" s="1">
        <v>45931</v>
      </c>
      <c r="BL2017" s="1">
        <v>47026</v>
      </c>
      <c r="BM2017" s="1">
        <v>45931</v>
      </c>
      <c r="BN2017" s="1">
        <v>47026</v>
      </c>
      <c r="BO2017">
        <v>35</v>
      </c>
      <c r="BP2017">
        <v>0</v>
      </c>
      <c r="BQ2017">
        <v>7</v>
      </c>
      <c r="BR2017">
        <v>7</v>
      </c>
      <c r="BS2017">
        <v>7</v>
      </c>
      <c r="BT2017">
        <v>7</v>
      </c>
      <c r="BU2017">
        <v>7</v>
      </c>
      <c r="BV2017">
        <v>0</v>
      </c>
      <c r="BW2017" t="str">
        <f>"8:00 AM"</f>
        <v>8:00 AM</v>
      </c>
      <c r="BX2017" t="str">
        <f>"5:00 PM"</f>
        <v>5:00 PM</v>
      </c>
      <c r="BY2017" t="s">
        <v>133</v>
      </c>
      <c r="BZ2017">
        <v>0</v>
      </c>
      <c r="CA2017">
        <v>3</v>
      </c>
      <c r="CB2017" t="s">
        <v>117</v>
      </c>
      <c r="CD2017" t="s">
        <v>15298</v>
      </c>
      <c r="CE2017" t="s">
        <v>1980</v>
      </c>
      <c r="CG2017" t="s">
        <v>136</v>
      </c>
      <c r="CH2017" t="s">
        <v>121</v>
      </c>
      <c r="CI2017" s="6">
        <v>96950</v>
      </c>
      <c r="CJ2017" s="10">
        <v>8.2899999999999991</v>
      </c>
      <c r="CK2017" s="10">
        <v>8.2899999999999991</v>
      </c>
      <c r="CL2017" s="10">
        <v>12.43</v>
      </c>
      <c r="CM2017" s="10">
        <v>12.43</v>
      </c>
      <c r="CN2017" t="s">
        <v>137</v>
      </c>
      <c r="CO2017" t="s">
        <v>162</v>
      </c>
      <c r="CP2017" t="s">
        <v>138</v>
      </c>
      <c r="CR2017" t="s">
        <v>117</v>
      </c>
      <c r="CS2017" t="s">
        <v>139</v>
      </c>
      <c r="CT2017" t="s">
        <v>140</v>
      </c>
      <c r="CU2017" t="s">
        <v>139</v>
      </c>
      <c r="CV2017" t="s">
        <v>140</v>
      </c>
      <c r="CW2017" t="s">
        <v>139</v>
      </c>
      <c r="CX2017" t="s">
        <v>140</v>
      </c>
      <c r="CY2017" t="s">
        <v>774</v>
      </c>
      <c r="CZ2017" s="8">
        <v>16702343977</v>
      </c>
      <c r="DA2017" t="s">
        <v>3686</v>
      </c>
      <c r="DB2017" t="s">
        <v>140</v>
      </c>
      <c r="DC2017" t="s">
        <v>139</v>
      </c>
      <c r="DD2017" t="s">
        <v>117</v>
      </c>
      <c r="DE2017" t="s">
        <v>1855</v>
      </c>
      <c r="DF2017" t="s">
        <v>11287</v>
      </c>
      <c r="DH2017" t="s">
        <v>3682</v>
      </c>
      <c r="DI2017" t="s">
        <v>3690</v>
      </c>
      <c r="DJ2017" t="s">
        <v>3686</v>
      </c>
    </row>
    <row r="2018" spans="1:114" ht="15" customHeight="1" x14ac:dyDescent="0.35">
      <c r="A2018" t="s">
        <v>12362</v>
      </c>
      <c r="B2018" t="s">
        <v>166</v>
      </c>
      <c r="C2018" s="1">
        <v>45751</v>
      </c>
      <c r="D2018" s="1">
        <v>45805</v>
      </c>
      <c r="E2018" t="s">
        <v>211</v>
      </c>
      <c r="G2018" t="s">
        <v>139</v>
      </c>
      <c r="H2018" t="s">
        <v>117</v>
      </c>
      <c r="I2018" t="s">
        <v>117</v>
      </c>
      <c r="J2018" t="s">
        <v>806</v>
      </c>
      <c r="K2018" t="s">
        <v>140</v>
      </c>
      <c r="L2018" t="s">
        <v>807</v>
      </c>
      <c r="M2018" t="s">
        <v>808</v>
      </c>
      <c r="N2018" t="s">
        <v>120</v>
      </c>
      <c r="O2018" t="s">
        <v>121</v>
      </c>
      <c r="P2018" s="6">
        <v>96950</v>
      </c>
      <c r="Q2018" t="s">
        <v>122</v>
      </c>
      <c r="S2018" s="8">
        <v>16702351980</v>
      </c>
      <c r="U2018" t="s">
        <v>809</v>
      </c>
      <c r="V2018">
        <v>561320</v>
      </c>
      <c r="W2018" t="s">
        <v>150</v>
      </c>
      <c r="X2018" t="s">
        <v>139</v>
      </c>
      <c r="Y2018" t="s">
        <v>810</v>
      </c>
      <c r="Z2018" t="s">
        <v>811</v>
      </c>
      <c r="AA2018" t="s">
        <v>812</v>
      </c>
      <c r="AB2018" t="s">
        <v>205</v>
      </c>
      <c r="AC2018" t="s">
        <v>813</v>
      </c>
      <c r="AD2018" t="s">
        <v>814</v>
      </c>
      <c r="AE2018" t="s">
        <v>120</v>
      </c>
      <c r="AF2018" t="s">
        <v>121</v>
      </c>
      <c r="AG2018" s="6">
        <v>96950</v>
      </c>
      <c r="AH2018" t="s">
        <v>122</v>
      </c>
      <c r="AJ2018" s="8">
        <v>16702351980</v>
      </c>
      <c r="AL2018" t="s">
        <v>815</v>
      </c>
      <c r="BE2018" t="str">
        <f>"37-2011.00"</f>
        <v>37-2011.00</v>
      </c>
      <c r="BF2018" t="s">
        <v>701</v>
      </c>
      <c r="BG2018" t="s">
        <v>816</v>
      </c>
      <c r="BH2018" t="s">
        <v>817</v>
      </c>
      <c r="BI2018">
        <v>10</v>
      </c>
      <c r="BK2018" s="1">
        <v>45778</v>
      </c>
      <c r="BL2018" s="1">
        <v>46873</v>
      </c>
      <c r="BO2018">
        <v>35</v>
      </c>
      <c r="BP2018">
        <v>0</v>
      </c>
      <c r="BQ2018">
        <v>7</v>
      </c>
      <c r="BR2018">
        <v>7</v>
      </c>
      <c r="BS2018">
        <v>7</v>
      </c>
      <c r="BT2018">
        <v>7</v>
      </c>
      <c r="BU2018">
        <v>7</v>
      </c>
      <c r="BV2018">
        <v>0</v>
      </c>
      <c r="BW2018" t="str">
        <f>"8:00 AM"</f>
        <v>8:00 AM</v>
      </c>
      <c r="BX2018" t="str">
        <f>"4:00 PM"</f>
        <v>4:00 PM</v>
      </c>
      <c r="BY2018" t="s">
        <v>133</v>
      </c>
      <c r="BZ2018">
        <v>0</v>
      </c>
      <c r="CA2018">
        <v>12</v>
      </c>
      <c r="CB2018" t="s">
        <v>117</v>
      </c>
      <c r="CD2018" s="2" t="s">
        <v>4305</v>
      </c>
      <c r="CE2018" t="s">
        <v>1106</v>
      </c>
      <c r="CF2018" t="s">
        <v>12363</v>
      </c>
      <c r="CG2018" t="s">
        <v>120</v>
      </c>
      <c r="CH2018" t="s">
        <v>121</v>
      </c>
      <c r="CI2018" s="6">
        <v>96950</v>
      </c>
      <c r="CJ2018" s="10">
        <v>8.2899999999999991</v>
      </c>
      <c r="CK2018" s="10">
        <v>8.2899999999999991</v>
      </c>
      <c r="CL2018" s="10">
        <v>12.44</v>
      </c>
      <c r="CM2018" s="10">
        <v>12.44</v>
      </c>
      <c r="CN2018" t="s">
        <v>137</v>
      </c>
      <c r="CO2018" t="s">
        <v>821</v>
      </c>
      <c r="CP2018" t="s">
        <v>138</v>
      </c>
      <c r="CR2018" t="s">
        <v>117</v>
      </c>
      <c r="CS2018" t="s">
        <v>139</v>
      </c>
      <c r="CT2018" t="s">
        <v>140</v>
      </c>
      <c r="CU2018" t="s">
        <v>139</v>
      </c>
      <c r="CV2018" t="s">
        <v>140</v>
      </c>
      <c r="CW2018" t="s">
        <v>139</v>
      </c>
      <c r="CX2018" t="s">
        <v>140</v>
      </c>
      <c r="CY2018" t="s">
        <v>822</v>
      </c>
      <c r="CZ2018" s="8">
        <v>16702351980</v>
      </c>
      <c r="DA2018" t="s">
        <v>815</v>
      </c>
      <c r="DB2018" t="s">
        <v>140</v>
      </c>
      <c r="DC2018" t="s">
        <v>139</v>
      </c>
      <c r="DD2018" t="s">
        <v>139</v>
      </c>
    </row>
    <row r="2019" spans="1:114" ht="15" customHeight="1" x14ac:dyDescent="0.35">
      <c r="A2019" t="s">
        <v>16510</v>
      </c>
      <c r="B2019" t="s">
        <v>144</v>
      </c>
      <c r="C2019" s="1">
        <v>45752</v>
      </c>
      <c r="D2019" s="1">
        <v>45805</v>
      </c>
      <c r="E2019" t="s">
        <v>116</v>
      </c>
      <c r="F2019" s="1">
        <v>45929</v>
      </c>
      <c r="G2019" t="s">
        <v>139</v>
      </c>
      <c r="H2019" t="s">
        <v>117</v>
      </c>
      <c r="I2019" t="s">
        <v>117</v>
      </c>
      <c r="J2019" t="s">
        <v>5640</v>
      </c>
      <c r="K2019" t="s">
        <v>5641</v>
      </c>
      <c r="L2019" t="s">
        <v>5642</v>
      </c>
      <c r="M2019" t="s">
        <v>140</v>
      </c>
      <c r="N2019" t="s">
        <v>136</v>
      </c>
      <c r="O2019" t="s">
        <v>121</v>
      </c>
      <c r="P2019" s="6">
        <v>96950</v>
      </c>
      <c r="Q2019" t="s">
        <v>122</v>
      </c>
      <c r="R2019" t="s">
        <v>1677</v>
      </c>
      <c r="S2019" s="8">
        <v>16707835150</v>
      </c>
      <c r="U2019" t="s">
        <v>5643</v>
      </c>
      <c r="V2019">
        <v>722511</v>
      </c>
      <c r="W2019" t="s">
        <v>124</v>
      </c>
      <c r="Y2019" t="s">
        <v>268</v>
      </c>
      <c r="Z2019" t="s">
        <v>5644</v>
      </c>
      <c r="AB2019" t="s">
        <v>128</v>
      </c>
      <c r="AC2019" t="s">
        <v>5642</v>
      </c>
      <c r="AD2019" t="s">
        <v>140</v>
      </c>
      <c r="AE2019" t="s">
        <v>496</v>
      </c>
      <c r="AF2019" t="s">
        <v>121</v>
      </c>
      <c r="AG2019" s="6">
        <v>96950</v>
      </c>
      <c r="AH2019" t="s">
        <v>122</v>
      </c>
      <c r="AJ2019" s="8">
        <v>16707835150</v>
      </c>
      <c r="AL2019" t="s">
        <v>5645</v>
      </c>
      <c r="BE2019" t="str">
        <f>"35-2014.00"</f>
        <v>35-2014.00</v>
      </c>
      <c r="BF2019" t="s">
        <v>191</v>
      </c>
      <c r="BG2019" t="s">
        <v>5646</v>
      </c>
      <c r="BH2019" t="s">
        <v>193</v>
      </c>
      <c r="BI2019">
        <v>2</v>
      </c>
      <c r="BJ2019">
        <v>2</v>
      </c>
      <c r="BK2019" s="1">
        <v>45931</v>
      </c>
      <c r="BL2019" s="1">
        <v>47026</v>
      </c>
      <c r="BM2019" s="1">
        <v>45931</v>
      </c>
      <c r="BN2019" s="1">
        <v>47026</v>
      </c>
      <c r="BO2019">
        <v>35</v>
      </c>
      <c r="BP2019">
        <v>0</v>
      </c>
      <c r="BQ2019">
        <v>7</v>
      </c>
      <c r="BR2019">
        <v>7</v>
      </c>
      <c r="BS2019">
        <v>7</v>
      </c>
      <c r="BT2019">
        <v>7</v>
      </c>
      <c r="BU2019">
        <v>7</v>
      </c>
      <c r="BV2019">
        <v>0</v>
      </c>
      <c r="BW2019" t="str">
        <f>"11:00 AM"</f>
        <v>11:00 AM</v>
      </c>
      <c r="BX2019" t="str">
        <f>"9:00 PM"</f>
        <v>9:00 PM</v>
      </c>
      <c r="BY2019" t="s">
        <v>133</v>
      </c>
      <c r="BZ2019">
        <v>0</v>
      </c>
      <c r="CA2019">
        <v>12</v>
      </c>
      <c r="CB2019" t="s">
        <v>117</v>
      </c>
      <c r="CD2019" s="2" t="s">
        <v>16511</v>
      </c>
      <c r="CE2019" t="s">
        <v>5642</v>
      </c>
      <c r="CF2019" t="s">
        <v>140</v>
      </c>
      <c r="CG2019" t="s">
        <v>496</v>
      </c>
      <c r="CH2019" t="s">
        <v>121</v>
      </c>
      <c r="CI2019" s="6">
        <v>96950</v>
      </c>
      <c r="CJ2019" s="10">
        <v>8.83</v>
      </c>
      <c r="CK2019" s="10">
        <v>8.83</v>
      </c>
      <c r="CL2019" s="10">
        <v>13.24</v>
      </c>
      <c r="CM2019" s="10">
        <v>13.24</v>
      </c>
      <c r="CN2019" t="s">
        <v>137</v>
      </c>
      <c r="CO2019" t="s">
        <v>16512</v>
      </c>
      <c r="CP2019" t="s">
        <v>138</v>
      </c>
      <c r="CR2019" t="s">
        <v>117</v>
      </c>
      <c r="CS2019" t="s">
        <v>139</v>
      </c>
      <c r="CT2019" t="s">
        <v>140</v>
      </c>
      <c r="CU2019" t="s">
        <v>139</v>
      </c>
      <c r="CV2019" t="s">
        <v>140</v>
      </c>
      <c r="CW2019" t="s">
        <v>139</v>
      </c>
      <c r="CX2019" t="s">
        <v>140</v>
      </c>
      <c r="CY2019" t="s">
        <v>5649</v>
      </c>
      <c r="CZ2019" s="8">
        <v>16707835150</v>
      </c>
      <c r="DA2019" t="s">
        <v>5650</v>
      </c>
      <c r="DB2019" t="s">
        <v>140</v>
      </c>
      <c r="DC2019" t="s">
        <v>139</v>
      </c>
      <c r="DD2019" t="s">
        <v>117</v>
      </c>
    </row>
    <row r="2020" spans="1:114" ht="15" customHeight="1" x14ac:dyDescent="0.35">
      <c r="A2020" t="s">
        <v>5639</v>
      </c>
      <c r="B2020" t="s">
        <v>144</v>
      </c>
      <c r="C2020" s="1">
        <v>45752</v>
      </c>
      <c r="D2020" s="1">
        <v>45805</v>
      </c>
      <c r="E2020" t="s">
        <v>116</v>
      </c>
      <c r="F2020" s="1">
        <v>45929</v>
      </c>
      <c r="G2020" t="s">
        <v>117</v>
      </c>
      <c r="H2020" t="s">
        <v>117</v>
      </c>
      <c r="I2020" t="s">
        <v>117</v>
      </c>
      <c r="J2020" t="s">
        <v>5640</v>
      </c>
      <c r="K2020" t="s">
        <v>5641</v>
      </c>
      <c r="L2020" t="s">
        <v>5642</v>
      </c>
      <c r="M2020" t="s">
        <v>140</v>
      </c>
      <c r="N2020" t="s">
        <v>496</v>
      </c>
      <c r="O2020" t="s">
        <v>121</v>
      </c>
      <c r="P2020" s="6">
        <v>96950</v>
      </c>
      <c r="Q2020" t="s">
        <v>122</v>
      </c>
      <c r="R2020" t="s">
        <v>1677</v>
      </c>
      <c r="S2020" s="8">
        <v>16707835150</v>
      </c>
      <c r="U2020" t="s">
        <v>5643</v>
      </c>
      <c r="V2020">
        <v>722511</v>
      </c>
      <c r="W2020" t="s">
        <v>124</v>
      </c>
      <c r="Y2020" t="s">
        <v>268</v>
      </c>
      <c r="Z2020" t="s">
        <v>5644</v>
      </c>
      <c r="AB2020" t="s">
        <v>128</v>
      </c>
      <c r="AC2020" t="s">
        <v>5642</v>
      </c>
      <c r="AD2020" t="s">
        <v>140</v>
      </c>
      <c r="AE2020" t="s">
        <v>496</v>
      </c>
      <c r="AF2020" t="s">
        <v>121</v>
      </c>
      <c r="AG2020" s="6">
        <v>96950</v>
      </c>
      <c r="AH2020" t="s">
        <v>122</v>
      </c>
      <c r="AJ2020" s="8">
        <v>16707835150</v>
      </c>
      <c r="AL2020" t="s">
        <v>5645</v>
      </c>
      <c r="BE2020" t="str">
        <f>"35-2014.00"</f>
        <v>35-2014.00</v>
      </c>
      <c r="BF2020" t="s">
        <v>191</v>
      </c>
      <c r="BG2020" t="s">
        <v>5646</v>
      </c>
      <c r="BH2020" t="s">
        <v>193</v>
      </c>
      <c r="BI2020">
        <v>2</v>
      </c>
      <c r="BJ2020">
        <v>2</v>
      </c>
      <c r="BK2020" s="1">
        <v>45931</v>
      </c>
      <c r="BL2020" s="1">
        <v>46295</v>
      </c>
      <c r="BM2020" s="1">
        <v>45931</v>
      </c>
      <c r="BN2020" s="1">
        <v>46295</v>
      </c>
      <c r="BO2020">
        <v>35</v>
      </c>
      <c r="BP2020">
        <v>0</v>
      </c>
      <c r="BQ2020">
        <v>7</v>
      </c>
      <c r="BR2020">
        <v>7</v>
      </c>
      <c r="BS2020">
        <v>7</v>
      </c>
      <c r="BT2020">
        <v>7</v>
      </c>
      <c r="BU2020">
        <v>7</v>
      </c>
      <c r="BV2020">
        <v>0</v>
      </c>
      <c r="BW2020" t="str">
        <f>"11:00 AM"</f>
        <v>11:00 AM</v>
      </c>
      <c r="BX2020" t="str">
        <f>"9:00 PM"</f>
        <v>9:00 PM</v>
      </c>
      <c r="BY2020" t="s">
        <v>133</v>
      </c>
      <c r="BZ2020">
        <v>0</v>
      </c>
      <c r="CA2020">
        <v>12</v>
      </c>
      <c r="CB2020" t="s">
        <v>117</v>
      </c>
      <c r="CD2020" s="2" t="s">
        <v>5647</v>
      </c>
      <c r="CE2020" t="s">
        <v>5642</v>
      </c>
      <c r="CF2020" t="s">
        <v>140</v>
      </c>
      <c r="CG2020" t="s">
        <v>496</v>
      </c>
      <c r="CH2020" t="s">
        <v>121</v>
      </c>
      <c r="CI2020" s="6">
        <v>96950</v>
      </c>
      <c r="CJ2020" s="10">
        <v>8.83</v>
      </c>
      <c r="CK2020" s="10">
        <v>8.83</v>
      </c>
      <c r="CL2020" s="10">
        <v>13.24</v>
      </c>
      <c r="CM2020" s="10">
        <v>13.24</v>
      </c>
      <c r="CN2020" t="s">
        <v>137</v>
      </c>
      <c r="CO2020" t="s">
        <v>5648</v>
      </c>
      <c r="CP2020" t="s">
        <v>138</v>
      </c>
      <c r="CR2020" t="s">
        <v>117</v>
      </c>
      <c r="CS2020" t="s">
        <v>139</v>
      </c>
      <c r="CT2020" t="s">
        <v>140</v>
      </c>
      <c r="CU2020" t="s">
        <v>139</v>
      </c>
      <c r="CV2020" t="s">
        <v>140</v>
      </c>
      <c r="CW2020" t="s">
        <v>139</v>
      </c>
      <c r="CX2020" t="s">
        <v>140</v>
      </c>
      <c r="CY2020" t="s">
        <v>5649</v>
      </c>
      <c r="CZ2020" s="8">
        <v>16707835150</v>
      </c>
      <c r="DA2020" t="s">
        <v>5650</v>
      </c>
      <c r="DB2020" t="s">
        <v>140</v>
      </c>
      <c r="DC2020" t="s">
        <v>139</v>
      </c>
      <c r="DD2020" t="s">
        <v>117</v>
      </c>
    </row>
    <row r="2021" spans="1:114" ht="15" customHeight="1" x14ac:dyDescent="0.35">
      <c r="A2021" t="s">
        <v>15315</v>
      </c>
      <c r="B2021" t="s">
        <v>144</v>
      </c>
      <c r="C2021" s="1">
        <v>45752</v>
      </c>
      <c r="D2021" s="1">
        <v>45805</v>
      </c>
      <c r="E2021" t="s">
        <v>116</v>
      </c>
      <c r="F2021" s="1">
        <v>45929</v>
      </c>
      <c r="G2021" t="s">
        <v>117</v>
      </c>
      <c r="H2021" t="s">
        <v>117</v>
      </c>
      <c r="I2021" t="s">
        <v>117</v>
      </c>
      <c r="J2021" t="s">
        <v>3421</v>
      </c>
      <c r="K2021" t="s">
        <v>3422</v>
      </c>
      <c r="L2021" t="s">
        <v>3423</v>
      </c>
      <c r="M2021" t="s">
        <v>140</v>
      </c>
      <c r="N2021" t="s">
        <v>136</v>
      </c>
      <c r="O2021" t="s">
        <v>121</v>
      </c>
      <c r="P2021" s="6">
        <v>96950</v>
      </c>
      <c r="Q2021" t="s">
        <v>122</v>
      </c>
      <c r="S2021" s="8">
        <v>16704839675</v>
      </c>
      <c r="U2021" t="s">
        <v>3424</v>
      </c>
      <c r="V2021">
        <v>111419</v>
      </c>
      <c r="W2021" t="s">
        <v>124</v>
      </c>
      <c r="Y2021" t="s">
        <v>3425</v>
      </c>
      <c r="Z2021" t="s">
        <v>3426</v>
      </c>
      <c r="AB2021" t="s">
        <v>128</v>
      </c>
      <c r="AC2021" t="s">
        <v>3423</v>
      </c>
      <c r="AD2021" t="s">
        <v>140</v>
      </c>
      <c r="AE2021" t="s">
        <v>136</v>
      </c>
      <c r="AF2021" t="s">
        <v>121</v>
      </c>
      <c r="AG2021" s="6">
        <v>96950</v>
      </c>
      <c r="AH2021" t="s">
        <v>122</v>
      </c>
      <c r="AJ2021" s="8">
        <v>16704839675</v>
      </c>
      <c r="AL2021" t="s">
        <v>3427</v>
      </c>
      <c r="BE2021" t="str">
        <f>"45-2092.00"</f>
        <v>45-2092.00</v>
      </c>
      <c r="BF2021" t="s">
        <v>1014</v>
      </c>
      <c r="BG2021" t="s">
        <v>15316</v>
      </c>
      <c r="BH2021" t="s">
        <v>1016</v>
      </c>
      <c r="BI2021">
        <v>2</v>
      </c>
      <c r="BJ2021">
        <v>2</v>
      </c>
      <c r="BK2021" s="1">
        <v>45931</v>
      </c>
      <c r="BL2021" s="1">
        <v>46295</v>
      </c>
      <c r="BM2021" s="1">
        <v>45931</v>
      </c>
      <c r="BN2021" s="1">
        <v>46295</v>
      </c>
      <c r="BO2021">
        <v>35</v>
      </c>
      <c r="BP2021">
        <v>0</v>
      </c>
      <c r="BQ2021">
        <v>7</v>
      </c>
      <c r="BR2021">
        <v>7</v>
      </c>
      <c r="BS2021">
        <v>7</v>
      </c>
      <c r="BT2021">
        <v>7</v>
      </c>
      <c r="BU2021">
        <v>7</v>
      </c>
      <c r="BV2021">
        <v>0</v>
      </c>
      <c r="BW2021" t="str">
        <f>"7:00 AM"</f>
        <v>7:00 AM</v>
      </c>
      <c r="BX2021" t="str">
        <f>"5:00 PM"</f>
        <v>5:00 PM</v>
      </c>
      <c r="BY2021" t="s">
        <v>133</v>
      </c>
      <c r="BZ2021">
        <v>0</v>
      </c>
      <c r="CA2021">
        <v>3</v>
      </c>
      <c r="CB2021" t="s">
        <v>117</v>
      </c>
      <c r="CD2021" s="2" t="s">
        <v>15317</v>
      </c>
      <c r="CE2021" t="s">
        <v>3423</v>
      </c>
      <c r="CF2021" t="s">
        <v>140</v>
      </c>
      <c r="CG2021" t="s">
        <v>136</v>
      </c>
      <c r="CH2021" t="s">
        <v>121</v>
      </c>
      <c r="CI2021" s="6">
        <v>96950</v>
      </c>
      <c r="CJ2021" s="10">
        <v>11.91</v>
      </c>
      <c r="CK2021" s="10">
        <v>11.91</v>
      </c>
      <c r="CL2021" s="10">
        <v>17.86</v>
      </c>
      <c r="CM2021" s="10">
        <v>17.86</v>
      </c>
      <c r="CN2021" t="s">
        <v>137</v>
      </c>
      <c r="CO2021" t="s">
        <v>15318</v>
      </c>
      <c r="CP2021" t="s">
        <v>138</v>
      </c>
      <c r="CR2021" t="s">
        <v>117</v>
      </c>
      <c r="CS2021" t="s">
        <v>139</v>
      </c>
      <c r="CT2021" t="s">
        <v>140</v>
      </c>
      <c r="CU2021" t="s">
        <v>139</v>
      </c>
      <c r="CV2021" t="s">
        <v>140</v>
      </c>
      <c r="CW2021" t="s">
        <v>139</v>
      </c>
      <c r="CX2021" t="s">
        <v>140</v>
      </c>
      <c r="CY2021" t="s">
        <v>1686</v>
      </c>
      <c r="CZ2021" s="8">
        <v>16704839675</v>
      </c>
      <c r="DA2021" t="s">
        <v>3431</v>
      </c>
      <c r="DB2021" t="s">
        <v>140</v>
      </c>
      <c r="DC2021" t="s">
        <v>139</v>
      </c>
      <c r="DD2021" t="s">
        <v>117</v>
      </c>
    </row>
    <row r="2022" spans="1:114" ht="15" customHeight="1" x14ac:dyDescent="0.35">
      <c r="A2022" t="s">
        <v>5553</v>
      </c>
      <c r="B2022" t="s">
        <v>144</v>
      </c>
      <c r="C2022" s="1">
        <v>45752</v>
      </c>
      <c r="D2022" s="1">
        <v>45805</v>
      </c>
      <c r="E2022" t="s">
        <v>116</v>
      </c>
      <c r="F2022" s="1">
        <v>45928</v>
      </c>
      <c r="G2022" t="s">
        <v>117</v>
      </c>
      <c r="H2022" t="s">
        <v>117</v>
      </c>
      <c r="I2022" t="s">
        <v>117</v>
      </c>
      <c r="J2022" t="s">
        <v>1674</v>
      </c>
      <c r="K2022" t="s">
        <v>1675</v>
      </c>
      <c r="L2022" t="s">
        <v>1676</v>
      </c>
      <c r="M2022" t="s">
        <v>140</v>
      </c>
      <c r="N2022" t="s">
        <v>496</v>
      </c>
      <c r="O2022" t="s">
        <v>121</v>
      </c>
      <c r="P2022" s="6">
        <v>96950</v>
      </c>
      <c r="Q2022" t="s">
        <v>122</v>
      </c>
      <c r="R2022" t="s">
        <v>1677</v>
      </c>
      <c r="S2022" s="8">
        <v>16707835150</v>
      </c>
      <c r="U2022" t="s">
        <v>1678</v>
      </c>
      <c r="V2022">
        <v>812113</v>
      </c>
      <c r="W2022" t="s">
        <v>124</v>
      </c>
      <c r="Y2022" t="s">
        <v>1679</v>
      </c>
      <c r="Z2022" t="s">
        <v>1680</v>
      </c>
      <c r="AB2022" t="s">
        <v>128</v>
      </c>
      <c r="AC2022" t="s">
        <v>1676</v>
      </c>
      <c r="AD2022" t="s">
        <v>140</v>
      </c>
      <c r="AE2022" t="s">
        <v>496</v>
      </c>
      <c r="AF2022" t="s">
        <v>121</v>
      </c>
      <c r="AG2022" s="6">
        <v>96950</v>
      </c>
      <c r="AH2022" t="s">
        <v>122</v>
      </c>
      <c r="AJ2022" s="8">
        <v>16707835150</v>
      </c>
      <c r="AL2022" t="s">
        <v>1681</v>
      </c>
      <c r="BE2022" t="str">
        <f>"39-5092.00"</f>
        <v>39-5092.00</v>
      </c>
      <c r="BF2022" t="s">
        <v>4754</v>
      </c>
      <c r="BG2022" t="s">
        <v>5554</v>
      </c>
      <c r="BH2022" t="s">
        <v>5555</v>
      </c>
      <c r="BI2022">
        <v>5</v>
      </c>
      <c r="BJ2022">
        <v>5</v>
      </c>
      <c r="BK2022" s="1">
        <v>45930</v>
      </c>
      <c r="BL2022" s="1">
        <v>46294</v>
      </c>
      <c r="BM2022" s="1">
        <v>45930</v>
      </c>
      <c r="BN2022" s="1">
        <v>46294</v>
      </c>
      <c r="BO2022">
        <v>35</v>
      </c>
      <c r="BP2022">
        <v>0</v>
      </c>
      <c r="BQ2022">
        <v>7</v>
      </c>
      <c r="BR2022">
        <v>7</v>
      </c>
      <c r="BS2022">
        <v>7</v>
      </c>
      <c r="BT2022">
        <v>7</v>
      </c>
      <c r="BU2022">
        <v>7</v>
      </c>
      <c r="BV2022">
        <v>0</v>
      </c>
      <c r="BW2022" t="str">
        <f>"10:00 AM"</f>
        <v>10:00 AM</v>
      </c>
      <c r="BX2022" t="str">
        <f>"6:00 PM"</f>
        <v>6:00 PM</v>
      </c>
      <c r="BY2022" t="s">
        <v>159</v>
      </c>
      <c r="BZ2022">
        <v>0</v>
      </c>
      <c r="CA2022">
        <v>6</v>
      </c>
      <c r="CB2022" t="s">
        <v>117</v>
      </c>
      <c r="CD2022" s="2" t="s">
        <v>5556</v>
      </c>
      <c r="CE2022" t="s">
        <v>1676</v>
      </c>
      <c r="CF2022" t="s">
        <v>140</v>
      </c>
      <c r="CG2022" t="s">
        <v>496</v>
      </c>
      <c r="CH2022" t="s">
        <v>121</v>
      </c>
      <c r="CI2022" s="6">
        <v>96950</v>
      </c>
      <c r="CJ2022" s="10">
        <v>8.14</v>
      </c>
      <c r="CK2022" s="10">
        <v>8.14</v>
      </c>
      <c r="CL2022" s="10">
        <v>12.21</v>
      </c>
      <c r="CM2022" s="10">
        <v>12.21</v>
      </c>
      <c r="CN2022" t="s">
        <v>137</v>
      </c>
      <c r="CO2022" t="s">
        <v>5557</v>
      </c>
      <c r="CP2022" t="s">
        <v>138</v>
      </c>
      <c r="CR2022" t="s">
        <v>117</v>
      </c>
      <c r="CS2022" t="s">
        <v>139</v>
      </c>
      <c r="CT2022" t="s">
        <v>140</v>
      </c>
      <c r="CU2022" t="s">
        <v>139</v>
      </c>
      <c r="CV2022" t="s">
        <v>140</v>
      </c>
      <c r="CW2022" t="s">
        <v>139</v>
      </c>
      <c r="CX2022" t="s">
        <v>140</v>
      </c>
      <c r="CY2022" t="s">
        <v>1686</v>
      </c>
      <c r="CZ2022" s="8">
        <v>16707835150</v>
      </c>
      <c r="DA2022" t="s">
        <v>1687</v>
      </c>
      <c r="DB2022" t="s">
        <v>140</v>
      </c>
      <c r="DC2022" t="s">
        <v>139</v>
      </c>
      <c r="DD2022" t="s">
        <v>117</v>
      </c>
    </row>
    <row r="2023" spans="1:114" ht="15" customHeight="1" x14ac:dyDescent="0.35">
      <c r="A2023" t="s">
        <v>1673</v>
      </c>
      <c r="B2023" t="s">
        <v>144</v>
      </c>
      <c r="C2023" s="1">
        <v>45752</v>
      </c>
      <c r="D2023" s="1">
        <v>45805</v>
      </c>
      <c r="E2023" t="s">
        <v>116</v>
      </c>
      <c r="F2023" s="1">
        <v>45929</v>
      </c>
      <c r="G2023" t="s">
        <v>117</v>
      </c>
      <c r="H2023" t="s">
        <v>117</v>
      </c>
      <c r="I2023" t="s">
        <v>117</v>
      </c>
      <c r="J2023" t="s">
        <v>1674</v>
      </c>
      <c r="K2023" t="s">
        <v>1675</v>
      </c>
      <c r="L2023" t="s">
        <v>1676</v>
      </c>
      <c r="M2023" t="s">
        <v>140</v>
      </c>
      <c r="N2023" t="s">
        <v>120</v>
      </c>
      <c r="O2023" t="s">
        <v>121</v>
      </c>
      <c r="P2023" s="6">
        <v>96950</v>
      </c>
      <c r="Q2023" t="s">
        <v>122</v>
      </c>
      <c r="R2023" t="s">
        <v>1677</v>
      </c>
      <c r="S2023" s="8">
        <v>16707835150</v>
      </c>
      <c r="U2023" t="s">
        <v>1678</v>
      </c>
      <c r="V2023">
        <v>812199</v>
      </c>
      <c r="W2023" t="s">
        <v>124</v>
      </c>
      <c r="Y2023" t="s">
        <v>1679</v>
      </c>
      <c r="Z2023" t="s">
        <v>1680</v>
      </c>
      <c r="AB2023" t="s">
        <v>128</v>
      </c>
      <c r="AC2023" t="s">
        <v>1676</v>
      </c>
      <c r="AD2023" t="s">
        <v>140</v>
      </c>
      <c r="AE2023" t="s">
        <v>120</v>
      </c>
      <c r="AF2023" t="s">
        <v>121</v>
      </c>
      <c r="AG2023" s="6">
        <v>96950</v>
      </c>
      <c r="AH2023" t="s">
        <v>122</v>
      </c>
      <c r="AJ2023" s="8">
        <v>16707835150</v>
      </c>
      <c r="AL2023" t="s">
        <v>1681</v>
      </c>
      <c r="BE2023" t="str">
        <f>"31-9011.00"</f>
        <v>31-9011.00</v>
      </c>
      <c r="BF2023" t="s">
        <v>225</v>
      </c>
      <c r="BG2023" t="s">
        <v>1682</v>
      </c>
      <c r="BH2023" t="s">
        <v>1683</v>
      </c>
      <c r="BI2023">
        <v>5</v>
      </c>
      <c r="BJ2023">
        <v>5</v>
      </c>
      <c r="BK2023" s="1">
        <v>45931</v>
      </c>
      <c r="BL2023" s="1">
        <v>46295</v>
      </c>
      <c r="BM2023" s="1">
        <v>45931</v>
      </c>
      <c r="BN2023" s="1">
        <v>46295</v>
      </c>
      <c r="BO2023">
        <v>35</v>
      </c>
      <c r="BP2023">
        <v>0</v>
      </c>
      <c r="BQ2023">
        <v>7</v>
      </c>
      <c r="BR2023">
        <v>7</v>
      </c>
      <c r="BS2023">
        <v>7</v>
      </c>
      <c r="BT2023">
        <v>7</v>
      </c>
      <c r="BU2023">
        <v>7</v>
      </c>
      <c r="BV2023">
        <v>0</v>
      </c>
      <c r="BW2023" t="str">
        <f>"10:00 AM"</f>
        <v>10:00 AM</v>
      </c>
      <c r="BX2023" t="str">
        <f>"6:00 PM"</f>
        <v>6:00 PM</v>
      </c>
      <c r="BY2023" t="s">
        <v>159</v>
      </c>
      <c r="BZ2023">
        <v>0</v>
      </c>
      <c r="CA2023">
        <v>18</v>
      </c>
      <c r="CB2023" t="s">
        <v>117</v>
      </c>
      <c r="CD2023" s="2" t="s">
        <v>1684</v>
      </c>
      <c r="CE2023" t="s">
        <v>1676</v>
      </c>
      <c r="CF2023" t="s">
        <v>140</v>
      </c>
      <c r="CG2023" t="s">
        <v>120</v>
      </c>
      <c r="CH2023" t="s">
        <v>121</v>
      </c>
      <c r="CI2023" s="6">
        <v>96950</v>
      </c>
      <c r="CJ2023" s="10">
        <v>12.37</v>
      </c>
      <c r="CK2023" s="10">
        <v>12.37</v>
      </c>
      <c r="CL2023" s="10">
        <v>18.55</v>
      </c>
      <c r="CM2023" s="10">
        <v>18.55</v>
      </c>
      <c r="CN2023" t="s">
        <v>137</v>
      </c>
      <c r="CO2023" t="s">
        <v>1685</v>
      </c>
      <c r="CP2023" t="s">
        <v>138</v>
      </c>
      <c r="CR2023" t="s">
        <v>117</v>
      </c>
      <c r="CS2023" t="s">
        <v>139</v>
      </c>
      <c r="CT2023" t="s">
        <v>140</v>
      </c>
      <c r="CU2023" t="s">
        <v>139</v>
      </c>
      <c r="CV2023" t="s">
        <v>140</v>
      </c>
      <c r="CW2023" t="s">
        <v>139</v>
      </c>
      <c r="CX2023" t="s">
        <v>140</v>
      </c>
      <c r="CY2023" t="s">
        <v>1686</v>
      </c>
      <c r="CZ2023" s="8">
        <v>16707835150</v>
      </c>
      <c r="DA2023" t="s">
        <v>1687</v>
      </c>
      <c r="DB2023" t="s">
        <v>140</v>
      </c>
      <c r="DC2023" t="s">
        <v>139</v>
      </c>
      <c r="DD2023" t="s">
        <v>117</v>
      </c>
    </row>
    <row r="2024" spans="1:114" ht="15" customHeight="1" x14ac:dyDescent="0.35">
      <c r="A2024" t="s">
        <v>1937</v>
      </c>
      <c r="B2024" t="s">
        <v>144</v>
      </c>
      <c r="C2024" s="1">
        <v>45754</v>
      </c>
      <c r="D2024" s="1">
        <v>45805</v>
      </c>
      <c r="E2024" t="s">
        <v>116</v>
      </c>
      <c r="F2024" s="1">
        <v>45929</v>
      </c>
      <c r="G2024" t="s">
        <v>117</v>
      </c>
      <c r="H2024" t="s">
        <v>117</v>
      </c>
      <c r="I2024" t="s">
        <v>117</v>
      </c>
      <c r="J2024" t="s">
        <v>1938</v>
      </c>
      <c r="K2024" t="s">
        <v>1939</v>
      </c>
      <c r="L2024" t="s">
        <v>1940</v>
      </c>
      <c r="M2024" t="s">
        <v>1941</v>
      </c>
      <c r="N2024" t="s">
        <v>120</v>
      </c>
      <c r="O2024" t="s">
        <v>121</v>
      </c>
      <c r="P2024" s="6">
        <v>96950</v>
      </c>
      <c r="Q2024" t="s">
        <v>122</v>
      </c>
      <c r="S2024" s="8">
        <v>16702858609</v>
      </c>
      <c r="U2024" t="s">
        <v>1942</v>
      </c>
      <c r="V2024">
        <v>812112</v>
      </c>
      <c r="W2024" t="s">
        <v>124</v>
      </c>
      <c r="Y2024" t="s">
        <v>1943</v>
      </c>
      <c r="Z2024" t="s">
        <v>1944</v>
      </c>
      <c r="AB2024" t="s">
        <v>1945</v>
      </c>
      <c r="AC2024" t="s">
        <v>1940</v>
      </c>
      <c r="AD2024" t="s">
        <v>1941</v>
      </c>
      <c r="AE2024" t="s">
        <v>120</v>
      </c>
      <c r="AF2024" t="s">
        <v>121</v>
      </c>
      <c r="AG2024" s="6">
        <v>96950</v>
      </c>
      <c r="AH2024" t="s">
        <v>122</v>
      </c>
      <c r="AJ2024" s="8">
        <v>16702858609</v>
      </c>
      <c r="AL2024" t="s">
        <v>1946</v>
      </c>
      <c r="BE2024" t="str">
        <f>"39-5012.00"</f>
        <v>39-5012.00</v>
      </c>
      <c r="BF2024" t="s">
        <v>272</v>
      </c>
      <c r="BG2024" t="s">
        <v>1947</v>
      </c>
      <c r="BH2024" t="s">
        <v>1948</v>
      </c>
      <c r="BI2024">
        <v>4</v>
      </c>
      <c r="BJ2024">
        <v>4</v>
      </c>
      <c r="BK2024" s="1">
        <v>45931</v>
      </c>
      <c r="BL2024" s="1">
        <v>46295</v>
      </c>
      <c r="BM2024" s="1">
        <v>45931</v>
      </c>
      <c r="BN2024" s="1">
        <v>46295</v>
      </c>
      <c r="BO2024">
        <v>35</v>
      </c>
      <c r="BP2024">
        <v>5</v>
      </c>
      <c r="BQ2024">
        <v>5</v>
      </c>
      <c r="BR2024">
        <v>5</v>
      </c>
      <c r="BS2024">
        <v>5</v>
      </c>
      <c r="BT2024">
        <v>5</v>
      </c>
      <c r="BU2024">
        <v>5</v>
      </c>
      <c r="BV2024">
        <v>5</v>
      </c>
      <c r="BW2024" t="str">
        <f>"10:00 AM"</f>
        <v>10:00 AM</v>
      </c>
      <c r="BX2024" t="str">
        <f>"5:00 PM"</f>
        <v>5:00 PM</v>
      </c>
      <c r="BY2024" t="s">
        <v>159</v>
      </c>
      <c r="BZ2024">
        <v>0</v>
      </c>
      <c r="CA2024">
        <v>12</v>
      </c>
      <c r="CB2024" t="s">
        <v>117</v>
      </c>
      <c r="CD2024" s="2" t="s">
        <v>1949</v>
      </c>
      <c r="CE2024" t="s">
        <v>1941</v>
      </c>
      <c r="CG2024" t="s">
        <v>120</v>
      </c>
      <c r="CH2024" t="s">
        <v>121</v>
      </c>
      <c r="CI2024" s="6">
        <v>96950</v>
      </c>
      <c r="CJ2024" s="10">
        <v>7.98</v>
      </c>
      <c r="CK2024" s="10">
        <v>7.98</v>
      </c>
      <c r="CL2024" s="10">
        <v>11.97</v>
      </c>
      <c r="CM2024" s="10">
        <v>11.97</v>
      </c>
      <c r="CN2024" t="s">
        <v>137</v>
      </c>
      <c r="CO2024" t="s">
        <v>194</v>
      </c>
      <c r="CP2024" t="s">
        <v>138</v>
      </c>
      <c r="CR2024" t="s">
        <v>117</v>
      </c>
      <c r="CS2024" t="s">
        <v>139</v>
      </c>
      <c r="CT2024" t="s">
        <v>140</v>
      </c>
      <c r="CU2024" t="s">
        <v>139</v>
      </c>
      <c r="CV2024" t="s">
        <v>140</v>
      </c>
      <c r="CW2024" t="s">
        <v>139</v>
      </c>
      <c r="CX2024" t="s">
        <v>140</v>
      </c>
      <c r="CY2024" t="s">
        <v>1002</v>
      </c>
      <c r="CZ2024" s="8">
        <v>16702858609</v>
      </c>
      <c r="DA2024" t="s">
        <v>1946</v>
      </c>
      <c r="DB2024" t="s">
        <v>164</v>
      </c>
      <c r="DC2024" t="s">
        <v>139</v>
      </c>
      <c r="DD2024" t="s">
        <v>117</v>
      </c>
    </row>
    <row r="2025" spans="1:114" ht="15" customHeight="1" x14ac:dyDescent="0.35">
      <c r="A2025" t="s">
        <v>10368</v>
      </c>
      <c r="B2025" t="s">
        <v>144</v>
      </c>
      <c r="C2025" s="1">
        <v>45754</v>
      </c>
      <c r="D2025" s="1">
        <v>45805</v>
      </c>
      <c r="E2025" t="s">
        <v>211</v>
      </c>
      <c r="G2025" t="s">
        <v>117</v>
      </c>
      <c r="H2025" t="s">
        <v>117</v>
      </c>
      <c r="I2025" t="s">
        <v>117</v>
      </c>
      <c r="J2025" t="s">
        <v>2044</v>
      </c>
      <c r="L2025" t="s">
        <v>3580</v>
      </c>
      <c r="N2025" t="s">
        <v>136</v>
      </c>
      <c r="O2025" t="s">
        <v>121</v>
      </c>
      <c r="P2025" s="6">
        <v>96950</v>
      </c>
      <c r="Q2025" t="s">
        <v>122</v>
      </c>
      <c r="S2025" s="8">
        <v>16702359369</v>
      </c>
      <c r="U2025" t="s">
        <v>2035</v>
      </c>
      <c r="V2025">
        <v>441330</v>
      </c>
      <c r="W2025" t="s">
        <v>124</v>
      </c>
      <c r="Y2025" t="s">
        <v>849</v>
      </c>
      <c r="Z2025" t="s">
        <v>2036</v>
      </c>
      <c r="AB2025" t="s">
        <v>205</v>
      </c>
      <c r="AC2025" t="s">
        <v>2034</v>
      </c>
      <c r="AE2025" t="s">
        <v>496</v>
      </c>
      <c r="AF2025" t="s">
        <v>121</v>
      </c>
      <c r="AG2025" s="6">
        <v>96950</v>
      </c>
      <c r="AH2025" t="s">
        <v>122</v>
      </c>
      <c r="AJ2025" s="8">
        <v>16702359369</v>
      </c>
      <c r="AL2025" t="s">
        <v>2037</v>
      </c>
      <c r="BE2025" t="str">
        <f>"49-3031.00"</f>
        <v>49-3031.00</v>
      </c>
      <c r="BF2025" t="s">
        <v>2414</v>
      </c>
      <c r="BG2025" t="s">
        <v>10369</v>
      </c>
      <c r="BH2025" t="s">
        <v>2414</v>
      </c>
      <c r="BI2025">
        <v>3</v>
      </c>
      <c r="BJ2025">
        <v>3</v>
      </c>
      <c r="BK2025" s="1">
        <v>45870</v>
      </c>
      <c r="BL2025" s="1">
        <v>46234</v>
      </c>
      <c r="BM2025" s="1">
        <v>45870</v>
      </c>
      <c r="BN2025" s="1">
        <v>46234</v>
      </c>
      <c r="BO2025">
        <v>35</v>
      </c>
      <c r="BP2025">
        <v>0</v>
      </c>
      <c r="BQ2025">
        <v>7</v>
      </c>
      <c r="BR2025">
        <v>7</v>
      </c>
      <c r="BS2025">
        <v>7</v>
      </c>
      <c r="BT2025">
        <v>7</v>
      </c>
      <c r="BU2025">
        <v>7</v>
      </c>
      <c r="BV2025">
        <v>0</v>
      </c>
      <c r="BW2025" t="str">
        <f>"8:00 AM"</f>
        <v>8:00 AM</v>
      </c>
      <c r="BX2025" t="str">
        <f>"5:00 PM"</f>
        <v>5:00 PM</v>
      </c>
      <c r="BY2025" t="s">
        <v>159</v>
      </c>
      <c r="BZ2025">
        <v>0</v>
      </c>
      <c r="CA2025">
        <v>24</v>
      </c>
      <c r="CB2025" t="s">
        <v>117</v>
      </c>
      <c r="CD2025" s="2" t="s">
        <v>10370</v>
      </c>
      <c r="CE2025" t="s">
        <v>10074</v>
      </c>
      <c r="CG2025" t="s">
        <v>136</v>
      </c>
      <c r="CH2025" t="s">
        <v>121</v>
      </c>
      <c r="CI2025" s="6">
        <v>96950</v>
      </c>
      <c r="CJ2025" s="10">
        <v>11.85</v>
      </c>
      <c r="CK2025" s="10">
        <v>11.85</v>
      </c>
      <c r="CL2025" s="10">
        <v>17.77</v>
      </c>
      <c r="CM2025" s="10">
        <v>17.77</v>
      </c>
      <c r="CN2025" t="s">
        <v>137</v>
      </c>
      <c r="CO2025" t="s">
        <v>194</v>
      </c>
      <c r="CP2025" t="s">
        <v>138</v>
      </c>
      <c r="CR2025" t="s">
        <v>117</v>
      </c>
      <c r="CS2025" t="s">
        <v>139</v>
      </c>
      <c r="CT2025" t="s">
        <v>140</v>
      </c>
      <c r="CU2025" t="s">
        <v>139</v>
      </c>
      <c r="CV2025" t="s">
        <v>140</v>
      </c>
      <c r="CW2025" t="s">
        <v>139</v>
      </c>
      <c r="CX2025" t="s">
        <v>140</v>
      </c>
      <c r="CY2025" t="s">
        <v>774</v>
      </c>
      <c r="CZ2025" s="8">
        <v>16702359369</v>
      </c>
      <c r="DA2025" t="s">
        <v>2037</v>
      </c>
      <c r="DB2025" t="s">
        <v>140</v>
      </c>
      <c r="DC2025" t="s">
        <v>139</v>
      </c>
      <c r="DD2025" t="s">
        <v>117</v>
      </c>
      <c r="DE2025" t="s">
        <v>2042</v>
      </c>
      <c r="DF2025" t="s">
        <v>2036</v>
      </c>
      <c r="DH2025" t="s">
        <v>2035</v>
      </c>
      <c r="DI2025" t="s">
        <v>2044</v>
      </c>
      <c r="DJ2025" t="s">
        <v>2037</v>
      </c>
    </row>
    <row r="2026" spans="1:114" ht="15" customHeight="1" x14ac:dyDescent="0.35">
      <c r="A2026" t="s">
        <v>10355</v>
      </c>
      <c r="B2026" t="s">
        <v>144</v>
      </c>
      <c r="C2026" s="1">
        <v>45755</v>
      </c>
      <c r="D2026" s="1">
        <v>45805</v>
      </c>
      <c r="E2026" t="s">
        <v>116</v>
      </c>
      <c r="F2026" s="1">
        <v>45930</v>
      </c>
      <c r="G2026" t="s">
        <v>139</v>
      </c>
      <c r="H2026" t="s">
        <v>117</v>
      </c>
      <c r="I2026" t="s">
        <v>117</v>
      </c>
      <c r="J2026" t="s">
        <v>2119</v>
      </c>
      <c r="K2026" t="s">
        <v>10356</v>
      </c>
      <c r="L2026" t="s">
        <v>2121</v>
      </c>
      <c r="M2026" t="s">
        <v>2122</v>
      </c>
      <c r="N2026" t="s">
        <v>248</v>
      </c>
      <c r="O2026" t="s">
        <v>121</v>
      </c>
      <c r="P2026" s="6">
        <v>96951</v>
      </c>
      <c r="Q2026" t="s">
        <v>122</v>
      </c>
      <c r="S2026" s="8">
        <v>16705320363</v>
      </c>
      <c r="U2026" t="s">
        <v>2123</v>
      </c>
      <c r="V2026">
        <v>111211</v>
      </c>
      <c r="W2026" t="s">
        <v>124</v>
      </c>
      <c r="Y2026" t="s">
        <v>2124</v>
      </c>
      <c r="Z2026" t="s">
        <v>2125</v>
      </c>
      <c r="AA2026" t="s">
        <v>2126</v>
      </c>
      <c r="AB2026" t="s">
        <v>1406</v>
      </c>
      <c r="AC2026" t="s">
        <v>2121</v>
      </c>
      <c r="AD2026" t="s">
        <v>2122</v>
      </c>
      <c r="AE2026" t="s">
        <v>248</v>
      </c>
      <c r="AF2026" t="s">
        <v>121</v>
      </c>
      <c r="AG2026" s="6">
        <v>96951</v>
      </c>
      <c r="AH2026" t="s">
        <v>122</v>
      </c>
      <c r="AJ2026" s="8">
        <v>16705320363</v>
      </c>
      <c r="AL2026" t="s">
        <v>2127</v>
      </c>
      <c r="BE2026" t="str">
        <f>"45-2092.00"</f>
        <v>45-2092.00</v>
      </c>
      <c r="BF2026" t="s">
        <v>1014</v>
      </c>
      <c r="BG2026" t="s">
        <v>2128</v>
      </c>
      <c r="BH2026" t="s">
        <v>2129</v>
      </c>
      <c r="BI2026">
        <v>1</v>
      </c>
      <c r="BJ2026">
        <v>1</v>
      </c>
      <c r="BK2026" s="1">
        <v>45932</v>
      </c>
      <c r="BL2026" s="1">
        <v>47027</v>
      </c>
      <c r="BM2026" s="1">
        <v>45932</v>
      </c>
      <c r="BN2026" s="1">
        <v>47027</v>
      </c>
      <c r="BO2026">
        <v>35</v>
      </c>
      <c r="BP2026">
        <v>0</v>
      </c>
      <c r="BQ2026">
        <v>7</v>
      </c>
      <c r="BR2026">
        <v>7</v>
      </c>
      <c r="BS2026">
        <v>7</v>
      </c>
      <c r="BT2026">
        <v>7</v>
      </c>
      <c r="BU2026">
        <v>7</v>
      </c>
      <c r="BV2026">
        <v>0</v>
      </c>
      <c r="BW2026" t="str">
        <f>"8:00 AM"</f>
        <v>8:00 AM</v>
      </c>
      <c r="BX2026" t="str">
        <f>"4:00 PM"</f>
        <v>4:00 PM</v>
      </c>
      <c r="BY2026" t="s">
        <v>133</v>
      </c>
      <c r="BZ2026">
        <v>0</v>
      </c>
      <c r="CA2026">
        <v>3</v>
      </c>
      <c r="CB2026" t="s">
        <v>117</v>
      </c>
      <c r="CD2026" s="2" t="s">
        <v>2130</v>
      </c>
      <c r="CE2026" t="s">
        <v>2121</v>
      </c>
      <c r="CF2026" t="s">
        <v>2122</v>
      </c>
      <c r="CG2026" t="s">
        <v>248</v>
      </c>
      <c r="CH2026" t="s">
        <v>121</v>
      </c>
      <c r="CI2026" s="6">
        <v>96951</v>
      </c>
      <c r="CJ2026" s="10">
        <v>11.95</v>
      </c>
      <c r="CK2026" s="10">
        <v>11.95</v>
      </c>
      <c r="CL2026" s="10">
        <v>17.93</v>
      </c>
      <c r="CM2026" s="10">
        <v>17.93</v>
      </c>
      <c r="CN2026" t="s">
        <v>137</v>
      </c>
      <c r="CO2026" t="s">
        <v>140</v>
      </c>
      <c r="CP2026" t="s">
        <v>138</v>
      </c>
      <c r="CR2026" t="s">
        <v>117</v>
      </c>
      <c r="CS2026" t="s">
        <v>139</v>
      </c>
      <c r="CT2026" t="s">
        <v>140</v>
      </c>
      <c r="CU2026" t="s">
        <v>139</v>
      </c>
      <c r="CV2026" t="s">
        <v>140</v>
      </c>
      <c r="CW2026" t="s">
        <v>139</v>
      </c>
      <c r="CX2026" t="s">
        <v>140</v>
      </c>
      <c r="CY2026" t="s">
        <v>2131</v>
      </c>
      <c r="CZ2026" s="8">
        <v>16705320363</v>
      </c>
      <c r="DA2026" t="s">
        <v>2127</v>
      </c>
      <c r="DB2026" t="s">
        <v>2132</v>
      </c>
      <c r="DC2026" t="s">
        <v>139</v>
      </c>
      <c r="DD2026" t="s">
        <v>117</v>
      </c>
    </row>
    <row r="2027" spans="1:114" ht="15" customHeight="1" x14ac:dyDescent="0.35">
      <c r="A2027" t="s">
        <v>15331</v>
      </c>
      <c r="B2027" t="s">
        <v>115</v>
      </c>
      <c r="C2027" s="1">
        <v>45771</v>
      </c>
      <c r="D2027" s="1">
        <v>45805</v>
      </c>
      <c r="E2027" t="s">
        <v>116</v>
      </c>
      <c r="F2027" s="1">
        <v>45837</v>
      </c>
      <c r="G2027" t="s">
        <v>117</v>
      </c>
      <c r="H2027" t="s">
        <v>117</v>
      </c>
      <c r="I2027" t="s">
        <v>117</v>
      </c>
      <c r="J2027" t="s">
        <v>4927</v>
      </c>
      <c r="K2027" t="s">
        <v>4928</v>
      </c>
      <c r="L2027" t="s">
        <v>4929</v>
      </c>
      <c r="N2027" t="s">
        <v>120</v>
      </c>
      <c r="O2027" t="s">
        <v>121</v>
      </c>
      <c r="P2027" s="6">
        <v>96950</v>
      </c>
      <c r="Q2027" t="s">
        <v>122</v>
      </c>
      <c r="S2027" s="8">
        <v>16702881463</v>
      </c>
      <c r="U2027" t="s">
        <v>1262</v>
      </c>
      <c r="V2027">
        <v>722513</v>
      </c>
      <c r="W2027" t="s">
        <v>124</v>
      </c>
      <c r="Y2027" t="s">
        <v>827</v>
      </c>
      <c r="Z2027" t="s">
        <v>3407</v>
      </c>
      <c r="AA2027" t="s">
        <v>4373</v>
      </c>
      <c r="AB2027" t="s">
        <v>474</v>
      </c>
      <c r="AC2027" t="s">
        <v>4929</v>
      </c>
      <c r="AE2027" t="s">
        <v>136</v>
      </c>
      <c r="AF2027" t="s">
        <v>121</v>
      </c>
      <c r="AG2027" s="6">
        <v>96950</v>
      </c>
      <c r="AH2027" t="s">
        <v>122</v>
      </c>
      <c r="AJ2027" s="8">
        <v>16702881463</v>
      </c>
      <c r="AL2027" t="s">
        <v>1268</v>
      </c>
      <c r="BE2027" t="str">
        <f>"35-2021.00"</f>
        <v>35-2021.00</v>
      </c>
      <c r="BF2027" t="s">
        <v>438</v>
      </c>
      <c r="BG2027" t="s">
        <v>4930</v>
      </c>
      <c r="BH2027" t="s">
        <v>4931</v>
      </c>
      <c r="BI2027">
        <v>10</v>
      </c>
      <c r="BK2027" s="1">
        <v>45839</v>
      </c>
      <c r="BL2027" s="1">
        <v>46203</v>
      </c>
      <c r="BO2027">
        <v>35</v>
      </c>
      <c r="BP2027">
        <v>0</v>
      </c>
      <c r="BQ2027">
        <v>7</v>
      </c>
      <c r="BR2027">
        <v>7</v>
      </c>
      <c r="BS2027">
        <v>7</v>
      </c>
      <c r="BT2027">
        <v>7</v>
      </c>
      <c r="BU2027">
        <v>7</v>
      </c>
      <c r="BV2027">
        <v>0</v>
      </c>
      <c r="BW2027" t="str">
        <f>"8:30 AM"</f>
        <v>8:30 AM</v>
      </c>
      <c r="BX2027" t="str">
        <f>"4:30 PM"</f>
        <v>4:30 PM</v>
      </c>
      <c r="BY2027" t="s">
        <v>133</v>
      </c>
      <c r="BZ2027">
        <v>0</v>
      </c>
      <c r="CA2027">
        <v>3</v>
      </c>
      <c r="CB2027" t="s">
        <v>117</v>
      </c>
      <c r="CD2027" t="s">
        <v>4932</v>
      </c>
      <c r="CE2027" t="s">
        <v>4929</v>
      </c>
      <c r="CG2027" t="s">
        <v>136</v>
      </c>
      <c r="CH2027" t="s">
        <v>121</v>
      </c>
      <c r="CI2027" s="6">
        <v>96950</v>
      </c>
      <c r="CJ2027" s="10">
        <v>8.0399999999999991</v>
      </c>
      <c r="CK2027" s="10">
        <v>8.0399999999999991</v>
      </c>
      <c r="CL2027" s="10">
        <v>12.06</v>
      </c>
      <c r="CM2027" s="10">
        <v>12.06</v>
      </c>
      <c r="CN2027" t="s">
        <v>137</v>
      </c>
      <c r="CO2027" t="s">
        <v>194</v>
      </c>
      <c r="CP2027" t="s">
        <v>138</v>
      </c>
      <c r="CR2027" t="s">
        <v>117</v>
      </c>
      <c r="CS2027" t="s">
        <v>139</v>
      </c>
      <c r="CT2027" t="s">
        <v>140</v>
      </c>
      <c r="CU2027" t="s">
        <v>139</v>
      </c>
      <c r="CV2027" t="s">
        <v>140</v>
      </c>
      <c r="CW2027" t="s">
        <v>139</v>
      </c>
      <c r="CX2027" t="s">
        <v>140</v>
      </c>
      <c r="CY2027" t="s">
        <v>9689</v>
      </c>
      <c r="CZ2027" s="8">
        <v>16702881463</v>
      </c>
      <c r="DA2027" t="s">
        <v>1273</v>
      </c>
      <c r="DB2027" t="s">
        <v>309</v>
      </c>
      <c r="DC2027" t="s">
        <v>139</v>
      </c>
      <c r="DD2027" t="s">
        <v>117</v>
      </c>
    </row>
    <row r="2028" spans="1:114" ht="15" customHeight="1" x14ac:dyDescent="0.35">
      <c r="A2028" t="s">
        <v>8326</v>
      </c>
      <c r="B2028" t="s">
        <v>115</v>
      </c>
      <c r="C2028" s="1">
        <v>45798</v>
      </c>
      <c r="D2028" s="1">
        <v>45805</v>
      </c>
      <c r="E2028" t="s">
        <v>116</v>
      </c>
      <c r="F2028" s="1">
        <v>45929</v>
      </c>
      <c r="G2028" t="s">
        <v>117</v>
      </c>
      <c r="H2028" t="s">
        <v>117</v>
      </c>
      <c r="I2028" t="s">
        <v>117</v>
      </c>
      <c r="J2028" t="s">
        <v>8327</v>
      </c>
      <c r="K2028" t="s">
        <v>8328</v>
      </c>
      <c r="L2028" t="s">
        <v>939</v>
      </c>
      <c r="N2028" t="s">
        <v>551</v>
      </c>
      <c r="O2028" t="s">
        <v>121</v>
      </c>
      <c r="P2028" s="6">
        <v>96950</v>
      </c>
      <c r="Q2028" t="s">
        <v>122</v>
      </c>
      <c r="S2028" s="8">
        <v>16704333331</v>
      </c>
      <c r="U2028" t="s">
        <v>8329</v>
      </c>
      <c r="V2028">
        <v>722511</v>
      </c>
      <c r="W2028" t="s">
        <v>124</v>
      </c>
      <c r="Y2028" t="s">
        <v>8330</v>
      </c>
      <c r="Z2028" t="s">
        <v>8330</v>
      </c>
      <c r="AB2028" t="s">
        <v>2539</v>
      </c>
      <c r="AC2028" t="s">
        <v>8331</v>
      </c>
      <c r="AE2028" t="s">
        <v>551</v>
      </c>
      <c r="AF2028" t="s">
        <v>121</v>
      </c>
      <c r="AG2028" s="6">
        <v>96952</v>
      </c>
      <c r="AH2028" t="s">
        <v>122</v>
      </c>
      <c r="AJ2028" s="8">
        <v>16704333331</v>
      </c>
      <c r="AL2028" t="s">
        <v>8332</v>
      </c>
      <c r="BE2028" t="str">
        <f>"35-2014.00"</f>
        <v>35-2014.00</v>
      </c>
      <c r="BF2028" t="s">
        <v>191</v>
      </c>
      <c r="BG2028" t="s">
        <v>8333</v>
      </c>
      <c r="BH2028" t="s">
        <v>8334</v>
      </c>
      <c r="BI2028">
        <v>1</v>
      </c>
      <c r="BK2028" s="1">
        <v>45931</v>
      </c>
      <c r="BL2028" s="1">
        <v>47026</v>
      </c>
      <c r="BO2028">
        <v>35</v>
      </c>
      <c r="BP2028">
        <v>5</v>
      </c>
      <c r="BQ2028">
        <v>5</v>
      </c>
      <c r="BR2028">
        <v>5</v>
      </c>
      <c r="BS2028">
        <v>5</v>
      </c>
      <c r="BT2028">
        <v>5</v>
      </c>
      <c r="BU2028">
        <v>5</v>
      </c>
      <c r="BV2028">
        <v>5</v>
      </c>
      <c r="BW2028" t="str">
        <f>"12:00 PM"</f>
        <v>12:00 PM</v>
      </c>
      <c r="BX2028" t="str">
        <f>"6:00 PM"</f>
        <v>6:00 PM</v>
      </c>
      <c r="BY2028" t="s">
        <v>133</v>
      </c>
      <c r="BZ2028">
        <v>0</v>
      </c>
      <c r="CA2028">
        <v>3</v>
      </c>
      <c r="CB2028" t="s">
        <v>117</v>
      </c>
      <c r="CD2028" s="2" t="s">
        <v>8335</v>
      </c>
      <c r="CE2028" t="s">
        <v>939</v>
      </c>
      <c r="CG2028" t="s">
        <v>551</v>
      </c>
      <c r="CH2028" t="s">
        <v>121</v>
      </c>
      <c r="CI2028" s="6">
        <v>96952</v>
      </c>
      <c r="CJ2028" s="10">
        <v>8.83</v>
      </c>
      <c r="CK2028" s="10">
        <v>8.83</v>
      </c>
      <c r="CL2028" s="10">
        <v>13.25</v>
      </c>
      <c r="CM2028" s="10">
        <v>13.25</v>
      </c>
      <c r="CN2028" t="s">
        <v>137</v>
      </c>
      <c r="CO2028" t="s">
        <v>194</v>
      </c>
      <c r="CP2028" t="s">
        <v>138</v>
      </c>
      <c r="CR2028" t="s">
        <v>117</v>
      </c>
      <c r="CS2028" t="s">
        <v>139</v>
      </c>
      <c r="CT2028" t="s">
        <v>140</v>
      </c>
      <c r="CU2028" t="s">
        <v>139</v>
      </c>
      <c r="CV2028" t="s">
        <v>140</v>
      </c>
      <c r="CW2028" t="s">
        <v>139</v>
      </c>
      <c r="CX2028" t="s">
        <v>140</v>
      </c>
      <c r="CY2028" t="s">
        <v>8336</v>
      </c>
      <c r="CZ2028" s="8">
        <v>16702858207</v>
      </c>
      <c r="DA2028" t="s">
        <v>8332</v>
      </c>
      <c r="DB2028" t="s">
        <v>164</v>
      </c>
      <c r="DC2028" t="s">
        <v>139</v>
      </c>
      <c r="DD2028" t="s">
        <v>117</v>
      </c>
    </row>
    <row r="2029" spans="1:114" ht="15" customHeight="1" x14ac:dyDescent="0.35">
      <c r="A2029" t="s">
        <v>5785</v>
      </c>
      <c r="B2029" t="s">
        <v>278</v>
      </c>
      <c r="C2029" s="1">
        <v>45803</v>
      </c>
      <c r="D2029" s="1">
        <v>45805</v>
      </c>
      <c r="E2029" t="s">
        <v>211</v>
      </c>
      <c r="F2029" s="1">
        <v>46265</v>
      </c>
      <c r="G2029" t="s">
        <v>117</v>
      </c>
      <c r="H2029" t="s">
        <v>117</v>
      </c>
      <c r="I2029" t="s">
        <v>117</v>
      </c>
      <c r="J2029" t="s">
        <v>279</v>
      </c>
      <c r="K2029" t="s">
        <v>280</v>
      </c>
      <c r="L2029" t="s">
        <v>281</v>
      </c>
      <c r="N2029" t="s">
        <v>136</v>
      </c>
      <c r="O2029" t="s">
        <v>121</v>
      </c>
      <c r="P2029" s="6">
        <v>96950</v>
      </c>
      <c r="Q2029" t="s">
        <v>122</v>
      </c>
      <c r="S2029" s="8">
        <v>16702873991</v>
      </c>
      <c r="U2029" t="s">
        <v>282</v>
      </c>
      <c r="V2029">
        <v>722513</v>
      </c>
      <c r="W2029" t="s">
        <v>124</v>
      </c>
      <c r="Y2029" t="s">
        <v>283</v>
      </c>
      <c r="Z2029" t="s">
        <v>284</v>
      </c>
      <c r="AB2029" t="s">
        <v>286</v>
      </c>
      <c r="AC2029" t="s">
        <v>287</v>
      </c>
      <c r="AE2029" t="s">
        <v>136</v>
      </c>
      <c r="AF2029" t="s">
        <v>121</v>
      </c>
      <c r="AG2029" s="6">
        <v>96950</v>
      </c>
      <c r="AH2029" t="s">
        <v>122</v>
      </c>
      <c r="AJ2029" s="8">
        <v>16702873991</v>
      </c>
      <c r="AL2029" t="s">
        <v>288</v>
      </c>
      <c r="BE2029" t="str">
        <f>"43-3031.00"</f>
        <v>43-3031.00</v>
      </c>
      <c r="BF2029" t="s">
        <v>357</v>
      </c>
      <c r="BG2029" t="s">
        <v>5527</v>
      </c>
      <c r="BH2029" t="s">
        <v>1669</v>
      </c>
      <c r="BI2029">
        <v>1</v>
      </c>
      <c r="BK2029" s="1">
        <v>45870</v>
      </c>
      <c r="BL2029" s="1">
        <v>46234</v>
      </c>
      <c r="BO2029">
        <v>35</v>
      </c>
      <c r="BP2029">
        <v>0</v>
      </c>
      <c r="BQ2029">
        <v>6</v>
      </c>
      <c r="BR2029">
        <v>6</v>
      </c>
      <c r="BS2029">
        <v>6</v>
      </c>
      <c r="BT2029">
        <v>6</v>
      </c>
      <c r="BU2029">
        <v>6</v>
      </c>
      <c r="BV2029">
        <v>5</v>
      </c>
      <c r="BW2029" t="str">
        <f>"7:00 AM"</f>
        <v>7:00 AM</v>
      </c>
      <c r="BX2029" t="str">
        <f>"1:00 PM"</f>
        <v>1:00 PM</v>
      </c>
      <c r="BY2029" t="s">
        <v>159</v>
      </c>
      <c r="BZ2029">
        <v>0</v>
      </c>
      <c r="CA2029">
        <v>12</v>
      </c>
      <c r="CB2029" t="s">
        <v>117</v>
      </c>
      <c r="CD2029" t="s">
        <v>5786</v>
      </c>
      <c r="CE2029" t="s">
        <v>281</v>
      </c>
      <c r="CF2029" t="s">
        <v>2194</v>
      </c>
      <c r="CG2029" t="s">
        <v>136</v>
      </c>
      <c r="CH2029" t="s">
        <v>121</v>
      </c>
      <c r="CI2029" s="6">
        <v>96950</v>
      </c>
      <c r="CJ2029" s="10">
        <v>12.28</v>
      </c>
      <c r="CK2029" s="10">
        <v>12.28</v>
      </c>
      <c r="CL2029" s="10">
        <v>18.420000000000002</v>
      </c>
      <c r="CM2029" s="10">
        <v>18.420000000000002</v>
      </c>
      <c r="CN2029" t="s">
        <v>137</v>
      </c>
      <c r="CO2029" t="s">
        <v>140</v>
      </c>
      <c r="CP2029" t="s">
        <v>138</v>
      </c>
      <c r="CR2029" t="s">
        <v>117</v>
      </c>
      <c r="CS2029" t="s">
        <v>139</v>
      </c>
      <c r="CT2029" t="s">
        <v>140</v>
      </c>
      <c r="CU2029" t="s">
        <v>139</v>
      </c>
      <c r="CV2029" t="s">
        <v>140</v>
      </c>
      <c r="CW2029" t="s">
        <v>139</v>
      </c>
      <c r="CX2029" t="s">
        <v>140</v>
      </c>
      <c r="CY2029" t="s">
        <v>5529</v>
      </c>
      <c r="CZ2029" s="8">
        <v>16702873991</v>
      </c>
      <c r="DA2029" t="s">
        <v>288</v>
      </c>
      <c r="DB2029" t="s">
        <v>142</v>
      </c>
      <c r="DC2029" t="s">
        <v>139</v>
      </c>
      <c r="DD2029" t="s">
        <v>117</v>
      </c>
    </row>
    <row r="2030" spans="1:114" ht="15" customHeight="1" x14ac:dyDescent="0.35">
      <c r="A2030" t="s">
        <v>10507</v>
      </c>
      <c r="B2030" t="s">
        <v>278</v>
      </c>
      <c r="C2030" s="1">
        <v>45804</v>
      </c>
      <c r="D2030" s="1">
        <v>45805</v>
      </c>
      <c r="E2030" t="s">
        <v>211</v>
      </c>
      <c r="G2030" t="s">
        <v>117</v>
      </c>
      <c r="H2030" t="s">
        <v>117</v>
      </c>
      <c r="I2030" t="s">
        <v>117</v>
      </c>
      <c r="J2030" t="s">
        <v>5824</v>
      </c>
      <c r="L2030" t="s">
        <v>5825</v>
      </c>
      <c r="N2030" t="s">
        <v>136</v>
      </c>
      <c r="O2030" t="s">
        <v>121</v>
      </c>
      <c r="P2030" s="6">
        <v>96950</v>
      </c>
      <c r="Q2030" t="s">
        <v>122</v>
      </c>
      <c r="S2030" s="8">
        <v>16702356622</v>
      </c>
      <c r="U2030" t="s">
        <v>5826</v>
      </c>
      <c r="V2030">
        <v>531110</v>
      </c>
      <c r="W2030" t="s">
        <v>124</v>
      </c>
      <c r="Y2030" t="s">
        <v>5827</v>
      </c>
      <c r="Z2030" t="s">
        <v>5828</v>
      </c>
      <c r="AA2030" t="s">
        <v>5829</v>
      </c>
      <c r="AB2030" t="s">
        <v>5830</v>
      </c>
      <c r="AC2030" t="s">
        <v>5831</v>
      </c>
      <c r="AD2030" t="s">
        <v>5832</v>
      </c>
      <c r="AE2030" t="s">
        <v>136</v>
      </c>
      <c r="AF2030" t="s">
        <v>121</v>
      </c>
      <c r="AG2030" s="6">
        <v>96950</v>
      </c>
      <c r="AH2030" t="s">
        <v>122</v>
      </c>
      <c r="AJ2030" s="8">
        <v>16702356622</v>
      </c>
      <c r="AL2030" t="s">
        <v>5833</v>
      </c>
      <c r="BE2030" t="str">
        <f>"49-9071.00"</f>
        <v>49-9071.00</v>
      </c>
      <c r="BF2030" t="s">
        <v>156</v>
      </c>
      <c r="BG2030" t="s">
        <v>5834</v>
      </c>
      <c r="BH2030" t="s">
        <v>156</v>
      </c>
      <c r="BI2030">
        <v>15</v>
      </c>
      <c r="BK2030" s="1">
        <v>45931</v>
      </c>
      <c r="BL2030" s="1">
        <v>46295</v>
      </c>
      <c r="BO2030">
        <v>40</v>
      </c>
      <c r="BP2030">
        <v>0</v>
      </c>
      <c r="BQ2030">
        <v>8</v>
      </c>
      <c r="BR2030">
        <v>8</v>
      </c>
      <c r="BS2030">
        <v>8</v>
      </c>
      <c r="BT2030">
        <v>8</v>
      </c>
      <c r="BU2030">
        <v>8</v>
      </c>
      <c r="BV2030">
        <v>0</v>
      </c>
      <c r="BW2030" t="str">
        <f>"8:00 AM"</f>
        <v>8:00 AM</v>
      </c>
      <c r="BX2030" t="str">
        <f>"5:00 PM"</f>
        <v>5:00 PM</v>
      </c>
      <c r="BY2030" t="s">
        <v>159</v>
      </c>
      <c r="BZ2030">
        <v>0</v>
      </c>
      <c r="CA2030">
        <v>6</v>
      </c>
      <c r="CB2030" t="s">
        <v>117</v>
      </c>
      <c r="CD2030" t="s">
        <v>5835</v>
      </c>
      <c r="CE2030" t="s">
        <v>5836</v>
      </c>
      <c r="CG2030" t="s">
        <v>136</v>
      </c>
      <c r="CH2030" t="s">
        <v>121</v>
      </c>
      <c r="CI2030" s="6">
        <v>96950</v>
      </c>
      <c r="CJ2030" s="10">
        <v>9.75</v>
      </c>
      <c r="CK2030" s="10">
        <v>11</v>
      </c>
      <c r="CL2030" s="10">
        <v>14.63</v>
      </c>
      <c r="CM2030" s="10">
        <v>16.5</v>
      </c>
      <c r="CN2030" t="s">
        <v>137</v>
      </c>
      <c r="CP2030" t="s">
        <v>209</v>
      </c>
      <c r="CR2030" t="s">
        <v>117</v>
      </c>
      <c r="CS2030" t="s">
        <v>139</v>
      </c>
      <c r="CT2030" t="s">
        <v>139</v>
      </c>
      <c r="CU2030" t="s">
        <v>139</v>
      </c>
      <c r="CV2030" t="s">
        <v>140</v>
      </c>
      <c r="CW2030" t="s">
        <v>139</v>
      </c>
      <c r="CX2030" t="s">
        <v>139</v>
      </c>
      <c r="CY2030" t="s">
        <v>10508</v>
      </c>
      <c r="CZ2030" s="8">
        <v>16702356622</v>
      </c>
      <c r="DA2030" t="s">
        <v>5833</v>
      </c>
      <c r="DB2030" t="s">
        <v>140</v>
      </c>
      <c r="DC2030" t="s">
        <v>139</v>
      </c>
      <c r="DD2030" t="s">
        <v>117</v>
      </c>
    </row>
    <row r="2031" spans="1:114" ht="15" customHeight="1" x14ac:dyDescent="0.35">
      <c r="A2031" t="s">
        <v>16466</v>
      </c>
      <c r="B2031" t="s">
        <v>278</v>
      </c>
      <c r="C2031" s="1">
        <v>45804</v>
      </c>
      <c r="D2031" s="1">
        <v>45805</v>
      </c>
      <c r="E2031" t="s">
        <v>211</v>
      </c>
      <c r="G2031" t="s">
        <v>139</v>
      </c>
      <c r="H2031" t="s">
        <v>117</v>
      </c>
      <c r="I2031" t="s">
        <v>117</v>
      </c>
      <c r="J2031" t="s">
        <v>3544</v>
      </c>
      <c r="L2031" t="s">
        <v>3545</v>
      </c>
      <c r="M2031" t="s">
        <v>3546</v>
      </c>
      <c r="N2031" t="s">
        <v>120</v>
      </c>
      <c r="O2031" t="s">
        <v>121</v>
      </c>
      <c r="P2031" s="6">
        <v>96950</v>
      </c>
      <c r="Q2031" t="s">
        <v>122</v>
      </c>
      <c r="S2031" s="8">
        <v>16702347243</v>
      </c>
      <c r="U2031" t="s">
        <v>3547</v>
      </c>
      <c r="V2031">
        <v>424410</v>
      </c>
      <c r="W2031" t="s">
        <v>124</v>
      </c>
      <c r="Y2031" t="s">
        <v>3548</v>
      </c>
      <c r="Z2031" t="s">
        <v>3549</v>
      </c>
      <c r="AB2031" t="s">
        <v>154</v>
      </c>
      <c r="AC2031" t="s">
        <v>3545</v>
      </c>
      <c r="AD2031" t="s">
        <v>3546</v>
      </c>
      <c r="AE2031" t="s">
        <v>120</v>
      </c>
      <c r="AF2031" t="s">
        <v>121</v>
      </c>
      <c r="AG2031" s="6">
        <v>96950</v>
      </c>
      <c r="AH2031" t="s">
        <v>122</v>
      </c>
      <c r="AJ2031" s="8">
        <v>16702347243</v>
      </c>
      <c r="AL2031" t="s">
        <v>3550</v>
      </c>
      <c r="BE2031" t="str">
        <f>"53-3031.00"</f>
        <v>53-3031.00</v>
      </c>
      <c r="BF2031" t="s">
        <v>406</v>
      </c>
      <c r="BG2031" t="s">
        <v>16467</v>
      </c>
      <c r="BH2031" t="s">
        <v>15165</v>
      </c>
      <c r="BI2031">
        <v>2</v>
      </c>
      <c r="BK2031" s="1">
        <v>45930</v>
      </c>
      <c r="BL2031" s="1">
        <v>46294</v>
      </c>
      <c r="BO2031">
        <v>36</v>
      </c>
      <c r="BP2031">
        <v>0</v>
      </c>
      <c r="BQ2031">
        <v>6</v>
      </c>
      <c r="BR2031">
        <v>6</v>
      </c>
      <c r="BS2031">
        <v>6</v>
      </c>
      <c r="BT2031">
        <v>6</v>
      </c>
      <c r="BU2031">
        <v>6</v>
      </c>
      <c r="BV2031">
        <v>6</v>
      </c>
      <c r="BW2031" t="str">
        <f>"8:00 AM"</f>
        <v>8:00 AM</v>
      </c>
      <c r="BX2031" t="str">
        <f>"2:00 PM"</f>
        <v>2:00 PM</v>
      </c>
      <c r="BY2031" t="s">
        <v>159</v>
      </c>
      <c r="BZ2031">
        <v>0</v>
      </c>
      <c r="CA2031">
        <v>12</v>
      </c>
      <c r="CB2031" t="s">
        <v>117</v>
      </c>
      <c r="CD2031" s="2" t="s">
        <v>15101</v>
      </c>
      <c r="CE2031" t="s">
        <v>3545</v>
      </c>
      <c r="CF2031" t="s">
        <v>3546</v>
      </c>
      <c r="CG2031" t="s">
        <v>120</v>
      </c>
      <c r="CH2031" t="s">
        <v>121</v>
      </c>
      <c r="CI2031" s="6">
        <v>96950</v>
      </c>
      <c r="CJ2031" s="10">
        <v>8.34</v>
      </c>
      <c r="CK2031" s="10">
        <v>8.4</v>
      </c>
      <c r="CL2031" s="10">
        <v>12.51</v>
      </c>
      <c r="CM2031" s="10">
        <v>12.6</v>
      </c>
      <c r="CN2031" t="s">
        <v>137</v>
      </c>
      <c r="CO2031" t="s">
        <v>194</v>
      </c>
      <c r="CP2031" t="s">
        <v>138</v>
      </c>
      <c r="CR2031" t="s">
        <v>117</v>
      </c>
      <c r="CS2031" t="s">
        <v>139</v>
      </c>
      <c r="CT2031" t="s">
        <v>140</v>
      </c>
      <c r="CU2031" t="s">
        <v>139</v>
      </c>
      <c r="CV2031" t="s">
        <v>140</v>
      </c>
      <c r="CW2031" t="s">
        <v>139</v>
      </c>
      <c r="CX2031" t="s">
        <v>140</v>
      </c>
      <c r="CY2031" t="s">
        <v>16468</v>
      </c>
      <c r="CZ2031" s="8">
        <v>16702347243</v>
      </c>
      <c r="DA2031" t="s">
        <v>3550</v>
      </c>
      <c r="DB2031" t="s">
        <v>140</v>
      </c>
      <c r="DC2031" t="s">
        <v>139</v>
      </c>
      <c r="DD2031" t="s">
        <v>117</v>
      </c>
    </row>
    <row r="2032" spans="1:114" ht="15" customHeight="1" x14ac:dyDescent="0.35">
      <c r="A2032" t="s">
        <v>13890</v>
      </c>
      <c r="B2032" t="s">
        <v>115</v>
      </c>
      <c r="C2032" s="1">
        <v>45805</v>
      </c>
      <c r="D2032" s="1">
        <v>45805</v>
      </c>
      <c r="E2032" t="s">
        <v>211</v>
      </c>
      <c r="G2032" t="s">
        <v>117</v>
      </c>
      <c r="H2032" t="s">
        <v>117</v>
      </c>
      <c r="I2032" t="s">
        <v>117</v>
      </c>
      <c r="J2032" t="s">
        <v>4927</v>
      </c>
      <c r="K2032" t="s">
        <v>13891</v>
      </c>
      <c r="L2032" t="s">
        <v>4372</v>
      </c>
      <c r="N2032" t="s">
        <v>136</v>
      </c>
      <c r="O2032" t="s">
        <v>121</v>
      </c>
      <c r="P2032" s="6">
        <v>96950</v>
      </c>
      <c r="Q2032" t="s">
        <v>122</v>
      </c>
      <c r="S2032" s="8">
        <v>16702881463</v>
      </c>
      <c r="U2032" t="s">
        <v>1262</v>
      </c>
      <c r="V2032">
        <v>236116</v>
      </c>
      <c r="W2032" t="s">
        <v>124</v>
      </c>
      <c r="Y2032" t="s">
        <v>827</v>
      </c>
      <c r="Z2032" t="s">
        <v>3407</v>
      </c>
      <c r="AA2032" t="s">
        <v>4373</v>
      </c>
      <c r="AB2032" t="s">
        <v>474</v>
      </c>
      <c r="AC2032" t="s">
        <v>4372</v>
      </c>
      <c r="AE2032" t="s">
        <v>136</v>
      </c>
      <c r="AF2032" t="s">
        <v>121</v>
      </c>
      <c r="AG2032" s="6">
        <v>96950</v>
      </c>
      <c r="AH2032" t="s">
        <v>122</v>
      </c>
      <c r="AJ2032" s="8">
        <v>16702881463</v>
      </c>
      <c r="AL2032" t="s">
        <v>1268</v>
      </c>
      <c r="BE2032" t="str">
        <f>"49-9071.00"</f>
        <v>49-9071.00</v>
      </c>
      <c r="BF2032" t="s">
        <v>156</v>
      </c>
      <c r="BG2032" t="s">
        <v>12136</v>
      </c>
      <c r="BH2032" t="s">
        <v>156</v>
      </c>
      <c r="BI2032">
        <v>20</v>
      </c>
      <c r="BK2032" s="1">
        <v>45931</v>
      </c>
      <c r="BL2032" s="1">
        <v>46295</v>
      </c>
      <c r="BO2032">
        <v>35</v>
      </c>
      <c r="BP2032">
        <v>0</v>
      </c>
      <c r="BQ2032">
        <v>7</v>
      </c>
      <c r="BR2032">
        <v>7</v>
      </c>
      <c r="BS2032">
        <v>7</v>
      </c>
      <c r="BT2032">
        <v>7</v>
      </c>
      <c r="BU2032">
        <v>7</v>
      </c>
      <c r="BV2032">
        <v>0</v>
      </c>
      <c r="BW2032" t="str">
        <f>"8:30 AM"</f>
        <v>8:30 AM</v>
      </c>
      <c r="BX2032" t="str">
        <f>"4:30 PM"</f>
        <v>4:30 PM</v>
      </c>
      <c r="BY2032" t="s">
        <v>159</v>
      </c>
      <c r="BZ2032">
        <v>1</v>
      </c>
      <c r="CA2032">
        <v>6</v>
      </c>
      <c r="CB2032" t="s">
        <v>117</v>
      </c>
      <c r="CD2032" s="2" t="s">
        <v>12595</v>
      </c>
      <c r="CE2032" t="s">
        <v>4372</v>
      </c>
      <c r="CG2032" t="s">
        <v>136</v>
      </c>
      <c r="CH2032" t="s">
        <v>121</v>
      </c>
      <c r="CI2032" s="6">
        <v>96950</v>
      </c>
      <c r="CJ2032" s="10">
        <v>9.75</v>
      </c>
      <c r="CK2032" s="10">
        <v>9.75</v>
      </c>
      <c r="CL2032" s="10">
        <v>14.63</v>
      </c>
      <c r="CM2032" s="10">
        <v>14.63</v>
      </c>
      <c r="CN2032" t="s">
        <v>137</v>
      </c>
      <c r="CO2032" t="s">
        <v>194</v>
      </c>
      <c r="CP2032" t="s">
        <v>138</v>
      </c>
      <c r="CR2032" t="s">
        <v>117</v>
      </c>
      <c r="CS2032" t="s">
        <v>139</v>
      </c>
      <c r="CT2032" t="s">
        <v>139</v>
      </c>
      <c r="CU2032" t="s">
        <v>139</v>
      </c>
      <c r="CV2032" t="s">
        <v>140</v>
      </c>
      <c r="CW2032" t="s">
        <v>139</v>
      </c>
      <c r="CX2032" t="s">
        <v>140</v>
      </c>
      <c r="CY2032" s="2" t="s">
        <v>13892</v>
      </c>
      <c r="CZ2032" s="8">
        <v>16702881463</v>
      </c>
      <c r="DA2032" t="s">
        <v>1273</v>
      </c>
      <c r="DB2032" t="s">
        <v>309</v>
      </c>
      <c r="DC2032" t="s">
        <v>139</v>
      </c>
      <c r="DD2032" t="s">
        <v>117</v>
      </c>
    </row>
    <row r="2033" spans="1:114" ht="15" customHeight="1" x14ac:dyDescent="0.35">
      <c r="A2033" t="s">
        <v>5841</v>
      </c>
      <c r="B2033" t="s">
        <v>278</v>
      </c>
      <c r="C2033" s="1">
        <v>45805</v>
      </c>
      <c r="D2033" s="1">
        <v>45805</v>
      </c>
      <c r="E2033" t="s">
        <v>211</v>
      </c>
      <c r="G2033" t="s">
        <v>117</v>
      </c>
      <c r="H2033" t="s">
        <v>117</v>
      </c>
      <c r="I2033" t="s">
        <v>117</v>
      </c>
      <c r="J2033" t="s">
        <v>5842</v>
      </c>
      <c r="L2033" t="s">
        <v>5843</v>
      </c>
      <c r="M2033" t="s">
        <v>5844</v>
      </c>
      <c r="N2033" t="s">
        <v>120</v>
      </c>
      <c r="O2033" t="s">
        <v>121</v>
      </c>
      <c r="P2033" s="6">
        <v>96950</v>
      </c>
      <c r="Q2033" t="s">
        <v>122</v>
      </c>
      <c r="S2033" s="8">
        <v>16707831435</v>
      </c>
      <c r="U2033" t="s">
        <v>5845</v>
      </c>
      <c r="V2033">
        <v>237110</v>
      </c>
      <c r="W2033" t="s">
        <v>124</v>
      </c>
      <c r="Y2033" t="s">
        <v>5846</v>
      </c>
      <c r="Z2033" t="s">
        <v>5847</v>
      </c>
      <c r="AB2033" t="s">
        <v>128</v>
      </c>
      <c r="AC2033" t="s">
        <v>5843</v>
      </c>
      <c r="AD2033" t="s">
        <v>5848</v>
      </c>
      <c r="AE2033" t="s">
        <v>120</v>
      </c>
      <c r="AF2033" t="s">
        <v>121</v>
      </c>
      <c r="AG2033" s="6">
        <v>96950</v>
      </c>
      <c r="AH2033" t="s">
        <v>122</v>
      </c>
      <c r="AJ2033" s="8">
        <v>16707831435</v>
      </c>
      <c r="AL2033" t="s">
        <v>5849</v>
      </c>
      <c r="BE2033" t="str">
        <f>"43-3031.00"</f>
        <v>43-3031.00</v>
      </c>
      <c r="BF2033" t="s">
        <v>357</v>
      </c>
      <c r="BG2033" t="s">
        <v>5850</v>
      </c>
      <c r="BH2033" t="s">
        <v>2969</v>
      </c>
      <c r="BI2033">
        <v>1</v>
      </c>
      <c r="BK2033" s="1">
        <v>45931</v>
      </c>
      <c r="BL2033" s="1">
        <v>46295</v>
      </c>
      <c r="BO2033">
        <v>40</v>
      </c>
      <c r="BP2033">
        <v>0</v>
      </c>
      <c r="BQ2033">
        <v>8</v>
      </c>
      <c r="BR2033">
        <v>8</v>
      </c>
      <c r="BS2033">
        <v>8</v>
      </c>
      <c r="BT2033">
        <v>8</v>
      </c>
      <c r="BU2033">
        <v>8</v>
      </c>
      <c r="BV2033">
        <v>0</v>
      </c>
      <c r="BW2033" t="str">
        <f>"8:00 AM"</f>
        <v>8:00 AM</v>
      </c>
      <c r="BX2033" t="str">
        <f>"5:00 PM"</f>
        <v>5:00 PM</v>
      </c>
      <c r="BY2033" t="s">
        <v>159</v>
      </c>
      <c r="BZ2033">
        <v>0</v>
      </c>
      <c r="CA2033">
        <v>24</v>
      </c>
      <c r="CB2033" t="s">
        <v>117</v>
      </c>
      <c r="CD2033" t="s">
        <v>5851</v>
      </c>
      <c r="CE2033" t="s">
        <v>5843</v>
      </c>
      <c r="CF2033" t="s">
        <v>5844</v>
      </c>
      <c r="CG2033" t="s">
        <v>120</v>
      </c>
      <c r="CH2033" t="s">
        <v>121</v>
      </c>
      <c r="CI2033" s="6">
        <v>96950</v>
      </c>
      <c r="CJ2033" s="10">
        <v>12.28</v>
      </c>
      <c r="CK2033" s="10">
        <v>12.28</v>
      </c>
      <c r="CL2033" s="10">
        <v>18.420000000000002</v>
      </c>
      <c r="CM2033" s="10">
        <v>18.420000000000002</v>
      </c>
      <c r="CN2033" t="s">
        <v>137</v>
      </c>
      <c r="CO2033" t="s">
        <v>133</v>
      </c>
      <c r="CP2033" t="s">
        <v>138</v>
      </c>
      <c r="CR2033" t="s">
        <v>117</v>
      </c>
      <c r="CS2033" t="s">
        <v>139</v>
      </c>
      <c r="CT2033" t="s">
        <v>140</v>
      </c>
      <c r="CU2033" t="s">
        <v>139</v>
      </c>
      <c r="CV2033" t="s">
        <v>140</v>
      </c>
      <c r="CW2033" t="s">
        <v>139</v>
      </c>
      <c r="CX2033" t="s">
        <v>140</v>
      </c>
      <c r="CY2033" t="s">
        <v>5852</v>
      </c>
      <c r="CZ2033" s="8">
        <v>16707831435</v>
      </c>
      <c r="DA2033" t="s">
        <v>5849</v>
      </c>
      <c r="DB2033" t="s">
        <v>5853</v>
      </c>
      <c r="DC2033" t="s">
        <v>139</v>
      </c>
      <c r="DD2033" t="s">
        <v>117</v>
      </c>
    </row>
    <row r="2034" spans="1:114" ht="15" customHeight="1" x14ac:dyDescent="0.35">
      <c r="A2034" t="s">
        <v>16545</v>
      </c>
      <c r="B2034" t="s">
        <v>278</v>
      </c>
      <c r="C2034" s="1">
        <v>45805</v>
      </c>
      <c r="D2034" s="1">
        <v>45805</v>
      </c>
      <c r="E2034" t="s">
        <v>211</v>
      </c>
      <c r="G2034" t="s">
        <v>117</v>
      </c>
      <c r="H2034" t="s">
        <v>117</v>
      </c>
      <c r="I2034" t="s">
        <v>117</v>
      </c>
      <c r="J2034" t="s">
        <v>1169</v>
      </c>
      <c r="K2034" t="s">
        <v>1170</v>
      </c>
      <c r="L2034" t="s">
        <v>1171</v>
      </c>
      <c r="M2034" t="s">
        <v>1172</v>
      </c>
      <c r="N2034" t="s">
        <v>120</v>
      </c>
      <c r="O2034" t="s">
        <v>121</v>
      </c>
      <c r="P2034" s="6">
        <v>96950</v>
      </c>
      <c r="Q2034" t="s">
        <v>122</v>
      </c>
      <c r="S2034" s="8">
        <v>16702330800</v>
      </c>
      <c r="U2034" t="s">
        <v>1173</v>
      </c>
      <c r="V2034">
        <v>624410</v>
      </c>
      <c r="W2034" t="s">
        <v>124</v>
      </c>
      <c r="Y2034" t="s">
        <v>10740</v>
      </c>
      <c r="Z2034" t="s">
        <v>1175</v>
      </c>
      <c r="AA2034" t="s">
        <v>1176</v>
      </c>
      <c r="AB2034" t="s">
        <v>769</v>
      </c>
      <c r="AC2034" t="s">
        <v>1171</v>
      </c>
      <c r="AD2034" t="s">
        <v>1172</v>
      </c>
      <c r="AE2034" t="s">
        <v>120</v>
      </c>
      <c r="AF2034" t="s">
        <v>121</v>
      </c>
      <c r="AG2034" s="6">
        <v>96950</v>
      </c>
      <c r="AH2034" t="s">
        <v>122</v>
      </c>
      <c r="AJ2034" s="8">
        <v>16702330800</v>
      </c>
      <c r="AL2034" t="s">
        <v>1177</v>
      </c>
      <c r="BE2034" t="str">
        <f>"39-9011.00"</f>
        <v>39-9011.00</v>
      </c>
      <c r="BF2034" t="s">
        <v>614</v>
      </c>
      <c r="BG2034" t="s">
        <v>16546</v>
      </c>
      <c r="BH2034" t="s">
        <v>1178</v>
      </c>
      <c r="BI2034">
        <v>1</v>
      </c>
      <c r="BK2034" s="1">
        <v>45845</v>
      </c>
      <c r="BL2034" s="1">
        <v>46209</v>
      </c>
      <c r="BO2034">
        <v>35</v>
      </c>
      <c r="BP2034">
        <v>0</v>
      </c>
      <c r="BQ2034">
        <v>7</v>
      </c>
      <c r="BR2034">
        <v>7</v>
      </c>
      <c r="BS2034">
        <v>7</v>
      </c>
      <c r="BT2034">
        <v>7</v>
      </c>
      <c r="BU2034">
        <v>7</v>
      </c>
      <c r="BV2034">
        <v>0</v>
      </c>
      <c r="BW2034" t="str">
        <f>"8:00 AM"</f>
        <v>8:00 AM</v>
      </c>
      <c r="BX2034" t="str">
        <f>"4:00 PM"</f>
        <v>4:00 PM</v>
      </c>
      <c r="BY2034" t="s">
        <v>159</v>
      </c>
      <c r="BZ2034">
        <v>0</v>
      </c>
      <c r="CA2034">
        <v>12</v>
      </c>
      <c r="CB2034" t="s">
        <v>117</v>
      </c>
      <c r="CD2034" s="2" t="s">
        <v>10742</v>
      </c>
      <c r="CE2034" t="s">
        <v>1171</v>
      </c>
      <c r="CF2034" t="s">
        <v>1172</v>
      </c>
      <c r="CG2034" t="s">
        <v>120</v>
      </c>
      <c r="CH2034" t="s">
        <v>121</v>
      </c>
      <c r="CI2034" s="6">
        <v>96950</v>
      </c>
      <c r="CJ2034" s="10">
        <v>7.81</v>
      </c>
      <c r="CK2034" s="10">
        <v>7.81</v>
      </c>
      <c r="CL2034" s="10">
        <v>11.72</v>
      </c>
      <c r="CM2034" s="10">
        <v>11.72</v>
      </c>
      <c r="CN2034" t="s">
        <v>137</v>
      </c>
      <c r="CO2034" t="s">
        <v>194</v>
      </c>
      <c r="CP2034" t="s">
        <v>138</v>
      </c>
      <c r="CR2034" t="s">
        <v>117</v>
      </c>
      <c r="CS2034" t="s">
        <v>139</v>
      </c>
      <c r="CT2034" t="s">
        <v>140</v>
      </c>
      <c r="CU2034" t="s">
        <v>139</v>
      </c>
      <c r="CV2034" t="s">
        <v>140</v>
      </c>
      <c r="CW2034" t="s">
        <v>139</v>
      </c>
      <c r="CX2034" t="s">
        <v>140</v>
      </c>
      <c r="CY2034" t="s">
        <v>140</v>
      </c>
      <c r="CZ2034" s="8">
        <v>16702330800</v>
      </c>
      <c r="DA2034" t="s">
        <v>1177</v>
      </c>
      <c r="DB2034" t="s">
        <v>140</v>
      </c>
      <c r="DC2034" t="s">
        <v>139</v>
      </c>
      <c r="DD2034" t="s">
        <v>117</v>
      </c>
    </row>
    <row r="2035" spans="1:114" ht="15" customHeight="1" x14ac:dyDescent="0.35">
      <c r="A2035" t="s">
        <v>10469</v>
      </c>
      <c r="B2035" t="s">
        <v>115</v>
      </c>
      <c r="C2035" s="1">
        <v>45805</v>
      </c>
      <c r="D2035" s="1">
        <v>45805</v>
      </c>
      <c r="E2035" t="s">
        <v>116</v>
      </c>
      <c r="F2035" s="1">
        <v>45929</v>
      </c>
      <c r="G2035" t="s">
        <v>117</v>
      </c>
      <c r="H2035" t="s">
        <v>117</v>
      </c>
      <c r="I2035" t="s">
        <v>117</v>
      </c>
      <c r="J2035" t="s">
        <v>4927</v>
      </c>
      <c r="K2035" t="s">
        <v>4928</v>
      </c>
      <c r="L2035" t="s">
        <v>4929</v>
      </c>
      <c r="N2035" t="s">
        <v>120</v>
      </c>
      <c r="O2035" t="s">
        <v>121</v>
      </c>
      <c r="P2035" s="6">
        <v>96950</v>
      </c>
      <c r="Q2035" t="s">
        <v>122</v>
      </c>
      <c r="S2035" s="8">
        <v>16702881463</v>
      </c>
      <c r="U2035" t="s">
        <v>1262</v>
      </c>
      <c r="V2035">
        <v>722513</v>
      </c>
      <c r="W2035" t="s">
        <v>124</v>
      </c>
      <c r="Y2035" t="s">
        <v>827</v>
      </c>
      <c r="Z2035" t="s">
        <v>3407</v>
      </c>
      <c r="AA2035" t="s">
        <v>4373</v>
      </c>
      <c r="AB2035" t="s">
        <v>474</v>
      </c>
      <c r="AC2035" t="s">
        <v>4929</v>
      </c>
      <c r="AE2035" t="s">
        <v>136</v>
      </c>
      <c r="AF2035" t="s">
        <v>121</v>
      </c>
      <c r="AG2035" s="6">
        <v>96950</v>
      </c>
      <c r="AH2035" t="s">
        <v>122</v>
      </c>
      <c r="AJ2035" s="8">
        <v>16702881463</v>
      </c>
      <c r="AL2035" t="s">
        <v>1268</v>
      </c>
      <c r="BE2035" t="str">
        <f>"35-2021.00"</f>
        <v>35-2021.00</v>
      </c>
      <c r="BF2035" t="s">
        <v>438</v>
      </c>
      <c r="BG2035" t="s">
        <v>4930</v>
      </c>
      <c r="BH2035" t="s">
        <v>438</v>
      </c>
      <c r="BI2035">
        <v>10</v>
      </c>
      <c r="BK2035" s="1">
        <v>45931</v>
      </c>
      <c r="BL2035" s="1">
        <v>46295</v>
      </c>
      <c r="BO2035">
        <v>35</v>
      </c>
      <c r="BP2035">
        <v>0</v>
      </c>
      <c r="BQ2035">
        <v>7</v>
      </c>
      <c r="BR2035">
        <v>7</v>
      </c>
      <c r="BS2035">
        <v>7</v>
      </c>
      <c r="BT2035">
        <v>7</v>
      </c>
      <c r="BU2035">
        <v>7</v>
      </c>
      <c r="BV2035">
        <v>0</v>
      </c>
      <c r="BW2035" t="str">
        <f>"8:30 AM"</f>
        <v>8:30 AM</v>
      </c>
      <c r="BX2035" t="str">
        <f>"4:30 PM"</f>
        <v>4:30 PM</v>
      </c>
      <c r="BY2035" t="s">
        <v>133</v>
      </c>
      <c r="BZ2035">
        <v>0</v>
      </c>
      <c r="CA2035">
        <v>3</v>
      </c>
      <c r="CB2035" t="s">
        <v>117</v>
      </c>
      <c r="CD2035" t="s">
        <v>4932</v>
      </c>
      <c r="CE2035" t="s">
        <v>4929</v>
      </c>
      <c r="CG2035" t="s">
        <v>136</v>
      </c>
      <c r="CH2035" t="s">
        <v>121</v>
      </c>
      <c r="CI2035" s="6">
        <v>96950</v>
      </c>
      <c r="CJ2035" s="10">
        <v>8.0399999999999991</v>
      </c>
      <c r="CK2035" s="10">
        <v>8.0399999999999991</v>
      </c>
      <c r="CL2035" s="10">
        <v>12.06</v>
      </c>
      <c r="CM2035" s="10">
        <v>12.06</v>
      </c>
      <c r="CN2035" t="s">
        <v>137</v>
      </c>
      <c r="CO2035" t="s">
        <v>194</v>
      </c>
      <c r="CP2035" t="s">
        <v>138</v>
      </c>
      <c r="CR2035" t="s">
        <v>117</v>
      </c>
      <c r="CS2035" t="s">
        <v>139</v>
      </c>
      <c r="CT2035" t="s">
        <v>140</v>
      </c>
      <c r="CU2035" t="s">
        <v>139</v>
      </c>
      <c r="CV2035" t="s">
        <v>140</v>
      </c>
      <c r="CW2035" t="s">
        <v>139</v>
      </c>
      <c r="CX2035" t="s">
        <v>140</v>
      </c>
      <c r="CY2035" s="2" t="s">
        <v>6250</v>
      </c>
      <c r="CZ2035" s="8">
        <v>16702881463</v>
      </c>
      <c r="DA2035" t="s">
        <v>1273</v>
      </c>
      <c r="DB2035" t="s">
        <v>309</v>
      </c>
      <c r="DC2035" t="s">
        <v>139</v>
      </c>
      <c r="DD2035" t="s">
        <v>117</v>
      </c>
    </row>
    <row r="2036" spans="1:114" ht="15" customHeight="1" x14ac:dyDescent="0.35">
      <c r="A2036" t="s">
        <v>10522</v>
      </c>
      <c r="B2036" t="s">
        <v>144</v>
      </c>
      <c r="C2036" s="1">
        <v>45740</v>
      </c>
      <c r="D2036" s="1">
        <v>45806</v>
      </c>
      <c r="E2036" t="s">
        <v>211</v>
      </c>
      <c r="G2036" t="s">
        <v>117</v>
      </c>
      <c r="H2036" t="s">
        <v>117</v>
      </c>
      <c r="I2036" t="s">
        <v>117</v>
      </c>
      <c r="J2036" t="s">
        <v>199</v>
      </c>
      <c r="L2036" t="s">
        <v>200</v>
      </c>
      <c r="N2036" t="s">
        <v>136</v>
      </c>
      <c r="O2036" t="s">
        <v>121</v>
      </c>
      <c r="P2036" s="6">
        <v>96950</v>
      </c>
      <c r="Q2036" t="s">
        <v>122</v>
      </c>
      <c r="S2036" s="8">
        <v>16702358748</v>
      </c>
      <c r="U2036" t="s">
        <v>201</v>
      </c>
      <c r="V2036">
        <v>23622</v>
      </c>
      <c r="W2036" t="s">
        <v>124</v>
      </c>
      <c r="Y2036" t="s">
        <v>202</v>
      </c>
      <c r="Z2036" t="s">
        <v>203</v>
      </c>
      <c r="AA2036" t="s">
        <v>204</v>
      </c>
      <c r="AB2036" t="s">
        <v>205</v>
      </c>
      <c r="AC2036" t="s">
        <v>200</v>
      </c>
      <c r="AE2036" t="s">
        <v>136</v>
      </c>
      <c r="AF2036" t="s">
        <v>121</v>
      </c>
      <c r="AG2036" s="6">
        <v>96950</v>
      </c>
      <c r="AH2036" t="s">
        <v>122</v>
      </c>
      <c r="AJ2036" s="8">
        <v>16702358748</v>
      </c>
      <c r="AL2036" t="s">
        <v>206</v>
      </c>
      <c r="BE2036" t="str">
        <f>"49-9071.00"</f>
        <v>49-9071.00</v>
      </c>
      <c r="BF2036" t="s">
        <v>156</v>
      </c>
      <c r="BG2036" t="s">
        <v>207</v>
      </c>
      <c r="BH2036" t="s">
        <v>208</v>
      </c>
      <c r="BI2036">
        <v>15</v>
      </c>
      <c r="BJ2036">
        <v>15</v>
      </c>
      <c r="BK2036" s="1">
        <v>45839</v>
      </c>
      <c r="BL2036" s="1">
        <v>46203</v>
      </c>
      <c r="BM2036" s="1">
        <v>45839</v>
      </c>
      <c r="BN2036" s="1">
        <v>46203</v>
      </c>
      <c r="BO2036">
        <v>35</v>
      </c>
      <c r="BP2036">
        <v>0</v>
      </c>
      <c r="BQ2036">
        <v>7</v>
      </c>
      <c r="BR2036">
        <v>7</v>
      </c>
      <c r="BS2036">
        <v>7</v>
      </c>
      <c r="BT2036">
        <v>7</v>
      </c>
      <c r="BU2036">
        <v>7</v>
      </c>
      <c r="BV2036">
        <v>0</v>
      </c>
      <c r="BW2036" t="str">
        <f>"8:00 AM"</f>
        <v>8:00 AM</v>
      </c>
      <c r="BX2036" t="str">
        <f>"4:00 PM"</f>
        <v>4:00 PM</v>
      </c>
      <c r="BY2036" t="s">
        <v>159</v>
      </c>
      <c r="BZ2036">
        <v>0</v>
      </c>
      <c r="CA2036">
        <v>12</v>
      </c>
      <c r="CB2036" t="s">
        <v>117</v>
      </c>
      <c r="CD2036" t="s">
        <v>133</v>
      </c>
      <c r="CE2036" t="s">
        <v>200</v>
      </c>
      <c r="CG2036" t="s">
        <v>136</v>
      </c>
      <c r="CH2036" t="s">
        <v>121</v>
      </c>
      <c r="CI2036" s="6">
        <v>96950</v>
      </c>
      <c r="CJ2036" s="10">
        <v>9.75</v>
      </c>
      <c r="CK2036" s="10">
        <v>9.75</v>
      </c>
      <c r="CL2036" s="10">
        <v>14.62</v>
      </c>
      <c r="CM2036" s="10">
        <v>14.62</v>
      </c>
      <c r="CN2036" t="s">
        <v>137</v>
      </c>
      <c r="CO2036" t="s">
        <v>164</v>
      </c>
      <c r="CP2036" t="s">
        <v>209</v>
      </c>
      <c r="CR2036" t="s">
        <v>117</v>
      </c>
      <c r="CS2036" t="s">
        <v>139</v>
      </c>
      <c r="CT2036" t="s">
        <v>140</v>
      </c>
      <c r="CU2036" t="s">
        <v>139</v>
      </c>
      <c r="CV2036" t="s">
        <v>140</v>
      </c>
      <c r="CW2036" t="s">
        <v>139</v>
      </c>
      <c r="CX2036" t="s">
        <v>140</v>
      </c>
      <c r="CY2036" t="s">
        <v>10523</v>
      </c>
      <c r="CZ2036" s="8">
        <v>16702358748</v>
      </c>
      <c r="DA2036" t="s">
        <v>206</v>
      </c>
      <c r="DB2036" t="s">
        <v>164</v>
      </c>
      <c r="DC2036" t="s">
        <v>139</v>
      </c>
      <c r="DD2036" t="s">
        <v>117</v>
      </c>
    </row>
    <row r="2037" spans="1:114" ht="15" customHeight="1" x14ac:dyDescent="0.35">
      <c r="A2037" t="s">
        <v>5524</v>
      </c>
      <c r="B2037" t="s">
        <v>144</v>
      </c>
      <c r="C2037" s="1">
        <v>45740</v>
      </c>
      <c r="D2037" s="1">
        <v>45806</v>
      </c>
      <c r="E2037" t="s">
        <v>211</v>
      </c>
      <c r="G2037" t="s">
        <v>117</v>
      </c>
      <c r="H2037" t="s">
        <v>117</v>
      </c>
      <c r="I2037" t="s">
        <v>117</v>
      </c>
      <c r="J2037" t="s">
        <v>199</v>
      </c>
      <c r="L2037" t="s">
        <v>200</v>
      </c>
      <c r="N2037" t="s">
        <v>136</v>
      </c>
      <c r="O2037" t="s">
        <v>121</v>
      </c>
      <c r="P2037" s="6">
        <v>96950</v>
      </c>
      <c r="Q2037" t="s">
        <v>122</v>
      </c>
      <c r="R2037" t="s">
        <v>164</v>
      </c>
      <c r="S2037" s="8">
        <v>16702358748</v>
      </c>
      <c r="U2037" t="s">
        <v>201</v>
      </c>
      <c r="V2037">
        <v>23622</v>
      </c>
      <c r="W2037" t="s">
        <v>124</v>
      </c>
      <c r="Y2037" t="s">
        <v>202</v>
      </c>
      <c r="Z2037" t="s">
        <v>203</v>
      </c>
      <c r="AA2037" t="s">
        <v>204</v>
      </c>
      <c r="AB2037" t="s">
        <v>205</v>
      </c>
      <c r="AC2037" t="s">
        <v>200</v>
      </c>
      <c r="AE2037" t="s">
        <v>136</v>
      </c>
      <c r="AF2037" t="s">
        <v>121</v>
      </c>
      <c r="AG2037" s="6">
        <v>96950</v>
      </c>
      <c r="AH2037" t="s">
        <v>122</v>
      </c>
      <c r="AJ2037" s="8">
        <v>16702358748</v>
      </c>
      <c r="AL2037" t="s">
        <v>206</v>
      </c>
      <c r="BE2037" t="str">
        <f>"13-1051.00"</f>
        <v>13-1051.00</v>
      </c>
      <c r="BF2037" t="s">
        <v>860</v>
      </c>
      <c r="BG2037" t="s">
        <v>861</v>
      </c>
      <c r="BH2037" t="s">
        <v>862</v>
      </c>
      <c r="BI2037">
        <v>5</v>
      </c>
      <c r="BJ2037">
        <v>5</v>
      </c>
      <c r="BK2037" s="1">
        <v>45839</v>
      </c>
      <c r="BL2037" s="1">
        <v>46203</v>
      </c>
      <c r="BM2037" s="1">
        <v>45839</v>
      </c>
      <c r="BN2037" s="1">
        <v>46203</v>
      </c>
      <c r="BO2037">
        <v>35</v>
      </c>
      <c r="BP2037">
        <v>0</v>
      </c>
      <c r="BQ2037">
        <v>7</v>
      </c>
      <c r="BR2037">
        <v>7</v>
      </c>
      <c r="BS2037">
        <v>7</v>
      </c>
      <c r="BT2037">
        <v>7</v>
      </c>
      <c r="BU2037">
        <v>7</v>
      </c>
      <c r="BV2037">
        <v>0</v>
      </c>
      <c r="BW2037" t="str">
        <f>"8:00 AM"</f>
        <v>8:00 AM</v>
      </c>
      <c r="BX2037" t="str">
        <f>"4:00 PM"</f>
        <v>4:00 PM</v>
      </c>
      <c r="BY2037" t="s">
        <v>588</v>
      </c>
      <c r="BZ2037">
        <v>0</v>
      </c>
      <c r="CA2037">
        <v>24</v>
      </c>
      <c r="CB2037" t="s">
        <v>117</v>
      </c>
      <c r="CD2037" t="s">
        <v>863</v>
      </c>
      <c r="CE2037" t="s">
        <v>200</v>
      </c>
      <c r="CG2037" t="s">
        <v>136</v>
      </c>
      <c r="CH2037" t="s">
        <v>121</v>
      </c>
      <c r="CI2037" s="6">
        <v>96950</v>
      </c>
      <c r="CJ2037" s="10">
        <v>17.25</v>
      </c>
      <c r="CK2037" s="10">
        <v>17.5</v>
      </c>
      <c r="CL2037" s="10">
        <v>25.87</v>
      </c>
      <c r="CM2037" s="10">
        <v>26.25</v>
      </c>
      <c r="CN2037" t="s">
        <v>137</v>
      </c>
      <c r="CO2037" t="s">
        <v>164</v>
      </c>
      <c r="CP2037" t="s">
        <v>209</v>
      </c>
      <c r="CR2037" t="s">
        <v>117</v>
      </c>
      <c r="CS2037" t="s">
        <v>139</v>
      </c>
      <c r="CT2037" t="s">
        <v>140</v>
      </c>
      <c r="CU2037" t="s">
        <v>139</v>
      </c>
      <c r="CV2037" t="s">
        <v>140</v>
      </c>
      <c r="CW2037" t="s">
        <v>139</v>
      </c>
      <c r="CX2037" t="s">
        <v>140</v>
      </c>
      <c r="CY2037" t="s">
        <v>5525</v>
      </c>
      <c r="CZ2037" s="8">
        <v>16702358748</v>
      </c>
      <c r="DA2037" t="s">
        <v>206</v>
      </c>
      <c r="DB2037" t="s">
        <v>164</v>
      </c>
      <c r="DC2037" t="s">
        <v>139</v>
      </c>
      <c r="DD2037" t="s">
        <v>117</v>
      </c>
    </row>
    <row r="2038" spans="1:114" ht="15" customHeight="1" x14ac:dyDescent="0.35">
      <c r="A2038" t="s">
        <v>13846</v>
      </c>
      <c r="B2038" t="s">
        <v>144</v>
      </c>
      <c r="C2038" s="1">
        <v>45749</v>
      </c>
      <c r="D2038" s="1">
        <v>45806</v>
      </c>
      <c r="E2038" t="s">
        <v>116</v>
      </c>
      <c r="F2038" s="1">
        <v>45929</v>
      </c>
      <c r="G2038" t="s">
        <v>139</v>
      </c>
      <c r="H2038" t="s">
        <v>117</v>
      </c>
      <c r="I2038" t="s">
        <v>117</v>
      </c>
      <c r="J2038" t="s">
        <v>1640</v>
      </c>
      <c r="K2038" t="s">
        <v>1641</v>
      </c>
      <c r="L2038" t="s">
        <v>1642</v>
      </c>
      <c r="M2038" t="s">
        <v>847</v>
      </c>
      <c r="N2038" t="s">
        <v>120</v>
      </c>
      <c r="O2038" t="s">
        <v>121</v>
      </c>
      <c r="P2038" s="6">
        <v>96950</v>
      </c>
      <c r="Q2038" t="s">
        <v>122</v>
      </c>
      <c r="S2038" s="8">
        <v>16702353313</v>
      </c>
      <c r="U2038" t="s">
        <v>1425</v>
      </c>
      <c r="V2038">
        <v>23622</v>
      </c>
      <c r="W2038" t="s">
        <v>124</v>
      </c>
      <c r="Y2038" t="s">
        <v>1426</v>
      </c>
      <c r="Z2038" t="s">
        <v>1427</v>
      </c>
      <c r="AB2038" t="s">
        <v>1428</v>
      </c>
      <c r="AC2038" t="s">
        <v>1642</v>
      </c>
      <c r="AE2038" t="s">
        <v>120</v>
      </c>
      <c r="AF2038" t="s">
        <v>121</v>
      </c>
      <c r="AG2038" s="6">
        <v>96950</v>
      </c>
      <c r="AH2038" t="s">
        <v>122</v>
      </c>
      <c r="AJ2038" s="8">
        <v>16702353313</v>
      </c>
      <c r="AL2038" t="s">
        <v>852</v>
      </c>
      <c r="BE2038" t="str">
        <f>"53-7061.00"</f>
        <v>53-7061.00</v>
      </c>
      <c r="BF2038" t="s">
        <v>1643</v>
      </c>
      <c r="BG2038" t="s">
        <v>1644</v>
      </c>
      <c r="BH2038" t="s">
        <v>1645</v>
      </c>
      <c r="BI2038">
        <v>3</v>
      </c>
      <c r="BJ2038">
        <v>3</v>
      </c>
      <c r="BK2038" s="1">
        <v>45931</v>
      </c>
      <c r="BL2038" s="1">
        <v>47026</v>
      </c>
      <c r="BM2038" s="1">
        <v>45931</v>
      </c>
      <c r="BN2038" s="1">
        <v>47026</v>
      </c>
      <c r="BO2038">
        <v>36</v>
      </c>
      <c r="BP2038">
        <v>0</v>
      </c>
      <c r="BQ2038">
        <v>6</v>
      </c>
      <c r="BR2038">
        <v>6</v>
      </c>
      <c r="BS2038">
        <v>6</v>
      </c>
      <c r="BT2038">
        <v>6</v>
      </c>
      <c r="BU2038">
        <v>6</v>
      </c>
      <c r="BV2038">
        <v>6</v>
      </c>
      <c r="BW2038" t="str">
        <f>"8:00 AM"</f>
        <v>8:00 AM</v>
      </c>
      <c r="BX2038" t="str">
        <f>"5:00 PM"</f>
        <v>5:00 PM</v>
      </c>
      <c r="BY2038" t="s">
        <v>133</v>
      </c>
      <c r="BZ2038">
        <v>0</v>
      </c>
      <c r="CA2038">
        <v>12</v>
      </c>
      <c r="CB2038" t="s">
        <v>117</v>
      </c>
      <c r="CD2038" t="s">
        <v>13847</v>
      </c>
      <c r="CE2038" t="s">
        <v>847</v>
      </c>
      <c r="CG2038" t="s">
        <v>136</v>
      </c>
      <c r="CH2038" t="s">
        <v>121</v>
      </c>
      <c r="CI2038" s="6">
        <v>96950</v>
      </c>
      <c r="CJ2038" s="10">
        <v>7.59</v>
      </c>
      <c r="CK2038" s="10">
        <v>7.59</v>
      </c>
      <c r="CL2038" s="10">
        <v>0</v>
      </c>
      <c r="CM2038" s="10">
        <v>0</v>
      </c>
      <c r="CN2038" t="s">
        <v>137</v>
      </c>
      <c r="CO2038" t="s">
        <v>133</v>
      </c>
      <c r="CP2038" t="s">
        <v>138</v>
      </c>
      <c r="CR2038" t="s">
        <v>139</v>
      </c>
      <c r="CS2038" t="s">
        <v>139</v>
      </c>
      <c r="CT2038" t="s">
        <v>140</v>
      </c>
      <c r="CU2038" t="s">
        <v>140</v>
      </c>
      <c r="CV2038" t="s">
        <v>140</v>
      </c>
      <c r="CW2038" t="s">
        <v>139</v>
      </c>
      <c r="CX2038" t="s">
        <v>140</v>
      </c>
      <c r="CY2038" t="s">
        <v>133</v>
      </c>
      <c r="CZ2038" s="8">
        <v>16702353313</v>
      </c>
      <c r="DA2038" t="s">
        <v>852</v>
      </c>
      <c r="DB2038" t="s">
        <v>140</v>
      </c>
      <c r="DC2038" t="s">
        <v>139</v>
      </c>
      <c r="DD2038" t="s">
        <v>117</v>
      </c>
    </row>
    <row r="2039" spans="1:114" ht="15" customHeight="1" x14ac:dyDescent="0.35">
      <c r="A2039" t="s">
        <v>13913</v>
      </c>
      <c r="B2039" t="s">
        <v>144</v>
      </c>
      <c r="C2039" s="1">
        <v>45749</v>
      </c>
      <c r="D2039" s="1">
        <v>45806</v>
      </c>
      <c r="E2039" t="s">
        <v>116</v>
      </c>
      <c r="F2039" s="1">
        <v>45929</v>
      </c>
      <c r="G2039" t="s">
        <v>139</v>
      </c>
      <c r="H2039" t="s">
        <v>117</v>
      </c>
      <c r="I2039" t="s">
        <v>117</v>
      </c>
      <c r="J2039" t="s">
        <v>1345</v>
      </c>
      <c r="K2039" t="s">
        <v>1346</v>
      </c>
      <c r="L2039" t="s">
        <v>851</v>
      </c>
      <c r="M2039" t="s">
        <v>13914</v>
      </c>
      <c r="N2039" t="s">
        <v>136</v>
      </c>
      <c r="O2039" t="s">
        <v>121</v>
      </c>
      <c r="P2039" s="6">
        <v>96950</v>
      </c>
      <c r="Q2039" t="s">
        <v>122</v>
      </c>
      <c r="S2039" s="8">
        <v>16702353313</v>
      </c>
      <c r="U2039" t="s">
        <v>1348</v>
      </c>
      <c r="V2039">
        <v>445291</v>
      </c>
      <c r="W2039" t="s">
        <v>124</v>
      </c>
      <c r="Y2039" t="s">
        <v>1426</v>
      </c>
      <c r="Z2039" t="s">
        <v>1427</v>
      </c>
      <c r="AB2039" t="s">
        <v>1428</v>
      </c>
      <c r="AC2039" t="s">
        <v>846</v>
      </c>
      <c r="AE2039" t="s">
        <v>136</v>
      </c>
      <c r="AF2039" t="s">
        <v>121</v>
      </c>
      <c r="AG2039" s="6">
        <v>96950</v>
      </c>
      <c r="AH2039" t="s">
        <v>122</v>
      </c>
      <c r="AJ2039" s="8">
        <v>16702353313</v>
      </c>
      <c r="AL2039" t="s">
        <v>852</v>
      </c>
      <c r="BE2039" t="str">
        <f>"51-3011.00"</f>
        <v>51-3011.00</v>
      </c>
      <c r="BF2039" t="s">
        <v>217</v>
      </c>
      <c r="BG2039" t="s">
        <v>13801</v>
      </c>
      <c r="BH2039" t="s">
        <v>13802</v>
      </c>
      <c r="BI2039">
        <v>3</v>
      </c>
      <c r="BJ2039">
        <v>3</v>
      </c>
      <c r="BK2039" s="1">
        <v>45931</v>
      </c>
      <c r="BL2039" s="1">
        <v>47026</v>
      </c>
      <c r="BM2039" s="1">
        <v>45931</v>
      </c>
      <c r="BN2039" s="1">
        <v>47026</v>
      </c>
      <c r="BO2039">
        <v>36</v>
      </c>
      <c r="BP2039">
        <v>6</v>
      </c>
      <c r="BQ2039">
        <v>6</v>
      </c>
      <c r="BR2039">
        <v>6</v>
      </c>
      <c r="BS2039">
        <v>0</v>
      </c>
      <c r="BT2039">
        <v>6</v>
      </c>
      <c r="BU2039">
        <v>6</v>
      </c>
      <c r="BV2039">
        <v>6</v>
      </c>
      <c r="BW2039" t="str">
        <f>"7:00 AM"</f>
        <v>7:00 AM</v>
      </c>
      <c r="BX2039" t="str">
        <f>"9:00 PM"</f>
        <v>9:00 PM</v>
      </c>
      <c r="BY2039" t="s">
        <v>133</v>
      </c>
      <c r="BZ2039">
        <v>0</v>
      </c>
      <c r="CA2039">
        <v>12</v>
      </c>
      <c r="CB2039" t="s">
        <v>117</v>
      </c>
      <c r="CD2039" t="s">
        <v>13915</v>
      </c>
      <c r="CE2039" t="s">
        <v>5507</v>
      </c>
      <c r="CF2039" t="s">
        <v>1353</v>
      </c>
      <c r="CG2039" t="s">
        <v>136</v>
      </c>
      <c r="CH2039" t="s">
        <v>121</v>
      </c>
      <c r="CI2039" s="6">
        <v>96950</v>
      </c>
      <c r="CJ2039" s="10">
        <v>8.64</v>
      </c>
      <c r="CK2039" s="10">
        <v>8.64</v>
      </c>
      <c r="CN2039" t="s">
        <v>137</v>
      </c>
      <c r="CP2039" t="s">
        <v>138</v>
      </c>
      <c r="CR2039" t="s">
        <v>117</v>
      </c>
      <c r="CS2039" t="s">
        <v>139</v>
      </c>
      <c r="CT2039" t="s">
        <v>140</v>
      </c>
      <c r="CU2039" t="s">
        <v>140</v>
      </c>
      <c r="CV2039" t="s">
        <v>140</v>
      </c>
      <c r="CW2039" t="s">
        <v>139</v>
      </c>
      <c r="CX2039" t="s">
        <v>140</v>
      </c>
      <c r="CY2039" t="s">
        <v>133</v>
      </c>
      <c r="CZ2039" s="8">
        <v>16702353313</v>
      </c>
      <c r="DA2039" t="s">
        <v>852</v>
      </c>
      <c r="DB2039" t="s">
        <v>140</v>
      </c>
      <c r="DC2039" t="s">
        <v>139</v>
      </c>
      <c r="DD2039" t="s">
        <v>117</v>
      </c>
    </row>
    <row r="2040" spans="1:114" ht="15" customHeight="1" x14ac:dyDescent="0.35">
      <c r="A2040" t="s">
        <v>15425</v>
      </c>
      <c r="B2040" t="s">
        <v>144</v>
      </c>
      <c r="C2040" s="1">
        <v>45749</v>
      </c>
      <c r="D2040" s="1">
        <v>45806</v>
      </c>
      <c r="E2040" t="s">
        <v>116</v>
      </c>
      <c r="F2040" s="1">
        <v>45929</v>
      </c>
      <c r="G2040" t="s">
        <v>117</v>
      </c>
      <c r="H2040" t="s">
        <v>117</v>
      </c>
      <c r="I2040" t="s">
        <v>117</v>
      </c>
      <c r="J2040" t="s">
        <v>2405</v>
      </c>
      <c r="L2040" t="s">
        <v>2406</v>
      </c>
      <c r="M2040" t="s">
        <v>2407</v>
      </c>
      <c r="N2040" t="s">
        <v>136</v>
      </c>
      <c r="O2040" t="s">
        <v>121</v>
      </c>
      <c r="P2040" s="6">
        <v>96950</v>
      </c>
      <c r="Q2040" t="s">
        <v>122</v>
      </c>
      <c r="S2040" s="8">
        <v>16702357642</v>
      </c>
      <c r="U2040" t="s">
        <v>2408</v>
      </c>
      <c r="V2040">
        <v>236118</v>
      </c>
      <c r="W2040" t="s">
        <v>124</v>
      </c>
      <c r="Y2040" t="s">
        <v>2409</v>
      </c>
      <c r="Z2040" t="s">
        <v>2410</v>
      </c>
      <c r="AA2040" t="s">
        <v>2411</v>
      </c>
      <c r="AB2040" t="s">
        <v>2412</v>
      </c>
      <c r="AC2040" t="s">
        <v>2406</v>
      </c>
      <c r="AD2040" t="s">
        <v>2407</v>
      </c>
      <c r="AE2040" t="s">
        <v>136</v>
      </c>
      <c r="AF2040" t="s">
        <v>121</v>
      </c>
      <c r="AG2040" s="6">
        <v>96950</v>
      </c>
      <c r="AH2040" t="s">
        <v>122</v>
      </c>
      <c r="AJ2040" s="8">
        <v>16702357642</v>
      </c>
      <c r="AL2040" t="s">
        <v>2413</v>
      </c>
      <c r="BE2040" t="str">
        <f>"49-9071.00"</f>
        <v>49-9071.00</v>
      </c>
      <c r="BF2040" t="s">
        <v>156</v>
      </c>
      <c r="BG2040" t="s">
        <v>15426</v>
      </c>
      <c r="BH2040" t="s">
        <v>156</v>
      </c>
      <c r="BI2040">
        <v>15</v>
      </c>
      <c r="BJ2040">
        <v>15</v>
      </c>
      <c r="BK2040" s="1">
        <v>45931</v>
      </c>
      <c r="BL2040" s="1">
        <v>46295</v>
      </c>
      <c r="BM2040" s="1">
        <v>45931</v>
      </c>
      <c r="BN2040" s="1">
        <v>46295</v>
      </c>
      <c r="BO2040">
        <v>40</v>
      </c>
      <c r="BP2040">
        <v>0</v>
      </c>
      <c r="BQ2040">
        <v>8</v>
      </c>
      <c r="BR2040">
        <v>8</v>
      </c>
      <c r="BS2040">
        <v>8</v>
      </c>
      <c r="BT2040">
        <v>8</v>
      </c>
      <c r="BU2040">
        <v>8</v>
      </c>
      <c r="BV2040">
        <v>0</v>
      </c>
      <c r="BW2040" t="str">
        <f>"8:00 AM"</f>
        <v>8:00 AM</v>
      </c>
      <c r="BX2040" t="str">
        <f>"5:00 PM"</f>
        <v>5:00 PM</v>
      </c>
      <c r="BY2040" t="s">
        <v>159</v>
      </c>
      <c r="BZ2040">
        <v>0</v>
      </c>
      <c r="CA2040">
        <v>12</v>
      </c>
      <c r="CB2040" t="s">
        <v>117</v>
      </c>
      <c r="CD2040" t="s">
        <v>15427</v>
      </c>
      <c r="CE2040" t="s">
        <v>15428</v>
      </c>
      <c r="CF2040" t="s">
        <v>3437</v>
      </c>
      <c r="CG2040" t="s">
        <v>136</v>
      </c>
      <c r="CH2040" t="s">
        <v>121</v>
      </c>
      <c r="CI2040" s="6">
        <v>96950</v>
      </c>
      <c r="CJ2040" s="10">
        <v>9.75</v>
      </c>
      <c r="CK2040" s="10">
        <v>9.75</v>
      </c>
      <c r="CL2040" s="10">
        <v>14.63</v>
      </c>
      <c r="CM2040" s="10">
        <v>14.63</v>
      </c>
      <c r="CN2040" t="s">
        <v>137</v>
      </c>
      <c r="CO2040" t="s">
        <v>140</v>
      </c>
      <c r="CP2040" t="s">
        <v>138</v>
      </c>
      <c r="CR2040" t="s">
        <v>117</v>
      </c>
      <c r="CS2040" t="s">
        <v>139</v>
      </c>
      <c r="CT2040" t="s">
        <v>139</v>
      </c>
      <c r="CU2040" t="s">
        <v>139</v>
      </c>
      <c r="CV2040" t="s">
        <v>140</v>
      </c>
      <c r="CW2040" t="s">
        <v>139</v>
      </c>
      <c r="CX2040" t="s">
        <v>140</v>
      </c>
      <c r="CY2040" t="s">
        <v>140</v>
      </c>
      <c r="CZ2040" s="8">
        <v>16702357642</v>
      </c>
      <c r="DA2040" t="s">
        <v>2413</v>
      </c>
      <c r="DB2040" t="s">
        <v>140</v>
      </c>
      <c r="DC2040" t="s">
        <v>139</v>
      </c>
      <c r="DD2040" t="s">
        <v>117</v>
      </c>
    </row>
    <row r="2041" spans="1:114" ht="15" customHeight="1" x14ac:dyDescent="0.35">
      <c r="A2041" t="s">
        <v>10362</v>
      </c>
      <c r="B2041" t="s">
        <v>144</v>
      </c>
      <c r="C2041" s="1">
        <v>45749</v>
      </c>
      <c r="D2041" s="1">
        <v>45806</v>
      </c>
      <c r="E2041" t="s">
        <v>116</v>
      </c>
      <c r="F2041" s="1">
        <v>45929</v>
      </c>
      <c r="G2041" t="s">
        <v>139</v>
      </c>
      <c r="H2041" t="s">
        <v>117</v>
      </c>
      <c r="I2041" t="s">
        <v>117</v>
      </c>
      <c r="J2041" t="s">
        <v>5502</v>
      </c>
      <c r="K2041" t="s">
        <v>10363</v>
      </c>
      <c r="L2041" t="s">
        <v>851</v>
      </c>
      <c r="M2041" t="s">
        <v>5504</v>
      </c>
      <c r="N2041" t="s">
        <v>120</v>
      </c>
      <c r="O2041" t="s">
        <v>121</v>
      </c>
      <c r="P2041" s="6">
        <v>96950</v>
      </c>
      <c r="Q2041" t="s">
        <v>122</v>
      </c>
      <c r="S2041" s="8">
        <v>16702353313</v>
      </c>
      <c r="U2041" t="s">
        <v>1348</v>
      </c>
      <c r="V2041">
        <v>722511</v>
      </c>
      <c r="W2041" t="s">
        <v>124</v>
      </c>
      <c r="Y2041" t="s">
        <v>1426</v>
      </c>
      <c r="Z2041" t="s">
        <v>1427</v>
      </c>
      <c r="AB2041" t="s">
        <v>1428</v>
      </c>
      <c r="AC2041" t="s">
        <v>846</v>
      </c>
      <c r="AE2041" t="s">
        <v>120</v>
      </c>
      <c r="AF2041" t="s">
        <v>121</v>
      </c>
      <c r="AG2041" s="6">
        <v>96950</v>
      </c>
      <c r="AH2041" t="s">
        <v>122</v>
      </c>
      <c r="AJ2041" s="8">
        <v>16702353331</v>
      </c>
      <c r="AL2041" t="s">
        <v>852</v>
      </c>
      <c r="BE2041" t="str">
        <f>"51-3021.00"</f>
        <v>51-3021.00</v>
      </c>
      <c r="BF2041" t="s">
        <v>2162</v>
      </c>
      <c r="BG2041" t="s">
        <v>10364</v>
      </c>
      <c r="BH2041" t="s">
        <v>10365</v>
      </c>
      <c r="BI2041">
        <v>4</v>
      </c>
      <c r="BJ2041">
        <v>4</v>
      </c>
      <c r="BK2041" s="1">
        <v>45931</v>
      </c>
      <c r="BL2041" s="1">
        <v>47026</v>
      </c>
      <c r="BM2041" s="1">
        <v>45931</v>
      </c>
      <c r="BN2041" s="1">
        <v>47026</v>
      </c>
      <c r="BO2041">
        <v>36</v>
      </c>
      <c r="BP2041">
        <v>6</v>
      </c>
      <c r="BQ2041">
        <v>6</v>
      </c>
      <c r="BR2041">
        <v>6</v>
      </c>
      <c r="BS2041">
        <v>6</v>
      </c>
      <c r="BT2041">
        <v>0</v>
      </c>
      <c r="BU2041">
        <v>6</v>
      </c>
      <c r="BV2041">
        <v>6</v>
      </c>
      <c r="BW2041" t="str">
        <f>"8:00 AM"</f>
        <v>8:00 AM</v>
      </c>
      <c r="BX2041" t="str">
        <f>"6:00 PM"</f>
        <v>6:00 PM</v>
      </c>
      <c r="BY2041" t="s">
        <v>133</v>
      </c>
      <c r="BZ2041">
        <v>0</v>
      </c>
      <c r="CA2041">
        <v>12</v>
      </c>
      <c r="CB2041" t="s">
        <v>117</v>
      </c>
      <c r="CD2041" t="s">
        <v>10366</v>
      </c>
      <c r="CE2041" t="s">
        <v>10367</v>
      </c>
      <c r="CG2041" t="s">
        <v>120</v>
      </c>
      <c r="CH2041" t="s">
        <v>121</v>
      </c>
      <c r="CI2041" s="6">
        <v>96950</v>
      </c>
      <c r="CJ2041" s="10">
        <v>8.6300000000000008</v>
      </c>
      <c r="CK2041" s="10">
        <v>8.6300000000000008</v>
      </c>
      <c r="CN2041" t="s">
        <v>137</v>
      </c>
      <c r="CO2041" t="s">
        <v>140</v>
      </c>
      <c r="CP2041" t="s">
        <v>138</v>
      </c>
      <c r="CR2041" t="s">
        <v>139</v>
      </c>
      <c r="CS2041" t="s">
        <v>139</v>
      </c>
      <c r="CT2041" t="s">
        <v>140</v>
      </c>
      <c r="CU2041" t="s">
        <v>140</v>
      </c>
      <c r="CV2041" t="s">
        <v>140</v>
      </c>
      <c r="CW2041" t="s">
        <v>139</v>
      </c>
      <c r="CX2041" t="s">
        <v>140</v>
      </c>
      <c r="CY2041" t="s">
        <v>133</v>
      </c>
      <c r="CZ2041" s="8">
        <v>16702353313</v>
      </c>
      <c r="DA2041" t="s">
        <v>852</v>
      </c>
      <c r="DB2041" t="s">
        <v>140</v>
      </c>
      <c r="DC2041" t="s">
        <v>139</v>
      </c>
      <c r="DD2041" t="s">
        <v>117</v>
      </c>
    </row>
    <row r="2042" spans="1:114" ht="15" customHeight="1" x14ac:dyDescent="0.35">
      <c r="A2042" t="s">
        <v>13894</v>
      </c>
      <c r="B2042" t="s">
        <v>144</v>
      </c>
      <c r="C2042" s="1">
        <v>45750</v>
      </c>
      <c r="D2042" s="1">
        <v>45806</v>
      </c>
      <c r="E2042" t="s">
        <v>116</v>
      </c>
      <c r="F2042" s="1">
        <v>45929</v>
      </c>
      <c r="G2042" t="s">
        <v>117</v>
      </c>
      <c r="H2042" t="s">
        <v>117</v>
      </c>
      <c r="I2042" t="s">
        <v>117</v>
      </c>
      <c r="J2042" t="s">
        <v>13895</v>
      </c>
      <c r="K2042" t="s">
        <v>13896</v>
      </c>
      <c r="L2042" t="s">
        <v>13897</v>
      </c>
      <c r="M2042" t="s">
        <v>13898</v>
      </c>
      <c r="N2042" t="s">
        <v>120</v>
      </c>
      <c r="O2042" t="s">
        <v>121</v>
      </c>
      <c r="P2042" s="6">
        <v>96950</v>
      </c>
      <c r="Q2042" t="s">
        <v>122</v>
      </c>
      <c r="S2042" s="8">
        <v>16702337678</v>
      </c>
      <c r="U2042" t="s">
        <v>13899</v>
      </c>
      <c r="V2042">
        <v>561720</v>
      </c>
      <c r="W2042" t="s">
        <v>124</v>
      </c>
      <c r="Y2042" t="s">
        <v>1426</v>
      </c>
      <c r="Z2042" t="s">
        <v>13900</v>
      </c>
      <c r="AB2042" t="s">
        <v>154</v>
      </c>
      <c r="AC2042" t="s">
        <v>13898</v>
      </c>
      <c r="AD2042" t="s">
        <v>13901</v>
      </c>
      <c r="AE2042" t="s">
        <v>120</v>
      </c>
      <c r="AF2042" t="s">
        <v>121</v>
      </c>
      <c r="AG2042" s="6">
        <v>96950</v>
      </c>
      <c r="AH2042" t="s">
        <v>122</v>
      </c>
      <c r="AJ2042" s="8">
        <v>16702337678</v>
      </c>
      <c r="AL2042" t="s">
        <v>13902</v>
      </c>
      <c r="AM2042" t="s">
        <v>600</v>
      </c>
      <c r="AN2042" t="s">
        <v>13903</v>
      </c>
      <c r="AO2042" t="s">
        <v>284</v>
      </c>
      <c r="AP2042" t="s">
        <v>13904</v>
      </c>
      <c r="AQ2042" t="s">
        <v>13905</v>
      </c>
      <c r="AS2042" t="s">
        <v>120</v>
      </c>
      <c r="AT2042" t="s">
        <v>121</v>
      </c>
      <c r="AU2042" s="6">
        <v>96950</v>
      </c>
      <c r="AV2042" t="s">
        <v>122</v>
      </c>
      <c r="AX2042" s="8">
        <v>16709896226</v>
      </c>
      <c r="AZ2042" t="s">
        <v>13906</v>
      </c>
      <c r="BA2042" t="s">
        <v>13896</v>
      </c>
      <c r="BB2042" t="s">
        <v>13899</v>
      </c>
      <c r="BE2042" t="str">
        <f>"37-2011.00"</f>
        <v>37-2011.00</v>
      </c>
      <c r="BF2042" t="s">
        <v>701</v>
      </c>
      <c r="BG2042" t="s">
        <v>13907</v>
      </c>
      <c r="BH2042" t="s">
        <v>13908</v>
      </c>
      <c r="BI2042">
        <v>3</v>
      </c>
      <c r="BJ2042">
        <v>3</v>
      </c>
      <c r="BK2042" s="1">
        <v>45931</v>
      </c>
      <c r="BL2042" s="1">
        <v>46295</v>
      </c>
      <c r="BM2042" s="1">
        <v>45931</v>
      </c>
      <c r="BN2042" s="1">
        <v>46295</v>
      </c>
      <c r="BO2042">
        <v>35</v>
      </c>
      <c r="BP2042">
        <v>0</v>
      </c>
      <c r="BQ2042">
        <v>7</v>
      </c>
      <c r="BR2042">
        <v>7</v>
      </c>
      <c r="BS2042">
        <v>7</v>
      </c>
      <c r="BT2042">
        <v>7</v>
      </c>
      <c r="BU2042">
        <v>7</v>
      </c>
      <c r="BV2042">
        <v>0</v>
      </c>
      <c r="BW2042" t="str">
        <f>"9:00 AM"</f>
        <v>9:00 AM</v>
      </c>
      <c r="BX2042" t="str">
        <f>"5:00 PM"</f>
        <v>5:00 PM</v>
      </c>
      <c r="BY2042" t="s">
        <v>133</v>
      </c>
      <c r="BZ2042">
        <v>0</v>
      </c>
      <c r="CA2042">
        <v>6</v>
      </c>
      <c r="CB2042" t="s">
        <v>117</v>
      </c>
      <c r="CD2042" s="2" t="s">
        <v>13909</v>
      </c>
      <c r="CE2042" t="s">
        <v>13910</v>
      </c>
      <c r="CF2042" t="s">
        <v>13901</v>
      </c>
      <c r="CG2042" t="s">
        <v>120</v>
      </c>
      <c r="CH2042" t="s">
        <v>121</v>
      </c>
      <c r="CI2042" s="6">
        <v>96950</v>
      </c>
      <c r="CJ2042" s="10">
        <v>8.2899999999999991</v>
      </c>
      <c r="CK2042" s="10">
        <v>8.2899999999999991</v>
      </c>
      <c r="CL2042" s="10">
        <v>12.44</v>
      </c>
      <c r="CM2042" s="10">
        <v>12.44</v>
      </c>
      <c r="CN2042" t="s">
        <v>137</v>
      </c>
      <c r="CP2042" t="s">
        <v>138</v>
      </c>
      <c r="CR2042" t="s">
        <v>117</v>
      </c>
      <c r="CS2042" t="s">
        <v>139</v>
      </c>
      <c r="CT2042" t="s">
        <v>140</v>
      </c>
      <c r="CU2042" t="s">
        <v>139</v>
      </c>
      <c r="CV2042" t="s">
        <v>140</v>
      </c>
      <c r="CW2042" t="s">
        <v>139</v>
      </c>
      <c r="CX2042" t="s">
        <v>140</v>
      </c>
      <c r="CY2042" t="s">
        <v>13911</v>
      </c>
      <c r="CZ2042" s="8">
        <v>16702337678</v>
      </c>
      <c r="DA2042" t="s">
        <v>13902</v>
      </c>
      <c r="DB2042" t="s">
        <v>13912</v>
      </c>
      <c r="DC2042" t="s">
        <v>139</v>
      </c>
      <c r="DD2042" t="s">
        <v>117</v>
      </c>
    </row>
    <row r="2043" spans="1:114" ht="15" customHeight="1" x14ac:dyDescent="0.35">
      <c r="A2043" t="s">
        <v>8310</v>
      </c>
      <c r="B2043" t="s">
        <v>144</v>
      </c>
      <c r="C2043" s="1">
        <v>45750</v>
      </c>
      <c r="D2043" s="1">
        <v>45806</v>
      </c>
      <c r="E2043" t="s">
        <v>116</v>
      </c>
      <c r="F2043" s="1">
        <v>45868</v>
      </c>
      <c r="G2043" t="s">
        <v>117</v>
      </c>
      <c r="H2043" t="s">
        <v>117</v>
      </c>
      <c r="I2043" t="s">
        <v>117</v>
      </c>
      <c r="J2043" t="s">
        <v>428</v>
      </c>
      <c r="K2043" t="s">
        <v>986</v>
      </c>
      <c r="L2043" t="s">
        <v>430</v>
      </c>
      <c r="M2043" t="s">
        <v>431</v>
      </c>
      <c r="N2043" t="s">
        <v>120</v>
      </c>
      <c r="O2043" t="s">
        <v>121</v>
      </c>
      <c r="P2043" s="6">
        <v>96950</v>
      </c>
      <c r="Q2043" t="s">
        <v>122</v>
      </c>
      <c r="S2043" s="8">
        <v>16702858958</v>
      </c>
      <c r="U2043" t="s">
        <v>432</v>
      </c>
      <c r="V2043">
        <v>237990</v>
      </c>
      <c r="W2043" t="s">
        <v>124</v>
      </c>
      <c r="Y2043" t="s">
        <v>433</v>
      </c>
      <c r="Z2043" t="s">
        <v>434</v>
      </c>
      <c r="AA2043" t="s">
        <v>435</v>
      </c>
      <c r="AB2043" t="s">
        <v>436</v>
      </c>
      <c r="AC2043" t="s">
        <v>430</v>
      </c>
      <c r="AD2043" t="s">
        <v>431</v>
      </c>
      <c r="AE2043" t="s">
        <v>120</v>
      </c>
      <c r="AF2043" t="s">
        <v>121</v>
      </c>
      <c r="AG2043" s="6">
        <v>96950</v>
      </c>
      <c r="AH2043" t="s">
        <v>122</v>
      </c>
      <c r="AJ2043" s="8">
        <v>16702858958</v>
      </c>
      <c r="AL2043" t="s">
        <v>437</v>
      </c>
      <c r="BE2043" t="str">
        <f>"49-9071.00"</f>
        <v>49-9071.00</v>
      </c>
      <c r="BF2043" t="s">
        <v>156</v>
      </c>
      <c r="BG2043" t="s">
        <v>987</v>
      </c>
      <c r="BH2043" t="s">
        <v>423</v>
      </c>
      <c r="BI2043">
        <v>10</v>
      </c>
      <c r="BJ2043">
        <v>10</v>
      </c>
      <c r="BK2043" s="1">
        <v>45870</v>
      </c>
      <c r="BL2043" s="1">
        <v>46234</v>
      </c>
      <c r="BM2043" s="1">
        <v>45870</v>
      </c>
      <c r="BN2043" s="1">
        <v>46234</v>
      </c>
      <c r="BO2043">
        <v>35</v>
      </c>
      <c r="BP2043">
        <v>0</v>
      </c>
      <c r="BQ2043">
        <v>7</v>
      </c>
      <c r="BR2043">
        <v>7</v>
      </c>
      <c r="BS2043">
        <v>7</v>
      </c>
      <c r="BT2043">
        <v>7</v>
      </c>
      <c r="BU2043">
        <v>7</v>
      </c>
      <c r="BV2043">
        <v>0</v>
      </c>
      <c r="BW2043" t="str">
        <f>"9:00 AM"</f>
        <v>9:00 AM</v>
      </c>
      <c r="BX2043" t="str">
        <f>"5:00 PM"</f>
        <v>5:00 PM</v>
      </c>
      <c r="BY2043" t="s">
        <v>159</v>
      </c>
      <c r="BZ2043">
        <v>0</v>
      </c>
      <c r="CA2043">
        <v>24</v>
      </c>
      <c r="CB2043" t="s">
        <v>117</v>
      </c>
      <c r="CD2043" s="2" t="s">
        <v>2604</v>
      </c>
      <c r="CE2043" t="s">
        <v>430</v>
      </c>
      <c r="CF2043" t="s">
        <v>431</v>
      </c>
      <c r="CG2043" t="s">
        <v>120</v>
      </c>
      <c r="CH2043" t="s">
        <v>121</v>
      </c>
      <c r="CI2043" s="6">
        <v>96950</v>
      </c>
      <c r="CJ2043" s="10">
        <v>9.75</v>
      </c>
      <c r="CK2043" s="10">
        <v>9.75</v>
      </c>
      <c r="CL2043" s="10">
        <v>14.63</v>
      </c>
      <c r="CM2043" s="10">
        <v>14.63</v>
      </c>
      <c r="CN2043" t="s">
        <v>137</v>
      </c>
      <c r="CO2043" t="s">
        <v>164</v>
      </c>
      <c r="CP2043" t="s">
        <v>209</v>
      </c>
      <c r="CR2043" t="s">
        <v>117</v>
      </c>
      <c r="CS2043" t="s">
        <v>139</v>
      </c>
      <c r="CT2043" t="s">
        <v>139</v>
      </c>
      <c r="CU2043" t="s">
        <v>139</v>
      </c>
      <c r="CV2043" t="s">
        <v>140</v>
      </c>
      <c r="CW2043" t="s">
        <v>139</v>
      </c>
      <c r="CX2043" t="s">
        <v>139</v>
      </c>
      <c r="CY2043" t="s">
        <v>8311</v>
      </c>
      <c r="CZ2043" s="8" t="s">
        <v>8312</v>
      </c>
      <c r="DA2043" t="s">
        <v>437</v>
      </c>
      <c r="DB2043" t="s">
        <v>164</v>
      </c>
      <c r="DC2043" t="s">
        <v>139</v>
      </c>
      <c r="DD2043" t="s">
        <v>117</v>
      </c>
      <c r="DE2043" t="s">
        <v>433</v>
      </c>
      <c r="DF2043" t="s">
        <v>434</v>
      </c>
      <c r="DG2043" t="s">
        <v>4950</v>
      </c>
      <c r="DH2043" t="s">
        <v>432</v>
      </c>
      <c r="DI2043" t="s">
        <v>444</v>
      </c>
      <c r="DJ2043" t="s">
        <v>437</v>
      </c>
    </row>
    <row r="2044" spans="1:114" ht="15" customHeight="1" x14ac:dyDescent="0.35">
      <c r="A2044" t="s">
        <v>15348</v>
      </c>
      <c r="B2044" t="s">
        <v>144</v>
      </c>
      <c r="C2044" s="1">
        <v>45750</v>
      </c>
      <c r="D2044" s="1">
        <v>45806</v>
      </c>
      <c r="E2044" t="s">
        <v>116</v>
      </c>
      <c r="F2044" s="1">
        <v>45929</v>
      </c>
      <c r="G2044" t="s">
        <v>117</v>
      </c>
      <c r="H2044" t="s">
        <v>117</v>
      </c>
      <c r="I2044" t="s">
        <v>117</v>
      </c>
      <c r="J2044" t="s">
        <v>8824</v>
      </c>
      <c r="K2044" t="s">
        <v>13071</v>
      </c>
      <c r="L2044" t="s">
        <v>15349</v>
      </c>
      <c r="M2044" t="s">
        <v>15350</v>
      </c>
      <c r="N2044" t="s">
        <v>136</v>
      </c>
      <c r="O2044" t="s">
        <v>121</v>
      </c>
      <c r="P2044" s="6">
        <v>96950</v>
      </c>
      <c r="Q2044" t="s">
        <v>122</v>
      </c>
      <c r="S2044" s="8">
        <v>16702882902</v>
      </c>
      <c r="U2044" t="s">
        <v>5915</v>
      </c>
      <c r="V2044">
        <v>72232</v>
      </c>
      <c r="W2044" t="s">
        <v>124</v>
      </c>
      <c r="Y2044" t="s">
        <v>15351</v>
      </c>
      <c r="Z2044" t="s">
        <v>15352</v>
      </c>
      <c r="AA2044" t="s">
        <v>15353</v>
      </c>
      <c r="AB2044" t="s">
        <v>205</v>
      </c>
      <c r="AC2044" t="s">
        <v>15349</v>
      </c>
      <c r="AD2044" t="s">
        <v>15350</v>
      </c>
      <c r="AE2044" t="s">
        <v>136</v>
      </c>
      <c r="AF2044" t="s">
        <v>121</v>
      </c>
      <c r="AG2044" s="6">
        <v>96950</v>
      </c>
      <c r="AH2044" t="s">
        <v>122</v>
      </c>
      <c r="AJ2044" s="8">
        <v>16702850138</v>
      </c>
      <c r="AL2044" t="s">
        <v>5917</v>
      </c>
      <c r="BE2044" t="str">
        <f>"35-2021.00"</f>
        <v>35-2021.00</v>
      </c>
      <c r="BF2044" t="s">
        <v>438</v>
      </c>
      <c r="BG2044" t="s">
        <v>15354</v>
      </c>
      <c r="BH2044" t="s">
        <v>13075</v>
      </c>
      <c r="BI2044">
        <v>5</v>
      </c>
      <c r="BJ2044">
        <v>5</v>
      </c>
      <c r="BK2044" s="1">
        <v>45931</v>
      </c>
      <c r="BL2044" s="1">
        <v>46295</v>
      </c>
      <c r="BM2044" s="1">
        <v>45931</v>
      </c>
      <c r="BN2044" s="1">
        <v>46295</v>
      </c>
      <c r="BO2044">
        <v>35</v>
      </c>
      <c r="BP2044">
        <v>0</v>
      </c>
      <c r="BQ2044">
        <v>7</v>
      </c>
      <c r="BR2044">
        <v>7</v>
      </c>
      <c r="BS2044">
        <v>7</v>
      </c>
      <c r="BT2044">
        <v>7</v>
      </c>
      <c r="BU2044">
        <v>7</v>
      </c>
      <c r="BV2044">
        <v>0</v>
      </c>
      <c r="BW2044" t="str">
        <f>"6:00 AM"</f>
        <v>6:00 AM</v>
      </c>
      <c r="BX2044" t="str">
        <f>"2:00 PM"</f>
        <v>2:00 PM</v>
      </c>
      <c r="BY2044" t="s">
        <v>133</v>
      </c>
      <c r="BZ2044">
        <v>0</v>
      </c>
      <c r="CA2044">
        <v>3</v>
      </c>
      <c r="CB2044" t="s">
        <v>117</v>
      </c>
      <c r="CD2044" t="s">
        <v>15355</v>
      </c>
      <c r="CE2044" t="s">
        <v>15356</v>
      </c>
      <c r="CF2044" t="s">
        <v>15350</v>
      </c>
      <c r="CG2044" t="s">
        <v>136</v>
      </c>
      <c r="CH2044" t="s">
        <v>121</v>
      </c>
      <c r="CI2044" s="6">
        <v>96950</v>
      </c>
      <c r="CJ2044" s="10">
        <v>7.95</v>
      </c>
      <c r="CK2044" s="10">
        <v>7.95</v>
      </c>
      <c r="CL2044" s="10">
        <v>11.93</v>
      </c>
      <c r="CM2044" s="10">
        <v>11.93</v>
      </c>
      <c r="CN2044" t="s">
        <v>137</v>
      </c>
      <c r="CP2044" t="s">
        <v>138</v>
      </c>
      <c r="CR2044" t="s">
        <v>117</v>
      </c>
      <c r="CS2044" t="s">
        <v>139</v>
      </c>
      <c r="CT2044" t="s">
        <v>140</v>
      </c>
      <c r="CU2044" t="s">
        <v>139</v>
      </c>
      <c r="CV2044" t="s">
        <v>140</v>
      </c>
      <c r="CW2044" t="s">
        <v>139</v>
      </c>
      <c r="CX2044" t="s">
        <v>140</v>
      </c>
      <c r="CY2044" t="s">
        <v>5921</v>
      </c>
      <c r="CZ2044" s="8">
        <v>16702850138</v>
      </c>
      <c r="DA2044" t="s">
        <v>5917</v>
      </c>
      <c r="DB2044" t="s">
        <v>140</v>
      </c>
      <c r="DC2044" t="s">
        <v>139</v>
      </c>
      <c r="DD2044" t="s">
        <v>117</v>
      </c>
    </row>
    <row r="2045" spans="1:114" ht="15" customHeight="1" x14ac:dyDescent="0.35">
      <c r="A2045" t="s">
        <v>5912</v>
      </c>
      <c r="B2045" t="s">
        <v>144</v>
      </c>
      <c r="C2045" s="1">
        <v>45750</v>
      </c>
      <c r="D2045" s="1">
        <v>45806</v>
      </c>
      <c r="E2045" t="s">
        <v>116</v>
      </c>
      <c r="F2045" s="1">
        <v>45899</v>
      </c>
      <c r="G2045" t="s">
        <v>117</v>
      </c>
      <c r="H2045" t="s">
        <v>117</v>
      </c>
      <c r="I2045" t="s">
        <v>117</v>
      </c>
      <c r="J2045" t="s">
        <v>5913</v>
      </c>
      <c r="L2045" t="s">
        <v>5914</v>
      </c>
      <c r="N2045" t="s">
        <v>120</v>
      </c>
      <c r="O2045" t="s">
        <v>121</v>
      </c>
      <c r="P2045" s="6">
        <v>96950</v>
      </c>
      <c r="Q2045" t="s">
        <v>122</v>
      </c>
      <c r="S2045" s="8">
        <v>16702850138</v>
      </c>
      <c r="U2045" t="s">
        <v>5915</v>
      </c>
      <c r="V2045">
        <v>722320</v>
      </c>
      <c r="W2045" t="s">
        <v>124</v>
      </c>
      <c r="Y2045" t="s">
        <v>5916</v>
      </c>
      <c r="Z2045" t="s">
        <v>2582</v>
      </c>
      <c r="AB2045" t="s">
        <v>128</v>
      </c>
      <c r="AC2045" t="s">
        <v>5914</v>
      </c>
      <c r="AE2045" t="s">
        <v>120</v>
      </c>
      <c r="AF2045" t="s">
        <v>121</v>
      </c>
      <c r="AG2045" s="6">
        <v>96950</v>
      </c>
      <c r="AH2045" t="s">
        <v>122</v>
      </c>
      <c r="AJ2045" s="8">
        <v>16702850138</v>
      </c>
      <c r="AL2045" t="s">
        <v>5917</v>
      </c>
      <c r="BE2045" t="str">
        <f>"49-9071.00"</f>
        <v>49-9071.00</v>
      </c>
      <c r="BF2045" t="s">
        <v>156</v>
      </c>
      <c r="BG2045" t="s">
        <v>5918</v>
      </c>
      <c r="BH2045" t="s">
        <v>3477</v>
      </c>
      <c r="BI2045">
        <v>5</v>
      </c>
      <c r="BJ2045">
        <v>5</v>
      </c>
      <c r="BK2045" s="1">
        <v>45901</v>
      </c>
      <c r="BL2045" s="1">
        <v>46265</v>
      </c>
      <c r="BM2045" s="1">
        <v>45901</v>
      </c>
      <c r="BN2045" s="1">
        <v>46265</v>
      </c>
      <c r="BO2045">
        <v>35</v>
      </c>
      <c r="BP2045">
        <v>0</v>
      </c>
      <c r="BQ2045">
        <v>7</v>
      </c>
      <c r="BR2045">
        <v>7</v>
      </c>
      <c r="BS2045">
        <v>7</v>
      </c>
      <c r="BT2045">
        <v>7</v>
      </c>
      <c r="BU2045">
        <v>7</v>
      </c>
      <c r="BV2045">
        <v>0</v>
      </c>
      <c r="BW2045" t="str">
        <f>"8:00 AM"</f>
        <v>8:00 AM</v>
      </c>
      <c r="BX2045" t="str">
        <f>"4:00 PM"</f>
        <v>4:00 PM</v>
      </c>
      <c r="BY2045" t="s">
        <v>159</v>
      </c>
      <c r="BZ2045">
        <v>0</v>
      </c>
      <c r="CA2045">
        <v>24</v>
      </c>
      <c r="CB2045" t="s">
        <v>117</v>
      </c>
      <c r="CD2045" t="s">
        <v>5919</v>
      </c>
      <c r="CE2045" t="s">
        <v>5920</v>
      </c>
      <c r="CG2045" t="s">
        <v>120</v>
      </c>
      <c r="CH2045" t="s">
        <v>121</v>
      </c>
      <c r="CI2045" s="6">
        <v>96950</v>
      </c>
      <c r="CJ2045" s="10">
        <v>9.75</v>
      </c>
      <c r="CK2045" s="10">
        <v>9.75</v>
      </c>
      <c r="CL2045" s="10">
        <v>14.63</v>
      </c>
      <c r="CM2045" s="10">
        <v>14.63</v>
      </c>
      <c r="CN2045" t="s">
        <v>137</v>
      </c>
      <c r="CP2045" t="s">
        <v>138</v>
      </c>
      <c r="CR2045" t="s">
        <v>117</v>
      </c>
      <c r="CS2045" t="s">
        <v>139</v>
      </c>
      <c r="CT2045" t="s">
        <v>140</v>
      </c>
      <c r="CU2045" t="s">
        <v>139</v>
      </c>
      <c r="CV2045" t="s">
        <v>140</v>
      </c>
      <c r="CW2045" t="s">
        <v>139</v>
      </c>
      <c r="CX2045" t="s">
        <v>140</v>
      </c>
      <c r="CY2045" t="s">
        <v>5921</v>
      </c>
      <c r="CZ2045" s="8">
        <v>16702850138</v>
      </c>
      <c r="DA2045" t="s">
        <v>5917</v>
      </c>
      <c r="DB2045" t="s">
        <v>140</v>
      </c>
      <c r="DC2045" t="s">
        <v>139</v>
      </c>
      <c r="DD2045" t="s">
        <v>117</v>
      </c>
    </row>
    <row r="2046" spans="1:114" ht="15" customHeight="1" x14ac:dyDescent="0.35">
      <c r="A2046" t="s">
        <v>10430</v>
      </c>
      <c r="B2046" t="s">
        <v>144</v>
      </c>
      <c r="C2046" s="1">
        <v>45751</v>
      </c>
      <c r="D2046" s="1">
        <v>45806</v>
      </c>
      <c r="E2046" t="s">
        <v>211</v>
      </c>
      <c r="G2046" t="s">
        <v>117</v>
      </c>
      <c r="H2046" t="s">
        <v>117</v>
      </c>
      <c r="I2046" t="s">
        <v>117</v>
      </c>
      <c r="J2046" t="s">
        <v>1595</v>
      </c>
      <c r="K2046" t="s">
        <v>17413</v>
      </c>
      <c r="L2046" t="s">
        <v>1596</v>
      </c>
      <c r="N2046" t="s">
        <v>136</v>
      </c>
      <c r="O2046" t="s">
        <v>121</v>
      </c>
      <c r="P2046" s="6">
        <v>96950</v>
      </c>
      <c r="Q2046" t="s">
        <v>122</v>
      </c>
      <c r="R2046" t="s">
        <v>1603</v>
      </c>
      <c r="S2046" s="8">
        <v>16709899218</v>
      </c>
      <c r="U2046" t="s">
        <v>1597</v>
      </c>
      <c r="V2046">
        <v>624410</v>
      </c>
      <c r="W2046" t="s">
        <v>124</v>
      </c>
      <c r="Y2046" t="s">
        <v>1598</v>
      </c>
      <c r="Z2046" t="s">
        <v>1599</v>
      </c>
      <c r="AA2046" t="s">
        <v>1600</v>
      </c>
      <c r="AB2046" t="s">
        <v>1601</v>
      </c>
      <c r="AC2046" t="s">
        <v>1596</v>
      </c>
      <c r="AE2046" t="s">
        <v>136</v>
      </c>
      <c r="AF2046" t="s">
        <v>121</v>
      </c>
      <c r="AG2046" s="6">
        <v>96950</v>
      </c>
      <c r="AH2046" t="s">
        <v>122</v>
      </c>
      <c r="AI2046" t="s">
        <v>1603</v>
      </c>
      <c r="AJ2046" s="8">
        <v>16709899218</v>
      </c>
      <c r="AL2046" t="s">
        <v>1604</v>
      </c>
      <c r="BE2046" t="str">
        <f>"39-9011.00"</f>
        <v>39-9011.00</v>
      </c>
      <c r="BF2046" t="s">
        <v>614</v>
      </c>
      <c r="BG2046" t="s">
        <v>10431</v>
      </c>
      <c r="BH2046" t="s">
        <v>10432</v>
      </c>
      <c r="BI2046">
        <v>7</v>
      </c>
      <c r="BJ2046">
        <v>7</v>
      </c>
      <c r="BK2046" s="1">
        <v>45870</v>
      </c>
      <c r="BL2046" s="1">
        <v>46234</v>
      </c>
      <c r="BM2046" s="1">
        <v>45870</v>
      </c>
      <c r="BN2046" s="1">
        <v>46234</v>
      </c>
      <c r="BO2046">
        <v>35</v>
      </c>
      <c r="BP2046">
        <v>0</v>
      </c>
      <c r="BQ2046">
        <v>7</v>
      </c>
      <c r="BR2046">
        <v>7</v>
      </c>
      <c r="BS2046">
        <v>7</v>
      </c>
      <c r="BT2046">
        <v>7</v>
      </c>
      <c r="BU2046">
        <v>7</v>
      </c>
      <c r="BV2046">
        <v>0</v>
      </c>
      <c r="BW2046" t="str">
        <f>"8:00 AM"</f>
        <v>8:00 AM</v>
      </c>
      <c r="BX2046" t="str">
        <f>"4:00 PM"</f>
        <v>4:00 PM</v>
      </c>
      <c r="BY2046" t="s">
        <v>159</v>
      </c>
      <c r="BZ2046">
        <v>0</v>
      </c>
      <c r="CA2046">
        <v>12</v>
      </c>
      <c r="CB2046" t="s">
        <v>117</v>
      </c>
      <c r="CD2046" t="s">
        <v>10433</v>
      </c>
      <c r="CE2046" t="s">
        <v>10434</v>
      </c>
      <c r="CG2046" t="s">
        <v>136</v>
      </c>
      <c r="CH2046" t="s">
        <v>121</v>
      </c>
      <c r="CI2046" s="6">
        <v>96950</v>
      </c>
      <c r="CJ2046" s="10">
        <v>7.81</v>
      </c>
      <c r="CK2046" s="10">
        <v>7.81</v>
      </c>
      <c r="CL2046" s="10">
        <v>11.72</v>
      </c>
      <c r="CM2046" s="10">
        <v>11.72</v>
      </c>
      <c r="CN2046" t="s">
        <v>137</v>
      </c>
      <c r="CO2046" t="s">
        <v>140</v>
      </c>
      <c r="CP2046" t="s">
        <v>138</v>
      </c>
      <c r="CR2046" t="s">
        <v>117</v>
      </c>
      <c r="CS2046" t="s">
        <v>139</v>
      </c>
      <c r="CT2046" t="s">
        <v>139</v>
      </c>
      <c r="CU2046" t="s">
        <v>139</v>
      </c>
      <c r="CV2046" t="s">
        <v>140</v>
      </c>
      <c r="CW2046" t="s">
        <v>139</v>
      </c>
      <c r="CX2046" t="s">
        <v>139</v>
      </c>
      <c r="CY2046" t="s">
        <v>5874</v>
      </c>
      <c r="CZ2046" s="8">
        <v>16709899218</v>
      </c>
      <c r="DA2046" t="s">
        <v>1604</v>
      </c>
      <c r="DB2046" t="s">
        <v>140</v>
      </c>
      <c r="DC2046" t="s">
        <v>139</v>
      </c>
      <c r="DD2046" t="s">
        <v>117</v>
      </c>
      <c r="DE2046" t="s">
        <v>9702</v>
      </c>
      <c r="DF2046" t="s">
        <v>9703</v>
      </c>
      <c r="DG2046" t="s">
        <v>535</v>
      </c>
      <c r="DH2046" t="s">
        <v>1597</v>
      </c>
      <c r="DI2046" t="s">
        <v>9700</v>
      </c>
      <c r="DJ2046" t="s">
        <v>1604</v>
      </c>
    </row>
    <row r="2047" spans="1:114" ht="15" customHeight="1" x14ac:dyDescent="0.35">
      <c r="A2047" t="s">
        <v>5558</v>
      </c>
      <c r="B2047" t="s">
        <v>166</v>
      </c>
      <c r="C2047" s="1">
        <v>45752</v>
      </c>
      <c r="D2047" s="1">
        <v>45806</v>
      </c>
      <c r="E2047" t="s">
        <v>211</v>
      </c>
      <c r="G2047" t="s">
        <v>117</v>
      </c>
      <c r="H2047" t="s">
        <v>117</v>
      </c>
      <c r="I2047" t="s">
        <v>117</v>
      </c>
      <c r="J2047" t="s">
        <v>806</v>
      </c>
      <c r="K2047" t="s">
        <v>140</v>
      </c>
      <c r="L2047" t="s">
        <v>807</v>
      </c>
      <c r="M2047" t="s">
        <v>808</v>
      </c>
      <c r="N2047" t="s">
        <v>120</v>
      </c>
      <c r="O2047" t="s">
        <v>121</v>
      </c>
      <c r="P2047" s="6">
        <v>96950</v>
      </c>
      <c r="Q2047" t="s">
        <v>122</v>
      </c>
      <c r="S2047" s="8">
        <v>16702351980</v>
      </c>
      <c r="U2047" t="s">
        <v>809</v>
      </c>
      <c r="V2047">
        <v>561320</v>
      </c>
      <c r="W2047" t="s">
        <v>150</v>
      </c>
      <c r="X2047" t="s">
        <v>139</v>
      </c>
      <c r="Y2047" t="s">
        <v>810</v>
      </c>
      <c r="Z2047" t="s">
        <v>811</v>
      </c>
      <c r="AA2047" t="s">
        <v>812</v>
      </c>
      <c r="AB2047" t="s">
        <v>205</v>
      </c>
      <c r="AC2047" t="s">
        <v>813</v>
      </c>
      <c r="AD2047" t="s">
        <v>814</v>
      </c>
      <c r="AE2047" t="s">
        <v>120</v>
      </c>
      <c r="AF2047" t="s">
        <v>121</v>
      </c>
      <c r="AG2047" s="6">
        <v>96950</v>
      </c>
      <c r="AH2047" t="s">
        <v>122</v>
      </c>
      <c r="AJ2047" s="8">
        <v>16702351980</v>
      </c>
      <c r="AL2047" t="s">
        <v>815</v>
      </c>
      <c r="BE2047" t="str">
        <f>"37-2011.00"</f>
        <v>37-2011.00</v>
      </c>
      <c r="BF2047" t="s">
        <v>701</v>
      </c>
      <c r="BG2047" t="s">
        <v>816</v>
      </c>
      <c r="BH2047" t="s">
        <v>817</v>
      </c>
      <c r="BI2047">
        <v>10</v>
      </c>
      <c r="BK2047" s="1">
        <v>45778</v>
      </c>
      <c r="BL2047" s="1">
        <v>46142</v>
      </c>
      <c r="BO2047">
        <v>35</v>
      </c>
      <c r="BP2047">
        <v>0</v>
      </c>
      <c r="BQ2047">
        <v>7</v>
      </c>
      <c r="BR2047">
        <v>7</v>
      </c>
      <c r="BS2047">
        <v>7</v>
      </c>
      <c r="BT2047">
        <v>7</v>
      </c>
      <c r="BU2047">
        <v>7</v>
      </c>
      <c r="BV2047">
        <v>0</v>
      </c>
      <c r="BW2047" t="str">
        <f>"8:00 AM"</f>
        <v>8:00 AM</v>
      </c>
      <c r="BX2047" t="str">
        <f>"4:00 PM"</f>
        <v>4:00 PM</v>
      </c>
      <c r="BY2047" t="s">
        <v>133</v>
      </c>
      <c r="BZ2047">
        <v>0</v>
      </c>
      <c r="CA2047">
        <v>12</v>
      </c>
      <c r="CB2047" t="s">
        <v>117</v>
      </c>
      <c r="CD2047" s="2" t="s">
        <v>4305</v>
      </c>
      <c r="CE2047" t="s">
        <v>5559</v>
      </c>
      <c r="CF2047" t="s">
        <v>1353</v>
      </c>
      <c r="CG2047" t="s">
        <v>120</v>
      </c>
      <c r="CH2047" t="s">
        <v>121</v>
      </c>
      <c r="CI2047" s="6">
        <v>96950</v>
      </c>
      <c r="CJ2047" s="10">
        <v>8.2899999999999991</v>
      </c>
      <c r="CK2047" s="10">
        <v>8.2899999999999991</v>
      </c>
      <c r="CL2047" s="10">
        <v>12.44</v>
      </c>
      <c r="CM2047" s="10">
        <v>12.44</v>
      </c>
      <c r="CN2047" t="s">
        <v>137</v>
      </c>
      <c r="CO2047" t="s">
        <v>821</v>
      </c>
      <c r="CP2047" t="s">
        <v>138</v>
      </c>
      <c r="CR2047" t="s">
        <v>117</v>
      </c>
      <c r="CS2047" t="s">
        <v>139</v>
      </c>
      <c r="CT2047" t="s">
        <v>140</v>
      </c>
      <c r="CU2047" t="s">
        <v>139</v>
      </c>
      <c r="CV2047" t="s">
        <v>140</v>
      </c>
      <c r="CW2047" t="s">
        <v>139</v>
      </c>
      <c r="CX2047" t="s">
        <v>140</v>
      </c>
      <c r="CY2047" t="s">
        <v>822</v>
      </c>
      <c r="CZ2047" s="8">
        <v>16702351980</v>
      </c>
      <c r="DA2047" t="s">
        <v>815</v>
      </c>
      <c r="DB2047" t="s">
        <v>140</v>
      </c>
      <c r="DC2047" t="s">
        <v>139</v>
      </c>
      <c r="DD2047" t="s">
        <v>139</v>
      </c>
    </row>
    <row r="2048" spans="1:114" ht="15" customHeight="1" x14ac:dyDescent="0.35">
      <c r="A2048" t="s">
        <v>13953</v>
      </c>
      <c r="B2048" t="s">
        <v>166</v>
      </c>
      <c r="C2048" s="1">
        <v>45763</v>
      </c>
      <c r="D2048" s="1">
        <v>45806</v>
      </c>
      <c r="E2048" t="s">
        <v>211</v>
      </c>
      <c r="G2048" t="s">
        <v>117</v>
      </c>
      <c r="H2048" t="s">
        <v>117</v>
      </c>
      <c r="I2048" t="s">
        <v>117</v>
      </c>
      <c r="J2048" t="s">
        <v>13740</v>
      </c>
      <c r="L2048" t="s">
        <v>4877</v>
      </c>
      <c r="M2048" t="s">
        <v>13741</v>
      </c>
      <c r="N2048" t="s">
        <v>136</v>
      </c>
      <c r="O2048" t="s">
        <v>121</v>
      </c>
      <c r="P2048" s="6">
        <v>96950</v>
      </c>
      <c r="Q2048" t="s">
        <v>122</v>
      </c>
      <c r="R2048" t="s">
        <v>1677</v>
      </c>
      <c r="S2048" s="8">
        <v>16702357701</v>
      </c>
      <c r="U2048" t="s">
        <v>13742</v>
      </c>
      <c r="V2048">
        <v>52211</v>
      </c>
      <c r="W2048" t="s">
        <v>124</v>
      </c>
      <c r="Y2048" t="s">
        <v>13743</v>
      </c>
      <c r="Z2048" t="s">
        <v>13744</v>
      </c>
      <c r="AA2048" t="s">
        <v>13745</v>
      </c>
      <c r="AB2048" t="s">
        <v>205</v>
      </c>
      <c r="AC2048" t="s">
        <v>4877</v>
      </c>
      <c r="AD2048" t="s">
        <v>13741</v>
      </c>
      <c r="AE2048" t="s">
        <v>136</v>
      </c>
      <c r="AF2048" t="s">
        <v>121</v>
      </c>
      <c r="AG2048" s="6">
        <v>96950</v>
      </c>
      <c r="AH2048" t="s">
        <v>122</v>
      </c>
      <c r="AI2048" t="s">
        <v>469</v>
      </c>
      <c r="AJ2048" s="8">
        <v>16702357701</v>
      </c>
      <c r="AL2048" t="s">
        <v>13746</v>
      </c>
      <c r="BE2048" t="str">
        <f>"43-3031.00"</f>
        <v>43-3031.00</v>
      </c>
      <c r="BF2048" t="s">
        <v>357</v>
      </c>
      <c r="BG2048" t="s">
        <v>13747</v>
      </c>
      <c r="BH2048" t="s">
        <v>359</v>
      </c>
      <c r="BI2048">
        <v>3</v>
      </c>
      <c r="BK2048" s="1">
        <v>45870</v>
      </c>
      <c r="BL2048" s="1">
        <v>46234</v>
      </c>
      <c r="BO2048">
        <v>38</v>
      </c>
      <c r="BP2048">
        <v>0</v>
      </c>
      <c r="BQ2048">
        <v>7</v>
      </c>
      <c r="BR2048">
        <v>7</v>
      </c>
      <c r="BS2048">
        <v>7</v>
      </c>
      <c r="BT2048">
        <v>7</v>
      </c>
      <c r="BU2048">
        <v>7</v>
      </c>
      <c r="BV2048">
        <v>3</v>
      </c>
      <c r="BW2048" t="str">
        <f>"8:45 AM"</f>
        <v>8:45 AM</v>
      </c>
      <c r="BX2048" t="str">
        <f>"4:45 PM"</f>
        <v>4:45 PM</v>
      </c>
      <c r="BY2048" t="s">
        <v>459</v>
      </c>
      <c r="BZ2048">
        <v>0</v>
      </c>
      <c r="CA2048">
        <v>24</v>
      </c>
      <c r="CB2048" t="s">
        <v>117</v>
      </c>
      <c r="CD2048" s="2" t="s">
        <v>13748</v>
      </c>
      <c r="CE2048" t="s">
        <v>4877</v>
      </c>
      <c r="CF2048" t="s">
        <v>13741</v>
      </c>
      <c r="CG2048" t="s">
        <v>136</v>
      </c>
      <c r="CH2048" t="s">
        <v>121</v>
      </c>
      <c r="CI2048" s="6">
        <v>96950</v>
      </c>
      <c r="CJ2048" s="10">
        <v>12.28</v>
      </c>
      <c r="CK2048" s="10">
        <v>15</v>
      </c>
      <c r="CL2048" s="10">
        <v>18.420000000000002</v>
      </c>
      <c r="CM2048" s="10">
        <v>22.5</v>
      </c>
      <c r="CN2048" t="s">
        <v>137</v>
      </c>
      <c r="CP2048" t="s">
        <v>138</v>
      </c>
      <c r="CR2048" t="s">
        <v>117</v>
      </c>
      <c r="CS2048" t="s">
        <v>139</v>
      </c>
      <c r="CT2048" t="s">
        <v>140</v>
      </c>
      <c r="CU2048" t="s">
        <v>139</v>
      </c>
      <c r="CV2048" t="s">
        <v>140</v>
      </c>
      <c r="CW2048" t="s">
        <v>139</v>
      </c>
      <c r="CX2048" t="s">
        <v>140</v>
      </c>
      <c r="CY2048" t="s">
        <v>13749</v>
      </c>
      <c r="CZ2048" s="8">
        <v>16702357701</v>
      </c>
      <c r="DA2048" t="s">
        <v>13746</v>
      </c>
      <c r="DB2048" t="s">
        <v>140</v>
      </c>
      <c r="DC2048" t="s">
        <v>139</v>
      </c>
      <c r="DD2048" t="s">
        <v>117</v>
      </c>
    </row>
    <row r="2049" spans="1:114" ht="15" customHeight="1" x14ac:dyDescent="0.35">
      <c r="A2049" t="s">
        <v>8274</v>
      </c>
      <c r="B2049" t="s">
        <v>115</v>
      </c>
      <c r="C2049" s="1">
        <v>45785</v>
      </c>
      <c r="D2049" s="1">
        <v>45806</v>
      </c>
      <c r="E2049" t="s">
        <v>116</v>
      </c>
      <c r="F2049" s="1">
        <v>45929</v>
      </c>
      <c r="G2049" t="s">
        <v>117</v>
      </c>
      <c r="H2049" t="s">
        <v>117</v>
      </c>
      <c r="I2049" t="s">
        <v>117</v>
      </c>
      <c r="J2049" t="s">
        <v>2044</v>
      </c>
      <c r="L2049" t="s">
        <v>3580</v>
      </c>
      <c r="N2049" t="s">
        <v>136</v>
      </c>
      <c r="O2049" t="s">
        <v>121</v>
      </c>
      <c r="P2049" s="6">
        <v>96950</v>
      </c>
      <c r="Q2049" t="s">
        <v>122</v>
      </c>
      <c r="S2049" s="8">
        <v>16702359369</v>
      </c>
      <c r="U2049" t="s">
        <v>2035</v>
      </c>
      <c r="V2049">
        <v>44133</v>
      </c>
      <c r="W2049" t="s">
        <v>124</v>
      </c>
      <c r="Y2049" t="s">
        <v>849</v>
      </c>
      <c r="Z2049" t="s">
        <v>2036</v>
      </c>
      <c r="AB2049" t="s">
        <v>205</v>
      </c>
      <c r="AC2049" t="s">
        <v>8275</v>
      </c>
      <c r="AE2049" t="s">
        <v>120</v>
      </c>
      <c r="AF2049" t="s">
        <v>121</v>
      </c>
      <c r="AG2049" s="6">
        <v>96950</v>
      </c>
      <c r="AH2049" t="s">
        <v>122</v>
      </c>
      <c r="AJ2049" s="8">
        <v>16702359369</v>
      </c>
      <c r="AL2049" t="s">
        <v>2037</v>
      </c>
      <c r="BE2049" t="str">
        <f>"43-9061.00"</f>
        <v>43-9061.00</v>
      </c>
      <c r="BF2049" t="s">
        <v>4260</v>
      </c>
      <c r="BG2049" t="s">
        <v>8276</v>
      </c>
      <c r="BH2049" t="s">
        <v>8277</v>
      </c>
      <c r="BI2049">
        <v>2</v>
      </c>
      <c r="BK2049" s="1">
        <v>45931</v>
      </c>
      <c r="BL2049" s="1">
        <v>46295</v>
      </c>
      <c r="BO2049">
        <v>35</v>
      </c>
      <c r="BP2049">
        <v>0</v>
      </c>
      <c r="BQ2049">
        <v>7</v>
      </c>
      <c r="BR2049">
        <v>7</v>
      </c>
      <c r="BS2049">
        <v>7</v>
      </c>
      <c r="BT2049">
        <v>7</v>
      </c>
      <c r="BU2049">
        <v>7</v>
      </c>
      <c r="BV2049">
        <v>0</v>
      </c>
      <c r="BW2049" t="str">
        <f>"8:00 AM"</f>
        <v>8:00 AM</v>
      </c>
      <c r="BX2049" t="str">
        <f>"5:00 PM"</f>
        <v>5:00 PM</v>
      </c>
      <c r="BY2049" t="s">
        <v>159</v>
      </c>
      <c r="BZ2049">
        <v>0</v>
      </c>
      <c r="CA2049">
        <v>12</v>
      </c>
      <c r="CB2049" t="s">
        <v>117</v>
      </c>
      <c r="CD2049" t="s">
        <v>8278</v>
      </c>
      <c r="CE2049" t="s">
        <v>8279</v>
      </c>
      <c r="CG2049" t="s">
        <v>136</v>
      </c>
      <c r="CH2049" t="s">
        <v>121</v>
      </c>
      <c r="CI2049" s="6">
        <v>96950</v>
      </c>
      <c r="CJ2049" s="10">
        <v>9.9499999999999993</v>
      </c>
      <c r="CK2049" s="10">
        <v>9.9499999999999993</v>
      </c>
      <c r="CL2049" s="10">
        <v>14.92</v>
      </c>
      <c r="CM2049" s="10">
        <v>14.92</v>
      </c>
      <c r="CN2049" t="s">
        <v>137</v>
      </c>
      <c r="CO2049" t="s">
        <v>162</v>
      </c>
      <c r="CP2049" t="s">
        <v>138</v>
      </c>
      <c r="CR2049" t="s">
        <v>117</v>
      </c>
      <c r="CS2049" t="s">
        <v>139</v>
      </c>
      <c r="CT2049" t="s">
        <v>140</v>
      </c>
      <c r="CU2049" t="s">
        <v>139</v>
      </c>
      <c r="CV2049" t="s">
        <v>140</v>
      </c>
      <c r="CW2049" t="s">
        <v>139</v>
      </c>
      <c r="CX2049" t="s">
        <v>140</v>
      </c>
      <c r="CY2049" t="s">
        <v>774</v>
      </c>
      <c r="CZ2049" s="8">
        <v>16702359369</v>
      </c>
      <c r="DA2049" t="s">
        <v>2037</v>
      </c>
      <c r="DB2049" t="s">
        <v>140</v>
      </c>
      <c r="DC2049" t="s">
        <v>139</v>
      </c>
      <c r="DD2049" t="s">
        <v>117</v>
      </c>
      <c r="DE2049" t="s">
        <v>849</v>
      </c>
      <c r="DF2049" t="s">
        <v>3581</v>
      </c>
      <c r="DH2049" t="s">
        <v>2035</v>
      </c>
      <c r="DI2049" t="s">
        <v>2044</v>
      </c>
      <c r="DJ2049" t="s">
        <v>2037</v>
      </c>
    </row>
    <row r="2050" spans="1:114" ht="15" customHeight="1" x14ac:dyDescent="0.35">
      <c r="A2050" t="s">
        <v>8257</v>
      </c>
      <c r="B2050" t="s">
        <v>166</v>
      </c>
      <c r="C2050" s="1">
        <v>45797</v>
      </c>
      <c r="D2050" s="1">
        <v>45806</v>
      </c>
      <c r="E2050" t="s">
        <v>211</v>
      </c>
      <c r="G2050" t="s">
        <v>117</v>
      </c>
      <c r="H2050" t="s">
        <v>117</v>
      </c>
      <c r="I2050" t="s">
        <v>117</v>
      </c>
      <c r="J2050" t="s">
        <v>8258</v>
      </c>
      <c r="K2050" t="s">
        <v>8259</v>
      </c>
      <c r="L2050" t="s">
        <v>8260</v>
      </c>
      <c r="N2050" t="s">
        <v>120</v>
      </c>
      <c r="O2050" t="s">
        <v>121</v>
      </c>
      <c r="P2050" s="6">
        <v>96950</v>
      </c>
      <c r="Q2050" t="s">
        <v>122</v>
      </c>
      <c r="S2050" s="8">
        <v>16702852828</v>
      </c>
      <c r="U2050" t="s">
        <v>8261</v>
      </c>
      <c r="V2050">
        <v>811192</v>
      </c>
      <c r="W2050" t="s">
        <v>124</v>
      </c>
      <c r="Y2050" t="s">
        <v>8262</v>
      </c>
      <c r="Z2050" t="s">
        <v>8263</v>
      </c>
      <c r="AB2050" t="s">
        <v>657</v>
      </c>
      <c r="AC2050" t="s">
        <v>8260</v>
      </c>
      <c r="AE2050" t="s">
        <v>120</v>
      </c>
      <c r="AF2050" t="s">
        <v>121</v>
      </c>
      <c r="AG2050" s="6">
        <v>96950</v>
      </c>
      <c r="AH2050" t="s">
        <v>122</v>
      </c>
      <c r="AJ2050" s="8">
        <v>16702852828</v>
      </c>
      <c r="AL2050" t="s">
        <v>8264</v>
      </c>
      <c r="BE2050" t="str">
        <f>"49-3053.00"</f>
        <v>49-3053.00</v>
      </c>
      <c r="BF2050" t="s">
        <v>8265</v>
      </c>
      <c r="BG2050" t="s">
        <v>8266</v>
      </c>
      <c r="BH2050" t="s">
        <v>8267</v>
      </c>
      <c r="BI2050">
        <v>2</v>
      </c>
      <c r="BK2050" s="1">
        <v>45931</v>
      </c>
      <c r="BL2050" s="1">
        <v>46295</v>
      </c>
      <c r="BO2050">
        <v>35</v>
      </c>
      <c r="BP2050">
        <v>0</v>
      </c>
      <c r="BQ2050">
        <v>0</v>
      </c>
      <c r="BR2050">
        <v>7</v>
      </c>
      <c r="BS2050">
        <v>7</v>
      </c>
      <c r="BT2050">
        <v>7</v>
      </c>
      <c r="BU2050">
        <v>7</v>
      </c>
      <c r="BV2050">
        <v>7</v>
      </c>
      <c r="BW2050" t="str">
        <f>"7:00 AM"</f>
        <v>7:00 AM</v>
      </c>
      <c r="BX2050" t="str">
        <f>"3:00 PM"</f>
        <v>3:00 PM</v>
      </c>
      <c r="BY2050" t="s">
        <v>133</v>
      </c>
      <c r="BZ2050">
        <v>0</v>
      </c>
      <c r="CA2050">
        <v>3</v>
      </c>
      <c r="CB2050" t="s">
        <v>117</v>
      </c>
      <c r="CD2050" t="s">
        <v>8268</v>
      </c>
      <c r="CE2050" t="s">
        <v>8269</v>
      </c>
      <c r="CG2050" t="s">
        <v>120</v>
      </c>
      <c r="CH2050" t="s">
        <v>121</v>
      </c>
      <c r="CI2050" s="6">
        <v>96950</v>
      </c>
      <c r="CJ2050" s="10">
        <v>11.85</v>
      </c>
      <c r="CK2050" s="10">
        <v>11.85</v>
      </c>
      <c r="CL2050" s="10">
        <v>0</v>
      </c>
      <c r="CM2050" s="10">
        <v>0</v>
      </c>
      <c r="CN2050" t="s">
        <v>137</v>
      </c>
      <c r="CO2050" t="s">
        <v>162</v>
      </c>
      <c r="CP2050" t="s">
        <v>138</v>
      </c>
      <c r="CR2050" t="s">
        <v>117</v>
      </c>
      <c r="CS2050" t="s">
        <v>139</v>
      </c>
      <c r="CT2050" t="s">
        <v>140</v>
      </c>
      <c r="CU2050" t="s">
        <v>140</v>
      </c>
      <c r="CV2050" t="s">
        <v>140</v>
      </c>
      <c r="CW2050" t="s">
        <v>139</v>
      </c>
      <c r="CX2050" t="s">
        <v>140</v>
      </c>
      <c r="CY2050" t="s">
        <v>2574</v>
      </c>
      <c r="CZ2050" s="8">
        <v>16702852828</v>
      </c>
      <c r="DA2050" t="s">
        <v>8264</v>
      </c>
      <c r="DB2050" t="s">
        <v>140</v>
      </c>
      <c r="DC2050" t="s">
        <v>139</v>
      </c>
      <c r="DD2050" t="s">
        <v>117</v>
      </c>
      <c r="DE2050" t="s">
        <v>8262</v>
      </c>
      <c r="DF2050" t="s">
        <v>8263</v>
      </c>
      <c r="DH2050" t="s">
        <v>8261</v>
      </c>
      <c r="DI2050" t="s">
        <v>8258</v>
      </c>
      <c r="DJ2050" t="s">
        <v>8264</v>
      </c>
    </row>
    <row r="2051" spans="1:114" ht="15" customHeight="1" x14ac:dyDescent="0.35">
      <c r="A2051" t="s">
        <v>10437</v>
      </c>
      <c r="B2051" t="s">
        <v>278</v>
      </c>
      <c r="C2051" s="1">
        <v>45799</v>
      </c>
      <c r="D2051" s="1">
        <v>45806</v>
      </c>
      <c r="E2051" t="s">
        <v>211</v>
      </c>
      <c r="G2051" t="s">
        <v>117</v>
      </c>
      <c r="H2051" t="s">
        <v>117</v>
      </c>
      <c r="I2051" t="s">
        <v>117</v>
      </c>
      <c r="J2051" t="s">
        <v>10287</v>
      </c>
      <c r="K2051" t="s">
        <v>10288</v>
      </c>
      <c r="L2051" t="s">
        <v>10289</v>
      </c>
      <c r="N2051" t="s">
        <v>136</v>
      </c>
      <c r="O2051" t="s">
        <v>121</v>
      </c>
      <c r="P2051" s="6">
        <v>96950</v>
      </c>
      <c r="Q2051" t="s">
        <v>122</v>
      </c>
      <c r="S2051" s="8">
        <v>16702869645</v>
      </c>
      <c r="U2051" t="s">
        <v>10290</v>
      </c>
      <c r="V2051">
        <v>812112</v>
      </c>
      <c r="W2051" t="s">
        <v>124</v>
      </c>
      <c r="Y2051" t="s">
        <v>8570</v>
      </c>
      <c r="Z2051" t="s">
        <v>10291</v>
      </c>
      <c r="AB2051" t="s">
        <v>10292</v>
      </c>
      <c r="AC2051" t="s">
        <v>10289</v>
      </c>
      <c r="AE2051" t="s">
        <v>136</v>
      </c>
      <c r="AF2051" t="s">
        <v>121</v>
      </c>
      <c r="AG2051" s="6">
        <v>96950</v>
      </c>
      <c r="AH2051" t="s">
        <v>122</v>
      </c>
      <c r="AJ2051" s="8">
        <v>16702869645</v>
      </c>
      <c r="AL2051" t="s">
        <v>10438</v>
      </c>
      <c r="AM2051" t="s">
        <v>600</v>
      </c>
      <c r="AN2051" t="s">
        <v>3002</v>
      </c>
      <c r="AO2051" t="s">
        <v>7615</v>
      </c>
      <c r="AQ2051" t="s">
        <v>3004</v>
      </c>
      <c r="AS2051" t="s">
        <v>136</v>
      </c>
      <c r="AT2051" t="s">
        <v>121</v>
      </c>
      <c r="AU2051" s="6">
        <v>96950</v>
      </c>
      <c r="AV2051" t="s">
        <v>122</v>
      </c>
      <c r="AX2051" s="8">
        <v>16702875139</v>
      </c>
      <c r="AZ2051" t="s">
        <v>3005</v>
      </c>
      <c r="BA2051" t="s">
        <v>3006</v>
      </c>
      <c r="BB2051" t="s">
        <v>3007</v>
      </c>
      <c r="BE2051" t="str">
        <f>"39-5092.00"</f>
        <v>39-5092.00</v>
      </c>
      <c r="BF2051" t="s">
        <v>4754</v>
      </c>
      <c r="BG2051" t="s">
        <v>10293</v>
      </c>
      <c r="BH2051" t="s">
        <v>10294</v>
      </c>
      <c r="BI2051">
        <v>3</v>
      </c>
      <c r="BK2051" s="1">
        <v>45931</v>
      </c>
      <c r="BL2051" s="1">
        <v>46295</v>
      </c>
      <c r="BO2051">
        <v>35</v>
      </c>
      <c r="BP2051">
        <v>5</v>
      </c>
      <c r="BQ2051">
        <v>5</v>
      </c>
      <c r="BR2051">
        <v>5</v>
      </c>
      <c r="BS2051">
        <v>5</v>
      </c>
      <c r="BT2051">
        <v>5</v>
      </c>
      <c r="BU2051">
        <v>5</v>
      </c>
      <c r="BV2051">
        <v>5</v>
      </c>
      <c r="BW2051" t="str">
        <f>"11:00 AM"</f>
        <v>11:00 AM</v>
      </c>
      <c r="BX2051" t="str">
        <f>"4:00 PM"</f>
        <v>4:00 PM</v>
      </c>
      <c r="BY2051" t="s">
        <v>133</v>
      </c>
      <c r="BZ2051">
        <v>0</v>
      </c>
      <c r="CA2051">
        <v>6</v>
      </c>
      <c r="CB2051" t="s">
        <v>117</v>
      </c>
      <c r="CD2051" t="s">
        <v>10295</v>
      </c>
      <c r="CE2051" t="s">
        <v>3160</v>
      </c>
      <c r="CG2051" t="s">
        <v>136</v>
      </c>
      <c r="CH2051" t="s">
        <v>121</v>
      </c>
      <c r="CI2051" s="6">
        <v>96950</v>
      </c>
      <c r="CJ2051" s="10">
        <v>8.14</v>
      </c>
      <c r="CK2051" s="10">
        <v>8.14</v>
      </c>
      <c r="CL2051" s="10">
        <v>12.21</v>
      </c>
      <c r="CM2051" s="10">
        <v>12.21</v>
      </c>
      <c r="CN2051" t="s">
        <v>137</v>
      </c>
      <c r="CO2051" t="s">
        <v>133</v>
      </c>
      <c r="CP2051" t="s">
        <v>138</v>
      </c>
      <c r="CR2051" t="s">
        <v>117</v>
      </c>
      <c r="CS2051" t="s">
        <v>139</v>
      </c>
      <c r="CT2051" t="s">
        <v>140</v>
      </c>
      <c r="CU2051" t="s">
        <v>139</v>
      </c>
      <c r="CV2051" t="s">
        <v>140</v>
      </c>
      <c r="CW2051" t="s">
        <v>139</v>
      </c>
      <c r="CX2051" t="s">
        <v>140</v>
      </c>
      <c r="CY2051" t="s">
        <v>10439</v>
      </c>
      <c r="CZ2051" s="8">
        <v>16702869645</v>
      </c>
      <c r="DA2051" t="s">
        <v>10438</v>
      </c>
      <c r="DB2051" t="s">
        <v>140</v>
      </c>
      <c r="DC2051" t="s">
        <v>139</v>
      </c>
      <c r="DD2051" t="s">
        <v>117</v>
      </c>
      <c r="DE2051" t="s">
        <v>3002</v>
      </c>
      <c r="DF2051" t="s">
        <v>7615</v>
      </c>
      <c r="DH2051" t="s">
        <v>3007</v>
      </c>
      <c r="DI2051" t="s">
        <v>3006</v>
      </c>
      <c r="DJ2051" t="s">
        <v>3005</v>
      </c>
    </row>
    <row r="2052" spans="1:114" ht="15" customHeight="1" x14ac:dyDescent="0.35">
      <c r="A2052" t="s">
        <v>1720</v>
      </c>
      <c r="B2052" t="s">
        <v>278</v>
      </c>
      <c r="C2052" s="1">
        <v>45805</v>
      </c>
      <c r="D2052" s="1">
        <v>45806</v>
      </c>
      <c r="E2052" t="s">
        <v>211</v>
      </c>
      <c r="G2052" t="s">
        <v>117</v>
      </c>
      <c r="H2052" t="s">
        <v>117</v>
      </c>
      <c r="I2052" t="s">
        <v>117</v>
      </c>
      <c r="J2052" t="s">
        <v>1721</v>
      </c>
      <c r="L2052" t="s">
        <v>135</v>
      </c>
      <c r="N2052" t="s">
        <v>136</v>
      </c>
      <c r="O2052" t="s">
        <v>121</v>
      </c>
      <c r="P2052" s="6">
        <v>96950</v>
      </c>
      <c r="Q2052" t="s">
        <v>122</v>
      </c>
      <c r="S2052" s="8">
        <v>16707891106</v>
      </c>
      <c r="U2052" t="s">
        <v>1722</v>
      </c>
      <c r="V2052">
        <v>561320</v>
      </c>
      <c r="W2052" t="s">
        <v>150</v>
      </c>
      <c r="X2052" t="s">
        <v>139</v>
      </c>
      <c r="Y2052" t="s">
        <v>125</v>
      </c>
      <c r="Z2052" t="s">
        <v>126</v>
      </c>
      <c r="AA2052" t="s">
        <v>1723</v>
      </c>
      <c r="AB2052" t="s">
        <v>1724</v>
      </c>
      <c r="AC2052" t="s">
        <v>1725</v>
      </c>
      <c r="AD2052" t="s">
        <v>1726</v>
      </c>
      <c r="AE2052" t="s">
        <v>120</v>
      </c>
      <c r="AF2052" t="s">
        <v>121</v>
      </c>
      <c r="AG2052" s="6">
        <v>96950</v>
      </c>
      <c r="AH2052" t="s">
        <v>122</v>
      </c>
      <c r="AJ2052" s="8">
        <v>16707891106</v>
      </c>
      <c r="AL2052" t="s">
        <v>1727</v>
      </c>
      <c r="BE2052" t="str">
        <f>"49-9071.00"</f>
        <v>49-9071.00</v>
      </c>
      <c r="BF2052" t="s">
        <v>156</v>
      </c>
      <c r="BG2052" t="s">
        <v>1728</v>
      </c>
      <c r="BH2052" t="s">
        <v>1729</v>
      </c>
      <c r="BI2052">
        <v>10</v>
      </c>
      <c r="BK2052" s="1">
        <v>45931</v>
      </c>
      <c r="BL2052" s="1">
        <v>46295</v>
      </c>
      <c r="BO2052">
        <v>35</v>
      </c>
      <c r="BP2052">
        <v>0</v>
      </c>
      <c r="BQ2052">
        <v>7</v>
      </c>
      <c r="BR2052">
        <v>7</v>
      </c>
      <c r="BS2052">
        <v>7</v>
      </c>
      <c r="BT2052">
        <v>7</v>
      </c>
      <c r="BU2052">
        <v>7</v>
      </c>
      <c r="BV2052">
        <v>0</v>
      </c>
      <c r="BW2052" t="str">
        <f>"8:00 AM"</f>
        <v>8:00 AM</v>
      </c>
      <c r="BX2052" t="str">
        <f>"4:00 PM"</f>
        <v>4:00 PM</v>
      </c>
      <c r="BY2052" t="s">
        <v>159</v>
      </c>
      <c r="BZ2052">
        <v>0</v>
      </c>
      <c r="CA2052">
        <v>12</v>
      </c>
      <c r="CB2052" t="s">
        <v>117</v>
      </c>
      <c r="CD2052" s="2" t="s">
        <v>1730</v>
      </c>
      <c r="CE2052" t="s">
        <v>135</v>
      </c>
      <c r="CG2052" t="s">
        <v>136</v>
      </c>
      <c r="CH2052" t="s">
        <v>121</v>
      </c>
      <c r="CI2052" s="6">
        <v>96950</v>
      </c>
      <c r="CJ2052" s="10">
        <v>9.75</v>
      </c>
      <c r="CK2052" s="10">
        <v>9.75</v>
      </c>
      <c r="CL2052" s="10">
        <v>14.63</v>
      </c>
      <c r="CM2052" s="10">
        <v>14.63</v>
      </c>
      <c r="CN2052" t="s">
        <v>137</v>
      </c>
      <c r="CP2052" t="s">
        <v>138</v>
      </c>
      <c r="CR2052" t="s">
        <v>139</v>
      </c>
      <c r="CS2052" t="s">
        <v>139</v>
      </c>
      <c r="CT2052" t="s">
        <v>140</v>
      </c>
      <c r="CU2052" t="s">
        <v>139</v>
      </c>
      <c r="CV2052" t="s">
        <v>140</v>
      </c>
      <c r="CW2052" t="s">
        <v>139</v>
      </c>
      <c r="CX2052" t="s">
        <v>140</v>
      </c>
      <c r="CY2052" s="2" t="s">
        <v>1731</v>
      </c>
      <c r="CZ2052" s="8">
        <v>16707891106</v>
      </c>
      <c r="DA2052" t="s">
        <v>1727</v>
      </c>
      <c r="DB2052" t="s">
        <v>1095</v>
      </c>
      <c r="DC2052" t="s">
        <v>139</v>
      </c>
      <c r="DD2052" t="s">
        <v>139</v>
      </c>
    </row>
    <row r="2053" spans="1:114" ht="15" customHeight="1" x14ac:dyDescent="0.35">
      <c r="A2053" t="s">
        <v>8243</v>
      </c>
      <c r="B2053" t="s">
        <v>144</v>
      </c>
      <c r="C2053" s="1">
        <v>45750</v>
      </c>
      <c r="D2053" s="1">
        <v>45807</v>
      </c>
      <c r="E2053" t="s">
        <v>116</v>
      </c>
      <c r="F2053" s="1">
        <v>45929</v>
      </c>
      <c r="G2053" t="s">
        <v>117</v>
      </c>
      <c r="H2053" t="s">
        <v>117</v>
      </c>
      <c r="I2053" t="s">
        <v>117</v>
      </c>
      <c r="J2053" t="s">
        <v>1274</v>
      </c>
      <c r="K2053" t="s">
        <v>1275</v>
      </c>
      <c r="L2053" t="s">
        <v>1276</v>
      </c>
      <c r="N2053" t="s">
        <v>120</v>
      </c>
      <c r="O2053" t="s">
        <v>121</v>
      </c>
      <c r="P2053" s="6">
        <v>96950</v>
      </c>
      <c r="Q2053" t="s">
        <v>122</v>
      </c>
      <c r="S2053" s="8">
        <v>16702358778</v>
      </c>
      <c r="U2053" t="s">
        <v>2527</v>
      </c>
      <c r="V2053">
        <v>23622</v>
      </c>
      <c r="W2053" t="s">
        <v>124</v>
      </c>
      <c r="Y2053" t="s">
        <v>1278</v>
      </c>
      <c r="Z2053" t="s">
        <v>1279</v>
      </c>
      <c r="AA2053" t="s">
        <v>1280</v>
      </c>
      <c r="AB2053" t="s">
        <v>154</v>
      </c>
      <c r="AC2053" t="s">
        <v>2526</v>
      </c>
      <c r="AE2053" t="s">
        <v>120</v>
      </c>
      <c r="AF2053" t="s">
        <v>121</v>
      </c>
      <c r="AG2053" s="6">
        <v>96950</v>
      </c>
      <c r="AH2053" t="s">
        <v>122</v>
      </c>
      <c r="AJ2053" s="8">
        <v>16702358778</v>
      </c>
      <c r="AL2053" t="s">
        <v>1281</v>
      </c>
      <c r="BE2053" t="str">
        <f>"49-9071.00"</f>
        <v>49-9071.00</v>
      </c>
      <c r="BF2053" t="s">
        <v>156</v>
      </c>
      <c r="BG2053" t="s">
        <v>6054</v>
      </c>
      <c r="BH2053" t="s">
        <v>6055</v>
      </c>
      <c r="BI2053">
        <v>20</v>
      </c>
      <c r="BJ2053">
        <v>20</v>
      </c>
      <c r="BK2053" s="1">
        <v>45931</v>
      </c>
      <c r="BL2053" s="1">
        <v>46295</v>
      </c>
      <c r="BM2053" s="1">
        <v>45931</v>
      </c>
      <c r="BN2053" s="1">
        <v>46295</v>
      </c>
      <c r="BO2053">
        <v>40</v>
      </c>
      <c r="BP2053">
        <v>0</v>
      </c>
      <c r="BQ2053">
        <v>8</v>
      </c>
      <c r="BR2053">
        <v>8</v>
      </c>
      <c r="BS2053">
        <v>8</v>
      </c>
      <c r="BT2053">
        <v>8</v>
      </c>
      <c r="BU2053">
        <v>8</v>
      </c>
      <c r="BV2053">
        <v>0</v>
      </c>
      <c r="BW2053" t="str">
        <f>"7:30 AM"</f>
        <v>7:30 AM</v>
      </c>
      <c r="BX2053" t="str">
        <f>"4:30 PM"</f>
        <v>4:30 PM</v>
      </c>
      <c r="BY2053" t="s">
        <v>159</v>
      </c>
      <c r="BZ2053">
        <v>0</v>
      </c>
      <c r="CA2053">
        <v>12</v>
      </c>
      <c r="CB2053" t="s">
        <v>117</v>
      </c>
      <c r="CD2053" t="s">
        <v>8023</v>
      </c>
      <c r="CE2053" t="s">
        <v>1276</v>
      </c>
      <c r="CG2053" t="s">
        <v>120</v>
      </c>
      <c r="CH2053" t="s">
        <v>121</v>
      </c>
      <c r="CI2053" s="6">
        <v>96950</v>
      </c>
      <c r="CJ2053" s="10">
        <v>9.75</v>
      </c>
      <c r="CK2053" s="10">
        <v>9.75</v>
      </c>
      <c r="CL2053" s="10">
        <v>14.63</v>
      </c>
      <c r="CM2053" s="10">
        <v>14.63</v>
      </c>
      <c r="CN2053" t="s">
        <v>137</v>
      </c>
      <c r="CO2053" t="s">
        <v>140</v>
      </c>
      <c r="CP2053" t="s">
        <v>209</v>
      </c>
      <c r="CR2053" t="s">
        <v>117</v>
      </c>
      <c r="CS2053" t="s">
        <v>139</v>
      </c>
      <c r="CT2053" t="s">
        <v>139</v>
      </c>
      <c r="CU2053" t="s">
        <v>139</v>
      </c>
      <c r="CV2053" t="s">
        <v>140</v>
      </c>
      <c r="CW2053" t="s">
        <v>139</v>
      </c>
      <c r="CX2053" t="s">
        <v>139</v>
      </c>
      <c r="CY2053" t="s">
        <v>308</v>
      </c>
      <c r="CZ2053" s="8">
        <v>16702358778</v>
      </c>
      <c r="DA2053" t="s">
        <v>1281</v>
      </c>
      <c r="DB2053" t="s">
        <v>140</v>
      </c>
      <c r="DC2053" t="s">
        <v>139</v>
      </c>
      <c r="DD2053" t="s">
        <v>117</v>
      </c>
    </row>
    <row r="2054" spans="1:114" ht="15" customHeight="1" x14ac:dyDescent="0.35">
      <c r="A2054" t="s">
        <v>10485</v>
      </c>
      <c r="B2054" t="s">
        <v>144</v>
      </c>
      <c r="C2054" s="1">
        <v>45750</v>
      </c>
      <c r="D2054" s="1">
        <v>45807</v>
      </c>
      <c r="E2054" t="s">
        <v>116</v>
      </c>
      <c r="F2054" s="1">
        <v>45929</v>
      </c>
      <c r="G2054" t="s">
        <v>117</v>
      </c>
      <c r="H2054" t="s">
        <v>117</v>
      </c>
      <c r="I2054" t="s">
        <v>117</v>
      </c>
      <c r="J2054" t="s">
        <v>8824</v>
      </c>
      <c r="K2054" t="s">
        <v>8825</v>
      </c>
      <c r="L2054" t="s">
        <v>5631</v>
      </c>
      <c r="M2054" t="s">
        <v>8826</v>
      </c>
      <c r="N2054" t="s">
        <v>120</v>
      </c>
      <c r="O2054" t="s">
        <v>121</v>
      </c>
      <c r="P2054" s="6">
        <v>96950</v>
      </c>
      <c r="Q2054" t="s">
        <v>122</v>
      </c>
      <c r="S2054" s="8">
        <v>16702882902</v>
      </c>
      <c r="U2054" t="s">
        <v>5915</v>
      </c>
      <c r="V2054">
        <v>72232</v>
      </c>
      <c r="W2054" t="s">
        <v>124</v>
      </c>
      <c r="Y2054" t="s">
        <v>5916</v>
      </c>
      <c r="Z2054" t="s">
        <v>2582</v>
      </c>
      <c r="AA2054" t="s">
        <v>8827</v>
      </c>
      <c r="AB2054" t="s">
        <v>128</v>
      </c>
      <c r="AC2054" t="s">
        <v>5631</v>
      </c>
      <c r="AD2054" t="s">
        <v>8826</v>
      </c>
      <c r="AE2054" t="s">
        <v>136</v>
      </c>
      <c r="AF2054" t="s">
        <v>121</v>
      </c>
      <c r="AG2054" s="6">
        <v>96950</v>
      </c>
      <c r="AH2054" t="s">
        <v>122</v>
      </c>
      <c r="AJ2054" s="8">
        <v>16702850138</v>
      </c>
      <c r="AL2054" t="s">
        <v>5917</v>
      </c>
      <c r="BE2054" t="str">
        <f>"37-2011.00"</f>
        <v>37-2011.00</v>
      </c>
      <c r="BF2054" t="s">
        <v>701</v>
      </c>
      <c r="BG2054" t="s">
        <v>8828</v>
      </c>
      <c r="BH2054" t="s">
        <v>2114</v>
      </c>
      <c r="BI2054">
        <v>5</v>
      </c>
      <c r="BJ2054">
        <v>5</v>
      </c>
      <c r="BK2054" s="1">
        <v>45931</v>
      </c>
      <c r="BL2054" s="1">
        <v>46295</v>
      </c>
      <c r="BM2054" s="1">
        <v>45931</v>
      </c>
      <c r="BN2054" s="1">
        <v>46295</v>
      </c>
      <c r="BO2054">
        <v>35</v>
      </c>
      <c r="BP2054">
        <v>0</v>
      </c>
      <c r="BQ2054">
        <v>7</v>
      </c>
      <c r="BR2054">
        <v>7</v>
      </c>
      <c r="BS2054">
        <v>7</v>
      </c>
      <c r="BT2054">
        <v>7</v>
      </c>
      <c r="BU2054">
        <v>7</v>
      </c>
      <c r="BV2054">
        <v>0</v>
      </c>
      <c r="BW2054" t="str">
        <f>"8:00 AM"</f>
        <v>8:00 AM</v>
      </c>
      <c r="BX2054" t="str">
        <f>"4:00 PM"</f>
        <v>4:00 PM</v>
      </c>
      <c r="BY2054" t="s">
        <v>133</v>
      </c>
      <c r="BZ2054">
        <v>0</v>
      </c>
      <c r="CA2054">
        <v>6</v>
      </c>
      <c r="CB2054" t="s">
        <v>117</v>
      </c>
      <c r="CD2054" s="2" t="s">
        <v>8829</v>
      </c>
      <c r="CE2054" t="s">
        <v>5631</v>
      </c>
      <c r="CF2054" t="s">
        <v>8830</v>
      </c>
      <c r="CG2054" t="s">
        <v>136</v>
      </c>
      <c r="CH2054" t="s">
        <v>121</v>
      </c>
      <c r="CI2054" s="6">
        <v>96950</v>
      </c>
      <c r="CJ2054" s="10">
        <v>8.2899999999999991</v>
      </c>
      <c r="CK2054" s="10">
        <v>8.2899999999999991</v>
      </c>
      <c r="CL2054" s="10">
        <v>12.44</v>
      </c>
      <c r="CM2054" s="10">
        <v>12.44</v>
      </c>
      <c r="CN2054" t="s">
        <v>137</v>
      </c>
      <c r="CP2054" t="s">
        <v>138</v>
      </c>
      <c r="CR2054" t="s">
        <v>117</v>
      </c>
      <c r="CS2054" t="s">
        <v>139</v>
      </c>
      <c r="CT2054" t="s">
        <v>140</v>
      </c>
      <c r="CU2054" t="s">
        <v>139</v>
      </c>
      <c r="CV2054" t="s">
        <v>140</v>
      </c>
      <c r="CW2054" t="s">
        <v>139</v>
      </c>
      <c r="CX2054" t="s">
        <v>140</v>
      </c>
      <c r="CY2054" t="s">
        <v>5921</v>
      </c>
      <c r="CZ2054" s="8">
        <v>16702850138</v>
      </c>
      <c r="DA2054" t="s">
        <v>5917</v>
      </c>
      <c r="DB2054" t="s">
        <v>140</v>
      </c>
      <c r="DC2054" t="s">
        <v>139</v>
      </c>
      <c r="DD2054" t="s">
        <v>117</v>
      </c>
    </row>
    <row r="2055" spans="1:114" ht="15" customHeight="1" x14ac:dyDescent="0.35">
      <c r="A2055" t="s">
        <v>10466</v>
      </c>
      <c r="B2055" t="s">
        <v>144</v>
      </c>
      <c r="C2055" s="1">
        <v>45753</v>
      </c>
      <c r="D2055" s="1">
        <v>45807</v>
      </c>
      <c r="E2055" t="s">
        <v>116</v>
      </c>
      <c r="F2055" s="1">
        <v>45890</v>
      </c>
      <c r="G2055" t="s">
        <v>117</v>
      </c>
      <c r="H2055" t="s">
        <v>117</v>
      </c>
      <c r="I2055" t="s">
        <v>117</v>
      </c>
      <c r="J2055" t="s">
        <v>5687</v>
      </c>
      <c r="K2055" t="s">
        <v>5688</v>
      </c>
      <c r="L2055" t="s">
        <v>5689</v>
      </c>
      <c r="M2055" t="s">
        <v>5690</v>
      </c>
      <c r="N2055" t="s">
        <v>136</v>
      </c>
      <c r="O2055" t="s">
        <v>121</v>
      </c>
      <c r="P2055" s="6">
        <v>96950</v>
      </c>
      <c r="Q2055" t="s">
        <v>122</v>
      </c>
      <c r="S2055" s="8">
        <v>16702876273</v>
      </c>
      <c r="U2055" t="s">
        <v>5691</v>
      </c>
      <c r="V2055">
        <v>812112</v>
      </c>
      <c r="W2055" t="s">
        <v>124</v>
      </c>
      <c r="Y2055" t="s">
        <v>5692</v>
      </c>
      <c r="Z2055" t="s">
        <v>5693</v>
      </c>
      <c r="AA2055" t="s">
        <v>5694</v>
      </c>
      <c r="AB2055" t="s">
        <v>2393</v>
      </c>
      <c r="AC2055" t="s">
        <v>5689</v>
      </c>
      <c r="AD2055" t="s">
        <v>5690</v>
      </c>
      <c r="AE2055" t="s">
        <v>136</v>
      </c>
      <c r="AF2055" t="s">
        <v>121</v>
      </c>
      <c r="AG2055" s="6">
        <v>96950</v>
      </c>
      <c r="AH2055" t="s">
        <v>122</v>
      </c>
      <c r="AJ2055" s="8">
        <v>16702876273</v>
      </c>
      <c r="AL2055" t="s">
        <v>5696</v>
      </c>
      <c r="BE2055" t="str">
        <f>"39-5012.00"</f>
        <v>39-5012.00</v>
      </c>
      <c r="BF2055" t="s">
        <v>272</v>
      </c>
      <c r="BG2055" t="s">
        <v>10467</v>
      </c>
      <c r="BH2055" t="s">
        <v>5698</v>
      </c>
      <c r="BI2055">
        <v>3</v>
      </c>
      <c r="BJ2055">
        <v>3</v>
      </c>
      <c r="BK2055" s="1">
        <v>45892</v>
      </c>
      <c r="BL2055" s="1">
        <v>46256</v>
      </c>
      <c r="BM2055" s="1">
        <v>45892</v>
      </c>
      <c r="BN2055" s="1">
        <v>46256</v>
      </c>
      <c r="BO2055">
        <v>35</v>
      </c>
      <c r="BP2055">
        <v>0</v>
      </c>
      <c r="BQ2055">
        <v>6</v>
      </c>
      <c r="BR2055">
        <v>6</v>
      </c>
      <c r="BS2055">
        <v>6</v>
      </c>
      <c r="BT2055">
        <v>6</v>
      </c>
      <c r="BU2055">
        <v>6</v>
      </c>
      <c r="BV2055">
        <v>5</v>
      </c>
      <c r="BW2055" t="str">
        <f>"11:00 AM"</f>
        <v>11:00 AM</v>
      </c>
      <c r="BX2055" t="str">
        <f>"6:00 PM"</f>
        <v>6:00 PM</v>
      </c>
      <c r="BY2055" t="s">
        <v>159</v>
      </c>
      <c r="BZ2055">
        <v>0</v>
      </c>
      <c r="CA2055">
        <v>12</v>
      </c>
      <c r="CB2055" t="s">
        <v>117</v>
      </c>
      <c r="CD2055" s="2" t="s">
        <v>10468</v>
      </c>
      <c r="CE2055" t="s">
        <v>5689</v>
      </c>
      <c r="CF2055" t="s">
        <v>5690</v>
      </c>
      <c r="CG2055" t="s">
        <v>136</v>
      </c>
      <c r="CH2055" t="s">
        <v>121</v>
      </c>
      <c r="CI2055" s="6">
        <v>96950</v>
      </c>
      <c r="CJ2055" s="10">
        <v>7.98</v>
      </c>
      <c r="CK2055" s="10">
        <v>7.98</v>
      </c>
      <c r="CL2055" s="10">
        <v>11.97</v>
      </c>
      <c r="CM2055" s="10">
        <v>11.97</v>
      </c>
      <c r="CN2055" t="s">
        <v>137</v>
      </c>
      <c r="CO2055" t="s">
        <v>1661</v>
      </c>
      <c r="CP2055" t="s">
        <v>138</v>
      </c>
      <c r="CR2055" t="s">
        <v>117</v>
      </c>
      <c r="CS2055" t="s">
        <v>139</v>
      </c>
      <c r="CT2055" t="s">
        <v>140</v>
      </c>
      <c r="CU2055" t="s">
        <v>139</v>
      </c>
      <c r="CV2055" t="s">
        <v>140</v>
      </c>
      <c r="CW2055" t="s">
        <v>139</v>
      </c>
      <c r="CX2055" t="s">
        <v>140</v>
      </c>
      <c r="CY2055" t="s">
        <v>2181</v>
      </c>
      <c r="CZ2055" s="8">
        <v>16702876273</v>
      </c>
      <c r="DA2055" t="s">
        <v>5700</v>
      </c>
      <c r="DB2055" t="s">
        <v>142</v>
      </c>
      <c r="DC2055" t="s">
        <v>139</v>
      </c>
      <c r="DD2055" t="s">
        <v>117</v>
      </c>
      <c r="DE2055" t="s">
        <v>2399</v>
      </c>
      <c r="DF2055" t="s">
        <v>5701</v>
      </c>
      <c r="DG2055" t="s">
        <v>1655</v>
      </c>
      <c r="DH2055" t="s">
        <v>2401</v>
      </c>
      <c r="DI2055" t="s">
        <v>2402</v>
      </c>
      <c r="DJ2055" t="s">
        <v>2403</v>
      </c>
    </row>
    <row r="2056" spans="1:114" ht="15" customHeight="1" x14ac:dyDescent="0.35">
      <c r="A2056" t="s">
        <v>5686</v>
      </c>
      <c r="B2056" t="s">
        <v>144</v>
      </c>
      <c r="C2056" s="1">
        <v>45753</v>
      </c>
      <c r="D2056" s="1">
        <v>45807</v>
      </c>
      <c r="E2056" t="s">
        <v>116</v>
      </c>
      <c r="F2056" s="1">
        <v>45929</v>
      </c>
      <c r="G2056" t="s">
        <v>117</v>
      </c>
      <c r="H2056" t="s">
        <v>117</v>
      </c>
      <c r="I2056" t="s">
        <v>117</v>
      </c>
      <c r="J2056" t="s">
        <v>5687</v>
      </c>
      <c r="K2056" t="s">
        <v>5688</v>
      </c>
      <c r="L2056" t="s">
        <v>5689</v>
      </c>
      <c r="M2056" t="s">
        <v>5690</v>
      </c>
      <c r="N2056" t="s">
        <v>136</v>
      </c>
      <c r="O2056" t="s">
        <v>121</v>
      </c>
      <c r="P2056" s="6">
        <v>96950</v>
      </c>
      <c r="Q2056" t="s">
        <v>122</v>
      </c>
      <c r="S2056" s="8">
        <v>16702876273</v>
      </c>
      <c r="U2056" t="s">
        <v>5691</v>
      </c>
      <c r="V2056">
        <v>812112</v>
      </c>
      <c r="W2056" t="s">
        <v>124</v>
      </c>
      <c r="Y2056" t="s">
        <v>5692</v>
      </c>
      <c r="Z2056" t="s">
        <v>5693</v>
      </c>
      <c r="AA2056" t="s">
        <v>5694</v>
      </c>
      <c r="AB2056" t="s">
        <v>5695</v>
      </c>
      <c r="AC2056" t="s">
        <v>5689</v>
      </c>
      <c r="AD2056" t="s">
        <v>5690</v>
      </c>
      <c r="AE2056" t="s">
        <v>136</v>
      </c>
      <c r="AF2056" t="s">
        <v>121</v>
      </c>
      <c r="AG2056" s="6">
        <v>96950</v>
      </c>
      <c r="AH2056" t="s">
        <v>122</v>
      </c>
      <c r="AJ2056" s="8">
        <v>16702876273</v>
      </c>
      <c r="AL2056" t="s">
        <v>5696</v>
      </c>
      <c r="BE2056" t="str">
        <f>"39-5012.00"</f>
        <v>39-5012.00</v>
      </c>
      <c r="BF2056" t="s">
        <v>272</v>
      </c>
      <c r="BG2056" t="s">
        <v>5697</v>
      </c>
      <c r="BH2056" t="s">
        <v>5698</v>
      </c>
      <c r="BI2056">
        <v>2</v>
      </c>
      <c r="BJ2056">
        <v>2</v>
      </c>
      <c r="BK2056" s="1">
        <v>45931</v>
      </c>
      <c r="BL2056" s="1">
        <v>46295</v>
      </c>
      <c r="BM2056" s="1">
        <v>45931</v>
      </c>
      <c r="BN2056" s="1">
        <v>46295</v>
      </c>
      <c r="BO2056">
        <v>35</v>
      </c>
      <c r="BP2056">
        <v>0</v>
      </c>
      <c r="BQ2056">
        <v>6</v>
      </c>
      <c r="BR2056">
        <v>6</v>
      </c>
      <c r="BS2056">
        <v>6</v>
      </c>
      <c r="BT2056">
        <v>6</v>
      </c>
      <c r="BU2056">
        <v>6</v>
      </c>
      <c r="BV2056">
        <v>5</v>
      </c>
      <c r="BW2056" t="str">
        <f>"10:00 AM"</f>
        <v>10:00 AM</v>
      </c>
      <c r="BX2056" t="str">
        <f>"5:00 PM"</f>
        <v>5:00 PM</v>
      </c>
      <c r="BY2056" t="s">
        <v>159</v>
      </c>
      <c r="BZ2056">
        <v>0</v>
      </c>
      <c r="CA2056">
        <v>12</v>
      </c>
      <c r="CB2056" t="s">
        <v>117</v>
      </c>
      <c r="CD2056" s="2" t="s">
        <v>5699</v>
      </c>
      <c r="CE2056" t="s">
        <v>5689</v>
      </c>
      <c r="CF2056" t="s">
        <v>5690</v>
      </c>
      <c r="CG2056" t="s">
        <v>136</v>
      </c>
      <c r="CH2056" t="s">
        <v>121</v>
      </c>
      <c r="CI2056" s="6">
        <v>96950</v>
      </c>
      <c r="CJ2056" s="10">
        <v>7.98</v>
      </c>
      <c r="CK2056" s="10">
        <v>7.98</v>
      </c>
      <c r="CL2056" s="10">
        <v>11.97</v>
      </c>
      <c r="CM2056" s="10">
        <v>11.97</v>
      </c>
      <c r="CN2056" t="s">
        <v>137</v>
      </c>
      <c r="CO2056" t="s">
        <v>1661</v>
      </c>
      <c r="CP2056" t="s">
        <v>138</v>
      </c>
      <c r="CR2056" t="s">
        <v>117</v>
      </c>
      <c r="CS2056" t="s">
        <v>139</v>
      </c>
      <c r="CT2056" t="s">
        <v>140</v>
      </c>
      <c r="CU2056" t="s">
        <v>139</v>
      </c>
      <c r="CV2056" t="s">
        <v>140</v>
      </c>
      <c r="CW2056" t="s">
        <v>139</v>
      </c>
      <c r="CX2056" t="s">
        <v>140</v>
      </c>
      <c r="CY2056" t="s">
        <v>2181</v>
      </c>
      <c r="CZ2056" s="8">
        <v>16702876273</v>
      </c>
      <c r="DA2056" t="s">
        <v>5700</v>
      </c>
      <c r="DB2056" t="s">
        <v>142</v>
      </c>
      <c r="DC2056" t="s">
        <v>139</v>
      </c>
      <c r="DD2056" t="s">
        <v>117</v>
      </c>
      <c r="DE2056" t="s">
        <v>2399</v>
      </c>
      <c r="DF2056" t="s">
        <v>5701</v>
      </c>
      <c r="DG2056" t="s">
        <v>419</v>
      </c>
      <c r="DH2056" t="s">
        <v>2401</v>
      </c>
      <c r="DI2056" t="s">
        <v>2402</v>
      </c>
      <c r="DJ2056" t="s">
        <v>2403</v>
      </c>
    </row>
    <row r="2057" spans="1:114" ht="15" customHeight="1" x14ac:dyDescent="0.35">
      <c r="A2057" t="s">
        <v>12206</v>
      </c>
      <c r="B2057" t="s">
        <v>144</v>
      </c>
      <c r="C2057" s="1">
        <v>45755</v>
      </c>
      <c r="D2057" s="1">
        <v>45807</v>
      </c>
      <c r="E2057" t="s">
        <v>116</v>
      </c>
      <c r="F2057" s="1">
        <v>45929</v>
      </c>
      <c r="G2057" t="s">
        <v>139</v>
      </c>
      <c r="H2057" t="s">
        <v>117</v>
      </c>
      <c r="I2057" t="s">
        <v>117</v>
      </c>
      <c r="J2057" t="s">
        <v>9651</v>
      </c>
      <c r="K2057" t="s">
        <v>12207</v>
      </c>
      <c r="L2057" t="s">
        <v>9653</v>
      </c>
      <c r="M2057" t="s">
        <v>531</v>
      </c>
      <c r="N2057" t="s">
        <v>120</v>
      </c>
      <c r="O2057" t="s">
        <v>121</v>
      </c>
      <c r="P2057" s="6">
        <v>96950</v>
      </c>
      <c r="Q2057" t="s">
        <v>122</v>
      </c>
      <c r="S2057" s="8">
        <v>16702351929</v>
      </c>
      <c r="U2057" t="s">
        <v>9654</v>
      </c>
      <c r="V2057">
        <v>524210</v>
      </c>
      <c r="W2057" t="s">
        <v>124</v>
      </c>
      <c r="Y2057" t="s">
        <v>12208</v>
      </c>
      <c r="Z2057" t="s">
        <v>12209</v>
      </c>
      <c r="AA2057" t="s">
        <v>559</v>
      </c>
      <c r="AB2057" t="s">
        <v>657</v>
      </c>
      <c r="AC2057" t="s">
        <v>9653</v>
      </c>
      <c r="AD2057" t="s">
        <v>531</v>
      </c>
      <c r="AE2057" t="s">
        <v>120</v>
      </c>
      <c r="AF2057" t="s">
        <v>121</v>
      </c>
      <c r="AG2057" s="6">
        <v>96950</v>
      </c>
      <c r="AH2057" t="s">
        <v>122</v>
      </c>
      <c r="AJ2057" s="8">
        <v>16702351929</v>
      </c>
      <c r="AL2057" t="s">
        <v>9658</v>
      </c>
      <c r="BE2057" t="str">
        <f>"43-3031.00"</f>
        <v>43-3031.00</v>
      </c>
      <c r="BF2057" t="s">
        <v>357</v>
      </c>
      <c r="BG2057" t="s">
        <v>12210</v>
      </c>
      <c r="BH2057" t="s">
        <v>2453</v>
      </c>
      <c r="BI2057">
        <v>1</v>
      </c>
      <c r="BJ2057">
        <v>1</v>
      </c>
      <c r="BK2057" s="1">
        <v>45931</v>
      </c>
      <c r="BL2057" s="1">
        <v>47026</v>
      </c>
      <c r="BM2057" s="1">
        <v>45931</v>
      </c>
      <c r="BN2057" s="1">
        <v>47026</v>
      </c>
      <c r="BO2057">
        <v>35</v>
      </c>
      <c r="BP2057">
        <v>0</v>
      </c>
      <c r="BQ2057">
        <v>7</v>
      </c>
      <c r="BR2057">
        <v>7</v>
      </c>
      <c r="BS2057">
        <v>7</v>
      </c>
      <c r="BT2057">
        <v>7</v>
      </c>
      <c r="BU2057">
        <v>7</v>
      </c>
      <c r="BV2057">
        <v>0</v>
      </c>
      <c r="BW2057" t="str">
        <f>"8:00 AM"</f>
        <v>8:00 AM</v>
      </c>
      <c r="BX2057" t="str">
        <f>"5:00 PM"</f>
        <v>5:00 PM</v>
      </c>
      <c r="BY2057" t="s">
        <v>159</v>
      </c>
      <c r="BZ2057">
        <v>0</v>
      </c>
      <c r="CA2057">
        <v>24</v>
      </c>
      <c r="CB2057" t="s">
        <v>117</v>
      </c>
      <c r="CD2057" t="s">
        <v>12211</v>
      </c>
      <c r="CE2057" t="s">
        <v>9653</v>
      </c>
      <c r="CF2057" t="s">
        <v>531</v>
      </c>
      <c r="CG2057" t="s">
        <v>120</v>
      </c>
      <c r="CH2057" t="s">
        <v>121</v>
      </c>
      <c r="CI2057" s="6">
        <v>96950</v>
      </c>
      <c r="CJ2057" s="10">
        <v>12.28</v>
      </c>
      <c r="CK2057" s="10">
        <v>12.28</v>
      </c>
      <c r="CL2057" s="10">
        <v>18.420000000000002</v>
      </c>
      <c r="CM2057" s="10">
        <v>18.420000000000002</v>
      </c>
      <c r="CN2057" t="s">
        <v>137</v>
      </c>
      <c r="CO2057" t="s">
        <v>140</v>
      </c>
      <c r="CP2057" t="s">
        <v>138</v>
      </c>
      <c r="CR2057" t="s">
        <v>117</v>
      </c>
      <c r="CS2057" t="s">
        <v>139</v>
      </c>
      <c r="CT2057" t="s">
        <v>140</v>
      </c>
      <c r="CU2057" t="s">
        <v>139</v>
      </c>
      <c r="CV2057" t="s">
        <v>140</v>
      </c>
      <c r="CW2057" t="s">
        <v>139</v>
      </c>
      <c r="CX2057" t="s">
        <v>140</v>
      </c>
      <c r="CY2057" t="s">
        <v>140</v>
      </c>
      <c r="CZ2057" s="8">
        <v>16702351929</v>
      </c>
      <c r="DA2057" t="s">
        <v>9658</v>
      </c>
      <c r="DB2057" t="s">
        <v>142</v>
      </c>
      <c r="DC2057" t="s">
        <v>139</v>
      </c>
      <c r="DD2057" t="s">
        <v>117</v>
      </c>
    </row>
    <row r="2058" spans="1:114" ht="15" customHeight="1" x14ac:dyDescent="0.35">
      <c r="A2058" t="s">
        <v>12248</v>
      </c>
      <c r="B2058" t="s">
        <v>144</v>
      </c>
      <c r="C2058" s="1">
        <v>45756</v>
      </c>
      <c r="D2058" s="1">
        <v>45807</v>
      </c>
      <c r="E2058" t="s">
        <v>116</v>
      </c>
      <c r="F2058" s="1">
        <v>45929</v>
      </c>
      <c r="G2058" t="s">
        <v>117</v>
      </c>
      <c r="H2058" t="s">
        <v>117</v>
      </c>
      <c r="I2058" t="s">
        <v>117</v>
      </c>
      <c r="J2058" t="s">
        <v>4034</v>
      </c>
      <c r="K2058" t="s">
        <v>12249</v>
      </c>
      <c r="L2058" t="s">
        <v>12250</v>
      </c>
      <c r="M2058" t="s">
        <v>12251</v>
      </c>
      <c r="N2058" t="s">
        <v>120</v>
      </c>
      <c r="O2058" t="s">
        <v>121</v>
      </c>
      <c r="P2058" s="6">
        <v>96950</v>
      </c>
      <c r="Q2058" t="s">
        <v>122</v>
      </c>
      <c r="S2058" s="8">
        <v>16702346485</v>
      </c>
      <c r="U2058" t="s">
        <v>4038</v>
      </c>
      <c r="V2058">
        <v>812112</v>
      </c>
      <c r="W2058" t="s">
        <v>124</v>
      </c>
      <c r="Y2058" t="s">
        <v>1278</v>
      </c>
      <c r="Z2058" t="s">
        <v>4039</v>
      </c>
      <c r="AA2058" t="s">
        <v>4040</v>
      </c>
      <c r="AB2058" t="s">
        <v>154</v>
      </c>
      <c r="AC2058" t="s">
        <v>12250</v>
      </c>
      <c r="AD2058" t="s">
        <v>12252</v>
      </c>
      <c r="AE2058" t="s">
        <v>120</v>
      </c>
      <c r="AF2058" t="s">
        <v>121</v>
      </c>
      <c r="AG2058" s="6">
        <v>96950</v>
      </c>
      <c r="AH2058" t="s">
        <v>122</v>
      </c>
      <c r="AJ2058" s="8">
        <v>16702346485</v>
      </c>
      <c r="AL2058" t="s">
        <v>4042</v>
      </c>
      <c r="BE2058" t="str">
        <f>"39-5012.00"</f>
        <v>39-5012.00</v>
      </c>
      <c r="BF2058" t="s">
        <v>272</v>
      </c>
      <c r="BG2058" t="s">
        <v>12253</v>
      </c>
      <c r="BH2058" t="s">
        <v>12254</v>
      </c>
      <c r="BI2058">
        <v>2</v>
      </c>
      <c r="BJ2058">
        <v>2</v>
      </c>
      <c r="BK2058" s="1">
        <v>45931</v>
      </c>
      <c r="BL2058" s="1">
        <v>46295</v>
      </c>
      <c r="BM2058" s="1">
        <v>45931</v>
      </c>
      <c r="BN2058" s="1">
        <v>46295</v>
      </c>
      <c r="BO2058">
        <v>35</v>
      </c>
      <c r="BP2058">
        <v>7</v>
      </c>
      <c r="BQ2058">
        <v>0</v>
      </c>
      <c r="BR2058">
        <v>0</v>
      </c>
      <c r="BS2058">
        <v>7</v>
      </c>
      <c r="BT2058">
        <v>7</v>
      </c>
      <c r="BU2058">
        <v>7</v>
      </c>
      <c r="BV2058">
        <v>7</v>
      </c>
      <c r="BW2058" t="str">
        <f>"11:00 AM"</f>
        <v>11:00 AM</v>
      </c>
      <c r="BX2058" t="str">
        <f>"7:00 PM"</f>
        <v>7:00 PM</v>
      </c>
      <c r="BY2058" t="s">
        <v>159</v>
      </c>
      <c r="BZ2058">
        <v>0</v>
      </c>
      <c r="CA2058">
        <v>12</v>
      </c>
      <c r="CB2058" t="s">
        <v>117</v>
      </c>
      <c r="CD2058" t="s">
        <v>12255</v>
      </c>
      <c r="CE2058" t="s">
        <v>12256</v>
      </c>
      <c r="CF2058" t="s">
        <v>12257</v>
      </c>
      <c r="CG2058" t="s">
        <v>120</v>
      </c>
      <c r="CH2058" t="s">
        <v>121</v>
      </c>
      <c r="CI2058" s="6">
        <v>96950</v>
      </c>
      <c r="CJ2058" s="10">
        <v>7.98</v>
      </c>
      <c r="CK2058" s="10">
        <v>7.98</v>
      </c>
      <c r="CL2058" s="10">
        <v>11.97</v>
      </c>
      <c r="CM2058" s="10">
        <v>11.97</v>
      </c>
      <c r="CN2058" t="s">
        <v>137</v>
      </c>
      <c r="CP2058" t="s">
        <v>138</v>
      </c>
      <c r="CR2058" t="s">
        <v>117</v>
      </c>
      <c r="CS2058" t="s">
        <v>139</v>
      </c>
      <c r="CT2058" t="s">
        <v>140</v>
      </c>
      <c r="CU2058" t="s">
        <v>139</v>
      </c>
      <c r="CV2058" t="s">
        <v>140</v>
      </c>
      <c r="CW2058" t="s">
        <v>139</v>
      </c>
      <c r="CX2058" t="s">
        <v>140</v>
      </c>
      <c r="CY2058" t="s">
        <v>4047</v>
      </c>
      <c r="CZ2058" s="8">
        <v>16702346485</v>
      </c>
      <c r="DA2058" t="s">
        <v>4042</v>
      </c>
      <c r="DB2058" t="s">
        <v>4048</v>
      </c>
      <c r="DC2058" t="s">
        <v>139</v>
      </c>
      <c r="DD2058" t="s">
        <v>117</v>
      </c>
    </row>
    <row r="2059" spans="1:114" ht="15" customHeight="1" x14ac:dyDescent="0.35">
      <c r="A2059" t="s">
        <v>12260</v>
      </c>
      <c r="B2059" t="s">
        <v>166</v>
      </c>
      <c r="C2059" s="1">
        <v>45764</v>
      </c>
      <c r="D2059" s="1">
        <v>45807</v>
      </c>
      <c r="E2059" t="s">
        <v>211</v>
      </c>
      <c r="G2059" t="s">
        <v>117</v>
      </c>
      <c r="H2059" t="s">
        <v>117</v>
      </c>
      <c r="I2059" t="s">
        <v>117</v>
      </c>
      <c r="J2059" t="s">
        <v>1595</v>
      </c>
      <c r="K2059" t="s">
        <v>17413</v>
      </c>
      <c r="L2059" t="s">
        <v>1602</v>
      </c>
      <c r="N2059" t="s">
        <v>136</v>
      </c>
      <c r="O2059" t="s">
        <v>121</v>
      </c>
      <c r="P2059" s="6">
        <v>96950</v>
      </c>
      <c r="Q2059" t="s">
        <v>122</v>
      </c>
      <c r="R2059" t="s">
        <v>1603</v>
      </c>
      <c r="S2059" s="8">
        <v>16709899218</v>
      </c>
      <c r="U2059" t="s">
        <v>1597</v>
      </c>
      <c r="V2059">
        <v>561311</v>
      </c>
      <c r="W2059" t="s">
        <v>124</v>
      </c>
      <c r="Y2059" t="s">
        <v>1598</v>
      </c>
      <c r="Z2059" t="s">
        <v>1599</v>
      </c>
      <c r="AA2059" t="s">
        <v>1600</v>
      </c>
      <c r="AB2059" t="s">
        <v>1601</v>
      </c>
      <c r="AC2059" t="s">
        <v>1596</v>
      </c>
      <c r="AE2059" t="s">
        <v>136</v>
      </c>
      <c r="AF2059" t="s">
        <v>121</v>
      </c>
      <c r="AG2059" s="6">
        <v>96950</v>
      </c>
      <c r="AH2059" t="s">
        <v>122</v>
      </c>
      <c r="AI2059" t="s">
        <v>1603</v>
      </c>
      <c r="AJ2059" s="8">
        <v>16709899218</v>
      </c>
      <c r="AL2059" t="s">
        <v>1604</v>
      </c>
      <c r="BE2059" t="str">
        <f>"29-1141.00"</f>
        <v>29-1141.00</v>
      </c>
      <c r="BF2059" t="s">
        <v>1534</v>
      </c>
      <c r="BG2059" t="s">
        <v>12261</v>
      </c>
      <c r="BH2059" t="s">
        <v>1534</v>
      </c>
      <c r="BI2059">
        <v>5</v>
      </c>
      <c r="BK2059" s="1">
        <v>45870</v>
      </c>
      <c r="BL2059" s="1">
        <v>46234</v>
      </c>
      <c r="BO2059">
        <v>35</v>
      </c>
      <c r="BP2059">
        <v>0</v>
      </c>
      <c r="BQ2059">
        <v>7</v>
      </c>
      <c r="BR2059">
        <v>7</v>
      </c>
      <c r="BS2059">
        <v>7</v>
      </c>
      <c r="BT2059">
        <v>7</v>
      </c>
      <c r="BU2059">
        <v>7</v>
      </c>
      <c r="BV2059">
        <v>0</v>
      </c>
      <c r="BW2059" t="str">
        <f>"8:00 AM"</f>
        <v>8:00 AM</v>
      </c>
      <c r="BX2059" t="str">
        <f>"4:00 PM"</f>
        <v>4:00 PM</v>
      </c>
      <c r="BY2059" t="s">
        <v>588</v>
      </c>
      <c r="BZ2059">
        <v>0</v>
      </c>
      <c r="CA2059">
        <v>12</v>
      </c>
      <c r="CB2059" t="s">
        <v>117</v>
      </c>
      <c r="CD2059" s="2" t="s">
        <v>12262</v>
      </c>
      <c r="CE2059" t="s">
        <v>7102</v>
      </c>
      <c r="CG2059" t="s">
        <v>136</v>
      </c>
      <c r="CH2059" t="s">
        <v>121</v>
      </c>
      <c r="CI2059" s="6">
        <v>96950</v>
      </c>
      <c r="CJ2059" s="10">
        <v>17.05</v>
      </c>
      <c r="CK2059" s="10">
        <v>17.05</v>
      </c>
      <c r="CL2059" s="10">
        <v>25.58</v>
      </c>
      <c r="CM2059" s="10">
        <v>25.58</v>
      </c>
      <c r="CN2059" t="s">
        <v>137</v>
      </c>
      <c r="CO2059" t="s">
        <v>140</v>
      </c>
      <c r="CP2059" t="s">
        <v>138</v>
      </c>
      <c r="CR2059" t="s">
        <v>117</v>
      </c>
      <c r="CS2059" t="s">
        <v>139</v>
      </c>
      <c r="CT2059" t="s">
        <v>139</v>
      </c>
      <c r="CU2059" t="s">
        <v>139</v>
      </c>
      <c r="CV2059" t="s">
        <v>140</v>
      </c>
      <c r="CW2059" t="s">
        <v>139</v>
      </c>
      <c r="CX2059" t="s">
        <v>139</v>
      </c>
      <c r="CY2059" t="s">
        <v>1609</v>
      </c>
      <c r="CZ2059" s="8">
        <v>16709899218</v>
      </c>
      <c r="DA2059" t="s">
        <v>1604</v>
      </c>
      <c r="DB2059" t="s">
        <v>140</v>
      </c>
      <c r="DC2059" t="s">
        <v>139</v>
      </c>
      <c r="DD2059" t="s">
        <v>117</v>
      </c>
      <c r="DE2059" t="s">
        <v>1598</v>
      </c>
      <c r="DF2059" t="s">
        <v>1599</v>
      </c>
      <c r="DG2059" t="s">
        <v>535</v>
      </c>
      <c r="DH2059" t="s">
        <v>1597</v>
      </c>
      <c r="DI2059" t="s">
        <v>17414</v>
      </c>
      <c r="DJ2059" t="s">
        <v>1604</v>
      </c>
    </row>
    <row r="2060" spans="1:114" ht="15" customHeight="1" x14ac:dyDescent="0.35">
      <c r="A2060" t="s">
        <v>15303</v>
      </c>
      <c r="B2060" t="s">
        <v>115</v>
      </c>
      <c r="C2060" s="1">
        <v>45769</v>
      </c>
      <c r="D2060" s="1">
        <v>45807</v>
      </c>
      <c r="E2060" t="s">
        <v>116</v>
      </c>
      <c r="F2060" s="1">
        <v>45929</v>
      </c>
      <c r="G2060" t="s">
        <v>117</v>
      </c>
      <c r="H2060" t="s">
        <v>117</v>
      </c>
      <c r="I2060" t="s">
        <v>117</v>
      </c>
      <c r="J2060" t="s">
        <v>750</v>
      </c>
      <c r="K2060" t="s">
        <v>751</v>
      </c>
      <c r="L2060" t="s">
        <v>752</v>
      </c>
      <c r="M2060" t="s">
        <v>753</v>
      </c>
      <c r="N2060" t="s">
        <v>120</v>
      </c>
      <c r="O2060" t="s">
        <v>121</v>
      </c>
      <c r="P2060" s="6">
        <v>96950</v>
      </c>
      <c r="Q2060" t="s">
        <v>122</v>
      </c>
      <c r="R2060" t="s">
        <v>652</v>
      </c>
      <c r="S2060" s="8">
        <v>16702341336</v>
      </c>
      <c r="U2060" t="s">
        <v>754</v>
      </c>
      <c r="V2060">
        <v>425120</v>
      </c>
      <c r="W2060" t="s">
        <v>124</v>
      </c>
      <c r="Y2060" t="s">
        <v>755</v>
      </c>
      <c r="Z2060" t="s">
        <v>756</v>
      </c>
      <c r="AA2060" t="s">
        <v>140</v>
      </c>
      <c r="AB2060" t="s">
        <v>657</v>
      </c>
      <c r="AC2060" t="s">
        <v>752</v>
      </c>
      <c r="AD2060" t="s">
        <v>753</v>
      </c>
      <c r="AE2060" t="s">
        <v>120</v>
      </c>
      <c r="AF2060" t="s">
        <v>121</v>
      </c>
      <c r="AG2060" s="6">
        <v>96950</v>
      </c>
      <c r="AH2060" t="s">
        <v>122</v>
      </c>
      <c r="AI2060" t="s">
        <v>652</v>
      </c>
      <c r="AJ2060" s="8">
        <v>16702341336</v>
      </c>
      <c r="AL2060" t="s">
        <v>757</v>
      </c>
      <c r="BE2060" t="str">
        <f>"41-2031.00"</f>
        <v>41-2031.00</v>
      </c>
      <c r="BF2060" t="s">
        <v>1189</v>
      </c>
      <c r="BG2060" t="s">
        <v>15304</v>
      </c>
      <c r="BH2060" t="s">
        <v>15305</v>
      </c>
      <c r="BI2060">
        <v>2</v>
      </c>
      <c r="BK2060" s="1">
        <v>45931</v>
      </c>
      <c r="BL2060" s="1">
        <v>46295</v>
      </c>
      <c r="BO2060">
        <v>35</v>
      </c>
      <c r="BP2060">
        <v>0</v>
      </c>
      <c r="BQ2060">
        <v>7</v>
      </c>
      <c r="BR2060">
        <v>7</v>
      </c>
      <c r="BS2060">
        <v>7</v>
      </c>
      <c r="BT2060">
        <v>7</v>
      </c>
      <c r="BU2060">
        <v>7</v>
      </c>
      <c r="BV2060">
        <v>0</v>
      </c>
      <c r="BW2060" t="str">
        <f>"8:00 AM"</f>
        <v>8:00 AM</v>
      </c>
      <c r="BX2060" t="str">
        <f>"4:00 PM"</f>
        <v>4:00 PM</v>
      </c>
      <c r="BY2060" t="s">
        <v>133</v>
      </c>
      <c r="BZ2060">
        <v>0</v>
      </c>
      <c r="CA2060">
        <v>12</v>
      </c>
      <c r="CB2060" t="s">
        <v>117</v>
      </c>
      <c r="CD2060" t="s">
        <v>15306</v>
      </c>
      <c r="CE2060" t="s">
        <v>760</v>
      </c>
      <c r="CF2060" t="s">
        <v>753</v>
      </c>
      <c r="CG2060" t="s">
        <v>120</v>
      </c>
      <c r="CH2060" t="s">
        <v>121</v>
      </c>
      <c r="CI2060" s="6">
        <v>96950</v>
      </c>
      <c r="CJ2060" s="10">
        <v>9.9</v>
      </c>
      <c r="CK2060" s="10">
        <v>10</v>
      </c>
      <c r="CL2060" s="10">
        <v>14.85</v>
      </c>
      <c r="CM2060" s="10">
        <v>15</v>
      </c>
      <c r="CN2060" t="s">
        <v>137</v>
      </c>
      <c r="CO2060" t="s">
        <v>140</v>
      </c>
      <c r="CP2060" t="s">
        <v>138</v>
      </c>
      <c r="CR2060" t="s">
        <v>117</v>
      </c>
      <c r="CS2060" t="s">
        <v>139</v>
      </c>
      <c r="CT2060" t="s">
        <v>139</v>
      </c>
      <c r="CU2060" t="s">
        <v>139</v>
      </c>
      <c r="CV2060" t="s">
        <v>140</v>
      </c>
      <c r="CW2060" t="s">
        <v>139</v>
      </c>
      <c r="CX2060" t="s">
        <v>140</v>
      </c>
      <c r="CY2060" t="s">
        <v>664</v>
      </c>
      <c r="CZ2060" s="8">
        <v>16702341336</v>
      </c>
      <c r="DA2060" t="s">
        <v>757</v>
      </c>
      <c r="DB2060" t="s">
        <v>140</v>
      </c>
      <c r="DC2060" t="s">
        <v>139</v>
      </c>
      <c r="DD2060" t="s">
        <v>117</v>
      </c>
    </row>
    <row r="2061" spans="1:114" ht="15" customHeight="1" x14ac:dyDescent="0.35">
      <c r="A2061" t="s">
        <v>15384</v>
      </c>
      <c r="B2061" t="s">
        <v>115</v>
      </c>
      <c r="C2061" s="1">
        <v>45769</v>
      </c>
      <c r="D2061" s="1">
        <v>45807</v>
      </c>
      <c r="E2061" t="s">
        <v>116</v>
      </c>
      <c r="F2061" s="1">
        <v>45929</v>
      </c>
      <c r="G2061" t="s">
        <v>117</v>
      </c>
      <c r="H2061" t="s">
        <v>117</v>
      </c>
      <c r="I2061" t="s">
        <v>117</v>
      </c>
      <c r="J2061" t="s">
        <v>750</v>
      </c>
      <c r="K2061" t="s">
        <v>751</v>
      </c>
      <c r="L2061" t="s">
        <v>752</v>
      </c>
      <c r="M2061" t="s">
        <v>753</v>
      </c>
      <c r="N2061" t="s">
        <v>120</v>
      </c>
      <c r="O2061" t="s">
        <v>121</v>
      </c>
      <c r="P2061" s="6">
        <v>96950</v>
      </c>
      <c r="Q2061" t="s">
        <v>122</v>
      </c>
      <c r="R2061" t="s">
        <v>652</v>
      </c>
      <c r="S2061" s="8">
        <v>16702341336</v>
      </c>
      <c r="U2061" t="s">
        <v>754</v>
      </c>
      <c r="V2061">
        <v>425120</v>
      </c>
      <c r="W2061" t="s">
        <v>124</v>
      </c>
      <c r="Y2061" t="s">
        <v>755</v>
      </c>
      <c r="Z2061" t="s">
        <v>756</v>
      </c>
      <c r="AA2061" t="s">
        <v>140</v>
      </c>
      <c r="AB2061" t="s">
        <v>657</v>
      </c>
      <c r="AC2061" t="s">
        <v>752</v>
      </c>
      <c r="AD2061" t="s">
        <v>753</v>
      </c>
      <c r="AE2061" t="s">
        <v>120</v>
      </c>
      <c r="AF2061" t="s">
        <v>121</v>
      </c>
      <c r="AG2061" s="6">
        <v>96950</v>
      </c>
      <c r="AH2061" t="s">
        <v>122</v>
      </c>
      <c r="AI2061" t="s">
        <v>652</v>
      </c>
      <c r="AJ2061" s="8">
        <v>16702341336</v>
      </c>
      <c r="AL2061" t="s">
        <v>757</v>
      </c>
      <c r="BE2061" t="str">
        <f>"53-3031.00"</f>
        <v>53-3031.00</v>
      </c>
      <c r="BF2061" t="s">
        <v>406</v>
      </c>
      <c r="BG2061" t="s">
        <v>15385</v>
      </c>
      <c r="BH2061" t="s">
        <v>4454</v>
      </c>
      <c r="BI2061">
        <v>2</v>
      </c>
      <c r="BK2061" s="1">
        <v>45931</v>
      </c>
      <c r="BL2061" s="1">
        <v>46295</v>
      </c>
      <c r="BO2061">
        <v>35</v>
      </c>
      <c r="BP2061">
        <v>0</v>
      </c>
      <c r="BQ2061">
        <v>7</v>
      </c>
      <c r="BR2061">
        <v>7</v>
      </c>
      <c r="BS2061">
        <v>7</v>
      </c>
      <c r="BT2061">
        <v>7</v>
      </c>
      <c r="BU2061">
        <v>7</v>
      </c>
      <c r="BV2061">
        <v>0</v>
      </c>
      <c r="BW2061" t="str">
        <f>"8:00 AM"</f>
        <v>8:00 AM</v>
      </c>
      <c r="BX2061" t="str">
        <f>"4:00 PM"</f>
        <v>4:00 PM</v>
      </c>
      <c r="BY2061" t="s">
        <v>133</v>
      </c>
      <c r="BZ2061">
        <v>0</v>
      </c>
      <c r="CA2061">
        <v>12</v>
      </c>
      <c r="CB2061" t="s">
        <v>117</v>
      </c>
      <c r="CD2061" t="s">
        <v>15386</v>
      </c>
      <c r="CE2061" t="s">
        <v>760</v>
      </c>
      <c r="CF2061" t="s">
        <v>753</v>
      </c>
      <c r="CG2061" t="s">
        <v>120</v>
      </c>
      <c r="CH2061" t="s">
        <v>121</v>
      </c>
      <c r="CI2061" s="6">
        <v>96950</v>
      </c>
      <c r="CJ2061" s="10">
        <v>8.34</v>
      </c>
      <c r="CK2061" s="10">
        <v>8.5</v>
      </c>
      <c r="CL2061" s="10">
        <v>12.51</v>
      </c>
      <c r="CM2061" s="10">
        <v>12.75</v>
      </c>
      <c r="CN2061" t="s">
        <v>137</v>
      </c>
      <c r="CO2061" t="s">
        <v>140</v>
      </c>
      <c r="CP2061" t="s">
        <v>138</v>
      </c>
      <c r="CR2061" t="s">
        <v>117</v>
      </c>
      <c r="CS2061" t="s">
        <v>139</v>
      </c>
      <c r="CT2061" t="s">
        <v>139</v>
      </c>
      <c r="CU2061" t="s">
        <v>139</v>
      </c>
      <c r="CV2061" t="s">
        <v>140</v>
      </c>
      <c r="CW2061" t="s">
        <v>139</v>
      </c>
      <c r="CX2061" t="s">
        <v>140</v>
      </c>
      <c r="CY2061" t="s">
        <v>664</v>
      </c>
      <c r="CZ2061" s="8">
        <v>16702341336</v>
      </c>
      <c r="DA2061" t="s">
        <v>757</v>
      </c>
      <c r="DB2061" t="s">
        <v>140</v>
      </c>
      <c r="DC2061" t="s">
        <v>139</v>
      </c>
      <c r="DD2061" t="s">
        <v>117</v>
      </c>
    </row>
    <row r="2062" spans="1:114" ht="15" customHeight="1" x14ac:dyDescent="0.35">
      <c r="A2062" t="s">
        <v>8270</v>
      </c>
      <c r="B2062" t="s">
        <v>115</v>
      </c>
      <c r="C2062" s="1">
        <v>45803</v>
      </c>
      <c r="D2062" s="1">
        <v>45807</v>
      </c>
      <c r="E2062" t="s">
        <v>211</v>
      </c>
      <c r="G2062" t="s">
        <v>117</v>
      </c>
      <c r="H2062" t="s">
        <v>117</v>
      </c>
      <c r="I2062" t="s">
        <v>117</v>
      </c>
      <c r="J2062" t="s">
        <v>1648</v>
      </c>
      <c r="K2062" t="s">
        <v>1649</v>
      </c>
      <c r="L2062" t="s">
        <v>8271</v>
      </c>
      <c r="M2062" t="s">
        <v>1651</v>
      </c>
      <c r="N2062" t="s">
        <v>136</v>
      </c>
      <c r="O2062" t="s">
        <v>121</v>
      </c>
      <c r="P2062" s="6">
        <v>96950</v>
      </c>
      <c r="Q2062" t="s">
        <v>122</v>
      </c>
      <c r="S2062" s="8">
        <v>16703222653</v>
      </c>
      <c r="U2062" t="s">
        <v>1652</v>
      </c>
      <c r="V2062">
        <v>722515</v>
      </c>
      <c r="W2062" t="s">
        <v>124</v>
      </c>
      <c r="Y2062" t="s">
        <v>1653</v>
      </c>
      <c r="Z2062" t="s">
        <v>1654</v>
      </c>
      <c r="AA2062" t="s">
        <v>1655</v>
      </c>
      <c r="AB2062" t="s">
        <v>1656</v>
      </c>
      <c r="AC2062" t="s">
        <v>8271</v>
      </c>
      <c r="AD2062" t="s">
        <v>1651</v>
      </c>
      <c r="AE2062" t="s">
        <v>136</v>
      </c>
      <c r="AF2062" t="s">
        <v>121</v>
      </c>
      <c r="AG2062" s="6">
        <v>96950</v>
      </c>
      <c r="AH2062" t="s">
        <v>122</v>
      </c>
      <c r="AJ2062" s="8">
        <v>16703222653</v>
      </c>
      <c r="AL2062" t="s">
        <v>1657</v>
      </c>
      <c r="BE2062" t="str">
        <f>"35-2014.00"</f>
        <v>35-2014.00</v>
      </c>
      <c r="BF2062" t="s">
        <v>191</v>
      </c>
      <c r="BG2062" t="s">
        <v>8272</v>
      </c>
      <c r="BH2062" t="s">
        <v>217</v>
      </c>
      <c r="BI2062">
        <v>5</v>
      </c>
      <c r="BK2062" s="1">
        <v>45915</v>
      </c>
      <c r="BL2062" s="1">
        <v>46279</v>
      </c>
      <c r="BO2062">
        <v>35</v>
      </c>
      <c r="BP2062">
        <v>0</v>
      </c>
      <c r="BQ2062">
        <v>6</v>
      </c>
      <c r="BR2062">
        <v>6</v>
      </c>
      <c r="BS2062">
        <v>6</v>
      </c>
      <c r="BT2062">
        <v>6</v>
      </c>
      <c r="BU2062">
        <v>6</v>
      </c>
      <c r="BV2062">
        <v>5</v>
      </c>
      <c r="BW2062" t="str">
        <f>"7:00 AM"</f>
        <v>7:00 AM</v>
      </c>
      <c r="BX2062" t="str">
        <f>"2:00 PM"</f>
        <v>2:00 PM</v>
      </c>
      <c r="BY2062" t="s">
        <v>133</v>
      </c>
      <c r="BZ2062">
        <v>0</v>
      </c>
      <c r="CA2062">
        <v>12</v>
      </c>
      <c r="CB2062" t="s">
        <v>117</v>
      </c>
      <c r="CD2062" s="2" t="s">
        <v>8273</v>
      </c>
      <c r="CE2062" t="s">
        <v>8271</v>
      </c>
      <c r="CF2062" t="s">
        <v>1651</v>
      </c>
      <c r="CG2062" t="s">
        <v>136</v>
      </c>
      <c r="CH2062" t="s">
        <v>121</v>
      </c>
      <c r="CI2062" s="6">
        <v>96950</v>
      </c>
      <c r="CJ2062" s="10">
        <v>8.83</v>
      </c>
      <c r="CK2062" s="10">
        <v>8.83</v>
      </c>
      <c r="CL2062" s="10">
        <v>13.25</v>
      </c>
      <c r="CM2062" s="10">
        <v>13.25</v>
      </c>
      <c r="CN2062" t="s">
        <v>137</v>
      </c>
      <c r="CO2062" t="s">
        <v>1661</v>
      </c>
      <c r="CP2062" t="s">
        <v>138</v>
      </c>
      <c r="CR2062" t="s">
        <v>117</v>
      </c>
      <c r="CS2062" t="s">
        <v>139</v>
      </c>
      <c r="CT2062" t="s">
        <v>140</v>
      </c>
      <c r="CU2062" t="s">
        <v>139</v>
      </c>
      <c r="CV2062" t="s">
        <v>140</v>
      </c>
      <c r="CW2062" t="s">
        <v>139</v>
      </c>
      <c r="CX2062" t="s">
        <v>140</v>
      </c>
      <c r="CY2062" t="s">
        <v>4742</v>
      </c>
      <c r="CZ2062" s="8">
        <v>16703222653</v>
      </c>
      <c r="DA2062" t="s">
        <v>1657</v>
      </c>
      <c r="DB2062" t="s">
        <v>142</v>
      </c>
      <c r="DC2062" t="s">
        <v>139</v>
      </c>
      <c r="DD2062" t="s">
        <v>117</v>
      </c>
    </row>
    <row r="2063" spans="1:114" ht="15" customHeight="1" x14ac:dyDescent="0.35">
      <c r="A2063" t="s">
        <v>1647</v>
      </c>
      <c r="B2063" t="s">
        <v>115</v>
      </c>
      <c r="C2063" s="1">
        <v>45803</v>
      </c>
      <c r="D2063" s="1">
        <v>45807</v>
      </c>
      <c r="E2063" t="s">
        <v>211</v>
      </c>
      <c r="G2063" t="s">
        <v>117</v>
      </c>
      <c r="H2063" t="s">
        <v>117</v>
      </c>
      <c r="I2063" t="s">
        <v>117</v>
      </c>
      <c r="J2063" t="s">
        <v>1648</v>
      </c>
      <c r="K2063" t="s">
        <v>1649</v>
      </c>
      <c r="L2063" t="s">
        <v>1650</v>
      </c>
      <c r="M2063" t="s">
        <v>1651</v>
      </c>
      <c r="N2063" t="s">
        <v>136</v>
      </c>
      <c r="O2063" t="s">
        <v>121</v>
      </c>
      <c r="P2063" s="6">
        <v>96950</v>
      </c>
      <c r="Q2063" t="s">
        <v>122</v>
      </c>
      <c r="S2063" s="8">
        <v>16703222653</v>
      </c>
      <c r="U2063" t="s">
        <v>1652</v>
      </c>
      <c r="V2063">
        <v>722515</v>
      </c>
      <c r="W2063" t="s">
        <v>124</v>
      </c>
      <c r="Y2063" t="s">
        <v>1653</v>
      </c>
      <c r="Z2063" t="s">
        <v>1654</v>
      </c>
      <c r="AA2063" t="s">
        <v>1655</v>
      </c>
      <c r="AB2063" t="s">
        <v>1656</v>
      </c>
      <c r="AC2063" t="s">
        <v>1650</v>
      </c>
      <c r="AD2063" t="s">
        <v>1651</v>
      </c>
      <c r="AE2063" t="s">
        <v>136</v>
      </c>
      <c r="AF2063" t="s">
        <v>121</v>
      </c>
      <c r="AG2063" s="6">
        <v>96950</v>
      </c>
      <c r="AH2063" t="s">
        <v>122</v>
      </c>
      <c r="AJ2063" s="8">
        <v>16703222653</v>
      </c>
      <c r="AL2063" t="s">
        <v>1657</v>
      </c>
      <c r="BE2063" t="str">
        <f>"35-3023.01"</f>
        <v>35-3023.01</v>
      </c>
      <c r="BF2063" t="s">
        <v>1658</v>
      </c>
      <c r="BG2063" t="s">
        <v>1659</v>
      </c>
      <c r="BH2063" t="s">
        <v>1658</v>
      </c>
      <c r="BI2063">
        <v>5</v>
      </c>
      <c r="BK2063" s="1">
        <v>45915</v>
      </c>
      <c r="BL2063" s="1">
        <v>46279</v>
      </c>
      <c r="BO2063">
        <v>35</v>
      </c>
      <c r="BP2063">
        <v>0</v>
      </c>
      <c r="BQ2063">
        <v>6</v>
      </c>
      <c r="BR2063">
        <v>6</v>
      </c>
      <c r="BS2063">
        <v>6</v>
      </c>
      <c r="BT2063">
        <v>6</v>
      </c>
      <c r="BU2063">
        <v>6</v>
      </c>
      <c r="BV2063">
        <v>5</v>
      </c>
      <c r="BW2063" t="str">
        <f>"8:00 AM"</f>
        <v>8:00 AM</v>
      </c>
      <c r="BX2063" t="str">
        <f>"3:00 PM"</f>
        <v>3:00 PM</v>
      </c>
      <c r="BY2063" t="s">
        <v>133</v>
      </c>
      <c r="BZ2063">
        <v>0</v>
      </c>
      <c r="CA2063">
        <v>6</v>
      </c>
      <c r="CB2063" t="s">
        <v>117</v>
      </c>
      <c r="CD2063" s="2" t="s">
        <v>1660</v>
      </c>
      <c r="CE2063" t="s">
        <v>1650</v>
      </c>
      <c r="CF2063" t="s">
        <v>1651</v>
      </c>
      <c r="CG2063" t="s">
        <v>136</v>
      </c>
      <c r="CH2063" t="s">
        <v>121</v>
      </c>
      <c r="CI2063" s="6">
        <v>96950</v>
      </c>
      <c r="CJ2063" s="10">
        <v>8.35</v>
      </c>
      <c r="CK2063" s="10">
        <v>8.35</v>
      </c>
      <c r="CL2063" s="10">
        <v>12.53</v>
      </c>
      <c r="CM2063" s="10">
        <v>12.53</v>
      </c>
      <c r="CN2063" t="s">
        <v>137</v>
      </c>
      <c r="CO2063" t="s">
        <v>1661</v>
      </c>
      <c r="CP2063" t="s">
        <v>138</v>
      </c>
      <c r="CR2063" t="s">
        <v>117</v>
      </c>
      <c r="CS2063" t="s">
        <v>139</v>
      </c>
      <c r="CT2063" t="s">
        <v>140</v>
      </c>
      <c r="CU2063" t="s">
        <v>139</v>
      </c>
      <c r="CV2063" t="s">
        <v>140</v>
      </c>
      <c r="CW2063" t="s">
        <v>139</v>
      </c>
      <c r="CX2063" t="s">
        <v>140</v>
      </c>
      <c r="CY2063" t="s">
        <v>1662</v>
      </c>
      <c r="CZ2063" s="8">
        <v>16703222653</v>
      </c>
      <c r="DA2063" t="s">
        <v>1657</v>
      </c>
      <c r="DB2063" t="s">
        <v>142</v>
      </c>
      <c r="DC2063" t="s">
        <v>139</v>
      </c>
      <c r="DD2063" t="s">
        <v>117</v>
      </c>
    </row>
    <row r="2064" spans="1:114" ht="15" customHeight="1" x14ac:dyDescent="0.35">
      <c r="A2064" t="s">
        <v>2084</v>
      </c>
      <c r="B2064" t="s">
        <v>115</v>
      </c>
      <c r="C2064" s="1">
        <v>45803</v>
      </c>
      <c r="D2064" s="1">
        <v>45807</v>
      </c>
      <c r="E2064" t="s">
        <v>211</v>
      </c>
      <c r="G2064" t="s">
        <v>117</v>
      </c>
      <c r="H2064" t="s">
        <v>117</v>
      </c>
      <c r="I2064" t="s">
        <v>117</v>
      </c>
      <c r="J2064" t="s">
        <v>1648</v>
      </c>
      <c r="K2064" t="s">
        <v>1649</v>
      </c>
      <c r="L2064" t="s">
        <v>1650</v>
      </c>
      <c r="M2064" t="s">
        <v>1651</v>
      </c>
      <c r="N2064" t="s">
        <v>136</v>
      </c>
      <c r="O2064" t="s">
        <v>121</v>
      </c>
      <c r="P2064" s="6">
        <v>96950</v>
      </c>
      <c r="Q2064" t="s">
        <v>122</v>
      </c>
      <c r="S2064" s="8">
        <v>16703222653</v>
      </c>
      <c r="U2064" t="s">
        <v>1652</v>
      </c>
      <c r="V2064">
        <v>722515</v>
      </c>
      <c r="W2064" t="s">
        <v>124</v>
      </c>
      <c r="Y2064" t="s">
        <v>1653</v>
      </c>
      <c r="Z2064" t="s">
        <v>1654</v>
      </c>
      <c r="AA2064" t="s">
        <v>1655</v>
      </c>
      <c r="AB2064" t="s">
        <v>1656</v>
      </c>
      <c r="AC2064" t="s">
        <v>1650</v>
      </c>
      <c r="AD2064" t="s">
        <v>1651</v>
      </c>
      <c r="AE2064" t="s">
        <v>136</v>
      </c>
      <c r="AF2064" t="s">
        <v>121</v>
      </c>
      <c r="AG2064" s="6">
        <v>96950</v>
      </c>
      <c r="AH2064" t="s">
        <v>122</v>
      </c>
      <c r="AJ2064" s="8">
        <v>16703222653</v>
      </c>
      <c r="AL2064" t="s">
        <v>1657</v>
      </c>
      <c r="BE2064" t="str">
        <f>"35-3031.00"</f>
        <v>35-3031.00</v>
      </c>
      <c r="BF2064" t="s">
        <v>788</v>
      </c>
      <c r="BG2064" t="s">
        <v>2085</v>
      </c>
      <c r="BH2064" t="s">
        <v>788</v>
      </c>
      <c r="BI2064">
        <v>5</v>
      </c>
      <c r="BK2064" s="1">
        <v>45915</v>
      </c>
      <c r="BL2064" s="1">
        <v>46279</v>
      </c>
      <c r="BO2064">
        <v>35</v>
      </c>
      <c r="BP2064">
        <v>0</v>
      </c>
      <c r="BQ2064">
        <v>6</v>
      </c>
      <c r="BR2064">
        <v>6</v>
      </c>
      <c r="BS2064">
        <v>6</v>
      </c>
      <c r="BT2064">
        <v>6</v>
      </c>
      <c r="BU2064">
        <v>6</v>
      </c>
      <c r="BV2064">
        <v>5</v>
      </c>
      <c r="BW2064" t="str">
        <f>"8:00 AM"</f>
        <v>8:00 AM</v>
      </c>
      <c r="BX2064" t="str">
        <f>"3:00 PM"</f>
        <v>3:00 PM</v>
      </c>
      <c r="BY2064" t="s">
        <v>133</v>
      </c>
      <c r="BZ2064">
        <v>0</v>
      </c>
      <c r="CA2064">
        <v>12</v>
      </c>
      <c r="CB2064" t="s">
        <v>117</v>
      </c>
      <c r="CD2064" t="s">
        <v>2086</v>
      </c>
      <c r="CE2064" t="s">
        <v>1650</v>
      </c>
      <c r="CF2064" t="s">
        <v>1651</v>
      </c>
      <c r="CG2064" t="s">
        <v>136</v>
      </c>
      <c r="CH2064" t="s">
        <v>121</v>
      </c>
      <c r="CI2064" s="6">
        <v>96950</v>
      </c>
      <c r="CJ2064" s="10">
        <v>8.0399999999999991</v>
      </c>
      <c r="CK2064" s="10">
        <v>8.0399999999999991</v>
      </c>
      <c r="CL2064" s="10">
        <v>12.06</v>
      </c>
      <c r="CM2064" s="10">
        <v>12.06</v>
      </c>
      <c r="CN2064" t="s">
        <v>137</v>
      </c>
      <c r="CO2064" t="s">
        <v>1661</v>
      </c>
      <c r="CP2064" t="s">
        <v>138</v>
      </c>
      <c r="CR2064" t="s">
        <v>117</v>
      </c>
      <c r="CS2064" t="s">
        <v>139</v>
      </c>
      <c r="CT2064" t="s">
        <v>140</v>
      </c>
      <c r="CU2064" t="s">
        <v>139</v>
      </c>
      <c r="CV2064" t="s">
        <v>140</v>
      </c>
      <c r="CW2064" t="s">
        <v>139</v>
      </c>
      <c r="CX2064" t="s">
        <v>140</v>
      </c>
      <c r="CY2064" t="s">
        <v>1662</v>
      </c>
      <c r="CZ2064" s="8">
        <v>16703222653</v>
      </c>
      <c r="DA2064" t="s">
        <v>1657</v>
      </c>
      <c r="DB2064" t="s">
        <v>142</v>
      </c>
      <c r="DC2064" t="s">
        <v>139</v>
      </c>
      <c r="DD2064" t="s">
        <v>117</v>
      </c>
    </row>
    <row r="2065" spans="1:114" ht="15" customHeight="1" x14ac:dyDescent="0.35">
      <c r="A2065" t="s">
        <v>16464</v>
      </c>
      <c r="B2065" t="s">
        <v>115</v>
      </c>
      <c r="C2065" s="1">
        <v>45803</v>
      </c>
      <c r="D2065" s="1">
        <v>45807</v>
      </c>
      <c r="E2065" t="s">
        <v>211</v>
      </c>
      <c r="G2065" t="s">
        <v>117</v>
      </c>
      <c r="H2065" t="s">
        <v>117</v>
      </c>
      <c r="I2065" t="s">
        <v>117</v>
      </c>
      <c r="J2065" t="s">
        <v>1648</v>
      </c>
      <c r="K2065" t="s">
        <v>1649</v>
      </c>
      <c r="L2065" t="s">
        <v>1650</v>
      </c>
      <c r="M2065" t="s">
        <v>1651</v>
      </c>
      <c r="N2065" t="s">
        <v>136</v>
      </c>
      <c r="O2065" t="s">
        <v>121</v>
      </c>
      <c r="P2065" s="6">
        <v>96950</v>
      </c>
      <c r="Q2065" t="s">
        <v>122</v>
      </c>
      <c r="S2065" s="8">
        <v>16703222653</v>
      </c>
      <c r="U2065" t="s">
        <v>1652</v>
      </c>
      <c r="V2065">
        <v>722515</v>
      </c>
      <c r="W2065" t="s">
        <v>124</v>
      </c>
      <c r="Y2065" t="s">
        <v>1653</v>
      </c>
      <c r="Z2065" t="s">
        <v>1654</v>
      </c>
      <c r="AA2065" t="s">
        <v>1655</v>
      </c>
      <c r="AB2065" t="s">
        <v>1656</v>
      </c>
      <c r="AC2065" t="s">
        <v>1650</v>
      </c>
      <c r="AD2065" t="s">
        <v>1651</v>
      </c>
      <c r="AE2065" t="s">
        <v>136</v>
      </c>
      <c r="AF2065" t="s">
        <v>121</v>
      </c>
      <c r="AG2065" s="6">
        <v>96950</v>
      </c>
      <c r="AH2065" t="s">
        <v>122</v>
      </c>
      <c r="AJ2065" s="8">
        <v>16703222653</v>
      </c>
      <c r="AL2065" t="s">
        <v>1657</v>
      </c>
      <c r="BE2065" t="str">
        <f>"35-9021.00"</f>
        <v>35-9021.00</v>
      </c>
      <c r="BF2065" t="s">
        <v>3809</v>
      </c>
      <c r="BG2065" t="s">
        <v>4740</v>
      </c>
      <c r="BH2065" t="s">
        <v>3809</v>
      </c>
      <c r="BI2065">
        <v>5</v>
      </c>
      <c r="BK2065" s="1">
        <v>45915</v>
      </c>
      <c r="BL2065" s="1">
        <v>46279</v>
      </c>
      <c r="BO2065">
        <v>35</v>
      </c>
      <c r="BP2065">
        <v>0</v>
      </c>
      <c r="BQ2065">
        <v>6</v>
      </c>
      <c r="BR2065">
        <v>6</v>
      </c>
      <c r="BS2065">
        <v>6</v>
      </c>
      <c r="BT2065">
        <v>6</v>
      </c>
      <c r="BU2065">
        <v>6</v>
      </c>
      <c r="BV2065">
        <v>5</v>
      </c>
      <c r="BW2065" t="str">
        <f>"8:00 AM"</f>
        <v>8:00 AM</v>
      </c>
      <c r="BX2065" t="str">
        <f>"3:00 PM"</f>
        <v>3:00 PM</v>
      </c>
      <c r="BY2065" t="s">
        <v>133</v>
      </c>
      <c r="BZ2065">
        <v>0</v>
      </c>
      <c r="CA2065">
        <v>3</v>
      </c>
      <c r="CB2065" t="s">
        <v>117</v>
      </c>
      <c r="CD2065" s="2" t="s">
        <v>16465</v>
      </c>
      <c r="CE2065" t="s">
        <v>1650</v>
      </c>
      <c r="CF2065" t="s">
        <v>1651</v>
      </c>
      <c r="CG2065" t="s">
        <v>136</v>
      </c>
      <c r="CH2065" t="s">
        <v>121</v>
      </c>
      <c r="CI2065" s="6">
        <v>96950</v>
      </c>
      <c r="CJ2065" s="10">
        <v>8.24</v>
      </c>
      <c r="CK2065" s="10">
        <v>8.24</v>
      </c>
      <c r="CL2065" s="10">
        <v>12.36</v>
      </c>
      <c r="CM2065" s="10">
        <v>12.36</v>
      </c>
      <c r="CN2065" t="s">
        <v>137</v>
      </c>
      <c r="CO2065" t="s">
        <v>1661</v>
      </c>
      <c r="CP2065" t="s">
        <v>138</v>
      </c>
      <c r="CR2065" t="s">
        <v>117</v>
      </c>
      <c r="CS2065" t="s">
        <v>139</v>
      </c>
      <c r="CT2065" t="s">
        <v>140</v>
      </c>
      <c r="CU2065" t="s">
        <v>139</v>
      </c>
      <c r="CV2065" t="s">
        <v>140</v>
      </c>
      <c r="CW2065" t="s">
        <v>139</v>
      </c>
      <c r="CX2065" t="s">
        <v>140</v>
      </c>
      <c r="CY2065" t="s">
        <v>1662</v>
      </c>
      <c r="CZ2065" s="8">
        <v>16703222653</v>
      </c>
      <c r="DA2065" t="s">
        <v>1657</v>
      </c>
      <c r="DB2065" t="s">
        <v>142</v>
      </c>
      <c r="DC2065" t="s">
        <v>139</v>
      </c>
      <c r="DD2065" t="s">
        <v>117</v>
      </c>
    </row>
    <row r="2066" spans="1:114" ht="15" customHeight="1" x14ac:dyDescent="0.35">
      <c r="A2066" t="s">
        <v>2014</v>
      </c>
      <c r="B2066" t="s">
        <v>278</v>
      </c>
      <c r="C2066" s="1">
        <v>45807</v>
      </c>
      <c r="D2066" s="1">
        <v>45807</v>
      </c>
      <c r="E2066" t="s">
        <v>211</v>
      </c>
      <c r="G2066" t="s">
        <v>117</v>
      </c>
      <c r="H2066" t="s">
        <v>139</v>
      </c>
      <c r="I2066" t="s">
        <v>117</v>
      </c>
      <c r="J2066" t="s">
        <v>1412</v>
      </c>
      <c r="K2066" t="s">
        <v>1412</v>
      </c>
      <c r="L2066" t="s">
        <v>1413</v>
      </c>
      <c r="M2066" t="s">
        <v>1414</v>
      </c>
      <c r="N2066" t="s">
        <v>120</v>
      </c>
      <c r="O2066" t="s">
        <v>121</v>
      </c>
      <c r="P2066" s="6">
        <v>96950</v>
      </c>
      <c r="Q2066" t="s">
        <v>122</v>
      </c>
      <c r="S2066" s="8">
        <v>16702874740</v>
      </c>
      <c r="U2066" t="s">
        <v>1415</v>
      </c>
      <c r="V2066">
        <v>333111</v>
      </c>
      <c r="W2066" t="s">
        <v>124</v>
      </c>
      <c r="Y2066" t="s">
        <v>450</v>
      </c>
      <c r="Z2066" t="s">
        <v>451</v>
      </c>
      <c r="AA2066" t="s">
        <v>452</v>
      </c>
      <c r="AB2066" t="s">
        <v>2015</v>
      </c>
      <c r="AC2066" t="s">
        <v>1413</v>
      </c>
      <c r="AD2066" t="s">
        <v>1416</v>
      </c>
      <c r="AE2066" t="s">
        <v>120</v>
      </c>
      <c r="AF2066" t="s">
        <v>121</v>
      </c>
      <c r="AG2066" s="6">
        <v>96950</v>
      </c>
      <c r="AH2066" t="s">
        <v>122</v>
      </c>
      <c r="AJ2066" s="8">
        <v>16702874740</v>
      </c>
      <c r="AL2066" t="s">
        <v>455</v>
      </c>
      <c r="BE2066" t="str">
        <f>"37-2011.00"</f>
        <v>37-2011.00</v>
      </c>
      <c r="BF2066" t="s">
        <v>701</v>
      </c>
      <c r="BG2066" t="s">
        <v>1417</v>
      </c>
      <c r="BH2066" t="s">
        <v>1418</v>
      </c>
      <c r="BI2066">
        <v>4</v>
      </c>
      <c r="BK2066" s="1">
        <v>45931</v>
      </c>
      <c r="BL2066" s="1">
        <v>46295</v>
      </c>
      <c r="BO2066">
        <v>40</v>
      </c>
      <c r="BP2066">
        <v>0</v>
      </c>
      <c r="BQ2066">
        <v>8</v>
      </c>
      <c r="BR2066">
        <v>8</v>
      </c>
      <c r="BS2066">
        <v>8</v>
      </c>
      <c r="BT2066">
        <v>8</v>
      </c>
      <c r="BU2066">
        <v>8</v>
      </c>
      <c r="BV2066">
        <v>0</v>
      </c>
      <c r="BW2066" t="str">
        <f>"8:00 AM"</f>
        <v>8:00 AM</v>
      </c>
      <c r="BX2066" t="str">
        <f>"5:00 PM"</f>
        <v>5:00 PM</v>
      </c>
      <c r="BY2066" t="s">
        <v>133</v>
      </c>
      <c r="BZ2066">
        <v>0</v>
      </c>
      <c r="CA2066">
        <v>6</v>
      </c>
      <c r="CB2066" t="s">
        <v>117</v>
      </c>
      <c r="CD2066" t="s">
        <v>1419</v>
      </c>
      <c r="CE2066" t="s">
        <v>1420</v>
      </c>
      <c r="CF2066" t="s">
        <v>1416</v>
      </c>
      <c r="CG2066" t="s">
        <v>120</v>
      </c>
      <c r="CH2066" t="s">
        <v>121</v>
      </c>
      <c r="CI2066" s="6">
        <v>96950</v>
      </c>
      <c r="CJ2066" s="10">
        <v>8.2899999999999991</v>
      </c>
      <c r="CK2066" s="10">
        <v>8.2899999999999991</v>
      </c>
      <c r="CL2066" s="10">
        <v>12.43</v>
      </c>
      <c r="CM2066" s="10">
        <v>12.43</v>
      </c>
      <c r="CN2066" t="s">
        <v>137</v>
      </c>
      <c r="CO2066" t="s">
        <v>461</v>
      </c>
      <c r="CP2066" t="s">
        <v>138</v>
      </c>
      <c r="CR2066" t="s">
        <v>117</v>
      </c>
      <c r="CS2066" t="s">
        <v>139</v>
      </c>
      <c r="CT2066" t="s">
        <v>139</v>
      </c>
      <c r="CU2066" t="s">
        <v>139</v>
      </c>
      <c r="CV2066" t="s">
        <v>140</v>
      </c>
      <c r="CW2066" t="s">
        <v>139</v>
      </c>
      <c r="CX2066" t="s">
        <v>140</v>
      </c>
      <c r="CY2066" t="s">
        <v>462</v>
      </c>
      <c r="CZ2066" s="8">
        <v>16707837461</v>
      </c>
      <c r="DA2066" t="s">
        <v>463</v>
      </c>
      <c r="DB2066" t="s">
        <v>464</v>
      </c>
      <c r="DC2066" t="s">
        <v>139</v>
      </c>
      <c r="DD2066" t="s">
        <v>117</v>
      </c>
    </row>
    <row r="2067" spans="1:114" ht="15" customHeight="1" x14ac:dyDescent="0.35">
      <c r="A2067" t="s">
        <v>5748</v>
      </c>
      <c r="B2067" t="s">
        <v>166</v>
      </c>
      <c r="C2067" s="1">
        <v>45743</v>
      </c>
      <c r="D2067" s="1">
        <v>45810</v>
      </c>
      <c r="E2067" t="s">
        <v>116</v>
      </c>
      <c r="F2067" s="1">
        <v>45807</v>
      </c>
      <c r="G2067" t="s">
        <v>117</v>
      </c>
      <c r="H2067" t="s">
        <v>117</v>
      </c>
      <c r="I2067" t="s">
        <v>117</v>
      </c>
      <c r="J2067" t="s">
        <v>5749</v>
      </c>
      <c r="K2067" t="s">
        <v>5749</v>
      </c>
      <c r="L2067" t="s">
        <v>5750</v>
      </c>
      <c r="M2067" t="s">
        <v>136</v>
      </c>
      <c r="N2067" t="s">
        <v>233</v>
      </c>
      <c r="O2067" t="s">
        <v>121</v>
      </c>
      <c r="P2067" s="6">
        <v>96950</v>
      </c>
      <c r="Q2067" t="s">
        <v>122</v>
      </c>
      <c r="R2067" t="s">
        <v>140</v>
      </c>
      <c r="S2067" s="8">
        <v>16702347266</v>
      </c>
      <c r="U2067" t="s">
        <v>5751</v>
      </c>
      <c r="V2067">
        <v>487210</v>
      </c>
      <c r="W2067" t="s">
        <v>124</v>
      </c>
      <c r="Y2067" t="s">
        <v>5752</v>
      </c>
      <c r="Z2067" t="s">
        <v>5753</v>
      </c>
      <c r="AA2067" t="s">
        <v>5754</v>
      </c>
      <c r="AB2067" t="s">
        <v>1656</v>
      </c>
      <c r="AC2067" t="s">
        <v>5750</v>
      </c>
      <c r="AD2067" t="s">
        <v>136</v>
      </c>
      <c r="AE2067" t="s">
        <v>233</v>
      </c>
      <c r="AF2067" t="s">
        <v>121</v>
      </c>
      <c r="AG2067" s="6">
        <v>96950</v>
      </c>
      <c r="AH2067" t="s">
        <v>122</v>
      </c>
      <c r="AJ2067" s="8">
        <v>16704837231</v>
      </c>
      <c r="AL2067" t="s">
        <v>5755</v>
      </c>
      <c r="BE2067" t="str">
        <f>"35-2014.00"</f>
        <v>35-2014.00</v>
      </c>
      <c r="BF2067" t="s">
        <v>191</v>
      </c>
      <c r="BG2067" t="s">
        <v>5756</v>
      </c>
      <c r="BH2067" t="s">
        <v>313</v>
      </c>
      <c r="BI2067">
        <v>1</v>
      </c>
      <c r="BK2067" s="1">
        <v>45839</v>
      </c>
      <c r="BL2067" s="1">
        <v>46203</v>
      </c>
      <c r="BO2067">
        <v>35</v>
      </c>
      <c r="BP2067">
        <v>0</v>
      </c>
      <c r="BQ2067">
        <v>6</v>
      </c>
      <c r="BR2067">
        <v>6</v>
      </c>
      <c r="BS2067">
        <v>6</v>
      </c>
      <c r="BT2067">
        <v>6</v>
      </c>
      <c r="BU2067">
        <v>6</v>
      </c>
      <c r="BV2067">
        <v>5</v>
      </c>
      <c r="BW2067" t="str">
        <f>"9:00 AM"</f>
        <v>9:00 AM</v>
      </c>
      <c r="BX2067" t="str">
        <f>"4:00 PM"</f>
        <v>4:00 PM</v>
      </c>
      <c r="BY2067" t="s">
        <v>133</v>
      </c>
      <c r="BZ2067">
        <v>0</v>
      </c>
      <c r="CA2067">
        <v>12</v>
      </c>
      <c r="CB2067" t="s">
        <v>117</v>
      </c>
      <c r="CD2067" s="2" t="s">
        <v>5757</v>
      </c>
      <c r="CE2067" t="s">
        <v>5758</v>
      </c>
      <c r="CF2067" t="s">
        <v>136</v>
      </c>
      <c r="CG2067" t="s">
        <v>233</v>
      </c>
      <c r="CH2067" t="s">
        <v>121</v>
      </c>
      <c r="CI2067" s="6">
        <v>96950</v>
      </c>
      <c r="CJ2067" s="10">
        <v>8.83</v>
      </c>
      <c r="CK2067" s="10">
        <v>8.83</v>
      </c>
      <c r="CN2067" t="s">
        <v>137</v>
      </c>
      <c r="CO2067" t="s">
        <v>140</v>
      </c>
      <c r="CP2067" t="s">
        <v>138</v>
      </c>
      <c r="CR2067" t="s">
        <v>117</v>
      </c>
      <c r="CS2067" t="s">
        <v>139</v>
      </c>
      <c r="CT2067" t="s">
        <v>140</v>
      </c>
      <c r="CU2067" t="s">
        <v>140</v>
      </c>
      <c r="CV2067" t="s">
        <v>140</v>
      </c>
      <c r="CW2067" t="s">
        <v>139</v>
      </c>
      <c r="CX2067" t="s">
        <v>140</v>
      </c>
      <c r="CY2067" t="s">
        <v>133</v>
      </c>
      <c r="CZ2067" s="8">
        <v>16702347266</v>
      </c>
      <c r="DA2067" t="s">
        <v>5755</v>
      </c>
      <c r="DB2067" t="s">
        <v>140</v>
      </c>
      <c r="DC2067" t="s">
        <v>139</v>
      </c>
      <c r="DD2067" t="s">
        <v>117</v>
      </c>
    </row>
    <row r="2068" spans="1:114" ht="15" customHeight="1" x14ac:dyDescent="0.35">
      <c r="A2068" t="s">
        <v>1835</v>
      </c>
      <c r="B2068" t="s">
        <v>144</v>
      </c>
      <c r="C2068" s="1">
        <v>45743</v>
      </c>
      <c r="D2068" s="1">
        <v>45810</v>
      </c>
      <c r="E2068" t="s">
        <v>211</v>
      </c>
      <c r="G2068" t="s">
        <v>117</v>
      </c>
      <c r="H2068" t="s">
        <v>117</v>
      </c>
      <c r="I2068" t="s">
        <v>117</v>
      </c>
      <c r="J2068" t="s">
        <v>1836</v>
      </c>
      <c r="K2068" t="s">
        <v>1837</v>
      </c>
      <c r="L2068" t="s">
        <v>1838</v>
      </c>
      <c r="N2068" t="s">
        <v>120</v>
      </c>
      <c r="O2068" t="s">
        <v>121</v>
      </c>
      <c r="P2068" s="6">
        <v>96950</v>
      </c>
      <c r="Q2068" t="s">
        <v>122</v>
      </c>
      <c r="S2068" s="8">
        <v>16702358570</v>
      </c>
      <c r="U2068" t="s">
        <v>1839</v>
      </c>
      <c r="V2068">
        <v>445250</v>
      </c>
      <c r="W2068" t="s">
        <v>124</v>
      </c>
      <c r="Y2068" t="s">
        <v>1840</v>
      </c>
      <c r="Z2068" t="s">
        <v>1841</v>
      </c>
      <c r="AA2068" t="s">
        <v>535</v>
      </c>
      <c r="AB2068" t="s">
        <v>1842</v>
      </c>
      <c r="AC2068" t="s">
        <v>1838</v>
      </c>
      <c r="AD2068" t="s">
        <v>531</v>
      </c>
      <c r="AE2068" t="s">
        <v>120</v>
      </c>
      <c r="AF2068" t="s">
        <v>121</v>
      </c>
      <c r="AG2068" s="6">
        <v>96950</v>
      </c>
      <c r="AH2068" t="s">
        <v>122</v>
      </c>
      <c r="AJ2068" s="8">
        <v>16702358570</v>
      </c>
      <c r="AL2068" t="s">
        <v>1843</v>
      </c>
      <c r="BE2068" t="str">
        <f>"45-3031.00"</f>
        <v>45-3031.00</v>
      </c>
      <c r="BF2068" t="s">
        <v>1844</v>
      </c>
      <c r="BG2068" t="s">
        <v>1845</v>
      </c>
      <c r="BH2068" t="s">
        <v>1846</v>
      </c>
      <c r="BI2068">
        <v>3</v>
      </c>
      <c r="BJ2068">
        <v>3</v>
      </c>
      <c r="BK2068" s="1">
        <v>45809</v>
      </c>
      <c r="BL2068" s="1">
        <v>46173</v>
      </c>
      <c r="BM2068" s="1">
        <v>45810</v>
      </c>
      <c r="BN2068" s="1">
        <v>46173</v>
      </c>
      <c r="BO2068">
        <v>35</v>
      </c>
      <c r="BP2068">
        <v>0</v>
      </c>
      <c r="BQ2068">
        <v>6</v>
      </c>
      <c r="BR2068">
        <v>6</v>
      </c>
      <c r="BS2068">
        <v>6</v>
      </c>
      <c r="BT2068">
        <v>6</v>
      </c>
      <c r="BU2068">
        <v>6</v>
      </c>
      <c r="BV2068">
        <v>5</v>
      </c>
      <c r="BW2068" t="str">
        <f>"8:00 AM"</f>
        <v>8:00 AM</v>
      </c>
      <c r="BX2068" t="str">
        <f>"3:00 PM"</f>
        <v>3:00 PM</v>
      </c>
      <c r="BY2068" t="s">
        <v>133</v>
      </c>
      <c r="BZ2068">
        <v>0</v>
      </c>
      <c r="CA2068">
        <v>3</v>
      </c>
      <c r="CB2068" t="s">
        <v>117</v>
      </c>
      <c r="CD2068" t="s">
        <v>1847</v>
      </c>
      <c r="CE2068" t="s">
        <v>1031</v>
      </c>
      <c r="CF2068" t="s">
        <v>531</v>
      </c>
      <c r="CG2068" t="s">
        <v>120</v>
      </c>
      <c r="CH2068" t="s">
        <v>121</v>
      </c>
      <c r="CI2068" s="6">
        <v>96950</v>
      </c>
      <c r="CJ2068" s="10">
        <v>16.53</v>
      </c>
      <c r="CK2068" s="10">
        <v>16.53</v>
      </c>
      <c r="CL2068" s="10">
        <v>24.79</v>
      </c>
      <c r="CM2068" s="10">
        <v>24.79</v>
      </c>
      <c r="CN2068" t="s">
        <v>137</v>
      </c>
      <c r="CO2068" t="s">
        <v>164</v>
      </c>
      <c r="CP2068" t="s">
        <v>138</v>
      </c>
      <c r="CR2068" t="s">
        <v>117</v>
      </c>
      <c r="CS2068" t="s">
        <v>139</v>
      </c>
      <c r="CT2068" t="s">
        <v>140</v>
      </c>
      <c r="CU2068" t="s">
        <v>139</v>
      </c>
      <c r="CV2068" t="s">
        <v>140</v>
      </c>
      <c r="CW2068" t="s">
        <v>139</v>
      </c>
      <c r="CX2068" t="s">
        <v>140</v>
      </c>
      <c r="CY2068" s="2" t="s">
        <v>1848</v>
      </c>
      <c r="CZ2068" s="8">
        <v>16702358570</v>
      </c>
      <c r="DA2068" t="s">
        <v>1843</v>
      </c>
      <c r="DB2068" t="s">
        <v>164</v>
      </c>
      <c r="DC2068" t="s">
        <v>139</v>
      </c>
      <c r="DD2068" t="s">
        <v>117</v>
      </c>
    </row>
    <row r="2069" spans="1:114" ht="15" customHeight="1" x14ac:dyDescent="0.35">
      <c r="A2069" t="s">
        <v>12313</v>
      </c>
      <c r="B2069" t="s">
        <v>294</v>
      </c>
      <c r="C2069" s="1">
        <v>45749</v>
      </c>
      <c r="D2069" s="1">
        <v>45810</v>
      </c>
      <c r="E2069" t="s">
        <v>116</v>
      </c>
      <c r="F2069" s="1">
        <v>45929</v>
      </c>
      <c r="G2069" t="s">
        <v>139</v>
      </c>
      <c r="H2069" t="s">
        <v>117</v>
      </c>
      <c r="I2069" t="s">
        <v>117</v>
      </c>
      <c r="J2069" t="s">
        <v>1345</v>
      </c>
      <c r="K2069" t="s">
        <v>4444</v>
      </c>
      <c r="L2069" t="s">
        <v>851</v>
      </c>
      <c r="M2069" t="s">
        <v>4445</v>
      </c>
      <c r="N2069" t="s">
        <v>136</v>
      </c>
      <c r="O2069" t="s">
        <v>121</v>
      </c>
      <c r="P2069" s="6">
        <v>96950</v>
      </c>
      <c r="Q2069" t="s">
        <v>122</v>
      </c>
      <c r="S2069" s="8">
        <v>16702353313</v>
      </c>
      <c r="U2069" t="s">
        <v>1348</v>
      </c>
      <c r="V2069">
        <v>722511</v>
      </c>
      <c r="W2069" t="s">
        <v>124</v>
      </c>
      <c r="Y2069" t="s">
        <v>849</v>
      </c>
      <c r="Z2069" t="s">
        <v>850</v>
      </c>
      <c r="AB2069" t="s">
        <v>997</v>
      </c>
      <c r="AC2069" t="s">
        <v>4445</v>
      </c>
      <c r="AD2069" t="s">
        <v>851</v>
      </c>
      <c r="AE2069" t="s">
        <v>136</v>
      </c>
      <c r="AF2069" t="s">
        <v>121</v>
      </c>
      <c r="AG2069" s="6">
        <v>96950</v>
      </c>
      <c r="AH2069" t="s">
        <v>122</v>
      </c>
      <c r="AJ2069" s="8">
        <v>16702353313</v>
      </c>
      <c r="AL2069" t="s">
        <v>852</v>
      </c>
      <c r="BE2069" t="str">
        <f>"35-3011.00"</f>
        <v>35-3011.00</v>
      </c>
      <c r="BF2069" t="s">
        <v>3842</v>
      </c>
      <c r="BG2069" t="s">
        <v>4446</v>
      </c>
      <c r="BH2069" t="s">
        <v>4447</v>
      </c>
      <c r="BI2069">
        <v>4</v>
      </c>
      <c r="BJ2069">
        <v>3</v>
      </c>
      <c r="BK2069" s="1">
        <v>45931</v>
      </c>
      <c r="BL2069" s="1">
        <v>47026</v>
      </c>
      <c r="BM2069" s="1">
        <v>45931</v>
      </c>
      <c r="BN2069" s="1">
        <v>47026</v>
      </c>
      <c r="BO2069">
        <v>36</v>
      </c>
      <c r="BP2069">
        <v>6</v>
      </c>
      <c r="BQ2069">
        <v>6</v>
      </c>
      <c r="BR2069">
        <v>6</v>
      </c>
      <c r="BS2069">
        <v>6</v>
      </c>
      <c r="BT2069">
        <v>0</v>
      </c>
      <c r="BU2069">
        <v>6</v>
      </c>
      <c r="BV2069">
        <v>6</v>
      </c>
      <c r="BW2069" t="str">
        <f>"7:00 AM"</f>
        <v>7:00 AM</v>
      </c>
      <c r="BX2069" t="str">
        <f>"11:00 PM"</f>
        <v>11:00 PM</v>
      </c>
      <c r="BY2069" t="s">
        <v>133</v>
      </c>
      <c r="BZ2069">
        <v>0</v>
      </c>
      <c r="CA2069">
        <v>12</v>
      </c>
      <c r="CB2069" t="s">
        <v>117</v>
      </c>
      <c r="CD2069" s="2" t="s">
        <v>12314</v>
      </c>
      <c r="CE2069" t="s">
        <v>1352</v>
      </c>
      <c r="CF2069" t="s">
        <v>1353</v>
      </c>
      <c r="CG2069" t="s">
        <v>136</v>
      </c>
      <c r="CH2069" t="s">
        <v>121</v>
      </c>
      <c r="CI2069" s="6">
        <v>96950</v>
      </c>
      <c r="CJ2069" s="10">
        <v>8.15</v>
      </c>
      <c r="CK2069" s="10">
        <v>8.15</v>
      </c>
      <c r="CN2069" t="s">
        <v>137</v>
      </c>
      <c r="CO2069" t="s">
        <v>133</v>
      </c>
      <c r="CP2069" t="s">
        <v>138</v>
      </c>
      <c r="CR2069" t="s">
        <v>117</v>
      </c>
      <c r="CS2069" t="s">
        <v>139</v>
      </c>
      <c r="CT2069" t="s">
        <v>140</v>
      </c>
      <c r="CU2069" t="s">
        <v>140</v>
      </c>
      <c r="CV2069" t="s">
        <v>140</v>
      </c>
      <c r="CW2069" t="s">
        <v>139</v>
      </c>
      <c r="CX2069" t="s">
        <v>140</v>
      </c>
      <c r="CY2069" t="s">
        <v>133</v>
      </c>
      <c r="CZ2069" s="8">
        <v>16702353313</v>
      </c>
      <c r="DA2069" t="s">
        <v>852</v>
      </c>
      <c r="DB2069" t="s">
        <v>140</v>
      </c>
      <c r="DC2069" t="s">
        <v>139</v>
      </c>
      <c r="DD2069" t="s">
        <v>117</v>
      </c>
    </row>
    <row r="2070" spans="1:114" ht="15" customHeight="1" x14ac:dyDescent="0.35">
      <c r="A2070" t="s">
        <v>16557</v>
      </c>
      <c r="B2070" t="s">
        <v>144</v>
      </c>
      <c r="C2070" s="1">
        <v>45750</v>
      </c>
      <c r="D2070" s="1">
        <v>45810</v>
      </c>
      <c r="E2070" t="s">
        <v>116</v>
      </c>
      <c r="F2070" s="1">
        <v>45929</v>
      </c>
      <c r="G2070" t="s">
        <v>117</v>
      </c>
      <c r="H2070" t="s">
        <v>139</v>
      </c>
      <c r="I2070" t="s">
        <v>117</v>
      </c>
      <c r="J2070" t="s">
        <v>1365</v>
      </c>
      <c r="K2070" t="s">
        <v>1366</v>
      </c>
      <c r="L2070" t="s">
        <v>1367</v>
      </c>
      <c r="M2070" t="s">
        <v>1368</v>
      </c>
      <c r="N2070" t="s">
        <v>120</v>
      </c>
      <c r="O2070" t="s">
        <v>121</v>
      </c>
      <c r="P2070" s="6">
        <v>96950</v>
      </c>
      <c r="Q2070" t="s">
        <v>122</v>
      </c>
      <c r="S2070" s="8">
        <v>16707837461</v>
      </c>
      <c r="U2070" t="s">
        <v>1369</v>
      </c>
      <c r="V2070">
        <v>56132</v>
      </c>
      <c r="W2070" t="s">
        <v>150</v>
      </c>
      <c r="X2070" t="s">
        <v>139</v>
      </c>
      <c r="Y2070" t="s">
        <v>559</v>
      </c>
      <c r="Z2070" t="s">
        <v>1370</v>
      </c>
      <c r="AA2070" t="s">
        <v>1371</v>
      </c>
      <c r="AB2070" t="s">
        <v>154</v>
      </c>
      <c r="AC2070" t="s">
        <v>1367</v>
      </c>
      <c r="AD2070" t="s">
        <v>1368</v>
      </c>
      <c r="AE2070" t="s">
        <v>120</v>
      </c>
      <c r="AF2070" t="s">
        <v>121</v>
      </c>
      <c r="AG2070" s="6">
        <v>96950</v>
      </c>
      <c r="AH2070" t="s">
        <v>122</v>
      </c>
      <c r="AJ2070" s="8">
        <v>16707837461</v>
      </c>
      <c r="AL2070" t="s">
        <v>463</v>
      </c>
      <c r="BE2070" t="str">
        <f>"39-5012.00"</f>
        <v>39-5012.00</v>
      </c>
      <c r="BF2070" t="s">
        <v>272</v>
      </c>
      <c r="BG2070" t="s">
        <v>1372</v>
      </c>
      <c r="BH2070" t="s">
        <v>1373</v>
      </c>
      <c r="BI2070">
        <v>6</v>
      </c>
      <c r="BJ2070">
        <v>6</v>
      </c>
      <c r="BK2070" s="1">
        <v>45931</v>
      </c>
      <c r="BL2070" s="1">
        <v>46295</v>
      </c>
      <c r="BM2070" s="1">
        <v>45931</v>
      </c>
      <c r="BN2070" s="1">
        <v>46295</v>
      </c>
      <c r="BO2070">
        <v>35</v>
      </c>
      <c r="BP2070">
        <v>0</v>
      </c>
      <c r="BQ2070">
        <v>7</v>
      </c>
      <c r="BR2070">
        <v>7</v>
      </c>
      <c r="BS2070">
        <v>7</v>
      </c>
      <c r="BT2070">
        <v>7</v>
      </c>
      <c r="BU2070">
        <v>7</v>
      </c>
      <c r="BV2070">
        <v>0</v>
      </c>
      <c r="BW2070" t="str">
        <f>"10:00 AM"</f>
        <v>10:00 AM</v>
      </c>
      <c r="BX2070" t="str">
        <f>"6:00 PM"</f>
        <v>6:00 PM</v>
      </c>
      <c r="BY2070" t="s">
        <v>159</v>
      </c>
      <c r="BZ2070">
        <v>0</v>
      </c>
      <c r="CA2070">
        <v>12</v>
      </c>
      <c r="CB2070" t="s">
        <v>117</v>
      </c>
      <c r="CD2070" t="s">
        <v>1374</v>
      </c>
      <c r="CE2070" t="s">
        <v>1367</v>
      </c>
      <c r="CF2070" t="s">
        <v>1368</v>
      </c>
      <c r="CG2070" t="s">
        <v>120</v>
      </c>
      <c r="CH2070" t="s">
        <v>121</v>
      </c>
      <c r="CI2070" s="6">
        <v>96950</v>
      </c>
      <c r="CJ2070" s="10">
        <v>7.98</v>
      </c>
      <c r="CK2070" s="10">
        <v>7.98</v>
      </c>
      <c r="CL2070" s="10">
        <v>11.97</v>
      </c>
      <c r="CM2070" s="10">
        <v>11.97</v>
      </c>
      <c r="CN2070" t="s">
        <v>137</v>
      </c>
      <c r="CO2070" t="s">
        <v>461</v>
      </c>
      <c r="CP2070" t="s">
        <v>138</v>
      </c>
      <c r="CR2070" t="s">
        <v>117</v>
      </c>
      <c r="CS2070" t="s">
        <v>139</v>
      </c>
      <c r="CT2070" t="s">
        <v>139</v>
      </c>
      <c r="CU2070" t="s">
        <v>139</v>
      </c>
      <c r="CV2070" t="s">
        <v>140</v>
      </c>
      <c r="CW2070" t="s">
        <v>139</v>
      </c>
      <c r="CX2070" t="s">
        <v>140</v>
      </c>
      <c r="CY2070" t="s">
        <v>462</v>
      </c>
      <c r="CZ2070" s="8">
        <v>16707837461</v>
      </c>
      <c r="DA2070" t="s">
        <v>463</v>
      </c>
      <c r="DB2070" t="s">
        <v>1376</v>
      </c>
      <c r="DC2070" t="s">
        <v>139</v>
      </c>
      <c r="DD2070" t="s">
        <v>139</v>
      </c>
    </row>
    <row r="2071" spans="1:114" ht="15" customHeight="1" x14ac:dyDescent="0.35">
      <c r="A2071" t="s">
        <v>5560</v>
      </c>
      <c r="B2071" t="s">
        <v>144</v>
      </c>
      <c r="C2071" s="1">
        <v>45750</v>
      </c>
      <c r="D2071" s="1">
        <v>45810</v>
      </c>
      <c r="E2071" t="s">
        <v>116</v>
      </c>
      <c r="F2071" s="1">
        <v>45929</v>
      </c>
      <c r="G2071" t="s">
        <v>117</v>
      </c>
      <c r="H2071" t="s">
        <v>139</v>
      </c>
      <c r="I2071" t="s">
        <v>117</v>
      </c>
      <c r="J2071" t="s">
        <v>1412</v>
      </c>
      <c r="K2071" t="s">
        <v>1412</v>
      </c>
      <c r="L2071" t="s">
        <v>1413</v>
      </c>
      <c r="M2071" t="s">
        <v>1414</v>
      </c>
      <c r="N2071" t="s">
        <v>120</v>
      </c>
      <c r="O2071" t="s">
        <v>121</v>
      </c>
      <c r="P2071" s="6">
        <v>96950</v>
      </c>
      <c r="Q2071" t="s">
        <v>122</v>
      </c>
      <c r="S2071" s="8">
        <v>16702874740</v>
      </c>
      <c r="U2071" t="s">
        <v>1415</v>
      </c>
      <c r="V2071">
        <v>333111</v>
      </c>
      <c r="W2071" t="s">
        <v>124</v>
      </c>
      <c r="Y2071" t="s">
        <v>450</v>
      </c>
      <c r="Z2071" t="s">
        <v>451</v>
      </c>
      <c r="AA2071" t="s">
        <v>452</v>
      </c>
      <c r="AB2071" t="s">
        <v>2015</v>
      </c>
      <c r="AC2071" t="s">
        <v>1413</v>
      </c>
      <c r="AD2071" t="s">
        <v>1416</v>
      </c>
      <c r="AE2071" t="s">
        <v>120</v>
      </c>
      <c r="AF2071" t="s">
        <v>121</v>
      </c>
      <c r="AG2071" s="6">
        <v>96950</v>
      </c>
      <c r="AH2071" t="s">
        <v>122</v>
      </c>
      <c r="AJ2071" s="8">
        <v>16702874740</v>
      </c>
      <c r="AL2071" t="s">
        <v>455</v>
      </c>
      <c r="BE2071" t="str">
        <f>"37-2011.00"</f>
        <v>37-2011.00</v>
      </c>
      <c r="BF2071" t="s">
        <v>701</v>
      </c>
      <c r="BG2071" t="s">
        <v>1417</v>
      </c>
      <c r="BH2071" t="s">
        <v>1418</v>
      </c>
      <c r="BI2071">
        <v>4</v>
      </c>
      <c r="BJ2071">
        <v>4</v>
      </c>
      <c r="BK2071" s="1">
        <v>45931</v>
      </c>
      <c r="BL2071" s="1">
        <v>46295</v>
      </c>
      <c r="BM2071" s="1">
        <v>45931</v>
      </c>
      <c r="BN2071" s="1">
        <v>46295</v>
      </c>
      <c r="BO2071">
        <v>40</v>
      </c>
      <c r="BP2071">
        <v>0</v>
      </c>
      <c r="BQ2071">
        <v>8</v>
      </c>
      <c r="BR2071">
        <v>8</v>
      </c>
      <c r="BS2071">
        <v>8</v>
      </c>
      <c r="BT2071">
        <v>8</v>
      </c>
      <c r="BU2071">
        <v>8</v>
      </c>
      <c r="BV2071">
        <v>0</v>
      </c>
      <c r="BW2071" t="str">
        <f>"9:00 AM"</f>
        <v>9:00 AM</v>
      </c>
      <c r="BX2071" t="str">
        <f>"6:00 PM"</f>
        <v>6:00 PM</v>
      </c>
      <c r="BY2071" t="s">
        <v>133</v>
      </c>
      <c r="BZ2071">
        <v>0</v>
      </c>
      <c r="CA2071">
        <v>6</v>
      </c>
      <c r="CB2071" t="s">
        <v>117</v>
      </c>
      <c r="CD2071" t="s">
        <v>1419</v>
      </c>
      <c r="CE2071" t="s">
        <v>1420</v>
      </c>
      <c r="CF2071" t="s">
        <v>1416</v>
      </c>
      <c r="CG2071" t="s">
        <v>120</v>
      </c>
      <c r="CH2071" t="s">
        <v>121</v>
      </c>
      <c r="CI2071" s="6">
        <v>96950</v>
      </c>
      <c r="CJ2071" s="10">
        <v>8.2899999999999991</v>
      </c>
      <c r="CK2071" s="10">
        <v>8.2899999999999991</v>
      </c>
      <c r="CL2071" s="10">
        <v>12.43</v>
      </c>
      <c r="CM2071" s="10">
        <v>12.43</v>
      </c>
      <c r="CN2071" t="s">
        <v>137</v>
      </c>
      <c r="CO2071" t="s">
        <v>461</v>
      </c>
      <c r="CP2071" t="s">
        <v>138</v>
      </c>
      <c r="CR2071" t="s">
        <v>117</v>
      </c>
      <c r="CS2071" t="s">
        <v>139</v>
      </c>
      <c r="CT2071" t="s">
        <v>139</v>
      </c>
      <c r="CU2071" t="s">
        <v>139</v>
      </c>
      <c r="CV2071" t="s">
        <v>140</v>
      </c>
      <c r="CW2071" t="s">
        <v>139</v>
      </c>
      <c r="CX2071" t="s">
        <v>140</v>
      </c>
      <c r="CY2071" t="s">
        <v>5561</v>
      </c>
      <c r="CZ2071" s="8">
        <v>16707837461</v>
      </c>
      <c r="DA2071" t="s">
        <v>455</v>
      </c>
      <c r="DB2071" t="s">
        <v>1376</v>
      </c>
      <c r="DC2071" t="s">
        <v>139</v>
      </c>
      <c r="DD2071" t="s">
        <v>117</v>
      </c>
    </row>
    <row r="2072" spans="1:114" ht="15" customHeight="1" x14ac:dyDescent="0.35">
      <c r="A2072" t="s">
        <v>12444</v>
      </c>
      <c r="B2072" t="s">
        <v>144</v>
      </c>
      <c r="C2072" s="1">
        <v>45751</v>
      </c>
      <c r="D2072" s="1">
        <v>45810</v>
      </c>
      <c r="E2072" t="s">
        <v>116</v>
      </c>
      <c r="F2072" s="1">
        <v>45929</v>
      </c>
      <c r="G2072" t="s">
        <v>139</v>
      </c>
      <c r="H2072" t="s">
        <v>117</v>
      </c>
      <c r="I2072" t="s">
        <v>117</v>
      </c>
      <c r="J2072" t="s">
        <v>12445</v>
      </c>
      <c r="L2072" t="s">
        <v>12446</v>
      </c>
      <c r="M2072" t="s">
        <v>12447</v>
      </c>
      <c r="N2072" t="s">
        <v>120</v>
      </c>
      <c r="O2072" t="s">
        <v>121</v>
      </c>
      <c r="P2072" s="6">
        <v>96950</v>
      </c>
      <c r="Q2072" t="s">
        <v>122</v>
      </c>
      <c r="S2072" s="8">
        <v>16702353383</v>
      </c>
      <c r="T2072">
        <v>0</v>
      </c>
      <c r="U2072" t="s">
        <v>12448</v>
      </c>
      <c r="V2072">
        <v>713290</v>
      </c>
      <c r="W2072" t="s">
        <v>124</v>
      </c>
      <c r="Y2072" t="s">
        <v>12449</v>
      </c>
      <c r="Z2072" t="s">
        <v>12450</v>
      </c>
      <c r="AA2072" t="s">
        <v>12451</v>
      </c>
      <c r="AB2072" t="s">
        <v>128</v>
      </c>
      <c r="AC2072" t="s">
        <v>12446</v>
      </c>
      <c r="AD2072" t="s">
        <v>12447</v>
      </c>
      <c r="AE2072" t="s">
        <v>120</v>
      </c>
      <c r="AF2072" t="s">
        <v>121</v>
      </c>
      <c r="AG2072" s="6">
        <v>96950</v>
      </c>
      <c r="AH2072" t="s">
        <v>122</v>
      </c>
      <c r="AJ2072" s="8">
        <v>16702353383</v>
      </c>
      <c r="AK2072">
        <v>0</v>
      </c>
      <c r="AL2072" t="s">
        <v>12452</v>
      </c>
      <c r="BE2072" t="str">
        <f>"43-1011.00"</f>
        <v>43-1011.00</v>
      </c>
      <c r="BF2072" t="s">
        <v>4560</v>
      </c>
      <c r="BG2072" t="s">
        <v>12453</v>
      </c>
      <c r="BH2072" t="s">
        <v>12454</v>
      </c>
      <c r="BI2072">
        <v>1</v>
      </c>
      <c r="BJ2072">
        <v>1</v>
      </c>
      <c r="BK2072" s="1">
        <v>45931</v>
      </c>
      <c r="BL2072" s="1">
        <v>47026</v>
      </c>
      <c r="BM2072" s="1">
        <v>45931</v>
      </c>
      <c r="BN2072" s="1">
        <v>47026</v>
      </c>
      <c r="BO2072">
        <v>40</v>
      </c>
      <c r="BP2072">
        <v>4</v>
      </c>
      <c r="BQ2072">
        <v>6</v>
      </c>
      <c r="BR2072">
        <v>6</v>
      </c>
      <c r="BS2072">
        <v>6</v>
      </c>
      <c r="BT2072">
        <v>6</v>
      </c>
      <c r="BU2072">
        <v>6</v>
      </c>
      <c r="BV2072">
        <v>6</v>
      </c>
      <c r="BW2072" t="str">
        <f>"4:00 PM"</f>
        <v>4:00 PM</v>
      </c>
      <c r="BX2072" t="str">
        <f>"10:00 PM"</f>
        <v>10:00 PM</v>
      </c>
      <c r="BY2072" t="s">
        <v>159</v>
      </c>
      <c r="BZ2072">
        <v>0</v>
      </c>
      <c r="CA2072">
        <v>24</v>
      </c>
      <c r="CB2072" t="s">
        <v>139</v>
      </c>
      <c r="CC2072">
        <v>3</v>
      </c>
      <c r="CD2072" t="s">
        <v>12455</v>
      </c>
      <c r="CE2072" t="s">
        <v>12446</v>
      </c>
      <c r="CF2072" t="s">
        <v>12447</v>
      </c>
      <c r="CG2072" t="s">
        <v>120</v>
      </c>
      <c r="CH2072" t="s">
        <v>121</v>
      </c>
      <c r="CI2072" s="6">
        <v>96950</v>
      </c>
      <c r="CJ2072" s="10">
        <v>16.649999999999999</v>
      </c>
      <c r="CK2072" s="10">
        <v>16.649999999999999</v>
      </c>
      <c r="CL2072" s="10">
        <v>24.98</v>
      </c>
      <c r="CM2072" s="10">
        <v>24.98</v>
      </c>
      <c r="CN2072" t="s">
        <v>137</v>
      </c>
      <c r="CO2072" t="s">
        <v>140</v>
      </c>
      <c r="CP2072" t="s">
        <v>138</v>
      </c>
      <c r="CR2072" t="s">
        <v>117</v>
      </c>
      <c r="CS2072" t="s">
        <v>139</v>
      </c>
      <c r="CT2072" t="s">
        <v>140</v>
      </c>
      <c r="CU2072" t="s">
        <v>139</v>
      </c>
      <c r="CV2072" t="s">
        <v>140</v>
      </c>
      <c r="CW2072" t="s">
        <v>139</v>
      </c>
      <c r="CX2072" t="s">
        <v>140</v>
      </c>
      <c r="CY2072" t="s">
        <v>12456</v>
      </c>
      <c r="CZ2072" s="8">
        <v>16702353383</v>
      </c>
      <c r="DA2072" t="s">
        <v>12452</v>
      </c>
      <c r="DB2072" t="s">
        <v>140</v>
      </c>
      <c r="DC2072" t="s">
        <v>139</v>
      </c>
      <c r="DD2072" t="s">
        <v>117</v>
      </c>
      <c r="DE2072" t="s">
        <v>12449</v>
      </c>
      <c r="DF2072" t="s">
        <v>12450</v>
      </c>
      <c r="DG2072" t="s">
        <v>1331</v>
      </c>
      <c r="DH2072" t="s">
        <v>12448</v>
      </c>
      <c r="DI2072" t="s">
        <v>12445</v>
      </c>
      <c r="DJ2072" t="s">
        <v>12452</v>
      </c>
    </row>
    <row r="2073" spans="1:114" ht="15" customHeight="1" x14ac:dyDescent="0.35">
      <c r="A2073" t="s">
        <v>12309</v>
      </c>
      <c r="B2073" t="s">
        <v>144</v>
      </c>
      <c r="C2073" s="1">
        <v>45752</v>
      </c>
      <c r="D2073" s="1">
        <v>45810</v>
      </c>
      <c r="E2073" t="s">
        <v>211</v>
      </c>
      <c r="G2073" t="s">
        <v>117</v>
      </c>
      <c r="H2073" t="s">
        <v>117</v>
      </c>
      <c r="I2073" t="s">
        <v>117</v>
      </c>
      <c r="J2073" t="s">
        <v>806</v>
      </c>
      <c r="K2073" t="s">
        <v>140</v>
      </c>
      <c r="L2073" t="s">
        <v>807</v>
      </c>
      <c r="M2073" t="s">
        <v>1451</v>
      </c>
      <c r="N2073" t="s">
        <v>120</v>
      </c>
      <c r="O2073" t="s">
        <v>121</v>
      </c>
      <c r="P2073" s="6">
        <v>96950</v>
      </c>
      <c r="Q2073" t="s">
        <v>122</v>
      </c>
      <c r="R2073" t="s">
        <v>140</v>
      </c>
      <c r="S2073" s="8">
        <v>16702351980</v>
      </c>
      <c r="U2073" t="s">
        <v>809</v>
      </c>
      <c r="V2073">
        <v>561320</v>
      </c>
      <c r="W2073" t="s">
        <v>150</v>
      </c>
      <c r="X2073" t="s">
        <v>139</v>
      </c>
      <c r="Y2073" t="s">
        <v>2421</v>
      </c>
      <c r="Z2073" t="s">
        <v>2422</v>
      </c>
      <c r="AA2073" t="s">
        <v>2423</v>
      </c>
      <c r="AB2073" t="s">
        <v>128</v>
      </c>
      <c r="AC2073" t="s">
        <v>1454</v>
      </c>
      <c r="AD2073" t="s">
        <v>1451</v>
      </c>
      <c r="AE2073" t="s">
        <v>120</v>
      </c>
      <c r="AF2073" t="s">
        <v>121</v>
      </c>
      <c r="AG2073" s="6">
        <v>96950</v>
      </c>
      <c r="AH2073" t="s">
        <v>122</v>
      </c>
      <c r="AJ2073" s="8">
        <v>16702351980</v>
      </c>
      <c r="AL2073" t="s">
        <v>815</v>
      </c>
      <c r="BE2073" t="str">
        <f>"43-3031.00"</f>
        <v>43-3031.00</v>
      </c>
      <c r="BF2073" t="s">
        <v>357</v>
      </c>
      <c r="BG2073" t="s">
        <v>12310</v>
      </c>
      <c r="BH2073" t="s">
        <v>1904</v>
      </c>
      <c r="BI2073">
        <v>7</v>
      </c>
      <c r="BJ2073">
        <v>7</v>
      </c>
      <c r="BK2073" s="1">
        <v>45809</v>
      </c>
      <c r="BL2073" s="1">
        <v>46173</v>
      </c>
      <c r="BM2073" s="1">
        <v>45810</v>
      </c>
      <c r="BN2073" s="1">
        <v>46173</v>
      </c>
      <c r="BO2073">
        <v>35</v>
      </c>
      <c r="BP2073">
        <v>0</v>
      </c>
      <c r="BQ2073">
        <v>7</v>
      </c>
      <c r="BR2073">
        <v>7</v>
      </c>
      <c r="BS2073">
        <v>7</v>
      </c>
      <c r="BT2073">
        <v>7</v>
      </c>
      <c r="BU2073">
        <v>7</v>
      </c>
      <c r="BV2073">
        <v>0</v>
      </c>
      <c r="BW2073" t="str">
        <f>"8:00 AM"</f>
        <v>8:00 AM</v>
      </c>
      <c r="BX2073" t="str">
        <f>"4:00 PM"</f>
        <v>4:00 PM</v>
      </c>
      <c r="BY2073" t="s">
        <v>133</v>
      </c>
      <c r="BZ2073">
        <v>0</v>
      </c>
      <c r="CA2073">
        <v>24</v>
      </c>
      <c r="CB2073" t="s">
        <v>117</v>
      </c>
      <c r="CD2073" s="2" t="s">
        <v>1905</v>
      </c>
      <c r="CE2073" t="s">
        <v>1460</v>
      </c>
      <c r="CF2073" t="s">
        <v>1451</v>
      </c>
      <c r="CG2073" t="s">
        <v>120</v>
      </c>
      <c r="CH2073" t="s">
        <v>121</v>
      </c>
      <c r="CI2073" s="6">
        <v>96950</v>
      </c>
      <c r="CJ2073" s="10">
        <v>12.28</v>
      </c>
      <c r="CK2073" s="10">
        <v>12.28</v>
      </c>
      <c r="CL2073" s="10">
        <v>18.420000000000002</v>
      </c>
      <c r="CM2073" s="10">
        <v>18.420000000000002</v>
      </c>
      <c r="CN2073" t="s">
        <v>137</v>
      </c>
      <c r="CO2073" t="s">
        <v>1461</v>
      </c>
      <c r="CP2073" t="s">
        <v>138</v>
      </c>
      <c r="CR2073" t="s">
        <v>117</v>
      </c>
      <c r="CS2073" t="s">
        <v>139</v>
      </c>
      <c r="CT2073" t="s">
        <v>140</v>
      </c>
      <c r="CU2073" t="s">
        <v>139</v>
      </c>
      <c r="CV2073" t="s">
        <v>140</v>
      </c>
      <c r="CW2073" t="s">
        <v>139</v>
      </c>
      <c r="CX2073" t="s">
        <v>140</v>
      </c>
      <c r="CY2073" s="2" t="s">
        <v>984</v>
      </c>
      <c r="CZ2073" s="8">
        <v>16702351980</v>
      </c>
      <c r="DA2073" t="s">
        <v>815</v>
      </c>
      <c r="DB2073" t="s">
        <v>140</v>
      </c>
      <c r="DC2073" t="s">
        <v>139</v>
      </c>
      <c r="DD2073" t="s">
        <v>139</v>
      </c>
    </row>
    <row r="2074" spans="1:114" ht="15" customHeight="1" x14ac:dyDescent="0.35">
      <c r="A2074" t="s">
        <v>2305</v>
      </c>
      <c r="B2074" t="s">
        <v>166</v>
      </c>
      <c r="C2074" s="1">
        <v>45753</v>
      </c>
      <c r="D2074" s="1">
        <v>45810</v>
      </c>
      <c r="E2074" t="s">
        <v>116</v>
      </c>
      <c r="F2074" s="1">
        <v>45929</v>
      </c>
      <c r="G2074" t="s">
        <v>139</v>
      </c>
      <c r="H2074" t="s">
        <v>117</v>
      </c>
      <c r="I2074" t="s">
        <v>117</v>
      </c>
      <c r="J2074" t="s">
        <v>2306</v>
      </c>
      <c r="L2074" t="s">
        <v>2307</v>
      </c>
      <c r="N2074" t="s">
        <v>496</v>
      </c>
      <c r="O2074" t="s">
        <v>121</v>
      </c>
      <c r="P2074" s="6">
        <v>96950</v>
      </c>
      <c r="Q2074" t="s">
        <v>122</v>
      </c>
      <c r="S2074" s="8">
        <v>16704831971</v>
      </c>
      <c r="U2074" t="s">
        <v>2308</v>
      </c>
      <c r="V2074">
        <v>531120</v>
      </c>
      <c r="W2074" t="s">
        <v>124</v>
      </c>
      <c r="Y2074" t="s">
        <v>2309</v>
      </c>
      <c r="Z2074" t="s">
        <v>2310</v>
      </c>
      <c r="AB2074" t="s">
        <v>237</v>
      </c>
      <c r="AC2074" t="s">
        <v>2311</v>
      </c>
      <c r="AE2074" t="s">
        <v>496</v>
      </c>
      <c r="AF2074" t="s">
        <v>121</v>
      </c>
      <c r="AG2074" s="6">
        <v>96950</v>
      </c>
      <c r="AH2074" t="s">
        <v>122</v>
      </c>
      <c r="AJ2074" s="8">
        <v>16704831971</v>
      </c>
      <c r="AL2074" t="s">
        <v>2312</v>
      </c>
      <c r="BE2074" t="str">
        <f>"37-2012.00"</f>
        <v>37-2012.00</v>
      </c>
      <c r="BF2074" t="s">
        <v>130</v>
      </c>
      <c r="BG2074" t="s">
        <v>2313</v>
      </c>
      <c r="BH2074" t="s">
        <v>130</v>
      </c>
      <c r="BI2074">
        <v>6</v>
      </c>
      <c r="BK2074" s="1">
        <v>45931</v>
      </c>
      <c r="BL2074" s="1">
        <v>47026</v>
      </c>
      <c r="BO2074">
        <v>35</v>
      </c>
      <c r="BP2074">
        <v>0</v>
      </c>
      <c r="BQ2074">
        <v>7</v>
      </c>
      <c r="BR2074">
        <v>7</v>
      </c>
      <c r="BS2074">
        <v>7</v>
      </c>
      <c r="BT2074">
        <v>7</v>
      </c>
      <c r="BU2074">
        <v>7</v>
      </c>
      <c r="BV2074">
        <v>0</v>
      </c>
      <c r="BW2074" t="str">
        <f>"8:00 AM"</f>
        <v>8:00 AM</v>
      </c>
      <c r="BX2074" t="str">
        <f>"5:00 PM"</f>
        <v>5:00 PM</v>
      </c>
      <c r="BY2074" t="s">
        <v>133</v>
      </c>
      <c r="BZ2074">
        <v>0</v>
      </c>
      <c r="CA2074">
        <v>3</v>
      </c>
      <c r="CB2074" t="s">
        <v>117</v>
      </c>
      <c r="CD2074" s="2" t="s">
        <v>2314</v>
      </c>
      <c r="CE2074" t="s">
        <v>2315</v>
      </c>
      <c r="CG2074" t="s">
        <v>136</v>
      </c>
      <c r="CH2074" t="s">
        <v>121</v>
      </c>
      <c r="CI2074" s="6">
        <v>96950</v>
      </c>
      <c r="CJ2074" s="10">
        <v>7.77</v>
      </c>
      <c r="CK2074" s="10">
        <v>7.77</v>
      </c>
      <c r="CL2074" s="10">
        <v>11.65</v>
      </c>
      <c r="CM2074" s="10">
        <v>11.65</v>
      </c>
      <c r="CN2074" t="s">
        <v>137</v>
      </c>
      <c r="CO2074" t="s">
        <v>194</v>
      </c>
      <c r="CP2074" t="s">
        <v>138</v>
      </c>
      <c r="CR2074" t="s">
        <v>117</v>
      </c>
      <c r="CS2074" t="s">
        <v>139</v>
      </c>
      <c r="CT2074" t="s">
        <v>140</v>
      </c>
      <c r="CU2074" t="s">
        <v>139</v>
      </c>
      <c r="CV2074" t="s">
        <v>140</v>
      </c>
      <c r="CW2074" t="s">
        <v>139</v>
      </c>
      <c r="CX2074" t="s">
        <v>140</v>
      </c>
      <c r="CY2074" t="s">
        <v>2316</v>
      </c>
      <c r="CZ2074" s="8">
        <v>16704831971</v>
      </c>
      <c r="DA2074" t="s">
        <v>2312</v>
      </c>
      <c r="DB2074" t="s">
        <v>140</v>
      </c>
      <c r="DC2074" t="s">
        <v>139</v>
      </c>
      <c r="DD2074" t="s">
        <v>117</v>
      </c>
      <c r="DE2074" t="s">
        <v>2309</v>
      </c>
      <c r="DF2074" t="s">
        <v>2310</v>
      </c>
      <c r="DH2074" t="s">
        <v>2308</v>
      </c>
      <c r="DI2074" t="s">
        <v>2317</v>
      </c>
      <c r="DJ2074" t="s">
        <v>2312</v>
      </c>
    </row>
    <row r="2075" spans="1:114" ht="15" customHeight="1" x14ac:dyDescent="0.35">
      <c r="A2075" t="s">
        <v>16568</v>
      </c>
      <c r="B2075" t="s">
        <v>144</v>
      </c>
      <c r="C2075" s="1">
        <v>45753</v>
      </c>
      <c r="D2075" s="1">
        <v>45810</v>
      </c>
      <c r="E2075" t="s">
        <v>116</v>
      </c>
      <c r="F2075" s="1">
        <v>45875</v>
      </c>
      <c r="G2075" t="s">
        <v>117</v>
      </c>
      <c r="H2075" t="s">
        <v>117</v>
      </c>
      <c r="I2075" t="s">
        <v>117</v>
      </c>
      <c r="J2075" t="s">
        <v>5687</v>
      </c>
      <c r="K2075" t="s">
        <v>5688</v>
      </c>
      <c r="L2075" t="s">
        <v>5689</v>
      </c>
      <c r="M2075" t="s">
        <v>5690</v>
      </c>
      <c r="N2075" t="s">
        <v>136</v>
      </c>
      <c r="O2075" t="s">
        <v>121</v>
      </c>
      <c r="P2075" s="6">
        <v>96950</v>
      </c>
      <c r="Q2075" t="s">
        <v>122</v>
      </c>
      <c r="S2075" s="8">
        <v>16702876273</v>
      </c>
      <c r="U2075" t="s">
        <v>5691</v>
      </c>
      <c r="V2075">
        <v>812112</v>
      </c>
      <c r="W2075" t="s">
        <v>124</v>
      </c>
      <c r="Y2075" t="s">
        <v>5692</v>
      </c>
      <c r="Z2075" t="s">
        <v>5693</v>
      </c>
      <c r="AA2075" t="s">
        <v>5694</v>
      </c>
      <c r="AB2075" t="s">
        <v>5695</v>
      </c>
      <c r="AC2075" t="s">
        <v>5689</v>
      </c>
      <c r="AD2075" t="s">
        <v>5690</v>
      </c>
      <c r="AE2075" t="s">
        <v>136</v>
      </c>
      <c r="AF2075" t="s">
        <v>121</v>
      </c>
      <c r="AG2075" s="6">
        <v>96950</v>
      </c>
      <c r="AH2075" t="s">
        <v>122</v>
      </c>
      <c r="AJ2075" s="8">
        <v>16702876273</v>
      </c>
      <c r="AL2075" t="s">
        <v>5696</v>
      </c>
      <c r="BE2075" t="str">
        <f>"39-5012.00"</f>
        <v>39-5012.00</v>
      </c>
      <c r="BF2075" t="s">
        <v>272</v>
      </c>
      <c r="BG2075" t="s">
        <v>10467</v>
      </c>
      <c r="BH2075" t="s">
        <v>5698</v>
      </c>
      <c r="BI2075">
        <v>2</v>
      </c>
      <c r="BJ2075">
        <v>2</v>
      </c>
      <c r="BK2075" s="1">
        <v>45877</v>
      </c>
      <c r="BL2075" s="1">
        <v>46241</v>
      </c>
      <c r="BM2075" s="1">
        <v>45877</v>
      </c>
      <c r="BN2075" s="1">
        <v>46241</v>
      </c>
      <c r="BO2075">
        <v>35</v>
      </c>
      <c r="BP2075">
        <v>0</v>
      </c>
      <c r="BQ2075">
        <v>6</v>
      </c>
      <c r="BR2075">
        <v>6</v>
      </c>
      <c r="BS2075">
        <v>6</v>
      </c>
      <c r="BT2075">
        <v>6</v>
      </c>
      <c r="BU2075">
        <v>6</v>
      </c>
      <c r="BV2075">
        <v>5</v>
      </c>
      <c r="BW2075" t="str">
        <f>"10:00 AM"</f>
        <v>10:00 AM</v>
      </c>
      <c r="BX2075" t="str">
        <f>"5:00 PM"</f>
        <v>5:00 PM</v>
      </c>
      <c r="BY2075" t="s">
        <v>159</v>
      </c>
      <c r="BZ2075">
        <v>0</v>
      </c>
      <c r="CA2075">
        <v>12</v>
      </c>
      <c r="CB2075" t="s">
        <v>117</v>
      </c>
      <c r="CD2075" s="2" t="s">
        <v>16569</v>
      </c>
      <c r="CE2075" t="s">
        <v>5689</v>
      </c>
      <c r="CF2075" t="s">
        <v>5690</v>
      </c>
      <c r="CG2075" t="s">
        <v>136</v>
      </c>
      <c r="CH2075" t="s">
        <v>121</v>
      </c>
      <c r="CI2075" s="6">
        <v>96950</v>
      </c>
      <c r="CJ2075" s="10">
        <v>7.98</v>
      </c>
      <c r="CK2075" s="10">
        <v>7.98</v>
      </c>
      <c r="CL2075" s="10">
        <v>11.97</v>
      </c>
      <c r="CM2075" s="10">
        <v>11.97</v>
      </c>
      <c r="CN2075" t="s">
        <v>137</v>
      </c>
      <c r="CO2075" t="s">
        <v>1661</v>
      </c>
      <c r="CP2075" t="s">
        <v>138</v>
      </c>
      <c r="CR2075" t="s">
        <v>117</v>
      </c>
      <c r="CS2075" t="s">
        <v>139</v>
      </c>
      <c r="CT2075" t="s">
        <v>140</v>
      </c>
      <c r="CU2075" t="s">
        <v>139</v>
      </c>
      <c r="CV2075" t="s">
        <v>140</v>
      </c>
      <c r="CW2075" t="s">
        <v>139</v>
      </c>
      <c r="CX2075" t="s">
        <v>140</v>
      </c>
      <c r="CY2075" t="s">
        <v>2181</v>
      </c>
      <c r="CZ2075" s="8">
        <v>16702876273</v>
      </c>
      <c r="DA2075" t="s">
        <v>5700</v>
      </c>
      <c r="DB2075" t="s">
        <v>142</v>
      </c>
      <c r="DC2075" t="s">
        <v>139</v>
      </c>
      <c r="DD2075" t="s">
        <v>117</v>
      </c>
      <c r="DE2075" t="s">
        <v>2399</v>
      </c>
      <c r="DF2075" t="s">
        <v>5701</v>
      </c>
      <c r="DG2075" t="s">
        <v>1655</v>
      </c>
      <c r="DH2075" t="s">
        <v>2401</v>
      </c>
      <c r="DI2075" t="s">
        <v>2402</v>
      </c>
      <c r="DJ2075" t="s">
        <v>2403</v>
      </c>
    </row>
    <row r="2076" spans="1:114" ht="15" customHeight="1" x14ac:dyDescent="0.35">
      <c r="A2076" t="s">
        <v>16484</v>
      </c>
      <c r="B2076" t="s">
        <v>144</v>
      </c>
      <c r="C2076" s="1">
        <v>45754</v>
      </c>
      <c r="D2076" s="1">
        <v>45810</v>
      </c>
      <c r="E2076" t="s">
        <v>116</v>
      </c>
      <c r="F2076" s="1">
        <v>45929</v>
      </c>
      <c r="G2076" t="s">
        <v>117</v>
      </c>
      <c r="H2076" t="s">
        <v>117</v>
      </c>
      <c r="I2076" t="s">
        <v>117</v>
      </c>
      <c r="J2076" t="s">
        <v>1807</v>
      </c>
      <c r="K2076" t="s">
        <v>194</v>
      </c>
      <c r="L2076" t="s">
        <v>1808</v>
      </c>
      <c r="M2076" t="s">
        <v>1809</v>
      </c>
      <c r="N2076" t="s">
        <v>120</v>
      </c>
      <c r="O2076" t="s">
        <v>121</v>
      </c>
      <c r="P2076" s="6">
        <v>96950</v>
      </c>
      <c r="Q2076" t="s">
        <v>122</v>
      </c>
      <c r="R2076" t="s">
        <v>164</v>
      </c>
      <c r="S2076" s="8">
        <v>16702347900</v>
      </c>
      <c r="T2076">
        <v>803</v>
      </c>
      <c r="U2076" t="s">
        <v>1810</v>
      </c>
      <c r="V2076">
        <v>236220</v>
      </c>
      <c r="W2076" t="s">
        <v>124</v>
      </c>
      <c r="Y2076" t="s">
        <v>1811</v>
      </c>
      <c r="Z2076" t="s">
        <v>1812</v>
      </c>
      <c r="AA2076" t="s">
        <v>1813</v>
      </c>
      <c r="AB2076" t="s">
        <v>657</v>
      </c>
      <c r="AC2076" t="s">
        <v>1808</v>
      </c>
      <c r="AD2076" t="s">
        <v>1809</v>
      </c>
      <c r="AE2076" t="s">
        <v>136</v>
      </c>
      <c r="AF2076" t="s">
        <v>121</v>
      </c>
      <c r="AG2076" s="6">
        <v>96950</v>
      </c>
      <c r="AH2076" t="s">
        <v>122</v>
      </c>
      <c r="AI2076" t="s">
        <v>1187</v>
      </c>
      <c r="AJ2076" s="8">
        <v>16702347900</v>
      </c>
      <c r="AK2076">
        <v>803</v>
      </c>
      <c r="AL2076" t="s">
        <v>1814</v>
      </c>
      <c r="BE2076" t="str">
        <f>"49-9071.00"</f>
        <v>49-9071.00</v>
      </c>
      <c r="BF2076" t="s">
        <v>156</v>
      </c>
      <c r="BG2076" t="s">
        <v>16485</v>
      </c>
      <c r="BH2076" t="s">
        <v>11449</v>
      </c>
      <c r="BI2076">
        <v>25</v>
      </c>
      <c r="BJ2076">
        <v>25</v>
      </c>
      <c r="BK2076" s="1">
        <v>45931</v>
      </c>
      <c r="BL2076" s="1">
        <v>46295</v>
      </c>
      <c r="BM2076" s="1">
        <v>45931</v>
      </c>
      <c r="BN2076" s="1">
        <v>46295</v>
      </c>
      <c r="BO2076">
        <v>40</v>
      </c>
      <c r="BP2076">
        <v>0</v>
      </c>
      <c r="BQ2076">
        <v>8</v>
      </c>
      <c r="BR2076">
        <v>8</v>
      </c>
      <c r="BS2076">
        <v>8</v>
      </c>
      <c r="BT2076">
        <v>8</v>
      </c>
      <c r="BU2076">
        <v>8</v>
      </c>
      <c r="BV2076">
        <v>0</v>
      </c>
      <c r="BW2076" t="str">
        <f>"7:30 AM"</f>
        <v>7:30 AM</v>
      </c>
      <c r="BX2076" t="str">
        <f>"4:30 PM"</f>
        <v>4:30 PM</v>
      </c>
      <c r="BY2076" t="s">
        <v>159</v>
      </c>
      <c r="BZ2076">
        <v>0</v>
      </c>
      <c r="CA2076">
        <v>12</v>
      </c>
      <c r="CB2076" t="s">
        <v>117</v>
      </c>
      <c r="CD2076" t="s">
        <v>16486</v>
      </c>
      <c r="CE2076" t="s">
        <v>1818</v>
      </c>
      <c r="CF2076" t="s">
        <v>1819</v>
      </c>
      <c r="CG2076" t="s">
        <v>120</v>
      </c>
      <c r="CH2076" t="s">
        <v>121</v>
      </c>
      <c r="CI2076" s="6">
        <v>96950</v>
      </c>
      <c r="CJ2076" s="10">
        <v>9.75</v>
      </c>
      <c r="CK2076" s="10">
        <v>11</v>
      </c>
      <c r="CL2076" s="10">
        <v>14.63</v>
      </c>
      <c r="CM2076" s="10">
        <v>16.5</v>
      </c>
      <c r="CN2076" t="s">
        <v>137</v>
      </c>
      <c r="CO2076" t="s">
        <v>1820</v>
      </c>
      <c r="CP2076" t="s">
        <v>209</v>
      </c>
      <c r="CR2076" t="s">
        <v>117</v>
      </c>
      <c r="CS2076" t="s">
        <v>139</v>
      </c>
      <c r="CT2076" t="s">
        <v>140</v>
      </c>
      <c r="CU2076" t="s">
        <v>139</v>
      </c>
      <c r="CV2076" t="s">
        <v>140</v>
      </c>
      <c r="CW2076" t="s">
        <v>139</v>
      </c>
      <c r="CX2076" t="s">
        <v>140</v>
      </c>
      <c r="CY2076" t="s">
        <v>1821</v>
      </c>
      <c r="CZ2076" s="8">
        <v>16702347900</v>
      </c>
      <c r="DA2076" t="s">
        <v>1814</v>
      </c>
      <c r="DB2076" t="s">
        <v>1822</v>
      </c>
      <c r="DC2076" t="s">
        <v>139</v>
      </c>
      <c r="DD2076" t="s">
        <v>117</v>
      </c>
      <c r="DE2076" t="s">
        <v>1811</v>
      </c>
      <c r="DF2076" t="s">
        <v>1812</v>
      </c>
      <c r="DG2076" t="s">
        <v>1468</v>
      </c>
      <c r="DH2076" t="s">
        <v>1810</v>
      </c>
      <c r="DI2076" t="s">
        <v>1807</v>
      </c>
      <c r="DJ2076" t="s">
        <v>1814</v>
      </c>
    </row>
    <row r="2077" spans="1:114" ht="15" customHeight="1" x14ac:dyDescent="0.35">
      <c r="A2077" t="s">
        <v>5651</v>
      </c>
      <c r="B2077" t="s">
        <v>144</v>
      </c>
      <c r="C2077" s="1">
        <v>45754</v>
      </c>
      <c r="D2077" s="1">
        <v>45810</v>
      </c>
      <c r="E2077" t="s">
        <v>116</v>
      </c>
      <c r="F2077" s="1">
        <v>45929</v>
      </c>
      <c r="G2077" t="s">
        <v>117</v>
      </c>
      <c r="H2077" t="s">
        <v>117</v>
      </c>
      <c r="I2077" t="s">
        <v>117</v>
      </c>
      <c r="J2077" t="s">
        <v>1807</v>
      </c>
      <c r="K2077" t="s">
        <v>194</v>
      </c>
      <c r="L2077" t="s">
        <v>1808</v>
      </c>
      <c r="M2077" t="s">
        <v>1809</v>
      </c>
      <c r="N2077" t="s">
        <v>120</v>
      </c>
      <c r="O2077" t="s">
        <v>121</v>
      </c>
      <c r="P2077" s="6">
        <v>96950</v>
      </c>
      <c r="Q2077" t="s">
        <v>122</v>
      </c>
      <c r="R2077" t="s">
        <v>140</v>
      </c>
      <c r="S2077" s="8">
        <v>16702347900</v>
      </c>
      <c r="T2077">
        <v>803</v>
      </c>
      <c r="U2077" t="s">
        <v>1810</v>
      </c>
      <c r="V2077">
        <v>23622</v>
      </c>
      <c r="W2077" t="s">
        <v>124</v>
      </c>
      <c r="Y2077" t="s">
        <v>1811</v>
      </c>
      <c r="Z2077" t="s">
        <v>1812</v>
      </c>
      <c r="AA2077" t="s">
        <v>1813</v>
      </c>
      <c r="AB2077" t="s">
        <v>657</v>
      </c>
      <c r="AC2077" t="s">
        <v>1808</v>
      </c>
      <c r="AD2077" t="s">
        <v>1809</v>
      </c>
      <c r="AE2077" t="s">
        <v>120</v>
      </c>
      <c r="AF2077" t="s">
        <v>121</v>
      </c>
      <c r="AG2077" s="6">
        <v>96950</v>
      </c>
      <c r="AH2077" t="s">
        <v>122</v>
      </c>
      <c r="AI2077" t="s">
        <v>1187</v>
      </c>
      <c r="AJ2077" s="8">
        <v>16702347900</v>
      </c>
      <c r="AK2077">
        <v>803</v>
      </c>
      <c r="AL2077" t="s">
        <v>1814</v>
      </c>
      <c r="BE2077" t="str">
        <f>"43-3031.00"</f>
        <v>43-3031.00</v>
      </c>
      <c r="BF2077" t="s">
        <v>357</v>
      </c>
      <c r="BG2077" t="s">
        <v>5652</v>
      </c>
      <c r="BH2077" t="s">
        <v>2487</v>
      </c>
      <c r="BI2077">
        <v>4</v>
      </c>
      <c r="BJ2077">
        <v>4</v>
      </c>
      <c r="BK2077" s="1">
        <v>45931</v>
      </c>
      <c r="BL2077" s="1">
        <v>46295</v>
      </c>
      <c r="BM2077" s="1">
        <v>45931</v>
      </c>
      <c r="BN2077" s="1">
        <v>46295</v>
      </c>
      <c r="BO2077">
        <v>40</v>
      </c>
      <c r="BP2077">
        <v>0</v>
      </c>
      <c r="BQ2077">
        <v>8</v>
      </c>
      <c r="BR2077">
        <v>8</v>
      </c>
      <c r="BS2077">
        <v>8</v>
      </c>
      <c r="BT2077">
        <v>8</v>
      </c>
      <c r="BU2077">
        <v>8</v>
      </c>
      <c r="BV2077">
        <v>0</v>
      </c>
      <c r="BW2077" t="str">
        <f>"8:00 AM"</f>
        <v>8:00 AM</v>
      </c>
      <c r="BX2077" t="str">
        <f>"5:00 PM"</f>
        <v>5:00 PM</v>
      </c>
      <c r="BY2077" t="s">
        <v>159</v>
      </c>
      <c r="BZ2077">
        <v>0</v>
      </c>
      <c r="CA2077">
        <v>24</v>
      </c>
      <c r="CB2077" t="s">
        <v>117</v>
      </c>
      <c r="CD2077" t="s">
        <v>5653</v>
      </c>
      <c r="CE2077" t="s">
        <v>1818</v>
      </c>
      <c r="CF2077" t="s">
        <v>1819</v>
      </c>
      <c r="CG2077" t="s">
        <v>120</v>
      </c>
      <c r="CH2077" t="s">
        <v>121</v>
      </c>
      <c r="CI2077" s="6">
        <v>96950</v>
      </c>
      <c r="CJ2077" s="10">
        <v>12.28</v>
      </c>
      <c r="CK2077" s="10">
        <v>12.28</v>
      </c>
      <c r="CL2077" s="10">
        <v>18.420000000000002</v>
      </c>
      <c r="CM2077" s="10">
        <v>18.420000000000002</v>
      </c>
      <c r="CN2077" t="s">
        <v>137</v>
      </c>
      <c r="CO2077" t="s">
        <v>1820</v>
      </c>
      <c r="CP2077" t="s">
        <v>209</v>
      </c>
      <c r="CR2077" t="s">
        <v>117</v>
      </c>
      <c r="CS2077" t="s">
        <v>139</v>
      </c>
      <c r="CT2077" t="s">
        <v>140</v>
      </c>
      <c r="CU2077" t="s">
        <v>139</v>
      </c>
      <c r="CV2077" t="s">
        <v>140</v>
      </c>
      <c r="CW2077" t="s">
        <v>139</v>
      </c>
      <c r="CX2077" t="s">
        <v>140</v>
      </c>
      <c r="CY2077" t="s">
        <v>1821</v>
      </c>
      <c r="CZ2077" s="8">
        <v>16702347900</v>
      </c>
      <c r="DA2077" t="s">
        <v>1814</v>
      </c>
      <c r="DB2077" t="s">
        <v>1822</v>
      </c>
      <c r="DC2077" t="s">
        <v>139</v>
      </c>
      <c r="DD2077" t="s">
        <v>117</v>
      </c>
      <c r="DE2077" t="s">
        <v>1811</v>
      </c>
      <c r="DF2077" t="s">
        <v>1812</v>
      </c>
      <c r="DG2077" t="s">
        <v>1468</v>
      </c>
      <c r="DH2077" t="s">
        <v>1810</v>
      </c>
      <c r="DI2077" t="s">
        <v>1807</v>
      </c>
      <c r="DJ2077" t="s">
        <v>1814</v>
      </c>
    </row>
    <row r="2078" spans="1:114" ht="15" customHeight="1" x14ac:dyDescent="0.35">
      <c r="A2078" t="s">
        <v>5769</v>
      </c>
      <c r="B2078" t="s">
        <v>144</v>
      </c>
      <c r="C2078" s="1">
        <v>45754</v>
      </c>
      <c r="D2078" s="1">
        <v>45810</v>
      </c>
      <c r="E2078" t="s">
        <v>116</v>
      </c>
      <c r="F2078" s="1">
        <v>45929</v>
      </c>
      <c r="G2078" t="s">
        <v>117</v>
      </c>
      <c r="H2078" t="s">
        <v>117</v>
      </c>
      <c r="I2078" t="s">
        <v>117</v>
      </c>
      <c r="J2078" t="s">
        <v>1807</v>
      </c>
      <c r="K2078" t="s">
        <v>194</v>
      </c>
      <c r="L2078" t="s">
        <v>1808</v>
      </c>
      <c r="M2078" t="s">
        <v>1809</v>
      </c>
      <c r="N2078" t="s">
        <v>120</v>
      </c>
      <c r="O2078" t="s">
        <v>121</v>
      </c>
      <c r="P2078" s="6">
        <v>96950</v>
      </c>
      <c r="Q2078" t="s">
        <v>122</v>
      </c>
      <c r="R2078" t="s">
        <v>140</v>
      </c>
      <c r="S2078" s="8">
        <v>16702347900</v>
      </c>
      <c r="T2078">
        <v>803</v>
      </c>
      <c r="U2078" t="s">
        <v>1810</v>
      </c>
      <c r="V2078">
        <v>23622</v>
      </c>
      <c r="W2078" t="s">
        <v>124</v>
      </c>
      <c r="Y2078" t="s">
        <v>1811</v>
      </c>
      <c r="Z2078" t="s">
        <v>1812</v>
      </c>
      <c r="AA2078" t="s">
        <v>1813</v>
      </c>
      <c r="AB2078" t="s">
        <v>657</v>
      </c>
      <c r="AC2078" t="s">
        <v>1808</v>
      </c>
      <c r="AD2078" t="s">
        <v>1809</v>
      </c>
      <c r="AE2078" t="s">
        <v>120</v>
      </c>
      <c r="AF2078" t="s">
        <v>121</v>
      </c>
      <c r="AG2078" s="6">
        <v>96950</v>
      </c>
      <c r="AH2078" t="s">
        <v>122</v>
      </c>
      <c r="AI2078" t="s">
        <v>1187</v>
      </c>
      <c r="AJ2078" s="8">
        <v>16702347900</v>
      </c>
      <c r="AK2078">
        <v>803</v>
      </c>
      <c r="AL2078" t="s">
        <v>1814</v>
      </c>
      <c r="BE2078" t="str">
        <f>"49-3042.00"</f>
        <v>49-3042.00</v>
      </c>
      <c r="BF2078" t="s">
        <v>3611</v>
      </c>
      <c r="BG2078" t="s">
        <v>5770</v>
      </c>
      <c r="BH2078" t="s">
        <v>5771</v>
      </c>
      <c r="BI2078">
        <v>8</v>
      </c>
      <c r="BJ2078">
        <v>8</v>
      </c>
      <c r="BK2078" s="1">
        <v>45931</v>
      </c>
      <c r="BL2078" s="1">
        <v>46295</v>
      </c>
      <c r="BM2078" s="1">
        <v>45931</v>
      </c>
      <c r="BN2078" s="1">
        <v>46295</v>
      </c>
      <c r="BO2078">
        <v>40</v>
      </c>
      <c r="BP2078">
        <v>0</v>
      </c>
      <c r="BQ2078">
        <v>8</v>
      </c>
      <c r="BR2078">
        <v>8</v>
      </c>
      <c r="BS2078">
        <v>8</v>
      </c>
      <c r="BT2078">
        <v>8</v>
      </c>
      <c r="BU2078">
        <v>8</v>
      </c>
      <c r="BV2078">
        <v>0</v>
      </c>
      <c r="BW2078" t="str">
        <f>"7:30 AM"</f>
        <v>7:30 AM</v>
      </c>
      <c r="BX2078" t="str">
        <f>"4:30 PM"</f>
        <v>4:30 PM</v>
      </c>
      <c r="BY2078" t="s">
        <v>159</v>
      </c>
      <c r="BZ2078">
        <v>0</v>
      </c>
      <c r="CA2078">
        <v>24</v>
      </c>
      <c r="CB2078" t="s">
        <v>117</v>
      </c>
      <c r="CD2078" t="s">
        <v>5772</v>
      </c>
      <c r="CE2078" t="s">
        <v>1818</v>
      </c>
      <c r="CF2078" t="s">
        <v>1819</v>
      </c>
      <c r="CG2078" t="s">
        <v>120</v>
      </c>
      <c r="CH2078" t="s">
        <v>121</v>
      </c>
      <c r="CI2078" s="6">
        <v>96950</v>
      </c>
      <c r="CJ2078" s="10">
        <v>12.48</v>
      </c>
      <c r="CK2078" s="10">
        <v>12.5</v>
      </c>
      <c r="CL2078" s="10">
        <v>18.72</v>
      </c>
      <c r="CM2078" s="10">
        <v>18.75</v>
      </c>
      <c r="CN2078" t="s">
        <v>137</v>
      </c>
      <c r="CO2078" t="s">
        <v>1820</v>
      </c>
      <c r="CP2078" t="s">
        <v>209</v>
      </c>
      <c r="CR2078" t="s">
        <v>117</v>
      </c>
      <c r="CS2078" t="s">
        <v>139</v>
      </c>
      <c r="CT2078" t="s">
        <v>140</v>
      </c>
      <c r="CU2078" t="s">
        <v>139</v>
      </c>
      <c r="CV2078" t="s">
        <v>140</v>
      </c>
      <c r="CW2078" t="s">
        <v>139</v>
      </c>
      <c r="CX2078" t="s">
        <v>140</v>
      </c>
      <c r="CY2078" t="s">
        <v>1821</v>
      </c>
      <c r="CZ2078" s="8">
        <v>16702347900</v>
      </c>
      <c r="DA2078" t="s">
        <v>1814</v>
      </c>
      <c r="DB2078" t="s">
        <v>1822</v>
      </c>
      <c r="DC2078" t="s">
        <v>139</v>
      </c>
      <c r="DD2078" t="s">
        <v>117</v>
      </c>
      <c r="DE2078" t="s">
        <v>1811</v>
      </c>
      <c r="DF2078" t="s">
        <v>1812</v>
      </c>
      <c r="DG2078" t="s">
        <v>1468</v>
      </c>
      <c r="DH2078" t="s">
        <v>1810</v>
      </c>
      <c r="DI2078" t="s">
        <v>1807</v>
      </c>
      <c r="DJ2078" t="s">
        <v>1814</v>
      </c>
    </row>
    <row r="2079" spans="1:114" ht="15" customHeight="1" x14ac:dyDescent="0.35">
      <c r="A2079" t="s">
        <v>5723</v>
      </c>
      <c r="B2079" t="s">
        <v>144</v>
      </c>
      <c r="C2079" s="1">
        <v>45754</v>
      </c>
      <c r="D2079" s="1">
        <v>45810</v>
      </c>
      <c r="E2079" t="s">
        <v>116</v>
      </c>
      <c r="F2079" s="1">
        <v>45929</v>
      </c>
      <c r="G2079" t="s">
        <v>117</v>
      </c>
      <c r="H2079" t="s">
        <v>117</v>
      </c>
      <c r="I2079" t="s">
        <v>117</v>
      </c>
      <c r="J2079" t="s">
        <v>1807</v>
      </c>
      <c r="K2079" t="s">
        <v>194</v>
      </c>
      <c r="L2079" t="s">
        <v>1808</v>
      </c>
      <c r="M2079" t="s">
        <v>1809</v>
      </c>
      <c r="N2079" t="s">
        <v>120</v>
      </c>
      <c r="O2079" t="s">
        <v>121</v>
      </c>
      <c r="P2079" s="6">
        <v>96950</v>
      </c>
      <c r="Q2079" t="s">
        <v>122</v>
      </c>
      <c r="R2079" t="s">
        <v>140</v>
      </c>
      <c r="S2079" s="8">
        <v>16702347900</v>
      </c>
      <c r="T2079">
        <v>803</v>
      </c>
      <c r="U2079" t="s">
        <v>1810</v>
      </c>
      <c r="V2079">
        <v>23622</v>
      </c>
      <c r="W2079" t="s">
        <v>124</v>
      </c>
      <c r="Y2079" t="s">
        <v>1811</v>
      </c>
      <c r="Z2079" t="s">
        <v>1812</v>
      </c>
      <c r="AA2079" t="s">
        <v>1813</v>
      </c>
      <c r="AB2079" t="s">
        <v>657</v>
      </c>
      <c r="AC2079" t="s">
        <v>1808</v>
      </c>
      <c r="AD2079" t="s">
        <v>1809</v>
      </c>
      <c r="AE2079" t="s">
        <v>120</v>
      </c>
      <c r="AF2079" t="s">
        <v>121</v>
      </c>
      <c r="AG2079" s="6">
        <v>96950</v>
      </c>
      <c r="AH2079" t="s">
        <v>122</v>
      </c>
      <c r="AI2079" t="s">
        <v>1187</v>
      </c>
      <c r="AJ2079" s="8">
        <v>16702347900</v>
      </c>
      <c r="AK2079">
        <v>803</v>
      </c>
      <c r="AL2079" t="s">
        <v>1814</v>
      </c>
      <c r="BE2079" t="str">
        <f>"43-5111.00"</f>
        <v>43-5111.00</v>
      </c>
      <c r="BF2079" t="s">
        <v>5724</v>
      </c>
      <c r="BG2079" t="s">
        <v>5725</v>
      </c>
      <c r="BH2079" t="s">
        <v>5726</v>
      </c>
      <c r="BI2079">
        <v>7</v>
      </c>
      <c r="BJ2079">
        <v>7</v>
      </c>
      <c r="BK2079" s="1">
        <v>45931</v>
      </c>
      <c r="BL2079" s="1">
        <v>46295</v>
      </c>
      <c r="BM2079" s="1">
        <v>45931</v>
      </c>
      <c r="BN2079" s="1">
        <v>46295</v>
      </c>
      <c r="BO2079">
        <v>40</v>
      </c>
      <c r="BP2079">
        <v>0</v>
      </c>
      <c r="BQ2079">
        <v>8</v>
      </c>
      <c r="BR2079">
        <v>8</v>
      </c>
      <c r="BS2079">
        <v>8</v>
      </c>
      <c r="BT2079">
        <v>8</v>
      </c>
      <c r="BU2079">
        <v>8</v>
      </c>
      <c r="BV2079">
        <v>0</v>
      </c>
      <c r="BW2079" t="str">
        <f>"8:00 AM"</f>
        <v>8:00 AM</v>
      </c>
      <c r="BX2079" t="str">
        <f>"5:00 PM"</f>
        <v>5:00 PM</v>
      </c>
      <c r="BY2079" t="s">
        <v>159</v>
      </c>
      <c r="BZ2079">
        <v>0</v>
      </c>
      <c r="CA2079">
        <v>12</v>
      </c>
      <c r="CB2079" t="s">
        <v>117</v>
      </c>
      <c r="CD2079" t="s">
        <v>5727</v>
      </c>
      <c r="CE2079" t="s">
        <v>1818</v>
      </c>
      <c r="CF2079" t="s">
        <v>1819</v>
      </c>
      <c r="CG2079" t="s">
        <v>120</v>
      </c>
      <c r="CH2079" t="s">
        <v>121</v>
      </c>
      <c r="CI2079" s="6">
        <v>96950</v>
      </c>
      <c r="CJ2079" s="10">
        <v>10.19</v>
      </c>
      <c r="CK2079" s="10">
        <v>14</v>
      </c>
      <c r="CL2079" s="10">
        <v>15.29</v>
      </c>
      <c r="CM2079" s="10">
        <v>21</v>
      </c>
      <c r="CN2079" t="s">
        <v>137</v>
      </c>
      <c r="CO2079" t="s">
        <v>1820</v>
      </c>
      <c r="CP2079" t="s">
        <v>209</v>
      </c>
      <c r="CR2079" t="s">
        <v>117</v>
      </c>
      <c r="CS2079" t="s">
        <v>139</v>
      </c>
      <c r="CT2079" t="s">
        <v>140</v>
      </c>
      <c r="CU2079" t="s">
        <v>139</v>
      </c>
      <c r="CV2079" t="s">
        <v>140</v>
      </c>
      <c r="CW2079" t="s">
        <v>139</v>
      </c>
      <c r="CX2079" t="s">
        <v>140</v>
      </c>
      <c r="CY2079" t="s">
        <v>1821</v>
      </c>
      <c r="CZ2079" s="8">
        <v>16702347900</v>
      </c>
      <c r="DA2079" t="s">
        <v>1814</v>
      </c>
      <c r="DB2079" t="s">
        <v>1822</v>
      </c>
      <c r="DC2079" t="s">
        <v>139</v>
      </c>
      <c r="DD2079" t="s">
        <v>117</v>
      </c>
      <c r="DE2079" t="s">
        <v>1811</v>
      </c>
      <c r="DF2079" t="s">
        <v>1812</v>
      </c>
      <c r="DG2079" t="s">
        <v>1468</v>
      </c>
      <c r="DH2079" t="s">
        <v>1810</v>
      </c>
      <c r="DI2079" t="s">
        <v>1807</v>
      </c>
      <c r="DJ2079" t="s">
        <v>1814</v>
      </c>
    </row>
    <row r="2080" spans="1:114" ht="15" customHeight="1" x14ac:dyDescent="0.35">
      <c r="A2080" t="s">
        <v>16570</v>
      </c>
      <c r="B2080" t="s">
        <v>166</v>
      </c>
      <c r="C2080" s="1">
        <v>45755</v>
      </c>
      <c r="D2080" s="1">
        <v>45810</v>
      </c>
      <c r="E2080" t="s">
        <v>116</v>
      </c>
      <c r="F2080" s="1">
        <v>45929</v>
      </c>
      <c r="G2080" t="s">
        <v>117</v>
      </c>
      <c r="H2080" t="s">
        <v>117</v>
      </c>
      <c r="I2080" t="s">
        <v>117</v>
      </c>
      <c r="J2080" t="s">
        <v>8197</v>
      </c>
      <c r="K2080" t="s">
        <v>15001</v>
      </c>
      <c r="L2080" t="s">
        <v>8199</v>
      </c>
      <c r="M2080" t="s">
        <v>1853</v>
      </c>
      <c r="N2080" t="s">
        <v>136</v>
      </c>
      <c r="O2080" t="s">
        <v>121</v>
      </c>
      <c r="P2080" s="6">
        <v>96950</v>
      </c>
      <c r="Q2080" t="s">
        <v>122</v>
      </c>
      <c r="S2080" s="8">
        <v>16704833702</v>
      </c>
      <c r="T2080">
        <v>0</v>
      </c>
      <c r="U2080" t="s">
        <v>8200</v>
      </c>
      <c r="V2080">
        <v>56152</v>
      </c>
      <c r="W2080" t="s">
        <v>124</v>
      </c>
      <c r="Y2080" t="s">
        <v>8201</v>
      </c>
      <c r="Z2080" t="s">
        <v>8202</v>
      </c>
      <c r="AB2080" t="s">
        <v>237</v>
      </c>
      <c r="AC2080" t="s">
        <v>8199</v>
      </c>
      <c r="AD2080" t="s">
        <v>16571</v>
      </c>
      <c r="AE2080" t="s">
        <v>136</v>
      </c>
      <c r="AF2080" t="s">
        <v>121</v>
      </c>
      <c r="AG2080" s="6">
        <v>96950</v>
      </c>
      <c r="AH2080" t="s">
        <v>122</v>
      </c>
      <c r="AJ2080" s="8">
        <v>16704833702</v>
      </c>
      <c r="AK2080">
        <v>0</v>
      </c>
      <c r="AL2080" t="s">
        <v>8203</v>
      </c>
      <c r="BE2080" t="str">
        <f>"39-7011.00"</f>
        <v>39-7011.00</v>
      </c>
      <c r="BF2080" t="s">
        <v>1985</v>
      </c>
      <c r="BG2080" t="s">
        <v>15002</v>
      </c>
      <c r="BH2080" t="s">
        <v>3349</v>
      </c>
      <c r="BI2080">
        <v>2</v>
      </c>
      <c r="BK2080" s="1">
        <v>45931</v>
      </c>
      <c r="BL2080" s="1">
        <v>46295</v>
      </c>
      <c r="BO2080">
        <v>40</v>
      </c>
      <c r="BP2080">
        <v>0</v>
      </c>
      <c r="BQ2080">
        <v>8</v>
      </c>
      <c r="BR2080">
        <v>8</v>
      </c>
      <c r="BS2080">
        <v>8</v>
      </c>
      <c r="BT2080">
        <v>8</v>
      </c>
      <c r="BU2080">
        <v>8</v>
      </c>
      <c r="BV2080">
        <v>0</v>
      </c>
      <c r="BW2080" t="str">
        <f>"8:00 AM"</f>
        <v>8:00 AM</v>
      </c>
      <c r="BX2080" t="str">
        <f>"5:00 PM"</f>
        <v>5:00 PM</v>
      </c>
      <c r="BY2080" t="s">
        <v>159</v>
      </c>
      <c r="BZ2080">
        <v>0</v>
      </c>
      <c r="CA2080">
        <v>24</v>
      </c>
      <c r="CB2080" t="s">
        <v>117</v>
      </c>
      <c r="CD2080" t="s">
        <v>12871</v>
      </c>
      <c r="CE2080" t="s">
        <v>8199</v>
      </c>
      <c r="CF2080" t="s">
        <v>1853</v>
      </c>
      <c r="CG2080" t="s">
        <v>136</v>
      </c>
      <c r="CH2080" t="s">
        <v>121</v>
      </c>
      <c r="CI2080" s="6">
        <v>96950</v>
      </c>
      <c r="CJ2080" s="10">
        <v>10.43</v>
      </c>
      <c r="CK2080" s="10">
        <v>10.43</v>
      </c>
      <c r="CL2080" s="10">
        <v>15.65</v>
      </c>
      <c r="CM2080" s="10">
        <v>15.65</v>
      </c>
      <c r="CN2080" t="s">
        <v>137</v>
      </c>
      <c r="CO2080" t="s">
        <v>140</v>
      </c>
      <c r="CP2080" t="s">
        <v>138</v>
      </c>
      <c r="CR2080" t="s">
        <v>117</v>
      </c>
      <c r="CS2080" t="s">
        <v>139</v>
      </c>
      <c r="CT2080" t="s">
        <v>140</v>
      </c>
      <c r="CU2080" t="s">
        <v>139</v>
      </c>
      <c r="CV2080" t="s">
        <v>140</v>
      </c>
      <c r="CW2080" t="s">
        <v>139</v>
      </c>
      <c r="CX2080" t="s">
        <v>140</v>
      </c>
      <c r="CY2080" t="s">
        <v>1860</v>
      </c>
      <c r="CZ2080" s="8">
        <v>16702333702</v>
      </c>
      <c r="DA2080" t="s">
        <v>8203</v>
      </c>
      <c r="DB2080" t="s">
        <v>140</v>
      </c>
      <c r="DC2080" t="s">
        <v>139</v>
      </c>
      <c r="DD2080" t="s">
        <v>117</v>
      </c>
      <c r="DE2080" t="s">
        <v>8201</v>
      </c>
      <c r="DF2080" t="s">
        <v>8202</v>
      </c>
      <c r="DH2080" t="s">
        <v>8200</v>
      </c>
      <c r="DI2080" t="s">
        <v>8206</v>
      </c>
      <c r="DJ2080" t="s">
        <v>8203</v>
      </c>
    </row>
    <row r="2081" spans="1:114" ht="15" customHeight="1" x14ac:dyDescent="0.35">
      <c r="A2081" t="s">
        <v>5728</v>
      </c>
      <c r="B2081" t="s">
        <v>144</v>
      </c>
      <c r="C2081" s="1">
        <v>45755</v>
      </c>
      <c r="D2081" s="1">
        <v>45810</v>
      </c>
      <c r="E2081" t="s">
        <v>116</v>
      </c>
      <c r="F2081" s="1">
        <v>45929</v>
      </c>
      <c r="G2081" t="s">
        <v>139</v>
      </c>
      <c r="H2081" t="s">
        <v>117</v>
      </c>
      <c r="I2081" t="s">
        <v>117</v>
      </c>
      <c r="J2081" t="s">
        <v>1517</v>
      </c>
      <c r="K2081" t="s">
        <v>5729</v>
      </c>
      <c r="L2081" t="s">
        <v>1519</v>
      </c>
      <c r="M2081" t="s">
        <v>1525</v>
      </c>
      <c r="N2081" t="s">
        <v>136</v>
      </c>
      <c r="O2081" t="s">
        <v>121</v>
      </c>
      <c r="P2081" s="6">
        <v>96950</v>
      </c>
      <c r="Q2081" t="s">
        <v>122</v>
      </c>
      <c r="S2081" s="8">
        <v>16702852752</v>
      </c>
      <c r="U2081" t="s">
        <v>1521</v>
      </c>
      <c r="V2081">
        <v>221330</v>
      </c>
      <c r="W2081" t="s">
        <v>124</v>
      </c>
      <c r="Y2081" t="s">
        <v>1522</v>
      </c>
      <c r="Z2081" t="s">
        <v>1523</v>
      </c>
      <c r="AA2081" t="s">
        <v>1252</v>
      </c>
      <c r="AB2081" t="s">
        <v>1524</v>
      </c>
      <c r="AC2081" t="s">
        <v>1519</v>
      </c>
      <c r="AD2081" t="s">
        <v>1525</v>
      </c>
      <c r="AE2081" t="s">
        <v>136</v>
      </c>
      <c r="AF2081" t="s">
        <v>121</v>
      </c>
      <c r="AG2081" s="6">
        <v>96950</v>
      </c>
      <c r="AH2081" t="s">
        <v>122</v>
      </c>
      <c r="AJ2081" s="8">
        <v>16702852752</v>
      </c>
      <c r="AL2081" t="s">
        <v>1526</v>
      </c>
      <c r="BE2081" t="str">
        <f>"49-9071.00"</f>
        <v>49-9071.00</v>
      </c>
      <c r="BF2081" t="s">
        <v>156</v>
      </c>
      <c r="BG2081" t="s">
        <v>5730</v>
      </c>
      <c r="BH2081" t="s">
        <v>156</v>
      </c>
      <c r="BI2081">
        <v>1</v>
      </c>
      <c r="BJ2081">
        <v>1</v>
      </c>
      <c r="BK2081" s="1">
        <v>45931</v>
      </c>
      <c r="BL2081" s="1">
        <v>47026</v>
      </c>
      <c r="BM2081" s="1">
        <v>45931</v>
      </c>
      <c r="BN2081" s="1">
        <v>47026</v>
      </c>
      <c r="BO2081">
        <v>40</v>
      </c>
      <c r="BP2081">
        <v>0</v>
      </c>
      <c r="BQ2081">
        <v>8</v>
      </c>
      <c r="BR2081">
        <v>8</v>
      </c>
      <c r="BS2081">
        <v>8</v>
      </c>
      <c r="BT2081">
        <v>8</v>
      </c>
      <c r="BU2081">
        <v>8</v>
      </c>
      <c r="BV2081">
        <v>0</v>
      </c>
      <c r="BW2081" t="str">
        <f>"8:00 AM"</f>
        <v>8:00 AM</v>
      </c>
      <c r="BX2081" t="str">
        <f>"5:00 PM"</f>
        <v>5:00 PM</v>
      </c>
      <c r="BY2081" t="s">
        <v>159</v>
      </c>
      <c r="BZ2081">
        <v>0</v>
      </c>
      <c r="CA2081">
        <v>24</v>
      </c>
      <c r="CB2081" t="s">
        <v>117</v>
      </c>
      <c r="CD2081" t="s">
        <v>5731</v>
      </c>
      <c r="CE2081" t="s">
        <v>1519</v>
      </c>
      <c r="CF2081" t="s">
        <v>140</v>
      </c>
      <c r="CG2081" t="s">
        <v>136</v>
      </c>
      <c r="CH2081" t="s">
        <v>121</v>
      </c>
      <c r="CI2081" s="6">
        <v>96950</v>
      </c>
      <c r="CJ2081" s="10">
        <v>9.75</v>
      </c>
      <c r="CK2081" s="10">
        <v>9.75</v>
      </c>
      <c r="CL2081" s="10">
        <v>14.62</v>
      </c>
      <c r="CM2081" s="10">
        <v>14.62</v>
      </c>
      <c r="CN2081" t="s">
        <v>137</v>
      </c>
      <c r="CO2081" t="s">
        <v>140</v>
      </c>
      <c r="CP2081" t="s">
        <v>138</v>
      </c>
      <c r="CR2081" t="s">
        <v>117</v>
      </c>
      <c r="CS2081" t="s">
        <v>139</v>
      </c>
      <c r="CT2081" t="s">
        <v>140</v>
      </c>
      <c r="CU2081" t="s">
        <v>139</v>
      </c>
      <c r="CV2081" t="s">
        <v>140</v>
      </c>
      <c r="CW2081" t="s">
        <v>139</v>
      </c>
      <c r="CX2081" t="s">
        <v>140</v>
      </c>
      <c r="CY2081" t="s">
        <v>1256</v>
      </c>
      <c r="CZ2081" s="8">
        <v>16702852752</v>
      </c>
      <c r="DA2081" t="s">
        <v>1526</v>
      </c>
      <c r="DB2081" t="s">
        <v>411</v>
      </c>
      <c r="DC2081" t="s">
        <v>139</v>
      </c>
      <c r="DD2081" t="s">
        <v>117</v>
      </c>
      <c r="DE2081" t="s">
        <v>3794</v>
      </c>
      <c r="DF2081" t="s">
        <v>4350</v>
      </c>
      <c r="DG2081" t="s">
        <v>5732</v>
      </c>
      <c r="DH2081" t="s">
        <v>1156</v>
      </c>
      <c r="DI2081" t="s">
        <v>5733</v>
      </c>
      <c r="DJ2081" t="s">
        <v>1162</v>
      </c>
    </row>
    <row r="2082" spans="1:114" ht="15" customHeight="1" x14ac:dyDescent="0.35">
      <c r="A2082" t="s">
        <v>2294</v>
      </c>
      <c r="B2082" t="s">
        <v>144</v>
      </c>
      <c r="C2082" s="1">
        <v>45756</v>
      </c>
      <c r="D2082" s="1">
        <v>45810</v>
      </c>
      <c r="E2082" t="s">
        <v>116</v>
      </c>
      <c r="F2082" s="1">
        <v>45929</v>
      </c>
      <c r="G2082" t="s">
        <v>139</v>
      </c>
      <c r="H2082" t="s">
        <v>117</v>
      </c>
      <c r="I2082" t="s">
        <v>117</v>
      </c>
      <c r="J2082" t="s">
        <v>2295</v>
      </c>
      <c r="L2082" t="s">
        <v>2296</v>
      </c>
      <c r="N2082" t="s">
        <v>120</v>
      </c>
      <c r="O2082" t="s">
        <v>121</v>
      </c>
      <c r="P2082" s="6">
        <v>96950</v>
      </c>
      <c r="Q2082" t="s">
        <v>122</v>
      </c>
      <c r="S2082" s="8">
        <v>16702343215</v>
      </c>
      <c r="U2082" t="s">
        <v>2297</v>
      </c>
      <c r="V2082">
        <v>8121</v>
      </c>
      <c r="W2082" t="s">
        <v>124</v>
      </c>
      <c r="Y2082" t="s">
        <v>2298</v>
      </c>
      <c r="Z2082" t="s">
        <v>2299</v>
      </c>
      <c r="AA2082" t="s">
        <v>2300</v>
      </c>
      <c r="AB2082" t="s">
        <v>1428</v>
      </c>
      <c r="AC2082" t="s">
        <v>2296</v>
      </c>
      <c r="AE2082" t="s">
        <v>120</v>
      </c>
      <c r="AF2082" t="s">
        <v>121</v>
      </c>
      <c r="AG2082" s="6">
        <v>96950</v>
      </c>
      <c r="AH2082" t="s">
        <v>122</v>
      </c>
      <c r="AJ2082" s="8">
        <v>16702343215</v>
      </c>
      <c r="AL2082" t="s">
        <v>2301</v>
      </c>
      <c r="BE2082" t="str">
        <f>"39-5012.00"</f>
        <v>39-5012.00</v>
      </c>
      <c r="BF2082" t="s">
        <v>272</v>
      </c>
      <c r="BG2082" t="s">
        <v>2302</v>
      </c>
      <c r="BH2082" t="s">
        <v>1373</v>
      </c>
      <c r="BI2082">
        <v>3</v>
      </c>
      <c r="BJ2082">
        <v>3</v>
      </c>
      <c r="BK2082" s="1">
        <v>45931</v>
      </c>
      <c r="BL2082" s="1">
        <v>46295</v>
      </c>
      <c r="BM2082" s="1">
        <v>45931</v>
      </c>
      <c r="BN2082" s="1">
        <v>46295</v>
      </c>
      <c r="BO2082">
        <v>35</v>
      </c>
      <c r="BP2082">
        <v>7</v>
      </c>
      <c r="BQ2082">
        <v>0</v>
      </c>
      <c r="BR2082">
        <v>0</v>
      </c>
      <c r="BS2082">
        <v>7</v>
      </c>
      <c r="BT2082">
        <v>7</v>
      </c>
      <c r="BU2082">
        <v>7</v>
      </c>
      <c r="BV2082">
        <v>7</v>
      </c>
      <c r="BW2082" t="str">
        <f>"10:00 AM"</f>
        <v>10:00 AM</v>
      </c>
      <c r="BX2082" t="str">
        <f>"6:00 PM"</f>
        <v>6:00 PM</v>
      </c>
      <c r="BY2082" t="s">
        <v>133</v>
      </c>
      <c r="BZ2082">
        <v>0</v>
      </c>
      <c r="CA2082">
        <v>24</v>
      </c>
      <c r="CB2082" t="s">
        <v>117</v>
      </c>
      <c r="CD2082" t="s">
        <v>194</v>
      </c>
      <c r="CE2082" t="s">
        <v>2303</v>
      </c>
      <c r="CF2082" t="s">
        <v>2304</v>
      </c>
      <c r="CG2082" t="s">
        <v>120</v>
      </c>
      <c r="CH2082" t="s">
        <v>121</v>
      </c>
      <c r="CI2082" s="6">
        <v>96950</v>
      </c>
      <c r="CJ2082" s="10">
        <v>7.98</v>
      </c>
      <c r="CK2082" s="10">
        <v>7.98</v>
      </c>
      <c r="CL2082" s="10">
        <v>11.97</v>
      </c>
      <c r="CM2082" s="10">
        <v>11.97</v>
      </c>
      <c r="CN2082" t="s">
        <v>137</v>
      </c>
      <c r="CO2082" t="s">
        <v>140</v>
      </c>
      <c r="CP2082" t="s">
        <v>138</v>
      </c>
      <c r="CR2082" t="s">
        <v>117</v>
      </c>
      <c r="CS2082" t="s">
        <v>139</v>
      </c>
      <c r="CT2082" t="s">
        <v>140</v>
      </c>
      <c r="CU2082" t="s">
        <v>139</v>
      </c>
      <c r="CV2082" t="s">
        <v>140</v>
      </c>
      <c r="CW2082" t="s">
        <v>139</v>
      </c>
      <c r="CX2082" t="s">
        <v>140</v>
      </c>
      <c r="CY2082" t="s">
        <v>1139</v>
      </c>
      <c r="CZ2082" s="8">
        <v>16702343215</v>
      </c>
      <c r="DA2082" t="s">
        <v>2301</v>
      </c>
      <c r="DB2082" t="s">
        <v>140</v>
      </c>
      <c r="DC2082" t="s">
        <v>139</v>
      </c>
      <c r="DD2082" t="s">
        <v>117</v>
      </c>
    </row>
    <row r="2083" spans="1:114" ht="15" customHeight="1" x14ac:dyDescent="0.35">
      <c r="A2083" t="s">
        <v>8308</v>
      </c>
      <c r="B2083" t="s">
        <v>144</v>
      </c>
      <c r="C2083" s="1">
        <v>45756</v>
      </c>
      <c r="D2083" s="1">
        <v>45810</v>
      </c>
      <c r="E2083" t="s">
        <v>116</v>
      </c>
      <c r="F2083" s="1">
        <v>45929</v>
      </c>
      <c r="G2083" t="s">
        <v>139</v>
      </c>
      <c r="H2083" t="s">
        <v>117</v>
      </c>
      <c r="I2083" t="s">
        <v>117</v>
      </c>
      <c r="J2083" t="s">
        <v>2295</v>
      </c>
      <c r="L2083" t="s">
        <v>2296</v>
      </c>
      <c r="N2083" t="s">
        <v>120</v>
      </c>
      <c r="O2083" t="s">
        <v>121</v>
      </c>
      <c r="P2083" s="6">
        <v>96950</v>
      </c>
      <c r="Q2083" t="s">
        <v>122</v>
      </c>
      <c r="S2083" s="8">
        <v>16702343215</v>
      </c>
      <c r="U2083" t="s">
        <v>2297</v>
      </c>
      <c r="V2083">
        <v>8121</v>
      </c>
      <c r="W2083" t="s">
        <v>124</v>
      </c>
      <c r="Y2083" t="s">
        <v>2298</v>
      </c>
      <c r="Z2083" t="s">
        <v>2299</v>
      </c>
      <c r="AA2083" t="s">
        <v>2300</v>
      </c>
      <c r="AB2083" t="s">
        <v>1428</v>
      </c>
      <c r="AC2083" t="s">
        <v>8309</v>
      </c>
      <c r="AE2083" t="s">
        <v>120</v>
      </c>
      <c r="AF2083" t="s">
        <v>121</v>
      </c>
      <c r="AG2083" s="6">
        <v>96950</v>
      </c>
      <c r="AH2083" t="s">
        <v>122</v>
      </c>
      <c r="AJ2083" s="8">
        <v>16702343215</v>
      </c>
      <c r="AL2083" t="s">
        <v>2301</v>
      </c>
      <c r="BE2083" t="str">
        <f>"39-5012.00"</f>
        <v>39-5012.00</v>
      </c>
      <c r="BF2083" t="s">
        <v>272</v>
      </c>
      <c r="BG2083" t="s">
        <v>6368</v>
      </c>
      <c r="BH2083" t="s">
        <v>1409</v>
      </c>
      <c r="BI2083">
        <v>3</v>
      </c>
      <c r="BJ2083">
        <v>3</v>
      </c>
      <c r="BK2083" s="1">
        <v>45931</v>
      </c>
      <c r="BL2083" s="1">
        <v>46295</v>
      </c>
      <c r="BM2083" s="1">
        <v>45931</v>
      </c>
      <c r="BN2083" s="1">
        <v>46295</v>
      </c>
      <c r="BO2083">
        <v>35</v>
      </c>
      <c r="BP2083">
        <v>7</v>
      </c>
      <c r="BQ2083">
        <v>7</v>
      </c>
      <c r="BR2083">
        <v>7</v>
      </c>
      <c r="BS2083">
        <v>0</v>
      </c>
      <c r="BT2083">
        <v>0</v>
      </c>
      <c r="BU2083">
        <v>7</v>
      </c>
      <c r="BV2083">
        <v>7</v>
      </c>
      <c r="BW2083" t="str">
        <f>"10:00 AM"</f>
        <v>10:00 AM</v>
      </c>
      <c r="BX2083" t="str">
        <f>"6:00 PM"</f>
        <v>6:00 PM</v>
      </c>
      <c r="BY2083" t="s">
        <v>133</v>
      </c>
      <c r="BZ2083">
        <v>0</v>
      </c>
      <c r="CA2083">
        <v>24</v>
      </c>
      <c r="CB2083" t="s">
        <v>117</v>
      </c>
      <c r="CD2083" t="s">
        <v>194</v>
      </c>
      <c r="CE2083" t="s">
        <v>6369</v>
      </c>
      <c r="CF2083" t="s">
        <v>6365</v>
      </c>
      <c r="CG2083" t="s">
        <v>120</v>
      </c>
      <c r="CH2083" t="s">
        <v>121</v>
      </c>
      <c r="CI2083" s="6">
        <v>96950</v>
      </c>
      <c r="CJ2083" s="10">
        <v>7.98</v>
      </c>
      <c r="CK2083" s="10">
        <v>7.98</v>
      </c>
      <c r="CL2083" s="10">
        <v>11.97</v>
      </c>
      <c r="CM2083" s="10">
        <v>11.97</v>
      </c>
      <c r="CN2083" t="s">
        <v>137</v>
      </c>
      <c r="CO2083" t="s">
        <v>140</v>
      </c>
      <c r="CP2083" t="s">
        <v>138</v>
      </c>
      <c r="CR2083" t="s">
        <v>117</v>
      </c>
      <c r="CS2083" t="s">
        <v>139</v>
      </c>
      <c r="CT2083" t="s">
        <v>140</v>
      </c>
      <c r="CU2083" t="s">
        <v>139</v>
      </c>
      <c r="CV2083" t="s">
        <v>140</v>
      </c>
      <c r="CW2083" t="s">
        <v>139</v>
      </c>
      <c r="CX2083" t="s">
        <v>140</v>
      </c>
      <c r="CY2083" t="s">
        <v>1139</v>
      </c>
      <c r="CZ2083" s="8">
        <v>16702351133</v>
      </c>
      <c r="DA2083" t="s">
        <v>2301</v>
      </c>
      <c r="DB2083" t="s">
        <v>140</v>
      </c>
      <c r="DC2083" t="s">
        <v>139</v>
      </c>
      <c r="DD2083" t="s">
        <v>117</v>
      </c>
    </row>
    <row r="2084" spans="1:114" ht="15" customHeight="1" x14ac:dyDescent="0.35">
      <c r="A2084" t="s">
        <v>10579</v>
      </c>
      <c r="B2084" t="s">
        <v>144</v>
      </c>
      <c r="C2084" s="1">
        <v>45756</v>
      </c>
      <c r="D2084" s="1">
        <v>45810</v>
      </c>
      <c r="E2084" t="s">
        <v>116</v>
      </c>
      <c r="F2084" s="1">
        <v>45929</v>
      </c>
      <c r="G2084" t="s">
        <v>139</v>
      </c>
      <c r="H2084" t="s">
        <v>117</v>
      </c>
      <c r="I2084" t="s">
        <v>117</v>
      </c>
      <c r="J2084" t="s">
        <v>2044</v>
      </c>
      <c r="L2084" t="s">
        <v>3618</v>
      </c>
      <c r="N2084" t="s">
        <v>496</v>
      </c>
      <c r="O2084" t="s">
        <v>121</v>
      </c>
      <c r="P2084" s="6">
        <v>96950</v>
      </c>
      <c r="Q2084" t="s">
        <v>122</v>
      </c>
      <c r="S2084" s="8">
        <v>16702359369</v>
      </c>
      <c r="U2084" t="s">
        <v>2035</v>
      </c>
      <c r="V2084">
        <v>44133</v>
      </c>
      <c r="W2084" t="s">
        <v>124</v>
      </c>
      <c r="Y2084" t="s">
        <v>2042</v>
      </c>
      <c r="Z2084" t="s">
        <v>3619</v>
      </c>
      <c r="AB2084" t="s">
        <v>3620</v>
      </c>
      <c r="AC2084" t="s">
        <v>2034</v>
      </c>
      <c r="AE2084" t="s">
        <v>496</v>
      </c>
      <c r="AF2084" t="s">
        <v>121</v>
      </c>
      <c r="AG2084" s="6">
        <v>96950</v>
      </c>
      <c r="AH2084" t="s">
        <v>122</v>
      </c>
      <c r="AJ2084" s="8">
        <v>16702359369</v>
      </c>
      <c r="AL2084" t="s">
        <v>2037</v>
      </c>
      <c r="BE2084" t="str">
        <f>"49-9071.00"</f>
        <v>49-9071.00</v>
      </c>
      <c r="BF2084" t="s">
        <v>156</v>
      </c>
      <c r="BG2084" t="s">
        <v>3621</v>
      </c>
      <c r="BH2084" t="s">
        <v>156</v>
      </c>
      <c r="BI2084">
        <v>2</v>
      </c>
      <c r="BJ2084">
        <v>2</v>
      </c>
      <c r="BK2084" s="1">
        <v>45931</v>
      </c>
      <c r="BL2084" s="1">
        <v>47026</v>
      </c>
      <c r="BM2084" s="1">
        <v>45931</v>
      </c>
      <c r="BN2084" s="1">
        <v>47026</v>
      </c>
      <c r="BO2084">
        <v>35</v>
      </c>
      <c r="BP2084">
        <v>0</v>
      </c>
      <c r="BQ2084">
        <v>7</v>
      </c>
      <c r="BR2084">
        <v>7</v>
      </c>
      <c r="BS2084">
        <v>7</v>
      </c>
      <c r="BT2084">
        <v>7</v>
      </c>
      <c r="BU2084">
        <v>7</v>
      </c>
      <c r="BV2084">
        <v>0</v>
      </c>
      <c r="BW2084" t="str">
        <f>"8:00 AM"</f>
        <v>8:00 AM</v>
      </c>
      <c r="BX2084" t="str">
        <f>"5:00 PM"</f>
        <v>5:00 PM</v>
      </c>
      <c r="BY2084" t="s">
        <v>159</v>
      </c>
      <c r="BZ2084">
        <v>0</v>
      </c>
      <c r="CA2084">
        <v>12</v>
      </c>
      <c r="CB2084" t="s">
        <v>117</v>
      </c>
      <c r="CD2084" s="2" t="s">
        <v>10580</v>
      </c>
      <c r="CE2084" t="s">
        <v>3623</v>
      </c>
      <c r="CG2084" t="s">
        <v>136</v>
      </c>
      <c r="CH2084" t="s">
        <v>121</v>
      </c>
      <c r="CI2084" s="6">
        <v>96950</v>
      </c>
      <c r="CJ2084" s="10">
        <v>9.75</v>
      </c>
      <c r="CK2084" s="10">
        <v>9.75</v>
      </c>
      <c r="CL2084" s="10">
        <v>14.62</v>
      </c>
      <c r="CM2084" s="10">
        <v>14.62</v>
      </c>
      <c r="CN2084" t="s">
        <v>137</v>
      </c>
      <c r="CO2084" t="s">
        <v>194</v>
      </c>
      <c r="CP2084" t="s">
        <v>138</v>
      </c>
      <c r="CR2084" t="s">
        <v>117</v>
      </c>
      <c r="CS2084" t="s">
        <v>139</v>
      </c>
      <c r="CT2084" t="s">
        <v>140</v>
      </c>
      <c r="CU2084" t="s">
        <v>139</v>
      </c>
      <c r="CV2084" t="s">
        <v>140</v>
      </c>
      <c r="CW2084" t="s">
        <v>139</v>
      </c>
      <c r="CX2084" t="s">
        <v>140</v>
      </c>
      <c r="CY2084" t="s">
        <v>1498</v>
      </c>
      <c r="CZ2084" s="8">
        <v>16702359369</v>
      </c>
      <c r="DA2084" t="s">
        <v>2037</v>
      </c>
      <c r="DB2084" t="s">
        <v>140</v>
      </c>
      <c r="DC2084" t="s">
        <v>139</v>
      </c>
      <c r="DD2084" t="s">
        <v>117</v>
      </c>
      <c r="DE2084" t="s">
        <v>2042</v>
      </c>
      <c r="DF2084" t="s">
        <v>2036</v>
      </c>
      <c r="DH2084" t="s">
        <v>2035</v>
      </c>
      <c r="DI2084" t="s">
        <v>2044</v>
      </c>
      <c r="DJ2084" t="s">
        <v>2037</v>
      </c>
    </row>
    <row r="2085" spans="1:114" ht="15" customHeight="1" x14ac:dyDescent="0.35">
      <c r="A2085" t="s">
        <v>2032</v>
      </c>
      <c r="B2085" t="s">
        <v>144</v>
      </c>
      <c r="C2085" s="1">
        <v>45756</v>
      </c>
      <c r="D2085" s="1">
        <v>45810</v>
      </c>
      <c r="E2085" t="s">
        <v>211</v>
      </c>
      <c r="G2085" t="s">
        <v>117</v>
      </c>
      <c r="H2085" t="s">
        <v>117</v>
      </c>
      <c r="I2085" t="s">
        <v>117</v>
      </c>
      <c r="J2085" t="s">
        <v>2033</v>
      </c>
      <c r="L2085" t="s">
        <v>2034</v>
      </c>
      <c r="N2085" t="s">
        <v>136</v>
      </c>
      <c r="O2085" t="s">
        <v>121</v>
      </c>
      <c r="P2085" s="6">
        <v>96950</v>
      </c>
      <c r="Q2085" t="s">
        <v>122</v>
      </c>
      <c r="S2085" s="8">
        <v>16702359369</v>
      </c>
      <c r="U2085" t="s">
        <v>2035</v>
      </c>
      <c r="V2085">
        <v>441330</v>
      </c>
      <c r="W2085" t="s">
        <v>124</v>
      </c>
      <c r="Y2085" t="s">
        <v>849</v>
      </c>
      <c r="Z2085" t="s">
        <v>2036</v>
      </c>
      <c r="AB2085" t="s">
        <v>205</v>
      </c>
      <c r="AC2085" t="s">
        <v>2034</v>
      </c>
      <c r="AE2085" t="s">
        <v>136</v>
      </c>
      <c r="AF2085" t="s">
        <v>121</v>
      </c>
      <c r="AG2085" s="6">
        <v>96950</v>
      </c>
      <c r="AH2085" t="s">
        <v>122</v>
      </c>
      <c r="AJ2085" s="8">
        <v>16702359369</v>
      </c>
      <c r="AL2085" t="s">
        <v>2037</v>
      </c>
      <c r="BE2085" t="str">
        <f>"51-4121.00"</f>
        <v>51-4121.00</v>
      </c>
      <c r="BF2085" t="s">
        <v>2038</v>
      </c>
      <c r="BG2085" t="s">
        <v>2039</v>
      </c>
      <c r="BH2085" t="s">
        <v>2038</v>
      </c>
      <c r="BI2085">
        <v>2</v>
      </c>
      <c r="BJ2085">
        <v>2</v>
      </c>
      <c r="BK2085" s="1">
        <v>45870</v>
      </c>
      <c r="BL2085" s="1">
        <v>46234</v>
      </c>
      <c r="BM2085" s="1">
        <v>45870</v>
      </c>
      <c r="BN2085" s="1">
        <v>46234</v>
      </c>
      <c r="BO2085">
        <v>35</v>
      </c>
      <c r="BP2085">
        <v>0</v>
      </c>
      <c r="BQ2085">
        <v>7</v>
      </c>
      <c r="BR2085">
        <v>7</v>
      </c>
      <c r="BS2085">
        <v>7</v>
      </c>
      <c r="BT2085">
        <v>7</v>
      </c>
      <c r="BU2085">
        <v>7</v>
      </c>
      <c r="BV2085">
        <v>0</v>
      </c>
      <c r="BW2085" t="str">
        <f>"8:00 AM"</f>
        <v>8:00 AM</v>
      </c>
      <c r="BX2085" t="str">
        <f>"5:00 PM"</f>
        <v>5:00 PM</v>
      </c>
      <c r="BY2085" t="s">
        <v>159</v>
      </c>
      <c r="BZ2085">
        <v>0</v>
      </c>
      <c r="CA2085">
        <v>12</v>
      </c>
      <c r="CB2085" t="s">
        <v>117</v>
      </c>
      <c r="CD2085" t="s">
        <v>2040</v>
      </c>
      <c r="CE2085" t="s">
        <v>2041</v>
      </c>
      <c r="CG2085" t="s">
        <v>136</v>
      </c>
      <c r="CH2085" t="s">
        <v>121</v>
      </c>
      <c r="CI2085" s="6">
        <v>96950</v>
      </c>
      <c r="CJ2085" s="10">
        <v>20.25</v>
      </c>
      <c r="CK2085" s="10">
        <v>20.25</v>
      </c>
      <c r="CL2085" s="10">
        <v>30.37</v>
      </c>
      <c r="CM2085" s="10">
        <v>30.37</v>
      </c>
      <c r="CN2085" t="s">
        <v>137</v>
      </c>
      <c r="CP2085" t="s">
        <v>138</v>
      </c>
      <c r="CR2085" t="s">
        <v>117</v>
      </c>
      <c r="CS2085" t="s">
        <v>139</v>
      </c>
      <c r="CT2085" t="s">
        <v>140</v>
      </c>
      <c r="CU2085" t="s">
        <v>139</v>
      </c>
      <c r="CV2085" t="s">
        <v>140</v>
      </c>
      <c r="CW2085" t="s">
        <v>139</v>
      </c>
      <c r="CX2085" t="s">
        <v>140</v>
      </c>
      <c r="CY2085" t="s">
        <v>774</v>
      </c>
      <c r="CZ2085" s="8">
        <v>16702359369</v>
      </c>
      <c r="DA2085" t="s">
        <v>2037</v>
      </c>
      <c r="DB2085" t="s">
        <v>140</v>
      </c>
      <c r="DC2085" t="s">
        <v>139</v>
      </c>
      <c r="DD2085" t="s">
        <v>117</v>
      </c>
      <c r="DE2085" t="s">
        <v>2042</v>
      </c>
      <c r="DF2085" t="s">
        <v>2043</v>
      </c>
      <c r="DH2085" t="s">
        <v>2035</v>
      </c>
      <c r="DI2085" t="s">
        <v>2044</v>
      </c>
      <c r="DJ2085" t="s">
        <v>2045</v>
      </c>
    </row>
    <row r="2086" spans="1:114" ht="15" customHeight="1" x14ac:dyDescent="0.35">
      <c r="A2086" t="s">
        <v>1823</v>
      </c>
      <c r="B2086" t="s">
        <v>278</v>
      </c>
      <c r="C2086" s="1">
        <v>45806</v>
      </c>
      <c r="D2086" s="1">
        <v>45810</v>
      </c>
      <c r="E2086" t="s">
        <v>211</v>
      </c>
      <c r="G2086" t="s">
        <v>117</v>
      </c>
      <c r="H2086" t="s">
        <v>139</v>
      </c>
      <c r="I2086" t="s">
        <v>117</v>
      </c>
      <c r="J2086" t="s">
        <v>1824</v>
      </c>
      <c r="K2086" t="s">
        <v>1825</v>
      </c>
      <c r="L2086" t="s">
        <v>1826</v>
      </c>
      <c r="M2086" t="s">
        <v>1827</v>
      </c>
      <c r="N2086" t="s">
        <v>120</v>
      </c>
      <c r="O2086" t="s">
        <v>121</v>
      </c>
      <c r="P2086" s="6">
        <v>96950</v>
      </c>
      <c r="Q2086" t="s">
        <v>122</v>
      </c>
      <c r="S2086" s="8">
        <v>16704836668</v>
      </c>
      <c r="U2086" t="s">
        <v>1828</v>
      </c>
      <c r="V2086">
        <v>812199</v>
      </c>
      <c r="W2086" t="s">
        <v>124</v>
      </c>
      <c r="Y2086" t="s">
        <v>1829</v>
      </c>
      <c r="Z2086" t="s">
        <v>1830</v>
      </c>
      <c r="AB2086" t="s">
        <v>128</v>
      </c>
      <c r="AC2086" t="s">
        <v>1826</v>
      </c>
      <c r="AD2086" t="s">
        <v>1827</v>
      </c>
      <c r="AE2086" t="s">
        <v>120</v>
      </c>
      <c r="AF2086" t="s">
        <v>121</v>
      </c>
      <c r="AG2086" s="6">
        <v>96950</v>
      </c>
      <c r="AH2086" t="s">
        <v>122</v>
      </c>
      <c r="AJ2086" s="8">
        <v>16704836668</v>
      </c>
      <c r="AL2086" t="s">
        <v>455</v>
      </c>
      <c r="BE2086" t="str">
        <f>"31-9011.00"</f>
        <v>31-9011.00</v>
      </c>
      <c r="BF2086" t="s">
        <v>225</v>
      </c>
      <c r="BG2086" t="s">
        <v>1831</v>
      </c>
      <c r="BH2086" t="s">
        <v>1832</v>
      </c>
      <c r="BI2086">
        <v>3</v>
      </c>
      <c r="BK2086" s="1">
        <v>45931</v>
      </c>
      <c r="BL2086" s="1">
        <v>45930</v>
      </c>
      <c r="BO2086">
        <v>35</v>
      </c>
      <c r="BP2086">
        <v>0</v>
      </c>
      <c r="BQ2086">
        <v>7</v>
      </c>
      <c r="BR2086">
        <v>7</v>
      </c>
      <c r="BS2086">
        <v>7</v>
      </c>
      <c r="BT2086">
        <v>7</v>
      </c>
      <c r="BU2086">
        <v>7</v>
      </c>
      <c r="BV2086">
        <v>0</v>
      </c>
      <c r="BW2086" t="str">
        <f>"1:00 AM"</f>
        <v>1:00 AM</v>
      </c>
      <c r="BX2086" t="str">
        <f>"7:00 PM"</f>
        <v>7:00 PM</v>
      </c>
      <c r="BY2086" t="s">
        <v>159</v>
      </c>
      <c r="BZ2086">
        <v>0</v>
      </c>
      <c r="CA2086">
        <v>12</v>
      </c>
      <c r="CB2086" t="s">
        <v>117</v>
      </c>
      <c r="CD2086" s="2" t="s">
        <v>1833</v>
      </c>
      <c r="CE2086" t="s">
        <v>1834</v>
      </c>
      <c r="CF2086" t="s">
        <v>1826</v>
      </c>
      <c r="CG2086" t="s">
        <v>120</v>
      </c>
      <c r="CH2086" t="s">
        <v>121</v>
      </c>
      <c r="CI2086" s="6">
        <v>96950</v>
      </c>
      <c r="CJ2086" s="10">
        <v>12.37</v>
      </c>
      <c r="CK2086" s="10">
        <v>12.37</v>
      </c>
      <c r="CL2086" s="10">
        <v>18.55</v>
      </c>
      <c r="CM2086" s="10">
        <v>18.55</v>
      </c>
      <c r="CN2086" t="s">
        <v>137</v>
      </c>
      <c r="CO2086" t="s">
        <v>461</v>
      </c>
      <c r="CP2086" t="s">
        <v>138</v>
      </c>
      <c r="CR2086" t="s">
        <v>117</v>
      </c>
      <c r="CS2086" t="s">
        <v>139</v>
      </c>
      <c r="CT2086" t="s">
        <v>139</v>
      </c>
      <c r="CU2086" t="s">
        <v>139</v>
      </c>
      <c r="CV2086" t="s">
        <v>140</v>
      </c>
      <c r="CW2086" t="s">
        <v>139</v>
      </c>
      <c r="CX2086" t="s">
        <v>140</v>
      </c>
      <c r="CY2086" t="s">
        <v>462</v>
      </c>
      <c r="CZ2086" s="8">
        <v>16707837461</v>
      </c>
      <c r="DA2086" t="s">
        <v>463</v>
      </c>
      <c r="DB2086" t="s">
        <v>464</v>
      </c>
      <c r="DC2086" t="s">
        <v>139</v>
      </c>
      <c r="DD2086" t="s">
        <v>117</v>
      </c>
    </row>
    <row r="2087" spans="1:114" ht="15" customHeight="1" x14ac:dyDescent="0.35">
      <c r="A2087" t="s">
        <v>8376</v>
      </c>
      <c r="B2087" t="s">
        <v>278</v>
      </c>
      <c r="C2087" s="1">
        <v>45810</v>
      </c>
      <c r="D2087" s="1">
        <v>45810</v>
      </c>
      <c r="E2087" t="s">
        <v>211</v>
      </c>
      <c r="G2087" t="s">
        <v>117</v>
      </c>
      <c r="H2087" t="s">
        <v>117</v>
      </c>
      <c r="I2087" t="s">
        <v>117</v>
      </c>
      <c r="J2087" t="s">
        <v>230</v>
      </c>
      <c r="K2087" t="s">
        <v>231</v>
      </c>
      <c r="L2087" t="s">
        <v>232</v>
      </c>
      <c r="M2087" t="s">
        <v>136</v>
      </c>
      <c r="N2087" t="s">
        <v>233</v>
      </c>
      <c r="O2087" t="s">
        <v>121</v>
      </c>
      <c r="P2087" s="6">
        <v>96950</v>
      </c>
      <c r="Q2087" t="s">
        <v>122</v>
      </c>
      <c r="S2087" s="8">
        <v>16702331530</v>
      </c>
      <c r="U2087" t="s">
        <v>234</v>
      </c>
      <c r="V2087">
        <v>311811</v>
      </c>
      <c r="W2087" t="s">
        <v>124</v>
      </c>
      <c r="Y2087" t="s">
        <v>235</v>
      </c>
      <c r="Z2087" t="s">
        <v>236</v>
      </c>
      <c r="AB2087" t="s">
        <v>237</v>
      </c>
      <c r="AC2087" t="s">
        <v>8377</v>
      </c>
      <c r="AE2087" t="s">
        <v>136</v>
      </c>
      <c r="AF2087" t="s">
        <v>121</v>
      </c>
      <c r="AG2087" s="6">
        <v>96950</v>
      </c>
      <c r="AH2087" t="s">
        <v>122</v>
      </c>
      <c r="AJ2087" s="8">
        <v>16702331530</v>
      </c>
      <c r="AL2087" t="s">
        <v>238</v>
      </c>
      <c r="BE2087" t="str">
        <f>"51-3011.00"</f>
        <v>51-3011.00</v>
      </c>
      <c r="BF2087" t="s">
        <v>217</v>
      </c>
      <c r="BG2087" t="s">
        <v>8378</v>
      </c>
      <c r="BH2087" t="s">
        <v>219</v>
      </c>
      <c r="BI2087">
        <v>7</v>
      </c>
      <c r="BK2087" s="1">
        <v>45931</v>
      </c>
      <c r="BL2087" s="1">
        <v>46295</v>
      </c>
      <c r="BO2087">
        <v>35</v>
      </c>
      <c r="BP2087">
        <v>7</v>
      </c>
      <c r="BQ2087">
        <v>0</v>
      </c>
      <c r="BR2087">
        <v>7</v>
      </c>
      <c r="BS2087">
        <v>0</v>
      </c>
      <c r="BT2087">
        <v>7</v>
      </c>
      <c r="BU2087">
        <v>7</v>
      </c>
      <c r="BV2087">
        <v>7</v>
      </c>
      <c r="BW2087" t="str">
        <f>"5:30 AM"</f>
        <v>5:30 AM</v>
      </c>
      <c r="BX2087" t="str">
        <f>"1:30 PM"</f>
        <v>1:30 PM</v>
      </c>
      <c r="BY2087" t="s">
        <v>133</v>
      </c>
      <c r="BZ2087">
        <v>0</v>
      </c>
      <c r="CA2087">
        <v>12</v>
      </c>
      <c r="CB2087" t="s">
        <v>117</v>
      </c>
      <c r="CD2087" t="s">
        <v>8379</v>
      </c>
      <c r="CE2087" t="s">
        <v>232</v>
      </c>
      <c r="CF2087" t="s">
        <v>136</v>
      </c>
      <c r="CG2087" t="s">
        <v>233</v>
      </c>
      <c r="CH2087" t="s">
        <v>121</v>
      </c>
      <c r="CI2087" s="6">
        <v>96950</v>
      </c>
      <c r="CJ2087" s="10">
        <v>8.64</v>
      </c>
      <c r="CK2087" s="10">
        <v>8.64</v>
      </c>
      <c r="CL2087" s="10">
        <v>12.96</v>
      </c>
      <c r="CM2087" s="10">
        <v>12.96</v>
      </c>
      <c r="CN2087" t="s">
        <v>137</v>
      </c>
      <c r="CO2087" t="s">
        <v>164</v>
      </c>
      <c r="CP2087" t="s">
        <v>138</v>
      </c>
      <c r="CR2087" t="s">
        <v>117</v>
      </c>
      <c r="CS2087" t="s">
        <v>139</v>
      </c>
      <c r="CT2087" t="s">
        <v>140</v>
      </c>
      <c r="CU2087" t="s">
        <v>139</v>
      </c>
      <c r="CV2087" t="s">
        <v>140</v>
      </c>
      <c r="CW2087" t="s">
        <v>139</v>
      </c>
      <c r="CX2087" t="s">
        <v>140</v>
      </c>
      <c r="CY2087" t="s">
        <v>6029</v>
      </c>
      <c r="CZ2087" s="8">
        <v>16702331530</v>
      </c>
      <c r="DA2087" t="s">
        <v>238</v>
      </c>
      <c r="DB2087" t="s">
        <v>244</v>
      </c>
      <c r="DC2087" t="s">
        <v>139</v>
      </c>
      <c r="DD2087" t="s">
        <v>117</v>
      </c>
      <c r="DE2087" t="s">
        <v>235</v>
      </c>
      <c r="DF2087" t="s">
        <v>236</v>
      </c>
      <c r="DH2087" t="s">
        <v>234</v>
      </c>
      <c r="DI2087" t="s">
        <v>230</v>
      </c>
      <c r="DJ2087" t="s">
        <v>238</v>
      </c>
    </row>
    <row r="2088" spans="1:114" ht="15" customHeight="1" x14ac:dyDescent="0.35">
      <c r="A2088" t="s">
        <v>5922</v>
      </c>
      <c r="B2088" t="s">
        <v>166</v>
      </c>
      <c r="C2088" s="1">
        <v>45744</v>
      </c>
      <c r="D2088" s="1">
        <v>45811</v>
      </c>
      <c r="E2088" t="s">
        <v>116</v>
      </c>
      <c r="F2088" s="1">
        <v>45837</v>
      </c>
      <c r="G2088" t="s">
        <v>117</v>
      </c>
      <c r="H2088" t="s">
        <v>117</v>
      </c>
      <c r="I2088" t="s">
        <v>117</v>
      </c>
      <c r="J2088" t="s">
        <v>5923</v>
      </c>
      <c r="L2088" t="s">
        <v>5924</v>
      </c>
      <c r="M2088" t="s">
        <v>5925</v>
      </c>
      <c r="N2088" t="s">
        <v>120</v>
      </c>
      <c r="O2088" t="s">
        <v>121</v>
      </c>
      <c r="P2088" s="6">
        <v>96950</v>
      </c>
      <c r="Q2088" t="s">
        <v>122</v>
      </c>
      <c r="S2088" s="8">
        <v>16702330349</v>
      </c>
      <c r="U2088" t="s">
        <v>5926</v>
      </c>
      <c r="V2088">
        <v>56132</v>
      </c>
      <c r="W2088" t="s">
        <v>124</v>
      </c>
      <c r="Y2088" t="s">
        <v>5927</v>
      </c>
      <c r="Z2088" t="s">
        <v>5928</v>
      </c>
      <c r="AA2088" t="s">
        <v>1263</v>
      </c>
      <c r="AB2088" t="s">
        <v>575</v>
      </c>
      <c r="AC2088" t="s">
        <v>5924</v>
      </c>
      <c r="AD2088" t="s">
        <v>5925</v>
      </c>
      <c r="AE2088" t="s">
        <v>120</v>
      </c>
      <c r="AF2088" t="s">
        <v>121</v>
      </c>
      <c r="AG2088" s="6">
        <v>96950</v>
      </c>
      <c r="AH2088" t="s">
        <v>122</v>
      </c>
      <c r="AJ2088" s="8">
        <v>16702330349</v>
      </c>
      <c r="AL2088" t="s">
        <v>5929</v>
      </c>
      <c r="BE2088" t="str">
        <f>"49-9071.00"</f>
        <v>49-9071.00</v>
      </c>
      <c r="BF2088" t="s">
        <v>156</v>
      </c>
      <c r="BG2088" t="s">
        <v>5930</v>
      </c>
      <c r="BH2088" t="s">
        <v>423</v>
      </c>
      <c r="BI2088">
        <v>1</v>
      </c>
      <c r="BK2088" s="1">
        <v>45839</v>
      </c>
      <c r="BL2088" s="1">
        <v>46203</v>
      </c>
      <c r="BO2088">
        <v>35</v>
      </c>
      <c r="BP2088">
        <v>0</v>
      </c>
      <c r="BQ2088">
        <v>7</v>
      </c>
      <c r="BR2088">
        <v>7</v>
      </c>
      <c r="BS2088">
        <v>7</v>
      </c>
      <c r="BT2088">
        <v>7</v>
      </c>
      <c r="BU2088">
        <v>7</v>
      </c>
      <c r="BV2088">
        <v>0</v>
      </c>
      <c r="BW2088" t="str">
        <f>"8:00 AM"</f>
        <v>8:00 AM</v>
      </c>
      <c r="BX2088" t="str">
        <f>"4:00 PM"</f>
        <v>4:00 PM</v>
      </c>
      <c r="BY2088" t="s">
        <v>159</v>
      </c>
      <c r="BZ2088">
        <v>0</v>
      </c>
      <c r="CA2088">
        <v>12</v>
      </c>
      <c r="CB2088" t="s">
        <v>117</v>
      </c>
      <c r="CD2088" s="2" t="s">
        <v>5931</v>
      </c>
      <c r="CE2088" t="s">
        <v>5924</v>
      </c>
      <c r="CG2088" t="s">
        <v>120</v>
      </c>
      <c r="CH2088" t="s">
        <v>121</v>
      </c>
      <c r="CI2088" s="6">
        <v>96950</v>
      </c>
      <c r="CJ2088" s="10">
        <v>9.75</v>
      </c>
      <c r="CK2088" s="10">
        <v>9.75</v>
      </c>
      <c r="CL2088" s="10">
        <v>0</v>
      </c>
      <c r="CM2088" s="10">
        <v>0</v>
      </c>
      <c r="CN2088" t="s">
        <v>137</v>
      </c>
      <c r="CO2088" t="s">
        <v>164</v>
      </c>
      <c r="CP2088" t="s">
        <v>138</v>
      </c>
      <c r="CR2088" t="s">
        <v>117</v>
      </c>
      <c r="CS2088" t="s">
        <v>139</v>
      </c>
      <c r="CT2088" t="s">
        <v>140</v>
      </c>
      <c r="CU2088" t="s">
        <v>140</v>
      </c>
      <c r="CV2088" t="s">
        <v>140</v>
      </c>
      <c r="CW2088" t="s">
        <v>139</v>
      </c>
      <c r="CX2088" t="s">
        <v>140</v>
      </c>
      <c r="CY2088" t="s">
        <v>133</v>
      </c>
      <c r="CZ2088" s="8">
        <v>16702330349</v>
      </c>
      <c r="DA2088" t="s">
        <v>5929</v>
      </c>
      <c r="DB2088" t="s">
        <v>164</v>
      </c>
      <c r="DC2088" t="s">
        <v>139</v>
      </c>
      <c r="DD2088" t="s">
        <v>117</v>
      </c>
    </row>
    <row r="2089" spans="1:114" ht="15" customHeight="1" x14ac:dyDescent="0.35">
      <c r="A2089" t="s">
        <v>10573</v>
      </c>
      <c r="B2089" t="s">
        <v>166</v>
      </c>
      <c r="C2089" s="1">
        <v>45747</v>
      </c>
      <c r="D2089" s="1">
        <v>45811</v>
      </c>
      <c r="E2089" t="s">
        <v>116</v>
      </c>
      <c r="F2089" s="1">
        <v>45837</v>
      </c>
      <c r="G2089" t="s">
        <v>117</v>
      </c>
      <c r="H2089" t="s">
        <v>117</v>
      </c>
      <c r="I2089" t="s">
        <v>117</v>
      </c>
      <c r="J2089" t="s">
        <v>10574</v>
      </c>
      <c r="K2089" t="s">
        <v>10575</v>
      </c>
      <c r="L2089" t="s">
        <v>1286</v>
      </c>
      <c r="M2089" t="s">
        <v>1287</v>
      </c>
      <c r="N2089" t="s">
        <v>120</v>
      </c>
      <c r="O2089" t="s">
        <v>121</v>
      </c>
      <c r="P2089" s="6">
        <v>96950</v>
      </c>
      <c r="Q2089" t="s">
        <v>122</v>
      </c>
      <c r="R2089" t="s">
        <v>140</v>
      </c>
      <c r="S2089" s="8">
        <v>16702850585</v>
      </c>
      <c r="T2089">
        <v>106</v>
      </c>
      <c r="U2089" t="s">
        <v>1288</v>
      </c>
      <c r="V2089">
        <v>444140</v>
      </c>
      <c r="W2089" t="s">
        <v>124</v>
      </c>
      <c r="Y2089" t="s">
        <v>1289</v>
      </c>
      <c r="Z2089" t="s">
        <v>1290</v>
      </c>
      <c r="AA2089" t="s">
        <v>140</v>
      </c>
      <c r="AB2089" t="s">
        <v>1291</v>
      </c>
      <c r="AC2089" t="s">
        <v>1286</v>
      </c>
      <c r="AD2089" t="s">
        <v>1287</v>
      </c>
      <c r="AE2089" t="s">
        <v>120</v>
      </c>
      <c r="AF2089" t="s">
        <v>121</v>
      </c>
      <c r="AG2089" s="6">
        <v>96950</v>
      </c>
      <c r="AH2089" t="s">
        <v>122</v>
      </c>
      <c r="AI2089" t="s">
        <v>120</v>
      </c>
      <c r="AJ2089" s="8">
        <v>16702850585</v>
      </c>
      <c r="AK2089">
        <v>106</v>
      </c>
      <c r="AL2089" t="s">
        <v>1299</v>
      </c>
      <c r="BE2089" t="str">
        <f>"11-1021.00"</f>
        <v>11-1021.00</v>
      </c>
      <c r="BF2089" t="s">
        <v>586</v>
      </c>
      <c r="BG2089" t="s">
        <v>10576</v>
      </c>
      <c r="BH2089" t="s">
        <v>10577</v>
      </c>
      <c r="BI2089">
        <v>1</v>
      </c>
      <c r="BK2089" s="1">
        <v>45839</v>
      </c>
      <c r="BL2089" s="1">
        <v>46203</v>
      </c>
      <c r="BO2089">
        <v>36</v>
      </c>
      <c r="BP2089">
        <v>0</v>
      </c>
      <c r="BQ2089">
        <v>6</v>
      </c>
      <c r="BR2089">
        <v>6</v>
      </c>
      <c r="BS2089">
        <v>6</v>
      </c>
      <c r="BT2089">
        <v>6</v>
      </c>
      <c r="BU2089">
        <v>6</v>
      </c>
      <c r="BV2089">
        <v>6</v>
      </c>
      <c r="BW2089" t="str">
        <f>"8:00 AM"</f>
        <v>8:00 AM</v>
      </c>
      <c r="BX2089" t="str">
        <f>"5:00 PM"</f>
        <v>5:00 PM</v>
      </c>
      <c r="BY2089" t="s">
        <v>588</v>
      </c>
      <c r="BZ2089">
        <v>0</v>
      </c>
      <c r="CA2089">
        <v>36</v>
      </c>
      <c r="CB2089" t="s">
        <v>139</v>
      </c>
      <c r="CC2089">
        <v>16</v>
      </c>
      <c r="CD2089" s="2" t="s">
        <v>10578</v>
      </c>
      <c r="CE2089" t="s">
        <v>1286</v>
      </c>
      <c r="CF2089" t="s">
        <v>1287</v>
      </c>
      <c r="CG2089" t="s">
        <v>136</v>
      </c>
      <c r="CH2089" t="s">
        <v>121</v>
      </c>
      <c r="CI2089" s="6">
        <v>96950</v>
      </c>
      <c r="CJ2089" s="10">
        <v>22.09</v>
      </c>
      <c r="CN2089" t="s">
        <v>137</v>
      </c>
      <c r="CP2089" t="s">
        <v>138</v>
      </c>
      <c r="CR2089" t="s">
        <v>117</v>
      </c>
      <c r="CS2089" t="s">
        <v>139</v>
      </c>
      <c r="CT2089" t="s">
        <v>140</v>
      </c>
      <c r="CU2089" t="s">
        <v>140</v>
      </c>
      <c r="CV2089" t="s">
        <v>140</v>
      </c>
      <c r="CW2089" t="s">
        <v>139</v>
      </c>
      <c r="CX2089" t="s">
        <v>139</v>
      </c>
      <c r="CY2089" t="s">
        <v>1298</v>
      </c>
      <c r="CZ2089" s="8">
        <v>16702882288</v>
      </c>
      <c r="DA2089" t="s">
        <v>1299</v>
      </c>
      <c r="DB2089" t="s">
        <v>140</v>
      </c>
      <c r="DC2089" t="s">
        <v>139</v>
      </c>
      <c r="DD2089" t="s">
        <v>117</v>
      </c>
    </row>
    <row r="2090" spans="1:114" ht="15" customHeight="1" x14ac:dyDescent="0.35">
      <c r="A2090" t="s">
        <v>15362</v>
      </c>
      <c r="B2090" t="s">
        <v>144</v>
      </c>
      <c r="C2090" s="1">
        <v>45750</v>
      </c>
      <c r="D2090" s="1">
        <v>45811</v>
      </c>
      <c r="E2090" t="s">
        <v>116</v>
      </c>
      <c r="F2090" s="1">
        <v>45929</v>
      </c>
      <c r="G2090" t="s">
        <v>117</v>
      </c>
      <c r="H2090" t="s">
        <v>139</v>
      </c>
      <c r="I2090" t="s">
        <v>117</v>
      </c>
      <c r="J2090" t="s">
        <v>1412</v>
      </c>
      <c r="L2090" t="s">
        <v>1413</v>
      </c>
      <c r="M2090" t="s">
        <v>14053</v>
      </c>
      <c r="N2090" t="s">
        <v>120</v>
      </c>
      <c r="O2090" t="s">
        <v>121</v>
      </c>
      <c r="P2090" s="6">
        <v>96950</v>
      </c>
      <c r="Q2090" t="s">
        <v>122</v>
      </c>
      <c r="S2090" s="8">
        <v>16702874740</v>
      </c>
      <c r="U2090" t="s">
        <v>1415</v>
      </c>
      <c r="V2090">
        <v>333111</v>
      </c>
      <c r="W2090" t="s">
        <v>124</v>
      </c>
      <c r="Y2090" t="s">
        <v>450</v>
      </c>
      <c r="Z2090" t="s">
        <v>451</v>
      </c>
      <c r="AA2090" t="s">
        <v>452</v>
      </c>
      <c r="AB2090" t="s">
        <v>2015</v>
      </c>
      <c r="AC2090" t="s">
        <v>1367</v>
      </c>
      <c r="AD2090" t="s">
        <v>14054</v>
      </c>
      <c r="AE2090" t="s">
        <v>120</v>
      </c>
      <c r="AF2090" t="s">
        <v>121</v>
      </c>
      <c r="AG2090" s="6">
        <v>96950</v>
      </c>
      <c r="AH2090" t="s">
        <v>122</v>
      </c>
      <c r="AJ2090" s="8">
        <v>16702337770</v>
      </c>
      <c r="AL2090" t="s">
        <v>463</v>
      </c>
      <c r="BE2090" t="str">
        <f>"49-9071.00"</f>
        <v>49-9071.00</v>
      </c>
      <c r="BF2090" t="s">
        <v>156</v>
      </c>
      <c r="BG2090" t="s">
        <v>14055</v>
      </c>
      <c r="BH2090" t="s">
        <v>964</v>
      </c>
      <c r="BI2090">
        <v>6</v>
      </c>
      <c r="BJ2090">
        <v>6</v>
      </c>
      <c r="BK2090" s="1">
        <v>45931</v>
      </c>
      <c r="BL2090" s="1">
        <v>46295</v>
      </c>
      <c r="BM2090" s="1">
        <v>45931</v>
      </c>
      <c r="BN2090" s="1">
        <v>46295</v>
      </c>
      <c r="BO2090">
        <v>40</v>
      </c>
      <c r="BP2090">
        <v>0</v>
      </c>
      <c r="BQ2090">
        <v>8</v>
      </c>
      <c r="BR2090">
        <v>8</v>
      </c>
      <c r="BS2090">
        <v>8</v>
      </c>
      <c r="BT2090">
        <v>8</v>
      </c>
      <c r="BU2090">
        <v>8</v>
      </c>
      <c r="BV2090">
        <v>0</v>
      </c>
      <c r="BW2090" t="str">
        <f>"8:00 AM"</f>
        <v>8:00 AM</v>
      </c>
      <c r="BX2090" t="str">
        <f>"5:41 PM"</f>
        <v>5:41 PM</v>
      </c>
      <c r="BY2090" t="s">
        <v>133</v>
      </c>
      <c r="BZ2090">
        <v>0</v>
      </c>
      <c r="CA2090">
        <v>12</v>
      </c>
      <c r="CB2090" t="s">
        <v>117</v>
      </c>
      <c r="CD2090" s="2" t="s">
        <v>14056</v>
      </c>
      <c r="CE2090" t="s">
        <v>14054</v>
      </c>
      <c r="CF2090" t="s">
        <v>1367</v>
      </c>
      <c r="CG2090" t="s">
        <v>120</v>
      </c>
      <c r="CH2090" t="s">
        <v>121</v>
      </c>
      <c r="CI2090" s="6">
        <v>96950</v>
      </c>
      <c r="CJ2090" s="10">
        <v>9.75</v>
      </c>
      <c r="CK2090" s="10">
        <v>9.75</v>
      </c>
      <c r="CL2090" s="10">
        <v>14.62</v>
      </c>
      <c r="CM2090" s="10">
        <v>14.62</v>
      </c>
      <c r="CN2090" t="s">
        <v>137</v>
      </c>
      <c r="CO2090" t="s">
        <v>461</v>
      </c>
      <c r="CP2090" t="s">
        <v>138</v>
      </c>
      <c r="CR2090" t="s">
        <v>117</v>
      </c>
      <c r="CS2090" t="s">
        <v>139</v>
      </c>
      <c r="CT2090" t="s">
        <v>139</v>
      </c>
      <c r="CU2090" t="s">
        <v>139</v>
      </c>
      <c r="CV2090" t="s">
        <v>140</v>
      </c>
      <c r="CW2090" t="s">
        <v>139</v>
      </c>
      <c r="CX2090" t="s">
        <v>140</v>
      </c>
      <c r="CY2090" t="s">
        <v>462</v>
      </c>
      <c r="CZ2090" s="8">
        <v>16707837461</v>
      </c>
      <c r="DA2090" t="s">
        <v>463</v>
      </c>
      <c r="DB2090" t="s">
        <v>1376</v>
      </c>
      <c r="DC2090" t="s">
        <v>139</v>
      </c>
      <c r="DD2090" t="s">
        <v>117</v>
      </c>
    </row>
    <row r="2091" spans="1:114" ht="15" customHeight="1" x14ac:dyDescent="0.35">
      <c r="A2091" t="s">
        <v>12357</v>
      </c>
      <c r="B2091" t="s">
        <v>144</v>
      </c>
      <c r="C2091" s="1">
        <v>45750</v>
      </c>
      <c r="D2091" s="1">
        <v>45811</v>
      </c>
      <c r="E2091" t="s">
        <v>116</v>
      </c>
      <c r="F2091" s="1">
        <v>45929</v>
      </c>
      <c r="G2091" t="s">
        <v>117</v>
      </c>
      <c r="H2091" t="s">
        <v>117</v>
      </c>
      <c r="I2091" t="s">
        <v>117</v>
      </c>
      <c r="J2091" t="s">
        <v>8824</v>
      </c>
      <c r="L2091" t="s">
        <v>6216</v>
      </c>
      <c r="N2091" t="s">
        <v>120</v>
      </c>
      <c r="O2091" t="s">
        <v>121</v>
      </c>
      <c r="P2091" s="6">
        <v>96950</v>
      </c>
      <c r="Q2091" t="s">
        <v>122</v>
      </c>
      <c r="S2091" s="8">
        <v>16702850138</v>
      </c>
      <c r="U2091" t="s">
        <v>5915</v>
      </c>
      <c r="V2091">
        <v>72232</v>
      </c>
      <c r="W2091" t="s">
        <v>124</v>
      </c>
      <c r="Y2091" t="s">
        <v>5916</v>
      </c>
      <c r="Z2091" t="s">
        <v>2582</v>
      </c>
      <c r="AB2091" t="s">
        <v>128</v>
      </c>
      <c r="AC2091" t="s">
        <v>6216</v>
      </c>
      <c r="AE2091" t="s">
        <v>120</v>
      </c>
      <c r="AF2091" t="s">
        <v>121</v>
      </c>
      <c r="AG2091" s="6">
        <v>96950</v>
      </c>
      <c r="AH2091" t="s">
        <v>122</v>
      </c>
      <c r="AJ2091" s="8">
        <v>16702850138</v>
      </c>
      <c r="AL2091" t="s">
        <v>5917</v>
      </c>
      <c r="BE2091" t="str">
        <f>"53-7065.00"</f>
        <v>53-7065.00</v>
      </c>
      <c r="BF2091" t="s">
        <v>255</v>
      </c>
      <c r="BG2091" t="s">
        <v>12358</v>
      </c>
      <c r="BH2091" t="s">
        <v>8762</v>
      </c>
      <c r="BI2091">
        <v>7</v>
      </c>
      <c r="BJ2091">
        <v>7</v>
      </c>
      <c r="BK2091" s="1">
        <v>45931</v>
      </c>
      <c r="BL2091" s="1">
        <v>46295</v>
      </c>
      <c r="BM2091" s="1">
        <v>45931</v>
      </c>
      <c r="BN2091" s="1">
        <v>46295</v>
      </c>
      <c r="BO2091">
        <v>35</v>
      </c>
      <c r="BP2091">
        <v>0</v>
      </c>
      <c r="BQ2091">
        <v>7</v>
      </c>
      <c r="BR2091">
        <v>7</v>
      </c>
      <c r="BS2091">
        <v>7</v>
      </c>
      <c r="BT2091">
        <v>7</v>
      </c>
      <c r="BU2091">
        <v>7</v>
      </c>
      <c r="BV2091">
        <v>0</v>
      </c>
      <c r="BW2091" t="str">
        <f>"8:00 AM"</f>
        <v>8:00 AM</v>
      </c>
      <c r="BX2091" t="str">
        <f>"4:00 PM"</f>
        <v>4:00 PM</v>
      </c>
      <c r="BY2091" t="s">
        <v>159</v>
      </c>
      <c r="BZ2091">
        <v>0</v>
      </c>
      <c r="CA2091">
        <v>12</v>
      </c>
      <c r="CB2091" t="s">
        <v>117</v>
      </c>
      <c r="CD2091" t="s">
        <v>12359</v>
      </c>
      <c r="CE2091" t="s">
        <v>5920</v>
      </c>
      <c r="CG2091" t="s">
        <v>120</v>
      </c>
      <c r="CH2091" t="s">
        <v>121</v>
      </c>
      <c r="CI2091" s="6">
        <v>96950</v>
      </c>
      <c r="CJ2091" s="10">
        <v>8.86</v>
      </c>
      <c r="CK2091" s="10">
        <v>8.86</v>
      </c>
      <c r="CL2091" s="10">
        <v>13.29</v>
      </c>
      <c r="CM2091" s="10">
        <v>13.29</v>
      </c>
      <c r="CN2091" t="s">
        <v>137</v>
      </c>
      <c r="CP2091" t="s">
        <v>138</v>
      </c>
      <c r="CR2091" t="s">
        <v>117</v>
      </c>
      <c r="CS2091" t="s">
        <v>139</v>
      </c>
      <c r="CT2091" t="s">
        <v>140</v>
      </c>
      <c r="CU2091" t="s">
        <v>139</v>
      </c>
      <c r="CV2091" t="s">
        <v>140</v>
      </c>
      <c r="CW2091" t="s">
        <v>139</v>
      </c>
      <c r="CX2091" t="s">
        <v>140</v>
      </c>
      <c r="CY2091" t="s">
        <v>5921</v>
      </c>
      <c r="CZ2091" s="8">
        <v>16702850138</v>
      </c>
      <c r="DA2091" t="s">
        <v>5917</v>
      </c>
      <c r="DB2091" t="s">
        <v>140</v>
      </c>
      <c r="DC2091" t="s">
        <v>139</v>
      </c>
      <c r="DD2091" t="s">
        <v>117</v>
      </c>
    </row>
    <row r="2092" spans="1:114" ht="15" customHeight="1" x14ac:dyDescent="0.35">
      <c r="A2092" t="s">
        <v>8251</v>
      </c>
      <c r="B2092" t="s">
        <v>166</v>
      </c>
      <c r="C2092" s="1">
        <v>45753</v>
      </c>
      <c r="D2092" s="1">
        <v>45811</v>
      </c>
      <c r="E2092" t="s">
        <v>116</v>
      </c>
      <c r="F2092" s="1">
        <v>45929</v>
      </c>
      <c r="G2092" t="s">
        <v>117</v>
      </c>
      <c r="H2092" t="s">
        <v>117</v>
      </c>
      <c r="I2092" t="s">
        <v>117</v>
      </c>
      <c r="J2092" t="s">
        <v>8252</v>
      </c>
      <c r="L2092" t="s">
        <v>992</v>
      </c>
      <c r="M2092" t="s">
        <v>993</v>
      </c>
      <c r="N2092" t="s">
        <v>136</v>
      </c>
      <c r="O2092" t="s">
        <v>121</v>
      </c>
      <c r="P2092" s="6">
        <v>96950</v>
      </c>
      <c r="Q2092" t="s">
        <v>122</v>
      </c>
      <c r="S2092" s="8">
        <v>16702870657</v>
      </c>
      <c r="U2092" t="s">
        <v>994</v>
      </c>
      <c r="V2092">
        <v>561720</v>
      </c>
      <c r="W2092" t="s">
        <v>150</v>
      </c>
      <c r="X2092" t="s">
        <v>139</v>
      </c>
      <c r="Y2092" t="s">
        <v>995</v>
      </c>
      <c r="Z2092" t="s">
        <v>996</v>
      </c>
      <c r="AB2092" t="s">
        <v>997</v>
      </c>
      <c r="AC2092" t="s">
        <v>8253</v>
      </c>
      <c r="AD2092" t="s">
        <v>993</v>
      </c>
      <c r="AE2092" t="s">
        <v>136</v>
      </c>
      <c r="AF2092" t="s">
        <v>121</v>
      </c>
      <c r="AG2092" s="6">
        <v>96950</v>
      </c>
      <c r="AH2092" t="s">
        <v>122</v>
      </c>
      <c r="AJ2092" s="8">
        <v>16702870657</v>
      </c>
      <c r="AL2092" t="s">
        <v>998</v>
      </c>
      <c r="BE2092" t="str">
        <f>"39-5094.00"</f>
        <v>39-5094.00</v>
      </c>
      <c r="BF2092" t="s">
        <v>8254</v>
      </c>
      <c r="BG2092" t="s">
        <v>8255</v>
      </c>
      <c r="BH2092" t="s">
        <v>5698</v>
      </c>
      <c r="BI2092">
        <v>1</v>
      </c>
      <c r="BK2092" s="1">
        <v>45931</v>
      </c>
      <c r="BL2092" s="1">
        <v>46295</v>
      </c>
      <c r="BO2092">
        <v>35</v>
      </c>
      <c r="BP2092">
        <v>0</v>
      </c>
      <c r="BQ2092">
        <v>7</v>
      </c>
      <c r="BR2092">
        <v>7</v>
      </c>
      <c r="BS2092">
        <v>7</v>
      </c>
      <c r="BT2092">
        <v>7</v>
      </c>
      <c r="BU2092">
        <v>7</v>
      </c>
      <c r="BV2092">
        <v>0</v>
      </c>
      <c r="BW2092" t="str">
        <f>"8:00 AM"</f>
        <v>8:00 AM</v>
      </c>
      <c r="BX2092" t="str">
        <f>"5:00 PM"</f>
        <v>5:00 PM</v>
      </c>
      <c r="BY2092" t="s">
        <v>133</v>
      </c>
      <c r="BZ2092">
        <v>0</v>
      </c>
      <c r="CA2092">
        <v>12</v>
      </c>
      <c r="CB2092" t="s">
        <v>117</v>
      </c>
      <c r="CD2092" s="2" t="s">
        <v>8256</v>
      </c>
      <c r="CE2092" t="s">
        <v>1001</v>
      </c>
      <c r="CG2092" t="s">
        <v>136</v>
      </c>
      <c r="CH2092" t="s">
        <v>121</v>
      </c>
      <c r="CI2092" s="6">
        <v>96950</v>
      </c>
      <c r="CJ2092" s="10">
        <v>15.72</v>
      </c>
      <c r="CK2092" s="10">
        <v>15.72</v>
      </c>
      <c r="CL2092" s="10">
        <v>23.58</v>
      </c>
      <c r="CM2092" s="10">
        <v>23.58</v>
      </c>
      <c r="CN2092" t="s">
        <v>137</v>
      </c>
      <c r="CO2092" t="s">
        <v>194</v>
      </c>
      <c r="CP2092" t="s">
        <v>138</v>
      </c>
      <c r="CR2092" t="s">
        <v>139</v>
      </c>
      <c r="CS2092" t="s">
        <v>139</v>
      </c>
      <c r="CT2092" t="s">
        <v>140</v>
      </c>
      <c r="CU2092" t="s">
        <v>139</v>
      </c>
      <c r="CV2092" t="s">
        <v>140</v>
      </c>
      <c r="CW2092" t="s">
        <v>139</v>
      </c>
      <c r="CX2092" t="s">
        <v>140</v>
      </c>
      <c r="CY2092" t="s">
        <v>1002</v>
      </c>
      <c r="CZ2092" s="8">
        <v>16702870657</v>
      </c>
      <c r="DA2092" t="s">
        <v>998</v>
      </c>
      <c r="DB2092" t="s">
        <v>1003</v>
      </c>
      <c r="DC2092" t="s">
        <v>139</v>
      </c>
      <c r="DD2092" t="s">
        <v>139</v>
      </c>
    </row>
    <row r="2093" spans="1:114" ht="15" customHeight="1" x14ac:dyDescent="0.35">
      <c r="A2093" t="s">
        <v>13879</v>
      </c>
      <c r="B2093" t="s">
        <v>144</v>
      </c>
      <c r="C2093" s="1">
        <v>45754</v>
      </c>
      <c r="D2093" s="1">
        <v>45811</v>
      </c>
      <c r="E2093" t="s">
        <v>116</v>
      </c>
      <c r="F2093" s="1">
        <v>45929</v>
      </c>
      <c r="G2093" t="s">
        <v>117</v>
      </c>
      <c r="H2093" t="s">
        <v>117</v>
      </c>
      <c r="I2093" t="s">
        <v>117</v>
      </c>
      <c r="J2093" t="s">
        <v>4357</v>
      </c>
      <c r="L2093" t="s">
        <v>13880</v>
      </c>
      <c r="M2093" t="s">
        <v>4359</v>
      </c>
      <c r="N2093" t="s">
        <v>120</v>
      </c>
      <c r="O2093" t="s">
        <v>121</v>
      </c>
      <c r="P2093" s="6">
        <v>96950</v>
      </c>
      <c r="Q2093" t="s">
        <v>122</v>
      </c>
      <c r="S2093" s="8">
        <v>16702855333</v>
      </c>
      <c r="U2093" t="s">
        <v>4360</v>
      </c>
      <c r="V2093">
        <v>811310</v>
      </c>
      <c r="W2093" t="s">
        <v>124</v>
      </c>
      <c r="Y2093" t="s">
        <v>4361</v>
      </c>
      <c r="Z2093" t="s">
        <v>4362</v>
      </c>
      <c r="AA2093" t="s">
        <v>2554</v>
      </c>
      <c r="AB2093" t="s">
        <v>189</v>
      </c>
      <c r="AC2093" t="s">
        <v>4363</v>
      </c>
      <c r="AD2093" t="s">
        <v>4359</v>
      </c>
      <c r="AE2093" t="s">
        <v>120</v>
      </c>
      <c r="AF2093" t="s">
        <v>121</v>
      </c>
      <c r="AG2093" s="6">
        <v>96950</v>
      </c>
      <c r="AH2093" t="s">
        <v>122</v>
      </c>
      <c r="AJ2093" s="8">
        <v>16702855333</v>
      </c>
      <c r="AL2093" t="s">
        <v>4364</v>
      </c>
      <c r="BE2093" t="str">
        <f>"49-9071.00"</f>
        <v>49-9071.00</v>
      </c>
      <c r="BF2093" t="s">
        <v>156</v>
      </c>
      <c r="BG2093" t="s">
        <v>4365</v>
      </c>
      <c r="BH2093" t="s">
        <v>4366</v>
      </c>
      <c r="BI2093">
        <v>3</v>
      </c>
      <c r="BJ2093">
        <v>3</v>
      </c>
      <c r="BK2093" s="1">
        <v>45931</v>
      </c>
      <c r="BL2093" s="1">
        <v>46295</v>
      </c>
      <c r="BM2093" s="1">
        <v>45931</v>
      </c>
      <c r="BN2093" s="1">
        <v>46295</v>
      </c>
      <c r="BO2093">
        <v>35</v>
      </c>
      <c r="BP2093">
        <v>0</v>
      </c>
      <c r="BQ2093">
        <v>7</v>
      </c>
      <c r="BR2093">
        <v>7</v>
      </c>
      <c r="BS2093">
        <v>7</v>
      </c>
      <c r="BT2093">
        <v>7</v>
      </c>
      <c r="BU2093">
        <v>7</v>
      </c>
      <c r="BV2093">
        <v>0</v>
      </c>
      <c r="BW2093" t="str">
        <f>"8:00 AM"</f>
        <v>8:00 AM</v>
      </c>
      <c r="BX2093" t="str">
        <f>"5:00 PM"</f>
        <v>5:00 PM</v>
      </c>
      <c r="BY2093" t="s">
        <v>133</v>
      </c>
      <c r="BZ2093">
        <v>0</v>
      </c>
      <c r="CA2093">
        <v>24</v>
      </c>
      <c r="CB2093" t="s">
        <v>117</v>
      </c>
      <c r="CD2093" s="2" t="s">
        <v>13881</v>
      </c>
      <c r="CE2093" t="s">
        <v>4368</v>
      </c>
      <c r="CF2093" t="s">
        <v>4359</v>
      </c>
      <c r="CG2093" t="s">
        <v>120</v>
      </c>
      <c r="CH2093" t="s">
        <v>121</v>
      </c>
      <c r="CI2093" s="6">
        <v>96950</v>
      </c>
      <c r="CJ2093" s="10">
        <v>9.75</v>
      </c>
      <c r="CK2093" s="10">
        <v>9.75</v>
      </c>
      <c r="CL2093" s="10">
        <v>14.63</v>
      </c>
      <c r="CM2093" s="10">
        <v>14.63</v>
      </c>
      <c r="CN2093" t="s">
        <v>137</v>
      </c>
      <c r="CP2093" t="s">
        <v>138</v>
      </c>
      <c r="CR2093" t="s">
        <v>139</v>
      </c>
      <c r="CS2093" t="s">
        <v>139</v>
      </c>
      <c r="CT2093" t="s">
        <v>140</v>
      </c>
      <c r="CU2093" t="s">
        <v>139</v>
      </c>
      <c r="CV2093" t="s">
        <v>140</v>
      </c>
      <c r="CW2093" t="s">
        <v>139</v>
      </c>
      <c r="CX2093" t="s">
        <v>140</v>
      </c>
      <c r="CY2093" t="s">
        <v>1002</v>
      </c>
      <c r="CZ2093" s="8">
        <v>16702855333</v>
      </c>
      <c r="DA2093" t="s">
        <v>4364</v>
      </c>
      <c r="DB2093" t="s">
        <v>164</v>
      </c>
      <c r="DC2093" t="s">
        <v>139</v>
      </c>
      <c r="DD2093" t="s">
        <v>117</v>
      </c>
    </row>
    <row r="2094" spans="1:114" ht="15" customHeight="1" x14ac:dyDescent="0.35">
      <c r="A2094" t="s">
        <v>12282</v>
      </c>
      <c r="B2094" t="s">
        <v>144</v>
      </c>
      <c r="C2094" s="1">
        <v>45754</v>
      </c>
      <c r="D2094" s="1">
        <v>45811</v>
      </c>
      <c r="E2094" t="s">
        <v>116</v>
      </c>
      <c r="F2094" s="1">
        <v>45929</v>
      </c>
      <c r="G2094" t="s">
        <v>139</v>
      </c>
      <c r="H2094" t="s">
        <v>117</v>
      </c>
      <c r="I2094" t="s">
        <v>117</v>
      </c>
      <c r="J2094" t="s">
        <v>5687</v>
      </c>
      <c r="K2094" t="s">
        <v>12283</v>
      </c>
      <c r="L2094" t="s">
        <v>5689</v>
      </c>
      <c r="M2094" t="s">
        <v>5690</v>
      </c>
      <c r="N2094" t="s">
        <v>136</v>
      </c>
      <c r="O2094" t="s">
        <v>121</v>
      </c>
      <c r="P2094" s="6">
        <v>96950</v>
      </c>
      <c r="Q2094" t="s">
        <v>122</v>
      </c>
      <c r="S2094" s="8">
        <v>16702876273</v>
      </c>
      <c r="U2094" t="s">
        <v>5691</v>
      </c>
      <c r="V2094">
        <v>44525</v>
      </c>
      <c r="W2094" t="s">
        <v>124</v>
      </c>
      <c r="Y2094" t="s">
        <v>5692</v>
      </c>
      <c r="Z2094" t="s">
        <v>5693</v>
      </c>
      <c r="AA2094" t="s">
        <v>5694</v>
      </c>
      <c r="AB2094" t="s">
        <v>5695</v>
      </c>
      <c r="AC2094" t="s">
        <v>5689</v>
      </c>
      <c r="AD2094" t="s">
        <v>5690</v>
      </c>
      <c r="AE2094" t="s">
        <v>136</v>
      </c>
      <c r="AF2094" t="s">
        <v>121</v>
      </c>
      <c r="AG2094" s="6">
        <v>96950</v>
      </c>
      <c r="AH2094" t="s">
        <v>122</v>
      </c>
      <c r="AJ2094" s="8">
        <v>16702876273</v>
      </c>
      <c r="AL2094" t="s">
        <v>5696</v>
      </c>
      <c r="BE2094" t="str">
        <f>"45-3031.00"</f>
        <v>45-3031.00</v>
      </c>
      <c r="BF2094" t="s">
        <v>1844</v>
      </c>
      <c r="BG2094" t="s">
        <v>12284</v>
      </c>
      <c r="BH2094" t="s">
        <v>12285</v>
      </c>
      <c r="BI2094">
        <v>4</v>
      </c>
      <c r="BJ2094">
        <v>4</v>
      </c>
      <c r="BK2094" s="1">
        <v>45931</v>
      </c>
      <c r="BL2094" s="1">
        <v>47026</v>
      </c>
      <c r="BM2094" s="1">
        <v>45931</v>
      </c>
      <c r="BN2094" s="1">
        <v>47026</v>
      </c>
      <c r="BO2094">
        <v>35</v>
      </c>
      <c r="BP2094">
        <v>0</v>
      </c>
      <c r="BQ2094">
        <v>6</v>
      </c>
      <c r="BR2094">
        <v>6</v>
      </c>
      <c r="BS2094">
        <v>6</v>
      </c>
      <c r="BT2094">
        <v>6</v>
      </c>
      <c r="BU2094">
        <v>6</v>
      </c>
      <c r="BV2094">
        <v>5</v>
      </c>
      <c r="BW2094" t="str">
        <f>"6:00 AM"</f>
        <v>6:00 AM</v>
      </c>
      <c r="BX2094" t="str">
        <f>"2:00 PM"</f>
        <v>2:00 PM</v>
      </c>
      <c r="BY2094" t="s">
        <v>133</v>
      </c>
      <c r="BZ2094">
        <v>0</v>
      </c>
      <c r="CA2094">
        <v>3</v>
      </c>
      <c r="CB2094" t="s">
        <v>117</v>
      </c>
      <c r="CD2094" t="s">
        <v>12286</v>
      </c>
      <c r="CE2094" t="s">
        <v>12287</v>
      </c>
      <c r="CF2094" t="s">
        <v>5690</v>
      </c>
      <c r="CG2094" t="s">
        <v>136</v>
      </c>
      <c r="CH2094" t="s">
        <v>121</v>
      </c>
      <c r="CI2094" s="6">
        <v>96950</v>
      </c>
      <c r="CJ2094" s="10">
        <v>16.53</v>
      </c>
      <c r="CK2094" s="10">
        <v>16.53</v>
      </c>
      <c r="CL2094" s="10">
        <v>24.8</v>
      </c>
      <c r="CM2094" s="10">
        <v>24.8</v>
      </c>
      <c r="CN2094" t="s">
        <v>137</v>
      </c>
      <c r="CO2094" t="s">
        <v>140</v>
      </c>
      <c r="CP2094" t="s">
        <v>138</v>
      </c>
      <c r="CR2094" t="s">
        <v>139</v>
      </c>
      <c r="CS2094" t="s">
        <v>139</v>
      </c>
      <c r="CT2094" t="s">
        <v>140</v>
      </c>
      <c r="CU2094" t="s">
        <v>139</v>
      </c>
      <c r="CV2094" t="s">
        <v>140</v>
      </c>
      <c r="CW2094" t="s">
        <v>139</v>
      </c>
      <c r="CX2094" t="s">
        <v>140</v>
      </c>
      <c r="CY2094" t="s">
        <v>2181</v>
      </c>
      <c r="CZ2094" s="8">
        <v>16702876273</v>
      </c>
      <c r="DA2094" t="s">
        <v>5700</v>
      </c>
      <c r="DB2094" t="s">
        <v>142</v>
      </c>
      <c r="DC2094" t="s">
        <v>139</v>
      </c>
      <c r="DD2094" t="s">
        <v>117</v>
      </c>
      <c r="DE2094" t="s">
        <v>2399</v>
      </c>
      <c r="DF2094" t="s">
        <v>5701</v>
      </c>
      <c r="DG2094" t="s">
        <v>419</v>
      </c>
      <c r="DH2094" t="s">
        <v>2401</v>
      </c>
      <c r="DI2094" t="s">
        <v>2402</v>
      </c>
      <c r="DJ2094" t="s">
        <v>2403</v>
      </c>
    </row>
    <row r="2095" spans="1:114" ht="15" customHeight="1" x14ac:dyDescent="0.35">
      <c r="A2095" t="s">
        <v>5576</v>
      </c>
      <c r="B2095" t="s">
        <v>144</v>
      </c>
      <c r="C2095" s="1">
        <v>45754</v>
      </c>
      <c r="D2095" s="1">
        <v>45811</v>
      </c>
      <c r="E2095" t="s">
        <v>116</v>
      </c>
      <c r="F2095" s="1">
        <v>45929</v>
      </c>
      <c r="G2095" t="s">
        <v>139</v>
      </c>
      <c r="H2095" t="s">
        <v>117</v>
      </c>
      <c r="I2095" t="s">
        <v>117</v>
      </c>
      <c r="J2095" t="s">
        <v>5577</v>
      </c>
      <c r="K2095" t="s">
        <v>140</v>
      </c>
      <c r="L2095" t="s">
        <v>5578</v>
      </c>
      <c r="M2095" t="s">
        <v>5579</v>
      </c>
      <c r="N2095" t="s">
        <v>136</v>
      </c>
      <c r="O2095" t="s">
        <v>121</v>
      </c>
      <c r="P2095" s="6">
        <v>96950</v>
      </c>
      <c r="Q2095" t="s">
        <v>122</v>
      </c>
      <c r="R2095" t="s">
        <v>469</v>
      </c>
      <c r="S2095" s="8">
        <v>16702338600</v>
      </c>
      <c r="T2095">
        <v>0</v>
      </c>
      <c r="U2095" t="s">
        <v>5580</v>
      </c>
      <c r="V2095">
        <v>56172</v>
      </c>
      <c r="W2095" t="s">
        <v>124</v>
      </c>
      <c r="Y2095" t="s">
        <v>5581</v>
      </c>
      <c r="Z2095" t="s">
        <v>5582</v>
      </c>
      <c r="AA2095" t="s">
        <v>5583</v>
      </c>
      <c r="AB2095" t="s">
        <v>5584</v>
      </c>
      <c r="AC2095" t="s">
        <v>5578</v>
      </c>
      <c r="AD2095" t="s">
        <v>5579</v>
      </c>
      <c r="AE2095" t="s">
        <v>136</v>
      </c>
      <c r="AF2095" t="s">
        <v>121</v>
      </c>
      <c r="AG2095" s="6">
        <v>96950</v>
      </c>
      <c r="AH2095" t="s">
        <v>122</v>
      </c>
      <c r="AI2095" t="s">
        <v>469</v>
      </c>
      <c r="AJ2095" s="8">
        <v>16702338600</v>
      </c>
      <c r="AK2095">
        <v>0</v>
      </c>
      <c r="AL2095" t="s">
        <v>5585</v>
      </c>
      <c r="BE2095" t="str">
        <f>"37-2012.00"</f>
        <v>37-2012.00</v>
      </c>
      <c r="BF2095" t="s">
        <v>130</v>
      </c>
      <c r="BG2095" t="s">
        <v>5586</v>
      </c>
      <c r="BH2095" t="s">
        <v>5587</v>
      </c>
      <c r="BI2095">
        <v>2</v>
      </c>
      <c r="BJ2095">
        <v>2</v>
      </c>
      <c r="BK2095" s="1">
        <v>45931</v>
      </c>
      <c r="BL2095" s="1">
        <v>47026</v>
      </c>
      <c r="BM2095" s="1">
        <v>45931</v>
      </c>
      <c r="BN2095" s="1">
        <v>47026</v>
      </c>
      <c r="BO2095">
        <v>40</v>
      </c>
      <c r="BP2095">
        <v>0</v>
      </c>
      <c r="BQ2095">
        <v>8</v>
      </c>
      <c r="BR2095">
        <v>8</v>
      </c>
      <c r="BS2095">
        <v>8</v>
      </c>
      <c r="BT2095">
        <v>8</v>
      </c>
      <c r="BU2095">
        <v>8</v>
      </c>
      <c r="BV2095">
        <v>0</v>
      </c>
      <c r="BW2095" t="str">
        <f>"8:00 AM"</f>
        <v>8:00 AM</v>
      </c>
      <c r="BX2095" t="str">
        <f>"5:00 PM"</f>
        <v>5:00 PM</v>
      </c>
      <c r="BY2095" t="s">
        <v>133</v>
      </c>
      <c r="BZ2095">
        <v>0</v>
      </c>
      <c r="CA2095">
        <v>3</v>
      </c>
      <c r="CB2095" t="s">
        <v>117</v>
      </c>
      <c r="CD2095" t="s">
        <v>5588</v>
      </c>
      <c r="CE2095" t="s">
        <v>5578</v>
      </c>
      <c r="CF2095" t="s">
        <v>5579</v>
      </c>
      <c r="CG2095" t="s">
        <v>136</v>
      </c>
      <c r="CH2095" t="s">
        <v>121</v>
      </c>
      <c r="CI2095" s="6">
        <v>96950</v>
      </c>
      <c r="CJ2095" s="10">
        <v>7.77</v>
      </c>
      <c r="CK2095" s="10">
        <v>7.77</v>
      </c>
      <c r="CL2095" s="10">
        <v>11.66</v>
      </c>
      <c r="CM2095" s="10">
        <v>11.66</v>
      </c>
      <c r="CN2095" t="s">
        <v>137</v>
      </c>
      <c r="CO2095" t="s">
        <v>140</v>
      </c>
      <c r="CP2095" t="s">
        <v>138</v>
      </c>
      <c r="CR2095" t="s">
        <v>139</v>
      </c>
      <c r="CS2095" t="s">
        <v>139</v>
      </c>
      <c r="CT2095" t="s">
        <v>140</v>
      </c>
      <c r="CU2095" t="s">
        <v>139</v>
      </c>
      <c r="CV2095" t="s">
        <v>140</v>
      </c>
      <c r="CW2095" t="s">
        <v>139</v>
      </c>
      <c r="CX2095" t="s">
        <v>140</v>
      </c>
      <c r="CY2095" t="s">
        <v>140</v>
      </c>
      <c r="CZ2095" s="8">
        <v>16702338600</v>
      </c>
      <c r="DA2095" t="s">
        <v>5585</v>
      </c>
      <c r="DB2095" t="s">
        <v>140</v>
      </c>
      <c r="DC2095" t="s">
        <v>139</v>
      </c>
      <c r="DD2095" t="s">
        <v>117</v>
      </c>
    </row>
    <row r="2096" spans="1:114" ht="15" customHeight="1" x14ac:dyDescent="0.35">
      <c r="A2096" t="s">
        <v>16481</v>
      </c>
      <c r="B2096" t="s">
        <v>144</v>
      </c>
      <c r="C2096" s="1">
        <v>45754</v>
      </c>
      <c r="D2096" s="1">
        <v>45811</v>
      </c>
      <c r="E2096" t="s">
        <v>116</v>
      </c>
      <c r="F2096" s="1">
        <v>45929</v>
      </c>
      <c r="G2096" t="s">
        <v>117</v>
      </c>
      <c r="H2096" t="s">
        <v>117</v>
      </c>
      <c r="I2096" t="s">
        <v>117</v>
      </c>
      <c r="J2096" t="s">
        <v>1807</v>
      </c>
      <c r="K2096" t="s">
        <v>194</v>
      </c>
      <c r="L2096" t="s">
        <v>1808</v>
      </c>
      <c r="M2096" t="s">
        <v>1809</v>
      </c>
      <c r="N2096" t="s">
        <v>120</v>
      </c>
      <c r="O2096" t="s">
        <v>121</v>
      </c>
      <c r="P2096" s="6">
        <v>96950</v>
      </c>
      <c r="Q2096" t="s">
        <v>122</v>
      </c>
      <c r="R2096" t="s">
        <v>140</v>
      </c>
      <c r="S2096" s="8">
        <v>16702347900</v>
      </c>
      <c r="T2096">
        <v>803</v>
      </c>
      <c r="U2096" t="s">
        <v>1810</v>
      </c>
      <c r="V2096">
        <v>23622</v>
      </c>
      <c r="W2096" t="s">
        <v>124</v>
      </c>
      <c r="Y2096" t="s">
        <v>1811</v>
      </c>
      <c r="Z2096" t="s">
        <v>1812</v>
      </c>
      <c r="AA2096" t="s">
        <v>1813</v>
      </c>
      <c r="AB2096" t="s">
        <v>657</v>
      </c>
      <c r="AC2096" t="s">
        <v>1808</v>
      </c>
      <c r="AD2096" t="s">
        <v>1809</v>
      </c>
      <c r="AE2096" t="s">
        <v>120</v>
      </c>
      <c r="AF2096" t="s">
        <v>121</v>
      </c>
      <c r="AG2096" s="6">
        <v>96950</v>
      </c>
      <c r="AH2096" t="s">
        <v>122</v>
      </c>
      <c r="AI2096" t="s">
        <v>1187</v>
      </c>
      <c r="AJ2096" s="8">
        <v>16702347900</v>
      </c>
      <c r="AK2096">
        <v>803</v>
      </c>
      <c r="AL2096" t="s">
        <v>1814</v>
      </c>
      <c r="BE2096" t="str">
        <f>"49-3031.00"</f>
        <v>49-3031.00</v>
      </c>
      <c r="BF2096" t="s">
        <v>2414</v>
      </c>
      <c r="BG2096" t="s">
        <v>16482</v>
      </c>
      <c r="BH2096" t="s">
        <v>10197</v>
      </c>
      <c r="BI2096">
        <v>8</v>
      </c>
      <c r="BJ2096">
        <v>8</v>
      </c>
      <c r="BK2096" s="1">
        <v>45931</v>
      </c>
      <c r="BL2096" s="1">
        <v>46295</v>
      </c>
      <c r="BM2096" s="1">
        <v>45931</v>
      </c>
      <c r="BN2096" s="1">
        <v>46295</v>
      </c>
      <c r="BO2096">
        <v>40</v>
      </c>
      <c r="BP2096">
        <v>0</v>
      </c>
      <c r="BQ2096">
        <v>8</v>
      </c>
      <c r="BR2096">
        <v>8</v>
      </c>
      <c r="BS2096">
        <v>8</v>
      </c>
      <c r="BT2096">
        <v>8</v>
      </c>
      <c r="BU2096">
        <v>8</v>
      </c>
      <c r="BV2096">
        <v>0</v>
      </c>
      <c r="BW2096" t="str">
        <f>"7:30 AM"</f>
        <v>7:30 AM</v>
      </c>
      <c r="BX2096" t="str">
        <f>"4:30 PM"</f>
        <v>4:30 PM</v>
      </c>
      <c r="BY2096" t="s">
        <v>159</v>
      </c>
      <c r="BZ2096">
        <v>0</v>
      </c>
      <c r="CA2096">
        <v>24</v>
      </c>
      <c r="CB2096" t="s">
        <v>117</v>
      </c>
      <c r="CD2096" t="s">
        <v>16483</v>
      </c>
      <c r="CE2096" t="s">
        <v>1818</v>
      </c>
      <c r="CF2096" t="s">
        <v>1819</v>
      </c>
      <c r="CG2096" t="s">
        <v>120</v>
      </c>
      <c r="CH2096" t="s">
        <v>121</v>
      </c>
      <c r="CI2096" s="6">
        <v>96950</v>
      </c>
      <c r="CJ2096" s="10">
        <v>11.85</v>
      </c>
      <c r="CK2096" s="10">
        <v>12</v>
      </c>
      <c r="CL2096" s="10">
        <v>17.78</v>
      </c>
      <c r="CM2096" s="10">
        <v>18</v>
      </c>
      <c r="CN2096" t="s">
        <v>137</v>
      </c>
      <c r="CP2096" t="s">
        <v>209</v>
      </c>
      <c r="CR2096" t="s">
        <v>117</v>
      </c>
      <c r="CS2096" t="s">
        <v>139</v>
      </c>
      <c r="CT2096" t="s">
        <v>140</v>
      </c>
      <c r="CU2096" t="s">
        <v>139</v>
      </c>
      <c r="CV2096" t="s">
        <v>140</v>
      </c>
      <c r="CW2096" t="s">
        <v>139</v>
      </c>
      <c r="CX2096" t="s">
        <v>140</v>
      </c>
      <c r="CY2096" t="s">
        <v>1821</v>
      </c>
      <c r="CZ2096" s="8">
        <v>16702347900</v>
      </c>
      <c r="DA2096" t="s">
        <v>1814</v>
      </c>
      <c r="DB2096" t="s">
        <v>1822</v>
      </c>
      <c r="DC2096" t="s">
        <v>139</v>
      </c>
      <c r="DD2096" t="s">
        <v>117</v>
      </c>
      <c r="DE2096" t="s">
        <v>1811</v>
      </c>
      <c r="DF2096" t="s">
        <v>1812</v>
      </c>
      <c r="DG2096" t="s">
        <v>1468</v>
      </c>
      <c r="DH2096" t="s">
        <v>1810</v>
      </c>
      <c r="DI2096" t="s">
        <v>1807</v>
      </c>
      <c r="DJ2096" t="s">
        <v>1814</v>
      </c>
    </row>
    <row r="2097" spans="1:114" ht="15" customHeight="1" x14ac:dyDescent="0.35">
      <c r="A2097" t="s">
        <v>13855</v>
      </c>
      <c r="B2097" t="s">
        <v>144</v>
      </c>
      <c r="C2097" s="1">
        <v>45754</v>
      </c>
      <c r="D2097" s="1">
        <v>45811</v>
      </c>
      <c r="E2097" t="s">
        <v>116</v>
      </c>
      <c r="F2097" s="1">
        <v>45929</v>
      </c>
      <c r="G2097" t="s">
        <v>117</v>
      </c>
      <c r="H2097" t="s">
        <v>117</v>
      </c>
      <c r="I2097" t="s">
        <v>117</v>
      </c>
      <c r="J2097" t="s">
        <v>13856</v>
      </c>
      <c r="K2097" t="s">
        <v>13857</v>
      </c>
      <c r="L2097" t="s">
        <v>13858</v>
      </c>
      <c r="M2097" t="s">
        <v>140</v>
      </c>
      <c r="N2097" t="s">
        <v>120</v>
      </c>
      <c r="O2097" t="s">
        <v>121</v>
      </c>
      <c r="P2097" s="6">
        <v>96950</v>
      </c>
      <c r="Q2097" t="s">
        <v>122</v>
      </c>
      <c r="R2097" t="s">
        <v>1677</v>
      </c>
      <c r="S2097" s="8">
        <v>16702336968</v>
      </c>
      <c r="U2097" t="s">
        <v>13859</v>
      </c>
      <c r="V2097">
        <v>445110</v>
      </c>
      <c r="W2097" t="s">
        <v>124</v>
      </c>
      <c r="Y2097" t="s">
        <v>268</v>
      </c>
      <c r="Z2097" t="s">
        <v>13860</v>
      </c>
      <c r="AB2097" t="s">
        <v>270</v>
      </c>
      <c r="AC2097" t="s">
        <v>13858</v>
      </c>
      <c r="AD2097" t="s">
        <v>140</v>
      </c>
      <c r="AE2097" t="s">
        <v>120</v>
      </c>
      <c r="AF2097" t="s">
        <v>121</v>
      </c>
      <c r="AG2097" s="6">
        <v>96950</v>
      </c>
      <c r="AH2097" t="s">
        <v>122</v>
      </c>
      <c r="AJ2097" s="8">
        <v>16702336968</v>
      </c>
      <c r="AL2097" t="s">
        <v>13861</v>
      </c>
      <c r="BE2097" t="str">
        <f>"11-2022.00"</f>
        <v>11-2022.00</v>
      </c>
      <c r="BF2097" t="s">
        <v>2340</v>
      </c>
      <c r="BG2097" t="s">
        <v>13862</v>
      </c>
      <c r="BH2097" t="s">
        <v>2342</v>
      </c>
      <c r="BI2097">
        <v>2</v>
      </c>
      <c r="BJ2097">
        <v>2</v>
      </c>
      <c r="BK2097" s="1">
        <v>45931</v>
      </c>
      <c r="BL2097" s="1">
        <v>46295</v>
      </c>
      <c r="BM2097" s="1">
        <v>45931</v>
      </c>
      <c r="BN2097" s="1">
        <v>46295</v>
      </c>
      <c r="BO2097">
        <v>35</v>
      </c>
      <c r="BP2097">
        <v>0</v>
      </c>
      <c r="BQ2097">
        <v>7</v>
      </c>
      <c r="BR2097">
        <v>7</v>
      </c>
      <c r="BS2097">
        <v>7</v>
      </c>
      <c r="BT2097">
        <v>7</v>
      </c>
      <c r="BU2097">
        <v>7</v>
      </c>
      <c r="BV2097">
        <v>0</v>
      </c>
      <c r="BW2097" t="str">
        <f>"8:00 AM"</f>
        <v>8:00 AM</v>
      </c>
      <c r="BX2097" t="str">
        <f>"5:00 PM"</f>
        <v>5:00 PM</v>
      </c>
      <c r="BY2097" t="s">
        <v>159</v>
      </c>
      <c r="BZ2097">
        <v>0</v>
      </c>
      <c r="CA2097">
        <v>36</v>
      </c>
      <c r="CB2097" t="s">
        <v>139</v>
      </c>
      <c r="CC2097">
        <v>2</v>
      </c>
      <c r="CD2097" s="2" t="s">
        <v>13863</v>
      </c>
      <c r="CE2097" t="s">
        <v>13858</v>
      </c>
      <c r="CF2097" t="s">
        <v>140</v>
      </c>
      <c r="CG2097" t="s">
        <v>120</v>
      </c>
      <c r="CH2097" t="s">
        <v>121</v>
      </c>
      <c r="CI2097" s="6">
        <v>96950</v>
      </c>
      <c r="CJ2097" s="10">
        <v>18.239999999999998</v>
      </c>
      <c r="CK2097" s="10">
        <v>18.239999999999998</v>
      </c>
      <c r="CN2097" t="s">
        <v>137</v>
      </c>
      <c r="CO2097" t="s">
        <v>13864</v>
      </c>
      <c r="CP2097" t="s">
        <v>138</v>
      </c>
      <c r="CR2097" t="s">
        <v>117</v>
      </c>
      <c r="CS2097" t="s">
        <v>139</v>
      </c>
      <c r="CT2097" t="s">
        <v>140</v>
      </c>
      <c r="CU2097" t="s">
        <v>140</v>
      </c>
      <c r="CV2097" t="s">
        <v>140</v>
      </c>
      <c r="CW2097" t="s">
        <v>139</v>
      </c>
      <c r="CX2097" t="s">
        <v>140</v>
      </c>
      <c r="CY2097" t="s">
        <v>5649</v>
      </c>
      <c r="CZ2097" s="8">
        <v>16702336968</v>
      </c>
      <c r="DA2097" t="s">
        <v>13865</v>
      </c>
      <c r="DB2097" t="s">
        <v>140</v>
      </c>
      <c r="DC2097" t="s">
        <v>139</v>
      </c>
      <c r="DD2097" t="s">
        <v>117</v>
      </c>
    </row>
    <row r="2098" spans="1:114" ht="15" customHeight="1" x14ac:dyDescent="0.35">
      <c r="A2098" t="s">
        <v>13928</v>
      </c>
      <c r="B2098" t="s">
        <v>144</v>
      </c>
      <c r="C2098" s="1">
        <v>45754</v>
      </c>
      <c r="D2098" s="1">
        <v>45811</v>
      </c>
      <c r="E2098" t="s">
        <v>116</v>
      </c>
      <c r="F2098" s="1">
        <v>45929</v>
      </c>
      <c r="G2098" t="s">
        <v>117</v>
      </c>
      <c r="H2098" t="s">
        <v>117</v>
      </c>
      <c r="I2098" t="s">
        <v>117</v>
      </c>
      <c r="J2098" t="s">
        <v>8497</v>
      </c>
      <c r="K2098" t="s">
        <v>8498</v>
      </c>
      <c r="L2098" t="s">
        <v>8499</v>
      </c>
      <c r="M2098" t="s">
        <v>140</v>
      </c>
      <c r="N2098" t="s">
        <v>1143</v>
      </c>
      <c r="O2098" t="s">
        <v>121</v>
      </c>
      <c r="P2098" s="6">
        <v>96952</v>
      </c>
      <c r="Q2098" t="s">
        <v>122</v>
      </c>
      <c r="R2098" t="s">
        <v>1677</v>
      </c>
      <c r="S2098" s="8">
        <v>16707832666</v>
      </c>
      <c r="U2098" t="s">
        <v>8500</v>
      </c>
      <c r="V2098">
        <v>812199</v>
      </c>
      <c r="W2098" t="s">
        <v>124</v>
      </c>
      <c r="Y2098" t="s">
        <v>8501</v>
      </c>
      <c r="Z2098" t="s">
        <v>4066</v>
      </c>
      <c r="AB2098" t="s">
        <v>128</v>
      </c>
      <c r="AC2098" t="s">
        <v>8499</v>
      </c>
      <c r="AD2098" t="s">
        <v>140</v>
      </c>
      <c r="AE2098" t="s">
        <v>1143</v>
      </c>
      <c r="AF2098" t="s">
        <v>121</v>
      </c>
      <c r="AG2098" s="6">
        <v>96952</v>
      </c>
      <c r="AH2098" t="s">
        <v>122</v>
      </c>
      <c r="AJ2098" s="8">
        <v>16707832666</v>
      </c>
      <c r="AL2098" t="s">
        <v>8502</v>
      </c>
      <c r="BE2098" t="str">
        <f>"31-9011.00"</f>
        <v>31-9011.00</v>
      </c>
      <c r="BF2098" t="s">
        <v>225</v>
      </c>
      <c r="BG2098" t="s">
        <v>8503</v>
      </c>
      <c r="BH2098" t="s">
        <v>1683</v>
      </c>
      <c r="BI2098">
        <v>3</v>
      </c>
      <c r="BJ2098">
        <v>3</v>
      </c>
      <c r="BK2098" s="1">
        <v>45931</v>
      </c>
      <c r="BL2098" s="1">
        <v>46295</v>
      </c>
      <c r="BM2098" s="1">
        <v>45931</v>
      </c>
      <c r="BN2098" s="1">
        <v>46295</v>
      </c>
      <c r="BO2098">
        <v>35</v>
      </c>
      <c r="BP2098">
        <v>0</v>
      </c>
      <c r="BQ2098">
        <v>7</v>
      </c>
      <c r="BR2098">
        <v>7</v>
      </c>
      <c r="BS2098">
        <v>7</v>
      </c>
      <c r="BT2098">
        <v>7</v>
      </c>
      <c r="BU2098">
        <v>7</v>
      </c>
      <c r="BV2098">
        <v>0</v>
      </c>
      <c r="BW2098" t="str">
        <f>"10:00 AM"</f>
        <v>10:00 AM</v>
      </c>
      <c r="BX2098" t="str">
        <f>"6:00 PM"</f>
        <v>6:00 PM</v>
      </c>
      <c r="BY2098" t="s">
        <v>159</v>
      </c>
      <c r="BZ2098">
        <v>0</v>
      </c>
      <c r="CA2098">
        <v>18</v>
      </c>
      <c r="CB2098" t="s">
        <v>117</v>
      </c>
      <c r="CD2098" s="2" t="s">
        <v>13929</v>
      </c>
      <c r="CE2098" t="s">
        <v>8499</v>
      </c>
      <c r="CF2098" t="s">
        <v>140</v>
      </c>
      <c r="CG2098" t="s">
        <v>1143</v>
      </c>
      <c r="CH2098" t="s">
        <v>121</v>
      </c>
      <c r="CI2098" s="6">
        <v>96952</v>
      </c>
      <c r="CJ2098" s="10">
        <v>12.37</v>
      </c>
      <c r="CK2098" s="10">
        <v>12.37</v>
      </c>
      <c r="CL2098" s="10">
        <v>18.55</v>
      </c>
      <c r="CM2098" s="10">
        <v>18.55</v>
      </c>
      <c r="CN2098" t="s">
        <v>137</v>
      </c>
      <c r="CO2098" t="s">
        <v>1685</v>
      </c>
      <c r="CP2098" t="s">
        <v>138</v>
      </c>
      <c r="CR2098" t="s">
        <v>117</v>
      </c>
      <c r="CS2098" t="s">
        <v>139</v>
      </c>
      <c r="CT2098" t="s">
        <v>140</v>
      </c>
      <c r="CU2098" t="s">
        <v>139</v>
      </c>
      <c r="CV2098" t="s">
        <v>140</v>
      </c>
      <c r="CW2098" t="s">
        <v>139</v>
      </c>
      <c r="CX2098" t="s">
        <v>140</v>
      </c>
      <c r="CY2098" t="s">
        <v>10425</v>
      </c>
      <c r="CZ2098" s="8">
        <v>16707832666</v>
      </c>
      <c r="DA2098" t="s">
        <v>8505</v>
      </c>
      <c r="DB2098" t="s">
        <v>140</v>
      </c>
      <c r="DC2098" t="s">
        <v>139</v>
      </c>
      <c r="DD2098" t="s">
        <v>117</v>
      </c>
    </row>
    <row r="2099" spans="1:114" ht="15" customHeight="1" x14ac:dyDescent="0.35">
      <c r="A2099" t="s">
        <v>10420</v>
      </c>
      <c r="B2099" t="s">
        <v>144</v>
      </c>
      <c r="C2099" s="1">
        <v>45754</v>
      </c>
      <c r="D2099" s="1">
        <v>45811</v>
      </c>
      <c r="E2099" t="s">
        <v>116</v>
      </c>
      <c r="F2099" s="1">
        <v>45929</v>
      </c>
      <c r="G2099" t="s">
        <v>117</v>
      </c>
      <c r="H2099" t="s">
        <v>117</v>
      </c>
      <c r="I2099" t="s">
        <v>117</v>
      </c>
      <c r="J2099" t="s">
        <v>8497</v>
      </c>
      <c r="K2099" t="s">
        <v>10421</v>
      </c>
      <c r="L2099" t="s">
        <v>8499</v>
      </c>
      <c r="M2099" t="s">
        <v>140</v>
      </c>
      <c r="N2099" t="s">
        <v>1143</v>
      </c>
      <c r="O2099" t="s">
        <v>121</v>
      </c>
      <c r="P2099" s="6">
        <v>96952</v>
      </c>
      <c r="Q2099" t="s">
        <v>122</v>
      </c>
      <c r="R2099" t="s">
        <v>1677</v>
      </c>
      <c r="S2099" s="8">
        <v>16707832666</v>
      </c>
      <c r="U2099" t="s">
        <v>8500</v>
      </c>
      <c r="V2099">
        <v>722511</v>
      </c>
      <c r="W2099" t="s">
        <v>124</v>
      </c>
      <c r="Y2099" t="s">
        <v>8501</v>
      </c>
      <c r="Z2099" t="s">
        <v>4066</v>
      </c>
      <c r="AB2099" t="s">
        <v>128</v>
      </c>
      <c r="AC2099" t="s">
        <v>8499</v>
      </c>
      <c r="AD2099" t="s">
        <v>140</v>
      </c>
      <c r="AE2099" t="s">
        <v>1143</v>
      </c>
      <c r="AF2099" t="s">
        <v>121</v>
      </c>
      <c r="AG2099" s="6">
        <v>96952</v>
      </c>
      <c r="AH2099" t="s">
        <v>122</v>
      </c>
      <c r="AJ2099" s="8">
        <v>16707832666</v>
      </c>
      <c r="AL2099" t="s">
        <v>8502</v>
      </c>
      <c r="BE2099" t="str">
        <f>"35-2014.00"</f>
        <v>35-2014.00</v>
      </c>
      <c r="BF2099" t="s">
        <v>191</v>
      </c>
      <c r="BG2099" t="s">
        <v>10422</v>
      </c>
      <c r="BH2099" t="s">
        <v>193</v>
      </c>
      <c r="BI2099">
        <v>3</v>
      </c>
      <c r="BJ2099">
        <v>3</v>
      </c>
      <c r="BK2099" s="1">
        <v>45931</v>
      </c>
      <c r="BL2099" s="1">
        <v>46295</v>
      </c>
      <c r="BM2099" s="1">
        <v>45931</v>
      </c>
      <c r="BN2099" s="1">
        <v>46295</v>
      </c>
      <c r="BO2099">
        <v>35</v>
      </c>
      <c r="BP2099">
        <v>0</v>
      </c>
      <c r="BQ2099">
        <v>7</v>
      </c>
      <c r="BR2099">
        <v>7</v>
      </c>
      <c r="BS2099">
        <v>7</v>
      </c>
      <c r="BT2099">
        <v>7</v>
      </c>
      <c r="BU2099">
        <v>7</v>
      </c>
      <c r="BV2099">
        <v>0</v>
      </c>
      <c r="BW2099" t="str">
        <f>"10:00 AM"</f>
        <v>10:00 AM</v>
      </c>
      <c r="BX2099" t="str">
        <f>"9:00 PM"</f>
        <v>9:00 PM</v>
      </c>
      <c r="BY2099" t="s">
        <v>133</v>
      </c>
      <c r="BZ2099">
        <v>0</v>
      </c>
      <c r="CA2099">
        <v>12</v>
      </c>
      <c r="CB2099" t="s">
        <v>117</v>
      </c>
      <c r="CD2099" s="2" t="s">
        <v>10423</v>
      </c>
      <c r="CE2099" t="s">
        <v>8499</v>
      </c>
      <c r="CF2099" t="s">
        <v>140</v>
      </c>
      <c r="CG2099" t="s">
        <v>1143</v>
      </c>
      <c r="CH2099" t="s">
        <v>121</v>
      </c>
      <c r="CI2099" s="6">
        <v>96952</v>
      </c>
      <c r="CJ2099" s="10">
        <v>8.83</v>
      </c>
      <c r="CK2099" s="10">
        <v>8.83</v>
      </c>
      <c r="CL2099" s="10">
        <v>13.24</v>
      </c>
      <c r="CM2099" s="10">
        <v>13.24</v>
      </c>
      <c r="CN2099" t="s">
        <v>137</v>
      </c>
      <c r="CO2099" t="s">
        <v>10424</v>
      </c>
      <c r="CP2099" t="s">
        <v>138</v>
      </c>
      <c r="CR2099" t="s">
        <v>117</v>
      </c>
      <c r="CS2099" t="s">
        <v>139</v>
      </c>
      <c r="CT2099" t="s">
        <v>140</v>
      </c>
      <c r="CU2099" t="s">
        <v>139</v>
      </c>
      <c r="CV2099" t="s">
        <v>140</v>
      </c>
      <c r="CW2099" t="s">
        <v>139</v>
      </c>
      <c r="CX2099" t="s">
        <v>140</v>
      </c>
      <c r="CY2099" t="s">
        <v>10425</v>
      </c>
      <c r="CZ2099" s="8">
        <v>16707832666</v>
      </c>
      <c r="DA2099" t="s">
        <v>8505</v>
      </c>
      <c r="DB2099" t="s">
        <v>140</v>
      </c>
      <c r="DC2099" t="s">
        <v>139</v>
      </c>
      <c r="DD2099" t="s">
        <v>117</v>
      </c>
    </row>
    <row r="2100" spans="1:114" ht="15" customHeight="1" x14ac:dyDescent="0.35">
      <c r="A2100" t="s">
        <v>1849</v>
      </c>
      <c r="B2100" t="s">
        <v>144</v>
      </c>
      <c r="C2100" s="1">
        <v>45754</v>
      </c>
      <c r="D2100" s="1">
        <v>45811</v>
      </c>
      <c r="E2100" t="s">
        <v>116</v>
      </c>
      <c r="F2100" s="1">
        <v>45929</v>
      </c>
      <c r="G2100" t="s">
        <v>117</v>
      </c>
      <c r="H2100" t="s">
        <v>117</v>
      </c>
      <c r="I2100" t="s">
        <v>117</v>
      </c>
      <c r="J2100" t="s">
        <v>1850</v>
      </c>
      <c r="K2100" t="s">
        <v>1851</v>
      </c>
      <c r="L2100" t="s">
        <v>1852</v>
      </c>
      <c r="M2100" t="s">
        <v>1853</v>
      </c>
      <c r="N2100" t="s">
        <v>136</v>
      </c>
      <c r="O2100" t="s">
        <v>121</v>
      </c>
      <c r="P2100" s="6">
        <v>96950</v>
      </c>
      <c r="Q2100" t="s">
        <v>122</v>
      </c>
      <c r="S2100" s="8">
        <v>16704833702</v>
      </c>
      <c r="T2100">
        <v>0</v>
      </c>
      <c r="U2100" t="s">
        <v>1854</v>
      </c>
      <c r="V2100">
        <v>42449</v>
      </c>
      <c r="W2100" t="s">
        <v>124</v>
      </c>
      <c r="Y2100" t="s">
        <v>1855</v>
      </c>
      <c r="Z2100" t="s">
        <v>1856</v>
      </c>
      <c r="AB2100" t="s">
        <v>237</v>
      </c>
      <c r="AC2100" t="s">
        <v>1852</v>
      </c>
      <c r="AD2100" t="s">
        <v>1853</v>
      </c>
      <c r="AE2100" t="s">
        <v>136</v>
      </c>
      <c r="AF2100" t="s">
        <v>121</v>
      </c>
      <c r="AG2100" s="6">
        <v>96950</v>
      </c>
      <c r="AH2100" t="s">
        <v>122</v>
      </c>
      <c r="AJ2100" s="8">
        <v>16704833702</v>
      </c>
      <c r="AK2100">
        <v>0</v>
      </c>
      <c r="AL2100" t="s">
        <v>1857</v>
      </c>
      <c r="BE2100" t="str">
        <f>"53-3031.00"</f>
        <v>53-3031.00</v>
      </c>
      <c r="BF2100" t="s">
        <v>406</v>
      </c>
      <c r="BG2100" t="s">
        <v>1858</v>
      </c>
      <c r="BH2100" t="s">
        <v>406</v>
      </c>
      <c r="BI2100">
        <v>2</v>
      </c>
      <c r="BJ2100">
        <v>2</v>
      </c>
      <c r="BK2100" s="1">
        <v>45931</v>
      </c>
      <c r="BL2100" s="1">
        <v>46295</v>
      </c>
      <c r="BM2100" s="1">
        <v>45931</v>
      </c>
      <c r="BN2100" s="1">
        <v>46295</v>
      </c>
      <c r="BO2100">
        <v>40</v>
      </c>
      <c r="BP2100">
        <v>0</v>
      </c>
      <c r="BQ2100">
        <v>8</v>
      </c>
      <c r="BR2100">
        <v>8</v>
      </c>
      <c r="BS2100">
        <v>8</v>
      </c>
      <c r="BT2100">
        <v>8</v>
      </c>
      <c r="BU2100">
        <v>8</v>
      </c>
      <c r="BV2100">
        <v>0</v>
      </c>
      <c r="BW2100" t="str">
        <f>"8:00 AM"</f>
        <v>8:00 AM</v>
      </c>
      <c r="BX2100" t="str">
        <f>"5:00 PM"</f>
        <v>5:00 PM</v>
      </c>
      <c r="BY2100" t="s">
        <v>159</v>
      </c>
      <c r="BZ2100">
        <v>0</v>
      </c>
      <c r="CA2100">
        <v>12</v>
      </c>
      <c r="CB2100" t="s">
        <v>117</v>
      </c>
      <c r="CD2100" t="s">
        <v>1859</v>
      </c>
      <c r="CE2100" t="s">
        <v>1852</v>
      </c>
      <c r="CF2100" t="s">
        <v>1853</v>
      </c>
      <c r="CG2100" t="s">
        <v>136</v>
      </c>
      <c r="CH2100" t="s">
        <v>121</v>
      </c>
      <c r="CI2100" s="6">
        <v>96950</v>
      </c>
      <c r="CJ2100" s="10">
        <v>8.34</v>
      </c>
      <c r="CK2100" s="10">
        <v>8.34</v>
      </c>
      <c r="CL2100" s="10">
        <v>12.51</v>
      </c>
      <c r="CM2100" s="10">
        <v>12.51</v>
      </c>
      <c r="CN2100" t="s">
        <v>137</v>
      </c>
      <c r="CO2100" t="s">
        <v>140</v>
      </c>
      <c r="CP2100" t="s">
        <v>138</v>
      </c>
      <c r="CR2100" t="s">
        <v>117</v>
      </c>
      <c r="CS2100" t="s">
        <v>139</v>
      </c>
      <c r="CT2100" t="s">
        <v>140</v>
      </c>
      <c r="CU2100" t="s">
        <v>139</v>
      </c>
      <c r="CV2100" t="s">
        <v>140</v>
      </c>
      <c r="CW2100" t="s">
        <v>139</v>
      </c>
      <c r="CX2100" t="s">
        <v>140</v>
      </c>
      <c r="CY2100" t="s">
        <v>1860</v>
      </c>
      <c r="CZ2100" s="8">
        <v>16702873347</v>
      </c>
      <c r="DA2100" t="s">
        <v>1857</v>
      </c>
      <c r="DB2100" t="s">
        <v>140</v>
      </c>
      <c r="DC2100" t="s">
        <v>139</v>
      </c>
      <c r="DD2100" t="s">
        <v>117</v>
      </c>
      <c r="DE2100" t="s">
        <v>1855</v>
      </c>
      <c r="DF2100" t="s">
        <v>1856</v>
      </c>
      <c r="DH2100" t="s">
        <v>1854</v>
      </c>
      <c r="DI2100" t="s">
        <v>1850</v>
      </c>
      <c r="DJ2100" t="s">
        <v>1857</v>
      </c>
    </row>
    <row r="2101" spans="1:114" ht="15" customHeight="1" x14ac:dyDescent="0.35">
      <c r="A2101" t="s">
        <v>5702</v>
      </c>
      <c r="B2101" t="s">
        <v>144</v>
      </c>
      <c r="C2101" s="1">
        <v>45755</v>
      </c>
      <c r="D2101" s="1">
        <v>45811</v>
      </c>
      <c r="E2101" t="s">
        <v>211</v>
      </c>
      <c r="G2101" t="s">
        <v>117</v>
      </c>
      <c r="H2101" t="s">
        <v>117</v>
      </c>
      <c r="I2101" t="s">
        <v>117</v>
      </c>
      <c r="J2101" t="s">
        <v>2402</v>
      </c>
      <c r="L2101" t="s">
        <v>5603</v>
      </c>
      <c r="M2101" t="s">
        <v>5604</v>
      </c>
      <c r="N2101" t="s">
        <v>136</v>
      </c>
      <c r="O2101" t="s">
        <v>121</v>
      </c>
      <c r="P2101" s="6">
        <v>96950</v>
      </c>
      <c r="Q2101" t="s">
        <v>122</v>
      </c>
      <c r="S2101" s="8">
        <v>16707899238</v>
      </c>
      <c r="U2101" t="s">
        <v>2401</v>
      </c>
      <c r="V2101">
        <v>561730</v>
      </c>
      <c r="W2101" t="s">
        <v>124</v>
      </c>
      <c r="Y2101" t="s">
        <v>2399</v>
      </c>
      <c r="Z2101" t="s">
        <v>2400</v>
      </c>
      <c r="AA2101" t="s">
        <v>5605</v>
      </c>
      <c r="AB2101" t="s">
        <v>205</v>
      </c>
      <c r="AC2101" t="s">
        <v>5603</v>
      </c>
      <c r="AD2101" t="s">
        <v>5604</v>
      </c>
      <c r="AE2101" t="s">
        <v>136</v>
      </c>
      <c r="AF2101" t="s">
        <v>121</v>
      </c>
      <c r="AG2101" s="6">
        <v>96950</v>
      </c>
      <c r="AH2101" t="s">
        <v>122</v>
      </c>
      <c r="AJ2101" s="8">
        <v>16707899238</v>
      </c>
      <c r="AL2101" t="s">
        <v>2403</v>
      </c>
      <c r="BE2101" t="str">
        <f>"37-2011.00"</f>
        <v>37-2011.00</v>
      </c>
      <c r="BF2101" t="s">
        <v>701</v>
      </c>
      <c r="BG2101" t="s">
        <v>5703</v>
      </c>
      <c r="BH2101" t="s">
        <v>1270</v>
      </c>
      <c r="BI2101">
        <v>5</v>
      </c>
      <c r="BJ2101">
        <v>5</v>
      </c>
      <c r="BK2101" s="1">
        <v>45875</v>
      </c>
      <c r="BL2101" s="1">
        <v>46239</v>
      </c>
      <c r="BM2101" s="1">
        <v>45875</v>
      </c>
      <c r="BN2101" s="1">
        <v>46239</v>
      </c>
      <c r="BO2101">
        <v>35</v>
      </c>
      <c r="BP2101">
        <v>0</v>
      </c>
      <c r="BQ2101">
        <v>6</v>
      </c>
      <c r="BR2101">
        <v>6</v>
      </c>
      <c r="BS2101">
        <v>6</v>
      </c>
      <c r="BT2101">
        <v>6</v>
      </c>
      <c r="BU2101">
        <v>6</v>
      </c>
      <c r="BV2101">
        <v>5</v>
      </c>
      <c r="BW2101" t="str">
        <f>"8:00 AM"</f>
        <v>8:00 AM</v>
      </c>
      <c r="BX2101" t="str">
        <f>"5:00 PM"</f>
        <v>5:00 PM</v>
      </c>
      <c r="BY2101" t="s">
        <v>133</v>
      </c>
      <c r="BZ2101">
        <v>0</v>
      </c>
      <c r="CA2101">
        <v>12</v>
      </c>
      <c r="CB2101" t="s">
        <v>117</v>
      </c>
      <c r="CD2101" s="2" t="s">
        <v>5704</v>
      </c>
      <c r="CE2101" t="s">
        <v>5603</v>
      </c>
      <c r="CF2101" t="s">
        <v>5604</v>
      </c>
      <c r="CG2101" t="s">
        <v>136</v>
      </c>
      <c r="CH2101" t="s">
        <v>121</v>
      </c>
      <c r="CI2101" s="6">
        <v>96950</v>
      </c>
      <c r="CJ2101" s="10">
        <v>8.2899999999999991</v>
      </c>
      <c r="CK2101" s="10">
        <v>8.2899999999999991</v>
      </c>
      <c r="CL2101" s="10">
        <v>12.44</v>
      </c>
      <c r="CM2101" s="10">
        <v>12.44</v>
      </c>
      <c r="CN2101" t="s">
        <v>137</v>
      </c>
      <c r="CO2101" t="s">
        <v>1661</v>
      </c>
      <c r="CP2101" t="s">
        <v>138</v>
      </c>
      <c r="CR2101" t="s">
        <v>139</v>
      </c>
      <c r="CS2101" t="s">
        <v>139</v>
      </c>
      <c r="CT2101" t="s">
        <v>140</v>
      </c>
      <c r="CU2101" t="s">
        <v>139</v>
      </c>
      <c r="CV2101" t="s">
        <v>140</v>
      </c>
      <c r="CW2101" t="s">
        <v>139</v>
      </c>
      <c r="CX2101" t="s">
        <v>140</v>
      </c>
      <c r="CY2101" t="s">
        <v>2181</v>
      </c>
      <c r="CZ2101" s="8">
        <v>16707899238</v>
      </c>
      <c r="DA2101" t="s">
        <v>2403</v>
      </c>
      <c r="DB2101" t="s">
        <v>142</v>
      </c>
      <c r="DC2101" t="s">
        <v>139</v>
      </c>
      <c r="DD2101" t="s">
        <v>117</v>
      </c>
      <c r="DE2101" t="s">
        <v>2399</v>
      </c>
      <c r="DF2101" t="s">
        <v>5701</v>
      </c>
      <c r="DG2101" t="s">
        <v>1655</v>
      </c>
      <c r="DH2101" t="s">
        <v>2401</v>
      </c>
      <c r="DI2101" t="s">
        <v>2402</v>
      </c>
      <c r="DJ2101" t="s">
        <v>2403</v>
      </c>
    </row>
    <row r="2102" spans="1:114" ht="15" customHeight="1" x14ac:dyDescent="0.35">
      <c r="A2102" t="s">
        <v>15417</v>
      </c>
      <c r="B2102" t="s">
        <v>144</v>
      </c>
      <c r="C2102" s="1">
        <v>45756</v>
      </c>
      <c r="D2102" s="1">
        <v>45811</v>
      </c>
      <c r="E2102" t="s">
        <v>116</v>
      </c>
      <c r="F2102" s="1">
        <v>45929</v>
      </c>
      <c r="G2102" t="s">
        <v>117</v>
      </c>
      <c r="H2102" t="s">
        <v>117</v>
      </c>
      <c r="I2102" t="s">
        <v>117</v>
      </c>
      <c r="J2102" t="s">
        <v>12121</v>
      </c>
      <c r="L2102" t="s">
        <v>2284</v>
      </c>
      <c r="N2102" t="s">
        <v>136</v>
      </c>
      <c r="O2102" t="s">
        <v>121</v>
      </c>
      <c r="P2102" s="6">
        <v>96950</v>
      </c>
      <c r="Q2102" t="s">
        <v>122</v>
      </c>
      <c r="S2102" s="8">
        <v>16702358778</v>
      </c>
      <c r="U2102" t="s">
        <v>4259</v>
      </c>
      <c r="V2102">
        <v>531110</v>
      </c>
      <c r="W2102" t="s">
        <v>124</v>
      </c>
      <c r="Y2102" t="s">
        <v>2286</v>
      </c>
      <c r="Z2102" t="s">
        <v>2287</v>
      </c>
      <c r="AA2102" t="s">
        <v>2288</v>
      </c>
      <c r="AB2102" t="s">
        <v>474</v>
      </c>
      <c r="AC2102" t="s">
        <v>2284</v>
      </c>
      <c r="AE2102" t="s">
        <v>136</v>
      </c>
      <c r="AF2102" t="s">
        <v>121</v>
      </c>
      <c r="AG2102" s="6">
        <v>96950</v>
      </c>
      <c r="AH2102" t="s">
        <v>122</v>
      </c>
      <c r="AJ2102" s="8">
        <v>16702358778</v>
      </c>
      <c r="AL2102" t="s">
        <v>2290</v>
      </c>
      <c r="BE2102" t="str">
        <f>"37-2011.00"</f>
        <v>37-2011.00</v>
      </c>
      <c r="BF2102" t="s">
        <v>701</v>
      </c>
      <c r="BG2102" t="s">
        <v>12122</v>
      </c>
      <c r="BH2102" t="s">
        <v>854</v>
      </c>
      <c r="BI2102">
        <v>1</v>
      </c>
      <c r="BJ2102">
        <v>1</v>
      </c>
      <c r="BK2102" s="1">
        <v>45931</v>
      </c>
      <c r="BL2102" s="1">
        <v>46295</v>
      </c>
      <c r="BM2102" s="1">
        <v>45931</v>
      </c>
      <c r="BN2102" s="1">
        <v>46295</v>
      </c>
      <c r="BO2102">
        <v>40</v>
      </c>
      <c r="BP2102">
        <v>0</v>
      </c>
      <c r="BQ2102">
        <v>8</v>
      </c>
      <c r="BR2102">
        <v>8</v>
      </c>
      <c r="BS2102">
        <v>8</v>
      </c>
      <c r="BT2102">
        <v>8</v>
      </c>
      <c r="BU2102">
        <v>8</v>
      </c>
      <c r="BV2102">
        <v>0</v>
      </c>
      <c r="BW2102" t="str">
        <f>"8:00 AM"</f>
        <v>8:00 AM</v>
      </c>
      <c r="BX2102" t="str">
        <f>"5:00 PM"</f>
        <v>5:00 PM</v>
      </c>
      <c r="BY2102" t="s">
        <v>133</v>
      </c>
      <c r="BZ2102">
        <v>0</v>
      </c>
      <c r="CA2102">
        <v>6</v>
      </c>
      <c r="CB2102" t="s">
        <v>117</v>
      </c>
      <c r="CD2102" t="s">
        <v>12123</v>
      </c>
      <c r="CE2102" t="s">
        <v>2284</v>
      </c>
      <c r="CG2102" t="s">
        <v>136</v>
      </c>
      <c r="CH2102" t="s">
        <v>121</v>
      </c>
      <c r="CI2102" s="6">
        <v>96950</v>
      </c>
      <c r="CJ2102" s="10">
        <v>8.2899999999999991</v>
      </c>
      <c r="CK2102" s="10">
        <v>9</v>
      </c>
      <c r="CL2102" s="10">
        <v>12.44</v>
      </c>
      <c r="CM2102" s="10">
        <v>13.5</v>
      </c>
      <c r="CN2102" t="s">
        <v>137</v>
      </c>
      <c r="CO2102" t="s">
        <v>164</v>
      </c>
      <c r="CP2102" t="s">
        <v>138</v>
      </c>
      <c r="CR2102" t="s">
        <v>117</v>
      </c>
      <c r="CS2102" t="s">
        <v>139</v>
      </c>
      <c r="CT2102" t="s">
        <v>139</v>
      </c>
      <c r="CU2102" t="s">
        <v>139</v>
      </c>
      <c r="CV2102" t="s">
        <v>140</v>
      </c>
      <c r="CW2102" t="s">
        <v>139</v>
      </c>
      <c r="CX2102" t="s">
        <v>139</v>
      </c>
      <c r="CY2102" t="s">
        <v>2293</v>
      </c>
      <c r="CZ2102" s="8">
        <v>16702358778</v>
      </c>
      <c r="DA2102" t="s">
        <v>2290</v>
      </c>
      <c r="DB2102" t="s">
        <v>140</v>
      </c>
      <c r="DC2102" t="s">
        <v>139</v>
      </c>
      <c r="DD2102" t="s">
        <v>117</v>
      </c>
    </row>
    <row r="2103" spans="1:114" ht="15" customHeight="1" x14ac:dyDescent="0.35">
      <c r="A2103" t="s">
        <v>12268</v>
      </c>
      <c r="B2103" t="s">
        <v>294</v>
      </c>
      <c r="C2103" s="1">
        <v>45757</v>
      </c>
      <c r="D2103" s="1">
        <v>45811</v>
      </c>
      <c r="E2103" t="s">
        <v>116</v>
      </c>
      <c r="F2103" s="1">
        <v>45929</v>
      </c>
      <c r="G2103" t="s">
        <v>117</v>
      </c>
      <c r="H2103" t="s">
        <v>117</v>
      </c>
      <c r="I2103" t="s">
        <v>117</v>
      </c>
      <c r="J2103" t="s">
        <v>11272</v>
      </c>
      <c r="K2103" t="s">
        <v>11273</v>
      </c>
      <c r="L2103" t="s">
        <v>12269</v>
      </c>
      <c r="M2103" t="s">
        <v>140</v>
      </c>
      <c r="N2103" t="s">
        <v>1143</v>
      </c>
      <c r="O2103" t="s">
        <v>121</v>
      </c>
      <c r="P2103" s="6">
        <v>96952</v>
      </c>
      <c r="Q2103" t="s">
        <v>122</v>
      </c>
      <c r="R2103" t="s">
        <v>1677</v>
      </c>
      <c r="S2103" s="8">
        <v>16704338668</v>
      </c>
      <c r="U2103" t="s">
        <v>11275</v>
      </c>
      <c r="V2103">
        <v>445110</v>
      </c>
      <c r="W2103" t="s">
        <v>124</v>
      </c>
      <c r="Y2103" t="s">
        <v>450</v>
      </c>
      <c r="Z2103" t="s">
        <v>451</v>
      </c>
      <c r="AA2103" t="s">
        <v>12270</v>
      </c>
      <c r="AB2103" t="s">
        <v>128</v>
      </c>
      <c r="AC2103" t="s">
        <v>12269</v>
      </c>
      <c r="AD2103" t="s">
        <v>140</v>
      </c>
      <c r="AE2103" t="s">
        <v>1143</v>
      </c>
      <c r="AF2103" t="s">
        <v>121</v>
      </c>
      <c r="AG2103" s="6">
        <v>96952</v>
      </c>
      <c r="AH2103" t="s">
        <v>122</v>
      </c>
      <c r="AJ2103" s="8">
        <v>16704338668</v>
      </c>
      <c r="AL2103" t="s">
        <v>12271</v>
      </c>
      <c r="BE2103" t="str">
        <f>"53-7065.00"</f>
        <v>53-7065.00</v>
      </c>
      <c r="BF2103" t="s">
        <v>255</v>
      </c>
      <c r="BG2103" t="s">
        <v>12272</v>
      </c>
      <c r="BH2103" t="s">
        <v>4920</v>
      </c>
      <c r="BI2103">
        <v>4</v>
      </c>
      <c r="BJ2103">
        <v>3</v>
      </c>
      <c r="BK2103" s="1">
        <v>45931</v>
      </c>
      <c r="BL2103" s="1">
        <v>46295</v>
      </c>
      <c r="BM2103" s="1">
        <v>45931</v>
      </c>
      <c r="BN2103" s="1">
        <v>46295</v>
      </c>
      <c r="BO2103">
        <v>35</v>
      </c>
      <c r="BP2103">
        <v>0</v>
      </c>
      <c r="BQ2103">
        <v>7</v>
      </c>
      <c r="BR2103">
        <v>7</v>
      </c>
      <c r="BS2103">
        <v>7</v>
      </c>
      <c r="BT2103">
        <v>7</v>
      </c>
      <c r="BU2103">
        <v>7</v>
      </c>
      <c r="BV2103">
        <v>0</v>
      </c>
      <c r="BW2103" t="str">
        <f>"8:00 AM"</f>
        <v>8:00 AM</v>
      </c>
      <c r="BX2103" t="str">
        <f>"5:00 PM"</f>
        <v>5:00 PM</v>
      </c>
      <c r="BY2103" t="s">
        <v>159</v>
      </c>
      <c r="BZ2103">
        <v>0</v>
      </c>
      <c r="CA2103">
        <v>6</v>
      </c>
      <c r="CB2103" t="s">
        <v>117</v>
      </c>
      <c r="CD2103" s="2" t="s">
        <v>12273</v>
      </c>
      <c r="CE2103" t="s">
        <v>12269</v>
      </c>
      <c r="CF2103" t="s">
        <v>140</v>
      </c>
      <c r="CG2103" t="s">
        <v>1143</v>
      </c>
      <c r="CH2103" t="s">
        <v>121</v>
      </c>
      <c r="CI2103" s="6">
        <v>96952</v>
      </c>
      <c r="CJ2103" s="10">
        <v>8.86</v>
      </c>
      <c r="CK2103" s="10">
        <v>8.86</v>
      </c>
      <c r="CL2103" s="10">
        <v>13.29</v>
      </c>
      <c r="CM2103" s="10">
        <v>13.29</v>
      </c>
      <c r="CN2103" t="s">
        <v>137</v>
      </c>
      <c r="CO2103" t="s">
        <v>12274</v>
      </c>
      <c r="CP2103" t="s">
        <v>138</v>
      </c>
      <c r="CR2103" t="s">
        <v>117</v>
      </c>
      <c r="CS2103" t="s">
        <v>139</v>
      </c>
      <c r="CT2103" t="s">
        <v>140</v>
      </c>
      <c r="CU2103" t="s">
        <v>139</v>
      </c>
      <c r="CV2103" t="s">
        <v>140</v>
      </c>
      <c r="CW2103" t="s">
        <v>139</v>
      </c>
      <c r="CX2103" t="s">
        <v>140</v>
      </c>
      <c r="CY2103" t="s">
        <v>1686</v>
      </c>
      <c r="CZ2103" s="8">
        <v>16704338668</v>
      </c>
      <c r="DA2103" t="s">
        <v>11279</v>
      </c>
      <c r="DB2103" t="s">
        <v>140</v>
      </c>
      <c r="DC2103" t="s">
        <v>139</v>
      </c>
      <c r="DD2103" t="s">
        <v>117</v>
      </c>
    </row>
    <row r="2104" spans="1:114" ht="15" customHeight="1" x14ac:dyDescent="0.35">
      <c r="A2104" t="s">
        <v>15357</v>
      </c>
      <c r="B2104" t="s">
        <v>144</v>
      </c>
      <c r="C2104" s="1">
        <v>45757</v>
      </c>
      <c r="D2104" s="1">
        <v>45811</v>
      </c>
      <c r="E2104" t="s">
        <v>116</v>
      </c>
      <c r="F2104" s="1">
        <v>45929</v>
      </c>
      <c r="G2104" t="s">
        <v>117</v>
      </c>
      <c r="H2104" t="s">
        <v>117</v>
      </c>
      <c r="I2104" t="s">
        <v>117</v>
      </c>
      <c r="J2104" t="s">
        <v>11272</v>
      </c>
      <c r="K2104" t="s">
        <v>11273</v>
      </c>
      <c r="L2104" t="s">
        <v>12269</v>
      </c>
      <c r="M2104" t="s">
        <v>140</v>
      </c>
      <c r="N2104" t="s">
        <v>1143</v>
      </c>
      <c r="O2104" t="s">
        <v>121</v>
      </c>
      <c r="P2104" s="6">
        <v>96952</v>
      </c>
      <c r="Q2104" t="s">
        <v>122</v>
      </c>
      <c r="R2104" t="s">
        <v>1677</v>
      </c>
      <c r="S2104" s="8">
        <v>16704338668</v>
      </c>
      <c r="U2104" t="s">
        <v>11275</v>
      </c>
      <c r="V2104">
        <v>445110</v>
      </c>
      <c r="W2104" t="s">
        <v>124</v>
      </c>
      <c r="Y2104" t="s">
        <v>450</v>
      </c>
      <c r="Z2104" t="s">
        <v>451</v>
      </c>
      <c r="AA2104" t="s">
        <v>12270</v>
      </c>
      <c r="AB2104" t="s">
        <v>128</v>
      </c>
      <c r="AC2104" t="s">
        <v>12269</v>
      </c>
      <c r="AD2104" t="s">
        <v>140</v>
      </c>
      <c r="AE2104" t="s">
        <v>1143</v>
      </c>
      <c r="AF2104" t="s">
        <v>121</v>
      </c>
      <c r="AG2104" s="6">
        <v>96952</v>
      </c>
      <c r="AH2104" t="s">
        <v>122</v>
      </c>
      <c r="AJ2104" s="8">
        <v>16704338668</v>
      </c>
      <c r="AL2104" t="s">
        <v>12271</v>
      </c>
      <c r="BE2104" t="str">
        <f>"41-1011.00"</f>
        <v>41-1011.00</v>
      </c>
      <c r="BF2104" t="s">
        <v>1340</v>
      </c>
      <c r="BG2104" t="s">
        <v>15358</v>
      </c>
      <c r="BH2104" t="s">
        <v>2107</v>
      </c>
      <c r="BI2104">
        <v>3</v>
      </c>
      <c r="BJ2104">
        <v>3</v>
      </c>
      <c r="BK2104" s="1">
        <v>45931</v>
      </c>
      <c r="BL2104" s="1">
        <v>46295</v>
      </c>
      <c r="BM2104" s="1">
        <v>45931</v>
      </c>
      <c r="BN2104" s="1">
        <v>46295</v>
      </c>
      <c r="BO2104">
        <v>35</v>
      </c>
      <c r="BP2104">
        <v>0</v>
      </c>
      <c r="BQ2104">
        <v>7</v>
      </c>
      <c r="BR2104">
        <v>7</v>
      </c>
      <c r="BS2104">
        <v>7</v>
      </c>
      <c r="BT2104">
        <v>7</v>
      </c>
      <c r="BU2104">
        <v>7</v>
      </c>
      <c r="BV2104">
        <v>0</v>
      </c>
      <c r="BW2104" t="str">
        <f>"8:00 AM"</f>
        <v>8:00 AM</v>
      </c>
      <c r="BX2104" t="str">
        <f>"5:00 PM"</f>
        <v>5:00 PM</v>
      </c>
      <c r="BY2104" t="s">
        <v>159</v>
      </c>
      <c r="BZ2104">
        <v>0</v>
      </c>
      <c r="CA2104">
        <v>12</v>
      </c>
      <c r="CB2104" t="s">
        <v>139</v>
      </c>
      <c r="CC2104">
        <v>5</v>
      </c>
      <c r="CD2104" s="2" t="s">
        <v>15359</v>
      </c>
      <c r="CE2104" t="s">
        <v>12269</v>
      </c>
      <c r="CF2104" t="s">
        <v>140</v>
      </c>
      <c r="CG2104" t="s">
        <v>1143</v>
      </c>
      <c r="CH2104" t="s">
        <v>121</v>
      </c>
      <c r="CI2104" s="6">
        <v>96952</v>
      </c>
      <c r="CJ2104" s="10">
        <v>11.35</v>
      </c>
      <c r="CK2104" s="10">
        <v>11.35</v>
      </c>
      <c r="CL2104" s="10">
        <v>17.02</v>
      </c>
      <c r="CM2104" s="10">
        <v>17.02</v>
      </c>
      <c r="CN2104" t="s">
        <v>137</v>
      </c>
      <c r="CO2104" t="s">
        <v>15360</v>
      </c>
      <c r="CP2104" t="s">
        <v>138</v>
      </c>
      <c r="CR2104" t="s">
        <v>117</v>
      </c>
      <c r="CS2104" t="s">
        <v>139</v>
      </c>
      <c r="CT2104" t="s">
        <v>140</v>
      </c>
      <c r="CU2104" t="s">
        <v>139</v>
      </c>
      <c r="CV2104" t="s">
        <v>140</v>
      </c>
      <c r="CW2104" t="s">
        <v>139</v>
      </c>
      <c r="CX2104" t="s">
        <v>140</v>
      </c>
      <c r="CY2104" t="s">
        <v>15361</v>
      </c>
      <c r="CZ2104" s="8">
        <v>16704338668</v>
      </c>
      <c r="DA2104" t="s">
        <v>11279</v>
      </c>
      <c r="DB2104" t="s">
        <v>140</v>
      </c>
      <c r="DC2104" t="s">
        <v>139</v>
      </c>
      <c r="DD2104" t="s">
        <v>117</v>
      </c>
    </row>
    <row r="2105" spans="1:114" ht="15" customHeight="1" x14ac:dyDescent="0.35">
      <c r="A2105" t="s">
        <v>2028</v>
      </c>
      <c r="B2105" t="s">
        <v>115</v>
      </c>
      <c r="C2105" s="1">
        <v>45763</v>
      </c>
      <c r="D2105" s="1">
        <v>45811</v>
      </c>
      <c r="E2105" t="s">
        <v>116</v>
      </c>
      <c r="F2105" s="1">
        <v>45929</v>
      </c>
      <c r="G2105" t="s">
        <v>117</v>
      </c>
      <c r="H2105" t="s">
        <v>117</v>
      </c>
      <c r="I2105" t="s">
        <v>117</v>
      </c>
      <c r="J2105" t="s">
        <v>1884</v>
      </c>
      <c r="K2105" t="s">
        <v>1885</v>
      </c>
      <c r="L2105" t="s">
        <v>846</v>
      </c>
      <c r="M2105" t="s">
        <v>847</v>
      </c>
      <c r="N2105" t="s">
        <v>120</v>
      </c>
      <c r="O2105" t="s">
        <v>121</v>
      </c>
      <c r="P2105" s="6">
        <v>96950</v>
      </c>
      <c r="Q2105" t="s">
        <v>122</v>
      </c>
      <c r="S2105" s="8">
        <v>16702353313</v>
      </c>
      <c r="U2105" t="s">
        <v>848</v>
      </c>
      <c r="V2105">
        <v>721110</v>
      </c>
      <c r="W2105" t="s">
        <v>124</v>
      </c>
      <c r="Y2105" t="s">
        <v>1426</v>
      </c>
      <c r="Z2105" t="s">
        <v>1427</v>
      </c>
      <c r="AB2105" t="s">
        <v>154</v>
      </c>
      <c r="AC2105" t="s">
        <v>846</v>
      </c>
      <c r="AE2105" t="s">
        <v>120</v>
      </c>
      <c r="AF2105" t="s">
        <v>121</v>
      </c>
      <c r="AG2105" s="6">
        <v>96950</v>
      </c>
      <c r="AH2105" t="s">
        <v>122</v>
      </c>
      <c r="AJ2105" s="8">
        <v>16702353313</v>
      </c>
      <c r="AL2105" t="s">
        <v>852</v>
      </c>
      <c r="BE2105" t="str">
        <f>"37-2011.00"</f>
        <v>37-2011.00</v>
      </c>
      <c r="BF2105" t="s">
        <v>701</v>
      </c>
      <c r="BG2105" t="s">
        <v>1886</v>
      </c>
      <c r="BH2105" t="s">
        <v>2029</v>
      </c>
      <c r="BI2105">
        <v>4</v>
      </c>
      <c r="BK2105" s="1">
        <v>45931</v>
      </c>
      <c r="BL2105" s="1">
        <v>46295</v>
      </c>
      <c r="BO2105">
        <v>36</v>
      </c>
      <c r="BP2105">
        <v>6</v>
      </c>
      <c r="BQ2105">
        <v>6</v>
      </c>
      <c r="BR2105">
        <v>6</v>
      </c>
      <c r="BS2105">
        <v>0</v>
      </c>
      <c r="BT2105">
        <v>6</v>
      </c>
      <c r="BU2105">
        <v>6</v>
      </c>
      <c r="BV2105">
        <v>6</v>
      </c>
      <c r="BW2105" t="str">
        <f>"7:00 AM"</f>
        <v>7:00 AM</v>
      </c>
      <c r="BX2105" t="str">
        <f>"6:00 PM"</f>
        <v>6:00 PM</v>
      </c>
      <c r="BY2105" t="s">
        <v>133</v>
      </c>
      <c r="BZ2105">
        <v>0</v>
      </c>
      <c r="CA2105">
        <v>12</v>
      </c>
      <c r="CB2105" t="s">
        <v>117</v>
      </c>
      <c r="CD2105" s="2" t="s">
        <v>2030</v>
      </c>
      <c r="CE2105" t="s">
        <v>856</v>
      </c>
      <c r="CF2105" t="s">
        <v>2031</v>
      </c>
      <c r="CG2105" t="s">
        <v>120</v>
      </c>
      <c r="CH2105" t="s">
        <v>121</v>
      </c>
      <c r="CI2105" s="6">
        <v>96950</v>
      </c>
      <c r="CJ2105" s="10">
        <v>8.2899999999999991</v>
      </c>
      <c r="CK2105" s="10">
        <v>8.2899999999999991</v>
      </c>
      <c r="CN2105" t="s">
        <v>137</v>
      </c>
      <c r="CO2105" t="s">
        <v>133</v>
      </c>
      <c r="CP2105" t="s">
        <v>138</v>
      </c>
      <c r="CR2105" t="s">
        <v>139</v>
      </c>
      <c r="CS2105" t="s">
        <v>139</v>
      </c>
      <c r="CT2105" t="s">
        <v>140</v>
      </c>
      <c r="CU2105" t="s">
        <v>140</v>
      </c>
      <c r="CV2105" t="s">
        <v>140</v>
      </c>
      <c r="CW2105" t="s">
        <v>139</v>
      </c>
      <c r="CX2105" t="s">
        <v>140</v>
      </c>
      <c r="CY2105" t="s">
        <v>133</v>
      </c>
      <c r="CZ2105" s="8">
        <v>16702353313</v>
      </c>
      <c r="DA2105" t="s">
        <v>852</v>
      </c>
      <c r="DB2105" t="s">
        <v>140</v>
      </c>
      <c r="DC2105" t="s">
        <v>139</v>
      </c>
      <c r="DD2105" t="s">
        <v>117</v>
      </c>
      <c r="DE2105" t="s">
        <v>857</v>
      </c>
      <c r="DF2105" t="s">
        <v>858</v>
      </c>
      <c r="DG2105" t="s">
        <v>419</v>
      </c>
      <c r="DH2105" t="s">
        <v>848</v>
      </c>
      <c r="DI2105" t="s">
        <v>844</v>
      </c>
      <c r="DJ2105" t="s">
        <v>852</v>
      </c>
    </row>
    <row r="2106" spans="1:114" ht="15" customHeight="1" x14ac:dyDescent="0.35">
      <c r="A2106" t="s">
        <v>8244</v>
      </c>
      <c r="B2106" t="s">
        <v>166</v>
      </c>
      <c r="C2106" s="1">
        <v>45779</v>
      </c>
      <c r="D2106" s="1">
        <v>45811</v>
      </c>
      <c r="E2106" t="s">
        <v>116</v>
      </c>
      <c r="F2106" s="1">
        <v>45929</v>
      </c>
      <c r="G2106" t="s">
        <v>117</v>
      </c>
      <c r="H2106" t="s">
        <v>139</v>
      </c>
      <c r="I2106" t="s">
        <v>117</v>
      </c>
      <c r="J2106" t="s">
        <v>1365</v>
      </c>
      <c r="K2106" t="s">
        <v>1366</v>
      </c>
      <c r="L2106" t="s">
        <v>1367</v>
      </c>
      <c r="M2106" t="s">
        <v>1368</v>
      </c>
      <c r="N2106" t="s">
        <v>120</v>
      </c>
      <c r="O2106" t="s">
        <v>121</v>
      </c>
      <c r="P2106" s="6">
        <v>96950</v>
      </c>
      <c r="Q2106" t="s">
        <v>122</v>
      </c>
      <c r="S2106" s="8">
        <v>16707837461</v>
      </c>
      <c r="U2106" t="s">
        <v>1369</v>
      </c>
      <c r="V2106">
        <v>56132</v>
      </c>
      <c r="W2106" t="s">
        <v>150</v>
      </c>
      <c r="X2106" t="s">
        <v>139</v>
      </c>
      <c r="Y2106" t="s">
        <v>559</v>
      </c>
      <c r="Z2106" t="s">
        <v>1370</v>
      </c>
      <c r="AA2106" t="s">
        <v>2134</v>
      </c>
      <c r="AB2106" t="s">
        <v>154</v>
      </c>
      <c r="AC2106" t="s">
        <v>1367</v>
      </c>
      <c r="AD2106" t="s">
        <v>1368</v>
      </c>
      <c r="AE2106" t="s">
        <v>120</v>
      </c>
      <c r="AF2106" t="s">
        <v>121</v>
      </c>
      <c r="AG2106" s="6">
        <v>96950</v>
      </c>
      <c r="AH2106" t="s">
        <v>122</v>
      </c>
      <c r="AJ2106" s="8">
        <v>16707837461</v>
      </c>
      <c r="AL2106" t="s">
        <v>463</v>
      </c>
      <c r="BE2106" t="str">
        <f>"43-3031.00"</f>
        <v>43-3031.00</v>
      </c>
      <c r="BF2106" t="s">
        <v>357</v>
      </c>
      <c r="BG2106" t="s">
        <v>8245</v>
      </c>
      <c r="BH2106" t="s">
        <v>537</v>
      </c>
      <c r="BI2106">
        <v>3</v>
      </c>
      <c r="BK2106" s="1">
        <v>45931</v>
      </c>
      <c r="BL2106" s="1">
        <v>46295</v>
      </c>
      <c r="BO2106">
        <v>35</v>
      </c>
      <c r="BP2106">
        <v>0</v>
      </c>
      <c r="BQ2106">
        <v>7</v>
      </c>
      <c r="BR2106">
        <v>7</v>
      </c>
      <c r="BS2106">
        <v>7</v>
      </c>
      <c r="BT2106">
        <v>7</v>
      </c>
      <c r="BU2106">
        <v>7</v>
      </c>
      <c r="BV2106">
        <v>0</v>
      </c>
      <c r="BW2106" t="str">
        <f>"8:00 AM"</f>
        <v>8:00 AM</v>
      </c>
      <c r="BX2106" t="str">
        <f>"4:00 PM"</f>
        <v>4:00 PM</v>
      </c>
      <c r="BY2106" t="s">
        <v>159</v>
      </c>
      <c r="BZ2106">
        <v>0</v>
      </c>
      <c r="CA2106">
        <v>24</v>
      </c>
      <c r="CB2106" t="s">
        <v>117</v>
      </c>
      <c r="CD2106" t="s">
        <v>8246</v>
      </c>
      <c r="CE2106" t="s">
        <v>1367</v>
      </c>
      <c r="CF2106" t="s">
        <v>1368</v>
      </c>
      <c r="CG2106" t="s">
        <v>120</v>
      </c>
      <c r="CH2106" t="s">
        <v>121</v>
      </c>
      <c r="CI2106" s="6">
        <v>96950</v>
      </c>
      <c r="CJ2106" s="10">
        <v>17.48</v>
      </c>
      <c r="CK2106" s="10">
        <v>17.48</v>
      </c>
      <c r="CL2106" s="10">
        <v>26.22</v>
      </c>
      <c r="CM2106" s="10">
        <v>26.22</v>
      </c>
      <c r="CN2106" t="s">
        <v>137</v>
      </c>
      <c r="CO2106" t="s">
        <v>461</v>
      </c>
      <c r="CP2106" t="s">
        <v>138</v>
      </c>
      <c r="CR2106" t="s">
        <v>117</v>
      </c>
      <c r="CS2106" t="s">
        <v>139</v>
      </c>
      <c r="CT2106" t="s">
        <v>139</v>
      </c>
      <c r="CU2106" t="s">
        <v>139</v>
      </c>
      <c r="CV2106" t="s">
        <v>140</v>
      </c>
      <c r="CW2106" t="s">
        <v>139</v>
      </c>
      <c r="CX2106" t="s">
        <v>140</v>
      </c>
      <c r="CY2106" t="s">
        <v>462</v>
      </c>
      <c r="CZ2106" s="8">
        <v>16707837461</v>
      </c>
      <c r="DA2106" t="s">
        <v>463</v>
      </c>
      <c r="DB2106" t="s">
        <v>464</v>
      </c>
      <c r="DC2106" t="s">
        <v>139</v>
      </c>
      <c r="DD2106" t="s">
        <v>139</v>
      </c>
    </row>
    <row r="2107" spans="1:114" ht="15" customHeight="1" x14ac:dyDescent="0.35">
      <c r="A2107" t="s">
        <v>15415</v>
      </c>
      <c r="B2107" t="s">
        <v>278</v>
      </c>
      <c r="C2107" s="1">
        <v>45809</v>
      </c>
      <c r="D2107" s="1">
        <v>45811</v>
      </c>
      <c r="E2107" t="s">
        <v>211</v>
      </c>
      <c r="G2107" t="s">
        <v>117</v>
      </c>
      <c r="H2107" t="s">
        <v>117</v>
      </c>
      <c r="I2107" t="s">
        <v>117</v>
      </c>
      <c r="J2107" t="s">
        <v>2672</v>
      </c>
      <c r="L2107" t="s">
        <v>2673</v>
      </c>
      <c r="M2107" t="s">
        <v>2674</v>
      </c>
      <c r="N2107" t="s">
        <v>136</v>
      </c>
      <c r="O2107" t="s">
        <v>121</v>
      </c>
      <c r="P2107" s="6">
        <v>96950</v>
      </c>
      <c r="Q2107" t="s">
        <v>122</v>
      </c>
      <c r="S2107" s="8">
        <v>16702348106</v>
      </c>
      <c r="U2107" t="s">
        <v>2675</v>
      </c>
      <c r="V2107">
        <v>23622</v>
      </c>
      <c r="W2107" t="s">
        <v>124</v>
      </c>
      <c r="Y2107" t="s">
        <v>2676</v>
      </c>
      <c r="Z2107" t="s">
        <v>2677</v>
      </c>
      <c r="AB2107" t="s">
        <v>2678</v>
      </c>
      <c r="AC2107" t="s">
        <v>2673</v>
      </c>
      <c r="AD2107" t="s">
        <v>2674</v>
      </c>
      <c r="AE2107" t="s">
        <v>120</v>
      </c>
      <c r="AF2107" t="s">
        <v>121</v>
      </c>
      <c r="AG2107" s="6">
        <v>96950</v>
      </c>
      <c r="AH2107" t="s">
        <v>122</v>
      </c>
      <c r="AJ2107" s="8">
        <v>16702348106</v>
      </c>
      <c r="AL2107" t="s">
        <v>2679</v>
      </c>
      <c r="BE2107" t="str">
        <f>"49-9071.00"</f>
        <v>49-9071.00</v>
      </c>
      <c r="BF2107" t="s">
        <v>156</v>
      </c>
      <c r="BG2107" t="s">
        <v>2680</v>
      </c>
      <c r="BH2107" t="s">
        <v>2681</v>
      </c>
      <c r="BI2107">
        <v>6</v>
      </c>
      <c r="BK2107" s="1">
        <v>45931</v>
      </c>
      <c r="BL2107" s="1">
        <v>46295</v>
      </c>
      <c r="BO2107">
        <v>40</v>
      </c>
      <c r="BP2107">
        <v>0</v>
      </c>
      <c r="BQ2107">
        <v>8</v>
      </c>
      <c r="BR2107">
        <v>8</v>
      </c>
      <c r="BS2107">
        <v>8</v>
      </c>
      <c r="BT2107">
        <v>8</v>
      </c>
      <c r="BU2107">
        <v>8</v>
      </c>
      <c r="BV2107">
        <v>0</v>
      </c>
      <c r="BW2107" t="str">
        <f>"8:00 AM"</f>
        <v>8:00 AM</v>
      </c>
      <c r="BX2107" t="str">
        <f>"5:00 PM"</f>
        <v>5:00 PM</v>
      </c>
      <c r="BY2107" t="s">
        <v>133</v>
      </c>
      <c r="BZ2107">
        <v>0</v>
      </c>
      <c r="CA2107">
        <v>24</v>
      </c>
      <c r="CB2107" t="s">
        <v>117</v>
      </c>
      <c r="CD2107" t="s">
        <v>2682</v>
      </c>
      <c r="CE2107" t="s">
        <v>2673</v>
      </c>
      <c r="CF2107" t="s">
        <v>2674</v>
      </c>
      <c r="CG2107" t="s">
        <v>136</v>
      </c>
      <c r="CH2107" t="s">
        <v>121</v>
      </c>
      <c r="CI2107" s="6">
        <v>96950</v>
      </c>
      <c r="CJ2107" s="10">
        <v>9.75</v>
      </c>
      <c r="CK2107" s="10">
        <v>9.75</v>
      </c>
      <c r="CL2107" s="10">
        <v>14.63</v>
      </c>
      <c r="CM2107" s="10">
        <v>14.63</v>
      </c>
      <c r="CN2107" t="s">
        <v>137</v>
      </c>
      <c r="CO2107" t="s">
        <v>140</v>
      </c>
      <c r="CP2107" t="s">
        <v>138</v>
      </c>
      <c r="CR2107" t="s">
        <v>117</v>
      </c>
      <c r="CS2107" t="s">
        <v>139</v>
      </c>
      <c r="CT2107" t="s">
        <v>140</v>
      </c>
      <c r="CU2107" t="s">
        <v>139</v>
      </c>
      <c r="CV2107" t="s">
        <v>140</v>
      </c>
      <c r="CW2107" t="s">
        <v>139</v>
      </c>
      <c r="CX2107" t="s">
        <v>140</v>
      </c>
      <c r="CY2107" t="s">
        <v>2683</v>
      </c>
      <c r="CZ2107" s="8">
        <v>16702348106</v>
      </c>
      <c r="DA2107" t="s">
        <v>2679</v>
      </c>
      <c r="DB2107" t="s">
        <v>140</v>
      </c>
      <c r="DC2107" t="s">
        <v>139</v>
      </c>
      <c r="DD2107" t="s">
        <v>117</v>
      </c>
    </row>
    <row r="2108" spans="1:114" ht="15" customHeight="1" x14ac:dyDescent="0.35">
      <c r="A2108" t="s">
        <v>16583</v>
      </c>
      <c r="B2108" t="s">
        <v>278</v>
      </c>
      <c r="C2108" s="1">
        <v>45810</v>
      </c>
      <c r="D2108" s="1">
        <v>45811</v>
      </c>
      <c r="E2108" t="s">
        <v>211</v>
      </c>
      <c r="G2108" t="s">
        <v>117</v>
      </c>
      <c r="H2108" t="s">
        <v>117</v>
      </c>
      <c r="I2108" t="s">
        <v>117</v>
      </c>
      <c r="J2108" t="s">
        <v>230</v>
      </c>
      <c r="K2108" t="s">
        <v>231</v>
      </c>
      <c r="L2108" t="s">
        <v>232</v>
      </c>
      <c r="M2108" t="s">
        <v>136</v>
      </c>
      <c r="N2108" t="s">
        <v>233</v>
      </c>
      <c r="O2108" t="s">
        <v>121</v>
      </c>
      <c r="P2108" s="6">
        <v>96950</v>
      </c>
      <c r="Q2108" t="s">
        <v>122</v>
      </c>
      <c r="S2108" s="8">
        <v>16702331530</v>
      </c>
      <c r="U2108" t="s">
        <v>234</v>
      </c>
      <c r="V2108">
        <v>311812</v>
      </c>
      <c r="W2108" t="s">
        <v>124</v>
      </c>
      <c r="Y2108" t="s">
        <v>235</v>
      </c>
      <c r="Z2108" t="s">
        <v>236</v>
      </c>
      <c r="AB2108" t="s">
        <v>237</v>
      </c>
      <c r="AC2108" t="s">
        <v>232</v>
      </c>
      <c r="AD2108" t="s">
        <v>136</v>
      </c>
      <c r="AE2108" t="s">
        <v>233</v>
      </c>
      <c r="AF2108" t="s">
        <v>121</v>
      </c>
      <c r="AG2108" s="6">
        <v>96950</v>
      </c>
      <c r="AH2108" t="s">
        <v>122</v>
      </c>
      <c r="AJ2108" s="8">
        <v>16702331530</v>
      </c>
      <c r="AL2108" t="s">
        <v>238</v>
      </c>
      <c r="BE2108" t="str">
        <f>"35-2014.00"</f>
        <v>35-2014.00</v>
      </c>
      <c r="BF2108" t="s">
        <v>191</v>
      </c>
      <c r="BG2108" t="s">
        <v>7050</v>
      </c>
      <c r="BH2108" t="s">
        <v>313</v>
      </c>
      <c r="BI2108">
        <v>6</v>
      </c>
      <c r="BK2108" s="1">
        <v>45931</v>
      </c>
      <c r="BL2108" s="1">
        <v>46295</v>
      </c>
      <c r="BO2108">
        <v>35</v>
      </c>
      <c r="BP2108">
        <v>7</v>
      </c>
      <c r="BQ2108">
        <v>7</v>
      </c>
      <c r="BR2108">
        <v>0</v>
      </c>
      <c r="BS2108">
        <v>7</v>
      </c>
      <c r="BT2108">
        <v>0</v>
      </c>
      <c r="BU2108">
        <v>7</v>
      </c>
      <c r="BV2108">
        <v>7</v>
      </c>
      <c r="BW2108" t="str">
        <f>"5:30 PM"</f>
        <v>5:30 PM</v>
      </c>
      <c r="BX2108" t="str">
        <f>"1:30 PM"</f>
        <v>1:30 PM</v>
      </c>
      <c r="BY2108" t="s">
        <v>133</v>
      </c>
      <c r="BZ2108">
        <v>0</v>
      </c>
      <c r="CA2108">
        <v>12</v>
      </c>
      <c r="CB2108" t="s">
        <v>117</v>
      </c>
      <c r="CD2108" t="s">
        <v>7051</v>
      </c>
      <c r="CE2108" t="s">
        <v>232</v>
      </c>
      <c r="CF2108" t="s">
        <v>136</v>
      </c>
      <c r="CG2108" t="s">
        <v>233</v>
      </c>
      <c r="CH2108" t="s">
        <v>121</v>
      </c>
      <c r="CI2108" s="6">
        <v>96950</v>
      </c>
      <c r="CJ2108" s="10">
        <v>8.83</v>
      </c>
      <c r="CK2108" s="10">
        <v>8.83</v>
      </c>
      <c r="CL2108" s="10">
        <v>13.25</v>
      </c>
      <c r="CM2108" s="10">
        <v>13.25</v>
      </c>
      <c r="CN2108" t="s">
        <v>137</v>
      </c>
      <c r="CO2108" t="s">
        <v>164</v>
      </c>
      <c r="CP2108" t="s">
        <v>138</v>
      </c>
      <c r="CR2108" t="s">
        <v>117</v>
      </c>
      <c r="CS2108" t="s">
        <v>139</v>
      </c>
      <c r="CT2108" t="s">
        <v>140</v>
      </c>
      <c r="CU2108" t="s">
        <v>139</v>
      </c>
      <c r="CV2108" t="s">
        <v>140</v>
      </c>
      <c r="CW2108" t="s">
        <v>139</v>
      </c>
      <c r="CX2108" t="s">
        <v>140</v>
      </c>
      <c r="CY2108" t="s">
        <v>6029</v>
      </c>
      <c r="CZ2108" s="8">
        <v>16702331530</v>
      </c>
      <c r="DA2108" t="s">
        <v>238</v>
      </c>
      <c r="DB2108" t="s">
        <v>244</v>
      </c>
      <c r="DC2108" t="s">
        <v>139</v>
      </c>
      <c r="DD2108" t="s">
        <v>117</v>
      </c>
      <c r="DE2108" t="s">
        <v>235</v>
      </c>
      <c r="DF2108" t="s">
        <v>236</v>
      </c>
      <c r="DH2108" t="s">
        <v>234</v>
      </c>
      <c r="DI2108" t="s">
        <v>230</v>
      </c>
      <c r="DJ2108" t="s">
        <v>238</v>
      </c>
    </row>
    <row r="2109" spans="1:114" ht="15" customHeight="1" x14ac:dyDescent="0.35">
      <c r="A2109" t="s">
        <v>12321</v>
      </c>
      <c r="B2109" t="s">
        <v>278</v>
      </c>
      <c r="C2109" s="1">
        <v>45810</v>
      </c>
      <c r="D2109" s="1">
        <v>45811</v>
      </c>
      <c r="E2109" t="s">
        <v>211</v>
      </c>
      <c r="G2109" t="s">
        <v>117</v>
      </c>
      <c r="H2109" t="s">
        <v>117</v>
      </c>
      <c r="I2109" t="s">
        <v>117</v>
      </c>
      <c r="J2109" t="s">
        <v>367</v>
      </c>
      <c r="L2109" t="s">
        <v>368</v>
      </c>
      <c r="M2109" t="s">
        <v>369</v>
      </c>
      <c r="N2109" t="s">
        <v>136</v>
      </c>
      <c r="O2109" t="s">
        <v>121</v>
      </c>
      <c r="P2109" s="6">
        <v>96950</v>
      </c>
      <c r="Q2109" t="s">
        <v>122</v>
      </c>
      <c r="S2109" s="8">
        <v>16702353712</v>
      </c>
      <c r="U2109" t="s">
        <v>370</v>
      </c>
      <c r="V2109">
        <v>56152</v>
      </c>
      <c r="W2109" t="s">
        <v>124</v>
      </c>
      <c r="Y2109" t="s">
        <v>352</v>
      </c>
      <c r="Z2109" t="s">
        <v>353</v>
      </c>
      <c r="AB2109" t="s">
        <v>354</v>
      </c>
      <c r="AC2109" t="s">
        <v>368</v>
      </c>
      <c r="AD2109" t="s">
        <v>369</v>
      </c>
      <c r="AE2109" t="s">
        <v>136</v>
      </c>
      <c r="AF2109" t="s">
        <v>121</v>
      </c>
      <c r="AG2109" s="6">
        <v>96950</v>
      </c>
      <c r="AH2109" t="s">
        <v>122</v>
      </c>
      <c r="AJ2109" s="8">
        <v>16702852190</v>
      </c>
      <c r="AL2109" t="s">
        <v>356</v>
      </c>
      <c r="BE2109" t="str">
        <f>"33-9011.00"</f>
        <v>33-9011.00</v>
      </c>
      <c r="BF2109" t="s">
        <v>11782</v>
      </c>
      <c r="BG2109" t="s">
        <v>11783</v>
      </c>
      <c r="BH2109" t="s">
        <v>11784</v>
      </c>
      <c r="BI2109">
        <v>2</v>
      </c>
      <c r="BK2109" s="1">
        <v>45931</v>
      </c>
      <c r="BL2109" s="1">
        <v>46295</v>
      </c>
      <c r="BO2109">
        <v>35</v>
      </c>
      <c r="BP2109">
        <v>0</v>
      </c>
      <c r="BQ2109">
        <v>7</v>
      </c>
      <c r="BR2109">
        <v>7</v>
      </c>
      <c r="BS2109">
        <v>7</v>
      </c>
      <c r="BT2109">
        <v>7</v>
      </c>
      <c r="BU2109">
        <v>7</v>
      </c>
      <c r="BV2109">
        <v>0</v>
      </c>
      <c r="BW2109" t="str">
        <f>"8:00 AM"</f>
        <v>8:00 AM</v>
      </c>
      <c r="BX2109" t="str">
        <f>"4:00 PM"</f>
        <v>4:00 PM</v>
      </c>
      <c r="BZ2109">
        <v>3</v>
      </c>
      <c r="CA2109">
        <v>12</v>
      </c>
      <c r="CB2109" t="s">
        <v>117</v>
      </c>
      <c r="CD2109" t="s">
        <v>11785</v>
      </c>
      <c r="CE2109" t="s">
        <v>368</v>
      </c>
      <c r="CF2109" t="s">
        <v>369</v>
      </c>
      <c r="CG2109" t="s">
        <v>136</v>
      </c>
      <c r="CH2109" t="s">
        <v>121</v>
      </c>
      <c r="CI2109" s="6">
        <v>96950</v>
      </c>
      <c r="CJ2109" s="10">
        <v>9.5500000000000007</v>
      </c>
      <c r="CK2109" s="10">
        <v>11</v>
      </c>
      <c r="CL2109" s="10">
        <v>14.33</v>
      </c>
      <c r="CM2109" s="10">
        <v>16.5</v>
      </c>
      <c r="CN2109" t="s">
        <v>137</v>
      </c>
      <c r="CO2109" t="s">
        <v>9753</v>
      </c>
      <c r="CP2109" t="s">
        <v>138</v>
      </c>
      <c r="CR2109" t="s">
        <v>117</v>
      </c>
      <c r="CS2109" t="s">
        <v>139</v>
      </c>
      <c r="CT2109" t="s">
        <v>140</v>
      </c>
      <c r="CU2109" t="s">
        <v>139</v>
      </c>
      <c r="CV2109" t="s">
        <v>139</v>
      </c>
      <c r="CW2109" t="s">
        <v>139</v>
      </c>
      <c r="CX2109" t="s">
        <v>140</v>
      </c>
      <c r="CY2109" s="2" t="s">
        <v>12322</v>
      </c>
      <c r="CZ2109" s="8">
        <v>16702353712</v>
      </c>
      <c r="DA2109" t="s">
        <v>377</v>
      </c>
      <c r="DB2109" t="s">
        <v>292</v>
      </c>
      <c r="DC2109" t="s">
        <v>139</v>
      </c>
      <c r="DD2109" t="s">
        <v>117</v>
      </c>
      <c r="DE2109" t="s">
        <v>352</v>
      </c>
      <c r="DF2109" t="s">
        <v>353</v>
      </c>
      <c r="DH2109" t="s">
        <v>370</v>
      </c>
      <c r="DI2109" t="s">
        <v>367</v>
      </c>
      <c r="DJ2109" t="s">
        <v>356</v>
      </c>
    </row>
    <row r="2110" spans="1:114" ht="15" customHeight="1" x14ac:dyDescent="0.35">
      <c r="A2110" t="s">
        <v>16613</v>
      </c>
      <c r="B2110" t="s">
        <v>278</v>
      </c>
      <c r="C2110" s="1">
        <v>45810</v>
      </c>
      <c r="D2110" s="1">
        <v>45811</v>
      </c>
      <c r="E2110" t="s">
        <v>211</v>
      </c>
      <c r="G2110" t="s">
        <v>117</v>
      </c>
      <c r="H2110" t="s">
        <v>117</v>
      </c>
      <c r="I2110" t="s">
        <v>117</v>
      </c>
      <c r="J2110" t="s">
        <v>367</v>
      </c>
      <c r="L2110" t="s">
        <v>368</v>
      </c>
      <c r="M2110" t="s">
        <v>369</v>
      </c>
      <c r="N2110" t="s">
        <v>136</v>
      </c>
      <c r="O2110" t="s">
        <v>121</v>
      </c>
      <c r="P2110" s="6">
        <v>96950</v>
      </c>
      <c r="Q2110" t="s">
        <v>122</v>
      </c>
      <c r="S2110" s="8">
        <v>16702337297</v>
      </c>
      <c r="U2110" t="s">
        <v>370</v>
      </c>
      <c r="V2110">
        <v>56152</v>
      </c>
      <c r="W2110" t="s">
        <v>124</v>
      </c>
      <c r="Y2110" t="s">
        <v>352</v>
      </c>
      <c r="Z2110" t="s">
        <v>353</v>
      </c>
      <c r="AB2110" t="s">
        <v>354</v>
      </c>
      <c r="AC2110" t="s">
        <v>368</v>
      </c>
      <c r="AD2110" t="s">
        <v>369</v>
      </c>
      <c r="AE2110" t="s">
        <v>136</v>
      </c>
      <c r="AF2110" t="s">
        <v>121</v>
      </c>
      <c r="AG2110" s="6">
        <v>96950</v>
      </c>
      <c r="AH2110" t="s">
        <v>122</v>
      </c>
      <c r="AJ2110" s="8">
        <v>16702353712</v>
      </c>
      <c r="AL2110" t="s">
        <v>356</v>
      </c>
      <c r="BE2110" t="str">
        <f>"39-1014.00"</f>
        <v>39-1014.00</v>
      </c>
      <c r="BF2110" t="s">
        <v>371</v>
      </c>
      <c r="BG2110" t="s">
        <v>372</v>
      </c>
      <c r="BH2110" t="s">
        <v>373</v>
      </c>
      <c r="BI2110">
        <v>2</v>
      </c>
      <c r="BK2110" s="1">
        <v>45931</v>
      </c>
      <c r="BL2110" s="1">
        <v>46295</v>
      </c>
      <c r="BO2110">
        <v>40</v>
      </c>
      <c r="BP2110">
        <v>0</v>
      </c>
      <c r="BQ2110">
        <v>8</v>
      </c>
      <c r="BR2110">
        <v>8</v>
      </c>
      <c r="BS2110">
        <v>8</v>
      </c>
      <c r="BT2110">
        <v>8</v>
      </c>
      <c r="BU2110">
        <v>8</v>
      </c>
      <c r="BV2110">
        <v>0</v>
      </c>
      <c r="BW2110" t="str">
        <f>"8:00 AM"</f>
        <v>8:00 AM</v>
      </c>
      <c r="BX2110" t="str">
        <f>"5:00 PM"</f>
        <v>5:00 PM</v>
      </c>
      <c r="BY2110" t="s">
        <v>588</v>
      </c>
      <c r="BZ2110">
        <v>3</v>
      </c>
      <c r="CA2110">
        <v>12</v>
      </c>
      <c r="CB2110" t="s">
        <v>139</v>
      </c>
      <c r="CC2110">
        <v>5</v>
      </c>
      <c r="CD2110" t="s">
        <v>16614</v>
      </c>
      <c r="CE2110" t="s">
        <v>368</v>
      </c>
      <c r="CF2110" t="s">
        <v>369</v>
      </c>
      <c r="CG2110" t="s">
        <v>136</v>
      </c>
      <c r="CH2110" t="s">
        <v>121</v>
      </c>
      <c r="CI2110" s="6">
        <v>96950</v>
      </c>
      <c r="CJ2110" s="10">
        <v>2548</v>
      </c>
      <c r="CK2110" s="10">
        <v>3000</v>
      </c>
      <c r="CN2110" t="s">
        <v>375</v>
      </c>
      <c r="CO2110" t="s">
        <v>376</v>
      </c>
      <c r="CP2110" t="s">
        <v>138</v>
      </c>
      <c r="CR2110" t="s">
        <v>117</v>
      </c>
      <c r="CS2110" t="s">
        <v>139</v>
      </c>
      <c r="CT2110" t="s">
        <v>140</v>
      </c>
      <c r="CU2110" t="s">
        <v>140</v>
      </c>
      <c r="CV2110" t="s">
        <v>139</v>
      </c>
      <c r="CW2110" t="s">
        <v>139</v>
      </c>
      <c r="CX2110" t="s">
        <v>140</v>
      </c>
      <c r="CY2110" t="s">
        <v>362</v>
      </c>
      <c r="CZ2110" s="8">
        <v>16702353712</v>
      </c>
      <c r="DA2110" t="s">
        <v>377</v>
      </c>
      <c r="DB2110" t="s">
        <v>292</v>
      </c>
      <c r="DC2110" t="s">
        <v>139</v>
      </c>
      <c r="DD2110" t="s">
        <v>117</v>
      </c>
      <c r="DE2110" t="s">
        <v>352</v>
      </c>
      <c r="DF2110" t="s">
        <v>353</v>
      </c>
      <c r="DH2110" t="s">
        <v>370</v>
      </c>
      <c r="DI2110" t="s">
        <v>367</v>
      </c>
      <c r="DJ2110" t="s">
        <v>356</v>
      </c>
    </row>
    <row r="2111" spans="1:114" ht="15" customHeight="1" x14ac:dyDescent="0.35">
      <c r="A2111" t="s">
        <v>10347</v>
      </c>
      <c r="B2111" t="s">
        <v>278</v>
      </c>
      <c r="C2111" s="1">
        <v>45810</v>
      </c>
      <c r="D2111" s="1">
        <v>45811</v>
      </c>
      <c r="E2111" t="s">
        <v>211</v>
      </c>
      <c r="G2111" t="s">
        <v>117</v>
      </c>
      <c r="H2111" t="s">
        <v>117</v>
      </c>
      <c r="I2111" t="s">
        <v>117</v>
      </c>
      <c r="J2111" t="s">
        <v>484</v>
      </c>
      <c r="K2111" t="s">
        <v>5113</v>
      </c>
      <c r="L2111" t="s">
        <v>486</v>
      </c>
      <c r="M2111" t="s">
        <v>487</v>
      </c>
      <c r="N2111" t="s">
        <v>496</v>
      </c>
      <c r="O2111" t="s">
        <v>121</v>
      </c>
      <c r="P2111" s="6">
        <v>96950</v>
      </c>
      <c r="Q2111" t="s">
        <v>122</v>
      </c>
      <c r="S2111" s="8">
        <v>16702876661</v>
      </c>
      <c r="U2111" t="s">
        <v>488</v>
      </c>
      <c r="V2111">
        <v>561520</v>
      </c>
      <c r="W2111" t="s">
        <v>124</v>
      </c>
      <c r="Y2111" t="s">
        <v>489</v>
      </c>
      <c r="Z2111" t="s">
        <v>490</v>
      </c>
      <c r="AB2111" t="s">
        <v>491</v>
      </c>
      <c r="AC2111" t="s">
        <v>486</v>
      </c>
      <c r="AD2111" t="s">
        <v>487</v>
      </c>
      <c r="AE2111" t="s">
        <v>120</v>
      </c>
      <c r="AF2111" t="s">
        <v>121</v>
      </c>
      <c r="AG2111" s="6">
        <v>96950</v>
      </c>
      <c r="AH2111" t="s">
        <v>122</v>
      </c>
      <c r="AJ2111" s="8">
        <v>16702876661</v>
      </c>
      <c r="AL2111" t="s">
        <v>492</v>
      </c>
      <c r="BE2111" t="str">
        <f>"39-7011.00"</f>
        <v>39-7011.00</v>
      </c>
      <c r="BF2111" t="s">
        <v>1985</v>
      </c>
      <c r="BG2111" t="s">
        <v>10348</v>
      </c>
      <c r="BH2111" t="s">
        <v>10349</v>
      </c>
      <c r="BI2111">
        <v>6</v>
      </c>
      <c r="BK2111" s="1">
        <v>45931</v>
      </c>
      <c r="BL2111" s="1">
        <v>46295</v>
      </c>
      <c r="BO2111">
        <v>35</v>
      </c>
      <c r="BP2111">
        <v>7</v>
      </c>
      <c r="BQ2111">
        <v>0</v>
      </c>
      <c r="BR2111">
        <v>0</v>
      </c>
      <c r="BS2111">
        <v>7</v>
      </c>
      <c r="BT2111">
        <v>7</v>
      </c>
      <c r="BU2111">
        <v>7</v>
      </c>
      <c r="BV2111">
        <v>7</v>
      </c>
      <c r="BW2111" t="str">
        <f>"12:00 AM"</f>
        <v>12:00 AM</v>
      </c>
      <c r="BX2111" t="str">
        <f>"7:00 AM"</f>
        <v>7:00 AM</v>
      </c>
      <c r="BY2111" t="s">
        <v>133</v>
      </c>
      <c r="BZ2111">
        <v>12</v>
      </c>
      <c r="CA2111">
        <v>0</v>
      </c>
      <c r="CB2111" t="s">
        <v>117</v>
      </c>
      <c r="CD2111" t="s">
        <v>10350</v>
      </c>
      <c r="CE2111" t="s">
        <v>486</v>
      </c>
      <c r="CF2111" t="s">
        <v>487</v>
      </c>
      <c r="CG2111" t="s">
        <v>496</v>
      </c>
      <c r="CH2111" t="s">
        <v>121</v>
      </c>
      <c r="CI2111" s="6">
        <v>96950</v>
      </c>
      <c r="CJ2111" s="10">
        <v>10.43</v>
      </c>
      <c r="CK2111" s="10">
        <v>10.43</v>
      </c>
      <c r="CL2111" s="10">
        <v>15.65</v>
      </c>
      <c r="CM2111" s="10">
        <v>15.65</v>
      </c>
      <c r="CN2111" t="s">
        <v>137</v>
      </c>
      <c r="CO2111">
        <v>0</v>
      </c>
      <c r="CP2111" t="s">
        <v>138</v>
      </c>
      <c r="CR2111" t="s">
        <v>117</v>
      </c>
      <c r="CS2111" t="s">
        <v>139</v>
      </c>
      <c r="CT2111" t="s">
        <v>140</v>
      </c>
      <c r="CU2111" t="s">
        <v>139</v>
      </c>
      <c r="CV2111" t="s">
        <v>140</v>
      </c>
      <c r="CW2111" t="s">
        <v>139</v>
      </c>
      <c r="CX2111" t="s">
        <v>140</v>
      </c>
      <c r="CY2111" t="s">
        <v>2770</v>
      </c>
      <c r="CZ2111" s="8">
        <v>16702876661</v>
      </c>
      <c r="DA2111" t="s">
        <v>492</v>
      </c>
      <c r="DB2111" t="s">
        <v>140</v>
      </c>
      <c r="DC2111" t="s">
        <v>139</v>
      </c>
      <c r="DD2111" t="s">
        <v>117</v>
      </c>
    </row>
    <row r="2112" spans="1:114" ht="15" customHeight="1" x14ac:dyDescent="0.35">
      <c r="A2112" t="s">
        <v>13866</v>
      </c>
      <c r="B2112" t="s">
        <v>278</v>
      </c>
      <c r="C2112" s="1">
        <v>45810</v>
      </c>
      <c r="D2112" s="1">
        <v>45811</v>
      </c>
      <c r="E2112" t="s">
        <v>211</v>
      </c>
      <c r="G2112" t="s">
        <v>117</v>
      </c>
      <c r="H2112" t="s">
        <v>117</v>
      </c>
      <c r="I2112" t="s">
        <v>117</v>
      </c>
      <c r="J2112" t="s">
        <v>484</v>
      </c>
      <c r="K2112" t="s">
        <v>485</v>
      </c>
      <c r="L2112" t="s">
        <v>486</v>
      </c>
      <c r="M2112" t="s">
        <v>487</v>
      </c>
      <c r="N2112" t="s">
        <v>120</v>
      </c>
      <c r="O2112" t="s">
        <v>121</v>
      </c>
      <c r="P2112" s="6">
        <v>96950</v>
      </c>
      <c r="Q2112" t="s">
        <v>122</v>
      </c>
      <c r="S2112" s="8">
        <v>16702876661</v>
      </c>
      <c r="U2112" t="s">
        <v>488</v>
      </c>
      <c r="V2112">
        <v>812112</v>
      </c>
      <c r="W2112" t="s">
        <v>124</v>
      </c>
      <c r="Y2112" t="s">
        <v>489</v>
      </c>
      <c r="Z2112" t="s">
        <v>490</v>
      </c>
      <c r="AB2112" t="s">
        <v>491</v>
      </c>
      <c r="AC2112" t="s">
        <v>486</v>
      </c>
      <c r="AD2112" t="s">
        <v>487</v>
      </c>
      <c r="AE2112" t="s">
        <v>496</v>
      </c>
      <c r="AF2112" t="s">
        <v>121</v>
      </c>
      <c r="AG2112" s="6">
        <v>96950</v>
      </c>
      <c r="AH2112" t="s">
        <v>122</v>
      </c>
      <c r="AJ2112" s="8">
        <v>16702876661</v>
      </c>
      <c r="AL2112" t="s">
        <v>492</v>
      </c>
      <c r="BE2112" t="str">
        <f>"39-5012.00"</f>
        <v>39-5012.00</v>
      </c>
      <c r="BF2112" t="s">
        <v>272</v>
      </c>
      <c r="BG2112" t="s">
        <v>9828</v>
      </c>
      <c r="BH2112" t="s">
        <v>9829</v>
      </c>
      <c r="BI2112">
        <v>2</v>
      </c>
      <c r="BK2112" s="1">
        <v>45931</v>
      </c>
      <c r="BL2112" s="1">
        <v>46295</v>
      </c>
      <c r="BO2112">
        <v>35</v>
      </c>
      <c r="BP2112">
        <v>7</v>
      </c>
      <c r="BQ2112">
        <v>0</v>
      </c>
      <c r="BR2112">
        <v>0</v>
      </c>
      <c r="BS2112">
        <v>7</v>
      </c>
      <c r="BT2112">
        <v>7</v>
      </c>
      <c r="BU2112">
        <v>7</v>
      </c>
      <c r="BV2112">
        <v>7</v>
      </c>
      <c r="BW2112" t="str">
        <f>"11:00 AM"</f>
        <v>11:00 AM</v>
      </c>
      <c r="BX2112" t="str">
        <f>"6:00 PM"</f>
        <v>6:00 PM</v>
      </c>
      <c r="BY2112" t="s">
        <v>133</v>
      </c>
      <c r="BZ2112">
        <v>0</v>
      </c>
      <c r="CA2112">
        <v>12</v>
      </c>
      <c r="CB2112" t="s">
        <v>117</v>
      </c>
      <c r="CD2112" t="s">
        <v>9830</v>
      </c>
      <c r="CE2112" t="s">
        <v>486</v>
      </c>
      <c r="CF2112" t="s">
        <v>487</v>
      </c>
      <c r="CG2112" t="s">
        <v>496</v>
      </c>
      <c r="CH2112" t="s">
        <v>121</v>
      </c>
      <c r="CI2112" s="6">
        <v>96950</v>
      </c>
      <c r="CJ2112" s="10">
        <v>7.98</v>
      </c>
      <c r="CK2112" s="10">
        <v>7.98</v>
      </c>
      <c r="CL2112" s="10">
        <v>11.97</v>
      </c>
      <c r="CM2112" s="10">
        <v>11.97</v>
      </c>
      <c r="CN2112" t="s">
        <v>137</v>
      </c>
      <c r="CO2112">
        <v>0</v>
      </c>
      <c r="CP2112" t="s">
        <v>138</v>
      </c>
      <c r="CR2112" t="s">
        <v>117</v>
      </c>
      <c r="CS2112" t="s">
        <v>139</v>
      </c>
      <c r="CT2112" t="s">
        <v>140</v>
      </c>
      <c r="CU2112" t="s">
        <v>139</v>
      </c>
      <c r="CV2112" t="s">
        <v>140</v>
      </c>
      <c r="CW2112" t="s">
        <v>139</v>
      </c>
      <c r="CX2112" t="s">
        <v>140</v>
      </c>
      <c r="CY2112" t="s">
        <v>2770</v>
      </c>
      <c r="CZ2112" s="8">
        <v>16702876661</v>
      </c>
      <c r="DA2112" t="s">
        <v>492</v>
      </c>
      <c r="DB2112" t="s">
        <v>140</v>
      </c>
      <c r="DC2112" t="s">
        <v>139</v>
      </c>
      <c r="DD2112" t="s">
        <v>117</v>
      </c>
    </row>
    <row r="2113" spans="1:114" ht="15" customHeight="1" x14ac:dyDescent="0.35">
      <c r="A2113" t="s">
        <v>8295</v>
      </c>
      <c r="B2113" t="s">
        <v>278</v>
      </c>
      <c r="C2113" s="1">
        <v>45810</v>
      </c>
      <c r="D2113" s="1">
        <v>45811</v>
      </c>
      <c r="E2113" t="s">
        <v>211</v>
      </c>
      <c r="G2113" t="s">
        <v>117</v>
      </c>
      <c r="H2113" t="s">
        <v>117</v>
      </c>
      <c r="I2113" t="s">
        <v>117</v>
      </c>
      <c r="J2113" t="s">
        <v>4503</v>
      </c>
      <c r="K2113" t="s">
        <v>4504</v>
      </c>
      <c r="L2113" t="s">
        <v>4505</v>
      </c>
      <c r="M2113" t="s">
        <v>4506</v>
      </c>
      <c r="N2113" t="s">
        <v>120</v>
      </c>
      <c r="O2113" t="s">
        <v>121</v>
      </c>
      <c r="P2113" s="6">
        <v>96950</v>
      </c>
      <c r="Q2113" t="s">
        <v>122</v>
      </c>
      <c r="S2113" s="8">
        <v>16702876661</v>
      </c>
      <c r="U2113" t="s">
        <v>4507</v>
      </c>
      <c r="V2113">
        <v>812112</v>
      </c>
      <c r="W2113" t="s">
        <v>124</v>
      </c>
      <c r="Y2113" t="s">
        <v>489</v>
      </c>
      <c r="Z2113" t="s">
        <v>490</v>
      </c>
      <c r="AB2113" t="s">
        <v>2453</v>
      </c>
      <c r="AC2113" t="s">
        <v>4505</v>
      </c>
      <c r="AD2113" t="s">
        <v>4513</v>
      </c>
      <c r="AE2113" t="s">
        <v>120</v>
      </c>
      <c r="AF2113" t="s">
        <v>121</v>
      </c>
      <c r="AG2113" s="6">
        <v>96950</v>
      </c>
      <c r="AH2113" t="s">
        <v>122</v>
      </c>
      <c r="AJ2113" s="8">
        <v>16702876661</v>
      </c>
      <c r="AL2113" t="s">
        <v>4511</v>
      </c>
      <c r="BE2113" t="str">
        <f>"39-5012.00"</f>
        <v>39-5012.00</v>
      </c>
      <c r="BF2113" t="s">
        <v>272</v>
      </c>
      <c r="BG2113" t="s">
        <v>8296</v>
      </c>
      <c r="BH2113" t="s">
        <v>2767</v>
      </c>
      <c r="BI2113">
        <v>3</v>
      </c>
      <c r="BK2113" s="1">
        <v>45931</v>
      </c>
      <c r="BL2113" s="1">
        <v>46295</v>
      </c>
      <c r="BO2113">
        <v>35</v>
      </c>
      <c r="BP2113">
        <v>7</v>
      </c>
      <c r="BQ2113">
        <v>0</v>
      </c>
      <c r="BR2113">
        <v>0</v>
      </c>
      <c r="BS2113">
        <v>7</v>
      </c>
      <c r="BT2113">
        <v>7</v>
      </c>
      <c r="BU2113">
        <v>7</v>
      </c>
      <c r="BV2113">
        <v>7</v>
      </c>
      <c r="BW2113" t="str">
        <f>"11:00 AM"</f>
        <v>11:00 AM</v>
      </c>
      <c r="BX2113" t="str">
        <f>"6:00 PM"</f>
        <v>6:00 PM</v>
      </c>
      <c r="BY2113" t="s">
        <v>133</v>
      </c>
      <c r="BZ2113">
        <v>0</v>
      </c>
      <c r="CA2113">
        <v>12</v>
      </c>
      <c r="CB2113" t="s">
        <v>117</v>
      </c>
      <c r="CD2113" t="s">
        <v>8297</v>
      </c>
      <c r="CE2113" t="s">
        <v>4505</v>
      </c>
      <c r="CF2113" t="s">
        <v>4513</v>
      </c>
      <c r="CG2113" t="s">
        <v>120</v>
      </c>
      <c r="CH2113" t="s">
        <v>121</v>
      </c>
      <c r="CI2113" s="6">
        <v>96950</v>
      </c>
      <c r="CJ2113" s="10">
        <v>7.98</v>
      </c>
      <c r="CK2113" s="10">
        <v>7.98</v>
      </c>
      <c r="CL2113" s="10">
        <v>11.97</v>
      </c>
      <c r="CM2113" s="10">
        <v>11.97</v>
      </c>
      <c r="CN2113" t="s">
        <v>137</v>
      </c>
      <c r="CO2113" t="s">
        <v>194</v>
      </c>
      <c r="CP2113" t="s">
        <v>138</v>
      </c>
      <c r="CR2113" t="s">
        <v>117</v>
      </c>
      <c r="CS2113" t="s">
        <v>139</v>
      </c>
      <c r="CT2113" t="s">
        <v>140</v>
      </c>
      <c r="CU2113" t="s">
        <v>139</v>
      </c>
      <c r="CV2113" t="s">
        <v>140</v>
      </c>
      <c r="CW2113" t="s">
        <v>139</v>
      </c>
      <c r="CX2113" t="s">
        <v>140</v>
      </c>
      <c r="CY2113" t="s">
        <v>2770</v>
      </c>
      <c r="CZ2113" s="8">
        <v>16702876661</v>
      </c>
      <c r="DA2113" t="s">
        <v>492</v>
      </c>
      <c r="DB2113" t="s">
        <v>140</v>
      </c>
      <c r="DC2113" t="s">
        <v>139</v>
      </c>
      <c r="DD2113" t="s">
        <v>117</v>
      </c>
    </row>
    <row r="2114" spans="1:114" ht="15" customHeight="1" x14ac:dyDescent="0.35">
      <c r="A2114" t="s">
        <v>13930</v>
      </c>
      <c r="B2114" t="s">
        <v>278</v>
      </c>
      <c r="C2114" s="1">
        <v>45810</v>
      </c>
      <c r="D2114" s="1">
        <v>45811</v>
      </c>
      <c r="E2114" t="s">
        <v>211</v>
      </c>
      <c r="G2114" t="s">
        <v>117</v>
      </c>
      <c r="H2114" t="s">
        <v>117</v>
      </c>
      <c r="I2114" t="s">
        <v>117</v>
      </c>
      <c r="J2114" t="s">
        <v>2760</v>
      </c>
      <c r="K2114" t="s">
        <v>13931</v>
      </c>
      <c r="L2114" t="s">
        <v>2762</v>
      </c>
      <c r="M2114" t="s">
        <v>2763</v>
      </c>
      <c r="N2114" t="s">
        <v>120</v>
      </c>
      <c r="O2114" t="s">
        <v>121</v>
      </c>
      <c r="P2114" s="6">
        <v>96950</v>
      </c>
      <c r="Q2114" t="s">
        <v>122</v>
      </c>
      <c r="S2114" s="8">
        <v>16702876661</v>
      </c>
      <c r="U2114" t="s">
        <v>2764</v>
      </c>
      <c r="V2114">
        <v>812112</v>
      </c>
      <c r="W2114" t="s">
        <v>124</v>
      </c>
      <c r="Y2114" t="s">
        <v>489</v>
      </c>
      <c r="Z2114" t="s">
        <v>490</v>
      </c>
      <c r="AB2114" t="s">
        <v>2453</v>
      </c>
      <c r="AC2114" t="s">
        <v>2762</v>
      </c>
      <c r="AD2114" t="s">
        <v>2763</v>
      </c>
      <c r="AE2114" t="s">
        <v>120</v>
      </c>
      <c r="AF2114" t="s">
        <v>121</v>
      </c>
      <c r="AG2114" s="6">
        <v>96950</v>
      </c>
      <c r="AH2114" t="s">
        <v>122</v>
      </c>
      <c r="AJ2114" s="8">
        <v>16702876661</v>
      </c>
      <c r="AL2114" t="s">
        <v>2765</v>
      </c>
      <c r="BE2114" t="str">
        <f>"31-9011.00"</f>
        <v>31-9011.00</v>
      </c>
      <c r="BF2114" t="s">
        <v>225</v>
      </c>
      <c r="BG2114" t="s">
        <v>13932</v>
      </c>
      <c r="BH2114" t="s">
        <v>494</v>
      </c>
      <c r="BI2114">
        <v>3</v>
      </c>
      <c r="BK2114" s="1">
        <v>45931</v>
      </c>
      <c r="BL2114" s="1">
        <v>46295</v>
      </c>
      <c r="BO2114">
        <v>35</v>
      </c>
      <c r="BP2114">
        <v>7</v>
      </c>
      <c r="BQ2114">
        <v>0</v>
      </c>
      <c r="BR2114">
        <v>0</v>
      </c>
      <c r="BS2114">
        <v>7</v>
      </c>
      <c r="BT2114">
        <v>7</v>
      </c>
      <c r="BU2114">
        <v>7</v>
      </c>
      <c r="BV2114">
        <v>7</v>
      </c>
      <c r="BW2114" t="str">
        <f>"11:00 AM"</f>
        <v>11:00 AM</v>
      </c>
      <c r="BX2114" t="str">
        <f>"6:00 PM"</f>
        <v>6:00 PM</v>
      </c>
      <c r="BY2114" t="s">
        <v>133</v>
      </c>
      <c r="BZ2114">
        <v>0</v>
      </c>
      <c r="CA2114">
        <v>12</v>
      </c>
      <c r="CB2114" t="s">
        <v>117</v>
      </c>
      <c r="CD2114" t="s">
        <v>13933</v>
      </c>
      <c r="CE2114" t="s">
        <v>2762</v>
      </c>
      <c r="CF2114" t="s">
        <v>2763</v>
      </c>
      <c r="CG2114" t="s">
        <v>120</v>
      </c>
      <c r="CH2114" t="s">
        <v>121</v>
      </c>
      <c r="CI2114" s="6">
        <v>96950</v>
      </c>
      <c r="CJ2114" s="10">
        <v>12.37</v>
      </c>
      <c r="CK2114" s="10">
        <v>12.37</v>
      </c>
      <c r="CL2114" s="10">
        <v>18.559999999999999</v>
      </c>
      <c r="CM2114" s="10">
        <v>18.559999999999999</v>
      </c>
      <c r="CN2114" t="s">
        <v>137</v>
      </c>
      <c r="CO2114" t="s">
        <v>194</v>
      </c>
      <c r="CP2114" t="s">
        <v>138</v>
      </c>
      <c r="CR2114" t="s">
        <v>117</v>
      </c>
      <c r="CS2114" t="s">
        <v>139</v>
      </c>
      <c r="CT2114" t="s">
        <v>140</v>
      </c>
      <c r="CU2114" t="s">
        <v>139</v>
      </c>
      <c r="CV2114" t="s">
        <v>140</v>
      </c>
      <c r="CW2114" t="s">
        <v>139</v>
      </c>
      <c r="CX2114" t="s">
        <v>140</v>
      </c>
      <c r="CY2114" t="s">
        <v>2770</v>
      </c>
      <c r="CZ2114" s="8">
        <v>16702876661</v>
      </c>
      <c r="DA2114" t="s">
        <v>2765</v>
      </c>
      <c r="DB2114" t="s">
        <v>140</v>
      </c>
      <c r="DC2114" t="s">
        <v>139</v>
      </c>
      <c r="DD2114" t="s">
        <v>117</v>
      </c>
    </row>
    <row r="2115" spans="1:114" ht="15" customHeight="1" x14ac:dyDescent="0.35">
      <c r="A2115" t="s">
        <v>15412</v>
      </c>
      <c r="B2115" t="s">
        <v>278</v>
      </c>
      <c r="C2115" s="1">
        <v>45810</v>
      </c>
      <c r="D2115" s="1">
        <v>45811</v>
      </c>
      <c r="E2115" t="s">
        <v>211</v>
      </c>
      <c r="G2115" t="s">
        <v>117</v>
      </c>
      <c r="H2115" t="s">
        <v>117</v>
      </c>
      <c r="I2115" t="s">
        <v>117</v>
      </c>
      <c r="J2115" t="s">
        <v>2760</v>
      </c>
      <c r="K2115" t="s">
        <v>2761</v>
      </c>
      <c r="L2115" t="s">
        <v>2762</v>
      </c>
      <c r="M2115" t="s">
        <v>2763</v>
      </c>
      <c r="N2115" t="s">
        <v>120</v>
      </c>
      <c r="O2115" t="s">
        <v>121</v>
      </c>
      <c r="P2115" s="6">
        <v>96950</v>
      </c>
      <c r="Q2115" t="s">
        <v>122</v>
      </c>
      <c r="S2115" s="8">
        <v>16702876661</v>
      </c>
      <c r="U2115" t="s">
        <v>2764</v>
      </c>
      <c r="V2115">
        <v>812112</v>
      </c>
      <c r="W2115" t="s">
        <v>124</v>
      </c>
      <c r="Y2115" t="s">
        <v>489</v>
      </c>
      <c r="Z2115" t="s">
        <v>490</v>
      </c>
      <c r="AB2115" t="s">
        <v>2453</v>
      </c>
      <c r="AC2115" t="s">
        <v>2762</v>
      </c>
      <c r="AD2115" t="s">
        <v>2763</v>
      </c>
      <c r="AE2115" t="s">
        <v>120</v>
      </c>
      <c r="AF2115" t="s">
        <v>121</v>
      </c>
      <c r="AG2115" s="6">
        <v>96950</v>
      </c>
      <c r="AH2115" t="s">
        <v>122</v>
      </c>
      <c r="AJ2115" s="8">
        <v>16702876661</v>
      </c>
      <c r="AL2115" t="s">
        <v>2765</v>
      </c>
      <c r="BE2115" t="str">
        <f>"39-5012.00"</f>
        <v>39-5012.00</v>
      </c>
      <c r="BF2115" t="s">
        <v>272</v>
      </c>
      <c r="BG2115" t="s">
        <v>2766</v>
      </c>
      <c r="BH2115" t="s">
        <v>2767</v>
      </c>
      <c r="BI2115">
        <v>3</v>
      </c>
      <c r="BK2115" s="1">
        <v>45931</v>
      </c>
      <c r="BL2115" s="1">
        <v>46295</v>
      </c>
      <c r="BO2115">
        <v>35</v>
      </c>
      <c r="BP2115">
        <v>7</v>
      </c>
      <c r="BQ2115">
        <v>0</v>
      </c>
      <c r="BR2115">
        <v>0</v>
      </c>
      <c r="BS2115">
        <v>7</v>
      </c>
      <c r="BT2115">
        <v>7</v>
      </c>
      <c r="BU2115">
        <v>7</v>
      </c>
      <c r="BV2115">
        <v>7</v>
      </c>
      <c r="BW2115" t="str">
        <f>"11:00 AM"</f>
        <v>11:00 AM</v>
      </c>
      <c r="BX2115" t="str">
        <f>"6:00 PM"</f>
        <v>6:00 PM</v>
      </c>
      <c r="BY2115" t="s">
        <v>133</v>
      </c>
      <c r="BZ2115">
        <v>0</v>
      </c>
      <c r="CA2115">
        <v>12</v>
      </c>
      <c r="CB2115" t="s">
        <v>117</v>
      </c>
      <c r="CD2115" t="s">
        <v>11766</v>
      </c>
      <c r="CE2115" t="s">
        <v>2769</v>
      </c>
      <c r="CF2115" t="s">
        <v>2763</v>
      </c>
      <c r="CG2115" t="s">
        <v>120</v>
      </c>
      <c r="CH2115" t="s">
        <v>121</v>
      </c>
      <c r="CI2115" s="6">
        <v>96950</v>
      </c>
      <c r="CJ2115" s="10">
        <v>7.98</v>
      </c>
      <c r="CK2115" s="10">
        <v>7.98</v>
      </c>
      <c r="CL2115" s="10">
        <v>11.97</v>
      </c>
      <c r="CM2115" s="10">
        <v>11.97</v>
      </c>
      <c r="CN2115" t="s">
        <v>137</v>
      </c>
      <c r="CO2115" t="s">
        <v>162</v>
      </c>
      <c r="CP2115" t="s">
        <v>138</v>
      </c>
      <c r="CR2115" t="s">
        <v>117</v>
      </c>
      <c r="CS2115" t="s">
        <v>139</v>
      </c>
      <c r="CT2115" t="s">
        <v>140</v>
      </c>
      <c r="CU2115" t="s">
        <v>139</v>
      </c>
      <c r="CV2115" t="s">
        <v>140</v>
      </c>
      <c r="CW2115" t="s">
        <v>139</v>
      </c>
      <c r="CX2115" t="s">
        <v>140</v>
      </c>
      <c r="CY2115" t="s">
        <v>2770</v>
      </c>
      <c r="CZ2115" s="8">
        <v>16702876661</v>
      </c>
      <c r="DA2115" t="s">
        <v>2765</v>
      </c>
      <c r="DB2115" t="s">
        <v>140</v>
      </c>
      <c r="DC2115" t="s">
        <v>139</v>
      </c>
      <c r="DD2115" t="s">
        <v>117</v>
      </c>
    </row>
    <row r="2116" spans="1:114" ht="15" customHeight="1" x14ac:dyDescent="0.35">
      <c r="A2116" t="s">
        <v>15445</v>
      </c>
      <c r="B2116" t="s">
        <v>278</v>
      </c>
      <c r="C2116" s="1">
        <v>45810</v>
      </c>
      <c r="D2116" s="1">
        <v>45811</v>
      </c>
      <c r="E2116" t="s">
        <v>211</v>
      </c>
      <c r="G2116" t="s">
        <v>117</v>
      </c>
      <c r="H2116" t="s">
        <v>117</v>
      </c>
      <c r="I2116" t="s">
        <v>117</v>
      </c>
      <c r="J2116" t="s">
        <v>2760</v>
      </c>
      <c r="K2116" t="s">
        <v>2761</v>
      </c>
      <c r="L2116" t="s">
        <v>2762</v>
      </c>
      <c r="M2116" t="s">
        <v>2763</v>
      </c>
      <c r="N2116" t="s">
        <v>120</v>
      </c>
      <c r="O2116" t="s">
        <v>121</v>
      </c>
      <c r="P2116" s="6">
        <v>96950</v>
      </c>
      <c r="Q2116" t="s">
        <v>122</v>
      </c>
      <c r="S2116" s="8">
        <v>16702876661</v>
      </c>
      <c r="U2116" t="s">
        <v>2764</v>
      </c>
      <c r="V2116">
        <v>812112</v>
      </c>
      <c r="W2116" t="s">
        <v>124</v>
      </c>
      <c r="Y2116" t="s">
        <v>489</v>
      </c>
      <c r="Z2116" t="s">
        <v>490</v>
      </c>
      <c r="AB2116" t="s">
        <v>2453</v>
      </c>
      <c r="AC2116" t="s">
        <v>2762</v>
      </c>
      <c r="AD2116" t="s">
        <v>2763</v>
      </c>
      <c r="AE2116" t="s">
        <v>120</v>
      </c>
      <c r="AF2116" t="s">
        <v>121</v>
      </c>
      <c r="AG2116" s="6">
        <v>96950</v>
      </c>
      <c r="AH2116" t="s">
        <v>122</v>
      </c>
      <c r="AJ2116" s="8">
        <v>16702876661</v>
      </c>
      <c r="AL2116" t="s">
        <v>2765</v>
      </c>
      <c r="BE2116" t="str">
        <f>"39-5092.00"</f>
        <v>39-5092.00</v>
      </c>
      <c r="BF2116" t="s">
        <v>4754</v>
      </c>
      <c r="BG2116" t="s">
        <v>9844</v>
      </c>
      <c r="BH2116" t="s">
        <v>4756</v>
      </c>
      <c r="BI2116">
        <v>3</v>
      </c>
      <c r="BK2116" s="1">
        <v>45931</v>
      </c>
      <c r="BL2116" s="1">
        <v>46295</v>
      </c>
      <c r="BO2116">
        <v>35</v>
      </c>
      <c r="BP2116">
        <v>7</v>
      </c>
      <c r="BQ2116">
        <v>0</v>
      </c>
      <c r="BR2116">
        <v>0</v>
      </c>
      <c r="BS2116">
        <v>7</v>
      </c>
      <c r="BT2116">
        <v>7</v>
      </c>
      <c r="BU2116">
        <v>7</v>
      </c>
      <c r="BV2116">
        <v>7</v>
      </c>
      <c r="BW2116" t="str">
        <f>"11:00 AM"</f>
        <v>11:00 AM</v>
      </c>
      <c r="BX2116" t="str">
        <f>"6:00 PM"</f>
        <v>6:00 PM</v>
      </c>
      <c r="BY2116" t="s">
        <v>133</v>
      </c>
      <c r="BZ2116">
        <v>0</v>
      </c>
      <c r="CA2116">
        <v>12</v>
      </c>
      <c r="CB2116" t="s">
        <v>117</v>
      </c>
      <c r="CD2116" t="s">
        <v>4757</v>
      </c>
      <c r="CE2116" t="s">
        <v>2762</v>
      </c>
      <c r="CF2116" t="s">
        <v>2763</v>
      </c>
      <c r="CG2116" t="s">
        <v>120</v>
      </c>
      <c r="CH2116" t="s">
        <v>121</v>
      </c>
      <c r="CI2116" s="6">
        <v>96950</v>
      </c>
      <c r="CJ2116" s="10">
        <v>8.14</v>
      </c>
      <c r="CK2116" s="10">
        <v>8.14</v>
      </c>
      <c r="CL2116" s="10">
        <v>12.21</v>
      </c>
      <c r="CM2116" s="10">
        <v>12.21</v>
      </c>
      <c r="CN2116" t="s">
        <v>137</v>
      </c>
      <c r="CO2116" t="s">
        <v>194</v>
      </c>
      <c r="CP2116" t="s">
        <v>138</v>
      </c>
      <c r="CR2116" t="s">
        <v>117</v>
      </c>
      <c r="CS2116" t="s">
        <v>139</v>
      </c>
      <c r="CT2116" t="s">
        <v>140</v>
      </c>
      <c r="CU2116" t="s">
        <v>139</v>
      </c>
      <c r="CV2116" t="s">
        <v>140</v>
      </c>
      <c r="CW2116" t="s">
        <v>139</v>
      </c>
      <c r="CX2116" t="s">
        <v>140</v>
      </c>
      <c r="CY2116" t="s">
        <v>2770</v>
      </c>
      <c r="CZ2116" s="8">
        <v>16702876661</v>
      </c>
      <c r="DA2116" t="s">
        <v>2765</v>
      </c>
      <c r="DB2116" t="s">
        <v>140</v>
      </c>
      <c r="DC2116" t="s">
        <v>139</v>
      </c>
      <c r="DD2116" t="s">
        <v>117</v>
      </c>
    </row>
    <row r="2117" spans="1:114" ht="15" customHeight="1" x14ac:dyDescent="0.35">
      <c r="A2117" t="s">
        <v>16518</v>
      </c>
      <c r="B2117" t="s">
        <v>115</v>
      </c>
      <c r="C2117" s="1">
        <v>45811</v>
      </c>
      <c r="D2117" s="1">
        <v>45811</v>
      </c>
      <c r="E2117" t="s">
        <v>211</v>
      </c>
      <c r="G2117" t="s">
        <v>139</v>
      </c>
      <c r="H2117" t="s">
        <v>117</v>
      </c>
      <c r="I2117" t="s">
        <v>117</v>
      </c>
      <c r="J2117" t="s">
        <v>4292</v>
      </c>
      <c r="K2117" t="s">
        <v>348</v>
      </c>
      <c r="L2117" t="s">
        <v>349</v>
      </c>
      <c r="M2117" t="s">
        <v>350</v>
      </c>
      <c r="N2117" t="s">
        <v>136</v>
      </c>
      <c r="O2117" t="s">
        <v>121</v>
      </c>
      <c r="P2117" s="6">
        <v>96950</v>
      </c>
      <c r="Q2117" t="s">
        <v>122</v>
      </c>
      <c r="S2117" s="8">
        <v>16702346412</v>
      </c>
      <c r="T2117">
        <v>1510</v>
      </c>
      <c r="U2117" t="s">
        <v>351</v>
      </c>
      <c r="V2117">
        <v>72111</v>
      </c>
      <c r="W2117" t="s">
        <v>124</v>
      </c>
      <c r="Y2117" t="s">
        <v>352</v>
      </c>
      <c r="Z2117" t="s">
        <v>353</v>
      </c>
      <c r="AB2117" t="s">
        <v>354</v>
      </c>
      <c r="AC2117" t="s">
        <v>349</v>
      </c>
      <c r="AD2117" t="s">
        <v>350</v>
      </c>
      <c r="AE2117" t="s">
        <v>136</v>
      </c>
      <c r="AF2117" t="s">
        <v>121</v>
      </c>
      <c r="AG2117" s="6">
        <v>96950</v>
      </c>
      <c r="AH2117" t="s">
        <v>122</v>
      </c>
      <c r="AJ2117" s="8">
        <v>16702852190</v>
      </c>
      <c r="AL2117" t="s">
        <v>356</v>
      </c>
      <c r="BE2117" t="str">
        <f>"49-9071.00"</f>
        <v>49-9071.00</v>
      </c>
      <c r="BF2117" t="s">
        <v>156</v>
      </c>
      <c r="BG2117" t="s">
        <v>4293</v>
      </c>
      <c r="BH2117" t="s">
        <v>1750</v>
      </c>
      <c r="BI2117">
        <v>5</v>
      </c>
      <c r="BK2117" s="1">
        <v>45931</v>
      </c>
      <c r="BL2117" s="1">
        <v>46295</v>
      </c>
      <c r="BO2117">
        <v>35</v>
      </c>
      <c r="BP2117">
        <v>0</v>
      </c>
      <c r="BQ2117">
        <v>7</v>
      </c>
      <c r="BR2117">
        <v>7</v>
      </c>
      <c r="BS2117">
        <v>7</v>
      </c>
      <c r="BT2117">
        <v>7</v>
      </c>
      <c r="BU2117">
        <v>7</v>
      </c>
      <c r="BV2117">
        <v>0</v>
      </c>
      <c r="BW2117" t="str">
        <f>"8:00 AM"</f>
        <v>8:00 AM</v>
      </c>
      <c r="BX2117" t="str">
        <f>"4:00 PM"</f>
        <v>4:00 PM</v>
      </c>
      <c r="BY2117" t="s">
        <v>133</v>
      </c>
      <c r="BZ2117">
        <v>0</v>
      </c>
      <c r="CA2117">
        <v>12</v>
      </c>
      <c r="CB2117" t="s">
        <v>117</v>
      </c>
      <c r="CD2117" t="s">
        <v>4294</v>
      </c>
      <c r="CE2117" t="s">
        <v>349</v>
      </c>
      <c r="CF2117" t="s">
        <v>350</v>
      </c>
      <c r="CG2117" t="s">
        <v>136</v>
      </c>
      <c r="CH2117" t="s">
        <v>121</v>
      </c>
      <c r="CI2117" s="6">
        <v>96950</v>
      </c>
      <c r="CJ2117" s="10">
        <v>9.75</v>
      </c>
      <c r="CK2117" s="10">
        <v>11</v>
      </c>
      <c r="CL2117" s="10">
        <v>14.63</v>
      </c>
      <c r="CM2117" s="10">
        <v>16.5</v>
      </c>
      <c r="CN2117" t="s">
        <v>137</v>
      </c>
      <c r="CO2117" t="s">
        <v>4295</v>
      </c>
      <c r="CP2117" t="s">
        <v>138</v>
      </c>
      <c r="CR2117" t="s">
        <v>117</v>
      </c>
      <c r="CS2117" t="s">
        <v>139</v>
      </c>
      <c r="CT2117" t="s">
        <v>140</v>
      </c>
      <c r="CU2117" t="s">
        <v>139</v>
      </c>
      <c r="CV2117" t="s">
        <v>139</v>
      </c>
      <c r="CW2117" t="s">
        <v>139</v>
      </c>
      <c r="CX2117" t="s">
        <v>140</v>
      </c>
      <c r="CY2117" t="s">
        <v>362</v>
      </c>
      <c r="CZ2117" s="8">
        <v>16702346412</v>
      </c>
      <c r="DA2117" t="s">
        <v>363</v>
      </c>
      <c r="DB2117" t="s">
        <v>292</v>
      </c>
      <c r="DC2117" t="s">
        <v>139</v>
      </c>
      <c r="DD2117" t="s">
        <v>117</v>
      </c>
      <c r="DE2117" t="s">
        <v>352</v>
      </c>
      <c r="DF2117" t="s">
        <v>353</v>
      </c>
      <c r="DH2117" t="s">
        <v>351</v>
      </c>
      <c r="DI2117" t="s">
        <v>365</v>
      </c>
      <c r="DJ2117" t="s">
        <v>356</v>
      </c>
    </row>
    <row r="2118" spans="1:114" ht="15" customHeight="1" x14ac:dyDescent="0.35">
      <c r="A2118" t="s">
        <v>16663</v>
      </c>
      <c r="B2118" t="s">
        <v>166</v>
      </c>
      <c r="C2118" s="1">
        <v>45733</v>
      </c>
      <c r="D2118" s="1">
        <v>45812</v>
      </c>
      <c r="E2118" t="s">
        <v>211</v>
      </c>
      <c r="G2118" t="s">
        <v>139</v>
      </c>
      <c r="H2118" t="s">
        <v>117</v>
      </c>
      <c r="I2118" t="s">
        <v>117</v>
      </c>
      <c r="J2118" t="s">
        <v>3907</v>
      </c>
      <c r="L2118" t="s">
        <v>3908</v>
      </c>
      <c r="N2118" t="s">
        <v>120</v>
      </c>
      <c r="O2118" t="s">
        <v>121</v>
      </c>
      <c r="P2118" s="6">
        <v>96950</v>
      </c>
      <c r="Q2118" t="s">
        <v>122</v>
      </c>
      <c r="S2118" s="8">
        <v>16709894888</v>
      </c>
      <c r="U2118" t="s">
        <v>3909</v>
      </c>
      <c r="V2118">
        <v>561710</v>
      </c>
      <c r="W2118" t="s">
        <v>124</v>
      </c>
      <c r="Y2118" t="s">
        <v>6271</v>
      </c>
      <c r="Z2118" t="s">
        <v>6272</v>
      </c>
      <c r="AB2118" t="s">
        <v>1160</v>
      </c>
      <c r="AC2118" t="s">
        <v>6273</v>
      </c>
      <c r="AE2118" t="s">
        <v>136</v>
      </c>
      <c r="AF2118" t="s">
        <v>121</v>
      </c>
      <c r="AG2118" s="6">
        <v>96950</v>
      </c>
      <c r="AH2118" t="s">
        <v>122</v>
      </c>
      <c r="AJ2118" s="8">
        <v>16709894888</v>
      </c>
      <c r="AL2118" t="s">
        <v>3912</v>
      </c>
      <c r="BE2118" t="str">
        <f>"37-2021.00"</f>
        <v>37-2021.00</v>
      </c>
      <c r="BF2118" t="s">
        <v>304</v>
      </c>
      <c r="BG2118" t="s">
        <v>6274</v>
      </c>
      <c r="BH2118" t="s">
        <v>6275</v>
      </c>
      <c r="BI2118">
        <v>10</v>
      </c>
      <c r="BK2118" s="1">
        <v>45848</v>
      </c>
      <c r="BL2118" s="1">
        <v>46943</v>
      </c>
      <c r="BO2118">
        <v>35</v>
      </c>
      <c r="BP2118">
        <v>0</v>
      </c>
      <c r="BQ2118">
        <v>7</v>
      </c>
      <c r="BR2118">
        <v>7</v>
      </c>
      <c r="BS2118">
        <v>7</v>
      </c>
      <c r="BT2118">
        <v>7</v>
      </c>
      <c r="BU2118">
        <v>7</v>
      </c>
      <c r="BV2118">
        <v>0</v>
      </c>
      <c r="BW2118" t="str">
        <f>"8:30 AM"</f>
        <v>8:30 AM</v>
      </c>
      <c r="BX2118" t="str">
        <f>"4:30 PM"</f>
        <v>4:30 PM</v>
      </c>
      <c r="BY2118" t="s">
        <v>159</v>
      </c>
      <c r="BZ2118">
        <v>0</v>
      </c>
      <c r="CA2118">
        <v>12</v>
      </c>
      <c r="CB2118" t="s">
        <v>117</v>
      </c>
      <c r="CD2118" s="2" t="s">
        <v>16664</v>
      </c>
      <c r="CE2118" t="s">
        <v>570</v>
      </c>
      <c r="CG2118" t="s">
        <v>120</v>
      </c>
      <c r="CH2118" t="s">
        <v>121</v>
      </c>
      <c r="CI2118" s="6">
        <v>96950</v>
      </c>
      <c r="CJ2118" s="10">
        <v>8.2899999999999991</v>
      </c>
      <c r="CK2118" s="10">
        <v>8.2899999999999991</v>
      </c>
      <c r="CL2118" s="10">
        <v>0</v>
      </c>
      <c r="CM2118" s="10">
        <v>0</v>
      </c>
      <c r="CN2118" t="s">
        <v>137</v>
      </c>
      <c r="CP2118" t="s">
        <v>138</v>
      </c>
      <c r="CR2118" t="s">
        <v>117</v>
      </c>
      <c r="CS2118" t="s">
        <v>139</v>
      </c>
      <c r="CT2118" t="s">
        <v>140</v>
      </c>
      <c r="CU2118" t="s">
        <v>140</v>
      </c>
      <c r="CV2118" t="s">
        <v>140</v>
      </c>
      <c r="CW2118" t="s">
        <v>139</v>
      </c>
      <c r="CX2118" t="s">
        <v>140</v>
      </c>
      <c r="CY2118" t="s">
        <v>16665</v>
      </c>
      <c r="CZ2118" s="8">
        <v>16709894888</v>
      </c>
      <c r="DA2118" t="s">
        <v>3912</v>
      </c>
      <c r="DB2118" t="s">
        <v>140</v>
      </c>
      <c r="DC2118" t="s">
        <v>139</v>
      </c>
      <c r="DD2118" t="s">
        <v>117</v>
      </c>
    </row>
    <row r="2119" spans="1:114" ht="15" customHeight="1" x14ac:dyDescent="0.35">
      <c r="A2119" t="s">
        <v>12323</v>
      </c>
      <c r="B2119" t="s">
        <v>115</v>
      </c>
      <c r="C2119" s="1">
        <v>45740</v>
      </c>
      <c r="D2119" s="1">
        <v>45812</v>
      </c>
      <c r="E2119" t="s">
        <v>211</v>
      </c>
      <c r="G2119" t="s">
        <v>117</v>
      </c>
      <c r="H2119" t="s">
        <v>117</v>
      </c>
      <c r="I2119" t="s">
        <v>117</v>
      </c>
      <c r="J2119" t="s">
        <v>4015</v>
      </c>
      <c r="K2119" t="s">
        <v>140</v>
      </c>
      <c r="L2119" t="s">
        <v>7818</v>
      </c>
      <c r="M2119" t="s">
        <v>4017</v>
      </c>
      <c r="N2119" t="s">
        <v>120</v>
      </c>
      <c r="O2119" t="s">
        <v>121</v>
      </c>
      <c r="P2119" s="6">
        <v>96950</v>
      </c>
      <c r="Q2119" t="s">
        <v>122</v>
      </c>
      <c r="R2119" t="s">
        <v>469</v>
      </c>
      <c r="S2119" s="8">
        <v>16702355572</v>
      </c>
      <c r="U2119" t="s">
        <v>4018</v>
      </c>
      <c r="V2119">
        <v>23822</v>
      </c>
      <c r="W2119" t="s">
        <v>124</v>
      </c>
      <c r="Y2119" t="s">
        <v>4019</v>
      </c>
      <c r="Z2119" t="s">
        <v>2553</v>
      </c>
      <c r="AA2119" t="s">
        <v>4020</v>
      </c>
      <c r="AB2119" t="s">
        <v>4021</v>
      </c>
      <c r="AC2119" t="s">
        <v>7818</v>
      </c>
      <c r="AD2119" t="s">
        <v>982</v>
      </c>
      <c r="AE2119" t="s">
        <v>120</v>
      </c>
      <c r="AF2119" t="s">
        <v>121</v>
      </c>
      <c r="AG2119" s="6">
        <v>96950</v>
      </c>
      <c r="AH2119" t="s">
        <v>122</v>
      </c>
      <c r="AJ2119" s="8">
        <v>16702355572</v>
      </c>
      <c r="AL2119" t="s">
        <v>4023</v>
      </c>
      <c r="BE2119" t="str">
        <f>"49-9021.00"</f>
        <v>49-9021.00</v>
      </c>
      <c r="BF2119" t="s">
        <v>239</v>
      </c>
      <c r="BG2119" t="s">
        <v>7819</v>
      </c>
      <c r="BH2119" t="s">
        <v>908</v>
      </c>
      <c r="BI2119">
        <v>5</v>
      </c>
      <c r="BK2119" s="1">
        <v>45778</v>
      </c>
      <c r="BL2119" s="1">
        <v>46142</v>
      </c>
      <c r="BO2119">
        <v>40</v>
      </c>
      <c r="BP2119">
        <v>0</v>
      </c>
      <c r="BQ2119">
        <v>8</v>
      </c>
      <c r="BR2119">
        <v>8</v>
      </c>
      <c r="BS2119">
        <v>8</v>
      </c>
      <c r="BT2119">
        <v>8</v>
      </c>
      <c r="BU2119">
        <v>8</v>
      </c>
      <c r="BV2119">
        <v>0</v>
      </c>
      <c r="BW2119" t="str">
        <f>"8:00 AM"</f>
        <v>8:00 AM</v>
      </c>
      <c r="BX2119" t="str">
        <f>"5:00 PM"</f>
        <v>5:00 PM</v>
      </c>
      <c r="BY2119" t="s">
        <v>159</v>
      </c>
      <c r="BZ2119">
        <v>0</v>
      </c>
      <c r="CA2119">
        <v>24</v>
      </c>
      <c r="CB2119" t="s">
        <v>117</v>
      </c>
      <c r="CD2119" s="2" t="s">
        <v>9794</v>
      </c>
      <c r="CE2119" t="s">
        <v>7818</v>
      </c>
      <c r="CF2119" t="s">
        <v>982</v>
      </c>
      <c r="CG2119" t="s">
        <v>120</v>
      </c>
      <c r="CH2119" t="s">
        <v>121</v>
      </c>
      <c r="CI2119" s="6">
        <v>96950</v>
      </c>
      <c r="CJ2119" s="10">
        <v>10.74</v>
      </c>
      <c r="CK2119" s="10">
        <v>11</v>
      </c>
      <c r="CL2119" s="10">
        <v>16.11</v>
      </c>
      <c r="CM2119" s="10">
        <v>16.5</v>
      </c>
      <c r="CN2119" t="s">
        <v>137</v>
      </c>
      <c r="CO2119" t="s">
        <v>140</v>
      </c>
      <c r="CP2119" t="s">
        <v>138</v>
      </c>
      <c r="CR2119" t="s">
        <v>117</v>
      </c>
      <c r="CS2119" t="s">
        <v>139</v>
      </c>
      <c r="CT2119" t="s">
        <v>139</v>
      </c>
      <c r="CU2119" t="s">
        <v>139</v>
      </c>
      <c r="CV2119" t="s">
        <v>140</v>
      </c>
      <c r="CW2119" t="s">
        <v>139</v>
      </c>
      <c r="CX2119" t="s">
        <v>140</v>
      </c>
      <c r="CY2119" t="s">
        <v>3977</v>
      </c>
      <c r="CZ2119" s="8" t="s">
        <v>140</v>
      </c>
      <c r="DA2119" t="s">
        <v>4023</v>
      </c>
      <c r="DB2119" t="s">
        <v>12324</v>
      </c>
      <c r="DC2119" t="s">
        <v>139</v>
      </c>
      <c r="DD2119" t="s">
        <v>117</v>
      </c>
    </row>
    <row r="2120" spans="1:114" ht="15" customHeight="1" x14ac:dyDescent="0.35">
      <c r="A2120" t="s">
        <v>12289</v>
      </c>
      <c r="B2120" t="s">
        <v>144</v>
      </c>
      <c r="C2120" s="1">
        <v>45750</v>
      </c>
      <c r="D2120" s="1">
        <v>45812</v>
      </c>
      <c r="E2120" t="s">
        <v>116</v>
      </c>
      <c r="F2120" s="1">
        <v>45929</v>
      </c>
      <c r="G2120" t="s">
        <v>117</v>
      </c>
      <c r="H2120" t="s">
        <v>117</v>
      </c>
      <c r="I2120" t="s">
        <v>117</v>
      </c>
      <c r="J2120" t="s">
        <v>3218</v>
      </c>
      <c r="L2120" t="s">
        <v>12290</v>
      </c>
      <c r="N2120" t="s">
        <v>136</v>
      </c>
      <c r="O2120" t="s">
        <v>121</v>
      </c>
      <c r="P2120" s="6">
        <v>96950</v>
      </c>
      <c r="Q2120" t="s">
        <v>122</v>
      </c>
      <c r="S2120" s="8">
        <v>16702346445</v>
      </c>
      <c r="T2120">
        <v>2263</v>
      </c>
      <c r="U2120" t="s">
        <v>3219</v>
      </c>
      <c r="V2120">
        <v>53111</v>
      </c>
      <c r="W2120" t="s">
        <v>124</v>
      </c>
      <c r="Y2120" t="s">
        <v>698</v>
      </c>
      <c r="Z2120" t="s">
        <v>699</v>
      </c>
      <c r="AB2120" t="s">
        <v>215</v>
      </c>
      <c r="AC2120" t="s">
        <v>3849</v>
      </c>
      <c r="AE2120" t="s">
        <v>136</v>
      </c>
      <c r="AF2120" t="s">
        <v>121</v>
      </c>
      <c r="AG2120" s="6">
        <v>96950</v>
      </c>
      <c r="AH2120" t="s">
        <v>122</v>
      </c>
      <c r="AJ2120" s="8">
        <v>16702346445</v>
      </c>
      <c r="AK2120">
        <v>2263</v>
      </c>
      <c r="AL2120" t="s">
        <v>700</v>
      </c>
      <c r="BE2120" t="str">
        <f>"49-9071.00"</f>
        <v>49-9071.00</v>
      </c>
      <c r="BF2120" t="s">
        <v>156</v>
      </c>
      <c r="BG2120" t="s">
        <v>12291</v>
      </c>
      <c r="BH2120" t="s">
        <v>3221</v>
      </c>
      <c r="BI2120">
        <v>1</v>
      </c>
      <c r="BJ2120">
        <v>1</v>
      </c>
      <c r="BK2120" s="1">
        <v>45931</v>
      </c>
      <c r="BL2120" s="1">
        <v>46295</v>
      </c>
      <c r="BM2120" s="1">
        <v>45931</v>
      </c>
      <c r="BN2120" s="1">
        <v>46295</v>
      </c>
      <c r="BO2120">
        <v>40</v>
      </c>
      <c r="BP2120">
        <v>0</v>
      </c>
      <c r="BQ2120">
        <v>8</v>
      </c>
      <c r="BR2120">
        <v>8</v>
      </c>
      <c r="BS2120">
        <v>8</v>
      </c>
      <c r="BT2120">
        <v>8</v>
      </c>
      <c r="BU2120">
        <v>8</v>
      </c>
      <c r="BV2120">
        <v>0</v>
      </c>
      <c r="BW2120" t="str">
        <f>"8:00 AM"</f>
        <v>8:00 AM</v>
      </c>
      <c r="BX2120" t="str">
        <f>"5:00 PM"</f>
        <v>5:00 PM</v>
      </c>
      <c r="BY2120" t="s">
        <v>159</v>
      </c>
      <c r="BZ2120">
        <v>0</v>
      </c>
      <c r="CA2120">
        <v>12</v>
      </c>
      <c r="CB2120" t="s">
        <v>117</v>
      </c>
      <c r="CD2120" t="s">
        <v>12292</v>
      </c>
      <c r="CE2120" t="s">
        <v>797</v>
      </c>
      <c r="CG2120" t="s">
        <v>136</v>
      </c>
      <c r="CH2120" t="s">
        <v>121</v>
      </c>
      <c r="CI2120" s="6">
        <v>96950</v>
      </c>
      <c r="CJ2120" s="10">
        <v>9.75</v>
      </c>
      <c r="CK2120" s="10">
        <v>10</v>
      </c>
      <c r="CL2120" s="10">
        <v>14.63</v>
      </c>
      <c r="CM2120" s="10">
        <v>15</v>
      </c>
      <c r="CN2120" t="s">
        <v>137</v>
      </c>
      <c r="CO2120" t="s">
        <v>803</v>
      </c>
      <c r="CP2120" t="s">
        <v>138</v>
      </c>
      <c r="CR2120" t="s">
        <v>117</v>
      </c>
      <c r="CS2120" t="s">
        <v>139</v>
      </c>
      <c r="CT2120" t="s">
        <v>140</v>
      </c>
      <c r="CU2120" t="s">
        <v>139</v>
      </c>
      <c r="CV2120" t="s">
        <v>140</v>
      </c>
      <c r="CW2120" t="s">
        <v>139</v>
      </c>
      <c r="CX2120" t="s">
        <v>140</v>
      </c>
      <c r="CY2120" t="s">
        <v>17406</v>
      </c>
      <c r="CZ2120" s="8">
        <v>16702346445</v>
      </c>
      <c r="DA2120" t="s">
        <v>700</v>
      </c>
      <c r="DB2120" t="s">
        <v>140</v>
      </c>
      <c r="DC2120" t="s">
        <v>139</v>
      </c>
      <c r="DD2120" t="s">
        <v>117</v>
      </c>
      <c r="DE2120" t="s">
        <v>698</v>
      </c>
      <c r="DF2120" t="s">
        <v>699</v>
      </c>
      <c r="DH2120" t="s">
        <v>3219</v>
      </c>
      <c r="DI2120" t="s">
        <v>3218</v>
      </c>
      <c r="DJ2120" t="s">
        <v>700</v>
      </c>
    </row>
    <row r="2121" spans="1:114" ht="15" customHeight="1" x14ac:dyDescent="0.35">
      <c r="A2121" t="s">
        <v>10506</v>
      </c>
      <c r="B2121" t="s">
        <v>144</v>
      </c>
      <c r="C2121" s="1">
        <v>45750</v>
      </c>
      <c r="D2121" s="1">
        <v>45812</v>
      </c>
      <c r="E2121" t="s">
        <v>116</v>
      </c>
      <c r="F2121" s="1">
        <v>45929</v>
      </c>
      <c r="G2121" t="s">
        <v>117</v>
      </c>
      <c r="H2121" t="s">
        <v>139</v>
      </c>
      <c r="I2121" t="s">
        <v>117</v>
      </c>
      <c r="J2121" t="s">
        <v>8695</v>
      </c>
      <c r="K2121" t="s">
        <v>8696</v>
      </c>
      <c r="L2121" t="s">
        <v>8697</v>
      </c>
      <c r="M2121" t="s">
        <v>8698</v>
      </c>
      <c r="N2121" t="s">
        <v>120</v>
      </c>
      <c r="O2121" t="s">
        <v>121</v>
      </c>
      <c r="P2121" s="6">
        <v>96950</v>
      </c>
      <c r="Q2121" t="s">
        <v>122</v>
      </c>
      <c r="S2121" s="8">
        <v>16702349011</v>
      </c>
      <c r="U2121" t="s">
        <v>8699</v>
      </c>
      <c r="V2121">
        <v>333120</v>
      </c>
      <c r="W2121" t="s">
        <v>124</v>
      </c>
      <c r="Y2121" t="s">
        <v>2716</v>
      </c>
      <c r="Z2121" t="s">
        <v>2717</v>
      </c>
      <c r="AA2121" t="s">
        <v>2718</v>
      </c>
      <c r="AB2121" t="s">
        <v>189</v>
      </c>
      <c r="AC2121" t="s">
        <v>8697</v>
      </c>
      <c r="AD2121" t="s">
        <v>8698</v>
      </c>
      <c r="AE2121" t="s">
        <v>120</v>
      </c>
      <c r="AF2121" t="s">
        <v>121</v>
      </c>
      <c r="AG2121" s="6">
        <v>96950</v>
      </c>
      <c r="AH2121" t="s">
        <v>122</v>
      </c>
      <c r="AJ2121" s="8">
        <v>16702349011</v>
      </c>
      <c r="AL2121" t="s">
        <v>455</v>
      </c>
      <c r="BE2121" t="str">
        <f>"51-9021.00"</f>
        <v>51-9021.00</v>
      </c>
      <c r="BF2121" t="s">
        <v>8700</v>
      </c>
      <c r="BG2121" t="s">
        <v>8701</v>
      </c>
      <c r="BH2121" t="s">
        <v>8702</v>
      </c>
      <c r="BI2121">
        <v>8</v>
      </c>
      <c r="BJ2121">
        <v>8</v>
      </c>
      <c r="BK2121" s="1">
        <v>45931</v>
      </c>
      <c r="BL2121" s="1">
        <v>46295</v>
      </c>
      <c r="BM2121" s="1">
        <v>45931</v>
      </c>
      <c r="BN2121" s="1">
        <v>46295</v>
      </c>
      <c r="BO2121">
        <v>40</v>
      </c>
      <c r="BP2121">
        <v>0</v>
      </c>
      <c r="BQ2121">
        <v>8</v>
      </c>
      <c r="BR2121">
        <v>8</v>
      </c>
      <c r="BS2121">
        <v>8</v>
      </c>
      <c r="BT2121">
        <v>8</v>
      </c>
      <c r="BU2121">
        <v>8</v>
      </c>
      <c r="BV2121">
        <v>0</v>
      </c>
      <c r="BW2121" t="str">
        <f>"8:00 AM"</f>
        <v>8:00 AM</v>
      </c>
      <c r="BX2121" t="str">
        <f>"5:00 PM"</f>
        <v>5:00 PM</v>
      </c>
      <c r="BY2121" t="s">
        <v>159</v>
      </c>
      <c r="BZ2121">
        <v>0</v>
      </c>
      <c r="CA2121">
        <v>12</v>
      </c>
      <c r="CB2121" t="s">
        <v>117</v>
      </c>
      <c r="CD2121" t="s">
        <v>8703</v>
      </c>
      <c r="CE2121" t="s">
        <v>8697</v>
      </c>
      <c r="CF2121" t="s">
        <v>8698</v>
      </c>
      <c r="CG2121" t="s">
        <v>120</v>
      </c>
      <c r="CH2121" t="s">
        <v>121</v>
      </c>
      <c r="CI2121" s="6">
        <v>96950</v>
      </c>
      <c r="CJ2121" s="10">
        <v>9.57</v>
      </c>
      <c r="CK2121" s="10">
        <v>9.57</v>
      </c>
      <c r="CL2121" s="10">
        <v>14.35</v>
      </c>
      <c r="CM2121" s="10">
        <v>14.35</v>
      </c>
      <c r="CN2121" t="s">
        <v>137</v>
      </c>
      <c r="CO2121" t="s">
        <v>461</v>
      </c>
      <c r="CP2121" t="s">
        <v>138</v>
      </c>
      <c r="CR2121" t="s">
        <v>117</v>
      </c>
      <c r="CS2121" t="s">
        <v>139</v>
      </c>
      <c r="CT2121" t="s">
        <v>139</v>
      </c>
      <c r="CU2121" t="s">
        <v>139</v>
      </c>
      <c r="CV2121" t="s">
        <v>140</v>
      </c>
      <c r="CW2121" t="s">
        <v>139</v>
      </c>
      <c r="CX2121" t="s">
        <v>140</v>
      </c>
      <c r="CY2121" t="s">
        <v>462</v>
      </c>
      <c r="CZ2121" s="8">
        <v>16707837461</v>
      </c>
      <c r="DA2121" t="s">
        <v>463</v>
      </c>
      <c r="DB2121" t="s">
        <v>1376</v>
      </c>
      <c r="DC2121" t="s">
        <v>139</v>
      </c>
      <c r="DD2121" t="s">
        <v>117</v>
      </c>
    </row>
    <row r="2122" spans="1:114" ht="15" customHeight="1" x14ac:dyDescent="0.35">
      <c r="A2122" t="s">
        <v>16558</v>
      </c>
      <c r="B2122" t="s">
        <v>144</v>
      </c>
      <c r="C2122" s="1">
        <v>45750</v>
      </c>
      <c r="D2122" s="1">
        <v>45812</v>
      </c>
      <c r="E2122" t="s">
        <v>116</v>
      </c>
      <c r="F2122" s="1">
        <v>45929</v>
      </c>
      <c r="G2122" t="s">
        <v>117</v>
      </c>
      <c r="H2122" t="s">
        <v>117</v>
      </c>
      <c r="I2122" t="s">
        <v>117</v>
      </c>
      <c r="J2122" t="s">
        <v>1274</v>
      </c>
      <c r="K2122" t="s">
        <v>1275</v>
      </c>
      <c r="L2122" t="s">
        <v>16559</v>
      </c>
      <c r="N2122" t="s">
        <v>136</v>
      </c>
      <c r="O2122" t="s">
        <v>121</v>
      </c>
      <c r="P2122" s="6">
        <v>96950</v>
      </c>
      <c r="Q2122" t="s">
        <v>122</v>
      </c>
      <c r="R2122" t="s">
        <v>140</v>
      </c>
      <c r="S2122" s="8">
        <v>16702358778</v>
      </c>
      <c r="U2122" t="s">
        <v>2527</v>
      </c>
      <c r="V2122">
        <v>23622</v>
      </c>
      <c r="W2122" t="s">
        <v>124</v>
      </c>
      <c r="Y2122" t="s">
        <v>2286</v>
      </c>
      <c r="Z2122" t="s">
        <v>2287</v>
      </c>
      <c r="AA2122" t="s">
        <v>2288</v>
      </c>
      <c r="AB2122" t="s">
        <v>474</v>
      </c>
      <c r="AC2122" t="s">
        <v>16559</v>
      </c>
      <c r="AE2122" t="s">
        <v>136</v>
      </c>
      <c r="AF2122" t="s">
        <v>121</v>
      </c>
      <c r="AG2122" s="6">
        <v>96950</v>
      </c>
      <c r="AH2122" t="s">
        <v>122</v>
      </c>
      <c r="AJ2122" s="8">
        <v>16702358778</v>
      </c>
      <c r="AL2122" t="s">
        <v>1281</v>
      </c>
      <c r="BE2122" t="str">
        <f>"53-3033.00"</f>
        <v>53-3033.00</v>
      </c>
      <c r="BF2122" t="s">
        <v>387</v>
      </c>
      <c r="BG2122" t="s">
        <v>16560</v>
      </c>
      <c r="BH2122" t="s">
        <v>10537</v>
      </c>
      <c r="BI2122">
        <v>10</v>
      </c>
      <c r="BJ2122">
        <v>10</v>
      </c>
      <c r="BK2122" s="1">
        <v>45931</v>
      </c>
      <c r="BL2122" s="1">
        <v>46295</v>
      </c>
      <c r="BM2122" s="1">
        <v>45931</v>
      </c>
      <c r="BN2122" s="1">
        <v>46295</v>
      </c>
      <c r="BO2122">
        <v>40</v>
      </c>
      <c r="BP2122">
        <v>0</v>
      </c>
      <c r="BQ2122">
        <v>8</v>
      </c>
      <c r="BR2122">
        <v>8</v>
      </c>
      <c r="BS2122">
        <v>8</v>
      </c>
      <c r="BT2122">
        <v>8</v>
      </c>
      <c r="BU2122">
        <v>8</v>
      </c>
      <c r="BV2122">
        <v>0</v>
      </c>
      <c r="BW2122" t="str">
        <f>"7:30 AM"</f>
        <v>7:30 AM</v>
      </c>
      <c r="BX2122" t="str">
        <f>"4:30 PM"</f>
        <v>4:30 PM</v>
      </c>
      <c r="BY2122" t="s">
        <v>159</v>
      </c>
      <c r="BZ2122">
        <v>0</v>
      </c>
      <c r="CA2122">
        <v>12</v>
      </c>
      <c r="CB2122" t="s">
        <v>117</v>
      </c>
      <c r="CD2122" s="2" t="s">
        <v>16561</v>
      </c>
      <c r="CE2122" t="s">
        <v>16559</v>
      </c>
      <c r="CG2122" t="s">
        <v>136</v>
      </c>
      <c r="CH2122" t="s">
        <v>121</v>
      </c>
      <c r="CI2122" s="6">
        <v>96950</v>
      </c>
      <c r="CJ2122" s="10">
        <v>8.15</v>
      </c>
      <c r="CK2122" s="10">
        <v>8.15</v>
      </c>
      <c r="CL2122" s="10">
        <v>12.23</v>
      </c>
      <c r="CM2122" s="10">
        <v>12.23</v>
      </c>
      <c r="CN2122" t="s">
        <v>137</v>
      </c>
      <c r="CO2122" t="s">
        <v>140</v>
      </c>
      <c r="CP2122" t="s">
        <v>209</v>
      </c>
      <c r="CR2122" t="s">
        <v>117</v>
      </c>
      <c r="CS2122" t="s">
        <v>139</v>
      </c>
      <c r="CT2122" t="s">
        <v>139</v>
      </c>
      <c r="CU2122" t="s">
        <v>139</v>
      </c>
      <c r="CV2122" t="s">
        <v>140</v>
      </c>
      <c r="CW2122" t="s">
        <v>139</v>
      </c>
      <c r="CX2122" t="s">
        <v>139</v>
      </c>
      <c r="CY2122" t="s">
        <v>308</v>
      </c>
      <c r="CZ2122" s="8">
        <v>16702358778</v>
      </c>
      <c r="DA2122" t="s">
        <v>1281</v>
      </c>
      <c r="DB2122" t="s">
        <v>140</v>
      </c>
      <c r="DC2122" t="s">
        <v>139</v>
      </c>
      <c r="DD2122" t="s">
        <v>117</v>
      </c>
    </row>
    <row r="2123" spans="1:114" ht="15" customHeight="1" x14ac:dyDescent="0.35">
      <c r="A2123" t="s">
        <v>16589</v>
      </c>
      <c r="B2123" t="s">
        <v>144</v>
      </c>
      <c r="C2123" s="1">
        <v>45751</v>
      </c>
      <c r="D2123" s="1">
        <v>45812</v>
      </c>
      <c r="E2123" t="s">
        <v>116</v>
      </c>
      <c r="F2123" s="1">
        <v>45929</v>
      </c>
      <c r="G2123" t="s">
        <v>117</v>
      </c>
      <c r="H2123" t="s">
        <v>139</v>
      </c>
      <c r="I2123" t="s">
        <v>117</v>
      </c>
      <c r="J2123" t="s">
        <v>14003</v>
      </c>
      <c r="K2123" t="s">
        <v>14004</v>
      </c>
      <c r="L2123" t="s">
        <v>8697</v>
      </c>
      <c r="M2123" t="s">
        <v>8698</v>
      </c>
      <c r="N2123" t="s">
        <v>496</v>
      </c>
      <c r="O2123" t="s">
        <v>121</v>
      </c>
      <c r="P2123" s="6">
        <v>96950</v>
      </c>
      <c r="Q2123" t="s">
        <v>122</v>
      </c>
      <c r="S2123" s="8">
        <v>16702349011</v>
      </c>
      <c r="U2123" t="s">
        <v>14005</v>
      </c>
      <c r="V2123">
        <v>236116</v>
      </c>
      <c r="W2123" t="s">
        <v>124</v>
      </c>
      <c r="Y2123" t="s">
        <v>2716</v>
      </c>
      <c r="Z2123" t="s">
        <v>2717</v>
      </c>
      <c r="AA2123" t="s">
        <v>3744</v>
      </c>
      <c r="AB2123" t="s">
        <v>154</v>
      </c>
      <c r="AC2123" t="s">
        <v>8697</v>
      </c>
      <c r="AD2123" t="s">
        <v>8698</v>
      </c>
      <c r="AE2123" t="s">
        <v>496</v>
      </c>
      <c r="AF2123" t="s">
        <v>121</v>
      </c>
      <c r="AG2123" s="6">
        <v>96950</v>
      </c>
      <c r="AH2123" t="s">
        <v>122</v>
      </c>
      <c r="AJ2123" s="8">
        <v>16707837461</v>
      </c>
      <c r="AL2123" t="s">
        <v>463</v>
      </c>
      <c r="BE2123" t="str">
        <f>"51-7011.00"</f>
        <v>51-7011.00</v>
      </c>
      <c r="BF2123" t="s">
        <v>3184</v>
      </c>
      <c r="BG2123" t="s">
        <v>16590</v>
      </c>
      <c r="BH2123" t="s">
        <v>16591</v>
      </c>
      <c r="BI2123">
        <v>8</v>
      </c>
      <c r="BJ2123">
        <v>8</v>
      </c>
      <c r="BK2123" s="1">
        <v>45931</v>
      </c>
      <c r="BL2123" s="1">
        <v>46295</v>
      </c>
      <c r="BM2123" s="1">
        <v>45931</v>
      </c>
      <c r="BN2123" s="1">
        <v>46295</v>
      </c>
      <c r="BO2123">
        <v>40</v>
      </c>
      <c r="BP2123">
        <v>0</v>
      </c>
      <c r="BQ2123">
        <v>8</v>
      </c>
      <c r="BR2123">
        <v>8</v>
      </c>
      <c r="BS2123">
        <v>8</v>
      </c>
      <c r="BT2123">
        <v>8</v>
      </c>
      <c r="BU2123">
        <v>8</v>
      </c>
      <c r="BV2123">
        <v>0</v>
      </c>
      <c r="BW2123" t="str">
        <f>"8:00 AM"</f>
        <v>8:00 AM</v>
      </c>
      <c r="BX2123" t="str">
        <f>"5:00 PM"</f>
        <v>5:00 PM</v>
      </c>
      <c r="BY2123" t="s">
        <v>159</v>
      </c>
      <c r="BZ2123">
        <v>0</v>
      </c>
      <c r="CA2123">
        <v>12</v>
      </c>
      <c r="CB2123" t="s">
        <v>117</v>
      </c>
      <c r="CD2123" s="2" t="s">
        <v>16592</v>
      </c>
      <c r="CE2123" t="s">
        <v>8697</v>
      </c>
      <c r="CF2123" t="s">
        <v>8698</v>
      </c>
      <c r="CG2123" t="s">
        <v>120</v>
      </c>
      <c r="CH2123" t="s">
        <v>121</v>
      </c>
      <c r="CI2123" s="6">
        <v>96950</v>
      </c>
      <c r="CJ2123" s="10">
        <v>13.73</v>
      </c>
      <c r="CK2123" s="10">
        <v>13.73</v>
      </c>
      <c r="CL2123" s="10">
        <v>20.59</v>
      </c>
      <c r="CM2123" s="10">
        <v>20.59</v>
      </c>
      <c r="CN2123" t="s">
        <v>137</v>
      </c>
      <c r="CO2123" t="s">
        <v>461</v>
      </c>
      <c r="CP2123" t="s">
        <v>138</v>
      </c>
      <c r="CR2123" t="s">
        <v>117</v>
      </c>
      <c r="CS2123" t="s">
        <v>139</v>
      </c>
      <c r="CT2123" t="s">
        <v>139</v>
      </c>
      <c r="CU2123" t="s">
        <v>139</v>
      </c>
      <c r="CV2123" t="s">
        <v>140</v>
      </c>
      <c r="CW2123" t="s">
        <v>139</v>
      </c>
      <c r="CX2123" t="s">
        <v>140</v>
      </c>
      <c r="CY2123" t="s">
        <v>13791</v>
      </c>
      <c r="CZ2123" s="8">
        <v>16707837461</v>
      </c>
      <c r="DA2123" t="s">
        <v>463</v>
      </c>
      <c r="DB2123" t="s">
        <v>1376</v>
      </c>
      <c r="DC2123" t="s">
        <v>139</v>
      </c>
      <c r="DD2123" t="s">
        <v>117</v>
      </c>
    </row>
    <row r="2124" spans="1:114" ht="15" customHeight="1" x14ac:dyDescent="0.35">
      <c r="A2124" t="s">
        <v>15341</v>
      </c>
      <c r="B2124" t="s">
        <v>144</v>
      </c>
      <c r="C2124" s="1">
        <v>45754</v>
      </c>
      <c r="D2124" s="1">
        <v>45812</v>
      </c>
      <c r="E2124" t="s">
        <v>116</v>
      </c>
      <c r="F2124" s="1">
        <v>45929</v>
      </c>
      <c r="G2124" t="s">
        <v>117</v>
      </c>
      <c r="H2124" t="s">
        <v>117</v>
      </c>
      <c r="I2124" t="s">
        <v>117</v>
      </c>
      <c r="J2124" t="s">
        <v>1807</v>
      </c>
      <c r="K2124" t="s">
        <v>194</v>
      </c>
      <c r="L2124" t="s">
        <v>1808</v>
      </c>
      <c r="M2124" t="s">
        <v>1809</v>
      </c>
      <c r="N2124" t="s">
        <v>120</v>
      </c>
      <c r="O2124" t="s">
        <v>121</v>
      </c>
      <c r="P2124" s="6">
        <v>96950</v>
      </c>
      <c r="Q2124" t="s">
        <v>122</v>
      </c>
      <c r="R2124" t="s">
        <v>140</v>
      </c>
      <c r="S2124" s="8">
        <v>16702347900</v>
      </c>
      <c r="T2124">
        <v>803</v>
      </c>
      <c r="U2124" t="s">
        <v>1810</v>
      </c>
      <c r="V2124">
        <v>23622</v>
      </c>
      <c r="W2124" t="s">
        <v>124</v>
      </c>
      <c r="Y2124" t="s">
        <v>1811</v>
      </c>
      <c r="Z2124" t="s">
        <v>1812</v>
      </c>
      <c r="AA2124" t="s">
        <v>1813</v>
      </c>
      <c r="AB2124" t="s">
        <v>657</v>
      </c>
      <c r="AC2124" t="s">
        <v>1808</v>
      </c>
      <c r="AD2124" t="s">
        <v>1809</v>
      </c>
      <c r="AE2124" t="s">
        <v>120</v>
      </c>
      <c r="AF2124" t="s">
        <v>121</v>
      </c>
      <c r="AG2124" s="6">
        <v>96950</v>
      </c>
      <c r="AH2124" t="s">
        <v>122</v>
      </c>
      <c r="AI2124" t="s">
        <v>1187</v>
      </c>
      <c r="AJ2124" s="8">
        <v>16702347900</v>
      </c>
      <c r="AK2124">
        <v>803</v>
      </c>
      <c r="AL2124" t="s">
        <v>1814</v>
      </c>
      <c r="BE2124" t="str">
        <f>"27-1025.00"</f>
        <v>27-1025.00</v>
      </c>
      <c r="BF2124" t="s">
        <v>15342</v>
      </c>
      <c r="BG2124" t="s">
        <v>15343</v>
      </c>
      <c r="BH2124" t="s">
        <v>15344</v>
      </c>
      <c r="BI2124">
        <v>4</v>
      </c>
      <c r="BJ2124">
        <v>4</v>
      </c>
      <c r="BK2124" s="1">
        <v>45931</v>
      </c>
      <c r="BL2124" s="1">
        <v>46295</v>
      </c>
      <c r="BM2124" s="1">
        <v>45931</v>
      </c>
      <c r="BN2124" s="1">
        <v>46295</v>
      </c>
      <c r="BO2124">
        <v>40</v>
      </c>
      <c r="BP2124">
        <v>0</v>
      </c>
      <c r="BQ2124">
        <v>8</v>
      </c>
      <c r="BR2124">
        <v>8</v>
      </c>
      <c r="BS2124">
        <v>8</v>
      </c>
      <c r="BT2124">
        <v>8</v>
      </c>
      <c r="BU2124">
        <v>8</v>
      </c>
      <c r="BV2124">
        <v>0</v>
      </c>
      <c r="BW2124" t="str">
        <f>"8:00 AM"</f>
        <v>8:00 AM</v>
      </c>
      <c r="BX2124" t="str">
        <f>"5:00 PM"</f>
        <v>5:00 PM</v>
      </c>
      <c r="BY2124" t="s">
        <v>588</v>
      </c>
      <c r="BZ2124">
        <v>0</v>
      </c>
      <c r="CA2124">
        <v>24</v>
      </c>
      <c r="CB2124" t="s">
        <v>117</v>
      </c>
      <c r="CD2124" t="s">
        <v>15345</v>
      </c>
      <c r="CE2124" t="s">
        <v>1818</v>
      </c>
      <c r="CF2124" t="s">
        <v>1819</v>
      </c>
      <c r="CG2124" t="s">
        <v>120</v>
      </c>
      <c r="CH2124" t="s">
        <v>121</v>
      </c>
      <c r="CI2124" s="6">
        <v>96950</v>
      </c>
      <c r="CJ2124" s="10">
        <v>10.130000000000001</v>
      </c>
      <c r="CK2124" s="10">
        <v>14</v>
      </c>
      <c r="CL2124" s="10">
        <v>15.2</v>
      </c>
      <c r="CM2124" s="10">
        <v>21</v>
      </c>
      <c r="CN2124" t="s">
        <v>137</v>
      </c>
      <c r="CP2124" t="s">
        <v>209</v>
      </c>
      <c r="CR2124" t="s">
        <v>117</v>
      </c>
      <c r="CS2124" t="s">
        <v>139</v>
      </c>
      <c r="CT2124" t="s">
        <v>140</v>
      </c>
      <c r="CU2124" t="s">
        <v>139</v>
      </c>
      <c r="CV2124" t="s">
        <v>140</v>
      </c>
      <c r="CW2124" t="s">
        <v>139</v>
      </c>
      <c r="CX2124" t="s">
        <v>140</v>
      </c>
      <c r="CY2124" t="s">
        <v>1821</v>
      </c>
      <c r="CZ2124" s="8">
        <v>16702347900</v>
      </c>
      <c r="DA2124" t="s">
        <v>1814</v>
      </c>
      <c r="DB2124" t="s">
        <v>1822</v>
      </c>
      <c r="DC2124" t="s">
        <v>139</v>
      </c>
      <c r="DD2124" t="s">
        <v>117</v>
      </c>
      <c r="DE2124" t="s">
        <v>1811</v>
      </c>
      <c r="DF2124" t="s">
        <v>1812</v>
      </c>
      <c r="DG2124" t="s">
        <v>1468</v>
      </c>
      <c r="DH2124" t="s">
        <v>1810</v>
      </c>
      <c r="DI2124" t="s">
        <v>1807</v>
      </c>
      <c r="DJ2124" t="s">
        <v>1814</v>
      </c>
    </row>
    <row r="2125" spans="1:114" ht="15" customHeight="1" x14ac:dyDescent="0.35">
      <c r="A2125" t="s">
        <v>12298</v>
      </c>
      <c r="B2125" t="s">
        <v>144</v>
      </c>
      <c r="C2125" s="1">
        <v>45754</v>
      </c>
      <c r="D2125" s="1">
        <v>45812</v>
      </c>
      <c r="E2125" t="s">
        <v>116</v>
      </c>
      <c r="F2125" s="1">
        <v>45929</v>
      </c>
      <c r="G2125" t="s">
        <v>117</v>
      </c>
      <c r="H2125" t="s">
        <v>117</v>
      </c>
      <c r="I2125" t="s">
        <v>117</v>
      </c>
      <c r="J2125" t="s">
        <v>12299</v>
      </c>
      <c r="K2125" t="s">
        <v>12300</v>
      </c>
      <c r="L2125" t="s">
        <v>12301</v>
      </c>
      <c r="M2125" t="s">
        <v>12302</v>
      </c>
      <c r="N2125" t="s">
        <v>120</v>
      </c>
      <c r="O2125" t="s">
        <v>121</v>
      </c>
      <c r="P2125" s="6">
        <v>96950</v>
      </c>
      <c r="Q2125" t="s">
        <v>122</v>
      </c>
      <c r="S2125" s="8">
        <v>16705881688</v>
      </c>
      <c r="U2125" t="s">
        <v>12303</v>
      </c>
      <c r="V2125">
        <v>72111</v>
      </c>
      <c r="W2125" t="s">
        <v>124</v>
      </c>
      <c r="Y2125" t="s">
        <v>12304</v>
      </c>
      <c r="Z2125" t="s">
        <v>12305</v>
      </c>
      <c r="AB2125" t="s">
        <v>128</v>
      </c>
      <c r="AC2125" t="s">
        <v>12301</v>
      </c>
      <c r="AD2125" t="s">
        <v>12302</v>
      </c>
      <c r="AE2125" t="s">
        <v>120</v>
      </c>
      <c r="AF2125" t="s">
        <v>121</v>
      </c>
      <c r="AG2125" s="6">
        <v>96950</v>
      </c>
      <c r="AH2125" t="s">
        <v>122</v>
      </c>
      <c r="AJ2125" s="8">
        <v>16705881688</v>
      </c>
      <c r="AL2125" t="s">
        <v>12306</v>
      </c>
      <c r="BE2125" t="str">
        <f>"11-1021.00"</f>
        <v>11-1021.00</v>
      </c>
      <c r="BF2125" t="s">
        <v>586</v>
      </c>
      <c r="BG2125" t="s">
        <v>12307</v>
      </c>
      <c r="BH2125" t="s">
        <v>12308</v>
      </c>
      <c r="BI2125">
        <v>1</v>
      </c>
      <c r="BJ2125">
        <v>1</v>
      </c>
      <c r="BK2125" s="1">
        <v>45931</v>
      </c>
      <c r="BL2125" s="1">
        <v>46295</v>
      </c>
      <c r="BM2125" s="1">
        <v>45931</v>
      </c>
      <c r="BN2125" s="1">
        <v>46295</v>
      </c>
      <c r="BO2125">
        <v>40</v>
      </c>
      <c r="BP2125">
        <v>0</v>
      </c>
      <c r="BQ2125">
        <v>8</v>
      </c>
      <c r="BR2125">
        <v>8</v>
      </c>
      <c r="BS2125">
        <v>8</v>
      </c>
      <c r="BT2125">
        <v>8</v>
      </c>
      <c r="BU2125">
        <v>8</v>
      </c>
      <c r="BV2125">
        <v>0</v>
      </c>
      <c r="BW2125" t="str">
        <f>"8:00 AM"</f>
        <v>8:00 AM</v>
      </c>
      <c r="BX2125" t="str">
        <f>"5:00 PM"</f>
        <v>5:00 PM</v>
      </c>
      <c r="BY2125" t="s">
        <v>159</v>
      </c>
      <c r="BZ2125">
        <v>0</v>
      </c>
      <c r="CA2125">
        <v>12</v>
      </c>
      <c r="CB2125" t="s">
        <v>139</v>
      </c>
      <c r="CC2125">
        <v>3</v>
      </c>
      <c r="CD2125" t="s">
        <v>194</v>
      </c>
      <c r="CE2125" t="s">
        <v>12301</v>
      </c>
      <c r="CF2125" t="s">
        <v>12302</v>
      </c>
      <c r="CG2125" t="s">
        <v>120</v>
      </c>
      <c r="CH2125" t="s">
        <v>121</v>
      </c>
      <c r="CI2125" s="6">
        <v>96950</v>
      </c>
      <c r="CJ2125" s="10">
        <v>22.09</v>
      </c>
      <c r="CK2125" s="10">
        <v>22.09</v>
      </c>
      <c r="CL2125" s="10">
        <v>33.14</v>
      </c>
      <c r="CM2125" s="10">
        <v>33.14</v>
      </c>
      <c r="CN2125" t="s">
        <v>137</v>
      </c>
      <c r="CO2125" t="s">
        <v>194</v>
      </c>
      <c r="CP2125" t="s">
        <v>138</v>
      </c>
      <c r="CR2125" t="s">
        <v>117</v>
      </c>
      <c r="CS2125" t="s">
        <v>139</v>
      </c>
      <c r="CT2125" t="s">
        <v>140</v>
      </c>
      <c r="CU2125" t="s">
        <v>139</v>
      </c>
      <c r="CV2125" t="s">
        <v>140</v>
      </c>
      <c r="CW2125" t="s">
        <v>139</v>
      </c>
      <c r="CX2125" t="s">
        <v>140</v>
      </c>
      <c r="CY2125" t="s">
        <v>1936</v>
      </c>
      <c r="CZ2125" s="8">
        <v>16705881688</v>
      </c>
      <c r="DA2125" t="s">
        <v>12306</v>
      </c>
      <c r="DB2125" t="s">
        <v>140</v>
      </c>
      <c r="DC2125" t="s">
        <v>139</v>
      </c>
      <c r="DD2125" t="s">
        <v>117</v>
      </c>
      <c r="DE2125" t="s">
        <v>12304</v>
      </c>
      <c r="DF2125" t="s">
        <v>12305</v>
      </c>
      <c r="DH2125" t="s">
        <v>12303</v>
      </c>
      <c r="DI2125" t="s">
        <v>12299</v>
      </c>
      <c r="DJ2125" t="s">
        <v>12306</v>
      </c>
    </row>
    <row r="2126" spans="1:114" ht="15" customHeight="1" x14ac:dyDescent="0.35">
      <c r="A2126" t="s">
        <v>12288</v>
      </c>
      <c r="B2126" t="s">
        <v>144</v>
      </c>
      <c r="C2126" s="1">
        <v>45754</v>
      </c>
      <c r="D2126" s="1">
        <v>45812</v>
      </c>
      <c r="E2126" t="s">
        <v>116</v>
      </c>
      <c r="F2126" s="1">
        <v>45929</v>
      </c>
      <c r="G2126" t="s">
        <v>139</v>
      </c>
      <c r="H2126" t="s">
        <v>117</v>
      </c>
      <c r="I2126" t="s">
        <v>117</v>
      </c>
      <c r="J2126" t="s">
        <v>1757</v>
      </c>
      <c r="L2126" t="s">
        <v>1758</v>
      </c>
      <c r="N2126" t="s">
        <v>136</v>
      </c>
      <c r="O2126" t="s">
        <v>121</v>
      </c>
      <c r="P2126" s="6">
        <v>96950</v>
      </c>
      <c r="Q2126" t="s">
        <v>122</v>
      </c>
      <c r="S2126" s="8">
        <v>16702347898</v>
      </c>
      <c r="U2126" t="s">
        <v>1759</v>
      </c>
      <c r="V2126">
        <v>522390</v>
      </c>
      <c r="W2126" t="s">
        <v>124</v>
      </c>
      <c r="Y2126" t="s">
        <v>1760</v>
      </c>
      <c r="Z2126" t="s">
        <v>203</v>
      </c>
      <c r="AA2126" t="s">
        <v>1761</v>
      </c>
      <c r="AB2126" t="s">
        <v>474</v>
      </c>
      <c r="AC2126" t="s">
        <v>1758</v>
      </c>
      <c r="AE2126" t="s">
        <v>136</v>
      </c>
      <c r="AF2126" t="s">
        <v>121</v>
      </c>
      <c r="AG2126" s="6">
        <v>96950</v>
      </c>
      <c r="AH2126" t="s">
        <v>122</v>
      </c>
      <c r="AJ2126" s="8">
        <v>16702347898</v>
      </c>
      <c r="AL2126" t="s">
        <v>1762</v>
      </c>
      <c r="BE2126" t="str">
        <f>"43-3031.00"</f>
        <v>43-3031.00</v>
      </c>
      <c r="BF2126" t="s">
        <v>357</v>
      </c>
      <c r="BG2126" t="s">
        <v>1763</v>
      </c>
      <c r="BH2126" t="s">
        <v>1764</v>
      </c>
      <c r="BI2126">
        <v>1</v>
      </c>
      <c r="BJ2126">
        <v>1</v>
      </c>
      <c r="BK2126" s="1">
        <v>45931</v>
      </c>
      <c r="BL2126" s="1">
        <v>47026</v>
      </c>
      <c r="BM2126" s="1">
        <v>45931</v>
      </c>
      <c r="BN2126" s="1">
        <v>47026</v>
      </c>
      <c r="BO2126">
        <v>35</v>
      </c>
      <c r="BP2126">
        <v>0</v>
      </c>
      <c r="BQ2126">
        <v>7</v>
      </c>
      <c r="BR2126">
        <v>7</v>
      </c>
      <c r="BS2126">
        <v>7</v>
      </c>
      <c r="BT2126">
        <v>7</v>
      </c>
      <c r="BU2126">
        <v>7</v>
      </c>
      <c r="BV2126">
        <v>0</v>
      </c>
      <c r="BW2126" t="str">
        <f>"8:00 AM"</f>
        <v>8:00 AM</v>
      </c>
      <c r="BX2126" t="str">
        <f>"4:00 PM"</f>
        <v>4:00 PM</v>
      </c>
      <c r="BY2126" t="s">
        <v>159</v>
      </c>
      <c r="BZ2126">
        <v>0</v>
      </c>
      <c r="CA2126">
        <v>12</v>
      </c>
      <c r="CB2126" t="s">
        <v>117</v>
      </c>
      <c r="CD2126" t="s">
        <v>1765</v>
      </c>
      <c r="CE2126" t="s">
        <v>1758</v>
      </c>
      <c r="CG2126" t="s">
        <v>136</v>
      </c>
      <c r="CH2126" t="s">
        <v>121</v>
      </c>
      <c r="CI2126" s="6">
        <v>96950</v>
      </c>
      <c r="CJ2126" s="10">
        <v>12.28</v>
      </c>
      <c r="CK2126" s="10">
        <v>12.28</v>
      </c>
      <c r="CL2126" s="10">
        <v>18.420000000000002</v>
      </c>
      <c r="CM2126" s="10">
        <v>18.420000000000002</v>
      </c>
      <c r="CN2126" t="s">
        <v>137</v>
      </c>
      <c r="CO2126" t="s">
        <v>140</v>
      </c>
      <c r="CP2126" t="s">
        <v>138</v>
      </c>
      <c r="CR2126" t="s">
        <v>117</v>
      </c>
      <c r="CS2126" t="s">
        <v>139</v>
      </c>
      <c r="CT2126" t="s">
        <v>140</v>
      </c>
      <c r="CU2126" t="s">
        <v>139</v>
      </c>
      <c r="CV2126" t="s">
        <v>140</v>
      </c>
      <c r="CW2126" t="s">
        <v>139</v>
      </c>
      <c r="CX2126" t="s">
        <v>140</v>
      </c>
      <c r="CY2126" t="s">
        <v>1766</v>
      </c>
      <c r="CZ2126" s="8">
        <v>16702347898</v>
      </c>
      <c r="DA2126" t="s">
        <v>1762</v>
      </c>
      <c r="DB2126" t="s">
        <v>164</v>
      </c>
      <c r="DC2126" t="s">
        <v>139</v>
      </c>
      <c r="DD2126" t="s">
        <v>117</v>
      </c>
    </row>
    <row r="2127" spans="1:114" ht="15" customHeight="1" x14ac:dyDescent="0.35">
      <c r="A2127" t="s">
        <v>8247</v>
      </c>
      <c r="B2127" t="s">
        <v>144</v>
      </c>
      <c r="C2127" s="1">
        <v>45756</v>
      </c>
      <c r="D2127" s="1">
        <v>45812</v>
      </c>
      <c r="E2127" t="s">
        <v>116</v>
      </c>
      <c r="F2127" s="1">
        <v>45929</v>
      </c>
      <c r="G2127" t="s">
        <v>139</v>
      </c>
      <c r="H2127" t="s">
        <v>117</v>
      </c>
      <c r="I2127" t="s">
        <v>117</v>
      </c>
      <c r="J2127" t="s">
        <v>2282</v>
      </c>
      <c r="K2127" t="s">
        <v>2283</v>
      </c>
      <c r="L2127" t="s">
        <v>2284</v>
      </c>
      <c r="N2127" t="s">
        <v>136</v>
      </c>
      <c r="O2127" t="s">
        <v>121</v>
      </c>
      <c r="P2127" s="6">
        <v>96950</v>
      </c>
      <c r="Q2127" t="s">
        <v>122</v>
      </c>
      <c r="S2127" s="8">
        <v>16702358778</v>
      </c>
      <c r="U2127" t="s">
        <v>2285</v>
      </c>
      <c r="V2127">
        <v>455219</v>
      </c>
      <c r="W2127" t="s">
        <v>124</v>
      </c>
      <c r="Y2127" t="s">
        <v>2286</v>
      </c>
      <c r="Z2127" t="s">
        <v>2287</v>
      </c>
      <c r="AA2127" t="s">
        <v>2288</v>
      </c>
      <c r="AB2127" t="s">
        <v>474</v>
      </c>
      <c r="AC2127" t="s">
        <v>2289</v>
      </c>
      <c r="AE2127" t="s">
        <v>136</v>
      </c>
      <c r="AF2127" t="s">
        <v>121</v>
      </c>
      <c r="AG2127" s="6">
        <v>96950</v>
      </c>
      <c r="AH2127" t="s">
        <v>122</v>
      </c>
      <c r="AJ2127" s="8">
        <v>16702358778</v>
      </c>
      <c r="AL2127" t="s">
        <v>2290</v>
      </c>
      <c r="BE2127" t="str">
        <f>"43-3031.00"</f>
        <v>43-3031.00</v>
      </c>
      <c r="BF2127" t="s">
        <v>357</v>
      </c>
      <c r="BG2127" t="s">
        <v>8248</v>
      </c>
      <c r="BH2127" t="s">
        <v>8249</v>
      </c>
      <c r="BI2127">
        <v>1</v>
      </c>
      <c r="BJ2127">
        <v>1</v>
      </c>
      <c r="BK2127" s="1">
        <v>45931</v>
      </c>
      <c r="BL2127" s="1">
        <v>47026</v>
      </c>
      <c r="BM2127" s="1">
        <v>45931</v>
      </c>
      <c r="BN2127" s="1">
        <v>47026</v>
      </c>
      <c r="BO2127">
        <v>40</v>
      </c>
      <c r="BP2127">
        <v>0</v>
      </c>
      <c r="BQ2127">
        <v>8</v>
      </c>
      <c r="BR2127">
        <v>8</v>
      </c>
      <c r="BS2127">
        <v>8</v>
      </c>
      <c r="BT2127">
        <v>8</v>
      </c>
      <c r="BU2127">
        <v>8</v>
      </c>
      <c r="BV2127">
        <v>0</v>
      </c>
      <c r="BW2127" t="str">
        <f>"8:00 AM"</f>
        <v>8:00 AM</v>
      </c>
      <c r="BX2127" t="str">
        <f>"5:00 PM"</f>
        <v>5:00 PM</v>
      </c>
      <c r="BY2127" t="s">
        <v>159</v>
      </c>
      <c r="BZ2127">
        <v>0</v>
      </c>
      <c r="CA2127">
        <v>12</v>
      </c>
      <c r="CB2127" t="s">
        <v>117</v>
      </c>
      <c r="CD2127" t="s">
        <v>8250</v>
      </c>
      <c r="CE2127" t="s">
        <v>2284</v>
      </c>
      <c r="CG2127" t="s">
        <v>136</v>
      </c>
      <c r="CH2127" t="s">
        <v>121</v>
      </c>
      <c r="CI2127" s="6">
        <v>96950</v>
      </c>
      <c r="CJ2127" s="10">
        <v>12.28</v>
      </c>
      <c r="CK2127" s="10">
        <v>13</v>
      </c>
      <c r="CL2127" s="10">
        <v>18.420000000000002</v>
      </c>
      <c r="CM2127" s="10">
        <v>19.5</v>
      </c>
      <c r="CN2127" t="s">
        <v>137</v>
      </c>
      <c r="CO2127" t="s">
        <v>164</v>
      </c>
      <c r="CP2127" t="s">
        <v>138</v>
      </c>
      <c r="CR2127" t="s">
        <v>117</v>
      </c>
      <c r="CS2127" t="s">
        <v>139</v>
      </c>
      <c r="CT2127" t="s">
        <v>139</v>
      </c>
      <c r="CU2127" t="s">
        <v>139</v>
      </c>
      <c r="CV2127" t="s">
        <v>140</v>
      </c>
      <c r="CW2127" t="s">
        <v>139</v>
      </c>
      <c r="CX2127" t="s">
        <v>139</v>
      </c>
      <c r="CY2127" t="s">
        <v>2293</v>
      </c>
      <c r="CZ2127" s="8">
        <v>16702358778</v>
      </c>
      <c r="DA2127" t="s">
        <v>2290</v>
      </c>
      <c r="DB2127" t="s">
        <v>140</v>
      </c>
      <c r="DC2127" t="s">
        <v>139</v>
      </c>
      <c r="DD2127" t="s">
        <v>117</v>
      </c>
    </row>
    <row r="2128" spans="1:114" ht="15" customHeight="1" x14ac:dyDescent="0.35">
      <c r="A2128" t="s">
        <v>12346</v>
      </c>
      <c r="B2128" t="s">
        <v>144</v>
      </c>
      <c r="C2128" s="1">
        <v>45756</v>
      </c>
      <c r="D2128" s="1">
        <v>45812</v>
      </c>
      <c r="E2128" t="s">
        <v>116</v>
      </c>
      <c r="F2128" s="1">
        <v>45929</v>
      </c>
      <c r="G2128" t="s">
        <v>117</v>
      </c>
      <c r="H2128" t="s">
        <v>117</v>
      </c>
      <c r="I2128" t="s">
        <v>117</v>
      </c>
      <c r="J2128" t="s">
        <v>2282</v>
      </c>
      <c r="K2128" t="s">
        <v>2283</v>
      </c>
      <c r="L2128" t="s">
        <v>2284</v>
      </c>
      <c r="N2128" t="s">
        <v>136</v>
      </c>
      <c r="O2128" t="s">
        <v>121</v>
      </c>
      <c r="P2128" s="6">
        <v>96950</v>
      </c>
      <c r="Q2128" t="s">
        <v>122</v>
      </c>
      <c r="S2128" s="8">
        <v>16702358778</v>
      </c>
      <c r="U2128" t="s">
        <v>2285</v>
      </c>
      <c r="V2128">
        <v>455219</v>
      </c>
      <c r="W2128" t="s">
        <v>124</v>
      </c>
      <c r="Y2128" t="s">
        <v>2286</v>
      </c>
      <c r="Z2128" t="s">
        <v>2287</v>
      </c>
      <c r="AA2128" t="s">
        <v>2288</v>
      </c>
      <c r="AB2128" t="s">
        <v>474</v>
      </c>
      <c r="AC2128" t="s">
        <v>10840</v>
      </c>
      <c r="AE2128" t="s">
        <v>136</v>
      </c>
      <c r="AF2128" t="s">
        <v>121</v>
      </c>
      <c r="AG2128" s="6">
        <v>96950</v>
      </c>
      <c r="AH2128" t="s">
        <v>122</v>
      </c>
      <c r="AJ2128" s="8">
        <v>16702358778</v>
      </c>
      <c r="AL2128" t="s">
        <v>2290</v>
      </c>
      <c r="BE2128" t="str">
        <f>"53-3031.00"</f>
        <v>53-3031.00</v>
      </c>
      <c r="BF2128" t="s">
        <v>406</v>
      </c>
      <c r="BG2128" t="s">
        <v>10841</v>
      </c>
      <c r="BH2128" t="s">
        <v>408</v>
      </c>
      <c r="BI2128">
        <v>3</v>
      </c>
      <c r="BJ2128">
        <v>3</v>
      </c>
      <c r="BK2128" s="1">
        <v>45931</v>
      </c>
      <c r="BL2128" s="1">
        <v>46295</v>
      </c>
      <c r="BM2128" s="1">
        <v>45931</v>
      </c>
      <c r="BN2128" s="1">
        <v>46295</v>
      </c>
      <c r="BO2128">
        <v>40</v>
      </c>
      <c r="BP2128">
        <v>0</v>
      </c>
      <c r="BQ2128">
        <v>8</v>
      </c>
      <c r="BR2128">
        <v>8</v>
      </c>
      <c r="BS2128">
        <v>8</v>
      </c>
      <c r="BT2128">
        <v>8</v>
      </c>
      <c r="BU2128">
        <v>8</v>
      </c>
      <c r="BV2128">
        <v>0</v>
      </c>
      <c r="BW2128" t="str">
        <f>"8:00 AM"</f>
        <v>8:00 AM</v>
      </c>
      <c r="BX2128" t="str">
        <f>"5:00 PM"</f>
        <v>5:00 PM</v>
      </c>
      <c r="BY2128" t="s">
        <v>159</v>
      </c>
      <c r="BZ2128">
        <v>0</v>
      </c>
      <c r="CA2128">
        <v>6</v>
      </c>
      <c r="CB2128" t="s">
        <v>117</v>
      </c>
      <c r="CD2128" s="2" t="s">
        <v>10842</v>
      </c>
      <c r="CE2128" t="s">
        <v>2284</v>
      </c>
      <c r="CG2128" t="s">
        <v>136</v>
      </c>
      <c r="CH2128" t="s">
        <v>121</v>
      </c>
      <c r="CI2128" s="6">
        <v>96950</v>
      </c>
      <c r="CJ2128" s="10">
        <v>8.34</v>
      </c>
      <c r="CK2128" s="10">
        <v>9</v>
      </c>
      <c r="CL2128" s="10">
        <v>12.51</v>
      </c>
      <c r="CM2128" s="10">
        <v>13.5</v>
      </c>
      <c r="CN2128" t="s">
        <v>137</v>
      </c>
      <c r="CO2128" t="s">
        <v>164</v>
      </c>
      <c r="CP2128" t="s">
        <v>138</v>
      </c>
      <c r="CR2128" t="s">
        <v>117</v>
      </c>
      <c r="CS2128" t="s">
        <v>139</v>
      </c>
      <c r="CT2128" t="s">
        <v>139</v>
      </c>
      <c r="CU2128" t="s">
        <v>139</v>
      </c>
      <c r="CV2128" t="s">
        <v>140</v>
      </c>
      <c r="CW2128" t="s">
        <v>139</v>
      </c>
      <c r="CX2128" t="s">
        <v>139</v>
      </c>
      <c r="CY2128" t="s">
        <v>2293</v>
      </c>
      <c r="CZ2128" s="8">
        <v>16702358778</v>
      </c>
      <c r="DA2128" t="s">
        <v>2290</v>
      </c>
      <c r="DB2128" t="s">
        <v>140</v>
      </c>
      <c r="DC2128" t="s">
        <v>139</v>
      </c>
      <c r="DD2128" t="s">
        <v>117</v>
      </c>
    </row>
    <row r="2129" spans="1:108" ht="15" customHeight="1" x14ac:dyDescent="0.35">
      <c r="A2129" t="s">
        <v>5670</v>
      </c>
      <c r="B2129" t="s">
        <v>144</v>
      </c>
      <c r="C2129" s="1">
        <v>45757</v>
      </c>
      <c r="D2129" s="1">
        <v>45812</v>
      </c>
      <c r="E2129" t="s">
        <v>116</v>
      </c>
      <c r="F2129" s="1">
        <v>45929</v>
      </c>
      <c r="G2129" t="s">
        <v>117</v>
      </c>
      <c r="H2129" t="s">
        <v>117</v>
      </c>
      <c r="I2129" t="s">
        <v>117</v>
      </c>
      <c r="J2129" t="s">
        <v>2098</v>
      </c>
      <c r="K2129" t="s">
        <v>2099</v>
      </c>
      <c r="L2129" t="s">
        <v>2100</v>
      </c>
      <c r="M2129" t="s">
        <v>140</v>
      </c>
      <c r="N2129" t="s">
        <v>120</v>
      </c>
      <c r="O2129" t="s">
        <v>121</v>
      </c>
      <c r="P2129" s="6">
        <v>96950</v>
      </c>
      <c r="Q2129" t="s">
        <v>122</v>
      </c>
      <c r="R2129" t="s">
        <v>1677</v>
      </c>
      <c r="S2129" s="8">
        <v>16707899096</v>
      </c>
      <c r="U2129" t="s">
        <v>2101</v>
      </c>
      <c r="V2129">
        <v>445110</v>
      </c>
      <c r="W2129" t="s">
        <v>124</v>
      </c>
      <c r="Y2129" t="s">
        <v>2102</v>
      </c>
      <c r="Z2129" t="s">
        <v>2103</v>
      </c>
      <c r="AA2129" t="s">
        <v>2104</v>
      </c>
      <c r="AB2129" t="s">
        <v>270</v>
      </c>
      <c r="AC2129" t="s">
        <v>2100</v>
      </c>
      <c r="AD2129" t="s">
        <v>140</v>
      </c>
      <c r="AE2129" t="s">
        <v>120</v>
      </c>
      <c r="AF2129" t="s">
        <v>121</v>
      </c>
      <c r="AG2129" s="6">
        <v>96950</v>
      </c>
      <c r="AH2129" t="s">
        <v>122</v>
      </c>
      <c r="AJ2129" s="8">
        <v>16707899096</v>
      </c>
      <c r="AL2129" t="s">
        <v>2105</v>
      </c>
      <c r="BE2129" t="str">
        <f>"11-2022.00"</f>
        <v>11-2022.00</v>
      </c>
      <c r="BF2129" t="s">
        <v>2340</v>
      </c>
      <c r="BG2129" t="s">
        <v>5671</v>
      </c>
      <c r="BH2129" t="s">
        <v>2342</v>
      </c>
      <c r="BI2129">
        <v>2</v>
      </c>
      <c r="BJ2129">
        <v>2</v>
      </c>
      <c r="BK2129" s="1">
        <v>45931</v>
      </c>
      <c r="BL2129" s="1">
        <v>46295</v>
      </c>
      <c r="BM2129" s="1">
        <v>45931</v>
      </c>
      <c r="BN2129" s="1">
        <v>46295</v>
      </c>
      <c r="BO2129">
        <v>35</v>
      </c>
      <c r="BP2129">
        <v>0</v>
      </c>
      <c r="BQ2129">
        <v>7</v>
      </c>
      <c r="BR2129">
        <v>7</v>
      </c>
      <c r="BS2129">
        <v>7</v>
      </c>
      <c r="BT2129">
        <v>7</v>
      </c>
      <c r="BU2129">
        <v>7</v>
      </c>
      <c r="BV2129">
        <v>0</v>
      </c>
      <c r="BW2129" t="str">
        <f>"8:00 AM"</f>
        <v>8:00 AM</v>
      </c>
      <c r="BX2129" t="str">
        <f>"5:00 PM"</f>
        <v>5:00 PM</v>
      </c>
      <c r="BY2129" t="s">
        <v>159</v>
      </c>
      <c r="BZ2129">
        <v>0</v>
      </c>
      <c r="CA2129">
        <v>36</v>
      </c>
      <c r="CB2129" t="s">
        <v>139</v>
      </c>
      <c r="CC2129">
        <v>4</v>
      </c>
      <c r="CD2129" s="2" t="s">
        <v>2343</v>
      </c>
      <c r="CE2129" t="s">
        <v>2100</v>
      </c>
      <c r="CF2129" t="s">
        <v>140</v>
      </c>
      <c r="CG2129" t="s">
        <v>120</v>
      </c>
      <c r="CH2129" t="s">
        <v>121</v>
      </c>
      <c r="CI2129" s="6">
        <v>96950</v>
      </c>
      <c r="CJ2129" s="10">
        <v>18.239999999999998</v>
      </c>
      <c r="CK2129" s="10">
        <v>18.239999999999998</v>
      </c>
      <c r="CN2129" t="s">
        <v>137</v>
      </c>
      <c r="CO2129" t="s">
        <v>5672</v>
      </c>
      <c r="CP2129" t="s">
        <v>138</v>
      </c>
      <c r="CR2129" t="s">
        <v>117</v>
      </c>
      <c r="CS2129" t="s">
        <v>139</v>
      </c>
      <c r="CT2129" t="s">
        <v>140</v>
      </c>
      <c r="CU2129" t="s">
        <v>140</v>
      </c>
      <c r="CV2129" t="s">
        <v>140</v>
      </c>
      <c r="CW2129" t="s">
        <v>139</v>
      </c>
      <c r="CX2129" t="s">
        <v>140</v>
      </c>
      <c r="CY2129" t="s">
        <v>1686</v>
      </c>
      <c r="CZ2129" s="8">
        <v>16707899096</v>
      </c>
      <c r="DA2129" t="s">
        <v>2110</v>
      </c>
      <c r="DB2129" t="s">
        <v>140</v>
      </c>
      <c r="DC2129" t="s">
        <v>139</v>
      </c>
      <c r="DD2129" t="s">
        <v>117</v>
      </c>
    </row>
    <row r="2130" spans="1:108" ht="15" customHeight="1" x14ac:dyDescent="0.35">
      <c r="A2130" t="s">
        <v>5823</v>
      </c>
      <c r="B2130" t="s">
        <v>144</v>
      </c>
      <c r="C2130" s="1">
        <v>45757</v>
      </c>
      <c r="D2130" s="1">
        <v>45812</v>
      </c>
      <c r="E2130" t="s">
        <v>211</v>
      </c>
      <c r="G2130" t="s">
        <v>117</v>
      </c>
      <c r="H2130" t="s">
        <v>117</v>
      </c>
      <c r="I2130" t="s">
        <v>117</v>
      </c>
      <c r="J2130" t="s">
        <v>5824</v>
      </c>
      <c r="L2130" t="s">
        <v>5825</v>
      </c>
      <c r="N2130" t="s">
        <v>136</v>
      </c>
      <c r="O2130" t="s">
        <v>121</v>
      </c>
      <c r="P2130" s="6">
        <v>96950</v>
      </c>
      <c r="Q2130" t="s">
        <v>122</v>
      </c>
      <c r="S2130" s="8">
        <v>16702356622</v>
      </c>
      <c r="U2130" t="s">
        <v>5826</v>
      </c>
      <c r="V2130">
        <v>531110</v>
      </c>
      <c r="W2130" t="s">
        <v>124</v>
      </c>
      <c r="Y2130" t="s">
        <v>5827</v>
      </c>
      <c r="Z2130" t="s">
        <v>5828</v>
      </c>
      <c r="AA2130" t="s">
        <v>5829</v>
      </c>
      <c r="AB2130" t="s">
        <v>5830</v>
      </c>
      <c r="AC2130" t="s">
        <v>5831</v>
      </c>
      <c r="AD2130" t="s">
        <v>5832</v>
      </c>
      <c r="AE2130" t="s">
        <v>136</v>
      </c>
      <c r="AF2130" t="s">
        <v>121</v>
      </c>
      <c r="AG2130" s="6">
        <v>96950</v>
      </c>
      <c r="AH2130" t="s">
        <v>122</v>
      </c>
      <c r="AJ2130" s="8">
        <v>16702356622</v>
      </c>
      <c r="AL2130" t="s">
        <v>5833</v>
      </c>
      <c r="BE2130" t="str">
        <f>"49-9071.00"</f>
        <v>49-9071.00</v>
      </c>
      <c r="BF2130" t="s">
        <v>156</v>
      </c>
      <c r="BG2130" t="s">
        <v>5834</v>
      </c>
      <c r="BH2130" t="s">
        <v>156</v>
      </c>
      <c r="BI2130">
        <v>3</v>
      </c>
      <c r="BJ2130">
        <v>3</v>
      </c>
      <c r="BK2130" s="1">
        <v>45869</v>
      </c>
      <c r="BL2130" s="1">
        <v>46233</v>
      </c>
      <c r="BM2130" s="1">
        <v>45869</v>
      </c>
      <c r="BN2130" s="1">
        <v>46233</v>
      </c>
      <c r="BO2130">
        <v>40</v>
      </c>
      <c r="BP2130">
        <v>0</v>
      </c>
      <c r="BQ2130">
        <v>8</v>
      </c>
      <c r="BR2130">
        <v>8</v>
      </c>
      <c r="BS2130">
        <v>8</v>
      </c>
      <c r="BT2130">
        <v>8</v>
      </c>
      <c r="BU2130">
        <v>8</v>
      </c>
      <c r="BV2130">
        <v>0</v>
      </c>
      <c r="BW2130" t="str">
        <f>"8:00 AM"</f>
        <v>8:00 AM</v>
      </c>
      <c r="BX2130" t="str">
        <f>"5:00 PM"</f>
        <v>5:00 PM</v>
      </c>
      <c r="BY2130" t="s">
        <v>159</v>
      </c>
      <c r="BZ2130">
        <v>0</v>
      </c>
      <c r="CA2130">
        <v>6</v>
      </c>
      <c r="CB2130" t="s">
        <v>117</v>
      </c>
      <c r="CD2130" t="s">
        <v>5835</v>
      </c>
      <c r="CE2130" t="s">
        <v>5836</v>
      </c>
      <c r="CG2130" t="s">
        <v>136</v>
      </c>
      <c r="CH2130" t="s">
        <v>121</v>
      </c>
      <c r="CI2130" s="6">
        <v>96950</v>
      </c>
      <c r="CJ2130" s="10">
        <v>9.75</v>
      </c>
      <c r="CK2130" s="10">
        <v>11</v>
      </c>
      <c r="CL2130" s="10">
        <v>14.63</v>
      </c>
      <c r="CM2130" s="10">
        <v>16.5</v>
      </c>
      <c r="CN2130" t="s">
        <v>137</v>
      </c>
      <c r="CP2130" t="s">
        <v>209</v>
      </c>
      <c r="CR2130" t="s">
        <v>117</v>
      </c>
      <c r="CS2130" t="s">
        <v>139</v>
      </c>
      <c r="CT2130" t="s">
        <v>139</v>
      </c>
      <c r="CU2130" t="s">
        <v>139</v>
      </c>
      <c r="CV2130" t="s">
        <v>140</v>
      </c>
      <c r="CW2130" t="s">
        <v>139</v>
      </c>
      <c r="CX2130" t="s">
        <v>139</v>
      </c>
      <c r="CY2130" t="s">
        <v>5837</v>
      </c>
      <c r="CZ2130" s="8">
        <v>16702356622</v>
      </c>
      <c r="DA2130" t="s">
        <v>5833</v>
      </c>
      <c r="DB2130" t="s">
        <v>140</v>
      </c>
      <c r="DC2130" t="s">
        <v>139</v>
      </c>
      <c r="DD2130" t="s">
        <v>117</v>
      </c>
    </row>
    <row r="2131" spans="1:108" ht="15" customHeight="1" x14ac:dyDescent="0.35">
      <c r="A2131" t="s">
        <v>8281</v>
      </c>
      <c r="B2131" t="s">
        <v>166</v>
      </c>
      <c r="C2131" s="1">
        <v>45769</v>
      </c>
      <c r="D2131" s="1">
        <v>45812</v>
      </c>
      <c r="E2131" t="s">
        <v>211</v>
      </c>
      <c r="G2131" t="s">
        <v>139</v>
      </c>
      <c r="H2131" t="s">
        <v>117</v>
      </c>
      <c r="I2131" t="s">
        <v>117</v>
      </c>
      <c r="J2131" t="s">
        <v>954</v>
      </c>
      <c r="K2131" t="s">
        <v>955</v>
      </c>
      <c r="L2131" t="s">
        <v>956</v>
      </c>
      <c r="M2131" t="s">
        <v>957</v>
      </c>
      <c r="N2131" t="s">
        <v>120</v>
      </c>
      <c r="O2131" t="s">
        <v>121</v>
      </c>
      <c r="P2131" s="6">
        <v>96950</v>
      </c>
      <c r="Q2131" t="s">
        <v>122</v>
      </c>
      <c r="S2131" s="8">
        <v>16702336927</v>
      </c>
      <c r="U2131" t="s">
        <v>2112</v>
      </c>
      <c r="V2131">
        <v>561320</v>
      </c>
      <c r="W2131" t="s">
        <v>124</v>
      </c>
      <c r="Y2131" t="s">
        <v>959</v>
      </c>
      <c r="Z2131" t="s">
        <v>960</v>
      </c>
      <c r="AA2131" t="s">
        <v>961</v>
      </c>
      <c r="AB2131" t="s">
        <v>128</v>
      </c>
      <c r="AC2131" t="s">
        <v>956</v>
      </c>
      <c r="AD2131" t="s">
        <v>957</v>
      </c>
      <c r="AE2131" t="s">
        <v>120</v>
      </c>
      <c r="AF2131" t="s">
        <v>121</v>
      </c>
      <c r="AG2131" s="6">
        <v>96950</v>
      </c>
      <c r="AH2131" t="s">
        <v>122</v>
      </c>
      <c r="AJ2131" s="8">
        <v>16702336927</v>
      </c>
      <c r="AL2131" t="s">
        <v>967</v>
      </c>
      <c r="BE2131" t="str">
        <f>"37-2011.00"</f>
        <v>37-2011.00</v>
      </c>
      <c r="BF2131" t="s">
        <v>701</v>
      </c>
      <c r="BG2131" t="s">
        <v>2113</v>
      </c>
      <c r="BH2131" t="s">
        <v>2114</v>
      </c>
      <c r="BI2131">
        <v>2</v>
      </c>
      <c r="BK2131" s="1">
        <v>45778</v>
      </c>
      <c r="BL2131" s="1">
        <v>46873</v>
      </c>
      <c r="BO2131">
        <v>35</v>
      </c>
      <c r="BP2131">
        <v>0</v>
      </c>
      <c r="BQ2131">
        <v>7</v>
      </c>
      <c r="BR2131">
        <v>7</v>
      </c>
      <c r="BS2131">
        <v>7</v>
      </c>
      <c r="BT2131">
        <v>7</v>
      </c>
      <c r="BU2131">
        <v>7</v>
      </c>
      <c r="BV2131">
        <v>0</v>
      </c>
      <c r="BW2131" t="str">
        <f>"7:30 PM"</f>
        <v>7:30 PM</v>
      </c>
      <c r="BX2131" t="str">
        <f>"3:30 PM"</f>
        <v>3:30 PM</v>
      </c>
      <c r="BY2131" t="s">
        <v>133</v>
      </c>
      <c r="BZ2131">
        <v>0</v>
      </c>
      <c r="CA2131">
        <v>12</v>
      </c>
      <c r="CB2131" t="s">
        <v>117</v>
      </c>
      <c r="CD2131" s="2" t="s">
        <v>8282</v>
      </c>
      <c r="CE2131" t="s">
        <v>2116</v>
      </c>
      <c r="CG2131" t="s">
        <v>120</v>
      </c>
      <c r="CH2131" t="s">
        <v>121</v>
      </c>
      <c r="CI2131" s="6">
        <v>96950</v>
      </c>
      <c r="CJ2131" s="10">
        <v>8.2899999999999991</v>
      </c>
      <c r="CK2131" s="10">
        <v>8.2899999999999991</v>
      </c>
      <c r="CL2131" s="10">
        <v>12.44</v>
      </c>
      <c r="CM2131" s="10">
        <v>12.44</v>
      </c>
      <c r="CN2131" t="s">
        <v>137</v>
      </c>
      <c r="CP2131" t="s">
        <v>138</v>
      </c>
      <c r="CR2131" t="s">
        <v>117</v>
      </c>
      <c r="CS2131" t="s">
        <v>139</v>
      </c>
      <c r="CT2131" t="s">
        <v>140</v>
      </c>
      <c r="CU2131" t="s">
        <v>139</v>
      </c>
      <c r="CV2131" t="s">
        <v>140</v>
      </c>
      <c r="CW2131" t="s">
        <v>139</v>
      </c>
      <c r="CX2131" t="s">
        <v>140</v>
      </c>
      <c r="CY2131" t="s">
        <v>966</v>
      </c>
      <c r="CZ2131" s="8">
        <v>16702336927</v>
      </c>
      <c r="DA2131" t="s">
        <v>967</v>
      </c>
      <c r="DB2131" t="s">
        <v>140</v>
      </c>
      <c r="DC2131" t="s">
        <v>139</v>
      </c>
      <c r="DD2131" t="s">
        <v>117</v>
      </c>
    </row>
    <row r="2132" spans="1:108" ht="15" customHeight="1" x14ac:dyDescent="0.35">
      <c r="A2132" t="s">
        <v>1756</v>
      </c>
      <c r="B2132" t="s">
        <v>115</v>
      </c>
      <c r="C2132" s="1">
        <v>45770</v>
      </c>
      <c r="D2132" s="1">
        <v>45812</v>
      </c>
      <c r="E2132" t="s">
        <v>116</v>
      </c>
      <c r="F2132" s="1">
        <v>45929</v>
      </c>
      <c r="G2132" t="s">
        <v>139</v>
      </c>
      <c r="H2132" t="s">
        <v>117</v>
      </c>
      <c r="I2132" t="s">
        <v>117</v>
      </c>
      <c r="J2132" t="s">
        <v>1757</v>
      </c>
      <c r="L2132" t="s">
        <v>1758</v>
      </c>
      <c r="N2132" t="s">
        <v>136</v>
      </c>
      <c r="O2132" t="s">
        <v>121</v>
      </c>
      <c r="P2132" s="6">
        <v>96950</v>
      </c>
      <c r="Q2132" t="s">
        <v>122</v>
      </c>
      <c r="S2132" s="8">
        <v>16702347898</v>
      </c>
      <c r="U2132" t="s">
        <v>1759</v>
      </c>
      <c r="V2132">
        <v>522390</v>
      </c>
      <c r="W2132" t="s">
        <v>124</v>
      </c>
      <c r="Y2132" t="s">
        <v>1760</v>
      </c>
      <c r="Z2132" t="s">
        <v>203</v>
      </c>
      <c r="AA2132" t="s">
        <v>1761</v>
      </c>
      <c r="AB2132" t="s">
        <v>474</v>
      </c>
      <c r="AC2132" t="s">
        <v>1758</v>
      </c>
      <c r="AE2132" t="s">
        <v>136</v>
      </c>
      <c r="AF2132" t="s">
        <v>121</v>
      </c>
      <c r="AG2132" s="6">
        <v>96950</v>
      </c>
      <c r="AH2132" t="s">
        <v>122</v>
      </c>
      <c r="AJ2132" s="8">
        <v>16702347898</v>
      </c>
      <c r="AL2132" t="s">
        <v>1762</v>
      </c>
      <c r="BE2132" t="str">
        <f>"43-3031.00"</f>
        <v>43-3031.00</v>
      </c>
      <c r="BF2132" t="s">
        <v>357</v>
      </c>
      <c r="BG2132" t="s">
        <v>1763</v>
      </c>
      <c r="BH2132" t="s">
        <v>1764</v>
      </c>
      <c r="BI2132">
        <v>1</v>
      </c>
      <c r="BK2132" s="1">
        <v>45931</v>
      </c>
      <c r="BL2132" s="1">
        <v>47026</v>
      </c>
      <c r="BO2132">
        <v>35</v>
      </c>
      <c r="BP2132">
        <v>0</v>
      </c>
      <c r="BQ2132">
        <v>7</v>
      </c>
      <c r="BR2132">
        <v>7</v>
      </c>
      <c r="BS2132">
        <v>7</v>
      </c>
      <c r="BT2132">
        <v>7</v>
      </c>
      <c r="BU2132">
        <v>7</v>
      </c>
      <c r="BV2132">
        <v>0</v>
      </c>
      <c r="BW2132" t="str">
        <f>"8:00 AM"</f>
        <v>8:00 AM</v>
      </c>
      <c r="BX2132" t="str">
        <f>"4:00 PM"</f>
        <v>4:00 PM</v>
      </c>
      <c r="BY2132" t="s">
        <v>159</v>
      </c>
      <c r="BZ2132">
        <v>0</v>
      </c>
      <c r="CA2132">
        <v>12</v>
      </c>
      <c r="CB2132" t="s">
        <v>117</v>
      </c>
      <c r="CD2132" t="s">
        <v>1765</v>
      </c>
      <c r="CE2132" t="s">
        <v>1758</v>
      </c>
      <c r="CG2132" t="s">
        <v>136</v>
      </c>
      <c r="CH2132" t="s">
        <v>121</v>
      </c>
      <c r="CI2132" s="6">
        <v>96950</v>
      </c>
      <c r="CJ2132" s="10">
        <v>12.28</v>
      </c>
      <c r="CK2132" s="10">
        <v>12.28</v>
      </c>
      <c r="CL2132" s="10">
        <v>18.420000000000002</v>
      </c>
      <c r="CM2132" s="10">
        <v>18.420000000000002</v>
      </c>
      <c r="CN2132" t="s">
        <v>137</v>
      </c>
      <c r="CO2132" t="s">
        <v>140</v>
      </c>
      <c r="CP2132" t="s">
        <v>138</v>
      </c>
      <c r="CR2132" t="s">
        <v>117</v>
      </c>
      <c r="CS2132" t="s">
        <v>139</v>
      </c>
      <c r="CT2132" t="s">
        <v>140</v>
      </c>
      <c r="CU2132" t="s">
        <v>139</v>
      </c>
      <c r="CV2132" t="s">
        <v>140</v>
      </c>
      <c r="CW2132" t="s">
        <v>139</v>
      </c>
      <c r="CX2132" t="s">
        <v>140</v>
      </c>
      <c r="CY2132" t="s">
        <v>1766</v>
      </c>
      <c r="CZ2132" s="8">
        <v>16702347898</v>
      </c>
      <c r="DA2132" t="s">
        <v>1762</v>
      </c>
      <c r="DB2132" t="s">
        <v>164</v>
      </c>
      <c r="DC2132" t="s">
        <v>139</v>
      </c>
      <c r="DD2132" t="s">
        <v>117</v>
      </c>
    </row>
    <row r="2133" spans="1:108" ht="15" customHeight="1" x14ac:dyDescent="0.35">
      <c r="A2133" t="s">
        <v>12366</v>
      </c>
      <c r="B2133" t="s">
        <v>166</v>
      </c>
      <c r="C2133" s="1">
        <v>45771</v>
      </c>
      <c r="D2133" s="1">
        <v>45812</v>
      </c>
      <c r="E2133" t="s">
        <v>116</v>
      </c>
      <c r="F2133" s="1">
        <v>45929</v>
      </c>
      <c r="G2133" t="s">
        <v>117</v>
      </c>
      <c r="H2133" t="s">
        <v>117</v>
      </c>
      <c r="I2133" t="s">
        <v>117</v>
      </c>
      <c r="J2133" t="s">
        <v>954</v>
      </c>
      <c r="K2133" t="s">
        <v>955</v>
      </c>
      <c r="L2133" t="s">
        <v>956</v>
      </c>
      <c r="M2133" t="s">
        <v>957</v>
      </c>
      <c r="N2133" t="s">
        <v>120</v>
      </c>
      <c r="O2133" t="s">
        <v>121</v>
      </c>
      <c r="P2133" s="6">
        <v>96950</v>
      </c>
      <c r="Q2133" t="s">
        <v>122</v>
      </c>
      <c r="S2133" s="8">
        <v>16702336927</v>
      </c>
      <c r="U2133" t="s">
        <v>958</v>
      </c>
      <c r="V2133">
        <v>23622</v>
      </c>
      <c r="W2133" t="s">
        <v>124</v>
      </c>
      <c r="Y2133" t="s">
        <v>959</v>
      </c>
      <c r="Z2133" t="s">
        <v>960</v>
      </c>
      <c r="AA2133" t="s">
        <v>961</v>
      </c>
      <c r="AB2133" t="s">
        <v>128</v>
      </c>
      <c r="AC2133" t="s">
        <v>956</v>
      </c>
      <c r="AD2133" t="s">
        <v>957</v>
      </c>
      <c r="AE2133" t="s">
        <v>120</v>
      </c>
      <c r="AF2133" t="s">
        <v>121</v>
      </c>
      <c r="AG2133" s="6">
        <v>96950</v>
      </c>
      <c r="AH2133" t="s">
        <v>122</v>
      </c>
      <c r="AJ2133" s="8">
        <v>16702336927</v>
      </c>
      <c r="AL2133" t="s">
        <v>967</v>
      </c>
      <c r="BE2133" t="str">
        <f>"49-9071.00"</f>
        <v>49-9071.00</v>
      </c>
      <c r="BF2133" t="s">
        <v>156</v>
      </c>
      <c r="BG2133" t="s">
        <v>7110</v>
      </c>
      <c r="BH2133" t="s">
        <v>964</v>
      </c>
      <c r="BI2133">
        <v>7</v>
      </c>
      <c r="BK2133" s="1">
        <v>45931</v>
      </c>
      <c r="BL2133" s="1">
        <v>46295</v>
      </c>
      <c r="BO2133">
        <v>35</v>
      </c>
      <c r="BP2133">
        <v>0</v>
      </c>
      <c r="BQ2133">
        <v>7</v>
      </c>
      <c r="BR2133">
        <v>7</v>
      </c>
      <c r="BS2133">
        <v>7</v>
      </c>
      <c r="BT2133">
        <v>7</v>
      </c>
      <c r="BU2133">
        <v>7</v>
      </c>
      <c r="BV2133">
        <v>0</v>
      </c>
      <c r="BW2133" t="str">
        <f>"7:30 AM"</f>
        <v>7:30 AM</v>
      </c>
      <c r="BX2133" t="str">
        <f>"3:30 PM"</f>
        <v>3:30 PM</v>
      </c>
      <c r="BY2133" t="s">
        <v>159</v>
      </c>
      <c r="BZ2133">
        <v>0</v>
      </c>
      <c r="CA2133">
        <v>24</v>
      </c>
      <c r="CB2133" t="s">
        <v>117</v>
      </c>
      <c r="CD2133" s="2" t="s">
        <v>12367</v>
      </c>
      <c r="CE2133" t="s">
        <v>956</v>
      </c>
      <c r="CG2133" t="s">
        <v>120</v>
      </c>
      <c r="CH2133" t="s">
        <v>121</v>
      </c>
      <c r="CI2133" s="6">
        <v>96950</v>
      </c>
      <c r="CJ2133" s="10">
        <v>9.75</v>
      </c>
      <c r="CK2133" s="10">
        <v>9.75</v>
      </c>
      <c r="CL2133" s="10">
        <v>14.63</v>
      </c>
      <c r="CM2133" s="10">
        <v>14.63</v>
      </c>
      <c r="CN2133" t="s">
        <v>137</v>
      </c>
      <c r="CO2133" t="s">
        <v>140</v>
      </c>
      <c r="CP2133" t="s">
        <v>138</v>
      </c>
      <c r="CR2133" t="s">
        <v>117</v>
      </c>
      <c r="CS2133" t="s">
        <v>139</v>
      </c>
      <c r="CT2133" t="s">
        <v>140</v>
      </c>
      <c r="CU2133" t="s">
        <v>139</v>
      </c>
      <c r="CV2133" t="s">
        <v>140</v>
      </c>
      <c r="CW2133" t="s">
        <v>139</v>
      </c>
      <c r="CX2133" t="s">
        <v>140</v>
      </c>
      <c r="CY2133" t="s">
        <v>966</v>
      </c>
      <c r="CZ2133" s="8">
        <v>16702336927</v>
      </c>
      <c r="DA2133" t="s">
        <v>967</v>
      </c>
      <c r="DB2133" t="s">
        <v>164</v>
      </c>
      <c r="DC2133" t="s">
        <v>139</v>
      </c>
      <c r="DD2133" t="s">
        <v>117</v>
      </c>
    </row>
    <row r="2134" spans="1:108" ht="15" customHeight="1" x14ac:dyDescent="0.35">
      <c r="A2134" t="s">
        <v>2111</v>
      </c>
      <c r="B2134" t="s">
        <v>166</v>
      </c>
      <c r="C2134" s="1">
        <v>45771</v>
      </c>
      <c r="D2134" s="1">
        <v>45812</v>
      </c>
      <c r="E2134" t="s">
        <v>116</v>
      </c>
      <c r="F2134" s="1">
        <v>45929</v>
      </c>
      <c r="G2134" t="s">
        <v>117</v>
      </c>
      <c r="H2134" t="s">
        <v>117</v>
      </c>
      <c r="I2134" t="s">
        <v>117</v>
      </c>
      <c r="J2134" t="s">
        <v>954</v>
      </c>
      <c r="K2134" t="s">
        <v>955</v>
      </c>
      <c r="L2134" t="s">
        <v>956</v>
      </c>
      <c r="M2134" t="s">
        <v>957</v>
      </c>
      <c r="N2134" t="s">
        <v>120</v>
      </c>
      <c r="O2134" t="s">
        <v>121</v>
      </c>
      <c r="P2134" s="6">
        <v>96950</v>
      </c>
      <c r="Q2134" t="s">
        <v>122</v>
      </c>
      <c r="S2134" s="8">
        <v>16702336927</v>
      </c>
      <c r="U2134" t="s">
        <v>2112</v>
      </c>
      <c r="V2134">
        <v>561320</v>
      </c>
      <c r="W2134" t="s">
        <v>124</v>
      </c>
      <c r="Y2134" t="s">
        <v>959</v>
      </c>
      <c r="Z2134" t="s">
        <v>960</v>
      </c>
      <c r="AA2134" t="s">
        <v>961</v>
      </c>
      <c r="AB2134" t="s">
        <v>128</v>
      </c>
      <c r="AC2134" t="s">
        <v>956</v>
      </c>
      <c r="AD2134" t="s">
        <v>957</v>
      </c>
      <c r="AE2134" t="s">
        <v>120</v>
      </c>
      <c r="AF2134" t="s">
        <v>121</v>
      </c>
      <c r="AG2134" s="6">
        <v>96950</v>
      </c>
      <c r="AH2134" t="s">
        <v>122</v>
      </c>
      <c r="AJ2134" s="8">
        <v>16702336927</v>
      </c>
      <c r="AL2134" t="s">
        <v>967</v>
      </c>
      <c r="BE2134" t="str">
        <f>"37-2011.00"</f>
        <v>37-2011.00</v>
      </c>
      <c r="BF2134" t="s">
        <v>701</v>
      </c>
      <c r="BG2134" t="s">
        <v>2113</v>
      </c>
      <c r="BH2134" t="s">
        <v>2114</v>
      </c>
      <c r="BI2134">
        <v>4</v>
      </c>
      <c r="BK2134" s="1">
        <v>45931</v>
      </c>
      <c r="BL2134" s="1">
        <v>46295</v>
      </c>
      <c r="BO2134">
        <v>35</v>
      </c>
      <c r="BP2134">
        <v>0</v>
      </c>
      <c r="BQ2134">
        <v>7</v>
      </c>
      <c r="BR2134">
        <v>7</v>
      </c>
      <c r="BS2134">
        <v>7</v>
      </c>
      <c r="BT2134">
        <v>7</v>
      </c>
      <c r="BU2134">
        <v>7</v>
      </c>
      <c r="BV2134">
        <v>0</v>
      </c>
      <c r="BW2134" t="str">
        <f>"7:30 AM"</f>
        <v>7:30 AM</v>
      </c>
      <c r="BX2134" t="str">
        <f>"3:30 PM"</f>
        <v>3:30 PM</v>
      </c>
      <c r="BY2134" t="s">
        <v>133</v>
      </c>
      <c r="BZ2134">
        <v>0</v>
      </c>
      <c r="CA2134">
        <v>12</v>
      </c>
      <c r="CB2134" t="s">
        <v>117</v>
      </c>
      <c r="CD2134" s="2" t="s">
        <v>2115</v>
      </c>
      <c r="CE2134" t="s">
        <v>2116</v>
      </c>
      <c r="CG2134" t="s">
        <v>120</v>
      </c>
      <c r="CH2134" t="s">
        <v>121</v>
      </c>
      <c r="CI2134" s="6">
        <v>96950</v>
      </c>
      <c r="CJ2134" s="10">
        <v>8.2899999999999991</v>
      </c>
      <c r="CK2134" s="10">
        <v>8.2899999999999991</v>
      </c>
      <c r="CL2134" s="10">
        <v>12.44</v>
      </c>
      <c r="CM2134" s="10">
        <v>12.44</v>
      </c>
      <c r="CN2134" t="s">
        <v>137</v>
      </c>
      <c r="CO2134" t="s">
        <v>164</v>
      </c>
      <c r="CP2134" t="s">
        <v>138</v>
      </c>
      <c r="CR2134" t="s">
        <v>117</v>
      </c>
      <c r="CS2134" t="s">
        <v>139</v>
      </c>
      <c r="CT2134" t="s">
        <v>140</v>
      </c>
      <c r="CU2134" t="s">
        <v>139</v>
      </c>
      <c r="CV2134" t="s">
        <v>140</v>
      </c>
      <c r="CW2134" t="s">
        <v>139</v>
      </c>
      <c r="CX2134" t="s">
        <v>140</v>
      </c>
      <c r="CY2134" t="s">
        <v>2117</v>
      </c>
      <c r="CZ2134" s="8">
        <v>16702336927</v>
      </c>
      <c r="DA2134" t="s">
        <v>967</v>
      </c>
      <c r="DB2134" t="s">
        <v>164</v>
      </c>
      <c r="DC2134" t="s">
        <v>139</v>
      </c>
      <c r="DD2134" t="s">
        <v>117</v>
      </c>
    </row>
    <row r="2135" spans="1:108" ht="15" customHeight="1" x14ac:dyDescent="0.35">
      <c r="A2135" t="s">
        <v>12258</v>
      </c>
      <c r="B2135" t="s">
        <v>115</v>
      </c>
      <c r="C2135" s="1">
        <v>45807</v>
      </c>
      <c r="D2135" s="1">
        <v>45812</v>
      </c>
      <c r="E2135" t="s">
        <v>116</v>
      </c>
      <c r="F2135" s="1">
        <v>45929</v>
      </c>
      <c r="G2135" t="s">
        <v>117</v>
      </c>
      <c r="H2135" t="s">
        <v>117</v>
      </c>
      <c r="I2135" t="s">
        <v>117</v>
      </c>
      <c r="J2135" t="s">
        <v>2735</v>
      </c>
      <c r="K2135" t="s">
        <v>2736</v>
      </c>
      <c r="L2135" t="s">
        <v>2737</v>
      </c>
      <c r="N2135" t="s">
        <v>120</v>
      </c>
      <c r="O2135" t="s">
        <v>121</v>
      </c>
      <c r="P2135" s="6">
        <v>96950</v>
      </c>
      <c r="Q2135" t="s">
        <v>122</v>
      </c>
      <c r="R2135" t="s">
        <v>1187</v>
      </c>
      <c r="S2135" s="8">
        <v>16702335201</v>
      </c>
      <c r="U2135" t="s">
        <v>2738</v>
      </c>
      <c r="V2135">
        <v>72111</v>
      </c>
      <c r="W2135" t="s">
        <v>124</v>
      </c>
      <c r="Y2135" t="s">
        <v>1701</v>
      </c>
      <c r="Z2135" t="s">
        <v>1737</v>
      </c>
      <c r="AA2135" t="s">
        <v>1738</v>
      </c>
      <c r="AB2135" t="s">
        <v>1428</v>
      </c>
      <c r="AC2135" t="s">
        <v>2739</v>
      </c>
      <c r="AE2135" t="s">
        <v>120</v>
      </c>
      <c r="AF2135" t="s">
        <v>121</v>
      </c>
      <c r="AG2135" s="6">
        <v>96950</v>
      </c>
      <c r="AH2135" t="s">
        <v>122</v>
      </c>
      <c r="AI2135" t="s">
        <v>1187</v>
      </c>
      <c r="AJ2135" s="8">
        <v>16702345201</v>
      </c>
      <c r="AL2135" t="s">
        <v>2740</v>
      </c>
      <c r="BE2135" t="str">
        <f>"49-9071.00"</f>
        <v>49-9071.00</v>
      </c>
      <c r="BF2135" t="s">
        <v>156</v>
      </c>
      <c r="BG2135" t="s">
        <v>7415</v>
      </c>
      <c r="BH2135" t="s">
        <v>2639</v>
      </c>
      <c r="BI2135">
        <v>1</v>
      </c>
      <c r="BK2135" s="1">
        <v>45931</v>
      </c>
      <c r="BL2135" s="1">
        <v>46295</v>
      </c>
      <c r="BO2135">
        <v>35</v>
      </c>
      <c r="BP2135">
        <v>0</v>
      </c>
      <c r="BQ2135">
        <v>7</v>
      </c>
      <c r="BR2135">
        <v>7</v>
      </c>
      <c r="BS2135">
        <v>7</v>
      </c>
      <c r="BT2135">
        <v>7</v>
      </c>
      <c r="BU2135">
        <v>7</v>
      </c>
      <c r="BV2135">
        <v>0</v>
      </c>
      <c r="BW2135" t="str">
        <f>"8:00 AM"</f>
        <v>8:00 AM</v>
      </c>
      <c r="BX2135" t="str">
        <f>"4:00 PM"</f>
        <v>4:00 PM</v>
      </c>
      <c r="BY2135" t="s">
        <v>159</v>
      </c>
      <c r="BZ2135">
        <v>0</v>
      </c>
      <c r="CA2135">
        <v>24</v>
      </c>
      <c r="CB2135" t="s">
        <v>117</v>
      </c>
      <c r="CD2135" s="2" t="s">
        <v>7416</v>
      </c>
      <c r="CE2135" t="s">
        <v>2737</v>
      </c>
      <c r="CG2135" t="s">
        <v>120</v>
      </c>
      <c r="CH2135" t="s">
        <v>121</v>
      </c>
      <c r="CI2135" s="6">
        <v>96950</v>
      </c>
      <c r="CJ2135" s="10">
        <v>9.75</v>
      </c>
      <c r="CK2135" s="10">
        <v>9.75</v>
      </c>
      <c r="CL2135" s="10">
        <v>14.63</v>
      </c>
      <c r="CM2135" s="10">
        <v>14.63</v>
      </c>
      <c r="CN2135" t="s">
        <v>137</v>
      </c>
      <c r="CP2135" t="s">
        <v>138</v>
      </c>
      <c r="CR2135" t="s">
        <v>139</v>
      </c>
      <c r="CS2135" t="s">
        <v>139</v>
      </c>
      <c r="CT2135" t="s">
        <v>139</v>
      </c>
      <c r="CU2135" t="s">
        <v>139</v>
      </c>
      <c r="CV2135" t="s">
        <v>140</v>
      </c>
      <c r="CW2135" t="s">
        <v>139</v>
      </c>
      <c r="CX2135" t="s">
        <v>140</v>
      </c>
      <c r="CY2135" t="s">
        <v>12259</v>
      </c>
      <c r="CZ2135" s="8">
        <v>16702335201</v>
      </c>
      <c r="DA2135" t="s">
        <v>2740</v>
      </c>
      <c r="DB2135" t="s">
        <v>140</v>
      </c>
      <c r="DC2135" t="s">
        <v>139</v>
      </c>
      <c r="DD2135" t="s">
        <v>117</v>
      </c>
    </row>
    <row r="2136" spans="1:108" ht="15" customHeight="1" x14ac:dyDescent="0.35">
      <c r="A2136" t="s">
        <v>1732</v>
      </c>
      <c r="B2136" t="s">
        <v>115</v>
      </c>
      <c r="C2136" s="1">
        <v>45807</v>
      </c>
      <c r="D2136" s="1">
        <v>45812</v>
      </c>
      <c r="E2136" t="s">
        <v>116</v>
      </c>
      <c r="F2136" s="1">
        <v>45929</v>
      </c>
      <c r="G2136" t="s">
        <v>139</v>
      </c>
      <c r="H2136" t="s">
        <v>117</v>
      </c>
      <c r="I2136" t="s">
        <v>117</v>
      </c>
      <c r="J2136" t="s">
        <v>1733</v>
      </c>
      <c r="K2136" t="s">
        <v>1734</v>
      </c>
      <c r="L2136" t="s">
        <v>1735</v>
      </c>
      <c r="N2136" t="s">
        <v>120</v>
      </c>
      <c r="O2136" t="s">
        <v>121</v>
      </c>
      <c r="P2136" s="6">
        <v>96950</v>
      </c>
      <c r="Q2136" t="s">
        <v>122</v>
      </c>
      <c r="R2136" t="s">
        <v>382</v>
      </c>
      <c r="S2136" s="8">
        <v>16702345201</v>
      </c>
      <c r="U2136" t="s">
        <v>1736</v>
      </c>
      <c r="V2136">
        <v>8111</v>
      </c>
      <c r="W2136" t="s">
        <v>124</v>
      </c>
      <c r="Y2136" t="s">
        <v>1701</v>
      </c>
      <c r="Z2136" t="s">
        <v>1737</v>
      </c>
      <c r="AA2136" t="s">
        <v>1738</v>
      </c>
      <c r="AB2136" t="s">
        <v>1428</v>
      </c>
      <c r="AC2136" t="s">
        <v>1739</v>
      </c>
      <c r="AE2136" t="s">
        <v>120</v>
      </c>
      <c r="AF2136" t="s">
        <v>121</v>
      </c>
      <c r="AG2136" s="6">
        <v>96950</v>
      </c>
      <c r="AH2136" t="s">
        <v>122</v>
      </c>
      <c r="AI2136" t="s">
        <v>382</v>
      </c>
      <c r="AJ2136" s="8">
        <v>16702345201</v>
      </c>
      <c r="AL2136" t="s">
        <v>1740</v>
      </c>
      <c r="BE2136" t="str">
        <f>"49-3023.00"</f>
        <v>49-3023.00</v>
      </c>
      <c r="BF2136" t="s">
        <v>1119</v>
      </c>
      <c r="BG2136" t="s">
        <v>1741</v>
      </c>
      <c r="BH2136" t="s">
        <v>1742</v>
      </c>
      <c r="BI2136">
        <v>1</v>
      </c>
      <c r="BK2136" s="1">
        <v>45931</v>
      </c>
      <c r="BL2136" s="1">
        <v>47026</v>
      </c>
      <c r="BO2136">
        <v>35</v>
      </c>
      <c r="BP2136">
        <v>0</v>
      </c>
      <c r="BQ2136">
        <v>7</v>
      </c>
      <c r="BR2136">
        <v>7</v>
      </c>
      <c r="BS2136">
        <v>7</v>
      </c>
      <c r="BT2136">
        <v>7</v>
      </c>
      <c r="BU2136">
        <v>7</v>
      </c>
      <c r="BV2136">
        <v>0</v>
      </c>
      <c r="BW2136" t="str">
        <f>"8:00 AM"</f>
        <v>8:00 AM</v>
      </c>
      <c r="BX2136" t="str">
        <f>"4:00 PM"</f>
        <v>4:00 PM</v>
      </c>
      <c r="BY2136" t="s">
        <v>159</v>
      </c>
      <c r="BZ2136">
        <v>0</v>
      </c>
      <c r="CA2136">
        <v>24</v>
      </c>
      <c r="CB2136" t="s">
        <v>117</v>
      </c>
      <c r="CD2136" s="2" t="s">
        <v>1743</v>
      </c>
      <c r="CE2136" t="s">
        <v>1735</v>
      </c>
      <c r="CG2136" t="s">
        <v>120</v>
      </c>
      <c r="CH2136" t="s">
        <v>121</v>
      </c>
      <c r="CI2136" s="6">
        <v>96950</v>
      </c>
      <c r="CJ2136" s="10">
        <v>11.01</v>
      </c>
      <c r="CK2136" s="10">
        <v>11.01</v>
      </c>
      <c r="CL2136" s="10">
        <v>16.52</v>
      </c>
      <c r="CM2136" s="10">
        <v>16.52</v>
      </c>
      <c r="CN2136" t="s">
        <v>137</v>
      </c>
      <c r="CP2136" t="s">
        <v>138</v>
      </c>
      <c r="CR2136" t="s">
        <v>117</v>
      </c>
      <c r="CS2136" t="s">
        <v>139</v>
      </c>
      <c r="CT2136" t="s">
        <v>140</v>
      </c>
      <c r="CU2136" t="s">
        <v>139</v>
      </c>
      <c r="CV2136" t="s">
        <v>140</v>
      </c>
      <c r="CW2136" t="s">
        <v>139</v>
      </c>
      <c r="CX2136" t="s">
        <v>140</v>
      </c>
      <c r="CY2136" t="s">
        <v>1744</v>
      </c>
      <c r="CZ2136" s="8">
        <v>16702345201</v>
      </c>
      <c r="DA2136" t="s">
        <v>1740</v>
      </c>
      <c r="DB2136" t="s">
        <v>140</v>
      </c>
      <c r="DC2136" t="s">
        <v>139</v>
      </c>
      <c r="DD2136" t="s">
        <v>117</v>
      </c>
    </row>
    <row r="2137" spans="1:108" ht="15" customHeight="1" x14ac:dyDescent="0.35">
      <c r="A2137" t="s">
        <v>16502</v>
      </c>
      <c r="B2137" t="s">
        <v>115</v>
      </c>
      <c r="C2137" s="1">
        <v>45807</v>
      </c>
      <c r="D2137" s="1">
        <v>45812</v>
      </c>
      <c r="E2137" t="s">
        <v>116</v>
      </c>
      <c r="F2137" s="1">
        <v>45929</v>
      </c>
      <c r="G2137" t="s">
        <v>139</v>
      </c>
      <c r="H2137" t="s">
        <v>117</v>
      </c>
      <c r="I2137" t="s">
        <v>117</v>
      </c>
      <c r="J2137" t="s">
        <v>7586</v>
      </c>
      <c r="K2137" t="s">
        <v>7587</v>
      </c>
      <c r="L2137" t="s">
        <v>7588</v>
      </c>
      <c r="N2137" t="s">
        <v>3715</v>
      </c>
      <c r="O2137" t="s">
        <v>121</v>
      </c>
      <c r="P2137" s="6">
        <v>96950</v>
      </c>
      <c r="Q2137" t="s">
        <v>122</v>
      </c>
      <c r="R2137" t="s">
        <v>1187</v>
      </c>
      <c r="S2137" s="8">
        <v>16702351444</v>
      </c>
      <c r="U2137" t="s">
        <v>7589</v>
      </c>
      <c r="V2137">
        <v>424410</v>
      </c>
      <c r="W2137" t="s">
        <v>124</v>
      </c>
      <c r="Y2137" t="s">
        <v>1701</v>
      </c>
      <c r="Z2137" t="s">
        <v>1737</v>
      </c>
      <c r="AA2137" t="s">
        <v>1738</v>
      </c>
      <c r="AB2137" t="s">
        <v>7590</v>
      </c>
      <c r="AC2137" t="s">
        <v>2739</v>
      </c>
      <c r="AE2137" t="s">
        <v>120</v>
      </c>
      <c r="AF2137" t="s">
        <v>121</v>
      </c>
      <c r="AG2137" s="6">
        <v>96950</v>
      </c>
      <c r="AH2137" t="s">
        <v>122</v>
      </c>
      <c r="AI2137" t="s">
        <v>1187</v>
      </c>
      <c r="AJ2137" s="8">
        <v>16702345201</v>
      </c>
      <c r="AL2137" t="s">
        <v>7591</v>
      </c>
      <c r="BE2137" t="str">
        <f>"53-7065.00"</f>
        <v>53-7065.00</v>
      </c>
      <c r="BF2137" t="s">
        <v>255</v>
      </c>
      <c r="BG2137" t="s">
        <v>7592</v>
      </c>
      <c r="BH2137" t="s">
        <v>257</v>
      </c>
      <c r="BI2137">
        <v>1</v>
      </c>
      <c r="BK2137" s="1">
        <v>45931</v>
      </c>
      <c r="BL2137" s="1">
        <v>47026</v>
      </c>
      <c r="BO2137">
        <v>35</v>
      </c>
      <c r="BP2137">
        <v>0</v>
      </c>
      <c r="BQ2137">
        <v>7</v>
      </c>
      <c r="BR2137">
        <v>7</v>
      </c>
      <c r="BS2137">
        <v>7</v>
      </c>
      <c r="BT2137">
        <v>7</v>
      </c>
      <c r="BU2137">
        <v>7</v>
      </c>
      <c r="BV2137">
        <v>0</v>
      </c>
      <c r="BW2137" t="str">
        <f>"8:00 AM"</f>
        <v>8:00 AM</v>
      </c>
      <c r="BX2137" t="str">
        <f>"4:00 PM"</f>
        <v>4:00 PM</v>
      </c>
      <c r="BY2137" t="s">
        <v>159</v>
      </c>
      <c r="BZ2137">
        <v>0</v>
      </c>
      <c r="CA2137">
        <v>12</v>
      </c>
      <c r="CB2137" t="s">
        <v>117</v>
      </c>
      <c r="CD2137" s="2" t="s">
        <v>7593</v>
      </c>
      <c r="CE2137" t="s">
        <v>7594</v>
      </c>
      <c r="CG2137" t="s">
        <v>120</v>
      </c>
      <c r="CH2137" t="s">
        <v>121</v>
      </c>
      <c r="CI2137" s="6">
        <v>96950</v>
      </c>
      <c r="CJ2137" s="10">
        <v>8.86</v>
      </c>
      <c r="CK2137" s="10">
        <v>8.86</v>
      </c>
      <c r="CL2137" s="10">
        <v>13.29</v>
      </c>
      <c r="CM2137" s="10">
        <v>13.29</v>
      </c>
      <c r="CN2137" t="s">
        <v>137</v>
      </c>
      <c r="CP2137" t="s">
        <v>138</v>
      </c>
      <c r="CR2137" t="s">
        <v>117</v>
      </c>
      <c r="CS2137" t="s">
        <v>139</v>
      </c>
      <c r="CT2137" t="s">
        <v>140</v>
      </c>
      <c r="CU2137" t="s">
        <v>139</v>
      </c>
      <c r="CV2137" t="s">
        <v>140</v>
      </c>
      <c r="CW2137" t="s">
        <v>139</v>
      </c>
      <c r="CX2137" t="s">
        <v>140</v>
      </c>
      <c r="CY2137" t="s">
        <v>16503</v>
      </c>
      <c r="CZ2137" s="8">
        <v>16702351444</v>
      </c>
      <c r="DA2137" t="s">
        <v>7591</v>
      </c>
      <c r="DB2137" t="s">
        <v>140</v>
      </c>
      <c r="DC2137" t="s">
        <v>139</v>
      </c>
      <c r="DD2137" t="s">
        <v>117</v>
      </c>
    </row>
    <row r="2138" spans="1:108" ht="15" customHeight="1" x14ac:dyDescent="0.35">
      <c r="A2138" t="s">
        <v>15409</v>
      </c>
      <c r="B2138" t="s">
        <v>278</v>
      </c>
      <c r="C2138" s="1">
        <v>45809</v>
      </c>
      <c r="D2138" s="1">
        <v>45812</v>
      </c>
      <c r="E2138" t="s">
        <v>211</v>
      </c>
      <c r="G2138" t="s">
        <v>117</v>
      </c>
      <c r="H2138" t="s">
        <v>117</v>
      </c>
      <c r="I2138" t="s">
        <v>117</v>
      </c>
      <c r="J2138" t="s">
        <v>396</v>
      </c>
      <c r="K2138" t="s">
        <v>397</v>
      </c>
      <c r="L2138" t="s">
        <v>398</v>
      </c>
      <c r="M2138" t="s">
        <v>399</v>
      </c>
      <c r="N2138" t="s">
        <v>136</v>
      </c>
      <c r="O2138" t="s">
        <v>121</v>
      </c>
      <c r="P2138" s="6">
        <v>96950</v>
      </c>
      <c r="Q2138" t="s">
        <v>122</v>
      </c>
      <c r="S2138" s="8">
        <v>16703226130</v>
      </c>
      <c r="U2138" t="s">
        <v>400</v>
      </c>
      <c r="V2138">
        <v>312112</v>
      </c>
      <c r="W2138" t="s">
        <v>124</v>
      </c>
      <c r="Y2138" t="s">
        <v>401</v>
      </c>
      <c r="Z2138" t="s">
        <v>402</v>
      </c>
      <c r="AA2138" t="s">
        <v>403</v>
      </c>
      <c r="AB2138" t="s">
        <v>404</v>
      </c>
      <c r="AC2138" t="s">
        <v>398</v>
      </c>
      <c r="AD2138" t="s">
        <v>399</v>
      </c>
      <c r="AE2138" t="s">
        <v>136</v>
      </c>
      <c r="AF2138" t="s">
        <v>121</v>
      </c>
      <c r="AG2138" s="6">
        <v>96950</v>
      </c>
      <c r="AH2138" t="s">
        <v>122</v>
      </c>
      <c r="AJ2138" s="8">
        <v>16703226130</v>
      </c>
      <c r="AL2138" t="s">
        <v>405</v>
      </c>
      <c r="BE2138" t="str">
        <f>"51-9198.00"</f>
        <v>51-9198.00</v>
      </c>
      <c r="BF2138" t="s">
        <v>1393</v>
      </c>
      <c r="BG2138" t="s">
        <v>5446</v>
      </c>
      <c r="BH2138" t="s">
        <v>5447</v>
      </c>
      <c r="BI2138">
        <v>5</v>
      </c>
      <c r="BK2138" s="1">
        <v>45931</v>
      </c>
      <c r="BL2138" s="1">
        <v>46295</v>
      </c>
      <c r="BO2138">
        <v>40</v>
      </c>
      <c r="BP2138">
        <v>0</v>
      </c>
      <c r="BQ2138">
        <v>8</v>
      </c>
      <c r="BR2138">
        <v>8</v>
      </c>
      <c r="BS2138">
        <v>8</v>
      </c>
      <c r="BT2138">
        <v>8</v>
      </c>
      <c r="BU2138">
        <v>8</v>
      </c>
      <c r="BV2138">
        <v>0</v>
      </c>
      <c r="BW2138" t="str">
        <f>"8:00 AM"</f>
        <v>8:00 AM</v>
      </c>
      <c r="BX2138" t="str">
        <f>"5:00 PM"</f>
        <v>5:00 PM</v>
      </c>
      <c r="BY2138" t="s">
        <v>159</v>
      </c>
      <c r="BZ2138">
        <v>0</v>
      </c>
      <c r="CA2138">
        <v>6</v>
      </c>
      <c r="CB2138" t="s">
        <v>117</v>
      </c>
      <c r="CD2138" t="s">
        <v>5448</v>
      </c>
      <c r="CE2138" t="s">
        <v>398</v>
      </c>
      <c r="CF2138" t="s">
        <v>399</v>
      </c>
      <c r="CG2138" t="s">
        <v>136</v>
      </c>
      <c r="CH2138" t="s">
        <v>121</v>
      </c>
      <c r="CI2138" s="6">
        <v>96950</v>
      </c>
      <c r="CJ2138" s="10">
        <v>8.23</v>
      </c>
      <c r="CK2138" s="10">
        <v>8.23</v>
      </c>
      <c r="CL2138" s="10">
        <v>12.34</v>
      </c>
      <c r="CM2138" s="10">
        <v>12.34</v>
      </c>
      <c r="CN2138" t="s">
        <v>137</v>
      </c>
      <c r="CP2138" t="s">
        <v>138</v>
      </c>
      <c r="CR2138" t="s">
        <v>117</v>
      </c>
      <c r="CS2138" t="s">
        <v>139</v>
      </c>
      <c r="CT2138" t="s">
        <v>140</v>
      </c>
      <c r="CU2138" t="s">
        <v>139</v>
      </c>
      <c r="CV2138" t="s">
        <v>139</v>
      </c>
      <c r="CW2138" t="s">
        <v>139</v>
      </c>
      <c r="CX2138" t="s">
        <v>139</v>
      </c>
      <c r="CY2138" t="s">
        <v>15410</v>
      </c>
      <c r="CZ2138" s="8">
        <v>16703226130</v>
      </c>
      <c r="DA2138" t="s">
        <v>405</v>
      </c>
      <c r="DB2138" t="s">
        <v>411</v>
      </c>
      <c r="DC2138" t="s">
        <v>139</v>
      </c>
      <c r="DD2138" t="s">
        <v>117</v>
      </c>
    </row>
    <row r="2139" spans="1:108" ht="15" customHeight="1" x14ac:dyDescent="0.35">
      <c r="A2139" t="s">
        <v>13882</v>
      </c>
      <c r="B2139" t="s">
        <v>278</v>
      </c>
      <c r="C2139" s="1">
        <v>45810</v>
      </c>
      <c r="D2139" s="1">
        <v>45812</v>
      </c>
      <c r="E2139" t="s">
        <v>211</v>
      </c>
      <c r="G2139" t="s">
        <v>117</v>
      </c>
      <c r="H2139" t="s">
        <v>117</v>
      </c>
      <c r="I2139" t="s">
        <v>117</v>
      </c>
      <c r="J2139" t="s">
        <v>484</v>
      </c>
      <c r="K2139" t="s">
        <v>485</v>
      </c>
      <c r="L2139" t="s">
        <v>486</v>
      </c>
      <c r="M2139" t="s">
        <v>487</v>
      </c>
      <c r="N2139" t="s">
        <v>120</v>
      </c>
      <c r="O2139" t="s">
        <v>121</v>
      </c>
      <c r="P2139" s="6">
        <v>96950</v>
      </c>
      <c r="Q2139" t="s">
        <v>122</v>
      </c>
      <c r="S2139" s="8">
        <v>16702876661</v>
      </c>
      <c r="U2139" t="s">
        <v>488</v>
      </c>
      <c r="V2139">
        <v>812112</v>
      </c>
      <c r="W2139" t="s">
        <v>124</v>
      </c>
      <c r="Y2139" t="s">
        <v>489</v>
      </c>
      <c r="Z2139" t="s">
        <v>490</v>
      </c>
      <c r="AB2139" t="s">
        <v>491</v>
      </c>
      <c r="AC2139" t="s">
        <v>486</v>
      </c>
      <c r="AD2139" t="s">
        <v>487</v>
      </c>
      <c r="AE2139" t="s">
        <v>120</v>
      </c>
      <c r="AF2139" t="s">
        <v>121</v>
      </c>
      <c r="AG2139" s="6">
        <v>96950</v>
      </c>
      <c r="AH2139" t="s">
        <v>122</v>
      </c>
      <c r="AJ2139" s="8">
        <v>16702876661</v>
      </c>
      <c r="AL2139" t="s">
        <v>492</v>
      </c>
      <c r="BE2139" t="str">
        <f>"39-5092.00"</f>
        <v>39-5092.00</v>
      </c>
      <c r="BF2139" t="s">
        <v>4754</v>
      </c>
      <c r="BG2139" t="s">
        <v>4755</v>
      </c>
      <c r="BH2139" t="s">
        <v>4756</v>
      </c>
      <c r="BI2139">
        <v>4</v>
      </c>
      <c r="BK2139" s="1">
        <v>45931</v>
      </c>
      <c r="BL2139" s="1">
        <v>46295</v>
      </c>
      <c r="BO2139">
        <v>35</v>
      </c>
      <c r="BP2139">
        <v>7</v>
      </c>
      <c r="BQ2139">
        <v>0</v>
      </c>
      <c r="BR2139">
        <v>0</v>
      </c>
      <c r="BS2139">
        <v>7</v>
      </c>
      <c r="BT2139">
        <v>7</v>
      </c>
      <c r="BU2139">
        <v>7</v>
      </c>
      <c r="BV2139">
        <v>7</v>
      </c>
      <c r="BW2139" t="str">
        <f>"11:00 AM"</f>
        <v>11:00 AM</v>
      </c>
      <c r="BX2139" t="str">
        <f>"6:00 PM"</f>
        <v>6:00 PM</v>
      </c>
      <c r="BY2139" t="s">
        <v>133</v>
      </c>
      <c r="BZ2139">
        <v>0</v>
      </c>
      <c r="CA2139">
        <v>12</v>
      </c>
      <c r="CB2139" t="s">
        <v>117</v>
      </c>
      <c r="CD2139" t="s">
        <v>4757</v>
      </c>
      <c r="CE2139" t="s">
        <v>486</v>
      </c>
      <c r="CF2139" t="s">
        <v>487</v>
      </c>
      <c r="CG2139" t="s">
        <v>496</v>
      </c>
      <c r="CH2139" t="s">
        <v>121</v>
      </c>
      <c r="CI2139" s="6">
        <v>96950</v>
      </c>
      <c r="CJ2139" s="10">
        <v>8.14</v>
      </c>
      <c r="CK2139" s="10">
        <v>8.14</v>
      </c>
      <c r="CL2139" s="10">
        <v>12.21</v>
      </c>
      <c r="CM2139" s="10">
        <v>12.21</v>
      </c>
      <c r="CN2139" t="s">
        <v>5420</v>
      </c>
      <c r="CO2139" t="s">
        <v>194</v>
      </c>
      <c r="CP2139" t="s">
        <v>209</v>
      </c>
      <c r="CR2139" t="s">
        <v>117</v>
      </c>
      <c r="CS2139" t="s">
        <v>139</v>
      </c>
      <c r="CT2139" t="s">
        <v>140</v>
      </c>
      <c r="CU2139" t="s">
        <v>139</v>
      </c>
      <c r="CV2139" t="s">
        <v>140</v>
      </c>
      <c r="CW2139" t="s">
        <v>139</v>
      </c>
      <c r="CX2139" t="s">
        <v>140</v>
      </c>
      <c r="CY2139" t="s">
        <v>2770</v>
      </c>
      <c r="CZ2139" s="8">
        <v>16702876661</v>
      </c>
      <c r="DA2139" t="s">
        <v>492</v>
      </c>
      <c r="DB2139" t="s">
        <v>140</v>
      </c>
      <c r="DC2139" t="s">
        <v>139</v>
      </c>
      <c r="DD2139" t="s">
        <v>117</v>
      </c>
    </row>
    <row r="2140" spans="1:108" ht="15" customHeight="1" x14ac:dyDescent="0.35">
      <c r="A2140" t="s">
        <v>16487</v>
      </c>
      <c r="B2140" t="s">
        <v>278</v>
      </c>
      <c r="C2140" s="1">
        <v>45810</v>
      </c>
      <c r="D2140" s="1">
        <v>45812</v>
      </c>
      <c r="E2140" t="s">
        <v>211</v>
      </c>
      <c r="G2140" t="s">
        <v>117</v>
      </c>
      <c r="H2140" t="s">
        <v>117</v>
      </c>
      <c r="I2140" t="s">
        <v>117</v>
      </c>
      <c r="J2140" t="s">
        <v>484</v>
      </c>
      <c r="K2140" t="s">
        <v>485</v>
      </c>
      <c r="L2140" t="s">
        <v>486</v>
      </c>
      <c r="M2140" t="s">
        <v>487</v>
      </c>
      <c r="N2140" t="s">
        <v>120</v>
      </c>
      <c r="O2140" t="s">
        <v>121</v>
      </c>
      <c r="P2140" s="6">
        <v>96950</v>
      </c>
      <c r="Q2140" t="s">
        <v>122</v>
      </c>
      <c r="S2140" s="8">
        <v>16702876661</v>
      </c>
      <c r="U2140" t="s">
        <v>488</v>
      </c>
      <c r="V2140">
        <v>812112</v>
      </c>
      <c r="W2140" t="s">
        <v>124</v>
      </c>
      <c r="Y2140" t="s">
        <v>489</v>
      </c>
      <c r="Z2140" t="s">
        <v>490</v>
      </c>
      <c r="AB2140" t="s">
        <v>491</v>
      </c>
      <c r="AC2140" t="s">
        <v>486</v>
      </c>
      <c r="AD2140" t="s">
        <v>487</v>
      </c>
      <c r="AE2140" t="s">
        <v>120</v>
      </c>
      <c r="AF2140" t="s">
        <v>121</v>
      </c>
      <c r="AG2140" s="6">
        <v>96950</v>
      </c>
      <c r="AH2140" t="s">
        <v>122</v>
      </c>
      <c r="AJ2140" s="8">
        <v>16702876661</v>
      </c>
      <c r="AL2140" t="s">
        <v>492</v>
      </c>
      <c r="BE2140" t="str">
        <f>"31-9011.00"</f>
        <v>31-9011.00</v>
      </c>
      <c r="BF2140" t="s">
        <v>225</v>
      </c>
      <c r="BG2140" t="s">
        <v>493</v>
      </c>
      <c r="BH2140" t="s">
        <v>494</v>
      </c>
      <c r="BI2140">
        <v>4</v>
      </c>
      <c r="BK2140" s="1">
        <v>45931</v>
      </c>
      <c r="BL2140" s="1">
        <v>46295</v>
      </c>
      <c r="BO2140">
        <v>35</v>
      </c>
      <c r="BP2140">
        <v>7</v>
      </c>
      <c r="BQ2140">
        <v>0</v>
      </c>
      <c r="BR2140">
        <v>0</v>
      </c>
      <c r="BS2140">
        <v>7</v>
      </c>
      <c r="BT2140">
        <v>7</v>
      </c>
      <c r="BU2140">
        <v>7</v>
      </c>
      <c r="BV2140">
        <v>7</v>
      </c>
      <c r="BW2140" t="str">
        <f>"11:00 AM"</f>
        <v>11:00 AM</v>
      </c>
      <c r="BX2140" t="str">
        <f>"6:00 PM"</f>
        <v>6:00 PM</v>
      </c>
      <c r="BY2140" t="s">
        <v>133</v>
      </c>
      <c r="BZ2140">
        <v>0</v>
      </c>
      <c r="CA2140">
        <v>12</v>
      </c>
      <c r="CB2140" t="s">
        <v>117</v>
      </c>
      <c r="CD2140" t="s">
        <v>495</v>
      </c>
      <c r="CE2140" t="s">
        <v>486</v>
      </c>
      <c r="CF2140" t="s">
        <v>487</v>
      </c>
      <c r="CG2140" t="s">
        <v>496</v>
      </c>
      <c r="CH2140" t="s">
        <v>121</v>
      </c>
      <c r="CI2140" s="6">
        <v>96950</v>
      </c>
      <c r="CJ2140" s="10">
        <v>12.37</v>
      </c>
      <c r="CK2140" s="10">
        <v>12.37</v>
      </c>
      <c r="CL2140" s="10">
        <v>18.559999999999999</v>
      </c>
      <c r="CM2140" s="10">
        <v>18.559999999999999</v>
      </c>
      <c r="CN2140" t="s">
        <v>137</v>
      </c>
      <c r="CO2140" t="s">
        <v>162</v>
      </c>
      <c r="CP2140" t="s">
        <v>138</v>
      </c>
      <c r="CR2140" t="s">
        <v>117</v>
      </c>
      <c r="CS2140" t="s">
        <v>139</v>
      </c>
      <c r="CT2140" t="s">
        <v>140</v>
      </c>
      <c r="CU2140" t="s">
        <v>139</v>
      </c>
      <c r="CV2140" t="s">
        <v>140</v>
      </c>
      <c r="CW2140" t="s">
        <v>139</v>
      </c>
      <c r="CX2140" t="s">
        <v>140</v>
      </c>
      <c r="CY2140" t="s">
        <v>2770</v>
      </c>
      <c r="CZ2140" s="8">
        <v>16702876661</v>
      </c>
      <c r="DA2140" t="s">
        <v>492</v>
      </c>
      <c r="DB2140" t="s">
        <v>140</v>
      </c>
      <c r="DC2140" t="s">
        <v>139</v>
      </c>
      <c r="DD2140" t="s">
        <v>117</v>
      </c>
    </row>
    <row r="2141" spans="1:108" ht="15" customHeight="1" x14ac:dyDescent="0.35">
      <c r="A2141" t="s">
        <v>14014</v>
      </c>
      <c r="B2141" t="s">
        <v>278</v>
      </c>
      <c r="C2141" s="1">
        <v>45810</v>
      </c>
      <c r="D2141" s="1">
        <v>45812</v>
      </c>
      <c r="E2141" t="s">
        <v>211</v>
      </c>
      <c r="G2141" t="s">
        <v>117</v>
      </c>
      <c r="H2141" t="s">
        <v>117</v>
      </c>
      <c r="I2141" t="s">
        <v>117</v>
      </c>
      <c r="J2141" t="s">
        <v>4503</v>
      </c>
      <c r="K2141" t="s">
        <v>4504</v>
      </c>
      <c r="L2141" t="s">
        <v>4505</v>
      </c>
      <c r="M2141" t="s">
        <v>4506</v>
      </c>
      <c r="N2141" t="s">
        <v>120</v>
      </c>
      <c r="O2141" t="s">
        <v>121</v>
      </c>
      <c r="P2141" s="6">
        <v>96950</v>
      </c>
      <c r="Q2141" t="s">
        <v>122</v>
      </c>
      <c r="S2141" s="8">
        <v>16702876661</v>
      </c>
      <c r="U2141" t="s">
        <v>4507</v>
      </c>
      <c r="V2141">
        <v>812112</v>
      </c>
      <c r="W2141" t="s">
        <v>124</v>
      </c>
      <c r="Y2141" t="s">
        <v>489</v>
      </c>
      <c r="Z2141" t="s">
        <v>490</v>
      </c>
      <c r="AB2141" t="s">
        <v>2453</v>
      </c>
      <c r="AC2141" t="s">
        <v>4505</v>
      </c>
      <c r="AD2141" t="s">
        <v>4513</v>
      </c>
      <c r="AE2141" t="s">
        <v>120</v>
      </c>
      <c r="AF2141" t="s">
        <v>121</v>
      </c>
      <c r="AG2141" s="6">
        <v>96950</v>
      </c>
      <c r="AH2141" t="s">
        <v>122</v>
      </c>
      <c r="AJ2141" s="8">
        <v>16702876661</v>
      </c>
      <c r="AL2141" t="s">
        <v>4511</v>
      </c>
      <c r="BE2141" t="str">
        <f>"31-9011.00"</f>
        <v>31-9011.00</v>
      </c>
      <c r="BF2141" t="s">
        <v>225</v>
      </c>
      <c r="BG2141" t="s">
        <v>5032</v>
      </c>
      <c r="BH2141" t="s">
        <v>494</v>
      </c>
      <c r="BI2141">
        <v>4</v>
      </c>
      <c r="BK2141" s="1">
        <v>45931</v>
      </c>
      <c r="BL2141" s="1">
        <v>46295</v>
      </c>
      <c r="BO2141">
        <v>35</v>
      </c>
      <c r="BP2141">
        <v>7</v>
      </c>
      <c r="BQ2141">
        <v>0</v>
      </c>
      <c r="BR2141">
        <v>0</v>
      </c>
      <c r="BS2141">
        <v>7</v>
      </c>
      <c r="BT2141">
        <v>7</v>
      </c>
      <c r="BU2141">
        <v>7</v>
      </c>
      <c r="BV2141">
        <v>7</v>
      </c>
      <c r="BW2141" t="str">
        <f>"11:00 AM"</f>
        <v>11:00 AM</v>
      </c>
      <c r="BX2141" t="str">
        <f>"6:00 PM"</f>
        <v>6:00 PM</v>
      </c>
      <c r="BY2141" t="s">
        <v>133</v>
      </c>
      <c r="BZ2141">
        <v>0</v>
      </c>
      <c r="CA2141">
        <v>12</v>
      </c>
      <c r="CB2141" t="s">
        <v>117</v>
      </c>
      <c r="CD2141" t="s">
        <v>5033</v>
      </c>
      <c r="CE2141" t="s">
        <v>4250</v>
      </c>
      <c r="CF2141" t="s">
        <v>5034</v>
      </c>
      <c r="CG2141" t="s">
        <v>120</v>
      </c>
      <c r="CH2141" t="s">
        <v>121</v>
      </c>
      <c r="CI2141" s="6">
        <v>96950</v>
      </c>
      <c r="CJ2141" s="10">
        <v>12.37</v>
      </c>
      <c r="CK2141" s="10">
        <v>12.37</v>
      </c>
      <c r="CL2141" s="10">
        <v>18.559999999999999</v>
      </c>
      <c r="CM2141" s="10">
        <v>18.559999999999999</v>
      </c>
      <c r="CN2141" t="s">
        <v>137</v>
      </c>
      <c r="CO2141" t="s">
        <v>194</v>
      </c>
      <c r="CP2141" t="s">
        <v>138</v>
      </c>
      <c r="CR2141" t="s">
        <v>117</v>
      </c>
      <c r="CS2141" t="s">
        <v>139</v>
      </c>
      <c r="CT2141" t="s">
        <v>140</v>
      </c>
      <c r="CU2141" t="s">
        <v>139</v>
      </c>
      <c r="CV2141" t="s">
        <v>140</v>
      </c>
      <c r="CW2141" t="s">
        <v>139</v>
      </c>
      <c r="CX2141" t="s">
        <v>140</v>
      </c>
      <c r="CY2141" t="s">
        <v>2770</v>
      </c>
      <c r="CZ2141" s="8">
        <v>16702876661</v>
      </c>
      <c r="DA2141" t="s">
        <v>492</v>
      </c>
      <c r="DB2141" t="s">
        <v>140</v>
      </c>
      <c r="DC2141" t="s">
        <v>139</v>
      </c>
      <c r="DD2141" t="s">
        <v>117</v>
      </c>
    </row>
    <row r="2142" spans="1:108" ht="15" customHeight="1" x14ac:dyDescent="0.35">
      <c r="A2142" t="s">
        <v>8303</v>
      </c>
      <c r="B2142" t="s">
        <v>115</v>
      </c>
      <c r="C2142" s="1">
        <v>45744</v>
      </c>
      <c r="D2142" s="1">
        <v>45813</v>
      </c>
      <c r="E2142" t="s">
        <v>211</v>
      </c>
      <c r="G2142" t="s">
        <v>117</v>
      </c>
      <c r="H2142" t="s">
        <v>117</v>
      </c>
      <c r="I2142" t="s">
        <v>117</v>
      </c>
      <c r="J2142" t="s">
        <v>8304</v>
      </c>
      <c r="L2142" t="s">
        <v>5180</v>
      </c>
      <c r="N2142" t="s">
        <v>136</v>
      </c>
      <c r="O2142" t="s">
        <v>121</v>
      </c>
      <c r="P2142" s="6">
        <v>96950</v>
      </c>
      <c r="Q2142" t="s">
        <v>122</v>
      </c>
      <c r="S2142" s="8">
        <v>16702358748</v>
      </c>
      <c r="U2142" t="s">
        <v>201</v>
      </c>
      <c r="V2142">
        <v>23622</v>
      </c>
      <c r="W2142" t="s">
        <v>124</v>
      </c>
      <c r="Y2142" t="s">
        <v>202</v>
      </c>
      <c r="Z2142" t="s">
        <v>203</v>
      </c>
      <c r="AA2142" t="s">
        <v>204</v>
      </c>
      <c r="AB2142" t="s">
        <v>205</v>
      </c>
      <c r="AC2142" t="s">
        <v>1578</v>
      </c>
      <c r="AE2142" t="s">
        <v>136</v>
      </c>
      <c r="AF2142" t="s">
        <v>121</v>
      </c>
      <c r="AG2142" s="6">
        <v>96950</v>
      </c>
      <c r="AH2142" t="s">
        <v>122</v>
      </c>
      <c r="AJ2142" s="8">
        <v>16702358748</v>
      </c>
      <c r="AL2142" t="s">
        <v>206</v>
      </c>
      <c r="BE2142" t="str">
        <f>"43-3061.00"</f>
        <v>43-3061.00</v>
      </c>
      <c r="BF2142" t="s">
        <v>8305</v>
      </c>
      <c r="BG2142" t="s">
        <v>8306</v>
      </c>
      <c r="BH2142" t="s">
        <v>8307</v>
      </c>
      <c r="BI2142">
        <v>3</v>
      </c>
      <c r="BK2142" s="1">
        <v>45793</v>
      </c>
      <c r="BL2142" s="1">
        <v>46157</v>
      </c>
      <c r="BO2142">
        <v>35</v>
      </c>
      <c r="BP2142">
        <v>0</v>
      </c>
      <c r="BQ2142">
        <v>7</v>
      </c>
      <c r="BR2142">
        <v>7</v>
      </c>
      <c r="BS2142">
        <v>7</v>
      </c>
      <c r="BT2142">
        <v>7</v>
      </c>
      <c r="BU2142">
        <v>7</v>
      </c>
      <c r="BV2142">
        <v>0</v>
      </c>
      <c r="BW2142" t="str">
        <f>"8:00 AM"</f>
        <v>8:00 AM</v>
      </c>
      <c r="BX2142" t="str">
        <f>"4:00 PM"</f>
        <v>4:00 PM</v>
      </c>
      <c r="BY2142" t="s">
        <v>159</v>
      </c>
      <c r="BZ2142">
        <v>0</v>
      </c>
      <c r="CA2142">
        <v>12</v>
      </c>
      <c r="CB2142" t="s">
        <v>117</v>
      </c>
      <c r="CD2142" t="s">
        <v>133</v>
      </c>
      <c r="CE2142" t="s">
        <v>1578</v>
      </c>
      <c r="CG2142" t="s">
        <v>120</v>
      </c>
      <c r="CH2142" t="s">
        <v>121</v>
      </c>
      <c r="CI2142" s="6">
        <v>96950</v>
      </c>
      <c r="CJ2142" s="10">
        <v>13.35</v>
      </c>
      <c r="CK2142" s="10">
        <v>13.5</v>
      </c>
      <c r="CL2142" s="10">
        <v>20.02</v>
      </c>
      <c r="CM2142" s="10">
        <v>20.25</v>
      </c>
      <c r="CN2142" t="s">
        <v>137</v>
      </c>
      <c r="CO2142" t="s">
        <v>164</v>
      </c>
      <c r="CP2142" t="s">
        <v>209</v>
      </c>
      <c r="CR2142" t="s">
        <v>117</v>
      </c>
      <c r="CS2142" t="s">
        <v>139</v>
      </c>
      <c r="CT2142" t="s">
        <v>140</v>
      </c>
      <c r="CU2142" t="s">
        <v>139</v>
      </c>
      <c r="CV2142" t="s">
        <v>140</v>
      </c>
      <c r="CW2142" t="s">
        <v>139</v>
      </c>
      <c r="CX2142" t="s">
        <v>140</v>
      </c>
      <c r="CY2142" t="s">
        <v>1869</v>
      </c>
      <c r="CZ2142" s="8">
        <v>16702358748</v>
      </c>
      <c r="DA2142" t="s">
        <v>206</v>
      </c>
      <c r="DB2142" t="s">
        <v>164</v>
      </c>
      <c r="DC2142" t="s">
        <v>139</v>
      </c>
      <c r="DD2142" t="s">
        <v>117</v>
      </c>
    </row>
    <row r="2143" spans="1:108" ht="15" customHeight="1" x14ac:dyDescent="0.35">
      <c r="A2143" t="s">
        <v>5612</v>
      </c>
      <c r="B2143" t="s">
        <v>144</v>
      </c>
      <c r="C2143" s="1">
        <v>45751</v>
      </c>
      <c r="D2143" s="1">
        <v>45813</v>
      </c>
      <c r="E2143" t="s">
        <v>116</v>
      </c>
      <c r="F2143" s="1">
        <v>45929</v>
      </c>
      <c r="G2143" t="s">
        <v>139</v>
      </c>
      <c r="H2143" t="s">
        <v>117</v>
      </c>
      <c r="I2143" t="s">
        <v>117</v>
      </c>
      <c r="J2143" t="s">
        <v>3307</v>
      </c>
      <c r="K2143" t="s">
        <v>3308</v>
      </c>
      <c r="L2143" t="s">
        <v>3309</v>
      </c>
      <c r="N2143" t="s">
        <v>120</v>
      </c>
      <c r="O2143" t="s">
        <v>121</v>
      </c>
      <c r="P2143" s="6">
        <v>96950</v>
      </c>
      <c r="Q2143" t="s">
        <v>122</v>
      </c>
      <c r="S2143" s="8">
        <v>16702354658</v>
      </c>
      <c r="U2143" t="s">
        <v>3310</v>
      </c>
      <c r="V2143">
        <v>72251</v>
      </c>
      <c r="W2143" t="s">
        <v>124</v>
      </c>
      <c r="Y2143" t="s">
        <v>2928</v>
      </c>
      <c r="Z2143" t="s">
        <v>3311</v>
      </c>
      <c r="AA2143" t="s">
        <v>3312</v>
      </c>
      <c r="AB2143" t="s">
        <v>1428</v>
      </c>
      <c r="AC2143" t="s">
        <v>3313</v>
      </c>
      <c r="AE2143" t="s">
        <v>120</v>
      </c>
      <c r="AF2143" t="s">
        <v>121</v>
      </c>
      <c r="AG2143" s="6">
        <v>96950</v>
      </c>
      <c r="AH2143" t="s">
        <v>122</v>
      </c>
      <c r="AJ2143" s="8">
        <v>16702354658</v>
      </c>
      <c r="AL2143" t="s">
        <v>3314</v>
      </c>
      <c r="BE2143" t="str">
        <f>"35-2014.00"</f>
        <v>35-2014.00</v>
      </c>
      <c r="BF2143" t="s">
        <v>191</v>
      </c>
      <c r="BG2143" t="s">
        <v>5613</v>
      </c>
      <c r="BH2143" t="s">
        <v>193</v>
      </c>
      <c r="BI2143">
        <v>1</v>
      </c>
      <c r="BJ2143">
        <v>1</v>
      </c>
      <c r="BK2143" s="1">
        <v>45931</v>
      </c>
      <c r="BL2143" s="1">
        <v>47026</v>
      </c>
      <c r="BM2143" s="1">
        <v>45931</v>
      </c>
      <c r="BN2143" s="1">
        <v>47026</v>
      </c>
      <c r="BO2143">
        <v>35</v>
      </c>
      <c r="BP2143">
        <v>7</v>
      </c>
      <c r="BQ2143">
        <v>0</v>
      </c>
      <c r="BR2143">
        <v>7</v>
      </c>
      <c r="BS2143">
        <v>0</v>
      </c>
      <c r="BT2143">
        <v>7</v>
      </c>
      <c r="BU2143">
        <v>7</v>
      </c>
      <c r="BV2143">
        <v>7</v>
      </c>
      <c r="BW2143" t="str">
        <f>"5:00 AM"</f>
        <v>5:00 AM</v>
      </c>
      <c r="BX2143" t="str">
        <f>"1:00 PM"</f>
        <v>1:00 PM</v>
      </c>
      <c r="BY2143" t="s">
        <v>133</v>
      </c>
      <c r="BZ2143">
        <v>0</v>
      </c>
      <c r="CA2143">
        <v>12</v>
      </c>
      <c r="CB2143" t="s">
        <v>117</v>
      </c>
      <c r="CD2143" t="s">
        <v>194</v>
      </c>
      <c r="CE2143" t="s">
        <v>3316</v>
      </c>
      <c r="CG2143" t="s">
        <v>120</v>
      </c>
      <c r="CH2143" t="s">
        <v>121</v>
      </c>
      <c r="CI2143" s="6">
        <v>96950</v>
      </c>
      <c r="CJ2143" s="10">
        <v>8.83</v>
      </c>
      <c r="CK2143" s="10">
        <v>8.83</v>
      </c>
      <c r="CL2143" s="10">
        <v>13.24</v>
      </c>
      <c r="CM2143" s="10">
        <v>13.24</v>
      </c>
      <c r="CN2143" t="s">
        <v>137</v>
      </c>
      <c r="CO2143" t="s">
        <v>140</v>
      </c>
      <c r="CP2143" t="s">
        <v>138</v>
      </c>
      <c r="CR2143" t="s">
        <v>117</v>
      </c>
      <c r="CS2143" t="s">
        <v>139</v>
      </c>
      <c r="CT2143" t="s">
        <v>140</v>
      </c>
      <c r="CU2143" t="s">
        <v>139</v>
      </c>
      <c r="CV2143" t="s">
        <v>140</v>
      </c>
      <c r="CW2143" t="s">
        <v>139</v>
      </c>
      <c r="CX2143" t="s">
        <v>140</v>
      </c>
      <c r="CY2143" t="s">
        <v>1139</v>
      </c>
      <c r="CZ2143" s="8">
        <v>16702354658</v>
      </c>
      <c r="DA2143" t="s">
        <v>3314</v>
      </c>
      <c r="DB2143" t="s">
        <v>140</v>
      </c>
      <c r="DC2143" t="s">
        <v>139</v>
      </c>
      <c r="DD2143" t="s">
        <v>117</v>
      </c>
    </row>
    <row r="2144" spans="1:108" ht="15" customHeight="1" x14ac:dyDescent="0.35">
      <c r="A2144" t="s">
        <v>15420</v>
      </c>
      <c r="B2144" t="s">
        <v>144</v>
      </c>
      <c r="C2144" s="1">
        <v>45751</v>
      </c>
      <c r="D2144" s="1">
        <v>45813</v>
      </c>
      <c r="E2144" t="s">
        <v>116</v>
      </c>
      <c r="F2144" s="1">
        <v>45929</v>
      </c>
      <c r="G2144" t="s">
        <v>139</v>
      </c>
      <c r="H2144" t="s">
        <v>117</v>
      </c>
      <c r="I2144" t="s">
        <v>117</v>
      </c>
      <c r="J2144" t="s">
        <v>3307</v>
      </c>
      <c r="K2144" t="s">
        <v>3308</v>
      </c>
      <c r="L2144" t="s">
        <v>3309</v>
      </c>
      <c r="N2144" t="s">
        <v>120</v>
      </c>
      <c r="O2144" t="s">
        <v>121</v>
      </c>
      <c r="P2144" s="6">
        <v>96950</v>
      </c>
      <c r="Q2144" t="s">
        <v>122</v>
      </c>
      <c r="S2144" s="8">
        <v>16702354658</v>
      </c>
      <c r="U2144" t="s">
        <v>3310</v>
      </c>
      <c r="V2144">
        <v>311811</v>
      </c>
      <c r="W2144" t="s">
        <v>124</v>
      </c>
      <c r="Y2144" t="s">
        <v>2928</v>
      </c>
      <c r="Z2144" t="s">
        <v>3311</v>
      </c>
      <c r="AA2144" t="s">
        <v>3312</v>
      </c>
      <c r="AB2144" t="s">
        <v>1428</v>
      </c>
      <c r="AC2144" t="s">
        <v>3313</v>
      </c>
      <c r="AE2144" t="s">
        <v>120</v>
      </c>
      <c r="AF2144" t="s">
        <v>121</v>
      </c>
      <c r="AG2144" s="6">
        <v>96950</v>
      </c>
      <c r="AH2144" t="s">
        <v>122</v>
      </c>
      <c r="AJ2144" s="8">
        <v>16702354658</v>
      </c>
      <c r="AL2144" t="s">
        <v>3314</v>
      </c>
      <c r="BE2144" t="str">
        <f>"51-3011.00"</f>
        <v>51-3011.00</v>
      </c>
      <c r="BF2144" t="s">
        <v>217</v>
      </c>
      <c r="BG2144" t="s">
        <v>3315</v>
      </c>
      <c r="BH2144" t="s">
        <v>1319</v>
      </c>
      <c r="BI2144">
        <v>2</v>
      </c>
      <c r="BJ2144">
        <v>2</v>
      </c>
      <c r="BK2144" s="1">
        <v>45931</v>
      </c>
      <c r="BL2144" s="1">
        <v>47026</v>
      </c>
      <c r="BM2144" s="1">
        <v>45931</v>
      </c>
      <c r="BN2144" s="1">
        <v>47026</v>
      </c>
      <c r="BO2144">
        <v>35</v>
      </c>
      <c r="BP2144">
        <v>7</v>
      </c>
      <c r="BQ2144">
        <v>7</v>
      </c>
      <c r="BR2144">
        <v>0</v>
      </c>
      <c r="BS2144">
        <v>0</v>
      </c>
      <c r="BT2144">
        <v>7</v>
      </c>
      <c r="BU2144">
        <v>7</v>
      </c>
      <c r="BV2144">
        <v>7</v>
      </c>
      <c r="BW2144" t="str">
        <f>"5:00 AM"</f>
        <v>5:00 AM</v>
      </c>
      <c r="BX2144" t="str">
        <f>"1:00 PM"</f>
        <v>1:00 PM</v>
      </c>
      <c r="BY2144" t="s">
        <v>133</v>
      </c>
      <c r="BZ2144">
        <v>0</v>
      </c>
      <c r="CA2144">
        <v>12</v>
      </c>
      <c r="CB2144" t="s">
        <v>117</v>
      </c>
      <c r="CD2144" t="s">
        <v>194</v>
      </c>
      <c r="CE2144" t="s">
        <v>3316</v>
      </c>
      <c r="CF2144" t="s">
        <v>3309</v>
      </c>
      <c r="CG2144" t="s">
        <v>120</v>
      </c>
      <c r="CH2144" t="s">
        <v>121</v>
      </c>
      <c r="CI2144" s="6">
        <v>96950</v>
      </c>
      <c r="CJ2144" s="10">
        <v>8.64</v>
      </c>
      <c r="CK2144" s="10">
        <v>8.64</v>
      </c>
      <c r="CL2144" s="10">
        <v>12.96</v>
      </c>
      <c r="CM2144" s="10">
        <v>12.96</v>
      </c>
      <c r="CN2144" t="s">
        <v>137</v>
      </c>
      <c r="CO2144" t="s">
        <v>140</v>
      </c>
      <c r="CP2144" t="s">
        <v>138</v>
      </c>
      <c r="CR2144" t="s">
        <v>117</v>
      </c>
      <c r="CS2144" t="s">
        <v>139</v>
      </c>
      <c r="CT2144" t="s">
        <v>140</v>
      </c>
      <c r="CU2144" t="s">
        <v>139</v>
      </c>
      <c r="CV2144" t="s">
        <v>140</v>
      </c>
      <c r="CW2144" t="s">
        <v>139</v>
      </c>
      <c r="CX2144" t="s">
        <v>140</v>
      </c>
      <c r="CY2144" t="s">
        <v>1139</v>
      </c>
      <c r="CZ2144" s="8">
        <v>16702354658</v>
      </c>
      <c r="DA2144" t="s">
        <v>3314</v>
      </c>
      <c r="DB2144" t="s">
        <v>140</v>
      </c>
      <c r="DC2144" t="s">
        <v>139</v>
      </c>
      <c r="DD2144" t="s">
        <v>117</v>
      </c>
    </row>
    <row r="2145" spans="1:114" ht="15" customHeight="1" x14ac:dyDescent="0.35">
      <c r="A2145" t="s">
        <v>5784</v>
      </c>
      <c r="B2145" t="s">
        <v>144</v>
      </c>
      <c r="C2145" s="1">
        <v>45751</v>
      </c>
      <c r="D2145" s="1">
        <v>45813</v>
      </c>
      <c r="E2145" t="s">
        <v>116</v>
      </c>
      <c r="F2145" s="1">
        <v>45929</v>
      </c>
      <c r="G2145" t="s">
        <v>139</v>
      </c>
      <c r="H2145" t="s">
        <v>117</v>
      </c>
      <c r="I2145" t="s">
        <v>117</v>
      </c>
      <c r="J2145" t="s">
        <v>3307</v>
      </c>
      <c r="K2145" t="s">
        <v>3308</v>
      </c>
      <c r="L2145" t="s">
        <v>3309</v>
      </c>
      <c r="N2145" t="s">
        <v>120</v>
      </c>
      <c r="O2145" t="s">
        <v>121</v>
      </c>
      <c r="P2145" s="6">
        <v>96950</v>
      </c>
      <c r="Q2145" t="s">
        <v>122</v>
      </c>
      <c r="S2145" s="8">
        <v>16702354658</v>
      </c>
      <c r="U2145" t="s">
        <v>3310</v>
      </c>
      <c r="V2145">
        <v>311811</v>
      </c>
      <c r="W2145" t="s">
        <v>124</v>
      </c>
      <c r="Y2145" t="s">
        <v>2928</v>
      </c>
      <c r="Z2145" t="s">
        <v>3311</v>
      </c>
      <c r="AA2145" t="s">
        <v>3312</v>
      </c>
      <c r="AB2145" t="s">
        <v>1428</v>
      </c>
      <c r="AC2145" t="s">
        <v>3313</v>
      </c>
      <c r="AE2145" t="s">
        <v>120</v>
      </c>
      <c r="AF2145" t="s">
        <v>121</v>
      </c>
      <c r="AG2145" s="6">
        <v>96950</v>
      </c>
      <c r="AH2145" t="s">
        <v>122</v>
      </c>
      <c r="AJ2145" s="8">
        <v>16702354658</v>
      </c>
      <c r="AL2145" t="s">
        <v>3314</v>
      </c>
      <c r="BE2145" t="str">
        <f>"51-3011.00"</f>
        <v>51-3011.00</v>
      </c>
      <c r="BF2145" t="s">
        <v>217</v>
      </c>
      <c r="BG2145" t="s">
        <v>3315</v>
      </c>
      <c r="BH2145" t="s">
        <v>1319</v>
      </c>
      <c r="BI2145">
        <v>3</v>
      </c>
      <c r="BJ2145">
        <v>3</v>
      </c>
      <c r="BK2145" s="1">
        <v>45931</v>
      </c>
      <c r="BL2145" s="1">
        <v>46295</v>
      </c>
      <c r="BM2145" s="1">
        <v>45931</v>
      </c>
      <c r="BN2145" s="1">
        <v>46295</v>
      </c>
      <c r="BO2145">
        <v>35</v>
      </c>
      <c r="BP2145">
        <v>7</v>
      </c>
      <c r="BQ2145">
        <v>0</v>
      </c>
      <c r="BR2145">
        <v>0</v>
      </c>
      <c r="BS2145">
        <v>7</v>
      </c>
      <c r="BT2145">
        <v>7</v>
      </c>
      <c r="BU2145">
        <v>7</v>
      </c>
      <c r="BV2145">
        <v>7</v>
      </c>
      <c r="BW2145" t="str">
        <f>"5:00 AM"</f>
        <v>5:00 AM</v>
      </c>
      <c r="BX2145" t="str">
        <f>"1:00 PM"</f>
        <v>1:00 PM</v>
      </c>
      <c r="BY2145" t="s">
        <v>133</v>
      </c>
      <c r="BZ2145">
        <v>0</v>
      </c>
      <c r="CA2145">
        <v>12</v>
      </c>
      <c r="CB2145" t="s">
        <v>117</v>
      </c>
      <c r="CD2145" t="s">
        <v>194</v>
      </c>
      <c r="CE2145" t="s">
        <v>3316</v>
      </c>
      <c r="CF2145" t="s">
        <v>3309</v>
      </c>
      <c r="CG2145" t="s">
        <v>120</v>
      </c>
      <c r="CH2145" t="s">
        <v>121</v>
      </c>
      <c r="CI2145" s="6">
        <v>96950</v>
      </c>
      <c r="CJ2145" s="10">
        <v>8.64</v>
      </c>
      <c r="CK2145" s="10">
        <v>8.64</v>
      </c>
      <c r="CL2145" s="10">
        <v>12.96</v>
      </c>
      <c r="CM2145" s="10">
        <v>12.96</v>
      </c>
      <c r="CN2145" t="s">
        <v>137</v>
      </c>
      <c r="CO2145" t="s">
        <v>140</v>
      </c>
      <c r="CP2145" t="s">
        <v>138</v>
      </c>
      <c r="CR2145" t="s">
        <v>117</v>
      </c>
      <c r="CS2145" t="s">
        <v>139</v>
      </c>
      <c r="CT2145" t="s">
        <v>140</v>
      </c>
      <c r="CU2145" t="s">
        <v>139</v>
      </c>
      <c r="CV2145" t="s">
        <v>140</v>
      </c>
      <c r="CW2145" t="s">
        <v>139</v>
      </c>
      <c r="CX2145" t="s">
        <v>140</v>
      </c>
      <c r="CY2145" t="s">
        <v>1139</v>
      </c>
      <c r="CZ2145" s="8">
        <v>16702354658</v>
      </c>
      <c r="DA2145" t="s">
        <v>3314</v>
      </c>
      <c r="DB2145" t="s">
        <v>140</v>
      </c>
      <c r="DC2145" t="s">
        <v>139</v>
      </c>
      <c r="DD2145" t="s">
        <v>117</v>
      </c>
    </row>
    <row r="2146" spans="1:114" ht="15" customHeight="1" x14ac:dyDescent="0.35">
      <c r="A2146" t="s">
        <v>13917</v>
      </c>
      <c r="B2146" t="s">
        <v>144</v>
      </c>
      <c r="C2146" s="1">
        <v>45751</v>
      </c>
      <c r="D2146" s="1">
        <v>45813</v>
      </c>
      <c r="E2146" t="s">
        <v>116</v>
      </c>
      <c r="F2146" s="1">
        <v>45929</v>
      </c>
      <c r="G2146" t="s">
        <v>139</v>
      </c>
      <c r="H2146" t="s">
        <v>117</v>
      </c>
      <c r="I2146" t="s">
        <v>117</v>
      </c>
      <c r="J2146" t="s">
        <v>3307</v>
      </c>
      <c r="K2146" t="s">
        <v>3308</v>
      </c>
      <c r="L2146" t="s">
        <v>3309</v>
      </c>
      <c r="N2146" t="s">
        <v>120</v>
      </c>
      <c r="O2146" t="s">
        <v>121</v>
      </c>
      <c r="P2146" s="6">
        <v>96950</v>
      </c>
      <c r="Q2146" t="s">
        <v>122</v>
      </c>
      <c r="S2146" s="8">
        <v>16702354658</v>
      </c>
      <c r="U2146" t="s">
        <v>3310</v>
      </c>
      <c r="V2146">
        <v>72251</v>
      </c>
      <c r="W2146" t="s">
        <v>124</v>
      </c>
      <c r="Y2146" t="s">
        <v>2928</v>
      </c>
      <c r="Z2146" t="s">
        <v>3311</v>
      </c>
      <c r="AA2146" t="s">
        <v>3312</v>
      </c>
      <c r="AB2146" t="s">
        <v>1428</v>
      </c>
      <c r="AC2146" t="s">
        <v>3313</v>
      </c>
      <c r="AE2146" t="s">
        <v>120</v>
      </c>
      <c r="AF2146" t="s">
        <v>121</v>
      </c>
      <c r="AG2146" s="6">
        <v>96950</v>
      </c>
      <c r="AH2146" t="s">
        <v>122</v>
      </c>
      <c r="AJ2146" s="8">
        <v>16702354658</v>
      </c>
      <c r="AL2146" t="s">
        <v>3314</v>
      </c>
      <c r="BE2146" t="str">
        <f>"35-2014.00"</f>
        <v>35-2014.00</v>
      </c>
      <c r="BF2146" t="s">
        <v>191</v>
      </c>
      <c r="BG2146" t="s">
        <v>5613</v>
      </c>
      <c r="BH2146" t="s">
        <v>193</v>
      </c>
      <c r="BI2146">
        <v>1</v>
      </c>
      <c r="BJ2146">
        <v>1</v>
      </c>
      <c r="BK2146" s="1">
        <v>45931</v>
      </c>
      <c r="BL2146" s="1">
        <v>46295</v>
      </c>
      <c r="BM2146" s="1">
        <v>45931</v>
      </c>
      <c r="BN2146" s="1">
        <v>46295</v>
      </c>
      <c r="BO2146">
        <v>35</v>
      </c>
      <c r="BP2146">
        <v>7</v>
      </c>
      <c r="BQ2146">
        <v>0</v>
      </c>
      <c r="BR2146">
        <v>7</v>
      </c>
      <c r="BS2146">
        <v>0</v>
      </c>
      <c r="BT2146">
        <v>7</v>
      </c>
      <c r="BU2146">
        <v>7</v>
      </c>
      <c r="BV2146">
        <v>7</v>
      </c>
      <c r="BW2146" t="str">
        <f>"12:00 PM"</f>
        <v>12:00 PM</v>
      </c>
      <c r="BX2146" t="str">
        <f>"8:00 PM"</f>
        <v>8:00 PM</v>
      </c>
      <c r="BY2146" t="s">
        <v>133</v>
      </c>
      <c r="BZ2146">
        <v>0</v>
      </c>
      <c r="CA2146">
        <v>12</v>
      </c>
      <c r="CB2146" t="s">
        <v>117</v>
      </c>
      <c r="CD2146" t="s">
        <v>194</v>
      </c>
      <c r="CE2146" t="s">
        <v>3316</v>
      </c>
      <c r="CG2146" t="s">
        <v>120</v>
      </c>
      <c r="CH2146" t="s">
        <v>121</v>
      </c>
      <c r="CI2146" s="6">
        <v>96950</v>
      </c>
      <c r="CJ2146" s="10">
        <v>8.83</v>
      </c>
      <c r="CK2146" s="10">
        <v>8.83</v>
      </c>
      <c r="CL2146" s="10">
        <v>13.24</v>
      </c>
      <c r="CM2146" s="10">
        <v>13.24</v>
      </c>
      <c r="CN2146" t="s">
        <v>137</v>
      </c>
      <c r="CO2146" t="s">
        <v>140</v>
      </c>
      <c r="CP2146" t="s">
        <v>138</v>
      </c>
      <c r="CR2146" t="s">
        <v>117</v>
      </c>
      <c r="CS2146" t="s">
        <v>139</v>
      </c>
      <c r="CT2146" t="s">
        <v>140</v>
      </c>
      <c r="CU2146" t="s">
        <v>139</v>
      </c>
      <c r="CV2146" t="s">
        <v>140</v>
      </c>
      <c r="CW2146" t="s">
        <v>139</v>
      </c>
      <c r="CX2146" t="s">
        <v>140</v>
      </c>
      <c r="CY2146" t="s">
        <v>1139</v>
      </c>
      <c r="CZ2146" s="8">
        <v>16702354658</v>
      </c>
      <c r="DA2146" t="s">
        <v>3314</v>
      </c>
      <c r="DB2146" t="s">
        <v>140</v>
      </c>
      <c r="DC2146" t="s">
        <v>139</v>
      </c>
      <c r="DD2146" t="s">
        <v>117</v>
      </c>
    </row>
    <row r="2147" spans="1:114" ht="15" customHeight="1" x14ac:dyDescent="0.35">
      <c r="A2147" t="s">
        <v>2430</v>
      </c>
      <c r="B2147" t="s">
        <v>144</v>
      </c>
      <c r="C2147" s="1">
        <v>45751</v>
      </c>
      <c r="D2147" s="1">
        <v>45813</v>
      </c>
      <c r="E2147" t="s">
        <v>116</v>
      </c>
      <c r="F2147" s="1">
        <v>45929</v>
      </c>
      <c r="G2147" t="s">
        <v>117</v>
      </c>
      <c r="H2147" t="s">
        <v>139</v>
      </c>
      <c r="I2147" t="s">
        <v>117</v>
      </c>
      <c r="J2147" t="s">
        <v>446</v>
      </c>
      <c r="K2147" t="s">
        <v>446</v>
      </c>
      <c r="L2147" t="s">
        <v>447</v>
      </c>
      <c r="M2147" t="s">
        <v>448</v>
      </c>
      <c r="N2147" t="s">
        <v>120</v>
      </c>
      <c r="O2147" t="s">
        <v>121</v>
      </c>
      <c r="P2147" s="6">
        <v>96950</v>
      </c>
      <c r="Q2147" t="s">
        <v>122</v>
      </c>
      <c r="S2147" s="8">
        <v>16702337770</v>
      </c>
      <c r="U2147" t="s">
        <v>449</v>
      </c>
      <c r="V2147">
        <v>5413</v>
      </c>
      <c r="W2147" t="s">
        <v>124</v>
      </c>
      <c r="Y2147" t="s">
        <v>450</v>
      </c>
      <c r="Z2147" t="s">
        <v>451</v>
      </c>
      <c r="AA2147" t="s">
        <v>452</v>
      </c>
      <c r="AB2147" t="s">
        <v>453</v>
      </c>
      <c r="AC2147" t="s">
        <v>454</v>
      </c>
      <c r="AD2147" t="s">
        <v>448</v>
      </c>
      <c r="AE2147" t="s">
        <v>120</v>
      </c>
      <c r="AF2147" t="s">
        <v>121</v>
      </c>
      <c r="AG2147" s="6">
        <v>96950</v>
      </c>
      <c r="AH2147" t="s">
        <v>122</v>
      </c>
      <c r="AJ2147" s="8">
        <v>16702337770</v>
      </c>
      <c r="AL2147" t="s">
        <v>2431</v>
      </c>
      <c r="BE2147" t="str">
        <f>"17-3022.00"</f>
        <v>17-3022.00</v>
      </c>
      <c r="BF2147" t="s">
        <v>456</v>
      </c>
      <c r="BG2147" t="s">
        <v>457</v>
      </c>
      <c r="BH2147" t="s">
        <v>458</v>
      </c>
      <c r="BI2147">
        <v>5</v>
      </c>
      <c r="BJ2147">
        <v>5</v>
      </c>
      <c r="BK2147" s="1">
        <v>45931</v>
      </c>
      <c r="BL2147" s="1">
        <v>46295</v>
      </c>
      <c r="BM2147" s="1">
        <v>45931</v>
      </c>
      <c r="BN2147" s="1">
        <v>46295</v>
      </c>
      <c r="BO2147">
        <v>40</v>
      </c>
      <c r="BP2147">
        <v>0</v>
      </c>
      <c r="BQ2147">
        <v>8</v>
      </c>
      <c r="BR2147">
        <v>8</v>
      </c>
      <c r="BS2147">
        <v>8</v>
      </c>
      <c r="BT2147">
        <v>8</v>
      </c>
      <c r="BU2147">
        <v>8</v>
      </c>
      <c r="BV2147">
        <v>0</v>
      </c>
      <c r="BW2147" t="str">
        <f>"8:00 AM"</f>
        <v>8:00 AM</v>
      </c>
      <c r="BX2147" t="str">
        <f>"5:00 PM"</f>
        <v>5:00 PM</v>
      </c>
      <c r="BY2147" t="s">
        <v>459</v>
      </c>
      <c r="BZ2147">
        <v>0</v>
      </c>
      <c r="CA2147">
        <v>24</v>
      </c>
      <c r="CB2147" t="s">
        <v>117</v>
      </c>
      <c r="CD2147" s="2" t="s">
        <v>2432</v>
      </c>
      <c r="CE2147" t="s">
        <v>448</v>
      </c>
      <c r="CF2147" t="s">
        <v>448</v>
      </c>
      <c r="CG2147" t="s">
        <v>120</v>
      </c>
      <c r="CH2147" t="s">
        <v>121</v>
      </c>
      <c r="CI2147" s="6">
        <v>96950</v>
      </c>
      <c r="CJ2147" s="10">
        <v>15.75</v>
      </c>
      <c r="CK2147" s="10">
        <v>15.75</v>
      </c>
      <c r="CL2147" s="10">
        <v>23.62</v>
      </c>
      <c r="CM2147" s="10">
        <v>23.62</v>
      </c>
      <c r="CN2147" t="s">
        <v>137</v>
      </c>
      <c r="CO2147" t="s">
        <v>461</v>
      </c>
      <c r="CP2147" t="s">
        <v>138</v>
      </c>
      <c r="CR2147" t="s">
        <v>117</v>
      </c>
      <c r="CS2147" t="s">
        <v>139</v>
      </c>
      <c r="CT2147" t="s">
        <v>139</v>
      </c>
      <c r="CU2147" t="s">
        <v>139</v>
      </c>
      <c r="CV2147" t="s">
        <v>140</v>
      </c>
      <c r="CW2147" t="s">
        <v>139</v>
      </c>
      <c r="CX2147" t="s">
        <v>140</v>
      </c>
      <c r="CY2147" t="s">
        <v>462</v>
      </c>
      <c r="CZ2147" s="8">
        <v>16707837461</v>
      </c>
      <c r="DA2147" t="s">
        <v>463</v>
      </c>
      <c r="DB2147" t="s">
        <v>1376</v>
      </c>
      <c r="DC2147" t="s">
        <v>139</v>
      </c>
      <c r="DD2147" t="s">
        <v>117</v>
      </c>
    </row>
    <row r="2148" spans="1:114" ht="15" customHeight="1" x14ac:dyDescent="0.35">
      <c r="A2148" t="s">
        <v>1977</v>
      </c>
      <c r="B2148" t="s">
        <v>144</v>
      </c>
      <c r="C2148" s="1">
        <v>45754</v>
      </c>
      <c r="D2148" s="1">
        <v>45813</v>
      </c>
      <c r="E2148" t="s">
        <v>116</v>
      </c>
      <c r="F2148" s="1">
        <v>45929</v>
      </c>
      <c r="G2148" t="s">
        <v>117</v>
      </c>
      <c r="H2148" t="s">
        <v>117</v>
      </c>
      <c r="I2148" t="s">
        <v>117</v>
      </c>
      <c r="J2148" t="s">
        <v>1978</v>
      </c>
      <c r="K2148" t="s">
        <v>1979</v>
      </c>
      <c r="L2148" t="s">
        <v>1980</v>
      </c>
      <c r="M2148" t="s">
        <v>1981</v>
      </c>
      <c r="N2148" t="s">
        <v>136</v>
      </c>
      <c r="O2148" t="s">
        <v>121</v>
      </c>
      <c r="P2148" s="6">
        <v>96950</v>
      </c>
      <c r="Q2148" t="s">
        <v>122</v>
      </c>
      <c r="S2148" s="8">
        <v>16704830338</v>
      </c>
      <c r="T2148">
        <v>0</v>
      </c>
      <c r="U2148" t="s">
        <v>1982</v>
      </c>
      <c r="V2148">
        <v>56152</v>
      </c>
      <c r="W2148" t="s">
        <v>124</v>
      </c>
      <c r="Y2148" t="s">
        <v>849</v>
      </c>
      <c r="Z2148" t="s">
        <v>1983</v>
      </c>
      <c r="AB2148" t="s">
        <v>205</v>
      </c>
      <c r="AC2148" t="s">
        <v>1980</v>
      </c>
      <c r="AD2148" t="s">
        <v>1981</v>
      </c>
      <c r="AE2148" t="s">
        <v>136</v>
      </c>
      <c r="AF2148" t="s">
        <v>121</v>
      </c>
      <c r="AG2148" s="6">
        <v>96950</v>
      </c>
      <c r="AH2148" t="s">
        <v>122</v>
      </c>
      <c r="AJ2148" s="8">
        <v>16704830338</v>
      </c>
      <c r="AK2148">
        <v>0</v>
      </c>
      <c r="AL2148" t="s">
        <v>1984</v>
      </c>
      <c r="BE2148" t="str">
        <f>"39-7011.00"</f>
        <v>39-7011.00</v>
      </c>
      <c r="BF2148" t="s">
        <v>1985</v>
      </c>
      <c r="BG2148" t="s">
        <v>1986</v>
      </c>
      <c r="BH2148" t="s">
        <v>1708</v>
      </c>
      <c r="BI2148">
        <v>2</v>
      </c>
      <c r="BJ2148">
        <v>2</v>
      </c>
      <c r="BK2148" s="1">
        <v>45931</v>
      </c>
      <c r="BL2148" s="1">
        <v>46295</v>
      </c>
      <c r="BM2148" s="1">
        <v>45931</v>
      </c>
      <c r="BN2148" s="1">
        <v>46295</v>
      </c>
      <c r="BO2148">
        <v>40</v>
      </c>
      <c r="BP2148">
        <v>0</v>
      </c>
      <c r="BQ2148">
        <v>8</v>
      </c>
      <c r="BR2148">
        <v>8</v>
      </c>
      <c r="BS2148">
        <v>8</v>
      </c>
      <c r="BT2148">
        <v>8</v>
      </c>
      <c r="BU2148">
        <v>8</v>
      </c>
      <c r="BV2148">
        <v>0</v>
      </c>
      <c r="BW2148" t="str">
        <f>"8:00 AM"</f>
        <v>8:00 AM</v>
      </c>
      <c r="BX2148" t="str">
        <f>"5:00 PM"</f>
        <v>5:00 PM</v>
      </c>
      <c r="BY2148" t="s">
        <v>159</v>
      </c>
      <c r="BZ2148">
        <v>0</v>
      </c>
      <c r="CA2148">
        <v>24</v>
      </c>
      <c r="CB2148" t="s">
        <v>117</v>
      </c>
      <c r="CD2148" t="s">
        <v>1987</v>
      </c>
      <c r="CE2148" t="s">
        <v>1980</v>
      </c>
      <c r="CF2148" t="s">
        <v>1981</v>
      </c>
      <c r="CG2148" t="s">
        <v>136</v>
      </c>
      <c r="CH2148" t="s">
        <v>121</v>
      </c>
      <c r="CI2148" s="6">
        <v>96950</v>
      </c>
      <c r="CJ2148" s="10">
        <v>10.43</v>
      </c>
      <c r="CK2148" s="10">
        <v>10.43</v>
      </c>
      <c r="CL2148" s="10">
        <v>15.65</v>
      </c>
      <c r="CM2148" s="10">
        <v>15.65</v>
      </c>
      <c r="CN2148" t="s">
        <v>137</v>
      </c>
      <c r="CO2148" t="s">
        <v>140</v>
      </c>
      <c r="CP2148" t="s">
        <v>138</v>
      </c>
      <c r="CR2148" t="s">
        <v>117</v>
      </c>
      <c r="CS2148" t="s">
        <v>139</v>
      </c>
      <c r="CT2148" t="s">
        <v>140</v>
      </c>
      <c r="CU2148" t="s">
        <v>139</v>
      </c>
      <c r="CV2148" t="s">
        <v>140</v>
      </c>
      <c r="CW2148" t="s">
        <v>139</v>
      </c>
      <c r="CX2148" t="s">
        <v>140</v>
      </c>
      <c r="CY2148" t="s">
        <v>1860</v>
      </c>
      <c r="CZ2148" s="8">
        <v>16704830338</v>
      </c>
      <c r="DA2148" t="s">
        <v>1984</v>
      </c>
      <c r="DB2148" t="s">
        <v>140</v>
      </c>
      <c r="DC2148" t="s">
        <v>139</v>
      </c>
      <c r="DD2148" t="s">
        <v>117</v>
      </c>
      <c r="DE2148" t="s">
        <v>849</v>
      </c>
      <c r="DF2148" t="s">
        <v>1983</v>
      </c>
      <c r="DH2148" t="s">
        <v>1982</v>
      </c>
      <c r="DI2148" t="s">
        <v>1978</v>
      </c>
      <c r="DJ2148" t="s">
        <v>1984</v>
      </c>
    </row>
    <row r="2149" spans="1:114" ht="15" customHeight="1" x14ac:dyDescent="0.35">
      <c r="A2149" t="s">
        <v>8283</v>
      </c>
      <c r="B2149" t="s">
        <v>144</v>
      </c>
      <c r="C2149" s="1">
        <v>45754</v>
      </c>
      <c r="D2149" s="1">
        <v>45813</v>
      </c>
      <c r="E2149" t="s">
        <v>116</v>
      </c>
      <c r="F2149" s="1">
        <v>45929</v>
      </c>
      <c r="G2149" t="s">
        <v>117</v>
      </c>
      <c r="H2149" t="s">
        <v>117</v>
      </c>
      <c r="I2149" t="s">
        <v>117</v>
      </c>
      <c r="J2149" t="s">
        <v>8284</v>
      </c>
      <c r="K2149" t="s">
        <v>8285</v>
      </c>
      <c r="L2149" t="s">
        <v>8286</v>
      </c>
      <c r="M2149" t="s">
        <v>8287</v>
      </c>
      <c r="N2149" t="s">
        <v>136</v>
      </c>
      <c r="O2149" t="s">
        <v>121</v>
      </c>
      <c r="P2149" s="6">
        <v>96950</v>
      </c>
      <c r="Q2149" t="s">
        <v>122</v>
      </c>
      <c r="S2149" s="8">
        <v>18057574509</v>
      </c>
      <c r="U2149" t="s">
        <v>8288</v>
      </c>
      <c r="V2149">
        <v>812112</v>
      </c>
      <c r="W2149" t="s">
        <v>124</v>
      </c>
      <c r="Y2149" t="s">
        <v>8289</v>
      </c>
      <c r="Z2149" t="s">
        <v>8290</v>
      </c>
      <c r="AA2149" t="s">
        <v>4483</v>
      </c>
      <c r="AB2149" t="s">
        <v>2539</v>
      </c>
      <c r="AC2149" t="s">
        <v>8286</v>
      </c>
      <c r="AD2149" t="s">
        <v>8287</v>
      </c>
      <c r="AE2149" t="s">
        <v>136</v>
      </c>
      <c r="AF2149" t="s">
        <v>121</v>
      </c>
      <c r="AG2149" s="6">
        <v>96950</v>
      </c>
      <c r="AH2149" t="s">
        <v>122</v>
      </c>
      <c r="AJ2149" s="8">
        <v>18057574509</v>
      </c>
      <c r="AL2149" t="s">
        <v>8291</v>
      </c>
      <c r="BE2149" t="str">
        <f>"39-5012.00"</f>
        <v>39-5012.00</v>
      </c>
      <c r="BF2149" t="s">
        <v>272</v>
      </c>
      <c r="BG2149" t="s">
        <v>8292</v>
      </c>
      <c r="BH2149" t="s">
        <v>8293</v>
      </c>
      <c r="BI2149">
        <v>6</v>
      </c>
      <c r="BJ2149">
        <v>6</v>
      </c>
      <c r="BK2149" s="1">
        <v>45931</v>
      </c>
      <c r="BL2149" s="1">
        <v>46295</v>
      </c>
      <c r="BM2149" s="1">
        <v>45931</v>
      </c>
      <c r="BN2149" s="1">
        <v>46295</v>
      </c>
      <c r="BO2149">
        <v>35</v>
      </c>
      <c r="BP2149">
        <v>7</v>
      </c>
      <c r="BQ2149">
        <v>0</v>
      </c>
      <c r="BR2149">
        <v>0</v>
      </c>
      <c r="BS2149">
        <v>7</v>
      </c>
      <c r="BT2149">
        <v>7</v>
      </c>
      <c r="BU2149">
        <v>7</v>
      </c>
      <c r="BV2149">
        <v>7</v>
      </c>
      <c r="BW2149" t="str">
        <f>"10:00 AM"</f>
        <v>10:00 AM</v>
      </c>
      <c r="BX2149" t="str">
        <f>"6:00 PM"</f>
        <v>6:00 PM</v>
      </c>
      <c r="BY2149" t="s">
        <v>159</v>
      </c>
      <c r="BZ2149">
        <v>0</v>
      </c>
      <c r="CA2149">
        <v>12</v>
      </c>
      <c r="CB2149" t="s">
        <v>117</v>
      </c>
      <c r="CD2149" t="s">
        <v>8294</v>
      </c>
      <c r="CE2149" t="s">
        <v>8287</v>
      </c>
      <c r="CF2149" t="s">
        <v>8286</v>
      </c>
      <c r="CG2149" t="s">
        <v>136</v>
      </c>
      <c r="CH2149" t="s">
        <v>121</v>
      </c>
      <c r="CI2149" s="6">
        <v>96950</v>
      </c>
      <c r="CJ2149" s="10">
        <v>7.98</v>
      </c>
      <c r="CK2149" s="10">
        <v>7.98</v>
      </c>
      <c r="CL2149" s="10">
        <v>11.97</v>
      </c>
      <c r="CM2149" s="10">
        <v>11.97</v>
      </c>
      <c r="CN2149" t="s">
        <v>137</v>
      </c>
      <c r="CO2149" t="s">
        <v>133</v>
      </c>
      <c r="CP2149" t="s">
        <v>138</v>
      </c>
      <c r="CR2149" t="s">
        <v>117</v>
      </c>
      <c r="CS2149" t="s">
        <v>139</v>
      </c>
      <c r="CT2149" t="s">
        <v>140</v>
      </c>
      <c r="CU2149" t="s">
        <v>139</v>
      </c>
      <c r="CV2149" t="s">
        <v>140</v>
      </c>
      <c r="CW2149" t="s">
        <v>139</v>
      </c>
      <c r="CX2149" t="s">
        <v>139</v>
      </c>
      <c r="CY2149" t="s">
        <v>4101</v>
      </c>
      <c r="CZ2149" s="8">
        <v>18057574509</v>
      </c>
      <c r="DA2149" t="s">
        <v>8291</v>
      </c>
      <c r="DB2149" t="s">
        <v>164</v>
      </c>
      <c r="DC2149" t="s">
        <v>139</v>
      </c>
      <c r="DD2149" t="s">
        <v>117</v>
      </c>
    </row>
    <row r="2150" spans="1:114" ht="15" customHeight="1" x14ac:dyDescent="0.35">
      <c r="A2150" t="s">
        <v>16536</v>
      </c>
      <c r="B2150" t="s">
        <v>144</v>
      </c>
      <c r="C2150" s="1">
        <v>45754</v>
      </c>
      <c r="D2150" s="1">
        <v>45813</v>
      </c>
      <c r="E2150" t="s">
        <v>116</v>
      </c>
      <c r="F2150" s="1">
        <v>45929</v>
      </c>
      <c r="G2150" t="s">
        <v>139</v>
      </c>
      <c r="H2150" t="s">
        <v>117</v>
      </c>
      <c r="I2150" t="s">
        <v>117</v>
      </c>
      <c r="J2150" t="s">
        <v>2119</v>
      </c>
      <c r="K2150" t="s">
        <v>16537</v>
      </c>
      <c r="L2150" t="s">
        <v>10191</v>
      </c>
      <c r="M2150" t="s">
        <v>2122</v>
      </c>
      <c r="N2150" t="s">
        <v>248</v>
      </c>
      <c r="O2150" t="s">
        <v>121</v>
      </c>
      <c r="P2150" s="6">
        <v>96951</v>
      </c>
      <c r="Q2150" t="s">
        <v>122</v>
      </c>
      <c r="R2150" t="s">
        <v>140</v>
      </c>
      <c r="S2150" s="8">
        <v>16705320363</v>
      </c>
      <c r="U2150" t="s">
        <v>2123</v>
      </c>
      <c r="V2150">
        <v>311811</v>
      </c>
      <c r="W2150" t="s">
        <v>124</v>
      </c>
      <c r="Y2150" t="s">
        <v>2124</v>
      </c>
      <c r="Z2150" t="s">
        <v>2125</v>
      </c>
      <c r="AA2150" t="s">
        <v>2126</v>
      </c>
      <c r="AB2150" t="s">
        <v>1406</v>
      </c>
      <c r="AC2150" t="s">
        <v>10191</v>
      </c>
      <c r="AD2150" t="s">
        <v>2122</v>
      </c>
      <c r="AE2150" t="s">
        <v>248</v>
      </c>
      <c r="AF2150" t="s">
        <v>121</v>
      </c>
      <c r="AG2150" s="6">
        <v>96951</v>
      </c>
      <c r="AH2150" t="s">
        <v>122</v>
      </c>
      <c r="AJ2150" s="8">
        <v>16705320363</v>
      </c>
      <c r="AL2150" t="s">
        <v>2127</v>
      </c>
      <c r="BE2150" t="str">
        <f>"51-3011.00"</f>
        <v>51-3011.00</v>
      </c>
      <c r="BF2150" t="s">
        <v>217</v>
      </c>
      <c r="BG2150" t="s">
        <v>16538</v>
      </c>
      <c r="BH2150" t="s">
        <v>1319</v>
      </c>
      <c r="BI2150">
        <v>1</v>
      </c>
      <c r="BJ2150">
        <v>1</v>
      </c>
      <c r="BK2150" s="1">
        <v>45931</v>
      </c>
      <c r="BL2150" s="1">
        <v>47026</v>
      </c>
      <c r="BM2150" s="1">
        <v>45931</v>
      </c>
      <c r="BN2150" s="1">
        <v>47026</v>
      </c>
      <c r="BO2150">
        <v>35</v>
      </c>
      <c r="BP2150">
        <v>0</v>
      </c>
      <c r="BQ2150">
        <v>7</v>
      </c>
      <c r="BR2150">
        <v>7</v>
      </c>
      <c r="BS2150">
        <v>7</v>
      </c>
      <c r="BT2150">
        <v>7</v>
      </c>
      <c r="BU2150">
        <v>7</v>
      </c>
      <c r="BV2150">
        <v>0</v>
      </c>
      <c r="BW2150" t="str">
        <f>"8:00 AM"</f>
        <v>8:00 AM</v>
      </c>
      <c r="BX2150" t="str">
        <f>"4:00 PM"</f>
        <v>4:00 PM</v>
      </c>
      <c r="BY2150" t="s">
        <v>133</v>
      </c>
      <c r="BZ2150">
        <v>0</v>
      </c>
      <c r="CA2150">
        <v>12</v>
      </c>
      <c r="CB2150" t="s">
        <v>117</v>
      </c>
      <c r="CD2150" t="s">
        <v>16539</v>
      </c>
      <c r="CE2150" t="s">
        <v>15484</v>
      </c>
      <c r="CF2150" t="s">
        <v>2122</v>
      </c>
      <c r="CG2150" t="s">
        <v>248</v>
      </c>
      <c r="CH2150" t="s">
        <v>121</v>
      </c>
      <c r="CI2150" s="6">
        <v>96951</v>
      </c>
      <c r="CJ2150" s="10">
        <v>9.35</v>
      </c>
      <c r="CK2150" s="10">
        <v>9.35</v>
      </c>
      <c r="CL2150" s="10">
        <v>14.03</v>
      </c>
      <c r="CM2150" s="10">
        <v>14.03</v>
      </c>
      <c r="CN2150" t="s">
        <v>137</v>
      </c>
      <c r="CO2150" t="s">
        <v>140</v>
      </c>
      <c r="CP2150" t="s">
        <v>138</v>
      </c>
      <c r="CR2150" t="s">
        <v>117</v>
      </c>
      <c r="CS2150" t="s">
        <v>139</v>
      </c>
      <c r="CT2150" t="s">
        <v>140</v>
      </c>
      <c r="CU2150" t="s">
        <v>139</v>
      </c>
      <c r="CV2150" t="s">
        <v>140</v>
      </c>
      <c r="CW2150" t="s">
        <v>139</v>
      </c>
      <c r="CX2150" t="s">
        <v>140</v>
      </c>
      <c r="CY2150" t="s">
        <v>2131</v>
      </c>
      <c r="CZ2150" s="8">
        <v>16705320363</v>
      </c>
      <c r="DA2150" t="s">
        <v>2127</v>
      </c>
      <c r="DB2150" t="s">
        <v>2132</v>
      </c>
      <c r="DC2150" t="s">
        <v>139</v>
      </c>
      <c r="DD2150" t="s">
        <v>117</v>
      </c>
    </row>
    <row r="2151" spans="1:114" ht="15" customHeight="1" x14ac:dyDescent="0.35">
      <c r="A2151" t="s">
        <v>10472</v>
      </c>
      <c r="B2151" t="s">
        <v>144</v>
      </c>
      <c r="C2151" s="1">
        <v>45755</v>
      </c>
      <c r="D2151" s="1">
        <v>45813</v>
      </c>
      <c r="E2151" t="s">
        <v>116</v>
      </c>
      <c r="F2151" s="1">
        <v>45929</v>
      </c>
      <c r="G2151" t="s">
        <v>117</v>
      </c>
      <c r="H2151" t="s">
        <v>117</v>
      </c>
      <c r="I2151" t="s">
        <v>117</v>
      </c>
      <c r="J2151" t="s">
        <v>10473</v>
      </c>
      <c r="K2151" t="s">
        <v>10474</v>
      </c>
      <c r="L2151" t="s">
        <v>10475</v>
      </c>
      <c r="M2151" t="s">
        <v>6525</v>
      </c>
      <c r="N2151" t="s">
        <v>120</v>
      </c>
      <c r="O2151" t="s">
        <v>121</v>
      </c>
      <c r="P2151" s="6">
        <v>96950</v>
      </c>
      <c r="Q2151" t="s">
        <v>122</v>
      </c>
      <c r="R2151" t="s">
        <v>652</v>
      </c>
      <c r="S2151" s="8">
        <v>16702563278</v>
      </c>
      <c r="U2151" t="s">
        <v>10476</v>
      </c>
      <c r="V2151">
        <v>812111</v>
      </c>
      <c r="W2151" t="s">
        <v>124</v>
      </c>
      <c r="Y2151" t="s">
        <v>10477</v>
      </c>
      <c r="Z2151" t="s">
        <v>10478</v>
      </c>
      <c r="AA2151" t="s">
        <v>10479</v>
      </c>
      <c r="AB2151" t="s">
        <v>189</v>
      </c>
      <c r="AC2151" t="s">
        <v>10475</v>
      </c>
      <c r="AD2151" t="s">
        <v>6525</v>
      </c>
      <c r="AE2151" t="s">
        <v>120</v>
      </c>
      <c r="AF2151" t="s">
        <v>121</v>
      </c>
      <c r="AG2151" s="6">
        <v>96950</v>
      </c>
      <c r="AH2151" t="s">
        <v>122</v>
      </c>
      <c r="AI2151" t="s">
        <v>652</v>
      </c>
      <c r="AJ2151" s="8">
        <v>16702563278</v>
      </c>
      <c r="AL2151" t="s">
        <v>10480</v>
      </c>
      <c r="BE2151" t="str">
        <f>"39-5012.00"</f>
        <v>39-5012.00</v>
      </c>
      <c r="BF2151" t="s">
        <v>272</v>
      </c>
      <c r="BG2151" t="s">
        <v>10481</v>
      </c>
      <c r="BH2151" t="s">
        <v>10482</v>
      </c>
      <c r="BI2151">
        <v>4</v>
      </c>
      <c r="BJ2151">
        <v>4</v>
      </c>
      <c r="BK2151" s="1">
        <v>45931</v>
      </c>
      <c r="BL2151" s="1">
        <v>46295</v>
      </c>
      <c r="BM2151" s="1">
        <v>45931</v>
      </c>
      <c r="BN2151" s="1">
        <v>46295</v>
      </c>
      <c r="BO2151">
        <v>35</v>
      </c>
      <c r="BP2151">
        <v>0</v>
      </c>
      <c r="BQ2151">
        <v>7</v>
      </c>
      <c r="BR2151">
        <v>7</v>
      </c>
      <c r="BS2151">
        <v>7</v>
      </c>
      <c r="BT2151">
        <v>7</v>
      </c>
      <c r="BU2151">
        <v>7</v>
      </c>
      <c r="BV2151">
        <v>0</v>
      </c>
      <c r="BW2151" t="str">
        <f>"10:00 AM"</f>
        <v>10:00 AM</v>
      </c>
      <c r="BX2151" t="str">
        <f>"6:00 PM"</f>
        <v>6:00 PM</v>
      </c>
      <c r="BY2151" t="s">
        <v>133</v>
      </c>
      <c r="BZ2151">
        <v>0</v>
      </c>
      <c r="CA2151">
        <v>12</v>
      </c>
      <c r="CB2151" t="s">
        <v>117</v>
      </c>
      <c r="CD2151" t="s">
        <v>10483</v>
      </c>
      <c r="CE2151" t="s">
        <v>10484</v>
      </c>
      <c r="CF2151" t="s">
        <v>6525</v>
      </c>
      <c r="CG2151" t="s">
        <v>120</v>
      </c>
      <c r="CH2151" t="s">
        <v>121</v>
      </c>
      <c r="CI2151" s="6">
        <v>96950</v>
      </c>
      <c r="CJ2151" s="10">
        <v>7.98</v>
      </c>
      <c r="CK2151" s="10">
        <v>9</v>
      </c>
      <c r="CL2151" s="10">
        <v>11.97</v>
      </c>
      <c r="CM2151" s="10">
        <v>13.5</v>
      </c>
      <c r="CN2151" t="s">
        <v>137</v>
      </c>
      <c r="CO2151" t="s">
        <v>140</v>
      </c>
      <c r="CP2151" t="s">
        <v>138</v>
      </c>
      <c r="CR2151" t="s">
        <v>117</v>
      </c>
      <c r="CS2151" t="s">
        <v>139</v>
      </c>
      <c r="CT2151" t="s">
        <v>139</v>
      </c>
      <c r="CU2151" t="s">
        <v>139</v>
      </c>
      <c r="CV2151" t="s">
        <v>140</v>
      </c>
      <c r="CW2151" t="s">
        <v>139</v>
      </c>
      <c r="CX2151" t="s">
        <v>140</v>
      </c>
      <c r="CY2151" t="s">
        <v>4133</v>
      </c>
      <c r="CZ2151" s="8">
        <v>16702563278</v>
      </c>
      <c r="DA2151" t="s">
        <v>10480</v>
      </c>
      <c r="DB2151" t="s">
        <v>140</v>
      </c>
      <c r="DC2151" t="s">
        <v>139</v>
      </c>
      <c r="DD2151" t="s">
        <v>117</v>
      </c>
    </row>
    <row r="2152" spans="1:114" ht="15" customHeight="1" x14ac:dyDescent="0.35">
      <c r="A2152" t="s">
        <v>5791</v>
      </c>
      <c r="B2152" t="s">
        <v>144</v>
      </c>
      <c r="C2152" s="1">
        <v>45755</v>
      </c>
      <c r="D2152" s="1">
        <v>45813</v>
      </c>
      <c r="E2152" t="s">
        <v>116</v>
      </c>
      <c r="F2152" s="1">
        <v>45929</v>
      </c>
      <c r="G2152" t="s">
        <v>139</v>
      </c>
      <c r="H2152" t="s">
        <v>117</v>
      </c>
      <c r="I2152" t="s">
        <v>117</v>
      </c>
      <c r="J2152" t="s">
        <v>5792</v>
      </c>
      <c r="K2152" t="s">
        <v>5793</v>
      </c>
      <c r="L2152" t="s">
        <v>5794</v>
      </c>
      <c r="M2152" t="s">
        <v>140</v>
      </c>
      <c r="N2152" t="s">
        <v>136</v>
      </c>
      <c r="O2152" t="s">
        <v>121</v>
      </c>
      <c r="P2152" s="6">
        <v>96950</v>
      </c>
      <c r="Q2152" t="s">
        <v>122</v>
      </c>
      <c r="S2152" s="8">
        <v>16702876611</v>
      </c>
      <c r="U2152" t="s">
        <v>5795</v>
      </c>
      <c r="V2152">
        <v>8111</v>
      </c>
      <c r="W2152" t="s">
        <v>124</v>
      </c>
      <c r="Y2152" t="s">
        <v>5796</v>
      </c>
      <c r="Z2152" t="s">
        <v>5797</v>
      </c>
      <c r="AB2152" t="s">
        <v>128</v>
      </c>
      <c r="AC2152" t="s">
        <v>5794</v>
      </c>
      <c r="AD2152" t="s">
        <v>140</v>
      </c>
      <c r="AE2152" t="s">
        <v>136</v>
      </c>
      <c r="AF2152" t="s">
        <v>121</v>
      </c>
      <c r="AG2152" s="6">
        <v>96950</v>
      </c>
      <c r="AH2152" t="s">
        <v>122</v>
      </c>
      <c r="AJ2152" s="8">
        <v>16702876611</v>
      </c>
      <c r="AL2152" t="s">
        <v>5798</v>
      </c>
      <c r="BE2152" t="str">
        <f>"49-3021.00"</f>
        <v>49-3021.00</v>
      </c>
      <c r="BF2152" t="s">
        <v>3171</v>
      </c>
      <c r="BG2152" t="s">
        <v>5799</v>
      </c>
      <c r="BH2152" t="s">
        <v>5800</v>
      </c>
      <c r="BI2152">
        <v>2</v>
      </c>
      <c r="BJ2152">
        <v>2</v>
      </c>
      <c r="BK2152" s="1">
        <v>45931</v>
      </c>
      <c r="BL2152" s="1">
        <v>47026</v>
      </c>
      <c r="BM2152" s="1">
        <v>45931</v>
      </c>
      <c r="BN2152" s="1">
        <v>47026</v>
      </c>
      <c r="BO2152">
        <v>35</v>
      </c>
      <c r="BP2152">
        <v>0</v>
      </c>
      <c r="BQ2152">
        <v>7</v>
      </c>
      <c r="BR2152">
        <v>7</v>
      </c>
      <c r="BS2152">
        <v>7</v>
      </c>
      <c r="BT2152">
        <v>7</v>
      </c>
      <c r="BU2152">
        <v>7</v>
      </c>
      <c r="BV2152">
        <v>0</v>
      </c>
      <c r="BW2152" t="str">
        <f>"8:00 AM"</f>
        <v>8:00 AM</v>
      </c>
      <c r="BX2152" t="str">
        <f>"5:00 PM"</f>
        <v>5:00 PM</v>
      </c>
      <c r="BY2152" t="s">
        <v>159</v>
      </c>
      <c r="BZ2152">
        <v>0</v>
      </c>
      <c r="CA2152">
        <v>12</v>
      </c>
      <c r="CB2152" t="s">
        <v>117</v>
      </c>
      <c r="CD2152" s="2" t="s">
        <v>5801</v>
      </c>
      <c r="CE2152" t="s">
        <v>5794</v>
      </c>
      <c r="CF2152" t="s">
        <v>140</v>
      </c>
      <c r="CG2152" t="s">
        <v>136</v>
      </c>
      <c r="CH2152" t="s">
        <v>121</v>
      </c>
      <c r="CI2152" s="6">
        <v>96950</v>
      </c>
      <c r="CJ2152" s="10">
        <v>11.18</v>
      </c>
      <c r="CK2152" s="10">
        <v>11.18</v>
      </c>
      <c r="CL2152" s="10">
        <v>16.77</v>
      </c>
      <c r="CM2152" s="10">
        <v>16.77</v>
      </c>
      <c r="CN2152" t="s">
        <v>137</v>
      </c>
      <c r="CO2152" t="s">
        <v>5802</v>
      </c>
      <c r="CP2152" t="s">
        <v>138</v>
      </c>
      <c r="CR2152" t="s">
        <v>117</v>
      </c>
      <c r="CS2152" t="s">
        <v>139</v>
      </c>
      <c r="CT2152" t="s">
        <v>140</v>
      </c>
      <c r="CU2152" t="s">
        <v>139</v>
      </c>
      <c r="CV2152" t="s">
        <v>140</v>
      </c>
      <c r="CW2152" t="s">
        <v>139</v>
      </c>
      <c r="CX2152" t="s">
        <v>140</v>
      </c>
      <c r="CY2152" t="s">
        <v>1686</v>
      </c>
      <c r="CZ2152" s="8">
        <v>16702876611</v>
      </c>
      <c r="DA2152" t="s">
        <v>5803</v>
      </c>
      <c r="DB2152" t="s">
        <v>140</v>
      </c>
      <c r="DC2152" t="s">
        <v>139</v>
      </c>
      <c r="DD2152" t="s">
        <v>117</v>
      </c>
    </row>
    <row r="2153" spans="1:114" ht="15" customHeight="1" x14ac:dyDescent="0.35">
      <c r="A2153" t="s">
        <v>2418</v>
      </c>
      <c r="B2153" t="s">
        <v>144</v>
      </c>
      <c r="C2153" s="1">
        <v>45756</v>
      </c>
      <c r="D2153" s="1">
        <v>45813</v>
      </c>
      <c r="E2153" t="s">
        <v>116</v>
      </c>
      <c r="F2153" s="1">
        <v>45929</v>
      </c>
      <c r="G2153" t="s">
        <v>139</v>
      </c>
      <c r="H2153" t="s">
        <v>117</v>
      </c>
      <c r="I2153" t="s">
        <v>117</v>
      </c>
      <c r="J2153" t="s">
        <v>1733</v>
      </c>
      <c r="K2153" t="s">
        <v>1734</v>
      </c>
      <c r="L2153" t="s">
        <v>1735</v>
      </c>
      <c r="N2153" t="s">
        <v>120</v>
      </c>
      <c r="O2153" t="s">
        <v>121</v>
      </c>
      <c r="P2153" s="6">
        <v>96950</v>
      </c>
      <c r="Q2153" t="s">
        <v>122</v>
      </c>
      <c r="R2153" t="s">
        <v>382</v>
      </c>
      <c r="S2153" s="8">
        <v>16702345201</v>
      </c>
      <c r="U2153" t="s">
        <v>1736</v>
      </c>
      <c r="V2153">
        <v>8111</v>
      </c>
      <c r="W2153" t="s">
        <v>124</v>
      </c>
      <c r="Y2153" t="s">
        <v>1701</v>
      </c>
      <c r="Z2153" t="s">
        <v>1737</v>
      </c>
      <c r="AA2153" t="s">
        <v>1738</v>
      </c>
      <c r="AB2153" t="s">
        <v>1428</v>
      </c>
      <c r="AC2153" t="s">
        <v>1739</v>
      </c>
      <c r="AE2153" t="s">
        <v>120</v>
      </c>
      <c r="AF2153" t="s">
        <v>121</v>
      </c>
      <c r="AG2153" s="6">
        <v>96950</v>
      </c>
      <c r="AH2153" t="s">
        <v>122</v>
      </c>
      <c r="AI2153" t="s">
        <v>382</v>
      </c>
      <c r="AJ2153" s="8">
        <v>16702345201</v>
      </c>
      <c r="AL2153" t="s">
        <v>1740</v>
      </c>
      <c r="BE2153" t="str">
        <f>"49-3023.00"</f>
        <v>49-3023.00</v>
      </c>
      <c r="BF2153" t="s">
        <v>1119</v>
      </c>
      <c r="BG2153" t="s">
        <v>1741</v>
      </c>
      <c r="BH2153" t="s">
        <v>1742</v>
      </c>
      <c r="BI2153">
        <v>1</v>
      </c>
      <c r="BJ2153">
        <v>1</v>
      </c>
      <c r="BK2153" s="1">
        <v>45931</v>
      </c>
      <c r="BL2153" s="1">
        <v>47026</v>
      </c>
      <c r="BM2153" s="1">
        <v>45931</v>
      </c>
      <c r="BN2153" s="1">
        <v>47026</v>
      </c>
      <c r="BO2153">
        <v>35</v>
      </c>
      <c r="BP2153">
        <v>0</v>
      </c>
      <c r="BQ2153">
        <v>7</v>
      </c>
      <c r="BR2153">
        <v>7</v>
      </c>
      <c r="BS2153">
        <v>7</v>
      </c>
      <c r="BT2153">
        <v>7</v>
      </c>
      <c r="BU2153">
        <v>7</v>
      </c>
      <c r="BV2153">
        <v>0</v>
      </c>
      <c r="BW2153" t="str">
        <f>"8:00 AM"</f>
        <v>8:00 AM</v>
      </c>
      <c r="BX2153" t="str">
        <f>"4:00 PM"</f>
        <v>4:00 PM</v>
      </c>
      <c r="BY2153" t="s">
        <v>159</v>
      </c>
      <c r="BZ2153">
        <v>0</v>
      </c>
      <c r="CA2153">
        <v>24</v>
      </c>
      <c r="CB2153" t="s">
        <v>117</v>
      </c>
      <c r="CD2153" s="2" t="s">
        <v>1743</v>
      </c>
      <c r="CE2153" t="s">
        <v>1735</v>
      </c>
      <c r="CG2153" t="s">
        <v>120</v>
      </c>
      <c r="CH2153" t="s">
        <v>121</v>
      </c>
      <c r="CI2153" s="6">
        <v>96950</v>
      </c>
      <c r="CJ2153" s="10">
        <v>11.01</v>
      </c>
      <c r="CK2153" s="10">
        <v>11.01</v>
      </c>
      <c r="CL2153" s="10">
        <v>16.52</v>
      </c>
      <c r="CM2153" s="10">
        <v>16.52</v>
      </c>
      <c r="CN2153" t="s">
        <v>137</v>
      </c>
      <c r="CP2153" t="s">
        <v>138</v>
      </c>
      <c r="CR2153" t="s">
        <v>117</v>
      </c>
      <c r="CS2153" t="s">
        <v>139</v>
      </c>
      <c r="CT2153" t="s">
        <v>140</v>
      </c>
      <c r="CU2153" t="s">
        <v>139</v>
      </c>
      <c r="CV2153" t="s">
        <v>140</v>
      </c>
      <c r="CW2153" t="s">
        <v>139</v>
      </c>
      <c r="CX2153" t="s">
        <v>140</v>
      </c>
      <c r="CY2153" t="s">
        <v>2419</v>
      </c>
      <c r="CZ2153" s="8">
        <v>16702345201</v>
      </c>
      <c r="DA2153" t="s">
        <v>1740</v>
      </c>
      <c r="DB2153" t="s">
        <v>164</v>
      </c>
      <c r="DC2153" t="s">
        <v>139</v>
      </c>
      <c r="DD2153" t="s">
        <v>117</v>
      </c>
    </row>
    <row r="2154" spans="1:114" ht="15" customHeight="1" x14ac:dyDescent="0.35">
      <c r="A2154" t="s">
        <v>8220</v>
      </c>
      <c r="B2154" t="s">
        <v>144</v>
      </c>
      <c r="C2154" s="1">
        <v>45756</v>
      </c>
      <c r="D2154" s="1">
        <v>45813</v>
      </c>
      <c r="E2154" t="s">
        <v>116</v>
      </c>
      <c r="F2154" s="1">
        <v>45929</v>
      </c>
      <c r="G2154" t="s">
        <v>117</v>
      </c>
      <c r="H2154" t="s">
        <v>117</v>
      </c>
      <c r="I2154" t="s">
        <v>117</v>
      </c>
      <c r="J2154" t="s">
        <v>8221</v>
      </c>
      <c r="K2154" t="s">
        <v>8222</v>
      </c>
      <c r="L2154" t="s">
        <v>8223</v>
      </c>
      <c r="M2154" t="s">
        <v>982</v>
      </c>
      <c r="N2154" t="s">
        <v>120</v>
      </c>
      <c r="O2154" t="s">
        <v>121</v>
      </c>
      <c r="P2154" s="6">
        <v>96950</v>
      </c>
      <c r="Q2154" t="s">
        <v>122</v>
      </c>
      <c r="R2154" t="s">
        <v>652</v>
      </c>
      <c r="S2154" s="8">
        <v>16704831673</v>
      </c>
      <c r="U2154" t="s">
        <v>8224</v>
      </c>
      <c r="V2154">
        <v>812199</v>
      </c>
      <c r="W2154" t="s">
        <v>124</v>
      </c>
      <c r="Y2154" t="s">
        <v>8225</v>
      </c>
      <c r="Z2154" t="s">
        <v>8226</v>
      </c>
      <c r="AA2154" t="s">
        <v>140</v>
      </c>
      <c r="AB2154" t="s">
        <v>128</v>
      </c>
      <c r="AC2154" t="s">
        <v>8223</v>
      </c>
      <c r="AD2154" t="s">
        <v>982</v>
      </c>
      <c r="AE2154" t="s">
        <v>120</v>
      </c>
      <c r="AF2154" t="s">
        <v>121</v>
      </c>
      <c r="AG2154" s="6">
        <v>96950</v>
      </c>
      <c r="AH2154" t="s">
        <v>122</v>
      </c>
      <c r="AI2154" t="s">
        <v>652</v>
      </c>
      <c r="AJ2154" s="8">
        <v>16704831673</v>
      </c>
      <c r="AL2154" t="s">
        <v>8227</v>
      </c>
      <c r="BE2154" t="str">
        <f>"31-9011.00"</f>
        <v>31-9011.00</v>
      </c>
      <c r="BF2154" t="s">
        <v>225</v>
      </c>
      <c r="BG2154" t="s">
        <v>8228</v>
      </c>
      <c r="BH2154" t="s">
        <v>8229</v>
      </c>
      <c r="BI2154">
        <v>15</v>
      </c>
      <c r="BJ2154">
        <v>15</v>
      </c>
      <c r="BK2154" s="1">
        <v>45931</v>
      </c>
      <c r="BL2154" s="1">
        <v>46295</v>
      </c>
      <c r="BM2154" s="1">
        <v>45931</v>
      </c>
      <c r="BN2154" s="1">
        <v>46295</v>
      </c>
      <c r="BO2154">
        <v>35</v>
      </c>
      <c r="BP2154">
        <v>0</v>
      </c>
      <c r="BQ2154">
        <v>7</v>
      </c>
      <c r="BR2154">
        <v>7</v>
      </c>
      <c r="BS2154">
        <v>7</v>
      </c>
      <c r="BT2154">
        <v>7</v>
      </c>
      <c r="BU2154">
        <v>7</v>
      </c>
      <c r="BV2154">
        <v>0</v>
      </c>
      <c r="BW2154" t="str">
        <f>"9:00 AM"</f>
        <v>9:00 AM</v>
      </c>
      <c r="BX2154" t="str">
        <f>"5:00 PM"</f>
        <v>5:00 PM</v>
      </c>
      <c r="BY2154" t="s">
        <v>133</v>
      </c>
      <c r="BZ2154">
        <v>0</v>
      </c>
      <c r="CA2154">
        <v>12</v>
      </c>
      <c r="CB2154" t="s">
        <v>117</v>
      </c>
      <c r="CD2154" t="s">
        <v>8230</v>
      </c>
      <c r="CE2154" t="s">
        <v>2026</v>
      </c>
      <c r="CF2154" t="s">
        <v>982</v>
      </c>
      <c r="CG2154" t="s">
        <v>120</v>
      </c>
      <c r="CH2154" t="s">
        <v>121</v>
      </c>
      <c r="CI2154" s="6">
        <v>96950</v>
      </c>
      <c r="CJ2154" s="10">
        <v>12.37</v>
      </c>
      <c r="CK2154" s="10">
        <v>12.5</v>
      </c>
      <c r="CL2154" s="10">
        <v>0</v>
      </c>
      <c r="CM2154" s="10">
        <v>0</v>
      </c>
      <c r="CN2154" t="s">
        <v>137</v>
      </c>
      <c r="CO2154" t="s">
        <v>140</v>
      </c>
      <c r="CP2154" t="s">
        <v>138</v>
      </c>
      <c r="CR2154" t="s">
        <v>117</v>
      </c>
      <c r="CS2154" t="s">
        <v>139</v>
      </c>
      <c r="CT2154" t="s">
        <v>139</v>
      </c>
      <c r="CU2154" t="s">
        <v>140</v>
      </c>
      <c r="CV2154" t="s">
        <v>140</v>
      </c>
      <c r="CW2154" t="s">
        <v>139</v>
      </c>
      <c r="CX2154" t="s">
        <v>140</v>
      </c>
      <c r="CY2154" t="s">
        <v>664</v>
      </c>
      <c r="CZ2154" s="8">
        <v>16702331673</v>
      </c>
      <c r="DA2154" t="s">
        <v>8227</v>
      </c>
      <c r="DB2154" t="s">
        <v>140</v>
      </c>
      <c r="DC2154" t="s">
        <v>139</v>
      </c>
      <c r="DD2154" t="s">
        <v>117</v>
      </c>
    </row>
    <row r="2155" spans="1:114" ht="15" customHeight="1" x14ac:dyDescent="0.35">
      <c r="A2155" t="s">
        <v>15449</v>
      </c>
      <c r="B2155" t="s">
        <v>144</v>
      </c>
      <c r="C2155" s="1">
        <v>45757</v>
      </c>
      <c r="D2155" s="1">
        <v>45813</v>
      </c>
      <c r="E2155" t="s">
        <v>116</v>
      </c>
      <c r="F2155" s="1">
        <v>45929</v>
      </c>
      <c r="G2155" t="s">
        <v>117</v>
      </c>
      <c r="H2155" t="s">
        <v>117</v>
      </c>
      <c r="I2155" t="s">
        <v>117</v>
      </c>
      <c r="J2155" t="s">
        <v>3176</v>
      </c>
      <c r="K2155" t="s">
        <v>3177</v>
      </c>
      <c r="L2155" t="s">
        <v>3178</v>
      </c>
      <c r="M2155" t="s">
        <v>2004</v>
      </c>
      <c r="N2155" t="s">
        <v>120</v>
      </c>
      <c r="O2155" t="s">
        <v>121</v>
      </c>
      <c r="P2155" s="6">
        <v>96950</v>
      </c>
      <c r="Q2155" t="s">
        <v>122</v>
      </c>
      <c r="R2155" t="s">
        <v>652</v>
      </c>
      <c r="S2155" s="8">
        <v>16719884535</v>
      </c>
      <c r="U2155" t="s">
        <v>3179</v>
      </c>
      <c r="V2155">
        <v>236116</v>
      </c>
      <c r="W2155" t="s">
        <v>124</v>
      </c>
      <c r="Y2155" t="s">
        <v>3180</v>
      </c>
      <c r="Z2155" t="s">
        <v>3181</v>
      </c>
      <c r="AA2155" t="s">
        <v>3182</v>
      </c>
      <c r="AB2155" t="s">
        <v>128</v>
      </c>
      <c r="AC2155" t="s">
        <v>3178</v>
      </c>
      <c r="AD2155" t="s">
        <v>2004</v>
      </c>
      <c r="AE2155" t="s">
        <v>120</v>
      </c>
      <c r="AF2155" t="s">
        <v>121</v>
      </c>
      <c r="AG2155" s="6">
        <v>96950</v>
      </c>
      <c r="AH2155" t="s">
        <v>122</v>
      </c>
      <c r="AI2155" t="s">
        <v>652</v>
      </c>
      <c r="AJ2155" s="8">
        <v>16719884535</v>
      </c>
      <c r="AL2155" t="s">
        <v>3183</v>
      </c>
      <c r="BE2155" t="str">
        <f>"51-7011.00"</f>
        <v>51-7011.00</v>
      </c>
      <c r="BF2155" t="s">
        <v>3184</v>
      </c>
      <c r="BG2155" t="s">
        <v>3185</v>
      </c>
      <c r="BH2155" t="s">
        <v>3186</v>
      </c>
      <c r="BI2155">
        <v>3</v>
      </c>
      <c r="BJ2155">
        <v>3</v>
      </c>
      <c r="BK2155" s="1">
        <v>45931</v>
      </c>
      <c r="BL2155" s="1">
        <v>46295</v>
      </c>
      <c r="BM2155" s="1">
        <v>45931</v>
      </c>
      <c r="BN2155" s="1">
        <v>46295</v>
      </c>
      <c r="BO2155">
        <v>35</v>
      </c>
      <c r="BP2155">
        <v>0</v>
      </c>
      <c r="BQ2155">
        <v>7</v>
      </c>
      <c r="BR2155">
        <v>7</v>
      </c>
      <c r="BS2155">
        <v>7</v>
      </c>
      <c r="BT2155">
        <v>7</v>
      </c>
      <c r="BU2155">
        <v>7</v>
      </c>
      <c r="BV2155">
        <v>0</v>
      </c>
      <c r="BW2155" t="str">
        <f>"8:00 AM"</f>
        <v>8:00 AM</v>
      </c>
      <c r="BX2155" t="str">
        <f>"4:00 PM"</f>
        <v>4:00 PM</v>
      </c>
      <c r="BY2155" t="s">
        <v>133</v>
      </c>
      <c r="BZ2155">
        <v>0</v>
      </c>
      <c r="CA2155">
        <v>12</v>
      </c>
      <c r="CB2155" t="s">
        <v>117</v>
      </c>
      <c r="CD2155" t="s">
        <v>3187</v>
      </c>
      <c r="CE2155" t="s">
        <v>1997</v>
      </c>
      <c r="CF2155" t="s">
        <v>2004</v>
      </c>
      <c r="CG2155" t="s">
        <v>120</v>
      </c>
      <c r="CH2155" t="s">
        <v>121</v>
      </c>
      <c r="CI2155" s="6">
        <v>96950</v>
      </c>
      <c r="CJ2155" s="10">
        <v>13.73</v>
      </c>
      <c r="CK2155" s="10">
        <v>14</v>
      </c>
      <c r="CL2155" s="10">
        <v>0</v>
      </c>
      <c r="CM2155" s="10">
        <v>0</v>
      </c>
      <c r="CN2155" t="s">
        <v>137</v>
      </c>
      <c r="CO2155" t="s">
        <v>140</v>
      </c>
      <c r="CP2155" t="s">
        <v>138</v>
      </c>
      <c r="CR2155" t="s">
        <v>117</v>
      </c>
      <c r="CS2155" t="s">
        <v>139</v>
      </c>
      <c r="CT2155" t="s">
        <v>139</v>
      </c>
      <c r="CU2155" t="s">
        <v>140</v>
      </c>
      <c r="CV2155" t="s">
        <v>140</v>
      </c>
      <c r="CW2155" t="s">
        <v>139</v>
      </c>
      <c r="CX2155" t="s">
        <v>140</v>
      </c>
      <c r="CY2155" t="s">
        <v>4133</v>
      </c>
      <c r="CZ2155" s="8">
        <v>16702351096</v>
      </c>
      <c r="DA2155" t="s">
        <v>3183</v>
      </c>
      <c r="DB2155" t="s">
        <v>140</v>
      </c>
      <c r="DC2155" t="s">
        <v>139</v>
      </c>
      <c r="DD2155" t="s">
        <v>117</v>
      </c>
    </row>
    <row r="2156" spans="1:114" ht="15" customHeight="1" x14ac:dyDescent="0.35">
      <c r="A2156" t="s">
        <v>16549</v>
      </c>
      <c r="B2156" t="s">
        <v>144</v>
      </c>
      <c r="C2156" s="1">
        <v>45757</v>
      </c>
      <c r="D2156" s="1">
        <v>45813</v>
      </c>
      <c r="E2156" t="s">
        <v>116</v>
      </c>
      <c r="F2156" s="1">
        <v>45929</v>
      </c>
      <c r="G2156" t="s">
        <v>117</v>
      </c>
      <c r="H2156" t="s">
        <v>117</v>
      </c>
      <c r="I2156" t="s">
        <v>117</v>
      </c>
      <c r="J2156" t="s">
        <v>16550</v>
      </c>
      <c r="K2156" t="s">
        <v>16551</v>
      </c>
      <c r="L2156" t="s">
        <v>335</v>
      </c>
      <c r="M2156" t="s">
        <v>140</v>
      </c>
      <c r="N2156" t="s">
        <v>496</v>
      </c>
      <c r="O2156" t="s">
        <v>121</v>
      </c>
      <c r="P2156" s="6">
        <v>96950</v>
      </c>
      <c r="Q2156" t="s">
        <v>122</v>
      </c>
      <c r="S2156" s="8">
        <v>16704833666</v>
      </c>
      <c r="U2156" t="s">
        <v>16552</v>
      </c>
      <c r="V2156">
        <v>445110</v>
      </c>
      <c r="W2156" t="s">
        <v>124</v>
      </c>
      <c r="Y2156" t="s">
        <v>2102</v>
      </c>
      <c r="Z2156" t="s">
        <v>2103</v>
      </c>
      <c r="AA2156" t="s">
        <v>2104</v>
      </c>
      <c r="AB2156" t="s">
        <v>270</v>
      </c>
      <c r="AC2156" t="s">
        <v>335</v>
      </c>
      <c r="AD2156" t="s">
        <v>140</v>
      </c>
      <c r="AE2156" t="s">
        <v>496</v>
      </c>
      <c r="AF2156" t="s">
        <v>121</v>
      </c>
      <c r="AG2156" s="6">
        <v>96950</v>
      </c>
      <c r="AH2156" t="s">
        <v>122</v>
      </c>
      <c r="AJ2156" s="8">
        <v>16704833666</v>
      </c>
      <c r="AL2156" t="s">
        <v>16553</v>
      </c>
      <c r="BE2156" t="str">
        <f>"41-1011.00"</f>
        <v>41-1011.00</v>
      </c>
      <c r="BF2156" t="s">
        <v>1340</v>
      </c>
      <c r="BG2156" t="s">
        <v>16554</v>
      </c>
      <c r="BH2156" t="s">
        <v>2107</v>
      </c>
      <c r="BI2156">
        <v>2</v>
      </c>
      <c r="BJ2156">
        <v>2</v>
      </c>
      <c r="BK2156" s="1">
        <v>45931</v>
      </c>
      <c r="BL2156" s="1">
        <v>46295</v>
      </c>
      <c r="BM2156" s="1">
        <v>45931</v>
      </c>
      <c r="BN2156" s="1">
        <v>46295</v>
      </c>
      <c r="BO2156">
        <v>35</v>
      </c>
      <c r="BP2156">
        <v>0</v>
      </c>
      <c r="BQ2156">
        <v>7</v>
      </c>
      <c r="BR2156">
        <v>7</v>
      </c>
      <c r="BS2156">
        <v>7</v>
      </c>
      <c r="BT2156">
        <v>7</v>
      </c>
      <c r="BU2156">
        <v>7</v>
      </c>
      <c r="BV2156">
        <v>0</v>
      </c>
      <c r="BW2156" t="str">
        <f>"8:00 AM"</f>
        <v>8:00 AM</v>
      </c>
      <c r="BX2156" t="str">
        <f>"5:00 PM"</f>
        <v>5:00 PM</v>
      </c>
      <c r="BY2156" t="s">
        <v>159</v>
      </c>
      <c r="BZ2156">
        <v>0</v>
      </c>
      <c r="CA2156">
        <v>12</v>
      </c>
      <c r="CB2156" t="s">
        <v>139</v>
      </c>
      <c r="CC2156">
        <v>3</v>
      </c>
      <c r="CD2156" s="2" t="s">
        <v>16555</v>
      </c>
      <c r="CE2156" t="s">
        <v>335</v>
      </c>
      <c r="CF2156" t="s">
        <v>140</v>
      </c>
      <c r="CG2156" t="s">
        <v>496</v>
      </c>
      <c r="CH2156" t="s">
        <v>121</v>
      </c>
      <c r="CI2156" s="6">
        <v>96950</v>
      </c>
      <c r="CJ2156" s="10">
        <v>11.35</v>
      </c>
      <c r="CK2156" s="10">
        <v>11.35</v>
      </c>
      <c r="CL2156" s="10">
        <v>17.02</v>
      </c>
      <c r="CM2156" s="10">
        <v>17.02</v>
      </c>
      <c r="CN2156" t="s">
        <v>137</v>
      </c>
      <c r="CO2156" t="s">
        <v>15360</v>
      </c>
      <c r="CP2156" t="s">
        <v>138</v>
      </c>
      <c r="CR2156" t="s">
        <v>117</v>
      </c>
      <c r="CS2156" t="s">
        <v>139</v>
      </c>
      <c r="CT2156" t="s">
        <v>140</v>
      </c>
      <c r="CU2156" t="s">
        <v>139</v>
      </c>
      <c r="CV2156" t="s">
        <v>140</v>
      </c>
      <c r="CW2156" t="s">
        <v>139</v>
      </c>
      <c r="CX2156" t="s">
        <v>140</v>
      </c>
      <c r="CY2156" t="s">
        <v>1686</v>
      </c>
      <c r="CZ2156" s="8">
        <v>16704833666</v>
      </c>
      <c r="DA2156" t="s">
        <v>16553</v>
      </c>
      <c r="DB2156" t="s">
        <v>140</v>
      </c>
      <c r="DC2156" t="s">
        <v>139</v>
      </c>
      <c r="DD2156" t="s">
        <v>117</v>
      </c>
    </row>
    <row r="2157" spans="1:114" ht="15" customHeight="1" x14ac:dyDescent="0.35">
      <c r="A2157" t="s">
        <v>10509</v>
      </c>
      <c r="B2157" t="s">
        <v>144</v>
      </c>
      <c r="C2157" s="1">
        <v>45760</v>
      </c>
      <c r="D2157" s="1">
        <v>45813</v>
      </c>
      <c r="E2157" t="s">
        <v>116</v>
      </c>
      <c r="F2157" s="1">
        <v>45929</v>
      </c>
      <c r="G2157" t="s">
        <v>117</v>
      </c>
      <c r="H2157" t="s">
        <v>117</v>
      </c>
      <c r="I2157" t="s">
        <v>117</v>
      </c>
      <c r="J2157" t="s">
        <v>10510</v>
      </c>
      <c r="K2157" t="s">
        <v>10511</v>
      </c>
      <c r="L2157" t="s">
        <v>10512</v>
      </c>
      <c r="M2157" t="s">
        <v>140</v>
      </c>
      <c r="N2157" t="s">
        <v>136</v>
      </c>
      <c r="O2157" t="s">
        <v>121</v>
      </c>
      <c r="P2157" s="6">
        <v>96950</v>
      </c>
      <c r="Q2157" t="s">
        <v>122</v>
      </c>
      <c r="S2157" s="8">
        <v>16702866777</v>
      </c>
      <c r="U2157" t="s">
        <v>10513</v>
      </c>
      <c r="V2157">
        <v>721191</v>
      </c>
      <c r="W2157" t="s">
        <v>124</v>
      </c>
      <c r="Y2157" t="s">
        <v>10261</v>
      </c>
      <c r="Z2157" t="s">
        <v>10514</v>
      </c>
      <c r="AB2157" t="s">
        <v>128</v>
      </c>
      <c r="AC2157" t="s">
        <v>10512</v>
      </c>
      <c r="AD2157" t="s">
        <v>140</v>
      </c>
      <c r="AE2157" t="s">
        <v>136</v>
      </c>
      <c r="AF2157" t="s">
        <v>121</v>
      </c>
      <c r="AG2157" s="6">
        <v>96950</v>
      </c>
      <c r="AH2157" t="s">
        <v>122</v>
      </c>
      <c r="AJ2157" s="8">
        <v>16702866777</v>
      </c>
      <c r="AL2157" t="s">
        <v>10515</v>
      </c>
      <c r="BE2157" t="str">
        <f>"49-9071.00"</f>
        <v>49-9071.00</v>
      </c>
      <c r="BF2157" t="s">
        <v>156</v>
      </c>
      <c r="BG2157" t="s">
        <v>10516</v>
      </c>
      <c r="BH2157" t="s">
        <v>341</v>
      </c>
      <c r="BI2157">
        <v>2</v>
      </c>
      <c r="BJ2157">
        <v>2</v>
      </c>
      <c r="BK2157" s="1">
        <v>45931</v>
      </c>
      <c r="BL2157" s="1">
        <v>46295</v>
      </c>
      <c r="BM2157" s="1">
        <v>45931</v>
      </c>
      <c r="BN2157" s="1">
        <v>46295</v>
      </c>
      <c r="BO2157">
        <v>35</v>
      </c>
      <c r="BP2157">
        <v>0</v>
      </c>
      <c r="BQ2157">
        <v>7</v>
      </c>
      <c r="BR2157">
        <v>7</v>
      </c>
      <c r="BS2157">
        <v>7</v>
      </c>
      <c r="BT2157">
        <v>7</v>
      </c>
      <c r="BU2157">
        <v>7</v>
      </c>
      <c r="BV2157">
        <v>0</v>
      </c>
      <c r="BW2157" t="str">
        <f>"8:00 AM"</f>
        <v>8:00 AM</v>
      </c>
      <c r="BX2157" t="str">
        <f>"5:00 PM"</f>
        <v>5:00 PM</v>
      </c>
      <c r="BY2157" t="s">
        <v>159</v>
      </c>
      <c r="BZ2157">
        <v>0</v>
      </c>
      <c r="CA2157">
        <v>18</v>
      </c>
      <c r="CB2157" t="s">
        <v>117</v>
      </c>
      <c r="CD2157" s="2" t="s">
        <v>10517</v>
      </c>
      <c r="CE2157" t="s">
        <v>10512</v>
      </c>
      <c r="CF2157" t="s">
        <v>140</v>
      </c>
      <c r="CG2157" t="s">
        <v>136</v>
      </c>
      <c r="CH2157" t="s">
        <v>121</v>
      </c>
      <c r="CI2157" s="6">
        <v>96950</v>
      </c>
      <c r="CJ2157" s="10">
        <v>9.75</v>
      </c>
      <c r="CK2157" s="10">
        <v>9.75</v>
      </c>
      <c r="CL2157" s="10">
        <v>14.62</v>
      </c>
      <c r="CM2157" s="10">
        <v>14.62</v>
      </c>
      <c r="CN2157" t="s">
        <v>137</v>
      </c>
      <c r="CO2157" t="s">
        <v>4719</v>
      </c>
      <c r="CP2157" t="s">
        <v>138</v>
      </c>
      <c r="CR2157" t="s">
        <v>117</v>
      </c>
      <c r="CS2157" t="s">
        <v>139</v>
      </c>
      <c r="CT2157" t="s">
        <v>140</v>
      </c>
      <c r="CU2157" t="s">
        <v>139</v>
      </c>
      <c r="CV2157" t="s">
        <v>140</v>
      </c>
      <c r="CW2157" t="s">
        <v>139</v>
      </c>
      <c r="CX2157" t="s">
        <v>140</v>
      </c>
      <c r="CY2157" t="s">
        <v>1686</v>
      </c>
      <c r="CZ2157" s="8">
        <v>16702866777</v>
      </c>
      <c r="DA2157" t="s">
        <v>10518</v>
      </c>
      <c r="DB2157" t="s">
        <v>140</v>
      </c>
      <c r="DC2157" t="s">
        <v>139</v>
      </c>
      <c r="DD2157" t="s">
        <v>117</v>
      </c>
    </row>
    <row r="2158" spans="1:114" ht="15" customHeight="1" x14ac:dyDescent="0.35">
      <c r="A2158" t="s">
        <v>5804</v>
      </c>
      <c r="B2158" t="s">
        <v>144</v>
      </c>
      <c r="C2158" s="1">
        <v>45760</v>
      </c>
      <c r="D2158" s="1">
        <v>45813</v>
      </c>
      <c r="E2158" t="s">
        <v>116</v>
      </c>
      <c r="F2158" s="1">
        <v>45929</v>
      </c>
      <c r="G2158" t="s">
        <v>117</v>
      </c>
      <c r="H2158" t="s">
        <v>117</v>
      </c>
      <c r="I2158" t="s">
        <v>117</v>
      </c>
      <c r="J2158" t="s">
        <v>5805</v>
      </c>
      <c r="K2158" t="s">
        <v>5806</v>
      </c>
      <c r="L2158" t="s">
        <v>335</v>
      </c>
      <c r="M2158" t="s">
        <v>140</v>
      </c>
      <c r="N2158" t="s">
        <v>120</v>
      </c>
      <c r="O2158" t="s">
        <v>121</v>
      </c>
      <c r="P2158" s="6">
        <v>96950</v>
      </c>
      <c r="Q2158" t="s">
        <v>122</v>
      </c>
      <c r="R2158" t="s">
        <v>1677</v>
      </c>
      <c r="S2158" s="8">
        <v>16702359975</v>
      </c>
      <c r="U2158" t="s">
        <v>5807</v>
      </c>
      <c r="V2158">
        <v>445110</v>
      </c>
      <c r="W2158" t="s">
        <v>124</v>
      </c>
      <c r="Y2158" t="s">
        <v>5808</v>
      </c>
      <c r="Z2158" t="s">
        <v>5809</v>
      </c>
      <c r="AB2158" t="s">
        <v>270</v>
      </c>
      <c r="AC2158" t="s">
        <v>335</v>
      </c>
      <c r="AD2158" t="s">
        <v>140</v>
      </c>
      <c r="AE2158" t="s">
        <v>120</v>
      </c>
      <c r="AF2158" t="s">
        <v>121</v>
      </c>
      <c r="AG2158" s="6">
        <v>96950</v>
      </c>
      <c r="AH2158" t="s">
        <v>122</v>
      </c>
      <c r="AJ2158" s="8">
        <v>16702359975</v>
      </c>
      <c r="AL2158" t="s">
        <v>5810</v>
      </c>
      <c r="BE2158" t="str">
        <f>"41-1011.00"</f>
        <v>41-1011.00</v>
      </c>
      <c r="BF2158" t="s">
        <v>1340</v>
      </c>
      <c r="BG2158" t="s">
        <v>5811</v>
      </c>
      <c r="BH2158" t="s">
        <v>5812</v>
      </c>
      <c r="BI2158">
        <v>2</v>
      </c>
      <c r="BJ2158">
        <v>2</v>
      </c>
      <c r="BK2158" s="1">
        <v>45931</v>
      </c>
      <c r="BL2158" s="1">
        <v>46295</v>
      </c>
      <c r="BM2158" s="1">
        <v>45931</v>
      </c>
      <c r="BN2158" s="1">
        <v>46295</v>
      </c>
      <c r="BO2158">
        <v>35</v>
      </c>
      <c r="BP2158">
        <v>0</v>
      </c>
      <c r="BQ2158">
        <v>7</v>
      </c>
      <c r="BR2158">
        <v>7</v>
      </c>
      <c r="BS2158">
        <v>7</v>
      </c>
      <c r="BT2158">
        <v>7</v>
      </c>
      <c r="BU2158">
        <v>7</v>
      </c>
      <c r="BV2158">
        <v>0</v>
      </c>
      <c r="BW2158" t="str">
        <f>"8:00 AM"</f>
        <v>8:00 AM</v>
      </c>
      <c r="BX2158" t="str">
        <f>"5:00 PM"</f>
        <v>5:00 PM</v>
      </c>
      <c r="BY2158" t="s">
        <v>159</v>
      </c>
      <c r="BZ2158">
        <v>0</v>
      </c>
      <c r="CA2158">
        <v>12</v>
      </c>
      <c r="CB2158" t="s">
        <v>139</v>
      </c>
      <c r="CC2158">
        <v>3</v>
      </c>
      <c r="CD2158" s="2" t="s">
        <v>5813</v>
      </c>
      <c r="CE2158" t="s">
        <v>335</v>
      </c>
      <c r="CF2158" t="s">
        <v>140</v>
      </c>
      <c r="CG2158" t="s">
        <v>120</v>
      </c>
      <c r="CH2158" t="s">
        <v>121</v>
      </c>
      <c r="CI2158" s="6">
        <v>96950</v>
      </c>
      <c r="CJ2158" s="10">
        <v>11.35</v>
      </c>
      <c r="CK2158" s="10">
        <v>11.35</v>
      </c>
      <c r="CL2158" s="10">
        <v>17.02</v>
      </c>
      <c r="CM2158" s="10">
        <v>17.02</v>
      </c>
      <c r="CN2158" t="s">
        <v>137</v>
      </c>
      <c r="CO2158" t="s">
        <v>5767</v>
      </c>
      <c r="CP2158" t="s">
        <v>138</v>
      </c>
      <c r="CR2158" t="s">
        <v>117</v>
      </c>
      <c r="CS2158" t="s">
        <v>139</v>
      </c>
      <c r="CT2158" t="s">
        <v>140</v>
      </c>
      <c r="CU2158" t="s">
        <v>139</v>
      </c>
      <c r="CV2158" t="s">
        <v>140</v>
      </c>
      <c r="CW2158" t="s">
        <v>139</v>
      </c>
      <c r="CX2158" t="s">
        <v>140</v>
      </c>
      <c r="CY2158" t="s">
        <v>1686</v>
      </c>
      <c r="CZ2158" s="8">
        <v>16702359975</v>
      </c>
      <c r="DA2158" t="s">
        <v>5814</v>
      </c>
      <c r="DB2158" t="s">
        <v>140</v>
      </c>
      <c r="DC2158" t="s">
        <v>139</v>
      </c>
      <c r="DD2158" t="s">
        <v>117</v>
      </c>
    </row>
    <row r="2159" spans="1:114" ht="15" customHeight="1" x14ac:dyDescent="0.35">
      <c r="A2159" t="s">
        <v>10440</v>
      </c>
      <c r="B2159" t="s">
        <v>144</v>
      </c>
      <c r="C2159" s="1">
        <v>45760</v>
      </c>
      <c r="D2159" s="1">
        <v>45813</v>
      </c>
      <c r="E2159" t="s">
        <v>116</v>
      </c>
      <c r="F2159" s="1">
        <v>45929</v>
      </c>
      <c r="G2159" t="s">
        <v>117</v>
      </c>
      <c r="H2159" t="s">
        <v>117</v>
      </c>
      <c r="I2159" t="s">
        <v>117</v>
      </c>
      <c r="J2159" t="s">
        <v>5805</v>
      </c>
      <c r="K2159" t="s">
        <v>5806</v>
      </c>
      <c r="L2159" t="s">
        <v>335</v>
      </c>
      <c r="M2159" t="s">
        <v>140</v>
      </c>
      <c r="N2159" t="s">
        <v>120</v>
      </c>
      <c r="O2159" t="s">
        <v>121</v>
      </c>
      <c r="P2159" s="6">
        <v>96950</v>
      </c>
      <c r="Q2159" t="s">
        <v>122</v>
      </c>
      <c r="R2159" t="s">
        <v>1677</v>
      </c>
      <c r="S2159" s="8">
        <v>16702359975</v>
      </c>
      <c r="U2159" t="s">
        <v>5807</v>
      </c>
      <c r="V2159">
        <v>445110</v>
      </c>
      <c r="W2159" t="s">
        <v>124</v>
      </c>
      <c r="Y2159" t="s">
        <v>5808</v>
      </c>
      <c r="Z2159" t="s">
        <v>5809</v>
      </c>
      <c r="AB2159" t="s">
        <v>270</v>
      </c>
      <c r="AC2159" t="s">
        <v>335</v>
      </c>
      <c r="AD2159" t="s">
        <v>140</v>
      </c>
      <c r="AE2159" t="s">
        <v>120</v>
      </c>
      <c r="AF2159" t="s">
        <v>121</v>
      </c>
      <c r="AG2159" s="6">
        <v>96950</v>
      </c>
      <c r="AH2159" t="s">
        <v>122</v>
      </c>
      <c r="AJ2159" s="8">
        <v>16702359975</v>
      </c>
      <c r="AL2159" t="s">
        <v>5810</v>
      </c>
      <c r="BE2159" t="str">
        <f>"11-2022.00"</f>
        <v>11-2022.00</v>
      </c>
      <c r="BF2159" t="s">
        <v>2340</v>
      </c>
      <c r="BG2159" t="s">
        <v>10441</v>
      </c>
      <c r="BH2159" t="s">
        <v>2342</v>
      </c>
      <c r="BI2159">
        <v>2</v>
      </c>
      <c r="BJ2159">
        <v>2</v>
      </c>
      <c r="BK2159" s="1">
        <v>45931</v>
      </c>
      <c r="BL2159" s="1">
        <v>46295</v>
      </c>
      <c r="BM2159" s="1">
        <v>45931</v>
      </c>
      <c r="BN2159" s="1">
        <v>46295</v>
      </c>
      <c r="BO2159">
        <v>35</v>
      </c>
      <c r="BP2159">
        <v>0</v>
      </c>
      <c r="BQ2159">
        <v>7</v>
      </c>
      <c r="BR2159">
        <v>7</v>
      </c>
      <c r="BS2159">
        <v>7</v>
      </c>
      <c r="BT2159">
        <v>7</v>
      </c>
      <c r="BU2159">
        <v>7</v>
      </c>
      <c r="BV2159">
        <v>0</v>
      </c>
      <c r="BW2159" t="str">
        <f>"8:00 AM"</f>
        <v>8:00 AM</v>
      </c>
      <c r="BX2159" t="str">
        <f>"5:00 PM"</f>
        <v>5:00 PM</v>
      </c>
      <c r="BY2159" t="s">
        <v>159</v>
      </c>
      <c r="BZ2159">
        <v>0</v>
      </c>
      <c r="CA2159">
        <v>36</v>
      </c>
      <c r="CB2159" t="s">
        <v>139</v>
      </c>
      <c r="CC2159">
        <v>3</v>
      </c>
      <c r="CD2159" s="2" t="s">
        <v>5813</v>
      </c>
      <c r="CE2159" t="s">
        <v>335</v>
      </c>
      <c r="CF2159" t="s">
        <v>140</v>
      </c>
      <c r="CG2159" t="s">
        <v>120</v>
      </c>
      <c r="CH2159" t="s">
        <v>121</v>
      </c>
      <c r="CI2159" s="6">
        <v>96950</v>
      </c>
      <c r="CJ2159" s="10">
        <v>18.239999999999998</v>
      </c>
      <c r="CK2159" s="10">
        <v>18.239999999999998</v>
      </c>
      <c r="CN2159" t="s">
        <v>137</v>
      </c>
      <c r="CO2159" t="s">
        <v>10442</v>
      </c>
      <c r="CP2159" t="s">
        <v>138</v>
      </c>
      <c r="CR2159" t="s">
        <v>117</v>
      </c>
      <c r="CS2159" t="s">
        <v>139</v>
      </c>
      <c r="CT2159" t="s">
        <v>140</v>
      </c>
      <c r="CU2159" t="s">
        <v>140</v>
      </c>
      <c r="CV2159" t="s">
        <v>140</v>
      </c>
      <c r="CW2159" t="s">
        <v>139</v>
      </c>
      <c r="CX2159" t="s">
        <v>140</v>
      </c>
      <c r="CY2159" t="s">
        <v>1686</v>
      </c>
      <c r="CZ2159" s="8">
        <v>16702359975</v>
      </c>
      <c r="DA2159" t="s">
        <v>5814</v>
      </c>
      <c r="DB2159" t="s">
        <v>140</v>
      </c>
      <c r="DC2159" t="s">
        <v>139</v>
      </c>
      <c r="DD2159" t="s">
        <v>117</v>
      </c>
    </row>
    <row r="2160" spans="1:114" ht="15" customHeight="1" x14ac:dyDescent="0.35">
      <c r="A2160" t="s">
        <v>1696</v>
      </c>
      <c r="B2160" t="s">
        <v>115</v>
      </c>
      <c r="C2160" s="1">
        <v>45771</v>
      </c>
      <c r="D2160" s="1">
        <v>45813</v>
      </c>
      <c r="E2160" t="s">
        <v>116</v>
      </c>
      <c r="F2160" s="1">
        <v>45929</v>
      </c>
      <c r="G2160" t="s">
        <v>139</v>
      </c>
      <c r="H2160" t="s">
        <v>117</v>
      </c>
      <c r="I2160" t="s">
        <v>117</v>
      </c>
      <c r="J2160" t="s">
        <v>1697</v>
      </c>
      <c r="L2160" t="s">
        <v>1698</v>
      </c>
      <c r="M2160" t="s">
        <v>1699</v>
      </c>
      <c r="N2160" t="s">
        <v>120</v>
      </c>
      <c r="O2160" t="s">
        <v>121</v>
      </c>
      <c r="P2160" s="6">
        <v>96950</v>
      </c>
      <c r="Q2160" t="s">
        <v>122</v>
      </c>
      <c r="S2160" s="8">
        <v>16702341667</v>
      </c>
      <c r="U2160" t="s">
        <v>1700</v>
      </c>
      <c r="V2160">
        <v>561520</v>
      </c>
      <c r="W2160" t="s">
        <v>124</v>
      </c>
      <c r="Y2160" t="s">
        <v>1701</v>
      </c>
      <c r="Z2160" t="s">
        <v>1702</v>
      </c>
      <c r="AA2160" t="s">
        <v>1703</v>
      </c>
      <c r="AB2160" t="s">
        <v>1704</v>
      </c>
      <c r="AC2160" t="s">
        <v>1698</v>
      </c>
      <c r="AD2160" t="s">
        <v>1699</v>
      </c>
      <c r="AE2160" t="s">
        <v>120</v>
      </c>
      <c r="AF2160" t="s">
        <v>121</v>
      </c>
      <c r="AG2160" s="6">
        <v>96950</v>
      </c>
      <c r="AH2160" t="s">
        <v>122</v>
      </c>
      <c r="AJ2160" s="8">
        <v>16702341667</v>
      </c>
      <c r="AL2160" t="s">
        <v>1705</v>
      </c>
      <c r="BE2160" t="str">
        <f>"39-7012.00"</f>
        <v>39-7012.00</v>
      </c>
      <c r="BF2160" t="s">
        <v>1706</v>
      </c>
      <c r="BG2160" t="s">
        <v>1707</v>
      </c>
      <c r="BH2160" t="s">
        <v>1708</v>
      </c>
      <c r="BI2160">
        <v>1</v>
      </c>
      <c r="BK2160" s="1">
        <v>45931</v>
      </c>
      <c r="BL2160" s="1">
        <v>46295</v>
      </c>
      <c r="BO2160">
        <v>40</v>
      </c>
      <c r="BP2160">
        <v>7</v>
      </c>
      <c r="BQ2160">
        <v>5</v>
      </c>
      <c r="BR2160">
        <v>5</v>
      </c>
      <c r="BS2160">
        <v>5</v>
      </c>
      <c r="BT2160">
        <v>5</v>
      </c>
      <c r="BU2160">
        <v>6</v>
      </c>
      <c r="BV2160">
        <v>7</v>
      </c>
      <c r="BW2160" t="str">
        <f>"9:00 AM"</f>
        <v>9:00 AM</v>
      </c>
      <c r="BX2160" t="str">
        <f>"6:00 PM"</f>
        <v>6:00 PM</v>
      </c>
      <c r="BY2160" t="s">
        <v>159</v>
      </c>
      <c r="BZ2160">
        <v>0</v>
      </c>
      <c r="CA2160">
        <v>12</v>
      </c>
      <c r="CB2160" t="s">
        <v>117</v>
      </c>
      <c r="CD2160" s="2" t="s">
        <v>1709</v>
      </c>
      <c r="CE2160" t="s">
        <v>1698</v>
      </c>
      <c r="CF2160" t="s">
        <v>1699</v>
      </c>
      <c r="CG2160" t="s">
        <v>120</v>
      </c>
      <c r="CH2160" t="s">
        <v>121</v>
      </c>
      <c r="CI2160" s="6">
        <v>96950</v>
      </c>
      <c r="CJ2160" s="10">
        <v>10.72</v>
      </c>
      <c r="CK2160" s="10">
        <v>10.72</v>
      </c>
      <c r="CL2160" s="10">
        <v>16.079999999999998</v>
      </c>
      <c r="CM2160" s="10">
        <v>16.079999999999998</v>
      </c>
      <c r="CN2160" t="s">
        <v>137</v>
      </c>
      <c r="CP2160" t="s">
        <v>138</v>
      </c>
      <c r="CR2160" t="s">
        <v>117</v>
      </c>
      <c r="CS2160" t="s">
        <v>139</v>
      </c>
      <c r="CT2160" t="s">
        <v>140</v>
      </c>
      <c r="CU2160" t="s">
        <v>139</v>
      </c>
      <c r="CV2160" t="s">
        <v>140</v>
      </c>
      <c r="CW2160" t="s">
        <v>139</v>
      </c>
      <c r="CX2160" t="s">
        <v>140</v>
      </c>
      <c r="CY2160" t="s">
        <v>1710</v>
      </c>
      <c r="CZ2160" s="8">
        <v>16702341667</v>
      </c>
      <c r="DA2160" t="s">
        <v>1705</v>
      </c>
      <c r="DB2160" t="s">
        <v>140</v>
      </c>
      <c r="DC2160" t="s">
        <v>139</v>
      </c>
      <c r="DD2160" t="s">
        <v>117</v>
      </c>
    </row>
    <row r="2161" spans="1:114" ht="15" customHeight="1" x14ac:dyDescent="0.35">
      <c r="A2161" t="s">
        <v>8313</v>
      </c>
      <c r="B2161" t="s">
        <v>115</v>
      </c>
      <c r="C2161" s="1">
        <v>45783</v>
      </c>
      <c r="D2161" s="1">
        <v>45813</v>
      </c>
      <c r="E2161" t="s">
        <v>116</v>
      </c>
      <c r="F2161" s="1">
        <v>45807</v>
      </c>
      <c r="G2161" t="s">
        <v>117</v>
      </c>
      <c r="H2161" t="s">
        <v>117</v>
      </c>
      <c r="I2161" t="s">
        <v>117</v>
      </c>
      <c r="J2161" t="s">
        <v>8314</v>
      </c>
      <c r="L2161" t="s">
        <v>8315</v>
      </c>
      <c r="N2161" t="s">
        <v>120</v>
      </c>
      <c r="O2161" t="s">
        <v>121</v>
      </c>
      <c r="P2161" s="6">
        <v>96950</v>
      </c>
      <c r="Q2161" t="s">
        <v>122</v>
      </c>
      <c r="S2161" s="8">
        <v>16702344040</v>
      </c>
      <c r="U2161" t="s">
        <v>8316</v>
      </c>
      <c r="V2161">
        <v>621210</v>
      </c>
      <c r="W2161" t="s">
        <v>124</v>
      </c>
      <c r="Y2161" t="s">
        <v>8317</v>
      </c>
      <c r="Z2161" t="s">
        <v>8318</v>
      </c>
      <c r="AB2161" t="s">
        <v>8319</v>
      </c>
      <c r="AC2161" t="s">
        <v>1735</v>
      </c>
      <c r="AD2161" t="s">
        <v>8320</v>
      </c>
      <c r="AE2161" t="s">
        <v>120</v>
      </c>
      <c r="AF2161" t="s">
        <v>121</v>
      </c>
      <c r="AG2161" s="6">
        <v>96950</v>
      </c>
      <c r="AH2161" t="s">
        <v>122</v>
      </c>
      <c r="AJ2161" s="8">
        <v>16702344040</v>
      </c>
      <c r="AL2161" t="s">
        <v>8321</v>
      </c>
      <c r="BE2161" t="str">
        <f>"31-9091.00"</f>
        <v>31-9091.00</v>
      </c>
      <c r="BF2161" t="s">
        <v>5000</v>
      </c>
      <c r="BG2161" t="s">
        <v>8322</v>
      </c>
      <c r="BH2161" t="s">
        <v>8323</v>
      </c>
      <c r="BI2161">
        <v>2</v>
      </c>
      <c r="BK2161" s="1">
        <v>45809</v>
      </c>
      <c r="BL2161" s="1">
        <v>46173</v>
      </c>
      <c r="BO2161">
        <v>35</v>
      </c>
      <c r="BP2161">
        <v>0</v>
      </c>
      <c r="BQ2161">
        <v>7</v>
      </c>
      <c r="BR2161">
        <v>7</v>
      </c>
      <c r="BS2161">
        <v>7</v>
      </c>
      <c r="BT2161">
        <v>7</v>
      </c>
      <c r="BU2161">
        <v>7</v>
      </c>
      <c r="BV2161">
        <v>0</v>
      </c>
      <c r="BW2161" t="str">
        <f>"9:00 AM"</f>
        <v>9:00 AM</v>
      </c>
      <c r="BX2161" t="str">
        <f>"5:00 PM"</f>
        <v>5:00 PM</v>
      </c>
      <c r="BY2161" t="s">
        <v>159</v>
      </c>
      <c r="BZ2161">
        <v>0</v>
      </c>
      <c r="CA2161">
        <v>12</v>
      </c>
      <c r="CB2161" t="s">
        <v>117</v>
      </c>
      <c r="CD2161" t="s">
        <v>8324</v>
      </c>
      <c r="CE2161" t="s">
        <v>8325</v>
      </c>
      <c r="CG2161" t="s">
        <v>120</v>
      </c>
      <c r="CH2161" t="s">
        <v>121</v>
      </c>
      <c r="CI2161" s="6">
        <v>96950</v>
      </c>
      <c r="CJ2161" s="10">
        <v>12.67</v>
      </c>
      <c r="CK2161" s="10">
        <v>12.67</v>
      </c>
      <c r="CL2161" s="10">
        <v>19</v>
      </c>
      <c r="CM2161" s="10">
        <v>19</v>
      </c>
      <c r="CN2161" t="s">
        <v>137</v>
      </c>
      <c r="CO2161" t="s">
        <v>194</v>
      </c>
      <c r="CP2161" t="s">
        <v>138</v>
      </c>
      <c r="CR2161" t="s">
        <v>117</v>
      </c>
      <c r="CS2161" t="s">
        <v>139</v>
      </c>
      <c r="CT2161" t="s">
        <v>140</v>
      </c>
      <c r="CU2161" t="s">
        <v>139</v>
      </c>
      <c r="CV2161" t="s">
        <v>140</v>
      </c>
      <c r="CW2161" t="s">
        <v>139</v>
      </c>
      <c r="CX2161" t="s">
        <v>140</v>
      </c>
      <c r="CY2161" s="2" t="s">
        <v>1032</v>
      </c>
      <c r="CZ2161" s="8">
        <v>16702344040</v>
      </c>
      <c r="DA2161" t="s">
        <v>8321</v>
      </c>
      <c r="DB2161" t="s">
        <v>164</v>
      </c>
      <c r="DC2161" t="s">
        <v>139</v>
      </c>
      <c r="DD2161" t="s">
        <v>117</v>
      </c>
    </row>
    <row r="2162" spans="1:114" ht="15" customHeight="1" x14ac:dyDescent="0.35">
      <c r="A2162" t="s">
        <v>15307</v>
      </c>
      <c r="B2162" t="s">
        <v>115</v>
      </c>
      <c r="C2162" s="1">
        <v>45783</v>
      </c>
      <c r="D2162" s="1">
        <v>45813</v>
      </c>
      <c r="E2162" t="s">
        <v>116</v>
      </c>
      <c r="F2162" s="1">
        <v>45929</v>
      </c>
      <c r="G2162" t="s">
        <v>117</v>
      </c>
      <c r="H2162" t="s">
        <v>117</v>
      </c>
      <c r="I2162" t="s">
        <v>117</v>
      </c>
      <c r="J2162" t="s">
        <v>8314</v>
      </c>
      <c r="L2162" t="s">
        <v>8315</v>
      </c>
      <c r="N2162" t="s">
        <v>120</v>
      </c>
      <c r="O2162" t="s">
        <v>121</v>
      </c>
      <c r="P2162" s="6">
        <v>96950</v>
      </c>
      <c r="Q2162" t="s">
        <v>122</v>
      </c>
      <c r="S2162" s="8">
        <v>16702344040</v>
      </c>
      <c r="U2162" t="s">
        <v>8316</v>
      </c>
      <c r="V2162">
        <v>621210</v>
      </c>
      <c r="W2162" t="s">
        <v>124</v>
      </c>
      <c r="Y2162" t="s">
        <v>8317</v>
      </c>
      <c r="Z2162" t="s">
        <v>8318</v>
      </c>
      <c r="AB2162" t="s">
        <v>8319</v>
      </c>
      <c r="AC2162" t="s">
        <v>1735</v>
      </c>
      <c r="AD2162" t="s">
        <v>8320</v>
      </c>
      <c r="AE2162" t="s">
        <v>120</v>
      </c>
      <c r="AF2162" t="s">
        <v>121</v>
      </c>
      <c r="AG2162" s="6">
        <v>96950</v>
      </c>
      <c r="AH2162" t="s">
        <v>122</v>
      </c>
      <c r="AJ2162" s="8">
        <v>16702344040</v>
      </c>
      <c r="AL2162" t="s">
        <v>8321</v>
      </c>
      <c r="BE2162" t="str">
        <f>"31-9091.00"</f>
        <v>31-9091.00</v>
      </c>
      <c r="BF2162" t="s">
        <v>5000</v>
      </c>
      <c r="BG2162" t="s">
        <v>8322</v>
      </c>
      <c r="BH2162" t="s">
        <v>8323</v>
      </c>
      <c r="BI2162">
        <v>2</v>
      </c>
      <c r="BK2162" s="1">
        <v>45931</v>
      </c>
      <c r="BL2162" s="1">
        <v>46295</v>
      </c>
      <c r="BO2162">
        <v>35</v>
      </c>
      <c r="BP2162">
        <v>0</v>
      </c>
      <c r="BQ2162">
        <v>7</v>
      </c>
      <c r="BR2162">
        <v>7</v>
      </c>
      <c r="BS2162">
        <v>7</v>
      </c>
      <c r="BT2162">
        <v>7</v>
      </c>
      <c r="BU2162">
        <v>7</v>
      </c>
      <c r="BV2162">
        <v>0</v>
      </c>
      <c r="BW2162" t="str">
        <f>"9:00 AM"</f>
        <v>9:00 AM</v>
      </c>
      <c r="BX2162" t="str">
        <f>"5:00 PM"</f>
        <v>5:00 PM</v>
      </c>
      <c r="BY2162" t="s">
        <v>159</v>
      </c>
      <c r="BZ2162">
        <v>0</v>
      </c>
      <c r="CA2162">
        <v>12</v>
      </c>
      <c r="CB2162" t="s">
        <v>117</v>
      </c>
      <c r="CD2162" t="s">
        <v>8324</v>
      </c>
      <c r="CE2162" t="s">
        <v>8325</v>
      </c>
      <c r="CG2162" t="s">
        <v>120</v>
      </c>
      <c r="CH2162" t="s">
        <v>121</v>
      </c>
      <c r="CI2162" s="6">
        <v>96950</v>
      </c>
      <c r="CJ2162" s="10">
        <v>12.67</v>
      </c>
      <c r="CK2162" s="10">
        <v>12.67</v>
      </c>
      <c r="CL2162" s="10">
        <v>19</v>
      </c>
      <c r="CM2162" s="10">
        <v>19</v>
      </c>
      <c r="CN2162" t="s">
        <v>137</v>
      </c>
      <c r="CP2162" t="s">
        <v>138</v>
      </c>
      <c r="CR2162" t="s">
        <v>117</v>
      </c>
      <c r="CS2162" t="s">
        <v>139</v>
      </c>
      <c r="CT2162" t="s">
        <v>140</v>
      </c>
      <c r="CU2162" t="s">
        <v>139</v>
      </c>
      <c r="CV2162" t="s">
        <v>140</v>
      </c>
      <c r="CW2162" t="s">
        <v>139</v>
      </c>
      <c r="CX2162" t="s">
        <v>140</v>
      </c>
      <c r="CY2162" t="s">
        <v>1002</v>
      </c>
      <c r="CZ2162" s="8">
        <v>16702344040</v>
      </c>
      <c r="DA2162" t="s">
        <v>8321</v>
      </c>
      <c r="DB2162" t="s">
        <v>164</v>
      </c>
      <c r="DC2162" t="s">
        <v>139</v>
      </c>
      <c r="DD2162" t="s">
        <v>117</v>
      </c>
    </row>
    <row r="2163" spans="1:114" ht="15" customHeight="1" x14ac:dyDescent="0.35">
      <c r="A2163" t="s">
        <v>5932</v>
      </c>
      <c r="B2163" t="s">
        <v>166</v>
      </c>
      <c r="C2163" s="1">
        <v>45783</v>
      </c>
      <c r="D2163" s="1">
        <v>45813</v>
      </c>
      <c r="E2163" t="s">
        <v>116</v>
      </c>
      <c r="F2163" s="1">
        <v>45904</v>
      </c>
      <c r="G2163" t="s">
        <v>117</v>
      </c>
      <c r="H2163" t="s">
        <v>117</v>
      </c>
      <c r="I2163" t="s">
        <v>117</v>
      </c>
      <c r="J2163" t="s">
        <v>1965</v>
      </c>
      <c r="K2163" t="s">
        <v>1966</v>
      </c>
      <c r="L2163" t="s">
        <v>1967</v>
      </c>
      <c r="N2163" t="s">
        <v>120</v>
      </c>
      <c r="O2163" t="s">
        <v>121</v>
      </c>
      <c r="P2163" s="6">
        <v>96950</v>
      </c>
      <c r="Q2163" t="s">
        <v>122</v>
      </c>
      <c r="S2163" s="8">
        <v>16702375051</v>
      </c>
      <c r="U2163" t="s">
        <v>1968</v>
      </c>
      <c r="V2163">
        <v>721110</v>
      </c>
      <c r="W2163" t="s">
        <v>124</v>
      </c>
      <c r="Y2163" t="s">
        <v>1969</v>
      </c>
      <c r="Z2163" t="s">
        <v>1970</v>
      </c>
      <c r="AB2163" t="s">
        <v>154</v>
      </c>
      <c r="AC2163" t="s">
        <v>1967</v>
      </c>
      <c r="AE2163" t="s">
        <v>120</v>
      </c>
      <c r="AF2163" t="s">
        <v>121</v>
      </c>
      <c r="AG2163" s="6">
        <v>96950</v>
      </c>
      <c r="AH2163" t="s">
        <v>122</v>
      </c>
      <c r="AJ2163" s="8">
        <v>16702375051</v>
      </c>
      <c r="AL2163" t="s">
        <v>1971</v>
      </c>
      <c r="BE2163" t="str">
        <f>"37-1012.00"</f>
        <v>37-1012.00</v>
      </c>
      <c r="BF2163" t="s">
        <v>5933</v>
      </c>
      <c r="BG2163" t="s">
        <v>5934</v>
      </c>
      <c r="BH2163" t="s">
        <v>5935</v>
      </c>
      <c r="BI2163">
        <v>1</v>
      </c>
      <c r="BK2163" s="1">
        <v>45906</v>
      </c>
      <c r="BL2163" s="1">
        <v>46270</v>
      </c>
      <c r="BO2163">
        <v>35</v>
      </c>
      <c r="BP2163">
        <v>0</v>
      </c>
      <c r="BQ2163">
        <v>7</v>
      </c>
      <c r="BR2163">
        <v>7</v>
      </c>
      <c r="BS2163">
        <v>7</v>
      </c>
      <c r="BT2163">
        <v>7</v>
      </c>
      <c r="BU2163">
        <v>7</v>
      </c>
      <c r="BV2163">
        <v>0</v>
      </c>
      <c r="BW2163" t="str">
        <f>"4:00 AM"</f>
        <v>4:00 AM</v>
      </c>
      <c r="BX2163" t="str">
        <f>"12:00 PM"</f>
        <v>12:00 PM</v>
      </c>
      <c r="BY2163" t="s">
        <v>159</v>
      </c>
      <c r="BZ2163">
        <v>0</v>
      </c>
      <c r="CA2163">
        <v>12</v>
      </c>
      <c r="CB2163" t="s">
        <v>139</v>
      </c>
      <c r="CC2163">
        <v>13</v>
      </c>
      <c r="CD2163" s="2" t="s">
        <v>5936</v>
      </c>
      <c r="CE2163" t="s">
        <v>1975</v>
      </c>
      <c r="CF2163" t="s">
        <v>1967</v>
      </c>
      <c r="CG2163" t="s">
        <v>120</v>
      </c>
      <c r="CH2163" t="s">
        <v>121</v>
      </c>
      <c r="CI2163" s="6">
        <v>96950</v>
      </c>
      <c r="CJ2163" s="10">
        <v>10.81</v>
      </c>
      <c r="CK2163" s="10">
        <v>10.81</v>
      </c>
      <c r="CL2163" s="10">
        <v>16.22</v>
      </c>
      <c r="CM2163" s="10">
        <v>16.22</v>
      </c>
      <c r="CN2163" t="s">
        <v>137</v>
      </c>
      <c r="CP2163" t="s">
        <v>138</v>
      </c>
      <c r="CR2163" t="s">
        <v>117</v>
      </c>
      <c r="CS2163" t="s">
        <v>139</v>
      </c>
      <c r="CT2163" t="s">
        <v>140</v>
      </c>
      <c r="CU2163" t="s">
        <v>140</v>
      </c>
      <c r="CV2163" t="s">
        <v>140</v>
      </c>
      <c r="CW2163" t="s">
        <v>139</v>
      </c>
      <c r="CX2163" t="s">
        <v>140</v>
      </c>
      <c r="CY2163" t="s">
        <v>5709</v>
      </c>
      <c r="CZ2163" s="8">
        <v>16702375051</v>
      </c>
      <c r="DA2163" t="s">
        <v>1971</v>
      </c>
      <c r="DB2163" t="s">
        <v>140</v>
      </c>
      <c r="DC2163" t="s">
        <v>139</v>
      </c>
      <c r="DD2163" t="s">
        <v>117</v>
      </c>
    </row>
    <row r="2164" spans="1:114" ht="15" customHeight="1" x14ac:dyDescent="0.35">
      <c r="A2164" t="s">
        <v>5815</v>
      </c>
      <c r="B2164" t="s">
        <v>166</v>
      </c>
      <c r="C2164" s="1">
        <v>45783</v>
      </c>
      <c r="D2164" s="1">
        <v>45813</v>
      </c>
      <c r="E2164" t="s">
        <v>116</v>
      </c>
      <c r="F2164" s="1">
        <v>45842</v>
      </c>
      <c r="G2164" t="s">
        <v>117</v>
      </c>
      <c r="H2164" t="s">
        <v>117</v>
      </c>
      <c r="I2164" t="s">
        <v>117</v>
      </c>
      <c r="J2164" t="s">
        <v>1965</v>
      </c>
      <c r="K2164" t="s">
        <v>1966</v>
      </c>
      <c r="L2164" t="s">
        <v>1967</v>
      </c>
      <c r="N2164" t="s">
        <v>120</v>
      </c>
      <c r="O2164" t="s">
        <v>121</v>
      </c>
      <c r="P2164" s="6">
        <v>96950</v>
      </c>
      <c r="Q2164" t="s">
        <v>122</v>
      </c>
      <c r="S2164" s="8">
        <v>16702375051</v>
      </c>
      <c r="U2164" t="s">
        <v>1968</v>
      </c>
      <c r="V2164">
        <v>721110</v>
      </c>
      <c r="W2164" t="s">
        <v>124</v>
      </c>
      <c r="Y2164" t="s">
        <v>1969</v>
      </c>
      <c r="Z2164" t="s">
        <v>1970</v>
      </c>
      <c r="AB2164" t="s">
        <v>154</v>
      </c>
      <c r="AC2164" t="s">
        <v>1967</v>
      </c>
      <c r="AE2164" t="s">
        <v>120</v>
      </c>
      <c r="AF2164" t="s">
        <v>121</v>
      </c>
      <c r="AG2164" s="6">
        <v>96950</v>
      </c>
      <c r="AH2164" t="s">
        <v>122</v>
      </c>
      <c r="AJ2164" s="8">
        <v>16702375051</v>
      </c>
      <c r="AL2164" t="s">
        <v>1971</v>
      </c>
      <c r="BE2164" t="str">
        <f>"37-3011.00"</f>
        <v>37-3011.00</v>
      </c>
      <c r="BF2164" t="s">
        <v>177</v>
      </c>
      <c r="BG2164" t="s">
        <v>5706</v>
      </c>
      <c r="BH2164" t="s">
        <v>5707</v>
      </c>
      <c r="BI2164">
        <v>3</v>
      </c>
      <c r="BK2164" s="1">
        <v>45844</v>
      </c>
      <c r="BL2164" s="1">
        <v>46208</v>
      </c>
      <c r="BO2164">
        <v>35</v>
      </c>
      <c r="BP2164">
        <v>0</v>
      </c>
      <c r="BQ2164">
        <v>7</v>
      </c>
      <c r="BR2164">
        <v>7</v>
      </c>
      <c r="BS2164">
        <v>7</v>
      </c>
      <c r="BT2164">
        <v>7</v>
      </c>
      <c r="BU2164">
        <v>7</v>
      </c>
      <c r="BV2164">
        <v>0</v>
      </c>
      <c r="BW2164" t="str">
        <f>"6:00 AM"</f>
        <v>6:00 AM</v>
      </c>
      <c r="BX2164" t="str">
        <f>"1:00 PM"</f>
        <v>1:00 PM</v>
      </c>
      <c r="BY2164" t="s">
        <v>133</v>
      </c>
      <c r="BZ2164">
        <v>0</v>
      </c>
      <c r="CA2164">
        <v>3</v>
      </c>
      <c r="CB2164" t="s">
        <v>117</v>
      </c>
      <c r="CD2164" s="2" t="s">
        <v>5816</v>
      </c>
      <c r="CE2164" t="s">
        <v>1975</v>
      </c>
      <c r="CF2164" t="s">
        <v>1967</v>
      </c>
      <c r="CG2164" t="s">
        <v>120</v>
      </c>
      <c r="CH2164" t="s">
        <v>121</v>
      </c>
      <c r="CI2164" s="6">
        <v>96950</v>
      </c>
      <c r="CJ2164" s="10">
        <v>8.57</v>
      </c>
      <c r="CK2164" s="10">
        <v>8.57</v>
      </c>
      <c r="CL2164" s="10">
        <v>12.86</v>
      </c>
      <c r="CM2164" s="10">
        <v>12.86</v>
      </c>
      <c r="CN2164" t="s">
        <v>137</v>
      </c>
      <c r="CP2164" t="s">
        <v>138</v>
      </c>
      <c r="CR2164" t="s">
        <v>117</v>
      </c>
      <c r="CS2164" t="s">
        <v>139</v>
      </c>
      <c r="CT2164" t="s">
        <v>140</v>
      </c>
      <c r="CU2164" t="s">
        <v>139</v>
      </c>
      <c r="CV2164" t="s">
        <v>140</v>
      </c>
      <c r="CW2164" t="s">
        <v>139</v>
      </c>
      <c r="CX2164" t="s">
        <v>140</v>
      </c>
      <c r="CY2164" t="s">
        <v>5817</v>
      </c>
      <c r="CZ2164" s="8">
        <v>16702375051</v>
      </c>
      <c r="DA2164" t="s">
        <v>1971</v>
      </c>
      <c r="DB2164" t="s">
        <v>140</v>
      </c>
      <c r="DC2164" t="s">
        <v>139</v>
      </c>
      <c r="DD2164" t="s">
        <v>117</v>
      </c>
    </row>
    <row r="2165" spans="1:114" ht="15" customHeight="1" x14ac:dyDescent="0.35">
      <c r="A2165" t="s">
        <v>16556</v>
      </c>
      <c r="B2165" t="s">
        <v>115</v>
      </c>
      <c r="C2165" s="1">
        <v>45789</v>
      </c>
      <c r="D2165" s="1">
        <v>45813</v>
      </c>
      <c r="E2165" t="s">
        <v>211</v>
      </c>
      <c r="G2165" t="s">
        <v>117</v>
      </c>
      <c r="H2165" t="s">
        <v>117</v>
      </c>
      <c r="I2165" t="s">
        <v>117</v>
      </c>
      <c r="J2165" t="s">
        <v>4773</v>
      </c>
      <c r="K2165" t="s">
        <v>140</v>
      </c>
      <c r="L2165" t="s">
        <v>4774</v>
      </c>
      <c r="M2165" t="s">
        <v>3160</v>
      </c>
      <c r="N2165" t="s">
        <v>136</v>
      </c>
      <c r="O2165" t="s">
        <v>121</v>
      </c>
      <c r="P2165" s="6">
        <v>96950</v>
      </c>
      <c r="Q2165" t="s">
        <v>122</v>
      </c>
      <c r="R2165" t="s">
        <v>140</v>
      </c>
      <c r="S2165" s="8">
        <v>16702346560</v>
      </c>
      <c r="U2165" t="s">
        <v>4775</v>
      </c>
      <c r="V2165">
        <v>238220</v>
      </c>
      <c r="W2165" t="s">
        <v>124</v>
      </c>
      <c r="Y2165" t="s">
        <v>4776</v>
      </c>
      <c r="Z2165" t="s">
        <v>353</v>
      </c>
      <c r="AA2165" t="s">
        <v>4777</v>
      </c>
      <c r="AB2165" t="s">
        <v>936</v>
      </c>
      <c r="AC2165" t="s">
        <v>4774</v>
      </c>
      <c r="AD2165" t="s">
        <v>3160</v>
      </c>
      <c r="AE2165" t="s">
        <v>136</v>
      </c>
      <c r="AF2165" t="s">
        <v>121</v>
      </c>
      <c r="AG2165" s="6">
        <v>96950</v>
      </c>
      <c r="AH2165" t="s">
        <v>122</v>
      </c>
      <c r="AJ2165" s="8">
        <v>16702346560</v>
      </c>
      <c r="AL2165" t="s">
        <v>4778</v>
      </c>
      <c r="BE2165" t="str">
        <f>"49-9021.00"</f>
        <v>49-9021.00</v>
      </c>
      <c r="BF2165" t="s">
        <v>239</v>
      </c>
      <c r="BG2165" t="s">
        <v>4779</v>
      </c>
      <c r="BH2165" t="s">
        <v>4780</v>
      </c>
      <c r="BI2165">
        <v>2</v>
      </c>
      <c r="BK2165" s="1">
        <v>45901</v>
      </c>
      <c r="BL2165" s="1">
        <v>46265</v>
      </c>
      <c r="BO2165">
        <v>35</v>
      </c>
      <c r="BP2165">
        <v>0</v>
      </c>
      <c r="BQ2165">
        <v>7</v>
      </c>
      <c r="BR2165">
        <v>7</v>
      </c>
      <c r="BS2165">
        <v>7</v>
      </c>
      <c r="BT2165">
        <v>7</v>
      </c>
      <c r="BU2165">
        <v>7</v>
      </c>
      <c r="BV2165">
        <v>0</v>
      </c>
      <c r="BW2165" t="str">
        <f>"8:00 AM"</f>
        <v>8:00 AM</v>
      </c>
      <c r="BX2165" t="str">
        <f>"4:00 PM"</f>
        <v>4:00 PM</v>
      </c>
      <c r="BY2165" t="s">
        <v>159</v>
      </c>
      <c r="BZ2165">
        <v>0</v>
      </c>
      <c r="CA2165">
        <v>24</v>
      </c>
      <c r="CB2165" t="s">
        <v>117</v>
      </c>
      <c r="CD2165" t="s">
        <v>4781</v>
      </c>
      <c r="CE2165" t="s">
        <v>4774</v>
      </c>
      <c r="CF2165" t="s">
        <v>3160</v>
      </c>
      <c r="CG2165" t="s">
        <v>136</v>
      </c>
      <c r="CH2165" t="s">
        <v>121</v>
      </c>
      <c r="CI2165" s="6">
        <v>96950</v>
      </c>
      <c r="CJ2165" s="10">
        <v>11</v>
      </c>
      <c r="CK2165" s="10">
        <v>15</v>
      </c>
      <c r="CL2165" s="10">
        <v>16.5</v>
      </c>
      <c r="CM2165" s="10">
        <v>22.5</v>
      </c>
      <c r="CN2165" t="s">
        <v>137</v>
      </c>
      <c r="CP2165" t="s">
        <v>138</v>
      </c>
      <c r="CR2165" t="s">
        <v>139</v>
      </c>
      <c r="CS2165" t="s">
        <v>139</v>
      </c>
      <c r="CT2165" t="s">
        <v>139</v>
      </c>
      <c r="CU2165" t="s">
        <v>139</v>
      </c>
      <c r="CV2165" t="s">
        <v>140</v>
      </c>
      <c r="CW2165" t="s">
        <v>139</v>
      </c>
      <c r="CX2165" t="s">
        <v>139</v>
      </c>
      <c r="CY2165" t="s">
        <v>5860</v>
      </c>
      <c r="CZ2165" s="8">
        <v>16702346560</v>
      </c>
      <c r="DA2165" t="s">
        <v>4778</v>
      </c>
      <c r="DB2165" t="s">
        <v>1095</v>
      </c>
      <c r="DC2165" t="s">
        <v>139</v>
      </c>
      <c r="DD2165" t="s">
        <v>117</v>
      </c>
    </row>
    <row r="2166" spans="1:114" ht="15" customHeight="1" x14ac:dyDescent="0.35">
      <c r="A2166" t="s">
        <v>12352</v>
      </c>
      <c r="B2166" t="s">
        <v>278</v>
      </c>
      <c r="C2166" s="1">
        <v>45810</v>
      </c>
      <c r="D2166" s="1">
        <v>45813</v>
      </c>
      <c r="E2166" t="s">
        <v>211</v>
      </c>
      <c r="G2166" t="s">
        <v>117</v>
      </c>
      <c r="H2166" t="s">
        <v>117</v>
      </c>
      <c r="I2166" t="s">
        <v>117</v>
      </c>
      <c r="J2166" t="s">
        <v>4503</v>
      </c>
      <c r="K2166" t="s">
        <v>12353</v>
      </c>
      <c r="L2166" t="s">
        <v>4505</v>
      </c>
      <c r="M2166" t="s">
        <v>4506</v>
      </c>
      <c r="N2166" t="s">
        <v>496</v>
      </c>
      <c r="O2166" t="s">
        <v>121</v>
      </c>
      <c r="P2166" s="6">
        <v>96950</v>
      </c>
      <c r="Q2166" t="s">
        <v>122</v>
      </c>
      <c r="S2166" s="8">
        <v>16702876661</v>
      </c>
      <c r="U2166" t="s">
        <v>4507</v>
      </c>
      <c r="V2166">
        <v>812112</v>
      </c>
      <c r="W2166" t="s">
        <v>124</v>
      </c>
      <c r="Y2166" t="s">
        <v>489</v>
      </c>
      <c r="Z2166" t="s">
        <v>490</v>
      </c>
      <c r="AB2166" t="s">
        <v>2453</v>
      </c>
      <c r="AC2166" t="s">
        <v>4505</v>
      </c>
      <c r="AD2166" t="s">
        <v>4506</v>
      </c>
      <c r="AE2166" t="s">
        <v>120</v>
      </c>
      <c r="AF2166" t="s">
        <v>121</v>
      </c>
      <c r="AG2166" s="6">
        <v>96950</v>
      </c>
      <c r="AH2166" t="s">
        <v>122</v>
      </c>
      <c r="AJ2166" s="8">
        <v>16702876661</v>
      </c>
      <c r="AL2166" t="s">
        <v>4511</v>
      </c>
      <c r="BE2166" t="str">
        <f>"39-5092.00"</f>
        <v>39-5092.00</v>
      </c>
      <c r="BF2166" t="s">
        <v>4754</v>
      </c>
      <c r="BG2166" t="s">
        <v>6135</v>
      </c>
      <c r="BH2166" t="s">
        <v>6136</v>
      </c>
      <c r="BI2166">
        <v>4</v>
      </c>
      <c r="BK2166" s="1">
        <v>45931</v>
      </c>
      <c r="BL2166" s="1">
        <v>46295</v>
      </c>
      <c r="BO2166">
        <v>35</v>
      </c>
      <c r="BP2166">
        <v>7</v>
      </c>
      <c r="BQ2166">
        <v>0</v>
      </c>
      <c r="BR2166">
        <v>0</v>
      </c>
      <c r="BS2166">
        <v>7</v>
      </c>
      <c r="BT2166">
        <v>7</v>
      </c>
      <c r="BU2166">
        <v>7</v>
      </c>
      <c r="BV2166">
        <v>7</v>
      </c>
      <c r="BW2166" t="str">
        <f>"11:00 AM"</f>
        <v>11:00 AM</v>
      </c>
      <c r="BX2166" t="str">
        <f>"6:00 PM"</f>
        <v>6:00 PM</v>
      </c>
      <c r="BY2166" t="s">
        <v>133</v>
      </c>
      <c r="BZ2166">
        <v>0</v>
      </c>
      <c r="CA2166">
        <v>12</v>
      </c>
      <c r="CB2166" t="s">
        <v>117</v>
      </c>
      <c r="CD2166" t="s">
        <v>12354</v>
      </c>
      <c r="CE2166" t="s">
        <v>4505</v>
      </c>
      <c r="CF2166" t="s">
        <v>4513</v>
      </c>
      <c r="CG2166" t="s">
        <v>120</v>
      </c>
      <c r="CH2166" t="s">
        <v>121</v>
      </c>
      <c r="CI2166" s="6">
        <v>96950</v>
      </c>
      <c r="CJ2166" s="10">
        <v>8.14</v>
      </c>
      <c r="CK2166" s="10">
        <v>8.14</v>
      </c>
      <c r="CL2166" s="10">
        <v>12.21</v>
      </c>
      <c r="CM2166" s="10">
        <v>12.21</v>
      </c>
      <c r="CN2166" t="s">
        <v>137</v>
      </c>
      <c r="CO2166" t="s">
        <v>194</v>
      </c>
      <c r="CP2166" t="s">
        <v>138</v>
      </c>
      <c r="CR2166" t="s">
        <v>117</v>
      </c>
      <c r="CS2166" t="s">
        <v>139</v>
      </c>
      <c r="CT2166" t="s">
        <v>140</v>
      </c>
      <c r="CU2166" t="s">
        <v>139</v>
      </c>
      <c r="CV2166" t="s">
        <v>140</v>
      </c>
      <c r="CW2166" t="s">
        <v>139</v>
      </c>
      <c r="CX2166" t="s">
        <v>140</v>
      </c>
      <c r="CY2166" t="s">
        <v>2770</v>
      </c>
      <c r="CZ2166" s="8">
        <v>16702876661</v>
      </c>
      <c r="DA2166" t="s">
        <v>492</v>
      </c>
      <c r="DB2166" t="s">
        <v>140</v>
      </c>
      <c r="DC2166" t="s">
        <v>139</v>
      </c>
      <c r="DD2166" t="s">
        <v>117</v>
      </c>
    </row>
    <row r="2167" spans="1:114" ht="15" customHeight="1" x14ac:dyDescent="0.35">
      <c r="A2167" t="s">
        <v>5819</v>
      </c>
      <c r="B2167" t="s">
        <v>115</v>
      </c>
      <c r="C2167" s="1">
        <v>45811</v>
      </c>
      <c r="D2167" s="1">
        <v>45813</v>
      </c>
      <c r="E2167" t="s">
        <v>211</v>
      </c>
      <c r="G2167" t="s">
        <v>139</v>
      </c>
      <c r="H2167" t="s">
        <v>117</v>
      </c>
      <c r="I2167" t="s">
        <v>117</v>
      </c>
      <c r="J2167" t="s">
        <v>246</v>
      </c>
      <c r="K2167" t="s">
        <v>246</v>
      </c>
      <c r="L2167" t="s">
        <v>534</v>
      </c>
      <c r="M2167">
        <v>1007</v>
      </c>
      <c r="N2167" t="s">
        <v>248</v>
      </c>
      <c r="O2167" t="s">
        <v>121</v>
      </c>
      <c r="P2167" s="6">
        <v>96951</v>
      </c>
      <c r="Q2167" t="s">
        <v>122</v>
      </c>
      <c r="S2167" s="8">
        <v>16705320350</v>
      </c>
      <c r="U2167" t="s">
        <v>249</v>
      </c>
      <c r="V2167">
        <v>445110</v>
      </c>
      <c r="W2167" t="s">
        <v>124</v>
      </c>
      <c r="Y2167" t="s">
        <v>250</v>
      </c>
      <c r="Z2167" t="s">
        <v>251</v>
      </c>
      <c r="AA2167" t="s">
        <v>252</v>
      </c>
      <c r="AB2167" t="s">
        <v>128</v>
      </c>
      <c r="AC2167" t="s">
        <v>534</v>
      </c>
      <c r="AD2167">
        <v>1007</v>
      </c>
      <c r="AE2167" t="s">
        <v>248</v>
      </c>
      <c r="AF2167" t="s">
        <v>121</v>
      </c>
      <c r="AG2167" s="6">
        <v>96951</v>
      </c>
      <c r="AH2167" t="s">
        <v>122</v>
      </c>
      <c r="AJ2167" s="8">
        <v>16705320350</v>
      </c>
      <c r="AL2167" t="s">
        <v>254</v>
      </c>
      <c r="BE2167" t="str">
        <f>"53-7062.00"</f>
        <v>53-7062.00</v>
      </c>
      <c r="BF2167" t="s">
        <v>2362</v>
      </c>
      <c r="BG2167" t="s">
        <v>5820</v>
      </c>
      <c r="BH2167" t="s">
        <v>5821</v>
      </c>
      <c r="BI2167">
        <v>1</v>
      </c>
      <c r="BK2167" s="1">
        <v>45931</v>
      </c>
      <c r="BL2167" s="1">
        <v>47026</v>
      </c>
      <c r="BO2167">
        <v>40</v>
      </c>
      <c r="BP2167">
        <v>0</v>
      </c>
      <c r="BQ2167">
        <v>7</v>
      </c>
      <c r="BR2167">
        <v>7</v>
      </c>
      <c r="BS2167">
        <v>7</v>
      </c>
      <c r="BT2167">
        <v>7</v>
      </c>
      <c r="BU2167">
        <v>7</v>
      </c>
      <c r="BV2167">
        <v>5</v>
      </c>
      <c r="BW2167" t="str">
        <f>"8:00 AM"</f>
        <v>8:00 AM</v>
      </c>
      <c r="BX2167" t="str">
        <f>"4:00 PM"</f>
        <v>4:00 PM</v>
      </c>
      <c r="BY2167" t="s">
        <v>159</v>
      </c>
      <c r="BZ2167">
        <v>0</v>
      </c>
      <c r="CA2167">
        <v>12</v>
      </c>
      <c r="CB2167" t="s">
        <v>117</v>
      </c>
      <c r="CD2167" t="s">
        <v>5822</v>
      </c>
      <c r="CE2167" t="s">
        <v>259</v>
      </c>
      <c r="CG2167" t="s">
        <v>248</v>
      </c>
      <c r="CH2167" t="s">
        <v>121</v>
      </c>
      <c r="CI2167" s="6">
        <v>96951</v>
      </c>
      <c r="CJ2167" s="10">
        <v>8.3000000000000007</v>
      </c>
      <c r="CK2167" s="10">
        <v>8.3000000000000007</v>
      </c>
      <c r="CL2167" s="10">
        <v>12.45</v>
      </c>
      <c r="CM2167" s="10">
        <v>12.45</v>
      </c>
      <c r="CN2167" t="s">
        <v>137</v>
      </c>
      <c r="CO2167" t="s">
        <v>140</v>
      </c>
      <c r="CP2167" t="s">
        <v>138</v>
      </c>
      <c r="CR2167" t="s">
        <v>117</v>
      </c>
      <c r="CS2167" t="s">
        <v>139</v>
      </c>
      <c r="CT2167" t="s">
        <v>139</v>
      </c>
      <c r="CU2167" t="s">
        <v>139</v>
      </c>
      <c r="CV2167" t="s">
        <v>140</v>
      </c>
      <c r="CW2167" t="s">
        <v>139</v>
      </c>
      <c r="CX2167" t="s">
        <v>140</v>
      </c>
      <c r="CY2167" t="s">
        <v>539</v>
      </c>
      <c r="CZ2167" s="8">
        <v>16705320350</v>
      </c>
      <c r="DA2167" t="s">
        <v>254</v>
      </c>
      <c r="DB2167" t="s">
        <v>140</v>
      </c>
      <c r="DC2167" t="s">
        <v>139</v>
      </c>
      <c r="DD2167" t="s">
        <v>117</v>
      </c>
    </row>
    <row r="2168" spans="1:114" ht="15" customHeight="1" x14ac:dyDescent="0.35">
      <c r="A2168" t="s">
        <v>12347</v>
      </c>
      <c r="B2168" t="s">
        <v>115</v>
      </c>
      <c r="C2168" s="1">
        <v>45811</v>
      </c>
      <c r="D2168" s="1">
        <v>45813</v>
      </c>
      <c r="E2168" t="s">
        <v>211</v>
      </c>
      <c r="G2168" t="s">
        <v>117</v>
      </c>
      <c r="H2168" t="s">
        <v>117</v>
      </c>
      <c r="I2168" t="s">
        <v>117</v>
      </c>
      <c r="J2168" t="s">
        <v>246</v>
      </c>
      <c r="K2168" t="s">
        <v>246</v>
      </c>
      <c r="L2168" t="s">
        <v>534</v>
      </c>
      <c r="M2168">
        <v>1007</v>
      </c>
      <c r="N2168" t="s">
        <v>248</v>
      </c>
      <c r="O2168" t="s">
        <v>121</v>
      </c>
      <c r="P2168" s="6">
        <v>96951</v>
      </c>
      <c r="Q2168" t="s">
        <v>122</v>
      </c>
      <c r="S2168" s="8">
        <v>16705320350</v>
      </c>
      <c r="U2168" t="s">
        <v>249</v>
      </c>
      <c r="V2168">
        <v>445110</v>
      </c>
      <c r="W2168" t="s">
        <v>124</v>
      </c>
      <c r="Y2168" t="s">
        <v>250</v>
      </c>
      <c r="Z2168" t="s">
        <v>251</v>
      </c>
      <c r="AA2168" t="s">
        <v>252</v>
      </c>
      <c r="AB2168" t="s">
        <v>128</v>
      </c>
      <c r="AC2168" t="s">
        <v>534</v>
      </c>
      <c r="AD2168">
        <v>1007</v>
      </c>
      <c r="AE2168" t="s">
        <v>248</v>
      </c>
      <c r="AF2168" t="s">
        <v>121</v>
      </c>
      <c r="AG2168" s="6">
        <v>96951</v>
      </c>
      <c r="AH2168" t="s">
        <v>122</v>
      </c>
      <c r="AJ2168" s="8">
        <v>16705320350</v>
      </c>
      <c r="AL2168" t="s">
        <v>254</v>
      </c>
      <c r="BE2168" t="str">
        <f>"53-7062.00"</f>
        <v>53-7062.00</v>
      </c>
      <c r="BF2168" t="s">
        <v>2362</v>
      </c>
      <c r="BG2168" t="s">
        <v>5820</v>
      </c>
      <c r="BH2168" t="s">
        <v>5821</v>
      </c>
      <c r="BI2168">
        <v>1</v>
      </c>
      <c r="BK2168" s="1">
        <v>45931</v>
      </c>
      <c r="BL2168" s="1">
        <v>46295</v>
      </c>
      <c r="BO2168">
        <v>40</v>
      </c>
      <c r="BP2168">
        <v>0</v>
      </c>
      <c r="BQ2168">
        <v>7</v>
      </c>
      <c r="BR2168">
        <v>7</v>
      </c>
      <c r="BS2168">
        <v>7</v>
      </c>
      <c r="BT2168">
        <v>7</v>
      </c>
      <c r="BU2168">
        <v>7</v>
      </c>
      <c r="BV2168">
        <v>5</v>
      </c>
      <c r="BW2168" t="str">
        <f>"8:00 AM"</f>
        <v>8:00 AM</v>
      </c>
      <c r="BX2168" t="str">
        <f>"4:00 PM"</f>
        <v>4:00 PM</v>
      </c>
      <c r="BY2168" t="s">
        <v>159</v>
      </c>
      <c r="BZ2168">
        <v>0</v>
      </c>
      <c r="CA2168">
        <v>12</v>
      </c>
      <c r="CB2168" t="s">
        <v>117</v>
      </c>
      <c r="CD2168" t="s">
        <v>5822</v>
      </c>
      <c r="CE2168" t="s">
        <v>259</v>
      </c>
      <c r="CG2168" t="s">
        <v>248</v>
      </c>
      <c r="CH2168" t="s">
        <v>121</v>
      </c>
      <c r="CI2168" s="6">
        <v>96951</v>
      </c>
      <c r="CJ2168" s="10">
        <v>8.3000000000000007</v>
      </c>
      <c r="CK2168" s="10">
        <v>8.3000000000000007</v>
      </c>
      <c r="CL2168" s="10">
        <v>12.45</v>
      </c>
      <c r="CM2168" s="10">
        <v>12.45</v>
      </c>
      <c r="CN2168" t="s">
        <v>137</v>
      </c>
      <c r="CO2168" t="s">
        <v>140</v>
      </c>
      <c r="CP2168" t="s">
        <v>138</v>
      </c>
      <c r="CR2168" t="s">
        <v>117</v>
      </c>
      <c r="CS2168" t="s">
        <v>139</v>
      </c>
      <c r="CT2168" t="s">
        <v>139</v>
      </c>
      <c r="CU2168" t="s">
        <v>139</v>
      </c>
      <c r="CV2168" t="s">
        <v>140</v>
      </c>
      <c r="CW2168" t="s">
        <v>139</v>
      </c>
      <c r="CX2168" t="s">
        <v>140</v>
      </c>
      <c r="CY2168" t="s">
        <v>539</v>
      </c>
      <c r="CZ2168" s="8">
        <v>16705320350</v>
      </c>
      <c r="DA2168" t="s">
        <v>254</v>
      </c>
      <c r="DB2168" t="s">
        <v>140</v>
      </c>
      <c r="DC2168" t="s">
        <v>139</v>
      </c>
      <c r="DD2168" t="s">
        <v>117</v>
      </c>
    </row>
    <row r="2169" spans="1:114" ht="15" customHeight="1" x14ac:dyDescent="0.35">
      <c r="A2169" t="s">
        <v>1793</v>
      </c>
      <c r="B2169" t="s">
        <v>144</v>
      </c>
      <c r="C2169" s="1">
        <v>45750</v>
      </c>
      <c r="D2169" s="1">
        <v>45814</v>
      </c>
      <c r="E2169" t="s">
        <v>116</v>
      </c>
      <c r="F2169" s="1">
        <v>45929</v>
      </c>
      <c r="G2169" t="s">
        <v>117</v>
      </c>
      <c r="H2169" t="s">
        <v>117</v>
      </c>
      <c r="I2169" t="s">
        <v>117</v>
      </c>
      <c r="J2169" t="s">
        <v>1794</v>
      </c>
      <c r="K2169" t="s">
        <v>1795</v>
      </c>
      <c r="L2169" t="s">
        <v>1796</v>
      </c>
      <c r="M2169" t="s">
        <v>982</v>
      </c>
      <c r="N2169" t="s">
        <v>120</v>
      </c>
      <c r="O2169" t="s">
        <v>121</v>
      </c>
      <c r="P2169" s="6">
        <v>96950</v>
      </c>
      <c r="Q2169" t="s">
        <v>122</v>
      </c>
      <c r="S2169" s="8">
        <v>16702874011</v>
      </c>
      <c r="U2169" t="s">
        <v>1797</v>
      </c>
      <c r="V2169">
        <v>7225</v>
      </c>
      <c r="W2169" t="s">
        <v>124</v>
      </c>
      <c r="Y2169" t="s">
        <v>654</v>
      </c>
      <c r="Z2169" t="s">
        <v>1798</v>
      </c>
      <c r="AA2169" t="s">
        <v>1799</v>
      </c>
      <c r="AB2169" t="s">
        <v>1406</v>
      </c>
      <c r="AC2169" t="s">
        <v>1796</v>
      </c>
      <c r="AD2169" t="s">
        <v>982</v>
      </c>
      <c r="AE2169" t="s">
        <v>120</v>
      </c>
      <c r="AF2169" t="s">
        <v>121</v>
      </c>
      <c r="AG2169" s="6">
        <v>96950</v>
      </c>
      <c r="AH2169" t="s">
        <v>122</v>
      </c>
      <c r="AJ2169" s="8">
        <v>16702874011</v>
      </c>
      <c r="AL2169" t="s">
        <v>1800</v>
      </c>
      <c r="BE2169" t="str">
        <f>"35-2021.00"</f>
        <v>35-2021.00</v>
      </c>
      <c r="BF2169" t="s">
        <v>438</v>
      </c>
      <c r="BG2169" t="s">
        <v>1801</v>
      </c>
      <c r="BH2169" t="s">
        <v>1802</v>
      </c>
      <c r="BI2169">
        <v>2</v>
      </c>
      <c r="BJ2169">
        <v>2</v>
      </c>
      <c r="BK2169" s="1">
        <v>45931</v>
      </c>
      <c r="BL2169" s="1">
        <v>46295</v>
      </c>
      <c r="BM2169" s="1">
        <v>45931</v>
      </c>
      <c r="BN2169" s="1">
        <v>46295</v>
      </c>
      <c r="BO2169">
        <v>35</v>
      </c>
      <c r="BP2169">
        <v>0</v>
      </c>
      <c r="BQ2169">
        <v>7</v>
      </c>
      <c r="BR2169">
        <v>7</v>
      </c>
      <c r="BS2169">
        <v>7</v>
      </c>
      <c r="BT2169">
        <v>7</v>
      </c>
      <c r="BU2169">
        <v>7</v>
      </c>
      <c r="BV2169">
        <v>0</v>
      </c>
      <c r="BW2169" t="str">
        <f>"11:00 AM"</f>
        <v>11:00 AM</v>
      </c>
      <c r="BX2169" t="str">
        <f>"6:00 PM"</f>
        <v>6:00 PM</v>
      </c>
      <c r="BY2169" t="s">
        <v>133</v>
      </c>
      <c r="BZ2169">
        <v>0</v>
      </c>
      <c r="CA2169">
        <v>3</v>
      </c>
      <c r="CB2169" t="s">
        <v>117</v>
      </c>
      <c r="CD2169" t="s">
        <v>1803</v>
      </c>
      <c r="CE2169" t="s">
        <v>1804</v>
      </c>
      <c r="CG2169" t="s">
        <v>120</v>
      </c>
      <c r="CH2169" t="s">
        <v>121</v>
      </c>
      <c r="CI2169" s="6">
        <v>96950</v>
      </c>
      <c r="CJ2169" s="10">
        <v>7.84</v>
      </c>
      <c r="CK2169" s="10">
        <v>7.84</v>
      </c>
      <c r="CL2169" s="10">
        <v>11.76</v>
      </c>
      <c r="CM2169" s="10">
        <v>11.76</v>
      </c>
      <c r="CN2169" t="s">
        <v>137</v>
      </c>
      <c r="CO2169" t="s">
        <v>194</v>
      </c>
      <c r="CP2169" t="s">
        <v>138</v>
      </c>
      <c r="CR2169" t="s">
        <v>117</v>
      </c>
      <c r="CS2169" t="s">
        <v>139</v>
      </c>
      <c r="CT2169" t="s">
        <v>140</v>
      </c>
      <c r="CU2169" t="s">
        <v>139</v>
      </c>
      <c r="CV2169" t="s">
        <v>140</v>
      </c>
      <c r="CW2169" t="s">
        <v>139</v>
      </c>
      <c r="CX2169" t="s">
        <v>140</v>
      </c>
      <c r="CY2169" t="s">
        <v>1805</v>
      </c>
      <c r="CZ2169" s="8">
        <v>16702874011</v>
      </c>
      <c r="DA2169" t="s">
        <v>1800</v>
      </c>
      <c r="DB2169" t="s">
        <v>164</v>
      </c>
      <c r="DC2169" t="s">
        <v>139</v>
      </c>
      <c r="DD2169" t="s">
        <v>117</v>
      </c>
    </row>
    <row r="2170" spans="1:114" ht="15" customHeight="1" x14ac:dyDescent="0.35">
      <c r="A2170" t="s">
        <v>2087</v>
      </c>
      <c r="B2170" t="s">
        <v>144</v>
      </c>
      <c r="C2170" s="1">
        <v>45750</v>
      </c>
      <c r="D2170" s="1">
        <v>45814</v>
      </c>
      <c r="E2170" t="s">
        <v>116</v>
      </c>
      <c r="F2170" s="1">
        <v>45929</v>
      </c>
      <c r="G2170" t="s">
        <v>139</v>
      </c>
      <c r="H2170" t="s">
        <v>117</v>
      </c>
      <c r="I2170" t="s">
        <v>117</v>
      </c>
      <c r="J2170" t="s">
        <v>2088</v>
      </c>
      <c r="K2170" t="s">
        <v>2089</v>
      </c>
      <c r="L2170" t="s">
        <v>2090</v>
      </c>
      <c r="M2170" t="s">
        <v>2091</v>
      </c>
      <c r="N2170" t="s">
        <v>120</v>
      </c>
      <c r="O2170" t="s">
        <v>121</v>
      </c>
      <c r="P2170" s="6">
        <v>96950</v>
      </c>
      <c r="Q2170" t="s">
        <v>122</v>
      </c>
      <c r="S2170" s="8">
        <v>16707837461</v>
      </c>
      <c r="U2170" t="s">
        <v>2092</v>
      </c>
      <c r="V2170">
        <v>722511</v>
      </c>
      <c r="W2170" t="s">
        <v>124</v>
      </c>
      <c r="Y2170" t="s">
        <v>1426</v>
      </c>
      <c r="Z2170" t="s">
        <v>2093</v>
      </c>
      <c r="AB2170" t="s">
        <v>270</v>
      </c>
      <c r="AC2170" t="s">
        <v>2090</v>
      </c>
      <c r="AD2170" t="s">
        <v>2094</v>
      </c>
      <c r="AE2170" t="s">
        <v>120</v>
      </c>
      <c r="AF2170" t="s">
        <v>121</v>
      </c>
      <c r="AG2170" s="6">
        <v>96950</v>
      </c>
      <c r="AH2170" t="s">
        <v>122</v>
      </c>
      <c r="AJ2170" s="8">
        <v>16707837461</v>
      </c>
      <c r="AL2170" t="s">
        <v>463</v>
      </c>
      <c r="BE2170" t="str">
        <f>"35-2014.00"</f>
        <v>35-2014.00</v>
      </c>
      <c r="BF2170" t="s">
        <v>191</v>
      </c>
      <c r="BG2170" t="s">
        <v>2095</v>
      </c>
      <c r="BH2170" t="s">
        <v>193</v>
      </c>
      <c r="BI2170">
        <v>8</v>
      </c>
      <c r="BJ2170">
        <v>8</v>
      </c>
      <c r="BK2170" s="1">
        <v>45931</v>
      </c>
      <c r="BL2170" s="1">
        <v>46295</v>
      </c>
      <c r="BM2170" s="1">
        <v>45931</v>
      </c>
      <c r="BN2170" s="1">
        <v>46295</v>
      </c>
      <c r="BO2170">
        <v>40</v>
      </c>
      <c r="BP2170">
        <v>0</v>
      </c>
      <c r="BQ2170">
        <v>8</v>
      </c>
      <c r="BR2170">
        <v>8</v>
      </c>
      <c r="BS2170">
        <v>8</v>
      </c>
      <c r="BT2170">
        <v>8</v>
      </c>
      <c r="BU2170">
        <v>8</v>
      </c>
      <c r="BV2170">
        <v>0</v>
      </c>
      <c r="BW2170" t="str">
        <f>"10:00 AM"</f>
        <v>10:00 AM</v>
      </c>
      <c r="BX2170" t="str">
        <f>"6:00 PM"</f>
        <v>6:00 PM</v>
      </c>
      <c r="BY2170" t="s">
        <v>133</v>
      </c>
      <c r="BZ2170">
        <v>0</v>
      </c>
      <c r="CA2170">
        <v>12</v>
      </c>
      <c r="CB2170" t="s">
        <v>117</v>
      </c>
      <c r="CD2170" s="2" t="s">
        <v>2096</v>
      </c>
      <c r="CE2170" t="s">
        <v>2090</v>
      </c>
      <c r="CF2170" t="s">
        <v>1106</v>
      </c>
      <c r="CG2170" t="s">
        <v>120</v>
      </c>
      <c r="CH2170" t="s">
        <v>121</v>
      </c>
      <c r="CI2170" s="6">
        <v>96950</v>
      </c>
      <c r="CJ2170" s="10">
        <v>8.83</v>
      </c>
      <c r="CK2170" s="10">
        <v>8.83</v>
      </c>
      <c r="CL2170" s="10">
        <v>13.24</v>
      </c>
      <c r="CM2170" s="10">
        <v>13.24</v>
      </c>
      <c r="CN2170" t="s">
        <v>137</v>
      </c>
      <c r="CO2170" t="s">
        <v>461</v>
      </c>
      <c r="CP2170" t="s">
        <v>138</v>
      </c>
      <c r="CR2170" t="s">
        <v>117</v>
      </c>
      <c r="CS2170" t="s">
        <v>139</v>
      </c>
      <c r="CT2170" t="s">
        <v>139</v>
      </c>
      <c r="CU2170" t="s">
        <v>139</v>
      </c>
      <c r="CV2170" t="s">
        <v>140</v>
      </c>
      <c r="CW2170" t="s">
        <v>139</v>
      </c>
      <c r="CX2170" t="s">
        <v>140</v>
      </c>
      <c r="CY2170" t="s">
        <v>462</v>
      </c>
      <c r="CZ2170" s="8">
        <v>16707837461</v>
      </c>
      <c r="DA2170" t="s">
        <v>463</v>
      </c>
      <c r="DB2170" t="s">
        <v>309</v>
      </c>
      <c r="DC2170" t="s">
        <v>139</v>
      </c>
      <c r="DD2170" t="s">
        <v>117</v>
      </c>
    </row>
    <row r="2171" spans="1:114" ht="15" customHeight="1" x14ac:dyDescent="0.35">
      <c r="A2171" t="s">
        <v>5595</v>
      </c>
      <c r="B2171" t="s">
        <v>144</v>
      </c>
      <c r="C2171" s="1">
        <v>45751</v>
      </c>
      <c r="D2171" s="1">
        <v>45814</v>
      </c>
      <c r="E2171" t="s">
        <v>211</v>
      </c>
      <c r="G2171" t="s">
        <v>117</v>
      </c>
      <c r="H2171" t="s">
        <v>117</v>
      </c>
      <c r="I2171" t="s">
        <v>117</v>
      </c>
      <c r="J2171" t="s">
        <v>5596</v>
      </c>
      <c r="L2171" t="s">
        <v>5597</v>
      </c>
      <c r="N2171" t="s">
        <v>136</v>
      </c>
      <c r="O2171" t="s">
        <v>121</v>
      </c>
      <c r="P2171" s="6">
        <v>96950</v>
      </c>
      <c r="Q2171" t="s">
        <v>122</v>
      </c>
      <c r="S2171" s="8">
        <v>16703229240</v>
      </c>
      <c r="U2171" t="s">
        <v>5598</v>
      </c>
      <c r="V2171">
        <v>488320</v>
      </c>
      <c r="W2171" t="s">
        <v>124</v>
      </c>
      <c r="Y2171" t="s">
        <v>698</v>
      </c>
      <c r="Z2171" t="s">
        <v>699</v>
      </c>
      <c r="AB2171" t="s">
        <v>215</v>
      </c>
      <c r="AC2171" t="s">
        <v>3849</v>
      </c>
      <c r="AE2171" t="s">
        <v>136</v>
      </c>
      <c r="AF2171" t="s">
        <v>121</v>
      </c>
      <c r="AG2171" s="6">
        <v>96950</v>
      </c>
      <c r="AH2171" t="s">
        <v>122</v>
      </c>
      <c r="AJ2171" s="8">
        <v>16702346445</v>
      </c>
      <c r="AK2171">
        <v>2263</v>
      </c>
      <c r="AL2171" t="s">
        <v>700</v>
      </c>
      <c r="BE2171" t="str">
        <f>"49-9071.00"</f>
        <v>49-9071.00</v>
      </c>
      <c r="BF2171" t="s">
        <v>156</v>
      </c>
      <c r="BG2171" t="s">
        <v>5599</v>
      </c>
      <c r="BH2171" t="s">
        <v>3221</v>
      </c>
      <c r="BI2171">
        <v>1</v>
      </c>
      <c r="BJ2171">
        <v>1</v>
      </c>
      <c r="BK2171" s="1">
        <v>45870</v>
      </c>
      <c r="BL2171" s="1">
        <v>46234</v>
      </c>
      <c r="BM2171" s="1">
        <v>45870</v>
      </c>
      <c r="BN2171" s="1">
        <v>46234</v>
      </c>
      <c r="BO2171">
        <v>40</v>
      </c>
      <c r="BP2171">
        <v>0</v>
      </c>
      <c r="BQ2171">
        <v>8</v>
      </c>
      <c r="BR2171">
        <v>8</v>
      </c>
      <c r="BS2171">
        <v>8</v>
      </c>
      <c r="BT2171">
        <v>8</v>
      </c>
      <c r="BU2171">
        <v>8</v>
      </c>
      <c r="BV2171">
        <v>0</v>
      </c>
      <c r="BW2171" t="str">
        <f>"8:00 AM"</f>
        <v>8:00 AM</v>
      </c>
      <c r="BX2171" t="str">
        <f>"5:00 PM"</f>
        <v>5:00 PM</v>
      </c>
      <c r="BY2171" t="s">
        <v>133</v>
      </c>
      <c r="BZ2171">
        <v>0</v>
      </c>
      <c r="CA2171">
        <v>24</v>
      </c>
      <c r="CB2171" t="s">
        <v>117</v>
      </c>
      <c r="CD2171" t="s">
        <v>5600</v>
      </c>
      <c r="CE2171" t="s">
        <v>3918</v>
      </c>
      <c r="CF2171" t="s">
        <v>3919</v>
      </c>
      <c r="CG2171" t="s">
        <v>136</v>
      </c>
      <c r="CH2171" t="s">
        <v>121</v>
      </c>
      <c r="CI2171" s="6">
        <v>96950</v>
      </c>
      <c r="CJ2171" s="10">
        <v>9.75</v>
      </c>
      <c r="CK2171" s="10">
        <v>10</v>
      </c>
      <c r="CL2171" s="10">
        <v>14.63</v>
      </c>
      <c r="CM2171" s="10">
        <v>15</v>
      </c>
      <c r="CN2171" t="s">
        <v>137</v>
      </c>
      <c r="CO2171" t="s">
        <v>140</v>
      </c>
      <c r="CP2171" t="s">
        <v>138</v>
      </c>
      <c r="CR2171" t="s">
        <v>117</v>
      </c>
      <c r="CS2171" t="s">
        <v>139</v>
      </c>
      <c r="CT2171" t="s">
        <v>140</v>
      </c>
      <c r="CU2171" t="s">
        <v>139</v>
      </c>
      <c r="CV2171" t="s">
        <v>140</v>
      </c>
      <c r="CW2171" t="s">
        <v>139</v>
      </c>
      <c r="CX2171" t="s">
        <v>140</v>
      </c>
      <c r="CY2171" t="s">
        <v>140</v>
      </c>
      <c r="CZ2171" s="8">
        <v>16702346445</v>
      </c>
      <c r="DA2171" t="s">
        <v>700</v>
      </c>
      <c r="DB2171" t="s">
        <v>140</v>
      </c>
      <c r="DC2171" t="s">
        <v>139</v>
      </c>
      <c r="DD2171" t="s">
        <v>117</v>
      </c>
      <c r="DE2171" t="s">
        <v>698</v>
      </c>
      <c r="DF2171" t="s">
        <v>699</v>
      </c>
      <c r="DH2171" t="s">
        <v>5598</v>
      </c>
      <c r="DI2171" t="s">
        <v>5601</v>
      </c>
      <c r="DJ2171" t="s">
        <v>700</v>
      </c>
    </row>
    <row r="2172" spans="1:114" ht="15" customHeight="1" x14ac:dyDescent="0.35">
      <c r="A2172" t="s">
        <v>2118</v>
      </c>
      <c r="B2172" t="s">
        <v>144</v>
      </c>
      <c r="C2172" s="1">
        <v>45751</v>
      </c>
      <c r="D2172" s="1">
        <v>45814</v>
      </c>
      <c r="E2172" t="s">
        <v>116</v>
      </c>
      <c r="F2172" s="1">
        <v>45929</v>
      </c>
      <c r="G2172" t="s">
        <v>139</v>
      </c>
      <c r="H2172" t="s">
        <v>117</v>
      </c>
      <c r="I2172" t="s">
        <v>117</v>
      </c>
      <c r="J2172" t="s">
        <v>2119</v>
      </c>
      <c r="K2172" t="s">
        <v>2120</v>
      </c>
      <c r="L2172" t="s">
        <v>2121</v>
      </c>
      <c r="M2172" t="s">
        <v>2122</v>
      </c>
      <c r="N2172" t="s">
        <v>248</v>
      </c>
      <c r="O2172" t="s">
        <v>121</v>
      </c>
      <c r="P2172" s="6">
        <v>96951</v>
      </c>
      <c r="Q2172" t="s">
        <v>122</v>
      </c>
      <c r="S2172" s="8">
        <v>16705320363</v>
      </c>
      <c r="U2172" t="s">
        <v>2123</v>
      </c>
      <c r="V2172">
        <v>111211</v>
      </c>
      <c r="W2172" t="s">
        <v>124</v>
      </c>
      <c r="Y2172" t="s">
        <v>2124</v>
      </c>
      <c r="Z2172" t="s">
        <v>2125</v>
      </c>
      <c r="AA2172" t="s">
        <v>2126</v>
      </c>
      <c r="AB2172" t="s">
        <v>1406</v>
      </c>
      <c r="AC2172" t="s">
        <v>2121</v>
      </c>
      <c r="AD2172" t="s">
        <v>2122</v>
      </c>
      <c r="AE2172" t="s">
        <v>248</v>
      </c>
      <c r="AF2172" t="s">
        <v>121</v>
      </c>
      <c r="AG2172" s="6">
        <v>96951</v>
      </c>
      <c r="AH2172" t="s">
        <v>122</v>
      </c>
      <c r="AJ2172" s="8">
        <v>16705320363</v>
      </c>
      <c r="AL2172" t="s">
        <v>2127</v>
      </c>
      <c r="BE2172" t="str">
        <f>"45-2092.00"</f>
        <v>45-2092.00</v>
      </c>
      <c r="BF2172" t="s">
        <v>1014</v>
      </c>
      <c r="BG2172" t="s">
        <v>2128</v>
      </c>
      <c r="BH2172" t="s">
        <v>2129</v>
      </c>
      <c r="BI2172">
        <v>1</v>
      </c>
      <c r="BJ2172">
        <v>1</v>
      </c>
      <c r="BK2172" s="1">
        <v>45931</v>
      </c>
      <c r="BL2172" s="1">
        <v>47026</v>
      </c>
      <c r="BM2172" s="1">
        <v>45931</v>
      </c>
      <c r="BN2172" s="1">
        <v>47026</v>
      </c>
      <c r="BO2172">
        <v>35</v>
      </c>
      <c r="BP2172">
        <v>0</v>
      </c>
      <c r="BQ2172">
        <v>7</v>
      </c>
      <c r="BR2172">
        <v>7</v>
      </c>
      <c r="BS2172">
        <v>7</v>
      </c>
      <c r="BT2172">
        <v>7</v>
      </c>
      <c r="BU2172">
        <v>7</v>
      </c>
      <c r="BV2172">
        <v>0</v>
      </c>
      <c r="BW2172" t="str">
        <f>"8:00 AM"</f>
        <v>8:00 AM</v>
      </c>
      <c r="BX2172" t="str">
        <f>"4:00 PM"</f>
        <v>4:00 PM</v>
      </c>
      <c r="BY2172" t="s">
        <v>133</v>
      </c>
      <c r="BZ2172">
        <v>0</v>
      </c>
      <c r="CA2172">
        <v>3</v>
      </c>
      <c r="CB2172" t="s">
        <v>117</v>
      </c>
      <c r="CD2172" s="2" t="s">
        <v>2130</v>
      </c>
      <c r="CE2172" t="s">
        <v>2121</v>
      </c>
      <c r="CF2172" t="s">
        <v>2122</v>
      </c>
      <c r="CG2172" t="s">
        <v>248</v>
      </c>
      <c r="CH2172" t="s">
        <v>121</v>
      </c>
      <c r="CI2172" s="6">
        <v>96951</v>
      </c>
      <c r="CJ2172" s="10">
        <v>11.95</v>
      </c>
      <c r="CK2172" s="10">
        <v>11.95</v>
      </c>
      <c r="CL2172" s="10">
        <v>17.93</v>
      </c>
      <c r="CM2172" s="10">
        <v>17.93</v>
      </c>
      <c r="CN2172" t="s">
        <v>137</v>
      </c>
      <c r="CO2172" t="s">
        <v>140</v>
      </c>
      <c r="CP2172" t="s">
        <v>138</v>
      </c>
      <c r="CR2172" t="s">
        <v>117</v>
      </c>
      <c r="CS2172" t="s">
        <v>139</v>
      </c>
      <c r="CT2172" t="s">
        <v>140</v>
      </c>
      <c r="CU2172" t="s">
        <v>139</v>
      </c>
      <c r="CV2172" t="s">
        <v>140</v>
      </c>
      <c r="CW2172" t="s">
        <v>139</v>
      </c>
      <c r="CX2172" t="s">
        <v>140</v>
      </c>
      <c r="CY2172" t="s">
        <v>2131</v>
      </c>
      <c r="CZ2172" s="8">
        <v>16705320363</v>
      </c>
      <c r="DA2172" t="s">
        <v>2127</v>
      </c>
      <c r="DB2172" t="s">
        <v>2132</v>
      </c>
      <c r="DC2172" t="s">
        <v>139</v>
      </c>
      <c r="DD2172" t="s">
        <v>117</v>
      </c>
    </row>
    <row r="2173" spans="1:114" ht="15" customHeight="1" x14ac:dyDescent="0.35">
      <c r="A2173" t="s">
        <v>10446</v>
      </c>
      <c r="B2173" t="s">
        <v>144</v>
      </c>
      <c r="C2173" s="1">
        <v>45754</v>
      </c>
      <c r="D2173" s="1">
        <v>45814</v>
      </c>
      <c r="E2173" t="s">
        <v>116</v>
      </c>
      <c r="F2173" s="1">
        <v>45929</v>
      </c>
      <c r="G2173" t="s">
        <v>117</v>
      </c>
      <c r="H2173" t="s">
        <v>117</v>
      </c>
      <c r="I2173" t="s">
        <v>117</v>
      </c>
      <c r="J2173" t="s">
        <v>9810</v>
      </c>
      <c r="L2173" t="s">
        <v>10447</v>
      </c>
      <c r="M2173" t="s">
        <v>10448</v>
      </c>
      <c r="N2173" t="s">
        <v>136</v>
      </c>
      <c r="O2173" t="s">
        <v>121</v>
      </c>
      <c r="P2173" s="6">
        <v>96950</v>
      </c>
      <c r="Q2173" t="s">
        <v>122</v>
      </c>
      <c r="S2173" s="8">
        <v>16709890608</v>
      </c>
      <c r="T2173">
        <v>0</v>
      </c>
      <c r="U2173" t="s">
        <v>9813</v>
      </c>
      <c r="V2173">
        <v>81131</v>
      </c>
      <c r="W2173" t="s">
        <v>124</v>
      </c>
      <c r="Y2173" t="s">
        <v>2999</v>
      </c>
      <c r="Z2173" t="s">
        <v>9814</v>
      </c>
      <c r="AB2173" t="s">
        <v>205</v>
      </c>
      <c r="AC2173" t="s">
        <v>10447</v>
      </c>
      <c r="AD2173" t="s">
        <v>9812</v>
      </c>
      <c r="AE2173" t="s">
        <v>136</v>
      </c>
      <c r="AF2173" t="s">
        <v>121</v>
      </c>
      <c r="AG2173" s="6">
        <v>96950</v>
      </c>
      <c r="AH2173" t="s">
        <v>122</v>
      </c>
      <c r="AJ2173" s="8">
        <v>16709890608</v>
      </c>
      <c r="AK2173">
        <v>0</v>
      </c>
      <c r="AL2173" t="s">
        <v>9815</v>
      </c>
      <c r="BE2173" t="str">
        <f>"49-9071.00"</f>
        <v>49-9071.00</v>
      </c>
      <c r="BF2173" t="s">
        <v>156</v>
      </c>
      <c r="BG2173" t="s">
        <v>10449</v>
      </c>
      <c r="BH2173" t="s">
        <v>2837</v>
      </c>
      <c r="BI2173">
        <v>2</v>
      </c>
      <c r="BJ2173">
        <v>2</v>
      </c>
      <c r="BK2173" s="1">
        <v>45931</v>
      </c>
      <c r="BL2173" s="1">
        <v>46295</v>
      </c>
      <c r="BM2173" s="1">
        <v>45931</v>
      </c>
      <c r="BN2173" s="1">
        <v>46295</v>
      </c>
      <c r="BO2173">
        <v>40</v>
      </c>
      <c r="BP2173">
        <v>0</v>
      </c>
      <c r="BQ2173">
        <v>8</v>
      </c>
      <c r="BR2173">
        <v>8</v>
      </c>
      <c r="BS2173">
        <v>8</v>
      </c>
      <c r="BT2173">
        <v>8</v>
      </c>
      <c r="BU2173">
        <v>8</v>
      </c>
      <c r="BV2173">
        <v>0</v>
      </c>
      <c r="BW2173" t="str">
        <f>"8:00 AM"</f>
        <v>8:00 AM</v>
      </c>
      <c r="BX2173" t="str">
        <f>"5:00 PM"</f>
        <v>5:00 PM</v>
      </c>
      <c r="BY2173" t="s">
        <v>159</v>
      </c>
      <c r="BZ2173">
        <v>0</v>
      </c>
      <c r="CA2173">
        <v>24</v>
      </c>
      <c r="CB2173" t="s">
        <v>117</v>
      </c>
      <c r="CD2173" t="s">
        <v>10450</v>
      </c>
      <c r="CE2173" t="s">
        <v>10447</v>
      </c>
      <c r="CF2173" t="s">
        <v>9812</v>
      </c>
      <c r="CG2173" t="s">
        <v>136</v>
      </c>
      <c r="CH2173" t="s">
        <v>121</v>
      </c>
      <c r="CI2173" s="6">
        <v>96950</v>
      </c>
      <c r="CJ2173" s="10">
        <v>9.75</v>
      </c>
      <c r="CK2173" s="10">
        <v>9.75</v>
      </c>
      <c r="CL2173" s="10">
        <v>14.63</v>
      </c>
      <c r="CM2173" s="10">
        <v>14.63</v>
      </c>
      <c r="CN2173" t="s">
        <v>137</v>
      </c>
      <c r="CO2173" t="s">
        <v>140</v>
      </c>
      <c r="CP2173" t="s">
        <v>138</v>
      </c>
      <c r="CR2173" t="s">
        <v>117</v>
      </c>
      <c r="CS2173" t="s">
        <v>139</v>
      </c>
      <c r="CT2173" t="s">
        <v>140</v>
      </c>
      <c r="CU2173" t="s">
        <v>139</v>
      </c>
      <c r="CV2173" t="s">
        <v>140</v>
      </c>
      <c r="CW2173" t="s">
        <v>139</v>
      </c>
      <c r="CX2173" t="s">
        <v>140</v>
      </c>
      <c r="CY2173" t="s">
        <v>1860</v>
      </c>
      <c r="CZ2173" s="8">
        <v>16709890608</v>
      </c>
      <c r="DA2173" t="s">
        <v>9815</v>
      </c>
      <c r="DB2173" t="s">
        <v>140</v>
      </c>
      <c r="DC2173" t="s">
        <v>139</v>
      </c>
      <c r="DD2173" t="s">
        <v>117</v>
      </c>
      <c r="DE2173" t="s">
        <v>2999</v>
      </c>
      <c r="DF2173" t="s">
        <v>9814</v>
      </c>
      <c r="DH2173" t="s">
        <v>9813</v>
      </c>
      <c r="DI2173" t="s">
        <v>10451</v>
      </c>
      <c r="DJ2173" t="s">
        <v>9815</v>
      </c>
    </row>
    <row r="2174" spans="1:114" ht="15" customHeight="1" x14ac:dyDescent="0.35">
      <c r="A2174" t="s">
        <v>8380</v>
      </c>
      <c r="B2174" t="s">
        <v>166</v>
      </c>
      <c r="C2174" s="1">
        <v>45754</v>
      </c>
      <c r="D2174" s="1">
        <v>45814</v>
      </c>
      <c r="E2174" t="s">
        <v>211</v>
      </c>
      <c r="G2174" t="s">
        <v>117</v>
      </c>
      <c r="H2174" t="s">
        <v>117</v>
      </c>
      <c r="I2174" t="s">
        <v>117</v>
      </c>
      <c r="J2174" t="s">
        <v>8232</v>
      </c>
      <c r="K2174" t="s">
        <v>8233</v>
      </c>
      <c r="L2174" t="s">
        <v>4621</v>
      </c>
      <c r="M2174" t="s">
        <v>982</v>
      </c>
      <c r="N2174" t="s">
        <v>120</v>
      </c>
      <c r="O2174" t="s">
        <v>121</v>
      </c>
      <c r="P2174" s="6">
        <v>96950</v>
      </c>
      <c r="Q2174" t="s">
        <v>122</v>
      </c>
      <c r="S2174" s="8">
        <v>16702332666</v>
      </c>
      <c r="U2174" t="s">
        <v>8234</v>
      </c>
      <c r="V2174">
        <v>561330</v>
      </c>
      <c r="W2174" t="s">
        <v>124</v>
      </c>
      <c r="Y2174" t="s">
        <v>1174</v>
      </c>
      <c r="Z2174" t="s">
        <v>1175</v>
      </c>
      <c r="AA2174" t="s">
        <v>1176</v>
      </c>
      <c r="AB2174" t="s">
        <v>189</v>
      </c>
      <c r="AC2174" t="s">
        <v>4621</v>
      </c>
      <c r="AD2174" t="s">
        <v>982</v>
      </c>
      <c r="AE2174" t="s">
        <v>120</v>
      </c>
      <c r="AF2174" t="s">
        <v>121</v>
      </c>
      <c r="AG2174" s="6">
        <v>96950</v>
      </c>
      <c r="AH2174" t="s">
        <v>122</v>
      </c>
      <c r="AJ2174" s="8">
        <v>16702332666</v>
      </c>
      <c r="AL2174" t="s">
        <v>8235</v>
      </c>
      <c r="BE2174" t="str">
        <f>"39-9011.00"</f>
        <v>39-9011.00</v>
      </c>
      <c r="BF2174" t="s">
        <v>614</v>
      </c>
      <c r="BG2174" t="s">
        <v>8381</v>
      </c>
      <c r="BH2174" t="s">
        <v>616</v>
      </c>
      <c r="BI2174">
        <v>3</v>
      </c>
      <c r="BK2174" s="1">
        <v>45778</v>
      </c>
      <c r="BL2174" s="1">
        <v>46142</v>
      </c>
      <c r="BO2174">
        <v>35</v>
      </c>
      <c r="BP2174">
        <v>0</v>
      </c>
      <c r="BQ2174">
        <v>7</v>
      </c>
      <c r="BR2174">
        <v>7</v>
      </c>
      <c r="BS2174">
        <v>7</v>
      </c>
      <c r="BT2174">
        <v>7</v>
      </c>
      <c r="BU2174">
        <v>7</v>
      </c>
      <c r="BV2174">
        <v>0</v>
      </c>
      <c r="BW2174" t="str">
        <f>"8:00 AM"</f>
        <v>8:00 AM</v>
      </c>
      <c r="BX2174" t="str">
        <f>"4:00 PM"</f>
        <v>4:00 PM</v>
      </c>
      <c r="BY2174" t="s">
        <v>159</v>
      </c>
      <c r="BZ2174">
        <v>0</v>
      </c>
      <c r="CA2174">
        <v>12</v>
      </c>
      <c r="CB2174" t="s">
        <v>117</v>
      </c>
      <c r="CD2174" s="2" t="s">
        <v>8382</v>
      </c>
      <c r="CE2174" t="s">
        <v>4621</v>
      </c>
      <c r="CF2174" t="s">
        <v>982</v>
      </c>
      <c r="CG2174" t="s">
        <v>120</v>
      </c>
      <c r="CH2174" t="s">
        <v>121</v>
      </c>
      <c r="CI2174" s="6">
        <v>96950</v>
      </c>
      <c r="CJ2174" s="10">
        <v>7.81</v>
      </c>
      <c r="CK2174" s="10">
        <v>7.81</v>
      </c>
      <c r="CL2174" s="10">
        <v>11.72</v>
      </c>
      <c r="CM2174" s="10">
        <v>11.72</v>
      </c>
      <c r="CN2174" t="s">
        <v>137</v>
      </c>
      <c r="CO2174" t="s">
        <v>194</v>
      </c>
      <c r="CP2174" t="s">
        <v>138</v>
      </c>
      <c r="CR2174" t="s">
        <v>117</v>
      </c>
      <c r="CS2174" t="s">
        <v>139</v>
      </c>
      <c r="CT2174" t="s">
        <v>140</v>
      </c>
      <c r="CU2174" t="s">
        <v>139</v>
      </c>
      <c r="CV2174" t="s">
        <v>140</v>
      </c>
      <c r="CW2174" t="s">
        <v>139</v>
      </c>
      <c r="CX2174" t="s">
        <v>140</v>
      </c>
      <c r="CY2174" t="s">
        <v>140</v>
      </c>
      <c r="CZ2174" s="8">
        <v>16702332666</v>
      </c>
      <c r="DA2174" t="s">
        <v>8383</v>
      </c>
      <c r="DB2174" t="s">
        <v>140</v>
      </c>
      <c r="DC2174" t="s">
        <v>139</v>
      </c>
      <c r="DD2174" t="s">
        <v>117</v>
      </c>
    </row>
    <row r="2175" spans="1:114" ht="15" customHeight="1" x14ac:dyDescent="0.35">
      <c r="A2175" t="s">
        <v>10581</v>
      </c>
      <c r="B2175" t="s">
        <v>115</v>
      </c>
      <c r="C2175" s="1">
        <v>45754</v>
      </c>
      <c r="D2175" s="1">
        <v>45814</v>
      </c>
      <c r="E2175" t="s">
        <v>116</v>
      </c>
      <c r="F2175" s="1">
        <v>45929</v>
      </c>
      <c r="G2175" t="s">
        <v>117</v>
      </c>
      <c r="H2175" t="s">
        <v>117</v>
      </c>
      <c r="I2175" t="s">
        <v>117</v>
      </c>
      <c r="J2175" t="s">
        <v>5676</v>
      </c>
      <c r="K2175" t="s">
        <v>5677</v>
      </c>
      <c r="L2175" t="s">
        <v>5678</v>
      </c>
      <c r="M2175" t="s">
        <v>982</v>
      </c>
      <c r="N2175" t="s">
        <v>120</v>
      </c>
      <c r="O2175" t="s">
        <v>121</v>
      </c>
      <c r="P2175" s="6">
        <v>96950</v>
      </c>
      <c r="Q2175" t="s">
        <v>122</v>
      </c>
      <c r="R2175" t="s">
        <v>652</v>
      </c>
      <c r="S2175" s="8">
        <v>16702873600</v>
      </c>
      <c r="U2175" t="s">
        <v>5679</v>
      </c>
      <c r="V2175">
        <v>561612</v>
      </c>
      <c r="W2175" t="s">
        <v>124</v>
      </c>
      <c r="Y2175" t="s">
        <v>5680</v>
      </c>
      <c r="Z2175" t="s">
        <v>5681</v>
      </c>
      <c r="AA2175" t="s">
        <v>140</v>
      </c>
      <c r="AB2175" t="s">
        <v>1406</v>
      </c>
      <c r="AC2175" t="s">
        <v>5678</v>
      </c>
      <c r="AD2175" t="s">
        <v>982</v>
      </c>
      <c r="AE2175" t="s">
        <v>120</v>
      </c>
      <c r="AF2175" t="s">
        <v>121</v>
      </c>
      <c r="AG2175" s="6">
        <v>96950</v>
      </c>
      <c r="AH2175" t="s">
        <v>122</v>
      </c>
      <c r="AI2175" t="s">
        <v>652</v>
      </c>
      <c r="AJ2175" s="8">
        <v>16702873600</v>
      </c>
      <c r="AL2175" t="s">
        <v>5682</v>
      </c>
      <c r="BE2175" t="str">
        <f>"33-9032.00"</f>
        <v>33-9032.00</v>
      </c>
      <c r="BF2175" t="s">
        <v>1777</v>
      </c>
      <c r="BG2175" t="s">
        <v>10582</v>
      </c>
      <c r="BH2175" t="s">
        <v>7902</v>
      </c>
      <c r="BI2175">
        <v>5</v>
      </c>
      <c r="BK2175" s="1">
        <v>45931</v>
      </c>
      <c r="BL2175" s="1">
        <v>46295</v>
      </c>
      <c r="BO2175">
        <v>35</v>
      </c>
      <c r="BP2175">
        <v>0</v>
      </c>
      <c r="BQ2175">
        <v>7</v>
      </c>
      <c r="BR2175">
        <v>7</v>
      </c>
      <c r="BS2175">
        <v>7</v>
      </c>
      <c r="BT2175">
        <v>7</v>
      </c>
      <c r="BU2175">
        <v>7</v>
      </c>
      <c r="BV2175">
        <v>0</v>
      </c>
      <c r="BW2175" t="str">
        <f>"8:00 AM"</f>
        <v>8:00 AM</v>
      </c>
      <c r="BX2175" t="str">
        <f>"4:00 PM"</f>
        <v>4:00 PM</v>
      </c>
      <c r="BY2175" t="s">
        <v>133</v>
      </c>
      <c r="BZ2175">
        <v>0</v>
      </c>
      <c r="CA2175">
        <v>6</v>
      </c>
      <c r="CB2175" t="s">
        <v>117</v>
      </c>
      <c r="CD2175" t="s">
        <v>10583</v>
      </c>
      <c r="CE2175" t="s">
        <v>5685</v>
      </c>
      <c r="CF2175" t="s">
        <v>982</v>
      </c>
      <c r="CG2175" t="s">
        <v>120</v>
      </c>
      <c r="CH2175" t="s">
        <v>121</v>
      </c>
      <c r="CI2175" s="6">
        <v>96950</v>
      </c>
      <c r="CJ2175" s="10">
        <v>8.15</v>
      </c>
      <c r="CK2175" s="10">
        <v>8.3000000000000007</v>
      </c>
      <c r="CL2175" s="10">
        <v>12.22</v>
      </c>
      <c r="CM2175" s="10">
        <v>12.45</v>
      </c>
      <c r="CN2175" t="s">
        <v>137</v>
      </c>
      <c r="CO2175" t="s">
        <v>140</v>
      </c>
      <c r="CP2175" t="s">
        <v>138</v>
      </c>
      <c r="CR2175" t="s">
        <v>117</v>
      </c>
      <c r="CS2175" t="s">
        <v>139</v>
      </c>
      <c r="CT2175" t="s">
        <v>139</v>
      </c>
      <c r="CU2175" t="s">
        <v>139</v>
      </c>
      <c r="CV2175" t="s">
        <v>140</v>
      </c>
      <c r="CW2175" t="s">
        <v>139</v>
      </c>
      <c r="CX2175" t="s">
        <v>140</v>
      </c>
      <c r="CY2175" t="s">
        <v>4133</v>
      </c>
      <c r="CZ2175" s="8">
        <v>16702873600</v>
      </c>
      <c r="DA2175" t="s">
        <v>5682</v>
      </c>
      <c r="DB2175" t="s">
        <v>140</v>
      </c>
      <c r="DC2175" t="s">
        <v>139</v>
      </c>
      <c r="DD2175" t="s">
        <v>117</v>
      </c>
    </row>
    <row r="2176" spans="1:114" ht="15" customHeight="1" x14ac:dyDescent="0.35">
      <c r="A2176" t="s">
        <v>16603</v>
      </c>
      <c r="B2176" t="s">
        <v>166</v>
      </c>
      <c r="C2176" s="1">
        <v>45754</v>
      </c>
      <c r="D2176" s="1">
        <v>45814</v>
      </c>
      <c r="E2176" t="s">
        <v>116</v>
      </c>
      <c r="F2176" s="1">
        <v>45869</v>
      </c>
      <c r="G2176" t="s">
        <v>117</v>
      </c>
      <c r="H2176" t="s">
        <v>117</v>
      </c>
      <c r="I2176" t="s">
        <v>117</v>
      </c>
      <c r="J2176" t="s">
        <v>8913</v>
      </c>
      <c r="K2176" t="s">
        <v>140</v>
      </c>
      <c r="L2176" t="s">
        <v>8914</v>
      </c>
      <c r="N2176" t="s">
        <v>136</v>
      </c>
      <c r="O2176" t="s">
        <v>121</v>
      </c>
      <c r="P2176" s="6">
        <v>96950</v>
      </c>
      <c r="Q2176" t="s">
        <v>122</v>
      </c>
      <c r="S2176" s="8">
        <v>16702346089</v>
      </c>
      <c r="U2176" t="s">
        <v>8817</v>
      </c>
      <c r="V2176">
        <v>5613</v>
      </c>
      <c r="W2176" t="s">
        <v>150</v>
      </c>
      <c r="X2176" t="s">
        <v>139</v>
      </c>
      <c r="Y2176" t="s">
        <v>1114</v>
      </c>
      <c r="Z2176" t="s">
        <v>8818</v>
      </c>
      <c r="AA2176" t="s">
        <v>419</v>
      </c>
      <c r="AB2176" t="s">
        <v>8915</v>
      </c>
      <c r="AC2176" t="s">
        <v>8914</v>
      </c>
      <c r="AD2176" t="s">
        <v>8916</v>
      </c>
      <c r="AE2176" t="s">
        <v>136</v>
      </c>
      <c r="AF2176" t="s">
        <v>121</v>
      </c>
      <c r="AG2176" s="6">
        <v>96950</v>
      </c>
      <c r="AH2176" t="s">
        <v>122</v>
      </c>
      <c r="AJ2176" s="8">
        <v>16702346089</v>
      </c>
      <c r="AL2176" t="s">
        <v>8917</v>
      </c>
      <c r="BE2176" t="str">
        <f>"49-9071.00"</f>
        <v>49-9071.00</v>
      </c>
      <c r="BF2176" t="s">
        <v>156</v>
      </c>
      <c r="BG2176" t="s">
        <v>8918</v>
      </c>
      <c r="BH2176" t="s">
        <v>5231</v>
      </c>
      <c r="BI2176">
        <v>2</v>
      </c>
      <c r="BK2176" s="1">
        <v>45871</v>
      </c>
      <c r="BL2176" s="1">
        <v>46235</v>
      </c>
      <c r="BO2176">
        <v>40</v>
      </c>
      <c r="BP2176">
        <v>0</v>
      </c>
      <c r="BQ2176">
        <v>8</v>
      </c>
      <c r="BR2176">
        <v>8</v>
      </c>
      <c r="BS2176">
        <v>8</v>
      </c>
      <c r="BT2176">
        <v>8</v>
      </c>
      <c r="BU2176">
        <v>8</v>
      </c>
      <c r="BV2176">
        <v>0</v>
      </c>
      <c r="BW2176" t="str">
        <f>"7:30 AM"</f>
        <v>7:30 AM</v>
      </c>
      <c r="BX2176" t="str">
        <f>"4:30 PM"</f>
        <v>4:30 PM</v>
      </c>
      <c r="BY2176" t="s">
        <v>159</v>
      </c>
      <c r="BZ2176">
        <v>0</v>
      </c>
      <c r="CA2176">
        <v>12</v>
      </c>
      <c r="CB2176" t="s">
        <v>117</v>
      </c>
      <c r="CD2176" t="s">
        <v>8919</v>
      </c>
      <c r="CE2176" t="s">
        <v>2007</v>
      </c>
      <c r="CG2176" t="s">
        <v>136</v>
      </c>
      <c r="CH2176" t="s">
        <v>121</v>
      </c>
      <c r="CI2176" s="6">
        <v>96950</v>
      </c>
      <c r="CJ2176" s="10">
        <v>9.75</v>
      </c>
      <c r="CK2176" s="10">
        <v>9.75</v>
      </c>
      <c r="CL2176" s="10">
        <v>0</v>
      </c>
      <c r="CM2176" s="10">
        <v>0</v>
      </c>
      <c r="CN2176" t="s">
        <v>137</v>
      </c>
      <c r="CO2176" t="s">
        <v>393</v>
      </c>
      <c r="CP2176" t="s">
        <v>138</v>
      </c>
      <c r="CR2176" t="s">
        <v>117</v>
      </c>
      <c r="CS2176" t="s">
        <v>139</v>
      </c>
      <c r="CT2176" t="s">
        <v>140</v>
      </c>
      <c r="CU2176" t="s">
        <v>140</v>
      </c>
      <c r="CV2176" t="s">
        <v>140</v>
      </c>
      <c r="CW2176" t="s">
        <v>139</v>
      </c>
      <c r="CX2176" t="s">
        <v>140</v>
      </c>
      <c r="CY2176" t="s">
        <v>16604</v>
      </c>
      <c r="CZ2176" s="8">
        <v>16702346089</v>
      </c>
      <c r="DA2176" t="s">
        <v>8917</v>
      </c>
      <c r="DB2176" t="s">
        <v>140</v>
      </c>
      <c r="DC2176" t="s">
        <v>139</v>
      </c>
      <c r="DD2176" t="s">
        <v>139</v>
      </c>
    </row>
    <row r="2177" spans="1:114" ht="15" customHeight="1" x14ac:dyDescent="0.35">
      <c r="A2177" t="s">
        <v>16547</v>
      </c>
      <c r="B2177" t="s">
        <v>144</v>
      </c>
      <c r="C2177" s="1">
        <v>45755</v>
      </c>
      <c r="D2177" s="1">
        <v>45814</v>
      </c>
      <c r="E2177" t="s">
        <v>116</v>
      </c>
      <c r="F2177" s="1">
        <v>45929</v>
      </c>
      <c r="G2177" t="s">
        <v>139</v>
      </c>
      <c r="H2177" t="s">
        <v>117</v>
      </c>
      <c r="I2177" t="s">
        <v>117</v>
      </c>
      <c r="J2177" t="s">
        <v>737</v>
      </c>
      <c r="K2177" t="s">
        <v>738</v>
      </c>
      <c r="L2177" t="s">
        <v>739</v>
      </c>
      <c r="N2177" t="s">
        <v>136</v>
      </c>
      <c r="O2177" t="s">
        <v>121</v>
      </c>
      <c r="P2177" s="6">
        <v>96950</v>
      </c>
      <c r="Q2177" t="s">
        <v>122</v>
      </c>
      <c r="S2177" s="8">
        <v>16702345900</v>
      </c>
      <c r="T2177">
        <v>574</v>
      </c>
      <c r="U2177" t="s">
        <v>740</v>
      </c>
      <c r="V2177">
        <v>721110</v>
      </c>
      <c r="W2177" t="s">
        <v>124</v>
      </c>
      <c r="Y2177" t="s">
        <v>741</v>
      </c>
      <c r="Z2177" t="s">
        <v>742</v>
      </c>
      <c r="AB2177" t="s">
        <v>743</v>
      </c>
      <c r="AC2177" t="s">
        <v>739</v>
      </c>
      <c r="AE2177" t="s">
        <v>136</v>
      </c>
      <c r="AF2177" t="s">
        <v>121</v>
      </c>
      <c r="AG2177" s="6">
        <v>96950</v>
      </c>
      <c r="AH2177" t="s">
        <v>122</v>
      </c>
      <c r="AJ2177" s="8">
        <v>16702345900</v>
      </c>
      <c r="AK2177">
        <v>266</v>
      </c>
      <c r="AL2177" t="s">
        <v>744</v>
      </c>
      <c r="BE2177" t="str">
        <f>"43-3031.00"</f>
        <v>43-3031.00</v>
      </c>
      <c r="BF2177" t="s">
        <v>357</v>
      </c>
      <c r="BG2177" t="s">
        <v>1355</v>
      </c>
      <c r="BH2177" t="s">
        <v>1356</v>
      </c>
      <c r="BI2177">
        <v>3</v>
      </c>
      <c r="BJ2177">
        <v>3</v>
      </c>
      <c r="BK2177" s="1">
        <v>45931</v>
      </c>
      <c r="BL2177" s="1">
        <v>47026</v>
      </c>
      <c r="BM2177" s="1">
        <v>45931</v>
      </c>
      <c r="BN2177" s="1">
        <v>47026</v>
      </c>
      <c r="BO2177">
        <v>40</v>
      </c>
      <c r="BP2177">
        <v>0</v>
      </c>
      <c r="BQ2177">
        <v>8</v>
      </c>
      <c r="BR2177">
        <v>8</v>
      </c>
      <c r="BS2177">
        <v>8</v>
      </c>
      <c r="BT2177">
        <v>8</v>
      </c>
      <c r="BU2177">
        <v>8</v>
      </c>
      <c r="BV2177">
        <v>0</v>
      </c>
      <c r="BW2177" t="str">
        <f>"8:00 AM"</f>
        <v>8:00 AM</v>
      </c>
      <c r="BX2177" t="str">
        <f>"5:00 PM"</f>
        <v>5:00 PM</v>
      </c>
      <c r="BY2177" t="s">
        <v>159</v>
      </c>
      <c r="BZ2177">
        <v>0</v>
      </c>
      <c r="CA2177">
        <v>24</v>
      </c>
      <c r="CB2177" t="s">
        <v>117</v>
      </c>
      <c r="CD2177" t="s">
        <v>1357</v>
      </c>
      <c r="CE2177" t="s">
        <v>746</v>
      </c>
      <c r="CG2177" t="s">
        <v>136</v>
      </c>
      <c r="CH2177" t="s">
        <v>121</v>
      </c>
      <c r="CI2177" s="6">
        <v>96950</v>
      </c>
      <c r="CJ2177" s="10">
        <v>12.28</v>
      </c>
      <c r="CK2177" s="10">
        <v>12.28</v>
      </c>
      <c r="CL2177" s="10">
        <v>18.420000000000002</v>
      </c>
      <c r="CM2177" s="10">
        <v>18.420000000000002</v>
      </c>
      <c r="CN2177" t="s">
        <v>137</v>
      </c>
      <c r="CP2177" t="s">
        <v>138</v>
      </c>
      <c r="CR2177" t="s">
        <v>117</v>
      </c>
      <c r="CS2177" t="s">
        <v>139</v>
      </c>
      <c r="CT2177" t="s">
        <v>140</v>
      </c>
      <c r="CU2177" t="s">
        <v>139</v>
      </c>
      <c r="CV2177" t="s">
        <v>140</v>
      </c>
      <c r="CW2177" t="s">
        <v>139</v>
      </c>
      <c r="CX2177" t="s">
        <v>140</v>
      </c>
      <c r="CY2177" t="s">
        <v>747</v>
      </c>
      <c r="CZ2177" s="8">
        <v>16702345900</v>
      </c>
      <c r="DA2177" t="s">
        <v>748</v>
      </c>
      <c r="DB2177" t="s">
        <v>140</v>
      </c>
      <c r="DC2177" t="s">
        <v>139</v>
      </c>
      <c r="DD2177" t="s">
        <v>117</v>
      </c>
    </row>
    <row r="2178" spans="1:114" ht="15" customHeight="1" x14ac:dyDescent="0.35">
      <c r="A2178" t="s">
        <v>15432</v>
      </c>
      <c r="B2178" t="s">
        <v>144</v>
      </c>
      <c r="C2178" s="1">
        <v>45755</v>
      </c>
      <c r="D2178" s="1">
        <v>45814</v>
      </c>
      <c r="E2178" t="s">
        <v>116</v>
      </c>
      <c r="F2178" s="1">
        <v>45929</v>
      </c>
      <c r="G2178" t="s">
        <v>139</v>
      </c>
      <c r="H2178" t="s">
        <v>117</v>
      </c>
      <c r="I2178" t="s">
        <v>117</v>
      </c>
      <c r="J2178" t="s">
        <v>737</v>
      </c>
      <c r="K2178" t="s">
        <v>738</v>
      </c>
      <c r="L2178" t="s">
        <v>739</v>
      </c>
      <c r="N2178" t="s">
        <v>136</v>
      </c>
      <c r="O2178" t="s">
        <v>121</v>
      </c>
      <c r="P2178" s="6">
        <v>96950</v>
      </c>
      <c r="Q2178" t="s">
        <v>122</v>
      </c>
      <c r="S2178" s="8">
        <v>16702345900</v>
      </c>
      <c r="T2178">
        <v>574</v>
      </c>
      <c r="U2178" t="s">
        <v>740</v>
      </c>
      <c r="V2178">
        <v>721110</v>
      </c>
      <c r="W2178" t="s">
        <v>124</v>
      </c>
      <c r="Y2178" t="s">
        <v>741</v>
      </c>
      <c r="Z2178" t="s">
        <v>742</v>
      </c>
      <c r="AB2178" t="s">
        <v>743</v>
      </c>
      <c r="AC2178" t="s">
        <v>739</v>
      </c>
      <c r="AE2178" t="s">
        <v>136</v>
      </c>
      <c r="AF2178" t="s">
        <v>121</v>
      </c>
      <c r="AG2178" s="6">
        <v>96950</v>
      </c>
      <c r="AH2178" t="s">
        <v>122</v>
      </c>
      <c r="AJ2178" s="8">
        <v>16702345900</v>
      </c>
      <c r="AK2178">
        <v>266</v>
      </c>
      <c r="AL2178" t="s">
        <v>744</v>
      </c>
      <c r="BE2178" t="str">
        <f>"35-1011.00"</f>
        <v>35-1011.00</v>
      </c>
      <c r="BF2178" t="s">
        <v>4416</v>
      </c>
      <c r="BG2178" t="s">
        <v>15433</v>
      </c>
      <c r="BH2178" t="s">
        <v>15434</v>
      </c>
      <c r="BI2178">
        <v>1</v>
      </c>
      <c r="BJ2178">
        <v>1</v>
      </c>
      <c r="BK2178" s="1">
        <v>45931</v>
      </c>
      <c r="BL2178" s="1">
        <v>47026</v>
      </c>
      <c r="BM2178" s="1">
        <v>45931</v>
      </c>
      <c r="BN2178" s="1">
        <v>47026</v>
      </c>
      <c r="BO2178">
        <v>40</v>
      </c>
      <c r="BP2178">
        <v>8</v>
      </c>
      <c r="BQ2178">
        <v>0</v>
      </c>
      <c r="BR2178">
        <v>0</v>
      </c>
      <c r="BS2178">
        <v>8</v>
      </c>
      <c r="BT2178">
        <v>8</v>
      </c>
      <c r="BU2178">
        <v>8</v>
      </c>
      <c r="BV2178">
        <v>8</v>
      </c>
      <c r="BW2178" t="str">
        <f>"8:00 AM"</f>
        <v>8:00 AM</v>
      </c>
      <c r="BX2178" t="str">
        <f>"5:00 PM"</f>
        <v>5:00 PM</v>
      </c>
      <c r="BY2178" t="s">
        <v>159</v>
      </c>
      <c r="BZ2178">
        <v>0</v>
      </c>
      <c r="CA2178">
        <v>24</v>
      </c>
      <c r="CB2178" t="s">
        <v>139</v>
      </c>
      <c r="CC2178">
        <v>2</v>
      </c>
      <c r="CD2178" t="s">
        <v>15435</v>
      </c>
      <c r="CE2178" t="s">
        <v>746</v>
      </c>
      <c r="CG2178" t="s">
        <v>136</v>
      </c>
      <c r="CH2178" t="s">
        <v>121</v>
      </c>
      <c r="CI2178" s="6">
        <v>96950</v>
      </c>
      <c r="CJ2178" s="10">
        <v>15.13</v>
      </c>
      <c r="CK2178" s="10">
        <v>15.13</v>
      </c>
      <c r="CL2178" s="10">
        <v>22.7</v>
      </c>
      <c r="CM2178" s="10">
        <v>22.7</v>
      </c>
      <c r="CN2178" t="s">
        <v>137</v>
      </c>
      <c r="CP2178" t="s">
        <v>138</v>
      </c>
      <c r="CR2178" t="s">
        <v>117</v>
      </c>
      <c r="CS2178" t="s">
        <v>139</v>
      </c>
      <c r="CT2178" t="s">
        <v>140</v>
      </c>
      <c r="CU2178" t="s">
        <v>139</v>
      </c>
      <c r="CV2178" t="s">
        <v>140</v>
      </c>
      <c r="CW2178" t="s">
        <v>139</v>
      </c>
      <c r="CX2178" t="s">
        <v>140</v>
      </c>
      <c r="CY2178" t="s">
        <v>747</v>
      </c>
      <c r="CZ2178" s="8">
        <v>16702345900</v>
      </c>
      <c r="DA2178" t="s">
        <v>748</v>
      </c>
      <c r="DB2178" t="s">
        <v>140</v>
      </c>
      <c r="DC2178" t="s">
        <v>139</v>
      </c>
      <c r="DD2178" t="s">
        <v>117</v>
      </c>
    </row>
    <row r="2179" spans="1:114" ht="15" customHeight="1" x14ac:dyDescent="0.35">
      <c r="A2179" t="s">
        <v>5854</v>
      </c>
      <c r="B2179" t="s">
        <v>144</v>
      </c>
      <c r="C2179" s="1">
        <v>45755</v>
      </c>
      <c r="D2179" s="1">
        <v>45814</v>
      </c>
      <c r="E2179" t="s">
        <v>211</v>
      </c>
      <c r="G2179" t="s">
        <v>117</v>
      </c>
      <c r="H2179" t="s">
        <v>117</v>
      </c>
      <c r="I2179" t="s">
        <v>117</v>
      </c>
      <c r="J2179" t="s">
        <v>4773</v>
      </c>
      <c r="K2179" t="s">
        <v>140</v>
      </c>
      <c r="L2179" t="s">
        <v>5855</v>
      </c>
      <c r="M2179" t="s">
        <v>5856</v>
      </c>
      <c r="N2179" t="s">
        <v>136</v>
      </c>
      <c r="O2179" t="s">
        <v>121</v>
      </c>
      <c r="P2179" s="6">
        <v>96950</v>
      </c>
      <c r="Q2179" t="s">
        <v>122</v>
      </c>
      <c r="R2179" t="s">
        <v>140</v>
      </c>
      <c r="S2179" s="8">
        <v>16702346560</v>
      </c>
      <c r="U2179" t="s">
        <v>4775</v>
      </c>
      <c r="V2179">
        <v>238220</v>
      </c>
      <c r="W2179" t="s">
        <v>124</v>
      </c>
      <c r="Y2179" t="s">
        <v>4776</v>
      </c>
      <c r="Z2179" t="s">
        <v>353</v>
      </c>
      <c r="AA2179" t="s">
        <v>4777</v>
      </c>
      <c r="AB2179" t="s">
        <v>936</v>
      </c>
      <c r="AC2179" t="s">
        <v>5855</v>
      </c>
      <c r="AD2179" t="s">
        <v>5856</v>
      </c>
      <c r="AE2179" t="s">
        <v>136</v>
      </c>
      <c r="AF2179" t="s">
        <v>121</v>
      </c>
      <c r="AG2179" s="6">
        <v>96950</v>
      </c>
      <c r="AH2179" t="s">
        <v>122</v>
      </c>
      <c r="AJ2179" s="8">
        <v>16702346560</v>
      </c>
      <c r="AL2179" t="s">
        <v>4778</v>
      </c>
      <c r="BE2179" t="str">
        <f>"49-9021.00"</f>
        <v>49-9021.00</v>
      </c>
      <c r="BF2179" t="s">
        <v>239</v>
      </c>
      <c r="BG2179" t="s">
        <v>5857</v>
      </c>
      <c r="BH2179" t="s">
        <v>5858</v>
      </c>
      <c r="BI2179">
        <v>1</v>
      </c>
      <c r="BJ2179">
        <v>1</v>
      </c>
      <c r="BK2179" s="1">
        <v>45870</v>
      </c>
      <c r="BL2179" s="1">
        <v>46234</v>
      </c>
      <c r="BM2179" s="1">
        <v>45870</v>
      </c>
      <c r="BN2179" s="1">
        <v>46234</v>
      </c>
      <c r="BO2179">
        <v>35</v>
      </c>
      <c r="BP2179">
        <v>0</v>
      </c>
      <c r="BQ2179">
        <v>7</v>
      </c>
      <c r="BR2179">
        <v>7</v>
      </c>
      <c r="BS2179">
        <v>7</v>
      </c>
      <c r="BT2179">
        <v>7</v>
      </c>
      <c r="BU2179">
        <v>7</v>
      </c>
      <c r="BV2179">
        <v>0</v>
      </c>
      <c r="BW2179" t="str">
        <f>"8:00 AM"</f>
        <v>8:00 AM</v>
      </c>
      <c r="BX2179" t="str">
        <f>"4:00 PM"</f>
        <v>4:00 PM</v>
      </c>
      <c r="BY2179" t="s">
        <v>159</v>
      </c>
      <c r="BZ2179">
        <v>0</v>
      </c>
      <c r="CA2179">
        <v>24</v>
      </c>
      <c r="CB2179" t="s">
        <v>117</v>
      </c>
      <c r="CD2179" t="s">
        <v>5859</v>
      </c>
      <c r="CE2179" t="s">
        <v>5855</v>
      </c>
      <c r="CF2179" t="s">
        <v>5856</v>
      </c>
      <c r="CG2179" t="s">
        <v>136</v>
      </c>
      <c r="CH2179" t="s">
        <v>121</v>
      </c>
      <c r="CI2179" s="6">
        <v>96950</v>
      </c>
      <c r="CJ2179" s="10">
        <v>11</v>
      </c>
      <c r="CK2179" s="10">
        <v>15</v>
      </c>
      <c r="CL2179" s="10">
        <v>16.5</v>
      </c>
      <c r="CM2179" s="10">
        <v>22.5</v>
      </c>
      <c r="CN2179" t="s">
        <v>137</v>
      </c>
      <c r="CP2179" t="s">
        <v>138</v>
      </c>
      <c r="CR2179" t="s">
        <v>139</v>
      </c>
      <c r="CS2179" t="s">
        <v>139</v>
      </c>
      <c r="CT2179" t="s">
        <v>139</v>
      </c>
      <c r="CU2179" t="s">
        <v>139</v>
      </c>
      <c r="CV2179" t="s">
        <v>140</v>
      </c>
      <c r="CW2179" t="s">
        <v>139</v>
      </c>
      <c r="CX2179" t="s">
        <v>139</v>
      </c>
      <c r="CY2179" t="s">
        <v>5860</v>
      </c>
      <c r="CZ2179" s="8">
        <v>16702346560</v>
      </c>
      <c r="DA2179" t="s">
        <v>4778</v>
      </c>
      <c r="DB2179" t="s">
        <v>1095</v>
      </c>
      <c r="DC2179" t="s">
        <v>139</v>
      </c>
      <c r="DD2179" t="s">
        <v>117</v>
      </c>
    </row>
    <row r="2180" spans="1:114" ht="15" customHeight="1" x14ac:dyDescent="0.35">
      <c r="A2180" t="s">
        <v>2138</v>
      </c>
      <c r="B2180" t="s">
        <v>144</v>
      </c>
      <c r="C2180" s="1">
        <v>45757</v>
      </c>
      <c r="D2180" s="1">
        <v>45814</v>
      </c>
      <c r="E2180" t="s">
        <v>116</v>
      </c>
      <c r="F2180" s="1">
        <v>45929</v>
      </c>
      <c r="G2180" t="s">
        <v>117</v>
      </c>
      <c r="H2180" t="s">
        <v>117</v>
      </c>
      <c r="I2180" t="s">
        <v>117</v>
      </c>
      <c r="J2180" t="s">
        <v>2139</v>
      </c>
      <c r="L2180" t="s">
        <v>2140</v>
      </c>
      <c r="M2180" t="s">
        <v>2141</v>
      </c>
      <c r="N2180" t="s">
        <v>120</v>
      </c>
      <c r="O2180" t="s">
        <v>121</v>
      </c>
      <c r="P2180" s="6">
        <v>96950</v>
      </c>
      <c r="Q2180" t="s">
        <v>122</v>
      </c>
      <c r="S2180" s="8">
        <v>16702349110</v>
      </c>
      <c r="U2180" t="s">
        <v>2142</v>
      </c>
      <c r="V2180">
        <v>44921</v>
      </c>
      <c r="W2180" t="s">
        <v>124</v>
      </c>
      <c r="Y2180" t="s">
        <v>2143</v>
      </c>
      <c r="Z2180" t="s">
        <v>2144</v>
      </c>
      <c r="AB2180" t="s">
        <v>1160</v>
      </c>
      <c r="AC2180" t="s">
        <v>2145</v>
      </c>
      <c r="AD2180" t="s">
        <v>2146</v>
      </c>
      <c r="AE2180" t="s">
        <v>120</v>
      </c>
      <c r="AF2180" t="s">
        <v>121</v>
      </c>
      <c r="AG2180" s="6">
        <v>96950</v>
      </c>
      <c r="AH2180" t="s">
        <v>122</v>
      </c>
      <c r="AJ2180" s="8">
        <v>16702349110</v>
      </c>
      <c r="AL2180" t="s">
        <v>2147</v>
      </c>
      <c r="BE2180" t="str">
        <f>"49-9071.00"</f>
        <v>49-9071.00</v>
      </c>
      <c r="BF2180" t="s">
        <v>156</v>
      </c>
      <c r="BG2180" t="s">
        <v>2148</v>
      </c>
      <c r="BH2180" t="s">
        <v>2149</v>
      </c>
      <c r="BI2180">
        <v>2</v>
      </c>
      <c r="BJ2180">
        <v>2</v>
      </c>
      <c r="BK2180" s="1">
        <v>45931</v>
      </c>
      <c r="BL2180" s="1">
        <v>46295</v>
      </c>
      <c r="BM2180" s="1">
        <v>45931</v>
      </c>
      <c r="BN2180" s="1">
        <v>46295</v>
      </c>
      <c r="BO2180">
        <v>35</v>
      </c>
      <c r="BP2180">
        <v>0</v>
      </c>
      <c r="BQ2180">
        <v>7</v>
      </c>
      <c r="BR2180">
        <v>7</v>
      </c>
      <c r="BS2180">
        <v>7</v>
      </c>
      <c r="BT2180">
        <v>7</v>
      </c>
      <c r="BU2180">
        <v>7</v>
      </c>
      <c r="BV2180">
        <v>0</v>
      </c>
      <c r="BW2180" t="str">
        <f>"9:00 AM"</f>
        <v>9:00 AM</v>
      </c>
      <c r="BX2180" t="str">
        <f>"5:00 PM"</f>
        <v>5:00 PM</v>
      </c>
      <c r="BY2180" t="s">
        <v>159</v>
      </c>
      <c r="BZ2180">
        <v>0</v>
      </c>
      <c r="CA2180">
        <v>24</v>
      </c>
      <c r="CB2180" t="s">
        <v>117</v>
      </c>
      <c r="CD2180" t="s">
        <v>2150</v>
      </c>
      <c r="CE2180" t="s">
        <v>2141</v>
      </c>
      <c r="CG2180" t="s">
        <v>120</v>
      </c>
      <c r="CH2180" t="s">
        <v>121</v>
      </c>
      <c r="CI2180" s="6">
        <v>96950</v>
      </c>
      <c r="CJ2180" s="10">
        <v>9.75</v>
      </c>
      <c r="CK2180" s="10">
        <v>9.75</v>
      </c>
      <c r="CL2180" s="10">
        <v>14.63</v>
      </c>
      <c r="CM2180" s="10">
        <v>14.63</v>
      </c>
      <c r="CN2180" t="s">
        <v>137</v>
      </c>
      <c r="CO2180" t="s">
        <v>194</v>
      </c>
      <c r="CP2180" t="s">
        <v>138</v>
      </c>
      <c r="CR2180" t="s">
        <v>139</v>
      </c>
      <c r="CS2180" t="s">
        <v>139</v>
      </c>
      <c r="CT2180" t="s">
        <v>140</v>
      </c>
      <c r="CU2180" t="s">
        <v>139</v>
      </c>
      <c r="CV2180" t="s">
        <v>140</v>
      </c>
      <c r="CW2180" t="s">
        <v>139</v>
      </c>
      <c r="CX2180" t="s">
        <v>140</v>
      </c>
      <c r="CY2180" s="2" t="s">
        <v>1032</v>
      </c>
      <c r="CZ2180" s="8">
        <v>16702349110</v>
      </c>
      <c r="DA2180" t="s">
        <v>2147</v>
      </c>
      <c r="DB2180" t="s">
        <v>164</v>
      </c>
      <c r="DC2180" t="s">
        <v>139</v>
      </c>
      <c r="DD2180" t="s">
        <v>117</v>
      </c>
    </row>
    <row r="2181" spans="1:114" ht="15" customHeight="1" x14ac:dyDescent="0.35">
      <c r="A2181" t="s">
        <v>16531</v>
      </c>
      <c r="B2181" t="s">
        <v>144</v>
      </c>
      <c r="C2181" s="1">
        <v>45757</v>
      </c>
      <c r="D2181" s="1">
        <v>45814</v>
      </c>
      <c r="E2181" t="s">
        <v>116</v>
      </c>
      <c r="F2181" s="1">
        <v>45868</v>
      </c>
      <c r="G2181" t="s">
        <v>117</v>
      </c>
      <c r="H2181" t="s">
        <v>117</v>
      </c>
      <c r="I2181" t="s">
        <v>117</v>
      </c>
      <c r="J2181" t="s">
        <v>4431</v>
      </c>
      <c r="K2181" t="s">
        <v>4432</v>
      </c>
      <c r="L2181" t="s">
        <v>4434</v>
      </c>
      <c r="N2181" t="s">
        <v>120</v>
      </c>
      <c r="O2181" t="s">
        <v>121</v>
      </c>
      <c r="P2181" s="6">
        <v>96950</v>
      </c>
      <c r="Q2181" t="s">
        <v>122</v>
      </c>
      <c r="S2181" s="8">
        <v>16702350064</v>
      </c>
      <c r="U2181" t="s">
        <v>4435</v>
      </c>
      <c r="V2181">
        <v>23622</v>
      </c>
      <c r="W2181" t="s">
        <v>124</v>
      </c>
      <c r="Y2181" t="s">
        <v>4436</v>
      </c>
      <c r="Z2181" t="s">
        <v>4437</v>
      </c>
      <c r="AA2181" t="s">
        <v>1701</v>
      </c>
      <c r="AB2181" t="s">
        <v>270</v>
      </c>
      <c r="AC2181" t="s">
        <v>4434</v>
      </c>
      <c r="AE2181" t="s">
        <v>120</v>
      </c>
      <c r="AF2181" t="s">
        <v>121</v>
      </c>
      <c r="AG2181" s="6">
        <v>96950</v>
      </c>
      <c r="AH2181" t="s">
        <v>122</v>
      </c>
      <c r="AJ2181" s="8">
        <v>16702350064</v>
      </c>
      <c r="AL2181" t="s">
        <v>4438</v>
      </c>
      <c r="BE2181" t="str">
        <f>"49-9071.00"</f>
        <v>49-9071.00</v>
      </c>
      <c r="BF2181" t="s">
        <v>156</v>
      </c>
      <c r="BG2181" t="s">
        <v>16532</v>
      </c>
      <c r="BH2181" t="s">
        <v>4440</v>
      </c>
      <c r="BI2181">
        <v>9</v>
      </c>
      <c r="BJ2181">
        <v>9</v>
      </c>
      <c r="BK2181" s="1">
        <v>45870</v>
      </c>
      <c r="BL2181" s="1">
        <v>46234</v>
      </c>
      <c r="BM2181" s="1">
        <v>45870</v>
      </c>
      <c r="BN2181" s="1">
        <v>46234</v>
      </c>
      <c r="BO2181">
        <v>35</v>
      </c>
      <c r="BP2181">
        <v>0</v>
      </c>
      <c r="BQ2181">
        <v>7</v>
      </c>
      <c r="BR2181">
        <v>7</v>
      </c>
      <c r="BS2181">
        <v>7</v>
      </c>
      <c r="BT2181">
        <v>7</v>
      </c>
      <c r="BU2181">
        <v>7</v>
      </c>
      <c r="BV2181">
        <v>0</v>
      </c>
      <c r="BW2181" t="str">
        <f>"8:00 AM"</f>
        <v>8:00 AM</v>
      </c>
      <c r="BX2181" t="str">
        <f>"5:00 PM"</f>
        <v>5:00 PM</v>
      </c>
      <c r="BY2181" t="s">
        <v>159</v>
      </c>
      <c r="BZ2181">
        <v>0</v>
      </c>
      <c r="CA2181">
        <v>24</v>
      </c>
      <c r="CB2181" t="s">
        <v>117</v>
      </c>
      <c r="CD2181" t="s">
        <v>16533</v>
      </c>
      <c r="CE2181" t="s">
        <v>16534</v>
      </c>
      <c r="CG2181" t="s">
        <v>120</v>
      </c>
      <c r="CH2181" t="s">
        <v>121</v>
      </c>
      <c r="CI2181" s="6">
        <v>96950</v>
      </c>
      <c r="CJ2181" s="10">
        <v>9.75</v>
      </c>
      <c r="CK2181" s="10">
        <v>9.75</v>
      </c>
      <c r="CL2181" s="10">
        <v>14.63</v>
      </c>
      <c r="CM2181" s="10">
        <v>14.63</v>
      </c>
      <c r="CN2181" t="s">
        <v>137</v>
      </c>
      <c r="CO2181" t="s">
        <v>194</v>
      </c>
      <c r="CP2181" t="s">
        <v>209</v>
      </c>
      <c r="CR2181" t="s">
        <v>117</v>
      </c>
      <c r="CS2181" t="s">
        <v>139</v>
      </c>
      <c r="CT2181" t="s">
        <v>140</v>
      </c>
      <c r="CU2181" t="s">
        <v>139</v>
      </c>
      <c r="CV2181" t="s">
        <v>140</v>
      </c>
      <c r="CW2181" t="s">
        <v>139</v>
      </c>
      <c r="CX2181" t="s">
        <v>140</v>
      </c>
      <c r="CY2181" t="s">
        <v>16535</v>
      </c>
      <c r="CZ2181" s="8">
        <v>16702350064</v>
      </c>
      <c r="DA2181" t="s">
        <v>4438</v>
      </c>
      <c r="DB2181" t="s">
        <v>164</v>
      </c>
      <c r="DC2181" t="s">
        <v>139</v>
      </c>
      <c r="DD2181" t="s">
        <v>117</v>
      </c>
    </row>
    <row r="2182" spans="1:114" ht="15" customHeight="1" x14ac:dyDescent="0.35">
      <c r="A2182" t="s">
        <v>5710</v>
      </c>
      <c r="B2182" t="s">
        <v>115</v>
      </c>
      <c r="C2182" s="1">
        <v>45763</v>
      </c>
      <c r="D2182" s="1">
        <v>45814</v>
      </c>
      <c r="E2182" t="s">
        <v>116</v>
      </c>
      <c r="F2182" s="1">
        <v>45823</v>
      </c>
      <c r="G2182" t="s">
        <v>117</v>
      </c>
      <c r="H2182" t="s">
        <v>117</v>
      </c>
      <c r="I2182" t="s">
        <v>117</v>
      </c>
      <c r="J2182" t="s">
        <v>5711</v>
      </c>
      <c r="L2182" t="s">
        <v>3781</v>
      </c>
      <c r="N2182" t="s">
        <v>136</v>
      </c>
      <c r="O2182" t="s">
        <v>121</v>
      </c>
      <c r="P2182" s="6">
        <v>96950</v>
      </c>
      <c r="Q2182" t="s">
        <v>122</v>
      </c>
      <c r="S2182" s="8">
        <v>16702353637</v>
      </c>
      <c r="U2182" t="s">
        <v>3776</v>
      </c>
      <c r="V2182">
        <v>236220</v>
      </c>
      <c r="W2182" t="s">
        <v>124</v>
      </c>
      <c r="Y2182" t="s">
        <v>3777</v>
      </c>
      <c r="Z2182" t="s">
        <v>3778</v>
      </c>
      <c r="AA2182" t="s">
        <v>3779</v>
      </c>
      <c r="AB2182" t="s">
        <v>205</v>
      </c>
      <c r="AC2182" t="s">
        <v>5712</v>
      </c>
      <c r="AE2182" t="s">
        <v>136</v>
      </c>
      <c r="AF2182" t="s">
        <v>121</v>
      </c>
      <c r="AG2182" s="6">
        <v>96950</v>
      </c>
      <c r="AH2182" t="s">
        <v>122</v>
      </c>
      <c r="AJ2182" s="8">
        <v>16702353637</v>
      </c>
      <c r="AL2182" t="s">
        <v>3782</v>
      </c>
      <c r="BE2182" t="str">
        <f>"17-3022.00"</f>
        <v>17-3022.00</v>
      </c>
      <c r="BF2182" t="s">
        <v>456</v>
      </c>
      <c r="BG2182" t="s">
        <v>5713</v>
      </c>
      <c r="BH2182" t="s">
        <v>5714</v>
      </c>
      <c r="BI2182">
        <v>1</v>
      </c>
      <c r="BK2182" s="1">
        <v>45825</v>
      </c>
      <c r="BL2182" s="1">
        <v>46189</v>
      </c>
      <c r="BO2182">
        <v>40</v>
      </c>
      <c r="BP2182">
        <v>0</v>
      </c>
      <c r="BQ2182">
        <v>8</v>
      </c>
      <c r="BR2182">
        <v>8</v>
      </c>
      <c r="BS2182">
        <v>8</v>
      </c>
      <c r="BT2182">
        <v>8</v>
      </c>
      <c r="BU2182">
        <v>8</v>
      </c>
      <c r="BV2182">
        <v>0</v>
      </c>
      <c r="BW2182" t="str">
        <f>"8:00 AM"</f>
        <v>8:00 AM</v>
      </c>
      <c r="BX2182" t="str">
        <f>"5:00 PM"</f>
        <v>5:00 PM</v>
      </c>
      <c r="BY2182" t="s">
        <v>459</v>
      </c>
      <c r="BZ2182">
        <v>0</v>
      </c>
      <c r="CA2182">
        <v>12</v>
      </c>
      <c r="CB2182" t="s">
        <v>117</v>
      </c>
      <c r="CD2182" t="s">
        <v>5715</v>
      </c>
      <c r="CE2182" t="s">
        <v>5716</v>
      </c>
      <c r="CG2182" t="s">
        <v>120</v>
      </c>
      <c r="CH2182" t="s">
        <v>121</v>
      </c>
      <c r="CI2182" s="6">
        <v>96950</v>
      </c>
      <c r="CJ2182" s="10">
        <v>17.760000000000002</v>
      </c>
      <c r="CK2182" s="10">
        <v>17.760000000000002</v>
      </c>
      <c r="CL2182" s="10">
        <v>26.64</v>
      </c>
      <c r="CM2182" s="10">
        <v>26.64</v>
      </c>
      <c r="CN2182" t="s">
        <v>137</v>
      </c>
      <c r="CP2182" t="s">
        <v>138</v>
      </c>
      <c r="CR2182" t="s">
        <v>139</v>
      </c>
      <c r="CS2182" t="s">
        <v>139</v>
      </c>
      <c r="CT2182" t="s">
        <v>139</v>
      </c>
      <c r="CU2182" t="s">
        <v>139</v>
      </c>
      <c r="CV2182" t="s">
        <v>140</v>
      </c>
      <c r="CW2182" t="s">
        <v>139</v>
      </c>
      <c r="CX2182" t="s">
        <v>140</v>
      </c>
      <c r="CY2182" t="s">
        <v>3786</v>
      </c>
      <c r="CZ2182" s="8">
        <v>16702353637</v>
      </c>
      <c r="DA2182" t="s">
        <v>3782</v>
      </c>
      <c r="DB2182" t="s">
        <v>142</v>
      </c>
      <c r="DC2182" t="s">
        <v>139</v>
      </c>
      <c r="DD2182" t="s">
        <v>117</v>
      </c>
    </row>
    <row r="2183" spans="1:114" ht="15" customHeight="1" x14ac:dyDescent="0.35">
      <c r="A2183" t="s">
        <v>5705</v>
      </c>
      <c r="B2183" t="s">
        <v>166</v>
      </c>
      <c r="C2183" s="1">
        <v>45783</v>
      </c>
      <c r="D2183" s="1">
        <v>45814</v>
      </c>
      <c r="E2183" t="s">
        <v>116</v>
      </c>
      <c r="F2183" s="1">
        <v>45904</v>
      </c>
      <c r="G2183" t="s">
        <v>117</v>
      </c>
      <c r="H2183" t="s">
        <v>117</v>
      </c>
      <c r="I2183" t="s">
        <v>117</v>
      </c>
      <c r="J2183" t="s">
        <v>1965</v>
      </c>
      <c r="K2183" t="s">
        <v>1966</v>
      </c>
      <c r="L2183" t="s">
        <v>1967</v>
      </c>
      <c r="N2183" t="s">
        <v>120</v>
      </c>
      <c r="O2183" t="s">
        <v>121</v>
      </c>
      <c r="P2183" s="6">
        <v>96950</v>
      </c>
      <c r="Q2183" t="s">
        <v>122</v>
      </c>
      <c r="S2183" s="8">
        <v>16702375051</v>
      </c>
      <c r="U2183" t="s">
        <v>1968</v>
      </c>
      <c r="V2183">
        <v>721110</v>
      </c>
      <c r="W2183" t="s">
        <v>124</v>
      </c>
      <c r="Y2183" t="s">
        <v>1969</v>
      </c>
      <c r="Z2183" t="s">
        <v>1970</v>
      </c>
      <c r="AB2183" t="s">
        <v>154</v>
      </c>
      <c r="AC2183" t="s">
        <v>1967</v>
      </c>
      <c r="AE2183" t="s">
        <v>120</v>
      </c>
      <c r="AF2183" t="s">
        <v>121</v>
      </c>
      <c r="AG2183" s="6">
        <v>96950</v>
      </c>
      <c r="AH2183" t="s">
        <v>122</v>
      </c>
      <c r="AJ2183" s="8">
        <v>16702375051</v>
      </c>
      <c r="AL2183" t="s">
        <v>1971</v>
      </c>
      <c r="BE2183" t="str">
        <f>"37-3011.00"</f>
        <v>37-3011.00</v>
      </c>
      <c r="BF2183" t="s">
        <v>177</v>
      </c>
      <c r="BG2183" t="s">
        <v>5706</v>
      </c>
      <c r="BH2183" t="s">
        <v>5707</v>
      </c>
      <c r="BI2183">
        <v>3</v>
      </c>
      <c r="BK2183" s="1">
        <v>45906</v>
      </c>
      <c r="BL2183" s="1">
        <v>46270</v>
      </c>
      <c r="BO2183">
        <v>35</v>
      </c>
      <c r="BP2183">
        <v>0</v>
      </c>
      <c r="BQ2183">
        <v>7</v>
      </c>
      <c r="BR2183">
        <v>7</v>
      </c>
      <c r="BS2183">
        <v>7</v>
      </c>
      <c r="BT2183">
        <v>7</v>
      </c>
      <c r="BU2183">
        <v>7</v>
      </c>
      <c r="BV2183">
        <v>0</v>
      </c>
      <c r="BW2183" t="str">
        <f>"4:00 AM"</f>
        <v>4:00 AM</v>
      </c>
      <c r="BX2183" t="str">
        <f>"12:00 PM"</f>
        <v>12:00 PM</v>
      </c>
      <c r="BY2183" t="s">
        <v>133</v>
      </c>
      <c r="BZ2183">
        <v>0</v>
      </c>
      <c r="CA2183">
        <v>3</v>
      </c>
      <c r="CB2183" t="s">
        <v>117</v>
      </c>
      <c r="CD2183" s="2" t="s">
        <v>5708</v>
      </c>
      <c r="CE2183" t="s">
        <v>1975</v>
      </c>
      <c r="CF2183" t="s">
        <v>1967</v>
      </c>
      <c r="CG2183" t="s">
        <v>120</v>
      </c>
      <c r="CH2183" t="s">
        <v>121</v>
      </c>
      <c r="CI2183" s="6">
        <v>96950</v>
      </c>
      <c r="CJ2183" s="10">
        <v>8.57</v>
      </c>
      <c r="CK2183" s="10">
        <v>8.57</v>
      </c>
      <c r="CL2183" s="10">
        <v>12.86</v>
      </c>
      <c r="CM2183" s="10">
        <v>12.86</v>
      </c>
      <c r="CN2183" t="s">
        <v>137</v>
      </c>
      <c r="CP2183" t="s">
        <v>138</v>
      </c>
      <c r="CR2183" t="s">
        <v>117</v>
      </c>
      <c r="CS2183" t="s">
        <v>139</v>
      </c>
      <c r="CT2183" t="s">
        <v>140</v>
      </c>
      <c r="CU2183" t="s">
        <v>139</v>
      </c>
      <c r="CV2183" t="s">
        <v>140</v>
      </c>
      <c r="CW2183" t="s">
        <v>139</v>
      </c>
      <c r="CX2183" t="s">
        <v>140</v>
      </c>
      <c r="CY2183" t="s">
        <v>5709</v>
      </c>
      <c r="CZ2183" s="8">
        <v>16702375051</v>
      </c>
      <c r="DA2183" t="s">
        <v>1971</v>
      </c>
      <c r="DB2183" t="s">
        <v>140</v>
      </c>
      <c r="DC2183" t="s">
        <v>139</v>
      </c>
      <c r="DD2183" t="s">
        <v>117</v>
      </c>
    </row>
    <row r="2184" spans="1:114" ht="15" customHeight="1" x14ac:dyDescent="0.35">
      <c r="A2184" t="s">
        <v>5675</v>
      </c>
      <c r="B2184" t="s">
        <v>115</v>
      </c>
      <c r="C2184" s="1">
        <v>45806</v>
      </c>
      <c r="D2184" s="1">
        <v>45814</v>
      </c>
      <c r="E2184" t="s">
        <v>116</v>
      </c>
      <c r="F2184" s="1">
        <v>45929</v>
      </c>
      <c r="G2184" t="s">
        <v>117</v>
      </c>
      <c r="H2184" t="s">
        <v>117</v>
      </c>
      <c r="I2184" t="s">
        <v>117</v>
      </c>
      <c r="J2184" t="s">
        <v>5676</v>
      </c>
      <c r="K2184" t="s">
        <v>5677</v>
      </c>
      <c r="L2184" t="s">
        <v>5678</v>
      </c>
      <c r="M2184" t="s">
        <v>982</v>
      </c>
      <c r="N2184" t="s">
        <v>120</v>
      </c>
      <c r="O2184" t="s">
        <v>121</v>
      </c>
      <c r="P2184" s="6">
        <v>96950</v>
      </c>
      <c r="Q2184" t="s">
        <v>122</v>
      </c>
      <c r="R2184" t="s">
        <v>652</v>
      </c>
      <c r="S2184" s="8">
        <v>16702873600</v>
      </c>
      <c r="U2184" t="s">
        <v>5679</v>
      </c>
      <c r="V2184">
        <v>561320</v>
      </c>
      <c r="W2184" t="s">
        <v>124</v>
      </c>
      <c r="Y2184" t="s">
        <v>5680</v>
      </c>
      <c r="Z2184" t="s">
        <v>5681</v>
      </c>
      <c r="AA2184" t="s">
        <v>140</v>
      </c>
      <c r="AB2184" t="s">
        <v>1406</v>
      </c>
      <c r="AC2184" t="s">
        <v>5678</v>
      </c>
      <c r="AD2184" t="s">
        <v>982</v>
      </c>
      <c r="AE2184" t="s">
        <v>120</v>
      </c>
      <c r="AF2184" t="s">
        <v>121</v>
      </c>
      <c r="AG2184" s="6">
        <v>96950</v>
      </c>
      <c r="AH2184" t="s">
        <v>122</v>
      </c>
      <c r="AI2184" t="s">
        <v>652</v>
      </c>
      <c r="AJ2184" s="8">
        <v>16702879595</v>
      </c>
      <c r="AL2184" t="s">
        <v>5682</v>
      </c>
      <c r="BE2184" t="str">
        <f>"49-9071.00"</f>
        <v>49-9071.00</v>
      </c>
      <c r="BF2184" t="s">
        <v>156</v>
      </c>
      <c r="BG2184" t="s">
        <v>5683</v>
      </c>
      <c r="BH2184" t="s">
        <v>341</v>
      </c>
      <c r="BI2184">
        <v>5</v>
      </c>
      <c r="BK2184" s="1">
        <v>45931</v>
      </c>
      <c r="BL2184" s="1">
        <v>46295</v>
      </c>
      <c r="BO2184">
        <v>35</v>
      </c>
      <c r="BP2184">
        <v>0</v>
      </c>
      <c r="BQ2184">
        <v>7</v>
      </c>
      <c r="BR2184">
        <v>7</v>
      </c>
      <c r="BS2184">
        <v>7</v>
      </c>
      <c r="BT2184">
        <v>7</v>
      </c>
      <c r="BU2184">
        <v>7</v>
      </c>
      <c r="BV2184">
        <v>0</v>
      </c>
      <c r="BW2184" t="str">
        <f>"8:00 AM"</f>
        <v>8:00 AM</v>
      </c>
      <c r="BX2184" t="str">
        <f>"4:00 PM"</f>
        <v>4:00 PM</v>
      </c>
      <c r="BY2184" t="s">
        <v>133</v>
      </c>
      <c r="BZ2184">
        <v>0</v>
      </c>
      <c r="CA2184">
        <v>12</v>
      </c>
      <c r="CB2184" t="s">
        <v>117</v>
      </c>
      <c r="CD2184" s="2" t="s">
        <v>5684</v>
      </c>
      <c r="CE2184" t="s">
        <v>5685</v>
      </c>
      <c r="CF2184" t="s">
        <v>982</v>
      </c>
      <c r="CG2184" t="s">
        <v>120</v>
      </c>
      <c r="CH2184" t="s">
        <v>121</v>
      </c>
      <c r="CI2184" s="6">
        <v>96950</v>
      </c>
      <c r="CJ2184" s="10">
        <v>9.75</v>
      </c>
      <c r="CK2184" s="10">
        <v>10</v>
      </c>
      <c r="CL2184" s="10">
        <v>14.62</v>
      </c>
      <c r="CM2184" s="10">
        <v>15</v>
      </c>
      <c r="CN2184" t="s">
        <v>137</v>
      </c>
      <c r="CO2184" t="s">
        <v>140</v>
      </c>
      <c r="CP2184" t="s">
        <v>138</v>
      </c>
      <c r="CR2184" t="s">
        <v>117</v>
      </c>
      <c r="CS2184" t="s">
        <v>139</v>
      </c>
      <c r="CT2184" t="s">
        <v>139</v>
      </c>
      <c r="CU2184" t="s">
        <v>139</v>
      </c>
      <c r="CV2184" t="s">
        <v>140</v>
      </c>
      <c r="CW2184" t="s">
        <v>139</v>
      </c>
      <c r="CX2184" t="s">
        <v>140</v>
      </c>
      <c r="CY2184" t="s">
        <v>664</v>
      </c>
      <c r="CZ2184" s="8">
        <v>16702873600</v>
      </c>
      <c r="DA2184" t="s">
        <v>5682</v>
      </c>
      <c r="DB2184" t="s">
        <v>140</v>
      </c>
      <c r="DC2184" t="s">
        <v>139</v>
      </c>
      <c r="DD2184" t="s">
        <v>117</v>
      </c>
    </row>
    <row r="2185" spans="1:114" ht="15" customHeight="1" x14ac:dyDescent="0.35">
      <c r="A2185" t="s">
        <v>15446</v>
      </c>
      <c r="B2185" t="s">
        <v>115</v>
      </c>
      <c r="C2185" s="1">
        <v>45816</v>
      </c>
      <c r="D2185" s="1">
        <v>45816</v>
      </c>
      <c r="E2185" t="s">
        <v>211</v>
      </c>
      <c r="G2185" t="s">
        <v>117</v>
      </c>
      <c r="H2185" t="s">
        <v>117</v>
      </c>
      <c r="I2185" t="s">
        <v>117</v>
      </c>
      <c r="J2185" t="s">
        <v>466</v>
      </c>
      <c r="L2185" t="s">
        <v>467</v>
      </c>
      <c r="M2185" t="s">
        <v>468</v>
      </c>
      <c r="N2185" t="s">
        <v>136</v>
      </c>
      <c r="O2185" t="s">
        <v>121</v>
      </c>
      <c r="P2185" s="6">
        <v>96950</v>
      </c>
      <c r="Q2185" t="s">
        <v>122</v>
      </c>
      <c r="R2185" t="s">
        <v>1488</v>
      </c>
      <c r="S2185" s="8">
        <v>16707885235</v>
      </c>
      <c r="U2185" t="s">
        <v>470</v>
      </c>
      <c r="V2185">
        <v>236116</v>
      </c>
      <c r="W2185" t="s">
        <v>124</v>
      </c>
      <c r="Y2185" t="s">
        <v>471</v>
      </c>
      <c r="Z2185" t="s">
        <v>472</v>
      </c>
      <c r="AA2185" t="s">
        <v>473</v>
      </c>
      <c r="AB2185" t="s">
        <v>474</v>
      </c>
      <c r="AC2185" t="s">
        <v>475</v>
      </c>
      <c r="AD2185" t="s">
        <v>476</v>
      </c>
      <c r="AE2185" t="s">
        <v>136</v>
      </c>
      <c r="AF2185" t="s">
        <v>121</v>
      </c>
      <c r="AG2185" s="6">
        <v>96950</v>
      </c>
      <c r="AH2185" t="s">
        <v>122</v>
      </c>
      <c r="AI2185" t="s">
        <v>1488</v>
      </c>
      <c r="AJ2185" s="8">
        <v>16707885235</v>
      </c>
      <c r="AL2185" t="s">
        <v>477</v>
      </c>
      <c r="BE2185" t="str">
        <f>"43-3031.00"</f>
        <v>43-3031.00</v>
      </c>
      <c r="BF2185" t="s">
        <v>357</v>
      </c>
      <c r="BG2185" t="s">
        <v>15447</v>
      </c>
      <c r="BH2185" t="s">
        <v>1669</v>
      </c>
      <c r="BI2185">
        <v>5</v>
      </c>
      <c r="BK2185" s="1">
        <v>45931</v>
      </c>
      <c r="BL2185" s="1">
        <v>46295</v>
      </c>
      <c r="BO2185">
        <v>35</v>
      </c>
      <c r="BP2185">
        <v>0</v>
      </c>
      <c r="BQ2185">
        <v>7</v>
      </c>
      <c r="BR2185">
        <v>7</v>
      </c>
      <c r="BS2185">
        <v>7</v>
      </c>
      <c r="BT2185">
        <v>7</v>
      </c>
      <c r="BU2185">
        <v>7</v>
      </c>
      <c r="BV2185">
        <v>0</v>
      </c>
      <c r="BW2185" t="str">
        <f>"8:00 AM"</f>
        <v>8:00 AM</v>
      </c>
      <c r="BX2185" t="str">
        <f>"4:00 PM"</f>
        <v>4:00 PM</v>
      </c>
      <c r="BY2185" t="s">
        <v>459</v>
      </c>
      <c r="BZ2185">
        <v>0</v>
      </c>
      <c r="CA2185">
        <v>24</v>
      </c>
      <c r="CB2185" t="s">
        <v>117</v>
      </c>
      <c r="CD2185" s="2" t="s">
        <v>15448</v>
      </c>
      <c r="CE2185" t="s">
        <v>475</v>
      </c>
      <c r="CF2185" t="s">
        <v>476</v>
      </c>
      <c r="CG2185" t="s">
        <v>136</v>
      </c>
      <c r="CH2185" t="s">
        <v>121</v>
      </c>
      <c r="CI2185" s="6">
        <v>96950</v>
      </c>
      <c r="CJ2185" s="10">
        <v>12.28</v>
      </c>
      <c r="CK2185" s="10">
        <v>12.28</v>
      </c>
      <c r="CL2185" s="10">
        <v>18.420000000000002</v>
      </c>
      <c r="CM2185" s="10">
        <v>18.420000000000002</v>
      </c>
      <c r="CN2185" t="s">
        <v>137</v>
      </c>
      <c r="CO2185" t="s">
        <v>481</v>
      </c>
      <c r="CP2185" t="s">
        <v>138</v>
      </c>
      <c r="CR2185" t="s">
        <v>117</v>
      </c>
      <c r="CS2185" t="s">
        <v>139</v>
      </c>
      <c r="CT2185" t="s">
        <v>139</v>
      </c>
      <c r="CU2185" t="s">
        <v>139</v>
      </c>
      <c r="CV2185" t="s">
        <v>140</v>
      </c>
      <c r="CW2185" t="s">
        <v>139</v>
      </c>
      <c r="CX2185" t="s">
        <v>139</v>
      </c>
      <c r="CY2185" t="s">
        <v>3389</v>
      </c>
      <c r="CZ2185" s="8">
        <v>16707885235</v>
      </c>
      <c r="DA2185" t="s">
        <v>477</v>
      </c>
      <c r="DB2185" t="s">
        <v>140</v>
      </c>
      <c r="DC2185" t="s">
        <v>139</v>
      </c>
      <c r="DD2185" t="s">
        <v>117</v>
      </c>
    </row>
    <row r="2186" spans="1:114" ht="15" customHeight="1" x14ac:dyDescent="0.35">
      <c r="A2186" t="s">
        <v>12338</v>
      </c>
      <c r="B2186" t="s">
        <v>115</v>
      </c>
      <c r="C2186" s="1">
        <v>45816</v>
      </c>
      <c r="D2186" s="1">
        <v>45816</v>
      </c>
      <c r="E2186" t="s">
        <v>116</v>
      </c>
      <c r="F2186" s="1">
        <v>45929</v>
      </c>
      <c r="G2186" t="s">
        <v>117</v>
      </c>
      <c r="H2186" t="s">
        <v>117</v>
      </c>
      <c r="I2186" t="s">
        <v>117</v>
      </c>
      <c r="J2186" t="s">
        <v>466</v>
      </c>
      <c r="L2186" t="s">
        <v>467</v>
      </c>
      <c r="M2186" t="s">
        <v>468</v>
      </c>
      <c r="N2186" t="s">
        <v>136</v>
      </c>
      <c r="O2186" t="s">
        <v>121</v>
      </c>
      <c r="P2186" s="6">
        <v>96950</v>
      </c>
      <c r="Q2186" t="s">
        <v>122</v>
      </c>
      <c r="R2186" t="s">
        <v>5358</v>
      </c>
      <c r="S2186" s="8">
        <v>16707885235</v>
      </c>
      <c r="U2186" t="s">
        <v>470</v>
      </c>
      <c r="V2186">
        <v>236116</v>
      </c>
      <c r="W2186" t="s">
        <v>124</v>
      </c>
      <c r="Y2186" t="s">
        <v>471</v>
      </c>
      <c r="Z2186" t="s">
        <v>472</v>
      </c>
      <c r="AA2186" t="s">
        <v>473</v>
      </c>
      <c r="AB2186" t="s">
        <v>474</v>
      </c>
      <c r="AC2186" t="s">
        <v>475</v>
      </c>
      <c r="AD2186" t="s">
        <v>476</v>
      </c>
      <c r="AE2186" t="s">
        <v>136</v>
      </c>
      <c r="AF2186" t="s">
        <v>121</v>
      </c>
      <c r="AG2186" s="6">
        <v>96950</v>
      </c>
      <c r="AH2186" t="s">
        <v>122</v>
      </c>
      <c r="AI2186" t="s">
        <v>5358</v>
      </c>
      <c r="AJ2186" s="8">
        <v>16707885235</v>
      </c>
      <c r="AL2186" t="s">
        <v>477</v>
      </c>
      <c r="BE2186" t="str">
        <f>"49-9071.00"</f>
        <v>49-9071.00</v>
      </c>
      <c r="BF2186" t="s">
        <v>156</v>
      </c>
      <c r="BG2186" t="s">
        <v>12339</v>
      </c>
      <c r="BH2186" t="s">
        <v>479</v>
      </c>
      <c r="BI2186">
        <v>15</v>
      </c>
      <c r="BK2186" s="1">
        <v>45931</v>
      </c>
      <c r="BL2186" s="1">
        <v>46295</v>
      </c>
      <c r="BO2186">
        <v>35</v>
      </c>
      <c r="BP2186">
        <v>0</v>
      </c>
      <c r="BQ2186">
        <v>7</v>
      </c>
      <c r="BR2186">
        <v>7</v>
      </c>
      <c r="BS2186">
        <v>7</v>
      </c>
      <c r="BT2186">
        <v>7</v>
      </c>
      <c r="BU2186">
        <v>7</v>
      </c>
      <c r="BV2186">
        <v>0</v>
      </c>
      <c r="BW2186" t="str">
        <f>"8:00 AM"</f>
        <v>8:00 AM</v>
      </c>
      <c r="BX2186" t="str">
        <f>"4:00 PM"</f>
        <v>4:00 PM</v>
      </c>
      <c r="BY2186" t="s">
        <v>159</v>
      </c>
      <c r="BZ2186">
        <v>0</v>
      </c>
      <c r="CA2186">
        <v>24</v>
      </c>
      <c r="CB2186" t="s">
        <v>117</v>
      </c>
      <c r="CD2186" t="s">
        <v>480</v>
      </c>
      <c r="CE2186" t="s">
        <v>475</v>
      </c>
      <c r="CF2186" t="s">
        <v>476</v>
      </c>
      <c r="CG2186" t="s">
        <v>136</v>
      </c>
      <c r="CH2186" t="s">
        <v>121</v>
      </c>
      <c r="CI2186" s="6">
        <v>96950</v>
      </c>
      <c r="CJ2186" s="10">
        <v>9.75</v>
      </c>
      <c r="CK2186" s="10">
        <v>9.75</v>
      </c>
      <c r="CL2186" s="10">
        <v>14.63</v>
      </c>
      <c r="CM2186" s="10">
        <v>14.63</v>
      </c>
      <c r="CN2186" t="s">
        <v>137</v>
      </c>
      <c r="CO2186" t="s">
        <v>481</v>
      </c>
      <c r="CP2186" t="s">
        <v>138</v>
      </c>
      <c r="CR2186" t="s">
        <v>117</v>
      </c>
      <c r="CS2186" t="s">
        <v>139</v>
      </c>
      <c r="CT2186" t="s">
        <v>139</v>
      </c>
      <c r="CU2186" t="s">
        <v>139</v>
      </c>
      <c r="CV2186" t="s">
        <v>140</v>
      </c>
      <c r="CW2186" t="s">
        <v>139</v>
      </c>
      <c r="CX2186" t="s">
        <v>139</v>
      </c>
      <c r="CY2186" t="s">
        <v>3389</v>
      </c>
      <c r="CZ2186" s="8">
        <v>16707885235</v>
      </c>
      <c r="DA2186" t="s">
        <v>477</v>
      </c>
      <c r="DB2186" t="s">
        <v>140</v>
      </c>
      <c r="DC2186" t="s">
        <v>139</v>
      </c>
      <c r="DD2186" t="s">
        <v>117</v>
      </c>
    </row>
    <row r="2187" spans="1:114" ht="15" customHeight="1" x14ac:dyDescent="0.35">
      <c r="A2187" t="s">
        <v>15402</v>
      </c>
      <c r="B2187" t="s">
        <v>144</v>
      </c>
      <c r="C2187" s="1">
        <v>45750</v>
      </c>
      <c r="D2187" s="1">
        <v>45817</v>
      </c>
      <c r="E2187" t="s">
        <v>116</v>
      </c>
      <c r="F2187" s="1">
        <v>45929</v>
      </c>
      <c r="G2187" t="s">
        <v>117</v>
      </c>
      <c r="H2187" t="s">
        <v>117</v>
      </c>
      <c r="I2187" t="s">
        <v>117</v>
      </c>
      <c r="J2187" t="s">
        <v>3218</v>
      </c>
      <c r="L2187" t="s">
        <v>12290</v>
      </c>
      <c r="N2187" t="s">
        <v>136</v>
      </c>
      <c r="O2187" t="s">
        <v>121</v>
      </c>
      <c r="P2187" s="6">
        <v>96950</v>
      </c>
      <c r="Q2187" t="s">
        <v>122</v>
      </c>
      <c r="S2187" s="8">
        <v>16702346445</v>
      </c>
      <c r="T2187">
        <v>2263</v>
      </c>
      <c r="U2187" t="s">
        <v>3219</v>
      </c>
      <c r="V2187">
        <v>53111</v>
      </c>
      <c r="W2187" t="s">
        <v>124</v>
      </c>
      <c r="Y2187" t="s">
        <v>698</v>
      </c>
      <c r="Z2187" t="s">
        <v>699</v>
      </c>
      <c r="AB2187" t="s">
        <v>215</v>
      </c>
      <c r="AC2187" t="s">
        <v>3849</v>
      </c>
      <c r="AE2187" t="s">
        <v>136</v>
      </c>
      <c r="AF2187" t="s">
        <v>121</v>
      </c>
      <c r="AG2187" s="6">
        <v>96950</v>
      </c>
      <c r="AH2187" t="s">
        <v>122</v>
      </c>
      <c r="AJ2187" s="8">
        <v>16702346445</v>
      </c>
      <c r="AK2187">
        <v>2263</v>
      </c>
      <c r="AL2187" t="s">
        <v>700</v>
      </c>
      <c r="BE2187" t="str">
        <f>"49-9071.00"</f>
        <v>49-9071.00</v>
      </c>
      <c r="BF2187" t="s">
        <v>156</v>
      </c>
      <c r="BG2187" t="s">
        <v>15403</v>
      </c>
      <c r="BH2187" t="s">
        <v>3221</v>
      </c>
      <c r="BI2187">
        <v>3</v>
      </c>
      <c r="BJ2187">
        <v>3</v>
      </c>
      <c r="BK2187" s="1">
        <v>45931</v>
      </c>
      <c r="BL2187" s="1">
        <v>46295</v>
      </c>
      <c r="BM2187" s="1">
        <v>45931</v>
      </c>
      <c r="BN2187" s="1">
        <v>46295</v>
      </c>
      <c r="BO2187">
        <v>40</v>
      </c>
      <c r="BP2187">
        <v>0</v>
      </c>
      <c r="BQ2187">
        <v>8</v>
      </c>
      <c r="BR2187">
        <v>8</v>
      </c>
      <c r="BS2187">
        <v>8</v>
      </c>
      <c r="BT2187">
        <v>8</v>
      </c>
      <c r="BU2187">
        <v>8</v>
      </c>
      <c r="BV2187">
        <v>0</v>
      </c>
      <c r="BW2187" t="str">
        <f>"8:00 AM"</f>
        <v>8:00 AM</v>
      </c>
      <c r="BX2187" t="str">
        <f>"5:00 PM"</f>
        <v>5:00 PM</v>
      </c>
      <c r="BY2187" t="s">
        <v>159</v>
      </c>
      <c r="BZ2187">
        <v>0</v>
      </c>
      <c r="CA2187">
        <v>12</v>
      </c>
      <c r="CB2187" t="s">
        <v>117</v>
      </c>
      <c r="CD2187" t="s">
        <v>15404</v>
      </c>
      <c r="CE2187" t="s">
        <v>1667</v>
      </c>
      <c r="CG2187" t="s">
        <v>136</v>
      </c>
      <c r="CH2187" t="s">
        <v>121</v>
      </c>
      <c r="CI2187" s="6">
        <v>96950</v>
      </c>
      <c r="CJ2187" s="10">
        <v>9.75</v>
      </c>
      <c r="CK2187" s="10">
        <v>10</v>
      </c>
      <c r="CL2187" s="10">
        <v>14.63</v>
      </c>
      <c r="CM2187" s="10">
        <v>15</v>
      </c>
      <c r="CN2187" t="s">
        <v>137</v>
      </c>
      <c r="CO2187" t="s">
        <v>803</v>
      </c>
      <c r="CP2187" t="s">
        <v>138</v>
      </c>
      <c r="CR2187" t="s">
        <v>117</v>
      </c>
      <c r="CS2187" t="s">
        <v>139</v>
      </c>
      <c r="CT2187" t="s">
        <v>140</v>
      </c>
      <c r="CU2187" t="s">
        <v>139</v>
      </c>
      <c r="CV2187" t="s">
        <v>140</v>
      </c>
      <c r="CW2187" t="s">
        <v>139</v>
      </c>
      <c r="CX2187" t="s">
        <v>140</v>
      </c>
      <c r="CY2187" t="s">
        <v>17406</v>
      </c>
      <c r="CZ2187" s="8">
        <v>16702346445</v>
      </c>
      <c r="DA2187" t="s">
        <v>700</v>
      </c>
      <c r="DB2187" t="s">
        <v>140</v>
      </c>
      <c r="DC2187" t="s">
        <v>139</v>
      </c>
      <c r="DD2187" t="s">
        <v>117</v>
      </c>
      <c r="DE2187" t="s">
        <v>698</v>
      </c>
      <c r="DF2187" t="s">
        <v>699</v>
      </c>
      <c r="DH2187" t="s">
        <v>3219</v>
      </c>
      <c r="DI2187" t="s">
        <v>3218</v>
      </c>
      <c r="DJ2187" t="s">
        <v>700</v>
      </c>
    </row>
    <row r="2188" spans="1:114" ht="15" customHeight="1" x14ac:dyDescent="0.35">
      <c r="A2188" t="s">
        <v>14015</v>
      </c>
      <c r="B2188" t="s">
        <v>144</v>
      </c>
      <c r="C2188" s="1">
        <v>45750</v>
      </c>
      <c r="D2188" s="1">
        <v>45817</v>
      </c>
      <c r="E2188" t="s">
        <v>211</v>
      </c>
      <c r="G2188" t="s">
        <v>117</v>
      </c>
      <c r="H2188" t="s">
        <v>117</v>
      </c>
      <c r="I2188" t="s">
        <v>117</v>
      </c>
      <c r="J2188" t="s">
        <v>14016</v>
      </c>
      <c r="K2188" t="s">
        <v>1795</v>
      </c>
      <c r="L2188" t="s">
        <v>1804</v>
      </c>
      <c r="N2188" t="s">
        <v>120</v>
      </c>
      <c r="O2188" t="s">
        <v>121</v>
      </c>
      <c r="P2188" s="6">
        <v>96950</v>
      </c>
      <c r="Q2188" t="s">
        <v>122</v>
      </c>
      <c r="S2188" s="8">
        <v>16702874011</v>
      </c>
      <c r="U2188" t="s">
        <v>1797</v>
      </c>
      <c r="V2188">
        <v>7225</v>
      </c>
      <c r="W2188" t="s">
        <v>124</v>
      </c>
      <c r="Y2188" t="s">
        <v>654</v>
      </c>
      <c r="Z2188" t="s">
        <v>1798</v>
      </c>
      <c r="AA2188" t="s">
        <v>1799</v>
      </c>
      <c r="AB2188" t="s">
        <v>1406</v>
      </c>
      <c r="AC2188" t="s">
        <v>1796</v>
      </c>
      <c r="AE2188" t="s">
        <v>120</v>
      </c>
      <c r="AF2188" t="s">
        <v>121</v>
      </c>
      <c r="AG2188" s="6">
        <v>96950</v>
      </c>
      <c r="AH2188" t="s">
        <v>122</v>
      </c>
      <c r="AJ2188" s="8">
        <v>16702874011</v>
      </c>
      <c r="AL2188" t="s">
        <v>1800</v>
      </c>
      <c r="BE2188" t="str">
        <f>"35-2014.00"</f>
        <v>35-2014.00</v>
      </c>
      <c r="BF2188" t="s">
        <v>191</v>
      </c>
      <c r="BG2188" t="s">
        <v>14017</v>
      </c>
      <c r="BH2188" t="s">
        <v>193</v>
      </c>
      <c r="BI2188">
        <v>2</v>
      </c>
      <c r="BJ2188">
        <v>2</v>
      </c>
      <c r="BK2188" s="1">
        <v>45839</v>
      </c>
      <c r="BL2188" s="1">
        <v>46203</v>
      </c>
      <c r="BM2188" s="1">
        <v>45839</v>
      </c>
      <c r="BN2188" s="1">
        <v>46203</v>
      </c>
      <c r="BO2188">
        <v>35</v>
      </c>
      <c r="BP2188">
        <v>0</v>
      </c>
      <c r="BQ2188">
        <v>7</v>
      </c>
      <c r="BR2188">
        <v>7</v>
      </c>
      <c r="BS2188">
        <v>7</v>
      </c>
      <c r="BT2188">
        <v>7</v>
      </c>
      <c r="BU2188">
        <v>7</v>
      </c>
      <c r="BV2188">
        <v>0</v>
      </c>
      <c r="BW2188" t="str">
        <f>"11:00 AM"</f>
        <v>11:00 AM</v>
      </c>
      <c r="BX2188" t="str">
        <f>"6:00 PM"</f>
        <v>6:00 PM</v>
      </c>
      <c r="BY2188" t="s">
        <v>133</v>
      </c>
      <c r="BZ2188">
        <v>0</v>
      </c>
      <c r="CA2188">
        <v>12</v>
      </c>
      <c r="CB2188" t="s">
        <v>117</v>
      </c>
      <c r="CD2188" t="s">
        <v>14018</v>
      </c>
      <c r="CE2188" t="s">
        <v>14019</v>
      </c>
      <c r="CG2188" t="s">
        <v>120</v>
      </c>
      <c r="CH2188" t="s">
        <v>121</v>
      </c>
      <c r="CI2188" s="6">
        <v>96950</v>
      </c>
      <c r="CJ2188" s="10">
        <v>8.83</v>
      </c>
      <c r="CK2188" s="10">
        <v>8.83</v>
      </c>
      <c r="CL2188" s="10">
        <v>13.25</v>
      </c>
      <c r="CM2188" s="10">
        <v>13.25</v>
      </c>
      <c r="CN2188" t="s">
        <v>137</v>
      </c>
      <c r="CO2188" t="s">
        <v>194</v>
      </c>
      <c r="CP2188" t="s">
        <v>138</v>
      </c>
      <c r="CR2188" t="s">
        <v>117</v>
      </c>
      <c r="CS2188" t="s">
        <v>139</v>
      </c>
      <c r="CT2188" t="s">
        <v>140</v>
      </c>
      <c r="CU2188" t="s">
        <v>139</v>
      </c>
      <c r="CV2188" t="s">
        <v>140</v>
      </c>
      <c r="CW2188" t="s">
        <v>139</v>
      </c>
      <c r="CX2188" t="s">
        <v>140</v>
      </c>
      <c r="CY2188" t="s">
        <v>8512</v>
      </c>
      <c r="CZ2188" s="8">
        <v>16702874011</v>
      </c>
      <c r="DA2188" t="s">
        <v>1800</v>
      </c>
      <c r="DB2188" t="s">
        <v>164</v>
      </c>
      <c r="DC2188" t="s">
        <v>139</v>
      </c>
      <c r="DD2188" t="s">
        <v>117</v>
      </c>
    </row>
    <row r="2189" spans="1:114" ht="15" customHeight="1" x14ac:dyDescent="0.35">
      <c r="A2189" t="s">
        <v>14002</v>
      </c>
      <c r="B2189" t="s">
        <v>144</v>
      </c>
      <c r="C2189" s="1">
        <v>45751</v>
      </c>
      <c r="D2189" s="1">
        <v>45817</v>
      </c>
      <c r="E2189" t="s">
        <v>116</v>
      </c>
      <c r="F2189" s="1">
        <v>45929</v>
      </c>
      <c r="G2189" t="s">
        <v>139</v>
      </c>
      <c r="H2189" t="s">
        <v>139</v>
      </c>
      <c r="I2189" t="s">
        <v>117</v>
      </c>
      <c r="J2189" t="s">
        <v>14003</v>
      </c>
      <c r="K2189" t="s">
        <v>14004</v>
      </c>
      <c r="L2189" t="s">
        <v>8697</v>
      </c>
      <c r="M2189" t="s">
        <v>8698</v>
      </c>
      <c r="N2189" t="s">
        <v>120</v>
      </c>
      <c r="O2189" t="s">
        <v>121</v>
      </c>
      <c r="P2189" s="6">
        <v>96950</v>
      </c>
      <c r="Q2189" t="s">
        <v>122</v>
      </c>
      <c r="S2189" s="8">
        <v>16702349011</v>
      </c>
      <c r="U2189" t="s">
        <v>14005</v>
      </c>
      <c r="V2189">
        <v>236116</v>
      </c>
      <c r="W2189" t="s">
        <v>124</v>
      </c>
      <c r="Y2189" t="s">
        <v>2716</v>
      </c>
      <c r="Z2189" t="s">
        <v>2717</v>
      </c>
      <c r="AA2189" t="s">
        <v>435</v>
      </c>
      <c r="AB2189" t="s">
        <v>128</v>
      </c>
      <c r="AC2189" t="s">
        <v>8697</v>
      </c>
      <c r="AD2189" t="s">
        <v>8698</v>
      </c>
      <c r="AE2189" t="s">
        <v>120</v>
      </c>
      <c r="AF2189" t="s">
        <v>121</v>
      </c>
      <c r="AG2189" s="6">
        <v>96950</v>
      </c>
      <c r="AH2189" t="s">
        <v>122</v>
      </c>
      <c r="AJ2189" s="8">
        <v>16702349011</v>
      </c>
      <c r="AL2189" t="s">
        <v>455</v>
      </c>
      <c r="BE2189" t="str">
        <f>"49-9071.00"</f>
        <v>49-9071.00</v>
      </c>
      <c r="BF2189" t="s">
        <v>156</v>
      </c>
      <c r="BG2189" t="s">
        <v>14006</v>
      </c>
      <c r="BH2189" t="s">
        <v>8090</v>
      </c>
      <c r="BI2189">
        <v>8</v>
      </c>
      <c r="BJ2189">
        <v>8</v>
      </c>
      <c r="BK2189" s="1">
        <v>45931</v>
      </c>
      <c r="BL2189" s="1">
        <v>47026</v>
      </c>
      <c r="BM2189" s="1">
        <v>45931</v>
      </c>
      <c r="BN2189" s="1">
        <v>47026</v>
      </c>
      <c r="BO2189">
        <v>40</v>
      </c>
      <c r="BP2189">
        <v>0</v>
      </c>
      <c r="BQ2189">
        <v>8</v>
      </c>
      <c r="BR2189">
        <v>8</v>
      </c>
      <c r="BS2189">
        <v>8</v>
      </c>
      <c r="BT2189">
        <v>8</v>
      </c>
      <c r="BU2189">
        <v>8</v>
      </c>
      <c r="BV2189">
        <v>0</v>
      </c>
      <c r="BW2189" t="str">
        <f>"8:00 AM"</f>
        <v>8:00 AM</v>
      </c>
      <c r="BX2189" t="str">
        <f>"5:00 PM"</f>
        <v>5:00 PM</v>
      </c>
      <c r="BY2189" t="s">
        <v>133</v>
      </c>
      <c r="BZ2189">
        <v>0</v>
      </c>
      <c r="CA2189">
        <v>12</v>
      </c>
      <c r="CB2189" t="s">
        <v>117</v>
      </c>
      <c r="CD2189" s="2" t="s">
        <v>14007</v>
      </c>
      <c r="CE2189" t="s">
        <v>8697</v>
      </c>
      <c r="CF2189" t="s">
        <v>8698</v>
      </c>
      <c r="CG2189" t="s">
        <v>120</v>
      </c>
      <c r="CH2189" t="s">
        <v>121</v>
      </c>
      <c r="CI2189" s="6">
        <v>96950</v>
      </c>
      <c r="CJ2189" s="10">
        <v>9.75</v>
      </c>
      <c r="CK2189" s="10">
        <v>9.75</v>
      </c>
      <c r="CL2189" s="10">
        <v>14.62</v>
      </c>
      <c r="CM2189" s="10">
        <v>14.62</v>
      </c>
      <c r="CN2189" t="s">
        <v>137</v>
      </c>
      <c r="CO2189" t="s">
        <v>461</v>
      </c>
      <c r="CP2189" t="s">
        <v>138</v>
      </c>
      <c r="CR2189" t="s">
        <v>117</v>
      </c>
      <c r="CS2189" t="s">
        <v>139</v>
      </c>
      <c r="CT2189" t="s">
        <v>139</v>
      </c>
      <c r="CU2189" t="s">
        <v>139</v>
      </c>
      <c r="CV2189" t="s">
        <v>140</v>
      </c>
      <c r="CW2189" t="s">
        <v>139</v>
      </c>
      <c r="CX2189" t="s">
        <v>140</v>
      </c>
      <c r="CY2189" t="s">
        <v>462</v>
      </c>
      <c r="CZ2189" s="8">
        <v>16707837461</v>
      </c>
      <c r="DA2189" t="s">
        <v>463</v>
      </c>
      <c r="DB2189" t="s">
        <v>1376</v>
      </c>
      <c r="DC2189" t="s">
        <v>139</v>
      </c>
      <c r="DD2189" t="s">
        <v>117</v>
      </c>
    </row>
    <row r="2190" spans="1:114" ht="15" customHeight="1" x14ac:dyDescent="0.35">
      <c r="A2190" t="s">
        <v>16548</v>
      </c>
      <c r="B2190" t="s">
        <v>144</v>
      </c>
      <c r="C2190" s="1">
        <v>45753</v>
      </c>
      <c r="D2190" s="1">
        <v>45817</v>
      </c>
      <c r="E2190" t="s">
        <v>116</v>
      </c>
      <c r="F2190" s="1">
        <v>45929</v>
      </c>
      <c r="G2190" t="s">
        <v>139</v>
      </c>
      <c r="H2190" t="s">
        <v>117</v>
      </c>
      <c r="I2190" t="s">
        <v>117</v>
      </c>
      <c r="J2190" t="s">
        <v>7005</v>
      </c>
      <c r="K2190" t="s">
        <v>7006</v>
      </c>
      <c r="L2190" t="s">
        <v>7007</v>
      </c>
      <c r="M2190" t="s">
        <v>2194</v>
      </c>
      <c r="N2190" t="s">
        <v>136</v>
      </c>
      <c r="O2190" t="s">
        <v>121</v>
      </c>
      <c r="P2190" s="6">
        <v>96950</v>
      </c>
      <c r="Q2190" t="s">
        <v>122</v>
      </c>
      <c r="S2190" s="8">
        <v>16702880360</v>
      </c>
      <c r="T2190">
        <v>104</v>
      </c>
      <c r="U2190" t="s">
        <v>4578</v>
      </c>
      <c r="V2190">
        <v>48819</v>
      </c>
      <c r="W2190" t="s">
        <v>124</v>
      </c>
      <c r="Y2190" t="s">
        <v>4579</v>
      </c>
      <c r="Z2190" t="s">
        <v>4580</v>
      </c>
      <c r="AB2190" t="s">
        <v>4581</v>
      </c>
      <c r="AC2190" t="s">
        <v>7007</v>
      </c>
      <c r="AD2190" t="s">
        <v>2194</v>
      </c>
      <c r="AE2190" t="s">
        <v>136</v>
      </c>
      <c r="AF2190" t="s">
        <v>121</v>
      </c>
      <c r="AG2190" s="6">
        <v>96950</v>
      </c>
      <c r="AH2190" t="s">
        <v>122</v>
      </c>
      <c r="AJ2190" s="8">
        <v>16702880360</v>
      </c>
      <c r="AK2190">
        <v>104</v>
      </c>
      <c r="AL2190" t="s">
        <v>4582</v>
      </c>
      <c r="BE2190" t="str">
        <f>"49-3011.00"</f>
        <v>49-3011.00</v>
      </c>
      <c r="BF2190" t="s">
        <v>2190</v>
      </c>
      <c r="BG2190" t="s">
        <v>7008</v>
      </c>
      <c r="BH2190" t="s">
        <v>7009</v>
      </c>
      <c r="BI2190">
        <v>2</v>
      </c>
      <c r="BJ2190">
        <v>2</v>
      </c>
      <c r="BK2190" s="1">
        <v>45931</v>
      </c>
      <c r="BL2190" s="1">
        <v>47026</v>
      </c>
      <c r="BM2190" s="1">
        <v>45931</v>
      </c>
      <c r="BN2190" s="1">
        <v>47026</v>
      </c>
      <c r="BO2190">
        <v>35</v>
      </c>
      <c r="BP2190">
        <v>7</v>
      </c>
      <c r="BQ2190">
        <v>7</v>
      </c>
      <c r="BR2190">
        <v>7</v>
      </c>
      <c r="BS2190">
        <v>7</v>
      </c>
      <c r="BT2190">
        <v>7</v>
      </c>
      <c r="BU2190">
        <v>0</v>
      </c>
      <c r="BV2190">
        <v>0</v>
      </c>
      <c r="BW2190" t="str">
        <f>"12:30 AM"</f>
        <v>12:30 AM</v>
      </c>
      <c r="BX2190" t="str">
        <f>"8:30 AM"</f>
        <v>8:30 AM</v>
      </c>
      <c r="BY2190" t="s">
        <v>159</v>
      </c>
      <c r="BZ2190">
        <v>0</v>
      </c>
      <c r="CA2190">
        <v>24</v>
      </c>
      <c r="CB2190" t="s">
        <v>117</v>
      </c>
      <c r="CD2190" t="s">
        <v>7010</v>
      </c>
      <c r="CE2190" t="s">
        <v>2194</v>
      </c>
      <c r="CG2190" t="s">
        <v>136</v>
      </c>
      <c r="CH2190" t="s">
        <v>121</v>
      </c>
      <c r="CI2190" s="6">
        <v>96950</v>
      </c>
      <c r="CJ2190" s="10">
        <v>11.85</v>
      </c>
      <c r="CK2190" s="10">
        <v>17</v>
      </c>
      <c r="CL2190" s="10">
        <v>17.78</v>
      </c>
      <c r="CM2190" s="10">
        <v>25.5</v>
      </c>
      <c r="CN2190" t="s">
        <v>137</v>
      </c>
      <c r="CO2190" t="s">
        <v>9753</v>
      </c>
      <c r="CP2190" t="s">
        <v>138</v>
      </c>
      <c r="CR2190" t="s">
        <v>117</v>
      </c>
      <c r="CS2190" t="s">
        <v>139</v>
      </c>
      <c r="CT2190" t="s">
        <v>140</v>
      </c>
      <c r="CU2190" t="s">
        <v>139</v>
      </c>
      <c r="CV2190" t="s">
        <v>139</v>
      </c>
      <c r="CW2190" t="s">
        <v>139</v>
      </c>
      <c r="CX2190" t="s">
        <v>140</v>
      </c>
      <c r="CY2190" t="s">
        <v>10564</v>
      </c>
      <c r="CZ2190" s="8">
        <v>16702880360</v>
      </c>
      <c r="DA2190" t="s">
        <v>4588</v>
      </c>
      <c r="DB2190" t="s">
        <v>4589</v>
      </c>
      <c r="DC2190" t="s">
        <v>139</v>
      </c>
      <c r="DD2190" t="s">
        <v>117</v>
      </c>
    </row>
    <row r="2191" spans="1:114" ht="15" customHeight="1" x14ac:dyDescent="0.35">
      <c r="A2191" t="s">
        <v>1806</v>
      </c>
      <c r="B2191" t="s">
        <v>144</v>
      </c>
      <c r="C2191" s="1">
        <v>45754</v>
      </c>
      <c r="D2191" s="1">
        <v>45817</v>
      </c>
      <c r="E2191" t="s">
        <v>116</v>
      </c>
      <c r="F2191" s="1">
        <v>45929</v>
      </c>
      <c r="G2191" t="s">
        <v>117</v>
      </c>
      <c r="H2191" t="s">
        <v>117</v>
      </c>
      <c r="I2191" t="s">
        <v>117</v>
      </c>
      <c r="J2191" t="s">
        <v>1807</v>
      </c>
      <c r="K2191" t="s">
        <v>194</v>
      </c>
      <c r="L2191" t="s">
        <v>1808</v>
      </c>
      <c r="M2191" t="s">
        <v>1809</v>
      </c>
      <c r="N2191" t="s">
        <v>120</v>
      </c>
      <c r="O2191" t="s">
        <v>121</v>
      </c>
      <c r="P2191" s="6">
        <v>96950</v>
      </c>
      <c r="Q2191" t="s">
        <v>122</v>
      </c>
      <c r="R2191" t="s">
        <v>164</v>
      </c>
      <c r="S2191" s="8">
        <v>16702347900</v>
      </c>
      <c r="T2191">
        <v>803</v>
      </c>
      <c r="U2191" t="s">
        <v>1810</v>
      </c>
      <c r="V2191">
        <v>23622</v>
      </c>
      <c r="W2191" t="s">
        <v>124</v>
      </c>
      <c r="Y2191" t="s">
        <v>1811</v>
      </c>
      <c r="Z2191" t="s">
        <v>1812</v>
      </c>
      <c r="AA2191" t="s">
        <v>1813</v>
      </c>
      <c r="AB2191" t="s">
        <v>657</v>
      </c>
      <c r="AC2191" t="s">
        <v>1808</v>
      </c>
      <c r="AD2191" t="s">
        <v>1809</v>
      </c>
      <c r="AE2191" t="s">
        <v>120</v>
      </c>
      <c r="AF2191" t="s">
        <v>121</v>
      </c>
      <c r="AG2191" s="6">
        <v>96950</v>
      </c>
      <c r="AH2191" t="s">
        <v>122</v>
      </c>
      <c r="AI2191" t="s">
        <v>1187</v>
      </c>
      <c r="AJ2191" s="8">
        <v>16702347900</v>
      </c>
      <c r="AK2191">
        <v>803</v>
      </c>
      <c r="AL2191" t="s">
        <v>1814</v>
      </c>
      <c r="BE2191" t="str">
        <f>"49-9071.00"</f>
        <v>49-9071.00</v>
      </c>
      <c r="BF2191" t="s">
        <v>156</v>
      </c>
      <c r="BG2191" t="s">
        <v>1815</v>
      </c>
      <c r="BH2191" t="s">
        <v>1816</v>
      </c>
      <c r="BI2191">
        <v>5</v>
      </c>
      <c r="BJ2191">
        <v>5</v>
      </c>
      <c r="BK2191" s="1">
        <v>45931</v>
      </c>
      <c r="BL2191" s="1">
        <v>46295</v>
      </c>
      <c r="BM2191" s="1">
        <v>45931</v>
      </c>
      <c r="BN2191" s="1">
        <v>46295</v>
      </c>
      <c r="BO2191">
        <v>40</v>
      </c>
      <c r="BP2191">
        <v>0</v>
      </c>
      <c r="BQ2191">
        <v>8</v>
      </c>
      <c r="BR2191">
        <v>8</v>
      </c>
      <c r="BS2191">
        <v>8</v>
      </c>
      <c r="BT2191">
        <v>8</v>
      </c>
      <c r="BU2191">
        <v>8</v>
      </c>
      <c r="BV2191">
        <v>0</v>
      </c>
      <c r="BW2191" t="str">
        <f>"7:30 AM"</f>
        <v>7:30 AM</v>
      </c>
      <c r="BX2191" t="str">
        <f>"4:30 PM"</f>
        <v>4:30 PM</v>
      </c>
      <c r="BY2191" t="s">
        <v>159</v>
      </c>
      <c r="BZ2191">
        <v>0</v>
      </c>
      <c r="CA2191">
        <v>12</v>
      </c>
      <c r="CB2191" t="s">
        <v>117</v>
      </c>
      <c r="CD2191" t="s">
        <v>1817</v>
      </c>
      <c r="CE2191" t="s">
        <v>1818</v>
      </c>
      <c r="CF2191" t="s">
        <v>1819</v>
      </c>
      <c r="CG2191" t="s">
        <v>120</v>
      </c>
      <c r="CH2191" t="s">
        <v>121</v>
      </c>
      <c r="CI2191" s="6">
        <v>96950</v>
      </c>
      <c r="CJ2191" s="10">
        <v>9.75</v>
      </c>
      <c r="CK2191" s="10">
        <v>13.5</v>
      </c>
      <c r="CL2191" s="10">
        <v>14.63</v>
      </c>
      <c r="CM2191" s="10">
        <v>20.25</v>
      </c>
      <c r="CN2191" t="s">
        <v>137</v>
      </c>
      <c r="CO2191" t="s">
        <v>1820</v>
      </c>
      <c r="CP2191" t="s">
        <v>209</v>
      </c>
      <c r="CR2191" t="s">
        <v>117</v>
      </c>
      <c r="CS2191" t="s">
        <v>139</v>
      </c>
      <c r="CT2191" t="s">
        <v>140</v>
      </c>
      <c r="CU2191" t="s">
        <v>139</v>
      </c>
      <c r="CV2191" t="s">
        <v>140</v>
      </c>
      <c r="CW2191" t="s">
        <v>139</v>
      </c>
      <c r="CX2191" t="s">
        <v>140</v>
      </c>
      <c r="CY2191" t="s">
        <v>1821</v>
      </c>
      <c r="CZ2191" s="8">
        <v>16702347900</v>
      </c>
      <c r="DA2191" t="s">
        <v>1814</v>
      </c>
      <c r="DB2191" t="s">
        <v>1822</v>
      </c>
      <c r="DC2191" t="s">
        <v>139</v>
      </c>
      <c r="DD2191" t="s">
        <v>117</v>
      </c>
      <c r="DE2191" t="s">
        <v>1811</v>
      </c>
      <c r="DF2191" t="s">
        <v>1812</v>
      </c>
      <c r="DG2191" t="s">
        <v>1468</v>
      </c>
      <c r="DH2191" t="s">
        <v>1810</v>
      </c>
      <c r="DI2191" t="s">
        <v>1807</v>
      </c>
      <c r="DJ2191" t="s">
        <v>1814</v>
      </c>
    </row>
    <row r="2192" spans="1:114" ht="15" customHeight="1" x14ac:dyDescent="0.35">
      <c r="A2192" t="s">
        <v>15374</v>
      </c>
      <c r="B2192" t="s">
        <v>294</v>
      </c>
      <c r="C2192" s="1">
        <v>45754</v>
      </c>
      <c r="D2192" s="1">
        <v>45817</v>
      </c>
      <c r="E2192" t="s">
        <v>116</v>
      </c>
      <c r="F2192" s="1">
        <v>45929</v>
      </c>
      <c r="G2192" t="s">
        <v>117</v>
      </c>
      <c r="H2192" t="s">
        <v>117</v>
      </c>
      <c r="I2192" t="s">
        <v>117</v>
      </c>
      <c r="J2192" t="s">
        <v>1807</v>
      </c>
      <c r="K2192" t="s">
        <v>194</v>
      </c>
      <c r="L2192" t="s">
        <v>1808</v>
      </c>
      <c r="M2192" t="s">
        <v>1809</v>
      </c>
      <c r="N2192" t="s">
        <v>120</v>
      </c>
      <c r="O2192" t="s">
        <v>121</v>
      </c>
      <c r="P2192" s="6">
        <v>96950</v>
      </c>
      <c r="Q2192" t="s">
        <v>122</v>
      </c>
      <c r="R2192" t="s">
        <v>140</v>
      </c>
      <c r="S2192" s="8">
        <v>16702347900</v>
      </c>
      <c r="T2192">
        <v>803</v>
      </c>
      <c r="U2192" t="s">
        <v>1810</v>
      </c>
      <c r="V2192">
        <v>23622</v>
      </c>
      <c r="W2192" t="s">
        <v>124</v>
      </c>
      <c r="Y2192" t="s">
        <v>1811</v>
      </c>
      <c r="Z2192" t="s">
        <v>1812</v>
      </c>
      <c r="AA2192" t="s">
        <v>1813</v>
      </c>
      <c r="AB2192" t="s">
        <v>657</v>
      </c>
      <c r="AC2192" t="s">
        <v>1808</v>
      </c>
      <c r="AD2192" t="s">
        <v>1809</v>
      </c>
      <c r="AE2192" t="s">
        <v>120</v>
      </c>
      <c r="AF2192" t="s">
        <v>121</v>
      </c>
      <c r="AG2192" s="6">
        <v>96950</v>
      </c>
      <c r="AH2192" t="s">
        <v>122</v>
      </c>
      <c r="AI2192" t="s">
        <v>1187</v>
      </c>
      <c r="AJ2192" s="8">
        <v>16702347900</v>
      </c>
      <c r="AK2192">
        <v>803</v>
      </c>
      <c r="AL2192" t="s">
        <v>1814</v>
      </c>
      <c r="BE2192" t="str">
        <f>"49-3031.00"</f>
        <v>49-3031.00</v>
      </c>
      <c r="BF2192" t="s">
        <v>2414</v>
      </c>
      <c r="BG2192" t="s">
        <v>15375</v>
      </c>
      <c r="BH2192" t="s">
        <v>15376</v>
      </c>
      <c r="BI2192">
        <v>5</v>
      </c>
      <c r="BJ2192">
        <v>4</v>
      </c>
      <c r="BK2192" s="1">
        <v>45931</v>
      </c>
      <c r="BL2192" s="1">
        <v>46295</v>
      </c>
      <c r="BM2192" s="1">
        <v>45931</v>
      </c>
      <c r="BN2192" s="1">
        <v>46295</v>
      </c>
      <c r="BO2192">
        <v>40</v>
      </c>
      <c r="BP2192">
        <v>0</v>
      </c>
      <c r="BQ2192">
        <v>8</v>
      </c>
      <c r="BR2192">
        <v>8</v>
      </c>
      <c r="BS2192">
        <v>8</v>
      </c>
      <c r="BT2192">
        <v>8</v>
      </c>
      <c r="BU2192">
        <v>8</v>
      </c>
      <c r="BV2192">
        <v>0</v>
      </c>
      <c r="BW2192" t="str">
        <f>"7:30 AM"</f>
        <v>7:30 AM</v>
      </c>
      <c r="BX2192" t="str">
        <f>"4:30 PM"</f>
        <v>4:30 PM</v>
      </c>
      <c r="BY2192" t="s">
        <v>159</v>
      </c>
      <c r="BZ2192">
        <v>0</v>
      </c>
      <c r="CA2192">
        <v>24</v>
      </c>
      <c r="CB2192" t="s">
        <v>117</v>
      </c>
      <c r="CD2192" t="s">
        <v>15377</v>
      </c>
      <c r="CE2192" t="s">
        <v>1818</v>
      </c>
      <c r="CF2192" t="s">
        <v>1819</v>
      </c>
      <c r="CG2192" t="s">
        <v>120</v>
      </c>
      <c r="CH2192" t="s">
        <v>121</v>
      </c>
      <c r="CI2192" s="6">
        <v>96950</v>
      </c>
      <c r="CJ2192" s="10">
        <v>11.85</v>
      </c>
      <c r="CK2192" s="10">
        <v>12</v>
      </c>
      <c r="CL2192" s="10">
        <v>17.78</v>
      </c>
      <c r="CM2192" s="10">
        <v>18</v>
      </c>
      <c r="CN2192" t="s">
        <v>137</v>
      </c>
      <c r="CO2192" t="s">
        <v>1820</v>
      </c>
      <c r="CP2192" t="s">
        <v>209</v>
      </c>
      <c r="CR2192" t="s">
        <v>117</v>
      </c>
      <c r="CS2192" t="s">
        <v>139</v>
      </c>
      <c r="CT2192" t="s">
        <v>140</v>
      </c>
      <c r="CU2192" t="s">
        <v>139</v>
      </c>
      <c r="CV2192" t="s">
        <v>140</v>
      </c>
      <c r="CW2192" t="s">
        <v>139</v>
      </c>
      <c r="CX2192" t="s">
        <v>140</v>
      </c>
      <c r="CY2192" t="s">
        <v>1821</v>
      </c>
      <c r="CZ2192" s="8">
        <v>16702347900</v>
      </c>
      <c r="DA2192" t="s">
        <v>1814</v>
      </c>
      <c r="DB2192" t="s">
        <v>1822</v>
      </c>
      <c r="DC2192" t="s">
        <v>139</v>
      </c>
      <c r="DD2192" t="s">
        <v>117</v>
      </c>
      <c r="DE2192" t="s">
        <v>1811</v>
      </c>
      <c r="DF2192" t="s">
        <v>1812</v>
      </c>
      <c r="DG2192" t="s">
        <v>1468</v>
      </c>
      <c r="DH2192" t="s">
        <v>1810</v>
      </c>
      <c r="DI2192" t="s">
        <v>1807</v>
      </c>
      <c r="DJ2192" t="s">
        <v>1814</v>
      </c>
    </row>
    <row r="2193" spans="1:108" ht="15" customHeight="1" x14ac:dyDescent="0.35">
      <c r="A2193" t="s">
        <v>8450</v>
      </c>
      <c r="B2193" t="s">
        <v>144</v>
      </c>
      <c r="C2193" s="1">
        <v>45754</v>
      </c>
      <c r="D2193" s="1">
        <v>45817</v>
      </c>
      <c r="E2193" t="s">
        <v>211</v>
      </c>
      <c r="G2193" t="s">
        <v>117</v>
      </c>
      <c r="H2193" t="s">
        <v>117</v>
      </c>
      <c r="I2193" t="s">
        <v>117</v>
      </c>
      <c r="J2193" t="s">
        <v>8451</v>
      </c>
      <c r="K2193" t="s">
        <v>8452</v>
      </c>
      <c r="L2193" t="s">
        <v>8453</v>
      </c>
      <c r="M2193" t="s">
        <v>531</v>
      </c>
      <c r="N2193" t="s">
        <v>120</v>
      </c>
      <c r="O2193" t="s">
        <v>121</v>
      </c>
      <c r="P2193" s="6">
        <v>96950</v>
      </c>
      <c r="Q2193" t="s">
        <v>122</v>
      </c>
      <c r="R2193" t="s">
        <v>652</v>
      </c>
      <c r="S2193" s="8">
        <v>16702351096</v>
      </c>
      <c r="U2193" t="s">
        <v>8454</v>
      </c>
      <c r="V2193">
        <v>722515</v>
      </c>
      <c r="W2193" t="s">
        <v>124</v>
      </c>
      <c r="Y2193" t="s">
        <v>8455</v>
      </c>
      <c r="Z2193" t="s">
        <v>8456</v>
      </c>
      <c r="AA2193" t="s">
        <v>8457</v>
      </c>
      <c r="AB2193" t="s">
        <v>270</v>
      </c>
      <c r="AC2193" t="s">
        <v>8453</v>
      </c>
      <c r="AD2193" t="s">
        <v>531</v>
      </c>
      <c r="AE2193" t="s">
        <v>120</v>
      </c>
      <c r="AF2193" t="s">
        <v>121</v>
      </c>
      <c r="AG2193" s="6">
        <v>96950</v>
      </c>
      <c r="AH2193" t="s">
        <v>122</v>
      </c>
      <c r="AI2193" t="s">
        <v>652</v>
      </c>
      <c r="AJ2193" s="8">
        <v>16702351096</v>
      </c>
      <c r="AL2193" t="s">
        <v>8458</v>
      </c>
      <c r="BE2193" t="str">
        <f>"51-3011.00"</f>
        <v>51-3011.00</v>
      </c>
      <c r="BF2193" t="s">
        <v>217</v>
      </c>
      <c r="BG2193" t="s">
        <v>8459</v>
      </c>
      <c r="BH2193" t="s">
        <v>1319</v>
      </c>
      <c r="BI2193">
        <v>2</v>
      </c>
      <c r="BJ2193">
        <v>2</v>
      </c>
      <c r="BK2193" s="1">
        <v>45931</v>
      </c>
      <c r="BL2193" s="1">
        <v>46295</v>
      </c>
      <c r="BM2193" s="1">
        <v>45931</v>
      </c>
      <c r="BN2193" s="1">
        <v>46295</v>
      </c>
      <c r="BO2193">
        <v>35</v>
      </c>
      <c r="BP2193">
        <v>5</v>
      </c>
      <c r="BQ2193">
        <v>5</v>
      </c>
      <c r="BR2193">
        <v>5</v>
      </c>
      <c r="BS2193">
        <v>5</v>
      </c>
      <c r="BT2193">
        <v>5</v>
      </c>
      <c r="BU2193">
        <v>5</v>
      </c>
      <c r="BV2193">
        <v>5</v>
      </c>
      <c r="BW2193" t="str">
        <f>"4:00 PM"</f>
        <v>4:00 PM</v>
      </c>
      <c r="BX2193" t="str">
        <f>"9:00 PM"</f>
        <v>9:00 PM</v>
      </c>
      <c r="BY2193" t="s">
        <v>133</v>
      </c>
      <c r="BZ2193">
        <v>0</v>
      </c>
      <c r="CA2193">
        <v>12</v>
      </c>
      <c r="CB2193" t="s">
        <v>117</v>
      </c>
      <c r="CD2193" t="s">
        <v>8460</v>
      </c>
      <c r="CE2193" t="s">
        <v>8461</v>
      </c>
      <c r="CF2193" t="s">
        <v>531</v>
      </c>
      <c r="CG2193" t="s">
        <v>120</v>
      </c>
      <c r="CH2193" t="s">
        <v>121</v>
      </c>
      <c r="CI2193" s="6">
        <v>96950</v>
      </c>
      <c r="CJ2193" s="10">
        <v>8.64</v>
      </c>
      <c r="CK2193" s="10">
        <v>8.75</v>
      </c>
      <c r="CL2193" s="10">
        <v>12.96</v>
      </c>
      <c r="CM2193" s="10">
        <v>13.12</v>
      </c>
      <c r="CN2193" t="s">
        <v>137</v>
      </c>
      <c r="CO2193" t="s">
        <v>140</v>
      </c>
      <c r="CP2193" t="s">
        <v>138</v>
      </c>
      <c r="CR2193" t="s">
        <v>117</v>
      </c>
      <c r="CS2193" t="s">
        <v>139</v>
      </c>
      <c r="CT2193" t="s">
        <v>139</v>
      </c>
      <c r="CU2193" t="s">
        <v>139</v>
      </c>
      <c r="CV2193" t="s">
        <v>140</v>
      </c>
      <c r="CW2193" t="s">
        <v>139</v>
      </c>
      <c r="CX2193" t="s">
        <v>140</v>
      </c>
      <c r="CY2193" t="s">
        <v>4133</v>
      </c>
      <c r="CZ2193" s="8">
        <v>16702351096</v>
      </c>
      <c r="DA2193" t="s">
        <v>8458</v>
      </c>
      <c r="DB2193" t="s">
        <v>140</v>
      </c>
      <c r="DC2193" t="s">
        <v>139</v>
      </c>
      <c r="DD2193" t="s">
        <v>117</v>
      </c>
    </row>
    <row r="2194" spans="1:108" ht="15" customHeight="1" x14ac:dyDescent="0.35">
      <c r="A2194" t="s">
        <v>10452</v>
      </c>
      <c r="B2194" t="s">
        <v>144</v>
      </c>
      <c r="C2194" s="1">
        <v>45755</v>
      </c>
      <c r="D2194" s="1">
        <v>45817</v>
      </c>
      <c r="E2194" t="s">
        <v>116</v>
      </c>
      <c r="F2194" s="1">
        <v>45929</v>
      </c>
      <c r="G2194" t="s">
        <v>139</v>
      </c>
      <c r="H2194" t="s">
        <v>117</v>
      </c>
      <c r="I2194" t="s">
        <v>117</v>
      </c>
      <c r="J2194" t="s">
        <v>10453</v>
      </c>
      <c r="K2194" t="s">
        <v>10454</v>
      </c>
      <c r="L2194" t="s">
        <v>10455</v>
      </c>
      <c r="M2194" t="s">
        <v>10456</v>
      </c>
      <c r="N2194" t="s">
        <v>120</v>
      </c>
      <c r="O2194" t="s">
        <v>121</v>
      </c>
      <c r="P2194" s="6">
        <v>96950</v>
      </c>
      <c r="Q2194" t="s">
        <v>122</v>
      </c>
      <c r="R2194" t="s">
        <v>652</v>
      </c>
      <c r="S2194" s="8">
        <v>16702357270</v>
      </c>
      <c r="U2194" t="s">
        <v>10457</v>
      </c>
      <c r="V2194">
        <v>455219</v>
      </c>
      <c r="W2194" t="s">
        <v>124</v>
      </c>
      <c r="Y2194" t="s">
        <v>4836</v>
      </c>
      <c r="Z2194" t="s">
        <v>10458</v>
      </c>
      <c r="AA2194" t="s">
        <v>4077</v>
      </c>
      <c r="AB2194" t="s">
        <v>128</v>
      </c>
      <c r="AC2194" t="s">
        <v>10459</v>
      </c>
      <c r="AD2194" t="s">
        <v>4525</v>
      </c>
      <c r="AE2194" t="s">
        <v>120</v>
      </c>
      <c r="AF2194" t="s">
        <v>121</v>
      </c>
      <c r="AG2194" s="6">
        <v>96950</v>
      </c>
      <c r="AH2194" t="s">
        <v>122</v>
      </c>
      <c r="AI2194" t="s">
        <v>652</v>
      </c>
      <c r="AJ2194" s="8">
        <v>16702357270</v>
      </c>
      <c r="AL2194" t="s">
        <v>10460</v>
      </c>
      <c r="BE2194" t="str">
        <f>"51-6031.00"</f>
        <v>51-6031.00</v>
      </c>
      <c r="BF2194" t="s">
        <v>10461</v>
      </c>
      <c r="BG2194" t="s">
        <v>10462</v>
      </c>
      <c r="BH2194" t="s">
        <v>10463</v>
      </c>
      <c r="BI2194">
        <v>2</v>
      </c>
      <c r="BJ2194">
        <v>2</v>
      </c>
      <c r="BK2194" s="1">
        <v>45930</v>
      </c>
      <c r="BL2194" s="1">
        <v>47026</v>
      </c>
      <c r="BM2194" s="1">
        <v>45930</v>
      </c>
      <c r="BN2194" s="1">
        <v>47026</v>
      </c>
      <c r="BO2194">
        <v>35</v>
      </c>
      <c r="BP2194">
        <v>0</v>
      </c>
      <c r="BQ2194">
        <v>7</v>
      </c>
      <c r="BR2194">
        <v>7</v>
      </c>
      <c r="BS2194">
        <v>7</v>
      </c>
      <c r="BT2194">
        <v>7</v>
      </c>
      <c r="BU2194">
        <v>7</v>
      </c>
      <c r="BV2194">
        <v>0</v>
      </c>
      <c r="BW2194" t="str">
        <f>"8:00 AM"</f>
        <v>8:00 AM</v>
      </c>
      <c r="BX2194" t="str">
        <f>"4:00 PM"</f>
        <v>4:00 PM</v>
      </c>
      <c r="BY2194" t="s">
        <v>133</v>
      </c>
      <c r="BZ2194">
        <v>0</v>
      </c>
      <c r="CA2194">
        <v>3</v>
      </c>
      <c r="CB2194" t="s">
        <v>117</v>
      </c>
      <c r="CD2194" t="s">
        <v>10464</v>
      </c>
      <c r="CE2194" t="s">
        <v>10465</v>
      </c>
      <c r="CF2194" t="s">
        <v>10456</v>
      </c>
      <c r="CG2194" t="s">
        <v>120</v>
      </c>
      <c r="CH2194" t="s">
        <v>121</v>
      </c>
      <c r="CI2194" s="6">
        <v>96950</v>
      </c>
      <c r="CJ2194" s="10">
        <v>8.08</v>
      </c>
      <c r="CK2194" s="10">
        <v>8.5</v>
      </c>
      <c r="CL2194" s="10">
        <v>12.12</v>
      </c>
      <c r="CM2194" s="10">
        <v>12.75</v>
      </c>
      <c r="CN2194" t="s">
        <v>137</v>
      </c>
      <c r="CO2194" t="s">
        <v>140</v>
      </c>
      <c r="CP2194" t="s">
        <v>138</v>
      </c>
      <c r="CR2194" t="s">
        <v>117</v>
      </c>
      <c r="CS2194" t="s">
        <v>139</v>
      </c>
      <c r="CT2194" t="s">
        <v>139</v>
      </c>
      <c r="CU2194" t="s">
        <v>139</v>
      </c>
      <c r="CV2194" t="s">
        <v>140</v>
      </c>
      <c r="CW2194" t="s">
        <v>139</v>
      </c>
      <c r="CX2194" t="s">
        <v>140</v>
      </c>
      <c r="CY2194" t="s">
        <v>4133</v>
      </c>
      <c r="CZ2194" s="8">
        <v>16702357270</v>
      </c>
      <c r="DA2194" t="s">
        <v>10460</v>
      </c>
      <c r="DB2194" t="s">
        <v>140</v>
      </c>
      <c r="DC2194" t="s">
        <v>139</v>
      </c>
      <c r="DD2194" t="s">
        <v>117</v>
      </c>
    </row>
    <row r="2195" spans="1:108" ht="15" customHeight="1" x14ac:dyDescent="0.35">
      <c r="A2195" t="s">
        <v>5614</v>
      </c>
      <c r="B2195" t="s">
        <v>144</v>
      </c>
      <c r="C2195" s="1">
        <v>45756</v>
      </c>
      <c r="D2195" s="1">
        <v>45817</v>
      </c>
      <c r="E2195" t="s">
        <v>116</v>
      </c>
      <c r="F2195" s="1">
        <v>45929</v>
      </c>
      <c r="G2195" t="s">
        <v>139</v>
      </c>
      <c r="H2195" t="s">
        <v>117</v>
      </c>
      <c r="I2195" t="s">
        <v>117</v>
      </c>
      <c r="J2195" t="s">
        <v>2119</v>
      </c>
      <c r="K2195" t="s">
        <v>5615</v>
      </c>
      <c r="L2195" t="s">
        <v>5616</v>
      </c>
      <c r="M2195" t="s">
        <v>2122</v>
      </c>
      <c r="N2195" t="s">
        <v>248</v>
      </c>
      <c r="O2195" t="s">
        <v>121</v>
      </c>
      <c r="P2195" s="6">
        <v>96951</v>
      </c>
      <c r="Q2195" t="s">
        <v>122</v>
      </c>
      <c r="S2195" s="8">
        <v>16705320363</v>
      </c>
      <c r="U2195" t="s">
        <v>2123</v>
      </c>
      <c r="V2195">
        <v>44511</v>
      </c>
      <c r="W2195" t="s">
        <v>124</v>
      </c>
      <c r="Y2195" t="s">
        <v>2124</v>
      </c>
      <c r="Z2195" t="s">
        <v>2125</v>
      </c>
      <c r="AA2195" t="s">
        <v>2126</v>
      </c>
      <c r="AB2195" t="s">
        <v>1406</v>
      </c>
      <c r="AC2195" t="s">
        <v>5616</v>
      </c>
      <c r="AD2195" t="s">
        <v>2122</v>
      </c>
      <c r="AE2195" t="s">
        <v>248</v>
      </c>
      <c r="AF2195" t="s">
        <v>121</v>
      </c>
      <c r="AG2195" s="6">
        <v>96951</v>
      </c>
      <c r="AH2195" t="s">
        <v>122</v>
      </c>
      <c r="AJ2195" s="8">
        <v>16705320363</v>
      </c>
      <c r="AL2195" t="s">
        <v>2127</v>
      </c>
      <c r="BE2195" t="str">
        <f>"35-2021.00"</f>
        <v>35-2021.00</v>
      </c>
      <c r="BF2195" t="s">
        <v>438</v>
      </c>
      <c r="BG2195" t="s">
        <v>5617</v>
      </c>
      <c r="BH2195" t="s">
        <v>1802</v>
      </c>
      <c r="BI2195">
        <v>1</v>
      </c>
      <c r="BJ2195">
        <v>1</v>
      </c>
      <c r="BK2195" s="1">
        <v>45931</v>
      </c>
      <c r="BL2195" s="1">
        <v>47026</v>
      </c>
      <c r="BM2195" s="1">
        <v>45931</v>
      </c>
      <c r="BN2195" s="1">
        <v>47026</v>
      </c>
      <c r="BO2195">
        <v>35</v>
      </c>
      <c r="BP2195">
        <v>0</v>
      </c>
      <c r="BQ2195">
        <v>7</v>
      </c>
      <c r="BR2195">
        <v>7</v>
      </c>
      <c r="BS2195">
        <v>7</v>
      </c>
      <c r="BT2195">
        <v>7</v>
      </c>
      <c r="BU2195">
        <v>7</v>
      </c>
      <c r="BV2195">
        <v>0</v>
      </c>
      <c r="BW2195" t="str">
        <f>"8:00 AM"</f>
        <v>8:00 AM</v>
      </c>
      <c r="BX2195" t="str">
        <f>"4:00 PM"</f>
        <v>4:00 PM</v>
      </c>
      <c r="BY2195" t="s">
        <v>133</v>
      </c>
      <c r="BZ2195">
        <v>0</v>
      </c>
      <c r="CA2195">
        <v>3</v>
      </c>
      <c r="CB2195" t="s">
        <v>117</v>
      </c>
      <c r="CD2195" s="2" t="s">
        <v>5618</v>
      </c>
      <c r="CE2195" t="s">
        <v>5619</v>
      </c>
      <c r="CF2195" t="s">
        <v>2122</v>
      </c>
      <c r="CG2195" t="s">
        <v>248</v>
      </c>
      <c r="CH2195" t="s">
        <v>121</v>
      </c>
      <c r="CI2195" s="6">
        <v>96951</v>
      </c>
      <c r="CJ2195" s="10">
        <v>9</v>
      </c>
      <c r="CK2195" s="10">
        <v>9</v>
      </c>
      <c r="CL2195" s="10">
        <v>13.5</v>
      </c>
      <c r="CM2195" s="10">
        <v>13.5</v>
      </c>
      <c r="CN2195" t="s">
        <v>137</v>
      </c>
      <c r="CO2195" t="s">
        <v>140</v>
      </c>
      <c r="CP2195" t="s">
        <v>138</v>
      </c>
      <c r="CR2195" t="s">
        <v>117</v>
      </c>
      <c r="CS2195" t="s">
        <v>139</v>
      </c>
      <c r="CT2195" t="s">
        <v>140</v>
      </c>
      <c r="CU2195" t="s">
        <v>139</v>
      </c>
      <c r="CV2195" t="s">
        <v>140</v>
      </c>
      <c r="CW2195" t="s">
        <v>139</v>
      </c>
      <c r="CX2195" t="s">
        <v>140</v>
      </c>
      <c r="CY2195" t="s">
        <v>5620</v>
      </c>
      <c r="CZ2195" s="8">
        <v>16705320363</v>
      </c>
      <c r="DA2195" t="s">
        <v>2127</v>
      </c>
      <c r="DB2195" t="s">
        <v>2132</v>
      </c>
      <c r="DC2195" t="s">
        <v>139</v>
      </c>
      <c r="DD2195" t="s">
        <v>117</v>
      </c>
    </row>
    <row r="2196" spans="1:108" ht="15" customHeight="1" x14ac:dyDescent="0.35">
      <c r="A2196" t="s">
        <v>10733</v>
      </c>
      <c r="B2196" t="s">
        <v>144</v>
      </c>
      <c r="C2196" s="1">
        <v>45756</v>
      </c>
      <c r="D2196" s="1">
        <v>45817</v>
      </c>
      <c r="E2196" t="s">
        <v>116</v>
      </c>
      <c r="F2196" s="1">
        <v>45929</v>
      </c>
      <c r="G2196" t="s">
        <v>117</v>
      </c>
      <c r="H2196" t="s">
        <v>117</v>
      </c>
      <c r="I2196" t="s">
        <v>117</v>
      </c>
      <c r="J2196" t="s">
        <v>10734</v>
      </c>
      <c r="K2196" t="s">
        <v>10735</v>
      </c>
      <c r="L2196" t="s">
        <v>2284</v>
      </c>
      <c r="N2196" t="s">
        <v>136</v>
      </c>
      <c r="O2196" t="s">
        <v>121</v>
      </c>
      <c r="P2196" s="6">
        <v>96950</v>
      </c>
      <c r="Q2196" t="s">
        <v>122</v>
      </c>
      <c r="S2196" s="8">
        <v>16702337251</v>
      </c>
      <c r="U2196" t="s">
        <v>8418</v>
      </c>
      <c r="V2196">
        <v>5241</v>
      </c>
      <c r="W2196" t="s">
        <v>124</v>
      </c>
      <c r="Y2196" t="s">
        <v>6539</v>
      </c>
      <c r="Z2196" t="s">
        <v>6540</v>
      </c>
      <c r="AA2196" t="s">
        <v>6541</v>
      </c>
      <c r="AB2196" t="s">
        <v>205</v>
      </c>
      <c r="AC2196" t="s">
        <v>9424</v>
      </c>
      <c r="AE2196" t="s">
        <v>136</v>
      </c>
      <c r="AF2196" t="s">
        <v>121</v>
      </c>
      <c r="AG2196" s="6">
        <v>96950</v>
      </c>
      <c r="AH2196" t="s">
        <v>122</v>
      </c>
      <c r="AJ2196" s="8">
        <v>16702337251</v>
      </c>
      <c r="AL2196" t="s">
        <v>8419</v>
      </c>
      <c r="BE2196" t="str">
        <f>"43-4051.00"</f>
        <v>43-4051.00</v>
      </c>
      <c r="BF2196" t="s">
        <v>5543</v>
      </c>
      <c r="BG2196" t="s">
        <v>10736</v>
      </c>
      <c r="BH2196" t="s">
        <v>5545</v>
      </c>
      <c r="BI2196">
        <v>2</v>
      </c>
      <c r="BJ2196">
        <v>2</v>
      </c>
      <c r="BK2196" s="1">
        <v>45931</v>
      </c>
      <c r="BL2196" s="1">
        <v>46295</v>
      </c>
      <c r="BM2196" s="1">
        <v>45931</v>
      </c>
      <c r="BN2196" s="1">
        <v>46295</v>
      </c>
      <c r="BO2196">
        <v>40</v>
      </c>
      <c r="BP2196">
        <v>0</v>
      </c>
      <c r="BQ2196">
        <v>8</v>
      </c>
      <c r="BR2196">
        <v>8</v>
      </c>
      <c r="BS2196">
        <v>8</v>
      </c>
      <c r="BT2196">
        <v>8</v>
      </c>
      <c r="BU2196">
        <v>8</v>
      </c>
      <c r="BV2196">
        <v>0</v>
      </c>
      <c r="BW2196" t="str">
        <f>"8:00 AM"</f>
        <v>8:00 AM</v>
      </c>
      <c r="BX2196" t="str">
        <f>"5:00 PM"</f>
        <v>5:00 PM</v>
      </c>
      <c r="BY2196" t="s">
        <v>159</v>
      </c>
      <c r="BZ2196">
        <v>0</v>
      </c>
      <c r="CA2196">
        <v>6</v>
      </c>
      <c r="CB2196" t="s">
        <v>117</v>
      </c>
      <c r="CD2196" t="s">
        <v>10737</v>
      </c>
      <c r="CE2196" t="s">
        <v>2284</v>
      </c>
      <c r="CG2196" t="s">
        <v>136</v>
      </c>
      <c r="CH2196" t="s">
        <v>121</v>
      </c>
      <c r="CI2196" s="6">
        <v>96950</v>
      </c>
      <c r="CJ2196" s="10">
        <v>10.83</v>
      </c>
      <c r="CK2196" s="10">
        <v>11</v>
      </c>
      <c r="CL2196" s="10">
        <v>16.25</v>
      </c>
      <c r="CM2196" s="10">
        <v>16.5</v>
      </c>
      <c r="CN2196" t="s">
        <v>137</v>
      </c>
      <c r="CO2196" t="s">
        <v>164</v>
      </c>
      <c r="CP2196" t="s">
        <v>138</v>
      </c>
      <c r="CR2196" t="s">
        <v>117</v>
      </c>
      <c r="CS2196" t="s">
        <v>139</v>
      </c>
      <c r="CT2196" t="s">
        <v>139</v>
      </c>
      <c r="CU2196" t="s">
        <v>139</v>
      </c>
      <c r="CV2196" t="s">
        <v>140</v>
      </c>
      <c r="CW2196" t="s">
        <v>139</v>
      </c>
      <c r="CX2196" t="s">
        <v>139</v>
      </c>
      <c r="CY2196" t="s">
        <v>10738</v>
      </c>
      <c r="CZ2196" s="8">
        <v>16702337251</v>
      </c>
      <c r="DA2196" t="s">
        <v>8419</v>
      </c>
      <c r="DB2196" t="s">
        <v>140</v>
      </c>
      <c r="DC2196" t="s">
        <v>139</v>
      </c>
      <c r="DD2196" t="s">
        <v>117</v>
      </c>
    </row>
    <row r="2197" spans="1:108" ht="15" customHeight="1" x14ac:dyDescent="0.35">
      <c r="A2197" t="s">
        <v>16602</v>
      </c>
      <c r="B2197" t="s">
        <v>144</v>
      </c>
      <c r="C2197" s="1">
        <v>45756</v>
      </c>
      <c r="D2197" s="1">
        <v>45817</v>
      </c>
      <c r="E2197" t="s">
        <v>116</v>
      </c>
      <c r="F2197" s="1">
        <v>45929</v>
      </c>
      <c r="G2197" t="s">
        <v>117</v>
      </c>
      <c r="H2197" t="s">
        <v>117</v>
      </c>
      <c r="I2197" t="s">
        <v>117</v>
      </c>
      <c r="J2197" t="s">
        <v>2119</v>
      </c>
      <c r="K2197" t="s">
        <v>10019</v>
      </c>
      <c r="L2197" t="s">
        <v>10191</v>
      </c>
      <c r="M2197" t="s">
        <v>2122</v>
      </c>
      <c r="N2197" t="s">
        <v>248</v>
      </c>
      <c r="O2197" t="s">
        <v>121</v>
      </c>
      <c r="P2197" s="6">
        <v>96951</v>
      </c>
      <c r="Q2197" t="s">
        <v>122</v>
      </c>
      <c r="R2197" t="s">
        <v>140</v>
      </c>
      <c r="S2197" s="8">
        <v>16705320363</v>
      </c>
      <c r="U2197" t="s">
        <v>2123</v>
      </c>
      <c r="V2197">
        <v>44511</v>
      </c>
      <c r="W2197" t="s">
        <v>124</v>
      </c>
      <c r="Y2197" t="s">
        <v>2124</v>
      </c>
      <c r="Z2197" t="s">
        <v>2125</v>
      </c>
      <c r="AA2197" t="s">
        <v>2126</v>
      </c>
      <c r="AB2197" t="s">
        <v>1406</v>
      </c>
      <c r="AC2197" t="s">
        <v>10191</v>
      </c>
      <c r="AD2197" t="s">
        <v>2122</v>
      </c>
      <c r="AE2197" t="s">
        <v>248</v>
      </c>
      <c r="AF2197" t="s">
        <v>121</v>
      </c>
      <c r="AG2197" s="6">
        <v>96951</v>
      </c>
      <c r="AH2197" t="s">
        <v>122</v>
      </c>
      <c r="AI2197" t="s">
        <v>382</v>
      </c>
      <c r="AJ2197" s="8">
        <v>16705320363</v>
      </c>
      <c r="AL2197" t="s">
        <v>2127</v>
      </c>
      <c r="BE2197" t="str">
        <f>"41-1011.00"</f>
        <v>41-1011.00</v>
      </c>
      <c r="BF2197" t="s">
        <v>1340</v>
      </c>
      <c r="BG2197" t="s">
        <v>16087</v>
      </c>
      <c r="BH2197" t="s">
        <v>2107</v>
      </c>
      <c r="BI2197">
        <v>1</v>
      </c>
      <c r="BJ2197">
        <v>1</v>
      </c>
      <c r="BK2197" s="1">
        <v>45931</v>
      </c>
      <c r="BL2197" s="1">
        <v>46295</v>
      </c>
      <c r="BM2197" s="1">
        <v>45931</v>
      </c>
      <c r="BN2197" s="1">
        <v>46295</v>
      </c>
      <c r="BO2197">
        <v>35</v>
      </c>
      <c r="BP2197">
        <v>0</v>
      </c>
      <c r="BQ2197">
        <v>7</v>
      </c>
      <c r="BR2197">
        <v>7</v>
      </c>
      <c r="BS2197">
        <v>7</v>
      </c>
      <c r="BT2197">
        <v>7</v>
      </c>
      <c r="BU2197">
        <v>0</v>
      </c>
      <c r="BV2197">
        <v>7</v>
      </c>
      <c r="BW2197" t="str">
        <f>"8:00 AM"</f>
        <v>8:00 AM</v>
      </c>
      <c r="BX2197" t="str">
        <f>"4:00 PM"</f>
        <v>4:00 PM</v>
      </c>
      <c r="BY2197" t="s">
        <v>159</v>
      </c>
      <c r="BZ2197">
        <v>0</v>
      </c>
      <c r="CA2197">
        <v>12</v>
      </c>
      <c r="CB2197" t="s">
        <v>139</v>
      </c>
      <c r="CC2197">
        <v>9</v>
      </c>
      <c r="CD2197" t="s">
        <v>16088</v>
      </c>
      <c r="CE2197" t="s">
        <v>5619</v>
      </c>
      <c r="CF2197" t="s">
        <v>2122</v>
      </c>
      <c r="CG2197" t="s">
        <v>248</v>
      </c>
      <c r="CH2197" t="s">
        <v>121</v>
      </c>
      <c r="CI2197" s="6">
        <v>96951</v>
      </c>
      <c r="CJ2197" s="10">
        <v>11.35</v>
      </c>
      <c r="CK2197" s="10">
        <v>11.35</v>
      </c>
      <c r="CL2197" s="10">
        <v>17.03</v>
      </c>
      <c r="CM2197" s="10">
        <v>17.03</v>
      </c>
      <c r="CN2197" t="s">
        <v>137</v>
      </c>
      <c r="CO2197" t="s">
        <v>140</v>
      </c>
      <c r="CP2197" t="s">
        <v>138</v>
      </c>
      <c r="CR2197" t="s">
        <v>117</v>
      </c>
      <c r="CS2197" t="s">
        <v>139</v>
      </c>
      <c r="CT2197" t="s">
        <v>140</v>
      </c>
      <c r="CU2197" t="s">
        <v>139</v>
      </c>
      <c r="CV2197" t="s">
        <v>140</v>
      </c>
      <c r="CW2197" t="s">
        <v>139</v>
      </c>
      <c r="CX2197" t="s">
        <v>140</v>
      </c>
      <c r="CY2197" t="s">
        <v>2131</v>
      </c>
      <c r="CZ2197" s="8">
        <v>16705320363</v>
      </c>
      <c r="DA2197" t="s">
        <v>2127</v>
      </c>
      <c r="DB2197" t="s">
        <v>2132</v>
      </c>
      <c r="DC2197" t="s">
        <v>139</v>
      </c>
      <c r="DD2197" t="s">
        <v>117</v>
      </c>
    </row>
    <row r="2198" spans="1:108" ht="15" customHeight="1" x14ac:dyDescent="0.35">
      <c r="A2198" t="s">
        <v>15454</v>
      </c>
      <c r="B2198" t="s">
        <v>144</v>
      </c>
      <c r="C2198" s="1">
        <v>45756</v>
      </c>
      <c r="D2198" s="1">
        <v>45817</v>
      </c>
      <c r="E2198" t="s">
        <v>116</v>
      </c>
      <c r="F2198" s="1">
        <v>45929</v>
      </c>
      <c r="G2198" t="s">
        <v>117</v>
      </c>
      <c r="H2198" t="s">
        <v>117</v>
      </c>
      <c r="I2198" t="s">
        <v>117</v>
      </c>
      <c r="J2198" t="s">
        <v>8221</v>
      </c>
      <c r="K2198" t="s">
        <v>15455</v>
      </c>
      <c r="L2198" t="s">
        <v>8223</v>
      </c>
      <c r="M2198" t="s">
        <v>982</v>
      </c>
      <c r="N2198" t="s">
        <v>120</v>
      </c>
      <c r="O2198" t="s">
        <v>121</v>
      </c>
      <c r="P2198" s="6">
        <v>96950</v>
      </c>
      <c r="Q2198" t="s">
        <v>122</v>
      </c>
      <c r="R2198" t="s">
        <v>652</v>
      </c>
      <c r="S2198" s="8">
        <v>16704831673</v>
      </c>
      <c r="U2198" t="s">
        <v>8224</v>
      </c>
      <c r="V2198">
        <v>811192</v>
      </c>
      <c r="W2198" t="s">
        <v>124</v>
      </c>
      <c r="Y2198" t="s">
        <v>8225</v>
      </c>
      <c r="Z2198" t="s">
        <v>8226</v>
      </c>
      <c r="AA2198" t="s">
        <v>140</v>
      </c>
      <c r="AB2198" t="s">
        <v>128</v>
      </c>
      <c r="AC2198" t="s">
        <v>8223</v>
      </c>
      <c r="AD2198" t="s">
        <v>982</v>
      </c>
      <c r="AE2198" t="s">
        <v>120</v>
      </c>
      <c r="AF2198" t="s">
        <v>121</v>
      </c>
      <c r="AG2198" s="6">
        <v>96950</v>
      </c>
      <c r="AH2198" t="s">
        <v>122</v>
      </c>
      <c r="AI2198" t="s">
        <v>652</v>
      </c>
      <c r="AJ2198" s="8">
        <v>16704831673</v>
      </c>
      <c r="AL2198" t="s">
        <v>8227</v>
      </c>
      <c r="BE2198" t="str">
        <f>"49-9071.00"</f>
        <v>49-9071.00</v>
      </c>
      <c r="BF2198" t="s">
        <v>156</v>
      </c>
      <c r="BG2198" t="s">
        <v>15456</v>
      </c>
      <c r="BH2198" t="s">
        <v>341</v>
      </c>
      <c r="BI2198">
        <v>2</v>
      </c>
      <c r="BJ2198">
        <v>2</v>
      </c>
      <c r="BK2198" s="1">
        <v>45931</v>
      </c>
      <c r="BL2198" s="1">
        <v>46295</v>
      </c>
      <c r="BM2198" s="1">
        <v>45931</v>
      </c>
      <c r="BN2198" s="1">
        <v>46295</v>
      </c>
      <c r="BO2198">
        <v>35</v>
      </c>
      <c r="BP2198">
        <v>0</v>
      </c>
      <c r="BQ2198">
        <v>7</v>
      </c>
      <c r="BR2198">
        <v>7</v>
      </c>
      <c r="BS2198">
        <v>7</v>
      </c>
      <c r="BT2198">
        <v>7</v>
      </c>
      <c r="BU2198">
        <v>7</v>
      </c>
      <c r="BV2198">
        <v>0</v>
      </c>
      <c r="BW2198" t="str">
        <f>"8:00 AM"</f>
        <v>8:00 AM</v>
      </c>
      <c r="BX2198" t="str">
        <f>"4:00 PM"</f>
        <v>4:00 PM</v>
      </c>
      <c r="BY2198" t="s">
        <v>133</v>
      </c>
      <c r="BZ2198">
        <v>0</v>
      </c>
      <c r="CA2198">
        <v>12</v>
      </c>
      <c r="CB2198" t="s">
        <v>117</v>
      </c>
      <c r="CD2198" t="s">
        <v>15457</v>
      </c>
      <c r="CE2198" t="s">
        <v>760</v>
      </c>
      <c r="CF2198" t="s">
        <v>982</v>
      </c>
      <c r="CG2198" t="s">
        <v>120</v>
      </c>
      <c r="CH2198" t="s">
        <v>121</v>
      </c>
      <c r="CI2198" s="6">
        <v>96950</v>
      </c>
      <c r="CJ2198" s="10">
        <v>9.75</v>
      </c>
      <c r="CK2198" s="10">
        <v>10</v>
      </c>
      <c r="CL2198" s="10">
        <v>14.62</v>
      </c>
      <c r="CM2198" s="10">
        <v>15</v>
      </c>
      <c r="CN2198" t="s">
        <v>137</v>
      </c>
      <c r="CO2198" t="s">
        <v>140</v>
      </c>
      <c r="CP2198" t="s">
        <v>138</v>
      </c>
      <c r="CR2198" t="s">
        <v>117</v>
      </c>
      <c r="CS2198" t="s">
        <v>139</v>
      </c>
      <c r="CT2198" t="s">
        <v>139</v>
      </c>
      <c r="CU2198" t="s">
        <v>139</v>
      </c>
      <c r="CV2198" t="s">
        <v>140</v>
      </c>
      <c r="CW2198" t="s">
        <v>139</v>
      </c>
      <c r="CX2198" t="s">
        <v>140</v>
      </c>
      <c r="CY2198" t="s">
        <v>4133</v>
      </c>
      <c r="CZ2198" s="8">
        <v>16702331673</v>
      </c>
      <c r="DA2198" t="s">
        <v>8227</v>
      </c>
      <c r="DB2198" t="s">
        <v>140</v>
      </c>
      <c r="DC2198" t="s">
        <v>139</v>
      </c>
      <c r="DD2198" t="s">
        <v>117</v>
      </c>
    </row>
    <row r="2199" spans="1:108" ht="15" customHeight="1" x14ac:dyDescent="0.35">
      <c r="A2199" t="s">
        <v>12325</v>
      </c>
      <c r="B2199" t="s">
        <v>144</v>
      </c>
      <c r="C2199" s="1">
        <v>45756</v>
      </c>
      <c r="D2199" s="1">
        <v>45817</v>
      </c>
      <c r="E2199" t="s">
        <v>116</v>
      </c>
      <c r="F2199" s="1">
        <v>45929</v>
      </c>
      <c r="G2199" t="s">
        <v>117</v>
      </c>
      <c r="H2199" t="s">
        <v>117</v>
      </c>
      <c r="I2199" t="s">
        <v>117</v>
      </c>
      <c r="J2199" t="s">
        <v>12326</v>
      </c>
      <c r="K2199" t="s">
        <v>12327</v>
      </c>
      <c r="L2199" t="s">
        <v>12328</v>
      </c>
      <c r="M2199" t="s">
        <v>1899</v>
      </c>
      <c r="N2199" t="s">
        <v>120</v>
      </c>
      <c r="O2199" t="s">
        <v>121</v>
      </c>
      <c r="P2199" s="6">
        <v>96950</v>
      </c>
      <c r="Q2199" t="s">
        <v>122</v>
      </c>
      <c r="R2199" t="s">
        <v>652</v>
      </c>
      <c r="S2199" s="8">
        <v>16702334632</v>
      </c>
      <c r="U2199" t="s">
        <v>12329</v>
      </c>
      <c r="V2199">
        <v>53111</v>
      </c>
      <c r="W2199" t="s">
        <v>124</v>
      </c>
      <c r="Y2199" t="s">
        <v>12330</v>
      </c>
      <c r="Z2199" t="s">
        <v>12331</v>
      </c>
      <c r="AA2199" t="s">
        <v>12332</v>
      </c>
      <c r="AB2199" t="s">
        <v>1406</v>
      </c>
      <c r="AC2199" t="s">
        <v>12333</v>
      </c>
      <c r="AD2199" t="s">
        <v>1899</v>
      </c>
      <c r="AE2199" t="s">
        <v>120</v>
      </c>
      <c r="AF2199" t="s">
        <v>121</v>
      </c>
      <c r="AG2199" s="6">
        <v>96950</v>
      </c>
      <c r="AH2199" t="s">
        <v>122</v>
      </c>
      <c r="AI2199" t="s">
        <v>652</v>
      </c>
      <c r="AJ2199" s="8">
        <v>16702334632</v>
      </c>
      <c r="AL2199" t="s">
        <v>12334</v>
      </c>
      <c r="BE2199" t="str">
        <f>"49-9071.00"</f>
        <v>49-9071.00</v>
      </c>
      <c r="BF2199" t="s">
        <v>156</v>
      </c>
      <c r="BG2199" t="s">
        <v>12335</v>
      </c>
      <c r="BH2199" t="s">
        <v>341</v>
      </c>
      <c r="BI2199">
        <v>2</v>
      </c>
      <c r="BJ2199">
        <v>2</v>
      </c>
      <c r="BK2199" s="1">
        <v>45931</v>
      </c>
      <c r="BL2199" s="1">
        <v>46295</v>
      </c>
      <c r="BM2199" s="1">
        <v>45931</v>
      </c>
      <c r="BN2199" s="1">
        <v>46295</v>
      </c>
      <c r="BO2199">
        <v>35</v>
      </c>
      <c r="BP2199">
        <v>0</v>
      </c>
      <c r="BQ2199">
        <v>7</v>
      </c>
      <c r="BR2199">
        <v>7</v>
      </c>
      <c r="BS2199">
        <v>7</v>
      </c>
      <c r="BT2199">
        <v>7</v>
      </c>
      <c r="BU2199">
        <v>7</v>
      </c>
      <c r="BV2199">
        <v>0</v>
      </c>
      <c r="BW2199" t="str">
        <f>"8:00 AM"</f>
        <v>8:00 AM</v>
      </c>
      <c r="BX2199" t="str">
        <f>"4:00 PM"</f>
        <v>4:00 PM</v>
      </c>
      <c r="BY2199" t="s">
        <v>133</v>
      </c>
      <c r="BZ2199">
        <v>0</v>
      </c>
      <c r="CA2199">
        <v>12</v>
      </c>
      <c r="CB2199" t="s">
        <v>117</v>
      </c>
      <c r="CD2199" t="s">
        <v>12336</v>
      </c>
      <c r="CE2199" t="s">
        <v>12337</v>
      </c>
      <c r="CF2199" t="s">
        <v>1899</v>
      </c>
      <c r="CG2199" t="s">
        <v>120</v>
      </c>
      <c r="CH2199" t="s">
        <v>121</v>
      </c>
      <c r="CI2199" s="6">
        <v>96950</v>
      </c>
      <c r="CJ2199" s="10">
        <v>9.75</v>
      </c>
      <c r="CK2199" s="10">
        <v>10</v>
      </c>
      <c r="CL2199" s="10">
        <v>14.62</v>
      </c>
      <c r="CM2199" s="10">
        <v>15</v>
      </c>
      <c r="CN2199" t="s">
        <v>137</v>
      </c>
      <c r="CO2199" t="s">
        <v>140</v>
      </c>
      <c r="CP2199" t="s">
        <v>138</v>
      </c>
      <c r="CR2199" t="s">
        <v>117</v>
      </c>
      <c r="CS2199" t="s">
        <v>139</v>
      </c>
      <c r="CT2199" t="s">
        <v>139</v>
      </c>
      <c r="CU2199" t="s">
        <v>139</v>
      </c>
      <c r="CV2199" t="s">
        <v>140</v>
      </c>
      <c r="CW2199" t="s">
        <v>139</v>
      </c>
      <c r="CX2199" t="s">
        <v>140</v>
      </c>
      <c r="CY2199" t="s">
        <v>664</v>
      </c>
      <c r="CZ2199" s="8">
        <v>16702334632</v>
      </c>
      <c r="DA2199" t="s">
        <v>12334</v>
      </c>
      <c r="DB2199" t="s">
        <v>140</v>
      </c>
      <c r="DC2199" t="s">
        <v>139</v>
      </c>
      <c r="DD2199" t="s">
        <v>117</v>
      </c>
    </row>
    <row r="2200" spans="1:108" ht="15" customHeight="1" x14ac:dyDescent="0.35">
      <c r="A2200" t="s">
        <v>16572</v>
      </c>
      <c r="B2200" t="s">
        <v>144</v>
      </c>
      <c r="C2200" s="1">
        <v>45756</v>
      </c>
      <c r="D2200" s="1">
        <v>45817</v>
      </c>
      <c r="E2200" t="s">
        <v>116</v>
      </c>
      <c r="F2200" s="1">
        <v>45929</v>
      </c>
      <c r="G2200" t="s">
        <v>117</v>
      </c>
      <c r="H2200" t="s">
        <v>117</v>
      </c>
      <c r="I2200" t="s">
        <v>117</v>
      </c>
      <c r="J2200" t="s">
        <v>16573</v>
      </c>
      <c r="K2200" t="s">
        <v>16574</v>
      </c>
      <c r="L2200" t="s">
        <v>16575</v>
      </c>
      <c r="M2200" t="s">
        <v>4429</v>
      </c>
      <c r="N2200" t="s">
        <v>1143</v>
      </c>
      <c r="O2200" t="s">
        <v>121</v>
      </c>
      <c r="P2200" s="6">
        <v>96952</v>
      </c>
      <c r="Q2200" t="s">
        <v>122</v>
      </c>
      <c r="R2200" t="s">
        <v>652</v>
      </c>
      <c r="S2200" s="8">
        <v>16704333886</v>
      </c>
      <c r="U2200" t="s">
        <v>16576</v>
      </c>
      <c r="V2200">
        <v>72233</v>
      </c>
      <c r="W2200" t="s">
        <v>124</v>
      </c>
      <c r="Y2200" t="s">
        <v>521</v>
      </c>
      <c r="Z2200" t="s">
        <v>16577</v>
      </c>
      <c r="AA2200" t="s">
        <v>140</v>
      </c>
      <c r="AB2200" t="s">
        <v>1406</v>
      </c>
      <c r="AC2200" t="s">
        <v>16578</v>
      </c>
      <c r="AD2200" t="s">
        <v>4429</v>
      </c>
      <c r="AE2200" t="s">
        <v>1143</v>
      </c>
      <c r="AF2200" t="s">
        <v>121</v>
      </c>
      <c r="AG2200" s="6">
        <v>96952</v>
      </c>
      <c r="AH2200" t="s">
        <v>122</v>
      </c>
      <c r="AI2200" t="s">
        <v>652</v>
      </c>
      <c r="AJ2200" s="8">
        <v>16704333886</v>
      </c>
      <c r="AL2200" t="s">
        <v>16579</v>
      </c>
      <c r="BE2200" t="str">
        <f>"35-2015.00"</f>
        <v>35-2015.00</v>
      </c>
      <c r="BF2200" t="s">
        <v>5569</v>
      </c>
      <c r="BG2200" t="s">
        <v>16580</v>
      </c>
      <c r="BH2200" t="s">
        <v>193</v>
      </c>
      <c r="BI2200">
        <v>2</v>
      </c>
      <c r="BJ2200">
        <v>2</v>
      </c>
      <c r="BK2200" s="1">
        <v>45931</v>
      </c>
      <c r="BL2200" s="1">
        <v>46295</v>
      </c>
      <c r="BM2200" s="1">
        <v>45931</v>
      </c>
      <c r="BN2200" s="1">
        <v>46295</v>
      </c>
      <c r="BO2200">
        <v>35</v>
      </c>
      <c r="BP2200">
        <v>0</v>
      </c>
      <c r="BQ2200">
        <v>7</v>
      </c>
      <c r="BR2200">
        <v>7</v>
      </c>
      <c r="BS2200">
        <v>7</v>
      </c>
      <c r="BT2200">
        <v>7</v>
      </c>
      <c r="BU2200">
        <v>7</v>
      </c>
      <c r="BV2200">
        <v>0</v>
      </c>
      <c r="BW2200" t="str">
        <f>"8:00 AM"</f>
        <v>8:00 AM</v>
      </c>
      <c r="BX2200" t="str">
        <f>"4:00 PM"</f>
        <v>4:00 PM</v>
      </c>
      <c r="BY2200" t="s">
        <v>133</v>
      </c>
      <c r="BZ2200">
        <v>0</v>
      </c>
      <c r="CA2200">
        <v>6</v>
      </c>
      <c r="CB2200" t="s">
        <v>117</v>
      </c>
      <c r="CD2200" t="s">
        <v>16581</v>
      </c>
      <c r="CE2200" t="s">
        <v>16582</v>
      </c>
      <c r="CF2200" t="s">
        <v>4429</v>
      </c>
      <c r="CG2200" t="s">
        <v>1143</v>
      </c>
      <c r="CH2200" t="s">
        <v>121</v>
      </c>
      <c r="CI2200" s="6">
        <v>96952</v>
      </c>
      <c r="CJ2200" s="10">
        <v>8.85</v>
      </c>
      <c r="CK2200" s="10">
        <v>9</v>
      </c>
      <c r="CL2200" s="10">
        <v>13.27</v>
      </c>
      <c r="CM2200" s="10">
        <v>13.5</v>
      </c>
      <c r="CN2200" t="s">
        <v>137</v>
      </c>
      <c r="CO2200" t="s">
        <v>140</v>
      </c>
      <c r="CP2200" t="s">
        <v>138</v>
      </c>
      <c r="CR2200" t="s">
        <v>117</v>
      </c>
      <c r="CS2200" t="s">
        <v>139</v>
      </c>
      <c r="CT2200" t="s">
        <v>139</v>
      </c>
      <c r="CU2200" t="s">
        <v>139</v>
      </c>
      <c r="CV2200" t="s">
        <v>140</v>
      </c>
      <c r="CW2200" t="s">
        <v>139</v>
      </c>
      <c r="CX2200" t="s">
        <v>140</v>
      </c>
      <c r="CY2200" t="s">
        <v>664</v>
      </c>
      <c r="CZ2200" s="8">
        <v>16704333886</v>
      </c>
      <c r="DA2200" t="s">
        <v>16579</v>
      </c>
      <c r="DB2200" t="s">
        <v>140</v>
      </c>
      <c r="DC2200" t="s">
        <v>139</v>
      </c>
      <c r="DD2200" t="s">
        <v>117</v>
      </c>
    </row>
    <row r="2201" spans="1:108" ht="15" customHeight="1" x14ac:dyDescent="0.35">
      <c r="A2201" t="s">
        <v>12278</v>
      </c>
      <c r="B2201" t="s">
        <v>144</v>
      </c>
      <c r="C2201" s="1">
        <v>45757</v>
      </c>
      <c r="D2201" s="1">
        <v>45817</v>
      </c>
      <c r="E2201" t="s">
        <v>116</v>
      </c>
      <c r="F2201" s="1">
        <v>45929</v>
      </c>
      <c r="G2201" t="s">
        <v>117</v>
      </c>
      <c r="H2201" t="s">
        <v>117</v>
      </c>
      <c r="I2201" t="s">
        <v>117</v>
      </c>
      <c r="J2201" t="s">
        <v>9651</v>
      </c>
      <c r="K2201" t="s">
        <v>9652</v>
      </c>
      <c r="L2201" t="s">
        <v>9653</v>
      </c>
      <c r="M2201" t="s">
        <v>531</v>
      </c>
      <c r="N2201" t="s">
        <v>120</v>
      </c>
      <c r="O2201" t="s">
        <v>121</v>
      </c>
      <c r="P2201" s="6">
        <v>96950</v>
      </c>
      <c r="Q2201" t="s">
        <v>122</v>
      </c>
      <c r="S2201" s="8">
        <v>16702351929</v>
      </c>
      <c r="U2201" t="s">
        <v>9654</v>
      </c>
      <c r="V2201">
        <v>812112</v>
      </c>
      <c r="W2201" t="s">
        <v>124</v>
      </c>
      <c r="Y2201" t="s">
        <v>9655</v>
      </c>
      <c r="Z2201" t="s">
        <v>9656</v>
      </c>
      <c r="AA2201" t="s">
        <v>9657</v>
      </c>
      <c r="AB2201" t="s">
        <v>128</v>
      </c>
      <c r="AC2201" t="s">
        <v>9653</v>
      </c>
      <c r="AD2201" t="s">
        <v>531</v>
      </c>
      <c r="AE2201" t="s">
        <v>120</v>
      </c>
      <c r="AF2201" t="s">
        <v>121</v>
      </c>
      <c r="AG2201" s="6">
        <v>96950</v>
      </c>
      <c r="AH2201" t="s">
        <v>122</v>
      </c>
      <c r="AJ2201" s="8">
        <v>16702351929</v>
      </c>
      <c r="AL2201" t="s">
        <v>9658</v>
      </c>
      <c r="BE2201" t="str">
        <f>"39-5012.00"</f>
        <v>39-5012.00</v>
      </c>
      <c r="BF2201" t="s">
        <v>272</v>
      </c>
      <c r="BG2201" t="s">
        <v>9659</v>
      </c>
      <c r="BH2201" t="s">
        <v>9660</v>
      </c>
      <c r="BI2201">
        <v>5</v>
      </c>
      <c r="BJ2201">
        <v>5</v>
      </c>
      <c r="BK2201" s="1">
        <v>45931</v>
      </c>
      <c r="BL2201" s="1">
        <v>46295</v>
      </c>
      <c r="BM2201" s="1">
        <v>45931</v>
      </c>
      <c r="BN2201" s="1">
        <v>46295</v>
      </c>
      <c r="BO2201">
        <v>35</v>
      </c>
      <c r="BP2201">
        <v>5</v>
      </c>
      <c r="BQ2201">
        <v>5</v>
      </c>
      <c r="BR2201">
        <v>5</v>
      </c>
      <c r="BS2201">
        <v>5</v>
      </c>
      <c r="BT2201">
        <v>5</v>
      </c>
      <c r="BU2201">
        <v>5</v>
      </c>
      <c r="BV2201">
        <v>5</v>
      </c>
      <c r="BW2201" t="str">
        <f>"10:00 AM"</f>
        <v>10:00 AM</v>
      </c>
      <c r="BX2201" t="str">
        <f>"6:00 PM"</f>
        <v>6:00 PM</v>
      </c>
      <c r="BY2201" t="s">
        <v>159</v>
      </c>
      <c r="BZ2201">
        <v>0</v>
      </c>
      <c r="CA2201">
        <v>18</v>
      </c>
      <c r="CB2201" t="s">
        <v>117</v>
      </c>
      <c r="CD2201" t="s">
        <v>12279</v>
      </c>
      <c r="CE2201" t="s">
        <v>9653</v>
      </c>
      <c r="CF2201" t="s">
        <v>531</v>
      </c>
      <c r="CG2201" t="s">
        <v>120</v>
      </c>
      <c r="CH2201" t="s">
        <v>121</v>
      </c>
      <c r="CI2201" s="6">
        <v>96950</v>
      </c>
      <c r="CJ2201" s="10">
        <v>7.98</v>
      </c>
      <c r="CK2201" s="10">
        <v>7.98</v>
      </c>
      <c r="CL2201" s="10">
        <v>11.97</v>
      </c>
      <c r="CM2201" s="10">
        <v>11.97</v>
      </c>
      <c r="CN2201" t="s">
        <v>137</v>
      </c>
      <c r="CO2201" t="s">
        <v>140</v>
      </c>
      <c r="CP2201" t="s">
        <v>138</v>
      </c>
      <c r="CR2201" t="s">
        <v>139</v>
      </c>
      <c r="CS2201" t="s">
        <v>139</v>
      </c>
      <c r="CT2201" t="s">
        <v>140</v>
      </c>
      <c r="CU2201" t="s">
        <v>139</v>
      </c>
      <c r="CV2201" t="s">
        <v>140</v>
      </c>
      <c r="CW2201" t="s">
        <v>139</v>
      </c>
      <c r="CX2201" t="s">
        <v>140</v>
      </c>
      <c r="CY2201" t="s">
        <v>1167</v>
      </c>
      <c r="CZ2201" s="8">
        <v>16702351929</v>
      </c>
      <c r="DA2201" t="s">
        <v>9658</v>
      </c>
      <c r="DB2201" t="s">
        <v>142</v>
      </c>
      <c r="DC2201" t="s">
        <v>139</v>
      </c>
      <c r="DD2201" t="s">
        <v>117</v>
      </c>
    </row>
    <row r="2202" spans="1:108" ht="15" customHeight="1" x14ac:dyDescent="0.35">
      <c r="A2202" t="s">
        <v>5562</v>
      </c>
      <c r="B2202" t="s">
        <v>144</v>
      </c>
      <c r="C2202" s="1">
        <v>45757</v>
      </c>
      <c r="D2202" s="1">
        <v>45817</v>
      </c>
      <c r="E2202" t="s">
        <v>116</v>
      </c>
      <c r="F2202" s="1">
        <v>45929</v>
      </c>
      <c r="G2202" t="s">
        <v>117</v>
      </c>
      <c r="H2202" t="s">
        <v>117</v>
      </c>
      <c r="I2202" t="s">
        <v>117</v>
      </c>
      <c r="J2202" t="s">
        <v>5563</v>
      </c>
      <c r="K2202" t="s">
        <v>5564</v>
      </c>
      <c r="L2202" t="s">
        <v>5565</v>
      </c>
      <c r="M2202" t="s">
        <v>4429</v>
      </c>
      <c r="N2202" t="s">
        <v>1143</v>
      </c>
      <c r="O2202" t="s">
        <v>121</v>
      </c>
      <c r="P2202" s="6">
        <v>96952</v>
      </c>
      <c r="Q2202" t="s">
        <v>122</v>
      </c>
      <c r="R2202" t="s">
        <v>652</v>
      </c>
      <c r="S2202" s="8">
        <v>16704332961</v>
      </c>
      <c r="U2202" t="s">
        <v>5566</v>
      </c>
      <c r="V2202">
        <v>72232</v>
      </c>
      <c r="W2202" t="s">
        <v>124</v>
      </c>
      <c r="Y2202" t="s">
        <v>559</v>
      </c>
      <c r="Z2202" t="s">
        <v>1404</v>
      </c>
      <c r="AA2202" t="s">
        <v>5567</v>
      </c>
      <c r="AB2202" t="s">
        <v>1406</v>
      </c>
      <c r="AC2202" t="s">
        <v>5565</v>
      </c>
      <c r="AD2202" t="s">
        <v>4429</v>
      </c>
      <c r="AE2202" t="s">
        <v>1143</v>
      </c>
      <c r="AF2202" t="s">
        <v>121</v>
      </c>
      <c r="AG2202" s="6">
        <v>96952</v>
      </c>
      <c r="AH2202" t="s">
        <v>122</v>
      </c>
      <c r="AI2202" t="s">
        <v>652</v>
      </c>
      <c r="AJ2202" s="8">
        <v>16704332961</v>
      </c>
      <c r="AL2202" t="s">
        <v>5568</v>
      </c>
      <c r="BE2202" t="str">
        <f>"35-2015.00"</f>
        <v>35-2015.00</v>
      </c>
      <c r="BF2202" t="s">
        <v>5569</v>
      </c>
      <c r="BG2202" t="s">
        <v>5570</v>
      </c>
      <c r="BH2202" t="s">
        <v>5571</v>
      </c>
      <c r="BI2202">
        <v>2</v>
      </c>
      <c r="BJ2202">
        <v>2</v>
      </c>
      <c r="BK2202" s="1">
        <v>45931</v>
      </c>
      <c r="BL2202" s="1">
        <v>46295</v>
      </c>
      <c r="BM2202" s="1">
        <v>45931</v>
      </c>
      <c r="BN2202" s="1">
        <v>46295</v>
      </c>
      <c r="BO2202">
        <v>35</v>
      </c>
      <c r="BP2202">
        <v>0</v>
      </c>
      <c r="BQ2202">
        <v>7</v>
      </c>
      <c r="BR2202">
        <v>7</v>
      </c>
      <c r="BS2202">
        <v>7</v>
      </c>
      <c r="BT2202">
        <v>7</v>
      </c>
      <c r="BU2202">
        <v>7</v>
      </c>
      <c r="BV2202">
        <v>0</v>
      </c>
      <c r="BW2202" t="str">
        <f>"8:00 AM"</f>
        <v>8:00 AM</v>
      </c>
      <c r="BX2202" t="str">
        <f>"4:00 PM"</f>
        <v>4:00 PM</v>
      </c>
      <c r="BY2202" t="s">
        <v>133</v>
      </c>
      <c r="BZ2202">
        <v>0</v>
      </c>
      <c r="CA2202">
        <v>6</v>
      </c>
      <c r="CB2202" t="s">
        <v>117</v>
      </c>
      <c r="CD2202" t="s">
        <v>5572</v>
      </c>
      <c r="CE2202" t="s">
        <v>1150</v>
      </c>
      <c r="CF2202" t="s">
        <v>4429</v>
      </c>
      <c r="CG2202" t="s">
        <v>1143</v>
      </c>
      <c r="CH2202" t="s">
        <v>121</v>
      </c>
      <c r="CI2202" s="6">
        <v>96952</v>
      </c>
      <c r="CJ2202" s="10">
        <v>8.85</v>
      </c>
      <c r="CK2202" s="10">
        <v>9</v>
      </c>
      <c r="CL2202" s="10">
        <v>13.27</v>
      </c>
      <c r="CM2202" s="10">
        <v>13.5</v>
      </c>
      <c r="CN2202" t="s">
        <v>137</v>
      </c>
      <c r="CO2202" t="s">
        <v>140</v>
      </c>
      <c r="CP2202" t="s">
        <v>138</v>
      </c>
      <c r="CR2202" t="s">
        <v>117</v>
      </c>
      <c r="CS2202" t="s">
        <v>139</v>
      </c>
      <c r="CT2202" t="s">
        <v>139</v>
      </c>
      <c r="CU2202" t="s">
        <v>139</v>
      </c>
      <c r="CV2202" t="s">
        <v>140</v>
      </c>
      <c r="CW2202" t="s">
        <v>139</v>
      </c>
      <c r="CX2202" t="s">
        <v>140</v>
      </c>
      <c r="CY2202" t="s">
        <v>664</v>
      </c>
      <c r="CZ2202" s="8">
        <v>16704332961</v>
      </c>
      <c r="DA2202" t="s">
        <v>5568</v>
      </c>
      <c r="DB2202" t="s">
        <v>140</v>
      </c>
      <c r="DC2202" t="s">
        <v>139</v>
      </c>
      <c r="DD2202" t="s">
        <v>117</v>
      </c>
    </row>
    <row r="2203" spans="1:108" ht="15" customHeight="1" x14ac:dyDescent="0.35">
      <c r="A2203" t="s">
        <v>2097</v>
      </c>
      <c r="B2203" t="s">
        <v>144</v>
      </c>
      <c r="C2203" s="1">
        <v>45757</v>
      </c>
      <c r="D2203" s="1">
        <v>45817</v>
      </c>
      <c r="E2203" t="s">
        <v>116</v>
      </c>
      <c r="F2203" s="1">
        <v>45929</v>
      </c>
      <c r="G2203" t="s">
        <v>117</v>
      </c>
      <c r="H2203" t="s">
        <v>117</v>
      </c>
      <c r="I2203" t="s">
        <v>117</v>
      </c>
      <c r="J2203" t="s">
        <v>2098</v>
      </c>
      <c r="K2203" t="s">
        <v>2099</v>
      </c>
      <c r="L2203" t="s">
        <v>2100</v>
      </c>
      <c r="M2203" t="s">
        <v>140</v>
      </c>
      <c r="N2203" t="s">
        <v>120</v>
      </c>
      <c r="O2203" t="s">
        <v>121</v>
      </c>
      <c r="P2203" s="6">
        <v>96950</v>
      </c>
      <c r="Q2203" t="s">
        <v>122</v>
      </c>
      <c r="R2203" t="s">
        <v>1677</v>
      </c>
      <c r="S2203" s="8">
        <v>16707899096</v>
      </c>
      <c r="U2203" t="s">
        <v>2101</v>
      </c>
      <c r="V2203">
        <v>445110</v>
      </c>
      <c r="W2203" t="s">
        <v>124</v>
      </c>
      <c r="Y2203" t="s">
        <v>2102</v>
      </c>
      <c r="Z2203" t="s">
        <v>2103</v>
      </c>
      <c r="AA2203" t="s">
        <v>2104</v>
      </c>
      <c r="AB2203" t="s">
        <v>270</v>
      </c>
      <c r="AC2203" t="s">
        <v>2100</v>
      </c>
      <c r="AD2203" t="s">
        <v>140</v>
      </c>
      <c r="AE2203" t="s">
        <v>120</v>
      </c>
      <c r="AF2203" t="s">
        <v>121</v>
      </c>
      <c r="AG2203" s="6">
        <v>96950</v>
      </c>
      <c r="AH2203" t="s">
        <v>122</v>
      </c>
      <c r="AJ2203" s="8">
        <v>16707899096</v>
      </c>
      <c r="AL2203" t="s">
        <v>2105</v>
      </c>
      <c r="BE2203" t="str">
        <f>"41-1011.00"</f>
        <v>41-1011.00</v>
      </c>
      <c r="BF2203" t="s">
        <v>1340</v>
      </c>
      <c r="BG2203" t="s">
        <v>2106</v>
      </c>
      <c r="BH2203" t="s">
        <v>2107</v>
      </c>
      <c r="BI2203">
        <v>2</v>
      </c>
      <c r="BJ2203">
        <v>2</v>
      </c>
      <c r="BK2203" s="1">
        <v>45931</v>
      </c>
      <c r="BL2203" s="1">
        <v>46295</v>
      </c>
      <c r="BM2203" s="1">
        <v>45931</v>
      </c>
      <c r="BN2203" s="1">
        <v>46295</v>
      </c>
      <c r="BO2203">
        <v>35</v>
      </c>
      <c r="BP2203">
        <v>0</v>
      </c>
      <c r="BQ2203">
        <v>7</v>
      </c>
      <c r="BR2203">
        <v>7</v>
      </c>
      <c r="BS2203">
        <v>7</v>
      </c>
      <c r="BT2203">
        <v>7</v>
      </c>
      <c r="BU2203">
        <v>7</v>
      </c>
      <c r="BV2203">
        <v>0</v>
      </c>
      <c r="BW2203" t="str">
        <f>"8:00 AM"</f>
        <v>8:00 AM</v>
      </c>
      <c r="BX2203" t="str">
        <f>"5:00 PM"</f>
        <v>5:00 PM</v>
      </c>
      <c r="BY2203" t="s">
        <v>159</v>
      </c>
      <c r="BZ2203">
        <v>0</v>
      </c>
      <c r="CA2203">
        <v>12</v>
      </c>
      <c r="CB2203" t="s">
        <v>139</v>
      </c>
      <c r="CC2203">
        <v>3</v>
      </c>
      <c r="CD2203" s="2" t="s">
        <v>2108</v>
      </c>
      <c r="CE2203" t="s">
        <v>2100</v>
      </c>
      <c r="CF2203" t="s">
        <v>140</v>
      </c>
      <c r="CG2203" t="s">
        <v>120</v>
      </c>
      <c r="CH2203" t="s">
        <v>121</v>
      </c>
      <c r="CI2203" s="6">
        <v>96950</v>
      </c>
      <c r="CJ2203" s="10">
        <v>11.35</v>
      </c>
      <c r="CK2203" s="10">
        <v>11.35</v>
      </c>
      <c r="CL2203" s="10">
        <v>17.02</v>
      </c>
      <c r="CM2203" s="10">
        <v>17.02</v>
      </c>
      <c r="CN2203" t="s">
        <v>137</v>
      </c>
      <c r="CO2203" t="s">
        <v>2109</v>
      </c>
      <c r="CP2203" t="s">
        <v>138</v>
      </c>
      <c r="CR2203" t="s">
        <v>117</v>
      </c>
      <c r="CS2203" t="s">
        <v>139</v>
      </c>
      <c r="CT2203" t="s">
        <v>140</v>
      </c>
      <c r="CU2203" t="s">
        <v>139</v>
      </c>
      <c r="CV2203" t="s">
        <v>140</v>
      </c>
      <c r="CW2203" t="s">
        <v>139</v>
      </c>
      <c r="CX2203" t="s">
        <v>140</v>
      </c>
      <c r="CY2203" t="s">
        <v>1686</v>
      </c>
      <c r="CZ2203" s="8">
        <v>16707899096</v>
      </c>
      <c r="DA2203" t="s">
        <v>2110</v>
      </c>
      <c r="DB2203" t="s">
        <v>140</v>
      </c>
      <c r="DC2203" t="s">
        <v>139</v>
      </c>
      <c r="DD2203" t="s">
        <v>117</v>
      </c>
    </row>
    <row r="2204" spans="1:108" ht="15" customHeight="1" x14ac:dyDescent="0.35">
      <c r="A2204" t="s">
        <v>1870</v>
      </c>
      <c r="B2204" t="s">
        <v>144</v>
      </c>
      <c r="C2204" s="1">
        <v>45757</v>
      </c>
      <c r="D2204" s="1">
        <v>45817</v>
      </c>
      <c r="E2204" t="s">
        <v>116</v>
      </c>
      <c r="F2204" s="1">
        <v>45901</v>
      </c>
      <c r="G2204" t="s">
        <v>117</v>
      </c>
      <c r="H2204" t="s">
        <v>117</v>
      </c>
      <c r="I2204" t="s">
        <v>117</v>
      </c>
      <c r="J2204" t="s">
        <v>1871</v>
      </c>
      <c r="K2204" t="s">
        <v>1872</v>
      </c>
      <c r="L2204" t="s">
        <v>1873</v>
      </c>
      <c r="M2204" t="s">
        <v>1874</v>
      </c>
      <c r="N2204" t="s">
        <v>136</v>
      </c>
      <c r="O2204" t="s">
        <v>121</v>
      </c>
      <c r="P2204" s="6">
        <v>96950</v>
      </c>
      <c r="Q2204" t="s">
        <v>122</v>
      </c>
      <c r="S2204" s="8">
        <v>16702338866</v>
      </c>
      <c r="U2204" t="s">
        <v>1875</v>
      </c>
      <c r="V2204">
        <v>53211</v>
      </c>
      <c r="W2204" t="s">
        <v>124</v>
      </c>
      <c r="Y2204" t="s">
        <v>596</v>
      </c>
      <c r="Z2204" t="s">
        <v>1876</v>
      </c>
      <c r="AB2204" t="s">
        <v>205</v>
      </c>
      <c r="AC2204" t="s">
        <v>1873</v>
      </c>
      <c r="AD2204" t="s">
        <v>1874</v>
      </c>
      <c r="AE2204" t="s">
        <v>136</v>
      </c>
      <c r="AF2204" t="s">
        <v>121</v>
      </c>
      <c r="AG2204" s="6">
        <v>96950</v>
      </c>
      <c r="AH2204" t="s">
        <v>122</v>
      </c>
      <c r="AJ2204" s="8">
        <v>16702338866</v>
      </c>
      <c r="AL2204" t="s">
        <v>1877</v>
      </c>
      <c r="BE2204" t="str">
        <f>"49-3023.00"</f>
        <v>49-3023.00</v>
      </c>
      <c r="BF2204" t="s">
        <v>1119</v>
      </c>
      <c r="BG2204" t="s">
        <v>1878</v>
      </c>
      <c r="BH2204" t="s">
        <v>1879</v>
      </c>
      <c r="BI2204">
        <v>2</v>
      </c>
      <c r="BJ2204">
        <v>2</v>
      </c>
      <c r="BK2204" s="1">
        <v>45903</v>
      </c>
      <c r="BL2204" s="1">
        <v>46267</v>
      </c>
      <c r="BM2204" s="1">
        <v>45903</v>
      </c>
      <c r="BN2204" s="1">
        <v>46267</v>
      </c>
      <c r="BO2204">
        <v>35</v>
      </c>
      <c r="BP2204">
        <v>0</v>
      </c>
      <c r="BQ2204">
        <v>6</v>
      </c>
      <c r="BR2204">
        <v>6</v>
      </c>
      <c r="BS2204">
        <v>6</v>
      </c>
      <c r="BT2204">
        <v>6</v>
      </c>
      <c r="BU2204">
        <v>6</v>
      </c>
      <c r="BV2204">
        <v>5</v>
      </c>
      <c r="BW2204" t="str">
        <f>"9:00 AM"</f>
        <v>9:00 AM</v>
      </c>
      <c r="BX2204" t="str">
        <f>"4:00 PM"</f>
        <v>4:00 PM</v>
      </c>
      <c r="BY2204" t="s">
        <v>159</v>
      </c>
      <c r="BZ2204">
        <v>0</v>
      </c>
      <c r="CA2204">
        <v>12</v>
      </c>
      <c r="CB2204" t="s">
        <v>117</v>
      </c>
      <c r="CD2204" s="2" t="s">
        <v>1880</v>
      </c>
      <c r="CE2204" t="s">
        <v>1881</v>
      </c>
      <c r="CF2204" t="s">
        <v>1874</v>
      </c>
      <c r="CG2204" t="s">
        <v>136</v>
      </c>
      <c r="CH2204" t="s">
        <v>121</v>
      </c>
      <c r="CI2204" s="6">
        <v>96950</v>
      </c>
      <c r="CJ2204" s="10">
        <v>11.01</v>
      </c>
      <c r="CK2204" s="10">
        <v>11.01</v>
      </c>
      <c r="CL2204" s="10">
        <v>16.52</v>
      </c>
      <c r="CM2204" s="10">
        <v>16.52</v>
      </c>
      <c r="CN2204" t="s">
        <v>137</v>
      </c>
      <c r="CO2204" t="s">
        <v>1661</v>
      </c>
      <c r="CP2204" t="s">
        <v>138</v>
      </c>
      <c r="CR2204" t="s">
        <v>117</v>
      </c>
      <c r="CS2204" t="s">
        <v>139</v>
      </c>
      <c r="CT2204" t="s">
        <v>140</v>
      </c>
      <c r="CU2204" t="s">
        <v>139</v>
      </c>
      <c r="CV2204" t="s">
        <v>140</v>
      </c>
      <c r="CW2204" t="s">
        <v>139</v>
      </c>
      <c r="CX2204" t="s">
        <v>140</v>
      </c>
      <c r="CY2204" t="s">
        <v>1882</v>
      </c>
      <c r="CZ2204" s="8">
        <v>16702338866</v>
      </c>
      <c r="DA2204" t="s">
        <v>1877</v>
      </c>
      <c r="DB2204" t="s">
        <v>142</v>
      </c>
      <c r="DC2204" t="s">
        <v>139</v>
      </c>
      <c r="DD2204" t="s">
        <v>117</v>
      </c>
    </row>
    <row r="2205" spans="1:108" ht="15" customHeight="1" x14ac:dyDescent="0.35">
      <c r="A2205" t="s">
        <v>5759</v>
      </c>
      <c r="B2205" t="s">
        <v>144</v>
      </c>
      <c r="C2205" s="1">
        <v>45760</v>
      </c>
      <c r="D2205" s="1">
        <v>45817</v>
      </c>
      <c r="E2205" t="s">
        <v>116</v>
      </c>
      <c r="F2205" s="1">
        <v>45929</v>
      </c>
      <c r="G2205" t="s">
        <v>117</v>
      </c>
      <c r="H2205" t="s">
        <v>117</v>
      </c>
      <c r="I2205" t="s">
        <v>117</v>
      </c>
      <c r="J2205" t="s">
        <v>5760</v>
      </c>
      <c r="K2205" t="s">
        <v>5761</v>
      </c>
      <c r="L2205" t="s">
        <v>5762</v>
      </c>
      <c r="M2205" t="s">
        <v>140</v>
      </c>
      <c r="N2205" t="s">
        <v>1143</v>
      </c>
      <c r="O2205" t="s">
        <v>121</v>
      </c>
      <c r="P2205" s="6">
        <v>96952</v>
      </c>
      <c r="Q2205" t="s">
        <v>122</v>
      </c>
      <c r="R2205" t="s">
        <v>1677</v>
      </c>
      <c r="S2205" s="8">
        <v>16704333735</v>
      </c>
      <c r="U2205" t="s">
        <v>5763</v>
      </c>
      <c r="V2205">
        <v>445110</v>
      </c>
      <c r="W2205" t="s">
        <v>124</v>
      </c>
      <c r="Y2205" t="s">
        <v>268</v>
      </c>
      <c r="Z2205" t="s">
        <v>5764</v>
      </c>
      <c r="AB2205" t="s">
        <v>128</v>
      </c>
      <c r="AC2205" t="s">
        <v>5762</v>
      </c>
      <c r="AD2205" t="s">
        <v>140</v>
      </c>
      <c r="AE2205" t="s">
        <v>1143</v>
      </c>
      <c r="AF2205" t="s">
        <v>121</v>
      </c>
      <c r="AG2205" s="6">
        <v>96952</v>
      </c>
      <c r="AH2205" t="s">
        <v>122</v>
      </c>
      <c r="AJ2205" s="8">
        <v>16704333735</v>
      </c>
      <c r="AL2205" t="s">
        <v>5765</v>
      </c>
      <c r="BE2205" t="str">
        <f>"41-1011.00"</f>
        <v>41-1011.00</v>
      </c>
      <c r="BF2205" t="s">
        <v>1340</v>
      </c>
      <c r="BG2205" t="s">
        <v>5766</v>
      </c>
      <c r="BH2205" t="s">
        <v>2107</v>
      </c>
      <c r="BI2205">
        <v>2</v>
      </c>
      <c r="BJ2205">
        <v>2</v>
      </c>
      <c r="BK2205" s="1">
        <v>45931</v>
      </c>
      <c r="BL2205" s="1">
        <v>46295</v>
      </c>
      <c r="BM2205" s="1">
        <v>45931</v>
      </c>
      <c r="BN2205" s="1">
        <v>46295</v>
      </c>
      <c r="BO2205">
        <v>35</v>
      </c>
      <c r="BP2205">
        <v>0</v>
      </c>
      <c r="BQ2205">
        <v>7</v>
      </c>
      <c r="BR2205">
        <v>7</v>
      </c>
      <c r="BS2205">
        <v>7</v>
      </c>
      <c r="BT2205">
        <v>7</v>
      </c>
      <c r="BU2205">
        <v>7</v>
      </c>
      <c r="BV2205">
        <v>0</v>
      </c>
      <c r="BW2205" t="str">
        <f>"8:00 AM"</f>
        <v>8:00 AM</v>
      </c>
      <c r="BX2205" t="str">
        <f>"5:00 PM"</f>
        <v>5:00 PM</v>
      </c>
      <c r="BY2205" t="s">
        <v>159</v>
      </c>
      <c r="BZ2205">
        <v>0</v>
      </c>
      <c r="CA2205">
        <v>12</v>
      </c>
      <c r="CB2205" t="s">
        <v>139</v>
      </c>
      <c r="CC2205">
        <v>4</v>
      </c>
      <c r="CD2205" s="2" t="s">
        <v>2343</v>
      </c>
      <c r="CE2205" t="s">
        <v>5762</v>
      </c>
      <c r="CF2205" t="s">
        <v>140</v>
      </c>
      <c r="CG2205" t="s">
        <v>1143</v>
      </c>
      <c r="CH2205" t="s">
        <v>121</v>
      </c>
      <c r="CI2205" s="6">
        <v>96952</v>
      </c>
      <c r="CJ2205" s="10">
        <v>11.35</v>
      </c>
      <c r="CK2205" s="10">
        <v>11.35</v>
      </c>
      <c r="CL2205" s="10">
        <v>17.02</v>
      </c>
      <c r="CM2205" s="10">
        <v>17.02</v>
      </c>
      <c r="CN2205" t="s">
        <v>137</v>
      </c>
      <c r="CO2205" t="s">
        <v>5767</v>
      </c>
      <c r="CP2205" t="s">
        <v>138</v>
      </c>
      <c r="CR2205" t="s">
        <v>117</v>
      </c>
      <c r="CS2205" t="s">
        <v>139</v>
      </c>
      <c r="CT2205" t="s">
        <v>140</v>
      </c>
      <c r="CU2205" t="s">
        <v>139</v>
      </c>
      <c r="CV2205" t="s">
        <v>140</v>
      </c>
      <c r="CW2205" t="s">
        <v>139</v>
      </c>
      <c r="CX2205" t="s">
        <v>140</v>
      </c>
      <c r="CY2205" t="s">
        <v>1686</v>
      </c>
      <c r="CZ2205" s="8">
        <v>16704333735</v>
      </c>
      <c r="DA2205" t="s">
        <v>5768</v>
      </c>
      <c r="DB2205" t="s">
        <v>140</v>
      </c>
      <c r="DC2205" t="s">
        <v>139</v>
      </c>
      <c r="DD2205" t="s">
        <v>117</v>
      </c>
    </row>
    <row r="2206" spans="1:108" ht="15" customHeight="1" x14ac:dyDescent="0.35">
      <c r="A2206" t="s">
        <v>10443</v>
      </c>
      <c r="B2206" t="s">
        <v>144</v>
      </c>
      <c r="C2206" s="1">
        <v>45760</v>
      </c>
      <c r="D2206" s="1">
        <v>45817</v>
      </c>
      <c r="E2206" t="s">
        <v>116</v>
      </c>
      <c r="F2206" s="1">
        <v>45929</v>
      </c>
      <c r="G2206" t="s">
        <v>117</v>
      </c>
      <c r="H2206" t="s">
        <v>117</v>
      </c>
      <c r="I2206" t="s">
        <v>117</v>
      </c>
      <c r="J2206" t="s">
        <v>5760</v>
      </c>
      <c r="K2206" t="s">
        <v>5761</v>
      </c>
      <c r="L2206" t="s">
        <v>5762</v>
      </c>
      <c r="M2206" t="s">
        <v>140</v>
      </c>
      <c r="N2206" t="s">
        <v>1143</v>
      </c>
      <c r="O2206" t="s">
        <v>121</v>
      </c>
      <c r="P2206" s="6">
        <v>96952</v>
      </c>
      <c r="Q2206" t="s">
        <v>122</v>
      </c>
      <c r="S2206" s="8">
        <v>16704333735</v>
      </c>
      <c r="U2206" t="s">
        <v>5763</v>
      </c>
      <c r="V2206">
        <v>445110</v>
      </c>
      <c r="W2206" t="s">
        <v>124</v>
      </c>
      <c r="Y2206" t="s">
        <v>268</v>
      </c>
      <c r="Z2206" t="s">
        <v>5764</v>
      </c>
      <c r="AB2206" t="s">
        <v>128</v>
      </c>
      <c r="AC2206" t="s">
        <v>5762</v>
      </c>
      <c r="AD2206" t="s">
        <v>140</v>
      </c>
      <c r="AE2206" t="s">
        <v>1143</v>
      </c>
      <c r="AF2206" t="s">
        <v>121</v>
      </c>
      <c r="AG2206" s="6">
        <v>96952</v>
      </c>
      <c r="AH2206" t="s">
        <v>122</v>
      </c>
      <c r="AJ2206" s="8">
        <v>16704333735</v>
      </c>
      <c r="AL2206" t="s">
        <v>5765</v>
      </c>
      <c r="BE2206" t="str">
        <f>"11-2022.00"</f>
        <v>11-2022.00</v>
      </c>
      <c r="BF2206" t="s">
        <v>2340</v>
      </c>
      <c r="BG2206" t="s">
        <v>10444</v>
      </c>
      <c r="BH2206" t="s">
        <v>2342</v>
      </c>
      <c r="BI2206">
        <v>1</v>
      </c>
      <c r="BJ2206">
        <v>1</v>
      </c>
      <c r="BK2206" s="1">
        <v>45931</v>
      </c>
      <c r="BL2206" s="1">
        <v>46295</v>
      </c>
      <c r="BM2206" s="1">
        <v>45931</v>
      </c>
      <c r="BN2206" s="1">
        <v>46295</v>
      </c>
      <c r="BO2206">
        <v>35</v>
      </c>
      <c r="BP2206">
        <v>0</v>
      </c>
      <c r="BQ2206">
        <v>7</v>
      </c>
      <c r="BR2206">
        <v>7</v>
      </c>
      <c r="BS2206">
        <v>7</v>
      </c>
      <c r="BT2206">
        <v>7</v>
      </c>
      <c r="BU2206">
        <v>7</v>
      </c>
      <c r="BV2206">
        <v>0</v>
      </c>
      <c r="BW2206" t="str">
        <f>"8:00 AM"</f>
        <v>8:00 AM</v>
      </c>
      <c r="BX2206" t="str">
        <f>"5:00 PM"</f>
        <v>5:00 PM</v>
      </c>
      <c r="BY2206" t="s">
        <v>159</v>
      </c>
      <c r="BZ2206">
        <v>0</v>
      </c>
      <c r="CA2206">
        <v>36</v>
      </c>
      <c r="CB2206" t="s">
        <v>139</v>
      </c>
      <c r="CC2206">
        <v>5</v>
      </c>
      <c r="CD2206" s="2" t="s">
        <v>2343</v>
      </c>
      <c r="CE2206" t="s">
        <v>5762</v>
      </c>
      <c r="CF2206" t="s">
        <v>140</v>
      </c>
      <c r="CG2206" t="s">
        <v>1143</v>
      </c>
      <c r="CH2206" t="s">
        <v>121</v>
      </c>
      <c r="CI2206" s="6">
        <v>96952</v>
      </c>
      <c r="CJ2206" s="10">
        <v>18.239999999999998</v>
      </c>
      <c r="CK2206" s="10">
        <v>18.239999999999998</v>
      </c>
      <c r="CN2206" t="s">
        <v>137</v>
      </c>
      <c r="CO2206" t="s">
        <v>10445</v>
      </c>
      <c r="CP2206" t="s">
        <v>138</v>
      </c>
      <c r="CR2206" t="s">
        <v>117</v>
      </c>
      <c r="CS2206" t="s">
        <v>139</v>
      </c>
      <c r="CT2206" t="s">
        <v>140</v>
      </c>
      <c r="CU2206" t="s">
        <v>140</v>
      </c>
      <c r="CV2206" t="s">
        <v>140</v>
      </c>
      <c r="CW2206" t="s">
        <v>139</v>
      </c>
      <c r="CX2206" t="s">
        <v>140</v>
      </c>
      <c r="CY2206" t="s">
        <v>344</v>
      </c>
      <c r="CZ2206" s="8">
        <v>16704333735</v>
      </c>
      <c r="DA2206" t="s">
        <v>5768</v>
      </c>
      <c r="DB2206" t="s">
        <v>140</v>
      </c>
      <c r="DC2206" t="s">
        <v>139</v>
      </c>
      <c r="DD2206" t="s">
        <v>117</v>
      </c>
    </row>
    <row r="2207" spans="1:108" ht="15" customHeight="1" x14ac:dyDescent="0.35">
      <c r="A2207" t="s">
        <v>8231</v>
      </c>
      <c r="B2207" t="s">
        <v>115</v>
      </c>
      <c r="C2207" s="1">
        <v>45763</v>
      </c>
      <c r="D2207" s="1">
        <v>45817</v>
      </c>
      <c r="E2207" t="s">
        <v>116</v>
      </c>
      <c r="F2207" s="1">
        <v>45868</v>
      </c>
      <c r="G2207" t="s">
        <v>117</v>
      </c>
      <c r="H2207" t="s">
        <v>117</v>
      </c>
      <c r="I2207" t="s">
        <v>117</v>
      </c>
      <c r="J2207" t="s">
        <v>8232</v>
      </c>
      <c r="K2207" t="s">
        <v>8233</v>
      </c>
      <c r="L2207" t="s">
        <v>4621</v>
      </c>
      <c r="M2207" t="s">
        <v>982</v>
      </c>
      <c r="N2207" t="s">
        <v>120</v>
      </c>
      <c r="O2207" t="s">
        <v>121</v>
      </c>
      <c r="P2207" s="6">
        <v>96950</v>
      </c>
      <c r="Q2207" t="s">
        <v>122</v>
      </c>
      <c r="S2207" s="8">
        <v>16702332666</v>
      </c>
      <c r="U2207" t="s">
        <v>8234</v>
      </c>
      <c r="V2207">
        <v>561330</v>
      </c>
      <c r="W2207" t="s">
        <v>124</v>
      </c>
      <c r="Y2207" t="s">
        <v>1174</v>
      </c>
      <c r="Z2207" t="s">
        <v>1175</v>
      </c>
      <c r="AA2207" t="s">
        <v>1176</v>
      </c>
      <c r="AB2207" t="s">
        <v>189</v>
      </c>
      <c r="AC2207" t="s">
        <v>4621</v>
      </c>
      <c r="AD2207" t="s">
        <v>982</v>
      </c>
      <c r="AE2207" t="s">
        <v>120</v>
      </c>
      <c r="AF2207" t="s">
        <v>121</v>
      </c>
      <c r="AG2207" s="6">
        <v>96950</v>
      </c>
      <c r="AH2207" t="s">
        <v>122</v>
      </c>
      <c r="AJ2207" s="8">
        <v>16702332666</v>
      </c>
      <c r="AL2207" t="s">
        <v>8235</v>
      </c>
      <c r="BE2207" t="str">
        <f>"43-3031.00"</f>
        <v>43-3031.00</v>
      </c>
      <c r="BF2207" t="s">
        <v>357</v>
      </c>
      <c r="BG2207" t="s">
        <v>8236</v>
      </c>
      <c r="BH2207" t="s">
        <v>8237</v>
      </c>
      <c r="BI2207">
        <v>1</v>
      </c>
      <c r="BK2207" s="1">
        <v>45870</v>
      </c>
      <c r="BL2207" s="1">
        <v>46234</v>
      </c>
      <c r="BO2207">
        <v>35</v>
      </c>
      <c r="BP2207">
        <v>0</v>
      </c>
      <c r="BQ2207">
        <v>7</v>
      </c>
      <c r="BR2207">
        <v>7</v>
      </c>
      <c r="BS2207">
        <v>7</v>
      </c>
      <c r="BT2207">
        <v>7</v>
      </c>
      <c r="BU2207">
        <v>7</v>
      </c>
      <c r="BV2207">
        <v>0</v>
      </c>
      <c r="BW2207" t="str">
        <f>"9:00 AM"</f>
        <v>9:00 AM</v>
      </c>
      <c r="BX2207" t="str">
        <f>"5:00 PM"</f>
        <v>5:00 PM</v>
      </c>
      <c r="BY2207" t="s">
        <v>159</v>
      </c>
      <c r="BZ2207">
        <v>0</v>
      </c>
      <c r="CA2207">
        <v>24</v>
      </c>
      <c r="CB2207" t="s">
        <v>117</v>
      </c>
      <c r="CD2207" s="2" t="s">
        <v>8238</v>
      </c>
      <c r="CE2207" t="s">
        <v>4621</v>
      </c>
      <c r="CF2207" t="s">
        <v>982</v>
      </c>
      <c r="CG2207" t="s">
        <v>120</v>
      </c>
      <c r="CH2207" t="s">
        <v>121</v>
      </c>
      <c r="CI2207" s="6">
        <v>96950</v>
      </c>
      <c r="CJ2207" s="10">
        <v>12.28</v>
      </c>
      <c r="CK2207" s="10">
        <v>12.28</v>
      </c>
      <c r="CL2207" s="10">
        <v>18.420000000000002</v>
      </c>
      <c r="CM2207" s="10">
        <v>18.420000000000002</v>
      </c>
      <c r="CN2207" t="s">
        <v>137</v>
      </c>
      <c r="CO2207" t="s">
        <v>194</v>
      </c>
      <c r="CP2207" t="s">
        <v>138</v>
      </c>
      <c r="CR2207" t="s">
        <v>117</v>
      </c>
      <c r="CS2207" t="s">
        <v>139</v>
      </c>
      <c r="CT2207" t="s">
        <v>140</v>
      </c>
      <c r="CU2207" t="s">
        <v>139</v>
      </c>
      <c r="CV2207" t="s">
        <v>140</v>
      </c>
      <c r="CW2207" t="s">
        <v>139</v>
      </c>
      <c r="CX2207" t="s">
        <v>140</v>
      </c>
      <c r="CY2207" t="s">
        <v>194</v>
      </c>
      <c r="CZ2207" s="8">
        <v>16702332666</v>
      </c>
      <c r="DA2207" t="s">
        <v>8235</v>
      </c>
      <c r="DB2207" t="s">
        <v>140</v>
      </c>
      <c r="DC2207" t="s">
        <v>139</v>
      </c>
      <c r="DD2207" t="s">
        <v>117</v>
      </c>
    </row>
    <row r="2208" spans="1:108" ht="15" customHeight="1" x14ac:dyDescent="0.35">
      <c r="A2208" t="s">
        <v>16627</v>
      </c>
      <c r="B2208" t="s">
        <v>144</v>
      </c>
      <c r="C2208" s="1">
        <v>45765</v>
      </c>
      <c r="D2208" s="1">
        <v>45817</v>
      </c>
      <c r="E2208" t="s">
        <v>211</v>
      </c>
      <c r="G2208" t="s">
        <v>139</v>
      </c>
      <c r="H2208" t="s">
        <v>117</v>
      </c>
      <c r="I2208" t="s">
        <v>117</v>
      </c>
      <c r="J2208" t="s">
        <v>806</v>
      </c>
      <c r="K2208" t="s">
        <v>140</v>
      </c>
      <c r="L2208" t="s">
        <v>807</v>
      </c>
      <c r="M2208" t="s">
        <v>1451</v>
      </c>
      <c r="N2208" t="s">
        <v>120</v>
      </c>
      <c r="O2208" t="s">
        <v>121</v>
      </c>
      <c r="P2208" s="6">
        <v>96950</v>
      </c>
      <c r="Q2208" t="s">
        <v>122</v>
      </c>
      <c r="R2208" t="s">
        <v>140</v>
      </c>
      <c r="S2208" s="8">
        <v>16702351980</v>
      </c>
      <c r="U2208" t="s">
        <v>809</v>
      </c>
      <c r="V2208">
        <v>561320</v>
      </c>
      <c r="W2208" t="s">
        <v>150</v>
      </c>
      <c r="X2208" t="s">
        <v>139</v>
      </c>
      <c r="Y2208" t="s">
        <v>2421</v>
      </c>
      <c r="Z2208" t="s">
        <v>2422</v>
      </c>
      <c r="AA2208" t="s">
        <v>2423</v>
      </c>
      <c r="AB2208" t="s">
        <v>128</v>
      </c>
      <c r="AC2208" t="s">
        <v>807</v>
      </c>
      <c r="AD2208" t="s">
        <v>1451</v>
      </c>
      <c r="AE2208" t="s">
        <v>120</v>
      </c>
      <c r="AF2208" t="s">
        <v>121</v>
      </c>
      <c r="AG2208" s="6">
        <v>96950</v>
      </c>
      <c r="AH2208" t="s">
        <v>122</v>
      </c>
      <c r="AJ2208" s="8">
        <v>16702351980</v>
      </c>
      <c r="AL2208" t="s">
        <v>815</v>
      </c>
      <c r="BE2208" t="str">
        <f>"35-2014.00"</f>
        <v>35-2014.00</v>
      </c>
      <c r="BF2208" t="s">
        <v>191</v>
      </c>
      <c r="BG2208" t="s">
        <v>5980</v>
      </c>
      <c r="BH2208" t="s">
        <v>3718</v>
      </c>
      <c r="BI2208">
        <v>10</v>
      </c>
      <c r="BJ2208">
        <v>10</v>
      </c>
      <c r="BK2208" s="1">
        <v>45839</v>
      </c>
      <c r="BL2208" s="1">
        <v>46934</v>
      </c>
      <c r="BM2208" s="1">
        <v>45839</v>
      </c>
      <c r="BN2208" s="1">
        <v>46934</v>
      </c>
      <c r="BO2208">
        <v>35</v>
      </c>
      <c r="BP2208">
        <v>0</v>
      </c>
      <c r="BQ2208">
        <v>7</v>
      </c>
      <c r="BR2208">
        <v>7</v>
      </c>
      <c r="BS2208">
        <v>7</v>
      </c>
      <c r="BT2208">
        <v>7</v>
      </c>
      <c r="BU2208">
        <v>7</v>
      </c>
      <c r="BV2208">
        <v>0</v>
      </c>
      <c r="BW2208" t="str">
        <f>"8:00 AM"</f>
        <v>8:00 AM</v>
      </c>
      <c r="BX2208" t="str">
        <f>"4:00 PM"</f>
        <v>4:00 PM</v>
      </c>
      <c r="BY2208" t="s">
        <v>133</v>
      </c>
      <c r="BZ2208">
        <v>0</v>
      </c>
      <c r="CA2208">
        <v>12</v>
      </c>
      <c r="CB2208" t="s">
        <v>117</v>
      </c>
      <c r="CD2208" s="2" t="s">
        <v>5981</v>
      </c>
      <c r="CE2208" t="s">
        <v>982</v>
      </c>
      <c r="CG2208" t="s">
        <v>120</v>
      </c>
      <c r="CH2208" t="s">
        <v>121</v>
      </c>
      <c r="CI2208" s="6">
        <v>96950</v>
      </c>
      <c r="CJ2208" s="10">
        <v>8.83</v>
      </c>
      <c r="CK2208" s="10">
        <v>8.83</v>
      </c>
      <c r="CL2208" s="10">
        <v>13.25</v>
      </c>
      <c r="CM2208" s="10">
        <v>13.25</v>
      </c>
      <c r="CN2208" t="s">
        <v>137</v>
      </c>
      <c r="CO2208" t="s">
        <v>2428</v>
      </c>
      <c r="CP2208" t="s">
        <v>138</v>
      </c>
      <c r="CR2208" t="s">
        <v>117</v>
      </c>
      <c r="CS2208" t="s">
        <v>139</v>
      </c>
      <c r="CT2208" t="s">
        <v>140</v>
      </c>
      <c r="CU2208" t="s">
        <v>139</v>
      </c>
      <c r="CV2208" t="s">
        <v>140</v>
      </c>
      <c r="CW2208" t="s">
        <v>139</v>
      </c>
      <c r="CX2208" t="s">
        <v>140</v>
      </c>
      <c r="CY2208" s="2" t="s">
        <v>984</v>
      </c>
      <c r="CZ2208" s="8">
        <v>16702351980</v>
      </c>
      <c r="DA2208" t="s">
        <v>815</v>
      </c>
      <c r="DB2208" t="s">
        <v>140</v>
      </c>
      <c r="DC2208" t="s">
        <v>139</v>
      </c>
      <c r="DD2208" t="s">
        <v>139</v>
      </c>
    </row>
    <row r="2209" spans="1:114" ht="15" customHeight="1" x14ac:dyDescent="0.35">
      <c r="A2209" t="s">
        <v>16509</v>
      </c>
      <c r="B2209" t="s">
        <v>115</v>
      </c>
      <c r="C2209" s="1">
        <v>45812</v>
      </c>
      <c r="D2209" s="1">
        <v>45817</v>
      </c>
      <c r="E2209" t="s">
        <v>211</v>
      </c>
      <c r="G2209" t="s">
        <v>117</v>
      </c>
      <c r="H2209" t="s">
        <v>117</v>
      </c>
      <c r="I2209" t="s">
        <v>117</v>
      </c>
      <c r="J2209" t="s">
        <v>428</v>
      </c>
      <c r="K2209" t="s">
        <v>986</v>
      </c>
      <c r="L2209" t="s">
        <v>430</v>
      </c>
      <c r="M2209" t="s">
        <v>431</v>
      </c>
      <c r="N2209" t="s">
        <v>120</v>
      </c>
      <c r="O2209" t="s">
        <v>121</v>
      </c>
      <c r="P2209" s="6">
        <v>96950</v>
      </c>
      <c r="Q2209" t="s">
        <v>122</v>
      </c>
      <c r="S2209" s="8">
        <v>16702858958</v>
      </c>
      <c r="U2209" t="s">
        <v>432</v>
      </c>
      <c r="V2209">
        <v>237990</v>
      </c>
      <c r="W2209" t="s">
        <v>124</v>
      </c>
      <c r="Y2209" t="s">
        <v>433</v>
      </c>
      <c r="Z2209" t="s">
        <v>434</v>
      </c>
      <c r="AA2209" t="s">
        <v>435</v>
      </c>
      <c r="AB2209" t="s">
        <v>436</v>
      </c>
      <c r="AC2209" t="s">
        <v>430</v>
      </c>
      <c r="AD2209" t="s">
        <v>431</v>
      </c>
      <c r="AE2209" t="s">
        <v>120</v>
      </c>
      <c r="AF2209" t="s">
        <v>121</v>
      </c>
      <c r="AG2209" s="6">
        <v>96950</v>
      </c>
      <c r="AH2209" t="s">
        <v>122</v>
      </c>
      <c r="AJ2209" s="8">
        <v>16702858958</v>
      </c>
      <c r="AL2209" t="s">
        <v>437</v>
      </c>
      <c r="BE2209" t="str">
        <f>"49-9071.00"</f>
        <v>49-9071.00</v>
      </c>
      <c r="BF2209" t="s">
        <v>156</v>
      </c>
      <c r="BG2209" t="s">
        <v>987</v>
      </c>
      <c r="BH2209" t="s">
        <v>423</v>
      </c>
      <c r="BI2209">
        <v>10</v>
      </c>
      <c r="BK2209" s="1">
        <v>45931</v>
      </c>
      <c r="BL2209" s="1">
        <v>46295</v>
      </c>
      <c r="BO2209">
        <v>35</v>
      </c>
      <c r="BP2209">
        <v>0</v>
      </c>
      <c r="BQ2209">
        <v>7</v>
      </c>
      <c r="BR2209">
        <v>7</v>
      </c>
      <c r="BS2209">
        <v>7</v>
      </c>
      <c r="BT2209">
        <v>7</v>
      </c>
      <c r="BU2209">
        <v>7</v>
      </c>
      <c r="BV2209">
        <v>0</v>
      </c>
      <c r="BW2209" t="str">
        <f>"9:00 AM"</f>
        <v>9:00 AM</v>
      </c>
      <c r="BX2209" t="str">
        <f>"5:00 PM"</f>
        <v>5:00 PM</v>
      </c>
      <c r="BY2209" t="s">
        <v>159</v>
      </c>
      <c r="BZ2209">
        <v>0</v>
      </c>
      <c r="CA2209">
        <v>24</v>
      </c>
      <c r="CB2209" t="s">
        <v>117</v>
      </c>
      <c r="CD2209" s="2" t="s">
        <v>2604</v>
      </c>
      <c r="CE2209" t="s">
        <v>430</v>
      </c>
      <c r="CF2209" t="s">
        <v>431</v>
      </c>
      <c r="CG2209" t="s">
        <v>120</v>
      </c>
      <c r="CH2209" t="s">
        <v>121</v>
      </c>
      <c r="CI2209" s="6">
        <v>96950</v>
      </c>
      <c r="CJ2209" s="10">
        <v>9.75</v>
      </c>
      <c r="CK2209" s="10">
        <v>9.75</v>
      </c>
      <c r="CL2209" s="10">
        <v>14.63</v>
      </c>
      <c r="CM2209" s="10">
        <v>14.63</v>
      </c>
      <c r="CN2209" t="s">
        <v>137</v>
      </c>
      <c r="CO2209" t="s">
        <v>164</v>
      </c>
      <c r="CP2209" t="s">
        <v>138</v>
      </c>
      <c r="CR2209" t="s">
        <v>117</v>
      </c>
      <c r="CS2209" t="s">
        <v>139</v>
      </c>
      <c r="CT2209" t="s">
        <v>139</v>
      </c>
      <c r="CU2209" t="s">
        <v>139</v>
      </c>
      <c r="CV2209" t="s">
        <v>140</v>
      </c>
      <c r="CW2209" t="s">
        <v>139</v>
      </c>
      <c r="CX2209" t="s">
        <v>139</v>
      </c>
      <c r="CY2209" t="s">
        <v>989</v>
      </c>
      <c r="CZ2209" s="8">
        <v>16702858958</v>
      </c>
      <c r="DA2209" t="s">
        <v>437</v>
      </c>
      <c r="DB2209" t="s">
        <v>140</v>
      </c>
      <c r="DC2209" t="s">
        <v>139</v>
      </c>
      <c r="DD2209" t="s">
        <v>117</v>
      </c>
      <c r="DE2209" t="s">
        <v>433</v>
      </c>
      <c r="DF2209" t="s">
        <v>434</v>
      </c>
      <c r="DG2209" t="s">
        <v>443</v>
      </c>
      <c r="DH2209" t="s">
        <v>432</v>
      </c>
      <c r="DI2209" t="s">
        <v>444</v>
      </c>
      <c r="DJ2209" t="s">
        <v>437</v>
      </c>
    </row>
    <row r="2210" spans="1:114" ht="15" customHeight="1" x14ac:dyDescent="0.35">
      <c r="A2210" t="s">
        <v>13994</v>
      </c>
      <c r="B2210" t="s">
        <v>144</v>
      </c>
      <c r="C2210" s="1">
        <v>45754</v>
      </c>
      <c r="D2210" s="1">
        <v>45818</v>
      </c>
      <c r="E2210" t="s">
        <v>116</v>
      </c>
      <c r="F2210" s="1">
        <v>45929</v>
      </c>
      <c r="G2210" t="s">
        <v>117</v>
      </c>
      <c r="H2210" t="s">
        <v>117</v>
      </c>
      <c r="I2210" t="s">
        <v>117</v>
      </c>
      <c r="J2210" t="s">
        <v>9810</v>
      </c>
      <c r="L2210" t="s">
        <v>10447</v>
      </c>
      <c r="M2210" t="s">
        <v>9812</v>
      </c>
      <c r="N2210" t="s">
        <v>136</v>
      </c>
      <c r="O2210" t="s">
        <v>121</v>
      </c>
      <c r="P2210" s="6">
        <v>96950</v>
      </c>
      <c r="Q2210" t="s">
        <v>122</v>
      </c>
      <c r="S2210" s="8">
        <v>16709890608</v>
      </c>
      <c r="T2210">
        <v>0</v>
      </c>
      <c r="U2210" t="s">
        <v>9813</v>
      </c>
      <c r="V2210">
        <v>56172</v>
      </c>
      <c r="W2210" t="s">
        <v>124</v>
      </c>
      <c r="Y2210" t="s">
        <v>2999</v>
      </c>
      <c r="Z2210" t="s">
        <v>9814</v>
      </c>
      <c r="AB2210" t="s">
        <v>205</v>
      </c>
      <c r="AC2210" t="s">
        <v>10447</v>
      </c>
      <c r="AD2210" t="s">
        <v>9812</v>
      </c>
      <c r="AE2210" t="s">
        <v>136</v>
      </c>
      <c r="AF2210" t="s">
        <v>121</v>
      </c>
      <c r="AG2210" s="6">
        <v>96950</v>
      </c>
      <c r="AH2210" t="s">
        <v>122</v>
      </c>
      <c r="AJ2210" s="8">
        <v>16709890608</v>
      </c>
      <c r="AK2210">
        <v>0</v>
      </c>
      <c r="AL2210" t="s">
        <v>9815</v>
      </c>
      <c r="BE2210" t="str">
        <f>"37-2011.00"</f>
        <v>37-2011.00</v>
      </c>
      <c r="BF2210" t="s">
        <v>701</v>
      </c>
      <c r="BG2210" t="s">
        <v>9816</v>
      </c>
      <c r="BH2210" t="s">
        <v>9817</v>
      </c>
      <c r="BI2210">
        <v>2</v>
      </c>
      <c r="BJ2210">
        <v>2</v>
      </c>
      <c r="BK2210" s="1">
        <v>45931</v>
      </c>
      <c r="BL2210" s="1">
        <v>46295</v>
      </c>
      <c r="BM2210" s="1">
        <v>45931</v>
      </c>
      <c r="BN2210" s="1">
        <v>46295</v>
      </c>
      <c r="BO2210">
        <v>40</v>
      </c>
      <c r="BP2210">
        <v>0</v>
      </c>
      <c r="BQ2210">
        <v>8</v>
      </c>
      <c r="BR2210">
        <v>8</v>
      </c>
      <c r="BS2210">
        <v>8</v>
      </c>
      <c r="BT2210">
        <v>8</v>
      </c>
      <c r="BU2210">
        <v>8</v>
      </c>
      <c r="BV2210">
        <v>0</v>
      </c>
      <c r="BW2210" t="str">
        <f>"8:00 AM"</f>
        <v>8:00 AM</v>
      </c>
      <c r="BX2210" t="str">
        <f>"5:00 PM"</f>
        <v>5:00 PM</v>
      </c>
      <c r="BY2210" t="s">
        <v>133</v>
      </c>
      <c r="BZ2210">
        <v>0</v>
      </c>
      <c r="CA2210">
        <v>12</v>
      </c>
      <c r="CB2210" t="s">
        <v>117</v>
      </c>
      <c r="CD2210" s="2" t="s">
        <v>13995</v>
      </c>
      <c r="CE2210" t="s">
        <v>10447</v>
      </c>
      <c r="CF2210" t="s">
        <v>9812</v>
      </c>
      <c r="CG2210" t="s">
        <v>136</v>
      </c>
      <c r="CH2210" t="s">
        <v>121</v>
      </c>
      <c r="CI2210" s="6">
        <v>96950</v>
      </c>
      <c r="CJ2210" s="10">
        <v>8.2899999999999991</v>
      </c>
      <c r="CK2210" s="10">
        <v>8.2899999999999991</v>
      </c>
      <c r="CL2210" s="10">
        <v>12.44</v>
      </c>
      <c r="CM2210" s="10">
        <v>12.44</v>
      </c>
      <c r="CN2210" t="s">
        <v>137</v>
      </c>
      <c r="CO2210" t="s">
        <v>140</v>
      </c>
      <c r="CP2210" t="s">
        <v>138</v>
      </c>
      <c r="CR2210" t="s">
        <v>117</v>
      </c>
      <c r="CS2210" t="s">
        <v>139</v>
      </c>
      <c r="CT2210" t="s">
        <v>140</v>
      </c>
      <c r="CU2210" t="s">
        <v>139</v>
      </c>
      <c r="CV2210" t="s">
        <v>140</v>
      </c>
      <c r="CW2210" t="s">
        <v>139</v>
      </c>
      <c r="CX2210" t="s">
        <v>140</v>
      </c>
      <c r="CY2210" t="s">
        <v>1860</v>
      </c>
      <c r="CZ2210" s="8">
        <v>16709890608</v>
      </c>
      <c r="DA2210" t="s">
        <v>9815</v>
      </c>
      <c r="DB2210" t="s">
        <v>140</v>
      </c>
      <c r="DC2210" t="s">
        <v>139</v>
      </c>
      <c r="DD2210" t="s">
        <v>117</v>
      </c>
      <c r="DE2210" t="s">
        <v>2999</v>
      </c>
      <c r="DF2210" t="s">
        <v>9814</v>
      </c>
      <c r="DH2210" t="s">
        <v>9813</v>
      </c>
      <c r="DI2210" t="s">
        <v>10451</v>
      </c>
      <c r="DJ2210" t="s">
        <v>9815</v>
      </c>
    </row>
    <row r="2211" spans="1:114" ht="15" customHeight="1" x14ac:dyDescent="0.35">
      <c r="A2211" t="s">
        <v>10558</v>
      </c>
      <c r="B2211" t="s">
        <v>144</v>
      </c>
      <c r="C2211" s="1">
        <v>45754</v>
      </c>
      <c r="D2211" s="1">
        <v>45818</v>
      </c>
      <c r="E2211" t="s">
        <v>116</v>
      </c>
      <c r="F2211" s="1">
        <v>45929</v>
      </c>
      <c r="G2211" t="s">
        <v>139</v>
      </c>
      <c r="H2211" t="s">
        <v>117</v>
      </c>
      <c r="I2211" t="s">
        <v>117</v>
      </c>
      <c r="J2211" t="s">
        <v>10559</v>
      </c>
      <c r="K2211" t="s">
        <v>7006</v>
      </c>
      <c r="L2211" t="s">
        <v>7007</v>
      </c>
      <c r="M2211" t="s">
        <v>2194</v>
      </c>
      <c r="N2211" t="s">
        <v>136</v>
      </c>
      <c r="O2211" t="s">
        <v>121</v>
      </c>
      <c r="P2211" s="6">
        <v>96950</v>
      </c>
      <c r="Q2211" t="s">
        <v>122</v>
      </c>
      <c r="S2211" s="8">
        <v>16702880360</v>
      </c>
      <c r="U2211" t="s">
        <v>4578</v>
      </c>
      <c r="V2211">
        <v>48819</v>
      </c>
      <c r="W2211" t="s">
        <v>124</v>
      </c>
      <c r="Y2211" t="s">
        <v>4579</v>
      </c>
      <c r="Z2211" t="s">
        <v>4580</v>
      </c>
      <c r="AB2211" t="s">
        <v>4581</v>
      </c>
      <c r="AC2211" t="s">
        <v>7007</v>
      </c>
      <c r="AD2211" t="s">
        <v>2194</v>
      </c>
      <c r="AE2211" t="s">
        <v>136</v>
      </c>
      <c r="AF2211" t="s">
        <v>121</v>
      </c>
      <c r="AG2211" s="6">
        <v>96950</v>
      </c>
      <c r="AH2211" t="s">
        <v>122</v>
      </c>
      <c r="AJ2211" s="8">
        <v>16702880360</v>
      </c>
      <c r="AK2211">
        <v>104</v>
      </c>
      <c r="AL2211" t="s">
        <v>4582</v>
      </c>
      <c r="BE2211" t="str">
        <f>"49-3042.00"</f>
        <v>49-3042.00</v>
      </c>
      <c r="BF2211" t="s">
        <v>3611</v>
      </c>
      <c r="BG2211" t="s">
        <v>10560</v>
      </c>
      <c r="BH2211" t="s">
        <v>10561</v>
      </c>
      <c r="BI2211">
        <v>2</v>
      </c>
      <c r="BJ2211">
        <v>2</v>
      </c>
      <c r="BK2211" s="1">
        <v>45931</v>
      </c>
      <c r="BL2211" s="1">
        <v>47026</v>
      </c>
      <c r="BM2211" s="1">
        <v>45931</v>
      </c>
      <c r="BN2211" s="1">
        <v>47026</v>
      </c>
      <c r="BO2211">
        <v>35</v>
      </c>
      <c r="BP2211">
        <v>0</v>
      </c>
      <c r="BQ2211">
        <v>7</v>
      </c>
      <c r="BR2211">
        <v>7</v>
      </c>
      <c r="BS2211">
        <v>7</v>
      </c>
      <c r="BT2211">
        <v>7</v>
      </c>
      <c r="BU2211">
        <v>7</v>
      </c>
      <c r="BV2211">
        <v>0</v>
      </c>
      <c r="BW2211" t="str">
        <f>"8:00 AM"</f>
        <v>8:00 AM</v>
      </c>
      <c r="BX2211" t="str">
        <f>"4:00 PM"</f>
        <v>4:00 PM</v>
      </c>
      <c r="BY2211" t="s">
        <v>159</v>
      </c>
      <c r="BZ2211">
        <v>0</v>
      </c>
      <c r="CA2211">
        <v>12</v>
      </c>
      <c r="CB2211" t="s">
        <v>117</v>
      </c>
      <c r="CD2211" t="s">
        <v>10562</v>
      </c>
      <c r="CE2211" t="s">
        <v>7007</v>
      </c>
      <c r="CF2211" t="s">
        <v>2194</v>
      </c>
      <c r="CG2211" t="s">
        <v>136</v>
      </c>
      <c r="CH2211" t="s">
        <v>121</v>
      </c>
      <c r="CI2211" s="6">
        <v>96950</v>
      </c>
      <c r="CJ2211" s="10">
        <v>12.48</v>
      </c>
      <c r="CK2211" s="10">
        <v>13.48</v>
      </c>
      <c r="CL2211" s="10">
        <v>18.72</v>
      </c>
      <c r="CM2211" s="10">
        <v>20.22</v>
      </c>
      <c r="CN2211" t="s">
        <v>137</v>
      </c>
      <c r="CO2211" t="s">
        <v>10563</v>
      </c>
      <c r="CP2211" t="s">
        <v>138</v>
      </c>
      <c r="CR2211" t="s">
        <v>117</v>
      </c>
      <c r="CS2211" t="s">
        <v>139</v>
      </c>
      <c r="CT2211" t="s">
        <v>140</v>
      </c>
      <c r="CU2211" t="s">
        <v>139</v>
      </c>
      <c r="CV2211" t="s">
        <v>139</v>
      </c>
      <c r="CW2211" t="s">
        <v>139</v>
      </c>
      <c r="CX2211" t="s">
        <v>140</v>
      </c>
      <c r="CY2211" t="s">
        <v>10564</v>
      </c>
      <c r="CZ2211" s="8">
        <v>16702880360</v>
      </c>
      <c r="DA2211" t="s">
        <v>4588</v>
      </c>
      <c r="DB2211" t="s">
        <v>4589</v>
      </c>
      <c r="DC2211" t="s">
        <v>139</v>
      </c>
      <c r="DD2211" t="s">
        <v>117</v>
      </c>
    </row>
    <row r="2212" spans="1:114" ht="15" customHeight="1" x14ac:dyDescent="0.35">
      <c r="A2212" t="s">
        <v>13956</v>
      </c>
      <c r="B2212" t="s">
        <v>144</v>
      </c>
      <c r="C2212" s="1">
        <v>45754</v>
      </c>
      <c r="D2212" s="1">
        <v>45818</v>
      </c>
      <c r="E2212" t="s">
        <v>116</v>
      </c>
      <c r="F2212" s="1">
        <v>45929</v>
      </c>
      <c r="G2212" t="s">
        <v>139</v>
      </c>
      <c r="H2212" t="s">
        <v>117</v>
      </c>
      <c r="I2212" t="s">
        <v>117</v>
      </c>
      <c r="J2212" t="s">
        <v>2119</v>
      </c>
      <c r="K2212" t="s">
        <v>10019</v>
      </c>
      <c r="L2212" t="s">
        <v>10191</v>
      </c>
      <c r="M2212" t="s">
        <v>2122</v>
      </c>
      <c r="N2212" t="s">
        <v>248</v>
      </c>
      <c r="O2212" t="s">
        <v>121</v>
      </c>
      <c r="P2212" s="6">
        <v>96951</v>
      </c>
      <c r="Q2212" t="s">
        <v>122</v>
      </c>
      <c r="R2212" t="s">
        <v>140</v>
      </c>
      <c r="S2212" s="8">
        <v>16705320363</v>
      </c>
      <c r="U2212" t="s">
        <v>2123</v>
      </c>
      <c r="V2212">
        <v>44511</v>
      </c>
      <c r="W2212" t="s">
        <v>124</v>
      </c>
      <c r="Y2212" t="s">
        <v>2124</v>
      </c>
      <c r="Z2212" t="s">
        <v>2125</v>
      </c>
      <c r="AA2212" t="s">
        <v>2126</v>
      </c>
      <c r="AB2212" t="s">
        <v>1406</v>
      </c>
      <c r="AC2212" t="s">
        <v>5616</v>
      </c>
      <c r="AD2212" t="s">
        <v>2122</v>
      </c>
      <c r="AE2212" t="s">
        <v>248</v>
      </c>
      <c r="AF2212" t="s">
        <v>121</v>
      </c>
      <c r="AG2212" s="6">
        <v>96951</v>
      </c>
      <c r="AH2212" t="s">
        <v>122</v>
      </c>
      <c r="AJ2212" s="8">
        <v>16705320363</v>
      </c>
      <c r="AL2212" t="s">
        <v>2127</v>
      </c>
      <c r="BE2212" t="str">
        <f>"11-2022.00"</f>
        <v>11-2022.00</v>
      </c>
      <c r="BF2212" t="s">
        <v>2340</v>
      </c>
      <c r="BG2212" t="s">
        <v>10192</v>
      </c>
      <c r="BH2212" t="s">
        <v>2342</v>
      </c>
      <c r="BI2212">
        <v>1</v>
      </c>
      <c r="BJ2212">
        <v>1</v>
      </c>
      <c r="BK2212" s="1">
        <v>45931</v>
      </c>
      <c r="BL2212" s="1">
        <v>47026</v>
      </c>
      <c r="BM2212" s="1">
        <v>45931</v>
      </c>
      <c r="BN2212" s="1">
        <v>47026</v>
      </c>
      <c r="BO2212">
        <v>35</v>
      </c>
      <c r="BP2212">
        <v>7</v>
      </c>
      <c r="BQ2212">
        <v>7</v>
      </c>
      <c r="BR2212">
        <v>0</v>
      </c>
      <c r="BS2212">
        <v>0</v>
      </c>
      <c r="BT2212">
        <v>7</v>
      </c>
      <c r="BU2212">
        <v>7</v>
      </c>
      <c r="BV2212">
        <v>7</v>
      </c>
      <c r="BW2212" t="str">
        <f>"8:00 AM"</f>
        <v>8:00 AM</v>
      </c>
      <c r="BX2212" t="str">
        <f>"4:00 PM"</f>
        <v>4:00 PM</v>
      </c>
      <c r="BY2212" t="s">
        <v>159</v>
      </c>
      <c r="BZ2212">
        <v>0</v>
      </c>
      <c r="CA2212">
        <v>48</v>
      </c>
      <c r="CB2212" t="s">
        <v>139</v>
      </c>
      <c r="CC2212">
        <v>13</v>
      </c>
      <c r="CD2212" t="s">
        <v>10193</v>
      </c>
      <c r="CE2212" t="s">
        <v>1216</v>
      </c>
      <c r="CF2212" t="s">
        <v>2122</v>
      </c>
      <c r="CG2212" t="s">
        <v>248</v>
      </c>
      <c r="CH2212" t="s">
        <v>121</v>
      </c>
      <c r="CI2212" s="6">
        <v>96951</v>
      </c>
      <c r="CJ2212" s="10">
        <v>18.350000000000001</v>
      </c>
      <c r="CK2212" s="10">
        <v>18.350000000000001</v>
      </c>
      <c r="CL2212" s="10">
        <v>27.53</v>
      </c>
      <c r="CM2212" s="10">
        <v>27.53</v>
      </c>
      <c r="CN2212" t="s">
        <v>137</v>
      </c>
      <c r="CO2212" t="s">
        <v>140</v>
      </c>
      <c r="CP2212" t="s">
        <v>138</v>
      </c>
      <c r="CR2212" t="s">
        <v>117</v>
      </c>
      <c r="CS2212" t="s">
        <v>139</v>
      </c>
      <c r="CT2212" t="s">
        <v>140</v>
      </c>
      <c r="CU2212" t="s">
        <v>139</v>
      </c>
      <c r="CV2212" t="s">
        <v>140</v>
      </c>
      <c r="CW2212" t="s">
        <v>139</v>
      </c>
      <c r="CX2212" t="s">
        <v>140</v>
      </c>
      <c r="CY2212" t="s">
        <v>2131</v>
      </c>
      <c r="CZ2212" s="8">
        <v>16705320363</v>
      </c>
      <c r="DA2212" t="s">
        <v>2127</v>
      </c>
      <c r="DB2212" t="s">
        <v>2132</v>
      </c>
      <c r="DC2212" t="s">
        <v>139</v>
      </c>
      <c r="DD2212" t="s">
        <v>117</v>
      </c>
    </row>
    <row r="2213" spans="1:114" ht="15" customHeight="1" x14ac:dyDescent="0.35">
      <c r="A2213" t="s">
        <v>5773</v>
      </c>
      <c r="B2213" t="s">
        <v>294</v>
      </c>
      <c r="C2213" s="1">
        <v>45755</v>
      </c>
      <c r="D2213" s="1">
        <v>45818</v>
      </c>
      <c r="E2213" t="s">
        <v>116</v>
      </c>
      <c r="F2213" s="1">
        <v>45929</v>
      </c>
      <c r="G2213" t="s">
        <v>117</v>
      </c>
      <c r="H2213" t="s">
        <v>117</v>
      </c>
      <c r="I2213" t="s">
        <v>117</v>
      </c>
      <c r="J2213" t="s">
        <v>5774</v>
      </c>
      <c r="K2213" t="s">
        <v>5775</v>
      </c>
      <c r="L2213" t="s">
        <v>5776</v>
      </c>
      <c r="M2213" t="s">
        <v>651</v>
      </c>
      <c r="N2213" t="s">
        <v>120</v>
      </c>
      <c r="O2213" t="s">
        <v>121</v>
      </c>
      <c r="P2213" s="6">
        <v>96950</v>
      </c>
      <c r="Q2213" t="s">
        <v>122</v>
      </c>
      <c r="R2213" t="s">
        <v>652</v>
      </c>
      <c r="S2213" s="8">
        <v>16709899420</v>
      </c>
      <c r="U2213" t="s">
        <v>5777</v>
      </c>
      <c r="V2213">
        <v>42322</v>
      </c>
      <c r="W2213" t="s">
        <v>124</v>
      </c>
      <c r="Y2213" t="s">
        <v>3921</v>
      </c>
      <c r="Z2213" t="s">
        <v>5778</v>
      </c>
      <c r="AA2213" t="s">
        <v>140</v>
      </c>
      <c r="AB2213" t="s">
        <v>657</v>
      </c>
      <c r="AC2213" t="s">
        <v>5776</v>
      </c>
      <c r="AD2213" t="s">
        <v>651</v>
      </c>
      <c r="AE2213" t="s">
        <v>120</v>
      </c>
      <c r="AF2213" t="s">
        <v>121</v>
      </c>
      <c r="AG2213" s="6">
        <v>96950</v>
      </c>
      <c r="AH2213" t="s">
        <v>122</v>
      </c>
      <c r="AI2213" t="s">
        <v>652</v>
      </c>
      <c r="AJ2213" s="8">
        <v>16709899420</v>
      </c>
      <c r="AL2213" t="s">
        <v>5779</v>
      </c>
      <c r="BE2213" t="str">
        <f>"27-1023.00"</f>
        <v>27-1023.00</v>
      </c>
      <c r="BF2213" t="s">
        <v>5780</v>
      </c>
      <c r="BG2213" t="s">
        <v>5781</v>
      </c>
      <c r="BH2213" t="s">
        <v>5782</v>
      </c>
      <c r="BI2213">
        <v>3</v>
      </c>
      <c r="BJ2213">
        <v>2</v>
      </c>
      <c r="BK2213" s="1">
        <v>45931</v>
      </c>
      <c r="BL2213" s="1">
        <v>46295</v>
      </c>
      <c r="BM2213" s="1">
        <v>45931</v>
      </c>
      <c r="BN2213" s="1">
        <v>46295</v>
      </c>
      <c r="BO2213">
        <v>35</v>
      </c>
      <c r="BP2213">
        <v>5</v>
      </c>
      <c r="BQ2213">
        <v>5</v>
      </c>
      <c r="BR2213">
        <v>5</v>
      </c>
      <c r="BS2213">
        <v>5</v>
      </c>
      <c r="BT2213">
        <v>5</v>
      </c>
      <c r="BU2213">
        <v>5</v>
      </c>
      <c r="BV2213">
        <v>5</v>
      </c>
      <c r="BW2213" t="str">
        <f>"1:00 PM"</f>
        <v>1:00 PM</v>
      </c>
      <c r="BX2213" t="str">
        <f>"6:00 PM"</f>
        <v>6:00 PM</v>
      </c>
      <c r="BY2213" t="s">
        <v>133</v>
      </c>
      <c r="BZ2213">
        <v>0</v>
      </c>
      <c r="CA2213">
        <v>12</v>
      </c>
      <c r="CB2213" t="s">
        <v>117</v>
      </c>
      <c r="CD2213" t="s">
        <v>5783</v>
      </c>
      <c r="CE2213" t="s">
        <v>663</v>
      </c>
      <c r="CF2213" t="s">
        <v>651</v>
      </c>
      <c r="CG2213" t="s">
        <v>120</v>
      </c>
      <c r="CH2213" t="s">
        <v>121</v>
      </c>
      <c r="CI2213" s="6">
        <v>96950</v>
      </c>
      <c r="CJ2213" s="10">
        <v>10.130000000000001</v>
      </c>
      <c r="CK2213" s="10">
        <v>10.25</v>
      </c>
      <c r="CL2213" s="10">
        <v>15.19</v>
      </c>
      <c r="CM2213" s="10">
        <v>15.37</v>
      </c>
      <c r="CN2213" t="s">
        <v>137</v>
      </c>
      <c r="CO2213" t="s">
        <v>140</v>
      </c>
      <c r="CP2213" t="s">
        <v>138</v>
      </c>
      <c r="CR2213" t="s">
        <v>117</v>
      </c>
      <c r="CS2213" t="s">
        <v>139</v>
      </c>
      <c r="CT2213" t="s">
        <v>139</v>
      </c>
      <c r="CU2213" t="s">
        <v>139</v>
      </c>
      <c r="CV2213" t="s">
        <v>140</v>
      </c>
      <c r="CW2213" t="s">
        <v>139</v>
      </c>
      <c r="CX2213" t="s">
        <v>140</v>
      </c>
      <c r="CY2213" t="s">
        <v>4133</v>
      </c>
      <c r="CZ2213" s="8">
        <v>16702359428</v>
      </c>
      <c r="DA2213" t="s">
        <v>5779</v>
      </c>
      <c r="DB2213" t="s">
        <v>140</v>
      </c>
      <c r="DC2213" t="s">
        <v>139</v>
      </c>
      <c r="DD2213" t="s">
        <v>117</v>
      </c>
    </row>
    <row r="2214" spans="1:114" ht="15" customHeight="1" x14ac:dyDescent="0.35">
      <c r="A2214" t="s">
        <v>10390</v>
      </c>
      <c r="B2214" t="s">
        <v>115</v>
      </c>
      <c r="C2214" s="1">
        <v>45755</v>
      </c>
      <c r="D2214" s="1">
        <v>45818</v>
      </c>
      <c r="E2214" t="s">
        <v>116</v>
      </c>
      <c r="F2214" s="1">
        <v>45929</v>
      </c>
      <c r="G2214" t="s">
        <v>139</v>
      </c>
      <c r="H2214" t="s">
        <v>117</v>
      </c>
      <c r="I2214" t="s">
        <v>117</v>
      </c>
      <c r="J2214" t="s">
        <v>4402</v>
      </c>
      <c r="L2214" t="s">
        <v>4093</v>
      </c>
      <c r="M2214" t="s">
        <v>4404</v>
      </c>
      <c r="N2214" t="s">
        <v>136</v>
      </c>
      <c r="O2214" t="s">
        <v>121</v>
      </c>
      <c r="P2214" s="6">
        <v>96950</v>
      </c>
      <c r="Q2214" t="s">
        <v>122</v>
      </c>
      <c r="R2214" t="s">
        <v>140</v>
      </c>
      <c r="S2214" s="8">
        <v>16702345236</v>
      </c>
      <c r="U2214" t="s">
        <v>4405</v>
      </c>
      <c r="V2214">
        <v>541330</v>
      </c>
      <c r="W2214" t="s">
        <v>124</v>
      </c>
      <c r="Y2214" t="s">
        <v>4406</v>
      </c>
      <c r="Z2214" t="s">
        <v>4407</v>
      </c>
      <c r="AA2214" t="s">
        <v>4408</v>
      </c>
      <c r="AB2214" t="s">
        <v>205</v>
      </c>
      <c r="AC2214" t="s">
        <v>4093</v>
      </c>
      <c r="AD2214" t="s">
        <v>4404</v>
      </c>
      <c r="AE2214" t="s">
        <v>136</v>
      </c>
      <c r="AF2214" t="s">
        <v>121</v>
      </c>
      <c r="AG2214" s="6">
        <v>96950</v>
      </c>
      <c r="AH2214" t="s">
        <v>122</v>
      </c>
      <c r="AJ2214" s="8">
        <v>16702345236</v>
      </c>
      <c r="AL2214" t="s">
        <v>4409</v>
      </c>
      <c r="BE2214" t="str">
        <f>"13-2011.00"</f>
        <v>13-2011.00</v>
      </c>
      <c r="BF2214" t="s">
        <v>934</v>
      </c>
      <c r="BG2214" t="s">
        <v>10391</v>
      </c>
      <c r="BH2214" t="s">
        <v>936</v>
      </c>
      <c r="BI2214">
        <v>1</v>
      </c>
      <c r="BK2214" s="1">
        <v>45931</v>
      </c>
      <c r="BL2214" s="1">
        <v>47026</v>
      </c>
      <c r="BO2214">
        <v>35</v>
      </c>
      <c r="BP2214">
        <v>0</v>
      </c>
      <c r="BQ2214">
        <v>7</v>
      </c>
      <c r="BR2214">
        <v>7</v>
      </c>
      <c r="BS2214">
        <v>7</v>
      </c>
      <c r="BT2214">
        <v>7</v>
      </c>
      <c r="BU2214">
        <v>7</v>
      </c>
      <c r="BV2214">
        <v>0</v>
      </c>
      <c r="BW2214" t="str">
        <f>"9:00 AM"</f>
        <v>9:00 AM</v>
      </c>
      <c r="BX2214" t="str">
        <f>"5:00 PM"</f>
        <v>5:00 PM</v>
      </c>
      <c r="BY2214" t="s">
        <v>588</v>
      </c>
      <c r="BZ2214">
        <v>0</v>
      </c>
      <c r="CA2214">
        <v>48</v>
      </c>
      <c r="CB2214" t="s">
        <v>117</v>
      </c>
      <c r="CD2214" s="2" t="s">
        <v>10392</v>
      </c>
      <c r="CE2214" t="s">
        <v>4093</v>
      </c>
      <c r="CF2214" t="s">
        <v>4404</v>
      </c>
      <c r="CG2214" t="s">
        <v>136</v>
      </c>
      <c r="CH2214" t="s">
        <v>121</v>
      </c>
      <c r="CI2214" s="6">
        <v>96950</v>
      </c>
      <c r="CJ2214" s="10">
        <v>17.48</v>
      </c>
      <c r="CK2214" s="10">
        <v>17.48</v>
      </c>
      <c r="CN2214" t="s">
        <v>137</v>
      </c>
      <c r="CO2214" t="s">
        <v>164</v>
      </c>
      <c r="CP2214" t="s">
        <v>138</v>
      </c>
      <c r="CR2214" t="s">
        <v>117</v>
      </c>
      <c r="CS2214" t="s">
        <v>139</v>
      </c>
      <c r="CT2214" t="s">
        <v>139</v>
      </c>
      <c r="CU2214" t="s">
        <v>140</v>
      </c>
      <c r="CV2214" t="s">
        <v>140</v>
      </c>
      <c r="CW2214" t="s">
        <v>139</v>
      </c>
      <c r="CX2214" t="s">
        <v>140</v>
      </c>
      <c r="CY2214" t="s">
        <v>4412</v>
      </c>
      <c r="CZ2214" s="8">
        <v>16702345236</v>
      </c>
      <c r="DA2214" t="s">
        <v>4409</v>
      </c>
      <c r="DB2214" t="s">
        <v>140</v>
      </c>
      <c r="DC2214" t="s">
        <v>139</v>
      </c>
      <c r="DD2214" t="s">
        <v>117</v>
      </c>
    </row>
    <row r="2215" spans="1:114" ht="15" customHeight="1" x14ac:dyDescent="0.35">
      <c r="A2215" t="s">
        <v>16723</v>
      </c>
      <c r="B2215" t="s">
        <v>144</v>
      </c>
      <c r="C2215" s="1">
        <v>45755</v>
      </c>
      <c r="D2215" s="1">
        <v>45818</v>
      </c>
      <c r="E2215" t="s">
        <v>116</v>
      </c>
      <c r="F2215" s="1">
        <v>45929</v>
      </c>
      <c r="G2215" t="s">
        <v>117</v>
      </c>
      <c r="H2215" t="s">
        <v>117</v>
      </c>
      <c r="I2215" t="s">
        <v>117</v>
      </c>
      <c r="J2215" t="s">
        <v>14685</v>
      </c>
      <c r="K2215" t="s">
        <v>14686</v>
      </c>
      <c r="L2215" t="s">
        <v>16724</v>
      </c>
      <c r="M2215" t="s">
        <v>982</v>
      </c>
      <c r="N2215" t="s">
        <v>120</v>
      </c>
      <c r="O2215" t="s">
        <v>121</v>
      </c>
      <c r="P2215" s="6">
        <v>96950</v>
      </c>
      <c r="Q2215" t="s">
        <v>122</v>
      </c>
      <c r="R2215" t="s">
        <v>652</v>
      </c>
      <c r="S2215" s="8">
        <v>16702877617</v>
      </c>
      <c r="U2215" t="s">
        <v>14688</v>
      </c>
      <c r="V2215">
        <v>611691</v>
      </c>
      <c r="W2215" t="s">
        <v>124</v>
      </c>
      <c r="Y2215" t="s">
        <v>7328</v>
      </c>
      <c r="Z2215" t="s">
        <v>14689</v>
      </c>
      <c r="AA2215" t="s">
        <v>140</v>
      </c>
      <c r="AB2215" t="s">
        <v>128</v>
      </c>
      <c r="AC2215" t="s">
        <v>16725</v>
      </c>
      <c r="AD2215" t="s">
        <v>982</v>
      </c>
      <c r="AE2215" t="s">
        <v>120</v>
      </c>
      <c r="AF2215" t="s">
        <v>121</v>
      </c>
      <c r="AG2215" s="6">
        <v>96950</v>
      </c>
      <c r="AH2215" t="s">
        <v>122</v>
      </c>
      <c r="AI2215" t="s">
        <v>652</v>
      </c>
      <c r="AJ2215" s="8">
        <v>16702877617</v>
      </c>
      <c r="AL2215" t="s">
        <v>14690</v>
      </c>
      <c r="BE2215" t="str">
        <f>"43-3031.00"</f>
        <v>43-3031.00</v>
      </c>
      <c r="BF2215" t="s">
        <v>357</v>
      </c>
      <c r="BG2215" t="s">
        <v>14691</v>
      </c>
      <c r="BH2215" t="s">
        <v>6478</v>
      </c>
      <c r="BI2215">
        <v>2</v>
      </c>
      <c r="BJ2215">
        <v>2</v>
      </c>
      <c r="BK2215" s="1">
        <v>45931</v>
      </c>
      <c r="BL2215" s="1">
        <v>46295</v>
      </c>
      <c r="BM2215" s="1">
        <v>45931</v>
      </c>
      <c r="BN2215" s="1">
        <v>46295</v>
      </c>
      <c r="BO2215">
        <v>35</v>
      </c>
      <c r="BP2215">
        <v>0</v>
      </c>
      <c r="BQ2215">
        <v>7</v>
      </c>
      <c r="BR2215">
        <v>7</v>
      </c>
      <c r="BS2215">
        <v>7</v>
      </c>
      <c r="BT2215">
        <v>7</v>
      </c>
      <c r="BU2215">
        <v>7</v>
      </c>
      <c r="BV2215">
        <v>0</v>
      </c>
      <c r="BW2215" t="str">
        <f>"8:00 AM"</f>
        <v>8:00 AM</v>
      </c>
      <c r="BX2215" t="str">
        <f>"4:00 PM"</f>
        <v>4:00 PM</v>
      </c>
      <c r="BY2215" t="s">
        <v>133</v>
      </c>
      <c r="BZ2215">
        <v>0</v>
      </c>
      <c r="CA2215">
        <v>12</v>
      </c>
      <c r="CB2215" t="s">
        <v>117</v>
      </c>
      <c r="CD2215" t="s">
        <v>14692</v>
      </c>
      <c r="CE2215" t="s">
        <v>760</v>
      </c>
      <c r="CF2215" t="s">
        <v>982</v>
      </c>
      <c r="CG2215" t="s">
        <v>120</v>
      </c>
      <c r="CH2215" t="s">
        <v>121</v>
      </c>
      <c r="CI2215" s="6">
        <v>96950</v>
      </c>
      <c r="CJ2215" s="10">
        <v>12.28</v>
      </c>
      <c r="CK2215" s="10">
        <v>12.5</v>
      </c>
      <c r="CL2215" s="10">
        <v>0</v>
      </c>
      <c r="CM2215" s="10">
        <v>0</v>
      </c>
      <c r="CN2215" t="s">
        <v>137</v>
      </c>
      <c r="CP2215" t="s">
        <v>138</v>
      </c>
      <c r="CR2215" t="s">
        <v>117</v>
      </c>
      <c r="CS2215" t="s">
        <v>139</v>
      </c>
      <c r="CT2215" t="s">
        <v>139</v>
      </c>
      <c r="CU2215" t="s">
        <v>140</v>
      </c>
      <c r="CV2215" t="s">
        <v>140</v>
      </c>
      <c r="CW2215" t="s">
        <v>139</v>
      </c>
      <c r="CX2215" t="s">
        <v>140</v>
      </c>
      <c r="CY2215" t="s">
        <v>4133</v>
      </c>
      <c r="CZ2215" s="8">
        <v>16702877617</v>
      </c>
      <c r="DA2215" t="s">
        <v>14690</v>
      </c>
      <c r="DB2215" t="s">
        <v>140</v>
      </c>
      <c r="DC2215" t="s">
        <v>139</v>
      </c>
      <c r="DD2215" t="s">
        <v>117</v>
      </c>
    </row>
    <row r="2216" spans="1:114" ht="15" customHeight="1" x14ac:dyDescent="0.35">
      <c r="A2216" t="s">
        <v>12394</v>
      </c>
      <c r="B2216" t="s">
        <v>144</v>
      </c>
      <c r="C2216" s="1">
        <v>45756</v>
      </c>
      <c r="D2216" s="1">
        <v>45818</v>
      </c>
      <c r="E2216" t="s">
        <v>116</v>
      </c>
      <c r="F2216" s="1">
        <v>45929</v>
      </c>
      <c r="G2216" t="s">
        <v>139</v>
      </c>
      <c r="H2216" t="s">
        <v>117</v>
      </c>
      <c r="I2216" t="s">
        <v>117</v>
      </c>
      <c r="J2216" t="s">
        <v>12395</v>
      </c>
      <c r="L2216" t="s">
        <v>12396</v>
      </c>
      <c r="N2216" t="s">
        <v>136</v>
      </c>
      <c r="O2216" t="s">
        <v>121</v>
      </c>
      <c r="P2216" s="6">
        <v>96950</v>
      </c>
      <c r="Q2216" t="s">
        <v>122</v>
      </c>
      <c r="S2216" s="8">
        <v>16702345552</v>
      </c>
      <c r="U2216" t="s">
        <v>12397</v>
      </c>
      <c r="V2216">
        <v>44511</v>
      </c>
      <c r="W2216" t="s">
        <v>124</v>
      </c>
      <c r="Y2216" t="s">
        <v>12398</v>
      </c>
      <c r="Z2216" t="s">
        <v>12399</v>
      </c>
      <c r="AB2216" t="s">
        <v>1656</v>
      </c>
      <c r="AC2216" t="s">
        <v>12400</v>
      </c>
      <c r="AE2216" t="s">
        <v>136</v>
      </c>
      <c r="AF2216" t="s">
        <v>121</v>
      </c>
      <c r="AG2216" s="6">
        <v>96950</v>
      </c>
      <c r="AH2216" t="s">
        <v>122</v>
      </c>
      <c r="AJ2216" s="8">
        <v>16702345552</v>
      </c>
      <c r="AL2216" t="s">
        <v>12401</v>
      </c>
      <c r="AM2216" t="s">
        <v>717</v>
      </c>
      <c r="AN2216" t="s">
        <v>12402</v>
      </c>
      <c r="AO2216" t="s">
        <v>12403</v>
      </c>
      <c r="AP2216" t="s">
        <v>12404</v>
      </c>
      <c r="AQ2216" t="s">
        <v>12405</v>
      </c>
      <c r="AS2216" t="s">
        <v>136</v>
      </c>
      <c r="AT2216" t="s">
        <v>121</v>
      </c>
      <c r="AU2216" s="6">
        <v>96950</v>
      </c>
      <c r="AV2216" t="s">
        <v>122</v>
      </c>
      <c r="AX2216" s="8">
        <v>16702349480</v>
      </c>
      <c r="AZ2216" t="s">
        <v>12406</v>
      </c>
      <c r="BA2216" t="s">
        <v>12407</v>
      </c>
      <c r="BB2216" t="s">
        <v>12408</v>
      </c>
      <c r="BC2216" t="s">
        <v>121</v>
      </c>
      <c r="BD2216" t="s">
        <v>12409</v>
      </c>
      <c r="BE2216" t="str">
        <f>"41-4012.00"</f>
        <v>41-4012.00</v>
      </c>
      <c r="BF2216" t="s">
        <v>580</v>
      </c>
      <c r="BG2216" t="s">
        <v>12410</v>
      </c>
      <c r="BH2216" t="s">
        <v>12244</v>
      </c>
      <c r="BI2216">
        <v>1</v>
      </c>
      <c r="BJ2216">
        <v>1</v>
      </c>
      <c r="BK2216" s="1">
        <v>45931</v>
      </c>
      <c r="BL2216" s="1">
        <v>47026</v>
      </c>
      <c r="BM2216" s="1">
        <v>45931</v>
      </c>
      <c r="BN2216" s="1">
        <v>47026</v>
      </c>
      <c r="BO2216">
        <v>40</v>
      </c>
      <c r="BP2216">
        <v>0</v>
      </c>
      <c r="BQ2216">
        <v>8</v>
      </c>
      <c r="BR2216">
        <v>8</v>
      </c>
      <c r="BS2216">
        <v>8</v>
      </c>
      <c r="BT2216">
        <v>8</v>
      </c>
      <c r="BU2216">
        <v>8</v>
      </c>
      <c r="BV2216">
        <v>0</v>
      </c>
      <c r="BW2216" t="str">
        <f>"8:00 AM"</f>
        <v>8:00 AM</v>
      </c>
      <c r="BX2216" t="str">
        <f>"5:00 PM"</f>
        <v>5:00 PM</v>
      </c>
      <c r="BY2216" t="s">
        <v>159</v>
      </c>
      <c r="BZ2216">
        <v>0</v>
      </c>
      <c r="CA2216">
        <v>48</v>
      </c>
      <c r="CB2216" t="s">
        <v>117</v>
      </c>
      <c r="CD2216" s="2" t="s">
        <v>12411</v>
      </c>
      <c r="CE2216" t="s">
        <v>12412</v>
      </c>
      <c r="CG2216" t="s">
        <v>136</v>
      </c>
      <c r="CH2216" t="s">
        <v>121</v>
      </c>
      <c r="CI2216" s="6">
        <v>96950</v>
      </c>
      <c r="CJ2216" s="10">
        <v>8.94</v>
      </c>
      <c r="CK2216" s="10">
        <v>10.26</v>
      </c>
      <c r="CL2216" s="10">
        <v>13.41</v>
      </c>
      <c r="CM2216" s="10">
        <v>15.39</v>
      </c>
      <c r="CN2216" t="s">
        <v>137</v>
      </c>
      <c r="CO2216" t="s">
        <v>133</v>
      </c>
      <c r="CP2216" t="s">
        <v>138</v>
      </c>
      <c r="CR2216" t="s">
        <v>117</v>
      </c>
      <c r="CS2216" t="s">
        <v>139</v>
      </c>
      <c r="CT2216" t="s">
        <v>140</v>
      </c>
      <c r="CU2216" t="s">
        <v>139</v>
      </c>
      <c r="CV2216" t="s">
        <v>140</v>
      </c>
      <c r="CW2216" t="s">
        <v>139</v>
      </c>
      <c r="CX2216" t="s">
        <v>140</v>
      </c>
      <c r="CY2216" t="s">
        <v>140</v>
      </c>
      <c r="CZ2216" s="8">
        <v>16702345552</v>
      </c>
      <c r="DA2216" t="s">
        <v>12401</v>
      </c>
      <c r="DB2216" t="s">
        <v>140</v>
      </c>
      <c r="DC2216" t="s">
        <v>139</v>
      </c>
      <c r="DD2216" t="s">
        <v>117</v>
      </c>
      <c r="DE2216" t="s">
        <v>12402</v>
      </c>
      <c r="DF2216" t="s">
        <v>12403</v>
      </c>
      <c r="DH2216" t="s">
        <v>12408</v>
      </c>
      <c r="DI2216" t="s">
        <v>12407</v>
      </c>
      <c r="DJ2216" t="s">
        <v>12406</v>
      </c>
    </row>
    <row r="2217" spans="1:114" ht="15" customHeight="1" x14ac:dyDescent="0.35">
      <c r="A2217" t="s">
        <v>16564</v>
      </c>
      <c r="B2217" t="s">
        <v>144</v>
      </c>
      <c r="C2217" s="1">
        <v>45756</v>
      </c>
      <c r="D2217" s="1">
        <v>45818</v>
      </c>
      <c r="E2217" t="s">
        <v>116</v>
      </c>
      <c r="F2217" s="1">
        <v>45929</v>
      </c>
      <c r="G2217" t="s">
        <v>117</v>
      </c>
      <c r="H2217" t="s">
        <v>117</v>
      </c>
      <c r="I2217" t="s">
        <v>117</v>
      </c>
      <c r="J2217" t="s">
        <v>2735</v>
      </c>
      <c r="K2217" t="s">
        <v>2736</v>
      </c>
      <c r="L2217" t="s">
        <v>2737</v>
      </c>
      <c r="N2217" t="s">
        <v>120</v>
      </c>
      <c r="O2217" t="s">
        <v>121</v>
      </c>
      <c r="P2217" s="6">
        <v>96950</v>
      </c>
      <c r="Q2217" t="s">
        <v>122</v>
      </c>
      <c r="R2217" t="s">
        <v>382</v>
      </c>
      <c r="S2217" s="8">
        <v>16702335201</v>
      </c>
      <c r="U2217" t="s">
        <v>2738</v>
      </c>
      <c r="V2217">
        <v>72111</v>
      </c>
      <c r="W2217" t="s">
        <v>124</v>
      </c>
      <c r="Y2217" t="s">
        <v>1701</v>
      </c>
      <c r="Z2217" t="s">
        <v>1737</v>
      </c>
      <c r="AA2217" t="s">
        <v>1738</v>
      </c>
      <c r="AB2217" t="s">
        <v>1428</v>
      </c>
      <c r="AC2217" t="s">
        <v>2739</v>
      </c>
      <c r="AE2217" t="s">
        <v>120</v>
      </c>
      <c r="AF2217" t="s">
        <v>121</v>
      </c>
      <c r="AG2217" s="6">
        <v>96950</v>
      </c>
      <c r="AH2217" t="s">
        <v>122</v>
      </c>
      <c r="AI2217" t="s">
        <v>382</v>
      </c>
      <c r="AJ2217" s="8">
        <v>16702345201</v>
      </c>
      <c r="AL2217" t="s">
        <v>2740</v>
      </c>
      <c r="BE2217" t="str">
        <f>"49-9071.00"</f>
        <v>49-9071.00</v>
      </c>
      <c r="BF2217" t="s">
        <v>156</v>
      </c>
      <c r="BG2217" t="s">
        <v>7415</v>
      </c>
      <c r="BH2217" t="s">
        <v>2639</v>
      </c>
      <c r="BI2217">
        <v>1</v>
      </c>
      <c r="BJ2217">
        <v>1</v>
      </c>
      <c r="BK2217" s="1">
        <v>45931</v>
      </c>
      <c r="BL2217" s="1">
        <v>46295</v>
      </c>
      <c r="BM2217" s="1">
        <v>45931</v>
      </c>
      <c r="BN2217" s="1">
        <v>46295</v>
      </c>
      <c r="BO2217">
        <v>35</v>
      </c>
      <c r="BP2217">
        <v>0</v>
      </c>
      <c r="BQ2217">
        <v>7</v>
      </c>
      <c r="BR2217">
        <v>7</v>
      </c>
      <c r="BS2217">
        <v>7</v>
      </c>
      <c r="BT2217">
        <v>7</v>
      </c>
      <c r="BU2217">
        <v>7</v>
      </c>
      <c r="BV2217">
        <v>0</v>
      </c>
      <c r="BW2217" t="str">
        <f>"8:00 AM"</f>
        <v>8:00 AM</v>
      </c>
      <c r="BX2217" t="str">
        <f>"4:00 PM"</f>
        <v>4:00 PM</v>
      </c>
      <c r="BY2217" t="s">
        <v>159</v>
      </c>
      <c r="BZ2217">
        <v>0</v>
      </c>
      <c r="CA2217">
        <v>24</v>
      </c>
      <c r="CB2217" t="s">
        <v>117</v>
      </c>
      <c r="CD2217" s="2" t="s">
        <v>7416</v>
      </c>
      <c r="CE2217" t="s">
        <v>2737</v>
      </c>
      <c r="CG2217" t="s">
        <v>120</v>
      </c>
      <c r="CH2217" t="s">
        <v>121</v>
      </c>
      <c r="CI2217" s="6">
        <v>96950</v>
      </c>
      <c r="CJ2217" s="10">
        <v>9.75</v>
      </c>
      <c r="CK2217" s="10">
        <v>9.75</v>
      </c>
      <c r="CL2217" s="10">
        <v>14.63</v>
      </c>
      <c r="CM2217" s="10">
        <v>14.63</v>
      </c>
      <c r="CN2217" t="s">
        <v>137</v>
      </c>
      <c r="CP2217" t="s">
        <v>138</v>
      </c>
      <c r="CR2217" t="s">
        <v>139</v>
      </c>
      <c r="CS2217" t="s">
        <v>139</v>
      </c>
      <c r="CT2217" t="s">
        <v>139</v>
      </c>
      <c r="CU2217" t="s">
        <v>139</v>
      </c>
      <c r="CV2217" t="s">
        <v>140</v>
      </c>
      <c r="CW2217" t="s">
        <v>139</v>
      </c>
      <c r="CX2217" t="s">
        <v>140</v>
      </c>
      <c r="CY2217" t="s">
        <v>16565</v>
      </c>
      <c r="CZ2217" s="8">
        <v>16702335201</v>
      </c>
      <c r="DA2217" t="s">
        <v>2740</v>
      </c>
      <c r="DB2217" t="s">
        <v>164</v>
      </c>
      <c r="DC2217" t="s">
        <v>139</v>
      </c>
      <c r="DD2217" t="s">
        <v>117</v>
      </c>
    </row>
    <row r="2218" spans="1:114" ht="15" customHeight="1" x14ac:dyDescent="0.35">
      <c r="A2218" t="s">
        <v>16562</v>
      </c>
      <c r="B2218" t="s">
        <v>144</v>
      </c>
      <c r="C2218" s="1">
        <v>45756</v>
      </c>
      <c r="D2218" s="1">
        <v>45818</v>
      </c>
      <c r="E2218" t="s">
        <v>116</v>
      </c>
      <c r="F2218" s="1">
        <v>45929</v>
      </c>
      <c r="G2218" t="s">
        <v>139</v>
      </c>
      <c r="H2218" t="s">
        <v>117</v>
      </c>
      <c r="I2218" t="s">
        <v>117</v>
      </c>
      <c r="J2218" t="s">
        <v>7586</v>
      </c>
      <c r="K2218" t="s">
        <v>7587</v>
      </c>
      <c r="L2218" t="s">
        <v>7588</v>
      </c>
      <c r="N2218" t="s">
        <v>3715</v>
      </c>
      <c r="O2218" t="s">
        <v>121</v>
      </c>
      <c r="P2218" s="6">
        <v>96950</v>
      </c>
      <c r="Q2218" t="s">
        <v>122</v>
      </c>
      <c r="R2218" t="s">
        <v>1187</v>
      </c>
      <c r="S2218" s="8">
        <v>16702351444</v>
      </c>
      <c r="U2218" t="s">
        <v>7589</v>
      </c>
      <c r="V2218">
        <v>424410</v>
      </c>
      <c r="W2218" t="s">
        <v>124</v>
      </c>
      <c r="Y2218" t="s">
        <v>1701</v>
      </c>
      <c r="Z2218" t="s">
        <v>1737</v>
      </c>
      <c r="AA2218" t="s">
        <v>1738</v>
      </c>
      <c r="AB2218" t="s">
        <v>7590</v>
      </c>
      <c r="AC2218" t="s">
        <v>2739</v>
      </c>
      <c r="AE2218" t="s">
        <v>120</v>
      </c>
      <c r="AF2218" t="s">
        <v>121</v>
      </c>
      <c r="AG2218" s="6">
        <v>96950</v>
      </c>
      <c r="AH2218" t="s">
        <v>122</v>
      </c>
      <c r="AI2218" t="s">
        <v>12193</v>
      </c>
      <c r="AJ2218" s="8">
        <v>16702345201</v>
      </c>
      <c r="AL2218" t="s">
        <v>7591</v>
      </c>
      <c r="BE2218" t="str">
        <f>"53-7065.00"</f>
        <v>53-7065.00</v>
      </c>
      <c r="BF2218" t="s">
        <v>255</v>
      </c>
      <c r="BG2218" t="s">
        <v>7592</v>
      </c>
      <c r="BH2218" t="s">
        <v>257</v>
      </c>
      <c r="BI2218">
        <v>1</v>
      </c>
      <c r="BJ2218">
        <v>1</v>
      </c>
      <c r="BK2218" s="1">
        <v>45931</v>
      </c>
      <c r="BL2218" s="1">
        <v>47026</v>
      </c>
      <c r="BM2218" s="1">
        <v>45931</v>
      </c>
      <c r="BN2218" s="1">
        <v>47026</v>
      </c>
      <c r="BO2218">
        <v>35</v>
      </c>
      <c r="BP2218">
        <v>0</v>
      </c>
      <c r="BQ2218">
        <v>7</v>
      </c>
      <c r="BR2218">
        <v>7</v>
      </c>
      <c r="BS2218">
        <v>7</v>
      </c>
      <c r="BT2218">
        <v>7</v>
      </c>
      <c r="BU2218">
        <v>7</v>
      </c>
      <c r="BV2218">
        <v>0</v>
      </c>
      <c r="BW2218" t="str">
        <f>"8:00 AM"</f>
        <v>8:00 AM</v>
      </c>
      <c r="BX2218" t="str">
        <f>"4:00 PM"</f>
        <v>4:00 PM</v>
      </c>
      <c r="BY2218" t="s">
        <v>159</v>
      </c>
      <c r="BZ2218">
        <v>0</v>
      </c>
      <c r="CA2218">
        <v>12</v>
      </c>
      <c r="CB2218" t="s">
        <v>117</v>
      </c>
      <c r="CD2218" s="2" t="s">
        <v>7593</v>
      </c>
      <c r="CE2218" t="s">
        <v>7594</v>
      </c>
      <c r="CG2218" t="s">
        <v>120</v>
      </c>
      <c r="CH2218" t="s">
        <v>121</v>
      </c>
      <c r="CI2218" s="6">
        <v>96950</v>
      </c>
      <c r="CJ2218" s="10">
        <v>8.86</v>
      </c>
      <c r="CK2218" s="10">
        <v>8.86</v>
      </c>
      <c r="CL2218" s="10">
        <v>13.29</v>
      </c>
      <c r="CM2218" s="10">
        <v>13.29</v>
      </c>
      <c r="CN2218" t="s">
        <v>137</v>
      </c>
      <c r="CP2218" t="s">
        <v>138</v>
      </c>
      <c r="CR2218" t="s">
        <v>117</v>
      </c>
      <c r="CS2218" t="s">
        <v>139</v>
      </c>
      <c r="CT2218" t="s">
        <v>140</v>
      </c>
      <c r="CU2218" t="s">
        <v>139</v>
      </c>
      <c r="CV2218" t="s">
        <v>140</v>
      </c>
      <c r="CW2218" t="s">
        <v>139</v>
      </c>
      <c r="CX2218" t="s">
        <v>140</v>
      </c>
      <c r="CY2218" t="s">
        <v>16563</v>
      </c>
      <c r="CZ2218" s="8">
        <v>16702351444</v>
      </c>
      <c r="DA2218" t="s">
        <v>7591</v>
      </c>
      <c r="DB2218" t="s">
        <v>140</v>
      </c>
      <c r="DC2218" t="s">
        <v>139</v>
      </c>
      <c r="DD2218" t="s">
        <v>117</v>
      </c>
    </row>
    <row r="2219" spans="1:114" ht="15" customHeight="1" x14ac:dyDescent="0.35">
      <c r="A2219" t="s">
        <v>16679</v>
      </c>
      <c r="B2219" t="s">
        <v>144</v>
      </c>
      <c r="C2219" s="1">
        <v>45756</v>
      </c>
      <c r="D2219" s="1">
        <v>45818</v>
      </c>
      <c r="E2219" t="s">
        <v>116</v>
      </c>
      <c r="F2219" s="1">
        <v>45929</v>
      </c>
      <c r="G2219" t="s">
        <v>117</v>
      </c>
      <c r="H2219" t="s">
        <v>117</v>
      </c>
      <c r="I2219" t="s">
        <v>117</v>
      </c>
      <c r="J2219" t="s">
        <v>3092</v>
      </c>
      <c r="K2219" t="s">
        <v>3093</v>
      </c>
      <c r="L2219" t="s">
        <v>3094</v>
      </c>
      <c r="M2219" t="s">
        <v>196</v>
      </c>
      <c r="N2219" t="s">
        <v>120</v>
      </c>
      <c r="O2219" t="s">
        <v>121</v>
      </c>
      <c r="P2219" s="6">
        <v>96950</v>
      </c>
      <c r="Q2219" t="s">
        <v>122</v>
      </c>
      <c r="R2219" t="s">
        <v>652</v>
      </c>
      <c r="S2219" s="8">
        <v>16704844449</v>
      </c>
      <c r="U2219" t="s">
        <v>3095</v>
      </c>
      <c r="V2219">
        <v>236116</v>
      </c>
      <c r="W2219" t="s">
        <v>124</v>
      </c>
      <c r="Y2219" t="s">
        <v>3096</v>
      </c>
      <c r="Z2219" t="s">
        <v>3097</v>
      </c>
      <c r="AA2219" t="s">
        <v>3098</v>
      </c>
      <c r="AB2219" t="s">
        <v>2205</v>
      </c>
      <c r="AC2219" t="s">
        <v>3099</v>
      </c>
      <c r="AD2219" t="s">
        <v>196</v>
      </c>
      <c r="AE2219" t="s">
        <v>120</v>
      </c>
      <c r="AF2219" t="s">
        <v>121</v>
      </c>
      <c r="AG2219" s="6">
        <v>96950</v>
      </c>
      <c r="AH2219" t="s">
        <v>122</v>
      </c>
      <c r="AI2219" t="s">
        <v>652</v>
      </c>
      <c r="AJ2219" s="8">
        <v>16704844449</v>
      </c>
      <c r="AL2219" t="s">
        <v>3100</v>
      </c>
      <c r="BE2219" t="str">
        <f>"49-9071.00"</f>
        <v>49-9071.00</v>
      </c>
      <c r="BF2219" t="s">
        <v>156</v>
      </c>
      <c r="BG2219" t="s">
        <v>3101</v>
      </c>
      <c r="BH2219" t="s">
        <v>3102</v>
      </c>
      <c r="BI2219">
        <v>12</v>
      </c>
      <c r="BJ2219">
        <v>12</v>
      </c>
      <c r="BK2219" s="1">
        <v>45931</v>
      </c>
      <c r="BL2219" s="1">
        <v>46295</v>
      </c>
      <c r="BM2219" s="1">
        <v>45931</v>
      </c>
      <c r="BN2219" s="1">
        <v>46295</v>
      </c>
      <c r="BO2219">
        <v>35</v>
      </c>
      <c r="BP2219">
        <v>0</v>
      </c>
      <c r="BQ2219">
        <v>7</v>
      </c>
      <c r="BR2219">
        <v>7</v>
      </c>
      <c r="BS2219">
        <v>7</v>
      </c>
      <c r="BT2219">
        <v>7</v>
      </c>
      <c r="BU2219">
        <v>7</v>
      </c>
      <c r="BV2219">
        <v>0</v>
      </c>
      <c r="BW2219" t="str">
        <f>"8:00 AM"</f>
        <v>8:00 AM</v>
      </c>
      <c r="BX2219" t="str">
        <f>"4:00 PM"</f>
        <v>4:00 PM</v>
      </c>
      <c r="BY2219" t="s">
        <v>133</v>
      </c>
      <c r="BZ2219">
        <v>0</v>
      </c>
      <c r="CA2219">
        <v>12</v>
      </c>
      <c r="CB2219" t="s">
        <v>117</v>
      </c>
      <c r="CD2219" t="s">
        <v>3103</v>
      </c>
      <c r="CE2219" t="s">
        <v>1460</v>
      </c>
      <c r="CF2219" t="s">
        <v>196</v>
      </c>
      <c r="CG2219" t="s">
        <v>120</v>
      </c>
      <c r="CH2219" t="s">
        <v>121</v>
      </c>
      <c r="CI2219" s="6">
        <v>96950</v>
      </c>
      <c r="CJ2219" s="10">
        <v>9.75</v>
      </c>
      <c r="CK2219" s="10">
        <v>10</v>
      </c>
      <c r="CL2219" s="10">
        <v>14.62</v>
      </c>
      <c r="CM2219" s="10">
        <v>15</v>
      </c>
      <c r="CN2219" t="s">
        <v>137</v>
      </c>
      <c r="CO2219" t="s">
        <v>140</v>
      </c>
      <c r="CP2219" t="s">
        <v>138</v>
      </c>
      <c r="CR2219" t="s">
        <v>117</v>
      </c>
      <c r="CS2219" t="s">
        <v>139</v>
      </c>
      <c r="CT2219" t="s">
        <v>139</v>
      </c>
      <c r="CU2219" t="s">
        <v>139</v>
      </c>
      <c r="CV2219" t="s">
        <v>140</v>
      </c>
      <c r="CW2219" t="s">
        <v>139</v>
      </c>
      <c r="CX2219" t="s">
        <v>140</v>
      </c>
      <c r="CY2219" t="s">
        <v>664</v>
      </c>
      <c r="CZ2219" s="8">
        <v>16704844449</v>
      </c>
      <c r="DA2219" t="s">
        <v>3100</v>
      </c>
      <c r="DB2219" t="s">
        <v>140</v>
      </c>
      <c r="DC2219" t="s">
        <v>139</v>
      </c>
      <c r="DD2219" t="s">
        <v>117</v>
      </c>
    </row>
    <row r="2220" spans="1:114" ht="15" customHeight="1" x14ac:dyDescent="0.35">
      <c r="A2220" t="s">
        <v>15363</v>
      </c>
      <c r="B2220" t="s">
        <v>144</v>
      </c>
      <c r="C2220" s="1">
        <v>45756</v>
      </c>
      <c r="D2220" s="1">
        <v>45818</v>
      </c>
      <c r="E2220" t="s">
        <v>116</v>
      </c>
      <c r="F2220" s="1">
        <v>45929</v>
      </c>
      <c r="G2220" t="s">
        <v>117</v>
      </c>
      <c r="H2220" t="s">
        <v>117</v>
      </c>
      <c r="I2220" t="s">
        <v>117</v>
      </c>
      <c r="J2220" t="s">
        <v>11393</v>
      </c>
      <c r="K2220" t="s">
        <v>11394</v>
      </c>
      <c r="L2220" t="s">
        <v>15364</v>
      </c>
      <c r="M2220" t="s">
        <v>4525</v>
      </c>
      <c r="N2220" t="s">
        <v>120</v>
      </c>
      <c r="O2220" t="s">
        <v>121</v>
      </c>
      <c r="P2220" s="6">
        <v>96950</v>
      </c>
      <c r="Q2220" t="s">
        <v>122</v>
      </c>
      <c r="R2220" t="s">
        <v>652</v>
      </c>
      <c r="S2220" s="8">
        <v>16704832288</v>
      </c>
      <c r="U2220" t="s">
        <v>11396</v>
      </c>
      <c r="V2220">
        <v>56152</v>
      </c>
      <c r="W2220" t="s">
        <v>124</v>
      </c>
      <c r="Y2220" t="s">
        <v>11397</v>
      </c>
      <c r="Z2220" t="s">
        <v>2554</v>
      </c>
      <c r="AA2220" t="s">
        <v>140</v>
      </c>
      <c r="AB2220" t="s">
        <v>2205</v>
      </c>
      <c r="AC2220" t="s">
        <v>15365</v>
      </c>
      <c r="AD2220" t="s">
        <v>4525</v>
      </c>
      <c r="AE2220" t="s">
        <v>120</v>
      </c>
      <c r="AF2220" t="s">
        <v>121</v>
      </c>
      <c r="AG2220" s="6">
        <v>96950</v>
      </c>
      <c r="AH2220" t="s">
        <v>122</v>
      </c>
      <c r="AI2220" t="s">
        <v>652</v>
      </c>
      <c r="AJ2220" s="8">
        <v>16704832288</v>
      </c>
      <c r="AL2220" t="s">
        <v>11398</v>
      </c>
      <c r="BE2220" t="str">
        <f>"39-7011.00"</f>
        <v>39-7011.00</v>
      </c>
      <c r="BF2220" t="s">
        <v>1985</v>
      </c>
      <c r="BG2220" t="s">
        <v>11399</v>
      </c>
      <c r="BH2220" t="s">
        <v>1708</v>
      </c>
      <c r="BI2220">
        <v>2</v>
      </c>
      <c r="BJ2220">
        <v>2</v>
      </c>
      <c r="BK2220" s="1">
        <v>45931</v>
      </c>
      <c r="BL2220" s="1">
        <v>46295</v>
      </c>
      <c r="BM2220" s="1">
        <v>45931</v>
      </c>
      <c r="BN2220" s="1">
        <v>46295</v>
      </c>
      <c r="BO2220">
        <v>35</v>
      </c>
      <c r="BP2220">
        <v>0</v>
      </c>
      <c r="BQ2220">
        <v>7</v>
      </c>
      <c r="BR2220">
        <v>7</v>
      </c>
      <c r="BS2220">
        <v>7</v>
      </c>
      <c r="BT2220">
        <v>7</v>
      </c>
      <c r="BU2220">
        <v>7</v>
      </c>
      <c r="BV2220">
        <v>0</v>
      </c>
      <c r="BW2220" t="str">
        <f>"8:00 AM"</f>
        <v>8:00 AM</v>
      </c>
      <c r="BX2220" t="str">
        <f>"4:00 PM"</f>
        <v>4:00 PM</v>
      </c>
      <c r="BY2220" t="s">
        <v>133</v>
      </c>
      <c r="BZ2220">
        <v>0</v>
      </c>
      <c r="CA2220">
        <v>12</v>
      </c>
      <c r="CB2220" t="s">
        <v>117</v>
      </c>
      <c r="CD2220" s="2" t="s">
        <v>11400</v>
      </c>
      <c r="CE2220" t="s">
        <v>1460</v>
      </c>
      <c r="CF2220" t="s">
        <v>4525</v>
      </c>
      <c r="CG2220" t="s">
        <v>120</v>
      </c>
      <c r="CH2220" t="s">
        <v>121</v>
      </c>
      <c r="CI2220" s="6">
        <v>96950</v>
      </c>
      <c r="CJ2220" s="10">
        <v>10.43</v>
      </c>
      <c r="CK2220" s="10">
        <v>11</v>
      </c>
      <c r="CL2220" s="10">
        <v>15.64</v>
      </c>
      <c r="CM2220" s="10">
        <v>16.5</v>
      </c>
      <c r="CN2220" t="s">
        <v>137</v>
      </c>
      <c r="CO2220" t="s">
        <v>140</v>
      </c>
      <c r="CP2220" t="s">
        <v>138</v>
      </c>
      <c r="CR2220" t="s">
        <v>117</v>
      </c>
      <c r="CS2220" t="s">
        <v>139</v>
      </c>
      <c r="CT2220" t="s">
        <v>139</v>
      </c>
      <c r="CU2220" t="s">
        <v>139</v>
      </c>
      <c r="CV2220" t="s">
        <v>140</v>
      </c>
      <c r="CW2220" t="s">
        <v>139</v>
      </c>
      <c r="CX2220" t="s">
        <v>140</v>
      </c>
      <c r="CY2220" t="s">
        <v>664</v>
      </c>
      <c r="CZ2220" s="8">
        <v>16704832288</v>
      </c>
      <c r="DA2220" t="s">
        <v>11398</v>
      </c>
      <c r="DB2220" t="s">
        <v>140</v>
      </c>
      <c r="DC2220" t="s">
        <v>139</v>
      </c>
      <c r="DD2220" t="s">
        <v>117</v>
      </c>
    </row>
    <row r="2221" spans="1:114" ht="15" customHeight="1" x14ac:dyDescent="0.35">
      <c r="A2221" t="s">
        <v>16742</v>
      </c>
      <c r="B2221" t="s">
        <v>144</v>
      </c>
      <c r="C2221" s="1">
        <v>45756</v>
      </c>
      <c r="D2221" s="1">
        <v>45818</v>
      </c>
      <c r="E2221" t="s">
        <v>116</v>
      </c>
      <c r="F2221" s="1">
        <v>45929</v>
      </c>
      <c r="G2221" t="s">
        <v>117</v>
      </c>
      <c r="H2221" t="s">
        <v>117</v>
      </c>
      <c r="I2221" t="s">
        <v>117</v>
      </c>
      <c r="J2221" t="s">
        <v>16743</v>
      </c>
      <c r="K2221" t="s">
        <v>16744</v>
      </c>
      <c r="L2221" t="s">
        <v>16745</v>
      </c>
      <c r="N2221" t="s">
        <v>120</v>
      </c>
      <c r="O2221" t="s">
        <v>121</v>
      </c>
      <c r="P2221" s="6">
        <v>96950</v>
      </c>
      <c r="Q2221" t="s">
        <v>122</v>
      </c>
      <c r="S2221" s="8">
        <v>16702341361</v>
      </c>
      <c r="U2221" t="s">
        <v>16746</v>
      </c>
      <c r="V2221">
        <v>449110</v>
      </c>
      <c r="W2221" t="s">
        <v>124</v>
      </c>
      <c r="Y2221" t="s">
        <v>1969</v>
      </c>
      <c r="Z2221" t="s">
        <v>16747</v>
      </c>
      <c r="AB2221" t="s">
        <v>128</v>
      </c>
      <c r="AC2221" t="s">
        <v>16745</v>
      </c>
      <c r="AE2221" t="s">
        <v>120</v>
      </c>
      <c r="AF2221" t="s">
        <v>121</v>
      </c>
      <c r="AG2221" s="6">
        <v>96950</v>
      </c>
      <c r="AH2221" t="s">
        <v>122</v>
      </c>
      <c r="AJ2221" s="8">
        <v>16702341361</v>
      </c>
      <c r="AL2221" t="s">
        <v>16748</v>
      </c>
      <c r="BE2221" t="str">
        <f>"49-9071.00"</f>
        <v>49-9071.00</v>
      </c>
      <c r="BF2221" t="s">
        <v>156</v>
      </c>
      <c r="BG2221" t="s">
        <v>16749</v>
      </c>
      <c r="BH2221" t="s">
        <v>3102</v>
      </c>
      <c r="BI2221">
        <v>5</v>
      </c>
      <c r="BJ2221">
        <v>5</v>
      </c>
      <c r="BK2221" s="1">
        <v>45931</v>
      </c>
      <c r="BL2221" s="1">
        <v>46295</v>
      </c>
      <c r="BM2221" s="1">
        <v>45931</v>
      </c>
      <c r="BN2221" s="1">
        <v>46295</v>
      </c>
      <c r="BO2221">
        <v>35</v>
      </c>
      <c r="BP2221">
        <v>0</v>
      </c>
      <c r="BQ2221">
        <v>7</v>
      </c>
      <c r="BR2221">
        <v>7</v>
      </c>
      <c r="BS2221">
        <v>7</v>
      </c>
      <c r="BT2221">
        <v>7</v>
      </c>
      <c r="BU2221">
        <v>7</v>
      </c>
      <c r="BV2221">
        <v>0</v>
      </c>
      <c r="BW2221" t="str">
        <f>"8:00 AM"</f>
        <v>8:00 AM</v>
      </c>
      <c r="BX2221" t="str">
        <f>"4:00 PM"</f>
        <v>4:00 PM</v>
      </c>
      <c r="BY2221" t="s">
        <v>159</v>
      </c>
      <c r="BZ2221">
        <v>0</v>
      </c>
      <c r="CA2221">
        <v>3</v>
      </c>
      <c r="CB2221" t="s">
        <v>117</v>
      </c>
      <c r="CD2221" s="2" t="s">
        <v>16750</v>
      </c>
      <c r="CE2221" t="s">
        <v>16751</v>
      </c>
      <c r="CF2221" t="s">
        <v>16752</v>
      </c>
      <c r="CG2221" t="s">
        <v>120</v>
      </c>
      <c r="CH2221" t="s">
        <v>121</v>
      </c>
      <c r="CI2221" s="6">
        <v>96950</v>
      </c>
      <c r="CJ2221" s="10">
        <v>9.75</v>
      </c>
      <c r="CK2221" s="10">
        <v>9.75</v>
      </c>
      <c r="CL2221" s="10">
        <v>14.63</v>
      </c>
      <c r="CM2221" s="10">
        <v>14.63</v>
      </c>
      <c r="CN2221" t="s">
        <v>137</v>
      </c>
      <c r="CO2221" t="s">
        <v>194</v>
      </c>
      <c r="CP2221" t="s">
        <v>138</v>
      </c>
      <c r="CR2221" t="s">
        <v>117</v>
      </c>
      <c r="CS2221" t="s">
        <v>139</v>
      </c>
      <c r="CT2221" t="s">
        <v>140</v>
      </c>
      <c r="CU2221" t="s">
        <v>139</v>
      </c>
      <c r="CV2221" t="s">
        <v>140</v>
      </c>
      <c r="CW2221" t="s">
        <v>139</v>
      </c>
      <c r="CX2221" t="s">
        <v>140</v>
      </c>
      <c r="CY2221" t="s">
        <v>16753</v>
      </c>
      <c r="CZ2221" s="8">
        <v>16702341361</v>
      </c>
      <c r="DA2221" t="s">
        <v>16748</v>
      </c>
      <c r="DB2221" t="s">
        <v>140</v>
      </c>
      <c r="DC2221" t="s">
        <v>139</v>
      </c>
      <c r="DD2221" t="s">
        <v>117</v>
      </c>
    </row>
    <row r="2222" spans="1:114" ht="15" customHeight="1" x14ac:dyDescent="0.35">
      <c r="A2222" t="s">
        <v>8440</v>
      </c>
      <c r="B2222" t="s">
        <v>144</v>
      </c>
      <c r="C2222" s="1">
        <v>45756</v>
      </c>
      <c r="D2222" s="1">
        <v>45818</v>
      </c>
      <c r="E2222" t="s">
        <v>116</v>
      </c>
      <c r="F2222" s="1">
        <v>45929</v>
      </c>
      <c r="G2222" t="s">
        <v>117</v>
      </c>
      <c r="H2222" t="s">
        <v>117</v>
      </c>
      <c r="I2222" t="s">
        <v>117</v>
      </c>
      <c r="J2222" t="s">
        <v>1556</v>
      </c>
      <c r="K2222" t="s">
        <v>1557</v>
      </c>
      <c r="L2222" t="s">
        <v>1558</v>
      </c>
      <c r="M2222" t="s">
        <v>1559</v>
      </c>
      <c r="N2222" t="s">
        <v>120</v>
      </c>
      <c r="O2222" t="s">
        <v>121</v>
      </c>
      <c r="P2222" s="6">
        <v>96950</v>
      </c>
      <c r="Q2222" t="s">
        <v>122</v>
      </c>
      <c r="S2222" s="8">
        <v>16703223311</v>
      </c>
      <c r="T2222">
        <v>4504</v>
      </c>
      <c r="U2222" t="s">
        <v>1560</v>
      </c>
      <c r="V2222">
        <v>72111</v>
      </c>
      <c r="W2222" t="s">
        <v>124</v>
      </c>
      <c r="Y2222" t="s">
        <v>1561</v>
      </c>
      <c r="Z2222" t="s">
        <v>1562</v>
      </c>
      <c r="AB2222" t="s">
        <v>1563</v>
      </c>
      <c r="AC2222" t="s">
        <v>1558</v>
      </c>
      <c r="AD2222" t="s">
        <v>1559</v>
      </c>
      <c r="AE2222" t="s">
        <v>120</v>
      </c>
      <c r="AF2222" t="s">
        <v>121</v>
      </c>
      <c r="AG2222" s="6">
        <v>96950</v>
      </c>
      <c r="AH2222" t="s">
        <v>122</v>
      </c>
      <c r="AJ2222" s="8">
        <v>16703223311</v>
      </c>
      <c r="AK2222">
        <v>4506</v>
      </c>
      <c r="AL2222" t="s">
        <v>1564</v>
      </c>
      <c r="BE2222" t="str">
        <f>"43-4081.00"</f>
        <v>43-4081.00</v>
      </c>
      <c r="BF2222" t="s">
        <v>4883</v>
      </c>
      <c r="BG2222" t="s">
        <v>8441</v>
      </c>
      <c r="BH2222" t="s">
        <v>8442</v>
      </c>
      <c r="BI2222">
        <v>6</v>
      </c>
      <c r="BJ2222">
        <v>6</v>
      </c>
      <c r="BK2222" s="1">
        <v>45931</v>
      </c>
      <c r="BL2222" s="1">
        <v>46295</v>
      </c>
      <c r="BM2222" s="1">
        <v>45931</v>
      </c>
      <c r="BN2222" s="1">
        <v>46295</v>
      </c>
      <c r="BO2222">
        <v>35</v>
      </c>
      <c r="BP2222">
        <v>0</v>
      </c>
      <c r="BQ2222">
        <v>7</v>
      </c>
      <c r="BR2222">
        <v>7</v>
      </c>
      <c r="BS2222">
        <v>7</v>
      </c>
      <c r="BT2222">
        <v>7</v>
      </c>
      <c r="BU2222">
        <v>7</v>
      </c>
      <c r="BV2222">
        <v>0</v>
      </c>
      <c r="BW2222" t="str">
        <f>"8:00 AM"</f>
        <v>8:00 AM</v>
      </c>
      <c r="BX2222" t="str">
        <f>"5:00 PM"</f>
        <v>5:00 PM</v>
      </c>
      <c r="BY2222" t="s">
        <v>159</v>
      </c>
      <c r="BZ2222">
        <v>0</v>
      </c>
      <c r="CA2222">
        <v>12</v>
      </c>
      <c r="CB2222" t="s">
        <v>117</v>
      </c>
      <c r="CD2222" s="2" t="s">
        <v>8443</v>
      </c>
      <c r="CE2222" t="s">
        <v>1558</v>
      </c>
      <c r="CF2222" t="s">
        <v>1559</v>
      </c>
      <c r="CG2222" t="s">
        <v>120</v>
      </c>
      <c r="CH2222" t="s">
        <v>121</v>
      </c>
      <c r="CI2222" s="6">
        <v>96950</v>
      </c>
      <c r="CJ2222" s="10">
        <v>9.4499999999999993</v>
      </c>
      <c r="CK2222" s="10">
        <v>11.45</v>
      </c>
      <c r="CL2222" s="10">
        <v>14.17</v>
      </c>
      <c r="CM2222" s="10">
        <v>17.170000000000002</v>
      </c>
      <c r="CN2222" t="s">
        <v>137</v>
      </c>
      <c r="CO2222" t="s">
        <v>1569</v>
      </c>
      <c r="CP2222" t="s">
        <v>138</v>
      </c>
      <c r="CR2222" t="s">
        <v>117</v>
      </c>
      <c r="CS2222" t="s">
        <v>139</v>
      </c>
      <c r="CT2222" t="s">
        <v>140</v>
      </c>
      <c r="CU2222" t="s">
        <v>139</v>
      </c>
      <c r="CV2222" t="s">
        <v>140</v>
      </c>
      <c r="CW2222" t="s">
        <v>139</v>
      </c>
      <c r="CX2222" t="s">
        <v>139</v>
      </c>
      <c r="CY2222" t="s">
        <v>1587</v>
      </c>
      <c r="CZ2222" s="8">
        <v>16703223311</v>
      </c>
      <c r="DA2222" t="s">
        <v>1571</v>
      </c>
      <c r="DB2222" t="s">
        <v>1572</v>
      </c>
      <c r="DC2222" t="s">
        <v>139</v>
      </c>
      <c r="DD2222" t="s">
        <v>117</v>
      </c>
      <c r="DE2222" t="s">
        <v>1573</v>
      </c>
      <c r="DF2222" t="s">
        <v>1574</v>
      </c>
      <c r="DG2222" t="s">
        <v>1108</v>
      </c>
      <c r="DH2222" t="s">
        <v>1560</v>
      </c>
      <c r="DI2222" t="s">
        <v>1575</v>
      </c>
      <c r="DJ2222" t="s">
        <v>1576</v>
      </c>
    </row>
    <row r="2223" spans="1:114" ht="15" customHeight="1" x14ac:dyDescent="0.35">
      <c r="A2223" t="s">
        <v>6085</v>
      </c>
      <c r="B2223" t="s">
        <v>144</v>
      </c>
      <c r="C2223" s="1">
        <v>45756</v>
      </c>
      <c r="D2223" s="1">
        <v>45818</v>
      </c>
      <c r="E2223" t="s">
        <v>116</v>
      </c>
      <c r="F2223" s="1">
        <v>45929</v>
      </c>
      <c r="G2223" t="s">
        <v>139</v>
      </c>
      <c r="H2223" t="s">
        <v>117</v>
      </c>
      <c r="I2223" t="s">
        <v>117</v>
      </c>
      <c r="J2223" t="s">
        <v>1556</v>
      </c>
      <c r="K2223" t="s">
        <v>1557</v>
      </c>
      <c r="L2223" t="s">
        <v>1558</v>
      </c>
      <c r="M2223" t="s">
        <v>1559</v>
      </c>
      <c r="N2223" t="s">
        <v>120</v>
      </c>
      <c r="O2223" t="s">
        <v>121</v>
      </c>
      <c r="P2223" s="6">
        <v>96950</v>
      </c>
      <c r="Q2223" t="s">
        <v>122</v>
      </c>
      <c r="S2223" s="8">
        <v>16703223311</v>
      </c>
      <c r="T2223">
        <v>4504</v>
      </c>
      <c r="U2223" t="s">
        <v>1560</v>
      </c>
      <c r="V2223">
        <v>72111</v>
      </c>
      <c r="W2223" t="s">
        <v>124</v>
      </c>
      <c r="Y2223" t="s">
        <v>1561</v>
      </c>
      <c r="Z2223" t="s">
        <v>1562</v>
      </c>
      <c r="AB2223" t="s">
        <v>1563</v>
      </c>
      <c r="AC2223" t="s">
        <v>1558</v>
      </c>
      <c r="AD2223" t="s">
        <v>1559</v>
      </c>
      <c r="AE2223" t="s">
        <v>120</v>
      </c>
      <c r="AF2223" t="s">
        <v>121</v>
      </c>
      <c r="AG2223" s="6">
        <v>96950</v>
      </c>
      <c r="AH2223" t="s">
        <v>122</v>
      </c>
      <c r="AJ2223" s="8">
        <v>16703223311</v>
      </c>
      <c r="AK2223">
        <v>4506</v>
      </c>
      <c r="AL2223" t="s">
        <v>1564</v>
      </c>
      <c r="BE2223" t="str">
        <f>"35-1012.00"</f>
        <v>35-1012.00</v>
      </c>
      <c r="BF2223" t="s">
        <v>2494</v>
      </c>
      <c r="BG2223" t="s">
        <v>6086</v>
      </c>
      <c r="BH2223" t="s">
        <v>6087</v>
      </c>
      <c r="BI2223">
        <v>4</v>
      </c>
      <c r="BJ2223">
        <v>4</v>
      </c>
      <c r="BK2223" s="1">
        <v>45931</v>
      </c>
      <c r="BL2223" s="1">
        <v>46295</v>
      </c>
      <c r="BM2223" s="1">
        <v>45931</v>
      </c>
      <c r="BN2223" s="1">
        <v>46295</v>
      </c>
      <c r="BO2223">
        <v>35</v>
      </c>
      <c r="BP2223">
        <v>0</v>
      </c>
      <c r="BQ2223">
        <v>7</v>
      </c>
      <c r="BR2223">
        <v>7</v>
      </c>
      <c r="BS2223">
        <v>7</v>
      </c>
      <c r="BT2223">
        <v>7</v>
      </c>
      <c r="BU2223">
        <v>7</v>
      </c>
      <c r="BV2223">
        <v>0</v>
      </c>
      <c r="BW2223" t="str">
        <f>"8:00 AM"</f>
        <v>8:00 AM</v>
      </c>
      <c r="BX2223" t="str">
        <f>"5:00 PM"</f>
        <v>5:00 PM</v>
      </c>
      <c r="BY2223" t="s">
        <v>159</v>
      </c>
      <c r="BZ2223">
        <v>0</v>
      </c>
      <c r="CA2223">
        <v>12</v>
      </c>
      <c r="CB2223" t="s">
        <v>139</v>
      </c>
      <c r="CC2223">
        <v>10</v>
      </c>
      <c r="CD2223" s="2" t="s">
        <v>6088</v>
      </c>
      <c r="CE2223" t="s">
        <v>1558</v>
      </c>
      <c r="CF2223" t="s">
        <v>1559</v>
      </c>
      <c r="CG2223" t="s">
        <v>120</v>
      </c>
      <c r="CH2223" t="s">
        <v>121</v>
      </c>
      <c r="CI2223" s="6">
        <v>96950</v>
      </c>
      <c r="CJ2223" s="10">
        <v>10.6</v>
      </c>
      <c r="CK2223" s="10">
        <v>13.5</v>
      </c>
      <c r="CL2223" s="10">
        <v>15.9</v>
      </c>
      <c r="CM2223" s="10">
        <v>20.25</v>
      </c>
      <c r="CN2223" t="s">
        <v>137</v>
      </c>
      <c r="CO2223" t="s">
        <v>1569</v>
      </c>
      <c r="CP2223" t="s">
        <v>138</v>
      </c>
      <c r="CR2223" t="s">
        <v>117</v>
      </c>
      <c r="CS2223" t="s">
        <v>139</v>
      </c>
      <c r="CT2223" t="s">
        <v>140</v>
      </c>
      <c r="CU2223" t="s">
        <v>139</v>
      </c>
      <c r="CV2223" t="s">
        <v>140</v>
      </c>
      <c r="CW2223" t="s">
        <v>139</v>
      </c>
      <c r="CX2223" t="s">
        <v>139</v>
      </c>
      <c r="CY2223" t="s">
        <v>1570</v>
      </c>
      <c r="CZ2223" s="8">
        <v>16703223311</v>
      </c>
      <c r="DA2223" t="s">
        <v>1571</v>
      </c>
      <c r="DB2223" t="s">
        <v>1572</v>
      </c>
      <c r="DC2223" t="s">
        <v>139</v>
      </c>
      <c r="DD2223" t="s">
        <v>117</v>
      </c>
      <c r="DE2223" t="s">
        <v>1573</v>
      </c>
      <c r="DF2223" t="s">
        <v>1574</v>
      </c>
      <c r="DG2223" t="s">
        <v>1108</v>
      </c>
      <c r="DH2223" t="s">
        <v>1560</v>
      </c>
      <c r="DI2223" t="s">
        <v>1575</v>
      </c>
      <c r="DJ2223" t="s">
        <v>1576</v>
      </c>
    </row>
    <row r="2224" spans="1:114" ht="15" customHeight="1" x14ac:dyDescent="0.35">
      <c r="A2224" t="s">
        <v>12392</v>
      </c>
      <c r="B2224" t="s">
        <v>144</v>
      </c>
      <c r="C2224" s="1">
        <v>45756</v>
      </c>
      <c r="D2224" s="1">
        <v>45818</v>
      </c>
      <c r="E2224" t="s">
        <v>116</v>
      </c>
      <c r="F2224" s="1">
        <v>45929</v>
      </c>
      <c r="G2224" t="s">
        <v>117</v>
      </c>
      <c r="H2224" t="s">
        <v>117</v>
      </c>
      <c r="I2224" t="s">
        <v>117</v>
      </c>
      <c r="J2224" t="s">
        <v>1556</v>
      </c>
      <c r="K2224" t="s">
        <v>1557</v>
      </c>
      <c r="L2224" t="s">
        <v>1558</v>
      </c>
      <c r="M2224" t="s">
        <v>1559</v>
      </c>
      <c r="N2224" t="s">
        <v>120</v>
      </c>
      <c r="O2224" t="s">
        <v>121</v>
      </c>
      <c r="P2224" s="6">
        <v>96950</v>
      </c>
      <c r="Q2224" t="s">
        <v>122</v>
      </c>
      <c r="S2224" s="8">
        <v>16703223311</v>
      </c>
      <c r="T2224">
        <v>4504</v>
      </c>
      <c r="U2224" t="s">
        <v>1560</v>
      </c>
      <c r="V2224">
        <v>72111</v>
      </c>
      <c r="W2224" t="s">
        <v>124</v>
      </c>
      <c r="Y2224" t="s">
        <v>1561</v>
      </c>
      <c r="Z2224" t="s">
        <v>1562</v>
      </c>
      <c r="AB2224" t="s">
        <v>1563</v>
      </c>
      <c r="AC2224" t="s">
        <v>1558</v>
      </c>
      <c r="AD2224" t="s">
        <v>1559</v>
      </c>
      <c r="AE2224" t="s">
        <v>120</v>
      </c>
      <c r="AF2224" t="s">
        <v>121</v>
      </c>
      <c r="AG2224" s="6">
        <v>96950</v>
      </c>
      <c r="AH2224" t="s">
        <v>122</v>
      </c>
      <c r="AJ2224" s="8">
        <v>16703223311</v>
      </c>
      <c r="AK2224">
        <v>4506</v>
      </c>
      <c r="AL2224" t="s">
        <v>1564</v>
      </c>
      <c r="BE2224" t="str">
        <f>"35-2014.00"</f>
        <v>35-2014.00</v>
      </c>
      <c r="BF2224" t="s">
        <v>191</v>
      </c>
      <c r="BG2224" t="s">
        <v>6991</v>
      </c>
      <c r="BH2224" t="s">
        <v>313</v>
      </c>
      <c r="BI2224">
        <v>15</v>
      </c>
      <c r="BJ2224">
        <v>15</v>
      </c>
      <c r="BK2224" s="1">
        <v>45931</v>
      </c>
      <c r="BL2224" s="1">
        <v>46295</v>
      </c>
      <c r="BM2224" s="1">
        <v>45931</v>
      </c>
      <c r="BN2224" s="1">
        <v>46295</v>
      </c>
      <c r="BO2224">
        <v>35</v>
      </c>
      <c r="BP2224">
        <v>0</v>
      </c>
      <c r="BQ2224">
        <v>7</v>
      </c>
      <c r="BR2224">
        <v>7</v>
      </c>
      <c r="BS2224">
        <v>7</v>
      </c>
      <c r="BT2224">
        <v>7</v>
      </c>
      <c r="BU2224">
        <v>7</v>
      </c>
      <c r="BV2224">
        <v>0</v>
      </c>
      <c r="BW2224" t="str">
        <f>"8:00 AM"</f>
        <v>8:00 AM</v>
      </c>
      <c r="BX2224" t="str">
        <f>"5:00 PM"</f>
        <v>5:00 PM</v>
      </c>
      <c r="BY2224" t="s">
        <v>133</v>
      </c>
      <c r="BZ2224">
        <v>0</v>
      </c>
      <c r="CA2224">
        <v>6</v>
      </c>
      <c r="CB2224" t="s">
        <v>117</v>
      </c>
      <c r="CD2224" s="2" t="s">
        <v>6992</v>
      </c>
      <c r="CE2224" t="s">
        <v>1558</v>
      </c>
      <c r="CF2224" t="s">
        <v>1559</v>
      </c>
      <c r="CG2224" t="s">
        <v>120</v>
      </c>
      <c r="CH2224" t="s">
        <v>121</v>
      </c>
      <c r="CI2224" s="6">
        <v>96950</v>
      </c>
      <c r="CJ2224" s="10">
        <v>9.59</v>
      </c>
      <c r="CK2224" s="10">
        <v>12</v>
      </c>
      <c r="CL2224" s="10">
        <v>14.38</v>
      </c>
      <c r="CM2224" s="10">
        <v>18</v>
      </c>
      <c r="CN2224" t="s">
        <v>137</v>
      </c>
      <c r="CO2224" t="s">
        <v>1569</v>
      </c>
      <c r="CP2224" t="s">
        <v>138</v>
      </c>
      <c r="CR2224" t="s">
        <v>117</v>
      </c>
      <c r="CS2224" t="s">
        <v>139</v>
      </c>
      <c r="CT2224" t="s">
        <v>140</v>
      </c>
      <c r="CU2224" t="s">
        <v>139</v>
      </c>
      <c r="CV2224" t="s">
        <v>140</v>
      </c>
      <c r="CW2224" t="s">
        <v>139</v>
      </c>
      <c r="CX2224" t="s">
        <v>139</v>
      </c>
      <c r="CY2224" t="s">
        <v>1587</v>
      </c>
      <c r="CZ2224" s="8">
        <v>16703223311</v>
      </c>
      <c r="DA2224" t="s">
        <v>1571</v>
      </c>
      <c r="DB2224" t="s">
        <v>1572</v>
      </c>
      <c r="DC2224" t="s">
        <v>139</v>
      </c>
      <c r="DD2224" t="s">
        <v>117</v>
      </c>
      <c r="DE2224" t="s">
        <v>1573</v>
      </c>
      <c r="DF2224" t="s">
        <v>1574</v>
      </c>
      <c r="DG2224" t="s">
        <v>1108</v>
      </c>
      <c r="DH2224" t="s">
        <v>1560</v>
      </c>
      <c r="DI2224" t="s">
        <v>1575</v>
      </c>
      <c r="DJ2224" t="s">
        <v>1576</v>
      </c>
    </row>
    <row r="2225" spans="1:108" ht="15" customHeight="1" x14ac:dyDescent="0.35">
      <c r="A2225" t="s">
        <v>12377</v>
      </c>
      <c r="B2225" t="s">
        <v>144</v>
      </c>
      <c r="C2225" s="1">
        <v>45756</v>
      </c>
      <c r="D2225" s="1">
        <v>45818</v>
      </c>
      <c r="E2225" t="s">
        <v>116</v>
      </c>
      <c r="F2225" s="1">
        <v>45929</v>
      </c>
      <c r="G2225" t="s">
        <v>117</v>
      </c>
      <c r="H2225" t="s">
        <v>117</v>
      </c>
      <c r="I2225" t="s">
        <v>117</v>
      </c>
      <c r="J2225" t="s">
        <v>12378</v>
      </c>
      <c r="K2225" t="s">
        <v>12379</v>
      </c>
      <c r="L2225" t="s">
        <v>12380</v>
      </c>
      <c r="M2225" t="s">
        <v>12381</v>
      </c>
      <c r="N2225" t="s">
        <v>120</v>
      </c>
      <c r="O2225" t="s">
        <v>121</v>
      </c>
      <c r="P2225" s="6">
        <v>96950</v>
      </c>
      <c r="Q2225" t="s">
        <v>122</v>
      </c>
      <c r="S2225" s="8">
        <v>16709891306</v>
      </c>
      <c r="U2225" t="s">
        <v>12382</v>
      </c>
      <c r="V2225">
        <v>488510</v>
      </c>
      <c r="W2225" t="s">
        <v>124</v>
      </c>
      <c r="Y2225" t="s">
        <v>1561</v>
      </c>
      <c r="Z2225" t="s">
        <v>1702</v>
      </c>
      <c r="AA2225" t="s">
        <v>3955</v>
      </c>
      <c r="AB2225" t="s">
        <v>128</v>
      </c>
      <c r="AC2225" t="s">
        <v>12383</v>
      </c>
      <c r="AD2225" t="s">
        <v>12380</v>
      </c>
      <c r="AE2225" t="s">
        <v>120</v>
      </c>
      <c r="AF2225" t="s">
        <v>121</v>
      </c>
      <c r="AG2225" s="6">
        <v>96950</v>
      </c>
      <c r="AH2225" t="s">
        <v>122</v>
      </c>
      <c r="AJ2225" s="8">
        <v>16709891306</v>
      </c>
      <c r="AL2225" t="s">
        <v>12384</v>
      </c>
      <c r="BE2225" t="str">
        <f>"43-3031.00"</f>
        <v>43-3031.00</v>
      </c>
      <c r="BF2225" t="s">
        <v>357</v>
      </c>
      <c r="BG2225" t="s">
        <v>12385</v>
      </c>
      <c r="BH2225" t="s">
        <v>12386</v>
      </c>
      <c r="BI2225">
        <v>2</v>
      </c>
      <c r="BJ2225">
        <v>2</v>
      </c>
      <c r="BK2225" s="1">
        <v>45931</v>
      </c>
      <c r="BL2225" s="1">
        <v>46295</v>
      </c>
      <c r="BM2225" s="1">
        <v>45931</v>
      </c>
      <c r="BN2225" s="1">
        <v>46295</v>
      </c>
      <c r="BO2225">
        <v>35</v>
      </c>
      <c r="BP2225">
        <v>0</v>
      </c>
      <c r="BQ2225">
        <v>7</v>
      </c>
      <c r="BR2225">
        <v>7</v>
      </c>
      <c r="BS2225">
        <v>7</v>
      </c>
      <c r="BT2225">
        <v>7</v>
      </c>
      <c r="BU2225">
        <v>7</v>
      </c>
      <c r="BV2225">
        <v>0</v>
      </c>
      <c r="BW2225" t="str">
        <f>"8:00 AM"</f>
        <v>8:00 AM</v>
      </c>
      <c r="BX2225" t="str">
        <f>"5:00 PM"</f>
        <v>5:00 PM</v>
      </c>
      <c r="BY2225" t="s">
        <v>159</v>
      </c>
      <c r="BZ2225">
        <v>0</v>
      </c>
      <c r="CA2225">
        <v>12</v>
      </c>
      <c r="CB2225" t="s">
        <v>117</v>
      </c>
      <c r="CD2225" t="s">
        <v>12387</v>
      </c>
      <c r="CE2225" t="s">
        <v>12380</v>
      </c>
      <c r="CG2225" t="s">
        <v>120</v>
      </c>
      <c r="CH2225" t="s">
        <v>121</v>
      </c>
      <c r="CI2225" s="6">
        <v>96950</v>
      </c>
      <c r="CJ2225" s="10">
        <v>12.28</v>
      </c>
      <c r="CK2225" s="10">
        <v>12.28</v>
      </c>
      <c r="CL2225" s="10">
        <v>18.420000000000002</v>
      </c>
      <c r="CM2225" s="10">
        <v>18.420000000000002</v>
      </c>
      <c r="CN2225" t="s">
        <v>137</v>
      </c>
      <c r="CO2225" t="s">
        <v>194</v>
      </c>
      <c r="CP2225" t="s">
        <v>138</v>
      </c>
      <c r="CR2225" t="s">
        <v>117</v>
      </c>
      <c r="CS2225" t="s">
        <v>139</v>
      </c>
      <c r="CT2225" t="s">
        <v>140</v>
      </c>
      <c r="CU2225" t="s">
        <v>139</v>
      </c>
      <c r="CV2225" t="s">
        <v>140</v>
      </c>
      <c r="CW2225" t="s">
        <v>139</v>
      </c>
      <c r="CX2225" t="s">
        <v>140</v>
      </c>
      <c r="CY2225" t="s">
        <v>1002</v>
      </c>
      <c r="CZ2225" s="8">
        <v>16709891306</v>
      </c>
      <c r="DA2225" t="s">
        <v>12384</v>
      </c>
      <c r="DB2225" t="s">
        <v>164</v>
      </c>
      <c r="DC2225" t="s">
        <v>139</v>
      </c>
      <c r="DD2225" t="s">
        <v>117</v>
      </c>
    </row>
    <row r="2226" spans="1:108" ht="15" customHeight="1" x14ac:dyDescent="0.35">
      <c r="A2226" t="s">
        <v>2133</v>
      </c>
      <c r="B2226" t="s">
        <v>144</v>
      </c>
      <c r="C2226" s="1">
        <v>45757</v>
      </c>
      <c r="D2226" s="1">
        <v>45818</v>
      </c>
      <c r="E2226" t="s">
        <v>116</v>
      </c>
      <c r="F2226" s="1">
        <v>45778</v>
      </c>
      <c r="G2226" t="s">
        <v>139</v>
      </c>
      <c r="H2226" t="s">
        <v>139</v>
      </c>
      <c r="I2226" t="s">
        <v>117</v>
      </c>
      <c r="J2226" t="s">
        <v>1365</v>
      </c>
      <c r="K2226" t="s">
        <v>1366</v>
      </c>
      <c r="L2226" t="s">
        <v>1367</v>
      </c>
      <c r="M2226" t="s">
        <v>1368</v>
      </c>
      <c r="N2226" t="s">
        <v>120</v>
      </c>
      <c r="O2226" t="s">
        <v>121</v>
      </c>
      <c r="P2226" s="6">
        <v>96950</v>
      </c>
      <c r="Q2226" t="s">
        <v>122</v>
      </c>
      <c r="S2226" s="8">
        <v>16707837461</v>
      </c>
      <c r="U2226" t="s">
        <v>1369</v>
      </c>
      <c r="V2226">
        <v>56132</v>
      </c>
      <c r="W2226" t="s">
        <v>150</v>
      </c>
      <c r="X2226" t="s">
        <v>139</v>
      </c>
      <c r="Y2226" t="s">
        <v>559</v>
      </c>
      <c r="Z2226" t="s">
        <v>1370</v>
      </c>
      <c r="AA2226" t="s">
        <v>2134</v>
      </c>
      <c r="AB2226" t="s">
        <v>154</v>
      </c>
      <c r="AC2226" t="s">
        <v>1367</v>
      </c>
      <c r="AD2226" t="s">
        <v>1368</v>
      </c>
      <c r="AE2226" t="s">
        <v>120</v>
      </c>
      <c r="AF2226" t="s">
        <v>121</v>
      </c>
      <c r="AG2226" s="6">
        <v>96950</v>
      </c>
      <c r="AH2226" t="s">
        <v>122</v>
      </c>
      <c r="AJ2226" s="8">
        <v>16707837461</v>
      </c>
      <c r="AL2226" t="s">
        <v>463</v>
      </c>
      <c r="BE2226" t="str">
        <f>"49-9071.00"</f>
        <v>49-9071.00</v>
      </c>
      <c r="BF2226" t="s">
        <v>156</v>
      </c>
      <c r="BG2226" t="s">
        <v>2135</v>
      </c>
      <c r="BH2226" t="s">
        <v>964</v>
      </c>
      <c r="BI2226">
        <v>6</v>
      </c>
      <c r="BJ2226">
        <v>6</v>
      </c>
      <c r="BK2226" s="1">
        <v>45779</v>
      </c>
      <c r="BL2226" s="1">
        <v>46874</v>
      </c>
      <c r="BM2226" s="1">
        <v>45818</v>
      </c>
      <c r="BN2226" s="1">
        <v>46874</v>
      </c>
      <c r="BO2226">
        <v>35</v>
      </c>
      <c r="BP2226">
        <v>0</v>
      </c>
      <c r="BQ2226">
        <v>7</v>
      </c>
      <c r="BR2226">
        <v>7</v>
      </c>
      <c r="BS2226">
        <v>7</v>
      </c>
      <c r="BT2226">
        <v>7</v>
      </c>
      <c r="BU2226">
        <v>7</v>
      </c>
      <c r="BV2226">
        <v>0</v>
      </c>
      <c r="BW2226" t="str">
        <f>"8:00 AM"</f>
        <v>8:00 AM</v>
      </c>
      <c r="BX2226" t="str">
        <f>"4:00 PM"</f>
        <v>4:00 PM</v>
      </c>
      <c r="BY2226" t="s">
        <v>133</v>
      </c>
      <c r="BZ2226">
        <v>0</v>
      </c>
      <c r="CA2226">
        <v>12</v>
      </c>
      <c r="CB2226" t="s">
        <v>117</v>
      </c>
      <c r="CD2226" s="2" t="s">
        <v>2136</v>
      </c>
      <c r="CE2226" t="s">
        <v>2137</v>
      </c>
      <c r="CF2226" t="s">
        <v>1367</v>
      </c>
      <c r="CG2226" t="s">
        <v>120</v>
      </c>
      <c r="CH2226" t="s">
        <v>121</v>
      </c>
      <c r="CI2226" s="6">
        <v>96950</v>
      </c>
      <c r="CJ2226" s="10">
        <v>9.75</v>
      </c>
      <c r="CK2226" s="10">
        <v>9.75</v>
      </c>
      <c r="CL2226" s="10">
        <v>14.62</v>
      </c>
      <c r="CM2226" s="10">
        <v>14.62</v>
      </c>
      <c r="CN2226" t="s">
        <v>137</v>
      </c>
      <c r="CO2226" t="s">
        <v>461</v>
      </c>
      <c r="CP2226" t="s">
        <v>138</v>
      </c>
      <c r="CR2226" t="s">
        <v>117</v>
      </c>
      <c r="CS2226" t="s">
        <v>139</v>
      </c>
      <c r="CT2226" t="s">
        <v>139</v>
      </c>
      <c r="CU2226" t="s">
        <v>139</v>
      </c>
      <c r="CV2226" t="s">
        <v>140</v>
      </c>
      <c r="CW2226" t="s">
        <v>139</v>
      </c>
      <c r="CX2226" t="s">
        <v>140</v>
      </c>
      <c r="CY2226" t="s">
        <v>462</v>
      </c>
      <c r="CZ2226" s="8">
        <v>16707837461</v>
      </c>
      <c r="DA2226" t="s">
        <v>463</v>
      </c>
      <c r="DB2226" t="s">
        <v>1376</v>
      </c>
      <c r="DC2226" t="s">
        <v>139</v>
      </c>
      <c r="DD2226" t="s">
        <v>139</v>
      </c>
    </row>
    <row r="2227" spans="1:108" ht="15" customHeight="1" x14ac:dyDescent="0.35">
      <c r="A2227" t="s">
        <v>12505</v>
      </c>
      <c r="B2227" t="s">
        <v>144</v>
      </c>
      <c r="C2227" s="1">
        <v>45757</v>
      </c>
      <c r="D2227" s="1">
        <v>45818</v>
      </c>
      <c r="E2227" t="s">
        <v>116</v>
      </c>
      <c r="F2227" s="1">
        <v>45930</v>
      </c>
      <c r="G2227" t="s">
        <v>139</v>
      </c>
      <c r="H2227" t="s">
        <v>117</v>
      </c>
      <c r="I2227" t="s">
        <v>117</v>
      </c>
      <c r="J2227" t="s">
        <v>605</v>
      </c>
      <c r="K2227" t="s">
        <v>12506</v>
      </c>
      <c r="L2227" t="s">
        <v>603</v>
      </c>
      <c r="N2227" t="s">
        <v>136</v>
      </c>
      <c r="O2227" t="s">
        <v>121</v>
      </c>
      <c r="P2227" s="6">
        <v>96950</v>
      </c>
      <c r="Q2227" t="s">
        <v>122</v>
      </c>
      <c r="S2227" s="8">
        <v>16702353403</v>
      </c>
      <c r="U2227" t="s">
        <v>606</v>
      </c>
      <c r="V2227">
        <v>722320</v>
      </c>
      <c r="W2227" t="s">
        <v>124</v>
      </c>
      <c r="Y2227" t="s">
        <v>849</v>
      </c>
      <c r="Z2227" t="s">
        <v>12507</v>
      </c>
      <c r="AB2227" t="s">
        <v>997</v>
      </c>
      <c r="AC2227" t="s">
        <v>603</v>
      </c>
      <c r="AE2227" t="s">
        <v>136</v>
      </c>
      <c r="AF2227" t="s">
        <v>121</v>
      </c>
      <c r="AG2227" s="6">
        <v>96950</v>
      </c>
      <c r="AH2227" t="s">
        <v>122</v>
      </c>
      <c r="AJ2227" s="8">
        <v>16702353403</v>
      </c>
      <c r="AL2227" t="s">
        <v>604</v>
      </c>
      <c r="BE2227" t="str">
        <f>"35-2014.00"</f>
        <v>35-2014.00</v>
      </c>
      <c r="BF2227" t="s">
        <v>191</v>
      </c>
      <c r="BG2227" t="s">
        <v>12508</v>
      </c>
      <c r="BH2227" t="s">
        <v>313</v>
      </c>
      <c r="BI2227">
        <v>3</v>
      </c>
      <c r="BJ2227">
        <v>3</v>
      </c>
      <c r="BK2227" s="1">
        <v>45932</v>
      </c>
      <c r="BL2227" s="1">
        <v>47027</v>
      </c>
      <c r="BM2227" s="1">
        <v>45932</v>
      </c>
      <c r="BN2227" s="1">
        <v>47027</v>
      </c>
      <c r="BO2227">
        <v>35</v>
      </c>
      <c r="BP2227">
        <v>0</v>
      </c>
      <c r="BQ2227">
        <v>7</v>
      </c>
      <c r="BR2227">
        <v>7</v>
      </c>
      <c r="BS2227">
        <v>7</v>
      </c>
      <c r="BT2227">
        <v>7</v>
      </c>
      <c r="BU2227">
        <v>7</v>
      </c>
      <c r="BV2227">
        <v>0</v>
      </c>
      <c r="BW2227" t="str">
        <f>"9:00 AM"</f>
        <v>9:00 AM</v>
      </c>
      <c r="BX2227" t="str">
        <f>"5:00 PM"</f>
        <v>5:00 PM</v>
      </c>
      <c r="BY2227" t="s">
        <v>133</v>
      </c>
      <c r="BZ2227">
        <v>0</v>
      </c>
      <c r="CA2227">
        <v>12</v>
      </c>
      <c r="CB2227" t="s">
        <v>117</v>
      </c>
      <c r="CD2227" t="s">
        <v>12509</v>
      </c>
      <c r="CE2227" t="s">
        <v>10320</v>
      </c>
      <c r="CG2227" t="s">
        <v>136</v>
      </c>
      <c r="CH2227" t="s">
        <v>121</v>
      </c>
      <c r="CI2227" s="6">
        <v>96950</v>
      </c>
      <c r="CJ2227" s="10">
        <v>8.83</v>
      </c>
      <c r="CK2227" s="10">
        <v>8.83</v>
      </c>
      <c r="CL2227" s="10">
        <v>0</v>
      </c>
      <c r="CM2227" s="10">
        <v>0</v>
      </c>
      <c r="CN2227" t="s">
        <v>137</v>
      </c>
      <c r="CO2227">
        <v>0</v>
      </c>
      <c r="CP2227" t="s">
        <v>138</v>
      </c>
      <c r="CR2227" t="s">
        <v>117</v>
      </c>
      <c r="CS2227" t="s">
        <v>139</v>
      </c>
      <c r="CT2227" t="s">
        <v>140</v>
      </c>
      <c r="CU2227" t="s">
        <v>140</v>
      </c>
      <c r="CV2227" t="s">
        <v>140</v>
      </c>
      <c r="CW2227" t="s">
        <v>139</v>
      </c>
      <c r="CX2227" t="s">
        <v>140</v>
      </c>
      <c r="CY2227" t="s">
        <v>12510</v>
      </c>
      <c r="CZ2227" s="8">
        <v>16702353403</v>
      </c>
      <c r="DA2227" t="s">
        <v>604</v>
      </c>
      <c r="DB2227" t="s">
        <v>140</v>
      </c>
      <c r="DC2227" t="s">
        <v>139</v>
      </c>
      <c r="DD2227" t="s">
        <v>117</v>
      </c>
    </row>
    <row r="2228" spans="1:108" ht="15" customHeight="1" x14ac:dyDescent="0.35">
      <c r="A2228" t="s">
        <v>2277</v>
      </c>
      <c r="B2228" t="s">
        <v>294</v>
      </c>
      <c r="C2228" s="1">
        <v>45757</v>
      </c>
      <c r="D2228" s="1">
        <v>45818</v>
      </c>
      <c r="E2228" t="s">
        <v>116</v>
      </c>
      <c r="F2228" s="1">
        <v>45929</v>
      </c>
      <c r="G2228" t="s">
        <v>117</v>
      </c>
      <c r="H2228" t="s">
        <v>117</v>
      </c>
      <c r="I2228" t="s">
        <v>117</v>
      </c>
      <c r="J2228" t="s">
        <v>1871</v>
      </c>
      <c r="K2228" t="s">
        <v>1872</v>
      </c>
      <c r="L2228" t="s">
        <v>1873</v>
      </c>
      <c r="M2228" t="s">
        <v>1874</v>
      </c>
      <c r="N2228" t="s">
        <v>136</v>
      </c>
      <c r="O2228" t="s">
        <v>121</v>
      </c>
      <c r="P2228" s="6">
        <v>96950</v>
      </c>
      <c r="Q2228" t="s">
        <v>122</v>
      </c>
      <c r="S2228" s="8">
        <v>16702338866</v>
      </c>
      <c r="U2228" t="s">
        <v>1875</v>
      </c>
      <c r="V2228">
        <v>53211</v>
      </c>
      <c r="W2228" t="s">
        <v>124</v>
      </c>
      <c r="Y2228" t="s">
        <v>596</v>
      </c>
      <c r="Z2228" t="s">
        <v>1876</v>
      </c>
      <c r="AB2228" t="s">
        <v>205</v>
      </c>
      <c r="AC2228" t="s">
        <v>1873</v>
      </c>
      <c r="AD2228" t="s">
        <v>1874</v>
      </c>
      <c r="AE2228" t="s">
        <v>136</v>
      </c>
      <c r="AF2228" t="s">
        <v>121</v>
      </c>
      <c r="AG2228" s="6">
        <v>96950</v>
      </c>
      <c r="AH2228" t="s">
        <v>122</v>
      </c>
      <c r="AJ2228" s="8">
        <v>16702338866</v>
      </c>
      <c r="AL2228" t="s">
        <v>1877</v>
      </c>
      <c r="BE2228" t="str">
        <f>"43-3031.00"</f>
        <v>43-3031.00</v>
      </c>
      <c r="BF2228" t="s">
        <v>357</v>
      </c>
      <c r="BG2228" t="s">
        <v>2278</v>
      </c>
      <c r="BH2228" t="s">
        <v>2279</v>
      </c>
      <c r="BI2228">
        <v>2</v>
      </c>
      <c r="BJ2228">
        <v>1</v>
      </c>
      <c r="BK2228" s="1">
        <v>45931</v>
      </c>
      <c r="BL2228" s="1">
        <v>46295</v>
      </c>
      <c r="BM2228" s="1">
        <v>45931</v>
      </c>
      <c r="BN2228" s="1">
        <v>46295</v>
      </c>
      <c r="BO2228">
        <v>35</v>
      </c>
      <c r="BP2228">
        <v>0</v>
      </c>
      <c r="BQ2228">
        <v>7</v>
      </c>
      <c r="BR2228">
        <v>7</v>
      </c>
      <c r="BS2228">
        <v>7</v>
      </c>
      <c r="BT2228">
        <v>7</v>
      </c>
      <c r="BU2228">
        <v>7</v>
      </c>
      <c r="BV2228">
        <v>0</v>
      </c>
      <c r="BW2228" t="str">
        <f>"8:00 AM"</f>
        <v>8:00 AM</v>
      </c>
      <c r="BX2228" t="str">
        <f>"5:00 PM"</f>
        <v>5:00 PM</v>
      </c>
      <c r="BY2228" t="s">
        <v>159</v>
      </c>
      <c r="BZ2228">
        <v>0</v>
      </c>
      <c r="CA2228">
        <v>12</v>
      </c>
      <c r="CB2228" t="s">
        <v>117</v>
      </c>
      <c r="CD2228" s="2" t="s">
        <v>2280</v>
      </c>
      <c r="CE2228" t="s">
        <v>1873</v>
      </c>
      <c r="CF2228" t="s">
        <v>1874</v>
      </c>
      <c r="CG2228" t="s">
        <v>136</v>
      </c>
      <c r="CH2228" t="s">
        <v>121</v>
      </c>
      <c r="CI2228" s="6">
        <v>96950</v>
      </c>
      <c r="CJ2228" s="10">
        <v>12.28</v>
      </c>
      <c r="CK2228" s="10">
        <v>12.28</v>
      </c>
      <c r="CL2228" s="10">
        <v>18.420000000000002</v>
      </c>
      <c r="CM2228" s="10">
        <v>18.420000000000002</v>
      </c>
      <c r="CN2228" t="s">
        <v>137</v>
      </c>
      <c r="CO2228" t="s">
        <v>1661</v>
      </c>
      <c r="CP2228" t="s">
        <v>138</v>
      </c>
      <c r="CR2228" t="s">
        <v>117</v>
      </c>
      <c r="CS2228" t="s">
        <v>139</v>
      </c>
      <c r="CT2228" t="s">
        <v>140</v>
      </c>
      <c r="CU2228" t="s">
        <v>139</v>
      </c>
      <c r="CV2228" t="s">
        <v>140</v>
      </c>
      <c r="CW2228" t="s">
        <v>139</v>
      </c>
      <c r="CX2228" t="s">
        <v>140</v>
      </c>
      <c r="CY2228" t="s">
        <v>2181</v>
      </c>
      <c r="CZ2228" s="8">
        <v>16702338866</v>
      </c>
      <c r="DA2228" t="s">
        <v>1877</v>
      </c>
      <c r="DB2228" t="s">
        <v>142</v>
      </c>
      <c r="DC2228" t="s">
        <v>139</v>
      </c>
      <c r="DD2228" t="s">
        <v>117</v>
      </c>
    </row>
    <row r="2229" spans="1:108" ht="15" customHeight="1" x14ac:dyDescent="0.35">
      <c r="A2229" t="s">
        <v>10557</v>
      </c>
      <c r="B2229" t="s">
        <v>144</v>
      </c>
      <c r="C2229" s="1">
        <v>45758</v>
      </c>
      <c r="D2229" s="1">
        <v>45818</v>
      </c>
      <c r="E2229" t="s">
        <v>116</v>
      </c>
      <c r="F2229" s="1">
        <v>45929</v>
      </c>
      <c r="G2229" t="s">
        <v>139</v>
      </c>
      <c r="H2229" t="s">
        <v>117</v>
      </c>
      <c r="I2229" t="s">
        <v>117</v>
      </c>
      <c r="J2229" t="s">
        <v>1274</v>
      </c>
      <c r="K2229" t="s">
        <v>1275</v>
      </c>
      <c r="L2229" t="s">
        <v>1276</v>
      </c>
      <c r="N2229" t="s">
        <v>120</v>
      </c>
      <c r="O2229" t="s">
        <v>121</v>
      </c>
      <c r="P2229" s="6">
        <v>96950</v>
      </c>
      <c r="Q2229" t="s">
        <v>122</v>
      </c>
      <c r="S2229" s="8">
        <v>16702358778</v>
      </c>
      <c r="U2229" t="s">
        <v>2527</v>
      </c>
      <c r="V2229">
        <v>23622</v>
      </c>
      <c r="W2229" t="s">
        <v>124</v>
      </c>
      <c r="Y2229" t="s">
        <v>1278</v>
      </c>
      <c r="Z2229" t="s">
        <v>1279</v>
      </c>
      <c r="AA2229" t="s">
        <v>1280</v>
      </c>
      <c r="AB2229" t="s">
        <v>154</v>
      </c>
      <c r="AC2229" t="s">
        <v>2526</v>
      </c>
      <c r="AE2229" t="s">
        <v>120</v>
      </c>
      <c r="AF2229" t="s">
        <v>121</v>
      </c>
      <c r="AG2229" s="6">
        <v>96950</v>
      </c>
      <c r="AH2229" t="s">
        <v>122</v>
      </c>
      <c r="AJ2229" s="8">
        <v>16702358778</v>
      </c>
      <c r="AL2229" t="s">
        <v>1281</v>
      </c>
      <c r="BE2229" t="str">
        <f>"49-9071.00"</f>
        <v>49-9071.00</v>
      </c>
      <c r="BF2229" t="s">
        <v>156</v>
      </c>
      <c r="BG2229" t="s">
        <v>6054</v>
      </c>
      <c r="BH2229" t="s">
        <v>6055</v>
      </c>
      <c r="BI2229">
        <v>10</v>
      </c>
      <c r="BJ2229">
        <v>10</v>
      </c>
      <c r="BK2229" s="1">
        <v>45931</v>
      </c>
      <c r="BL2229" s="1">
        <v>47026</v>
      </c>
      <c r="BM2229" s="1">
        <v>45931</v>
      </c>
      <c r="BN2229" s="1">
        <v>47026</v>
      </c>
      <c r="BO2229">
        <v>40</v>
      </c>
      <c r="BP2229">
        <v>0</v>
      </c>
      <c r="BQ2229">
        <v>8</v>
      </c>
      <c r="BR2229">
        <v>8</v>
      </c>
      <c r="BS2229">
        <v>8</v>
      </c>
      <c r="BT2229">
        <v>8</v>
      </c>
      <c r="BU2229">
        <v>8</v>
      </c>
      <c r="BV2229">
        <v>0</v>
      </c>
      <c r="BW2229" t="str">
        <f>"7:30 AM"</f>
        <v>7:30 AM</v>
      </c>
      <c r="BX2229" t="str">
        <f>"4:30 PM"</f>
        <v>4:30 PM</v>
      </c>
      <c r="BY2229" t="s">
        <v>159</v>
      </c>
      <c r="BZ2229">
        <v>0</v>
      </c>
      <c r="CA2229">
        <v>12</v>
      </c>
      <c r="CB2229" t="s">
        <v>117</v>
      </c>
      <c r="CD2229" t="s">
        <v>6056</v>
      </c>
      <c r="CE2229" t="s">
        <v>1276</v>
      </c>
      <c r="CG2229" t="s">
        <v>120</v>
      </c>
      <c r="CH2229" t="s">
        <v>121</v>
      </c>
      <c r="CI2229" s="6">
        <v>96950</v>
      </c>
      <c r="CJ2229" s="10">
        <v>9.75</v>
      </c>
      <c r="CK2229" s="10">
        <v>9.75</v>
      </c>
      <c r="CL2229" s="10">
        <v>14.63</v>
      </c>
      <c r="CM2229" s="10">
        <v>14.63</v>
      </c>
      <c r="CN2229" t="s">
        <v>137</v>
      </c>
      <c r="CO2229" t="s">
        <v>140</v>
      </c>
      <c r="CP2229" t="s">
        <v>209</v>
      </c>
      <c r="CR2229" t="s">
        <v>117</v>
      </c>
      <c r="CS2229" t="s">
        <v>139</v>
      </c>
      <c r="CT2229" t="s">
        <v>139</v>
      </c>
      <c r="CU2229" t="s">
        <v>139</v>
      </c>
      <c r="CV2229" t="s">
        <v>140</v>
      </c>
      <c r="CW2229" t="s">
        <v>139</v>
      </c>
      <c r="CX2229" t="s">
        <v>139</v>
      </c>
      <c r="CY2229" t="s">
        <v>308</v>
      </c>
      <c r="CZ2229" s="8">
        <v>16702358778</v>
      </c>
      <c r="DA2229" t="s">
        <v>1281</v>
      </c>
      <c r="DB2229" t="s">
        <v>140</v>
      </c>
      <c r="DC2229" t="s">
        <v>139</v>
      </c>
      <c r="DD2229" t="s">
        <v>117</v>
      </c>
    </row>
    <row r="2230" spans="1:108" ht="15" customHeight="1" x14ac:dyDescent="0.35">
      <c r="A2230" t="s">
        <v>1993</v>
      </c>
      <c r="B2230" t="s">
        <v>144</v>
      </c>
      <c r="C2230" s="1">
        <v>45758</v>
      </c>
      <c r="D2230" s="1">
        <v>45818</v>
      </c>
      <c r="E2230" t="s">
        <v>116</v>
      </c>
      <c r="F2230" s="1">
        <v>45929</v>
      </c>
      <c r="G2230" t="s">
        <v>117</v>
      </c>
      <c r="H2230" t="s">
        <v>117</v>
      </c>
      <c r="I2230" t="s">
        <v>117</v>
      </c>
      <c r="J2230" t="s">
        <v>1994</v>
      </c>
      <c r="K2230" t="s">
        <v>1995</v>
      </c>
      <c r="L2230" t="s">
        <v>1996</v>
      </c>
      <c r="M2230" t="s">
        <v>1997</v>
      </c>
      <c r="N2230" t="s">
        <v>120</v>
      </c>
      <c r="O2230" t="s">
        <v>121</v>
      </c>
      <c r="P2230" s="6">
        <v>96950</v>
      </c>
      <c r="Q2230" t="s">
        <v>122</v>
      </c>
      <c r="R2230" t="s">
        <v>652</v>
      </c>
      <c r="S2230" s="8">
        <v>16702882888</v>
      </c>
      <c r="U2230" t="s">
        <v>1998</v>
      </c>
      <c r="V2230">
        <v>423390</v>
      </c>
      <c r="W2230" t="s">
        <v>124</v>
      </c>
      <c r="Y2230" t="s">
        <v>1999</v>
      </c>
      <c r="Z2230" t="s">
        <v>2000</v>
      </c>
      <c r="AA2230" t="s">
        <v>140</v>
      </c>
      <c r="AB2230" t="s">
        <v>189</v>
      </c>
      <c r="AC2230" t="s">
        <v>1996</v>
      </c>
      <c r="AD2230" t="s">
        <v>1997</v>
      </c>
      <c r="AE2230" t="s">
        <v>120</v>
      </c>
      <c r="AF2230" t="s">
        <v>121</v>
      </c>
      <c r="AG2230" s="6">
        <v>96950</v>
      </c>
      <c r="AH2230" t="s">
        <v>122</v>
      </c>
      <c r="AI2230" t="s">
        <v>652</v>
      </c>
      <c r="AJ2230" s="8">
        <v>16702882888</v>
      </c>
      <c r="AL2230" t="s">
        <v>2001</v>
      </c>
      <c r="BE2230" t="str">
        <f>"49-9071.00"</f>
        <v>49-9071.00</v>
      </c>
      <c r="BF2230" t="s">
        <v>156</v>
      </c>
      <c r="BG2230" t="s">
        <v>2002</v>
      </c>
      <c r="BH2230" t="s">
        <v>341</v>
      </c>
      <c r="BI2230">
        <v>5</v>
      </c>
      <c r="BJ2230">
        <v>5</v>
      </c>
      <c r="BK2230" s="1">
        <v>45931</v>
      </c>
      <c r="BL2230" s="1">
        <v>46295</v>
      </c>
      <c r="BM2230" s="1">
        <v>45931</v>
      </c>
      <c r="BN2230" s="1">
        <v>46295</v>
      </c>
      <c r="BO2230">
        <v>35</v>
      </c>
      <c r="BP2230">
        <v>0</v>
      </c>
      <c r="BQ2230">
        <v>7</v>
      </c>
      <c r="BR2230">
        <v>7</v>
      </c>
      <c r="BS2230">
        <v>7</v>
      </c>
      <c r="BT2230">
        <v>7</v>
      </c>
      <c r="BU2230">
        <v>7</v>
      </c>
      <c r="BV2230">
        <v>0</v>
      </c>
      <c r="BW2230" t="str">
        <f>"8:00 AM"</f>
        <v>8:00 AM</v>
      </c>
      <c r="BX2230" t="str">
        <f>"4:00 PM"</f>
        <v>4:00 PM</v>
      </c>
      <c r="BY2230" t="s">
        <v>133</v>
      </c>
      <c r="BZ2230">
        <v>0</v>
      </c>
      <c r="CA2230">
        <v>12</v>
      </c>
      <c r="CB2230" t="s">
        <v>117</v>
      </c>
      <c r="CD2230" t="s">
        <v>2003</v>
      </c>
      <c r="CE2230" t="s">
        <v>1997</v>
      </c>
      <c r="CF2230" t="s">
        <v>2004</v>
      </c>
      <c r="CG2230" t="s">
        <v>120</v>
      </c>
      <c r="CH2230" t="s">
        <v>121</v>
      </c>
      <c r="CI2230" s="6">
        <v>96950</v>
      </c>
      <c r="CJ2230" s="10">
        <v>9.75</v>
      </c>
      <c r="CK2230" s="10">
        <v>10</v>
      </c>
      <c r="CL2230" s="10">
        <v>14.62</v>
      </c>
      <c r="CM2230" s="10">
        <v>15</v>
      </c>
      <c r="CN2230" t="s">
        <v>137</v>
      </c>
      <c r="CO2230" t="s">
        <v>140</v>
      </c>
      <c r="CP2230" t="s">
        <v>138</v>
      </c>
      <c r="CR2230" t="s">
        <v>117</v>
      </c>
      <c r="CS2230" t="s">
        <v>139</v>
      </c>
      <c r="CT2230" t="s">
        <v>139</v>
      </c>
      <c r="CU2230" t="s">
        <v>139</v>
      </c>
      <c r="CV2230" t="s">
        <v>140</v>
      </c>
      <c r="CW2230" t="s">
        <v>139</v>
      </c>
      <c r="CX2230" t="s">
        <v>140</v>
      </c>
      <c r="CY2230" t="s">
        <v>664</v>
      </c>
      <c r="CZ2230" s="8">
        <v>16702882888</v>
      </c>
      <c r="DA2230" t="s">
        <v>2001</v>
      </c>
      <c r="DB2230" t="s">
        <v>140</v>
      </c>
      <c r="DC2230" t="s">
        <v>139</v>
      </c>
      <c r="DD2230" t="s">
        <v>117</v>
      </c>
    </row>
    <row r="2231" spans="1:108" ht="15" customHeight="1" x14ac:dyDescent="0.35">
      <c r="A2231" t="s">
        <v>16643</v>
      </c>
      <c r="B2231" t="s">
        <v>166</v>
      </c>
      <c r="C2231" s="1">
        <v>45784</v>
      </c>
      <c r="D2231" s="1">
        <v>45818</v>
      </c>
      <c r="E2231" t="s">
        <v>116</v>
      </c>
      <c r="F2231" s="1">
        <v>45929</v>
      </c>
      <c r="G2231" t="s">
        <v>139</v>
      </c>
      <c r="H2231" t="s">
        <v>117</v>
      </c>
      <c r="I2231" t="s">
        <v>117</v>
      </c>
      <c r="J2231" t="s">
        <v>3907</v>
      </c>
      <c r="L2231" t="s">
        <v>3908</v>
      </c>
      <c r="N2231" t="s">
        <v>120</v>
      </c>
      <c r="O2231" t="s">
        <v>121</v>
      </c>
      <c r="P2231" s="6">
        <v>96950</v>
      </c>
      <c r="Q2231" t="s">
        <v>122</v>
      </c>
      <c r="S2231" s="8">
        <v>16704880667</v>
      </c>
      <c r="U2231" t="s">
        <v>3909</v>
      </c>
      <c r="V2231">
        <v>541219</v>
      </c>
      <c r="W2231" t="s">
        <v>124</v>
      </c>
      <c r="Y2231" t="s">
        <v>10298</v>
      </c>
      <c r="Z2231" t="s">
        <v>10299</v>
      </c>
      <c r="AB2231" t="s">
        <v>657</v>
      </c>
      <c r="AC2231" t="s">
        <v>3908</v>
      </c>
      <c r="AE2231" t="s">
        <v>120</v>
      </c>
      <c r="AF2231" t="s">
        <v>121</v>
      </c>
      <c r="AG2231" s="6">
        <v>96950</v>
      </c>
      <c r="AH2231" t="s">
        <v>122</v>
      </c>
      <c r="AJ2231" s="8">
        <v>16704880667</v>
      </c>
      <c r="AL2231" t="s">
        <v>3912</v>
      </c>
      <c r="BE2231" t="str">
        <f>"13-2011.00"</f>
        <v>13-2011.00</v>
      </c>
      <c r="BF2231" t="s">
        <v>934</v>
      </c>
      <c r="BG2231" t="s">
        <v>10300</v>
      </c>
      <c r="BH2231" t="s">
        <v>2233</v>
      </c>
      <c r="BI2231">
        <v>5</v>
      </c>
      <c r="BK2231" s="1">
        <v>45931</v>
      </c>
      <c r="BL2231" s="1">
        <v>47026</v>
      </c>
      <c r="BO2231">
        <v>35</v>
      </c>
      <c r="BP2231">
        <v>0</v>
      </c>
      <c r="BQ2231">
        <v>7</v>
      </c>
      <c r="BR2231">
        <v>7</v>
      </c>
      <c r="BS2231">
        <v>7</v>
      </c>
      <c r="BT2231">
        <v>7</v>
      </c>
      <c r="BU2231">
        <v>7</v>
      </c>
      <c r="BV2231">
        <v>0</v>
      </c>
      <c r="BW2231" t="str">
        <f>"8:30 AM"</f>
        <v>8:30 AM</v>
      </c>
      <c r="BX2231" t="str">
        <f>"4:30 PM"</f>
        <v>4:30 PM</v>
      </c>
      <c r="BY2231" t="s">
        <v>588</v>
      </c>
      <c r="BZ2231">
        <v>0</v>
      </c>
      <c r="CA2231">
        <v>36</v>
      </c>
      <c r="CB2231" t="s">
        <v>117</v>
      </c>
      <c r="CD2231" s="2" t="s">
        <v>16644</v>
      </c>
      <c r="CE2231" t="s">
        <v>7346</v>
      </c>
      <c r="CG2231" t="s">
        <v>136</v>
      </c>
      <c r="CH2231" t="s">
        <v>121</v>
      </c>
      <c r="CI2231" s="6">
        <v>96950</v>
      </c>
      <c r="CJ2231" s="10">
        <v>17.48</v>
      </c>
      <c r="CK2231" s="10">
        <v>17.48</v>
      </c>
      <c r="CL2231" s="10">
        <v>0</v>
      </c>
      <c r="CM2231" s="10">
        <v>0</v>
      </c>
      <c r="CN2231" t="s">
        <v>137</v>
      </c>
      <c r="CP2231" t="s">
        <v>138</v>
      </c>
      <c r="CR2231" t="s">
        <v>117</v>
      </c>
      <c r="CS2231" t="s">
        <v>139</v>
      </c>
      <c r="CT2231" t="s">
        <v>140</v>
      </c>
      <c r="CU2231" t="s">
        <v>140</v>
      </c>
      <c r="CV2231" t="s">
        <v>140</v>
      </c>
      <c r="CW2231" t="s">
        <v>139</v>
      </c>
      <c r="CX2231" t="s">
        <v>140</v>
      </c>
      <c r="CY2231" t="s">
        <v>16645</v>
      </c>
      <c r="CZ2231" s="8">
        <v>16709890667</v>
      </c>
      <c r="DA2231" t="s">
        <v>3912</v>
      </c>
      <c r="DB2231" t="s">
        <v>140</v>
      </c>
      <c r="DC2231" t="s">
        <v>139</v>
      </c>
      <c r="DD2231" t="s">
        <v>117</v>
      </c>
    </row>
    <row r="2232" spans="1:108" ht="15" customHeight="1" x14ac:dyDescent="0.35">
      <c r="A2232" t="s">
        <v>16715</v>
      </c>
      <c r="B2232" t="s">
        <v>166</v>
      </c>
      <c r="C2232" s="1">
        <v>45790</v>
      </c>
      <c r="D2232" s="1">
        <v>45818</v>
      </c>
      <c r="E2232" t="s">
        <v>116</v>
      </c>
      <c r="F2232" s="1">
        <v>45929</v>
      </c>
      <c r="G2232" t="s">
        <v>139</v>
      </c>
      <c r="H2232" t="s">
        <v>139</v>
      </c>
      <c r="I2232" t="s">
        <v>117</v>
      </c>
      <c r="J2232" t="s">
        <v>1365</v>
      </c>
      <c r="K2232" t="s">
        <v>1366</v>
      </c>
      <c r="L2232" t="s">
        <v>1367</v>
      </c>
      <c r="M2232" t="s">
        <v>1368</v>
      </c>
      <c r="N2232" t="s">
        <v>120</v>
      </c>
      <c r="O2232" t="s">
        <v>121</v>
      </c>
      <c r="P2232" s="6">
        <v>96950</v>
      </c>
      <c r="Q2232" t="s">
        <v>122</v>
      </c>
      <c r="S2232" s="8">
        <v>16707837461</v>
      </c>
      <c r="U2232" t="s">
        <v>1369</v>
      </c>
      <c r="V2232">
        <v>56132</v>
      </c>
      <c r="W2232" t="s">
        <v>150</v>
      </c>
      <c r="X2232" t="s">
        <v>139</v>
      </c>
      <c r="Y2232" t="s">
        <v>559</v>
      </c>
      <c r="Z2232" t="s">
        <v>1370</v>
      </c>
      <c r="AA2232" t="s">
        <v>2134</v>
      </c>
      <c r="AB2232" t="s">
        <v>154</v>
      </c>
      <c r="AC2232" t="s">
        <v>1367</v>
      </c>
      <c r="AD2232" t="s">
        <v>1368</v>
      </c>
      <c r="AE2232" t="s">
        <v>120</v>
      </c>
      <c r="AF2232" t="s">
        <v>121</v>
      </c>
      <c r="AG2232" s="6">
        <v>96950</v>
      </c>
      <c r="AH2232" t="s">
        <v>122</v>
      </c>
      <c r="AJ2232" s="8">
        <v>16707837461</v>
      </c>
      <c r="AL2232" t="s">
        <v>463</v>
      </c>
      <c r="BE2232" t="str">
        <f>"35-2014.00"</f>
        <v>35-2014.00</v>
      </c>
      <c r="BF2232" t="s">
        <v>191</v>
      </c>
      <c r="BG2232" t="s">
        <v>9926</v>
      </c>
      <c r="BH2232" t="s">
        <v>193</v>
      </c>
      <c r="BI2232">
        <v>6</v>
      </c>
      <c r="BK2232" s="1">
        <v>45931</v>
      </c>
      <c r="BL2232" s="1">
        <v>47026</v>
      </c>
      <c r="BO2232">
        <v>35</v>
      </c>
      <c r="BP2232">
        <v>0</v>
      </c>
      <c r="BQ2232">
        <v>7</v>
      </c>
      <c r="BR2232">
        <v>7</v>
      </c>
      <c r="BS2232">
        <v>7</v>
      </c>
      <c r="BT2232">
        <v>7</v>
      </c>
      <c r="BU2232">
        <v>7</v>
      </c>
      <c r="BV2232">
        <v>0</v>
      </c>
      <c r="BW2232" t="str">
        <f>"9:00 AM"</f>
        <v>9:00 AM</v>
      </c>
      <c r="BX2232" t="str">
        <f>"4:00 PM"</f>
        <v>4:00 PM</v>
      </c>
      <c r="BY2232" t="s">
        <v>133</v>
      </c>
      <c r="BZ2232">
        <v>0</v>
      </c>
      <c r="CA2232">
        <v>12</v>
      </c>
      <c r="CB2232" t="s">
        <v>117</v>
      </c>
      <c r="CD2232" t="s">
        <v>9927</v>
      </c>
      <c r="CE2232" t="s">
        <v>2137</v>
      </c>
      <c r="CF2232" t="s">
        <v>1367</v>
      </c>
      <c r="CG2232" t="s">
        <v>120</v>
      </c>
      <c r="CH2232" t="s">
        <v>121</v>
      </c>
      <c r="CI2232" s="6">
        <v>96950</v>
      </c>
      <c r="CJ2232" s="10">
        <v>8.83</v>
      </c>
      <c r="CK2232" s="10">
        <v>8.83</v>
      </c>
      <c r="CL2232" s="10">
        <v>13.24</v>
      </c>
      <c r="CM2232" s="10">
        <v>13.24</v>
      </c>
      <c r="CN2232" t="s">
        <v>137</v>
      </c>
      <c r="CO2232" t="s">
        <v>16716</v>
      </c>
      <c r="CP2232" t="s">
        <v>138</v>
      </c>
      <c r="CR2232" t="s">
        <v>117</v>
      </c>
      <c r="CS2232" t="s">
        <v>139</v>
      </c>
      <c r="CT2232" t="s">
        <v>139</v>
      </c>
      <c r="CU2232" t="s">
        <v>139</v>
      </c>
      <c r="CV2232" t="s">
        <v>140</v>
      </c>
      <c r="CW2232" t="s">
        <v>139</v>
      </c>
      <c r="CX2232" t="s">
        <v>140</v>
      </c>
      <c r="CY2232" t="s">
        <v>462</v>
      </c>
      <c r="CZ2232" s="8">
        <v>16707837461</v>
      </c>
      <c r="DA2232" t="s">
        <v>463</v>
      </c>
      <c r="DB2232" t="s">
        <v>2722</v>
      </c>
      <c r="DC2232" t="s">
        <v>139</v>
      </c>
      <c r="DD2232" t="s">
        <v>139</v>
      </c>
    </row>
    <row r="2233" spans="1:108" ht="15" customHeight="1" x14ac:dyDescent="0.35">
      <c r="A2233" t="s">
        <v>2441</v>
      </c>
      <c r="B2233" t="s">
        <v>166</v>
      </c>
      <c r="C2233" s="1">
        <v>45791</v>
      </c>
      <c r="D2233" s="1">
        <v>45818</v>
      </c>
      <c r="E2233" t="s">
        <v>211</v>
      </c>
      <c r="G2233" t="s">
        <v>139</v>
      </c>
      <c r="H2233" t="s">
        <v>117</v>
      </c>
      <c r="I2233" t="s">
        <v>117</v>
      </c>
      <c r="J2233" t="s">
        <v>2442</v>
      </c>
      <c r="K2233" t="s">
        <v>2442</v>
      </c>
      <c r="L2233" t="s">
        <v>2443</v>
      </c>
      <c r="M2233" t="s">
        <v>2444</v>
      </c>
      <c r="N2233" t="s">
        <v>120</v>
      </c>
      <c r="O2233" t="s">
        <v>121</v>
      </c>
      <c r="P2233" s="6">
        <v>96950</v>
      </c>
      <c r="Q2233" t="s">
        <v>122</v>
      </c>
      <c r="S2233" s="8">
        <v>16702355912</v>
      </c>
      <c r="U2233" t="s">
        <v>2445</v>
      </c>
      <c r="V2233">
        <v>56132</v>
      </c>
      <c r="W2233" t="s">
        <v>124</v>
      </c>
      <c r="Y2233" t="s">
        <v>2446</v>
      </c>
      <c r="Z2233" t="s">
        <v>2447</v>
      </c>
      <c r="AA2233" t="s">
        <v>2448</v>
      </c>
      <c r="AB2233" t="s">
        <v>1945</v>
      </c>
      <c r="AC2233" t="s">
        <v>2449</v>
      </c>
      <c r="AE2233" t="s">
        <v>120</v>
      </c>
      <c r="AF2233" t="s">
        <v>121</v>
      </c>
      <c r="AG2233" s="6">
        <v>96950</v>
      </c>
      <c r="AH2233" t="s">
        <v>122</v>
      </c>
      <c r="AJ2233" s="8">
        <v>16702355912</v>
      </c>
      <c r="AL2233" t="s">
        <v>2450</v>
      </c>
      <c r="BE2233" t="str">
        <f>"23-2011.00"</f>
        <v>23-2011.00</v>
      </c>
      <c r="BF2233" t="s">
        <v>2451</v>
      </c>
      <c r="BG2233" t="s">
        <v>2452</v>
      </c>
      <c r="BH2233" t="s">
        <v>2453</v>
      </c>
      <c r="BI2233">
        <v>2</v>
      </c>
      <c r="BK2233" s="1">
        <v>45901</v>
      </c>
      <c r="BL2233" s="1">
        <v>46996</v>
      </c>
      <c r="BO2233">
        <v>35</v>
      </c>
      <c r="BP2233">
        <v>0</v>
      </c>
      <c r="BQ2233">
        <v>7</v>
      </c>
      <c r="BR2233">
        <v>7</v>
      </c>
      <c r="BS2233">
        <v>7</v>
      </c>
      <c r="BT2233">
        <v>7</v>
      </c>
      <c r="BU2233">
        <v>7</v>
      </c>
      <c r="BV2233">
        <v>0</v>
      </c>
      <c r="BW2233" t="str">
        <f>"9:00 AM"</f>
        <v>9:00 AM</v>
      </c>
      <c r="BX2233" t="str">
        <f>"5:00 PM"</f>
        <v>5:00 PM</v>
      </c>
      <c r="BY2233" t="s">
        <v>459</v>
      </c>
      <c r="BZ2233">
        <v>0</v>
      </c>
      <c r="CA2233">
        <v>12</v>
      </c>
      <c r="CB2233" t="s">
        <v>117</v>
      </c>
      <c r="CD2233" t="s">
        <v>2454</v>
      </c>
      <c r="CE2233" t="s">
        <v>2443</v>
      </c>
      <c r="CF2233" t="s">
        <v>2444</v>
      </c>
      <c r="CG2233" t="s">
        <v>120</v>
      </c>
      <c r="CH2233" t="s">
        <v>121</v>
      </c>
      <c r="CI2233" s="6">
        <v>96950</v>
      </c>
      <c r="CJ2233" s="10">
        <v>18.59</v>
      </c>
      <c r="CK2233" s="10">
        <v>18.59</v>
      </c>
      <c r="CL2233" s="10">
        <v>27.89</v>
      </c>
      <c r="CM2233" s="10">
        <v>27.89</v>
      </c>
      <c r="CN2233" t="s">
        <v>137</v>
      </c>
      <c r="CO2233" t="s">
        <v>162</v>
      </c>
      <c r="CP2233" t="s">
        <v>138</v>
      </c>
      <c r="CR2233" t="s">
        <v>117</v>
      </c>
      <c r="CS2233" t="s">
        <v>139</v>
      </c>
      <c r="CT2233" t="s">
        <v>140</v>
      </c>
      <c r="CU2233" t="s">
        <v>139</v>
      </c>
      <c r="CV2233" t="s">
        <v>140</v>
      </c>
      <c r="CW2233" t="s">
        <v>140</v>
      </c>
      <c r="CX2233" t="s">
        <v>140</v>
      </c>
      <c r="CY2233" t="s">
        <v>2455</v>
      </c>
      <c r="CZ2233" s="8">
        <v>16702355912</v>
      </c>
      <c r="DA2233" t="s">
        <v>2450</v>
      </c>
      <c r="DB2233" t="s">
        <v>140</v>
      </c>
      <c r="DC2233" t="s">
        <v>139</v>
      </c>
      <c r="DD2233" t="s">
        <v>117</v>
      </c>
    </row>
    <row r="2234" spans="1:108" ht="15" customHeight="1" x14ac:dyDescent="0.35">
      <c r="A2234" t="s">
        <v>10357</v>
      </c>
      <c r="B2234" t="s">
        <v>166</v>
      </c>
      <c r="C2234" s="1">
        <v>45798</v>
      </c>
      <c r="D2234" s="1">
        <v>45818</v>
      </c>
      <c r="E2234" t="s">
        <v>211</v>
      </c>
      <c r="G2234" t="s">
        <v>117</v>
      </c>
      <c r="H2234" t="s">
        <v>117</v>
      </c>
      <c r="I2234" t="s">
        <v>117</v>
      </c>
      <c r="J2234" t="s">
        <v>3537</v>
      </c>
      <c r="L2234" t="s">
        <v>825</v>
      </c>
      <c r="N2234" t="s">
        <v>136</v>
      </c>
      <c r="O2234" t="s">
        <v>121</v>
      </c>
      <c r="P2234" s="6">
        <v>96950</v>
      </c>
      <c r="Q2234" t="s">
        <v>122</v>
      </c>
      <c r="S2234" s="8">
        <v>16702335504</v>
      </c>
      <c r="U2234" t="s">
        <v>10358</v>
      </c>
      <c r="V2234">
        <v>561320</v>
      </c>
      <c r="W2234" t="s">
        <v>124</v>
      </c>
      <c r="Y2234" t="s">
        <v>827</v>
      </c>
      <c r="Z2234" t="s">
        <v>828</v>
      </c>
      <c r="AA2234" t="s">
        <v>829</v>
      </c>
      <c r="AB2234" t="s">
        <v>205</v>
      </c>
      <c r="AC2234" t="s">
        <v>825</v>
      </c>
      <c r="AE2234" t="s">
        <v>136</v>
      </c>
      <c r="AF2234" t="s">
        <v>121</v>
      </c>
      <c r="AG2234" s="6">
        <v>96950</v>
      </c>
      <c r="AH2234" t="s">
        <v>122</v>
      </c>
      <c r="AJ2234" s="8">
        <v>16702335504</v>
      </c>
      <c r="AK2234">
        <v>0</v>
      </c>
      <c r="AL2234" t="s">
        <v>831</v>
      </c>
      <c r="BE2234" t="str">
        <f>"13-1161.00"</f>
        <v>13-1161.00</v>
      </c>
      <c r="BF2234" t="s">
        <v>9491</v>
      </c>
      <c r="BG2234" t="s">
        <v>10359</v>
      </c>
      <c r="BH2234" t="s">
        <v>10360</v>
      </c>
      <c r="BI2234">
        <v>1</v>
      </c>
      <c r="BK2234" s="1">
        <v>45901</v>
      </c>
      <c r="BL2234" s="1">
        <v>46264</v>
      </c>
      <c r="BO2234">
        <v>40</v>
      </c>
      <c r="BP2234">
        <v>0</v>
      </c>
      <c r="BQ2234">
        <v>8</v>
      </c>
      <c r="BR2234">
        <v>8</v>
      </c>
      <c r="BS2234">
        <v>8</v>
      </c>
      <c r="BT2234">
        <v>8</v>
      </c>
      <c r="BU2234">
        <v>8</v>
      </c>
      <c r="BV2234">
        <v>0</v>
      </c>
      <c r="BW2234" t="str">
        <f>"8:00 AM"</f>
        <v>8:00 AM</v>
      </c>
      <c r="BX2234" t="str">
        <f>"5:00 PM"</f>
        <v>5:00 PM</v>
      </c>
      <c r="BY2234" t="s">
        <v>588</v>
      </c>
      <c r="BZ2234">
        <v>0</v>
      </c>
      <c r="CA2234">
        <v>36</v>
      </c>
      <c r="CB2234" t="s">
        <v>117</v>
      </c>
      <c r="CD2234" s="2" t="s">
        <v>10361</v>
      </c>
      <c r="CE2234" t="s">
        <v>8602</v>
      </c>
      <c r="CF2234" t="s">
        <v>8603</v>
      </c>
      <c r="CG2234" t="s">
        <v>136</v>
      </c>
      <c r="CH2234" t="s">
        <v>121</v>
      </c>
      <c r="CI2234" s="6">
        <v>96950</v>
      </c>
      <c r="CJ2234" s="10">
        <v>17.25</v>
      </c>
      <c r="CK2234" s="10">
        <v>17.25</v>
      </c>
      <c r="CL2234" s="10">
        <v>25.88</v>
      </c>
      <c r="CM2234" s="10">
        <v>25.88</v>
      </c>
      <c r="CN2234" t="s">
        <v>137</v>
      </c>
      <c r="CO2234" t="s">
        <v>133</v>
      </c>
      <c r="CP2234" t="s">
        <v>138</v>
      </c>
      <c r="CR2234" t="s">
        <v>117</v>
      </c>
      <c r="CS2234" t="s">
        <v>139</v>
      </c>
      <c r="CT2234" t="s">
        <v>140</v>
      </c>
      <c r="CU2234" t="s">
        <v>139</v>
      </c>
      <c r="CV2234" t="s">
        <v>140</v>
      </c>
      <c r="CW2234" t="s">
        <v>139</v>
      </c>
      <c r="CX2234" t="s">
        <v>140</v>
      </c>
      <c r="CY2234" s="2" t="s">
        <v>837</v>
      </c>
      <c r="CZ2234" s="8">
        <v>16702335504</v>
      </c>
      <c r="DA2234" t="s">
        <v>831</v>
      </c>
      <c r="DB2234" t="s">
        <v>140</v>
      </c>
      <c r="DC2234" t="s">
        <v>139</v>
      </c>
      <c r="DD2234" t="s">
        <v>117</v>
      </c>
    </row>
    <row r="2235" spans="1:108" ht="15" customHeight="1" x14ac:dyDescent="0.35">
      <c r="A2235" t="s">
        <v>12560</v>
      </c>
      <c r="B2235" t="s">
        <v>144</v>
      </c>
      <c r="C2235" s="1">
        <v>45751</v>
      </c>
      <c r="D2235" s="1">
        <v>45819</v>
      </c>
      <c r="E2235" t="s">
        <v>116</v>
      </c>
      <c r="F2235" s="1">
        <v>45929</v>
      </c>
      <c r="G2235" t="s">
        <v>117</v>
      </c>
      <c r="H2235" t="s">
        <v>139</v>
      </c>
      <c r="I2235" t="s">
        <v>117</v>
      </c>
      <c r="J2235" t="s">
        <v>12561</v>
      </c>
      <c r="K2235" t="s">
        <v>12562</v>
      </c>
      <c r="L2235" t="s">
        <v>12563</v>
      </c>
      <c r="M2235" t="s">
        <v>12564</v>
      </c>
      <c r="N2235" t="s">
        <v>120</v>
      </c>
      <c r="O2235" t="s">
        <v>121</v>
      </c>
      <c r="P2235" s="6">
        <v>96950</v>
      </c>
      <c r="Q2235" t="s">
        <v>122</v>
      </c>
      <c r="S2235" s="8">
        <v>16702854805</v>
      </c>
      <c r="U2235" t="s">
        <v>12565</v>
      </c>
      <c r="V2235">
        <v>238910</v>
      </c>
      <c r="W2235" t="s">
        <v>124</v>
      </c>
      <c r="Y2235" t="s">
        <v>7915</v>
      </c>
      <c r="Z2235" t="s">
        <v>12566</v>
      </c>
      <c r="AB2235" t="s">
        <v>128</v>
      </c>
      <c r="AC2235" t="s">
        <v>12563</v>
      </c>
      <c r="AD2235" t="s">
        <v>12564</v>
      </c>
      <c r="AE2235" t="s">
        <v>120</v>
      </c>
      <c r="AF2235" t="s">
        <v>121</v>
      </c>
      <c r="AG2235" s="6">
        <v>96950</v>
      </c>
      <c r="AH2235" t="s">
        <v>122</v>
      </c>
      <c r="AJ2235" s="8">
        <v>16702854805</v>
      </c>
      <c r="AL2235" t="s">
        <v>455</v>
      </c>
      <c r="BE2235" t="str">
        <f>"43-3031.00"</f>
        <v>43-3031.00</v>
      </c>
      <c r="BF2235" t="s">
        <v>357</v>
      </c>
      <c r="BG2235" t="s">
        <v>12567</v>
      </c>
      <c r="BH2235" t="s">
        <v>537</v>
      </c>
      <c r="BI2235">
        <v>2</v>
      </c>
      <c r="BJ2235">
        <v>2</v>
      </c>
      <c r="BK2235" s="1">
        <v>45931</v>
      </c>
      <c r="BL2235" s="1">
        <v>46295</v>
      </c>
      <c r="BM2235" s="1">
        <v>45931</v>
      </c>
      <c r="BN2235" s="1">
        <v>46295</v>
      </c>
      <c r="BO2235">
        <v>40</v>
      </c>
      <c r="BP2235">
        <v>0</v>
      </c>
      <c r="BQ2235">
        <v>8</v>
      </c>
      <c r="BR2235">
        <v>8</v>
      </c>
      <c r="BS2235">
        <v>8</v>
      </c>
      <c r="BT2235">
        <v>8</v>
      </c>
      <c r="BU2235">
        <v>8</v>
      </c>
      <c r="BV2235">
        <v>0</v>
      </c>
      <c r="BW2235" t="str">
        <f>"8:00 AM"</f>
        <v>8:00 AM</v>
      </c>
      <c r="BX2235" t="str">
        <f>"5:00 PM"</f>
        <v>5:00 PM</v>
      </c>
      <c r="BY2235" t="s">
        <v>159</v>
      </c>
      <c r="BZ2235">
        <v>0</v>
      </c>
      <c r="CA2235">
        <v>12</v>
      </c>
      <c r="CB2235" t="s">
        <v>117</v>
      </c>
      <c r="CD2235" t="s">
        <v>12568</v>
      </c>
      <c r="CE2235" t="s">
        <v>12569</v>
      </c>
      <c r="CF2235" t="s">
        <v>1957</v>
      </c>
      <c r="CG2235" t="s">
        <v>120</v>
      </c>
      <c r="CH2235" t="s">
        <v>121</v>
      </c>
      <c r="CI2235" s="6">
        <v>96950</v>
      </c>
      <c r="CJ2235" s="10">
        <v>12.28</v>
      </c>
      <c r="CK2235" s="10">
        <v>12.28</v>
      </c>
      <c r="CL2235" s="10">
        <v>18.420000000000002</v>
      </c>
      <c r="CM2235" s="10">
        <v>18.420000000000002</v>
      </c>
      <c r="CN2235" t="s">
        <v>137</v>
      </c>
      <c r="CO2235" t="s">
        <v>461</v>
      </c>
      <c r="CP2235" t="s">
        <v>138</v>
      </c>
      <c r="CR2235" t="s">
        <v>117</v>
      </c>
      <c r="CS2235" t="s">
        <v>139</v>
      </c>
      <c r="CT2235" t="s">
        <v>139</v>
      </c>
      <c r="CU2235" t="s">
        <v>139</v>
      </c>
      <c r="CV2235" t="s">
        <v>140</v>
      </c>
      <c r="CW2235" t="s">
        <v>139</v>
      </c>
      <c r="CX2235" t="s">
        <v>140</v>
      </c>
      <c r="CY2235" t="s">
        <v>462</v>
      </c>
      <c r="CZ2235" s="8">
        <v>16707837461</v>
      </c>
      <c r="DA2235" t="s">
        <v>463</v>
      </c>
      <c r="DB2235" t="s">
        <v>1376</v>
      </c>
      <c r="DC2235" t="s">
        <v>139</v>
      </c>
      <c r="DD2235" t="s">
        <v>117</v>
      </c>
    </row>
    <row r="2236" spans="1:108" ht="15" customHeight="1" x14ac:dyDescent="0.35">
      <c r="A2236" t="s">
        <v>8694</v>
      </c>
      <c r="B2236" t="s">
        <v>144</v>
      </c>
      <c r="C2236" s="1">
        <v>45757</v>
      </c>
      <c r="D2236" s="1">
        <v>45819</v>
      </c>
      <c r="E2236" t="s">
        <v>116</v>
      </c>
      <c r="F2236" s="1">
        <v>45929</v>
      </c>
      <c r="G2236" t="s">
        <v>117</v>
      </c>
      <c r="H2236" t="s">
        <v>139</v>
      </c>
      <c r="I2236" t="s">
        <v>117</v>
      </c>
      <c r="J2236" t="s">
        <v>8695</v>
      </c>
      <c r="K2236" t="s">
        <v>8696</v>
      </c>
      <c r="L2236" t="s">
        <v>8697</v>
      </c>
      <c r="M2236" t="s">
        <v>8698</v>
      </c>
      <c r="N2236" t="s">
        <v>120</v>
      </c>
      <c r="O2236" t="s">
        <v>121</v>
      </c>
      <c r="P2236" s="6">
        <v>96950</v>
      </c>
      <c r="Q2236" t="s">
        <v>122</v>
      </c>
      <c r="S2236" s="8">
        <v>16702349011</v>
      </c>
      <c r="U2236" t="s">
        <v>8699</v>
      </c>
      <c r="V2236">
        <v>333120</v>
      </c>
      <c r="W2236" t="s">
        <v>124</v>
      </c>
      <c r="Y2236" t="s">
        <v>2716</v>
      </c>
      <c r="Z2236" t="s">
        <v>2717</v>
      </c>
      <c r="AA2236" t="s">
        <v>2718</v>
      </c>
      <c r="AB2236" t="s">
        <v>189</v>
      </c>
      <c r="AC2236" t="s">
        <v>8697</v>
      </c>
      <c r="AD2236" t="s">
        <v>8698</v>
      </c>
      <c r="AE2236" t="s">
        <v>120</v>
      </c>
      <c r="AF2236" t="s">
        <v>121</v>
      </c>
      <c r="AG2236" s="6">
        <v>96950</v>
      </c>
      <c r="AH2236" t="s">
        <v>122</v>
      </c>
      <c r="AJ2236" s="8">
        <v>16702349011</v>
      </c>
      <c r="AL2236" t="s">
        <v>455</v>
      </c>
      <c r="BE2236" t="str">
        <f>"51-9021.00"</f>
        <v>51-9021.00</v>
      </c>
      <c r="BF2236" t="s">
        <v>8700</v>
      </c>
      <c r="BG2236" t="s">
        <v>8701</v>
      </c>
      <c r="BH2236" t="s">
        <v>8702</v>
      </c>
      <c r="BI2236">
        <v>8</v>
      </c>
      <c r="BJ2236">
        <v>8</v>
      </c>
      <c r="BK2236" s="1">
        <v>45931</v>
      </c>
      <c r="BL2236" s="1">
        <v>46295</v>
      </c>
      <c r="BM2236" s="1">
        <v>45931</v>
      </c>
      <c r="BN2236" s="1">
        <v>46295</v>
      </c>
      <c r="BO2236">
        <v>40</v>
      </c>
      <c r="BP2236">
        <v>0</v>
      </c>
      <c r="BQ2236">
        <v>8</v>
      </c>
      <c r="BR2236">
        <v>8</v>
      </c>
      <c r="BS2236">
        <v>8</v>
      </c>
      <c r="BT2236">
        <v>8</v>
      </c>
      <c r="BU2236">
        <v>8</v>
      </c>
      <c r="BV2236">
        <v>0</v>
      </c>
      <c r="BW2236" t="str">
        <f>"8:00 AM"</f>
        <v>8:00 AM</v>
      </c>
      <c r="BX2236" t="str">
        <f>"5:00 PM"</f>
        <v>5:00 PM</v>
      </c>
      <c r="BY2236" t="s">
        <v>159</v>
      </c>
      <c r="BZ2236">
        <v>0</v>
      </c>
      <c r="CA2236">
        <v>12</v>
      </c>
      <c r="CB2236" t="s">
        <v>117</v>
      </c>
      <c r="CD2236" t="s">
        <v>8703</v>
      </c>
      <c r="CE2236" t="s">
        <v>8697</v>
      </c>
      <c r="CF2236" t="s">
        <v>8698</v>
      </c>
      <c r="CG2236" t="s">
        <v>120</v>
      </c>
      <c r="CH2236" t="s">
        <v>121</v>
      </c>
      <c r="CI2236" s="6">
        <v>96950</v>
      </c>
      <c r="CJ2236" s="10">
        <v>9.57</v>
      </c>
      <c r="CK2236" s="10">
        <v>9.57</v>
      </c>
      <c r="CL2236" s="10">
        <v>14.35</v>
      </c>
      <c r="CM2236" s="10">
        <v>14.35</v>
      </c>
      <c r="CN2236" t="s">
        <v>137</v>
      </c>
      <c r="CO2236" t="s">
        <v>461</v>
      </c>
      <c r="CP2236" t="s">
        <v>138</v>
      </c>
      <c r="CR2236" t="s">
        <v>117</v>
      </c>
      <c r="CS2236" t="s">
        <v>139</v>
      </c>
      <c r="CT2236" t="s">
        <v>139</v>
      </c>
      <c r="CU2236" t="s">
        <v>139</v>
      </c>
      <c r="CV2236" t="s">
        <v>140</v>
      </c>
      <c r="CW2236" t="s">
        <v>139</v>
      </c>
      <c r="CX2236" t="s">
        <v>140</v>
      </c>
      <c r="CY2236" t="s">
        <v>462</v>
      </c>
      <c r="CZ2236" s="8">
        <v>16707837461</v>
      </c>
      <c r="DA2236" t="s">
        <v>463</v>
      </c>
      <c r="DB2236" t="s">
        <v>1376</v>
      </c>
      <c r="DC2236" t="s">
        <v>139</v>
      </c>
      <c r="DD2236" t="s">
        <v>117</v>
      </c>
    </row>
    <row r="2237" spans="1:108" ht="15" customHeight="1" x14ac:dyDescent="0.35">
      <c r="A2237" t="s">
        <v>10789</v>
      </c>
      <c r="B2237" t="s">
        <v>144</v>
      </c>
      <c r="C2237" s="1">
        <v>45757</v>
      </c>
      <c r="D2237" s="1">
        <v>45819</v>
      </c>
      <c r="E2237" t="s">
        <v>116</v>
      </c>
      <c r="F2237" s="1">
        <v>45929</v>
      </c>
      <c r="G2237" t="s">
        <v>117</v>
      </c>
      <c r="H2237" t="s">
        <v>117</v>
      </c>
      <c r="I2237" t="s">
        <v>117</v>
      </c>
      <c r="J2237" t="s">
        <v>1274</v>
      </c>
      <c r="K2237" t="s">
        <v>1275</v>
      </c>
      <c r="L2237" t="s">
        <v>1276</v>
      </c>
      <c r="N2237" t="s">
        <v>120</v>
      </c>
      <c r="O2237" t="s">
        <v>121</v>
      </c>
      <c r="P2237" s="6">
        <v>96950</v>
      </c>
      <c r="Q2237" t="s">
        <v>122</v>
      </c>
      <c r="S2237" s="8">
        <v>16702358778</v>
      </c>
      <c r="U2237" t="s">
        <v>2527</v>
      </c>
      <c r="V2237">
        <v>23622</v>
      </c>
      <c r="W2237" t="s">
        <v>124</v>
      </c>
      <c r="Y2237" t="s">
        <v>1278</v>
      </c>
      <c r="Z2237" t="s">
        <v>1279</v>
      </c>
      <c r="AA2237" t="s">
        <v>1280</v>
      </c>
      <c r="AB2237" t="s">
        <v>154</v>
      </c>
      <c r="AC2237" t="s">
        <v>2526</v>
      </c>
      <c r="AE2237" t="s">
        <v>120</v>
      </c>
      <c r="AF2237" t="s">
        <v>121</v>
      </c>
      <c r="AG2237" s="6">
        <v>96950</v>
      </c>
      <c r="AH2237" t="s">
        <v>122</v>
      </c>
      <c r="AJ2237" s="8">
        <v>16702358778</v>
      </c>
      <c r="AL2237" t="s">
        <v>1281</v>
      </c>
      <c r="BE2237" t="str">
        <f>"49-9071.00"</f>
        <v>49-9071.00</v>
      </c>
      <c r="BF2237" t="s">
        <v>156</v>
      </c>
      <c r="BG2237" t="s">
        <v>6054</v>
      </c>
      <c r="BH2237" t="s">
        <v>6055</v>
      </c>
      <c r="BI2237">
        <v>20</v>
      </c>
      <c r="BJ2237">
        <v>20</v>
      </c>
      <c r="BK2237" s="1">
        <v>45931</v>
      </c>
      <c r="BL2237" s="1">
        <v>46295</v>
      </c>
      <c r="BM2237" s="1">
        <v>45931</v>
      </c>
      <c r="BN2237" s="1">
        <v>46295</v>
      </c>
      <c r="BO2237">
        <v>40</v>
      </c>
      <c r="BP2237">
        <v>0</v>
      </c>
      <c r="BQ2237">
        <v>8</v>
      </c>
      <c r="BR2237">
        <v>8</v>
      </c>
      <c r="BS2237">
        <v>8</v>
      </c>
      <c r="BT2237">
        <v>8</v>
      </c>
      <c r="BU2237">
        <v>8</v>
      </c>
      <c r="BV2237">
        <v>0</v>
      </c>
      <c r="BW2237" t="str">
        <f>"7:30 AM"</f>
        <v>7:30 AM</v>
      </c>
      <c r="BX2237" t="str">
        <f>"4:30 PM"</f>
        <v>4:30 PM</v>
      </c>
      <c r="BY2237" t="s">
        <v>159</v>
      </c>
      <c r="BZ2237">
        <v>0</v>
      </c>
      <c r="CA2237">
        <v>12</v>
      </c>
      <c r="CB2237" t="s">
        <v>117</v>
      </c>
      <c r="CD2237" t="s">
        <v>6056</v>
      </c>
      <c r="CE2237" t="s">
        <v>1276</v>
      </c>
      <c r="CG2237" t="s">
        <v>120</v>
      </c>
      <c r="CH2237" t="s">
        <v>121</v>
      </c>
      <c r="CI2237" s="6">
        <v>96950</v>
      </c>
      <c r="CJ2237" s="10">
        <v>9.75</v>
      </c>
      <c r="CK2237" s="10">
        <v>9.75</v>
      </c>
      <c r="CL2237" s="10">
        <v>14.63</v>
      </c>
      <c r="CM2237" s="10">
        <v>14.63</v>
      </c>
      <c r="CN2237" t="s">
        <v>137</v>
      </c>
      <c r="CO2237" t="s">
        <v>140</v>
      </c>
      <c r="CP2237" t="s">
        <v>209</v>
      </c>
      <c r="CR2237" t="s">
        <v>117</v>
      </c>
      <c r="CS2237" t="s">
        <v>139</v>
      </c>
      <c r="CT2237" t="s">
        <v>139</v>
      </c>
      <c r="CU2237" t="s">
        <v>139</v>
      </c>
      <c r="CV2237" t="s">
        <v>140</v>
      </c>
      <c r="CW2237" t="s">
        <v>139</v>
      </c>
      <c r="CX2237" t="s">
        <v>139</v>
      </c>
      <c r="CY2237" t="s">
        <v>308</v>
      </c>
      <c r="CZ2237" s="8">
        <v>16702358778</v>
      </c>
      <c r="DA2237" t="s">
        <v>1281</v>
      </c>
      <c r="DB2237" t="s">
        <v>140</v>
      </c>
      <c r="DC2237" t="s">
        <v>139</v>
      </c>
      <c r="DD2237" t="s">
        <v>117</v>
      </c>
    </row>
    <row r="2238" spans="1:108" ht="15" customHeight="1" x14ac:dyDescent="0.35">
      <c r="A2238" t="s">
        <v>8633</v>
      </c>
      <c r="B2238" t="s">
        <v>144</v>
      </c>
      <c r="C2238" s="1">
        <v>45760</v>
      </c>
      <c r="D2238" s="1">
        <v>45819</v>
      </c>
      <c r="E2238" t="s">
        <v>116</v>
      </c>
      <c r="F2238" s="1">
        <v>45929</v>
      </c>
      <c r="G2238" t="s">
        <v>139</v>
      </c>
      <c r="H2238" t="s">
        <v>117</v>
      </c>
      <c r="I2238" t="s">
        <v>117</v>
      </c>
      <c r="J2238" t="s">
        <v>8634</v>
      </c>
      <c r="K2238" t="s">
        <v>8635</v>
      </c>
      <c r="L2238" t="s">
        <v>8636</v>
      </c>
      <c r="N2238" t="s">
        <v>136</v>
      </c>
      <c r="O2238" t="s">
        <v>121</v>
      </c>
      <c r="P2238" s="6">
        <v>96950</v>
      </c>
      <c r="Q2238" t="s">
        <v>122</v>
      </c>
      <c r="S2238" s="8">
        <v>16704831164</v>
      </c>
      <c r="U2238" t="s">
        <v>8637</v>
      </c>
      <c r="V2238">
        <v>72251</v>
      </c>
      <c r="W2238" t="s">
        <v>124</v>
      </c>
      <c r="Y2238" t="s">
        <v>1389</v>
      </c>
      <c r="Z2238" t="s">
        <v>8638</v>
      </c>
      <c r="AB2238" t="s">
        <v>598</v>
      </c>
      <c r="AC2238" t="s">
        <v>8636</v>
      </c>
      <c r="AE2238" t="s">
        <v>136</v>
      </c>
      <c r="AF2238" t="s">
        <v>121</v>
      </c>
      <c r="AG2238" s="6">
        <v>96950</v>
      </c>
      <c r="AH2238" t="s">
        <v>122</v>
      </c>
      <c r="AJ2238" s="8">
        <v>16704831164</v>
      </c>
      <c r="AL2238" t="s">
        <v>8639</v>
      </c>
      <c r="BE2238" t="str">
        <f>"35-2014.00"</f>
        <v>35-2014.00</v>
      </c>
      <c r="BF2238" t="s">
        <v>191</v>
      </c>
      <c r="BG2238" t="s">
        <v>8640</v>
      </c>
      <c r="BH2238" t="s">
        <v>313</v>
      </c>
      <c r="BI2238">
        <v>2</v>
      </c>
      <c r="BJ2238">
        <v>2</v>
      </c>
      <c r="BK2238" s="1">
        <v>45931</v>
      </c>
      <c r="BL2238" s="1">
        <v>47026</v>
      </c>
      <c r="BM2238" s="1">
        <v>45931</v>
      </c>
      <c r="BN2238" s="1">
        <v>47026</v>
      </c>
      <c r="BO2238">
        <v>35</v>
      </c>
      <c r="BP2238">
        <v>0</v>
      </c>
      <c r="BQ2238">
        <v>7</v>
      </c>
      <c r="BR2238">
        <v>7</v>
      </c>
      <c r="BS2238">
        <v>7</v>
      </c>
      <c r="BT2238">
        <v>7</v>
      </c>
      <c r="BU2238">
        <v>7</v>
      </c>
      <c r="BV2238">
        <v>0</v>
      </c>
      <c r="BW2238" t="str">
        <f>"9:00 AM"</f>
        <v>9:00 AM</v>
      </c>
      <c r="BX2238" t="str">
        <f>"5:00 AM"</f>
        <v>5:00 AM</v>
      </c>
      <c r="BY2238" t="s">
        <v>133</v>
      </c>
      <c r="BZ2238">
        <v>0</v>
      </c>
      <c r="CA2238">
        <v>12</v>
      </c>
      <c r="CB2238" t="s">
        <v>117</v>
      </c>
      <c r="CD2238" s="2" t="s">
        <v>8641</v>
      </c>
      <c r="CE2238" t="s">
        <v>1437</v>
      </c>
      <c r="CG2238" t="s">
        <v>136</v>
      </c>
      <c r="CH2238" t="s">
        <v>121</v>
      </c>
      <c r="CI2238" s="6">
        <v>96950</v>
      </c>
      <c r="CJ2238" s="10">
        <v>8.83</v>
      </c>
      <c r="CK2238" s="10">
        <v>8.83</v>
      </c>
      <c r="CL2238" s="10">
        <v>0</v>
      </c>
      <c r="CM2238" s="10">
        <v>0</v>
      </c>
      <c r="CN2238" t="s">
        <v>137</v>
      </c>
      <c r="CO2238" t="s">
        <v>133</v>
      </c>
      <c r="CP2238" t="s">
        <v>138</v>
      </c>
      <c r="CR2238" t="s">
        <v>117</v>
      </c>
      <c r="CS2238" t="s">
        <v>139</v>
      </c>
      <c r="CT2238" t="s">
        <v>140</v>
      </c>
      <c r="CU2238" t="s">
        <v>140</v>
      </c>
      <c r="CV2238" t="s">
        <v>140</v>
      </c>
      <c r="CW2238" t="s">
        <v>139</v>
      </c>
      <c r="CX2238" t="s">
        <v>140</v>
      </c>
      <c r="CY2238" t="s">
        <v>8642</v>
      </c>
      <c r="CZ2238" s="8">
        <v>16704831164</v>
      </c>
      <c r="DA2238" t="s">
        <v>8639</v>
      </c>
      <c r="DB2238" t="s">
        <v>140</v>
      </c>
      <c r="DC2238" t="s">
        <v>139</v>
      </c>
      <c r="DD2238" t="s">
        <v>117</v>
      </c>
    </row>
    <row r="2239" spans="1:108" ht="15" customHeight="1" x14ac:dyDescent="0.35">
      <c r="A2239" t="s">
        <v>16631</v>
      </c>
      <c r="B2239" t="s">
        <v>144</v>
      </c>
      <c r="C2239" s="1">
        <v>45764</v>
      </c>
      <c r="D2239" s="1">
        <v>45819</v>
      </c>
      <c r="E2239" t="s">
        <v>116</v>
      </c>
      <c r="F2239" s="1">
        <v>45929</v>
      </c>
      <c r="G2239" t="s">
        <v>139</v>
      </c>
      <c r="H2239" t="s">
        <v>117</v>
      </c>
      <c r="I2239" t="s">
        <v>117</v>
      </c>
      <c r="J2239" t="s">
        <v>12435</v>
      </c>
      <c r="L2239" t="s">
        <v>12436</v>
      </c>
      <c r="M2239" t="s">
        <v>12489</v>
      </c>
      <c r="N2239" t="s">
        <v>120</v>
      </c>
      <c r="O2239" t="s">
        <v>121</v>
      </c>
      <c r="P2239" s="6">
        <v>96950</v>
      </c>
      <c r="Q2239" t="s">
        <v>122</v>
      </c>
      <c r="R2239" t="s">
        <v>140</v>
      </c>
      <c r="S2239" s="8">
        <v>16703238848</v>
      </c>
      <c r="U2239" t="s">
        <v>12438</v>
      </c>
      <c r="V2239">
        <v>72111</v>
      </c>
      <c r="W2239" t="s">
        <v>124</v>
      </c>
      <c r="Y2239" t="s">
        <v>8678</v>
      </c>
      <c r="Z2239" t="s">
        <v>8679</v>
      </c>
      <c r="AB2239" t="s">
        <v>128</v>
      </c>
      <c r="AC2239" t="s">
        <v>12436</v>
      </c>
      <c r="AD2239" t="s">
        <v>12489</v>
      </c>
      <c r="AE2239" t="s">
        <v>120</v>
      </c>
      <c r="AF2239" t="s">
        <v>121</v>
      </c>
      <c r="AG2239" s="6">
        <v>96950</v>
      </c>
      <c r="AH2239" t="s">
        <v>122</v>
      </c>
      <c r="AJ2239" s="8">
        <v>16703238848</v>
      </c>
      <c r="AL2239" t="s">
        <v>12443</v>
      </c>
      <c r="BE2239" t="str">
        <f>"49-3023.00"</f>
        <v>49-3023.00</v>
      </c>
      <c r="BF2239" t="s">
        <v>1119</v>
      </c>
      <c r="BG2239" t="s">
        <v>16632</v>
      </c>
      <c r="BH2239" t="s">
        <v>7148</v>
      </c>
      <c r="BI2239">
        <v>5</v>
      </c>
      <c r="BJ2239">
        <v>5</v>
      </c>
      <c r="BK2239" s="1">
        <v>45931</v>
      </c>
      <c r="BL2239" s="1">
        <v>47026</v>
      </c>
      <c r="BM2239" s="1">
        <v>45931</v>
      </c>
      <c r="BN2239" s="1">
        <v>47026</v>
      </c>
      <c r="BO2239">
        <v>35</v>
      </c>
      <c r="BP2239">
        <v>0</v>
      </c>
      <c r="BQ2239">
        <v>7</v>
      </c>
      <c r="BR2239">
        <v>7</v>
      </c>
      <c r="BS2239">
        <v>7</v>
      </c>
      <c r="BT2239">
        <v>7</v>
      </c>
      <c r="BU2239">
        <v>7</v>
      </c>
      <c r="BV2239">
        <v>0</v>
      </c>
      <c r="BW2239" t="str">
        <f>"9:00 AM"</f>
        <v>9:00 AM</v>
      </c>
      <c r="BX2239" t="str">
        <f>"5:00 PM"</f>
        <v>5:00 PM</v>
      </c>
      <c r="BY2239" t="s">
        <v>159</v>
      </c>
      <c r="BZ2239">
        <v>0</v>
      </c>
      <c r="CA2239">
        <v>24</v>
      </c>
      <c r="CB2239" t="s">
        <v>117</v>
      </c>
      <c r="CD2239" t="s">
        <v>16633</v>
      </c>
      <c r="CE2239" t="s">
        <v>12436</v>
      </c>
      <c r="CF2239" t="s">
        <v>12489</v>
      </c>
      <c r="CG2239" t="s">
        <v>120</v>
      </c>
      <c r="CH2239" t="s">
        <v>121</v>
      </c>
      <c r="CI2239" s="6">
        <v>96950</v>
      </c>
      <c r="CJ2239" s="10">
        <v>11.01</v>
      </c>
      <c r="CK2239" s="10">
        <v>11.01</v>
      </c>
      <c r="CL2239" s="10">
        <v>16.52</v>
      </c>
      <c r="CM2239" s="10">
        <v>16.52</v>
      </c>
      <c r="CN2239" t="s">
        <v>137</v>
      </c>
      <c r="CO2239" t="s">
        <v>140</v>
      </c>
      <c r="CP2239" t="s">
        <v>138</v>
      </c>
      <c r="CR2239" t="s">
        <v>117</v>
      </c>
      <c r="CS2239" t="s">
        <v>139</v>
      </c>
      <c r="CT2239" t="s">
        <v>140</v>
      </c>
      <c r="CU2239" t="s">
        <v>139</v>
      </c>
      <c r="CV2239" t="s">
        <v>140</v>
      </c>
      <c r="CW2239" t="s">
        <v>139</v>
      </c>
      <c r="CX2239" t="s">
        <v>140</v>
      </c>
      <c r="CY2239" t="s">
        <v>140</v>
      </c>
      <c r="CZ2239" s="8">
        <v>16703238848</v>
      </c>
      <c r="DA2239" t="s">
        <v>12443</v>
      </c>
      <c r="DB2239" t="s">
        <v>140</v>
      </c>
      <c r="DC2239" t="s">
        <v>139</v>
      </c>
      <c r="DD2239" t="s">
        <v>117</v>
      </c>
    </row>
    <row r="2240" spans="1:108" ht="15" customHeight="1" x14ac:dyDescent="0.35">
      <c r="A2240" t="s">
        <v>12434</v>
      </c>
      <c r="B2240" t="s">
        <v>144</v>
      </c>
      <c r="C2240" s="1">
        <v>45764</v>
      </c>
      <c r="D2240" s="1">
        <v>45819</v>
      </c>
      <c r="E2240" t="s">
        <v>116</v>
      </c>
      <c r="F2240" s="1">
        <v>45929</v>
      </c>
      <c r="G2240" t="s">
        <v>139</v>
      </c>
      <c r="H2240" t="s">
        <v>117</v>
      </c>
      <c r="I2240" t="s">
        <v>117</v>
      </c>
      <c r="J2240" t="s">
        <v>12435</v>
      </c>
      <c r="L2240" t="s">
        <v>12436</v>
      </c>
      <c r="M2240" t="s">
        <v>12437</v>
      </c>
      <c r="N2240" t="s">
        <v>120</v>
      </c>
      <c r="O2240" t="s">
        <v>121</v>
      </c>
      <c r="P2240" s="6">
        <v>96950</v>
      </c>
      <c r="Q2240" t="s">
        <v>122</v>
      </c>
      <c r="R2240" t="s">
        <v>140</v>
      </c>
      <c r="S2240" s="8">
        <v>16703238848</v>
      </c>
      <c r="U2240" t="s">
        <v>12438</v>
      </c>
      <c r="V2240">
        <v>72111</v>
      </c>
      <c r="W2240" t="s">
        <v>124</v>
      </c>
      <c r="Y2240" t="s">
        <v>8678</v>
      </c>
      <c r="Z2240" t="s">
        <v>8679</v>
      </c>
      <c r="AB2240" t="s">
        <v>128</v>
      </c>
      <c r="AC2240" t="s">
        <v>12436</v>
      </c>
      <c r="AD2240" t="s">
        <v>12437</v>
      </c>
      <c r="AE2240" t="s">
        <v>120</v>
      </c>
      <c r="AF2240" t="s">
        <v>121</v>
      </c>
      <c r="AG2240" s="6">
        <v>96950</v>
      </c>
      <c r="AH2240" t="s">
        <v>122</v>
      </c>
      <c r="AJ2240" s="8">
        <v>16703238848</v>
      </c>
      <c r="AL2240" t="s">
        <v>12439</v>
      </c>
      <c r="BE2240" t="str">
        <f>"53-7021.00"</f>
        <v>53-7021.00</v>
      </c>
      <c r="BF2240" t="s">
        <v>3083</v>
      </c>
      <c r="BG2240" t="s">
        <v>12440</v>
      </c>
      <c r="BH2240" t="s">
        <v>12441</v>
      </c>
      <c r="BI2240">
        <v>2</v>
      </c>
      <c r="BJ2240">
        <v>2</v>
      </c>
      <c r="BK2240" s="1">
        <v>45931</v>
      </c>
      <c r="BL2240" s="1">
        <v>47026</v>
      </c>
      <c r="BM2240" s="1">
        <v>45931</v>
      </c>
      <c r="BN2240" s="1">
        <v>47026</v>
      </c>
      <c r="BO2240">
        <v>35</v>
      </c>
      <c r="BP2240">
        <v>0</v>
      </c>
      <c r="BQ2240">
        <v>7</v>
      </c>
      <c r="BR2240">
        <v>7</v>
      </c>
      <c r="BS2240">
        <v>7</v>
      </c>
      <c r="BT2240">
        <v>7</v>
      </c>
      <c r="BU2240">
        <v>7</v>
      </c>
      <c r="BV2240">
        <v>0</v>
      </c>
      <c r="BW2240" t="str">
        <f>"9:00 AM"</f>
        <v>9:00 AM</v>
      </c>
      <c r="BX2240" t="str">
        <f>"5:00 PM"</f>
        <v>5:00 PM</v>
      </c>
      <c r="BY2240" t="s">
        <v>159</v>
      </c>
      <c r="BZ2240">
        <v>0</v>
      </c>
      <c r="CA2240">
        <v>24</v>
      </c>
      <c r="CB2240" t="s">
        <v>117</v>
      </c>
      <c r="CD2240" t="s">
        <v>12442</v>
      </c>
      <c r="CE2240" t="s">
        <v>12436</v>
      </c>
      <c r="CF2240" t="s">
        <v>12437</v>
      </c>
      <c r="CG2240" t="s">
        <v>120</v>
      </c>
      <c r="CH2240" t="s">
        <v>121</v>
      </c>
      <c r="CI2240" s="6">
        <v>96950</v>
      </c>
      <c r="CJ2240" s="10">
        <v>8.91</v>
      </c>
      <c r="CK2240" s="10">
        <v>9.5399999999999991</v>
      </c>
      <c r="CL2240" s="10">
        <v>13.37</v>
      </c>
      <c r="CM2240" s="10">
        <v>14.31</v>
      </c>
      <c r="CN2240" t="s">
        <v>137</v>
      </c>
      <c r="CO2240" t="s">
        <v>140</v>
      </c>
      <c r="CP2240" t="s">
        <v>138</v>
      </c>
      <c r="CR2240" t="s">
        <v>117</v>
      </c>
      <c r="CS2240" t="s">
        <v>139</v>
      </c>
      <c r="CT2240" t="s">
        <v>140</v>
      </c>
      <c r="CU2240" t="s">
        <v>139</v>
      </c>
      <c r="CV2240" t="s">
        <v>140</v>
      </c>
      <c r="CW2240" t="s">
        <v>139</v>
      </c>
      <c r="CX2240" t="s">
        <v>140</v>
      </c>
      <c r="CY2240" t="s">
        <v>140</v>
      </c>
      <c r="CZ2240" s="8">
        <v>16703238848</v>
      </c>
      <c r="DA2240" t="s">
        <v>12443</v>
      </c>
      <c r="DB2240" t="s">
        <v>140</v>
      </c>
      <c r="DC2240" t="s">
        <v>139</v>
      </c>
      <c r="DD2240" t="s">
        <v>117</v>
      </c>
    </row>
    <row r="2241" spans="1:114" ht="15" customHeight="1" x14ac:dyDescent="0.35">
      <c r="A2241" t="s">
        <v>14059</v>
      </c>
      <c r="B2241" t="s">
        <v>115</v>
      </c>
      <c r="C2241" s="1">
        <v>45819</v>
      </c>
      <c r="D2241" s="1">
        <v>45819</v>
      </c>
      <c r="E2241" t="s">
        <v>116</v>
      </c>
      <c r="F2241" s="1">
        <v>45964</v>
      </c>
      <c r="G2241" t="s">
        <v>117</v>
      </c>
      <c r="H2241" t="s">
        <v>117</v>
      </c>
      <c r="I2241" t="s">
        <v>117</v>
      </c>
      <c r="J2241" t="s">
        <v>2924</v>
      </c>
      <c r="L2241" t="s">
        <v>2925</v>
      </c>
      <c r="M2241" t="s">
        <v>2926</v>
      </c>
      <c r="N2241" t="s">
        <v>136</v>
      </c>
      <c r="O2241" t="s">
        <v>121</v>
      </c>
      <c r="P2241" s="6">
        <v>96950</v>
      </c>
      <c r="Q2241" t="s">
        <v>122</v>
      </c>
      <c r="S2241" s="8">
        <v>16702341795</v>
      </c>
      <c r="U2241" t="s">
        <v>2927</v>
      </c>
      <c r="V2241">
        <v>722511</v>
      </c>
      <c r="W2241" t="s">
        <v>124</v>
      </c>
      <c r="Y2241" t="s">
        <v>2928</v>
      </c>
      <c r="Z2241" t="s">
        <v>251</v>
      </c>
      <c r="AA2241" t="s">
        <v>2929</v>
      </c>
      <c r="AB2241" t="s">
        <v>4522</v>
      </c>
      <c r="AC2241" t="s">
        <v>2926</v>
      </c>
      <c r="AD2241" t="s">
        <v>5229</v>
      </c>
      <c r="AE2241" t="s">
        <v>136</v>
      </c>
      <c r="AF2241" t="s">
        <v>121</v>
      </c>
      <c r="AG2241" s="6">
        <v>96950</v>
      </c>
      <c r="AH2241" t="s">
        <v>122</v>
      </c>
      <c r="AJ2241" s="8">
        <v>16702341795</v>
      </c>
      <c r="AL2241" t="s">
        <v>2930</v>
      </c>
      <c r="BE2241" t="str">
        <f>"35-1012.00"</f>
        <v>35-1012.00</v>
      </c>
      <c r="BF2241" t="s">
        <v>2494</v>
      </c>
      <c r="BG2241" t="s">
        <v>4979</v>
      </c>
      <c r="BH2241" t="s">
        <v>4980</v>
      </c>
      <c r="BI2241">
        <v>1</v>
      </c>
      <c r="BK2241" s="1">
        <v>45601</v>
      </c>
      <c r="BL2241" s="1">
        <v>46332</v>
      </c>
      <c r="BO2241">
        <v>35</v>
      </c>
      <c r="BP2241">
        <v>5</v>
      </c>
      <c r="BQ2241">
        <v>0</v>
      </c>
      <c r="BR2241">
        <v>6</v>
      </c>
      <c r="BS2241">
        <v>6</v>
      </c>
      <c r="BT2241">
        <v>6</v>
      </c>
      <c r="BU2241">
        <v>6</v>
      </c>
      <c r="BV2241">
        <v>6</v>
      </c>
      <c r="BW2241" t="str">
        <f>"9:00 AM"</f>
        <v>9:00 AM</v>
      </c>
      <c r="BX2241" t="str">
        <f>"4:00 PM"</f>
        <v>4:00 PM</v>
      </c>
      <c r="BY2241" t="s">
        <v>159</v>
      </c>
      <c r="BZ2241">
        <v>0</v>
      </c>
      <c r="CA2241">
        <v>12</v>
      </c>
      <c r="CB2241" t="s">
        <v>139</v>
      </c>
      <c r="CC2241">
        <v>10</v>
      </c>
      <c r="CD2241" t="s">
        <v>4981</v>
      </c>
      <c r="CE2241" t="s">
        <v>9857</v>
      </c>
      <c r="CF2241" t="s">
        <v>550</v>
      </c>
      <c r="CG2241" t="s">
        <v>551</v>
      </c>
      <c r="CH2241" t="s">
        <v>121</v>
      </c>
      <c r="CI2241" s="6">
        <v>96952</v>
      </c>
      <c r="CJ2241" s="10">
        <v>10.6</v>
      </c>
      <c r="CK2241" s="10">
        <v>16</v>
      </c>
      <c r="CN2241" t="s">
        <v>137</v>
      </c>
      <c r="CO2241" t="s">
        <v>133</v>
      </c>
      <c r="CP2241" t="s">
        <v>138</v>
      </c>
      <c r="CR2241" t="s">
        <v>117</v>
      </c>
      <c r="CS2241" t="s">
        <v>139</v>
      </c>
      <c r="CT2241" t="s">
        <v>139</v>
      </c>
      <c r="CU2241" t="s">
        <v>140</v>
      </c>
      <c r="CV2241" t="s">
        <v>140</v>
      </c>
      <c r="CW2241" t="s">
        <v>139</v>
      </c>
      <c r="CX2241" t="s">
        <v>139</v>
      </c>
      <c r="CY2241" t="s">
        <v>2943</v>
      </c>
      <c r="CZ2241" s="8">
        <v>16702341795</v>
      </c>
      <c r="DA2241" t="s">
        <v>2930</v>
      </c>
      <c r="DB2241" t="s">
        <v>2937</v>
      </c>
      <c r="DC2241" t="s">
        <v>139</v>
      </c>
      <c r="DD2241" t="s">
        <v>117</v>
      </c>
    </row>
    <row r="2242" spans="1:114" ht="15" customHeight="1" x14ac:dyDescent="0.35">
      <c r="A2242" t="s">
        <v>8407</v>
      </c>
      <c r="B2242" t="s">
        <v>144</v>
      </c>
      <c r="C2242" s="1">
        <v>45758</v>
      </c>
      <c r="D2242" s="1">
        <v>45820</v>
      </c>
      <c r="E2242" t="s">
        <v>116</v>
      </c>
      <c r="F2242" s="1">
        <v>45929</v>
      </c>
      <c r="G2242" t="s">
        <v>139</v>
      </c>
      <c r="H2242" t="s">
        <v>117</v>
      </c>
      <c r="I2242" t="s">
        <v>117</v>
      </c>
      <c r="J2242" t="s">
        <v>6210</v>
      </c>
      <c r="K2242" t="s">
        <v>6211</v>
      </c>
      <c r="L2242" t="s">
        <v>2289</v>
      </c>
      <c r="N2242" t="s">
        <v>136</v>
      </c>
      <c r="O2242" t="s">
        <v>121</v>
      </c>
      <c r="P2242" s="6">
        <v>96950</v>
      </c>
      <c r="Q2242" t="s">
        <v>122</v>
      </c>
      <c r="S2242" s="8">
        <v>16702358778</v>
      </c>
      <c r="U2242" t="s">
        <v>2527</v>
      </c>
      <c r="V2242">
        <v>23622</v>
      </c>
      <c r="W2242" t="s">
        <v>124</v>
      </c>
      <c r="Y2242" t="s">
        <v>2286</v>
      </c>
      <c r="Z2242" t="s">
        <v>2287</v>
      </c>
      <c r="AA2242" t="s">
        <v>2288</v>
      </c>
      <c r="AB2242" t="s">
        <v>474</v>
      </c>
      <c r="AC2242" t="s">
        <v>2289</v>
      </c>
      <c r="AE2242" t="s">
        <v>136</v>
      </c>
      <c r="AF2242" t="s">
        <v>121</v>
      </c>
      <c r="AG2242" s="6">
        <v>96950</v>
      </c>
      <c r="AH2242" t="s">
        <v>122</v>
      </c>
      <c r="AJ2242" s="8">
        <v>16702358778</v>
      </c>
      <c r="AL2242" t="s">
        <v>1281</v>
      </c>
      <c r="BE2242" t="str">
        <f>"47-2061.00"</f>
        <v>47-2061.00</v>
      </c>
      <c r="BF2242" t="s">
        <v>1314</v>
      </c>
      <c r="BG2242" t="s">
        <v>8408</v>
      </c>
      <c r="BH2242" t="s">
        <v>1314</v>
      </c>
      <c r="BI2242">
        <v>15</v>
      </c>
      <c r="BJ2242">
        <v>15</v>
      </c>
      <c r="BK2242" s="1">
        <v>45931</v>
      </c>
      <c r="BL2242" s="1">
        <v>47026</v>
      </c>
      <c r="BM2242" s="1">
        <v>45931</v>
      </c>
      <c r="BN2242" s="1">
        <v>47026</v>
      </c>
      <c r="BO2242">
        <v>40</v>
      </c>
      <c r="BP2242">
        <v>0</v>
      </c>
      <c r="BQ2242">
        <v>8</v>
      </c>
      <c r="BR2242">
        <v>8</v>
      </c>
      <c r="BS2242">
        <v>8</v>
      </c>
      <c r="BT2242">
        <v>8</v>
      </c>
      <c r="BU2242">
        <v>8</v>
      </c>
      <c r="BV2242">
        <v>0</v>
      </c>
      <c r="BW2242" t="str">
        <f>"7:30 AM"</f>
        <v>7:30 AM</v>
      </c>
      <c r="BX2242" t="str">
        <f>"4:30 PM"</f>
        <v>4:30 PM</v>
      </c>
      <c r="BY2242" t="s">
        <v>133</v>
      </c>
      <c r="BZ2242">
        <v>0</v>
      </c>
      <c r="CA2242">
        <v>12</v>
      </c>
      <c r="CB2242" t="s">
        <v>117</v>
      </c>
      <c r="CD2242" s="2" t="s">
        <v>8409</v>
      </c>
      <c r="CE2242" t="s">
        <v>8410</v>
      </c>
      <c r="CG2242" t="s">
        <v>136</v>
      </c>
      <c r="CH2242" t="s">
        <v>121</v>
      </c>
      <c r="CI2242" s="6">
        <v>96950</v>
      </c>
      <c r="CJ2242" s="10">
        <v>9.57</v>
      </c>
      <c r="CK2242" s="10">
        <v>9.57</v>
      </c>
      <c r="CL2242" s="10">
        <v>14.36</v>
      </c>
      <c r="CM2242" s="10">
        <v>14.36</v>
      </c>
      <c r="CN2242" t="s">
        <v>137</v>
      </c>
      <c r="CO2242" t="s">
        <v>140</v>
      </c>
      <c r="CP2242" t="s">
        <v>209</v>
      </c>
      <c r="CR2242" t="s">
        <v>117</v>
      </c>
      <c r="CS2242" t="s">
        <v>139</v>
      </c>
      <c r="CT2242" t="s">
        <v>139</v>
      </c>
      <c r="CU2242" t="s">
        <v>139</v>
      </c>
      <c r="CV2242" t="s">
        <v>140</v>
      </c>
      <c r="CW2242" t="s">
        <v>139</v>
      </c>
      <c r="CX2242" t="s">
        <v>139</v>
      </c>
      <c r="CY2242" t="s">
        <v>308</v>
      </c>
      <c r="CZ2242" s="8">
        <v>16702358778</v>
      </c>
      <c r="DA2242" t="s">
        <v>1281</v>
      </c>
      <c r="DB2242" t="s">
        <v>140</v>
      </c>
      <c r="DC2242" t="s">
        <v>139</v>
      </c>
      <c r="DD2242" t="s">
        <v>117</v>
      </c>
    </row>
    <row r="2243" spans="1:114" ht="15" customHeight="1" x14ac:dyDescent="0.35">
      <c r="A2243" t="s">
        <v>8462</v>
      </c>
      <c r="B2243" t="s">
        <v>144</v>
      </c>
      <c r="C2243" s="1">
        <v>45758</v>
      </c>
      <c r="D2243" s="1">
        <v>45820</v>
      </c>
      <c r="E2243" t="s">
        <v>116</v>
      </c>
      <c r="F2243" s="1">
        <v>45929</v>
      </c>
      <c r="G2243" t="s">
        <v>139</v>
      </c>
      <c r="H2243" t="s">
        <v>139</v>
      </c>
      <c r="I2243" t="s">
        <v>117</v>
      </c>
      <c r="J2243" t="s">
        <v>6210</v>
      </c>
      <c r="K2243" t="s">
        <v>6211</v>
      </c>
      <c r="L2243" t="s">
        <v>2289</v>
      </c>
      <c r="N2243" t="s">
        <v>136</v>
      </c>
      <c r="O2243" t="s">
        <v>121</v>
      </c>
      <c r="P2243" s="6">
        <v>96950</v>
      </c>
      <c r="Q2243" t="s">
        <v>122</v>
      </c>
      <c r="S2243" s="8">
        <v>16702358778</v>
      </c>
      <c r="U2243" t="s">
        <v>2527</v>
      </c>
      <c r="V2243">
        <v>23622</v>
      </c>
      <c r="W2243" t="s">
        <v>124</v>
      </c>
      <c r="Y2243" t="s">
        <v>2286</v>
      </c>
      <c r="Z2243" t="s">
        <v>2287</v>
      </c>
      <c r="AA2243" t="s">
        <v>2288</v>
      </c>
      <c r="AB2243" t="s">
        <v>474</v>
      </c>
      <c r="AC2243" t="s">
        <v>2289</v>
      </c>
      <c r="AE2243" t="s">
        <v>136</v>
      </c>
      <c r="AF2243" t="s">
        <v>121</v>
      </c>
      <c r="AG2243" s="6">
        <v>96950</v>
      </c>
      <c r="AH2243" t="s">
        <v>122</v>
      </c>
      <c r="AJ2243" s="8">
        <v>16702358778</v>
      </c>
      <c r="AL2243" t="s">
        <v>1281</v>
      </c>
      <c r="BE2243" t="str">
        <f>"47-2061.00"</f>
        <v>47-2061.00</v>
      </c>
      <c r="BF2243" t="s">
        <v>1314</v>
      </c>
      <c r="BG2243" t="s">
        <v>8463</v>
      </c>
      <c r="BH2243" t="s">
        <v>8464</v>
      </c>
      <c r="BI2243">
        <v>5</v>
      </c>
      <c r="BJ2243">
        <v>5</v>
      </c>
      <c r="BK2243" s="1">
        <v>45931</v>
      </c>
      <c r="BL2243" s="1">
        <v>47026</v>
      </c>
      <c r="BM2243" s="1">
        <v>45931</v>
      </c>
      <c r="BN2243" s="1">
        <v>47026</v>
      </c>
      <c r="BO2243">
        <v>40</v>
      </c>
      <c r="BP2243">
        <v>0</v>
      </c>
      <c r="BQ2243">
        <v>8</v>
      </c>
      <c r="BR2243">
        <v>8</v>
      </c>
      <c r="BS2243">
        <v>8</v>
      </c>
      <c r="BT2243">
        <v>8</v>
      </c>
      <c r="BU2243">
        <v>8</v>
      </c>
      <c r="BV2243">
        <v>0</v>
      </c>
      <c r="BW2243" t="str">
        <f>"7:30 AM"</f>
        <v>7:30 AM</v>
      </c>
      <c r="BX2243" t="str">
        <f>"4:30 PM"</f>
        <v>4:30 PM</v>
      </c>
      <c r="BY2243" t="s">
        <v>133</v>
      </c>
      <c r="BZ2243">
        <v>0</v>
      </c>
      <c r="CA2243">
        <v>3</v>
      </c>
      <c r="CB2243" t="s">
        <v>117</v>
      </c>
      <c r="CD2243" s="2" t="s">
        <v>8465</v>
      </c>
      <c r="CE2243" t="s">
        <v>2289</v>
      </c>
      <c r="CG2243" t="s">
        <v>136</v>
      </c>
      <c r="CH2243" t="s">
        <v>121</v>
      </c>
      <c r="CI2243" s="6">
        <v>96950</v>
      </c>
      <c r="CJ2243" s="10">
        <v>9.57</v>
      </c>
      <c r="CK2243" s="10">
        <v>9.57</v>
      </c>
      <c r="CL2243" s="10">
        <v>14.36</v>
      </c>
      <c r="CM2243" s="10">
        <v>14.36</v>
      </c>
      <c r="CN2243" t="s">
        <v>137</v>
      </c>
      <c r="CO2243" t="s">
        <v>140</v>
      </c>
      <c r="CP2243" t="s">
        <v>209</v>
      </c>
      <c r="CR2243" t="s">
        <v>117</v>
      </c>
      <c r="CS2243" t="s">
        <v>139</v>
      </c>
      <c r="CT2243" t="s">
        <v>139</v>
      </c>
      <c r="CU2243" t="s">
        <v>139</v>
      </c>
      <c r="CV2243" t="s">
        <v>140</v>
      </c>
      <c r="CW2243" t="s">
        <v>139</v>
      </c>
      <c r="CX2243" t="s">
        <v>139</v>
      </c>
      <c r="CY2243" t="s">
        <v>308</v>
      </c>
      <c r="CZ2243" s="8">
        <v>16702358778</v>
      </c>
      <c r="DA2243" t="s">
        <v>1281</v>
      </c>
      <c r="DB2243" t="s">
        <v>140</v>
      </c>
      <c r="DC2243" t="s">
        <v>139</v>
      </c>
      <c r="DD2243" t="s">
        <v>117</v>
      </c>
    </row>
    <row r="2244" spans="1:114" ht="15" customHeight="1" x14ac:dyDescent="0.35">
      <c r="A2244" t="s">
        <v>10673</v>
      </c>
      <c r="B2244" t="s">
        <v>144</v>
      </c>
      <c r="C2244" s="1">
        <v>45760</v>
      </c>
      <c r="D2244" s="1">
        <v>45820</v>
      </c>
      <c r="E2244" t="s">
        <v>116</v>
      </c>
      <c r="F2244" s="1">
        <v>45929</v>
      </c>
      <c r="G2244" t="s">
        <v>139</v>
      </c>
      <c r="H2244" t="s">
        <v>117</v>
      </c>
      <c r="I2244" t="s">
        <v>117</v>
      </c>
      <c r="J2244" t="s">
        <v>7887</v>
      </c>
      <c r="L2244" t="s">
        <v>10674</v>
      </c>
      <c r="N2244" t="s">
        <v>136</v>
      </c>
      <c r="O2244" t="s">
        <v>121</v>
      </c>
      <c r="P2244" s="6">
        <v>96950</v>
      </c>
      <c r="Q2244" t="s">
        <v>122</v>
      </c>
      <c r="S2244" s="8">
        <v>16702346445</v>
      </c>
      <c r="T2244">
        <v>2263</v>
      </c>
      <c r="U2244" t="s">
        <v>7888</v>
      </c>
      <c r="V2244">
        <v>212311</v>
      </c>
      <c r="W2244" t="s">
        <v>124</v>
      </c>
      <c r="Y2244" t="s">
        <v>698</v>
      </c>
      <c r="Z2244" t="s">
        <v>699</v>
      </c>
      <c r="AB2244" t="s">
        <v>215</v>
      </c>
      <c r="AC2244" t="s">
        <v>3849</v>
      </c>
      <c r="AE2244" t="s">
        <v>136</v>
      </c>
      <c r="AF2244" t="s">
        <v>121</v>
      </c>
      <c r="AG2244" s="6">
        <v>96950</v>
      </c>
      <c r="AH2244" t="s">
        <v>122</v>
      </c>
      <c r="AJ2244" s="8">
        <v>16702346445</v>
      </c>
      <c r="AK2244">
        <v>2263</v>
      </c>
      <c r="AL2244" t="s">
        <v>700</v>
      </c>
      <c r="BE2244" t="str">
        <f>"49-3042.00"</f>
        <v>49-3042.00</v>
      </c>
      <c r="BF2244" t="s">
        <v>3611</v>
      </c>
      <c r="BG2244" t="s">
        <v>10675</v>
      </c>
      <c r="BH2244" t="s">
        <v>5281</v>
      </c>
      <c r="BI2244">
        <v>1</v>
      </c>
      <c r="BJ2244">
        <v>1</v>
      </c>
      <c r="BK2244" s="1">
        <v>45931</v>
      </c>
      <c r="BL2244" s="1">
        <v>46660</v>
      </c>
      <c r="BM2244" s="1">
        <v>45931</v>
      </c>
      <c r="BN2244" s="1">
        <v>46660</v>
      </c>
      <c r="BO2244">
        <v>40</v>
      </c>
      <c r="BP2244">
        <v>0</v>
      </c>
      <c r="BQ2244">
        <v>8</v>
      </c>
      <c r="BR2244">
        <v>8</v>
      </c>
      <c r="BS2244">
        <v>8</v>
      </c>
      <c r="BT2244">
        <v>8</v>
      </c>
      <c r="BU2244">
        <v>8</v>
      </c>
      <c r="BV2244">
        <v>0</v>
      </c>
      <c r="BW2244" t="str">
        <f>"8:00 AM"</f>
        <v>8:00 AM</v>
      </c>
      <c r="BX2244" t="str">
        <f>"5:00 PM"</f>
        <v>5:00 PM</v>
      </c>
      <c r="BY2244" t="s">
        <v>159</v>
      </c>
      <c r="BZ2244">
        <v>0</v>
      </c>
      <c r="CA2244">
        <v>12</v>
      </c>
      <c r="CB2244" t="s">
        <v>117</v>
      </c>
      <c r="CD2244" t="s">
        <v>10676</v>
      </c>
      <c r="CE2244" t="s">
        <v>10677</v>
      </c>
      <c r="CG2244" t="s">
        <v>136</v>
      </c>
      <c r="CH2244" t="s">
        <v>121</v>
      </c>
      <c r="CI2244" s="6">
        <v>96950</v>
      </c>
      <c r="CJ2244" s="10">
        <v>12.48</v>
      </c>
      <c r="CK2244" s="10">
        <v>13</v>
      </c>
      <c r="CL2244" s="10">
        <v>18.72</v>
      </c>
      <c r="CM2244" s="10">
        <v>19.5</v>
      </c>
      <c r="CN2244" t="s">
        <v>137</v>
      </c>
      <c r="CO2244" t="s">
        <v>803</v>
      </c>
      <c r="CP2244" t="s">
        <v>138</v>
      </c>
      <c r="CR2244" t="s">
        <v>117</v>
      </c>
      <c r="CS2244" t="s">
        <v>139</v>
      </c>
      <c r="CT2244" t="s">
        <v>140</v>
      </c>
      <c r="CU2244" t="s">
        <v>139</v>
      </c>
      <c r="CV2244" t="s">
        <v>140</v>
      </c>
      <c r="CW2244" t="s">
        <v>139</v>
      </c>
      <c r="CX2244" t="s">
        <v>140</v>
      </c>
      <c r="CY2244" t="s">
        <v>17406</v>
      </c>
      <c r="CZ2244" s="8">
        <v>16702346445</v>
      </c>
      <c r="DA2244" t="s">
        <v>700</v>
      </c>
      <c r="DB2244" t="s">
        <v>140</v>
      </c>
      <c r="DC2244" t="s">
        <v>139</v>
      </c>
      <c r="DD2244" t="s">
        <v>117</v>
      </c>
      <c r="DE2244" t="s">
        <v>698</v>
      </c>
      <c r="DF2244" t="s">
        <v>699</v>
      </c>
      <c r="DH2244" t="s">
        <v>10678</v>
      </c>
      <c r="DI2244" t="s">
        <v>7887</v>
      </c>
      <c r="DJ2244" t="s">
        <v>140</v>
      </c>
    </row>
    <row r="2245" spans="1:114" ht="15" customHeight="1" x14ac:dyDescent="0.35">
      <c r="A2245" t="s">
        <v>8692</v>
      </c>
      <c r="B2245" t="s">
        <v>144</v>
      </c>
      <c r="C2245" s="1">
        <v>45761</v>
      </c>
      <c r="D2245" s="1">
        <v>45820</v>
      </c>
      <c r="E2245" t="s">
        <v>116</v>
      </c>
      <c r="F2245" s="1">
        <v>45875</v>
      </c>
      <c r="G2245" t="s">
        <v>117</v>
      </c>
      <c r="H2245" t="s">
        <v>117</v>
      </c>
      <c r="I2245" t="s">
        <v>117</v>
      </c>
      <c r="J2245" t="s">
        <v>3753</v>
      </c>
      <c r="L2245" t="s">
        <v>3366</v>
      </c>
      <c r="M2245" t="s">
        <v>3754</v>
      </c>
      <c r="N2245" t="s">
        <v>120</v>
      </c>
      <c r="O2245" t="s">
        <v>121</v>
      </c>
      <c r="P2245" s="6">
        <v>96950</v>
      </c>
      <c r="Q2245" t="s">
        <v>122</v>
      </c>
      <c r="S2245" s="8">
        <v>16702336696</v>
      </c>
      <c r="U2245" t="s">
        <v>3368</v>
      </c>
      <c r="V2245">
        <v>812199</v>
      </c>
      <c r="W2245" t="s">
        <v>124</v>
      </c>
      <c r="Y2245" t="s">
        <v>3369</v>
      </c>
      <c r="Z2245" t="s">
        <v>2053</v>
      </c>
      <c r="AB2245" t="s">
        <v>154</v>
      </c>
      <c r="AC2245" t="s">
        <v>3366</v>
      </c>
      <c r="AD2245" t="s">
        <v>3754</v>
      </c>
      <c r="AE2245" t="s">
        <v>120</v>
      </c>
      <c r="AF2245" t="s">
        <v>121</v>
      </c>
      <c r="AG2245" s="6">
        <v>96950</v>
      </c>
      <c r="AH2245" t="s">
        <v>122</v>
      </c>
      <c r="AJ2245" s="8">
        <v>16702336696</v>
      </c>
      <c r="AL2245" t="s">
        <v>3370</v>
      </c>
      <c r="BE2245" t="str">
        <f>"31-9011.00"</f>
        <v>31-9011.00</v>
      </c>
      <c r="BF2245" t="s">
        <v>225</v>
      </c>
      <c r="BG2245" t="s">
        <v>3755</v>
      </c>
      <c r="BH2245" t="s">
        <v>227</v>
      </c>
      <c r="BI2245">
        <v>2</v>
      </c>
      <c r="BJ2245">
        <v>2</v>
      </c>
      <c r="BK2245" s="1">
        <v>45877</v>
      </c>
      <c r="BL2245" s="1">
        <v>46241</v>
      </c>
      <c r="BM2245" s="1">
        <v>45877</v>
      </c>
      <c r="BN2245" s="1">
        <v>46241</v>
      </c>
      <c r="BO2245">
        <v>35</v>
      </c>
      <c r="BP2245">
        <v>6</v>
      </c>
      <c r="BQ2245">
        <v>6</v>
      </c>
      <c r="BR2245">
        <v>5</v>
      </c>
      <c r="BS2245">
        <v>0</v>
      </c>
      <c r="BT2245">
        <v>6</v>
      </c>
      <c r="BU2245">
        <v>6</v>
      </c>
      <c r="BV2245">
        <v>6</v>
      </c>
      <c r="BW2245" t="str">
        <f>"11:00 AM"</f>
        <v>11:00 AM</v>
      </c>
      <c r="BX2245" t="str">
        <f>"11:00 PM"</f>
        <v>11:00 PM</v>
      </c>
      <c r="BY2245" t="s">
        <v>133</v>
      </c>
      <c r="BZ2245">
        <v>0</v>
      </c>
      <c r="CA2245">
        <v>24</v>
      </c>
      <c r="CB2245" t="s">
        <v>117</v>
      </c>
      <c r="CD2245" t="s">
        <v>8693</v>
      </c>
      <c r="CE2245" t="s">
        <v>3757</v>
      </c>
      <c r="CF2245" t="s">
        <v>982</v>
      </c>
      <c r="CG2245" t="s">
        <v>120</v>
      </c>
      <c r="CH2245" t="s">
        <v>121</v>
      </c>
      <c r="CI2245" s="6">
        <v>96950</v>
      </c>
      <c r="CJ2245" s="10">
        <v>12.37</v>
      </c>
      <c r="CK2245" s="10">
        <v>12.37</v>
      </c>
      <c r="CL2245" s="10">
        <v>0</v>
      </c>
      <c r="CM2245" s="10">
        <v>0</v>
      </c>
      <c r="CN2245" t="s">
        <v>137</v>
      </c>
      <c r="CO2245" t="s">
        <v>140</v>
      </c>
      <c r="CP2245" t="s">
        <v>138</v>
      </c>
      <c r="CR2245" t="s">
        <v>117</v>
      </c>
      <c r="CS2245" t="s">
        <v>139</v>
      </c>
      <c r="CT2245" t="s">
        <v>140</v>
      </c>
      <c r="CU2245" t="s">
        <v>140</v>
      </c>
      <c r="CV2245" t="s">
        <v>140</v>
      </c>
      <c r="CW2245" t="s">
        <v>139</v>
      </c>
      <c r="CX2245" t="s">
        <v>140</v>
      </c>
      <c r="CY2245" t="s">
        <v>140</v>
      </c>
      <c r="CZ2245" s="8">
        <v>16702336696</v>
      </c>
      <c r="DA2245" t="s">
        <v>3374</v>
      </c>
      <c r="DB2245" t="s">
        <v>140</v>
      </c>
      <c r="DC2245" t="s">
        <v>139</v>
      </c>
      <c r="DD2245" t="s">
        <v>117</v>
      </c>
    </row>
    <row r="2246" spans="1:114" ht="15" customHeight="1" x14ac:dyDescent="0.35">
      <c r="A2246" t="s">
        <v>5979</v>
      </c>
      <c r="B2246" t="s">
        <v>144</v>
      </c>
      <c r="C2246" s="1">
        <v>45765</v>
      </c>
      <c r="D2246" s="1">
        <v>45820</v>
      </c>
      <c r="E2246" t="s">
        <v>211</v>
      </c>
      <c r="G2246" t="s">
        <v>117</v>
      </c>
      <c r="H2246" t="s">
        <v>117</v>
      </c>
      <c r="I2246" t="s">
        <v>117</v>
      </c>
      <c r="J2246" t="s">
        <v>806</v>
      </c>
      <c r="K2246" t="s">
        <v>140</v>
      </c>
      <c r="L2246" t="s">
        <v>807</v>
      </c>
      <c r="M2246" t="s">
        <v>1451</v>
      </c>
      <c r="N2246" t="s">
        <v>120</v>
      </c>
      <c r="O2246" t="s">
        <v>121</v>
      </c>
      <c r="P2246" s="6">
        <v>96950</v>
      </c>
      <c r="Q2246" t="s">
        <v>122</v>
      </c>
      <c r="R2246" t="s">
        <v>140</v>
      </c>
      <c r="S2246" s="8">
        <v>16702351980</v>
      </c>
      <c r="U2246" t="s">
        <v>809</v>
      </c>
      <c r="V2246">
        <v>561320</v>
      </c>
      <c r="W2246" t="s">
        <v>150</v>
      </c>
      <c r="X2246" t="s">
        <v>139</v>
      </c>
      <c r="Y2246" t="s">
        <v>2421</v>
      </c>
      <c r="Z2246" t="s">
        <v>2422</v>
      </c>
      <c r="AA2246" t="s">
        <v>2423</v>
      </c>
      <c r="AB2246" t="s">
        <v>128</v>
      </c>
      <c r="AC2246" t="s">
        <v>807</v>
      </c>
      <c r="AD2246" t="s">
        <v>1451</v>
      </c>
      <c r="AE2246" t="s">
        <v>120</v>
      </c>
      <c r="AF2246" t="s">
        <v>121</v>
      </c>
      <c r="AG2246" s="6">
        <v>96950</v>
      </c>
      <c r="AH2246" t="s">
        <v>122</v>
      </c>
      <c r="AJ2246" s="8">
        <v>16702351980</v>
      </c>
      <c r="AL2246" t="s">
        <v>815</v>
      </c>
      <c r="BE2246" t="str">
        <f>"35-2014.00"</f>
        <v>35-2014.00</v>
      </c>
      <c r="BF2246" t="s">
        <v>191</v>
      </c>
      <c r="BG2246" t="s">
        <v>5980</v>
      </c>
      <c r="BH2246" t="s">
        <v>3718</v>
      </c>
      <c r="BI2246">
        <v>10</v>
      </c>
      <c r="BJ2246">
        <v>10</v>
      </c>
      <c r="BK2246" s="1">
        <v>45839</v>
      </c>
      <c r="BL2246" s="1">
        <v>46203</v>
      </c>
      <c r="BM2246" s="1">
        <v>45839</v>
      </c>
      <c r="BN2246" s="1">
        <v>46203</v>
      </c>
      <c r="BO2246">
        <v>35</v>
      </c>
      <c r="BP2246">
        <v>0</v>
      </c>
      <c r="BQ2246">
        <v>7</v>
      </c>
      <c r="BR2246">
        <v>7</v>
      </c>
      <c r="BS2246">
        <v>7</v>
      </c>
      <c r="BT2246">
        <v>7</v>
      </c>
      <c r="BU2246">
        <v>7</v>
      </c>
      <c r="BV2246">
        <v>0</v>
      </c>
      <c r="BW2246" t="str">
        <f>"8:00 AM"</f>
        <v>8:00 AM</v>
      </c>
      <c r="BX2246" t="str">
        <f>"4:00 PM"</f>
        <v>4:00 PM</v>
      </c>
      <c r="BY2246" t="s">
        <v>133</v>
      </c>
      <c r="BZ2246">
        <v>0</v>
      </c>
      <c r="CA2246">
        <v>12</v>
      </c>
      <c r="CB2246" t="s">
        <v>117</v>
      </c>
      <c r="CD2246" s="2" t="s">
        <v>5981</v>
      </c>
      <c r="CE2246" t="s">
        <v>982</v>
      </c>
      <c r="CG2246" t="s">
        <v>120</v>
      </c>
      <c r="CH2246" t="s">
        <v>121</v>
      </c>
      <c r="CI2246" s="6">
        <v>96950</v>
      </c>
      <c r="CJ2246" s="10">
        <v>8.83</v>
      </c>
      <c r="CK2246" s="10">
        <v>8.83</v>
      </c>
      <c r="CL2246" s="10">
        <v>13.25</v>
      </c>
      <c r="CM2246" s="10">
        <v>13.25</v>
      </c>
      <c r="CN2246" t="s">
        <v>137</v>
      </c>
      <c r="CO2246" t="s">
        <v>2428</v>
      </c>
      <c r="CP2246" t="s">
        <v>138</v>
      </c>
      <c r="CR2246" t="s">
        <v>117</v>
      </c>
      <c r="CS2246" t="s">
        <v>139</v>
      </c>
      <c r="CT2246" t="s">
        <v>140</v>
      </c>
      <c r="CU2246" t="s">
        <v>139</v>
      </c>
      <c r="CV2246" t="s">
        <v>140</v>
      </c>
      <c r="CW2246" t="s">
        <v>139</v>
      </c>
      <c r="CX2246" t="s">
        <v>140</v>
      </c>
      <c r="CY2246" s="2" t="s">
        <v>984</v>
      </c>
      <c r="CZ2246" s="8">
        <v>16702351980</v>
      </c>
      <c r="DA2246" t="s">
        <v>815</v>
      </c>
      <c r="DB2246" t="s">
        <v>140</v>
      </c>
      <c r="DC2246" t="s">
        <v>139</v>
      </c>
      <c r="DD2246" t="s">
        <v>139</v>
      </c>
    </row>
    <row r="2247" spans="1:114" ht="15" customHeight="1" x14ac:dyDescent="0.35">
      <c r="A2247" t="s">
        <v>10584</v>
      </c>
      <c r="B2247" t="s">
        <v>166</v>
      </c>
      <c r="C2247" s="1">
        <v>45799</v>
      </c>
      <c r="D2247" s="1">
        <v>45820</v>
      </c>
      <c r="E2247" t="s">
        <v>116</v>
      </c>
      <c r="F2247" s="1">
        <v>45777</v>
      </c>
      <c r="G2247" t="s">
        <v>139</v>
      </c>
      <c r="H2247" t="s">
        <v>117</v>
      </c>
      <c r="I2247" t="s">
        <v>117</v>
      </c>
      <c r="J2247" t="s">
        <v>10585</v>
      </c>
      <c r="L2247" t="s">
        <v>10586</v>
      </c>
      <c r="N2247" t="s">
        <v>136</v>
      </c>
      <c r="O2247" t="s">
        <v>121</v>
      </c>
      <c r="P2247" s="6">
        <v>96950</v>
      </c>
      <c r="Q2247" t="s">
        <v>122</v>
      </c>
      <c r="S2247" s="8">
        <v>16702348107</v>
      </c>
      <c r="U2247" t="s">
        <v>10587</v>
      </c>
      <c r="V2247">
        <v>562991</v>
      </c>
      <c r="W2247" t="s">
        <v>124</v>
      </c>
      <c r="Y2247" t="s">
        <v>10588</v>
      </c>
      <c r="Z2247" t="s">
        <v>10589</v>
      </c>
      <c r="AA2247" t="s">
        <v>2411</v>
      </c>
      <c r="AB2247" t="s">
        <v>1724</v>
      </c>
      <c r="AC2247" t="s">
        <v>10586</v>
      </c>
      <c r="AE2247" t="s">
        <v>136</v>
      </c>
      <c r="AF2247" t="s">
        <v>121</v>
      </c>
      <c r="AG2247" s="6">
        <v>96950</v>
      </c>
      <c r="AH2247" t="s">
        <v>122</v>
      </c>
      <c r="AJ2247" s="8">
        <v>16702348107</v>
      </c>
      <c r="AL2247" t="s">
        <v>8639</v>
      </c>
      <c r="BE2247" t="str">
        <f>"53-3032.00"</f>
        <v>53-3032.00</v>
      </c>
      <c r="BF2247" t="s">
        <v>4159</v>
      </c>
      <c r="BG2247" t="s">
        <v>10590</v>
      </c>
      <c r="BH2247" t="s">
        <v>10591</v>
      </c>
      <c r="BI2247">
        <v>2</v>
      </c>
      <c r="BK2247" s="1">
        <v>45777</v>
      </c>
      <c r="BL2247" s="1">
        <v>46874</v>
      </c>
      <c r="BO2247">
        <v>35</v>
      </c>
      <c r="BP2247">
        <v>0</v>
      </c>
      <c r="BQ2247">
        <v>7</v>
      </c>
      <c r="BR2247">
        <v>7</v>
      </c>
      <c r="BS2247">
        <v>7</v>
      </c>
      <c r="BT2247">
        <v>7</v>
      </c>
      <c r="BU2247">
        <v>7</v>
      </c>
      <c r="BV2247">
        <v>0</v>
      </c>
      <c r="BW2247" t="str">
        <f>"9:00 AM"</f>
        <v>9:00 AM</v>
      </c>
      <c r="BX2247" t="str">
        <f>"5:00 PM"</f>
        <v>5:00 PM</v>
      </c>
      <c r="BY2247" t="s">
        <v>159</v>
      </c>
      <c r="BZ2247">
        <v>0</v>
      </c>
      <c r="CA2247">
        <v>12</v>
      </c>
      <c r="CB2247" t="s">
        <v>117</v>
      </c>
      <c r="CD2247" s="2" t="s">
        <v>10592</v>
      </c>
      <c r="CE2247" t="s">
        <v>10593</v>
      </c>
      <c r="CG2247" t="s">
        <v>136</v>
      </c>
      <c r="CH2247" t="s">
        <v>121</v>
      </c>
      <c r="CI2247" s="6">
        <v>96950</v>
      </c>
      <c r="CJ2247" s="10">
        <v>11.31</v>
      </c>
      <c r="CK2247" s="10">
        <v>11.31</v>
      </c>
      <c r="CL2247" s="10">
        <v>0</v>
      </c>
      <c r="CM2247" s="10">
        <v>0</v>
      </c>
      <c r="CN2247" t="s">
        <v>137</v>
      </c>
      <c r="CO2247" t="s">
        <v>133</v>
      </c>
      <c r="CP2247" t="s">
        <v>138</v>
      </c>
      <c r="CR2247" t="s">
        <v>117</v>
      </c>
      <c r="CS2247" t="s">
        <v>139</v>
      </c>
      <c r="CT2247" t="s">
        <v>140</v>
      </c>
      <c r="CU2247" t="s">
        <v>140</v>
      </c>
      <c r="CV2247" t="s">
        <v>140</v>
      </c>
      <c r="CW2247" t="s">
        <v>139</v>
      </c>
      <c r="CX2247" t="s">
        <v>140</v>
      </c>
      <c r="CY2247" t="s">
        <v>4814</v>
      </c>
      <c r="CZ2247" s="8">
        <v>16702348107</v>
      </c>
      <c r="DA2247" t="s">
        <v>8639</v>
      </c>
      <c r="DB2247" t="s">
        <v>140</v>
      </c>
      <c r="DC2247" t="s">
        <v>139</v>
      </c>
      <c r="DD2247" t="s">
        <v>117</v>
      </c>
    </row>
    <row r="2248" spans="1:114" ht="15" customHeight="1" x14ac:dyDescent="0.35">
      <c r="A2248" t="s">
        <v>15492</v>
      </c>
      <c r="B2248" t="s">
        <v>166</v>
      </c>
      <c r="C2248" s="1">
        <v>45754</v>
      </c>
      <c r="D2248" s="1">
        <v>45821</v>
      </c>
      <c r="E2248" t="s">
        <v>116</v>
      </c>
      <c r="F2248" s="1">
        <v>45929</v>
      </c>
      <c r="G2248" t="s">
        <v>117</v>
      </c>
      <c r="H2248" t="s">
        <v>117</v>
      </c>
      <c r="I2248" t="s">
        <v>117</v>
      </c>
      <c r="J2248" t="s">
        <v>1978</v>
      </c>
      <c r="K2248" t="s">
        <v>1979</v>
      </c>
      <c r="L2248" t="s">
        <v>1980</v>
      </c>
      <c r="M2248" t="s">
        <v>1981</v>
      </c>
      <c r="N2248" t="s">
        <v>136</v>
      </c>
      <c r="O2248" t="s">
        <v>121</v>
      </c>
      <c r="P2248" s="6">
        <v>96950</v>
      </c>
      <c r="Q2248" t="s">
        <v>122</v>
      </c>
      <c r="S2248" s="8">
        <v>16704830338</v>
      </c>
      <c r="T2248">
        <v>0</v>
      </c>
      <c r="U2248" t="s">
        <v>1982</v>
      </c>
      <c r="V2248">
        <v>56152</v>
      </c>
      <c r="W2248" t="s">
        <v>124</v>
      </c>
      <c r="Y2248" t="s">
        <v>849</v>
      </c>
      <c r="Z2248" t="s">
        <v>1983</v>
      </c>
      <c r="AB2248" t="s">
        <v>205</v>
      </c>
      <c r="AC2248" t="s">
        <v>1980</v>
      </c>
      <c r="AD2248" t="s">
        <v>1981</v>
      </c>
      <c r="AE2248" t="s">
        <v>136</v>
      </c>
      <c r="AF2248" t="s">
        <v>121</v>
      </c>
      <c r="AG2248" s="6">
        <v>96950</v>
      </c>
      <c r="AH2248" t="s">
        <v>122</v>
      </c>
      <c r="AJ2248" s="8">
        <v>16704830338</v>
      </c>
      <c r="AK2248">
        <v>0</v>
      </c>
      <c r="AL2248" t="s">
        <v>1984</v>
      </c>
      <c r="BE2248" t="str">
        <f>"43-3031.00"</f>
        <v>43-3031.00</v>
      </c>
      <c r="BF2248" t="s">
        <v>357</v>
      </c>
      <c r="BG2248" t="s">
        <v>6220</v>
      </c>
      <c r="BH2248" t="s">
        <v>2453</v>
      </c>
      <c r="BI2248">
        <v>1</v>
      </c>
      <c r="BK2248" s="1">
        <v>45931</v>
      </c>
      <c r="BL2248" s="1">
        <v>46295</v>
      </c>
      <c r="BO2248">
        <v>40</v>
      </c>
      <c r="BP2248">
        <v>0</v>
      </c>
      <c r="BQ2248">
        <v>8</v>
      </c>
      <c r="BR2248">
        <v>8</v>
      </c>
      <c r="BS2248">
        <v>8</v>
      </c>
      <c r="BT2248">
        <v>8</v>
      </c>
      <c r="BU2248">
        <v>8</v>
      </c>
      <c r="BV2248">
        <v>0</v>
      </c>
      <c r="BW2248" t="str">
        <f>"8:00 AM"</f>
        <v>8:00 AM</v>
      </c>
      <c r="BX2248" t="str">
        <f>"5:00 PM"</f>
        <v>5:00 PM</v>
      </c>
      <c r="BY2248" t="s">
        <v>159</v>
      </c>
      <c r="BZ2248">
        <v>0</v>
      </c>
      <c r="CA2248">
        <v>24</v>
      </c>
      <c r="CB2248" t="s">
        <v>117</v>
      </c>
      <c r="CD2248" t="s">
        <v>6221</v>
      </c>
      <c r="CE2248" t="s">
        <v>1980</v>
      </c>
      <c r="CF2248" t="s">
        <v>1981</v>
      </c>
      <c r="CG2248" t="s">
        <v>136</v>
      </c>
      <c r="CH2248" t="s">
        <v>121</v>
      </c>
      <c r="CI2248" s="6">
        <v>96950</v>
      </c>
      <c r="CJ2248" s="10">
        <v>12.28</v>
      </c>
      <c r="CK2248" s="10">
        <v>12.28</v>
      </c>
      <c r="CL2248" s="10">
        <v>18.420000000000002</v>
      </c>
      <c r="CM2248" s="10">
        <v>18.420000000000002</v>
      </c>
      <c r="CN2248" t="s">
        <v>137</v>
      </c>
      <c r="CO2248" t="s">
        <v>140</v>
      </c>
      <c r="CP2248" t="s">
        <v>138</v>
      </c>
      <c r="CR2248" t="s">
        <v>117</v>
      </c>
      <c r="CS2248" t="s">
        <v>139</v>
      </c>
      <c r="CT2248" t="s">
        <v>140</v>
      </c>
      <c r="CU2248" t="s">
        <v>139</v>
      </c>
      <c r="CV2248" t="s">
        <v>140</v>
      </c>
      <c r="CW2248" t="s">
        <v>139</v>
      </c>
      <c r="CX2248" t="s">
        <v>140</v>
      </c>
      <c r="CY2248" t="s">
        <v>1860</v>
      </c>
      <c r="CZ2248" s="8">
        <v>16704830338</v>
      </c>
      <c r="DA2248" t="s">
        <v>1984</v>
      </c>
      <c r="DB2248" t="s">
        <v>140</v>
      </c>
      <c r="DC2248" t="s">
        <v>139</v>
      </c>
      <c r="DD2248" t="s">
        <v>117</v>
      </c>
      <c r="DE2248" t="s">
        <v>849</v>
      </c>
      <c r="DF2248" t="s">
        <v>1983</v>
      </c>
      <c r="DH2248" t="s">
        <v>1982</v>
      </c>
      <c r="DI2248" t="s">
        <v>1978</v>
      </c>
      <c r="DJ2248" t="s">
        <v>1984</v>
      </c>
    </row>
    <row r="2249" spans="1:114" ht="15" customHeight="1" x14ac:dyDescent="0.35">
      <c r="A2249" t="s">
        <v>16617</v>
      </c>
      <c r="B2249" t="s">
        <v>144</v>
      </c>
      <c r="C2249" s="1">
        <v>45755</v>
      </c>
      <c r="D2249" s="1">
        <v>45821</v>
      </c>
      <c r="E2249" t="s">
        <v>116</v>
      </c>
      <c r="F2249" s="1">
        <v>45929</v>
      </c>
      <c r="G2249" t="s">
        <v>117</v>
      </c>
      <c r="H2249" t="s">
        <v>117</v>
      </c>
      <c r="I2249" t="s">
        <v>117</v>
      </c>
      <c r="J2249" t="s">
        <v>7324</v>
      </c>
      <c r="K2249" t="s">
        <v>7325</v>
      </c>
      <c r="L2249" t="s">
        <v>7326</v>
      </c>
      <c r="M2249" t="s">
        <v>982</v>
      </c>
      <c r="N2249" t="s">
        <v>120</v>
      </c>
      <c r="O2249" t="s">
        <v>121</v>
      </c>
      <c r="P2249" s="6">
        <v>96950</v>
      </c>
      <c r="Q2249" t="s">
        <v>122</v>
      </c>
      <c r="R2249" t="s">
        <v>652</v>
      </c>
      <c r="S2249" s="8">
        <v>16702877617</v>
      </c>
      <c r="U2249" t="s">
        <v>7327</v>
      </c>
      <c r="V2249">
        <v>561520</v>
      </c>
      <c r="W2249" t="s">
        <v>124</v>
      </c>
      <c r="Y2249" t="s">
        <v>7328</v>
      </c>
      <c r="Z2249" t="s">
        <v>7329</v>
      </c>
      <c r="AA2249" t="s">
        <v>140</v>
      </c>
      <c r="AB2249" t="s">
        <v>128</v>
      </c>
      <c r="AC2249" t="s">
        <v>7326</v>
      </c>
      <c r="AD2249" t="s">
        <v>982</v>
      </c>
      <c r="AE2249" t="s">
        <v>120</v>
      </c>
      <c r="AF2249" t="s">
        <v>121</v>
      </c>
      <c r="AG2249" s="6">
        <v>96950</v>
      </c>
      <c r="AH2249" t="s">
        <v>122</v>
      </c>
      <c r="AI2249" t="s">
        <v>652</v>
      </c>
      <c r="AJ2249" s="8">
        <v>16702877617</v>
      </c>
      <c r="AL2249" t="s">
        <v>7330</v>
      </c>
      <c r="BE2249" t="str">
        <f>"49-9092.00"</f>
        <v>49-9092.00</v>
      </c>
      <c r="BF2249" t="s">
        <v>7331</v>
      </c>
      <c r="BG2249" t="s">
        <v>7332</v>
      </c>
      <c r="BH2249" t="s">
        <v>7333</v>
      </c>
      <c r="BI2249">
        <v>2</v>
      </c>
      <c r="BJ2249">
        <v>2</v>
      </c>
      <c r="BK2249" s="1">
        <v>45931</v>
      </c>
      <c r="BL2249" s="1">
        <v>46295</v>
      </c>
      <c r="BM2249" s="1">
        <v>45931</v>
      </c>
      <c r="BN2249" s="1">
        <v>46295</v>
      </c>
      <c r="BO2249">
        <v>35</v>
      </c>
      <c r="BP2249">
        <v>0</v>
      </c>
      <c r="BQ2249">
        <v>7</v>
      </c>
      <c r="BR2249">
        <v>7</v>
      </c>
      <c r="BS2249">
        <v>7</v>
      </c>
      <c r="BT2249">
        <v>7</v>
      </c>
      <c r="BU2249">
        <v>7</v>
      </c>
      <c r="BV2249">
        <v>0</v>
      </c>
      <c r="BW2249" t="str">
        <f>"8:00 AM"</f>
        <v>8:00 AM</v>
      </c>
      <c r="BX2249" t="str">
        <f>"4:00 PM"</f>
        <v>4:00 PM</v>
      </c>
      <c r="BY2249" t="s">
        <v>133</v>
      </c>
      <c r="BZ2249">
        <v>0</v>
      </c>
      <c r="CA2249">
        <v>24</v>
      </c>
      <c r="CB2249" t="s">
        <v>117</v>
      </c>
      <c r="CD2249" t="s">
        <v>7334</v>
      </c>
      <c r="CE2249" t="s">
        <v>760</v>
      </c>
      <c r="CF2249" t="s">
        <v>982</v>
      </c>
      <c r="CG2249" t="s">
        <v>120</v>
      </c>
      <c r="CH2249" t="s">
        <v>121</v>
      </c>
      <c r="CI2249" s="6">
        <v>96950</v>
      </c>
      <c r="CJ2249" s="10">
        <v>10.02</v>
      </c>
      <c r="CK2249" s="10">
        <v>10.5</v>
      </c>
      <c r="CL2249" s="10">
        <v>15.03</v>
      </c>
      <c r="CM2249" s="10">
        <v>15.75</v>
      </c>
      <c r="CN2249" t="s">
        <v>137</v>
      </c>
      <c r="CO2249" t="s">
        <v>140</v>
      </c>
      <c r="CP2249" t="s">
        <v>138</v>
      </c>
      <c r="CR2249" t="s">
        <v>117</v>
      </c>
      <c r="CS2249" t="s">
        <v>139</v>
      </c>
      <c r="CT2249" t="s">
        <v>139</v>
      </c>
      <c r="CU2249" t="s">
        <v>139</v>
      </c>
      <c r="CV2249" t="s">
        <v>140</v>
      </c>
      <c r="CW2249" t="s">
        <v>139</v>
      </c>
      <c r="CX2249" t="s">
        <v>140</v>
      </c>
      <c r="CY2249" t="s">
        <v>4133</v>
      </c>
      <c r="CZ2249" s="8">
        <v>16702877617</v>
      </c>
      <c r="DA2249" t="s">
        <v>7330</v>
      </c>
      <c r="DB2249" t="s">
        <v>140</v>
      </c>
      <c r="DC2249" t="s">
        <v>139</v>
      </c>
      <c r="DD2249" t="s">
        <v>117</v>
      </c>
    </row>
    <row r="2250" spans="1:114" ht="15" customHeight="1" x14ac:dyDescent="0.35">
      <c r="A2250" t="s">
        <v>10747</v>
      </c>
      <c r="B2250" t="s">
        <v>144</v>
      </c>
      <c r="C2250" s="1">
        <v>45756</v>
      </c>
      <c r="D2250" s="1">
        <v>45821</v>
      </c>
      <c r="E2250" t="s">
        <v>116</v>
      </c>
      <c r="F2250" s="1">
        <v>45929</v>
      </c>
      <c r="G2250" t="s">
        <v>117</v>
      </c>
      <c r="H2250" t="s">
        <v>117</v>
      </c>
      <c r="I2250" t="s">
        <v>117</v>
      </c>
      <c r="J2250" t="s">
        <v>5735</v>
      </c>
      <c r="K2250" t="s">
        <v>5736</v>
      </c>
      <c r="L2250" t="s">
        <v>5737</v>
      </c>
      <c r="M2250" t="s">
        <v>5738</v>
      </c>
      <c r="N2250" t="s">
        <v>120</v>
      </c>
      <c r="O2250" t="s">
        <v>121</v>
      </c>
      <c r="P2250" s="6">
        <v>96950</v>
      </c>
      <c r="Q2250" t="s">
        <v>122</v>
      </c>
      <c r="S2250" s="8">
        <v>16702351495</v>
      </c>
      <c r="U2250" t="s">
        <v>5739</v>
      </c>
      <c r="V2250">
        <v>23622</v>
      </c>
      <c r="W2250" t="s">
        <v>124</v>
      </c>
      <c r="Y2250" t="s">
        <v>3729</v>
      </c>
      <c r="Z2250" t="s">
        <v>5740</v>
      </c>
      <c r="AA2250" t="s">
        <v>5741</v>
      </c>
      <c r="AB2250" t="s">
        <v>189</v>
      </c>
      <c r="AC2250" t="s">
        <v>5737</v>
      </c>
      <c r="AD2250" t="s">
        <v>5738</v>
      </c>
      <c r="AE2250" t="s">
        <v>120</v>
      </c>
      <c r="AF2250" t="s">
        <v>121</v>
      </c>
      <c r="AG2250" s="6">
        <v>96950</v>
      </c>
      <c r="AH2250" t="s">
        <v>122</v>
      </c>
      <c r="AJ2250" s="8">
        <v>16707881495</v>
      </c>
      <c r="AL2250" t="s">
        <v>5742</v>
      </c>
      <c r="BE2250" t="str">
        <f>"43-3031.00"</f>
        <v>43-3031.00</v>
      </c>
      <c r="BF2250" t="s">
        <v>357</v>
      </c>
      <c r="BG2250" t="s">
        <v>10748</v>
      </c>
      <c r="BH2250" t="s">
        <v>2453</v>
      </c>
      <c r="BI2250">
        <v>1</v>
      </c>
      <c r="BJ2250">
        <v>1</v>
      </c>
      <c r="BK2250" s="1">
        <v>45931</v>
      </c>
      <c r="BL2250" s="1">
        <v>46295</v>
      </c>
      <c r="BM2250" s="1">
        <v>45931</v>
      </c>
      <c r="BN2250" s="1">
        <v>46295</v>
      </c>
      <c r="BO2250">
        <v>35</v>
      </c>
      <c r="BP2250">
        <v>0</v>
      </c>
      <c r="BQ2250">
        <v>7</v>
      </c>
      <c r="BR2250">
        <v>7</v>
      </c>
      <c r="BS2250">
        <v>7</v>
      </c>
      <c r="BT2250">
        <v>7</v>
      </c>
      <c r="BU2250">
        <v>7</v>
      </c>
      <c r="BV2250">
        <v>0</v>
      </c>
      <c r="BW2250" t="str">
        <f>"8:00 AM"</f>
        <v>8:00 AM</v>
      </c>
      <c r="BX2250" t="str">
        <f>"5:00 PM"</f>
        <v>5:00 PM</v>
      </c>
      <c r="BY2250" t="s">
        <v>159</v>
      </c>
      <c r="BZ2250">
        <v>0</v>
      </c>
      <c r="CA2250">
        <v>24</v>
      </c>
      <c r="CB2250" t="s">
        <v>117</v>
      </c>
      <c r="CD2250" s="2" t="s">
        <v>10749</v>
      </c>
      <c r="CE2250" t="s">
        <v>5738</v>
      </c>
      <c r="CG2250" t="s">
        <v>10750</v>
      </c>
      <c r="CH2250" t="s">
        <v>121</v>
      </c>
      <c r="CI2250" s="6">
        <v>96950</v>
      </c>
      <c r="CJ2250" s="10">
        <v>12.28</v>
      </c>
      <c r="CK2250" s="10">
        <v>12.28</v>
      </c>
      <c r="CL2250" s="10">
        <v>18.420000000000002</v>
      </c>
      <c r="CM2250" s="10">
        <v>18.420000000000002</v>
      </c>
      <c r="CN2250" t="s">
        <v>137</v>
      </c>
      <c r="CO2250" t="s">
        <v>194</v>
      </c>
      <c r="CP2250" t="s">
        <v>138</v>
      </c>
      <c r="CR2250" t="s">
        <v>117</v>
      </c>
      <c r="CS2250" t="s">
        <v>139</v>
      </c>
      <c r="CT2250" t="s">
        <v>140</v>
      </c>
      <c r="CU2250" t="s">
        <v>139</v>
      </c>
      <c r="CV2250" t="s">
        <v>140</v>
      </c>
      <c r="CW2250" t="s">
        <v>139</v>
      </c>
      <c r="CX2250" t="s">
        <v>140</v>
      </c>
      <c r="CY2250" t="s">
        <v>1002</v>
      </c>
      <c r="CZ2250" s="8">
        <v>16707881495</v>
      </c>
      <c r="DA2250" t="s">
        <v>5742</v>
      </c>
      <c r="DB2250" t="s">
        <v>164</v>
      </c>
      <c r="DC2250" t="s">
        <v>139</v>
      </c>
      <c r="DD2250" t="s">
        <v>117</v>
      </c>
    </row>
    <row r="2251" spans="1:114" ht="15" customHeight="1" x14ac:dyDescent="0.35">
      <c r="A2251" t="s">
        <v>16757</v>
      </c>
      <c r="B2251" t="s">
        <v>144</v>
      </c>
      <c r="C2251" s="1">
        <v>45756</v>
      </c>
      <c r="D2251" s="1">
        <v>45821</v>
      </c>
      <c r="E2251" t="s">
        <v>116</v>
      </c>
      <c r="F2251" s="1">
        <v>45929</v>
      </c>
      <c r="G2251" t="s">
        <v>117</v>
      </c>
      <c r="H2251" t="s">
        <v>117</v>
      </c>
      <c r="I2251" t="s">
        <v>117</v>
      </c>
      <c r="J2251" t="s">
        <v>5735</v>
      </c>
      <c r="K2251" t="s">
        <v>5736</v>
      </c>
      <c r="L2251" t="s">
        <v>5737</v>
      </c>
      <c r="M2251" t="s">
        <v>5738</v>
      </c>
      <c r="N2251" t="s">
        <v>120</v>
      </c>
      <c r="O2251" t="s">
        <v>121</v>
      </c>
      <c r="P2251" s="6">
        <v>96950</v>
      </c>
      <c r="Q2251" t="s">
        <v>122</v>
      </c>
      <c r="S2251" s="8">
        <v>16702351495</v>
      </c>
      <c r="U2251" t="s">
        <v>5739</v>
      </c>
      <c r="V2251">
        <v>23622</v>
      </c>
      <c r="W2251" t="s">
        <v>124</v>
      </c>
      <c r="Y2251" t="s">
        <v>3729</v>
      </c>
      <c r="Z2251" t="s">
        <v>5740</v>
      </c>
      <c r="AA2251" t="s">
        <v>5741</v>
      </c>
      <c r="AB2251" t="s">
        <v>189</v>
      </c>
      <c r="AC2251" t="s">
        <v>5738</v>
      </c>
      <c r="AE2251" t="s">
        <v>120</v>
      </c>
      <c r="AF2251" t="s">
        <v>121</v>
      </c>
      <c r="AG2251" s="6">
        <v>96950</v>
      </c>
      <c r="AH2251" t="s">
        <v>122</v>
      </c>
      <c r="AJ2251" s="8">
        <v>16707881495</v>
      </c>
      <c r="AL2251" t="s">
        <v>5742</v>
      </c>
      <c r="BE2251" t="str">
        <f>"49-9071.00"</f>
        <v>49-9071.00</v>
      </c>
      <c r="BF2251" t="s">
        <v>156</v>
      </c>
      <c r="BG2251" t="s">
        <v>5743</v>
      </c>
      <c r="BH2251" t="s">
        <v>423</v>
      </c>
      <c r="BI2251">
        <v>20</v>
      </c>
      <c r="BJ2251">
        <v>20</v>
      </c>
      <c r="BK2251" s="1">
        <v>45931</v>
      </c>
      <c r="BL2251" s="1">
        <v>46295</v>
      </c>
      <c r="BM2251" s="1">
        <v>45931</v>
      </c>
      <c r="BN2251" s="1">
        <v>46295</v>
      </c>
      <c r="BO2251">
        <v>35</v>
      </c>
      <c r="BP2251">
        <v>0</v>
      </c>
      <c r="BQ2251">
        <v>7</v>
      </c>
      <c r="BR2251">
        <v>7</v>
      </c>
      <c r="BS2251">
        <v>7</v>
      </c>
      <c r="BT2251">
        <v>7</v>
      </c>
      <c r="BU2251">
        <v>7</v>
      </c>
      <c r="BV2251">
        <v>0</v>
      </c>
      <c r="BW2251" t="str">
        <f>"8:00 AM"</f>
        <v>8:00 AM</v>
      </c>
      <c r="BX2251" t="str">
        <f>"5:00 PM"</f>
        <v>5:00 PM</v>
      </c>
      <c r="BY2251" t="s">
        <v>133</v>
      </c>
      <c r="BZ2251">
        <v>0</v>
      </c>
      <c r="CA2251">
        <v>24</v>
      </c>
      <c r="CB2251" t="s">
        <v>117</v>
      </c>
      <c r="CD2251" s="2" t="s">
        <v>16758</v>
      </c>
      <c r="CE2251" t="s">
        <v>5738</v>
      </c>
      <c r="CG2251" t="s">
        <v>120</v>
      </c>
      <c r="CH2251" t="s">
        <v>121</v>
      </c>
      <c r="CI2251" s="6">
        <v>96950</v>
      </c>
      <c r="CJ2251" s="10">
        <v>9.75</v>
      </c>
      <c r="CK2251" s="10">
        <v>9.75</v>
      </c>
      <c r="CL2251" s="10">
        <v>14.63</v>
      </c>
      <c r="CM2251" s="10">
        <v>14.63</v>
      </c>
      <c r="CN2251" t="s">
        <v>137</v>
      </c>
      <c r="CO2251" t="s">
        <v>194</v>
      </c>
      <c r="CP2251" t="s">
        <v>138</v>
      </c>
      <c r="CR2251" t="s">
        <v>139</v>
      </c>
      <c r="CS2251" t="s">
        <v>139</v>
      </c>
      <c r="CT2251" t="s">
        <v>140</v>
      </c>
      <c r="CU2251" t="s">
        <v>139</v>
      </c>
      <c r="CV2251" t="s">
        <v>140</v>
      </c>
      <c r="CW2251" t="s">
        <v>139</v>
      </c>
      <c r="CX2251" t="s">
        <v>140</v>
      </c>
      <c r="CY2251" t="s">
        <v>1002</v>
      </c>
      <c r="CZ2251" s="8">
        <v>16707881495</v>
      </c>
      <c r="DA2251" t="s">
        <v>5742</v>
      </c>
      <c r="DB2251" t="s">
        <v>164</v>
      </c>
      <c r="DC2251" t="s">
        <v>139</v>
      </c>
      <c r="DD2251" t="s">
        <v>117</v>
      </c>
    </row>
    <row r="2252" spans="1:114" ht="15" customHeight="1" x14ac:dyDescent="0.35">
      <c r="A2252" t="s">
        <v>12597</v>
      </c>
      <c r="B2252" t="s">
        <v>144</v>
      </c>
      <c r="C2252" s="1">
        <v>45757</v>
      </c>
      <c r="D2252" s="1">
        <v>45821</v>
      </c>
      <c r="E2252" t="s">
        <v>116</v>
      </c>
      <c r="F2252" s="1">
        <v>45929</v>
      </c>
      <c r="G2252" t="s">
        <v>117</v>
      </c>
      <c r="H2252" t="s">
        <v>117</v>
      </c>
      <c r="I2252" t="s">
        <v>117</v>
      </c>
      <c r="J2252" t="s">
        <v>7725</v>
      </c>
      <c r="K2252" t="s">
        <v>7726</v>
      </c>
      <c r="L2252" t="s">
        <v>7727</v>
      </c>
      <c r="M2252" t="s">
        <v>7728</v>
      </c>
      <c r="N2252" t="s">
        <v>120</v>
      </c>
      <c r="O2252" t="s">
        <v>121</v>
      </c>
      <c r="P2252" s="6">
        <v>96950</v>
      </c>
      <c r="Q2252" t="s">
        <v>122</v>
      </c>
      <c r="S2252" s="8">
        <v>16702340455</v>
      </c>
      <c r="U2252" t="s">
        <v>7729</v>
      </c>
      <c r="V2252">
        <v>23622</v>
      </c>
      <c r="W2252" t="s">
        <v>124</v>
      </c>
      <c r="Y2252" t="s">
        <v>1278</v>
      </c>
      <c r="Z2252" t="s">
        <v>4039</v>
      </c>
      <c r="AA2252" t="s">
        <v>4040</v>
      </c>
      <c r="AB2252" t="s">
        <v>128</v>
      </c>
      <c r="AC2252" t="s">
        <v>7730</v>
      </c>
      <c r="AD2252" t="s">
        <v>7728</v>
      </c>
      <c r="AE2252" t="s">
        <v>120</v>
      </c>
      <c r="AF2252" t="s">
        <v>121</v>
      </c>
      <c r="AG2252" s="6">
        <v>96950</v>
      </c>
      <c r="AH2252" t="s">
        <v>122</v>
      </c>
      <c r="AJ2252" s="8">
        <v>16702340455</v>
      </c>
      <c r="AL2252" t="s">
        <v>7731</v>
      </c>
      <c r="BE2252" t="str">
        <f>"49-9071.00"</f>
        <v>49-9071.00</v>
      </c>
      <c r="BF2252" t="s">
        <v>156</v>
      </c>
      <c r="BG2252" t="s">
        <v>7732</v>
      </c>
      <c r="BH2252" t="s">
        <v>2639</v>
      </c>
      <c r="BI2252">
        <v>10</v>
      </c>
      <c r="BJ2252">
        <v>10</v>
      </c>
      <c r="BK2252" s="1">
        <v>45931</v>
      </c>
      <c r="BL2252" s="1">
        <v>46295</v>
      </c>
      <c r="BM2252" s="1">
        <v>45931</v>
      </c>
      <c r="BN2252" s="1">
        <v>46295</v>
      </c>
      <c r="BO2252">
        <v>35</v>
      </c>
      <c r="BP2252">
        <v>0</v>
      </c>
      <c r="BQ2252">
        <v>7</v>
      </c>
      <c r="BR2252">
        <v>7</v>
      </c>
      <c r="BS2252">
        <v>7</v>
      </c>
      <c r="BT2252">
        <v>7</v>
      </c>
      <c r="BU2252">
        <v>7</v>
      </c>
      <c r="BV2252">
        <v>0</v>
      </c>
      <c r="BW2252" t="str">
        <f>"8:00 AM"</f>
        <v>8:00 AM</v>
      </c>
      <c r="BX2252" t="str">
        <f>"4:00 PM"</f>
        <v>4:00 PM</v>
      </c>
      <c r="BY2252" t="s">
        <v>159</v>
      </c>
      <c r="BZ2252">
        <v>0</v>
      </c>
      <c r="CA2252">
        <v>24</v>
      </c>
      <c r="CB2252" t="s">
        <v>117</v>
      </c>
      <c r="CD2252" t="s">
        <v>7733</v>
      </c>
      <c r="CE2252" t="s">
        <v>7734</v>
      </c>
      <c r="CF2252" t="s">
        <v>7735</v>
      </c>
      <c r="CG2252" t="s">
        <v>120</v>
      </c>
      <c r="CH2252" t="s">
        <v>121</v>
      </c>
      <c r="CI2252" s="6">
        <v>96950</v>
      </c>
      <c r="CJ2252" s="10">
        <v>9.75</v>
      </c>
      <c r="CK2252" s="10">
        <v>9.75</v>
      </c>
      <c r="CL2252" s="10">
        <v>14.63</v>
      </c>
      <c r="CM2252" s="10">
        <v>14.63</v>
      </c>
      <c r="CN2252" t="s">
        <v>137</v>
      </c>
      <c r="CP2252" t="s">
        <v>138</v>
      </c>
      <c r="CR2252" t="s">
        <v>117</v>
      </c>
      <c r="CS2252" t="s">
        <v>139</v>
      </c>
      <c r="CT2252" t="s">
        <v>140</v>
      </c>
      <c r="CU2252" t="s">
        <v>139</v>
      </c>
      <c r="CV2252" t="s">
        <v>140</v>
      </c>
      <c r="CW2252" t="s">
        <v>139</v>
      </c>
      <c r="CX2252" t="s">
        <v>140</v>
      </c>
      <c r="CY2252" t="s">
        <v>4047</v>
      </c>
      <c r="CZ2252" s="8">
        <v>16702340455</v>
      </c>
      <c r="DA2252" t="s">
        <v>7731</v>
      </c>
      <c r="DB2252" t="s">
        <v>4048</v>
      </c>
      <c r="DC2252" t="s">
        <v>139</v>
      </c>
      <c r="DD2252" t="s">
        <v>117</v>
      </c>
    </row>
    <row r="2253" spans="1:114" ht="15" customHeight="1" x14ac:dyDescent="0.35">
      <c r="A2253" t="s">
        <v>10607</v>
      </c>
      <c r="B2253" t="s">
        <v>144</v>
      </c>
      <c r="C2253" s="1">
        <v>45758</v>
      </c>
      <c r="D2253" s="1">
        <v>45821</v>
      </c>
      <c r="E2253" t="s">
        <v>116</v>
      </c>
      <c r="F2253" s="1">
        <v>45929</v>
      </c>
      <c r="G2253" t="s">
        <v>139</v>
      </c>
      <c r="H2253" t="s">
        <v>117</v>
      </c>
      <c r="I2253" t="s">
        <v>117</v>
      </c>
      <c r="J2253" t="s">
        <v>1274</v>
      </c>
      <c r="K2253" t="s">
        <v>1275</v>
      </c>
      <c r="L2253" t="s">
        <v>1276</v>
      </c>
      <c r="N2253" t="s">
        <v>120</v>
      </c>
      <c r="O2253" t="s">
        <v>121</v>
      </c>
      <c r="P2253" s="6">
        <v>96950</v>
      </c>
      <c r="Q2253" t="s">
        <v>122</v>
      </c>
      <c r="S2253" s="8">
        <v>16702358778</v>
      </c>
      <c r="U2253" t="s">
        <v>2527</v>
      </c>
      <c r="V2253">
        <v>23622</v>
      </c>
      <c r="W2253" t="s">
        <v>124</v>
      </c>
      <c r="Y2253" t="s">
        <v>1278</v>
      </c>
      <c r="Z2253" t="s">
        <v>1279</v>
      </c>
      <c r="AA2253" t="s">
        <v>1280</v>
      </c>
      <c r="AB2253" t="s">
        <v>154</v>
      </c>
      <c r="AC2253" t="s">
        <v>1276</v>
      </c>
      <c r="AE2253" t="s">
        <v>120</v>
      </c>
      <c r="AF2253" t="s">
        <v>121</v>
      </c>
      <c r="AG2253" s="6">
        <v>96950</v>
      </c>
      <c r="AH2253" t="s">
        <v>122</v>
      </c>
      <c r="AJ2253" s="8">
        <v>16702358778</v>
      </c>
      <c r="AL2253" t="s">
        <v>1281</v>
      </c>
      <c r="BE2253" t="str">
        <f>"47-3012.00"</f>
        <v>47-3012.00</v>
      </c>
      <c r="BF2253" t="s">
        <v>10608</v>
      </c>
      <c r="BG2253" t="s">
        <v>10609</v>
      </c>
      <c r="BH2253" t="s">
        <v>10610</v>
      </c>
      <c r="BI2253">
        <v>5</v>
      </c>
      <c r="BJ2253">
        <v>5</v>
      </c>
      <c r="BK2253" s="1">
        <v>45931</v>
      </c>
      <c r="BL2253" s="1">
        <v>47026</v>
      </c>
      <c r="BM2253" s="1">
        <v>45931</v>
      </c>
      <c r="BN2253" s="1">
        <v>47026</v>
      </c>
      <c r="BO2253">
        <v>40</v>
      </c>
      <c r="BP2253">
        <v>0</v>
      </c>
      <c r="BQ2253">
        <v>8</v>
      </c>
      <c r="BR2253">
        <v>8</v>
      </c>
      <c r="BS2253">
        <v>8</v>
      </c>
      <c r="BT2253">
        <v>8</v>
      </c>
      <c r="BU2253">
        <v>8</v>
      </c>
      <c r="BV2253">
        <v>0</v>
      </c>
      <c r="BW2253" t="str">
        <f>"7:30 AM"</f>
        <v>7:30 AM</v>
      </c>
      <c r="BX2253" t="str">
        <f>"4:30 PM"</f>
        <v>4:30 PM</v>
      </c>
      <c r="BY2253" t="s">
        <v>133</v>
      </c>
      <c r="BZ2253">
        <v>0</v>
      </c>
      <c r="CA2253">
        <v>6</v>
      </c>
      <c r="CB2253" t="s">
        <v>117</v>
      </c>
      <c r="CD2253" t="s">
        <v>10611</v>
      </c>
      <c r="CE2253" t="s">
        <v>10612</v>
      </c>
      <c r="CG2253" t="s">
        <v>120</v>
      </c>
      <c r="CH2253" t="s">
        <v>121</v>
      </c>
      <c r="CI2253" s="6">
        <v>96950</v>
      </c>
      <c r="CJ2253" s="10">
        <v>10.5</v>
      </c>
      <c r="CK2253" s="10">
        <v>10.5</v>
      </c>
      <c r="CL2253" s="10">
        <v>15.75</v>
      </c>
      <c r="CM2253" s="10">
        <v>15.75</v>
      </c>
      <c r="CN2253" t="s">
        <v>137</v>
      </c>
      <c r="CO2253" t="s">
        <v>140</v>
      </c>
      <c r="CP2253" t="s">
        <v>209</v>
      </c>
      <c r="CR2253" t="s">
        <v>117</v>
      </c>
      <c r="CS2253" t="s">
        <v>139</v>
      </c>
      <c r="CT2253" t="s">
        <v>139</v>
      </c>
      <c r="CU2253" t="s">
        <v>139</v>
      </c>
      <c r="CV2253" t="s">
        <v>140</v>
      </c>
      <c r="CW2253" t="s">
        <v>139</v>
      </c>
      <c r="CX2253" t="s">
        <v>139</v>
      </c>
      <c r="CY2253" t="s">
        <v>308</v>
      </c>
      <c r="CZ2253" s="8">
        <v>16702358778</v>
      </c>
      <c r="DA2253" t="s">
        <v>1281</v>
      </c>
      <c r="DB2253" t="s">
        <v>140</v>
      </c>
      <c r="DC2253" t="s">
        <v>139</v>
      </c>
      <c r="DD2253" t="s">
        <v>117</v>
      </c>
    </row>
    <row r="2254" spans="1:114" ht="15" customHeight="1" x14ac:dyDescent="0.35">
      <c r="A2254" t="s">
        <v>15422</v>
      </c>
      <c r="B2254" t="s">
        <v>144</v>
      </c>
      <c r="C2254" s="1">
        <v>45758</v>
      </c>
      <c r="D2254" s="1">
        <v>45821</v>
      </c>
      <c r="E2254" t="s">
        <v>116</v>
      </c>
      <c r="F2254" s="1">
        <v>45929</v>
      </c>
      <c r="G2254" t="s">
        <v>117</v>
      </c>
      <c r="H2254" t="s">
        <v>117</v>
      </c>
      <c r="I2254" t="s">
        <v>117</v>
      </c>
      <c r="J2254" t="s">
        <v>8397</v>
      </c>
      <c r="L2254" t="s">
        <v>8398</v>
      </c>
      <c r="M2254" t="s">
        <v>8399</v>
      </c>
      <c r="N2254" t="s">
        <v>120</v>
      </c>
      <c r="O2254" t="s">
        <v>121</v>
      </c>
      <c r="P2254" s="6">
        <v>96950</v>
      </c>
      <c r="Q2254" t="s">
        <v>122</v>
      </c>
      <c r="S2254" s="8">
        <v>16702333112</v>
      </c>
      <c r="U2254" t="s">
        <v>8400</v>
      </c>
      <c r="V2254">
        <v>455219</v>
      </c>
      <c r="W2254" t="s">
        <v>124</v>
      </c>
      <c r="Y2254" t="s">
        <v>2482</v>
      </c>
      <c r="Z2254" t="s">
        <v>8401</v>
      </c>
      <c r="AA2254" t="s">
        <v>8402</v>
      </c>
      <c r="AB2254" t="s">
        <v>128</v>
      </c>
      <c r="AC2254" t="s">
        <v>8398</v>
      </c>
      <c r="AE2254" t="s">
        <v>120</v>
      </c>
      <c r="AF2254" t="s">
        <v>121</v>
      </c>
      <c r="AG2254" s="6">
        <v>96950</v>
      </c>
      <c r="AH2254" t="s">
        <v>122</v>
      </c>
      <c r="AJ2254" s="8">
        <v>16702333112</v>
      </c>
      <c r="AL2254" t="s">
        <v>8403</v>
      </c>
      <c r="BE2254" t="str">
        <f>"49-9071.00"</f>
        <v>49-9071.00</v>
      </c>
      <c r="BF2254" t="s">
        <v>156</v>
      </c>
      <c r="BG2254" t="s">
        <v>15423</v>
      </c>
      <c r="BH2254" t="s">
        <v>156</v>
      </c>
      <c r="BI2254">
        <v>1</v>
      </c>
      <c r="BJ2254">
        <v>1</v>
      </c>
      <c r="BK2254" s="1">
        <v>45931</v>
      </c>
      <c r="BL2254" s="1">
        <v>46295</v>
      </c>
      <c r="BM2254" s="1">
        <v>45931</v>
      </c>
      <c r="BN2254" s="1">
        <v>46295</v>
      </c>
      <c r="BO2254">
        <v>35</v>
      </c>
      <c r="BP2254">
        <v>0</v>
      </c>
      <c r="BQ2254">
        <v>7</v>
      </c>
      <c r="BR2254">
        <v>7</v>
      </c>
      <c r="BS2254">
        <v>7</v>
      </c>
      <c r="BT2254">
        <v>7</v>
      </c>
      <c r="BU2254">
        <v>7</v>
      </c>
      <c r="BV2254">
        <v>0</v>
      </c>
      <c r="BW2254" t="str">
        <f>"8:00 AM"</f>
        <v>8:00 AM</v>
      </c>
      <c r="BX2254" t="str">
        <f>"5:00 PM"</f>
        <v>5:00 PM</v>
      </c>
      <c r="BY2254" t="s">
        <v>159</v>
      </c>
      <c r="BZ2254">
        <v>0</v>
      </c>
      <c r="CA2254">
        <v>24</v>
      </c>
      <c r="CB2254" t="s">
        <v>117</v>
      </c>
      <c r="CD2254" s="2" t="s">
        <v>15424</v>
      </c>
      <c r="CE2254" t="s">
        <v>8399</v>
      </c>
      <c r="CG2254" t="s">
        <v>120</v>
      </c>
      <c r="CH2254" t="s">
        <v>121</v>
      </c>
      <c r="CI2254" s="6">
        <v>96950</v>
      </c>
      <c r="CJ2254" s="10">
        <v>9.75</v>
      </c>
      <c r="CK2254" s="10">
        <v>9.75</v>
      </c>
      <c r="CL2254" s="10">
        <v>14.63</v>
      </c>
      <c r="CM2254" s="10">
        <v>14.63</v>
      </c>
      <c r="CN2254" t="s">
        <v>137</v>
      </c>
      <c r="CO2254" t="s">
        <v>194</v>
      </c>
      <c r="CP2254" t="s">
        <v>138</v>
      </c>
      <c r="CR2254" t="s">
        <v>117</v>
      </c>
      <c r="CS2254" t="s">
        <v>139</v>
      </c>
      <c r="CT2254" t="s">
        <v>140</v>
      </c>
      <c r="CU2254" t="s">
        <v>139</v>
      </c>
      <c r="CV2254" t="s">
        <v>140</v>
      </c>
      <c r="CW2254" t="s">
        <v>139</v>
      </c>
      <c r="CX2254" t="s">
        <v>140</v>
      </c>
      <c r="CY2254" t="s">
        <v>1002</v>
      </c>
      <c r="CZ2254" s="8">
        <v>16702333112</v>
      </c>
      <c r="DA2254" t="s">
        <v>8403</v>
      </c>
      <c r="DB2254" t="s">
        <v>164</v>
      </c>
      <c r="DC2254" t="s">
        <v>139</v>
      </c>
      <c r="DD2254" t="s">
        <v>117</v>
      </c>
    </row>
    <row r="2255" spans="1:114" ht="15" customHeight="1" x14ac:dyDescent="0.35">
      <c r="A2255" t="s">
        <v>8631</v>
      </c>
      <c r="B2255" t="s">
        <v>166</v>
      </c>
      <c r="C2255" s="1">
        <v>45761</v>
      </c>
      <c r="D2255" s="1">
        <v>45821</v>
      </c>
      <c r="E2255" t="s">
        <v>211</v>
      </c>
      <c r="G2255" t="s">
        <v>117</v>
      </c>
      <c r="H2255" t="s">
        <v>117</v>
      </c>
      <c r="I2255" t="s">
        <v>117</v>
      </c>
      <c r="J2255" t="s">
        <v>246</v>
      </c>
      <c r="L2255" t="s">
        <v>253</v>
      </c>
      <c r="N2255" t="s">
        <v>248</v>
      </c>
      <c r="O2255" t="s">
        <v>121</v>
      </c>
      <c r="P2255" s="6">
        <v>96951</v>
      </c>
      <c r="Q2255" t="s">
        <v>122</v>
      </c>
      <c r="R2255" t="s">
        <v>121</v>
      </c>
      <c r="S2255" s="8">
        <v>16705320350</v>
      </c>
      <c r="U2255" t="s">
        <v>249</v>
      </c>
      <c r="V2255">
        <v>445110</v>
      </c>
      <c r="W2255" t="s">
        <v>124</v>
      </c>
      <c r="Y2255" t="s">
        <v>250</v>
      </c>
      <c r="Z2255" t="s">
        <v>251</v>
      </c>
      <c r="AA2255" t="s">
        <v>535</v>
      </c>
      <c r="AB2255" t="s">
        <v>128</v>
      </c>
      <c r="AC2255" t="s">
        <v>253</v>
      </c>
      <c r="AE2255" t="s">
        <v>248</v>
      </c>
      <c r="AF2255" t="s">
        <v>121</v>
      </c>
      <c r="AG2255" s="6">
        <v>96951</v>
      </c>
      <c r="AH2255" t="s">
        <v>122</v>
      </c>
      <c r="AJ2255" s="8">
        <v>16705320350</v>
      </c>
      <c r="AL2255" t="s">
        <v>254</v>
      </c>
      <c r="BE2255" t="str">
        <f>"35-2021.00"</f>
        <v>35-2021.00</v>
      </c>
      <c r="BF2255" t="s">
        <v>438</v>
      </c>
      <c r="BG2255" t="s">
        <v>7422</v>
      </c>
      <c r="BH2255" t="s">
        <v>5068</v>
      </c>
      <c r="BI2255">
        <v>4</v>
      </c>
      <c r="BK2255" s="1">
        <v>45880</v>
      </c>
      <c r="BL2255" s="1">
        <v>46244</v>
      </c>
      <c r="BO2255">
        <v>40</v>
      </c>
      <c r="BP2255">
        <v>0</v>
      </c>
      <c r="BQ2255">
        <v>7</v>
      </c>
      <c r="BR2255">
        <v>7</v>
      </c>
      <c r="BS2255">
        <v>7</v>
      </c>
      <c r="BT2255">
        <v>7</v>
      </c>
      <c r="BU2255">
        <v>7</v>
      </c>
      <c r="BV2255">
        <v>5</v>
      </c>
      <c r="BW2255" t="str">
        <f>"8:00 AM"</f>
        <v>8:00 AM</v>
      </c>
      <c r="BX2255" t="str">
        <f>"4:00 PM"</f>
        <v>4:00 PM</v>
      </c>
      <c r="BY2255" t="s">
        <v>133</v>
      </c>
      <c r="BZ2255">
        <v>0</v>
      </c>
      <c r="CA2255">
        <v>3</v>
      </c>
      <c r="CB2255" t="s">
        <v>117</v>
      </c>
      <c r="CD2255" s="2" t="s">
        <v>7811</v>
      </c>
      <c r="CE2255" t="s">
        <v>1321</v>
      </c>
      <c r="CG2255" t="s">
        <v>248</v>
      </c>
      <c r="CH2255" t="s">
        <v>121</v>
      </c>
      <c r="CI2255" s="6">
        <v>96951</v>
      </c>
      <c r="CJ2255" s="10">
        <v>7.84</v>
      </c>
      <c r="CK2255" s="10">
        <v>7.84</v>
      </c>
      <c r="CL2255" s="10">
        <v>11.76</v>
      </c>
      <c r="CM2255" s="10">
        <v>11.76</v>
      </c>
      <c r="CN2255" t="s">
        <v>137</v>
      </c>
      <c r="CO2255" t="s">
        <v>140</v>
      </c>
      <c r="CP2255" t="s">
        <v>138</v>
      </c>
      <c r="CR2255" t="s">
        <v>117</v>
      </c>
      <c r="CS2255" t="s">
        <v>139</v>
      </c>
      <c r="CT2255" t="s">
        <v>140</v>
      </c>
      <c r="CU2255" t="s">
        <v>139</v>
      </c>
      <c r="CV2255" t="s">
        <v>140</v>
      </c>
      <c r="CW2255" t="s">
        <v>139</v>
      </c>
      <c r="CX2255" t="s">
        <v>140</v>
      </c>
      <c r="CY2255" t="s">
        <v>539</v>
      </c>
      <c r="CZ2255" s="8">
        <v>16705320350</v>
      </c>
      <c r="DA2255" t="s">
        <v>254</v>
      </c>
      <c r="DB2255" t="s">
        <v>140</v>
      </c>
      <c r="DC2255" t="s">
        <v>139</v>
      </c>
      <c r="DD2255" t="s">
        <v>117</v>
      </c>
    </row>
    <row r="2256" spans="1:114" ht="15" customHeight="1" x14ac:dyDescent="0.35">
      <c r="A2256" t="s">
        <v>2456</v>
      </c>
      <c r="B2256" t="s">
        <v>144</v>
      </c>
      <c r="C2256" s="1">
        <v>45764</v>
      </c>
      <c r="D2256" s="1">
        <v>45821</v>
      </c>
      <c r="E2256" t="s">
        <v>116</v>
      </c>
      <c r="F2256" s="1">
        <v>45924</v>
      </c>
      <c r="G2256" t="s">
        <v>139</v>
      </c>
      <c r="H2256" t="s">
        <v>117</v>
      </c>
      <c r="I2256" t="s">
        <v>117</v>
      </c>
      <c r="J2256" t="s">
        <v>2457</v>
      </c>
      <c r="L2256" t="s">
        <v>2458</v>
      </c>
      <c r="M2256" t="s">
        <v>2459</v>
      </c>
      <c r="N2256" t="s">
        <v>136</v>
      </c>
      <c r="O2256" t="s">
        <v>121</v>
      </c>
      <c r="P2256" s="6">
        <v>96950</v>
      </c>
      <c r="Q2256" t="s">
        <v>122</v>
      </c>
      <c r="R2256" t="s">
        <v>140</v>
      </c>
      <c r="S2256" s="8">
        <v>16702857557</v>
      </c>
      <c r="U2256" t="s">
        <v>2460</v>
      </c>
      <c r="V2256">
        <v>561320</v>
      </c>
      <c r="W2256" t="s">
        <v>124</v>
      </c>
      <c r="Y2256" t="s">
        <v>2461</v>
      </c>
      <c r="Z2256" t="s">
        <v>2462</v>
      </c>
      <c r="AB2256" t="s">
        <v>2463</v>
      </c>
      <c r="AC2256" t="s">
        <v>2458</v>
      </c>
      <c r="AD2256" t="s">
        <v>2459</v>
      </c>
      <c r="AE2256" t="s">
        <v>136</v>
      </c>
      <c r="AF2256" t="s">
        <v>121</v>
      </c>
      <c r="AG2256" s="6">
        <v>96950</v>
      </c>
      <c r="AH2256" t="s">
        <v>122</v>
      </c>
      <c r="AJ2256" s="8">
        <v>16702857557</v>
      </c>
      <c r="AL2256" t="s">
        <v>2464</v>
      </c>
      <c r="BE2256" t="str">
        <f>"37-2012.00"</f>
        <v>37-2012.00</v>
      </c>
      <c r="BF2256" t="s">
        <v>130</v>
      </c>
      <c r="BG2256" t="s">
        <v>2465</v>
      </c>
      <c r="BH2256" t="s">
        <v>130</v>
      </c>
      <c r="BI2256">
        <v>5</v>
      </c>
      <c r="BJ2256">
        <v>5</v>
      </c>
      <c r="BK2256" s="1">
        <v>45926</v>
      </c>
      <c r="BL2256" s="1">
        <v>46290</v>
      </c>
      <c r="BM2256" s="1">
        <v>45926</v>
      </c>
      <c r="BN2256" s="1">
        <v>46290</v>
      </c>
      <c r="BO2256">
        <v>40</v>
      </c>
      <c r="BP2256">
        <v>0</v>
      </c>
      <c r="BQ2256">
        <v>8</v>
      </c>
      <c r="BR2256">
        <v>8</v>
      </c>
      <c r="BS2256">
        <v>8</v>
      </c>
      <c r="BT2256">
        <v>8</v>
      </c>
      <c r="BU2256">
        <v>8</v>
      </c>
      <c r="BV2256">
        <v>0</v>
      </c>
      <c r="BW2256" t="str">
        <f>"8:00 AM"</f>
        <v>8:00 AM</v>
      </c>
      <c r="BX2256" t="str">
        <f>"5:00 PM"</f>
        <v>5:00 PM</v>
      </c>
      <c r="BY2256" t="s">
        <v>133</v>
      </c>
      <c r="BZ2256">
        <v>0</v>
      </c>
      <c r="CA2256">
        <v>3</v>
      </c>
      <c r="CB2256" t="s">
        <v>117</v>
      </c>
      <c r="CD2256" t="s">
        <v>2466</v>
      </c>
      <c r="CE2256" t="s">
        <v>2467</v>
      </c>
      <c r="CF2256" t="s">
        <v>136</v>
      </c>
      <c r="CG2256" t="s">
        <v>136</v>
      </c>
      <c r="CH2256" t="s">
        <v>121</v>
      </c>
      <c r="CI2256" s="6">
        <v>96950</v>
      </c>
      <c r="CJ2256" s="10">
        <v>7.77</v>
      </c>
      <c r="CK2256" s="10">
        <v>7.77</v>
      </c>
      <c r="CL2256" s="10">
        <v>11.66</v>
      </c>
      <c r="CM2256" s="10">
        <v>11.66</v>
      </c>
      <c r="CN2256" t="s">
        <v>137</v>
      </c>
      <c r="CO2256" t="s">
        <v>2468</v>
      </c>
      <c r="CP2256" t="s">
        <v>138</v>
      </c>
      <c r="CR2256" t="s">
        <v>117</v>
      </c>
      <c r="CS2256" t="s">
        <v>139</v>
      </c>
      <c r="CT2256" t="s">
        <v>139</v>
      </c>
      <c r="CU2256" t="s">
        <v>139</v>
      </c>
      <c r="CV2256" t="s">
        <v>139</v>
      </c>
      <c r="CW2256" t="s">
        <v>139</v>
      </c>
      <c r="CX2256" t="s">
        <v>140</v>
      </c>
      <c r="CY2256" s="2" t="s">
        <v>2469</v>
      </c>
      <c r="CZ2256" s="8">
        <v>16702857557</v>
      </c>
      <c r="DA2256" t="s">
        <v>2464</v>
      </c>
      <c r="DB2256" t="s">
        <v>140</v>
      </c>
      <c r="DC2256" t="s">
        <v>139</v>
      </c>
      <c r="DD2256" t="s">
        <v>117</v>
      </c>
    </row>
    <row r="2257" spans="1:114" ht="15" customHeight="1" x14ac:dyDescent="0.35">
      <c r="A2257" t="s">
        <v>8469</v>
      </c>
      <c r="B2257" t="s">
        <v>144</v>
      </c>
      <c r="C2257" s="1">
        <v>45764</v>
      </c>
      <c r="D2257" s="1">
        <v>45821</v>
      </c>
      <c r="E2257" t="s">
        <v>116</v>
      </c>
      <c r="F2257" s="1">
        <v>45929</v>
      </c>
      <c r="G2257" t="s">
        <v>117</v>
      </c>
      <c r="H2257" t="s">
        <v>117</v>
      </c>
      <c r="I2257" t="s">
        <v>117</v>
      </c>
      <c r="J2257" t="s">
        <v>8470</v>
      </c>
      <c r="K2257" t="s">
        <v>8471</v>
      </c>
      <c r="L2257" t="s">
        <v>8472</v>
      </c>
      <c r="M2257" t="s">
        <v>140</v>
      </c>
      <c r="N2257" t="s">
        <v>120</v>
      </c>
      <c r="O2257" t="s">
        <v>121</v>
      </c>
      <c r="P2257" s="6">
        <v>96950</v>
      </c>
      <c r="Q2257" t="s">
        <v>122</v>
      </c>
      <c r="R2257" t="s">
        <v>1677</v>
      </c>
      <c r="S2257" s="8">
        <v>16707836689</v>
      </c>
      <c r="U2257" t="s">
        <v>8473</v>
      </c>
      <c r="V2257">
        <v>445110</v>
      </c>
      <c r="W2257" t="s">
        <v>124</v>
      </c>
      <c r="Y2257" t="s">
        <v>268</v>
      </c>
      <c r="Z2257" t="s">
        <v>8474</v>
      </c>
      <c r="AB2257" t="s">
        <v>270</v>
      </c>
      <c r="AC2257" t="s">
        <v>8472</v>
      </c>
      <c r="AD2257" t="s">
        <v>140</v>
      </c>
      <c r="AE2257" t="s">
        <v>120</v>
      </c>
      <c r="AF2257" t="s">
        <v>121</v>
      </c>
      <c r="AG2257" s="6">
        <v>96950</v>
      </c>
      <c r="AH2257" t="s">
        <v>122</v>
      </c>
      <c r="AJ2257" s="8">
        <v>16707836689</v>
      </c>
      <c r="AL2257" t="s">
        <v>8475</v>
      </c>
      <c r="BE2257" t="str">
        <f>"11-2022.00"</f>
        <v>11-2022.00</v>
      </c>
      <c r="BF2257" t="s">
        <v>2340</v>
      </c>
      <c r="BG2257" t="s">
        <v>8476</v>
      </c>
      <c r="BH2257" t="s">
        <v>2342</v>
      </c>
      <c r="BI2257">
        <v>2</v>
      </c>
      <c r="BJ2257">
        <v>2</v>
      </c>
      <c r="BK2257" s="1">
        <v>45931</v>
      </c>
      <c r="BL2257" s="1">
        <v>46295</v>
      </c>
      <c r="BM2257" s="1">
        <v>45931</v>
      </c>
      <c r="BN2257" s="1">
        <v>46295</v>
      </c>
      <c r="BO2257">
        <v>35</v>
      </c>
      <c r="BP2257">
        <v>0</v>
      </c>
      <c r="BQ2257">
        <v>7</v>
      </c>
      <c r="BR2257">
        <v>7</v>
      </c>
      <c r="BS2257">
        <v>7</v>
      </c>
      <c r="BT2257">
        <v>7</v>
      </c>
      <c r="BU2257">
        <v>7</v>
      </c>
      <c r="BV2257">
        <v>0</v>
      </c>
      <c r="BW2257" t="str">
        <f>"8:00 AM"</f>
        <v>8:00 AM</v>
      </c>
      <c r="BX2257" t="str">
        <f>"5:00 PM"</f>
        <v>5:00 PM</v>
      </c>
      <c r="BY2257" t="s">
        <v>159</v>
      </c>
      <c r="BZ2257">
        <v>0</v>
      </c>
      <c r="CA2257">
        <v>36</v>
      </c>
      <c r="CB2257" t="s">
        <v>139</v>
      </c>
      <c r="CC2257">
        <v>3</v>
      </c>
      <c r="CD2257" s="2" t="s">
        <v>2343</v>
      </c>
      <c r="CE2257" t="s">
        <v>8472</v>
      </c>
      <c r="CF2257" t="s">
        <v>140</v>
      </c>
      <c r="CG2257" t="s">
        <v>120</v>
      </c>
      <c r="CH2257" t="s">
        <v>121</v>
      </c>
      <c r="CI2257" s="6">
        <v>96950</v>
      </c>
      <c r="CJ2257" s="10">
        <v>18.239999999999998</v>
      </c>
      <c r="CK2257" s="10">
        <v>18.239999999999998</v>
      </c>
      <c r="CN2257" t="s">
        <v>137</v>
      </c>
      <c r="CO2257" t="s">
        <v>8477</v>
      </c>
      <c r="CP2257" t="s">
        <v>138</v>
      </c>
      <c r="CR2257" t="s">
        <v>117</v>
      </c>
      <c r="CS2257" t="s">
        <v>139</v>
      </c>
      <c r="CT2257" t="s">
        <v>140</v>
      </c>
      <c r="CU2257" t="s">
        <v>140</v>
      </c>
      <c r="CV2257" t="s">
        <v>140</v>
      </c>
      <c r="CW2257" t="s">
        <v>139</v>
      </c>
      <c r="CX2257" t="s">
        <v>140</v>
      </c>
      <c r="CY2257" t="s">
        <v>344</v>
      </c>
      <c r="CZ2257" s="8">
        <v>16707836689</v>
      </c>
      <c r="DA2257" t="s">
        <v>8478</v>
      </c>
      <c r="DB2257" t="s">
        <v>140</v>
      </c>
      <c r="DC2257" t="s">
        <v>139</v>
      </c>
      <c r="DD2257" t="s">
        <v>117</v>
      </c>
    </row>
    <row r="2258" spans="1:114" ht="15" customHeight="1" x14ac:dyDescent="0.35">
      <c r="A2258" t="s">
        <v>8466</v>
      </c>
      <c r="B2258" t="s">
        <v>144</v>
      </c>
      <c r="C2258" s="1">
        <v>45764</v>
      </c>
      <c r="D2258" s="1">
        <v>45821</v>
      </c>
      <c r="E2258" t="s">
        <v>116</v>
      </c>
      <c r="F2258" s="1">
        <v>45929</v>
      </c>
      <c r="G2258" t="s">
        <v>117</v>
      </c>
      <c r="H2258" t="s">
        <v>117</v>
      </c>
      <c r="I2258" t="s">
        <v>117</v>
      </c>
      <c r="J2258" t="s">
        <v>2334</v>
      </c>
      <c r="K2258" t="s">
        <v>2335</v>
      </c>
      <c r="L2258" t="s">
        <v>2336</v>
      </c>
      <c r="M2258" t="s">
        <v>140</v>
      </c>
      <c r="N2258" t="s">
        <v>496</v>
      </c>
      <c r="O2258" t="s">
        <v>121</v>
      </c>
      <c r="P2258" s="6">
        <v>96950</v>
      </c>
      <c r="Q2258" t="s">
        <v>122</v>
      </c>
      <c r="S2258" s="8">
        <v>16702352366</v>
      </c>
      <c r="U2258" t="s">
        <v>2337</v>
      </c>
      <c r="V2258">
        <v>445110</v>
      </c>
      <c r="W2258" t="s">
        <v>124</v>
      </c>
      <c r="Y2258" t="s">
        <v>268</v>
      </c>
      <c r="Z2258" t="s">
        <v>2338</v>
      </c>
      <c r="AB2258" t="s">
        <v>270</v>
      </c>
      <c r="AC2258" t="s">
        <v>2336</v>
      </c>
      <c r="AD2258" t="s">
        <v>140</v>
      </c>
      <c r="AE2258" t="s">
        <v>496</v>
      </c>
      <c r="AF2258" t="s">
        <v>121</v>
      </c>
      <c r="AG2258" s="6">
        <v>96950</v>
      </c>
      <c r="AH2258" t="s">
        <v>122</v>
      </c>
      <c r="AJ2258" s="8">
        <v>16702352366</v>
      </c>
      <c r="AL2258" t="s">
        <v>2339</v>
      </c>
      <c r="BE2258" t="str">
        <f>"41-1011.00"</f>
        <v>41-1011.00</v>
      </c>
      <c r="BF2258" t="s">
        <v>1340</v>
      </c>
      <c r="BG2258" t="s">
        <v>8467</v>
      </c>
      <c r="BH2258" t="s">
        <v>2107</v>
      </c>
      <c r="BI2258">
        <v>3</v>
      </c>
      <c r="BJ2258">
        <v>3</v>
      </c>
      <c r="BK2258" s="1">
        <v>45931</v>
      </c>
      <c r="BL2258" s="1">
        <v>46295</v>
      </c>
      <c r="BM2258" s="1">
        <v>45931</v>
      </c>
      <c r="BN2258" s="1">
        <v>46295</v>
      </c>
      <c r="BO2258">
        <v>35</v>
      </c>
      <c r="BP2258">
        <v>0</v>
      </c>
      <c r="BQ2258">
        <v>7</v>
      </c>
      <c r="BR2258">
        <v>7</v>
      </c>
      <c r="BS2258">
        <v>7</v>
      </c>
      <c r="BT2258">
        <v>7</v>
      </c>
      <c r="BU2258">
        <v>7</v>
      </c>
      <c r="BV2258">
        <v>0</v>
      </c>
      <c r="BW2258" t="str">
        <f>"8:00 AM"</f>
        <v>8:00 AM</v>
      </c>
      <c r="BX2258" t="str">
        <f>"5:00 PM"</f>
        <v>5:00 PM</v>
      </c>
      <c r="BY2258" t="s">
        <v>159</v>
      </c>
      <c r="BZ2258">
        <v>0</v>
      </c>
      <c r="CA2258">
        <v>12</v>
      </c>
      <c r="CB2258" t="s">
        <v>139</v>
      </c>
      <c r="CC2258">
        <v>13</v>
      </c>
      <c r="CD2258" s="2" t="s">
        <v>2343</v>
      </c>
      <c r="CE2258" t="s">
        <v>2336</v>
      </c>
      <c r="CF2258" t="s">
        <v>140</v>
      </c>
      <c r="CG2258" t="s">
        <v>496</v>
      </c>
      <c r="CH2258" t="s">
        <v>121</v>
      </c>
      <c r="CI2258" s="6">
        <v>96950</v>
      </c>
      <c r="CJ2258" s="10">
        <v>11.35</v>
      </c>
      <c r="CK2258" s="10">
        <v>11.35</v>
      </c>
      <c r="CL2258" s="10">
        <v>17.02</v>
      </c>
      <c r="CM2258" s="10">
        <v>17.02</v>
      </c>
      <c r="CN2258" t="s">
        <v>137</v>
      </c>
      <c r="CO2258" t="s">
        <v>8468</v>
      </c>
      <c r="CP2258" t="s">
        <v>138</v>
      </c>
      <c r="CR2258" t="s">
        <v>117</v>
      </c>
      <c r="CS2258" t="s">
        <v>139</v>
      </c>
      <c r="CT2258" t="s">
        <v>140</v>
      </c>
      <c r="CU2258" t="s">
        <v>139</v>
      </c>
      <c r="CV2258" t="s">
        <v>140</v>
      </c>
      <c r="CW2258" t="s">
        <v>139</v>
      </c>
      <c r="CX2258" t="s">
        <v>140</v>
      </c>
      <c r="CY2258" t="s">
        <v>1686</v>
      </c>
      <c r="CZ2258" s="8">
        <v>16702352366</v>
      </c>
      <c r="DA2258" t="s">
        <v>2345</v>
      </c>
      <c r="DB2258" t="s">
        <v>140</v>
      </c>
      <c r="DC2258" t="s">
        <v>139</v>
      </c>
      <c r="DD2258" t="s">
        <v>117</v>
      </c>
    </row>
    <row r="2259" spans="1:114" ht="15" customHeight="1" x14ac:dyDescent="0.35">
      <c r="A2259" t="s">
        <v>13975</v>
      </c>
      <c r="B2259" t="s">
        <v>144</v>
      </c>
      <c r="C2259" s="1">
        <v>45764</v>
      </c>
      <c r="D2259" s="1">
        <v>45821</v>
      </c>
      <c r="E2259" t="s">
        <v>211</v>
      </c>
      <c r="G2259" t="s">
        <v>117</v>
      </c>
      <c r="H2259" t="s">
        <v>117</v>
      </c>
      <c r="I2259" t="s">
        <v>117</v>
      </c>
      <c r="J2259" t="s">
        <v>13976</v>
      </c>
      <c r="K2259" t="s">
        <v>13977</v>
      </c>
      <c r="L2259" t="s">
        <v>13978</v>
      </c>
      <c r="M2259" t="s">
        <v>13979</v>
      </c>
      <c r="N2259" t="s">
        <v>120</v>
      </c>
      <c r="O2259" t="s">
        <v>121</v>
      </c>
      <c r="P2259" s="6">
        <v>96950</v>
      </c>
      <c r="Q2259" t="s">
        <v>122</v>
      </c>
      <c r="R2259" t="s">
        <v>140</v>
      </c>
      <c r="S2259" s="8">
        <v>16702345678</v>
      </c>
      <c r="U2259" t="s">
        <v>13980</v>
      </c>
      <c r="V2259">
        <v>44414</v>
      </c>
      <c r="W2259" t="s">
        <v>124</v>
      </c>
      <c r="Y2259" t="s">
        <v>13981</v>
      </c>
      <c r="Z2259" t="s">
        <v>13982</v>
      </c>
      <c r="AB2259" t="s">
        <v>657</v>
      </c>
      <c r="AC2259" t="s">
        <v>13983</v>
      </c>
      <c r="AD2259" t="s">
        <v>13979</v>
      </c>
      <c r="AE2259" t="s">
        <v>120</v>
      </c>
      <c r="AF2259" t="s">
        <v>121</v>
      </c>
      <c r="AG2259" s="6">
        <v>96950</v>
      </c>
      <c r="AH2259" t="s">
        <v>122</v>
      </c>
      <c r="AI2259" t="s">
        <v>1488</v>
      </c>
      <c r="AJ2259" s="8">
        <v>16702858718</v>
      </c>
      <c r="AL2259" t="s">
        <v>13984</v>
      </c>
      <c r="BE2259" t="str">
        <f>"49-9071.00"</f>
        <v>49-9071.00</v>
      </c>
      <c r="BF2259" t="s">
        <v>156</v>
      </c>
      <c r="BG2259" t="s">
        <v>13985</v>
      </c>
      <c r="BH2259" t="s">
        <v>156</v>
      </c>
      <c r="BI2259">
        <v>3</v>
      </c>
      <c r="BJ2259">
        <v>3</v>
      </c>
      <c r="BK2259" s="1">
        <v>45870</v>
      </c>
      <c r="BL2259" s="1">
        <v>46234</v>
      </c>
      <c r="BM2259" s="1">
        <v>45870</v>
      </c>
      <c r="BN2259" s="1">
        <v>46234</v>
      </c>
      <c r="BO2259">
        <v>36</v>
      </c>
      <c r="BP2259">
        <v>0</v>
      </c>
      <c r="BQ2259">
        <v>6</v>
      </c>
      <c r="BR2259">
        <v>6</v>
      </c>
      <c r="BS2259">
        <v>6</v>
      </c>
      <c r="BT2259">
        <v>6</v>
      </c>
      <c r="BU2259">
        <v>6</v>
      </c>
      <c r="BV2259">
        <v>6</v>
      </c>
      <c r="BW2259" t="str">
        <f>"9:00 AM"</f>
        <v>9:00 AM</v>
      </c>
      <c r="BX2259" t="str">
        <f>"3:00 PM"</f>
        <v>3:00 PM</v>
      </c>
      <c r="BY2259" t="s">
        <v>159</v>
      </c>
      <c r="BZ2259">
        <v>0</v>
      </c>
      <c r="CA2259">
        <v>12</v>
      </c>
      <c r="CB2259" t="s">
        <v>117</v>
      </c>
      <c r="CD2259" t="s">
        <v>13986</v>
      </c>
      <c r="CE2259" t="s">
        <v>13987</v>
      </c>
      <c r="CF2259" t="s">
        <v>13979</v>
      </c>
      <c r="CG2259" t="s">
        <v>120</v>
      </c>
      <c r="CH2259" t="s">
        <v>121</v>
      </c>
      <c r="CI2259" s="6">
        <v>96950</v>
      </c>
      <c r="CJ2259" s="10">
        <v>9.75</v>
      </c>
      <c r="CK2259" s="10">
        <v>9.75</v>
      </c>
      <c r="CL2259" s="10">
        <v>14.63</v>
      </c>
      <c r="CM2259" s="10">
        <v>14.63</v>
      </c>
      <c r="CN2259" t="s">
        <v>137</v>
      </c>
      <c r="CO2259" t="s">
        <v>140</v>
      </c>
      <c r="CP2259" t="s">
        <v>138</v>
      </c>
      <c r="CR2259" t="s">
        <v>117</v>
      </c>
      <c r="CS2259" t="s">
        <v>139</v>
      </c>
      <c r="CT2259" t="s">
        <v>140</v>
      </c>
      <c r="CU2259" t="s">
        <v>139</v>
      </c>
      <c r="CV2259" t="s">
        <v>140</v>
      </c>
      <c r="CW2259" t="s">
        <v>139</v>
      </c>
      <c r="CX2259" t="s">
        <v>140</v>
      </c>
      <c r="CY2259" t="s">
        <v>13988</v>
      </c>
      <c r="CZ2259" s="8">
        <v>16702345678</v>
      </c>
      <c r="DA2259" t="s">
        <v>13984</v>
      </c>
      <c r="DB2259" t="s">
        <v>140</v>
      </c>
      <c r="DC2259" t="s">
        <v>139</v>
      </c>
      <c r="DD2259" t="s">
        <v>117</v>
      </c>
    </row>
    <row r="2260" spans="1:114" ht="15" customHeight="1" x14ac:dyDescent="0.35">
      <c r="A2260" t="s">
        <v>15493</v>
      </c>
      <c r="B2260" t="s">
        <v>278</v>
      </c>
      <c r="C2260" s="1">
        <v>45818</v>
      </c>
      <c r="D2260" s="1">
        <v>45821</v>
      </c>
      <c r="E2260" t="s">
        <v>211</v>
      </c>
      <c r="G2260" t="s">
        <v>117</v>
      </c>
      <c r="H2260" t="s">
        <v>117</v>
      </c>
      <c r="I2260" t="s">
        <v>117</v>
      </c>
      <c r="J2260" t="s">
        <v>230</v>
      </c>
      <c r="K2260" t="s">
        <v>231</v>
      </c>
      <c r="L2260" t="s">
        <v>232</v>
      </c>
      <c r="M2260" t="s">
        <v>136</v>
      </c>
      <c r="N2260" t="s">
        <v>233</v>
      </c>
      <c r="O2260" t="s">
        <v>121</v>
      </c>
      <c r="P2260" s="6">
        <v>96950</v>
      </c>
      <c r="Q2260" t="s">
        <v>122</v>
      </c>
      <c r="S2260" s="8">
        <v>16702331530</v>
      </c>
      <c r="U2260" t="s">
        <v>234</v>
      </c>
      <c r="V2260">
        <v>311812</v>
      </c>
      <c r="W2260" t="s">
        <v>124</v>
      </c>
      <c r="Y2260" t="s">
        <v>235</v>
      </c>
      <c r="Z2260" t="s">
        <v>236</v>
      </c>
      <c r="AB2260" t="s">
        <v>237</v>
      </c>
      <c r="AC2260" t="s">
        <v>232</v>
      </c>
      <c r="AD2260" t="s">
        <v>136</v>
      </c>
      <c r="AE2260" t="s">
        <v>233</v>
      </c>
      <c r="AF2260" t="s">
        <v>121</v>
      </c>
      <c r="AG2260" s="6">
        <v>96950</v>
      </c>
      <c r="AH2260" t="s">
        <v>122</v>
      </c>
      <c r="AJ2260" s="8">
        <v>16702331530</v>
      </c>
      <c r="AL2260" t="s">
        <v>238</v>
      </c>
      <c r="BE2260" t="str">
        <f>"49-9071.00"</f>
        <v>49-9071.00</v>
      </c>
      <c r="BF2260" t="s">
        <v>156</v>
      </c>
      <c r="BG2260" t="s">
        <v>6027</v>
      </c>
      <c r="BH2260" t="s">
        <v>156</v>
      </c>
      <c r="BI2260">
        <v>1</v>
      </c>
      <c r="BK2260" s="1">
        <v>45962</v>
      </c>
      <c r="BL2260" s="1">
        <v>46295</v>
      </c>
      <c r="BO2260">
        <v>35</v>
      </c>
      <c r="BP2260">
        <v>6</v>
      </c>
      <c r="BQ2260">
        <v>0</v>
      </c>
      <c r="BR2260">
        <v>6</v>
      </c>
      <c r="BS2260">
        <v>6</v>
      </c>
      <c r="BT2260">
        <v>6</v>
      </c>
      <c r="BU2260">
        <v>6</v>
      </c>
      <c r="BV2260">
        <v>5</v>
      </c>
      <c r="BW2260" t="str">
        <f>"9:00 AM"</f>
        <v>9:00 AM</v>
      </c>
      <c r="BX2260" t="str">
        <f>"4:00 PM"</f>
        <v>4:00 PM</v>
      </c>
      <c r="BY2260" t="s">
        <v>159</v>
      </c>
      <c r="BZ2260">
        <v>0</v>
      </c>
      <c r="CA2260">
        <v>24</v>
      </c>
      <c r="CB2260" t="s">
        <v>117</v>
      </c>
      <c r="CD2260" t="s">
        <v>15494</v>
      </c>
      <c r="CE2260" t="s">
        <v>232</v>
      </c>
      <c r="CF2260" t="s">
        <v>136</v>
      </c>
      <c r="CG2260" t="s">
        <v>233</v>
      </c>
      <c r="CH2260" t="s">
        <v>121</v>
      </c>
      <c r="CI2260" s="6">
        <v>96950</v>
      </c>
      <c r="CJ2260" s="10">
        <v>9.75</v>
      </c>
      <c r="CK2260" s="10">
        <v>9.75</v>
      </c>
      <c r="CL2260" s="10">
        <v>14.63</v>
      </c>
      <c r="CM2260" s="10">
        <v>14.63</v>
      </c>
      <c r="CN2260" t="s">
        <v>137</v>
      </c>
      <c r="CO2260" t="s">
        <v>164</v>
      </c>
      <c r="CP2260" t="s">
        <v>138</v>
      </c>
      <c r="CR2260" t="s">
        <v>117</v>
      </c>
      <c r="CS2260" t="s">
        <v>139</v>
      </c>
      <c r="CT2260" t="s">
        <v>140</v>
      </c>
      <c r="CU2260" t="s">
        <v>139</v>
      </c>
      <c r="CV2260" t="s">
        <v>140</v>
      </c>
      <c r="CW2260" t="s">
        <v>139</v>
      </c>
      <c r="CX2260" t="s">
        <v>140</v>
      </c>
      <c r="CY2260" t="s">
        <v>6029</v>
      </c>
      <c r="CZ2260" s="8">
        <v>16702331530</v>
      </c>
      <c r="DA2260" t="s">
        <v>238</v>
      </c>
      <c r="DB2260" t="s">
        <v>244</v>
      </c>
      <c r="DC2260" t="s">
        <v>139</v>
      </c>
      <c r="DD2260" t="s">
        <v>117</v>
      </c>
      <c r="DE2260" t="s">
        <v>235</v>
      </c>
      <c r="DF2260" t="s">
        <v>236</v>
      </c>
      <c r="DH2260" t="s">
        <v>234</v>
      </c>
      <c r="DI2260" t="s">
        <v>230</v>
      </c>
      <c r="DJ2260" t="s">
        <v>238</v>
      </c>
    </row>
    <row r="2261" spans="1:114" ht="15" customHeight="1" x14ac:dyDescent="0.35">
      <c r="A2261" t="s">
        <v>10594</v>
      </c>
      <c r="B2261" t="s">
        <v>144</v>
      </c>
      <c r="C2261" s="1">
        <v>45755</v>
      </c>
      <c r="D2261" s="1">
        <v>45824</v>
      </c>
      <c r="E2261" t="s">
        <v>116</v>
      </c>
      <c r="F2261" s="1">
        <v>45929</v>
      </c>
      <c r="G2261" t="s">
        <v>117</v>
      </c>
      <c r="H2261" t="s">
        <v>117</v>
      </c>
      <c r="I2261" t="s">
        <v>117</v>
      </c>
      <c r="J2261" t="s">
        <v>10110</v>
      </c>
      <c r="K2261" t="s">
        <v>10595</v>
      </c>
      <c r="L2261" t="s">
        <v>10596</v>
      </c>
      <c r="M2261" t="s">
        <v>10597</v>
      </c>
      <c r="N2261" t="s">
        <v>136</v>
      </c>
      <c r="O2261" t="s">
        <v>121</v>
      </c>
      <c r="P2261" s="6">
        <v>96950</v>
      </c>
      <c r="Q2261" t="s">
        <v>122</v>
      </c>
      <c r="S2261" s="8">
        <v>16702335233</v>
      </c>
      <c r="T2261">
        <v>0</v>
      </c>
      <c r="U2261" t="s">
        <v>10113</v>
      </c>
      <c r="V2261">
        <v>722511</v>
      </c>
      <c r="W2261" t="s">
        <v>124</v>
      </c>
      <c r="Y2261" t="s">
        <v>849</v>
      </c>
      <c r="Z2261" t="s">
        <v>1983</v>
      </c>
      <c r="AB2261" t="s">
        <v>205</v>
      </c>
      <c r="AC2261" t="s">
        <v>10598</v>
      </c>
      <c r="AD2261" t="s">
        <v>10597</v>
      </c>
      <c r="AE2261" t="s">
        <v>136</v>
      </c>
      <c r="AF2261" t="s">
        <v>121</v>
      </c>
      <c r="AG2261" s="6">
        <v>96950</v>
      </c>
      <c r="AH2261" t="s">
        <v>122</v>
      </c>
      <c r="AJ2261" s="8">
        <v>16702335233</v>
      </c>
      <c r="AK2261">
        <v>0</v>
      </c>
      <c r="AL2261" t="s">
        <v>10114</v>
      </c>
      <c r="BE2261" t="str">
        <f>"35-2014.00"</f>
        <v>35-2014.00</v>
      </c>
      <c r="BF2261" t="s">
        <v>191</v>
      </c>
      <c r="BG2261" t="s">
        <v>10115</v>
      </c>
      <c r="BH2261" t="s">
        <v>193</v>
      </c>
      <c r="BI2261">
        <v>2</v>
      </c>
      <c r="BJ2261">
        <v>2</v>
      </c>
      <c r="BK2261" s="1">
        <v>45931</v>
      </c>
      <c r="BL2261" s="1">
        <v>46295</v>
      </c>
      <c r="BM2261" s="1">
        <v>45931</v>
      </c>
      <c r="BN2261" s="1">
        <v>46295</v>
      </c>
      <c r="BO2261">
        <v>40</v>
      </c>
      <c r="BP2261">
        <v>0</v>
      </c>
      <c r="BQ2261">
        <v>8</v>
      </c>
      <c r="BR2261">
        <v>8</v>
      </c>
      <c r="BS2261">
        <v>8</v>
      </c>
      <c r="BT2261">
        <v>8</v>
      </c>
      <c r="BU2261">
        <v>8</v>
      </c>
      <c r="BV2261">
        <v>0</v>
      </c>
      <c r="BW2261" t="str">
        <f>"8:00 AM"</f>
        <v>8:00 AM</v>
      </c>
      <c r="BX2261" t="str">
        <f>"5:00 PM"</f>
        <v>5:00 PM</v>
      </c>
      <c r="BY2261" t="s">
        <v>133</v>
      </c>
      <c r="BZ2261">
        <v>0</v>
      </c>
      <c r="CA2261">
        <v>12</v>
      </c>
      <c r="CB2261" t="s">
        <v>117</v>
      </c>
      <c r="CD2261" t="s">
        <v>10599</v>
      </c>
      <c r="CE2261" t="s">
        <v>10596</v>
      </c>
      <c r="CF2261" t="s">
        <v>10597</v>
      </c>
      <c r="CG2261" t="s">
        <v>136</v>
      </c>
      <c r="CH2261" t="s">
        <v>121</v>
      </c>
      <c r="CI2261" s="6">
        <v>96950</v>
      </c>
      <c r="CJ2261" s="10">
        <v>8.83</v>
      </c>
      <c r="CK2261" s="10">
        <v>8.83</v>
      </c>
      <c r="CL2261" s="10">
        <v>13.25</v>
      </c>
      <c r="CM2261" s="10">
        <v>13.25</v>
      </c>
      <c r="CN2261" t="s">
        <v>137</v>
      </c>
      <c r="CO2261" t="s">
        <v>140</v>
      </c>
      <c r="CP2261" t="s">
        <v>138</v>
      </c>
      <c r="CR2261" t="s">
        <v>117</v>
      </c>
      <c r="CS2261" t="s">
        <v>139</v>
      </c>
      <c r="CT2261" t="s">
        <v>140</v>
      </c>
      <c r="CU2261" t="s">
        <v>139</v>
      </c>
      <c r="CV2261" t="s">
        <v>140</v>
      </c>
      <c r="CW2261" t="s">
        <v>139</v>
      </c>
      <c r="CX2261" t="s">
        <v>140</v>
      </c>
      <c r="CY2261" t="s">
        <v>1860</v>
      </c>
      <c r="CZ2261" s="8">
        <v>16704830338</v>
      </c>
      <c r="DA2261" t="s">
        <v>10114</v>
      </c>
      <c r="DB2261" t="s">
        <v>140</v>
      </c>
      <c r="DC2261" t="s">
        <v>139</v>
      </c>
      <c r="DD2261" t="s">
        <v>117</v>
      </c>
      <c r="DE2261" t="s">
        <v>849</v>
      </c>
      <c r="DF2261" t="s">
        <v>1983</v>
      </c>
      <c r="DH2261" t="s">
        <v>10113</v>
      </c>
      <c r="DI2261" t="s">
        <v>10600</v>
      </c>
      <c r="DJ2261" t="s">
        <v>10114</v>
      </c>
    </row>
    <row r="2262" spans="1:114" ht="15" customHeight="1" x14ac:dyDescent="0.35">
      <c r="A2262" t="s">
        <v>5937</v>
      </c>
      <c r="B2262" t="s">
        <v>166</v>
      </c>
      <c r="C2262" s="1">
        <v>45755</v>
      </c>
      <c r="D2262" s="1">
        <v>45824</v>
      </c>
      <c r="E2262" t="s">
        <v>116</v>
      </c>
      <c r="F2262" s="1">
        <v>45929</v>
      </c>
      <c r="G2262" t="s">
        <v>139</v>
      </c>
      <c r="H2262" t="s">
        <v>117</v>
      </c>
      <c r="I2262" t="s">
        <v>117</v>
      </c>
      <c r="J2262" t="s">
        <v>737</v>
      </c>
      <c r="K2262" t="s">
        <v>738</v>
      </c>
      <c r="L2262" t="s">
        <v>739</v>
      </c>
      <c r="N2262" t="s">
        <v>136</v>
      </c>
      <c r="O2262" t="s">
        <v>121</v>
      </c>
      <c r="P2262" s="6">
        <v>96950</v>
      </c>
      <c r="Q2262" t="s">
        <v>122</v>
      </c>
      <c r="S2262" s="8">
        <v>16702345900</v>
      </c>
      <c r="T2262">
        <v>266</v>
      </c>
      <c r="U2262" t="s">
        <v>740</v>
      </c>
      <c r="V2262">
        <v>721110</v>
      </c>
      <c r="W2262" t="s">
        <v>124</v>
      </c>
      <c r="Y2262" t="s">
        <v>741</v>
      </c>
      <c r="Z2262" t="s">
        <v>742</v>
      </c>
      <c r="AB2262" t="s">
        <v>743</v>
      </c>
      <c r="AC2262" t="s">
        <v>739</v>
      </c>
      <c r="AE2262" t="s">
        <v>136</v>
      </c>
      <c r="AF2262" t="s">
        <v>121</v>
      </c>
      <c r="AG2262" s="6">
        <v>96950</v>
      </c>
      <c r="AH2262" t="s">
        <v>122</v>
      </c>
      <c r="AJ2262" s="8">
        <v>16702345900</v>
      </c>
      <c r="AK2262">
        <v>266</v>
      </c>
      <c r="AL2262" t="s">
        <v>744</v>
      </c>
      <c r="BE2262" t="str">
        <f>"49-9071.00"</f>
        <v>49-9071.00</v>
      </c>
      <c r="BF2262" t="s">
        <v>156</v>
      </c>
      <c r="BG2262" t="s">
        <v>745</v>
      </c>
      <c r="BH2262" t="s">
        <v>290</v>
      </c>
      <c r="BI2262">
        <v>20</v>
      </c>
      <c r="BK2262" s="1">
        <v>45931</v>
      </c>
      <c r="BL2262" s="1">
        <v>47026</v>
      </c>
      <c r="BO2262">
        <v>40</v>
      </c>
      <c r="BP2262">
        <v>0</v>
      </c>
      <c r="BQ2262">
        <v>7</v>
      </c>
      <c r="BR2262">
        <v>7</v>
      </c>
      <c r="BS2262">
        <v>6</v>
      </c>
      <c r="BT2262">
        <v>7</v>
      </c>
      <c r="BU2262">
        <v>7</v>
      </c>
      <c r="BV2262">
        <v>6</v>
      </c>
      <c r="BW2262" t="str">
        <f>"8:00 AM"</f>
        <v>8:00 AM</v>
      </c>
      <c r="BX2262" t="str">
        <f>"4:00 PM"</f>
        <v>4:00 PM</v>
      </c>
      <c r="BY2262" t="s">
        <v>159</v>
      </c>
      <c r="BZ2262">
        <v>0</v>
      </c>
      <c r="CA2262">
        <v>12</v>
      </c>
      <c r="CB2262" t="s">
        <v>117</v>
      </c>
      <c r="CD2262" t="s">
        <v>162</v>
      </c>
      <c r="CE2262" t="s">
        <v>746</v>
      </c>
      <c r="CG2262" t="s">
        <v>136</v>
      </c>
      <c r="CH2262" t="s">
        <v>121</v>
      </c>
      <c r="CI2262" s="6">
        <v>96950</v>
      </c>
      <c r="CJ2262" s="10">
        <v>9.75</v>
      </c>
      <c r="CK2262" s="10">
        <v>9.75</v>
      </c>
      <c r="CL2262" s="10">
        <v>14.63</v>
      </c>
      <c r="CM2262" s="10">
        <v>14.63</v>
      </c>
      <c r="CN2262" t="s">
        <v>137</v>
      </c>
      <c r="CP2262" t="s">
        <v>138</v>
      </c>
      <c r="CR2262" t="s">
        <v>117</v>
      </c>
      <c r="CS2262" t="s">
        <v>139</v>
      </c>
      <c r="CT2262" t="s">
        <v>140</v>
      </c>
      <c r="CU2262" t="s">
        <v>139</v>
      </c>
      <c r="CV2262" t="s">
        <v>140</v>
      </c>
      <c r="CW2262" t="s">
        <v>139</v>
      </c>
      <c r="CX2262" t="s">
        <v>140</v>
      </c>
      <c r="CY2262" t="s">
        <v>747</v>
      </c>
      <c r="CZ2262" s="8">
        <v>16702345900</v>
      </c>
      <c r="DA2262" t="s">
        <v>748</v>
      </c>
      <c r="DB2262" t="s">
        <v>140</v>
      </c>
      <c r="DC2262" t="s">
        <v>139</v>
      </c>
      <c r="DD2262" t="s">
        <v>117</v>
      </c>
    </row>
    <row r="2263" spans="1:114" ht="15" customHeight="1" x14ac:dyDescent="0.35">
      <c r="A2263" t="s">
        <v>12464</v>
      </c>
      <c r="B2263" t="s">
        <v>115</v>
      </c>
      <c r="C2263" s="1">
        <v>45755</v>
      </c>
      <c r="D2263" s="1">
        <v>45824</v>
      </c>
      <c r="E2263" t="s">
        <v>116</v>
      </c>
      <c r="F2263" s="1">
        <v>45929</v>
      </c>
      <c r="G2263" t="s">
        <v>139</v>
      </c>
      <c r="H2263" t="s">
        <v>117</v>
      </c>
      <c r="I2263" t="s">
        <v>117</v>
      </c>
      <c r="J2263" t="s">
        <v>737</v>
      </c>
      <c r="K2263" t="s">
        <v>738</v>
      </c>
      <c r="L2263" t="s">
        <v>739</v>
      </c>
      <c r="N2263" t="s">
        <v>136</v>
      </c>
      <c r="O2263" t="s">
        <v>121</v>
      </c>
      <c r="P2263" s="6">
        <v>96950</v>
      </c>
      <c r="Q2263" t="s">
        <v>122</v>
      </c>
      <c r="S2263" s="8">
        <v>16702345900</v>
      </c>
      <c r="T2263">
        <v>574</v>
      </c>
      <c r="U2263" t="s">
        <v>740</v>
      </c>
      <c r="V2263">
        <v>721110</v>
      </c>
      <c r="W2263" t="s">
        <v>124</v>
      </c>
      <c r="Y2263" t="s">
        <v>741</v>
      </c>
      <c r="Z2263" t="s">
        <v>742</v>
      </c>
      <c r="AB2263" t="s">
        <v>743</v>
      </c>
      <c r="AC2263" t="s">
        <v>739</v>
      </c>
      <c r="AE2263" t="s">
        <v>136</v>
      </c>
      <c r="AF2263" t="s">
        <v>121</v>
      </c>
      <c r="AG2263" s="6">
        <v>96950</v>
      </c>
      <c r="AH2263" t="s">
        <v>122</v>
      </c>
      <c r="AJ2263" s="8">
        <v>16702345900</v>
      </c>
      <c r="AK2263">
        <v>266</v>
      </c>
      <c r="AL2263" t="s">
        <v>744</v>
      </c>
      <c r="BE2263" t="str">
        <f>"35-1012.00"</f>
        <v>35-1012.00</v>
      </c>
      <c r="BF2263" t="s">
        <v>2494</v>
      </c>
      <c r="BG2263" t="s">
        <v>11768</v>
      </c>
      <c r="BH2263" t="s">
        <v>11769</v>
      </c>
      <c r="BI2263">
        <v>1</v>
      </c>
      <c r="BK2263" s="1">
        <v>45931</v>
      </c>
      <c r="BL2263" s="1">
        <v>47026</v>
      </c>
      <c r="BO2263">
        <v>40</v>
      </c>
      <c r="BP2263">
        <v>8</v>
      </c>
      <c r="BQ2263">
        <v>0</v>
      </c>
      <c r="BR2263">
        <v>0</v>
      </c>
      <c r="BS2263">
        <v>8</v>
      </c>
      <c r="BT2263">
        <v>8</v>
      </c>
      <c r="BU2263">
        <v>8</v>
      </c>
      <c r="BV2263">
        <v>8</v>
      </c>
      <c r="BW2263" t="str">
        <f>"8:00 AM"</f>
        <v>8:00 AM</v>
      </c>
      <c r="BX2263" t="str">
        <f>"5:00 PM"</f>
        <v>5:00 PM</v>
      </c>
      <c r="BY2263" t="s">
        <v>159</v>
      </c>
      <c r="BZ2263">
        <v>0</v>
      </c>
      <c r="CA2263">
        <v>12</v>
      </c>
      <c r="CB2263" t="s">
        <v>139</v>
      </c>
      <c r="CC2263">
        <v>5</v>
      </c>
      <c r="CD2263" t="s">
        <v>5625</v>
      </c>
      <c r="CE2263" t="s">
        <v>746</v>
      </c>
      <c r="CG2263" t="s">
        <v>136</v>
      </c>
      <c r="CH2263" t="s">
        <v>121</v>
      </c>
      <c r="CI2263" s="6">
        <v>96950</v>
      </c>
      <c r="CJ2263" s="10">
        <v>10.6</v>
      </c>
      <c r="CK2263" s="10">
        <v>10.6</v>
      </c>
      <c r="CL2263" s="10">
        <v>15.9</v>
      </c>
      <c r="CM2263" s="10">
        <v>15.9</v>
      </c>
      <c r="CN2263" t="s">
        <v>137</v>
      </c>
      <c r="CP2263" t="s">
        <v>138</v>
      </c>
      <c r="CR2263" t="s">
        <v>117</v>
      </c>
      <c r="CS2263" t="s">
        <v>139</v>
      </c>
      <c r="CT2263" t="s">
        <v>140</v>
      </c>
      <c r="CU2263" t="s">
        <v>139</v>
      </c>
      <c r="CV2263" t="s">
        <v>140</v>
      </c>
      <c r="CW2263" t="s">
        <v>139</v>
      </c>
      <c r="CX2263" t="s">
        <v>140</v>
      </c>
      <c r="CY2263" t="s">
        <v>747</v>
      </c>
      <c r="CZ2263" s="8">
        <v>16702345900</v>
      </c>
      <c r="DA2263" t="s">
        <v>748</v>
      </c>
      <c r="DB2263" t="s">
        <v>140</v>
      </c>
      <c r="DC2263" t="s">
        <v>139</v>
      </c>
      <c r="DD2263" t="s">
        <v>117</v>
      </c>
    </row>
    <row r="2264" spans="1:114" ht="15" customHeight="1" x14ac:dyDescent="0.35">
      <c r="A2264" t="s">
        <v>15600</v>
      </c>
      <c r="B2264" t="s">
        <v>144</v>
      </c>
      <c r="C2264" s="1">
        <v>45756</v>
      </c>
      <c r="D2264" s="1">
        <v>45824</v>
      </c>
      <c r="E2264" t="s">
        <v>116</v>
      </c>
      <c r="F2264" s="1">
        <v>45929</v>
      </c>
      <c r="G2264" t="s">
        <v>117</v>
      </c>
      <c r="H2264" t="s">
        <v>117</v>
      </c>
      <c r="I2264" t="s">
        <v>117</v>
      </c>
      <c r="J2264" t="s">
        <v>1556</v>
      </c>
      <c r="K2264" t="s">
        <v>1557</v>
      </c>
      <c r="L2264" t="s">
        <v>1558</v>
      </c>
      <c r="M2264" t="s">
        <v>1559</v>
      </c>
      <c r="N2264" t="s">
        <v>120</v>
      </c>
      <c r="O2264" t="s">
        <v>121</v>
      </c>
      <c r="P2264" s="6">
        <v>96950</v>
      </c>
      <c r="Q2264" t="s">
        <v>122</v>
      </c>
      <c r="S2264" s="8">
        <v>16703223311</v>
      </c>
      <c r="T2264">
        <v>4504</v>
      </c>
      <c r="U2264" t="s">
        <v>1560</v>
      </c>
      <c r="V2264">
        <v>72111</v>
      </c>
      <c r="W2264" t="s">
        <v>124</v>
      </c>
      <c r="Y2264" t="s">
        <v>1561</v>
      </c>
      <c r="Z2264" t="s">
        <v>1562</v>
      </c>
      <c r="AB2264" t="s">
        <v>1563</v>
      </c>
      <c r="AC2264" t="s">
        <v>1558</v>
      </c>
      <c r="AD2264" t="s">
        <v>1559</v>
      </c>
      <c r="AE2264" t="s">
        <v>120</v>
      </c>
      <c r="AF2264" t="s">
        <v>121</v>
      </c>
      <c r="AG2264" s="6">
        <v>96950</v>
      </c>
      <c r="AH2264" t="s">
        <v>122</v>
      </c>
      <c r="AJ2264" s="8">
        <v>16703223311</v>
      </c>
      <c r="AK2264">
        <v>4506</v>
      </c>
      <c r="AL2264" t="s">
        <v>1564</v>
      </c>
      <c r="BE2264" t="str">
        <f>"51-3011.00"</f>
        <v>51-3011.00</v>
      </c>
      <c r="BF2264" t="s">
        <v>217</v>
      </c>
      <c r="BG2264" t="s">
        <v>5593</v>
      </c>
      <c r="BH2264" t="s">
        <v>219</v>
      </c>
      <c r="BI2264">
        <v>6</v>
      </c>
      <c r="BJ2264">
        <v>6</v>
      </c>
      <c r="BK2264" s="1">
        <v>45931</v>
      </c>
      <c r="BL2264" s="1">
        <v>46295</v>
      </c>
      <c r="BM2264" s="1">
        <v>45931</v>
      </c>
      <c r="BN2264" s="1">
        <v>46295</v>
      </c>
      <c r="BO2264">
        <v>35</v>
      </c>
      <c r="BP2264">
        <v>0</v>
      </c>
      <c r="BQ2264">
        <v>7</v>
      </c>
      <c r="BR2264">
        <v>7</v>
      </c>
      <c r="BS2264">
        <v>7</v>
      </c>
      <c r="BT2264">
        <v>7</v>
      </c>
      <c r="BU2264">
        <v>7</v>
      </c>
      <c r="BV2264">
        <v>0</v>
      </c>
      <c r="BW2264" t="str">
        <f>"8:00 AM"</f>
        <v>8:00 AM</v>
      </c>
      <c r="BX2264" t="str">
        <f>"5:00 PM"</f>
        <v>5:00 PM</v>
      </c>
      <c r="BY2264" t="s">
        <v>133</v>
      </c>
      <c r="BZ2264">
        <v>0</v>
      </c>
      <c r="CA2264">
        <v>12</v>
      </c>
      <c r="CB2264" t="s">
        <v>117</v>
      </c>
      <c r="CD2264" t="s">
        <v>15601</v>
      </c>
      <c r="CE2264" t="s">
        <v>1558</v>
      </c>
      <c r="CF2264" t="s">
        <v>1559</v>
      </c>
      <c r="CG2264" t="s">
        <v>120</v>
      </c>
      <c r="CH2264" t="s">
        <v>121</v>
      </c>
      <c r="CI2264" s="6">
        <v>96950</v>
      </c>
      <c r="CJ2264" s="10">
        <v>8.64</v>
      </c>
      <c r="CK2264" s="10">
        <v>10.19</v>
      </c>
      <c r="CL2264" s="10">
        <v>12.96</v>
      </c>
      <c r="CM2264" s="10">
        <v>15.28</v>
      </c>
      <c r="CN2264" t="s">
        <v>137</v>
      </c>
      <c r="CO2264" t="s">
        <v>1569</v>
      </c>
      <c r="CP2264" t="s">
        <v>138</v>
      </c>
      <c r="CR2264" t="s">
        <v>117</v>
      </c>
      <c r="CS2264" t="s">
        <v>139</v>
      </c>
      <c r="CT2264" t="s">
        <v>140</v>
      </c>
      <c r="CU2264" t="s">
        <v>139</v>
      </c>
      <c r="CV2264" t="s">
        <v>140</v>
      </c>
      <c r="CW2264" t="s">
        <v>139</v>
      </c>
      <c r="CX2264" t="s">
        <v>139</v>
      </c>
      <c r="CY2264" t="s">
        <v>1587</v>
      </c>
      <c r="CZ2264" s="8">
        <v>16703223311</v>
      </c>
      <c r="DA2264" t="s">
        <v>1571</v>
      </c>
      <c r="DB2264" t="s">
        <v>1572</v>
      </c>
      <c r="DC2264" t="s">
        <v>139</v>
      </c>
      <c r="DD2264" t="s">
        <v>117</v>
      </c>
      <c r="DE2264" t="s">
        <v>1573</v>
      </c>
      <c r="DF2264" t="s">
        <v>1574</v>
      </c>
      <c r="DG2264" t="s">
        <v>1108</v>
      </c>
      <c r="DH2264" t="s">
        <v>1560</v>
      </c>
      <c r="DI2264" t="s">
        <v>1575</v>
      </c>
      <c r="DJ2264" t="s">
        <v>1576</v>
      </c>
    </row>
    <row r="2265" spans="1:114" ht="15" customHeight="1" x14ac:dyDescent="0.35">
      <c r="A2265" t="s">
        <v>12497</v>
      </c>
      <c r="B2265" t="s">
        <v>144</v>
      </c>
      <c r="C2265" s="1">
        <v>45756</v>
      </c>
      <c r="D2265" s="1">
        <v>45824</v>
      </c>
      <c r="E2265" t="s">
        <v>116</v>
      </c>
      <c r="F2265" s="1">
        <v>45929</v>
      </c>
      <c r="G2265" t="s">
        <v>117</v>
      </c>
      <c r="H2265" t="s">
        <v>117</v>
      </c>
      <c r="I2265" t="s">
        <v>117</v>
      </c>
      <c r="J2265" t="s">
        <v>3979</v>
      </c>
      <c r="K2265" t="s">
        <v>3980</v>
      </c>
      <c r="L2265" t="s">
        <v>3981</v>
      </c>
      <c r="M2265" t="s">
        <v>3982</v>
      </c>
      <c r="N2265" t="s">
        <v>120</v>
      </c>
      <c r="O2265" t="s">
        <v>121</v>
      </c>
      <c r="P2265" s="6">
        <v>96950</v>
      </c>
      <c r="Q2265" t="s">
        <v>122</v>
      </c>
      <c r="R2265" t="s">
        <v>121</v>
      </c>
      <c r="S2265" s="8">
        <v>16702880373</v>
      </c>
      <c r="U2265" t="s">
        <v>3984</v>
      </c>
      <c r="V2265">
        <v>811490</v>
      </c>
      <c r="W2265" t="s">
        <v>124</v>
      </c>
      <c r="Y2265" t="s">
        <v>3985</v>
      </c>
      <c r="Z2265" t="s">
        <v>3986</v>
      </c>
      <c r="AA2265" t="s">
        <v>3987</v>
      </c>
      <c r="AB2265" t="s">
        <v>128</v>
      </c>
      <c r="AC2265" t="s">
        <v>3981</v>
      </c>
      <c r="AD2265" t="s">
        <v>3982</v>
      </c>
      <c r="AE2265" t="s">
        <v>120</v>
      </c>
      <c r="AF2265" t="s">
        <v>121</v>
      </c>
      <c r="AG2265" s="6">
        <v>96950</v>
      </c>
      <c r="AH2265" t="s">
        <v>122</v>
      </c>
      <c r="AJ2265" s="8">
        <v>16702880373</v>
      </c>
      <c r="AL2265" t="s">
        <v>3988</v>
      </c>
      <c r="BE2265" t="str">
        <f>"51-6052.00"</f>
        <v>51-6052.00</v>
      </c>
      <c r="BF2265" t="s">
        <v>3989</v>
      </c>
      <c r="BG2265" t="s">
        <v>12498</v>
      </c>
      <c r="BH2265" t="s">
        <v>3991</v>
      </c>
      <c r="BI2265">
        <v>3</v>
      </c>
      <c r="BJ2265">
        <v>3</v>
      </c>
      <c r="BK2265" s="1">
        <v>45931</v>
      </c>
      <c r="BL2265" s="1">
        <v>46295</v>
      </c>
      <c r="BM2265" s="1">
        <v>45931</v>
      </c>
      <c r="BN2265" s="1">
        <v>46295</v>
      </c>
      <c r="BO2265">
        <v>35</v>
      </c>
      <c r="BP2265">
        <v>0</v>
      </c>
      <c r="BQ2265">
        <v>7</v>
      </c>
      <c r="BR2265">
        <v>7</v>
      </c>
      <c r="BS2265">
        <v>7</v>
      </c>
      <c r="BT2265">
        <v>7</v>
      </c>
      <c r="BU2265">
        <v>7</v>
      </c>
      <c r="BV2265">
        <v>0</v>
      </c>
      <c r="BW2265" t="str">
        <f>"9:00 AM"</f>
        <v>9:00 AM</v>
      </c>
      <c r="BX2265" t="str">
        <f>"5:00 PM"</f>
        <v>5:00 PM</v>
      </c>
      <c r="BY2265" t="s">
        <v>133</v>
      </c>
      <c r="BZ2265">
        <v>0</v>
      </c>
      <c r="CA2265">
        <v>12</v>
      </c>
      <c r="CB2265" t="s">
        <v>117</v>
      </c>
      <c r="CD2265" t="s">
        <v>3992</v>
      </c>
      <c r="CE2265" t="s">
        <v>3993</v>
      </c>
      <c r="CF2265" t="s">
        <v>3982</v>
      </c>
      <c r="CG2265" t="s">
        <v>120</v>
      </c>
      <c r="CH2265" t="s">
        <v>121</v>
      </c>
      <c r="CI2265" s="6">
        <v>96950</v>
      </c>
      <c r="CJ2265" s="10">
        <v>8.08</v>
      </c>
      <c r="CK2265" s="10">
        <v>8.08</v>
      </c>
      <c r="CL2265" s="10">
        <v>12.12</v>
      </c>
      <c r="CM2265" s="10">
        <v>12.12</v>
      </c>
      <c r="CN2265" t="s">
        <v>137</v>
      </c>
      <c r="CP2265" t="s">
        <v>138</v>
      </c>
      <c r="CR2265" t="s">
        <v>117</v>
      </c>
      <c r="CS2265" t="s">
        <v>139</v>
      </c>
      <c r="CT2265" t="s">
        <v>140</v>
      </c>
      <c r="CU2265" t="s">
        <v>139</v>
      </c>
      <c r="CV2265" t="s">
        <v>140</v>
      </c>
      <c r="CW2265" t="s">
        <v>139</v>
      </c>
      <c r="CX2265" t="s">
        <v>140</v>
      </c>
      <c r="CY2265" t="s">
        <v>5320</v>
      </c>
      <c r="CZ2265" s="8">
        <v>16702880373</v>
      </c>
      <c r="DA2265" t="s">
        <v>3988</v>
      </c>
      <c r="DB2265" t="s">
        <v>140</v>
      </c>
      <c r="DC2265" t="s">
        <v>139</v>
      </c>
      <c r="DD2265" t="s">
        <v>117</v>
      </c>
    </row>
    <row r="2266" spans="1:114" ht="15" customHeight="1" x14ac:dyDescent="0.35">
      <c r="A2266" t="s">
        <v>6053</v>
      </c>
      <c r="B2266" t="s">
        <v>144</v>
      </c>
      <c r="C2266" s="1">
        <v>45757</v>
      </c>
      <c r="D2266" s="1">
        <v>45824</v>
      </c>
      <c r="E2266" t="s">
        <v>116</v>
      </c>
      <c r="F2266" s="1">
        <v>45929</v>
      </c>
      <c r="G2266" t="s">
        <v>117</v>
      </c>
      <c r="H2266" t="s">
        <v>117</v>
      </c>
      <c r="I2266" t="s">
        <v>117</v>
      </c>
      <c r="J2266" t="s">
        <v>1274</v>
      </c>
      <c r="K2266" t="s">
        <v>1275</v>
      </c>
      <c r="L2266" t="s">
        <v>1276</v>
      </c>
      <c r="N2266" t="s">
        <v>120</v>
      </c>
      <c r="O2266" t="s">
        <v>121</v>
      </c>
      <c r="P2266" s="6">
        <v>96950</v>
      </c>
      <c r="Q2266" t="s">
        <v>122</v>
      </c>
      <c r="S2266" s="8">
        <v>16702358778</v>
      </c>
      <c r="U2266" t="s">
        <v>2527</v>
      </c>
      <c r="V2266">
        <v>23622</v>
      </c>
      <c r="W2266" t="s">
        <v>124</v>
      </c>
      <c r="Y2266" t="s">
        <v>1278</v>
      </c>
      <c r="Z2266" t="s">
        <v>1279</v>
      </c>
      <c r="AA2266" t="s">
        <v>1280</v>
      </c>
      <c r="AB2266" t="s">
        <v>154</v>
      </c>
      <c r="AC2266" t="s">
        <v>2526</v>
      </c>
      <c r="AE2266" t="s">
        <v>120</v>
      </c>
      <c r="AF2266" t="s">
        <v>121</v>
      </c>
      <c r="AG2266" s="6">
        <v>96950</v>
      </c>
      <c r="AH2266" t="s">
        <v>122</v>
      </c>
      <c r="AJ2266" s="8">
        <v>16702358778</v>
      </c>
      <c r="AL2266" t="s">
        <v>1281</v>
      </c>
      <c r="BE2266" t="str">
        <f>"49-9071.00"</f>
        <v>49-9071.00</v>
      </c>
      <c r="BF2266" t="s">
        <v>156</v>
      </c>
      <c r="BG2266" t="s">
        <v>6054</v>
      </c>
      <c r="BH2266" t="s">
        <v>6055</v>
      </c>
      <c r="BI2266">
        <v>20</v>
      </c>
      <c r="BJ2266">
        <v>20</v>
      </c>
      <c r="BK2266" s="1">
        <v>45931</v>
      </c>
      <c r="BL2266" s="1">
        <v>46295</v>
      </c>
      <c r="BM2266" s="1">
        <v>45931</v>
      </c>
      <c r="BN2266" s="1">
        <v>46295</v>
      </c>
      <c r="BO2266">
        <v>40</v>
      </c>
      <c r="BP2266">
        <v>0</v>
      </c>
      <c r="BQ2266">
        <v>8</v>
      </c>
      <c r="BR2266">
        <v>8</v>
      </c>
      <c r="BS2266">
        <v>8</v>
      </c>
      <c r="BT2266">
        <v>8</v>
      </c>
      <c r="BU2266">
        <v>8</v>
      </c>
      <c r="BV2266">
        <v>0</v>
      </c>
      <c r="BW2266" t="str">
        <f>"7:30 AM"</f>
        <v>7:30 AM</v>
      </c>
      <c r="BX2266" t="str">
        <f>"4:30 PM"</f>
        <v>4:30 PM</v>
      </c>
      <c r="BY2266" t="s">
        <v>159</v>
      </c>
      <c r="BZ2266">
        <v>0</v>
      </c>
      <c r="CA2266">
        <v>12</v>
      </c>
      <c r="CB2266" t="s">
        <v>117</v>
      </c>
      <c r="CD2266" t="s">
        <v>6056</v>
      </c>
      <c r="CE2266" t="s">
        <v>1276</v>
      </c>
      <c r="CG2266" t="s">
        <v>120</v>
      </c>
      <c r="CH2266" t="s">
        <v>121</v>
      </c>
      <c r="CI2266" s="6">
        <v>96950</v>
      </c>
      <c r="CJ2266" s="10">
        <v>9.75</v>
      </c>
      <c r="CK2266" s="10">
        <v>9.75</v>
      </c>
      <c r="CL2266" s="10">
        <v>14.63</v>
      </c>
      <c r="CM2266" s="10">
        <v>14.63</v>
      </c>
      <c r="CN2266" t="s">
        <v>137</v>
      </c>
      <c r="CO2266" t="s">
        <v>140</v>
      </c>
      <c r="CP2266" t="s">
        <v>209</v>
      </c>
      <c r="CR2266" t="s">
        <v>117</v>
      </c>
      <c r="CS2266" t="s">
        <v>139</v>
      </c>
      <c r="CT2266" t="s">
        <v>139</v>
      </c>
      <c r="CU2266" t="s">
        <v>139</v>
      </c>
      <c r="CV2266" t="s">
        <v>140</v>
      </c>
      <c r="CW2266" t="s">
        <v>139</v>
      </c>
      <c r="CX2266" t="s">
        <v>139</v>
      </c>
      <c r="CY2266" t="s">
        <v>308</v>
      </c>
      <c r="CZ2266" s="8">
        <v>16702358778</v>
      </c>
      <c r="DA2266" t="s">
        <v>1281</v>
      </c>
      <c r="DB2266" t="s">
        <v>140</v>
      </c>
      <c r="DC2266" t="s">
        <v>139</v>
      </c>
      <c r="DD2266" t="s">
        <v>117</v>
      </c>
    </row>
    <row r="2267" spans="1:114" ht="15" customHeight="1" x14ac:dyDescent="0.35">
      <c r="A2267" t="s">
        <v>2525</v>
      </c>
      <c r="B2267" t="s">
        <v>144</v>
      </c>
      <c r="C2267" s="1">
        <v>45757</v>
      </c>
      <c r="D2267" s="1">
        <v>45824</v>
      </c>
      <c r="E2267" t="s">
        <v>116</v>
      </c>
      <c r="F2267" s="1">
        <v>45929</v>
      </c>
      <c r="G2267" t="s">
        <v>117</v>
      </c>
      <c r="H2267" t="s">
        <v>117</v>
      </c>
      <c r="I2267" t="s">
        <v>117</v>
      </c>
      <c r="J2267" t="s">
        <v>1274</v>
      </c>
      <c r="K2267" t="s">
        <v>1275</v>
      </c>
      <c r="L2267" t="s">
        <v>2526</v>
      </c>
      <c r="N2267" t="s">
        <v>120</v>
      </c>
      <c r="O2267" t="s">
        <v>121</v>
      </c>
      <c r="P2267" s="6">
        <v>96950</v>
      </c>
      <c r="Q2267" t="s">
        <v>122</v>
      </c>
      <c r="S2267" s="8">
        <v>16702358778</v>
      </c>
      <c r="U2267" t="s">
        <v>2527</v>
      </c>
      <c r="V2267">
        <v>23622</v>
      </c>
      <c r="W2267" t="s">
        <v>124</v>
      </c>
      <c r="Y2267" t="s">
        <v>1278</v>
      </c>
      <c r="Z2267" t="s">
        <v>1279</v>
      </c>
      <c r="AA2267" t="s">
        <v>1280</v>
      </c>
      <c r="AB2267" t="s">
        <v>154</v>
      </c>
      <c r="AC2267" t="s">
        <v>1276</v>
      </c>
      <c r="AE2267" t="s">
        <v>120</v>
      </c>
      <c r="AF2267" t="s">
        <v>121</v>
      </c>
      <c r="AG2267" s="6">
        <v>96950</v>
      </c>
      <c r="AH2267" t="s">
        <v>122</v>
      </c>
      <c r="AJ2267" s="8">
        <v>16702358778</v>
      </c>
      <c r="AL2267" t="s">
        <v>1281</v>
      </c>
      <c r="BE2267" t="str">
        <f>"49-3023.00"</f>
        <v>49-3023.00</v>
      </c>
      <c r="BF2267" t="s">
        <v>1119</v>
      </c>
      <c r="BG2267" t="s">
        <v>2528</v>
      </c>
      <c r="BH2267" t="s">
        <v>2529</v>
      </c>
      <c r="BI2267">
        <v>5</v>
      </c>
      <c r="BJ2267">
        <v>5</v>
      </c>
      <c r="BK2267" s="1">
        <v>45931</v>
      </c>
      <c r="BL2267" s="1">
        <v>46295</v>
      </c>
      <c r="BM2267" s="1">
        <v>45931</v>
      </c>
      <c r="BN2267" s="1">
        <v>46295</v>
      </c>
      <c r="BO2267">
        <v>40</v>
      </c>
      <c r="BP2267">
        <v>0</v>
      </c>
      <c r="BQ2267">
        <v>8</v>
      </c>
      <c r="BR2267">
        <v>8</v>
      </c>
      <c r="BS2267">
        <v>8</v>
      </c>
      <c r="BT2267">
        <v>8</v>
      </c>
      <c r="BU2267">
        <v>8</v>
      </c>
      <c r="BV2267">
        <v>0</v>
      </c>
      <c r="BW2267" t="str">
        <f>"7:30 AM"</f>
        <v>7:30 AM</v>
      </c>
      <c r="BX2267" t="str">
        <f>"4:30 PM"</f>
        <v>4:30 PM</v>
      </c>
      <c r="BY2267" t="s">
        <v>159</v>
      </c>
      <c r="BZ2267">
        <v>0</v>
      </c>
      <c r="CA2267">
        <v>12</v>
      </c>
      <c r="CB2267" t="s">
        <v>117</v>
      </c>
      <c r="CD2267" t="s">
        <v>2530</v>
      </c>
      <c r="CE2267" t="s">
        <v>1276</v>
      </c>
      <c r="CG2267" t="s">
        <v>120</v>
      </c>
      <c r="CH2267" t="s">
        <v>121</v>
      </c>
      <c r="CI2267" s="6">
        <v>96950</v>
      </c>
      <c r="CJ2267" s="10">
        <v>11.01</v>
      </c>
      <c r="CK2267" s="10">
        <v>11.01</v>
      </c>
      <c r="CL2267" s="10">
        <v>16.52</v>
      </c>
      <c r="CM2267" s="10">
        <v>16.52</v>
      </c>
      <c r="CN2267" t="s">
        <v>137</v>
      </c>
      <c r="CO2267" t="s">
        <v>140</v>
      </c>
      <c r="CP2267" t="s">
        <v>209</v>
      </c>
      <c r="CR2267" t="s">
        <v>117</v>
      </c>
      <c r="CS2267" t="s">
        <v>139</v>
      </c>
      <c r="CT2267" t="s">
        <v>139</v>
      </c>
      <c r="CU2267" t="s">
        <v>139</v>
      </c>
      <c r="CV2267" t="s">
        <v>140</v>
      </c>
      <c r="CW2267" t="s">
        <v>139</v>
      </c>
      <c r="CX2267" t="s">
        <v>139</v>
      </c>
      <c r="CY2267" t="s">
        <v>308</v>
      </c>
      <c r="CZ2267" s="8">
        <v>16702358778</v>
      </c>
      <c r="DA2267" t="s">
        <v>1281</v>
      </c>
      <c r="DB2267" t="s">
        <v>140</v>
      </c>
      <c r="DC2267" t="s">
        <v>139</v>
      </c>
      <c r="DD2267" t="s">
        <v>117</v>
      </c>
    </row>
    <row r="2268" spans="1:114" ht="15" customHeight="1" x14ac:dyDescent="0.35">
      <c r="A2268" t="s">
        <v>2318</v>
      </c>
      <c r="B2268" t="s">
        <v>144</v>
      </c>
      <c r="C2268" s="1">
        <v>45764</v>
      </c>
      <c r="D2268" s="1">
        <v>45824</v>
      </c>
      <c r="E2268" t="s">
        <v>116</v>
      </c>
      <c r="F2268" s="1">
        <v>45929</v>
      </c>
      <c r="G2268" t="s">
        <v>139</v>
      </c>
      <c r="H2268" t="s">
        <v>117</v>
      </c>
      <c r="I2268" t="s">
        <v>117</v>
      </c>
      <c r="J2268" t="s">
        <v>2319</v>
      </c>
      <c r="K2268" t="s">
        <v>2320</v>
      </c>
      <c r="L2268" t="s">
        <v>2321</v>
      </c>
      <c r="M2268" t="s">
        <v>2322</v>
      </c>
      <c r="N2268" t="s">
        <v>136</v>
      </c>
      <c r="O2268" t="s">
        <v>121</v>
      </c>
      <c r="P2268" s="6">
        <v>96950</v>
      </c>
      <c r="Q2268" t="s">
        <v>122</v>
      </c>
      <c r="S2268" s="8">
        <v>16702856056</v>
      </c>
      <c r="U2268" t="s">
        <v>2323</v>
      </c>
      <c r="V2268">
        <v>561210</v>
      </c>
      <c r="W2268" t="s">
        <v>124</v>
      </c>
      <c r="Y2268" t="s">
        <v>2324</v>
      </c>
      <c r="Z2268" t="s">
        <v>2325</v>
      </c>
      <c r="AB2268" t="s">
        <v>1656</v>
      </c>
      <c r="AC2268" t="s">
        <v>2326</v>
      </c>
      <c r="AD2268" t="s">
        <v>2322</v>
      </c>
      <c r="AE2268" t="s">
        <v>136</v>
      </c>
      <c r="AF2268" t="s">
        <v>121</v>
      </c>
      <c r="AG2268" s="6">
        <v>96950</v>
      </c>
      <c r="AH2268" t="s">
        <v>122</v>
      </c>
      <c r="AJ2268" s="8">
        <v>16702856056</v>
      </c>
      <c r="AL2268" t="s">
        <v>2327</v>
      </c>
      <c r="BE2268" t="str">
        <f>"49-9071.00"</f>
        <v>49-9071.00</v>
      </c>
      <c r="BF2268" t="s">
        <v>156</v>
      </c>
      <c r="BG2268" t="s">
        <v>2328</v>
      </c>
      <c r="BH2268" t="s">
        <v>2329</v>
      </c>
      <c r="BI2268">
        <v>9</v>
      </c>
      <c r="BJ2268">
        <v>9</v>
      </c>
      <c r="BK2268" s="1">
        <v>45931</v>
      </c>
      <c r="BL2268" s="1">
        <v>46295</v>
      </c>
      <c r="BM2268" s="1">
        <v>45931</v>
      </c>
      <c r="BN2268" s="1">
        <v>46295</v>
      </c>
      <c r="BO2268">
        <v>40</v>
      </c>
      <c r="BP2268">
        <v>0</v>
      </c>
      <c r="BQ2268">
        <v>8</v>
      </c>
      <c r="BR2268">
        <v>8</v>
      </c>
      <c r="BS2268">
        <v>8</v>
      </c>
      <c r="BT2268">
        <v>8</v>
      </c>
      <c r="BU2268">
        <v>8</v>
      </c>
      <c r="BV2268">
        <v>0</v>
      </c>
      <c r="BW2268" t="str">
        <f>"8:00 AM"</f>
        <v>8:00 AM</v>
      </c>
      <c r="BX2268" t="str">
        <f>"5:00 PM"</f>
        <v>5:00 PM</v>
      </c>
      <c r="BY2268" t="s">
        <v>133</v>
      </c>
      <c r="BZ2268">
        <v>0</v>
      </c>
      <c r="CA2268">
        <v>12</v>
      </c>
      <c r="CB2268" t="s">
        <v>117</v>
      </c>
      <c r="CD2268" s="2" t="s">
        <v>2330</v>
      </c>
      <c r="CE2268" t="s">
        <v>2331</v>
      </c>
      <c r="CF2268" t="s">
        <v>136</v>
      </c>
      <c r="CG2268" t="s">
        <v>136</v>
      </c>
      <c r="CH2268" t="s">
        <v>121</v>
      </c>
      <c r="CI2268" s="6">
        <v>96950</v>
      </c>
      <c r="CJ2268" s="10">
        <v>9.75</v>
      </c>
      <c r="CK2268" s="10">
        <v>9.75</v>
      </c>
      <c r="CL2268" s="10">
        <v>14.63</v>
      </c>
      <c r="CM2268" s="10">
        <v>14.63</v>
      </c>
      <c r="CN2268" t="s">
        <v>137</v>
      </c>
      <c r="CO2268" t="s">
        <v>140</v>
      </c>
      <c r="CP2268" t="s">
        <v>138</v>
      </c>
      <c r="CR2268" t="s">
        <v>117</v>
      </c>
      <c r="CS2268" t="s">
        <v>139</v>
      </c>
      <c r="CT2268" t="s">
        <v>139</v>
      </c>
      <c r="CU2268" t="s">
        <v>139</v>
      </c>
      <c r="CV2268" t="s">
        <v>140</v>
      </c>
      <c r="CW2268" t="s">
        <v>139</v>
      </c>
      <c r="CX2268" t="s">
        <v>140</v>
      </c>
      <c r="CY2268" t="s">
        <v>2332</v>
      </c>
      <c r="CZ2268" s="8">
        <v>16702856056</v>
      </c>
      <c r="DA2268" t="s">
        <v>2327</v>
      </c>
      <c r="DB2268" t="s">
        <v>140</v>
      </c>
      <c r="DC2268" t="s">
        <v>139</v>
      </c>
      <c r="DD2268" t="s">
        <v>117</v>
      </c>
    </row>
    <row r="2269" spans="1:114" ht="15" customHeight="1" x14ac:dyDescent="0.35">
      <c r="A2269" t="s">
        <v>16785</v>
      </c>
      <c r="B2269" t="s">
        <v>144</v>
      </c>
      <c r="C2269" s="1">
        <v>45768</v>
      </c>
      <c r="D2269" s="1">
        <v>45824</v>
      </c>
      <c r="E2269" t="s">
        <v>116</v>
      </c>
      <c r="F2269" s="1">
        <v>45929</v>
      </c>
      <c r="G2269" t="s">
        <v>117</v>
      </c>
      <c r="H2269" t="s">
        <v>117</v>
      </c>
      <c r="I2269" t="s">
        <v>117</v>
      </c>
      <c r="J2269" t="s">
        <v>8543</v>
      </c>
      <c r="K2269" t="s">
        <v>16667</v>
      </c>
      <c r="L2269" t="s">
        <v>2100</v>
      </c>
      <c r="M2269" t="s">
        <v>140</v>
      </c>
      <c r="N2269" t="s">
        <v>120</v>
      </c>
      <c r="O2269" t="s">
        <v>121</v>
      </c>
      <c r="P2269" s="6">
        <v>96950</v>
      </c>
      <c r="Q2269" t="s">
        <v>122</v>
      </c>
      <c r="R2269" t="s">
        <v>1677</v>
      </c>
      <c r="S2269" s="8">
        <v>16702359168</v>
      </c>
      <c r="U2269" t="s">
        <v>8545</v>
      </c>
      <c r="V2269">
        <v>445110</v>
      </c>
      <c r="W2269" t="s">
        <v>124</v>
      </c>
      <c r="Y2269" t="s">
        <v>268</v>
      </c>
      <c r="Z2269" t="s">
        <v>8546</v>
      </c>
      <c r="AB2269" t="s">
        <v>128</v>
      </c>
      <c r="AC2269" t="s">
        <v>2100</v>
      </c>
      <c r="AD2269" t="s">
        <v>140</v>
      </c>
      <c r="AE2269" t="s">
        <v>120</v>
      </c>
      <c r="AF2269" t="s">
        <v>121</v>
      </c>
      <c r="AG2269" s="6">
        <v>96950</v>
      </c>
      <c r="AH2269" t="s">
        <v>122</v>
      </c>
      <c r="AJ2269" s="8">
        <v>16702359168</v>
      </c>
      <c r="AL2269" t="s">
        <v>8547</v>
      </c>
      <c r="BE2269" t="str">
        <f>"11-2022.00"</f>
        <v>11-2022.00</v>
      </c>
      <c r="BF2269" t="s">
        <v>2340</v>
      </c>
      <c r="BG2269" t="s">
        <v>16786</v>
      </c>
      <c r="BH2269" t="s">
        <v>2342</v>
      </c>
      <c r="BI2269">
        <v>2</v>
      </c>
      <c r="BJ2269">
        <v>2</v>
      </c>
      <c r="BK2269" s="1">
        <v>45931</v>
      </c>
      <c r="BL2269" s="1">
        <v>46295</v>
      </c>
      <c r="BM2269" s="1">
        <v>45931</v>
      </c>
      <c r="BN2269" s="1">
        <v>46295</v>
      </c>
      <c r="BO2269">
        <v>35</v>
      </c>
      <c r="BP2269">
        <v>0</v>
      </c>
      <c r="BQ2269">
        <v>7</v>
      </c>
      <c r="BR2269">
        <v>7</v>
      </c>
      <c r="BS2269">
        <v>7</v>
      </c>
      <c r="BT2269">
        <v>7</v>
      </c>
      <c r="BU2269">
        <v>7</v>
      </c>
      <c r="BV2269">
        <v>0</v>
      </c>
      <c r="BW2269" t="str">
        <f>"8:00 AM"</f>
        <v>8:00 AM</v>
      </c>
      <c r="BX2269" t="str">
        <f>"5:00 PM"</f>
        <v>5:00 PM</v>
      </c>
      <c r="BY2269" t="s">
        <v>159</v>
      </c>
      <c r="BZ2269">
        <v>0</v>
      </c>
      <c r="CA2269">
        <v>36</v>
      </c>
      <c r="CB2269" t="s">
        <v>139</v>
      </c>
      <c r="CC2269">
        <v>15</v>
      </c>
      <c r="CD2269" s="2" t="s">
        <v>2343</v>
      </c>
      <c r="CE2269" t="s">
        <v>2100</v>
      </c>
      <c r="CF2269" t="s">
        <v>140</v>
      </c>
      <c r="CG2269" t="s">
        <v>120</v>
      </c>
      <c r="CH2269" t="s">
        <v>121</v>
      </c>
      <c r="CI2269" s="6">
        <v>96950</v>
      </c>
      <c r="CJ2269" s="10">
        <v>18.239999999999998</v>
      </c>
      <c r="CK2269" s="10">
        <v>18.239999999999998</v>
      </c>
      <c r="CN2269" t="s">
        <v>137</v>
      </c>
      <c r="CO2269" t="s">
        <v>2344</v>
      </c>
      <c r="CP2269" t="s">
        <v>138</v>
      </c>
      <c r="CR2269" t="s">
        <v>117</v>
      </c>
      <c r="CS2269" t="s">
        <v>139</v>
      </c>
      <c r="CT2269" t="s">
        <v>140</v>
      </c>
      <c r="CU2269" t="s">
        <v>140</v>
      </c>
      <c r="CV2269" t="s">
        <v>140</v>
      </c>
      <c r="CW2269" t="s">
        <v>139</v>
      </c>
      <c r="CX2269" t="s">
        <v>140</v>
      </c>
      <c r="CY2269" t="s">
        <v>1686</v>
      </c>
      <c r="CZ2269" s="8">
        <v>16702359168</v>
      </c>
      <c r="DA2269" t="s">
        <v>8551</v>
      </c>
      <c r="DB2269" t="s">
        <v>140</v>
      </c>
      <c r="DC2269" t="s">
        <v>139</v>
      </c>
      <c r="DD2269" t="s">
        <v>117</v>
      </c>
    </row>
    <row r="2270" spans="1:114" ht="15" customHeight="1" x14ac:dyDescent="0.35">
      <c r="A2270" t="s">
        <v>8643</v>
      </c>
      <c r="B2270" t="s">
        <v>144</v>
      </c>
      <c r="C2270" s="1">
        <v>45768</v>
      </c>
      <c r="D2270" s="1">
        <v>45824</v>
      </c>
      <c r="E2270" t="s">
        <v>116</v>
      </c>
      <c r="F2270" s="1">
        <v>45929</v>
      </c>
      <c r="G2270" t="s">
        <v>117</v>
      </c>
      <c r="H2270" t="s">
        <v>117</v>
      </c>
      <c r="I2270" t="s">
        <v>117</v>
      </c>
      <c r="J2270" t="s">
        <v>8644</v>
      </c>
      <c r="K2270" t="s">
        <v>8645</v>
      </c>
      <c r="L2270" t="s">
        <v>2100</v>
      </c>
      <c r="M2270" t="s">
        <v>140</v>
      </c>
      <c r="N2270" t="s">
        <v>136</v>
      </c>
      <c r="O2270" t="s">
        <v>121</v>
      </c>
      <c r="P2270" s="6">
        <v>96950</v>
      </c>
      <c r="Q2270" t="s">
        <v>122</v>
      </c>
      <c r="S2270" s="8">
        <v>16702879168</v>
      </c>
      <c r="U2270" t="s">
        <v>8646</v>
      </c>
      <c r="V2270">
        <v>445110</v>
      </c>
      <c r="W2270" t="s">
        <v>124</v>
      </c>
      <c r="Y2270" t="s">
        <v>1679</v>
      </c>
      <c r="Z2270" t="s">
        <v>8647</v>
      </c>
      <c r="AB2270" t="s">
        <v>270</v>
      </c>
      <c r="AC2270" t="s">
        <v>2100</v>
      </c>
      <c r="AD2270" t="s">
        <v>140</v>
      </c>
      <c r="AE2270" t="s">
        <v>136</v>
      </c>
      <c r="AF2270" t="s">
        <v>121</v>
      </c>
      <c r="AG2270" s="6">
        <v>96950</v>
      </c>
      <c r="AH2270" t="s">
        <v>122</v>
      </c>
      <c r="AJ2270" s="8">
        <v>16702879168</v>
      </c>
      <c r="AL2270" t="s">
        <v>8648</v>
      </c>
      <c r="BE2270" t="str">
        <f>"41-1011.00"</f>
        <v>41-1011.00</v>
      </c>
      <c r="BF2270" t="s">
        <v>1340</v>
      </c>
      <c r="BG2270" t="s">
        <v>8649</v>
      </c>
      <c r="BH2270" t="s">
        <v>2107</v>
      </c>
      <c r="BI2270">
        <v>3</v>
      </c>
      <c r="BJ2270">
        <v>3</v>
      </c>
      <c r="BK2270" s="1">
        <v>45931</v>
      </c>
      <c r="BL2270" s="1">
        <v>46295</v>
      </c>
      <c r="BM2270" s="1">
        <v>45931</v>
      </c>
      <c r="BN2270" s="1">
        <v>46295</v>
      </c>
      <c r="BO2270">
        <v>35</v>
      </c>
      <c r="BP2270">
        <v>0</v>
      </c>
      <c r="BQ2270">
        <v>7</v>
      </c>
      <c r="BR2270">
        <v>7</v>
      </c>
      <c r="BS2270">
        <v>7</v>
      </c>
      <c r="BT2270">
        <v>7</v>
      </c>
      <c r="BU2270">
        <v>7</v>
      </c>
      <c r="BV2270">
        <v>0</v>
      </c>
      <c r="BW2270" t="str">
        <f>"8:00 AM"</f>
        <v>8:00 AM</v>
      </c>
      <c r="BX2270" t="str">
        <f>"5:00 PM"</f>
        <v>5:00 PM</v>
      </c>
      <c r="BY2270" t="s">
        <v>159</v>
      </c>
      <c r="BZ2270">
        <v>0</v>
      </c>
      <c r="CA2270">
        <v>12</v>
      </c>
      <c r="CB2270" t="s">
        <v>139</v>
      </c>
      <c r="CC2270">
        <v>4</v>
      </c>
      <c r="CD2270" s="2" t="s">
        <v>8650</v>
      </c>
      <c r="CE2270" t="s">
        <v>2100</v>
      </c>
      <c r="CF2270" t="s">
        <v>140</v>
      </c>
      <c r="CG2270" t="s">
        <v>136</v>
      </c>
      <c r="CH2270" t="s">
        <v>121</v>
      </c>
      <c r="CI2270" s="6">
        <v>96950</v>
      </c>
      <c r="CJ2270" s="10">
        <v>11.35</v>
      </c>
      <c r="CK2270" s="10">
        <v>11.35</v>
      </c>
      <c r="CL2270" s="10">
        <v>17.02</v>
      </c>
      <c r="CM2270" s="10">
        <v>17.02</v>
      </c>
      <c r="CN2270" t="s">
        <v>137</v>
      </c>
      <c r="CO2270" t="s">
        <v>8468</v>
      </c>
      <c r="CP2270" t="s">
        <v>138</v>
      </c>
      <c r="CR2270" t="s">
        <v>117</v>
      </c>
      <c r="CS2270" t="s">
        <v>139</v>
      </c>
      <c r="CT2270" t="s">
        <v>140</v>
      </c>
      <c r="CU2270" t="s">
        <v>139</v>
      </c>
      <c r="CV2270" t="s">
        <v>140</v>
      </c>
      <c r="CW2270" t="s">
        <v>139</v>
      </c>
      <c r="CX2270" t="s">
        <v>140</v>
      </c>
      <c r="CY2270" t="s">
        <v>1686</v>
      </c>
      <c r="CZ2270" s="8">
        <v>16702879168</v>
      </c>
      <c r="DA2270" t="s">
        <v>8651</v>
      </c>
      <c r="DB2270" t="s">
        <v>140</v>
      </c>
      <c r="DC2270" t="s">
        <v>139</v>
      </c>
      <c r="DD2270" t="s">
        <v>117</v>
      </c>
    </row>
    <row r="2271" spans="1:114" ht="15" customHeight="1" x14ac:dyDescent="0.35">
      <c r="A2271" t="s">
        <v>16619</v>
      </c>
      <c r="B2271" t="s">
        <v>144</v>
      </c>
      <c r="C2271" s="1">
        <v>45768</v>
      </c>
      <c r="D2271" s="1">
        <v>45824</v>
      </c>
      <c r="E2271" t="s">
        <v>116</v>
      </c>
      <c r="F2271" s="1">
        <v>45929</v>
      </c>
      <c r="G2271" t="s">
        <v>139</v>
      </c>
      <c r="H2271" t="s">
        <v>117</v>
      </c>
      <c r="I2271" t="s">
        <v>117</v>
      </c>
      <c r="J2271" t="s">
        <v>2044</v>
      </c>
      <c r="L2271" t="s">
        <v>3580</v>
      </c>
      <c r="N2271" t="s">
        <v>136</v>
      </c>
      <c r="O2271" t="s">
        <v>121</v>
      </c>
      <c r="P2271" s="6">
        <v>96950</v>
      </c>
      <c r="Q2271" t="s">
        <v>122</v>
      </c>
      <c r="S2271" s="8">
        <v>16702359369</v>
      </c>
      <c r="U2271" t="s">
        <v>2035</v>
      </c>
      <c r="V2271">
        <v>44133</v>
      </c>
      <c r="W2271" t="s">
        <v>124</v>
      </c>
      <c r="Y2271" t="s">
        <v>849</v>
      </c>
      <c r="Z2271" t="s">
        <v>2036</v>
      </c>
      <c r="AB2271" t="s">
        <v>205</v>
      </c>
      <c r="AC2271" t="s">
        <v>2034</v>
      </c>
      <c r="AE2271" t="s">
        <v>136</v>
      </c>
      <c r="AF2271" t="s">
        <v>121</v>
      </c>
      <c r="AG2271" s="6">
        <v>96950</v>
      </c>
      <c r="AH2271" t="s">
        <v>122</v>
      </c>
      <c r="AJ2271" s="8">
        <v>16702359369</v>
      </c>
      <c r="AL2271" t="s">
        <v>2037</v>
      </c>
      <c r="BE2271" t="str">
        <f>"49-3021.00"</f>
        <v>49-3021.00</v>
      </c>
      <c r="BF2271" t="s">
        <v>3171</v>
      </c>
      <c r="BG2271" t="s">
        <v>16620</v>
      </c>
      <c r="BH2271" t="s">
        <v>16621</v>
      </c>
      <c r="BI2271">
        <v>2</v>
      </c>
      <c r="BJ2271">
        <v>2</v>
      </c>
      <c r="BK2271" s="1">
        <v>45931</v>
      </c>
      <c r="BL2271" s="1">
        <v>47026</v>
      </c>
      <c r="BM2271" s="1">
        <v>45931</v>
      </c>
      <c r="BN2271" s="1">
        <v>47026</v>
      </c>
      <c r="BO2271">
        <v>35</v>
      </c>
      <c r="BP2271">
        <v>0</v>
      </c>
      <c r="BQ2271">
        <v>7</v>
      </c>
      <c r="BR2271">
        <v>7</v>
      </c>
      <c r="BS2271">
        <v>7</v>
      </c>
      <c r="BT2271">
        <v>7</v>
      </c>
      <c r="BU2271">
        <v>7</v>
      </c>
      <c r="BV2271">
        <v>0</v>
      </c>
      <c r="BW2271" t="str">
        <f>"8:00 AM"</f>
        <v>8:00 AM</v>
      </c>
      <c r="BX2271" t="str">
        <f>"5:00 PM"</f>
        <v>5:00 PM</v>
      </c>
      <c r="BY2271" t="s">
        <v>159</v>
      </c>
      <c r="BZ2271">
        <v>0</v>
      </c>
      <c r="CA2271">
        <v>12</v>
      </c>
      <c r="CB2271" t="s">
        <v>117</v>
      </c>
      <c r="CD2271" s="2" t="s">
        <v>16622</v>
      </c>
      <c r="CE2271" t="s">
        <v>10074</v>
      </c>
      <c r="CG2271" t="s">
        <v>136</v>
      </c>
      <c r="CH2271" t="s">
        <v>121</v>
      </c>
      <c r="CI2271" s="6">
        <v>96950</v>
      </c>
      <c r="CJ2271" s="10">
        <v>11.18</v>
      </c>
      <c r="CK2271" s="10">
        <v>11.18</v>
      </c>
      <c r="CL2271" s="10">
        <v>16.77</v>
      </c>
      <c r="CM2271" s="10">
        <v>16.77</v>
      </c>
      <c r="CN2271" t="s">
        <v>137</v>
      </c>
      <c r="CO2271" t="s">
        <v>162</v>
      </c>
      <c r="CP2271" t="s">
        <v>138</v>
      </c>
      <c r="CR2271" t="s">
        <v>117</v>
      </c>
      <c r="CS2271" t="s">
        <v>139</v>
      </c>
      <c r="CT2271" t="s">
        <v>140</v>
      </c>
      <c r="CU2271" t="s">
        <v>139</v>
      </c>
      <c r="CV2271" t="s">
        <v>140</v>
      </c>
      <c r="CW2271" t="s">
        <v>139</v>
      </c>
      <c r="CX2271" t="s">
        <v>140</v>
      </c>
      <c r="CY2271" t="s">
        <v>774</v>
      </c>
      <c r="CZ2271" s="8">
        <v>16702359369</v>
      </c>
      <c r="DA2271" t="s">
        <v>2037</v>
      </c>
      <c r="DB2271" t="s">
        <v>140</v>
      </c>
      <c r="DC2271" t="s">
        <v>139</v>
      </c>
      <c r="DD2271" t="s">
        <v>117</v>
      </c>
      <c r="DE2271" t="s">
        <v>849</v>
      </c>
      <c r="DF2271" t="s">
        <v>2036</v>
      </c>
      <c r="DH2271" t="s">
        <v>2035</v>
      </c>
      <c r="DI2271" t="s">
        <v>2044</v>
      </c>
      <c r="DJ2271" t="s">
        <v>2037</v>
      </c>
    </row>
    <row r="2272" spans="1:114" ht="15" customHeight="1" x14ac:dyDescent="0.35">
      <c r="A2272" t="s">
        <v>16684</v>
      </c>
      <c r="B2272" t="s">
        <v>144</v>
      </c>
      <c r="C2272" s="1">
        <v>45769</v>
      </c>
      <c r="D2272" s="1">
        <v>45824</v>
      </c>
      <c r="E2272" t="s">
        <v>116</v>
      </c>
      <c r="F2272" s="1">
        <v>45837</v>
      </c>
      <c r="G2272" t="s">
        <v>117</v>
      </c>
      <c r="H2272" t="s">
        <v>117</v>
      </c>
      <c r="I2272" t="s">
        <v>117</v>
      </c>
      <c r="J2272" t="s">
        <v>7846</v>
      </c>
      <c r="L2272" t="s">
        <v>7847</v>
      </c>
      <c r="M2272" t="s">
        <v>7848</v>
      </c>
      <c r="N2272" t="s">
        <v>136</v>
      </c>
      <c r="O2272" t="s">
        <v>121</v>
      </c>
      <c r="P2272" s="6">
        <v>96950</v>
      </c>
      <c r="Q2272" t="s">
        <v>122</v>
      </c>
      <c r="S2272" s="8">
        <v>16702331217</v>
      </c>
      <c r="U2272" t="s">
        <v>7849</v>
      </c>
      <c r="V2272">
        <v>812112</v>
      </c>
      <c r="W2272" t="s">
        <v>124</v>
      </c>
      <c r="Y2272" t="s">
        <v>1760</v>
      </c>
      <c r="Z2272" t="s">
        <v>742</v>
      </c>
      <c r="AA2272" t="s">
        <v>7850</v>
      </c>
      <c r="AB2272" t="s">
        <v>474</v>
      </c>
      <c r="AC2272" t="s">
        <v>7847</v>
      </c>
      <c r="AD2272" t="s">
        <v>7848</v>
      </c>
      <c r="AE2272" t="s">
        <v>136</v>
      </c>
      <c r="AF2272" t="s">
        <v>121</v>
      </c>
      <c r="AG2272" s="6">
        <v>96950</v>
      </c>
      <c r="AH2272" t="s">
        <v>122</v>
      </c>
      <c r="AJ2272" s="8">
        <v>16702331217</v>
      </c>
      <c r="AL2272" t="s">
        <v>7851</v>
      </c>
      <c r="BE2272" t="str">
        <f>"39-5012.00"</f>
        <v>39-5012.00</v>
      </c>
      <c r="BF2272" t="s">
        <v>272</v>
      </c>
      <c r="BG2272" t="s">
        <v>7852</v>
      </c>
      <c r="BH2272" t="s">
        <v>6972</v>
      </c>
      <c r="BI2272">
        <v>3</v>
      </c>
      <c r="BJ2272">
        <v>3</v>
      </c>
      <c r="BK2272" s="1">
        <v>45839</v>
      </c>
      <c r="BL2272" s="1">
        <v>46203</v>
      </c>
      <c r="BM2272" s="1">
        <v>45839</v>
      </c>
      <c r="BN2272" s="1">
        <v>46203</v>
      </c>
      <c r="BO2272">
        <v>35</v>
      </c>
      <c r="BP2272">
        <v>7</v>
      </c>
      <c r="BQ2272">
        <v>0</v>
      </c>
      <c r="BR2272">
        <v>7</v>
      </c>
      <c r="BS2272">
        <v>7</v>
      </c>
      <c r="BT2272">
        <v>0</v>
      </c>
      <c r="BU2272">
        <v>7</v>
      </c>
      <c r="BV2272">
        <v>7</v>
      </c>
      <c r="BW2272" t="str">
        <f>"10:00 AM"</f>
        <v>10:00 AM</v>
      </c>
      <c r="BX2272" t="str">
        <f>"6:00 PM"</f>
        <v>6:00 PM</v>
      </c>
      <c r="BY2272" t="s">
        <v>159</v>
      </c>
      <c r="BZ2272">
        <v>0</v>
      </c>
      <c r="CA2272">
        <v>24</v>
      </c>
      <c r="CB2272" t="s">
        <v>117</v>
      </c>
      <c r="CD2272" t="s">
        <v>7853</v>
      </c>
      <c r="CE2272" t="s">
        <v>7847</v>
      </c>
      <c r="CF2272" t="s">
        <v>140</v>
      </c>
      <c r="CG2272" t="s">
        <v>136</v>
      </c>
      <c r="CH2272" t="s">
        <v>121</v>
      </c>
      <c r="CI2272" s="6">
        <v>96950</v>
      </c>
      <c r="CJ2272" s="10">
        <v>7.98</v>
      </c>
      <c r="CK2272" s="10">
        <v>7.98</v>
      </c>
      <c r="CL2272" s="10">
        <v>11.97</v>
      </c>
      <c r="CM2272" s="10">
        <v>11.97</v>
      </c>
      <c r="CN2272" t="s">
        <v>137</v>
      </c>
      <c r="CO2272" t="s">
        <v>140</v>
      </c>
      <c r="CP2272" t="s">
        <v>138</v>
      </c>
      <c r="CR2272" t="s">
        <v>117</v>
      </c>
      <c r="CS2272" t="s">
        <v>139</v>
      </c>
      <c r="CT2272" t="s">
        <v>140</v>
      </c>
      <c r="CU2272" t="s">
        <v>139</v>
      </c>
      <c r="CV2272" t="s">
        <v>140</v>
      </c>
      <c r="CW2272" t="s">
        <v>139</v>
      </c>
      <c r="CX2272" t="s">
        <v>140</v>
      </c>
      <c r="CY2272" t="s">
        <v>1167</v>
      </c>
      <c r="CZ2272" s="8">
        <v>16702331217</v>
      </c>
      <c r="DA2272" t="s">
        <v>7854</v>
      </c>
      <c r="DB2272" t="s">
        <v>309</v>
      </c>
      <c r="DC2272" t="s">
        <v>139</v>
      </c>
      <c r="DD2272" t="s">
        <v>117</v>
      </c>
      <c r="DE2272" t="s">
        <v>1530</v>
      </c>
      <c r="DF2272" t="s">
        <v>1531</v>
      </c>
      <c r="DG2272" t="s">
        <v>1532</v>
      </c>
      <c r="DH2272" t="s">
        <v>1156</v>
      </c>
      <c r="DI2272" t="s">
        <v>1153</v>
      </c>
      <c r="DJ2272" t="s">
        <v>1162</v>
      </c>
    </row>
    <row r="2273" spans="1:114" ht="15" customHeight="1" x14ac:dyDescent="0.35">
      <c r="A2273" t="s">
        <v>16782</v>
      </c>
      <c r="B2273" t="s">
        <v>144</v>
      </c>
      <c r="C2273" s="1">
        <v>45770</v>
      </c>
      <c r="D2273" s="1">
        <v>45824</v>
      </c>
      <c r="E2273" t="s">
        <v>116</v>
      </c>
      <c r="F2273" s="1">
        <v>45929</v>
      </c>
      <c r="G2273" t="s">
        <v>117</v>
      </c>
      <c r="H2273" t="s">
        <v>139</v>
      </c>
      <c r="I2273" t="s">
        <v>117</v>
      </c>
      <c r="J2273" t="s">
        <v>14003</v>
      </c>
      <c r="K2273" t="s">
        <v>14004</v>
      </c>
      <c r="L2273" t="s">
        <v>8697</v>
      </c>
      <c r="M2273" t="s">
        <v>8698</v>
      </c>
      <c r="N2273" t="s">
        <v>120</v>
      </c>
      <c r="O2273" t="s">
        <v>121</v>
      </c>
      <c r="P2273" s="6">
        <v>96950</v>
      </c>
      <c r="Q2273" t="s">
        <v>122</v>
      </c>
      <c r="S2273" s="8">
        <v>16702349011</v>
      </c>
      <c r="U2273" t="s">
        <v>14005</v>
      </c>
      <c r="V2273">
        <v>236116</v>
      </c>
      <c r="W2273" t="s">
        <v>124</v>
      </c>
      <c r="Y2273" t="s">
        <v>2716</v>
      </c>
      <c r="Z2273" t="s">
        <v>2717</v>
      </c>
      <c r="AA2273" t="s">
        <v>435</v>
      </c>
      <c r="AB2273" t="s">
        <v>128</v>
      </c>
      <c r="AC2273" t="s">
        <v>8697</v>
      </c>
      <c r="AD2273" t="s">
        <v>8698</v>
      </c>
      <c r="AE2273" t="s">
        <v>120</v>
      </c>
      <c r="AF2273" t="s">
        <v>121</v>
      </c>
      <c r="AG2273" s="6">
        <v>96950</v>
      </c>
      <c r="AH2273" t="s">
        <v>122</v>
      </c>
      <c r="AJ2273" s="8">
        <v>16702349011</v>
      </c>
      <c r="AL2273" t="s">
        <v>455</v>
      </c>
      <c r="BE2273" t="str">
        <f>"49-9071.00"</f>
        <v>49-9071.00</v>
      </c>
      <c r="BF2273" t="s">
        <v>156</v>
      </c>
      <c r="BG2273" t="s">
        <v>14006</v>
      </c>
      <c r="BH2273" t="s">
        <v>8090</v>
      </c>
      <c r="BI2273">
        <v>12</v>
      </c>
      <c r="BJ2273">
        <v>12</v>
      </c>
      <c r="BK2273" s="1">
        <v>45931</v>
      </c>
      <c r="BL2273" s="1">
        <v>46295</v>
      </c>
      <c r="BM2273" s="1">
        <v>45931</v>
      </c>
      <c r="BN2273" s="1">
        <v>46295</v>
      </c>
      <c r="BO2273">
        <v>40</v>
      </c>
      <c r="BP2273">
        <v>0</v>
      </c>
      <c r="BQ2273">
        <v>8</v>
      </c>
      <c r="BR2273">
        <v>8</v>
      </c>
      <c r="BS2273">
        <v>8</v>
      </c>
      <c r="BT2273">
        <v>8</v>
      </c>
      <c r="BU2273">
        <v>8</v>
      </c>
      <c r="BV2273">
        <v>0</v>
      </c>
      <c r="BW2273" t="str">
        <f>"8:00 AM"</f>
        <v>8:00 AM</v>
      </c>
      <c r="BX2273" t="str">
        <f>"5:00 PM"</f>
        <v>5:00 PM</v>
      </c>
      <c r="BY2273" t="s">
        <v>133</v>
      </c>
      <c r="BZ2273">
        <v>0</v>
      </c>
      <c r="CA2273">
        <v>12</v>
      </c>
      <c r="CB2273" t="s">
        <v>117</v>
      </c>
      <c r="CD2273" s="2" t="s">
        <v>16783</v>
      </c>
      <c r="CE2273" t="s">
        <v>8697</v>
      </c>
      <c r="CF2273" t="s">
        <v>8698</v>
      </c>
      <c r="CG2273" t="s">
        <v>120</v>
      </c>
      <c r="CH2273" t="s">
        <v>121</v>
      </c>
      <c r="CI2273" s="6">
        <v>96950</v>
      </c>
      <c r="CJ2273" s="10">
        <v>9.75</v>
      </c>
      <c r="CK2273" s="10">
        <v>9.75</v>
      </c>
      <c r="CL2273" s="10">
        <v>14.62</v>
      </c>
      <c r="CM2273" s="10">
        <v>14.62</v>
      </c>
      <c r="CN2273" t="s">
        <v>137</v>
      </c>
      <c r="CO2273" t="s">
        <v>461</v>
      </c>
      <c r="CP2273" t="s">
        <v>138</v>
      </c>
      <c r="CR2273" t="s">
        <v>117</v>
      </c>
      <c r="CS2273" t="s">
        <v>139</v>
      </c>
      <c r="CT2273" t="s">
        <v>139</v>
      </c>
      <c r="CU2273" t="s">
        <v>139</v>
      </c>
      <c r="CV2273" t="s">
        <v>140</v>
      </c>
      <c r="CW2273" t="s">
        <v>139</v>
      </c>
      <c r="CX2273" t="s">
        <v>140</v>
      </c>
      <c r="CY2273" t="s">
        <v>462</v>
      </c>
      <c r="CZ2273" s="8">
        <v>16707837461</v>
      </c>
      <c r="DA2273" t="s">
        <v>463</v>
      </c>
      <c r="DB2273" t="s">
        <v>1376</v>
      </c>
      <c r="DC2273" t="s">
        <v>139</v>
      </c>
      <c r="DD2273" t="s">
        <v>117</v>
      </c>
    </row>
    <row r="2274" spans="1:114" ht="15" customHeight="1" x14ac:dyDescent="0.35">
      <c r="A2274" t="s">
        <v>10547</v>
      </c>
      <c r="B2274" t="s">
        <v>144</v>
      </c>
      <c r="C2274" s="1">
        <v>45771</v>
      </c>
      <c r="D2274" s="1">
        <v>45824</v>
      </c>
      <c r="E2274" t="s">
        <v>116</v>
      </c>
      <c r="F2274" s="1">
        <v>45929</v>
      </c>
      <c r="G2274" t="s">
        <v>139</v>
      </c>
      <c r="H2274" t="s">
        <v>117</v>
      </c>
      <c r="I2274" t="s">
        <v>117</v>
      </c>
      <c r="J2274" t="s">
        <v>10548</v>
      </c>
      <c r="K2274" t="s">
        <v>10549</v>
      </c>
      <c r="L2274" t="s">
        <v>10550</v>
      </c>
      <c r="M2274" t="s">
        <v>140</v>
      </c>
      <c r="N2274" t="s">
        <v>136</v>
      </c>
      <c r="O2274" t="s">
        <v>121</v>
      </c>
      <c r="P2274" s="6">
        <v>96950</v>
      </c>
      <c r="Q2274" t="s">
        <v>122</v>
      </c>
      <c r="S2274" s="8">
        <v>16702336866</v>
      </c>
      <c r="U2274" t="s">
        <v>10551</v>
      </c>
      <c r="V2274">
        <v>72251</v>
      </c>
      <c r="W2274" t="s">
        <v>124</v>
      </c>
      <c r="Y2274" t="s">
        <v>7599</v>
      </c>
      <c r="Z2274" t="s">
        <v>10552</v>
      </c>
      <c r="AB2274" t="s">
        <v>270</v>
      </c>
      <c r="AC2274" t="s">
        <v>10550</v>
      </c>
      <c r="AD2274" t="s">
        <v>140</v>
      </c>
      <c r="AE2274" t="s">
        <v>136</v>
      </c>
      <c r="AF2274" t="s">
        <v>121</v>
      </c>
      <c r="AG2274" s="6">
        <v>96950</v>
      </c>
      <c r="AH2274" t="s">
        <v>122</v>
      </c>
      <c r="AJ2274" s="8">
        <v>16702336866</v>
      </c>
      <c r="AL2274" t="s">
        <v>10553</v>
      </c>
      <c r="BE2274" t="str">
        <f>"35-2014.00"</f>
        <v>35-2014.00</v>
      </c>
      <c r="BF2274" t="s">
        <v>191</v>
      </c>
      <c r="BG2274" t="s">
        <v>10554</v>
      </c>
      <c r="BH2274" t="s">
        <v>193</v>
      </c>
      <c r="BI2274">
        <v>2</v>
      </c>
      <c r="BJ2274">
        <v>2</v>
      </c>
      <c r="BK2274" s="1">
        <v>45931</v>
      </c>
      <c r="BL2274" s="1">
        <v>47026</v>
      </c>
      <c r="BM2274" s="1">
        <v>45931</v>
      </c>
      <c r="BN2274" s="1">
        <v>47026</v>
      </c>
      <c r="BO2274">
        <v>35</v>
      </c>
      <c r="BP2274">
        <v>0</v>
      </c>
      <c r="BQ2274">
        <v>7</v>
      </c>
      <c r="BR2274">
        <v>7</v>
      </c>
      <c r="BS2274">
        <v>7</v>
      </c>
      <c r="BT2274">
        <v>7</v>
      </c>
      <c r="BU2274">
        <v>7</v>
      </c>
      <c r="BV2274">
        <v>0</v>
      </c>
      <c r="BW2274" t="str">
        <f>"11:00 AM"</f>
        <v>11:00 AM</v>
      </c>
      <c r="BX2274" t="str">
        <f>"9:00 PM"</f>
        <v>9:00 PM</v>
      </c>
      <c r="BY2274" t="s">
        <v>133</v>
      </c>
      <c r="BZ2274">
        <v>0</v>
      </c>
      <c r="CA2274">
        <v>12</v>
      </c>
      <c r="CB2274" t="s">
        <v>117</v>
      </c>
      <c r="CD2274" s="2" t="s">
        <v>10555</v>
      </c>
      <c r="CE2274" t="s">
        <v>10550</v>
      </c>
      <c r="CF2274" t="s">
        <v>140</v>
      </c>
      <c r="CG2274" t="s">
        <v>136</v>
      </c>
      <c r="CH2274" t="s">
        <v>121</v>
      </c>
      <c r="CI2274" s="6">
        <v>96950</v>
      </c>
      <c r="CJ2274" s="10">
        <v>8.83</v>
      </c>
      <c r="CK2274" s="10">
        <v>8.83</v>
      </c>
      <c r="CL2274" s="10">
        <v>13.24</v>
      </c>
      <c r="CM2274" s="10">
        <v>13.24</v>
      </c>
      <c r="CN2274" t="s">
        <v>137</v>
      </c>
      <c r="CO2274" t="s">
        <v>10424</v>
      </c>
      <c r="CP2274" t="s">
        <v>138</v>
      </c>
      <c r="CR2274" t="s">
        <v>117</v>
      </c>
      <c r="CS2274" t="s">
        <v>139</v>
      </c>
      <c r="CT2274" t="s">
        <v>140</v>
      </c>
      <c r="CU2274" t="s">
        <v>139</v>
      </c>
      <c r="CV2274" t="s">
        <v>140</v>
      </c>
      <c r="CW2274" t="s">
        <v>139</v>
      </c>
      <c r="CX2274" t="s">
        <v>140</v>
      </c>
      <c r="CY2274" t="s">
        <v>1686</v>
      </c>
      <c r="CZ2274" s="8">
        <v>16702336866</v>
      </c>
      <c r="DA2274" t="s">
        <v>10556</v>
      </c>
      <c r="DB2274" t="s">
        <v>140</v>
      </c>
      <c r="DC2274" t="s">
        <v>139</v>
      </c>
      <c r="DD2274" t="s">
        <v>117</v>
      </c>
    </row>
    <row r="2275" spans="1:114" ht="15" customHeight="1" x14ac:dyDescent="0.35">
      <c r="A2275" t="s">
        <v>10790</v>
      </c>
      <c r="B2275" t="s">
        <v>144</v>
      </c>
      <c r="C2275" s="1">
        <v>45771</v>
      </c>
      <c r="D2275" s="1">
        <v>45824</v>
      </c>
      <c r="E2275" t="s">
        <v>116</v>
      </c>
      <c r="F2275" s="1">
        <v>45929</v>
      </c>
      <c r="G2275" t="s">
        <v>117</v>
      </c>
      <c r="H2275" t="s">
        <v>117</v>
      </c>
      <c r="I2275" t="s">
        <v>117</v>
      </c>
      <c r="J2275" t="s">
        <v>10791</v>
      </c>
      <c r="K2275" t="s">
        <v>10792</v>
      </c>
      <c r="L2275" t="s">
        <v>10793</v>
      </c>
      <c r="M2275" t="s">
        <v>10794</v>
      </c>
      <c r="N2275" t="s">
        <v>120</v>
      </c>
      <c r="O2275" t="s">
        <v>121</v>
      </c>
      <c r="P2275" s="6">
        <v>96950</v>
      </c>
      <c r="Q2275" t="s">
        <v>122</v>
      </c>
      <c r="S2275" s="8">
        <v>16702859535</v>
      </c>
      <c r="U2275" t="s">
        <v>10795</v>
      </c>
      <c r="V2275">
        <v>812112</v>
      </c>
      <c r="W2275" t="s">
        <v>124</v>
      </c>
      <c r="Y2275" t="s">
        <v>10796</v>
      </c>
      <c r="Z2275" t="s">
        <v>10797</v>
      </c>
      <c r="AA2275" t="s">
        <v>1289</v>
      </c>
      <c r="AB2275" t="s">
        <v>128</v>
      </c>
      <c r="AC2275" t="s">
        <v>10793</v>
      </c>
      <c r="AD2275" t="s">
        <v>10794</v>
      </c>
      <c r="AE2275" t="s">
        <v>120</v>
      </c>
      <c r="AF2275" t="s">
        <v>121</v>
      </c>
      <c r="AG2275" s="6">
        <v>96950</v>
      </c>
      <c r="AH2275" t="s">
        <v>122</v>
      </c>
      <c r="AJ2275" s="8">
        <v>16702859535</v>
      </c>
      <c r="AL2275" t="s">
        <v>10798</v>
      </c>
      <c r="BE2275" t="str">
        <f>"39-5012.00"</f>
        <v>39-5012.00</v>
      </c>
      <c r="BF2275" t="s">
        <v>272</v>
      </c>
      <c r="BG2275" t="s">
        <v>10799</v>
      </c>
      <c r="BH2275" t="s">
        <v>1409</v>
      </c>
      <c r="BI2275">
        <v>4</v>
      </c>
      <c r="BJ2275">
        <v>4</v>
      </c>
      <c r="BK2275" s="1">
        <v>45931</v>
      </c>
      <c r="BL2275" s="1">
        <v>46295</v>
      </c>
      <c r="BM2275" s="1">
        <v>45931</v>
      </c>
      <c r="BN2275" s="1">
        <v>46295</v>
      </c>
      <c r="BO2275">
        <v>40</v>
      </c>
      <c r="BP2275">
        <v>0</v>
      </c>
      <c r="BQ2275">
        <v>8</v>
      </c>
      <c r="BR2275">
        <v>8</v>
      </c>
      <c r="BS2275">
        <v>8</v>
      </c>
      <c r="BT2275">
        <v>8</v>
      </c>
      <c r="BU2275">
        <v>8</v>
      </c>
      <c r="BV2275">
        <v>0</v>
      </c>
      <c r="BW2275" t="str">
        <f>"10:00 AM"</f>
        <v>10:00 AM</v>
      </c>
      <c r="BX2275" t="str">
        <f>"7:00 PM"</f>
        <v>7:00 PM</v>
      </c>
      <c r="BY2275" t="s">
        <v>159</v>
      </c>
      <c r="BZ2275">
        <v>0</v>
      </c>
      <c r="CA2275">
        <v>12</v>
      </c>
      <c r="CB2275" t="s">
        <v>117</v>
      </c>
      <c r="CD2275" t="s">
        <v>10800</v>
      </c>
      <c r="CE2275" t="s">
        <v>10801</v>
      </c>
      <c r="CF2275" t="s">
        <v>3117</v>
      </c>
      <c r="CG2275" t="s">
        <v>120</v>
      </c>
      <c r="CH2275" t="s">
        <v>121</v>
      </c>
      <c r="CI2275" s="6">
        <v>96950</v>
      </c>
      <c r="CJ2275" s="10">
        <v>7.98</v>
      </c>
      <c r="CK2275" s="10">
        <v>7.98</v>
      </c>
      <c r="CL2275" s="10">
        <v>11.97</v>
      </c>
      <c r="CM2275" s="10">
        <v>11.97</v>
      </c>
      <c r="CN2275" t="s">
        <v>137</v>
      </c>
      <c r="CO2275" t="s">
        <v>140</v>
      </c>
      <c r="CP2275" t="s">
        <v>138</v>
      </c>
      <c r="CR2275" t="s">
        <v>117</v>
      </c>
      <c r="CS2275" t="s">
        <v>139</v>
      </c>
      <c r="CT2275" t="s">
        <v>140</v>
      </c>
      <c r="CU2275" t="s">
        <v>139</v>
      </c>
      <c r="CV2275" t="s">
        <v>140</v>
      </c>
      <c r="CW2275" t="s">
        <v>139</v>
      </c>
      <c r="CX2275" t="s">
        <v>140</v>
      </c>
      <c r="CY2275" t="s">
        <v>10802</v>
      </c>
      <c r="CZ2275" s="8">
        <v>16702859535</v>
      </c>
      <c r="DA2275" t="s">
        <v>10798</v>
      </c>
      <c r="DB2275" t="s">
        <v>140</v>
      </c>
      <c r="DC2275" t="s">
        <v>139</v>
      </c>
      <c r="DD2275" t="s">
        <v>117</v>
      </c>
    </row>
    <row r="2276" spans="1:114" ht="15" customHeight="1" x14ac:dyDescent="0.35">
      <c r="A2276" t="s">
        <v>10708</v>
      </c>
      <c r="B2276" t="s">
        <v>144</v>
      </c>
      <c r="C2276" s="1">
        <v>45771</v>
      </c>
      <c r="D2276" s="1">
        <v>45824</v>
      </c>
      <c r="E2276" t="s">
        <v>116</v>
      </c>
      <c r="F2276" s="1">
        <v>45929</v>
      </c>
      <c r="G2276" t="s">
        <v>117</v>
      </c>
      <c r="H2276" t="s">
        <v>117</v>
      </c>
      <c r="I2276" t="s">
        <v>117</v>
      </c>
      <c r="J2276" t="s">
        <v>10709</v>
      </c>
      <c r="L2276" t="s">
        <v>10710</v>
      </c>
      <c r="M2276" t="s">
        <v>6093</v>
      </c>
      <c r="N2276" t="s">
        <v>120</v>
      </c>
      <c r="O2276" t="s">
        <v>121</v>
      </c>
      <c r="P2276" s="6">
        <v>96950</v>
      </c>
      <c r="Q2276" t="s">
        <v>122</v>
      </c>
      <c r="S2276" s="8">
        <v>16702874118</v>
      </c>
      <c r="U2276" t="s">
        <v>10711</v>
      </c>
      <c r="V2276">
        <v>561510</v>
      </c>
      <c r="W2276" t="s">
        <v>124</v>
      </c>
      <c r="Y2276" t="s">
        <v>2627</v>
      </c>
      <c r="Z2276" t="s">
        <v>2628</v>
      </c>
      <c r="AB2276" t="s">
        <v>128</v>
      </c>
      <c r="AC2276" t="s">
        <v>10710</v>
      </c>
      <c r="AD2276" t="s">
        <v>6093</v>
      </c>
      <c r="AE2276" t="s">
        <v>120</v>
      </c>
      <c r="AF2276" t="s">
        <v>121</v>
      </c>
      <c r="AG2276" s="6">
        <v>96950</v>
      </c>
      <c r="AH2276" t="s">
        <v>122</v>
      </c>
      <c r="AJ2276" s="8">
        <v>16702874118</v>
      </c>
      <c r="AL2276" t="s">
        <v>10712</v>
      </c>
      <c r="BE2276" t="str">
        <f>"39-7011.00"</f>
        <v>39-7011.00</v>
      </c>
      <c r="BF2276" t="s">
        <v>1985</v>
      </c>
      <c r="BG2276" t="s">
        <v>10713</v>
      </c>
      <c r="BH2276" t="s">
        <v>1708</v>
      </c>
      <c r="BI2276">
        <v>4</v>
      </c>
      <c r="BJ2276">
        <v>4</v>
      </c>
      <c r="BK2276" s="1">
        <v>45931</v>
      </c>
      <c r="BL2276" s="1">
        <v>46295</v>
      </c>
      <c r="BM2276" s="1">
        <v>45931</v>
      </c>
      <c r="BN2276" s="1">
        <v>46295</v>
      </c>
      <c r="BO2276">
        <v>40</v>
      </c>
      <c r="BP2276">
        <v>0</v>
      </c>
      <c r="BQ2276">
        <v>8</v>
      </c>
      <c r="BR2276">
        <v>8</v>
      </c>
      <c r="BS2276">
        <v>8</v>
      </c>
      <c r="BT2276">
        <v>8</v>
      </c>
      <c r="BU2276">
        <v>8</v>
      </c>
      <c r="BV2276">
        <v>0</v>
      </c>
      <c r="BW2276" t="str">
        <f>"8:00 AM"</f>
        <v>8:00 AM</v>
      </c>
      <c r="BX2276" t="str">
        <f>"5:00 PM"</f>
        <v>5:00 PM</v>
      </c>
      <c r="BY2276" t="s">
        <v>159</v>
      </c>
      <c r="BZ2276">
        <v>0</v>
      </c>
      <c r="CA2276">
        <v>24</v>
      </c>
      <c r="CB2276" t="s">
        <v>117</v>
      </c>
      <c r="CD2276" t="s">
        <v>6099</v>
      </c>
      <c r="CE2276" t="s">
        <v>10710</v>
      </c>
      <c r="CF2276" t="s">
        <v>6093</v>
      </c>
      <c r="CG2276" t="s">
        <v>120</v>
      </c>
      <c r="CH2276" t="s">
        <v>121</v>
      </c>
      <c r="CI2276" s="6">
        <v>96950</v>
      </c>
      <c r="CJ2276" s="10">
        <v>10.43</v>
      </c>
      <c r="CK2276" s="10">
        <v>10.43</v>
      </c>
      <c r="CL2276" s="10">
        <v>15.64</v>
      </c>
      <c r="CM2276" s="10">
        <v>15.64</v>
      </c>
      <c r="CN2276" t="s">
        <v>137</v>
      </c>
      <c r="CO2276" t="s">
        <v>140</v>
      </c>
      <c r="CP2276" t="s">
        <v>138</v>
      </c>
      <c r="CR2276" t="s">
        <v>117</v>
      </c>
      <c r="CS2276" t="s">
        <v>139</v>
      </c>
      <c r="CT2276" t="s">
        <v>140</v>
      </c>
      <c r="CU2276" t="s">
        <v>139</v>
      </c>
      <c r="CV2276" t="s">
        <v>140</v>
      </c>
      <c r="CW2276" t="s">
        <v>139</v>
      </c>
      <c r="CX2276" t="s">
        <v>140</v>
      </c>
      <c r="CY2276" t="s">
        <v>276</v>
      </c>
      <c r="CZ2276" s="8">
        <v>16702874118</v>
      </c>
      <c r="DA2276" t="s">
        <v>10712</v>
      </c>
      <c r="DB2276" t="s">
        <v>140</v>
      </c>
      <c r="DC2276" t="s">
        <v>139</v>
      </c>
      <c r="DD2276" t="s">
        <v>117</v>
      </c>
    </row>
    <row r="2277" spans="1:114" ht="15" customHeight="1" x14ac:dyDescent="0.35">
      <c r="A2277" t="s">
        <v>8553</v>
      </c>
      <c r="B2277" t="s">
        <v>144</v>
      </c>
      <c r="C2277" s="1">
        <v>45772</v>
      </c>
      <c r="D2277" s="1">
        <v>45824</v>
      </c>
      <c r="E2277" t="s">
        <v>116</v>
      </c>
      <c r="F2277" s="1">
        <v>45929</v>
      </c>
      <c r="G2277" t="s">
        <v>117</v>
      </c>
      <c r="H2277" t="s">
        <v>117</v>
      </c>
      <c r="I2277" t="s">
        <v>117</v>
      </c>
      <c r="J2277" t="s">
        <v>8554</v>
      </c>
      <c r="K2277" t="s">
        <v>8555</v>
      </c>
      <c r="L2277" t="s">
        <v>8556</v>
      </c>
      <c r="M2277" t="s">
        <v>6093</v>
      </c>
      <c r="N2277" t="s">
        <v>120</v>
      </c>
      <c r="O2277" t="s">
        <v>121</v>
      </c>
      <c r="P2277" s="6">
        <v>96950</v>
      </c>
      <c r="Q2277" t="s">
        <v>122</v>
      </c>
      <c r="S2277" s="8">
        <v>16702874118</v>
      </c>
      <c r="U2277" t="s">
        <v>8557</v>
      </c>
      <c r="V2277">
        <v>811198</v>
      </c>
      <c r="W2277" t="s">
        <v>124</v>
      </c>
      <c r="Y2277" t="s">
        <v>2627</v>
      </c>
      <c r="Z2277" t="s">
        <v>2628</v>
      </c>
      <c r="AB2277" t="s">
        <v>270</v>
      </c>
      <c r="AC2277" t="s">
        <v>8556</v>
      </c>
      <c r="AD2277" t="s">
        <v>6093</v>
      </c>
      <c r="AE2277" t="s">
        <v>120</v>
      </c>
      <c r="AF2277" t="s">
        <v>121</v>
      </c>
      <c r="AG2277" s="6">
        <v>96950</v>
      </c>
      <c r="AH2277" t="s">
        <v>122</v>
      </c>
      <c r="AJ2277" s="8">
        <v>16702874118</v>
      </c>
      <c r="AL2277" t="s">
        <v>8558</v>
      </c>
      <c r="BE2277" t="str">
        <f>"49-3093.00"</f>
        <v>49-3093.00</v>
      </c>
      <c r="BF2277" t="s">
        <v>8559</v>
      </c>
      <c r="BG2277" t="s">
        <v>8560</v>
      </c>
      <c r="BH2277" t="s">
        <v>8561</v>
      </c>
      <c r="BI2277">
        <v>4</v>
      </c>
      <c r="BJ2277">
        <v>4</v>
      </c>
      <c r="BK2277" s="1">
        <v>45931</v>
      </c>
      <c r="BL2277" s="1">
        <v>46295</v>
      </c>
      <c r="BM2277" s="1">
        <v>45931</v>
      </c>
      <c r="BN2277" s="1">
        <v>46295</v>
      </c>
      <c r="BO2277">
        <v>40</v>
      </c>
      <c r="BP2277">
        <v>0</v>
      </c>
      <c r="BQ2277">
        <v>8</v>
      </c>
      <c r="BR2277">
        <v>8</v>
      </c>
      <c r="BS2277">
        <v>8</v>
      </c>
      <c r="BT2277">
        <v>8</v>
      </c>
      <c r="BU2277">
        <v>8</v>
      </c>
      <c r="BV2277">
        <v>0</v>
      </c>
      <c r="BW2277" t="str">
        <f>"8:00 AM"</f>
        <v>8:00 AM</v>
      </c>
      <c r="BX2277" t="str">
        <f>"5:00 PM"</f>
        <v>5:00 PM</v>
      </c>
      <c r="BY2277" t="s">
        <v>159</v>
      </c>
      <c r="BZ2277">
        <v>0</v>
      </c>
      <c r="CA2277">
        <v>6</v>
      </c>
      <c r="CB2277" t="s">
        <v>117</v>
      </c>
      <c r="CD2277" t="s">
        <v>8562</v>
      </c>
      <c r="CE2277" t="s">
        <v>8556</v>
      </c>
      <c r="CF2277" t="s">
        <v>6093</v>
      </c>
      <c r="CG2277" t="s">
        <v>120</v>
      </c>
      <c r="CH2277" t="s">
        <v>121</v>
      </c>
      <c r="CI2277" s="6">
        <v>96950</v>
      </c>
      <c r="CJ2277" s="10">
        <v>11.85</v>
      </c>
      <c r="CK2277" s="10">
        <v>11.85</v>
      </c>
      <c r="CL2277" s="10">
        <v>17.77</v>
      </c>
      <c r="CM2277" s="10">
        <v>17.77</v>
      </c>
      <c r="CN2277" t="s">
        <v>137</v>
      </c>
      <c r="CO2277" t="s">
        <v>140</v>
      </c>
      <c r="CP2277" t="s">
        <v>138</v>
      </c>
      <c r="CR2277" t="s">
        <v>117</v>
      </c>
      <c r="CS2277" t="s">
        <v>139</v>
      </c>
      <c r="CT2277" t="s">
        <v>140</v>
      </c>
      <c r="CU2277" t="s">
        <v>139</v>
      </c>
      <c r="CV2277" t="s">
        <v>140</v>
      </c>
      <c r="CW2277" t="s">
        <v>139</v>
      </c>
      <c r="CX2277" t="s">
        <v>140</v>
      </c>
      <c r="CY2277" t="s">
        <v>276</v>
      </c>
      <c r="CZ2277" s="8">
        <v>16702874118</v>
      </c>
      <c r="DA2277" t="s">
        <v>8558</v>
      </c>
      <c r="DB2277" t="s">
        <v>140</v>
      </c>
      <c r="DC2277" t="s">
        <v>139</v>
      </c>
      <c r="DD2277" t="s">
        <v>117</v>
      </c>
    </row>
    <row r="2278" spans="1:114" ht="15" customHeight="1" x14ac:dyDescent="0.35">
      <c r="A2278" t="s">
        <v>2621</v>
      </c>
      <c r="B2278" t="s">
        <v>144</v>
      </c>
      <c r="C2278" s="1">
        <v>45772</v>
      </c>
      <c r="D2278" s="1">
        <v>45824</v>
      </c>
      <c r="E2278" t="s">
        <v>116</v>
      </c>
      <c r="F2278" s="1">
        <v>45929</v>
      </c>
      <c r="G2278" t="s">
        <v>117</v>
      </c>
      <c r="H2278" t="s">
        <v>117</v>
      </c>
      <c r="I2278" t="s">
        <v>117</v>
      </c>
      <c r="J2278" t="s">
        <v>2622</v>
      </c>
      <c r="K2278" t="s">
        <v>2623</v>
      </c>
      <c r="L2278" t="s">
        <v>2624</v>
      </c>
      <c r="M2278" t="s">
        <v>2625</v>
      </c>
      <c r="N2278" t="s">
        <v>120</v>
      </c>
      <c r="O2278" t="s">
        <v>121</v>
      </c>
      <c r="P2278" s="6">
        <v>96950</v>
      </c>
      <c r="Q2278" t="s">
        <v>122</v>
      </c>
      <c r="S2278" s="8">
        <v>16702874118</v>
      </c>
      <c r="U2278" t="s">
        <v>2626</v>
      </c>
      <c r="V2278">
        <v>561520</v>
      </c>
      <c r="W2278" t="s">
        <v>124</v>
      </c>
      <c r="Y2278" t="s">
        <v>2627</v>
      </c>
      <c r="Z2278" t="s">
        <v>2628</v>
      </c>
      <c r="AB2278" t="s">
        <v>270</v>
      </c>
      <c r="AC2278" t="s">
        <v>2624</v>
      </c>
      <c r="AD2278" t="s">
        <v>2625</v>
      </c>
      <c r="AE2278" t="s">
        <v>120</v>
      </c>
      <c r="AF2278" t="s">
        <v>121</v>
      </c>
      <c r="AG2278" s="6">
        <v>96950</v>
      </c>
      <c r="AH2278" t="s">
        <v>122</v>
      </c>
      <c r="AJ2278" s="8">
        <v>16702874118</v>
      </c>
      <c r="AL2278" t="s">
        <v>2629</v>
      </c>
      <c r="BE2278" t="str">
        <f>"39-7012.00"</f>
        <v>39-7012.00</v>
      </c>
      <c r="BF2278" t="s">
        <v>1706</v>
      </c>
      <c r="BG2278" t="s">
        <v>2630</v>
      </c>
      <c r="BH2278" t="s">
        <v>1708</v>
      </c>
      <c r="BI2278">
        <v>3</v>
      </c>
      <c r="BJ2278">
        <v>3</v>
      </c>
      <c r="BK2278" s="1">
        <v>45931</v>
      </c>
      <c r="BL2278" s="1">
        <v>46295</v>
      </c>
      <c r="BM2278" s="1">
        <v>45931</v>
      </c>
      <c r="BN2278" s="1">
        <v>46295</v>
      </c>
      <c r="BO2278">
        <v>40</v>
      </c>
      <c r="BP2278">
        <v>0</v>
      </c>
      <c r="BQ2278">
        <v>8</v>
      </c>
      <c r="BR2278">
        <v>8</v>
      </c>
      <c r="BS2278">
        <v>8</v>
      </c>
      <c r="BT2278">
        <v>8</v>
      </c>
      <c r="BU2278">
        <v>8</v>
      </c>
      <c r="BV2278">
        <v>0</v>
      </c>
      <c r="BW2278" t="str">
        <f>"8:00 AM"</f>
        <v>8:00 AM</v>
      </c>
      <c r="BX2278" t="str">
        <f>"5:00 PM"</f>
        <v>5:00 PM</v>
      </c>
      <c r="BY2278" t="s">
        <v>159</v>
      </c>
      <c r="BZ2278">
        <v>0</v>
      </c>
      <c r="CA2278">
        <v>12</v>
      </c>
      <c r="CB2278" t="s">
        <v>117</v>
      </c>
      <c r="CD2278" t="s">
        <v>2631</v>
      </c>
      <c r="CE2278" t="s">
        <v>2624</v>
      </c>
      <c r="CF2278" t="s">
        <v>2625</v>
      </c>
      <c r="CG2278" t="s">
        <v>120</v>
      </c>
      <c r="CH2278" t="s">
        <v>121</v>
      </c>
      <c r="CI2278" s="6">
        <v>96950</v>
      </c>
      <c r="CJ2278" s="10">
        <v>10.72</v>
      </c>
      <c r="CK2278" s="10">
        <v>10.72</v>
      </c>
      <c r="CL2278" s="10">
        <v>16.079999999999998</v>
      </c>
      <c r="CM2278" s="10">
        <v>16.079999999999998</v>
      </c>
      <c r="CN2278" t="s">
        <v>137</v>
      </c>
      <c r="CO2278" t="s">
        <v>140</v>
      </c>
      <c r="CP2278" t="s">
        <v>138</v>
      </c>
      <c r="CR2278" t="s">
        <v>117</v>
      </c>
      <c r="CS2278" t="s">
        <v>139</v>
      </c>
      <c r="CT2278" t="s">
        <v>140</v>
      </c>
      <c r="CU2278" t="s">
        <v>139</v>
      </c>
      <c r="CV2278" t="s">
        <v>140</v>
      </c>
      <c r="CW2278" t="s">
        <v>139</v>
      </c>
      <c r="CX2278" t="s">
        <v>140</v>
      </c>
      <c r="CY2278" t="s">
        <v>276</v>
      </c>
      <c r="CZ2278" s="8">
        <v>16702874118</v>
      </c>
      <c r="DA2278" t="s">
        <v>2629</v>
      </c>
      <c r="DB2278" t="s">
        <v>140</v>
      </c>
      <c r="DC2278" t="s">
        <v>139</v>
      </c>
      <c r="DD2278" t="s">
        <v>117</v>
      </c>
    </row>
    <row r="2279" spans="1:114" ht="15" customHeight="1" x14ac:dyDescent="0.35">
      <c r="A2279" t="s">
        <v>6089</v>
      </c>
      <c r="B2279" t="s">
        <v>144</v>
      </c>
      <c r="C2279" s="1">
        <v>45772</v>
      </c>
      <c r="D2279" s="1">
        <v>45824</v>
      </c>
      <c r="E2279" t="s">
        <v>116</v>
      </c>
      <c r="F2279" s="1">
        <v>45929</v>
      </c>
      <c r="G2279" t="s">
        <v>117</v>
      </c>
      <c r="H2279" t="s">
        <v>117</v>
      </c>
      <c r="I2279" t="s">
        <v>117</v>
      </c>
      <c r="J2279" t="s">
        <v>6090</v>
      </c>
      <c r="K2279" t="s">
        <v>6091</v>
      </c>
      <c r="L2279" t="s">
        <v>6092</v>
      </c>
      <c r="M2279" t="s">
        <v>6093</v>
      </c>
      <c r="N2279" t="s">
        <v>120</v>
      </c>
      <c r="O2279" t="s">
        <v>121</v>
      </c>
      <c r="P2279" s="6">
        <v>96950</v>
      </c>
      <c r="Q2279" t="s">
        <v>122</v>
      </c>
      <c r="S2279" s="8">
        <v>16702859009</v>
      </c>
      <c r="U2279" t="s">
        <v>6094</v>
      </c>
      <c r="V2279">
        <v>56151</v>
      </c>
      <c r="W2279" t="s">
        <v>124</v>
      </c>
      <c r="Y2279" t="s">
        <v>6095</v>
      </c>
      <c r="Z2279" t="s">
        <v>6096</v>
      </c>
      <c r="AB2279" t="s">
        <v>657</v>
      </c>
      <c r="AC2279" t="s">
        <v>6092</v>
      </c>
      <c r="AD2279" t="s">
        <v>6093</v>
      </c>
      <c r="AE2279" t="s">
        <v>120</v>
      </c>
      <c r="AF2279" t="s">
        <v>121</v>
      </c>
      <c r="AG2279" s="6">
        <v>96950</v>
      </c>
      <c r="AH2279" t="s">
        <v>122</v>
      </c>
      <c r="AJ2279" s="8">
        <v>16702859009</v>
      </c>
      <c r="AL2279" t="s">
        <v>6097</v>
      </c>
      <c r="BE2279" t="str">
        <f>"39-7011.00"</f>
        <v>39-7011.00</v>
      </c>
      <c r="BF2279" t="s">
        <v>1985</v>
      </c>
      <c r="BG2279" t="s">
        <v>6098</v>
      </c>
      <c r="BH2279" t="s">
        <v>1708</v>
      </c>
      <c r="BI2279">
        <v>5</v>
      </c>
      <c r="BJ2279">
        <v>5</v>
      </c>
      <c r="BK2279" s="1">
        <v>45931</v>
      </c>
      <c r="BL2279" s="1">
        <v>46295</v>
      </c>
      <c r="BM2279" s="1">
        <v>45931</v>
      </c>
      <c r="BN2279" s="1">
        <v>46295</v>
      </c>
      <c r="BO2279">
        <v>40</v>
      </c>
      <c r="BP2279">
        <v>0</v>
      </c>
      <c r="BQ2279">
        <v>8</v>
      </c>
      <c r="BR2279">
        <v>8</v>
      </c>
      <c r="BS2279">
        <v>8</v>
      </c>
      <c r="BT2279">
        <v>8</v>
      </c>
      <c r="BU2279">
        <v>8</v>
      </c>
      <c r="BV2279">
        <v>0</v>
      </c>
      <c r="BW2279" t="str">
        <f>"8:00 AM"</f>
        <v>8:00 AM</v>
      </c>
      <c r="BX2279" t="str">
        <f>"5:00 PM"</f>
        <v>5:00 PM</v>
      </c>
      <c r="BY2279" t="s">
        <v>159</v>
      </c>
      <c r="BZ2279">
        <v>0</v>
      </c>
      <c r="CA2279">
        <v>24</v>
      </c>
      <c r="CB2279" t="s">
        <v>117</v>
      </c>
      <c r="CD2279" t="s">
        <v>6099</v>
      </c>
      <c r="CE2279" t="s">
        <v>6092</v>
      </c>
      <c r="CF2279" t="s">
        <v>6093</v>
      </c>
      <c r="CG2279" t="s">
        <v>120</v>
      </c>
      <c r="CH2279" t="s">
        <v>121</v>
      </c>
      <c r="CI2279" s="6">
        <v>96950</v>
      </c>
      <c r="CJ2279" s="10">
        <v>10.43</v>
      </c>
      <c r="CK2279" s="10">
        <v>10.43</v>
      </c>
      <c r="CL2279" s="10">
        <v>15.65</v>
      </c>
      <c r="CM2279" s="10">
        <v>15.65</v>
      </c>
      <c r="CN2279" t="s">
        <v>137</v>
      </c>
      <c r="CO2279" t="s">
        <v>140</v>
      </c>
      <c r="CP2279" t="s">
        <v>138</v>
      </c>
      <c r="CR2279" t="s">
        <v>117</v>
      </c>
      <c r="CS2279" t="s">
        <v>139</v>
      </c>
      <c r="CT2279" t="s">
        <v>140</v>
      </c>
      <c r="CU2279" t="s">
        <v>139</v>
      </c>
      <c r="CV2279" t="s">
        <v>140</v>
      </c>
      <c r="CW2279" t="s">
        <v>139</v>
      </c>
      <c r="CX2279" t="s">
        <v>140</v>
      </c>
      <c r="CY2279" t="s">
        <v>6100</v>
      </c>
      <c r="CZ2279" s="8">
        <v>16702859009</v>
      </c>
      <c r="DA2279" t="s">
        <v>6097</v>
      </c>
      <c r="DB2279" t="s">
        <v>140</v>
      </c>
      <c r="DC2279" t="s">
        <v>139</v>
      </c>
      <c r="DD2279" t="s">
        <v>117</v>
      </c>
    </row>
    <row r="2280" spans="1:114" ht="15" customHeight="1" x14ac:dyDescent="0.35">
      <c r="A2280" t="s">
        <v>14020</v>
      </c>
      <c r="B2280" t="s">
        <v>144</v>
      </c>
      <c r="C2280" s="1">
        <v>45772</v>
      </c>
      <c r="D2280" s="1">
        <v>45824</v>
      </c>
      <c r="E2280" t="s">
        <v>116</v>
      </c>
      <c r="F2280" s="1">
        <v>45929</v>
      </c>
      <c r="G2280" t="s">
        <v>117</v>
      </c>
      <c r="H2280" t="s">
        <v>117</v>
      </c>
      <c r="I2280" t="s">
        <v>117</v>
      </c>
      <c r="J2280" t="s">
        <v>14021</v>
      </c>
      <c r="K2280" t="s">
        <v>14022</v>
      </c>
      <c r="L2280" t="s">
        <v>6092</v>
      </c>
      <c r="M2280" t="s">
        <v>6093</v>
      </c>
      <c r="N2280" t="s">
        <v>120</v>
      </c>
      <c r="O2280" t="s">
        <v>121</v>
      </c>
      <c r="P2280" s="6">
        <v>96950</v>
      </c>
      <c r="Q2280" t="s">
        <v>122</v>
      </c>
      <c r="S2280" s="8">
        <v>16702865678</v>
      </c>
      <c r="U2280" t="s">
        <v>14023</v>
      </c>
      <c r="V2280">
        <v>531312</v>
      </c>
      <c r="W2280" t="s">
        <v>124</v>
      </c>
      <c r="Y2280" t="s">
        <v>14024</v>
      </c>
      <c r="Z2280" t="s">
        <v>14025</v>
      </c>
      <c r="AB2280" t="s">
        <v>128</v>
      </c>
      <c r="AC2280" t="s">
        <v>6092</v>
      </c>
      <c r="AE2280" t="s">
        <v>120</v>
      </c>
      <c r="AF2280" t="s">
        <v>121</v>
      </c>
      <c r="AG2280" s="6">
        <v>96950</v>
      </c>
      <c r="AH2280" t="s">
        <v>122</v>
      </c>
      <c r="AJ2280" s="8">
        <v>16702865678</v>
      </c>
      <c r="AL2280" t="s">
        <v>6097</v>
      </c>
      <c r="BE2280" t="str">
        <f>"49-9071.00"</f>
        <v>49-9071.00</v>
      </c>
      <c r="BF2280" t="s">
        <v>156</v>
      </c>
      <c r="BG2280" t="s">
        <v>14026</v>
      </c>
      <c r="BH2280" t="s">
        <v>964</v>
      </c>
      <c r="BI2280">
        <v>4</v>
      </c>
      <c r="BJ2280">
        <v>4</v>
      </c>
      <c r="BK2280" s="1">
        <v>45931</v>
      </c>
      <c r="BL2280" s="1">
        <v>46295</v>
      </c>
      <c r="BM2280" s="1">
        <v>45931</v>
      </c>
      <c r="BN2280" s="1">
        <v>46295</v>
      </c>
      <c r="BO2280">
        <v>40</v>
      </c>
      <c r="BP2280">
        <v>0</v>
      </c>
      <c r="BQ2280">
        <v>8</v>
      </c>
      <c r="BR2280">
        <v>8</v>
      </c>
      <c r="BS2280">
        <v>8</v>
      </c>
      <c r="BT2280">
        <v>8</v>
      </c>
      <c r="BU2280">
        <v>8</v>
      </c>
      <c r="BV2280">
        <v>0</v>
      </c>
      <c r="BW2280" t="str">
        <f>"8:00 AM"</f>
        <v>8:00 AM</v>
      </c>
      <c r="BX2280" t="str">
        <f>"5:00 PM"</f>
        <v>5:00 PM</v>
      </c>
      <c r="BY2280" t="s">
        <v>159</v>
      </c>
      <c r="BZ2280">
        <v>0</v>
      </c>
      <c r="CA2280">
        <v>12</v>
      </c>
      <c r="CB2280" t="s">
        <v>117</v>
      </c>
      <c r="CD2280" t="s">
        <v>14027</v>
      </c>
      <c r="CE2280" t="s">
        <v>6092</v>
      </c>
      <c r="CF2280" t="s">
        <v>6093</v>
      </c>
      <c r="CG2280" t="s">
        <v>120</v>
      </c>
      <c r="CH2280" t="s">
        <v>121</v>
      </c>
      <c r="CI2280" s="6">
        <v>96950</v>
      </c>
      <c r="CJ2280" s="10">
        <v>9.75</v>
      </c>
      <c r="CK2280" s="10">
        <v>9.75</v>
      </c>
      <c r="CL2280" s="10">
        <v>14.63</v>
      </c>
      <c r="CM2280" s="10">
        <v>14.63</v>
      </c>
      <c r="CN2280" t="s">
        <v>137</v>
      </c>
      <c r="CO2280" t="s">
        <v>140</v>
      </c>
      <c r="CP2280" t="s">
        <v>138</v>
      </c>
      <c r="CR2280" t="s">
        <v>117</v>
      </c>
      <c r="CS2280" t="s">
        <v>139</v>
      </c>
      <c r="CT2280" t="s">
        <v>140</v>
      </c>
      <c r="CU2280" t="s">
        <v>139</v>
      </c>
      <c r="CV2280" t="s">
        <v>140</v>
      </c>
      <c r="CW2280" t="s">
        <v>139</v>
      </c>
      <c r="CX2280" t="s">
        <v>140</v>
      </c>
      <c r="CY2280" t="s">
        <v>6100</v>
      </c>
      <c r="CZ2280" s="8">
        <v>16702865678</v>
      </c>
      <c r="DA2280" t="s">
        <v>6097</v>
      </c>
      <c r="DB2280" t="s">
        <v>140</v>
      </c>
      <c r="DC2280" t="s">
        <v>139</v>
      </c>
      <c r="DD2280" t="s">
        <v>117</v>
      </c>
    </row>
    <row r="2281" spans="1:114" ht="15" customHeight="1" x14ac:dyDescent="0.35">
      <c r="A2281" t="s">
        <v>12465</v>
      </c>
      <c r="B2281" t="s">
        <v>144</v>
      </c>
      <c r="C2281" s="1">
        <v>45772</v>
      </c>
      <c r="D2281" s="1">
        <v>45824</v>
      </c>
      <c r="E2281" t="s">
        <v>116</v>
      </c>
      <c r="F2281" s="1">
        <v>45929</v>
      </c>
      <c r="G2281" t="s">
        <v>117</v>
      </c>
      <c r="H2281" t="s">
        <v>117</v>
      </c>
      <c r="I2281" t="s">
        <v>117</v>
      </c>
      <c r="J2281" t="s">
        <v>12466</v>
      </c>
      <c r="K2281" t="s">
        <v>12467</v>
      </c>
      <c r="L2281" t="s">
        <v>12468</v>
      </c>
      <c r="M2281" t="s">
        <v>12469</v>
      </c>
      <c r="N2281" t="s">
        <v>120</v>
      </c>
      <c r="O2281" t="s">
        <v>121</v>
      </c>
      <c r="P2281" s="6">
        <v>96950</v>
      </c>
      <c r="Q2281" t="s">
        <v>122</v>
      </c>
      <c r="S2281" s="8">
        <v>16707831118</v>
      </c>
      <c r="U2281" t="s">
        <v>12470</v>
      </c>
      <c r="V2281">
        <v>311920</v>
      </c>
      <c r="W2281" t="s">
        <v>124</v>
      </c>
      <c r="Y2281" t="s">
        <v>12471</v>
      </c>
      <c r="Z2281" t="s">
        <v>12472</v>
      </c>
      <c r="AB2281" t="s">
        <v>128</v>
      </c>
      <c r="AC2281" t="s">
        <v>12468</v>
      </c>
      <c r="AD2281" t="s">
        <v>12469</v>
      </c>
      <c r="AE2281" t="s">
        <v>120</v>
      </c>
      <c r="AF2281" t="s">
        <v>121</v>
      </c>
      <c r="AG2281" s="6">
        <v>96950</v>
      </c>
      <c r="AH2281" t="s">
        <v>122</v>
      </c>
      <c r="AJ2281" s="8">
        <v>16707831118</v>
      </c>
      <c r="AL2281" t="s">
        <v>12473</v>
      </c>
      <c r="BE2281" t="str">
        <f>"35-3023.01"</f>
        <v>35-3023.01</v>
      </c>
      <c r="BF2281" t="s">
        <v>1658</v>
      </c>
      <c r="BG2281" t="s">
        <v>12474</v>
      </c>
      <c r="BH2281" t="s">
        <v>12475</v>
      </c>
      <c r="BI2281">
        <v>3</v>
      </c>
      <c r="BJ2281">
        <v>3</v>
      </c>
      <c r="BK2281" s="1">
        <v>45931</v>
      </c>
      <c r="BL2281" s="1">
        <v>46295</v>
      </c>
      <c r="BM2281" s="1">
        <v>45931</v>
      </c>
      <c r="BN2281" s="1">
        <v>46295</v>
      </c>
      <c r="BO2281">
        <v>40</v>
      </c>
      <c r="BP2281">
        <v>0</v>
      </c>
      <c r="BQ2281">
        <v>8</v>
      </c>
      <c r="BR2281">
        <v>8</v>
      </c>
      <c r="BS2281">
        <v>8</v>
      </c>
      <c r="BT2281">
        <v>8</v>
      </c>
      <c r="BU2281">
        <v>8</v>
      </c>
      <c r="BV2281">
        <v>0</v>
      </c>
      <c r="BW2281" t="str">
        <f>"8:00 AM"</f>
        <v>8:00 AM</v>
      </c>
      <c r="BX2281" t="str">
        <f>"5:00 PM"</f>
        <v>5:00 PM</v>
      </c>
      <c r="BY2281" t="s">
        <v>133</v>
      </c>
      <c r="BZ2281">
        <v>0</v>
      </c>
      <c r="CA2281">
        <v>3</v>
      </c>
      <c r="CB2281" t="s">
        <v>117</v>
      </c>
      <c r="CD2281" t="s">
        <v>12476</v>
      </c>
      <c r="CE2281" t="s">
        <v>12468</v>
      </c>
      <c r="CF2281" t="s">
        <v>12469</v>
      </c>
      <c r="CG2281" t="s">
        <v>120</v>
      </c>
      <c r="CH2281" t="s">
        <v>121</v>
      </c>
      <c r="CI2281" s="6">
        <v>96950</v>
      </c>
      <c r="CJ2281" s="10">
        <v>8.35</v>
      </c>
      <c r="CK2281" s="10">
        <v>8.35</v>
      </c>
      <c r="CL2281" s="10">
        <v>12.53</v>
      </c>
      <c r="CM2281" s="10">
        <v>12.53</v>
      </c>
      <c r="CN2281" t="s">
        <v>137</v>
      </c>
      <c r="CO2281" t="s">
        <v>140</v>
      </c>
      <c r="CP2281" t="s">
        <v>138</v>
      </c>
      <c r="CR2281" t="s">
        <v>117</v>
      </c>
      <c r="CS2281" t="s">
        <v>139</v>
      </c>
      <c r="CT2281" t="s">
        <v>140</v>
      </c>
      <c r="CU2281" t="s">
        <v>139</v>
      </c>
      <c r="CV2281" t="s">
        <v>140</v>
      </c>
      <c r="CW2281" t="s">
        <v>139</v>
      </c>
      <c r="CX2281" t="s">
        <v>140</v>
      </c>
      <c r="CY2281" t="s">
        <v>276</v>
      </c>
      <c r="CZ2281" s="8">
        <v>16707831118</v>
      </c>
      <c r="DA2281" t="s">
        <v>12473</v>
      </c>
      <c r="DB2281" t="s">
        <v>140</v>
      </c>
      <c r="DC2281" t="s">
        <v>139</v>
      </c>
      <c r="DD2281" t="s">
        <v>117</v>
      </c>
    </row>
    <row r="2282" spans="1:114" ht="15" customHeight="1" x14ac:dyDescent="0.35">
      <c r="A2282" t="s">
        <v>8526</v>
      </c>
      <c r="B2282" t="s">
        <v>144</v>
      </c>
      <c r="C2282" s="1">
        <v>45774</v>
      </c>
      <c r="D2282" s="1">
        <v>45824</v>
      </c>
      <c r="E2282" t="s">
        <v>211</v>
      </c>
      <c r="G2282" t="s">
        <v>117</v>
      </c>
      <c r="H2282" t="s">
        <v>117</v>
      </c>
      <c r="I2282" t="s">
        <v>117</v>
      </c>
      <c r="J2282" t="s">
        <v>8527</v>
      </c>
      <c r="L2282" t="s">
        <v>8528</v>
      </c>
      <c r="M2282" t="s">
        <v>8529</v>
      </c>
      <c r="N2282" t="s">
        <v>982</v>
      </c>
      <c r="O2282" t="s">
        <v>121</v>
      </c>
      <c r="P2282" s="6">
        <v>96950</v>
      </c>
      <c r="Q2282" t="s">
        <v>122</v>
      </c>
      <c r="R2282" t="s">
        <v>140</v>
      </c>
      <c r="S2282" s="8">
        <v>16702338880</v>
      </c>
      <c r="T2282">
        <v>225</v>
      </c>
      <c r="U2282" t="s">
        <v>8530</v>
      </c>
      <c r="V2282">
        <v>53131</v>
      </c>
      <c r="W2282" t="s">
        <v>124</v>
      </c>
      <c r="Y2282" t="s">
        <v>8531</v>
      </c>
      <c r="Z2282" t="s">
        <v>8532</v>
      </c>
      <c r="AA2282" t="s">
        <v>8533</v>
      </c>
      <c r="AB2282" t="s">
        <v>8534</v>
      </c>
      <c r="AC2282" t="s">
        <v>8535</v>
      </c>
      <c r="AD2282" t="s">
        <v>8529</v>
      </c>
      <c r="AE2282" t="s">
        <v>982</v>
      </c>
      <c r="AF2282" t="s">
        <v>121</v>
      </c>
      <c r="AG2282" s="6">
        <v>96950</v>
      </c>
      <c r="AH2282" t="s">
        <v>122</v>
      </c>
      <c r="AI2282" t="s">
        <v>469</v>
      </c>
      <c r="AJ2282" s="8">
        <v>16702338880</v>
      </c>
      <c r="AK2282">
        <v>225</v>
      </c>
      <c r="AL2282" t="s">
        <v>8536</v>
      </c>
      <c r="BE2282" t="str">
        <f>"49-3031.00"</f>
        <v>49-3031.00</v>
      </c>
      <c r="BF2282" t="s">
        <v>2414</v>
      </c>
      <c r="BG2282" t="s">
        <v>8537</v>
      </c>
      <c r="BH2282" t="s">
        <v>8538</v>
      </c>
      <c r="BI2282">
        <v>2</v>
      </c>
      <c r="BJ2282">
        <v>2</v>
      </c>
      <c r="BK2282" s="1">
        <v>45839</v>
      </c>
      <c r="BL2282" s="1">
        <v>46203</v>
      </c>
      <c r="BM2282" s="1">
        <v>45839</v>
      </c>
      <c r="BN2282" s="1">
        <v>46203</v>
      </c>
      <c r="BO2282">
        <v>35</v>
      </c>
      <c r="BP2282">
        <v>5</v>
      </c>
      <c r="BQ2282">
        <v>6</v>
      </c>
      <c r="BR2282">
        <v>6</v>
      </c>
      <c r="BS2282">
        <v>6</v>
      </c>
      <c r="BT2282">
        <v>6</v>
      </c>
      <c r="BU2282">
        <v>6</v>
      </c>
      <c r="BV2282">
        <v>0</v>
      </c>
      <c r="BW2282" t="str">
        <f>"9:00 AM"</f>
        <v>9:00 AM</v>
      </c>
      <c r="BX2282" t="str">
        <f>"4:00 PM"</f>
        <v>4:00 PM</v>
      </c>
      <c r="BY2282" t="s">
        <v>159</v>
      </c>
      <c r="BZ2282">
        <v>0</v>
      </c>
      <c r="CA2282">
        <v>12</v>
      </c>
      <c r="CB2282" t="s">
        <v>117</v>
      </c>
      <c r="CD2282" s="2" t="s">
        <v>8539</v>
      </c>
      <c r="CE2282" t="s">
        <v>8540</v>
      </c>
      <c r="CF2282" t="s">
        <v>8529</v>
      </c>
      <c r="CG2282" t="s">
        <v>982</v>
      </c>
      <c r="CH2282" t="s">
        <v>121</v>
      </c>
      <c r="CI2282" s="6">
        <v>96950</v>
      </c>
      <c r="CJ2282" s="10">
        <v>11.85</v>
      </c>
      <c r="CK2282" s="10">
        <v>11.85</v>
      </c>
      <c r="CL2282" s="10">
        <v>17.78</v>
      </c>
      <c r="CM2282" s="10">
        <v>17.78</v>
      </c>
      <c r="CN2282" t="s">
        <v>137</v>
      </c>
      <c r="CP2282" t="s">
        <v>138</v>
      </c>
      <c r="CR2282" t="s">
        <v>139</v>
      </c>
      <c r="CS2282" t="s">
        <v>139</v>
      </c>
      <c r="CT2282" t="s">
        <v>139</v>
      </c>
      <c r="CU2282" t="s">
        <v>139</v>
      </c>
      <c r="CV2282" t="s">
        <v>140</v>
      </c>
      <c r="CW2282" t="s">
        <v>139</v>
      </c>
      <c r="CX2282" t="s">
        <v>139</v>
      </c>
      <c r="CY2282" t="s">
        <v>8541</v>
      </c>
      <c r="CZ2282" s="8">
        <v>16702338880</v>
      </c>
      <c r="DA2282" t="s">
        <v>8536</v>
      </c>
      <c r="DB2282" t="s">
        <v>140</v>
      </c>
      <c r="DC2282" t="s">
        <v>139</v>
      </c>
      <c r="DD2282" t="s">
        <v>117</v>
      </c>
    </row>
    <row r="2283" spans="1:114" ht="15" customHeight="1" x14ac:dyDescent="0.35">
      <c r="A2283" t="s">
        <v>2498</v>
      </c>
      <c r="B2283" t="s">
        <v>144</v>
      </c>
      <c r="C2283" s="1">
        <v>45775</v>
      </c>
      <c r="D2283" s="1">
        <v>45824</v>
      </c>
      <c r="E2283" t="s">
        <v>116</v>
      </c>
      <c r="F2283" s="1">
        <v>45952</v>
      </c>
      <c r="G2283" t="s">
        <v>117</v>
      </c>
      <c r="H2283" t="s">
        <v>117</v>
      </c>
      <c r="I2283" t="s">
        <v>117</v>
      </c>
      <c r="J2283" t="s">
        <v>2499</v>
      </c>
      <c r="K2283" t="s">
        <v>2500</v>
      </c>
      <c r="L2283" t="s">
        <v>2501</v>
      </c>
      <c r="M2283" t="s">
        <v>1853</v>
      </c>
      <c r="N2283" t="s">
        <v>136</v>
      </c>
      <c r="O2283" t="s">
        <v>121</v>
      </c>
      <c r="P2283" s="6">
        <v>96950</v>
      </c>
      <c r="Q2283" t="s">
        <v>122</v>
      </c>
      <c r="S2283" s="8">
        <v>16709892136</v>
      </c>
      <c r="T2283">
        <v>0</v>
      </c>
      <c r="U2283" t="s">
        <v>2502</v>
      </c>
      <c r="V2283">
        <v>61162</v>
      </c>
      <c r="W2283" t="s">
        <v>124</v>
      </c>
      <c r="Y2283" t="s">
        <v>2503</v>
      </c>
      <c r="Z2283" t="s">
        <v>2504</v>
      </c>
      <c r="AB2283" t="s">
        <v>205</v>
      </c>
      <c r="AC2283" t="s">
        <v>2505</v>
      </c>
      <c r="AD2283" t="s">
        <v>1853</v>
      </c>
      <c r="AE2283" t="s">
        <v>136</v>
      </c>
      <c r="AF2283" t="s">
        <v>121</v>
      </c>
      <c r="AG2283" s="6">
        <v>96950</v>
      </c>
      <c r="AH2283" t="s">
        <v>122</v>
      </c>
      <c r="AJ2283" s="8">
        <v>16709892136</v>
      </c>
      <c r="AK2283">
        <v>0</v>
      </c>
      <c r="AL2283" t="s">
        <v>2506</v>
      </c>
      <c r="BE2283" t="str">
        <f>"25-3021.00"</f>
        <v>25-3021.00</v>
      </c>
      <c r="BF2283" t="s">
        <v>2507</v>
      </c>
      <c r="BG2283" t="s">
        <v>2508</v>
      </c>
      <c r="BH2283" t="s">
        <v>2509</v>
      </c>
      <c r="BI2283">
        <v>2</v>
      </c>
      <c r="BJ2283">
        <v>2</v>
      </c>
      <c r="BK2283" s="1">
        <v>45954</v>
      </c>
      <c r="BL2283" s="1">
        <v>46318</v>
      </c>
      <c r="BM2283" s="1">
        <v>45954</v>
      </c>
      <c r="BN2283" s="1">
        <v>46318</v>
      </c>
      <c r="BO2283">
        <v>40</v>
      </c>
      <c r="BP2283">
        <v>0</v>
      </c>
      <c r="BQ2283">
        <v>8</v>
      </c>
      <c r="BR2283">
        <v>8</v>
      </c>
      <c r="BS2283">
        <v>8</v>
      </c>
      <c r="BT2283">
        <v>8</v>
      </c>
      <c r="BU2283">
        <v>8</v>
      </c>
      <c r="BV2283">
        <v>0</v>
      </c>
      <c r="BW2283" t="str">
        <f>"8:00 AM"</f>
        <v>8:00 AM</v>
      </c>
      <c r="BX2283" t="str">
        <f>"5:00 PM"</f>
        <v>5:00 PM</v>
      </c>
      <c r="BY2283" t="s">
        <v>159</v>
      </c>
      <c r="BZ2283">
        <v>0</v>
      </c>
      <c r="CA2283">
        <v>24</v>
      </c>
      <c r="CB2283" t="s">
        <v>117</v>
      </c>
      <c r="CD2283" t="s">
        <v>2510</v>
      </c>
      <c r="CE2283" t="s">
        <v>2505</v>
      </c>
      <c r="CF2283" t="s">
        <v>1853</v>
      </c>
      <c r="CG2283" t="s">
        <v>136</v>
      </c>
      <c r="CH2283" t="s">
        <v>121</v>
      </c>
      <c r="CI2283" s="6">
        <v>96950</v>
      </c>
      <c r="CJ2283" s="10">
        <v>17.760000000000002</v>
      </c>
      <c r="CK2283" s="10">
        <v>17.760000000000002</v>
      </c>
      <c r="CL2283" s="10">
        <v>26.64</v>
      </c>
      <c r="CM2283" s="10">
        <v>26.64</v>
      </c>
      <c r="CN2283" t="s">
        <v>137</v>
      </c>
      <c r="CO2283" t="s">
        <v>140</v>
      </c>
      <c r="CP2283" t="s">
        <v>138</v>
      </c>
      <c r="CR2283" t="s">
        <v>117</v>
      </c>
      <c r="CS2283" t="s">
        <v>139</v>
      </c>
      <c r="CT2283" t="s">
        <v>140</v>
      </c>
      <c r="CU2283" t="s">
        <v>139</v>
      </c>
      <c r="CV2283" t="s">
        <v>140</v>
      </c>
      <c r="CW2283" t="s">
        <v>139</v>
      </c>
      <c r="CX2283" t="s">
        <v>140</v>
      </c>
      <c r="CY2283" t="s">
        <v>1860</v>
      </c>
      <c r="CZ2283" s="8">
        <v>16709892136</v>
      </c>
      <c r="DA2283" t="s">
        <v>2506</v>
      </c>
      <c r="DB2283" t="s">
        <v>140</v>
      </c>
      <c r="DC2283" t="s">
        <v>139</v>
      </c>
      <c r="DD2283" t="s">
        <v>117</v>
      </c>
      <c r="DE2283" t="s">
        <v>1855</v>
      </c>
      <c r="DF2283" t="s">
        <v>1856</v>
      </c>
      <c r="DH2283" t="s">
        <v>2502</v>
      </c>
      <c r="DI2283" t="s">
        <v>2511</v>
      </c>
      <c r="DJ2283" t="s">
        <v>2506</v>
      </c>
    </row>
    <row r="2284" spans="1:114" ht="15" customHeight="1" x14ac:dyDescent="0.35">
      <c r="A2284" t="s">
        <v>15564</v>
      </c>
      <c r="B2284" t="s">
        <v>144</v>
      </c>
      <c r="C2284" s="1">
        <v>45775</v>
      </c>
      <c r="D2284" s="1">
        <v>45824</v>
      </c>
      <c r="E2284" t="s">
        <v>116</v>
      </c>
      <c r="F2284" s="1">
        <v>45952</v>
      </c>
      <c r="G2284" t="s">
        <v>117</v>
      </c>
      <c r="H2284" t="s">
        <v>117</v>
      </c>
      <c r="I2284" t="s">
        <v>117</v>
      </c>
      <c r="J2284" t="s">
        <v>15565</v>
      </c>
      <c r="K2284" t="s">
        <v>15566</v>
      </c>
      <c r="L2284" t="s">
        <v>15567</v>
      </c>
      <c r="M2284" t="s">
        <v>15568</v>
      </c>
      <c r="N2284" t="s">
        <v>136</v>
      </c>
      <c r="O2284" t="s">
        <v>121</v>
      </c>
      <c r="P2284" s="6">
        <v>96950</v>
      </c>
      <c r="Q2284" t="s">
        <v>122</v>
      </c>
      <c r="S2284" s="8">
        <v>16704837107</v>
      </c>
      <c r="T2284">
        <v>0</v>
      </c>
      <c r="U2284" t="s">
        <v>15569</v>
      </c>
      <c r="V2284">
        <v>424410</v>
      </c>
      <c r="W2284" t="s">
        <v>124</v>
      </c>
      <c r="Y2284" t="s">
        <v>15570</v>
      </c>
      <c r="Z2284" t="s">
        <v>15571</v>
      </c>
      <c r="AB2284" t="s">
        <v>205</v>
      </c>
      <c r="AC2284" t="s">
        <v>15567</v>
      </c>
      <c r="AD2284" t="s">
        <v>15568</v>
      </c>
      <c r="AE2284" t="s">
        <v>136</v>
      </c>
      <c r="AF2284" t="s">
        <v>121</v>
      </c>
      <c r="AG2284" s="6">
        <v>96950</v>
      </c>
      <c r="AH2284" t="s">
        <v>122</v>
      </c>
      <c r="AJ2284" s="8">
        <v>16704837107</v>
      </c>
      <c r="AK2284">
        <v>0</v>
      </c>
      <c r="AL2284" t="s">
        <v>15572</v>
      </c>
      <c r="BE2284" t="str">
        <f>"53-3031.00"</f>
        <v>53-3031.00</v>
      </c>
      <c r="BF2284" t="s">
        <v>406</v>
      </c>
      <c r="BG2284" t="s">
        <v>15573</v>
      </c>
      <c r="BH2284" t="s">
        <v>5073</v>
      </c>
      <c r="BI2284">
        <v>1</v>
      </c>
      <c r="BJ2284">
        <v>1</v>
      </c>
      <c r="BK2284" s="1">
        <v>45954</v>
      </c>
      <c r="BL2284" s="1">
        <v>46318</v>
      </c>
      <c r="BM2284" s="1">
        <v>45954</v>
      </c>
      <c r="BN2284" s="1">
        <v>46318</v>
      </c>
      <c r="BO2284">
        <v>40</v>
      </c>
      <c r="BP2284">
        <v>0</v>
      </c>
      <c r="BQ2284">
        <v>8</v>
      </c>
      <c r="BR2284">
        <v>8</v>
      </c>
      <c r="BS2284">
        <v>8</v>
      </c>
      <c r="BT2284">
        <v>8</v>
      </c>
      <c r="BU2284">
        <v>8</v>
      </c>
      <c r="BV2284">
        <v>0</v>
      </c>
      <c r="BW2284" t="str">
        <f>"8:00 AM"</f>
        <v>8:00 AM</v>
      </c>
      <c r="BX2284" t="str">
        <f>"5:00 PM"</f>
        <v>5:00 PM</v>
      </c>
      <c r="BY2284" t="s">
        <v>159</v>
      </c>
      <c r="BZ2284">
        <v>0</v>
      </c>
      <c r="CA2284">
        <v>12</v>
      </c>
      <c r="CB2284" t="s">
        <v>117</v>
      </c>
      <c r="CD2284" t="s">
        <v>15574</v>
      </c>
      <c r="CE2284" t="s">
        <v>15567</v>
      </c>
      <c r="CF2284" t="s">
        <v>15568</v>
      </c>
      <c r="CG2284" t="s">
        <v>136</v>
      </c>
      <c r="CH2284" t="s">
        <v>121</v>
      </c>
      <c r="CI2284" s="6">
        <v>96950</v>
      </c>
      <c r="CJ2284" s="10">
        <v>8.34</v>
      </c>
      <c r="CK2284" s="10">
        <v>8.34</v>
      </c>
      <c r="CL2284" s="10">
        <v>12.51</v>
      </c>
      <c r="CM2284" s="10">
        <v>12.51</v>
      </c>
      <c r="CN2284" t="s">
        <v>137</v>
      </c>
      <c r="CO2284" t="s">
        <v>140</v>
      </c>
      <c r="CP2284" t="s">
        <v>138</v>
      </c>
      <c r="CR2284" t="s">
        <v>117</v>
      </c>
      <c r="CS2284" t="s">
        <v>139</v>
      </c>
      <c r="CT2284" t="s">
        <v>140</v>
      </c>
      <c r="CU2284" t="s">
        <v>139</v>
      </c>
      <c r="CV2284" t="s">
        <v>140</v>
      </c>
      <c r="CW2284" t="s">
        <v>139</v>
      </c>
      <c r="CX2284" t="s">
        <v>140</v>
      </c>
      <c r="CY2284" t="s">
        <v>1860</v>
      </c>
      <c r="CZ2284" s="8">
        <v>16704837107</v>
      </c>
      <c r="DA2284" t="s">
        <v>15572</v>
      </c>
      <c r="DB2284" t="s">
        <v>140</v>
      </c>
      <c r="DC2284" t="s">
        <v>139</v>
      </c>
      <c r="DD2284" t="s">
        <v>117</v>
      </c>
      <c r="DE2284" t="s">
        <v>15570</v>
      </c>
      <c r="DF2284" t="s">
        <v>15571</v>
      </c>
      <c r="DH2284" t="s">
        <v>15569</v>
      </c>
      <c r="DI2284" t="s">
        <v>15575</v>
      </c>
      <c r="DJ2284" t="s">
        <v>15572</v>
      </c>
    </row>
    <row r="2285" spans="1:114" ht="15" customHeight="1" x14ac:dyDescent="0.35">
      <c r="A2285" t="s">
        <v>15472</v>
      </c>
      <c r="B2285" t="s">
        <v>144</v>
      </c>
      <c r="C2285" s="1">
        <v>45775</v>
      </c>
      <c r="D2285" s="1">
        <v>45824</v>
      </c>
      <c r="E2285" t="s">
        <v>116</v>
      </c>
      <c r="F2285" s="1">
        <v>45951</v>
      </c>
      <c r="G2285" t="s">
        <v>117</v>
      </c>
      <c r="H2285" t="s">
        <v>117</v>
      </c>
      <c r="I2285" t="s">
        <v>117</v>
      </c>
      <c r="J2285" t="s">
        <v>5072</v>
      </c>
      <c r="K2285" t="s">
        <v>15473</v>
      </c>
      <c r="L2285" t="s">
        <v>1852</v>
      </c>
      <c r="M2285" t="s">
        <v>1853</v>
      </c>
      <c r="N2285" t="s">
        <v>136</v>
      </c>
      <c r="O2285" t="s">
        <v>121</v>
      </c>
      <c r="P2285" s="6">
        <v>96950</v>
      </c>
      <c r="Q2285" t="s">
        <v>122</v>
      </c>
      <c r="S2285" s="8">
        <v>16704833702</v>
      </c>
      <c r="T2285">
        <v>0</v>
      </c>
      <c r="U2285" t="s">
        <v>1854</v>
      </c>
      <c r="V2285">
        <v>42449</v>
      </c>
      <c r="W2285" t="s">
        <v>124</v>
      </c>
      <c r="Y2285" t="s">
        <v>1855</v>
      </c>
      <c r="Z2285" t="s">
        <v>1856</v>
      </c>
      <c r="AB2285" t="s">
        <v>237</v>
      </c>
      <c r="AC2285" t="s">
        <v>1852</v>
      </c>
      <c r="AD2285" t="s">
        <v>1853</v>
      </c>
      <c r="AE2285" t="s">
        <v>136</v>
      </c>
      <c r="AF2285" t="s">
        <v>121</v>
      </c>
      <c r="AG2285" s="6">
        <v>96950</v>
      </c>
      <c r="AH2285" t="s">
        <v>122</v>
      </c>
      <c r="AJ2285" s="8">
        <v>16704833702</v>
      </c>
      <c r="AK2285">
        <v>0</v>
      </c>
      <c r="AL2285" t="s">
        <v>1857</v>
      </c>
      <c r="BE2285" t="str">
        <f>"53-7065.00"</f>
        <v>53-7065.00</v>
      </c>
      <c r="BF2285" t="s">
        <v>255</v>
      </c>
      <c r="BG2285" t="s">
        <v>15474</v>
      </c>
      <c r="BH2285" t="s">
        <v>12529</v>
      </c>
      <c r="BI2285">
        <v>2</v>
      </c>
      <c r="BJ2285">
        <v>2</v>
      </c>
      <c r="BK2285" s="1">
        <v>45953</v>
      </c>
      <c r="BL2285" s="1">
        <v>46317</v>
      </c>
      <c r="BM2285" s="1">
        <v>45953</v>
      </c>
      <c r="BN2285" s="1">
        <v>46317</v>
      </c>
      <c r="BO2285">
        <v>40</v>
      </c>
      <c r="BP2285">
        <v>0</v>
      </c>
      <c r="BQ2285">
        <v>8</v>
      </c>
      <c r="BR2285">
        <v>8</v>
      </c>
      <c r="BS2285">
        <v>8</v>
      </c>
      <c r="BT2285">
        <v>8</v>
      </c>
      <c r="BU2285">
        <v>8</v>
      </c>
      <c r="BV2285">
        <v>0</v>
      </c>
      <c r="BW2285" t="str">
        <f>"8:00 AM"</f>
        <v>8:00 AM</v>
      </c>
      <c r="BX2285" t="str">
        <f>"5:00 PM"</f>
        <v>5:00 PM</v>
      </c>
      <c r="BY2285" t="s">
        <v>159</v>
      </c>
      <c r="BZ2285">
        <v>0</v>
      </c>
      <c r="CA2285">
        <v>12</v>
      </c>
      <c r="CB2285" t="s">
        <v>117</v>
      </c>
      <c r="CD2285" t="s">
        <v>15475</v>
      </c>
      <c r="CE2285" t="s">
        <v>1852</v>
      </c>
      <c r="CF2285" t="s">
        <v>1853</v>
      </c>
      <c r="CG2285" t="s">
        <v>136</v>
      </c>
      <c r="CH2285" t="s">
        <v>121</v>
      </c>
      <c r="CI2285" s="6">
        <v>96950</v>
      </c>
      <c r="CJ2285" s="10">
        <v>8.86</v>
      </c>
      <c r="CK2285" s="10">
        <v>8.86</v>
      </c>
      <c r="CL2285" s="10">
        <v>13.29</v>
      </c>
      <c r="CM2285" s="10">
        <v>13.29</v>
      </c>
      <c r="CN2285" t="s">
        <v>137</v>
      </c>
      <c r="CO2285" t="s">
        <v>140</v>
      </c>
      <c r="CP2285" t="s">
        <v>138</v>
      </c>
      <c r="CR2285" t="s">
        <v>117</v>
      </c>
      <c r="CS2285" t="s">
        <v>139</v>
      </c>
      <c r="CT2285" t="s">
        <v>140</v>
      </c>
      <c r="CU2285" t="s">
        <v>139</v>
      </c>
      <c r="CV2285" t="s">
        <v>140</v>
      </c>
      <c r="CW2285" t="s">
        <v>139</v>
      </c>
      <c r="CX2285" t="s">
        <v>140</v>
      </c>
      <c r="CY2285" t="s">
        <v>1860</v>
      </c>
      <c r="CZ2285" s="8">
        <v>16702873347</v>
      </c>
      <c r="DA2285" t="s">
        <v>1857</v>
      </c>
      <c r="DB2285" t="s">
        <v>140</v>
      </c>
      <c r="DC2285" t="s">
        <v>139</v>
      </c>
      <c r="DD2285" t="s">
        <v>117</v>
      </c>
      <c r="DE2285" t="s">
        <v>1855</v>
      </c>
      <c r="DF2285" t="s">
        <v>1856</v>
      </c>
      <c r="DH2285" t="s">
        <v>1854</v>
      </c>
      <c r="DI2285" t="s">
        <v>1850</v>
      </c>
      <c r="DJ2285" t="s">
        <v>1857</v>
      </c>
    </row>
    <row r="2286" spans="1:114" ht="15" customHeight="1" x14ac:dyDescent="0.35">
      <c r="A2286" t="s">
        <v>2700</v>
      </c>
      <c r="B2286" t="s">
        <v>144</v>
      </c>
      <c r="C2286" s="1">
        <v>45775</v>
      </c>
      <c r="D2286" s="1">
        <v>45824</v>
      </c>
      <c r="E2286" t="s">
        <v>116</v>
      </c>
      <c r="F2286" s="1">
        <v>45929</v>
      </c>
      <c r="G2286" t="s">
        <v>139</v>
      </c>
      <c r="H2286" t="s">
        <v>117</v>
      </c>
      <c r="I2286" t="s">
        <v>117</v>
      </c>
      <c r="J2286" t="s">
        <v>2701</v>
      </c>
      <c r="K2286" t="s">
        <v>2702</v>
      </c>
      <c r="L2286" t="s">
        <v>2703</v>
      </c>
      <c r="M2286" t="s">
        <v>140</v>
      </c>
      <c r="N2286" t="s">
        <v>136</v>
      </c>
      <c r="O2286" t="s">
        <v>121</v>
      </c>
      <c r="P2286" s="6">
        <v>96950</v>
      </c>
      <c r="Q2286" t="s">
        <v>122</v>
      </c>
      <c r="R2286" t="s">
        <v>1677</v>
      </c>
      <c r="S2286" s="8">
        <v>16707835299</v>
      </c>
      <c r="U2286" t="s">
        <v>2704</v>
      </c>
      <c r="V2286">
        <v>722511</v>
      </c>
      <c r="W2286" t="s">
        <v>124</v>
      </c>
      <c r="Y2286" t="s">
        <v>2102</v>
      </c>
      <c r="Z2286" t="s">
        <v>2103</v>
      </c>
      <c r="AB2286" t="s">
        <v>2104</v>
      </c>
      <c r="AC2286" t="s">
        <v>2703</v>
      </c>
      <c r="AD2286" t="s">
        <v>140</v>
      </c>
      <c r="AE2286" t="s">
        <v>136</v>
      </c>
      <c r="AF2286" t="s">
        <v>121</v>
      </c>
      <c r="AG2286" s="6">
        <v>96950</v>
      </c>
      <c r="AH2286" t="s">
        <v>122</v>
      </c>
      <c r="AJ2286" s="8">
        <v>16707835299</v>
      </c>
      <c r="AL2286" t="s">
        <v>2705</v>
      </c>
      <c r="BE2286" t="str">
        <f>"35-2014.00"</f>
        <v>35-2014.00</v>
      </c>
      <c r="BF2286" t="s">
        <v>191</v>
      </c>
      <c r="BG2286" t="s">
        <v>2706</v>
      </c>
      <c r="BH2286" t="s">
        <v>193</v>
      </c>
      <c r="BI2286">
        <v>2</v>
      </c>
      <c r="BJ2286">
        <v>2</v>
      </c>
      <c r="BK2286" s="1">
        <v>45931</v>
      </c>
      <c r="BL2286" s="1">
        <v>47026</v>
      </c>
      <c r="BM2286" s="1">
        <v>45931</v>
      </c>
      <c r="BN2286" s="1">
        <v>47026</v>
      </c>
      <c r="BO2286">
        <v>35</v>
      </c>
      <c r="BP2286">
        <v>0</v>
      </c>
      <c r="BQ2286">
        <v>7</v>
      </c>
      <c r="BR2286">
        <v>7</v>
      </c>
      <c r="BS2286">
        <v>7</v>
      </c>
      <c r="BT2286">
        <v>7</v>
      </c>
      <c r="BU2286">
        <v>7</v>
      </c>
      <c r="BV2286">
        <v>0</v>
      </c>
      <c r="BW2286" t="str">
        <f>"11:00 AM"</f>
        <v>11:00 AM</v>
      </c>
      <c r="BX2286" t="str">
        <f>"9:00 PM"</f>
        <v>9:00 PM</v>
      </c>
      <c r="BY2286" t="s">
        <v>133</v>
      </c>
      <c r="BZ2286">
        <v>0</v>
      </c>
      <c r="CA2286">
        <v>12</v>
      </c>
      <c r="CB2286" t="s">
        <v>117</v>
      </c>
      <c r="CD2286" s="2" t="s">
        <v>2707</v>
      </c>
      <c r="CE2286" t="s">
        <v>2703</v>
      </c>
      <c r="CF2286" t="s">
        <v>140</v>
      </c>
      <c r="CG2286" t="s">
        <v>496</v>
      </c>
      <c r="CH2286" t="s">
        <v>121</v>
      </c>
      <c r="CI2286" s="6">
        <v>96950</v>
      </c>
      <c r="CJ2286" s="10">
        <v>8.83</v>
      </c>
      <c r="CK2286" s="10">
        <v>8.83</v>
      </c>
      <c r="CL2286" s="10">
        <v>13.24</v>
      </c>
      <c r="CM2286" s="10">
        <v>13.24</v>
      </c>
      <c r="CN2286" t="s">
        <v>137</v>
      </c>
      <c r="CO2286" t="s">
        <v>2708</v>
      </c>
      <c r="CP2286" t="s">
        <v>138</v>
      </c>
      <c r="CR2286" t="s">
        <v>117</v>
      </c>
      <c r="CS2286" t="s">
        <v>139</v>
      </c>
      <c r="CT2286" t="s">
        <v>140</v>
      </c>
      <c r="CU2286" t="s">
        <v>139</v>
      </c>
      <c r="CV2286" t="s">
        <v>140</v>
      </c>
      <c r="CW2286" t="s">
        <v>139</v>
      </c>
      <c r="CX2286" t="s">
        <v>140</v>
      </c>
      <c r="CY2286" t="s">
        <v>1686</v>
      </c>
      <c r="CZ2286" s="8">
        <v>16707835299</v>
      </c>
      <c r="DA2286" t="s">
        <v>2709</v>
      </c>
      <c r="DB2286" t="s">
        <v>140</v>
      </c>
      <c r="DC2286" t="s">
        <v>139</v>
      </c>
      <c r="DD2286" t="s">
        <v>117</v>
      </c>
    </row>
    <row r="2287" spans="1:114" ht="15" customHeight="1" x14ac:dyDescent="0.35">
      <c r="A2287" t="s">
        <v>8447</v>
      </c>
      <c r="B2287" t="s">
        <v>144</v>
      </c>
      <c r="C2287" s="1">
        <v>45775</v>
      </c>
      <c r="D2287" s="1">
        <v>45824</v>
      </c>
      <c r="E2287" t="s">
        <v>211</v>
      </c>
      <c r="G2287" t="s">
        <v>117</v>
      </c>
      <c r="H2287" t="s">
        <v>117</v>
      </c>
      <c r="I2287" t="s">
        <v>117</v>
      </c>
      <c r="J2287" t="s">
        <v>2402</v>
      </c>
      <c r="L2287" t="s">
        <v>5603</v>
      </c>
      <c r="M2287" t="s">
        <v>5604</v>
      </c>
      <c r="N2287" t="s">
        <v>136</v>
      </c>
      <c r="O2287" t="s">
        <v>121</v>
      </c>
      <c r="P2287" s="6">
        <v>96950</v>
      </c>
      <c r="Q2287" t="s">
        <v>122</v>
      </c>
      <c r="S2287" s="8">
        <v>16707899238</v>
      </c>
      <c r="U2287" t="s">
        <v>2401</v>
      </c>
      <c r="V2287">
        <v>561720</v>
      </c>
      <c r="W2287" t="s">
        <v>124</v>
      </c>
      <c r="Y2287" t="s">
        <v>2399</v>
      </c>
      <c r="Z2287" t="s">
        <v>2400</v>
      </c>
      <c r="AA2287" t="s">
        <v>5605</v>
      </c>
      <c r="AB2287" t="s">
        <v>205</v>
      </c>
      <c r="AC2287" t="s">
        <v>5603</v>
      </c>
      <c r="AD2287" t="s">
        <v>5604</v>
      </c>
      <c r="AE2287" t="s">
        <v>136</v>
      </c>
      <c r="AF2287" t="s">
        <v>121</v>
      </c>
      <c r="AG2287" s="6">
        <v>96950</v>
      </c>
      <c r="AH2287" t="s">
        <v>122</v>
      </c>
      <c r="AJ2287" s="8">
        <v>16707899238</v>
      </c>
      <c r="AL2287" t="s">
        <v>2403</v>
      </c>
      <c r="BE2287" t="str">
        <f>"49-9071.00"</f>
        <v>49-9071.00</v>
      </c>
      <c r="BF2287" t="s">
        <v>156</v>
      </c>
      <c r="BG2287" t="s">
        <v>8448</v>
      </c>
      <c r="BH2287" t="s">
        <v>156</v>
      </c>
      <c r="BI2287">
        <v>10</v>
      </c>
      <c r="BJ2287">
        <v>10</v>
      </c>
      <c r="BK2287" s="1">
        <v>45894</v>
      </c>
      <c r="BL2287" s="1">
        <v>46258</v>
      </c>
      <c r="BM2287" s="1">
        <v>45894</v>
      </c>
      <c r="BN2287" s="1">
        <v>46258</v>
      </c>
      <c r="BO2287">
        <v>35</v>
      </c>
      <c r="BP2287">
        <v>0</v>
      </c>
      <c r="BQ2287">
        <v>7</v>
      </c>
      <c r="BR2287">
        <v>7</v>
      </c>
      <c r="BS2287">
        <v>7</v>
      </c>
      <c r="BT2287">
        <v>7</v>
      </c>
      <c r="BU2287">
        <v>7</v>
      </c>
      <c r="BV2287">
        <v>0</v>
      </c>
      <c r="BW2287" t="str">
        <f>"8:00 AM"</f>
        <v>8:00 AM</v>
      </c>
      <c r="BX2287" t="str">
        <f>"4:00 PM"</f>
        <v>4:00 PM</v>
      </c>
      <c r="BY2287" t="s">
        <v>159</v>
      </c>
      <c r="BZ2287">
        <v>0</v>
      </c>
      <c r="CA2287">
        <v>24</v>
      </c>
      <c r="CB2287" t="s">
        <v>117</v>
      </c>
      <c r="CD2287" t="s">
        <v>8449</v>
      </c>
      <c r="CE2287" t="s">
        <v>5603</v>
      </c>
      <c r="CF2287" t="s">
        <v>5604</v>
      </c>
      <c r="CG2287" t="s">
        <v>136</v>
      </c>
      <c r="CH2287" t="s">
        <v>121</v>
      </c>
      <c r="CI2287" s="6">
        <v>96950</v>
      </c>
      <c r="CJ2287" s="10">
        <v>9.75</v>
      </c>
      <c r="CK2287" s="10">
        <v>9.75</v>
      </c>
      <c r="CL2287" s="10">
        <v>14.63</v>
      </c>
      <c r="CM2287" s="10">
        <v>14.63</v>
      </c>
      <c r="CN2287" t="s">
        <v>137</v>
      </c>
      <c r="CO2287" t="s">
        <v>1661</v>
      </c>
      <c r="CP2287" t="s">
        <v>138</v>
      </c>
      <c r="CR2287" t="s">
        <v>139</v>
      </c>
      <c r="CS2287" t="s">
        <v>139</v>
      </c>
      <c r="CT2287" t="s">
        <v>140</v>
      </c>
      <c r="CU2287" t="s">
        <v>139</v>
      </c>
      <c r="CV2287" t="s">
        <v>140</v>
      </c>
      <c r="CW2287" t="s">
        <v>139</v>
      </c>
      <c r="CX2287" t="s">
        <v>140</v>
      </c>
      <c r="CY2287" t="s">
        <v>2181</v>
      </c>
      <c r="CZ2287" s="8">
        <v>16707899238</v>
      </c>
      <c r="DA2287" t="s">
        <v>2403</v>
      </c>
      <c r="DB2287" t="s">
        <v>142</v>
      </c>
      <c r="DC2287" t="s">
        <v>139</v>
      </c>
      <c r="DD2287" t="s">
        <v>117</v>
      </c>
    </row>
    <row r="2288" spans="1:114" ht="15" customHeight="1" x14ac:dyDescent="0.35">
      <c r="A2288" t="s">
        <v>16608</v>
      </c>
      <c r="B2288" t="s">
        <v>144</v>
      </c>
      <c r="C2288" s="1">
        <v>45779</v>
      </c>
      <c r="D2288" s="1">
        <v>45824</v>
      </c>
      <c r="E2288" t="s">
        <v>116</v>
      </c>
      <c r="F2288" s="1">
        <v>45929</v>
      </c>
      <c r="G2288" t="s">
        <v>139</v>
      </c>
      <c r="H2288" t="s">
        <v>117</v>
      </c>
      <c r="I2288" t="s">
        <v>117</v>
      </c>
      <c r="J2288" t="s">
        <v>16609</v>
      </c>
      <c r="K2288" t="s">
        <v>12283</v>
      </c>
      <c r="L2288" t="s">
        <v>5689</v>
      </c>
      <c r="M2288" t="s">
        <v>5690</v>
      </c>
      <c r="N2288" t="s">
        <v>136</v>
      </c>
      <c r="O2288" t="s">
        <v>121</v>
      </c>
      <c r="P2288" s="6">
        <v>96950</v>
      </c>
      <c r="Q2288" t="s">
        <v>122</v>
      </c>
      <c r="S2288" s="8">
        <v>16702876273</v>
      </c>
      <c r="U2288" t="s">
        <v>5691</v>
      </c>
      <c r="V2288">
        <v>445250</v>
      </c>
      <c r="W2288" t="s">
        <v>124</v>
      </c>
      <c r="Y2288" t="s">
        <v>5692</v>
      </c>
      <c r="Z2288" t="s">
        <v>5693</v>
      </c>
      <c r="AA2288" t="s">
        <v>5694</v>
      </c>
      <c r="AB2288" t="s">
        <v>2393</v>
      </c>
      <c r="AC2288" t="s">
        <v>5689</v>
      </c>
      <c r="AD2288" t="s">
        <v>5690</v>
      </c>
      <c r="AE2288" t="s">
        <v>136</v>
      </c>
      <c r="AF2288" t="s">
        <v>121</v>
      </c>
      <c r="AG2288" s="6">
        <v>96950</v>
      </c>
      <c r="AH2288" t="s">
        <v>122</v>
      </c>
      <c r="AJ2288" s="8">
        <v>16702876273</v>
      </c>
      <c r="AL2288" t="s">
        <v>5696</v>
      </c>
      <c r="BE2288" t="str">
        <f>"49-3051.00"</f>
        <v>49-3051.00</v>
      </c>
      <c r="BF2288" t="s">
        <v>3860</v>
      </c>
      <c r="BG2288" t="s">
        <v>16610</v>
      </c>
      <c r="BH2288" t="s">
        <v>16611</v>
      </c>
      <c r="BI2288">
        <v>2</v>
      </c>
      <c r="BJ2288">
        <v>2</v>
      </c>
      <c r="BK2288" s="1">
        <v>45931</v>
      </c>
      <c r="BL2288" s="1">
        <v>47026</v>
      </c>
      <c r="BM2288" s="1">
        <v>45931</v>
      </c>
      <c r="BN2288" s="1">
        <v>47026</v>
      </c>
      <c r="BO2288">
        <v>35</v>
      </c>
      <c r="BP2288">
        <v>0</v>
      </c>
      <c r="BQ2288">
        <v>6</v>
      </c>
      <c r="BR2288">
        <v>6</v>
      </c>
      <c r="BS2288">
        <v>6</v>
      </c>
      <c r="BT2288">
        <v>6</v>
      </c>
      <c r="BU2288">
        <v>6</v>
      </c>
      <c r="BV2288">
        <v>5</v>
      </c>
      <c r="BW2288" t="str">
        <f>"6:00 AM"</f>
        <v>6:00 AM</v>
      </c>
      <c r="BX2288" t="str">
        <f>"2:00 PM"</f>
        <v>2:00 PM</v>
      </c>
      <c r="BY2288" t="s">
        <v>159</v>
      </c>
      <c r="BZ2288">
        <v>0</v>
      </c>
      <c r="CA2288">
        <v>24</v>
      </c>
      <c r="CB2288" t="s">
        <v>117</v>
      </c>
      <c r="CD2288" s="2" t="s">
        <v>16612</v>
      </c>
      <c r="CE2288" t="s">
        <v>12287</v>
      </c>
      <c r="CF2288" t="s">
        <v>5690</v>
      </c>
      <c r="CG2288" t="s">
        <v>136</v>
      </c>
      <c r="CH2288" t="s">
        <v>121</v>
      </c>
      <c r="CI2288" s="6">
        <v>96950</v>
      </c>
      <c r="CJ2288" s="10">
        <v>11.85</v>
      </c>
      <c r="CK2288" s="10">
        <v>11.85</v>
      </c>
      <c r="CL2288" s="10">
        <v>17.78</v>
      </c>
      <c r="CM2288" s="10">
        <v>17.78</v>
      </c>
      <c r="CN2288" t="s">
        <v>137</v>
      </c>
      <c r="CO2288" t="s">
        <v>140</v>
      </c>
      <c r="CP2288" t="s">
        <v>138</v>
      </c>
      <c r="CR2288" t="s">
        <v>139</v>
      </c>
      <c r="CS2288" t="s">
        <v>139</v>
      </c>
      <c r="CT2288" t="s">
        <v>140</v>
      </c>
      <c r="CU2288" t="s">
        <v>139</v>
      </c>
      <c r="CV2288" t="s">
        <v>140</v>
      </c>
      <c r="CW2288" t="s">
        <v>139</v>
      </c>
      <c r="CX2288" t="s">
        <v>140</v>
      </c>
      <c r="CY2288" t="s">
        <v>2181</v>
      </c>
      <c r="CZ2288" s="8">
        <v>16702355122</v>
      </c>
      <c r="DA2288" t="s">
        <v>5700</v>
      </c>
      <c r="DB2288" t="s">
        <v>142</v>
      </c>
      <c r="DC2288" t="s">
        <v>139</v>
      </c>
      <c r="DD2288" t="s">
        <v>117</v>
      </c>
      <c r="DE2288" t="s">
        <v>2399</v>
      </c>
      <c r="DF2288" t="s">
        <v>5701</v>
      </c>
      <c r="DG2288" t="s">
        <v>1655</v>
      </c>
      <c r="DH2288" t="s">
        <v>2401</v>
      </c>
      <c r="DI2288" t="s">
        <v>2402</v>
      </c>
      <c r="DJ2288" t="s">
        <v>2403</v>
      </c>
    </row>
    <row r="2289" spans="1:114" ht="15" customHeight="1" x14ac:dyDescent="0.35">
      <c r="A2289" t="s">
        <v>14046</v>
      </c>
      <c r="B2289" t="s">
        <v>144</v>
      </c>
      <c r="C2289" s="1">
        <v>45782</v>
      </c>
      <c r="D2289" s="1">
        <v>45824</v>
      </c>
      <c r="E2289" t="s">
        <v>116</v>
      </c>
      <c r="F2289" s="1">
        <v>45960</v>
      </c>
      <c r="G2289" t="s">
        <v>117</v>
      </c>
      <c r="H2289" t="s">
        <v>117</v>
      </c>
      <c r="I2289" t="s">
        <v>117</v>
      </c>
      <c r="J2289" t="s">
        <v>2499</v>
      </c>
      <c r="K2289" t="s">
        <v>2500</v>
      </c>
      <c r="L2289" t="s">
        <v>14047</v>
      </c>
      <c r="M2289" t="s">
        <v>1853</v>
      </c>
      <c r="N2289" t="s">
        <v>136</v>
      </c>
      <c r="O2289" t="s">
        <v>121</v>
      </c>
      <c r="P2289" s="6">
        <v>96950</v>
      </c>
      <c r="Q2289" t="s">
        <v>122</v>
      </c>
      <c r="S2289" s="8">
        <v>16709892136</v>
      </c>
      <c r="T2289">
        <v>0</v>
      </c>
      <c r="U2289" t="s">
        <v>2502</v>
      </c>
      <c r="V2289">
        <v>61162</v>
      </c>
      <c r="W2289" t="s">
        <v>124</v>
      </c>
      <c r="Y2289" t="s">
        <v>2503</v>
      </c>
      <c r="Z2289" t="s">
        <v>2504</v>
      </c>
      <c r="AB2289" t="s">
        <v>205</v>
      </c>
      <c r="AC2289" t="s">
        <v>14047</v>
      </c>
      <c r="AD2289" t="s">
        <v>1853</v>
      </c>
      <c r="AE2289" t="s">
        <v>136</v>
      </c>
      <c r="AF2289" t="s">
        <v>121</v>
      </c>
      <c r="AG2289" s="6">
        <v>96950</v>
      </c>
      <c r="AH2289" t="s">
        <v>122</v>
      </c>
      <c r="AJ2289" s="8">
        <v>16709892136</v>
      </c>
      <c r="AK2289">
        <v>0</v>
      </c>
      <c r="AL2289" t="s">
        <v>2506</v>
      </c>
      <c r="BE2289" t="str">
        <f>"25-3021.00"</f>
        <v>25-3021.00</v>
      </c>
      <c r="BF2289" t="s">
        <v>2507</v>
      </c>
      <c r="BG2289" t="s">
        <v>2508</v>
      </c>
      <c r="BH2289" t="s">
        <v>2509</v>
      </c>
      <c r="BI2289">
        <v>1</v>
      </c>
      <c r="BJ2289">
        <v>1</v>
      </c>
      <c r="BK2289" s="1">
        <v>45962</v>
      </c>
      <c r="BL2289" s="1">
        <v>46326</v>
      </c>
      <c r="BM2289" s="1">
        <v>45962</v>
      </c>
      <c r="BN2289" s="1">
        <v>46326</v>
      </c>
      <c r="BO2289">
        <v>40</v>
      </c>
      <c r="BP2289">
        <v>0</v>
      </c>
      <c r="BQ2289">
        <v>8</v>
      </c>
      <c r="BR2289">
        <v>8</v>
      </c>
      <c r="BS2289">
        <v>8</v>
      </c>
      <c r="BT2289">
        <v>8</v>
      </c>
      <c r="BU2289">
        <v>8</v>
      </c>
      <c r="BV2289">
        <v>0</v>
      </c>
      <c r="BW2289" t="str">
        <f>"8:00 AM"</f>
        <v>8:00 AM</v>
      </c>
      <c r="BX2289" t="str">
        <f>"5:00 PM"</f>
        <v>5:00 PM</v>
      </c>
      <c r="BY2289" t="s">
        <v>159</v>
      </c>
      <c r="BZ2289">
        <v>0</v>
      </c>
      <c r="CA2289">
        <v>24</v>
      </c>
      <c r="CB2289" t="s">
        <v>117</v>
      </c>
      <c r="CD2289" t="s">
        <v>6390</v>
      </c>
      <c r="CE2289" t="s">
        <v>14047</v>
      </c>
      <c r="CF2289" t="s">
        <v>1853</v>
      </c>
      <c r="CG2289" t="s">
        <v>136</v>
      </c>
      <c r="CH2289" t="s">
        <v>121</v>
      </c>
      <c r="CI2289" s="6">
        <v>96950</v>
      </c>
      <c r="CJ2289" s="10">
        <v>17.760000000000002</v>
      </c>
      <c r="CK2289" s="10">
        <v>17.760000000000002</v>
      </c>
      <c r="CL2289" s="10">
        <v>26.64</v>
      </c>
      <c r="CM2289" s="10">
        <v>26.64</v>
      </c>
      <c r="CN2289" t="s">
        <v>137</v>
      </c>
      <c r="CO2289" t="s">
        <v>140</v>
      </c>
      <c r="CP2289" t="s">
        <v>138</v>
      </c>
      <c r="CR2289" t="s">
        <v>117</v>
      </c>
      <c r="CS2289" t="s">
        <v>139</v>
      </c>
      <c r="CT2289" t="s">
        <v>140</v>
      </c>
      <c r="CU2289" t="s">
        <v>139</v>
      </c>
      <c r="CV2289" t="s">
        <v>140</v>
      </c>
      <c r="CW2289" t="s">
        <v>139</v>
      </c>
      <c r="CX2289" t="s">
        <v>140</v>
      </c>
      <c r="CY2289" t="s">
        <v>1860</v>
      </c>
      <c r="CZ2289" s="8">
        <v>16709892136</v>
      </c>
      <c r="DA2289" t="s">
        <v>2506</v>
      </c>
      <c r="DB2289" t="s">
        <v>140</v>
      </c>
      <c r="DC2289" t="s">
        <v>139</v>
      </c>
      <c r="DD2289" t="s">
        <v>117</v>
      </c>
      <c r="DE2289" t="s">
        <v>1855</v>
      </c>
      <c r="DF2289" t="s">
        <v>1856</v>
      </c>
      <c r="DH2289" t="s">
        <v>2502</v>
      </c>
      <c r="DI2289" t="s">
        <v>2511</v>
      </c>
      <c r="DJ2289" t="s">
        <v>2506</v>
      </c>
    </row>
    <row r="2290" spans="1:114" ht="15" customHeight="1" x14ac:dyDescent="0.35">
      <c r="A2290" t="s">
        <v>12488</v>
      </c>
      <c r="B2290" t="s">
        <v>144</v>
      </c>
      <c r="C2290" s="1">
        <v>45782</v>
      </c>
      <c r="D2290" s="1">
        <v>45824</v>
      </c>
      <c r="E2290" t="s">
        <v>211</v>
      </c>
      <c r="G2290" t="s">
        <v>139</v>
      </c>
      <c r="H2290" t="s">
        <v>117</v>
      </c>
      <c r="I2290" t="s">
        <v>117</v>
      </c>
      <c r="J2290" t="s">
        <v>12435</v>
      </c>
      <c r="L2290" t="s">
        <v>12436</v>
      </c>
      <c r="M2290" t="s">
        <v>12489</v>
      </c>
      <c r="N2290" t="s">
        <v>136</v>
      </c>
      <c r="O2290" t="s">
        <v>121</v>
      </c>
      <c r="P2290" s="6">
        <v>96950</v>
      </c>
      <c r="Q2290" t="s">
        <v>122</v>
      </c>
      <c r="S2290" s="8">
        <v>16703238848</v>
      </c>
      <c r="U2290" t="s">
        <v>12438</v>
      </c>
      <c r="V2290">
        <v>72111</v>
      </c>
      <c r="W2290" t="s">
        <v>124</v>
      </c>
      <c r="Y2290" t="s">
        <v>8678</v>
      </c>
      <c r="Z2290" t="s">
        <v>8679</v>
      </c>
      <c r="AB2290" t="s">
        <v>128</v>
      </c>
      <c r="AC2290" t="s">
        <v>12436</v>
      </c>
      <c r="AD2290" t="s">
        <v>12489</v>
      </c>
      <c r="AE2290" t="s">
        <v>120</v>
      </c>
      <c r="AF2290" t="s">
        <v>121</v>
      </c>
      <c r="AG2290" s="6">
        <v>96950</v>
      </c>
      <c r="AH2290" t="s">
        <v>122</v>
      </c>
      <c r="AJ2290" s="8">
        <v>16703238848</v>
      </c>
      <c r="AL2290" t="s">
        <v>12439</v>
      </c>
      <c r="BE2290" t="str">
        <f>"49-9095.00"</f>
        <v>49-9095.00</v>
      </c>
      <c r="BF2290" t="s">
        <v>12490</v>
      </c>
      <c r="BG2290" t="s">
        <v>12491</v>
      </c>
      <c r="BH2290" t="s">
        <v>12490</v>
      </c>
      <c r="BI2290">
        <v>20</v>
      </c>
      <c r="BJ2290">
        <v>20</v>
      </c>
      <c r="BK2290" s="1">
        <v>45870</v>
      </c>
      <c r="BL2290" s="1">
        <v>46965</v>
      </c>
      <c r="BM2290" s="1">
        <v>45870</v>
      </c>
      <c r="BN2290" s="1">
        <v>46965</v>
      </c>
      <c r="BO2290">
        <v>35</v>
      </c>
      <c r="BP2290">
        <v>0</v>
      </c>
      <c r="BQ2290">
        <v>7</v>
      </c>
      <c r="BR2290">
        <v>7</v>
      </c>
      <c r="BS2290">
        <v>7</v>
      </c>
      <c r="BT2290">
        <v>7</v>
      </c>
      <c r="BU2290">
        <v>7</v>
      </c>
      <c r="BV2290">
        <v>0</v>
      </c>
      <c r="BW2290" t="str">
        <f>"9:00 AM"</f>
        <v>9:00 AM</v>
      </c>
      <c r="BX2290" t="str">
        <f>"5:00 PM"</f>
        <v>5:00 PM</v>
      </c>
      <c r="BY2290" t="s">
        <v>159</v>
      </c>
      <c r="BZ2290">
        <v>0</v>
      </c>
      <c r="CA2290">
        <v>12</v>
      </c>
      <c r="CB2290" t="s">
        <v>117</v>
      </c>
      <c r="CD2290" t="s">
        <v>12492</v>
      </c>
      <c r="CE2290" t="s">
        <v>12436</v>
      </c>
      <c r="CF2290" t="s">
        <v>12493</v>
      </c>
      <c r="CG2290" t="s">
        <v>120</v>
      </c>
      <c r="CH2290" t="s">
        <v>121</v>
      </c>
      <c r="CI2290" s="6">
        <v>96950</v>
      </c>
      <c r="CJ2290" s="10">
        <v>12.25</v>
      </c>
      <c r="CK2290" s="10">
        <v>12.25</v>
      </c>
      <c r="CL2290" s="10">
        <v>18.38</v>
      </c>
      <c r="CM2290" s="10">
        <v>18.38</v>
      </c>
      <c r="CN2290" t="s">
        <v>137</v>
      </c>
      <c r="CO2290" t="s">
        <v>140</v>
      </c>
      <c r="CP2290" t="s">
        <v>138</v>
      </c>
      <c r="CR2290" t="s">
        <v>117</v>
      </c>
      <c r="CS2290" t="s">
        <v>139</v>
      </c>
      <c r="CT2290" t="s">
        <v>140</v>
      </c>
      <c r="CU2290" t="s">
        <v>139</v>
      </c>
      <c r="CV2290" t="s">
        <v>140</v>
      </c>
      <c r="CW2290" t="s">
        <v>139</v>
      </c>
      <c r="CX2290" t="s">
        <v>140</v>
      </c>
      <c r="CY2290" t="s">
        <v>140</v>
      </c>
      <c r="CZ2290" s="8">
        <v>16703238848</v>
      </c>
      <c r="DA2290" t="s">
        <v>12443</v>
      </c>
      <c r="DB2290" t="s">
        <v>140</v>
      </c>
      <c r="DC2290" t="s">
        <v>139</v>
      </c>
      <c r="DD2290" t="s">
        <v>117</v>
      </c>
    </row>
    <row r="2291" spans="1:114" ht="15" customHeight="1" x14ac:dyDescent="0.35">
      <c r="A2291" t="s">
        <v>10816</v>
      </c>
      <c r="B2291" t="s">
        <v>166</v>
      </c>
      <c r="C2291" s="1">
        <v>45799</v>
      </c>
      <c r="D2291" s="1">
        <v>45824</v>
      </c>
      <c r="E2291" t="s">
        <v>116</v>
      </c>
      <c r="F2291" s="1">
        <v>45930</v>
      </c>
      <c r="G2291" t="s">
        <v>139</v>
      </c>
      <c r="H2291" t="s">
        <v>117</v>
      </c>
      <c r="I2291" t="s">
        <v>117</v>
      </c>
      <c r="J2291" t="s">
        <v>347</v>
      </c>
      <c r="K2291" t="s">
        <v>348</v>
      </c>
      <c r="L2291" t="s">
        <v>349</v>
      </c>
      <c r="M2291" t="s">
        <v>350</v>
      </c>
      <c r="N2291" t="s">
        <v>136</v>
      </c>
      <c r="O2291" t="s">
        <v>121</v>
      </c>
      <c r="P2291" s="6">
        <v>96950</v>
      </c>
      <c r="Q2291" t="s">
        <v>122</v>
      </c>
      <c r="S2291" s="8">
        <v>16702346412</v>
      </c>
      <c r="T2291">
        <v>1510</v>
      </c>
      <c r="U2291" t="s">
        <v>351</v>
      </c>
      <c r="V2291">
        <v>72111</v>
      </c>
      <c r="W2291" t="s">
        <v>124</v>
      </c>
      <c r="Y2291" t="s">
        <v>352</v>
      </c>
      <c r="Z2291" t="s">
        <v>353</v>
      </c>
      <c r="AB2291" t="s">
        <v>354</v>
      </c>
      <c r="AC2291" t="s">
        <v>349</v>
      </c>
      <c r="AD2291" t="s">
        <v>350</v>
      </c>
      <c r="AE2291" t="s">
        <v>136</v>
      </c>
      <c r="AF2291" t="s">
        <v>121</v>
      </c>
      <c r="AG2291" s="6">
        <v>96950</v>
      </c>
      <c r="AH2291" t="s">
        <v>122</v>
      </c>
      <c r="AJ2291" s="8">
        <v>16702852190</v>
      </c>
      <c r="AL2291" t="s">
        <v>356</v>
      </c>
      <c r="BE2291" t="str">
        <f>"53-7065.00"</f>
        <v>53-7065.00</v>
      </c>
      <c r="BF2291" t="s">
        <v>255</v>
      </c>
      <c r="BG2291" t="s">
        <v>7558</v>
      </c>
      <c r="BH2291" t="s">
        <v>6893</v>
      </c>
      <c r="BI2291">
        <v>2</v>
      </c>
      <c r="BK2291" s="1">
        <v>45931</v>
      </c>
      <c r="BL2291" s="1">
        <v>47026</v>
      </c>
      <c r="BO2291">
        <v>35</v>
      </c>
      <c r="BP2291">
        <v>0</v>
      </c>
      <c r="BQ2291">
        <v>7</v>
      </c>
      <c r="BR2291">
        <v>7</v>
      </c>
      <c r="BS2291">
        <v>7</v>
      </c>
      <c r="BT2291">
        <v>7</v>
      </c>
      <c r="BU2291">
        <v>7</v>
      </c>
      <c r="BV2291">
        <v>0</v>
      </c>
      <c r="BW2291" t="str">
        <f>"8:00 AM"</f>
        <v>8:00 AM</v>
      </c>
      <c r="BX2291" t="str">
        <f>"4:00 PM"</f>
        <v>4:00 PM</v>
      </c>
      <c r="BY2291" t="s">
        <v>159</v>
      </c>
      <c r="BZ2291">
        <v>0</v>
      </c>
      <c r="CA2291">
        <v>12</v>
      </c>
      <c r="CB2291" t="s">
        <v>117</v>
      </c>
      <c r="CD2291" t="s">
        <v>10817</v>
      </c>
      <c r="CE2291" t="s">
        <v>7560</v>
      </c>
      <c r="CF2291" t="s">
        <v>350</v>
      </c>
      <c r="CG2291" t="s">
        <v>136</v>
      </c>
      <c r="CH2291" t="s">
        <v>121</v>
      </c>
      <c r="CI2291" s="6">
        <v>96950</v>
      </c>
      <c r="CJ2291" s="10">
        <v>8.86</v>
      </c>
      <c r="CK2291" s="10">
        <v>10</v>
      </c>
      <c r="CL2291" s="10">
        <v>13.29</v>
      </c>
      <c r="CM2291" s="10">
        <v>15</v>
      </c>
      <c r="CN2291" t="s">
        <v>137</v>
      </c>
      <c r="CO2291" t="s">
        <v>4295</v>
      </c>
      <c r="CP2291" t="s">
        <v>138</v>
      </c>
      <c r="CR2291" t="s">
        <v>117</v>
      </c>
      <c r="CS2291" t="s">
        <v>139</v>
      </c>
      <c r="CT2291" t="s">
        <v>140</v>
      </c>
      <c r="CU2291" t="s">
        <v>139</v>
      </c>
      <c r="CV2291" t="s">
        <v>139</v>
      </c>
      <c r="CW2291" t="s">
        <v>139</v>
      </c>
      <c r="CX2291" t="s">
        <v>140</v>
      </c>
      <c r="CY2291" t="s">
        <v>362</v>
      </c>
      <c r="CZ2291" s="8">
        <v>16702346412</v>
      </c>
      <c r="DA2291" t="s">
        <v>363</v>
      </c>
      <c r="DB2291" t="s">
        <v>292</v>
      </c>
      <c r="DC2291" t="s">
        <v>139</v>
      </c>
      <c r="DD2291" t="s">
        <v>117</v>
      </c>
      <c r="DE2291" t="s">
        <v>352</v>
      </c>
      <c r="DF2291" t="s">
        <v>353</v>
      </c>
      <c r="DH2291" t="s">
        <v>351</v>
      </c>
      <c r="DI2291" t="s">
        <v>10818</v>
      </c>
      <c r="DJ2291" t="s">
        <v>356</v>
      </c>
    </row>
    <row r="2292" spans="1:114" ht="15" customHeight="1" x14ac:dyDescent="0.35">
      <c r="A2292" t="s">
        <v>8607</v>
      </c>
      <c r="B2292" t="s">
        <v>166</v>
      </c>
      <c r="C2292" s="1">
        <v>45807</v>
      </c>
      <c r="D2292" s="1">
        <v>45824</v>
      </c>
      <c r="E2292" t="s">
        <v>211</v>
      </c>
      <c r="G2292" t="s">
        <v>139</v>
      </c>
      <c r="H2292" t="s">
        <v>117</v>
      </c>
      <c r="I2292" t="s">
        <v>117</v>
      </c>
      <c r="J2292" t="s">
        <v>3722</v>
      </c>
      <c r="K2292" t="s">
        <v>4235</v>
      </c>
      <c r="L2292" t="s">
        <v>4612</v>
      </c>
      <c r="M2292" t="s">
        <v>4237</v>
      </c>
      <c r="N2292" t="s">
        <v>136</v>
      </c>
      <c r="O2292" t="s">
        <v>121</v>
      </c>
      <c r="P2292" s="6">
        <v>96950</v>
      </c>
      <c r="Q2292" t="s">
        <v>122</v>
      </c>
      <c r="S2292" s="8">
        <v>16702850063</v>
      </c>
      <c r="U2292" t="s">
        <v>3726</v>
      </c>
      <c r="V2292">
        <v>722310</v>
      </c>
      <c r="W2292" t="s">
        <v>124</v>
      </c>
      <c r="Y2292" t="s">
        <v>3180</v>
      </c>
      <c r="Z2292" t="s">
        <v>4825</v>
      </c>
      <c r="AA2292" t="s">
        <v>4826</v>
      </c>
      <c r="AB2292" t="s">
        <v>205</v>
      </c>
      <c r="AC2292" t="s">
        <v>8608</v>
      </c>
      <c r="AD2292" t="s">
        <v>4237</v>
      </c>
      <c r="AE2292" t="s">
        <v>136</v>
      </c>
      <c r="AF2292" t="s">
        <v>121</v>
      </c>
      <c r="AG2292" s="6">
        <v>96950</v>
      </c>
      <c r="AH2292" t="s">
        <v>122</v>
      </c>
      <c r="AJ2292" s="8">
        <v>16702850063</v>
      </c>
      <c r="AL2292" t="s">
        <v>3730</v>
      </c>
      <c r="BE2292" t="str">
        <f>"35-2014.00"</f>
        <v>35-2014.00</v>
      </c>
      <c r="BF2292" t="s">
        <v>191</v>
      </c>
      <c r="BG2292" t="s">
        <v>8609</v>
      </c>
      <c r="BH2292" t="s">
        <v>313</v>
      </c>
      <c r="BI2292">
        <v>10</v>
      </c>
      <c r="BK2292" s="1">
        <v>45839</v>
      </c>
      <c r="BL2292" s="1">
        <v>46203</v>
      </c>
      <c r="BO2292">
        <v>40</v>
      </c>
      <c r="BP2292">
        <v>0</v>
      </c>
      <c r="BQ2292">
        <v>8</v>
      </c>
      <c r="BR2292">
        <v>8</v>
      </c>
      <c r="BS2292">
        <v>8</v>
      </c>
      <c r="BT2292">
        <v>8</v>
      </c>
      <c r="BU2292">
        <v>8</v>
      </c>
      <c r="BV2292">
        <v>0</v>
      </c>
      <c r="BW2292" t="str">
        <f>"8:09 PM"</f>
        <v>8:09 PM</v>
      </c>
      <c r="BX2292" t="str">
        <f>"5:09 PM"</f>
        <v>5:09 PM</v>
      </c>
      <c r="BY2292" t="s">
        <v>133</v>
      </c>
      <c r="BZ2292">
        <v>0</v>
      </c>
      <c r="CA2292">
        <v>6</v>
      </c>
      <c r="CB2292" t="s">
        <v>117</v>
      </c>
      <c r="CD2292" t="s">
        <v>8610</v>
      </c>
      <c r="CE2292" t="s">
        <v>8608</v>
      </c>
      <c r="CF2292" t="s">
        <v>4237</v>
      </c>
      <c r="CG2292" t="s">
        <v>136</v>
      </c>
      <c r="CH2292" t="s">
        <v>121</v>
      </c>
      <c r="CI2292" s="6">
        <v>96950</v>
      </c>
      <c r="CJ2292" s="10">
        <v>8.83</v>
      </c>
      <c r="CK2292" s="10">
        <v>8.83</v>
      </c>
      <c r="CL2292" s="10">
        <v>13.25</v>
      </c>
      <c r="CM2292" s="10">
        <v>13.25</v>
      </c>
      <c r="CN2292" t="s">
        <v>137</v>
      </c>
      <c r="CO2292" t="s">
        <v>3733</v>
      </c>
      <c r="CP2292" t="s">
        <v>138</v>
      </c>
      <c r="CR2292" t="s">
        <v>117</v>
      </c>
      <c r="CS2292" t="s">
        <v>139</v>
      </c>
      <c r="CT2292" t="s">
        <v>139</v>
      </c>
      <c r="CU2292" t="s">
        <v>139</v>
      </c>
      <c r="CV2292" t="s">
        <v>140</v>
      </c>
      <c r="CW2292" t="s">
        <v>139</v>
      </c>
      <c r="CX2292" t="s">
        <v>139</v>
      </c>
      <c r="CY2292" s="2" t="s">
        <v>8611</v>
      </c>
      <c r="CZ2292" s="8">
        <v>16702850063</v>
      </c>
      <c r="DA2292" t="s">
        <v>3730</v>
      </c>
      <c r="DB2292" t="s">
        <v>140</v>
      </c>
      <c r="DC2292" t="s">
        <v>139</v>
      </c>
      <c r="DD2292" t="s">
        <v>117</v>
      </c>
    </row>
    <row r="2293" spans="1:114" ht="15" customHeight="1" x14ac:dyDescent="0.35">
      <c r="A2293" t="s">
        <v>15486</v>
      </c>
      <c r="B2293" t="s">
        <v>115</v>
      </c>
      <c r="C2293" s="1">
        <v>45824</v>
      </c>
      <c r="D2293" s="1">
        <v>45824</v>
      </c>
      <c r="E2293" t="s">
        <v>211</v>
      </c>
      <c r="G2293" t="s">
        <v>117</v>
      </c>
      <c r="H2293" t="s">
        <v>117</v>
      </c>
      <c r="I2293" t="s">
        <v>117</v>
      </c>
      <c r="J2293" t="s">
        <v>12582</v>
      </c>
      <c r="L2293" t="s">
        <v>12583</v>
      </c>
      <c r="M2293" t="s">
        <v>12584</v>
      </c>
      <c r="N2293" t="s">
        <v>136</v>
      </c>
      <c r="O2293" t="s">
        <v>121</v>
      </c>
      <c r="P2293" s="6">
        <v>96950</v>
      </c>
      <c r="Q2293" t="s">
        <v>122</v>
      </c>
      <c r="S2293" s="8">
        <v>16702343810</v>
      </c>
      <c r="U2293" t="s">
        <v>12585</v>
      </c>
      <c r="V2293">
        <v>621210</v>
      </c>
      <c r="W2293" t="s">
        <v>124</v>
      </c>
      <c r="Y2293" t="s">
        <v>12586</v>
      </c>
      <c r="Z2293" t="s">
        <v>12587</v>
      </c>
      <c r="AB2293" t="s">
        <v>12588</v>
      </c>
      <c r="AC2293" t="s">
        <v>12583</v>
      </c>
      <c r="AE2293" t="s">
        <v>136</v>
      </c>
      <c r="AF2293" t="s">
        <v>121</v>
      </c>
      <c r="AG2293" s="6">
        <v>96950</v>
      </c>
      <c r="AH2293" t="s">
        <v>122</v>
      </c>
      <c r="AJ2293" s="8">
        <v>16702343710</v>
      </c>
      <c r="AL2293" t="s">
        <v>12589</v>
      </c>
      <c r="BE2293" t="str">
        <f>"31-9091.00"</f>
        <v>31-9091.00</v>
      </c>
      <c r="BF2293" t="s">
        <v>5000</v>
      </c>
      <c r="BG2293" t="s">
        <v>13990</v>
      </c>
      <c r="BH2293" t="s">
        <v>8323</v>
      </c>
      <c r="BI2293">
        <v>3</v>
      </c>
      <c r="BK2293" s="1">
        <v>45931</v>
      </c>
      <c r="BL2293" s="1">
        <v>46295</v>
      </c>
      <c r="BO2293">
        <v>35</v>
      </c>
      <c r="BP2293">
        <v>0</v>
      </c>
      <c r="BQ2293">
        <v>0</v>
      </c>
      <c r="BR2293">
        <v>7</v>
      </c>
      <c r="BS2293">
        <v>7</v>
      </c>
      <c r="BT2293">
        <v>7</v>
      </c>
      <c r="BU2293">
        <v>7</v>
      </c>
      <c r="BV2293">
        <v>7</v>
      </c>
      <c r="BW2293" t="str">
        <f>"9:00 AM"</f>
        <v>9:00 AM</v>
      </c>
      <c r="BX2293" t="str">
        <f>"4:00 PM"</f>
        <v>4:00 PM</v>
      </c>
      <c r="BY2293" t="s">
        <v>159</v>
      </c>
      <c r="BZ2293">
        <v>0</v>
      </c>
      <c r="CA2293">
        <v>12</v>
      </c>
      <c r="CB2293" t="s">
        <v>117</v>
      </c>
      <c r="CD2293" s="2" t="s">
        <v>15125</v>
      </c>
      <c r="CE2293" t="s">
        <v>12592</v>
      </c>
      <c r="CG2293" t="s">
        <v>136</v>
      </c>
      <c r="CH2293" t="s">
        <v>121</v>
      </c>
      <c r="CI2293" s="6">
        <v>96950</v>
      </c>
      <c r="CJ2293" s="10">
        <v>12.67</v>
      </c>
      <c r="CK2293" s="10">
        <v>12.67</v>
      </c>
      <c r="CL2293" s="10">
        <v>19</v>
      </c>
      <c r="CM2293" s="10">
        <v>19</v>
      </c>
      <c r="CN2293" t="s">
        <v>137</v>
      </c>
      <c r="CO2293" t="s">
        <v>194</v>
      </c>
      <c r="CP2293" t="s">
        <v>138</v>
      </c>
      <c r="CR2293" t="s">
        <v>117</v>
      </c>
      <c r="CS2293" t="s">
        <v>139</v>
      </c>
      <c r="CT2293" t="s">
        <v>140</v>
      </c>
      <c r="CU2293" t="s">
        <v>139</v>
      </c>
      <c r="CV2293" t="s">
        <v>140</v>
      </c>
      <c r="CW2293" t="s">
        <v>139</v>
      </c>
      <c r="CX2293" t="s">
        <v>140</v>
      </c>
      <c r="CY2293" t="s">
        <v>1002</v>
      </c>
      <c r="CZ2293" s="8">
        <v>16702343810</v>
      </c>
      <c r="DA2293" t="s">
        <v>12589</v>
      </c>
      <c r="DB2293" t="s">
        <v>164</v>
      </c>
      <c r="DC2293" t="s">
        <v>139</v>
      </c>
      <c r="DD2293" t="s">
        <v>117</v>
      </c>
    </row>
    <row r="2294" spans="1:114" ht="15" customHeight="1" x14ac:dyDescent="0.35">
      <c r="A2294" t="s">
        <v>2744</v>
      </c>
      <c r="B2294" t="s">
        <v>144</v>
      </c>
      <c r="C2294" s="1">
        <v>45749</v>
      </c>
      <c r="D2294" s="1">
        <v>45825</v>
      </c>
      <c r="E2294" t="s">
        <v>116</v>
      </c>
      <c r="F2294" s="1">
        <v>45914</v>
      </c>
      <c r="G2294" t="s">
        <v>117</v>
      </c>
      <c r="H2294" t="s">
        <v>117</v>
      </c>
      <c r="I2294" t="s">
        <v>117</v>
      </c>
      <c r="J2294" t="s">
        <v>2745</v>
      </c>
      <c r="L2294" t="s">
        <v>2746</v>
      </c>
      <c r="N2294" t="s">
        <v>120</v>
      </c>
      <c r="O2294" t="s">
        <v>121</v>
      </c>
      <c r="P2294" s="6">
        <v>96950</v>
      </c>
      <c r="Q2294" t="s">
        <v>122</v>
      </c>
      <c r="R2294" t="s">
        <v>382</v>
      </c>
      <c r="S2294" s="8">
        <v>16702345562</v>
      </c>
      <c r="U2294" t="s">
        <v>2747</v>
      </c>
      <c r="V2294">
        <v>4411</v>
      </c>
      <c r="W2294" t="s">
        <v>124</v>
      </c>
      <c r="Y2294" t="s">
        <v>2748</v>
      </c>
      <c r="Z2294" t="s">
        <v>2749</v>
      </c>
      <c r="AA2294" t="s">
        <v>2750</v>
      </c>
      <c r="AB2294" t="s">
        <v>128</v>
      </c>
      <c r="AC2294" t="s">
        <v>2746</v>
      </c>
      <c r="AE2294" t="s">
        <v>120</v>
      </c>
      <c r="AF2294" t="s">
        <v>121</v>
      </c>
      <c r="AG2294" s="6">
        <v>96950</v>
      </c>
      <c r="AH2294" t="s">
        <v>122</v>
      </c>
      <c r="AI2294" t="s">
        <v>382</v>
      </c>
      <c r="AJ2294" s="8">
        <v>16702345562</v>
      </c>
      <c r="AL2294" t="s">
        <v>2751</v>
      </c>
      <c r="BE2294" t="str">
        <f>"43-3031.00"</f>
        <v>43-3031.00</v>
      </c>
      <c r="BF2294" t="s">
        <v>357</v>
      </c>
      <c r="BG2294" t="s">
        <v>2752</v>
      </c>
      <c r="BH2294" t="s">
        <v>2753</v>
      </c>
      <c r="BI2294">
        <v>1</v>
      </c>
      <c r="BJ2294">
        <v>1</v>
      </c>
      <c r="BK2294" s="1">
        <v>45916</v>
      </c>
      <c r="BL2294" s="1">
        <v>46280</v>
      </c>
      <c r="BM2294" s="1">
        <v>45916</v>
      </c>
      <c r="BN2294" s="1">
        <v>46280</v>
      </c>
      <c r="BO2294">
        <v>40</v>
      </c>
      <c r="BP2294">
        <v>0</v>
      </c>
      <c r="BQ2294">
        <v>8</v>
      </c>
      <c r="BR2294">
        <v>8</v>
      </c>
      <c r="BS2294">
        <v>8</v>
      </c>
      <c r="BT2294">
        <v>8</v>
      </c>
      <c r="BU2294">
        <v>8</v>
      </c>
      <c r="BV2294">
        <v>0</v>
      </c>
      <c r="BW2294" t="str">
        <f>"8:00 AM"</f>
        <v>8:00 AM</v>
      </c>
      <c r="BX2294" t="str">
        <f>"5:00 PM"</f>
        <v>5:00 PM</v>
      </c>
      <c r="BY2294" t="s">
        <v>159</v>
      </c>
      <c r="BZ2294">
        <v>0</v>
      </c>
      <c r="CA2294">
        <v>12</v>
      </c>
      <c r="CB2294" t="s">
        <v>117</v>
      </c>
      <c r="CD2294" t="s">
        <v>393</v>
      </c>
      <c r="CE2294" t="s">
        <v>2754</v>
      </c>
      <c r="CF2294" t="s">
        <v>2755</v>
      </c>
      <c r="CG2294" t="s">
        <v>120</v>
      </c>
      <c r="CH2294" t="s">
        <v>121</v>
      </c>
      <c r="CI2294" s="6">
        <v>96950</v>
      </c>
      <c r="CJ2294" s="10">
        <v>12.28</v>
      </c>
      <c r="CK2294" s="10">
        <v>17.5</v>
      </c>
      <c r="CL2294" s="10">
        <v>18.420000000000002</v>
      </c>
      <c r="CM2294" s="10">
        <v>26.25</v>
      </c>
      <c r="CN2294" t="s">
        <v>137</v>
      </c>
      <c r="CO2294" t="s">
        <v>393</v>
      </c>
      <c r="CP2294" t="s">
        <v>138</v>
      </c>
      <c r="CR2294" t="s">
        <v>117</v>
      </c>
      <c r="CS2294" t="s">
        <v>139</v>
      </c>
      <c r="CT2294" t="s">
        <v>140</v>
      </c>
      <c r="CU2294" t="s">
        <v>139</v>
      </c>
      <c r="CV2294" t="s">
        <v>140</v>
      </c>
      <c r="CW2294" t="s">
        <v>139</v>
      </c>
      <c r="CX2294" t="s">
        <v>140</v>
      </c>
      <c r="CY2294" t="s">
        <v>394</v>
      </c>
      <c r="CZ2294" s="8">
        <v>16702346445</v>
      </c>
      <c r="DA2294" t="s">
        <v>700</v>
      </c>
      <c r="DB2294" t="s">
        <v>1095</v>
      </c>
      <c r="DC2294" t="s">
        <v>139</v>
      </c>
      <c r="DD2294" t="s">
        <v>117</v>
      </c>
    </row>
    <row r="2295" spans="1:114" ht="15" customHeight="1" x14ac:dyDescent="0.35">
      <c r="A2295" t="s">
        <v>2756</v>
      </c>
      <c r="B2295" t="s">
        <v>144</v>
      </c>
      <c r="C2295" s="1">
        <v>45753</v>
      </c>
      <c r="D2295" s="1">
        <v>45825</v>
      </c>
      <c r="E2295" t="s">
        <v>116</v>
      </c>
      <c r="F2295" s="1">
        <v>45929</v>
      </c>
      <c r="G2295" t="s">
        <v>117</v>
      </c>
      <c r="H2295" t="s">
        <v>117</v>
      </c>
      <c r="I2295" t="s">
        <v>117</v>
      </c>
      <c r="J2295" t="s">
        <v>991</v>
      </c>
      <c r="L2295" t="s">
        <v>992</v>
      </c>
      <c r="M2295" t="s">
        <v>993</v>
      </c>
      <c r="N2295" t="s">
        <v>136</v>
      </c>
      <c r="O2295" t="s">
        <v>121</v>
      </c>
      <c r="P2295" s="6">
        <v>96950</v>
      </c>
      <c r="Q2295" t="s">
        <v>122</v>
      </c>
      <c r="S2295" s="8">
        <v>16702870657</v>
      </c>
      <c r="U2295" t="s">
        <v>994</v>
      </c>
      <c r="V2295">
        <v>561720</v>
      </c>
      <c r="W2295" t="s">
        <v>124</v>
      </c>
      <c r="Y2295" t="s">
        <v>995</v>
      </c>
      <c r="Z2295" t="s">
        <v>996</v>
      </c>
      <c r="AB2295" t="s">
        <v>997</v>
      </c>
      <c r="AC2295" t="s">
        <v>992</v>
      </c>
      <c r="AD2295" t="s">
        <v>993</v>
      </c>
      <c r="AE2295" t="s">
        <v>120</v>
      </c>
      <c r="AF2295" t="s">
        <v>121</v>
      </c>
      <c r="AG2295" s="6">
        <v>96950</v>
      </c>
      <c r="AH2295" t="s">
        <v>122</v>
      </c>
      <c r="AJ2295" s="8">
        <v>16702870657</v>
      </c>
      <c r="AL2295" t="s">
        <v>998</v>
      </c>
      <c r="BE2295" t="str">
        <f>"49-9071.00"</f>
        <v>49-9071.00</v>
      </c>
      <c r="BF2295" t="s">
        <v>156</v>
      </c>
      <c r="BG2295" t="s">
        <v>999</v>
      </c>
      <c r="BH2295" t="s">
        <v>156</v>
      </c>
      <c r="BI2295">
        <v>6</v>
      </c>
      <c r="BJ2295">
        <v>6</v>
      </c>
      <c r="BK2295" s="1">
        <v>45931</v>
      </c>
      <c r="BL2295" s="1">
        <v>46295</v>
      </c>
      <c r="BM2295" s="1">
        <v>45931</v>
      </c>
      <c r="BN2295" s="1">
        <v>46295</v>
      </c>
      <c r="BO2295">
        <v>35</v>
      </c>
      <c r="BP2295">
        <v>0</v>
      </c>
      <c r="BQ2295">
        <v>7</v>
      </c>
      <c r="BR2295">
        <v>7</v>
      </c>
      <c r="BS2295">
        <v>7</v>
      </c>
      <c r="BT2295">
        <v>7</v>
      </c>
      <c r="BU2295">
        <v>7</v>
      </c>
      <c r="BV2295">
        <v>0</v>
      </c>
      <c r="BW2295" t="str">
        <f>"8:00 AM"</f>
        <v>8:00 AM</v>
      </c>
      <c r="BX2295" t="str">
        <f>"5:00 PM"</f>
        <v>5:00 PM</v>
      </c>
      <c r="BY2295" t="s">
        <v>133</v>
      </c>
      <c r="BZ2295">
        <v>0</v>
      </c>
      <c r="CA2295">
        <v>24</v>
      </c>
      <c r="CB2295" t="s">
        <v>117</v>
      </c>
      <c r="CD2295" s="2" t="s">
        <v>2757</v>
      </c>
      <c r="CE2295" t="s">
        <v>1001</v>
      </c>
      <c r="CG2295" t="s">
        <v>136</v>
      </c>
      <c r="CH2295" t="s">
        <v>121</v>
      </c>
      <c r="CI2295" s="6">
        <v>96950</v>
      </c>
      <c r="CJ2295" s="10">
        <v>9.75</v>
      </c>
      <c r="CK2295" s="10">
        <v>9.75</v>
      </c>
      <c r="CL2295" s="10">
        <v>14.63</v>
      </c>
      <c r="CM2295" s="10">
        <v>14.63</v>
      </c>
      <c r="CN2295" t="s">
        <v>137</v>
      </c>
      <c r="CO2295" t="s">
        <v>194</v>
      </c>
      <c r="CP2295" t="s">
        <v>138</v>
      </c>
      <c r="CR2295" t="s">
        <v>139</v>
      </c>
      <c r="CS2295" t="s">
        <v>139</v>
      </c>
      <c r="CT2295" t="s">
        <v>140</v>
      </c>
      <c r="CU2295" t="s">
        <v>139</v>
      </c>
      <c r="CV2295" t="s">
        <v>140</v>
      </c>
      <c r="CW2295" t="s">
        <v>139</v>
      </c>
      <c r="CX2295" t="s">
        <v>140</v>
      </c>
      <c r="CY2295" t="s">
        <v>1002</v>
      </c>
      <c r="CZ2295" s="8">
        <v>16702870657</v>
      </c>
      <c r="DA2295" t="s">
        <v>998</v>
      </c>
      <c r="DB2295" t="s">
        <v>2758</v>
      </c>
      <c r="DC2295" t="s">
        <v>139</v>
      </c>
      <c r="DD2295" t="s">
        <v>117</v>
      </c>
    </row>
    <row r="2296" spans="1:114" ht="15" customHeight="1" x14ac:dyDescent="0.35">
      <c r="A2296" t="s">
        <v>2512</v>
      </c>
      <c r="B2296" t="s">
        <v>144</v>
      </c>
      <c r="C2296" s="1">
        <v>45757</v>
      </c>
      <c r="D2296" s="1">
        <v>45825</v>
      </c>
      <c r="E2296" t="s">
        <v>116</v>
      </c>
      <c r="F2296" s="1">
        <v>45930</v>
      </c>
      <c r="G2296" t="s">
        <v>139</v>
      </c>
      <c r="H2296" t="s">
        <v>117</v>
      </c>
      <c r="I2296" t="s">
        <v>117</v>
      </c>
      <c r="J2296" t="s">
        <v>2513</v>
      </c>
      <c r="K2296" t="s">
        <v>2514</v>
      </c>
      <c r="L2296" t="s">
        <v>2515</v>
      </c>
      <c r="N2296" t="s">
        <v>136</v>
      </c>
      <c r="O2296" t="s">
        <v>121</v>
      </c>
      <c r="P2296" s="6">
        <v>96950</v>
      </c>
      <c r="Q2296" t="s">
        <v>122</v>
      </c>
      <c r="S2296" s="8">
        <v>16702333337</v>
      </c>
      <c r="U2296" t="s">
        <v>2516</v>
      </c>
      <c r="V2296">
        <v>72111</v>
      </c>
      <c r="W2296" t="s">
        <v>124</v>
      </c>
      <c r="Y2296" t="s">
        <v>2517</v>
      </c>
      <c r="Z2296" t="s">
        <v>2518</v>
      </c>
      <c r="AA2296" t="s">
        <v>2519</v>
      </c>
      <c r="AB2296" t="s">
        <v>205</v>
      </c>
      <c r="AC2296" t="s">
        <v>2515</v>
      </c>
      <c r="AE2296" t="s">
        <v>136</v>
      </c>
      <c r="AF2296" t="s">
        <v>121</v>
      </c>
      <c r="AG2296" s="6">
        <v>96950</v>
      </c>
      <c r="AH2296" t="s">
        <v>122</v>
      </c>
      <c r="AJ2296" s="8">
        <v>16702333337</v>
      </c>
      <c r="AL2296" t="s">
        <v>604</v>
      </c>
      <c r="AM2296" t="s">
        <v>600</v>
      </c>
      <c r="AN2296" t="s">
        <v>601</v>
      </c>
      <c r="AO2296" t="s">
        <v>602</v>
      </c>
      <c r="AQ2296" t="s">
        <v>603</v>
      </c>
      <c r="AS2296" t="s">
        <v>136</v>
      </c>
      <c r="AT2296" t="s">
        <v>121</v>
      </c>
      <c r="AU2296" s="6">
        <v>96950</v>
      </c>
      <c r="AV2296" t="s">
        <v>122</v>
      </c>
      <c r="AX2296" s="8">
        <v>16702353403</v>
      </c>
      <c r="AZ2296" t="s">
        <v>604</v>
      </c>
      <c r="BA2296" t="s">
        <v>605</v>
      </c>
      <c r="BB2296" t="s">
        <v>606</v>
      </c>
      <c r="BE2296" t="str">
        <f>"11-9081.00"</f>
        <v>11-9081.00</v>
      </c>
      <c r="BF2296" t="s">
        <v>2520</v>
      </c>
      <c r="BG2296" t="s">
        <v>2521</v>
      </c>
      <c r="BH2296" t="s">
        <v>2522</v>
      </c>
      <c r="BI2296">
        <v>1</v>
      </c>
      <c r="BJ2296">
        <v>1</v>
      </c>
      <c r="BK2296" s="1">
        <v>45932</v>
      </c>
      <c r="BL2296" s="1">
        <v>47027</v>
      </c>
      <c r="BM2296" s="1">
        <v>45932</v>
      </c>
      <c r="BN2296" s="1">
        <v>47027</v>
      </c>
      <c r="BO2296">
        <v>35</v>
      </c>
      <c r="BP2296">
        <v>0</v>
      </c>
      <c r="BQ2296">
        <v>7</v>
      </c>
      <c r="BR2296">
        <v>7</v>
      </c>
      <c r="BS2296">
        <v>7</v>
      </c>
      <c r="BT2296">
        <v>7</v>
      </c>
      <c r="BU2296">
        <v>7</v>
      </c>
      <c r="BV2296">
        <v>0</v>
      </c>
      <c r="BW2296" t="str">
        <f>"9:00 AM"</f>
        <v>9:00 AM</v>
      </c>
      <c r="BX2296" t="str">
        <f>"5:00 PM"</f>
        <v>5:00 PM</v>
      </c>
      <c r="BY2296" t="s">
        <v>159</v>
      </c>
      <c r="BZ2296">
        <v>0</v>
      </c>
      <c r="CA2296">
        <v>12</v>
      </c>
      <c r="CB2296" t="s">
        <v>139</v>
      </c>
      <c r="CC2296">
        <v>2</v>
      </c>
      <c r="CD2296" t="s">
        <v>2523</v>
      </c>
      <c r="CE2296" t="s">
        <v>2524</v>
      </c>
      <c r="CG2296" t="s">
        <v>136</v>
      </c>
      <c r="CH2296" t="s">
        <v>121</v>
      </c>
      <c r="CI2296" s="6">
        <v>96950</v>
      </c>
      <c r="CJ2296" s="10">
        <v>23.95</v>
      </c>
      <c r="CK2296" s="10">
        <v>23.95</v>
      </c>
      <c r="CL2296" s="10">
        <v>0</v>
      </c>
      <c r="CM2296" s="10">
        <v>0</v>
      </c>
      <c r="CN2296" t="s">
        <v>137</v>
      </c>
      <c r="CO2296" t="s">
        <v>133</v>
      </c>
      <c r="CP2296" t="s">
        <v>209</v>
      </c>
      <c r="CR2296" t="s">
        <v>117</v>
      </c>
      <c r="CS2296" t="s">
        <v>139</v>
      </c>
      <c r="CT2296" t="s">
        <v>140</v>
      </c>
      <c r="CU2296" t="s">
        <v>140</v>
      </c>
      <c r="CV2296" t="s">
        <v>140</v>
      </c>
      <c r="CW2296" t="s">
        <v>139</v>
      </c>
      <c r="CX2296" t="s">
        <v>140</v>
      </c>
      <c r="CY2296" s="2" t="s">
        <v>2375</v>
      </c>
      <c r="CZ2296" s="8">
        <v>16702333337</v>
      </c>
      <c r="DA2296" t="s">
        <v>599</v>
      </c>
      <c r="DB2296" t="s">
        <v>140</v>
      </c>
      <c r="DC2296" t="s">
        <v>139</v>
      </c>
      <c r="DD2296" t="s">
        <v>117</v>
      </c>
    </row>
    <row r="2297" spans="1:114" ht="15" customHeight="1" x14ac:dyDescent="0.35">
      <c r="A2297" t="s">
        <v>15621</v>
      </c>
      <c r="B2297" t="s">
        <v>144</v>
      </c>
      <c r="C2297" s="1">
        <v>45757</v>
      </c>
      <c r="D2297" s="1">
        <v>45825</v>
      </c>
      <c r="E2297" t="s">
        <v>116</v>
      </c>
      <c r="F2297" s="1">
        <v>45929</v>
      </c>
      <c r="G2297" t="s">
        <v>117</v>
      </c>
      <c r="H2297" t="s">
        <v>117</v>
      </c>
      <c r="I2297" t="s">
        <v>117</v>
      </c>
      <c r="J2297" t="s">
        <v>1274</v>
      </c>
      <c r="K2297" t="s">
        <v>1275</v>
      </c>
      <c r="L2297" t="s">
        <v>1276</v>
      </c>
      <c r="N2297" t="s">
        <v>120</v>
      </c>
      <c r="O2297" t="s">
        <v>121</v>
      </c>
      <c r="P2297" s="6">
        <v>96950</v>
      </c>
      <c r="Q2297" t="s">
        <v>122</v>
      </c>
      <c r="S2297" s="8">
        <v>16702358778</v>
      </c>
      <c r="U2297" t="s">
        <v>2527</v>
      </c>
      <c r="V2297">
        <v>23622</v>
      </c>
      <c r="W2297" t="s">
        <v>124</v>
      </c>
      <c r="Y2297" t="s">
        <v>1278</v>
      </c>
      <c r="Z2297" t="s">
        <v>1279</v>
      </c>
      <c r="AA2297" t="s">
        <v>1280</v>
      </c>
      <c r="AB2297" t="s">
        <v>154</v>
      </c>
      <c r="AC2297" t="s">
        <v>2526</v>
      </c>
      <c r="AE2297" t="s">
        <v>120</v>
      </c>
      <c r="AF2297" t="s">
        <v>121</v>
      </c>
      <c r="AG2297" s="6">
        <v>96950</v>
      </c>
      <c r="AH2297" t="s">
        <v>122</v>
      </c>
      <c r="AJ2297" s="8">
        <v>16702358778</v>
      </c>
      <c r="AL2297" t="s">
        <v>1281</v>
      </c>
      <c r="BE2297" t="str">
        <f>"49-9071.00"</f>
        <v>49-9071.00</v>
      </c>
      <c r="BF2297" t="s">
        <v>156</v>
      </c>
      <c r="BG2297" t="s">
        <v>6054</v>
      </c>
      <c r="BH2297" t="s">
        <v>6055</v>
      </c>
      <c r="BI2297">
        <v>20</v>
      </c>
      <c r="BJ2297">
        <v>20</v>
      </c>
      <c r="BK2297" s="1">
        <v>45931</v>
      </c>
      <c r="BL2297" s="1">
        <v>46295</v>
      </c>
      <c r="BM2297" s="1">
        <v>45931</v>
      </c>
      <c r="BN2297" s="1">
        <v>46295</v>
      </c>
      <c r="BO2297">
        <v>40</v>
      </c>
      <c r="BP2297">
        <v>0</v>
      </c>
      <c r="BQ2297">
        <v>8</v>
      </c>
      <c r="BR2297">
        <v>8</v>
      </c>
      <c r="BS2297">
        <v>8</v>
      </c>
      <c r="BT2297">
        <v>8</v>
      </c>
      <c r="BU2297">
        <v>8</v>
      </c>
      <c r="BV2297">
        <v>0</v>
      </c>
      <c r="BW2297" t="str">
        <f>"7:30 AM"</f>
        <v>7:30 AM</v>
      </c>
      <c r="BX2297" t="str">
        <f>"4:30 PM"</f>
        <v>4:30 PM</v>
      </c>
      <c r="BY2297" t="s">
        <v>159</v>
      </c>
      <c r="BZ2297">
        <v>0</v>
      </c>
      <c r="CA2297">
        <v>12</v>
      </c>
      <c r="CB2297" t="s">
        <v>117</v>
      </c>
      <c r="CD2297" t="s">
        <v>6056</v>
      </c>
      <c r="CE2297" t="s">
        <v>1276</v>
      </c>
      <c r="CG2297" t="s">
        <v>120</v>
      </c>
      <c r="CH2297" t="s">
        <v>121</v>
      </c>
      <c r="CI2297" s="6">
        <v>96950</v>
      </c>
      <c r="CJ2297" s="10">
        <v>9.75</v>
      </c>
      <c r="CK2297" s="10">
        <v>9.75</v>
      </c>
      <c r="CL2297" s="10">
        <v>14.63</v>
      </c>
      <c r="CM2297" s="10">
        <v>14.63</v>
      </c>
      <c r="CN2297" t="s">
        <v>137</v>
      </c>
      <c r="CO2297" t="s">
        <v>140</v>
      </c>
      <c r="CP2297" t="s">
        <v>209</v>
      </c>
      <c r="CR2297" t="s">
        <v>117</v>
      </c>
      <c r="CS2297" t="s">
        <v>139</v>
      </c>
      <c r="CT2297" t="s">
        <v>139</v>
      </c>
      <c r="CU2297" t="s">
        <v>139</v>
      </c>
      <c r="CV2297" t="s">
        <v>140</v>
      </c>
      <c r="CW2297" t="s">
        <v>139</v>
      </c>
      <c r="CX2297" t="s">
        <v>139</v>
      </c>
      <c r="CY2297" t="s">
        <v>308</v>
      </c>
      <c r="CZ2297" s="8">
        <v>16702358778</v>
      </c>
      <c r="DA2297" t="s">
        <v>1281</v>
      </c>
      <c r="DB2297" t="s">
        <v>140</v>
      </c>
      <c r="DC2297" t="s">
        <v>139</v>
      </c>
      <c r="DD2297" t="s">
        <v>117</v>
      </c>
    </row>
    <row r="2298" spans="1:114" ht="15" customHeight="1" x14ac:dyDescent="0.35">
      <c r="A2298" t="s">
        <v>16801</v>
      </c>
      <c r="B2298" t="s">
        <v>166</v>
      </c>
      <c r="C2298" s="1">
        <v>45757</v>
      </c>
      <c r="D2298" s="1">
        <v>45825</v>
      </c>
      <c r="E2298" t="s">
        <v>211</v>
      </c>
      <c r="G2298" t="s">
        <v>117</v>
      </c>
      <c r="H2298" t="s">
        <v>117</v>
      </c>
      <c r="I2298" t="s">
        <v>117</v>
      </c>
      <c r="J2298" t="s">
        <v>428</v>
      </c>
      <c r="K2298" t="s">
        <v>986</v>
      </c>
      <c r="L2298" t="s">
        <v>430</v>
      </c>
      <c r="M2298" t="s">
        <v>431</v>
      </c>
      <c r="N2298" t="s">
        <v>120</v>
      </c>
      <c r="O2298" t="s">
        <v>121</v>
      </c>
      <c r="P2298" s="6">
        <v>96950</v>
      </c>
      <c r="Q2298" t="s">
        <v>122</v>
      </c>
      <c r="S2298" s="8">
        <v>16702858958</v>
      </c>
      <c r="U2298" t="s">
        <v>432</v>
      </c>
      <c r="V2298">
        <v>237990</v>
      </c>
      <c r="W2298" t="s">
        <v>124</v>
      </c>
      <c r="Y2298" t="s">
        <v>433</v>
      </c>
      <c r="Z2298" t="s">
        <v>434</v>
      </c>
      <c r="AA2298" t="s">
        <v>435</v>
      </c>
      <c r="AB2298" t="s">
        <v>436</v>
      </c>
      <c r="AC2298" t="s">
        <v>430</v>
      </c>
      <c r="AD2298" t="s">
        <v>431</v>
      </c>
      <c r="AE2298" t="s">
        <v>120</v>
      </c>
      <c r="AF2298" t="s">
        <v>121</v>
      </c>
      <c r="AG2298" s="6">
        <v>96950</v>
      </c>
      <c r="AH2298" t="s">
        <v>122</v>
      </c>
      <c r="AJ2298" s="8">
        <v>16702858958</v>
      </c>
      <c r="AL2298" t="s">
        <v>437</v>
      </c>
      <c r="BE2298" t="str">
        <f>"49-9071.00"</f>
        <v>49-9071.00</v>
      </c>
      <c r="BF2298" t="s">
        <v>156</v>
      </c>
      <c r="BG2298" t="s">
        <v>987</v>
      </c>
      <c r="BH2298" t="s">
        <v>423</v>
      </c>
      <c r="BI2298">
        <v>10</v>
      </c>
      <c r="BK2298" s="1">
        <v>45870</v>
      </c>
      <c r="BL2298" s="1">
        <v>46234</v>
      </c>
      <c r="BO2298">
        <v>35</v>
      </c>
      <c r="BP2298">
        <v>0</v>
      </c>
      <c r="BQ2298">
        <v>7</v>
      </c>
      <c r="BR2298">
        <v>7</v>
      </c>
      <c r="BS2298">
        <v>7</v>
      </c>
      <c r="BT2298">
        <v>7</v>
      </c>
      <c r="BU2298">
        <v>7</v>
      </c>
      <c r="BV2298">
        <v>0</v>
      </c>
      <c r="BW2298" t="str">
        <f>"9:00 AM"</f>
        <v>9:00 AM</v>
      </c>
      <c r="BX2298" t="str">
        <f>"5:00 PM"</f>
        <v>5:00 PM</v>
      </c>
      <c r="BY2298" t="s">
        <v>159</v>
      </c>
      <c r="BZ2298">
        <v>0</v>
      </c>
      <c r="CA2298">
        <v>24</v>
      </c>
      <c r="CB2298" t="s">
        <v>117</v>
      </c>
      <c r="CD2298" s="2" t="s">
        <v>2604</v>
      </c>
      <c r="CE2298" t="s">
        <v>430</v>
      </c>
      <c r="CF2298" t="s">
        <v>431</v>
      </c>
      <c r="CG2298" t="s">
        <v>120</v>
      </c>
      <c r="CH2298" t="s">
        <v>121</v>
      </c>
      <c r="CI2298" s="6">
        <v>96950</v>
      </c>
      <c r="CJ2298" s="10">
        <v>9.75</v>
      </c>
      <c r="CK2298" s="10">
        <v>9.75</v>
      </c>
      <c r="CL2298" s="10">
        <v>14.63</v>
      </c>
      <c r="CM2298" s="10">
        <v>14.63</v>
      </c>
      <c r="CN2298" t="s">
        <v>137</v>
      </c>
      <c r="CO2298" t="s">
        <v>164</v>
      </c>
      <c r="CP2298" t="s">
        <v>138</v>
      </c>
      <c r="CR2298" t="s">
        <v>117</v>
      </c>
      <c r="CS2298" t="s">
        <v>139</v>
      </c>
      <c r="CT2298" t="s">
        <v>139</v>
      </c>
      <c r="CU2298" t="s">
        <v>139</v>
      </c>
      <c r="CV2298" t="s">
        <v>140</v>
      </c>
      <c r="CW2298" t="s">
        <v>139</v>
      </c>
      <c r="CX2298" t="s">
        <v>139</v>
      </c>
      <c r="CY2298" t="s">
        <v>16802</v>
      </c>
      <c r="CZ2298" s="8">
        <v>16702858958</v>
      </c>
      <c r="DA2298" t="s">
        <v>437</v>
      </c>
      <c r="DB2298" t="s">
        <v>164</v>
      </c>
      <c r="DC2298" t="s">
        <v>139</v>
      </c>
      <c r="DD2298" t="s">
        <v>117</v>
      </c>
      <c r="DE2298" t="s">
        <v>433</v>
      </c>
      <c r="DF2298" t="s">
        <v>434</v>
      </c>
      <c r="DG2298" t="s">
        <v>4950</v>
      </c>
      <c r="DH2298" t="s">
        <v>432</v>
      </c>
      <c r="DI2298" t="s">
        <v>444</v>
      </c>
      <c r="DJ2298" t="s">
        <v>437</v>
      </c>
    </row>
    <row r="2299" spans="1:114" ht="15" customHeight="1" x14ac:dyDescent="0.35">
      <c r="A2299" t="s">
        <v>6000</v>
      </c>
      <c r="B2299" t="s">
        <v>144</v>
      </c>
      <c r="C2299" s="1">
        <v>45761</v>
      </c>
      <c r="D2299" s="1">
        <v>45825</v>
      </c>
      <c r="E2299" t="s">
        <v>116</v>
      </c>
      <c r="F2299" s="1">
        <v>45929</v>
      </c>
      <c r="G2299" t="s">
        <v>139</v>
      </c>
      <c r="H2299" t="s">
        <v>139</v>
      </c>
      <c r="I2299" t="s">
        <v>117</v>
      </c>
      <c r="J2299" t="s">
        <v>3640</v>
      </c>
      <c r="K2299" t="s">
        <v>6001</v>
      </c>
      <c r="L2299" t="s">
        <v>1413</v>
      </c>
      <c r="M2299" t="s">
        <v>3642</v>
      </c>
      <c r="N2299" t="s">
        <v>120</v>
      </c>
      <c r="O2299" t="s">
        <v>121</v>
      </c>
      <c r="P2299" s="6">
        <v>96950</v>
      </c>
      <c r="Q2299" t="s">
        <v>122</v>
      </c>
      <c r="S2299" s="8">
        <v>16703225650</v>
      </c>
      <c r="U2299" t="s">
        <v>3643</v>
      </c>
      <c r="V2299">
        <v>56132</v>
      </c>
      <c r="W2299" t="s">
        <v>150</v>
      </c>
      <c r="X2299" t="s">
        <v>139</v>
      </c>
      <c r="Y2299" t="s">
        <v>3644</v>
      </c>
      <c r="Z2299" t="s">
        <v>3645</v>
      </c>
      <c r="AA2299" t="s">
        <v>3646</v>
      </c>
      <c r="AB2299" t="s">
        <v>128</v>
      </c>
      <c r="AC2299" t="s">
        <v>1367</v>
      </c>
      <c r="AD2299" t="s">
        <v>1368</v>
      </c>
      <c r="AE2299" t="s">
        <v>120</v>
      </c>
      <c r="AG2299" s="6">
        <v>96950</v>
      </c>
      <c r="AH2299" t="s">
        <v>3983</v>
      </c>
      <c r="AJ2299" s="8">
        <v>16703225650</v>
      </c>
      <c r="AL2299" t="s">
        <v>455</v>
      </c>
      <c r="BE2299" t="str">
        <f>"49-9071.00"</f>
        <v>49-9071.00</v>
      </c>
      <c r="BF2299" t="s">
        <v>156</v>
      </c>
      <c r="BG2299" t="s">
        <v>6002</v>
      </c>
      <c r="BH2299" t="s">
        <v>964</v>
      </c>
      <c r="BI2299">
        <v>8</v>
      </c>
      <c r="BJ2299">
        <v>8</v>
      </c>
      <c r="BK2299" s="1">
        <v>45931</v>
      </c>
      <c r="BL2299" s="1">
        <v>47026</v>
      </c>
      <c r="BM2299" s="1">
        <v>45931</v>
      </c>
      <c r="BN2299" s="1">
        <v>47026</v>
      </c>
      <c r="BO2299">
        <v>40</v>
      </c>
      <c r="BP2299">
        <v>0</v>
      </c>
      <c r="BQ2299">
        <v>8</v>
      </c>
      <c r="BR2299">
        <v>8</v>
      </c>
      <c r="BS2299">
        <v>8</v>
      </c>
      <c r="BT2299">
        <v>8</v>
      </c>
      <c r="BU2299">
        <v>8</v>
      </c>
      <c r="BV2299">
        <v>0</v>
      </c>
      <c r="BW2299" t="str">
        <f>"8:00 AM"</f>
        <v>8:00 AM</v>
      </c>
      <c r="BX2299" t="str">
        <f>"5:00 PM"</f>
        <v>5:00 PM</v>
      </c>
      <c r="BY2299" t="s">
        <v>133</v>
      </c>
      <c r="BZ2299">
        <v>0</v>
      </c>
      <c r="CA2299">
        <v>12</v>
      </c>
      <c r="CB2299" t="s">
        <v>117</v>
      </c>
      <c r="CD2299" t="s">
        <v>6003</v>
      </c>
      <c r="CE2299" t="s">
        <v>3642</v>
      </c>
      <c r="CF2299" t="s">
        <v>1367</v>
      </c>
      <c r="CG2299" t="s">
        <v>120</v>
      </c>
      <c r="CH2299" t="s">
        <v>121</v>
      </c>
      <c r="CI2299" s="6">
        <v>96950</v>
      </c>
      <c r="CJ2299" s="10">
        <v>9.75</v>
      </c>
      <c r="CK2299" s="10">
        <v>9.75</v>
      </c>
      <c r="CL2299" s="10">
        <v>14.63</v>
      </c>
      <c r="CM2299" s="10">
        <v>14.63</v>
      </c>
      <c r="CN2299" t="s">
        <v>137</v>
      </c>
      <c r="CO2299" t="s">
        <v>6004</v>
      </c>
      <c r="CP2299" t="s">
        <v>138</v>
      </c>
      <c r="CR2299" t="s">
        <v>117</v>
      </c>
      <c r="CS2299" t="s">
        <v>139</v>
      </c>
      <c r="CT2299" t="s">
        <v>139</v>
      </c>
      <c r="CU2299" t="s">
        <v>139</v>
      </c>
      <c r="CV2299" t="s">
        <v>140</v>
      </c>
      <c r="CW2299" t="s">
        <v>139</v>
      </c>
      <c r="CX2299" t="s">
        <v>140</v>
      </c>
      <c r="CY2299" t="s">
        <v>462</v>
      </c>
      <c r="CZ2299" s="8">
        <v>16707837461</v>
      </c>
      <c r="DA2299" t="s">
        <v>463</v>
      </c>
      <c r="DB2299" t="s">
        <v>1376</v>
      </c>
      <c r="DC2299" t="s">
        <v>139</v>
      </c>
      <c r="DD2299" t="s">
        <v>139</v>
      </c>
    </row>
    <row r="2300" spans="1:114" ht="15" customHeight="1" x14ac:dyDescent="0.35">
      <c r="A2300" t="s">
        <v>2577</v>
      </c>
      <c r="B2300" t="s">
        <v>144</v>
      </c>
      <c r="C2300" s="1">
        <v>45762</v>
      </c>
      <c r="D2300" s="1">
        <v>45825</v>
      </c>
      <c r="E2300" t="s">
        <v>116</v>
      </c>
      <c r="F2300" s="1">
        <v>45929</v>
      </c>
      <c r="G2300" t="s">
        <v>117</v>
      </c>
      <c r="H2300" t="s">
        <v>117</v>
      </c>
      <c r="I2300" t="s">
        <v>117</v>
      </c>
      <c r="J2300" t="s">
        <v>2578</v>
      </c>
      <c r="K2300" t="s">
        <v>2579</v>
      </c>
      <c r="L2300" t="s">
        <v>2580</v>
      </c>
      <c r="N2300" t="s">
        <v>120</v>
      </c>
      <c r="O2300" t="s">
        <v>121</v>
      </c>
      <c r="P2300" s="6">
        <v>96950</v>
      </c>
      <c r="Q2300" t="s">
        <v>122</v>
      </c>
      <c r="S2300" s="8">
        <v>16702331180</v>
      </c>
      <c r="U2300" t="s">
        <v>2581</v>
      </c>
      <c r="V2300">
        <v>722511</v>
      </c>
      <c r="W2300" t="s">
        <v>124</v>
      </c>
      <c r="Y2300" t="s">
        <v>1561</v>
      </c>
      <c r="Z2300" t="s">
        <v>2582</v>
      </c>
      <c r="AB2300" t="s">
        <v>189</v>
      </c>
      <c r="AC2300" t="s">
        <v>2580</v>
      </c>
      <c r="AE2300" t="s">
        <v>120</v>
      </c>
      <c r="AF2300" t="s">
        <v>121</v>
      </c>
      <c r="AG2300" s="6">
        <v>96950</v>
      </c>
      <c r="AH2300" t="s">
        <v>122</v>
      </c>
      <c r="AJ2300" s="8">
        <v>16702862420</v>
      </c>
      <c r="AL2300" t="s">
        <v>2583</v>
      </c>
      <c r="BE2300" t="str">
        <f>"35-2014.00"</f>
        <v>35-2014.00</v>
      </c>
      <c r="BF2300" t="s">
        <v>191</v>
      </c>
      <c r="BG2300" t="s">
        <v>2584</v>
      </c>
      <c r="BH2300" t="s">
        <v>193</v>
      </c>
      <c r="BI2300">
        <v>2</v>
      </c>
      <c r="BJ2300">
        <v>2</v>
      </c>
      <c r="BK2300" s="1">
        <v>45931</v>
      </c>
      <c r="BL2300" s="1">
        <v>46295</v>
      </c>
      <c r="BM2300" s="1">
        <v>45931</v>
      </c>
      <c r="BN2300" s="1">
        <v>46295</v>
      </c>
      <c r="BO2300">
        <v>35</v>
      </c>
      <c r="BP2300">
        <v>7</v>
      </c>
      <c r="BQ2300">
        <v>7</v>
      </c>
      <c r="BR2300">
        <v>7</v>
      </c>
      <c r="BS2300">
        <v>7</v>
      </c>
      <c r="BT2300">
        <v>0</v>
      </c>
      <c r="BU2300">
        <v>0</v>
      </c>
      <c r="BV2300">
        <v>7</v>
      </c>
      <c r="BW2300" t="str">
        <f>"10:00 AM"</f>
        <v>10:00 AM</v>
      </c>
      <c r="BX2300" t="str">
        <f>"9:00 PM"</f>
        <v>9:00 PM</v>
      </c>
      <c r="BY2300" t="s">
        <v>133</v>
      </c>
      <c r="BZ2300">
        <v>0</v>
      </c>
      <c r="CA2300">
        <v>12</v>
      </c>
      <c r="CB2300" t="s">
        <v>117</v>
      </c>
      <c r="CD2300" t="s">
        <v>2585</v>
      </c>
      <c r="CE2300" t="s">
        <v>2586</v>
      </c>
      <c r="CG2300" t="s">
        <v>136</v>
      </c>
      <c r="CH2300" t="s">
        <v>121</v>
      </c>
      <c r="CI2300" s="6">
        <v>96950</v>
      </c>
      <c r="CJ2300" s="10">
        <v>8.83</v>
      </c>
      <c r="CK2300" s="10">
        <v>8.83</v>
      </c>
      <c r="CL2300" s="10">
        <v>13.25</v>
      </c>
      <c r="CM2300" s="10">
        <v>13.25</v>
      </c>
      <c r="CN2300" t="s">
        <v>137</v>
      </c>
      <c r="CP2300" t="s">
        <v>138</v>
      </c>
      <c r="CR2300" t="s">
        <v>117</v>
      </c>
      <c r="CS2300" t="s">
        <v>139</v>
      </c>
      <c r="CT2300" t="s">
        <v>140</v>
      </c>
      <c r="CU2300" t="s">
        <v>139</v>
      </c>
      <c r="CV2300" t="s">
        <v>140</v>
      </c>
      <c r="CW2300" t="s">
        <v>139</v>
      </c>
      <c r="CX2300" t="s">
        <v>140</v>
      </c>
      <c r="CY2300" t="s">
        <v>2587</v>
      </c>
      <c r="CZ2300" s="8">
        <v>16702331180</v>
      </c>
      <c r="DA2300" t="s">
        <v>2583</v>
      </c>
      <c r="DB2300" t="s">
        <v>140</v>
      </c>
      <c r="DC2300" t="s">
        <v>139</v>
      </c>
      <c r="DD2300" t="s">
        <v>117</v>
      </c>
    </row>
    <row r="2301" spans="1:114" ht="15" customHeight="1" x14ac:dyDescent="0.35">
      <c r="A2301" t="s">
        <v>13966</v>
      </c>
      <c r="B2301" t="s">
        <v>144</v>
      </c>
      <c r="C2301" s="1">
        <v>45763</v>
      </c>
      <c r="D2301" s="1">
        <v>45825</v>
      </c>
      <c r="E2301" t="s">
        <v>211</v>
      </c>
      <c r="G2301" t="s">
        <v>117</v>
      </c>
      <c r="H2301" t="s">
        <v>117</v>
      </c>
      <c r="I2301" t="s">
        <v>117</v>
      </c>
      <c r="J2301" t="s">
        <v>9986</v>
      </c>
      <c r="K2301" t="s">
        <v>9987</v>
      </c>
      <c r="L2301" t="s">
        <v>9988</v>
      </c>
      <c r="M2301" t="s">
        <v>1628</v>
      </c>
      <c r="N2301" t="s">
        <v>136</v>
      </c>
      <c r="O2301" t="s">
        <v>121</v>
      </c>
      <c r="P2301" s="6">
        <v>96950</v>
      </c>
      <c r="Q2301" t="s">
        <v>122</v>
      </c>
      <c r="S2301" s="8">
        <v>16702347873</v>
      </c>
      <c r="U2301" t="s">
        <v>2948</v>
      </c>
      <c r="V2301">
        <v>722511</v>
      </c>
      <c r="W2301" t="s">
        <v>124</v>
      </c>
      <c r="Y2301" t="s">
        <v>9989</v>
      </c>
      <c r="Z2301" t="s">
        <v>9990</v>
      </c>
      <c r="AA2301" t="s">
        <v>9991</v>
      </c>
      <c r="AB2301" t="s">
        <v>205</v>
      </c>
      <c r="AC2301" t="s">
        <v>9988</v>
      </c>
      <c r="AE2301" t="s">
        <v>136</v>
      </c>
      <c r="AF2301" t="s">
        <v>121</v>
      </c>
      <c r="AG2301" s="6">
        <v>96950</v>
      </c>
      <c r="AH2301" t="s">
        <v>122</v>
      </c>
      <c r="AJ2301" s="8">
        <v>16702347873</v>
      </c>
      <c r="AL2301" t="s">
        <v>2952</v>
      </c>
      <c r="BE2301" t="str">
        <f>"51-3011.00"</f>
        <v>51-3011.00</v>
      </c>
      <c r="BF2301" t="s">
        <v>217</v>
      </c>
      <c r="BG2301" t="s">
        <v>13967</v>
      </c>
      <c r="BH2301" t="s">
        <v>217</v>
      </c>
      <c r="BI2301">
        <v>5</v>
      </c>
      <c r="BJ2301">
        <v>5</v>
      </c>
      <c r="BK2301" s="1">
        <v>45839</v>
      </c>
      <c r="BL2301" s="1">
        <v>46203</v>
      </c>
      <c r="BM2301" s="1">
        <v>45839</v>
      </c>
      <c r="BN2301" s="1">
        <v>46203</v>
      </c>
      <c r="BO2301">
        <v>35</v>
      </c>
      <c r="BP2301">
        <v>0</v>
      </c>
      <c r="BQ2301">
        <v>7</v>
      </c>
      <c r="BR2301">
        <v>7</v>
      </c>
      <c r="BS2301">
        <v>7</v>
      </c>
      <c r="BT2301">
        <v>7</v>
      </c>
      <c r="BU2301">
        <v>7</v>
      </c>
      <c r="BV2301">
        <v>0</v>
      </c>
      <c r="BW2301" t="str">
        <f>"8:00 AM"</f>
        <v>8:00 AM</v>
      </c>
      <c r="BX2301" t="str">
        <f>"4:00 PM"</f>
        <v>4:00 PM</v>
      </c>
      <c r="BY2301" t="s">
        <v>133</v>
      </c>
      <c r="BZ2301">
        <v>0</v>
      </c>
      <c r="CA2301">
        <v>12</v>
      </c>
      <c r="CB2301" t="s">
        <v>117</v>
      </c>
      <c r="CD2301" s="2" t="s">
        <v>13968</v>
      </c>
      <c r="CE2301" t="s">
        <v>4093</v>
      </c>
      <c r="CG2301" t="s">
        <v>233</v>
      </c>
      <c r="CH2301" t="s">
        <v>121</v>
      </c>
      <c r="CI2301" s="6">
        <v>96950</v>
      </c>
      <c r="CJ2301" s="10">
        <v>8.64</v>
      </c>
      <c r="CK2301" s="10">
        <v>8.64</v>
      </c>
      <c r="CL2301" s="10">
        <v>12.96</v>
      </c>
      <c r="CM2301" s="10">
        <v>12.96</v>
      </c>
      <c r="CN2301" t="s">
        <v>137</v>
      </c>
      <c r="CP2301" t="s">
        <v>138</v>
      </c>
      <c r="CR2301" t="s">
        <v>117</v>
      </c>
      <c r="CS2301" t="s">
        <v>139</v>
      </c>
      <c r="CT2301" t="s">
        <v>140</v>
      </c>
      <c r="CU2301" t="s">
        <v>139</v>
      </c>
      <c r="CV2301" t="s">
        <v>140</v>
      </c>
      <c r="CW2301" t="s">
        <v>139</v>
      </c>
      <c r="CX2301" t="s">
        <v>140</v>
      </c>
      <c r="CY2301" t="s">
        <v>5552</v>
      </c>
      <c r="CZ2301" s="8">
        <v>16702347873</v>
      </c>
      <c r="DA2301" t="s">
        <v>2952</v>
      </c>
      <c r="DB2301" t="s">
        <v>309</v>
      </c>
      <c r="DC2301" t="s">
        <v>139</v>
      </c>
      <c r="DD2301" t="s">
        <v>117</v>
      </c>
    </row>
    <row r="2302" spans="1:114" ht="15" customHeight="1" x14ac:dyDescent="0.35">
      <c r="A2302" t="s">
        <v>10679</v>
      </c>
      <c r="B2302" t="s">
        <v>144</v>
      </c>
      <c r="C2302" s="1">
        <v>45763</v>
      </c>
      <c r="D2302" s="1">
        <v>45825</v>
      </c>
      <c r="E2302" t="s">
        <v>116</v>
      </c>
      <c r="F2302" s="1">
        <v>45929</v>
      </c>
      <c r="G2302" t="s">
        <v>139</v>
      </c>
      <c r="H2302" t="s">
        <v>117</v>
      </c>
      <c r="I2302" t="s">
        <v>117</v>
      </c>
      <c r="J2302" t="s">
        <v>5876</v>
      </c>
      <c r="L2302" t="s">
        <v>5877</v>
      </c>
      <c r="M2302" t="s">
        <v>10680</v>
      </c>
      <c r="N2302" t="s">
        <v>136</v>
      </c>
      <c r="O2302" t="s">
        <v>121</v>
      </c>
      <c r="P2302" s="6">
        <v>96950</v>
      </c>
      <c r="Q2302" t="s">
        <v>122</v>
      </c>
      <c r="R2302" t="s">
        <v>140</v>
      </c>
      <c r="S2302" s="8">
        <v>16702858263</v>
      </c>
      <c r="U2302" t="s">
        <v>5879</v>
      </c>
      <c r="V2302">
        <v>485310</v>
      </c>
      <c r="W2302" t="s">
        <v>124</v>
      </c>
      <c r="Y2302" t="s">
        <v>5880</v>
      </c>
      <c r="Z2302" t="s">
        <v>5881</v>
      </c>
      <c r="AB2302" t="s">
        <v>10681</v>
      </c>
      <c r="AC2302" t="s">
        <v>5877</v>
      </c>
      <c r="AD2302" t="s">
        <v>10680</v>
      </c>
      <c r="AE2302" t="s">
        <v>136</v>
      </c>
      <c r="AF2302" t="s">
        <v>121</v>
      </c>
      <c r="AG2302" s="6">
        <v>96950</v>
      </c>
      <c r="AH2302" t="s">
        <v>122</v>
      </c>
      <c r="AJ2302" s="8">
        <v>16702858263</v>
      </c>
      <c r="AL2302" t="s">
        <v>5882</v>
      </c>
      <c r="BE2302" t="str">
        <f>"53-3054.00"</f>
        <v>53-3054.00</v>
      </c>
      <c r="BF2302" t="s">
        <v>4791</v>
      </c>
      <c r="BG2302" t="s">
        <v>10682</v>
      </c>
      <c r="BH2302" t="s">
        <v>4791</v>
      </c>
      <c r="BI2302">
        <v>6</v>
      </c>
      <c r="BJ2302">
        <v>6</v>
      </c>
      <c r="BK2302" s="1">
        <v>45931</v>
      </c>
      <c r="BL2302" s="1">
        <v>46295</v>
      </c>
      <c r="BM2302" s="1">
        <v>45931</v>
      </c>
      <c r="BN2302" s="1">
        <v>46295</v>
      </c>
      <c r="BO2302">
        <v>40</v>
      </c>
      <c r="BP2302">
        <v>0</v>
      </c>
      <c r="BQ2302">
        <v>8</v>
      </c>
      <c r="BR2302">
        <v>8</v>
      </c>
      <c r="BS2302">
        <v>8</v>
      </c>
      <c r="BT2302">
        <v>8</v>
      </c>
      <c r="BU2302">
        <v>4</v>
      </c>
      <c r="BV2302">
        <v>4</v>
      </c>
      <c r="BW2302" t="str">
        <f>"8:00 PM"</f>
        <v>8:00 PM</v>
      </c>
      <c r="BX2302" t="str">
        <f>"4:00 AM"</f>
        <v>4:00 AM</v>
      </c>
      <c r="BY2302" t="s">
        <v>133</v>
      </c>
      <c r="BZ2302">
        <v>0</v>
      </c>
      <c r="CA2302">
        <v>6</v>
      </c>
      <c r="CB2302" t="s">
        <v>117</v>
      </c>
      <c r="CD2302" t="s">
        <v>10683</v>
      </c>
      <c r="CE2302" t="s">
        <v>10684</v>
      </c>
      <c r="CF2302" t="s">
        <v>136</v>
      </c>
      <c r="CG2302" t="s">
        <v>136</v>
      </c>
      <c r="CH2302" t="s">
        <v>121</v>
      </c>
      <c r="CI2302" s="6">
        <v>96950</v>
      </c>
      <c r="CJ2302" s="10">
        <v>9.41</v>
      </c>
      <c r="CK2302" s="10">
        <v>9.41</v>
      </c>
      <c r="CL2302" s="10">
        <v>14.12</v>
      </c>
      <c r="CM2302" s="10">
        <v>14.12</v>
      </c>
      <c r="CN2302" t="s">
        <v>137</v>
      </c>
      <c r="CO2302" t="s">
        <v>140</v>
      </c>
      <c r="CP2302" t="s">
        <v>138</v>
      </c>
      <c r="CR2302" t="s">
        <v>117</v>
      </c>
      <c r="CS2302" t="s">
        <v>139</v>
      </c>
      <c r="CT2302" t="s">
        <v>139</v>
      </c>
      <c r="CU2302" t="s">
        <v>140</v>
      </c>
      <c r="CV2302" t="s">
        <v>140</v>
      </c>
      <c r="CW2302" t="s">
        <v>139</v>
      </c>
      <c r="CX2302" t="s">
        <v>140</v>
      </c>
      <c r="CY2302" t="s">
        <v>5886</v>
      </c>
      <c r="CZ2302" s="8">
        <v>16702858263</v>
      </c>
      <c r="DA2302" t="s">
        <v>5887</v>
      </c>
      <c r="DB2302" t="s">
        <v>140</v>
      </c>
      <c r="DC2302" t="s">
        <v>139</v>
      </c>
      <c r="DD2302" t="s">
        <v>117</v>
      </c>
    </row>
    <row r="2303" spans="1:114" ht="15" customHeight="1" x14ac:dyDescent="0.35">
      <c r="A2303" t="s">
        <v>16674</v>
      </c>
      <c r="B2303" t="s">
        <v>294</v>
      </c>
      <c r="C2303" s="1">
        <v>45763</v>
      </c>
      <c r="D2303" s="1">
        <v>45825</v>
      </c>
      <c r="E2303" t="s">
        <v>116</v>
      </c>
      <c r="F2303" s="1">
        <v>45929</v>
      </c>
      <c r="G2303" t="s">
        <v>139</v>
      </c>
      <c r="H2303" t="s">
        <v>117</v>
      </c>
      <c r="I2303" t="s">
        <v>117</v>
      </c>
      <c r="J2303" t="s">
        <v>5876</v>
      </c>
      <c r="L2303" t="s">
        <v>5877</v>
      </c>
      <c r="M2303" t="s">
        <v>5878</v>
      </c>
      <c r="N2303" t="s">
        <v>136</v>
      </c>
      <c r="O2303" t="s">
        <v>121</v>
      </c>
      <c r="P2303" s="6">
        <v>96950</v>
      </c>
      <c r="Q2303" t="s">
        <v>122</v>
      </c>
      <c r="R2303" t="s">
        <v>140</v>
      </c>
      <c r="S2303" s="8">
        <v>16702858263</v>
      </c>
      <c r="U2303" t="s">
        <v>5879</v>
      </c>
      <c r="V2303">
        <v>561612</v>
      </c>
      <c r="W2303" t="s">
        <v>124</v>
      </c>
      <c r="Y2303" t="s">
        <v>5880</v>
      </c>
      <c r="Z2303" t="s">
        <v>5881</v>
      </c>
      <c r="AB2303" t="s">
        <v>2463</v>
      </c>
      <c r="AC2303" t="s">
        <v>5877</v>
      </c>
      <c r="AD2303" t="s">
        <v>5878</v>
      </c>
      <c r="AE2303" t="s">
        <v>136</v>
      </c>
      <c r="AF2303" t="s">
        <v>121</v>
      </c>
      <c r="AG2303" s="6">
        <v>96950</v>
      </c>
      <c r="AH2303" t="s">
        <v>122</v>
      </c>
      <c r="AJ2303" s="8">
        <v>16702858263</v>
      </c>
      <c r="AL2303" t="s">
        <v>5882</v>
      </c>
      <c r="BE2303" t="str">
        <f>"33-9032.00"</f>
        <v>33-9032.00</v>
      </c>
      <c r="BF2303" t="s">
        <v>1777</v>
      </c>
      <c r="BG2303" t="s">
        <v>16675</v>
      </c>
      <c r="BH2303" t="s">
        <v>1777</v>
      </c>
      <c r="BI2303">
        <v>8</v>
      </c>
      <c r="BJ2303">
        <v>5</v>
      </c>
      <c r="BK2303" s="1">
        <v>45931</v>
      </c>
      <c r="BL2303" s="1">
        <v>46295</v>
      </c>
      <c r="BM2303" s="1">
        <v>45931</v>
      </c>
      <c r="BN2303" s="1">
        <v>46295</v>
      </c>
      <c r="BO2303">
        <v>40</v>
      </c>
      <c r="BP2303">
        <v>0</v>
      </c>
      <c r="BQ2303">
        <v>8</v>
      </c>
      <c r="BR2303">
        <v>8</v>
      </c>
      <c r="BS2303">
        <v>8</v>
      </c>
      <c r="BT2303">
        <v>8</v>
      </c>
      <c r="BU2303">
        <v>8</v>
      </c>
      <c r="BV2303">
        <v>0</v>
      </c>
      <c r="BW2303" t="str">
        <f>"6:00 PM"</f>
        <v>6:00 PM</v>
      </c>
      <c r="BX2303" t="str">
        <f>"6:00 AM"</f>
        <v>6:00 AM</v>
      </c>
      <c r="BY2303" t="s">
        <v>133</v>
      </c>
      <c r="BZ2303">
        <v>0</v>
      </c>
      <c r="CA2303">
        <v>12</v>
      </c>
      <c r="CB2303" t="s">
        <v>117</v>
      </c>
      <c r="CD2303" t="s">
        <v>16676</v>
      </c>
      <c r="CE2303" t="s">
        <v>16677</v>
      </c>
      <c r="CF2303" t="s">
        <v>136</v>
      </c>
      <c r="CG2303" t="s">
        <v>136</v>
      </c>
      <c r="CH2303" t="s">
        <v>121</v>
      </c>
      <c r="CI2303" s="6">
        <v>96950</v>
      </c>
      <c r="CJ2303" s="10">
        <v>8.15</v>
      </c>
      <c r="CK2303" s="10">
        <v>8.15</v>
      </c>
      <c r="CL2303" s="10">
        <v>12.23</v>
      </c>
      <c r="CM2303" s="10">
        <v>12.23</v>
      </c>
      <c r="CN2303" t="s">
        <v>137</v>
      </c>
      <c r="CO2303" t="s">
        <v>16678</v>
      </c>
      <c r="CP2303" t="s">
        <v>138</v>
      </c>
      <c r="CR2303" t="s">
        <v>117</v>
      </c>
      <c r="CS2303" t="s">
        <v>139</v>
      </c>
      <c r="CT2303" t="s">
        <v>139</v>
      </c>
      <c r="CU2303" t="s">
        <v>139</v>
      </c>
      <c r="CV2303" t="s">
        <v>140</v>
      </c>
      <c r="CW2303" t="s">
        <v>139</v>
      </c>
      <c r="CX2303" t="s">
        <v>140</v>
      </c>
      <c r="CY2303" t="s">
        <v>5886</v>
      </c>
      <c r="CZ2303" s="8">
        <v>16702858263</v>
      </c>
      <c r="DA2303" t="s">
        <v>5887</v>
      </c>
      <c r="DB2303" t="s">
        <v>140</v>
      </c>
      <c r="DC2303" t="s">
        <v>139</v>
      </c>
      <c r="DD2303" t="s">
        <v>117</v>
      </c>
    </row>
    <row r="2304" spans="1:114" ht="15" customHeight="1" x14ac:dyDescent="0.35">
      <c r="A2304" t="s">
        <v>12368</v>
      </c>
      <c r="B2304" t="s">
        <v>144</v>
      </c>
      <c r="C2304" s="1">
        <v>45763</v>
      </c>
      <c r="D2304" s="1">
        <v>45825</v>
      </c>
      <c r="E2304" t="s">
        <v>116</v>
      </c>
      <c r="F2304" s="1">
        <v>45929</v>
      </c>
      <c r="G2304" t="s">
        <v>117</v>
      </c>
      <c r="H2304" t="s">
        <v>117</v>
      </c>
      <c r="I2304" t="s">
        <v>117</v>
      </c>
      <c r="J2304" t="s">
        <v>6627</v>
      </c>
      <c r="K2304" t="s">
        <v>9929</v>
      </c>
      <c r="L2304" t="s">
        <v>6629</v>
      </c>
      <c r="N2304" t="s">
        <v>120</v>
      </c>
      <c r="O2304" t="s">
        <v>121</v>
      </c>
      <c r="P2304" s="6">
        <v>96950</v>
      </c>
      <c r="Q2304" t="s">
        <v>122</v>
      </c>
      <c r="S2304" s="8">
        <v>16702331212</v>
      </c>
      <c r="U2304" t="s">
        <v>6630</v>
      </c>
      <c r="V2304">
        <v>53112</v>
      </c>
      <c r="W2304" t="s">
        <v>124</v>
      </c>
      <c r="Y2304" t="s">
        <v>6631</v>
      </c>
      <c r="Z2304" t="s">
        <v>6632</v>
      </c>
      <c r="AB2304" t="s">
        <v>205</v>
      </c>
      <c r="AC2304" t="s">
        <v>6629</v>
      </c>
      <c r="AE2304" t="s">
        <v>120</v>
      </c>
      <c r="AF2304" t="s">
        <v>121</v>
      </c>
      <c r="AG2304" s="6">
        <v>96950</v>
      </c>
      <c r="AH2304" t="s">
        <v>122</v>
      </c>
      <c r="AJ2304" s="8">
        <v>16702331212</v>
      </c>
      <c r="AL2304" t="s">
        <v>6633</v>
      </c>
      <c r="BE2304" t="str">
        <f>"49-9071.00"</f>
        <v>49-9071.00</v>
      </c>
      <c r="BF2304" t="s">
        <v>156</v>
      </c>
      <c r="BG2304" t="s">
        <v>9930</v>
      </c>
      <c r="BH2304" t="s">
        <v>6635</v>
      </c>
      <c r="BI2304">
        <v>2</v>
      </c>
      <c r="BJ2304">
        <v>2</v>
      </c>
      <c r="BK2304" s="1">
        <v>45931</v>
      </c>
      <c r="BL2304" s="1">
        <v>46295</v>
      </c>
      <c r="BM2304" s="1">
        <v>45931</v>
      </c>
      <c r="BN2304" s="1">
        <v>46295</v>
      </c>
      <c r="BO2304">
        <v>35</v>
      </c>
      <c r="BP2304">
        <v>0</v>
      </c>
      <c r="BQ2304">
        <v>6</v>
      </c>
      <c r="BR2304">
        <v>6</v>
      </c>
      <c r="BS2304">
        <v>6</v>
      </c>
      <c r="BT2304">
        <v>6</v>
      </c>
      <c r="BU2304">
        <v>6</v>
      </c>
      <c r="BV2304">
        <v>5</v>
      </c>
      <c r="BW2304" t="str">
        <f>"8:00 AM"</f>
        <v>8:00 AM</v>
      </c>
      <c r="BX2304" t="str">
        <f>"3:00 PM"</f>
        <v>3:00 PM</v>
      </c>
      <c r="BY2304" t="s">
        <v>159</v>
      </c>
      <c r="BZ2304">
        <v>0</v>
      </c>
      <c r="CA2304">
        <v>24</v>
      </c>
      <c r="CB2304" t="s">
        <v>117</v>
      </c>
      <c r="CD2304" s="2" t="s">
        <v>12369</v>
      </c>
      <c r="CE2304" t="s">
        <v>12370</v>
      </c>
      <c r="CG2304" t="s">
        <v>136</v>
      </c>
      <c r="CH2304" t="s">
        <v>121</v>
      </c>
      <c r="CI2304" s="6">
        <v>96950</v>
      </c>
      <c r="CJ2304" s="10">
        <v>9.75</v>
      </c>
      <c r="CK2304" s="10">
        <v>9.75</v>
      </c>
      <c r="CN2304" t="s">
        <v>137</v>
      </c>
      <c r="CO2304" t="s">
        <v>140</v>
      </c>
      <c r="CP2304" t="s">
        <v>138</v>
      </c>
      <c r="CR2304" t="s">
        <v>139</v>
      </c>
      <c r="CS2304" t="s">
        <v>139</v>
      </c>
      <c r="CT2304" t="s">
        <v>140</v>
      </c>
      <c r="CU2304" t="s">
        <v>140</v>
      </c>
      <c r="CV2304" t="s">
        <v>140</v>
      </c>
      <c r="CW2304" t="s">
        <v>139</v>
      </c>
      <c r="CX2304" t="s">
        <v>140</v>
      </c>
      <c r="CY2304" t="s">
        <v>6983</v>
      </c>
      <c r="CZ2304" s="8">
        <v>16702331212</v>
      </c>
      <c r="DA2304" t="s">
        <v>9933</v>
      </c>
      <c r="DB2304" t="s">
        <v>140</v>
      </c>
      <c r="DC2304" t="s">
        <v>139</v>
      </c>
      <c r="DD2304" t="s">
        <v>117</v>
      </c>
    </row>
    <row r="2305" spans="1:114" ht="15" customHeight="1" x14ac:dyDescent="0.35">
      <c r="A2305" t="s">
        <v>2698</v>
      </c>
      <c r="B2305" t="s">
        <v>144</v>
      </c>
      <c r="C2305" s="1">
        <v>45763</v>
      </c>
      <c r="D2305" s="1">
        <v>45825</v>
      </c>
      <c r="E2305" t="s">
        <v>116</v>
      </c>
      <c r="F2305" s="1">
        <v>45929</v>
      </c>
      <c r="G2305" t="s">
        <v>139</v>
      </c>
      <c r="H2305" t="s">
        <v>117</v>
      </c>
      <c r="I2305" t="s">
        <v>117</v>
      </c>
      <c r="J2305" t="s">
        <v>1422</v>
      </c>
      <c r="K2305" t="s">
        <v>1423</v>
      </c>
      <c r="L2305" t="s">
        <v>856</v>
      </c>
      <c r="M2305" t="s">
        <v>1424</v>
      </c>
      <c r="N2305" t="s">
        <v>120</v>
      </c>
      <c r="O2305" t="s">
        <v>121</v>
      </c>
      <c r="P2305" s="6">
        <v>96950</v>
      </c>
      <c r="Q2305" t="s">
        <v>122</v>
      </c>
      <c r="S2305" s="8">
        <v>16702353313</v>
      </c>
      <c r="U2305" t="s">
        <v>1425</v>
      </c>
      <c r="V2305">
        <v>236220</v>
      </c>
      <c r="W2305" t="s">
        <v>124</v>
      </c>
      <c r="Y2305" t="s">
        <v>1426</v>
      </c>
      <c r="Z2305" t="s">
        <v>1427</v>
      </c>
      <c r="AB2305" t="s">
        <v>1428</v>
      </c>
      <c r="AC2305" t="s">
        <v>1424</v>
      </c>
      <c r="AE2305" t="s">
        <v>120</v>
      </c>
      <c r="AF2305" t="s">
        <v>121</v>
      </c>
      <c r="AG2305" s="6">
        <v>96950</v>
      </c>
      <c r="AH2305" t="s">
        <v>122</v>
      </c>
      <c r="AJ2305" s="8">
        <v>16702353313</v>
      </c>
      <c r="AL2305" t="s">
        <v>852</v>
      </c>
      <c r="BE2305" t="str">
        <f>"37-2011.00"</f>
        <v>37-2011.00</v>
      </c>
      <c r="BF2305" t="s">
        <v>701</v>
      </c>
      <c r="BG2305" t="s">
        <v>1429</v>
      </c>
      <c r="BH2305" t="s">
        <v>1430</v>
      </c>
      <c r="BI2305">
        <v>4</v>
      </c>
      <c r="BJ2305">
        <v>4</v>
      </c>
      <c r="BK2305" s="1">
        <v>45931</v>
      </c>
      <c r="BL2305" s="1">
        <v>47026</v>
      </c>
      <c r="BM2305" s="1">
        <v>45931</v>
      </c>
      <c r="BN2305" s="1">
        <v>47026</v>
      </c>
      <c r="BO2305">
        <v>36</v>
      </c>
      <c r="BP2305">
        <v>6</v>
      </c>
      <c r="BQ2305">
        <v>6</v>
      </c>
      <c r="BR2305">
        <v>0</v>
      </c>
      <c r="BS2305">
        <v>6</v>
      </c>
      <c r="BT2305">
        <v>6</v>
      </c>
      <c r="BU2305">
        <v>6</v>
      </c>
      <c r="BV2305">
        <v>6</v>
      </c>
      <c r="BW2305" t="str">
        <f>"8:00 AM"</f>
        <v>8:00 AM</v>
      </c>
      <c r="BX2305" t="str">
        <f>"6:00 PM"</f>
        <v>6:00 PM</v>
      </c>
      <c r="BY2305" t="s">
        <v>133</v>
      </c>
      <c r="BZ2305">
        <v>0</v>
      </c>
      <c r="CA2305">
        <v>12</v>
      </c>
      <c r="CB2305" t="s">
        <v>117</v>
      </c>
      <c r="CD2305" t="s">
        <v>2699</v>
      </c>
      <c r="CE2305" t="s">
        <v>847</v>
      </c>
      <c r="CG2305" t="s">
        <v>136</v>
      </c>
      <c r="CH2305" t="s">
        <v>121</v>
      </c>
      <c r="CI2305" s="6">
        <v>96950</v>
      </c>
      <c r="CJ2305" s="10">
        <v>8.2899999999999991</v>
      </c>
      <c r="CK2305" s="10">
        <v>8.2899999999999991</v>
      </c>
      <c r="CN2305" t="s">
        <v>137</v>
      </c>
      <c r="CO2305" t="s">
        <v>133</v>
      </c>
      <c r="CP2305" t="s">
        <v>138</v>
      </c>
      <c r="CR2305" t="s">
        <v>139</v>
      </c>
      <c r="CS2305" t="s">
        <v>139</v>
      </c>
      <c r="CT2305" t="s">
        <v>140</v>
      </c>
      <c r="CU2305" t="s">
        <v>140</v>
      </c>
      <c r="CV2305" t="s">
        <v>140</v>
      </c>
      <c r="CW2305" t="s">
        <v>139</v>
      </c>
      <c r="CX2305" t="s">
        <v>140</v>
      </c>
      <c r="CY2305" t="s">
        <v>133</v>
      </c>
      <c r="CZ2305" s="8">
        <v>16702353313</v>
      </c>
      <c r="DA2305" t="s">
        <v>852</v>
      </c>
      <c r="DB2305" t="s">
        <v>140</v>
      </c>
      <c r="DC2305" t="s">
        <v>139</v>
      </c>
      <c r="DD2305" t="s">
        <v>117</v>
      </c>
    </row>
    <row r="2306" spans="1:114" ht="15" customHeight="1" x14ac:dyDescent="0.35">
      <c r="A2306" t="s">
        <v>15543</v>
      </c>
      <c r="B2306" t="s">
        <v>144</v>
      </c>
      <c r="C2306" s="1">
        <v>45764</v>
      </c>
      <c r="D2306" s="1">
        <v>45825</v>
      </c>
      <c r="E2306" t="s">
        <v>116</v>
      </c>
      <c r="F2306" s="1">
        <v>45929</v>
      </c>
      <c r="G2306" t="s">
        <v>139</v>
      </c>
      <c r="H2306" t="s">
        <v>117</v>
      </c>
      <c r="I2306" t="s">
        <v>117</v>
      </c>
      <c r="J2306" t="s">
        <v>15544</v>
      </c>
      <c r="L2306" t="s">
        <v>2458</v>
      </c>
      <c r="M2306" t="s">
        <v>2459</v>
      </c>
      <c r="N2306" t="s">
        <v>136</v>
      </c>
      <c r="O2306" t="s">
        <v>121</v>
      </c>
      <c r="P2306" s="6">
        <v>96950</v>
      </c>
      <c r="Q2306" t="s">
        <v>122</v>
      </c>
      <c r="R2306" t="s">
        <v>140</v>
      </c>
      <c r="S2306" s="8">
        <v>16702857557</v>
      </c>
      <c r="U2306" t="s">
        <v>2460</v>
      </c>
      <c r="V2306">
        <v>325194</v>
      </c>
      <c r="W2306" t="s">
        <v>124</v>
      </c>
      <c r="Y2306" t="s">
        <v>2461</v>
      </c>
      <c r="Z2306" t="s">
        <v>2462</v>
      </c>
      <c r="AB2306" t="s">
        <v>2463</v>
      </c>
      <c r="AC2306" t="s">
        <v>2458</v>
      </c>
      <c r="AD2306" t="s">
        <v>2459</v>
      </c>
      <c r="AE2306" t="s">
        <v>136</v>
      </c>
      <c r="AF2306" t="s">
        <v>121</v>
      </c>
      <c r="AG2306" s="6">
        <v>96950</v>
      </c>
      <c r="AH2306" t="s">
        <v>122</v>
      </c>
      <c r="AJ2306" s="8">
        <v>16702857557</v>
      </c>
      <c r="AL2306" t="s">
        <v>2464</v>
      </c>
      <c r="BE2306" t="str">
        <f>"51-9051.00"</f>
        <v>51-9051.00</v>
      </c>
      <c r="BF2306" t="s">
        <v>15545</v>
      </c>
      <c r="BG2306" t="s">
        <v>15546</v>
      </c>
      <c r="BH2306" t="s">
        <v>15547</v>
      </c>
      <c r="BI2306">
        <v>7</v>
      </c>
      <c r="BJ2306">
        <v>7</v>
      </c>
      <c r="BK2306" s="1">
        <v>45931</v>
      </c>
      <c r="BL2306" s="1">
        <v>46295</v>
      </c>
      <c r="BM2306" s="1">
        <v>45931</v>
      </c>
      <c r="BN2306" s="1">
        <v>46295</v>
      </c>
      <c r="BO2306">
        <v>40</v>
      </c>
      <c r="BP2306">
        <v>0</v>
      </c>
      <c r="BQ2306">
        <v>8</v>
      </c>
      <c r="BR2306">
        <v>8</v>
      </c>
      <c r="BS2306">
        <v>8</v>
      </c>
      <c r="BT2306">
        <v>8</v>
      </c>
      <c r="BU2306">
        <v>0</v>
      </c>
      <c r="BV2306">
        <v>8</v>
      </c>
      <c r="BW2306" t="str">
        <f>"8:00 AM"</f>
        <v>8:00 AM</v>
      </c>
      <c r="BX2306" t="str">
        <f>"5:00 PM"</f>
        <v>5:00 PM</v>
      </c>
      <c r="BY2306" t="s">
        <v>133</v>
      </c>
      <c r="BZ2306">
        <v>0</v>
      </c>
      <c r="CA2306">
        <v>12</v>
      </c>
      <c r="CB2306" t="s">
        <v>117</v>
      </c>
      <c r="CD2306" s="2" t="s">
        <v>15548</v>
      </c>
      <c r="CE2306" t="s">
        <v>15549</v>
      </c>
      <c r="CF2306" t="s">
        <v>136</v>
      </c>
      <c r="CG2306" t="s">
        <v>136</v>
      </c>
      <c r="CH2306" t="s">
        <v>121</v>
      </c>
      <c r="CI2306" s="6">
        <v>96950</v>
      </c>
      <c r="CJ2306" s="10">
        <v>14.63</v>
      </c>
      <c r="CK2306" s="10">
        <v>14.63</v>
      </c>
      <c r="CL2306" s="10">
        <v>21.95</v>
      </c>
      <c r="CM2306" s="10">
        <v>21.95</v>
      </c>
      <c r="CN2306" t="s">
        <v>137</v>
      </c>
      <c r="CO2306" t="s">
        <v>140</v>
      </c>
      <c r="CP2306" t="s">
        <v>138</v>
      </c>
      <c r="CR2306" t="s">
        <v>117</v>
      </c>
      <c r="CS2306" t="s">
        <v>139</v>
      </c>
      <c r="CT2306" t="s">
        <v>139</v>
      </c>
      <c r="CU2306" t="s">
        <v>139</v>
      </c>
      <c r="CV2306" t="s">
        <v>139</v>
      </c>
      <c r="CW2306" t="s">
        <v>139</v>
      </c>
      <c r="CX2306" t="s">
        <v>140</v>
      </c>
      <c r="CY2306" s="2" t="s">
        <v>2469</v>
      </c>
      <c r="CZ2306" s="8">
        <v>16702857557</v>
      </c>
      <c r="DA2306" t="s">
        <v>2464</v>
      </c>
      <c r="DB2306" t="s">
        <v>140</v>
      </c>
      <c r="DC2306" t="s">
        <v>139</v>
      </c>
      <c r="DD2306" t="s">
        <v>117</v>
      </c>
    </row>
    <row r="2307" spans="1:114" ht="15" customHeight="1" x14ac:dyDescent="0.35">
      <c r="A2307" t="s">
        <v>13965</v>
      </c>
      <c r="B2307" t="s">
        <v>144</v>
      </c>
      <c r="C2307" s="1">
        <v>45768</v>
      </c>
      <c r="D2307" s="1">
        <v>45825</v>
      </c>
      <c r="E2307" t="s">
        <v>116</v>
      </c>
      <c r="F2307" s="1">
        <v>45929</v>
      </c>
      <c r="G2307" t="s">
        <v>117</v>
      </c>
      <c r="H2307" t="s">
        <v>117</v>
      </c>
      <c r="I2307" t="s">
        <v>117</v>
      </c>
      <c r="J2307" t="s">
        <v>9018</v>
      </c>
      <c r="L2307" t="s">
        <v>2406</v>
      </c>
      <c r="M2307" t="s">
        <v>2407</v>
      </c>
      <c r="N2307" t="s">
        <v>136</v>
      </c>
      <c r="O2307" t="s">
        <v>121</v>
      </c>
      <c r="P2307" s="6">
        <v>96950</v>
      </c>
      <c r="Q2307" t="s">
        <v>122</v>
      </c>
      <c r="R2307" t="s">
        <v>140</v>
      </c>
      <c r="S2307" s="8">
        <v>16702357642</v>
      </c>
      <c r="U2307" t="s">
        <v>9019</v>
      </c>
      <c r="V2307">
        <v>53111</v>
      </c>
      <c r="W2307" t="s">
        <v>124</v>
      </c>
      <c r="Y2307" t="s">
        <v>2409</v>
      </c>
      <c r="Z2307" t="s">
        <v>2410</v>
      </c>
      <c r="AA2307" t="s">
        <v>2411</v>
      </c>
      <c r="AB2307" t="s">
        <v>2412</v>
      </c>
      <c r="AC2307" t="s">
        <v>2406</v>
      </c>
      <c r="AD2307" t="s">
        <v>2407</v>
      </c>
      <c r="AE2307" t="s">
        <v>136</v>
      </c>
      <c r="AF2307" t="s">
        <v>121</v>
      </c>
      <c r="AG2307" s="6">
        <v>96950</v>
      </c>
      <c r="AH2307" t="s">
        <v>122</v>
      </c>
      <c r="AJ2307" s="8">
        <v>16702357642</v>
      </c>
      <c r="AL2307" t="s">
        <v>9200</v>
      </c>
      <c r="BE2307" t="str">
        <f>"13-2011.00"</f>
        <v>13-2011.00</v>
      </c>
      <c r="BF2307" t="s">
        <v>934</v>
      </c>
      <c r="BG2307" t="s">
        <v>13822</v>
      </c>
      <c r="BH2307" t="s">
        <v>936</v>
      </c>
      <c r="BI2307">
        <v>3</v>
      </c>
      <c r="BJ2307">
        <v>3</v>
      </c>
      <c r="BK2307" s="1">
        <v>45931</v>
      </c>
      <c r="BL2307" s="1">
        <v>46295</v>
      </c>
      <c r="BM2307" s="1">
        <v>45931</v>
      </c>
      <c r="BN2307" s="1">
        <v>46295</v>
      </c>
      <c r="BO2307">
        <v>40</v>
      </c>
      <c r="BP2307">
        <v>0</v>
      </c>
      <c r="BQ2307">
        <v>8</v>
      </c>
      <c r="BR2307">
        <v>8</v>
      </c>
      <c r="BS2307">
        <v>8</v>
      </c>
      <c r="BT2307">
        <v>8</v>
      </c>
      <c r="BU2307">
        <v>8</v>
      </c>
      <c r="BV2307">
        <v>0</v>
      </c>
      <c r="BW2307" t="str">
        <f>"8:00 AM"</f>
        <v>8:00 AM</v>
      </c>
      <c r="BX2307" t="str">
        <f>"5:00 PM"</f>
        <v>5:00 PM</v>
      </c>
      <c r="BY2307" t="s">
        <v>588</v>
      </c>
      <c r="BZ2307">
        <v>0</v>
      </c>
      <c r="CA2307">
        <v>24</v>
      </c>
      <c r="CB2307" t="s">
        <v>117</v>
      </c>
      <c r="CD2307" t="s">
        <v>13823</v>
      </c>
      <c r="CE2307" t="s">
        <v>2406</v>
      </c>
      <c r="CF2307" t="s">
        <v>2407</v>
      </c>
      <c r="CG2307" t="s">
        <v>136</v>
      </c>
      <c r="CH2307" t="s">
        <v>121</v>
      </c>
      <c r="CI2307" s="6">
        <v>96950</v>
      </c>
      <c r="CJ2307" s="10">
        <v>17.48</v>
      </c>
      <c r="CK2307" s="10">
        <v>17.48</v>
      </c>
      <c r="CL2307" s="10">
        <v>26.22</v>
      </c>
      <c r="CM2307" s="10">
        <v>26.22</v>
      </c>
      <c r="CN2307" t="s">
        <v>137</v>
      </c>
      <c r="CO2307" t="s">
        <v>133</v>
      </c>
      <c r="CP2307" t="s">
        <v>138</v>
      </c>
      <c r="CR2307" t="s">
        <v>117</v>
      </c>
      <c r="CS2307" t="s">
        <v>139</v>
      </c>
      <c r="CT2307" t="s">
        <v>139</v>
      </c>
      <c r="CU2307" t="s">
        <v>139</v>
      </c>
      <c r="CV2307" t="s">
        <v>140</v>
      </c>
      <c r="CW2307" t="s">
        <v>139</v>
      </c>
      <c r="CX2307" t="s">
        <v>140</v>
      </c>
      <c r="CY2307" t="s">
        <v>140</v>
      </c>
      <c r="CZ2307" s="8">
        <v>16702357642</v>
      </c>
      <c r="DA2307" t="s">
        <v>9200</v>
      </c>
      <c r="DB2307" t="s">
        <v>140</v>
      </c>
      <c r="DC2307" t="s">
        <v>139</v>
      </c>
      <c r="DD2307" t="s">
        <v>117</v>
      </c>
    </row>
    <row r="2308" spans="1:114" ht="15" customHeight="1" x14ac:dyDescent="0.35">
      <c r="A2308" t="s">
        <v>10739</v>
      </c>
      <c r="B2308" t="s">
        <v>144</v>
      </c>
      <c r="C2308" s="1">
        <v>45768</v>
      </c>
      <c r="D2308" s="1">
        <v>45825</v>
      </c>
      <c r="E2308" t="s">
        <v>116</v>
      </c>
      <c r="F2308" s="1">
        <v>45929</v>
      </c>
      <c r="G2308" t="s">
        <v>117</v>
      </c>
      <c r="H2308" t="s">
        <v>117</v>
      </c>
      <c r="I2308" t="s">
        <v>117</v>
      </c>
      <c r="J2308" t="s">
        <v>1169</v>
      </c>
      <c r="K2308" t="s">
        <v>1170</v>
      </c>
      <c r="L2308" t="s">
        <v>1171</v>
      </c>
      <c r="M2308" t="s">
        <v>1172</v>
      </c>
      <c r="N2308" t="s">
        <v>120</v>
      </c>
      <c r="O2308" t="s">
        <v>121</v>
      </c>
      <c r="P2308" s="6">
        <v>96950</v>
      </c>
      <c r="Q2308" t="s">
        <v>122</v>
      </c>
      <c r="S2308" s="8">
        <v>16702330800</v>
      </c>
      <c r="U2308" t="s">
        <v>1173</v>
      </c>
      <c r="V2308">
        <v>624410</v>
      </c>
      <c r="W2308" t="s">
        <v>124</v>
      </c>
      <c r="Y2308" t="s">
        <v>10740</v>
      </c>
      <c r="Z2308" t="s">
        <v>1175</v>
      </c>
      <c r="AA2308" t="s">
        <v>1176</v>
      </c>
      <c r="AB2308" t="s">
        <v>769</v>
      </c>
      <c r="AC2308" t="s">
        <v>1171</v>
      </c>
      <c r="AD2308" t="s">
        <v>1172</v>
      </c>
      <c r="AE2308" t="s">
        <v>120</v>
      </c>
      <c r="AF2308" t="s">
        <v>121</v>
      </c>
      <c r="AG2308" s="6">
        <v>96950</v>
      </c>
      <c r="AH2308" t="s">
        <v>122</v>
      </c>
      <c r="AJ2308" s="8">
        <v>16702330800</v>
      </c>
      <c r="AL2308" t="s">
        <v>1177</v>
      </c>
      <c r="BE2308" t="str">
        <f>"39-9011.00"</f>
        <v>39-9011.00</v>
      </c>
      <c r="BF2308" t="s">
        <v>614</v>
      </c>
      <c r="BG2308" t="s">
        <v>10741</v>
      </c>
      <c r="BH2308" t="s">
        <v>1178</v>
      </c>
      <c r="BI2308">
        <v>3</v>
      </c>
      <c r="BJ2308">
        <v>3</v>
      </c>
      <c r="BK2308" s="1">
        <v>45931</v>
      </c>
      <c r="BL2308" s="1">
        <v>46295</v>
      </c>
      <c r="BM2308" s="1">
        <v>45931</v>
      </c>
      <c r="BN2308" s="1">
        <v>46295</v>
      </c>
      <c r="BO2308">
        <v>35</v>
      </c>
      <c r="BP2308">
        <v>0</v>
      </c>
      <c r="BQ2308">
        <v>7</v>
      </c>
      <c r="BR2308">
        <v>7</v>
      </c>
      <c r="BS2308">
        <v>7</v>
      </c>
      <c r="BT2308">
        <v>7</v>
      </c>
      <c r="BU2308">
        <v>7</v>
      </c>
      <c r="BV2308">
        <v>0</v>
      </c>
      <c r="BW2308" t="str">
        <f>"8:00 AM"</f>
        <v>8:00 AM</v>
      </c>
      <c r="BX2308" t="str">
        <f>"4:00 PM"</f>
        <v>4:00 PM</v>
      </c>
      <c r="BY2308" t="s">
        <v>159</v>
      </c>
      <c r="BZ2308">
        <v>0</v>
      </c>
      <c r="CA2308">
        <v>12</v>
      </c>
      <c r="CB2308" t="s">
        <v>117</v>
      </c>
      <c r="CD2308" s="2" t="s">
        <v>10742</v>
      </c>
      <c r="CE2308" t="s">
        <v>1171</v>
      </c>
      <c r="CF2308" t="s">
        <v>1172</v>
      </c>
      <c r="CG2308" t="s">
        <v>120</v>
      </c>
      <c r="CH2308" t="s">
        <v>121</v>
      </c>
      <c r="CI2308" s="6">
        <v>96950</v>
      </c>
      <c r="CJ2308" s="10">
        <v>7.81</v>
      </c>
      <c r="CK2308" s="10">
        <v>7.81</v>
      </c>
      <c r="CL2308" s="10">
        <v>11.72</v>
      </c>
      <c r="CM2308" s="10">
        <v>11.72</v>
      </c>
      <c r="CN2308" t="s">
        <v>137</v>
      </c>
      <c r="CO2308" t="s">
        <v>194</v>
      </c>
      <c r="CP2308" t="s">
        <v>138</v>
      </c>
      <c r="CR2308" t="s">
        <v>117</v>
      </c>
      <c r="CS2308" t="s">
        <v>139</v>
      </c>
      <c r="CT2308" t="s">
        <v>140</v>
      </c>
      <c r="CU2308" t="s">
        <v>139</v>
      </c>
      <c r="CV2308" t="s">
        <v>140</v>
      </c>
      <c r="CW2308" t="s">
        <v>139</v>
      </c>
      <c r="CX2308" t="s">
        <v>140</v>
      </c>
      <c r="CY2308" t="s">
        <v>140</v>
      </c>
      <c r="CZ2308" s="8">
        <v>16702330800</v>
      </c>
      <c r="DA2308" t="s">
        <v>1177</v>
      </c>
      <c r="DB2308" t="s">
        <v>140</v>
      </c>
      <c r="DC2308" t="s">
        <v>139</v>
      </c>
      <c r="DD2308" t="s">
        <v>117</v>
      </c>
    </row>
    <row r="2309" spans="1:114" ht="15" customHeight="1" x14ac:dyDescent="0.35">
      <c r="A2309" t="s">
        <v>8513</v>
      </c>
      <c r="B2309" t="s">
        <v>144</v>
      </c>
      <c r="C2309" s="1">
        <v>45773</v>
      </c>
      <c r="D2309" s="1">
        <v>45825</v>
      </c>
      <c r="E2309" t="s">
        <v>116</v>
      </c>
      <c r="F2309" s="1">
        <v>45929</v>
      </c>
      <c r="G2309" t="s">
        <v>117</v>
      </c>
      <c r="H2309" t="s">
        <v>117</v>
      </c>
      <c r="I2309" t="s">
        <v>117</v>
      </c>
      <c r="J2309" t="s">
        <v>8514</v>
      </c>
      <c r="K2309" t="s">
        <v>2155</v>
      </c>
      <c r="L2309" t="s">
        <v>2156</v>
      </c>
      <c r="M2309" t="s">
        <v>266</v>
      </c>
      <c r="N2309" t="s">
        <v>120</v>
      </c>
      <c r="O2309" t="s">
        <v>121</v>
      </c>
      <c r="P2309" s="6">
        <v>96950</v>
      </c>
      <c r="Q2309" t="s">
        <v>122</v>
      </c>
      <c r="S2309" s="8">
        <v>16702851621</v>
      </c>
      <c r="U2309" t="s">
        <v>2157</v>
      </c>
      <c r="V2309">
        <v>4451</v>
      </c>
      <c r="W2309" t="s">
        <v>124</v>
      </c>
      <c r="Y2309" t="s">
        <v>1679</v>
      </c>
      <c r="Z2309" t="s">
        <v>2158</v>
      </c>
      <c r="AB2309" t="s">
        <v>270</v>
      </c>
      <c r="AC2309" t="s">
        <v>2156</v>
      </c>
      <c r="AD2309" t="s">
        <v>266</v>
      </c>
      <c r="AE2309" t="s">
        <v>120</v>
      </c>
      <c r="AF2309" t="s">
        <v>121</v>
      </c>
      <c r="AG2309" s="6">
        <v>96950</v>
      </c>
      <c r="AH2309" t="s">
        <v>122</v>
      </c>
      <c r="AJ2309" s="8">
        <v>16702851621</v>
      </c>
      <c r="AL2309" t="s">
        <v>2161</v>
      </c>
      <c r="BE2309" t="str">
        <f>"49-9071.00"</f>
        <v>49-9071.00</v>
      </c>
      <c r="BF2309" t="s">
        <v>156</v>
      </c>
      <c r="BG2309" t="s">
        <v>8515</v>
      </c>
      <c r="BH2309" t="s">
        <v>2849</v>
      </c>
      <c r="BI2309">
        <v>3</v>
      </c>
      <c r="BJ2309">
        <v>3</v>
      </c>
      <c r="BK2309" s="1">
        <v>45931</v>
      </c>
      <c r="BL2309" s="1">
        <v>46295</v>
      </c>
      <c r="BM2309" s="1">
        <v>45931</v>
      </c>
      <c r="BN2309" s="1">
        <v>46295</v>
      </c>
      <c r="BO2309">
        <v>40</v>
      </c>
      <c r="BP2309">
        <v>0</v>
      </c>
      <c r="BQ2309">
        <v>8</v>
      </c>
      <c r="BR2309">
        <v>8</v>
      </c>
      <c r="BS2309">
        <v>8</v>
      </c>
      <c r="BT2309">
        <v>8</v>
      </c>
      <c r="BU2309">
        <v>8</v>
      </c>
      <c r="BV2309">
        <v>0</v>
      </c>
      <c r="BW2309" t="str">
        <f>"8:00 AM"</f>
        <v>8:00 AM</v>
      </c>
      <c r="BX2309" t="str">
        <f>"5:00 PM"</f>
        <v>5:00 PM</v>
      </c>
      <c r="BY2309" t="s">
        <v>159</v>
      </c>
      <c r="BZ2309">
        <v>0</v>
      </c>
      <c r="CA2309">
        <v>24</v>
      </c>
      <c r="CB2309" t="s">
        <v>117</v>
      </c>
      <c r="CD2309" t="s">
        <v>8516</v>
      </c>
      <c r="CE2309" t="s">
        <v>2156</v>
      </c>
      <c r="CF2309" t="s">
        <v>266</v>
      </c>
      <c r="CG2309" t="s">
        <v>120</v>
      </c>
      <c r="CH2309" t="s">
        <v>121</v>
      </c>
      <c r="CI2309" s="6">
        <v>96950</v>
      </c>
      <c r="CJ2309" s="10">
        <v>9.75</v>
      </c>
      <c r="CK2309" s="10">
        <v>9.75</v>
      </c>
      <c r="CL2309" s="10">
        <v>14.63</v>
      </c>
      <c r="CM2309" s="10">
        <v>14.63</v>
      </c>
      <c r="CN2309" t="s">
        <v>137</v>
      </c>
      <c r="CO2309" t="s">
        <v>140</v>
      </c>
      <c r="CP2309" t="s">
        <v>138</v>
      </c>
      <c r="CR2309" t="s">
        <v>117</v>
      </c>
      <c r="CS2309" t="s">
        <v>139</v>
      </c>
      <c r="CT2309" t="s">
        <v>140</v>
      </c>
      <c r="CU2309" t="s">
        <v>139</v>
      </c>
      <c r="CV2309" t="s">
        <v>140</v>
      </c>
      <c r="CW2309" t="s">
        <v>139</v>
      </c>
      <c r="CX2309" t="s">
        <v>140</v>
      </c>
      <c r="CY2309" t="s">
        <v>2166</v>
      </c>
      <c r="CZ2309" s="8">
        <v>16702851621</v>
      </c>
      <c r="DA2309" t="s">
        <v>2161</v>
      </c>
      <c r="DB2309" t="s">
        <v>140</v>
      </c>
      <c r="DC2309" t="s">
        <v>139</v>
      </c>
      <c r="DD2309" t="s">
        <v>117</v>
      </c>
    </row>
    <row r="2310" spans="1:114" ht="15" customHeight="1" x14ac:dyDescent="0.35">
      <c r="A2310" t="s">
        <v>14043</v>
      </c>
      <c r="B2310" t="s">
        <v>144</v>
      </c>
      <c r="C2310" s="1">
        <v>45773</v>
      </c>
      <c r="D2310" s="1">
        <v>45825</v>
      </c>
      <c r="E2310" t="s">
        <v>116</v>
      </c>
      <c r="F2310" s="1">
        <v>45929</v>
      </c>
      <c r="G2310" t="s">
        <v>117</v>
      </c>
      <c r="H2310" t="s">
        <v>117</v>
      </c>
      <c r="I2310" t="s">
        <v>117</v>
      </c>
      <c r="J2310" t="s">
        <v>10645</v>
      </c>
      <c r="K2310" t="s">
        <v>10646</v>
      </c>
      <c r="L2310" t="s">
        <v>10647</v>
      </c>
      <c r="M2310" t="s">
        <v>266</v>
      </c>
      <c r="N2310" t="s">
        <v>120</v>
      </c>
      <c r="O2310" t="s">
        <v>121</v>
      </c>
      <c r="P2310" s="6">
        <v>96950</v>
      </c>
      <c r="Q2310" t="s">
        <v>122</v>
      </c>
      <c r="S2310" s="8">
        <v>16702851863</v>
      </c>
      <c r="U2310" t="s">
        <v>10648</v>
      </c>
      <c r="V2310">
        <v>4451</v>
      </c>
      <c r="W2310" t="s">
        <v>124</v>
      </c>
      <c r="Y2310" t="s">
        <v>6145</v>
      </c>
      <c r="Z2310" t="s">
        <v>6146</v>
      </c>
      <c r="AB2310" t="s">
        <v>270</v>
      </c>
      <c r="AC2310" t="s">
        <v>10647</v>
      </c>
      <c r="AD2310" t="s">
        <v>266</v>
      </c>
      <c r="AE2310" t="s">
        <v>120</v>
      </c>
      <c r="AF2310" t="s">
        <v>121</v>
      </c>
      <c r="AG2310" s="6">
        <v>96950</v>
      </c>
      <c r="AH2310" t="s">
        <v>122</v>
      </c>
      <c r="AJ2310" s="8">
        <v>16702851863</v>
      </c>
      <c r="AL2310" t="s">
        <v>10649</v>
      </c>
      <c r="BE2310" t="str">
        <f>"11-2022.00"</f>
        <v>11-2022.00</v>
      </c>
      <c r="BF2310" t="s">
        <v>2340</v>
      </c>
      <c r="BG2310" t="s">
        <v>14044</v>
      </c>
      <c r="BH2310" t="s">
        <v>6149</v>
      </c>
      <c r="BI2310">
        <v>2</v>
      </c>
      <c r="BJ2310">
        <v>2</v>
      </c>
      <c r="BK2310" s="1">
        <v>45931</v>
      </c>
      <c r="BL2310" s="1">
        <v>46295</v>
      </c>
      <c r="BM2310" s="1">
        <v>45931</v>
      </c>
      <c r="BN2310" s="1">
        <v>46295</v>
      </c>
      <c r="BO2310">
        <v>40</v>
      </c>
      <c r="BP2310">
        <v>0</v>
      </c>
      <c r="BQ2310">
        <v>8</v>
      </c>
      <c r="BR2310">
        <v>8</v>
      </c>
      <c r="BS2310">
        <v>8</v>
      </c>
      <c r="BT2310">
        <v>8</v>
      </c>
      <c r="BU2310">
        <v>8</v>
      </c>
      <c r="BV2310">
        <v>0</v>
      </c>
      <c r="BW2310" t="str">
        <f>"8:00 AM"</f>
        <v>8:00 AM</v>
      </c>
      <c r="BX2310" t="str">
        <f>"5:00 PM"</f>
        <v>5:00 PM</v>
      </c>
      <c r="BY2310" t="s">
        <v>159</v>
      </c>
      <c r="BZ2310">
        <v>0</v>
      </c>
      <c r="CA2310">
        <v>12</v>
      </c>
      <c r="CB2310" t="s">
        <v>117</v>
      </c>
      <c r="CD2310" t="s">
        <v>14045</v>
      </c>
      <c r="CE2310" t="s">
        <v>10647</v>
      </c>
      <c r="CF2310" t="s">
        <v>266</v>
      </c>
      <c r="CG2310" t="s">
        <v>120</v>
      </c>
      <c r="CH2310" t="s">
        <v>121</v>
      </c>
      <c r="CI2310" s="6">
        <v>96950</v>
      </c>
      <c r="CJ2310" s="10">
        <v>18.239999999999998</v>
      </c>
      <c r="CK2310" s="10">
        <v>18.239999999999998</v>
      </c>
      <c r="CL2310" s="10">
        <v>27.36</v>
      </c>
      <c r="CM2310" s="10">
        <v>27.36</v>
      </c>
      <c r="CN2310" t="s">
        <v>137</v>
      </c>
      <c r="CO2310" t="s">
        <v>140</v>
      </c>
      <c r="CP2310" t="s">
        <v>138</v>
      </c>
      <c r="CR2310" t="s">
        <v>117</v>
      </c>
      <c r="CS2310" t="s">
        <v>139</v>
      </c>
      <c r="CT2310" t="s">
        <v>140</v>
      </c>
      <c r="CU2310" t="s">
        <v>139</v>
      </c>
      <c r="CV2310" t="s">
        <v>140</v>
      </c>
      <c r="CW2310" t="s">
        <v>139</v>
      </c>
      <c r="CX2310" t="s">
        <v>140</v>
      </c>
      <c r="CY2310" t="s">
        <v>276</v>
      </c>
      <c r="CZ2310" s="8">
        <v>16702851863</v>
      </c>
      <c r="DA2310" t="s">
        <v>10649</v>
      </c>
      <c r="DB2310" t="s">
        <v>140</v>
      </c>
      <c r="DC2310" t="s">
        <v>139</v>
      </c>
      <c r="DD2310" t="s">
        <v>117</v>
      </c>
    </row>
    <row r="2311" spans="1:114" ht="15" customHeight="1" x14ac:dyDescent="0.35">
      <c r="A2311" t="s">
        <v>10644</v>
      </c>
      <c r="B2311" t="s">
        <v>144</v>
      </c>
      <c r="C2311" s="1">
        <v>45773</v>
      </c>
      <c r="D2311" s="1">
        <v>45825</v>
      </c>
      <c r="E2311" t="s">
        <v>116</v>
      </c>
      <c r="F2311" s="1">
        <v>45929</v>
      </c>
      <c r="G2311" t="s">
        <v>117</v>
      </c>
      <c r="H2311" t="s">
        <v>117</v>
      </c>
      <c r="I2311" t="s">
        <v>117</v>
      </c>
      <c r="J2311" t="s">
        <v>10645</v>
      </c>
      <c r="K2311" t="s">
        <v>10646</v>
      </c>
      <c r="L2311" t="s">
        <v>10647</v>
      </c>
      <c r="M2311" t="s">
        <v>266</v>
      </c>
      <c r="N2311" t="s">
        <v>120</v>
      </c>
      <c r="O2311" t="s">
        <v>121</v>
      </c>
      <c r="P2311" s="6">
        <v>96950</v>
      </c>
      <c r="Q2311" t="s">
        <v>122</v>
      </c>
      <c r="S2311" s="8">
        <v>16702851863</v>
      </c>
      <c r="U2311" t="s">
        <v>10648</v>
      </c>
      <c r="V2311">
        <v>4451</v>
      </c>
      <c r="W2311" t="s">
        <v>124</v>
      </c>
      <c r="Y2311" t="s">
        <v>6145</v>
      </c>
      <c r="Z2311" t="s">
        <v>6146</v>
      </c>
      <c r="AB2311" t="s">
        <v>270</v>
      </c>
      <c r="AC2311" t="s">
        <v>10647</v>
      </c>
      <c r="AD2311" t="s">
        <v>266</v>
      </c>
      <c r="AE2311" t="s">
        <v>120</v>
      </c>
      <c r="AF2311" t="s">
        <v>121</v>
      </c>
      <c r="AG2311" s="6">
        <v>96950</v>
      </c>
      <c r="AH2311" t="s">
        <v>122</v>
      </c>
      <c r="AJ2311" s="8">
        <v>16702851863</v>
      </c>
      <c r="AL2311" t="s">
        <v>10649</v>
      </c>
      <c r="BE2311" t="str">
        <f>"49-9071.00"</f>
        <v>49-9071.00</v>
      </c>
      <c r="BF2311" t="s">
        <v>156</v>
      </c>
      <c r="BG2311" t="s">
        <v>10650</v>
      </c>
      <c r="BH2311" t="s">
        <v>7869</v>
      </c>
      <c r="BI2311">
        <v>2</v>
      </c>
      <c r="BJ2311">
        <v>2</v>
      </c>
      <c r="BK2311" s="1">
        <v>45931</v>
      </c>
      <c r="BL2311" s="1">
        <v>46295</v>
      </c>
      <c r="BM2311" s="1">
        <v>45931</v>
      </c>
      <c r="BN2311" s="1">
        <v>46295</v>
      </c>
      <c r="BO2311">
        <v>40</v>
      </c>
      <c r="BP2311">
        <v>0</v>
      </c>
      <c r="BQ2311">
        <v>8</v>
      </c>
      <c r="BR2311">
        <v>8</v>
      </c>
      <c r="BS2311">
        <v>8</v>
      </c>
      <c r="BT2311">
        <v>8</v>
      </c>
      <c r="BU2311">
        <v>8</v>
      </c>
      <c r="BV2311">
        <v>0</v>
      </c>
      <c r="BW2311" t="str">
        <f>"8:00 AM"</f>
        <v>8:00 AM</v>
      </c>
      <c r="BX2311" t="str">
        <f>"5:00 PM"</f>
        <v>5:00 PM</v>
      </c>
      <c r="BY2311" t="s">
        <v>133</v>
      </c>
      <c r="BZ2311">
        <v>0</v>
      </c>
      <c r="CA2311">
        <v>12</v>
      </c>
      <c r="CB2311" t="s">
        <v>117</v>
      </c>
      <c r="CD2311" t="s">
        <v>10651</v>
      </c>
      <c r="CE2311" t="s">
        <v>10647</v>
      </c>
      <c r="CF2311" t="s">
        <v>266</v>
      </c>
      <c r="CG2311" t="s">
        <v>120</v>
      </c>
      <c r="CH2311" t="s">
        <v>121</v>
      </c>
      <c r="CI2311" s="6">
        <v>96950</v>
      </c>
      <c r="CJ2311" s="10">
        <v>9.75</v>
      </c>
      <c r="CK2311" s="10">
        <v>9.75</v>
      </c>
      <c r="CL2311" s="10">
        <v>14.63</v>
      </c>
      <c r="CM2311" s="10">
        <v>14.63</v>
      </c>
      <c r="CN2311" t="s">
        <v>137</v>
      </c>
      <c r="CO2311" t="s">
        <v>140</v>
      </c>
      <c r="CP2311" t="s">
        <v>138</v>
      </c>
      <c r="CR2311" t="s">
        <v>117</v>
      </c>
      <c r="CS2311" t="s">
        <v>139</v>
      </c>
      <c r="CT2311" t="s">
        <v>140</v>
      </c>
      <c r="CU2311" t="s">
        <v>139</v>
      </c>
      <c r="CV2311" t="s">
        <v>140</v>
      </c>
      <c r="CW2311" t="s">
        <v>139</v>
      </c>
      <c r="CX2311" t="s">
        <v>140</v>
      </c>
      <c r="CY2311" t="s">
        <v>276</v>
      </c>
      <c r="CZ2311" s="8">
        <v>16702851863</v>
      </c>
      <c r="DA2311" t="s">
        <v>10649</v>
      </c>
      <c r="DB2311" t="s">
        <v>140</v>
      </c>
      <c r="DC2311" t="s">
        <v>139</v>
      </c>
      <c r="DD2311" t="s">
        <v>117</v>
      </c>
    </row>
    <row r="2312" spans="1:114" ht="15" customHeight="1" x14ac:dyDescent="0.35">
      <c r="A2312" t="s">
        <v>2841</v>
      </c>
      <c r="B2312" t="s">
        <v>144</v>
      </c>
      <c r="C2312" s="1">
        <v>45773</v>
      </c>
      <c r="D2312" s="1">
        <v>45825</v>
      </c>
      <c r="E2312" t="s">
        <v>116</v>
      </c>
      <c r="F2312" s="1">
        <v>45929</v>
      </c>
      <c r="G2312" t="s">
        <v>117</v>
      </c>
      <c r="H2312" t="s">
        <v>117</v>
      </c>
      <c r="I2312" t="s">
        <v>117</v>
      </c>
      <c r="J2312" t="s">
        <v>2842</v>
      </c>
      <c r="K2312" t="s">
        <v>2843</v>
      </c>
      <c r="L2312" t="s">
        <v>2844</v>
      </c>
      <c r="M2312" t="s">
        <v>266</v>
      </c>
      <c r="N2312" t="s">
        <v>120</v>
      </c>
      <c r="O2312" t="s">
        <v>121</v>
      </c>
      <c r="P2312" s="6">
        <v>96950</v>
      </c>
      <c r="Q2312" t="s">
        <v>122</v>
      </c>
      <c r="S2312" s="8">
        <v>16709895998</v>
      </c>
      <c r="U2312" t="s">
        <v>2845</v>
      </c>
      <c r="V2312">
        <v>445110</v>
      </c>
      <c r="W2312" t="s">
        <v>124</v>
      </c>
      <c r="Y2312" t="s">
        <v>1025</v>
      </c>
      <c r="Z2312" t="s">
        <v>2846</v>
      </c>
      <c r="AB2312" t="s">
        <v>270</v>
      </c>
      <c r="AC2312" t="s">
        <v>2844</v>
      </c>
      <c r="AD2312" t="s">
        <v>266</v>
      </c>
      <c r="AE2312" t="s">
        <v>120</v>
      </c>
      <c r="AF2312" t="s">
        <v>121</v>
      </c>
      <c r="AG2312" s="6">
        <v>96950</v>
      </c>
      <c r="AH2312" t="s">
        <v>122</v>
      </c>
      <c r="AJ2312" s="8">
        <v>16709895998</v>
      </c>
      <c r="AL2312" t="s">
        <v>2847</v>
      </c>
      <c r="BE2312" t="str">
        <f>"49-9071.00"</f>
        <v>49-9071.00</v>
      </c>
      <c r="BF2312" t="s">
        <v>156</v>
      </c>
      <c r="BG2312" t="s">
        <v>2848</v>
      </c>
      <c r="BH2312" t="s">
        <v>2849</v>
      </c>
      <c r="BI2312">
        <v>3</v>
      </c>
      <c r="BJ2312">
        <v>3</v>
      </c>
      <c r="BK2312" s="1">
        <v>45931</v>
      </c>
      <c r="BL2312" s="1">
        <v>46295</v>
      </c>
      <c r="BM2312" s="1">
        <v>45931</v>
      </c>
      <c r="BN2312" s="1">
        <v>46295</v>
      </c>
      <c r="BO2312">
        <v>40</v>
      </c>
      <c r="BP2312">
        <v>0</v>
      </c>
      <c r="BQ2312">
        <v>8</v>
      </c>
      <c r="BR2312">
        <v>8</v>
      </c>
      <c r="BS2312">
        <v>8</v>
      </c>
      <c r="BT2312">
        <v>8</v>
      </c>
      <c r="BU2312">
        <v>8</v>
      </c>
      <c r="BV2312">
        <v>0</v>
      </c>
      <c r="BW2312" t="str">
        <f>"8:00 AM"</f>
        <v>8:00 AM</v>
      </c>
      <c r="BX2312" t="str">
        <f>"5:00 PM"</f>
        <v>5:00 PM</v>
      </c>
      <c r="BY2312" t="s">
        <v>133</v>
      </c>
      <c r="BZ2312">
        <v>0</v>
      </c>
      <c r="CA2312">
        <v>24</v>
      </c>
      <c r="CB2312" t="s">
        <v>117</v>
      </c>
      <c r="CD2312" t="s">
        <v>2850</v>
      </c>
      <c r="CE2312" t="s">
        <v>2844</v>
      </c>
      <c r="CF2312" t="s">
        <v>266</v>
      </c>
      <c r="CG2312" t="s">
        <v>120</v>
      </c>
      <c r="CH2312" t="s">
        <v>121</v>
      </c>
      <c r="CI2312" s="6">
        <v>96950</v>
      </c>
      <c r="CJ2312" s="10">
        <v>9.75</v>
      </c>
      <c r="CK2312" s="10">
        <v>9.75</v>
      </c>
      <c r="CL2312" s="10">
        <v>14.63</v>
      </c>
      <c r="CM2312" s="10">
        <v>14.63</v>
      </c>
      <c r="CN2312" t="s">
        <v>137</v>
      </c>
      <c r="CO2312" t="s">
        <v>140</v>
      </c>
      <c r="CP2312" t="s">
        <v>138</v>
      </c>
      <c r="CR2312" t="s">
        <v>117</v>
      </c>
      <c r="CS2312" t="s">
        <v>139</v>
      </c>
      <c r="CT2312" t="s">
        <v>140</v>
      </c>
      <c r="CU2312" t="s">
        <v>139</v>
      </c>
      <c r="CV2312" t="s">
        <v>140</v>
      </c>
      <c r="CW2312" t="s">
        <v>139</v>
      </c>
      <c r="CX2312" t="s">
        <v>140</v>
      </c>
      <c r="CY2312" t="s">
        <v>2851</v>
      </c>
      <c r="CZ2312" s="8">
        <v>16709895998</v>
      </c>
      <c r="DA2312" t="s">
        <v>2847</v>
      </c>
      <c r="DB2312" t="s">
        <v>140</v>
      </c>
      <c r="DC2312" t="s">
        <v>139</v>
      </c>
      <c r="DD2312" t="s">
        <v>117</v>
      </c>
    </row>
    <row r="2313" spans="1:114" ht="15" customHeight="1" x14ac:dyDescent="0.35">
      <c r="A2313" t="s">
        <v>15558</v>
      </c>
      <c r="B2313" t="s">
        <v>166</v>
      </c>
      <c r="C2313" s="1">
        <v>45774</v>
      </c>
      <c r="D2313" s="1">
        <v>45825</v>
      </c>
      <c r="E2313" t="s">
        <v>116</v>
      </c>
      <c r="F2313" s="1">
        <v>45929</v>
      </c>
      <c r="G2313" t="s">
        <v>117</v>
      </c>
      <c r="H2313" t="s">
        <v>117</v>
      </c>
      <c r="I2313" t="s">
        <v>117</v>
      </c>
      <c r="J2313" t="s">
        <v>428</v>
      </c>
      <c r="K2313" t="s">
        <v>986</v>
      </c>
      <c r="L2313" t="s">
        <v>430</v>
      </c>
      <c r="M2313" t="s">
        <v>431</v>
      </c>
      <c r="N2313" t="s">
        <v>120</v>
      </c>
      <c r="O2313" t="s">
        <v>121</v>
      </c>
      <c r="P2313" s="6">
        <v>96950</v>
      </c>
      <c r="Q2313" t="s">
        <v>122</v>
      </c>
      <c r="S2313" s="8">
        <v>16702857365</v>
      </c>
      <c r="U2313" t="s">
        <v>432</v>
      </c>
      <c r="V2313">
        <v>237990</v>
      </c>
      <c r="W2313" t="s">
        <v>124</v>
      </c>
      <c r="Y2313" t="s">
        <v>433</v>
      </c>
      <c r="Z2313" t="s">
        <v>434</v>
      </c>
      <c r="AA2313" t="s">
        <v>435</v>
      </c>
      <c r="AB2313" t="s">
        <v>436</v>
      </c>
      <c r="AC2313" t="s">
        <v>430</v>
      </c>
      <c r="AD2313" t="s">
        <v>431</v>
      </c>
      <c r="AE2313" t="s">
        <v>120</v>
      </c>
      <c r="AF2313" t="s">
        <v>121</v>
      </c>
      <c r="AG2313" s="6">
        <v>96950</v>
      </c>
      <c r="AH2313" t="s">
        <v>122</v>
      </c>
      <c r="AJ2313" s="8">
        <v>16702858958</v>
      </c>
      <c r="AL2313" t="s">
        <v>437</v>
      </c>
      <c r="BE2313" t="str">
        <f>"49-9071.00"</f>
        <v>49-9071.00</v>
      </c>
      <c r="BF2313" t="s">
        <v>156</v>
      </c>
      <c r="BG2313" t="s">
        <v>987</v>
      </c>
      <c r="BH2313" t="s">
        <v>423</v>
      </c>
      <c r="BI2313">
        <v>10</v>
      </c>
      <c r="BK2313" s="1">
        <v>45931</v>
      </c>
      <c r="BL2313" s="1">
        <v>46295</v>
      </c>
      <c r="BO2313">
        <v>35</v>
      </c>
      <c r="BP2313">
        <v>0</v>
      </c>
      <c r="BQ2313">
        <v>7</v>
      </c>
      <c r="BR2313">
        <v>7</v>
      </c>
      <c r="BS2313">
        <v>7</v>
      </c>
      <c r="BT2313">
        <v>7</v>
      </c>
      <c r="BU2313">
        <v>7</v>
      </c>
      <c r="BV2313">
        <v>0</v>
      </c>
      <c r="BW2313" t="str">
        <f>"9:00 AM"</f>
        <v>9:00 AM</v>
      </c>
      <c r="BX2313" t="str">
        <f>"5:00 PM"</f>
        <v>5:00 PM</v>
      </c>
      <c r="BY2313" t="s">
        <v>159</v>
      </c>
      <c r="BZ2313">
        <v>0</v>
      </c>
      <c r="CA2313">
        <v>24</v>
      </c>
      <c r="CB2313" t="s">
        <v>117</v>
      </c>
      <c r="CD2313" s="2" t="s">
        <v>2604</v>
      </c>
      <c r="CE2313" t="s">
        <v>430</v>
      </c>
      <c r="CF2313" t="s">
        <v>431</v>
      </c>
      <c r="CG2313" t="s">
        <v>120</v>
      </c>
      <c r="CH2313" t="s">
        <v>121</v>
      </c>
      <c r="CI2313" s="6">
        <v>96950</v>
      </c>
      <c r="CJ2313" s="10">
        <v>9.75</v>
      </c>
      <c r="CK2313" s="10">
        <v>9.75</v>
      </c>
      <c r="CL2313" s="10">
        <v>14.63</v>
      </c>
      <c r="CM2313" s="10">
        <v>14.63</v>
      </c>
      <c r="CN2313" t="s">
        <v>137</v>
      </c>
      <c r="CO2313" t="s">
        <v>164</v>
      </c>
      <c r="CP2313" t="s">
        <v>138</v>
      </c>
      <c r="CR2313" t="s">
        <v>117</v>
      </c>
      <c r="CS2313" t="s">
        <v>139</v>
      </c>
      <c r="CT2313" t="s">
        <v>139</v>
      </c>
      <c r="CU2313" t="s">
        <v>139</v>
      </c>
      <c r="CV2313" t="s">
        <v>140</v>
      </c>
      <c r="CW2313" t="s">
        <v>139</v>
      </c>
      <c r="CX2313" t="s">
        <v>139</v>
      </c>
      <c r="CY2313" t="s">
        <v>2047</v>
      </c>
      <c r="CZ2313" s="8">
        <v>6702858958</v>
      </c>
      <c r="DA2313" t="s">
        <v>437</v>
      </c>
      <c r="DB2313" t="s">
        <v>164</v>
      </c>
      <c r="DC2313" t="s">
        <v>139</v>
      </c>
      <c r="DD2313" t="s">
        <v>117</v>
      </c>
    </row>
    <row r="2314" spans="1:114" ht="15" customHeight="1" x14ac:dyDescent="0.35">
      <c r="A2314" t="s">
        <v>6196</v>
      </c>
      <c r="B2314" t="s">
        <v>144</v>
      </c>
      <c r="C2314" s="1">
        <v>45775</v>
      </c>
      <c r="D2314" s="1">
        <v>45825</v>
      </c>
      <c r="E2314" t="s">
        <v>116</v>
      </c>
      <c r="F2314" s="1">
        <v>45929</v>
      </c>
      <c r="G2314" t="s">
        <v>117</v>
      </c>
      <c r="H2314" t="s">
        <v>117</v>
      </c>
      <c r="I2314" t="s">
        <v>117</v>
      </c>
      <c r="J2314" t="s">
        <v>6197</v>
      </c>
      <c r="K2314" t="s">
        <v>6198</v>
      </c>
      <c r="L2314" t="s">
        <v>6199</v>
      </c>
      <c r="M2314" t="s">
        <v>6093</v>
      </c>
      <c r="N2314" t="s">
        <v>120</v>
      </c>
      <c r="O2314" t="s">
        <v>121</v>
      </c>
      <c r="P2314" s="6">
        <v>96950</v>
      </c>
      <c r="Q2314" t="s">
        <v>122</v>
      </c>
      <c r="S2314" s="8">
        <v>16702877758</v>
      </c>
      <c r="U2314" t="s">
        <v>6200</v>
      </c>
      <c r="V2314">
        <v>56151</v>
      </c>
      <c r="W2314" t="s">
        <v>124</v>
      </c>
      <c r="Y2314" t="s">
        <v>6201</v>
      </c>
      <c r="Z2314" t="s">
        <v>6202</v>
      </c>
      <c r="AA2314" t="s">
        <v>1914</v>
      </c>
      <c r="AB2314" t="s">
        <v>270</v>
      </c>
      <c r="AC2314" t="s">
        <v>6199</v>
      </c>
      <c r="AD2314" t="s">
        <v>6093</v>
      </c>
      <c r="AE2314" t="s">
        <v>120</v>
      </c>
      <c r="AF2314" t="s">
        <v>121</v>
      </c>
      <c r="AG2314" s="6">
        <v>96950</v>
      </c>
      <c r="AH2314" t="s">
        <v>122</v>
      </c>
      <c r="AJ2314" s="8">
        <v>16702877758</v>
      </c>
      <c r="AL2314" t="s">
        <v>6203</v>
      </c>
      <c r="BE2314" t="str">
        <f>"39-7011.00"</f>
        <v>39-7011.00</v>
      </c>
      <c r="BF2314" t="s">
        <v>1985</v>
      </c>
      <c r="BG2314" t="s">
        <v>6204</v>
      </c>
      <c r="BH2314" t="s">
        <v>1708</v>
      </c>
      <c r="BI2314">
        <v>3</v>
      </c>
      <c r="BJ2314">
        <v>3</v>
      </c>
      <c r="BK2314" s="1">
        <v>45931</v>
      </c>
      <c r="BL2314" s="1">
        <v>46295</v>
      </c>
      <c r="BM2314" s="1">
        <v>45931</v>
      </c>
      <c r="BN2314" s="1">
        <v>46295</v>
      </c>
      <c r="BO2314">
        <v>40</v>
      </c>
      <c r="BP2314">
        <v>0</v>
      </c>
      <c r="BQ2314">
        <v>8</v>
      </c>
      <c r="BR2314">
        <v>8</v>
      </c>
      <c r="BS2314">
        <v>8</v>
      </c>
      <c r="BT2314">
        <v>8</v>
      </c>
      <c r="BU2314">
        <v>8</v>
      </c>
      <c r="BV2314">
        <v>0</v>
      </c>
      <c r="BW2314" t="str">
        <f>"8:00 AM"</f>
        <v>8:00 AM</v>
      </c>
      <c r="BX2314" t="str">
        <f>"5:00 PM"</f>
        <v>5:00 PM</v>
      </c>
      <c r="BY2314" t="s">
        <v>159</v>
      </c>
      <c r="BZ2314">
        <v>0</v>
      </c>
      <c r="CA2314">
        <v>24</v>
      </c>
      <c r="CB2314" t="s">
        <v>117</v>
      </c>
      <c r="CD2314" t="s">
        <v>6205</v>
      </c>
      <c r="CE2314" t="s">
        <v>6199</v>
      </c>
      <c r="CF2314" t="s">
        <v>6093</v>
      </c>
      <c r="CG2314" t="s">
        <v>120</v>
      </c>
      <c r="CH2314" t="s">
        <v>121</v>
      </c>
      <c r="CI2314" s="6">
        <v>96950</v>
      </c>
      <c r="CJ2314" s="10">
        <v>10.43</v>
      </c>
      <c r="CK2314" s="10">
        <v>10.43</v>
      </c>
      <c r="CL2314" s="10">
        <v>15.65</v>
      </c>
      <c r="CM2314" s="10">
        <v>15.65</v>
      </c>
      <c r="CN2314" t="s">
        <v>137</v>
      </c>
      <c r="CO2314" t="s">
        <v>140</v>
      </c>
      <c r="CP2314" t="s">
        <v>138</v>
      </c>
      <c r="CR2314" t="s">
        <v>117</v>
      </c>
      <c r="CS2314" t="s">
        <v>139</v>
      </c>
      <c r="CT2314" t="s">
        <v>140</v>
      </c>
      <c r="CU2314" t="s">
        <v>139</v>
      </c>
      <c r="CV2314" t="s">
        <v>140</v>
      </c>
      <c r="CW2314" t="s">
        <v>139</v>
      </c>
      <c r="CX2314" t="s">
        <v>140</v>
      </c>
      <c r="CY2314" t="s">
        <v>276</v>
      </c>
      <c r="CZ2314" s="8">
        <v>16702877758</v>
      </c>
      <c r="DA2314" t="s">
        <v>6203</v>
      </c>
      <c r="DB2314" t="s">
        <v>140</v>
      </c>
      <c r="DC2314" t="s">
        <v>139</v>
      </c>
      <c r="DD2314" t="s">
        <v>117</v>
      </c>
    </row>
    <row r="2315" spans="1:114" ht="15" customHeight="1" x14ac:dyDescent="0.35">
      <c r="A2315" t="s">
        <v>6186</v>
      </c>
      <c r="B2315" t="s">
        <v>144</v>
      </c>
      <c r="C2315" s="1">
        <v>45776</v>
      </c>
      <c r="D2315" s="1">
        <v>45825</v>
      </c>
      <c r="E2315" t="s">
        <v>116</v>
      </c>
      <c r="F2315" s="1">
        <v>45929</v>
      </c>
      <c r="G2315" t="s">
        <v>117</v>
      </c>
      <c r="H2315" t="s">
        <v>117</v>
      </c>
      <c r="I2315" t="s">
        <v>117</v>
      </c>
      <c r="J2315" t="s">
        <v>6187</v>
      </c>
      <c r="K2315" t="s">
        <v>6188</v>
      </c>
      <c r="L2315" t="s">
        <v>6189</v>
      </c>
      <c r="M2315" t="s">
        <v>266</v>
      </c>
      <c r="N2315" t="s">
        <v>120</v>
      </c>
      <c r="O2315" t="s">
        <v>121</v>
      </c>
      <c r="P2315" s="6">
        <v>96950</v>
      </c>
      <c r="Q2315" t="s">
        <v>122</v>
      </c>
      <c r="S2315" s="8">
        <v>16702851863</v>
      </c>
      <c r="U2315" t="s">
        <v>6190</v>
      </c>
      <c r="V2315">
        <v>111211</v>
      </c>
      <c r="W2315" t="s">
        <v>124</v>
      </c>
      <c r="Y2315" t="s">
        <v>6145</v>
      </c>
      <c r="Z2315" t="s">
        <v>6146</v>
      </c>
      <c r="AB2315" t="s">
        <v>270</v>
      </c>
      <c r="AC2315" t="s">
        <v>6189</v>
      </c>
      <c r="AD2315" t="s">
        <v>266</v>
      </c>
      <c r="AE2315" t="s">
        <v>120</v>
      </c>
      <c r="AF2315" t="s">
        <v>121</v>
      </c>
      <c r="AG2315" s="6">
        <v>96950</v>
      </c>
      <c r="AH2315" t="s">
        <v>122</v>
      </c>
      <c r="AJ2315" s="8">
        <v>16702851863</v>
      </c>
      <c r="AL2315" t="s">
        <v>6191</v>
      </c>
      <c r="BE2315" t="str">
        <f>"45-2092.00"</f>
        <v>45-2092.00</v>
      </c>
      <c r="BF2315" t="s">
        <v>1014</v>
      </c>
      <c r="BG2315" t="s">
        <v>6192</v>
      </c>
      <c r="BH2315" t="s">
        <v>1016</v>
      </c>
      <c r="BI2315">
        <v>8</v>
      </c>
      <c r="BJ2315">
        <v>8</v>
      </c>
      <c r="BK2315" s="1">
        <v>45931</v>
      </c>
      <c r="BL2315" s="1">
        <v>46295</v>
      </c>
      <c r="BM2315" s="1">
        <v>45931</v>
      </c>
      <c r="BN2315" s="1">
        <v>46295</v>
      </c>
      <c r="BO2315">
        <v>40</v>
      </c>
      <c r="BP2315">
        <v>0</v>
      </c>
      <c r="BQ2315">
        <v>8</v>
      </c>
      <c r="BR2315">
        <v>8</v>
      </c>
      <c r="BS2315">
        <v>8</v>
      </c>
      <c r="BT2315">
        <v>8</v>
      </c>
      <c r="BU2315">
        <v>8</v>
      </c>
      <c r="BV2315">
        <v>0</v>
      </c>
      <c r="BW2315" t="str">
        <f>"8:00 AM"</f>
        <v>8:00 AM</v>
      </c>
      <c r="BX2315" t="str">
        <f>"5:00 PM"</f>
        <v>5:00 PM</v>
      </c>
      <c r="BY2315" t="s">
        <v>133</v>
      </c>
      <c r="BZ2315">
        <v>0</v>
      </c>
      <c r="CA2315">
        <v>3</v>
      </c>
      <c r="CB2315" t="s">
        <v>117</v>
      </c>
      <c r="CD2315" t="s">
        <v>6193</v>
      </c>
      <c r="CE2315" t="s">
        <v>6189</v>
      </c>
      <c r="CF2315" t="s">
        <v>266</v>
      </c>
      <c r="CG2315" t="s">
        <v>120</v>
      </c>
      <c r="CH2315" t="s">
        <v>121</v>
      </c>
      <c r="CI2315" s="6">
        <v>96950</v>
      </c>
      <c r="CJ2315" s="10">
        <v>11.91</v>
      </c>
      <c r="CK2315" s="10">
        <v>11.91</v>
      </c>
      <c r="CL2315" s="10">
        <v>17.87</v>
      </c>
      <c r="CM2315" s="10">
        <v>17.87</v>
      </c>
      <c r="CN2315" t="s">
        <v>137</v>
      </c>
      <c r="CO2315" t="s">
        <v>140</v>
      </c>
      <c r="CP2315" t="s">
        <v>138</v>
      </c>
      <c r="CR2315" t="s">
        <v>117</v>
      </c>
      <c r="CS2315" t="s">
        <v>139</v>
      </c>
      <c r="CT2315" t="s">
        <v>140</v>
      </c>
      <c r="CU2315" t="s">
        <v>139</v>
      </c>
      <c r="CV2315" t="s">
        <v>140</v>
      </c>
      <c r="CW2315" t="s">
        <v>139</v>
      </c>
      <c r="CX2315" t="s">
        <v>140</v>
      </c>
      <c r="CY2315" t="s">
        <v>276</v>
      </c>
      <c r="CZ2315" s="8">
        <v>16702851863</v>
      </c>
      <c r="DA2315" t="s">
        <v>6191</v>
      </c>
      <c r="DB2315" t="s">
        <v>140</v>
      </c>
      <c r="DC2315" t="s">
        <v>139</v>
      </c>
      <c r="DD2315" t="s">
        <v>117</v>
      </c>
    </row>
    <row r="2316" spans="1:114" ht="15" customHeight="1" x14ac:dyDescent="0.35">
      <c r="A2316" t="s">
        <v>12457</v>
      </c>
      <c r="B2316" t="s">
        <v>144</v>
      </c>
      <c r="C2316" s="1">
        <v>45776</v>
      </c>
      <c r="D2316" s="1">
        <v>45825</v>
      </c>
      <c r="E2316" t="s">
        <v>116</v>
      </c>
      <c r="F2316" s="1">
        <v>45929</v>
      </c>
      <c r="G2316" t="s">
        <v>117</v>
      </c>
      <c r="H2316" t="s">
        <v>117</v>
      </c>
      <c r="I2316" t="s">
        <v>117</v>
      </c>
      <c r="J2316" t="s">
        <v>12458</v>
      </c>
      <c r="K2316" t="s">
        <v>12459</v>
      </c>
      <c r="L2316" t="s">
        <v>10456</v>
      </c>
      <c r="M2316" t="s">
        <v>266</v>
      </c>
      <c r="N2316" t="s">
        <v>120</v>
      </c>
      <c r="O2316" t="s">
        <v>121</v>
      </c>
      <c r="P2316" s="6">
        <v>96950</v>
      </c>
      <c r="Q2316" t="s">
        <v>122</v>
      </c>
      <c r="S2316" s="8">
        <v>16702851863</v>
      </c>
      <c r="U2316" t="s">
        <v>6190</v>
      </c>
      <c r="V2316">
        <v>812111</v>
      </c>
      <c r="W2316" t="s">
        <v>124</v>
      </c>
      <c r="Y2316" t="s">
        <v>6145</v>
      </c>
      <c r="Z2316" t="s">
        <v>6146</v>
      </c>
      <c r="AB2316" t="s">
        <v>270</v>
      </c>
      <c r="AC2316" t="s">
        <v>10456</v>
      </c>
      <c r="AD2316" t="s">
        <v>266</v>
      </c>
      <c r="AE2316" t="s">
        <v>120</v>
      </c>
      <c r="AF2316" t="s">
        <v>121</v>
      </c>
      <c r="AG2316" s="6">
        <v>96950</v>
      </c>
      <c r="AH2316" t="s">
        <v>122</v>
      </c>
      <c r="AJ2316" s="8">
        <v>16702851863</v>
      </c>
      <c r="AL2316" t="s">
        <v>6191</v>
      </c>
      <c r="BE2316" t="str">
        <f>"39-5012.00"</f>
        <v>39-5012.00</v>
      </c>
      <c r="BF2316" t="s">
        <v>272</v>
      </c>
      <c r="BG2316" t="s">
        <v>12460</v>
      </c>
      <c r="BH2316" t="s">
        <v>274</v>
      </c>
      <c r="BI2316">
        <v>3</v>
      </c>
      <c r="BJ2316">
        <v>3</v>
      </c>
      <c r="BK2316" s="1">
        <v>45931</v>
      </c>
      <c r="BL2316" s="1">
        <v>46295</v>
      </c>
      <c r="BM2316" s="1">
        <v>45931</v>
      </c>
      <c r="BN2316" s="1">
        <v>46295</v>
      </c>
      <c r="BO2316">
        <v>40</v>
      </c>
      <c r="BP2316">
        <v>0</v>
      </c>
      <c r="BQ2316">
        <v>8</v>
      </c>
      <c r="BR2316">
        <v>8</v>
      </c>
      <c r="BS2316">
        <v>8</v>
      </c>
      <c r="BT2316">
        <v>8</v>
      </c>
      <c r="BU2316">
        <v>8</v>
      </c>
      <c r="BV2316">
        <v>0</v>
      </c>
      <c r="BW2316" t="str">
        <f>"8:00 AM"</f>
        <v>8:00 AM</v>
      </c>
      <c r="BX2316" t="str">
        <f>"5:00 PM"</f>
        <v>5:00 PM</v>
      </c>
      <c r="BY2316" t="s">
        <v>133</v>
      </c>
      <c r="BZ2316">
        <v>0</v>
      </c>
      <c r="CA2316">
        <v>24</v>
      </c>
      <c r="CB2316" t="s">
        <v>117</v>
      </c>
      <c r="CD2316" t="s">
        <v>275</v>
      </c>
      <c r="CE2316" t="s">
        <v>10456</v>
      </c>
      <c r="CF2316" t="s">
        <v>266</v>
      </c>
      <c r="CG2316" t="s">
        <v>120</v>
      </c>
      <c r="CH2316" t="s">
        <v>121</v>
      </c>
      <c r="CI2316" s="6">
        <v>96950</v>
      </c>
      <c r="CJ2316" s="10">
        <v>7.98</v>
      </c>
      <c r="CK2316" s="10">
        <v>7.98</v>
      </c>
      <c r="CL2316" s="10">
        <v>11.97</v>
      </c>
      <c r="CM2316" s="10">
        <v>11.97</v>
      </c>
      <c r="CN2316" t="s">
        <v>137</v>
      </c>
      <c r="CO2316" t="s">
        <v>140</v>
      </c>
      <c r="CP2316" t="s">
        <v>138</v>
      </c>
      <c r="CR2316" t="s">
        <v>117</v>
      </c>
      <c r="CS2316" t="s">
        <v>139</v>
      </c>
      <c r="CT2316" t="s">
        <v>140</v>
      </c>
      <c r="CU2316" t="s">
        <v>139</v>
      </c>
      <c r="CV2316" t="s">
        <v>140</v>
      </c>
      <c r="CW2316" t="s">
        <v>139</v>
      </c>
      <c r="CX2316" t="s">
        <v>140</v>
      </c>
      <c r="CY2316" t="s">
        <v>276</v>
      </c>
      <c r="CZ2316" s="8">
        <v>16702851863</v>
      </c>
      <c r="DA2316" t="s">
        <v>6191</v>
      </c>
      <c r="DB2316" t="s">
        <v>140</v>
      </c>
      <c r="DC2316" t="s">
        <v>139</v>
      </c>
      <c r="DD2316" t="s">
        <v>117</v>
      </c>
    </row>
    <row r="2317" spans="1:114" ht="15" customHeight="1" x14ac:dyDescent="0.35">
      <c r="A2317" t="s">
        <v>14112</v>
      </c>
      <c r="B2317" t="s">
        <v>144</v>
      </c>
      <c r="C2317" s="1">
        <v>45778</v>
      </c>
      <c r="D2317" s="1">
        <v>45825</v>
      </c>
      <c r="E2317" t="s">
        <v>116</v>
      </c>
      <c r="F2317" s="1">
        <v>45883</v>
      </c>
      <c r="G2317" t="s">
        <v>117</v>
      </c>
      <c r="H2317" t="s">
        <v>117</v>
      </c>
      <c r="I2317" t="s">
        <v>117</v>
      </c>
      <c r="J2317" t="s">
        <v>6070</v>
      </c>
      <c r="L2317" t="s">
        <v>6072</v>
      </c>
      <c r="M2317" t="s">
        <v>14113</v>
      </c>
      <c r="N2317" t="s">
        <v>136</v>
      </c>
      <c r="O2317" t="s">
        <v>121</v>
      </c>
      <c r="P2317" s="6">
        <v>96950</v>
      </c>
      <c r="Q2317" t="s">
        <v>122</v>
      </c>
      <c r="S2317" s="8">
        <v>16702341629</v>
      </c>
      <c r="U2317" t="s">
        <v>6073</v>
      </c>
      <c r="V2317">
        <v>44414</v>
      </c>
      <c r="W2317" t="s">
        <v>124</v>
      </c>
      <c r="Y2317" t="s">
        <v>6074</v>
      </c>
      <c r="Z2317" t="s">
        <v>6075</v>
      </c>
      <c r="AA2317" t="s">
        <v>6076</v>
      </c>
      <c r="AB2317" t="s">
        <v>205</v>
      </c>
      <c r="AC2317" t="s">
        <v>6072</v>
      </c>
      <c r="AD2317" t="s">
        <v>10235</v>
      </c>
      <c r="AE2317" t="s">
        <v>136</v>
      </c>
      <c r="AF2317" t="s">
        <v>121</v>
      </c>
      <c r="AG2317" s="6">
        <v>96950</v>
      </c>
      <c r="AH2317" t="s">
        <v>122</v>
      </c>
      <c r="AJ2317" s="8">
        <v>16702341629</v>
      </c>
      <c r="AL2317" t="s">
        <v>6077</v>
      </c>
      <c r="BE2317" t="str">
        <f>"49-3023.00"</f>
        <v>49-3023.00</v>
      </c>
      <c r="BF2317" t="s">
        <v>1119</v>
      </c>
      <c r="BG2317" t="s">
        <v>14114</v>
      </c>
      <c r="BH2317" t="s">
        <v>7637</v>
      </c>
      <c r="BI2317">
        <v>2</v>
      </c>
      <c r="BJ2317">
        <v>2</v>
      </c>
      <c r="BK2317" s="1">
        <v>45885</v>
      </c>
      <c r="BL2317" s="1">
        <v>46249</v>
      </c>
      <c r="BM2317" s="1">
        <v>45885</v>
      </c>
      <c r="BN2317" s="1">
        <v>46249</v>
      </c>
      <c r="BO2317">
        <v>35</v>
      </c>
      <c r="BP2317">
        <v>0</v>
      </c>
      <c r="BQ2317">
        <v>7</v>
      </c>
      <c r="BR2317">
        <v>7</v>
      </c>
      <c r="BS2317">
        <v>7</v>
      </c>
      <c r="BT2317">
        <v>7</v>
      </c>
      <c r="BU2317">
        <v>7</v>
      </c>
      <c r="BV2317">
        <v>0</v>
      </c>
      <c r="BW2317" t="str">
        <f>"8:00 AM"</f>
        <v>8:00 AM</v>
      </c>
      <c r="BX2317" t="str">
        <f>"5:00 PM"</f>
        <v>5:00 PM</v>
      </c>
      <c r="BY2317" t="s">
        <v>159</v>
      </c>
      <c r="BZ2317">
        <v>0</v>
      </c>
      <c r="CA2317">
        <v>24</v>
      </c>
      <c r="CB2317" t="s">
        <v>117</v>
      </c>
      <c r="CD2317" s="2" t="s">
        <v>14115</v>
      </c>
      <c r="CE2317" t="s">
        <v>10235</v>
      </c>
      <c r="CF2317" t="s">
        <v>10235</v>
      </c>
      <c r="CG2317" t="s">
        <v>136</v>
      </c>
      <c r="CH2317" t="s">
        <v>121</v>
      </c>
      <c r="CI2317" s="6">
        <v>96950</v>
      </c>
      <c r="CJ2317" s="10">
        <v>11.01</v>
      </c>
      <c r="CK2317" s="10">
        <v>11.01</v>
      </c>
      <c r="CL2317" s="10">
        <v>16.52</v>
      </c>
      <c r="CM2317" s="10">
        <v>16.52</v>
      </c>
      <c r="CN2317" t="s">
        <v>137</v>
      </c>
      <c r="CO2317" t="s">
        <v>133</v>
      </c>
      <c r="CP2317" t="s">
        <v>138</v>
      </c>
      <c r="CR2317" t="s">
        <v>117</v>
      </c>
      <c r="CS2317" t="s">
        <v>139</v>
      </c>
      <c r="CT2317" t="s">
        <v>140</v>
      </c>
      <c r="CU2317" t="s">
        <v>139</v>
      </c>
      <c r="CV2317" t="s">
        <v>140</v>
      </c>
      <c r="CW2317" t="s">
        <v>139</v>
      </c>
      <c r="CX2317" t="s">
        <v>140</v>
      </c>
      <c r="CY2317" t="s">
        <v>7914</v>
      </c>
      <c r="CZ2317" s="8">
        <v>16702341629</v>
      </c>
      <c r="DA2317" t="s">
        <v>6077</v>
      </c>
      <c r="DB2317" t="s">
        <v>140</v>
      </c>
      <c r="DC2317" t="s">
        <v>139</v>
      </c>
      <c r="DD2317" t="s">
        <v>117</v>
      </c>
      <c r="DE2317" t="s">
        <v>6074</v>
      </c>
      <c r="DF2317" t="s">
        <v>6075</v>
      </c>
      <c r="DG2317" t="s">
        <v>6083</v>
      </c>
      <c r="DH2317" t="s">
        <v>6073</v>
      </c>
      <c r="DI2317" t="s">
        <v>6070</v>
      </c>
      <c r="DJ2317" t="s">
        <v>6077</v>
      </c>
    </row>
    <row r="2318" spans="1:114" ht="15" customHeight="1" x14ac:dyDescent="0.35">
      <c r="A2318" t="s">
        <v>10656</v>
      </c>
      <c r="B2318" t="s">
        <v>144</v>
      </c>
      <c r="C2318" s="1">
        <v>45786</v>
      </c>
      <c r="D2318" s="1">
        <v>45825</v>
      </c>
      <c r="E2318" t="s">
        <v>116</v>
      </c>
      <c r="F2318" s="1">
        <v>45959</v>
      </c>
      <c r="G2318" t="s">
        <v>117</v>
      </c>
      <c r="H2318" t="s">
        <v>117</v>
      </c>
      <c r="I2318" t="s">
        <v>117</v>
      </c>
      <c r="J2318" t="s">
        <v>1733</v>
      </c>
      <c r="K2318" t="s">
        <v>1734</v>
      </c>
      <c r="L2318" t="s">
        <v>1735</v>
      </c>
      <c r="N2318" t="s">
        <v>120</v>
      </c>
      <c r="O2318" t="s">
        <v>121</v>
      </c>
      <c r="P2318" s="6">
        <v>96950</v>
      </c>
      <c r="Q2318" t="s">
        <v>122</v>
      </c>
      <c r="R2318" t="s">
        <v>382</v>
      </c>
      <c r="S2318" s="8">
        <v>16702345201</v>
      </c>
      <c r="U2318" t="s">
        <v>1736</v>
      </c>
      <c r="V2318">
        <v>8111</v>
      </c>
      <c r="W2318" t="s">
        <v>124</v>
      </c>
      <c r="Y2318" t="s">
        <v>1701</v>
      </c>
      <c r="Z2318" t="s">
        <v>1737</v>
      </c>
      <c r="AA2318" t="s">
        <v>1738</v>
      </c>
      <c r="AB2318" t="s">
        <v>1428</v>
      </c>
      <c r="AC2318" t="s">
        <v>1739</v>
      </c>
      <c r="AE2318" t="s">
        <v>120</v>
      </c>
      <c r="AF2318" t="s">
        <v>121</v>
      </c>
      <c r="AG2318" s="6">
        <v>96950</v>
      </c>
      <c r="AH2318" t="s">
        <v>122</v>
      </c>
      <c r="AI2318" t="s">
        <v>382</v>
      </c>
      <c r="AJ2318" s="8">
        <v>16702345201</v>
      </c>
      <c r="AL2318" t="s">
        <v>1740</v>
      </c>
      <c r="BE2318" t="str">
        <f>"49-3023.00"</f>
        <v>49-3023.00</v>
      </c>
      <c r="BF2318" t="s">
        <v>1119</v>
      </c>
      <c r="BG2318" t="s">
        <v>1741</v>
      </c>
      <c r="BH2318" t="s">
        <v>1742</v>
      </c>
      <c r="BI2318">
        <v>1</v>
      </c>
      <c r="BJ2318">
        <v>1</v>
      </c>
      <c r="BK2318" s="1">
        <v>45961</v>
      </c>
      <c r="BL2318" s="1">
        <v>46325</v>
      </c>
      <c r="BM2318" s="1">
        <v>45961</v>
      </c>
      <c r="BN2318" s="1">
        <v>46325</v>
      </c>
      <c r="BO2318">
        <v>35</v>
      </c>
      <c r="BP2318">
        <v>0</v>
      </c>
      <c r="BQ2318">
        <v>7</v>
      </c>
      <c r="BR2318">
        <v>7</v>
      </c>
      <c r="BS2318">
        <v>7</v>
      </c>
      <c r="BT2318">
        <v>7</v>
      </c>
      <c r="BU2318">
        <v>7</v>
      </c>
      <c r="BV2318">
        <v>0</v>
      </c>
      <c r="BW2318" t="str">
        <f>"8:00 AM"</f>
        <v>8:00 AM</v>
      </c>
      <c r="BX2318" t="str">
        <f>"4:00 PM"</f>
        <v>4:00 PM</v>
      </c>
      <c r="BY2318" t="s">
        <v>159</v>
      </c>
      <c r="BZ2318">
        <v>0</v>
      </c>
      <c r="CA2318">
        <v>24</v>
      </c>
      <c r="CB2318" t="s">
        <v>117</v>
      </c>
      <c r="CD2318" s="2" t="s">
        <v>1743</v>
      </c>
      <c r="CE2318" t="s">
        <v>1735</v>
      </c>
      <c r="CG2318" t="s">
        <v>120</v>
      </c>
      <c r="CH2318" t="s">
        <v>121</v>
      </c>
      <c r="CI2318" s="6">
        <v>96950</v>
      </c>
      <c r="CJ2318" s="10">
        <v>11.01</v>
      </c>
      <c r="CK2318" s="10">
        <v>11.01</v>
      </c>
      <c r="CL2318" s="10">
        <v>16.52</v>
      </c>
      <c r="CM2318" s="10">
        <v>16.52</v>
      </c>
      <c r="CN2318" t="s">
        <v>137</v>
      </c>
      <c r="CP2318" t="s">
        <v>138</v>
      </c>
      <c r="CR2318" t="s">
        <v>117</v>
      </c>
      <c r="CS2318" t="s">
        <v>139</v>
      </c>
      <c r="CT2318" t="s">
        <v>140</v>
      </c>
      <c r="CU2318" t="s">
        <v>139</v>
      </c>
      <c r="CV2318" t="s">
        <v>140</v>
      </c>
      <c r="CW2318" t="s">
        <v>139</v>
      </c>
      <c r="CX2318" t="s">
        <v>140</v>
      </c>
      <c r="CY2318" t="s">
        <v>10657</v>
      </c>
      <c r="CZ2318" s="8">
        <v>16702345201</v>
      </c>
      <c r="DA2318" t="s">
        <v>1740</v>
      </c>
      <c r="DB2318" t="s">
        <v>140</v>
      </c>
      <c r="DC2318" t="s">
        <v>139</v>
      </c>
      <c r="DD2318" t="s">
        <v>117</v>
      </c>
    </row>
    <row r="2319" spans="1:114" ht="15" customHeight="1" x14ac:dyDescent="0.35">
      <c r="A2319" t="s">
        <v>14041</v>
      </c>
      <c r="B2319" t="s">
        <v>144</v>
      </c>
      <c r="C2319" s="1">
        <v>45788</v>
      </c>
      <c r="D2319" s="1">
        <v>45825</v>
      </c>
      <c r="E2319" t="s">
        <v>116</v>
      </c>
      <c r="F2319" s="1">
        <v>45929</v>
      </c>
      <c r="G2319" t="s">
        <v>139</v>
      </c>
      <c r="H2319" t="s">
        <v>117</v>
      </c>
      <c r="I2319" t="s">
        <v>117</v>
      </c>
      <c r="J2319" t="s">
        <v>5792</v>
      </c>
      <c r="K2319" t="s">
        <v>5793</v>
      </c>
      <c r="L2319" t="s">
        <v>5794</v>
      </c>
      <c r="M2319" t="s">
        <v>140</v>
      </c>
      <c r="N2319" t="s">
        <v>136</v>
      </c>
      <c r="O2319" t="s">
        <v>121</v>
      </c>
      <c r="P2319" s="6">
        <v>96950</v>
      </c>
      <c r="Q2319" t="s">
        <v>122</v>
      </c>
      <c r="S2319" s="8">
        <v>16702876611</v>
      </c>
      <c r="U2319" t="s">
        <v>5795</v>
      </c>
      <c r="V2319">
        <v>81111</v>
      </c>
      <c r="W2319" t="s">
        <v>124</v>
      </c>
      <c r="Y2319" t="s">
        <v>5796</v>
      </c>
      <c r="Z2319" t="s">
        <v>5797</v>
      </c>
      <c r="AB2319" t="s">
        <v>128</v>
      </c>
      <c r="AC2319" t="s">
        <v>5794</v>
      </c>
      <c r="AD2319" t="s">
        <v>140</v>
      </c>
      <c r="AE2319" t="s">
        <v>136</v>
      </c>
      <c r="AF2319" t="s">
        <v>121</v>
      </c>
      <c r="AG2319" s="6">
        <v>96950</v>
      </c>
      <c r="AH2319" t="s">
        <v>122</v>
      </c>
      <c r="AJ2319" s="8">
        <v>16702876611</v>
      </c>
      <c r="AL2319" t="s">
        <v>5798</v>
      </c>
      <c r="BE2319" t="str">
        <f>"49-3021.00"</f>
        <v>49-3021.00</v>
      </c>
      <c r="BF2319" t="s">
        <v>3171</v>
      </c>
      <c r="BG2319" t="s">
        <v>8299</v>
      </c>
      <c r="BH2319" t="s">
        <v>8300</v>
      </c>
      <c r="BI2319">
        <v>3</v>
      </c>
      <c r="BJ2319">
        <v>3</v>
      </c>
      <c r="BK2319" s="1">
        <v>45931</v>
      </c>
      <c r="BL2319" s="1">
        <v>47026</v>
      </c>
      <c r="BM2319" s="1">
        <v>45931</v>
      </c>
      <c r="BN2319" s="1">
        <v>47026</v>
      </c>
      <c r="BO2319">
        <v>35</v>
      </c>
      <c r="BP2319">
        <v>0</v>
      </c>
      <c r="BQ2319">
        <v>7</v>
      </c>
      <c r="BR2319">
        <v>7</v>
      </c>
      <c r="BS2319">
        <v>7</v>
      </c>
      <c r="BT2319">
        <v>7</v>
      </c>
      <c r="BU2319">
        <v>7</v>
      </c>
      <c r="BV2319">
        <v>0</v>
      </c>
      <c r="BW2319" t="str">
        <f>"8:00 AM"</f>
        <v>8:00 AM</v>
      </c>
      <c r="BX2319" t="str">
        <f>"5:00 PM"</f>
        <v>5:00 PM</v>
      </c>
      <c r="BY2319" t="s">
        <v>133</v>
      </c>
      <c r="BZ2319">
        <v>0</v>
      </c>
      <c r="CA2319">
        <v>3</v>
      </c>
      <c r="CB2319" t="s">
        <v>117</v>
      </c>
      <c r="CD2319" s="2" t="s">
        <v>8301</v>
      </c>
      <c r="CE2319" t="s">
        <v>5794</v>
      </c>
      <c r="CF2319" t="s">
        <v>140</v>
      </c>
      <c r="CG2319" t="s">
        <v>136</v>
      </c>
      <c r="CH2319" t="s">
        <v>121</v>
      </c>
      <c r="CI2319" s="6">
        <v>96950</v>
      </c>
      <c r="CJ2319" s="10">
        <v>11.18</v>
      </c>
      <c r="CK2319" s="10">
        <v>11.18</v>
      </c>
      <c r="CL2319" s="10">
        <v>16.77</v>
      </c>
      <c r="CM2319" s="10">
        <v>16.77</v>
      </c>
      <c r="CN2319" t="s">
        <v>137</v>
      </c>
      <c r="CO2319" t="s">
        <v>14042</v>
      </c>
      <c r="CP2319" t="s">
        <v>138</v>
      </c>
      <c r="CR2319" t="s">
        <v>117</v>
      </c>
      <c r="CS2319" t="s">
        <v>139</v>
      </c>
      <c r="CT2319" t="s">
        <v>140</v>
      </c>
      <c r="CU2319" t="s">
        <v>139</v>
      </c>
      <c r="CV2319" t="s">
        <v>140</v>
      </c>
      <c r="CW2319" t="s">
        <v>139</v>
      </c>
      <c r="CX2319" t="s">
        <v>140</v>
      </c>
      <c r="CY2319" t="s">
        <v>1686</v>
      </c>
      <c r="CZ2319" s="8">
        <v>16702876611</v>
      </c>
      <c r="DA2319" t="s">
        <v>5803</v>
      </c>
      <c r="DB2319" t="s">
        <v>140</v>
      </c>
      <c r="DC2319" t="s">
        <v>139</v>
      </c>
      <c r="DD2319" t="s">
        <v>117</v>
      </c>
    </row>
    <row r="2320" spans="1:114" ht="15" customHeight="1" x14ac:dyDescent="0.35">
      <c r="A2320" t="s">
        <v>2710</v>
      </c>
      <c r="B2320" t="s">
        <v>166</v>
      </c>
      <c r="C2320" s="1">
        <v>45811</v>
      </c>
      <c r="D2320" s="1">
        <v>45825</v>
      </c>
      <c r="E2320" t="s">
        <v>116</v>
      </c>
      <c r="F2320" s="1">
        <v>45929</v>
      </c>
      <c r="G2320" t="s">
        <v>117</v>
      </c>
      <c r="H2320" t="s">
        <v>139</v>
      </c>
      <c r="I2320" t="s">
        <v>117</v>
      </c>
      <c r="J2320" t="s">
        <v>2711</v>
      </c>
      <c r="K2320" t="s">
        <v>2712</v>
      </c>
      <c r="L2320" t="s">
        <v>2713</v>
      </c>
      <c r="M2320" t="s">
        <v>2714</v>
      </c>
      <c r="N2320" t="s">
        <v>120</v>
      </c>
      <c r="O2320" t="s">
        <v>121</v>
      </c>
      <c r="P2320" s="6">
        <v>96950</v>
      </c>
      <c r="Q2320" t="s">
        <v>122</v>
      </c>
      <c r="S2320" s="8">
        <v>16702349011</v>
      </c>
      <c r="U2320" t="s">
        <v>2715</v>
      </c>
      <c r="V2320">
        <v>722320</v>
      </c>
      <c r="W2320" t="s">
        <v>124</v>
      </c>
      <c r="Y2320" t="s">
        <v>2716</v>
      </c>
      <c r="Z2320" t="s">
        <v>2717</v>
      </c>
      <c r="AA2320" t="s">
        <v>2718</v>
      </c>
      <c r="AB2320" t="s">
        <v>189</v>
      </c>
      <c r="AC2320" t="s">
        <v>2713</v>
      </c>
      <c r="AD2320" t="s">
        <v>2714</v>
      </c>
      <c r="AE2320" t="s">
        <v>120</v>
      </c>
      <c r="AF2320" t="s">
        <v>121</v>
      </c>
      <c r="AG2320" s="6">
        <v>96950</v>
      </c>
      <c r="AH2320" t="s">
        <v>122</v>
      </c>
      <c r="AJ2320" s="8">
        <v>16707897615</v>
      </c>
      <c r="AL2320" t="s">
        <v>455</v>
      </c>
      <c r="BE2320" t="str">
        <f>"35-2014.00"</f>
        <v>35-2014.00</v>
      </c>
      <c r="BF2320" t="s">
        <v>191</v>
      </c>
      <c r="BG2320" t="s">
        <v>2719</v>
      </c>
      <c r="BH2320" t="s">
        <v>193</v>
      </c>
      <c r="BI2320">
        <v>6</v>
      </c>
      <c r="BK2320" s="1">
        <v>45931</v>
      </c>
      <c r="BL2320" s="1">
        <v>46295</v>
      </c>
      <c r="BO2320">
        <v>35</v>
      </c>
      <c r="BP2320">
        <v>0</v>
      </c>
      <c r="BQ2320">
        <v>7</v>
      </c>
      <c r="BR2320">
        <v>7</v>
      </c>
      <c r="BS2320">
        <v>7</v>
      </c>
      <c r="BT2320">
        <v>7</v>
      </c>
      <c r="BU2320">
        <v>7</v>
      </c>
      <c r="BV2320">
        <v>0</v>
      </c>
      <c r="BW2320" t="str">
        <f>"8:00 AM"</f>
        <v>8:00 AM</v>
      </c>
      <c r="BX2320" t="str">
        <f>"4:00 PM"</f>
        <v>4:00 PM</v>
      </c>
      <c r="BY2320" t="s">
        <v>133</v>
      </c>
      <c r="BZ2320">
        <v>0</v>
      </c>
      <c r="CA2320">
        <v>12</v>
      </c>
      <c r="CB2320" t="s">
        <v>117</v>
      </c>
      <c r="CD2320" s="2" t="s">
        <v>2720</v>
      </c>
      <c r="CE2320" t="s">
        <v>2713</v>
      </c>
      <c r="CF2320" t="s">
        <v>2714</v>
      </c>
      <c r="CG2320" t="s">
        <v>120</v>
      </c>
      <c r="CH2320" t="s">
        <v>121</v>
      </c>
      <c r="CI2320" s="6">
        <v>96950</v>
      </c>
      <c r="CJ2320" s="10">
        <v>8.83</v>
      </c>
      <c r="CK2320" s="10">
        <v>8.83</v>
      </c>
      <c r="CL2320" s="10">
        <v>13.24</v>
      </c>
      <c r="CM2320" s="10">
        <v>13.24</v>
      </c>
      <c r="CN2320" t="s">
        <v>137</v>
      </c>
      <c r="CO2320" t="s">
        <v>2721</v>
      </c>
      <c r="CP2320" t="s">
        <v>138</v>
      </c>
      <c r="CR2320" t="s">
        <v>117</v>
      </c>
      <c r="CS2320" t="s">
        <v>139</v>
      </c>
      <c r="CT2320" t="s">
        <v>139</v>
      </c>
      <c r="CU2320" t="s">
        <v>139</v>
      </c>
      <c r="CV2320" t="s">
        <v>140</v>
      </c>
      <c r="CW2320" t="s">
        <v>139</v>
      </c>
      <c r="CX2320" t="s">
        <v>140</v>
      </c>
      <c r="CY2320" t="s">
        <v>462</v>
      </c>
      <c r="CZ2320" s="8">
        <v>16707837461</v>
      </c>
      <c r="DA2320" t="s">
        <v>463</v>
      </c>
      <c r="DB2320" t="s">
        <v>2722</v>
      </c>
      <c r="DC2320" t="s">
        <v>139</v>
      </c>
      <c r="DD2320" t="s">
        <v>117</v>
      </c>
    </row>
    <row r="2321" spans="1:114" ht="15" customHeight="1" x14ac:dyDescent="0.35">
      <c r="A2321" t="s">
        <v>13957</v>
      </c>
      <c r="B2321" t="s">
        <v>115</v>
      </c>
      <c r="C2321" s="1">
        <v>45811</v>
      </c>
      <c r="D2321" s="1">
        <v>45825</v>
      </c>
      <c r="E2321" t="s">
        <v>211</v>
      </c>
      <c r="G2321" t="s">
        <v>139</v>
      </c>
      <c r="H2321" t="s">
        <v>117</v>
      </c>
      <c r="I2321" t="s">
        <v>117</v>
      </c>
      <c r="J2321" t="s">
        <v>4541</v>
      </c>
      <c r="K2321" t="s">
        <v>348</v>
      </c>
      <c r="L2321" t="s">
        <v>349</v>
      </c>
      <c r="M2321" t="s">
        <v>350</v>
      </c>
      <c r="N2321" t="s">
        <v>136</v>
      </c>
      <c r="O2321" t="s">
        <v>121</v>
      </c>
      <c r="P2321" s="6">
        <v>96950</v>
      </c>
      <c r="Q2321" t="s">
        <v>122</v>
      </c>
      <c r="S2321" s="8">
        <v>16702346412</v>
      </c>
      <c r="T2321">
        <v>1510</v>
      </c>
      <c r="U2321" t="s">
        <v>351</v>
      </c>
      <c r="V2321">
        <v>72111</v>
      </c>
      <c r="W2321" t="s">
        <v>124</v>
      </c>
      <c r="Y2321" t="s">
        <v>352</v>
      </c>
      <c r="Z2321" t="s">
        <v>353</v>
      </c>
      <c r="AB2321" t="s">
        <v>354</v>
      </c>
      <c r="AC2321" t="s">
        <v>349</v>
      </c>
      <c r="AD2321" t="s">
        <v>350</v>
      </c>
      <c r="AE2321" t="s">
        <v>136</v>
      </c>
      <c r="AF2321" t="s">
        <v>121</v>
      </c>
      <c r="AG2321" s="6">
        <v>96950</v>
      </c>
      <c r="AH2321" t="s">
        <v>122</v>
      </c>
      <c r="AJ2321" s="8">
        <v>16702852190</v>
      </c>
      <c r="AL2321" t="s">
        <v>356</v>
      </c>
      <c r="BE2321" t="str">
        <f>"11-2021.00"</f>
        <v>11-2021.00</v>
      </c>
      <c r="BF2321" t="s">
        <v>4725</v>
      </c>
      <c r="BG2321" t="s">
        <v>4726</v>
      </c>
      <c r="BH2321" t="s">
        <v>4727</v>
      </c>
      <c r="BI2321">
        <v>2</v>
      </c>
      <c r="BK2321" s="1">
        <v>45931</v>
      </c>
      <c r="BL2321" s="1">
        <v>47026</v>
      </c>
      <c r="BO2321">
        <v>40</v>
      </c>
      <c r="BP2321">
        <v>0</v>
      </c>
      <c r="BQ2321">
        <v>8</v>
      </c>
      <c r="BR2321">
        <v>8</v>
      </c>
      <c r="BS2321">
        <v>8</v>
      </c>
      <c r="BT2321">
        <v>8</v>
      </c>
      <c r="BU2321">
        <v>8</v>
      </c>
      <c r="BV2321">
        <v>0</v>
      </c>
      <c r="BW2321" t="str">
        <f>"8:00 AM"</f>
        <v>8:00 AM</v>
      </c>
      <c r="BX2321" t="str">
        <f>"5:00 PM"</f>
        <v>5:00 PM</v>
      </c>
      <c r="BY2321" t="s">
        <v>459</v>
      </c>
      <c r="BZ2321">
        <v>3</v>
      </c>
      <c r="CA2321">
        <v>12</v>
      </c>
      <c r="CB2321" t="s">
        <v>117</v>
      </c>
      <c r="CD2321" t="s">
        <v>4728</v>
      </c>
      <c r="CE2321" t="s">
        <v>348</v>
      </c>
      <c r="CF2321" t="s">
        <v>350</v>
      </c>
      <c r="CG2321" t="s">
        <v>136</v>
      </c>
      <c r="CH2321" t="s">
        <v>121</v>
      </c>
      <c r="CI2321" s="6">
        <v>96950</v>
      </c>
      <c r="CJ2321" s="10">
        <v>3731.87</v>
      </c>
      <c r="CK2321" s="10">
        <v>4000</v>
      </c>
      <c r="CN2321" t="s">
        <v>375</v>
      </c>
      <c r="CO2321" t="s">
        <v>376</v>
      </c>
      <c r="CP2321" t="s">
        <v>138</v>
      </c>
      <c r="CR2321" t="s">
        <v>117</v>
      </c>
      <c r="CS2321" t="s">
        <v>139</v>
      </c>
      <c r="CT2321" t="s">
        <v>140</v>
      </c>
      <c r="CU2321" t="s">
        <v>140</v>
      </c>
      <c r="CV2321" t="s">
        <v>139</v>
      </c>
      <c r="CW2321" t="s">
        <v>139</v>
      </c>
      <c r="CX2321" t="s">
        <v>140</v>
      </c>
      <c r="CY2321" t="s">
        <v>362</v>
      </c>
      <c r="CZ2321" s="8">
        <v>16702346412</v>
      </c>
      <c r="DA2321" t="s">
        <v>363</v>
      </c>
      <c r="DB2321" t="s">
        <v>292</v>
      </c>
      <c r="DC2321" t="s">
        <v>139</v>
      </c>
      <c r="DD2321" t="s">
        <v>117</v>
      </c>
      <c r="DE2321" t="s">
        <v>352</v>
      </c>
      <c r="DF2321" t="s">
        <v>353</v>
      </c>
      <c r="DH2321" t="s">
        <v>351</v>
      </c>
      <c r="DI2321" t="s">
        <v>365</v>
      </c>
      <c r="DJ2321" t="s">
        <v>356</v>
      </c>
    </row>
    <row r="2322" spans="1:114" ht="15" customHeight="1" x14ac:dyDescent="0.35">
      <c r="A2322" t="s">
        <v>10565</v>
      </c>
      <c r="B2322" t="s">
        <v>115</v>
      </c>
      <c r="C2322" s="1">
        <v>45814</v>
      </c>
      <c r="D2322" s="1">
        <v>45825</v>
      </c>
      <c r="E2322" t="s">
        <v>211</v>
      </c>
      <c r="G2322" t="s">
        <v>117</v>
      </c>
      <c r="H2322" t="s">
        <v>117</v>
      </c>
      <c r="I2322" t="s">
        <v>117</v>
      </c>
      <c r="J2322" t="s">
        <v>10566</v>
      </c>
      <c r="K2322" t="s">
        <v>10567</v>
      </c>
      <c r="L2322" t="s">
        <v>10568</v>
      </c>
      <c r="N2322" t="s">
        <v>136</v>
      </c>
      <c r="O2322" t="s">
        <v>121</v>
      </c>
      <c r="P2322" s="6">
        <v>96950</v>
      </c>
      <c r="Q2322" t="s">
        <v>122</v>
      </c>
      <c r="R2322" t="s">
        <v>6781</v>
      </c>
      <c r="S2322" s="8">
        <v>16702335368</v>
      </c>
      <c r="U2322" t="s">
        <v>10569</v>
      </c>
      <c r="V2322">
        <v>722410</v>
      </c>
      <c r="W2322" t="s">
        <v>124</v>
      </c>
      <c r="Y2322" t="s">
        <v>1632</v>
      </c>
      <c r="Z2322" t="s">
        <v>4590</v>
      </c>
      <c r="AA2322" t="s">
        <v>6783</v>
      </c>
      <c r="AB2322" t="s">
        <v>1057</v>
      </c>
      <c r="AC2322" t="s">
        <v>10568</v>
      </c>
      <c r="AE2322" t="s">
        <v>136</v>
      </c>
      <c r="AF2322" t="s">
        <v>121</v>
      </c>
      <c r="AG2322" s="6">
        <v>96950</v>
      </c>
      <c r="AH2322" t="s">
        <v>122</v>
      </c>
      <c r="AI2322" t="s">
        <v>6781</v>
      </c>
      <c r="AJ2322" s="8">
        <v>16702335368</v>
      </c>
      <c r="AL2322" t="s">
        <v>10570</v>
      </c>
      <c r="BE2322" t="str">
        <f>"35-2014.00"</f>
        <v>35-2014.00</v>
      </c>
      <c r="BF2322" t="s">
        <v>191</v>
      </c>
      <c r="BG2322" t="s">
        <v>10571</v>
      </c>
      <c r="BH2322" t="s">
        <v>313</v>
      </c>
      <c r="BI2322">
        <v>2</v>
      </c>
      <c r="BK2322" s="1">
        <v>45931</v>
      </c>
      <c r="BL2322" s="1">
        <v>46295</v>
      </c>
      <c r="BO2322">
        <v>35</v>
      </c>
      <c r="BP2322">
        <v>0</v>
      </c>
      <c r="BQ2322">
        <v>0</v>
      </c>
      <c r="BR2322">
        <v>7</v>
      </c>
      <c r="BS2322">
        <v>7</v>
      </c>
      <c r="BT2322">
        <v>7</v>
      </c>
      <c r="BU2322">
        <v>7</v>
      </c>
      <c r="BV2322">
        <v>7</v>
      </c>
      <c r="BW2322" t="str">
        <f>"4:30 AM"</f>
        <v>4:30 AM</v>
      </c>
      <c r="BX2322" t="str">
        <f>"11:30 PM"</f>
        <v>11:30 PM</v>
      </c>
      <c r="BY2322" t="s">
        <v>133</v>
      </c>
      <c r="BZ2322">
        <v>0</v>
      </c>
      <c r="CA2322">
        <v>12</v>
      </c>
      <c r="CB2322" t="s">
        <v>117</v>
      </c>
      <c r="CD2322" t="s">
        <v>10572</v>
      </c>
      <c r="CE2322" t="s">
        <v>3455</v>
      </c>
      <c r="CG2322" t="s">
        <v>136</v>
      </c>
      <c r="CH2322" t="s">
        <v>121</v>
      </c>
      <c r="CI2322" s="6">
        <v>96950</v>
      </c>
      <c r="CJ2322" s="10">
        <v>8.83</v>
      </c>
      <c r="CK2322" s="10">
        <v>8.83</v>
      </c>
      <c r="CL2322" s="10">
        <v>13.25</v>
      </c>
      <c r="CM2322" s="10">
        <v>13.25</v>
      </c>
      <c r="CN2322" t="s">
        <v>137</v>
      </c>
      <c r="CO2322" t="s">
        <v>140</v>
      </c>
      <c r="CP2322" t="s">
        <v>138</v>
      </c>
      <c r="CR2322" t="s">
        <v>117</v>
      </c>
      <c r="CS2322" t="s">
        <v>139</v>
      </c>
      <c r="CT2322" t="s">
        <v>140</v>
      </c>
      <c r="CU2322" t="s">
        <v>139</v>
      </c>
      <c r="CV2322" t="s">
        <v>139</v>
      </c>
      <c r="CW2322" t="s">
        <v>139</v>
      </c>
      <c r="CX2322" t="s">
        <v>140</v>
      </c>
      <c r="CY2322" t="s">
        <v>140</v>
      </c>
      <c r="CZ2322" s="8">
        <v>16702335368</v>
      </c>
      <c r="DA2322" t="s">
        <v>10570</v>
      </c>
      <c r="DB2322" t="s">
        <v>1257</v>
      </c>
      <c r="DC2322" t="s">
        <v>139</v>
      </c>
      <c r="DD2322" t="s">
        <v>117</v>
      </c>
    </row>
    <row r="2323" spans="1:114" ht="15" customHeight="1" x14ac:dyDescent="0.35">
      <c r="A2323" t="s">
        <v>15462</v>
      </c>
      <c r="B2323" t="s">
        <v>166</v>
      </c>
      <c r="C2323" s="1">
        <v>45707</v>
      </c>
      <c r="D2323" s="1">
        <v>45826</v>
      </c>
      <c r="E2323" t="s">
        <v>116</v>
      </c>
      <c r="F2323" s="1">
        <v>45807</v>
      </c>
      <c r="G2323" t="s">
        <v>117</v>
      </c>
      <c r="H2323" t="s">
        <v>117</v>
      </c>
      <c r="I2323" t="s">
        <v>117</v>
      </c>
      <c r="J2323" t="s">
        <v>1712</v>
      </c>
      <c r="L2323" t="s">
        <v>1713</v>
      </c>
      <c r="M2323" t="s">
        <v>13298</v>
      </c>
      <c r="N2323" t="s">
        <v>120</v>
      </c>
      <c r="O2323" t="s">
        <v>121</v>
      </c>
      <c r="P2323" s="6">
        <v>96950</v>
      </c>
      <c r="Q2323" t="s">
        <v>122</v>
      </c>
      <c r="S2323" s="8">
        <v>16702858730</v>
      </c>
      <c r="U2323" t="s">
        <v>13299</v>
      </c>
      <c r="V2323">
        <v>561320</v>
      </c>
      <c r="W2323" t="s">
        <v>124</v>
      </c>
      <c r="Y2323" t="s">
        <v>1074</v>
      </c>
      <c r="Z2323" t="s">
        <v>1075</v>
      </c>
      <c r="AA2323" t="s">
        <v>1076</v>
      </c>
      <c r="AB2323" t="s">
        <v>189</v>
      </c>
      <c r="AC2323" t="s">
        <v>1713</v>
      </c>
      <c r="AD2323" t="s">
        <v>13298</v>
      </c>
      <c r="AE2323" t="s">
        <v>120</v>
      </c>
      <c r="AF2323" t="s">
        <v>121</v>
      </c>
      <c r="AG2323" s="6">
        <v>96950</v>
      </c>
      <c r="AH2323" t="s">
        <v>122</v>
      </c>
      <c r="AJ2323" s="8">
        <v>16702858730</v>
      </c>
      <c r="AL2323" t="s">
        <v>1078</v>
      </c>
      <c r="BE2323" t="str">
        <f>"37-2011.00"</f>
        <v>37-2011.00</v>
      </c>
      <c r="BF2323" t="s">
        <v>701</v>
      </c>
      <c r="BG2323" t="s">
        <v>13300</v>
      </c>
      <c r="BH2323" t="s">
        <v>1961</v>
      </c>
      <c r="BI2323">
        <v>12</v>
      </c>
      <c r="BK2323" s="1">
        <v>45809</v>
      </c>
      <c r="BL2323" s="1">
        <v>46173</v>
      </c>
      <c r="BO2323">
        <v>35</v>
      </c>
      <c r="BP2323">
        <v>0</v>
      </c>
      <c r="BQ2323">
        <v>7</v>
      </c>
      <c r="BR2323">
        <v>7</v>
      </c>
      <c r="BS2323">
        <v>7</v>
      </c>
      <c r="BT2323">
        <v>7</v>
      </c>
      <c r="BU2323">
        <v>7</v>
      </c>
      <c r="BV2323">
        <v>0</v>
      </c>
      <c r="BW2323" t="str">
        <f>"9:00 AM"</f>
        <v>9:00 AM</v>
      </c>
      <c r="BX2323" t="str">
        <f>"5:00 PM"</f>
        <v>5:00 PM</v>
      </c>
      <c r="BY2323" t="s">
        <v>133</v>
      </c>
      <c r="BZ2323">
        <v>0</v>
      </c>
      <c r="CA2323">
        <v>3</v>
      </c>
      <c r="CB2323" t="s">
        <v>117</v>
      </c>
      <c r="CD2323" s="2" t="s">
        <v>15073</v>
      </c>
      <c r="CE2323" t="s">
        <v>1718</v>
      </c>
      <c r="CF2323" t="s">
        <v>982</v>
      </c>
      <c r="CG2323" t="s">
        <v>120</v>
      </c>
      <c r="CH2323" t="s">
        <v>121</v>
      </c>
      <c r="CI2323" s="6">
        <v>96950</v>
      </c>
      <c r="CJ2323" s="10">
        <v>8.2899999999999991</v>
      </c>
      <c r="CK2323" s="10">
        <v>8.2899999999999991</v>
      </c>
      <c r="CL2323" s="10">
        <v>12.44</v>
      </c>
      <c r="CM2323" s="10">
        <v>12.44</v>
      </c>
      <c r="CN2323" t="s">
        <v>137</v>
      </c>
      <c r="CO2323" t="s">
        <v>194</v>
      </c>
      <c r="CP2323" t="s">
        <v>138</v>
      </c>
      <c r="CR2323" t="s">
        <v>117</v>
      </c>
      <c r="CS2323" t="s">
        <v>139</v>
      </c>
      <c r="CT2323" t="s">
        <v>140</v>
      </c>
      <c r="CU2323" t="s">
        <v>139</v>
      </c>
      <c r="CV2323" t="s">
        <v>140</v>
      </c>
      <c r="CW2323" t="s">
        <v>139</v>
      </c>
      <c r="CX2323" t="s">
        <v>140</v>
      </c>
      <c r="CY2323" s="2" t="s">
        <v>3712</v>
      </c>
      <c r="CZ2323" s="8">
        <v>16702858730</v>
      </c>
      <c r="DA2323" t="s">
        <v>1078</v>
      </c>
      <c r="DB2323" t="s">
        <v>164</v>
      </c>
      <c r="DC2323" t="s">
        <v>139</v>
      </c>
      <c r="DD2323" t="s">
        <v>117</v>
      </c>
    </row>
    <row r="2324" spans="1:114" ht="15" customHeight="1" x14ac:dyDescent="0.35">
      <c r="A2324" t="s">
        <v>6057</v>
      </c>
      <c r="B2324" t="s">
        <v>166</v>
      </c>
      <c r="C2324" s="1">
        <v>45741</v>
      </c>
      <c r="D2324" s="1">
        <v>45826</v>
      </c>
      <c r="E2324" t="s">
        <v>116</v>
      </c>
      <c r="F2324" s="1">
        <v>45837</v>
      </c>
      <c r="G2324" t="s">
        <v>117</v>
      </c>
      <c r="H2324" t="s">
        <v>117</v>
      </c>
      <c r="I2324" t="s">
        <v>117</v>
      </c>
      <c r="J2324" t="s">
        <v>1712</v>
      </c>
      <c r="L2324" t="s">
        <v>1713</v>
      </c>
      <c r="M2324" t="s">
        <v>1714</v>
      </c>
      <c r="N2324" t="s">
        <v>120</v>
      </c>
      <c r="O2324" t="s">
        <v>121</v>
      </c>
      <c r="P2324" s="6">
        <v>96950</v>
      </c>
      <c r="Q2324" t="s">
        <v>122</v>
      </c>
      <c r="S2324" s="8">
        <v>16702858730</v>
      </c>
      <c r="U2324" t="s">
        <v>1073</v>
      </c>
      <c r="V2324">
        <v>561320</v>
      </c>
      <c r="W2324" t="s">
        <v>124</v>
      </c>
      <c r="Y2324" t="s">
        <v>174</v>
      </c>
      <c r="Z2324" t="s">
        <v>6058</v>
      </c>
      <c r="AA2324" t="s">
        <v>6059</v>
      </c>
      <c r="AB2324" t="s">
        <v>6060</v>
      </c>
      <c r="AC2324" t="s">
        <v>1713</v>
      </c>
      <c r="AD2324" t="s">
        <v>1714</v>
      </c>
      <c r="AE2324" t="s">
        <v>120</v>
      </c>
      <c r="AF2324" t="s">
        <v>121</v>
      </c>
      <c r="AG2324" s="6">
        <v>96950</v>
      </c>
      <c r="AH2324" t="s">
        <v>122</v>
      </c>
      <c r="AJ2324" s="8">
        <v>16702858730</v>
      </c>
      <c r="AL2324" t="s">
        <v>1078</v>
      </c>
      <c r="BE2324" t="str">
        <f>"13-2011.00"</f>
        <v>13-2011.00</v>
      </c>
      <c r="BF2324" t="s">
        <v>934</v>
      </c>
      <c r="BG2324" t="s">
        <v>6061</v>
      </c>
      <c r="BH2324" t="s">
        <v>2233</v>
      </c>
      <c r="BI2324">
        <v>4</v>
      </c>
      <c r="BK2324" s="1">
        <v>45839</v>
      </c>
      <c r="BL2324" s="1">
        <v>46203</v>
      </c>
      <c r="BO2324">
        <v>35</v>
      </c>
      <c r="BP2324">
        <v>0</v>
      </c>
      <c r="BQ2324">
        <v>7</v>
      </c>
      <c r="BR2324">
        <v>7</v>
      </c>
      <c r="BS2324">
        <v>7</v>
      </c>
      <c r="BT2324">
        <v>7</v>
      </c>
      <c r="BU2324">
        <v>7</v>
      </c>
      <c r="BV2324">
        <v>0</v>
      </c>
      <c r="BW2324" t="str">
        <f>"9:00 AM"</f>
        <v>9:00 AM</v>
      </c>
      <c r="BX2324" t="str">
        <f>"5:00 PM"</f>
        <v>5:00 PM</v>
      </c>
      <c r="BY2324" t="s">
        <v>588</v>
      </c>
      <c r="BZ2324">
        <v>0</v>
      </c>
      <c r="CA2324">
        <v>12</v>
      </c>
      <c r="CB2324" t="s">
        <v>139</v>
      </c>
      <c r="CC2324">
        <v>2</v>
      </c>
      <c r="CD2324" s="2" t="s">
        <v>6062</v>
      </c>
      <c r="CE2324" t="s">
        <v>5718</v>
      </c>
      <c r="CF2324" t="s">
        <v>982</v>
      </c>
      <c r="CG2324" t="s">
        <v>120</v>
      </c>
      <c r="CH2324" t="s">
        <v>121</v>
      </c>
      <c r="CI2324" s="6">
        <v>96950</v>
      </c>
      <c r="CJ2324" s="10">
        <v>17.48</v>
      </c>
      <c r="CK2324" s="10">
        <v>17.48</v>
      </c>
      <c r="CL2324" s="10">
        <v>26.22</v>
      </c>
      <c r="CM2324" s="10">
        <v>26.22</v>
      </c>
      <c r="CN2324" t="s">
        <v>137</v>
      </c>
      <c r="CO2324" t="s">
        <v>194</v>
      </c>
      <c r="CP2324" t="s">
        <v>138</v>
      </c>
      <c r="CR2324" t="s">
        <v>117</v>
      </c>
      <c r="CS2324" t="s">
        <v>139</v>
      </c>
      <c r="CT2324" t="s">
        <v>140</v>
      </c>
      <c r="CU2324" t="s">
        <v>139</v>
      </c>
      <c r="CV2324" t="s">
        <v>140</v>
      </c>
      <c r="CW2324" t="s">
        <v>139</v>
      </c>
      <c r="CX2324" t="s">
        <v>140</v>
      </c>
      <c r="CY2324" s="2" t="s">
        <v>4595</v>
      </c>
      <c r="CZ2324" s="8">
        <v>16702858730</v>
      </c>
      <c r="DA2324" t="s">
        <v>1078</v>
      </c>
      <c r="DB2324" t="s">
        <v>140</v>
      </c>
      <c r="DC2324" t="s">
        <v>139</v>
      </c>
      <c r="DD2324" t="s">
        <v>117</v>
      </c>
    </row>
    <row r="2325" spans="1:114" ht="15" customHeight="1" x14ac:dyDescent="0.35">
      <c r="A2325" t="s">
        <v>13993</v>
      </c>
      <c r="B2325" t="s">
        <v>166</v>
      </c>
      <c r="C2325" s="1">
        <v>45741</v>
      </c>
      <c r="D2325" s="1">
        <v>45826</v>
      </c>
      <c r="E2325" t="s">
        <v>116</v>
      </c>
      <c r="F2325" s="1">
        <v>45837</v>
      </c>
      <c r="G2325" t="s">
        <v>117</v>
      </c>
      <c r="H2325" t="s">
        <v>117</v>
      </c>
      <c r="I2325" t="s">
        <v>117</v>
      </c>
      <c r="J2325" t="s">
        <v>1712</v>
      </c>
      <c r="L2325" t="s">
        <v>3692</v>
      </c>
      <c r="M2325" t="s">
        <v>3693</v>
      </c>
      <c r="N2325" t="s">
        <v>120</v>
      </c>
      <c r="O2325" t="s">
        <v>121</v>
      </c>
      <c r="P2325" s="6">
        <v>96950</v>
      </c>
      <c r="Q2325" t="s">
        <v>122</v>
      </c>
      <c r="S2325" s="8">
        <v>16702858730</v>
      </c>
      <c r="U2325" t="s">
        <v>1073</v>
      </c>
      <c r="V2325">
        <v>561320</v>
      </c>
      <c r="W2325" t="s">
        <v>124</v>
      </c>
      <c r="Y2325" t="s">
        <v>1074</v>
      </c>
      <c r="Z2325" t="s">
        <v>1075</v>
      </c>
      <c r="AA2325" t="s">
        <v>1076</v>
      </c>
      <c r="AB2325" t="s">
        <v>189</v>
      </c>
      <c r="AC2325" t="s">
        <v>1713</v>
      </c>
      <c r="AD2325" t="s">
        <v>1714</v>
      </c>
      <c r="AE2325" t="s">
        <v>120</v>
      </c>
      <c r="AF2325" t="s">
        <v>121</v>
      </c>
      <c r="AG2325" s="6">
        <v>96950</v>
      </c>
      <c r="AH2325" t="s">
        <v>122</v>
      </c>
      <c r="AJ2325" s="8">
        <v>16702858730</v>
      </c>
      <c r="AL2325" t="s">
        <v>1078</v>
      </c>
      <c r="BE2325" t="str">
        <f>"49-9071.00"</f>
        <v>49-9071.00</v>
      </c>
      <c r="BF2325" t="s">
        <v>156</v>
      </c>
      <c r="BG2325" t="s">
        <v>3694</v>
      </c>
      <c r="BH2325" t="s">
        <v>341</v>
      </c>
      <c r="BI2325">
        <v>6</v>
      </c>
      <c r="BK2325" s="1">
        <v>45839</v>
      </c>
      <c r="BL2325" s="1">
        <v>46203</v>
      </c>
      <c r="BO2325">
        <v>35</v>
      </c>
      <c r="BP2325">
        <v>0</v>
      </c>
      <c r="BQ2325">
        <v>7</v>
      </c>
      <c r="BR2325">
        <v>7</v>
      </c>
      <c r="BS2325">
        <v>7</v>
      </c>
      <c r="BT2325">
        <v>7</v>
      </c>
      <c r="BU2325">
        <v>7</v>
      </c>
      <c r="BV2325">
        <v>0</v>
      </c>
      <c r="BW2325" t="str">
        <f>"9:00 AM"</f>
        <v>9:00 AM</v>
      </c>
      <c r="BX2325" t="str">
        <f>"5:00 PM"</f>
        <v>5:00 PM</v>
      </c>
      <c r="BY2325" t="s">
        <v>133</v>
      </c>
      <c r="BZ2325">
        <v>0</v>
      </c>
      <c r="CA2325">
        <v>12</v>
      </c>
      <c r="CB2325" t="s">
        <v>117</v>
      </c>
      <c r="CD2325" s="2" t="s">
        <v>3695</v>
      </c>
      <c r="CE2325" t="s">
        <v>5718</v>
      </c>
      <c r="CF2325" t="s">
        <v>982</v>
      </c>
      <c r="CG2325" t="s">
        <v>120</v>
      </c>
      <c r="CH2325" t="s">
        <v>121</v>
      </c>
      <c r="CI2325" s="6">
        <v>96950</v>
      </c>
      <c r="CJ2325" s="10">
        <v>9.75</v>
      </c>
      <c r="CK2325" s="10">
        <v>9.75</v>
      </c>
      <c r="CL2325" s="10">
        <v>14.63</v>
      </c>
      <c r="CM2325" s="10">
        <v>14.63</v>
      </c>
      <c r="CN2325" t="s">
        <v>137</v>
      </c>
      <c r="CO2325" t="s">
        <v>162</v>
      </c>
      <c r="CP2325" t="s">
        <v>138</v>
      </c>
      <c r="CR2325" t="s">
        <v>117</v>
      </c>
      <c r="CS2325" t="s">
        <v>139</v>
      </c>
      <c r="CT2325" t="s">
        <v>140</v>
      </c>
      <c r="CU2325" t="s">
        <v>139</v>
      </c>
      <c r="CV2325" t="s">
        <v>140</v>
      </c>
      <c r="CW2325" t="s">
        <v>139</v>
      </c>
      <c r="CX2325" t="s">
        <v>140</v>
      </c>
      <c r="CY2325" s="2" t="s">
        <v>5719</v>
      </c>
      <c r="CZ2325" s="8">
        <v>16702858730</v>
      </c>
      <c r="DA2325" t="s">
        <v>1078</v>
      </c>
      <c r="DB2325" t="s">
        <v>164</v>
      </c>
      <c r="DC2325" t="s">
        <v>139</v>
      </c>
      <c r="DD2325" t="s">
        <v>117</v>
      </c>
    </row>
    <row r="2326" spans="1:114" ht="15" customHeight="1" x14ac:dyDescent="0.35">
      <c r="A2326" t="s">
        <v>12553</v>
      </c>
      <c r="B2326" t="s">
        <v>144</v>
      </c>
      <c r="C2326" s="1">
        <v>45756</v>
      </c>
      <c r="D2326" s="1">
        <v>45826</v>
      </c>
      <c r="E2326" t="s">
        <v>116</v>
      </c>
      <c r="F2326" s="1">
        <v>45929</v>
      </c>
      <c r="G2326" t="s">
        <v>117</v>
      </c>
      <c r="H2326" t="s">
        <v>117</v>
      </c>
      <c r="I2326" t="s">
        <v>117</v>
      </c>
      <c r="J2326" t="s">
        <v>6210</v>
      </c>
      <c r="K2326" t="s">
        <v>11047</v>
      </c>
      <c r="L2326" t="s">
        <v>2289</v>
      </c>
      <c r="N2326">
        <v>96950</v>
      </c>
      <c r="O2326" t="s">
        <v>121</v>
      </c>
      <c r="P2326" s="6">
        <v>96950</v>
      </c>
      <c r="Q2326" t="s">
        <v>122</v>
      </c>
      <c r="S2326" s="8">
        <v>16702358778</v>
      </c>
      <c r="U2326" t="s">
        <v>2527</v>
      </c>
      <c r="V2326">
        <v>522390</v>
      </c>
      <c r="W2326" t="s">
        <v>124</v>
      </c>
      <c r="Y2326" t="s">
        <v>2286</v>
      </c>
      <c r="Z2326" t="s">
        <v>2287</v>
      </c>
      <c r="AA2326" t="s">
        <v>2288</v>
      </c>
      <c r="AB2326" t="s">
        <v>474</v>
      </c>
      <c r="AC2326" t="s">
        <v>2289</v>
      </c>
      <c r="AE2326" t="s">
        <v>136</v>
      </c>
      <c r="AF2326" t="s">
        <v>121</v>
      </c>
      <c r="AG2326" s="6">
        <v>96950</v>
      </c>
      <c r="AH2326" t="s">
        <v>122</v>
      </c>
      <c r="AJ2326" s="8">
        <v>16702358778</v>
      </c>
      <c r="AL2326" t="s">
        <v>2290</v>
      </c>
      <c r="BE2326" t="str">
        <f>"41-2011.00"</f>
        <v>41-2011.00</v>
      </c>
      <c r="BF2326" t="s">
        <v>918</v>
      </c>
      <c r="BG2326" t="s">
        <v>11048</v>
      </c>
      <c r="BH2326" t="s">
        <v>11049</v>
      </c>
      <c r="BI2326">
        <v>2</v>
      </c>
      <c r="BJ2326">
        <v>2</v>
      </c>
      <c r="BK2326" s="1">
        <v>45931</v>
      </c>
      <c r="BL2326" s="1">
        <v>46295</v>
      </c>
      <c r="BM2326" s="1">
        <v>45931</v>
      </c>
      <c r="BN2326" s="1">
        <v>46295</v>
      </c>
      <c r="BO2326">
        <v>40</v>
      </c>
      <c r="BP2326">
        <v>0</v>
      </c>
      <c r="BQ2326">
        <v>8</v>
      </c>
      <c r="BR2326">
        <v>8</v>
      </c>
      <c r="BS2326">
        <v>8</v>
      </c>
      <c r="BT2326">
        <v>8</v>
      </c>
      <c r="BU2326">
        <v>8</v>
      </c>
      <c r="BV2326">
        <v>0</v>
      </c>
      <c r="BW2326" t="str">
        <f>"8:00 AM"</f>
        <v>8:00 AM</v>
      </c>
      <c r="BX2326" t="str">
        <f>"5:00 PM"</f>
        <v>5:00 PM</v>
      </c>
      <c r="BY2326" t="s">
        <v>133</v>
      </c>
      <c r="BZ2326">
        <v>0</v>
      </c>
      <c r="CA2326">
        <v>12</v>
      </c>
      <c r="CB2326" t="s">
        <v>117</v>
      </c>
      <c r="CD2326" t="s">
        <v>11050</v>
      </c>
      <c r="CE2326" t="s">
        <v>2289</v>
      </c>
      <c r="CG2326" t="s">
        <v>136</v>
      </c>
      <c r="CH2326" t="s">
        <v>121</v>
      </c>
      <c r="CI2326" s="6">
        <v>96950</v>
      </c>
      <c r="CJ2326" s="10">
        <v>7.89</v>
      </c>
      <c r="CK2326" s="10">
        <v>8</v>
      </c>
      <c r="CL2326" s="10">
        <v>11.84</v>
      </c>
      <c r="CM2326" s="10">
        <v>12</v>
      </c>
      <c r="CN2326" t="s">
        <v>137</v>
      </c>
      <c r="CO2326" t="s">
        <v>164</v>
      </c>
      <c r="CP2326" t="s">
        <v>138</v>
      </c>
      <c r="CR2326" t="s">
        <v>117</v>
      </c>
      <c r="CS2326" t="s">
        <v>139</v>
      </c>
      <c r="CT2326" t="s">
        <v>139</v>
      </c>
      <c r="CU2326" t="s">
        <v>139</v>
      </c>
      <c r="CV2326" t="s">
        <v>140</v>
      </c>
      <c r="CW2326" t="s">
        <v>139</v>
      </c>
      <c r="CX2326" t="s">
        <v>139</v>
      </c>
      <c r="CY2326" t="s">
        <v>2293</v>
      </c>
      <c r="CZ2326" s="8">
        <v>16702358778</v>
      </c>
      <c r="DA2326" t="s">
        <v>2290</v>
      </c>
      <c r="DB2326" t="s">
        <v>140</v>
      </c>
      <c r="DC2326" t="s">
        <v>139</v>
      </c>
      <c r="DD2326" t="s">
        <v>117</v>
      </c>
    </row>
    <row r="2327" spans="1:114" ht="15" customHeight="1" x14ac:dyDescent="0.35">
      <c r="A2327" t="s">
        <v>10714</v>
      </c>
      <c r="B2327" t="s">
        <v>166</v>
      </c>
      <c r="C2327" s="1">
        <v>45757</v>
      </c>
      <c r="D2327" s="1">
        <v>45826</v>
      </c>
      <c r="E2327" t="s">
        <v>116</v>
      </c>
      <c r="F2327" s="1">
        <v>45929</v>
      </c>
      <c r="G2327" t="s">
        <v>139</v>
      </c>
      <c r="H2327" t="s">
        <v>117</v>
      </c>
      <c r="I2327" t="s">
        <v>117</v>
      </c>
      <c r="J2327" t="s">
        <v>9952</v>
      </c>
      <c r="K2327" t="s">
        <v>9953</v>
      </c>
      <c r="L2327" t="s">
        <v>9954</v>
      </c>
      <c r="N2327" t="s">
        <v>136</v>
      </c>
      <c r="O2327" t="s">
        <v>121</v>
      </c>
      <c r="P2327" s="6">
        <v>96950</v>
      </c>
      <c r="Q2327" t="s">
        <v>122</v>
      </c>
      <c r="S2327" s="8">
        <v>16702359981</v>
      </c>
      <c r="U2327" t="s">
        <v>9955</v>
      </c>
      <c r="V2327">
        <v>721110</v>
      </c>
      <c r="W2327" t="s">
        <v>124</v>
      </c>
      <c r="Y2327" t="s">
        <v>8945</v>
      </c>
      <c r="Z2327" t="s">
        <v>9956</v>
      </c>
      <c r="AB2327" t="s">
        <v>1724</v>
      </c>
      <c r="AC2327" t="s">
        <v>9954</v>
      </c>
      <c r="AE2327">
        <v>96950</v>
      </c>
      <c r="AF2327" t="s">
        <v>121</v>
      </c>
      <c r="AG2327" s="6">
        <v>96950</v>
      </c>
      <c r="AH2327" t="s">
        <v>122</v>
      </c>
      <c r="AJ2327" s="8">
        <v>16702359981</v>
      </c>
      <c r="AL2327" t="s">
        <v>599</v>
      </c>
      <c r="AM2327" t="s">
        <v>600</v>
      </c>
      <c r="AN2327" t="s">
        <v>601</v>
      </c>
      <c r="AO2327" t="s">
        <v>602</v>
      </c>
      <c r="AQ2327" t="s">
        <v>603</v>
      </c>
      <c r="AS2327" t="s">
        <v>136</v>
      </c>
      <c r="AT2327" t="s">
        <v>121</v>
      </c>
      <c r="AU2327" s="6">
        <v>96950</v>
      </c>
      <c r="AV2327" t="s">
        <v>122</v>
      </c>
      <c r="AX2327" s="8">
        <v>16702353403</v>
      </c>
      <c r="AZ2327" t="s">
        <v>604</v>
      </c>
      <c r="BA2327" t="s">
        <v>605</v>
      </c>
      <c r="BB2327" t="s">
        <v>9957</v>
      </c>
      <c r="BE2327" t="str">
        <f>"43-1011.00"</f>
        <v>43-1011.00</v>
      </c>
      <c r="BF2327" t="s">
        <v>4560</v>
      </c>
      <c r="BG2327" t="s">
        <v>9958</v>
      </c>
      <c r="BH2327" t="s">
        <v>9959</v>
      </c>
      <c r="BI2327">
        <v>1</v>
      </c>
      <c r="BK2327" s="1">
        <v>45931</v>
      </c>
      <c r="BL2327" s="1">
        <v>47026</v>
      </c>
      <c r="BO2327">
        <v>35</v>
      </c>
      <c r="BP2327">
        <v>0</v>
      </c>
      <c r="BQ2327">
        <v>7</v>
      </c>
      <c r="BR2327">
        <v>7</v>
      </c>
      <c r="BS2327">
        <v>7</v>
      </c>
      <c r="BT2327">
        <v>7</v>
      </c>
      <c r="BU2327">
        <v>7</v>
      </c>
      <c r="BV2327">
        <v>0</v>
      </c>
      <c r="BW2327" t="str">
        <f>"9:00 AM"</f>
        <v>9:00 AM</v>
      </c>
      <c r="BX2327" t="str">
        <f>"5:00 PM"</f>
        <v>5:00 PM</v>
      </c>
      <c r="BY2327" t="s">
        <v>159</v>
      </c>
      <c r="BZ2327">
        <v>0</v>
      </c>
      <c r="CA2327">
        <v>24</v>
      </c>
      <c r="CB2327" t="s">
        <v>139</v>
      </c>
      <c r="CC2327">
        <v>2</v>
      </c>
      <c r="CD2327" t="s">
        <v>9960</v>
      </c>
      <c r="CE2327" t="s">
        <v>9961</v>
      </c>
      <c r="CG2327" t="s">
        <v>136</v>
      </c>
      <c r="CH2327" t="s">
        <v>121</v>
      </c>
      <c r="CI2327" s="6">
        <v>96950</v>
      </c>
      <c r="CJ2327" s="10">
        <v>16.649999999999999</v>
      </c>
      <c r="CK2327" s="10">
        <v>16.649999999999999</v>
      </c>
      <c r="CL2327" s="10">
        <v>0</v>
      </c>
      <c r="CM2327" s="10">
        <v>0</v>
      </c>
      <c r="CN2327" t="s">
        <v>137</v>
      </c>
      <c r="CO2327" t="s">
        <v>133</v>
      </c>
      <c r="CP2327" t="s">
        <v>138</v>
      </c>
      <c r="CR2327" t="s">
        <v>117</v>
      </c>
      <c r="CS2327" t="s">
        <v>139</v>
      </c>
      <c r="CT2327" t="s">
        <v>140</v>
      </c>
      <c r="CU2327" t="s">
        <v>140</v>
      </c>
      <c r="CV2327" t="s">
        <v>140</v>
      </c>
      <c r="CW2327" t="s">
        <v>139</v>
      </c>
      <c r="CX2327" t="s">
        <v>140</v>
      </c>
      <c r="CY2327" s="2" t="s">
        <v>2375</v>
      </c>
      <c r="CZ2327" s="8">
        <v>16702359981</v>
      </c>
      <c r="DA2327" t="s">
        <v>599</v>
      </c>
      <c r="DB2327" t="s">
        <v>140</v>
      </c>
      <c r="DC2327" t="s">
        <v>139</v>
      </c>
      <c r="DD2327" t="s">
        <v>117</v>
      </c>
    </row>
    <row r="2328" spans="1:114" ht="15" customHeight="1" x14ac:dyDescent="0.35">
      <c r="A2328" t="s">
        <v>12640</v>
      </c>
      <c r="B2328" t="s">
        <v>166</v>
      </c>
      <c r="C2328" s="1">
        <v>45761</v>
      </c>
      <c r="D2328" s="1">
        <v>45826</v>
      </c>
      <c r="E2328" t="s">
        <v>211</v>
      </c>
      <c r="G2328" t="s">
        <v>117</v>
      </c>
      <c r="H2328" t="s">
        <v>117</v>
      </c>
      <c r="I2328" t="s">
        <v>117</v>
      </c>
      <c r="J2328" t="s">
        <v>246</v>
      </c>
      <c r="L2328" t="s">
        <v>253</v>
      </c>
      <c r="N2328" t="s">
        <v>248</v>
      </c>
      <c r="O2328" t="s">
        <v>121</v>
      </c>
      <c r="P2328" s="6">
        <v>96951</v>
      </c>
      <c r="Q2328" t="s">
        <v>122</v>
      </c>
      <c r="R2328" t="s">
        <v>121</v>
      </c>
      <c r="S2328" s="8">
        <v>16705320350</v>
      </c>
      <c r="U2328" t="s">
        <v>249</v>
      </c>
      <c r="V2328">
        <v>311812</v>
      </c>
      <c r="W2328" t="s">
        <v>124</v>
      </c>
      <c r="Y2328" t="s">
        <v>250</v>
      </c>
      <c r="Z2328" t="s">
        <v>251</v>
      </c>
      <c r="AA2328" t="s">
        <v>535</v>
      </c>
      <c r="AB2328" t="s">
        <v>128</v>
      </c>
      <c r="AC2328" t="s">
        <v>253</v>
      </c>
      <c r="AE2328" t="s">
        <v>248</v>
      </c>
      <c r="AF2328" t="s">
        <v>121</v>
      </c>
      <c r="AG2328" s="6">
        <v>96951</v>
      </c>
      <c r="AH2328" t="s">
        <v>122</v>
      </c>
      <c r="AJ2328" s="8">
        <v>16705320350</v>
      </c>
      <c r="AL2328" t="s">
        <v>254</v>
      </c>
      <c r="BE2328" t="str">
        <f>"51-3011.00"</f>
        <v>51-3011.00</v>
      </c>
      <c r="BF2328" t="s">
        <v>217</v>
      </c>
      <c r="BG2328" t="s">
        <v>1318</v>
      </c>
      <c r="BH2328" t="s">
        <v>1319</v>
      </c>
      <c r="BI2328">
        <v>1</v>
      </c>
      <c r="BK2328" s="1">
        <v>45880</v>
      </c>
      <c r="BL2328" s="1">
        <v>46244</v>
      </c>
      <c r="BO2328">
        <v>40</v>
      </c>
      <c r="BP2328">
        <v>0</v>
      </c>
      <c r="BQ2328">
        <v>7</v>
      </c>
      <c r="BR2328">
        <v>7</v>
      </c>
      <c r="BS2328">
        <v>7</v>
      </c>
      <c r="BT2328">
        <v>7</v>
      </c>
      <c r="BU2328">
        <v>7</v>
      </c>
      <c r="BV2328">
        <v>5</v>
      </c>
      <c r="BW2328" t="str">
        <f>"8:00 AM"</f>
        <v>8:00 AM</v>
      </c>
      <c r="BX2328" t="str">
        <f>"5:00 PM"</f>
        <v>5:00 PM</v>
      </c>
      <c r="BY2328" t="s">
        <v>133</v>
      </c>
      <c r="BZ2328">
        <v>0</v>
      </c>
      <c r="CA2328">
        <v>3</v>
      </c>
      <c r="CB2328" t="s">
        <v>117</v>
      </c>
      <c r="CD2328" t="s">
        <v>12641</v>
      </c>
      <c r="CE2328" t="s">
        <v>1321</v>
      </c>
      <c r="CG2328" t="s">
        <v>248</v>
      </c>
      <c r="CH2328" t="s">
        <v>121</v>
      </c>
      <c r="CI2328" s="6">
        <v>96951</v>
      </c>
      <c r="CJ2328" s="10">
        <v>8.64</v>
      </c>
      <c r="CK2328" s="10">
        <v>8.64</v>
      </c>
      <c r="CL2328" s="10">
        <v>12.96</v>
      </c>
      <c r="CM2328" s="10">
        <v>12.96</v>
      </c>
      <c r="CN2328" t="s">
        <v>137</v>
      </c>
      <c r="CO2328" t="s">
        <v>140</v>
      </c>
      <c r="CP2328" t="s">
        <v>138</v>
      </c>
      <c r="CR2328" t="s">
        <v>117</v>
      </c>
      <c r="CS2328" t="s">
        <v>139</v>
      </c>
      <c r="CT2328" t="s">
        <v>140</v>
      </c>
      <c r="CU2328" t="s">
        <v>139</v>
      </c>
      <c r="CV2328" t="s">
        <v>140</v>
      </c>
      <c r="CW2328" t="s">
        <v>139</v>
      </c>
      <c r="CX2328" t="s">
        <v>140</v>
      </c>
      <c r="CY2328" t="s">
        <v>539</v>
      </c>
      <c r="CZ2328" s="8">
        <v>16705320350</v>
      </c>
      <c r="DA2328" t="s">
        <v>254</v>
      </c>
      <c r="DB2328" t="s">
        <v>140</v>
      </c>
      <c r="DC2328" t="s">
        <v>139</v>
      </c>
      <c r="DD2328" t="s">
        <v>117</v>
      </c>
    </row>
    <row r="2329" spans="1:114" ht="15" customHeight="1" x14ac:dyDescent="0.35">
      <c r="A2329" t="s">
        <v>12570</v>
      </c>
      <c r="B2329" t="s">
        <v>144</v>
      </c>
      <c r="C2329" s="1">
        <v>45762</v>
      </c>
      <c r="D2329" s="1">
        <v>45826</v>
      </c>
      <c r="E2329" t="s">
        <v>116</v>
      </c>
      <c r="F2329" s="1">
        <v>45929</v>
      </c>
      <c r="G2329" t="s">
        <v>117</v>
      </c>
      <c r="H2329" t="s">
        <v>117</v>
      </c>
      <c r="I2329" t="s">
        <v>117</v>
      </c>
      <c r="J2329" t="s">
        <v>4668</v>
      </c>
      <c r="K2329" t="s">
        <v>4669</v>
      </c>
      <c r="L2329" t="s">
        <v>4670</v>
      </c>
      <c r="M2329" t="s">
        <v>4671</v>
      </c>
      <c r="N2329" t="s">
        <v>120</v>
      </c>
      <c r="O2329" t="s">
        <v>121</v>
      </c>
      <c r="P2329" s="6">
        <v>96950</v>
      </c>
      <c r="Q2329" t="s">
        <v>122</v>
      </c>
      <c r="R2329" t="s">
        <v>140</v>
      </c>
      <c r="S2329" s="8">
        <v>16702346708</v>
      </c>
      <c r="U2329" t="s">
        <v>4672</v>
      </c>
      <c r="V2329">
        <v>236220</v>
      </c>
      <c r="W2329" t="s">
        <v>124</v>
      </c>
      <c r="Y2329" t="s">
        <v>1426</v>
      </c>
      <c r="Z2329" t="s">
        <v>12571</v>
      </c>
      <c r="AB2329" t="s">
        <v>3531</v>
      </c>
      <c r="AC2329" t="s">
        <v>4670</v>
      </c>
      <c r="AD2329" t="s">
        <v>4671</v>
      </c>
      <c r="AE2329" t="s">
        <v>120</v>
      </c>
      <c r="AF2329" t="s">
        <v>121</v>
      </c>
      <c r="AG2329" s="6">
        <v>96950</v>
      </c>
      <c r="AH2329" t="s">
        <v>122</v>
      </c>
      <c r="AI2329" t="s">
        <v>1488</v>
      </c>
      <c r="AJ2329" s="8">
        <v>16702346708</v>
      </c>
      <c r="AL2329" t="s">
        <v>4674</v>
      </c>
      <c r="BE2329" t="str">
        <f>"49-9071.00"</f>
        <v>49-9071.00</v>
      </c>
      <c r="BF2329" t="s">
        <v>156</v>
      </c>
      <c r="BG2329" t="s">
        <v>4675</v>
      </c>
      <c r="BH2329" t="s">
        <v>3770</v>
      </c>
      <c r="BI2329">
        <v>4</v>
      </c>
      <c r="BJ2329">
        <v>4</v>
      </c>
      <c r="BK2329" s="1">
        <v>45931</v>
      </c>
      <c r="BL2329" s="1">
        <v>46295</v>
      </c>
      <c r="BM2329" s="1">
        <v>45931</v>
      </c>
      <c r="BN2329" s="1">
        <v>46295</v>
      </c>
      <c r="BO2329">
        <v>35</v>
      </c>
      <c r="BP2329">
        <v>0</v>
      </c>
      <c r="BQ2329">
        <v>7</v>
      </c>
      <c r="BR2329">
        <v>7</v>
      </c>
      <c r="BS2329">
        <v>7</v>
      </c>
      <c r="BT2329">
        <v>7</v>
      </c>
      <c r="BU2329">
        <v>7</v>
      </c>
      <c r="BV2329">
        <v>0</v>
      </c>
      <c r="BW2329" t="str">
        <f>"8:00 AM"</f>
        <v>8:00 AM</v>
      </c>
      <c r="BX2329" t="str">
        <f>"4:00 PM"</f>
        <v>4:00 PM</v>
      </c>
      <c r="BY2329" t="s">
        <v>159</v>
      </c>
      <c r="BZ2329">
        <v>0</v>
      </c>
      <c r="CA2329">
        <v>12</v>
      </c>
      <c r="CB2329" t="s">
        <v>117</v>
      </c>
      <c r="CD2329" t="s">
        <v>4676</v>
      </c>
      <c r="CE2329" t="s">
        <v>4670</v>
      </c>
      <c r="CF2329" t="s">
        <v>4671</v>
      </c>
      <c r="CG2329" t="s">
        <v>120</v>
      </c>
      <c r="CH2329" t="s">
        <v>121</v>
      </c>
      <c r="CI2329" s="6">
        <v>96950</v>
      </c>
      <c r="CJ2329" s="10">
        <v>9.75</v>
      </c>
      <c r="CK2329" s="10">
        <v>9.75</v>
      </c>
      <c r="CL2329" s="10">
        <v>14.63</v>
      </c>
      <c r="CM2329" s="10">
        <v>14.63</v>
      </c>
      <c r="CN2329" t="s">
        <v>137</v>
      </c>
      <c r="CO2329" t="s">
        <v>162</v>
      </c>
      <c r="CP2329" t="s">
        <v>138</v>
      </c>
      <c r="CR2329" t="s">
        <v>117</v>
      </c>
      <c r="CS2329" t="s">
        <v>139</v>
      </c>
      <c r="CT2329" t="s">
        <v>139</v>
      </c>
      <c r="CU2329" t="s">
        <v>139</v>
      </c>
      <c r="CV2329" t="s">
        <v>140</v>
      </c>
      <c r="CW2329" t="s">
        <v>139</v>
      </c>
      <c r="CX2329" t="s">
        <v>140</v>
      </c>
      <c r="CY2329" t="s">
        <v>12572</v>
      </c>
      <c r="CZ2329" s="8">
        <v>16702346708</v>
      </c>
      <c r="DA2329" t="s">
        <v>4674</v>
      </c>
      <c r="DB2329" t="s">
        <v>140</v>
      </c>
      <c r="DC2329" t="s">
        <v>139</v>
      </c>
      <c r="DD2329" t="s">
        <v>117</v>
      </c>
      <c r="DE2329" t="s">
        <v>4677</v>
      </c>
      <c r="DF2329" t="s">
        <v>2717</v>
      </c>
      <c r="DG2329" t="s">
        <v>1331</v>
      </c>
      <c r="DH2329" t="s">
        <v>4672</v>
      </c>
      <c r="DI2329" t="s">
        <v>4668</v>
      </c>
      <c r="DJ2329" t="s">
        <v>4674</v>
      </c>
    </row>
    <row r="2330" spans="1:114" ht="15" customHeight="1" x14ac:dyDescent="0.35">
      <c r="A2330" t="s">
        <v>15641</v>
      </c>
      <c r="B2330" t="s">
        <v>144</v>
      </c>
      <c r="C2330" s="1">
        <v>45762</v>
      </c>
      <c r="D2330" s="1">
        <v>45826</v>
      </c>
      <c r="E2330" t="s">
        <v>211</v>
      </c>
      <c r="G2330" t="s">
        <v>117</v>
      </c>
      <c r="H2330" t="s">
        <v>117</v>
      </c>
      <c r="I2330" t="s">
        <v>117</v>
      </c>
      <c r="J2330" t="s">
        <v>2578</v>
      </c>
      <c r="K2330" t="s">
        <v>2579</v>
      </c>
      <c r="L2330" t="s">
        <v>2580</v>
      </c>
      <c r="N2330" t="s">
        <v>120</v>
      </c>
      <c r="O2330" t="s">
        <v>121</v>
      </c>
      <c r="P2330" s="6">
        <v>96950</v>
      </c>
      <c r="Q2330" t="s">
        <v>122</v>
      </c>
      <c r="S2330" s="8">
        <v>16702331180</v>
      </c>
      <c r="U2330" t="s">
        <v>2581</v>
      </c>
      <c r="V2330">
        <v>722511</v>
      </c>
      <c r="W2330" t="s">
        <v>124</v>
      </c>
      <c r="Y2330" t="s">
        <v>1561</v>
      </c>
      <c r="Z2330" t="s">
        <v>2582</v>
      </c>
      <c r="AB2330" t="s">
        <v>189</v>
      </c>
      <c r="AC2330" t="s">
        <v>2580</v>
      </c>
      <c r="AE2330" t="s">
        <v>120</v>
      </c>
      <c r="AF2330" t="s">
        <v>121</v>
      </c>
      <c r="AG2330" s="6">
        <v>96950</v>
      </c>
      <c r="AH2330" t="s">
        <v>122</v>
      </c>
      <c r="AJ2330" s="8">
        <v>16702862420</v>
      </c>
      <c r="AL2330" t="s">
        <v>2583</v>
      </c>
      <c r="BE2330" t="str">
        <f>"35-2014.00"</f>
        <v>35-2014.00</v>
      </c>
      <c r="BF2330" t="s">
        <v>191</v>
      </c>
      <c r="BG2330" t="s">
        <v>2584</v>
      </c>
      <c r="BH2330" t="s">
        <v>193</v>
      </c>
      <c r="BI2330">
        <v>2</v>
      </c>
      <c r="BJ2330">
        <v>2</v>
      </c>
      <c r="BK2330" s="1">
        <v>45870</v>
      </c>
      <c r="BL2330" s="1">
        <v>46234</v>
      </c>
      <c r="BM2330" s="1">
        <v>45870</v>
      </c>
      <c r="BN2330" s="1">
        <v>46234</v>
      </c>
      <c r="BO2330">
        <v>35</v>
      </c>
      <c r="BP2330">
        <v>7</v>
      </c>
      <c r="BQ2330">
        <v>0</v>
      </c>
      <c r="BR2330">
        <v>7</v>
      </c>
      <c r="BS2330">
        <v>0</v>
      </c>
      <c r="BT2330">
        <v>7</v>
      </c>
      <c r="BU2330">
        <v>7</v>
      </c>
      <c r="BV2330">
        <v>7</v>
      </c>
      <c r="BW2330" t="str">
        <f>"10:00 AM"</f>
        <v>10:00 AM</v>
      </c>
      <c r="BX2330" t="str">
        <f>"9:00 PM"</f>
        <v>9:00 PM</v>
      </c>
      <c r="BY2330" t="s">
        <v>133</v>
      </c>
      <c r="BZ2330">
        <v>0</v>
      </c>
      <c r="CA2330">
        <v>12</v>
      </c>
      <c r="CB2330" t="s">
        <v>117</v>
      </c>
      <c r="CD2330" t="s">
        <v>2585</v>
      </c>
      <c r="CE2330" t="s">
        <v>2586</v>
      </c>
      <c r="CG2330" t="s">
        <v>136</v>
      </c>
      <c r="CH2330" t="s">
        <v>121</v>
      </c>
      <c r="CI2330" s="6">
        <v>96950</v>
      </c>
      <c r="CJ2330" s="10">
        <v>8.83</v>
      </c>
      <c r="CK2330" s="10">
        <v>8.83</v>
      </c>
      <c r="CL2330" s="10">
        <v>13.25</v>
      </c>
      <c r="CM2330" s="10">
        <v>13.25</v>
      </c>
      <c r="CN2330" t="s">
        <v>137</v>
      </c>
      <c r="CP2330" t="s">
        <v>138</v>
      </c>
      <c r="CR2330" t="s">
        <v>117</v>
      </c>
      <c r="CS2330" t="s">
        <v>139</v>
      </c>
      <c r="CT2330" t="s">
        <v>140</v>
      </c>
      <c r="CU2330" t="s">
        <v>139</v>
      </c>
      <c r="CV2330" t="s">
        <v>140</v>
      </c>
      <c r="CW2330" t="s">
        <v>139</v>
      </c>
      <c r="CX2330" t="s">
        <v>140</v>
      </c>
      <c r="CY2330" t="s">
        <v>2587</v>
      </c>
      <c r="CZ2330" s="8">
        <v>16702331180</v>
      </c>
      <c r="DA2330" t="s">
        <v>2583</v>
      </c>
      <c r="DB2330" t="s">
        <v>140</v>
      </c>
      <c r="DC2330" t="s">
        <v>139</v>
      </c>
      <c r="DD2330" t="s">
        <v>117</v>
      </c>
    </row>
    <row r="2331" spans="1:114" ht="15" customHeight="1" x14ac:dyDescent="0.35">
      <c r="A2331" t="s">
        <v>10743</v>
      </c>
      <c r="B2331" t="s">
        <v>144</v>
      </c>
      <c r="C2331" s="1">
        <v>45763</v>
      </c>
      <c r="D2331" s="1">
        <v>45826</v>
      </c>
      <c r="E2331" t="s">
        <v>116</v>
      </c>
      <c r="F2331" s="1">
        <v>45929</v>
      </c>
      <c r="G2331" t="s">
        <v>117</v>
      </c>
      <c r="H2331" t="s">
        <v>117</v>
      </c>
      <c r="I2331" t="s">
        <v>117</v>
      </c>
      <c r="J2331" t="s">
        <v>2170</v>
      </c>
      <c r="K2331" t="s">
        <v>2171</v>
      </c>
      <c r="L2331" t="s">
        <v>2172</v>
      </c>
      <c r="M2331" t="s">
        <v>2173</v>
      </c>
      <c r="N2331" t="s">
        <v>136</v>
      </c>
      <c r="O2331" t="s">
        <v>121</v>
      </c>
      <c r="P2331" s="6">
        <v>96950</v>
      </c>
      <c r="Q2331" t="s">
        <v>122</v>
      </c>
      <c r="S2331" s="8">
        <v>16702885888</v>
      </c>
      <c r="U2331" t="s">
        <v>2174</v>
      </c>
      <c r="V2331">
        <v>44511</v>
      </c>
      <c r="W2331" t="s">
        <v>124</v>
      </c>
      <c r="Y2331" t="s">
        <v>2175</v>
      </c>
      <c r="Z2331" t="s">
        <v>2176</v>
      </c>
      <c r="AB2331" t="s">
        <v>1724</v>
      </c>
      <c r="AC2331" t="s">
        <v>2172</v>
      </c>
      <c r="AD2331" t="s">
        <v>2173</v>
      </c>
      <c r="AE2331" t="s">
        <v>136</v>
      </c>
      <c r="AF2331" t="s">
        <v>121</v>
      </c>
      <c r="AG2331" s="6">
        <v>96950</v>
      </c>
      <c r="AH2331" t="s">
        <v>122</v>
      </c>
      <c r="AJ2331" s="8">
        <v>16702885888</v>
      </c>
      <c r="AL2331" t="s">
        <v>2177</v>
      </c>
      <c r="BE2331" t="str">
        <f>"51-3021.00"</f>
        <v>51-3021.00</v>
      </c>
      <c r="BF2331" t="s">
        <v>2162</v>
      </c>
      <c r="BG2331" t="s">
        <v>10744</v>
      </c>
      <c r="BH2331" t="s">
        <v>10745</v>
      </c>
      <c r="BI2331">
        <v>2</v>
      </c>
      <c r="BJ2331">
        <v>2</v>
      </c>
      <c r="BK2331" s="1">
        <v>45931</v>
      </c>
      <c r="BL2331" s="1">
        <v>46295</v>
      </c>
      <c r="BM2331" s="1">
        <v>45931</v>
      </c>
      <c r="BN2331" s="1">
        <v>46295</v>
      </c>
      <c r="BO2331">
        <v>35</v>
      </c>
      <c r="BP2331">
        <v>3</v>
      </c>
      <c r="BQ2331">
        <v>6</v>
      </c>
      <c r="BR2331">
        <v>6</v>
      </c>
      <c r="BS2331">
        <v>6</v>
      </c>
      <c r="BT2331">
        <v>6</v>
      </c>
      <c r="BU2331">
        <v>5</v>
      </c>
      <c r="BV2331">
        <v>3</v>
      </c>
      <c r="BW2331" t="str">
        <f>"8:00 AM"</f>
        <v>8:00 AM</v>
      </c>
      <c r="BX2331" t="str">
        <f>"3:00 PM"</f>
        <v>3:00 PM</v>
      </c>
      <c r="BY2331" t="s">
        <v>133</v>
      </c>
      <c r="BZ2331">
        <v>0</v>
      </c>
      <c r="CA2331">
        <v>12</v>
      </c>
      <c r="CB2331" t="s">
        <v>117</v>
      </c>
      <c r="CD2331" s="2" t="s">
        <v>10746</v>
      </c>
      <c r="CE2331" t="s">
        <v>2172</v>
      </c>
      <c r="CF2331" t="s">
        <v>2173</v>
      </c>
      <c r="CG2331" t="s">
        <v>136</v>
      </c>
      <c r="CH2331" t="s">
        <v>121</v>
      </c>
      <c r="CI2331" s="6">
        <v>96950</v>
      </c>
      <c r="CJ2331" s="10">
        <v>8.6300000000000008</v>
      </c>
      <c r="CK2331" s="10">
        <v>8.6300000000000008</v>
      </c>
      <c r="CL2331" s="10">
        <v>12.95</v>
      </c>
      <c r="CM2331" s="10">
        <v>12.95</v>
      </c>
      <c r="CN2331" t="s">
        <v>137</v>
      </c>
      <c r="CO2331" t="s">
        <v>1661</v>
      </c>
      <c r="CP2331" t="s">
        <v>138</v>
      </c>
      <c r="CR2331" t="s">
        <v>117</v>
      </c>
      <c r="CS2331" t="s">
        <v>139</v>
      </c>
      <c r="CT2331" t="s">
        <v>140</v>
      </c>
      <c r="CU2331" t="s">
        <v>139</v>
      </c>
      <c r="CV2331" t="s">
        <v>140</v>
      </c>
      <c r="CW2331" t="s">
        <v>139</v>
      </c>
      <c r="CX2331" t="s">
        <v>140</v>
      </c>
      <c r="CY2331" t="s">
        <v>2181</v>
      </c>
      <c r="CZ2331" s="8">
        <v>16702885888</v>
      </c>
      <c r="DA2331" t="s">
        <v>2177</v>
      </c>
      <c r="DB2331" t="s">
        <v>142</v>
      </c>
      <c r="DC2331" t="s">
        <v>139</v>
      </c>
      <c r="DD2331" t="s">
        <v>117</v>
      </c>
    </row>
    <row r="2332" spans="1:114" ht="15" customHeight="1" x14ac:dyDescent="0.35">
      <c r="A2332" t="s">
        <v>2169</v>
      </c>
      <c r="B2332" t="s">
        <v>144</v>
      </c>
      <c r="C2332" s="1">
        <v>45763</v>
      </c>
      <c r="D2332" s="1">
        <v>45826</v>
      </c>
      <c r="E2332" t="s">
        <v>116</v>
      </c>
      <c r="F2332" s="1">
        <v>45929</v>
      </c>
      <c r="G2332" t="s">
        <v>117</v>
      </c>
      <c r="H2332" t="s">
        <v>117</v>
      </c>
      <c r="I2332" t="s">
        <v>117</v>
      </c>
      <c r="J2332" t="s">
        <v>2170</v>
      </c>
      <c r="K2332" t="s">
        <v>2171</v>
      </c>
      <c r="L2332" t="s">
        <v>2172</v>
      </c>
      <c r="M2332" t="s">
        <v>2173</v>
      </c>
      <c r="N2332" t="s">
        <v>136</v>
      </c>
      <c r="O2332" t="s">
        <v>121</v>
      </c>
      <c r="P2332" s="6">
        <v>96950</v>
      </c>
      <c r="Q2332" t="s">
        <v>122</v>
      </c>
      <c r="S2332" s="8">
        <v>16702885888</v>
      </c>
      <c r="U2332" t="s">
        <v>2174</v>
      </c>
      <c r="V2332">
        <v>44511</v>
      </c>
      <c r="W2332" t="s">
        <v>124</v>
      </c>
      <c r="Y2332" t="s">
        <v>2175</v>
      </c>
      <c r="Z2332" t="s">
        <v>2176</v>
      </c>
      <c r="AB2332" t="s">
        <v>1724</v>
      </c>
      <c r="AC2332" t="s">
        <v>2172</v>
      </c>
      <c r="AD2332" t="s">
        <v>2173</v>
      </c>
      <c r="AE2332" t="s">
        <v>136</v>
      </c>
      <c r="AF2332" t="s">
        <v>121</v>
      </c>
      <c r="AG2332" s="6">
        <v>96950</v>
      </c>
      <c r="AH2332" t="s">
        <v>122</v>
      </c>
      <c r="AJ2332" s="8">
        <v>16702885888</v>
      </c>
      <c r="AL2332" t="s">
        <v>2177</v>
      </c>
      <c r="BE2332" t="str">
        <f>"49-9071.00"</f>
        <v>49-9071.00</v>
      </c>
      <c r="BF2332" t="s">
        <v>156</v>
      </c>
      <c r="BG2332" t="s">
        <v>2178</v>
      </c>
      <c r="BH2332" t="s">
        <v>2179</v>
      </c>
      <c r="BI2332">
        <v>2</v>
      </c>
      <c r="BJ2332">
        <v>2</v>
      </c>
      <c r="BK2332" s="1">
        <v>45931</v>
      </c>
      <c r="BL2332" s="1">
        <v>46295</v>
      </c>
      <c r="BM2332" s="1">
        <v>45931</v>
      </c>
      <c r="BN2332" s="1">
        <v>46295</v>
      </c>
      <c r="BO2332">
        <v>35</v>
      </c>
      <c r="BP2332">
        <v>5</v>
      </c>
      <c r="BQ2332">
        <v>5</v>
      </c>
      <c r="BR2332">
        <v>5</v>
      </c>
      <c r="BS2332">
        <v>5</v>
      </c>
      <c r="BT2332">
        <v>5</v>
      </c>
      <c r="BU2332">
        <v>5</v>
      </c>
      <c r="BV2332">
        <v>5</v>
      </c>
      <c r="BW2332" t="str">
        <f>"9:00 AM"</f>
        <v>9:00 AM</v>
      </c>
      <c r="BX2332" t="str">
        <f>"4:00 PM"</f>
        <v>4:00 PM</v>
      </c>
      <c r="BY2332" t="s">
        <v>133</v>
      </c>
      <c r="BZ2332">
        <v>0</v>
      </c>
      <c r="CA2332">
        <v>24</v>
      </c>
      <c r="CB2332" t="s">
        <v>117</v>
      </c>
      <c r="CD2332" s="2" t="s">
        <v>2180</v>
      </c>
      <c r="CE2332" t="s">
        <v>2172</v>
      </c>
      <c r="CF2332" t="s">
        <v>2173</v>
      </c>
      <c r="CG2332" t="s">
        <v>136</v>
      </c>
      <c r="CH2332" t="s">
        <v>121</v>
      </c>
      <c r="CI2332" s="6">
        <v>96950</v>
      </c>
      <c r="CJ2332" s="10">
        <v>9.75</v>
      </c>
      <c r="CK2332" s="10">
        <v>9.75</v>
      </c>
      <c r="CL2332" s="10">
        <v>14.63</v>
      </c>
      <c r="CM2332" s="10">
        <v>14.63</v>
      </c>
      <c r="CN2332" t="s">
        <v>137</v>
      </c>
      <c r="CO2332" t="s">
        <v>1661</v>
      </c>
      <c r="CP2332" t="s">
        <v>138</v>
      </c>
      <c r="CR2332" t="s">
        <v>117</v>
      </c>
      <c r="CS2332" t="s">
        <v>139</v>
      </c>
      <c r="CT2332" t="s">
        <v>140</v>
      </c>
      <c r="CU2332" t="s">
        <v>139</v>
      </c>
      <c r="CV2332" t="s">
        <v>140</v>
      </c>
      <c r="CW2332" t="s">
        <v>139</v>
      </c>
      <c r="CX2332" t="s">
        <v>140</v>
      </c>
      <c r="CY2332" t="s">
        <v>2181</v>
      </c>
      <c r="CZ2332" s="8">
        <v>16702885888</v>
      </c>
      <c r="DA2332" t="s">
        <v>2177</v>
      </c>
      <c r="DB2332" t="s">
        <v>142</v>
      </c>
      <c r="DC2332" t="s">
        <v>139</v>
      </c>
      <c r="DD2332" t="s">
        <v>117</v>
      </c>
    </row>
    <row r="2333" spans="1:114" ht="15" customHeight="1" x14ac:dyDescent="0.35">
      <c r="A2333" t="s">
        <v>8704</v>
      </c>
      <c r="B2333" t="s">
        <v>144</v>
      </c>
      <c r="C2333" s="1">
        <v>45763</v>
      </c>
      <c r="D2333" s="1">
        <v>45826</v>
      </c>
      <c r="E2333" t="s">
        <v>116</v>
      </c>
      <c r="F2333" s="1">
        <v>45929</v>
      </c>
      <c r="G2333" t="s">
        <v>139</v>
      </c>
      <c r="H2333" t="s">
        <v>117</v>
      </c>
      <c r="I2333" t="s">
        <v>117</v>
      </c>
      <c r="J2333" t="s">
        <v>844</v>
      </c>
      <c r="K2333" t="s">
        <v>8705</v>
      </c>
      <c r="L2333" t="s">
        <v>8706</v>
      </c>
      <c r="M2333" t="s">
        <v>851</v>
      </c>
      <c r="N2333" t="s">
        <v>136</v>
      </c>
      <c r="O2333" t="s">
        <v>121</v>
      </c>
      <c r="P2333" s="6">
        <v>96950</v>
      </c>
      <c r="Q2333" t="s">
        <v>122</v>
      </c>
      <c r="S2333" s="8">
        <v>16704835777</v>
      </c>
      <c r="U2333" t="s">
        <v>848</v>
      </c>
      <c r="V2333">
        <v>721110</v>
      </c>
      <c r="W2333" t="s">
        <v>124</v>
      </c>
      <c r="Y2333" t="s">
        <v>849</v>
      </c>
      <c r="Z2333" t="s">
        <v>850</v>
      </c>
      <c r="AB2333" t="s">
        <v>474</v>
      </c>
      <c r="AC2333" t="s">
        <v>847</v>
      </c>
      <c r="AD2333" t="s">
        <v>851</v>
      </c>
      <c r="AE2333" t="s">
        <v>136</v>
      </c>
      <c r="AF2333" t="s">
        <v>121</v>
      </c>
      <c r="AG2333" s="6">
        <v>96950</v>
      </c>
      <c r="AH2333" t="s">
        <v>122</v>
      </c>
      <c r="AJ2333" s="8">
        <v>16702353313</v>
      </c>
      <c r="AL2333" t="s">
        <v>852</v>
      </c>
      <c r="BE2333" t="str">
        <f>"51-6011.00"</f>
        <v>51-6011.00</v>
      </c>
      <c r="BF2333" t="s">
        <v>1618</v>
      </c>
      <c r="BG2333" t="s">
        <v>8707</v>
      </c>
      <c r="BH2333" t="s">
        <v>5442</v>
      </c>
      <c r="BI2333">
        <v>4</v>
      </c>
      <c r="BJ2333">
        <v>4</v>
      </c>
      <c r="BK2333" s="1">
        <v>45931</v>
      </c>
      <c r="BL2333" s="1">
        <v>47026</v>
      </c>
      <c r="BM2333" s="1">
        <v>45931</v>
      </c>
      <c r="BN2333" s="1">
        <v>47026</v>
      </c>
      <c r="BO2333">
        <v>36</v>
      </c>
      <c r="BP2333">
        <v>6</v>
      </c>
      <c r="BQ2333">
        <v>6</v>
      </c>
      <c r="BR2333">
        <v>0</v>
      </c>
      <c r="BS2333">
        <v>6</v>
      </c>
      <c r="BT2333">
        <v>6</v>
      </c>
      <c r="BU2333">
        <v>6</v>
      </c>
      <c r="BV2333">
        <v>6</v>
      </c>
      <c r="BW2333" t="str">
        <f>"6:00 AM"</f>
        <v>6:00 AM</v>
      </c>
      <c r="BX2333" t="str">
        <f>"6:00 AM"</f>
        <v>6:00 AM</v>
      </c>
      <c r="BY2333" t="s">
        <v>133</v>
      </c>
      <c r="BZ2333">
        <v>0</v>
      </c>
      <c r="CA2333">
        <v>3</v>
      </c>
      <c r="CB2333" t="s">
        <v>117</v>
      </c>
      <c r="CD2333" t="s">
        <v>8708</v>
      </c>
      <c r="CE2333" t="s">
        <v>8709</v>
      </c>
      <c r="CG2333" t="s">
        <v>136</v>
      </c>
      <c r="CH2333" t="s">
        <v>121</v>
      </c>
      <c r="CI2333" s="6">
        <v>96950</v>
      </c>
      <c r="CJ2333" s="10">
        <v>7.85</v>
      </c>
      <c r="CK2333" s="10">
        <v>7.85</v>
      </c>
      <c r="CN2333" t="s">
        <v>137</v>
      </c>
      <c r="CO2333" t="s">
        <v>133</v>
      </c>
      <c r="CP2333" t="s">
        <v>138</v>
      </c>
      <c r="CR2333" t="s">
        <v>139</v>
      </c>
      <c r="CS2333" t="s">
        <v>139</v>
      </c>
      <c r="CT2333" t="s">
        <v>140</v>
      </c>
      <c r="CU2333" t="s">
        <v>140</v>
      </c>
      <c r="CV2333" t="s">
        <v>140</v>
      </c>
      <c r="CW2333" t="s">
        <v>139</v>
      </c>
      <c r="CX2333" t="s">
        <v>140</v>
      </c>
      <c r="CY2333" t="s">
        <v>133</v>
      </c>
      <c r="CZ2333" s="8">
        <v>16702353313</v>
      </c>
      <c r="DA2333" t="s">
        <v>852</v>
      </c>
      <c r="DB2333" t="s">
        <v>140</v>
      </c>
      <c r="DC2333" t="s">
        <v>139</v>
      </c>
      <c r="DD2333" t="s">
        <v>117</v>
      </c>
      <c r="DE2333" t="s">
        <v>857</v>
      </c>
      <c r="DF2333" t="s">
        <v>858</v>
      </c>
      <c r="DG2333" t="s">
        <v>419</v>
      </c>
      <c r="DH2333" t="s">
        <v>848</v>
      </c>
      <c r="DI2333" t="s">
        <v>844</v>
      </c>
      <c r="DJ2333" t="s">
        <v>852</v>
      </c>
    </row>
    <row r="2334" spans="1:114" ht="15" customHeight="1" x14ac:dyDescent="0.35">
      <c r="A2334" t="s">
        <v>8517</v>
      </c>
      <c r="B2334" t="s">
        <v>144</v>
      </c>
      <c r="C2334" s="1">
        <v>45764</v>
      </c>
      <c r="D2334" s="1">
        <v>45826</v>
      </c>
      <c r="E2334" t="s">
        <v>116</v>
      </c>
      <c r="F2334" s="1">
        <v>45929</v>
      </c>
      <c r="G2334" t="s">
        <v>117</v>
      </c>
      <c r="H2334" t="s">
        <v>117</v>
      </c>
      <c r="I2334" t="s">
        <v>117</v>
      </c>
      <c r="J2334" t="s">
        <v>8518</v>
      </c>
      <c r="K2334" t="s">
        <v>8519</v>
      </c>
      <c r="L2334" t="s">
        <v>8520</v>
      </c>
      <c r="M2334" t="s">
        <v>140</v>
      </c>
      <c r="N2334" t="s">
        <v>136</v>
      </c>
      <c r="O2334" t="s">
        <v>121</v>
      </c>
      <c r="P2334" s="6">
        <v>96950</v>
      </c>
      <c r="Q2334" t="s">
        <v>122</v>
      </c>
      <c r="S2334" s="8">
        <v>16702879158</v>
      </c>
      <c r="U2334" t="s">
        <v>8521</v>
      </c>
      <c r="V2334">
        <v>445110</v>
      </c>
      <c r="W2334" t="s">
        <v>124</v>
      </c>
      <c r="Y2334" t="s">
        <v>268</v>
      </c>
      <c r="Z2334" t="s">
        <v>8522</v>
      </c>
      <c r="AB2334" t="s">
        <v>128</v>
      </c>
      <c r="AC2334" t="s">
        <v>8520</v>
      </c>
      <c r="AD2334" t="s">
        <v>140</v>
      </c>
      <c r="AE2334" t="s">
        <v>136</v>
      </c>
      <c r="AF2334" t="s">
        <v>121</v>
      </c>
      <c r="AG2334" s="6">
        <v>96950</v>
      </c>
      <c r="AH2334" t="s">
        <v>122</v>
      </c>
      <c r="AJ2334" s="8">
        <v>16702879158</v>
      </c>
      <c r="AL2334" t="s">
        <v>8523</v>
      </c>
      <c r="BE2334" t="str">
        <f>"11-2022.00"</f>
        <v>11-2022.00</v>
      </c>
      <c r="BF2334" t="s">
        <v>2340</v>
      </c>
      <c r="BG2334" t="s">
        <v>8524</v>
      </c>
      <c r="BH2334" t="s">
        <v>2342</v>
      </c>
      <c r="BI2334">
        <v>2</v>
      </c>
      <c r="BJ2334">
        <v>2</v>
      </c>
      <c r="BK2334" s="1">
        <v>45931</v>
      </c>
      <c r="BL2334" s="1">
        <v>46295</v>
      </c>
      <c r="BM2334" s="1">
        <v>45931</v>
      </c>
      <c r="BN2334" s="1">
        <v>46295</v>
      </c>
      <c r="BO2334">
        <v>35</v>
      </c>
      <c r="BP2334">
        <v>0</v>
      </c>
      <c r="BQ2334">
        <v>7</v>
      </c>
      <c r="BR2334">
        <v>7</v>
      </c>
      <c r="BS2334">
        <v>7</v>
      </c>
      <c r="BT2334">
        <v>7</v>
      </c>
      <c r="BU2334">
        <v>7</v>
      </c>
      <c r="BV2334">
        <v>0</v>
      </c>
      <c r="BW2334" t="str">
        <f>"8:00 AM"</f>
        <v>8:00 AM</v>
      </c>
      <c r="BX2334" t="str">
        <f>"5:00 PM"</f>
        <v>5:00 PM</v>
      </c>
      <c r="BY2334" t="s">
        <v>159</v>
      </c>
      <c r="BZ2334">
        <v>0</v>
      </c>
      <c r="CA2334">
        <v>36</v>
      </c>
      <c r="CB2334" t="s">
        <v>139</v>
      </c>
      <c r="CC2334">
        <v>14</v>
      </c>
      <c r="CD2334" s="2" t="s">
        <v>2343</v>
      </c>
      <c r="CE2334" t="s">
        <v>8520</v>
      </c>
      <c r="CF2334" t="s">
        <v>140</v>
      </c>
      <c r="CG2334" t="s">
        <v>136</v>
      </c>
      <c r="CH2334" t="s">
        <v>121</v>
      </c>
      <c r="CI2334" s="6">
        <v>96950</v>
      </c>
      <c r="CJ2334" s="10">
        <v>18.239999999999998</v>
      </c>
      <c r="CK2334" s="10">
        <v>18.239999999999998</v>
      </c>
      <c r="CN2334" t="s">
        <v>137</v>
      </c>
      <c r="CO2334" t="s">
        <v>2344</v>
      </c>
      <c r="CP2334" t="s">
        <v>138</v>
      </c>
      <c r="CR2334" t="s">
        <v>117</v>
      </c>
      <c r="CS2334" t="s">
        <v>139</v>
      </c>
      <c r="CT2334" t="s">
        <v>140</v>
      </c>
      <c r="CU2334" t="s">
        <v>140</v>
      </c>
      <c r="CV2334" t="s">
        <v>140</v>
      </c>
      <c r="CW2334" t="s">
        <v>139</v>
      </c>
      <c r="CX2334" t="s">
        <v>140</v>
      </c>
      <c r="CY2334" t="s">
        <v>1686</v>
      </c>
      <c r="CZ2334" s="8">
        <v>16702879158</v>
      </c>
      <c r="DA2334" t="s">
        <v>8525</v>
      </c>
      <c r="DB2334" t="s">
        <v>140</v>
      </c>
      <c r="DC2334" t="s">
        <v>139</v>
      </c>
      <c r="DD2334" t="s">
        <v>117</v>
      </c>
    </row>
    <row r="2335" spans="1:114" ht="15" customHeight="1" x14ac:dyDescent="0.35">
      <c r="A2335" t="s">
        <v>2333</v>
      </c>
      <c r="B2335" t="s">
        <v>144</v>
      </c>
      <c r="C2335" s="1">
        <v>45764</v>
      </c>
      <c r="D2335" s="1">
        <v>45826</v>
      </c>
      <c r="E2335" t="s">
        <v>116</v>
      </c>
      <c r="F2335" s="1">
        <v>45929</v>
      </c>
      <c r="G2335" t="s">
        <v>117</v>
      </c>
      <c r="H2335" t="s">
        <v>117</v>
      </c>
      <c r="I2335" t="s">
        <v>117</v>
      </c>
      <c r="J2335" t="s">
        <v>2334</v>
      </c>
      <c r="K2335" t="s">
        <v>2335</v>
      </c>
      <c r="L2335" t="s">
        <v>2336</v>
      </c>
      <c r="M2335" t="s">
        <v>140</v>
      </c>
      <c r="N2335" t="s">
        <v>120</v>
      </c>
      <c r="O2335" t="s">
        <v>121</v>
      </c>
      <c r="P2335" s="6">
        <v>96950</v>
      </c>
      <c r="Q2335" t="s">
        <v>122</v>
      </c>
      <c r="S2335" s="8">
        <v>16702352366</v>
      </c>
      <c r="U2335" t="s">
        <v>2337</v>
      </c>
      <c r="V2335">
        <v>445110</v>
      </c>
      <c r="W2335" t="s">
        <v>124</v>
      </c>
      <c r="Y2335" t="s">
        <v>268</v>
      </c>
      <c r="Z2335" t="s">
        <v>2338</v>
      </c>
      <c r="AB2335" t="s">
        <v>270</v>
      </c>
      <c r="AC2335" t="s">
        <v>2336</v>
      </c>
      <c r="AD2335" t="s">
        <v>140</v>
      </c>
      <c r="AE2335" t="s">
        <v>120</v>
      </c>
      <c r="AF2335" t="s">
        <v>121</v>
      </c>
      <c r="AG2335" s="6">
        <v>96950</v>
      </c>
      <c r="AH2335" t="s">
        <v>122</v>
      </c>
      <c r="AJ2335" s="8">
        <v>16702352366</v>
      </c>
      <c r="AL2335" t="s">
        <v>2339</v>
      </c>
      <c r="BE2335" t="str">
        <f>"11-2022.00"</f>
        <v>11-2022.00</v>
      </c>
      <c r="BF2335" t="s">
        <v>2340</v>
      </c>
      <c r="BG2335" t="s">
        <v>2341</v>
      </c>
      <c r="BH2335" t="s">
        <v>2342</v>
      </c>
      <c r="BI2335">
        <v>2</v>
      </c>
      <c r="BJ2335">
        <v>2</v>
      </c>
      <c r="BK2335" s="1">
        <v>45931</v>
      </c>
      <c r="BL2335" s="1">
        <v>46295</v>
      </c>
      <c r="BM2335" s="1">
        <v>45931</v>
      </c>
      <c r="BN2335" s="1">
        <v>46295</v>
      </c>
      <c r="BO2335">
        <v>35</v>
      </c>
      <c r="BP2335">
        <v>0</v>
      </c>
      <c r="BQ2335">
        <v>7</v>
      </c>
      <c r="BR2335">
        <v>7</v>
      </c>
      <c r="BS2335">
        <v>7</v>
      </c>
      <c r="BT2335">
        <v>7</v>
      </c>
      <c r="BU2335">
        <v>7</v>
      </c>
      <c r="BV2335">
        <v>0</v>
      </c>
      <c r="BW2335" t="str">
        <f>"8:00 AM"</f>
        <v>8:00 AM</v>
      </c>
      <c r="BX2335" t="str">
        <f>"5:00 PM"</f>
        <v>5:00 PM</v>
      </c>
      <c r="BY2335" t="s">
        <v>159</v>
      </c>
      <c r="BZ2335">
        <v>0</v>
      </c>
      <c r="CA2335">
        <v>36</v>
      </c>
      <c r="CB2335" t="s">
        <v>139</v>
      </c>
      <c r="CC2335">
        <v>15</v>
      </c>
      <c r="CD2335" s="2" t="s">
        <v>2343</v>
      </c>
      <c r="CE2335" t="s">
        <v>2336</v>
      </c>
      <c r="CF2335" t="s">
        <v>140</v>
      </c>
      <c r="CG2335" t="s">
        <v>120</v>
      </c>
      <c r="CH2335" t="s">
        <v>121</v>
      </c>
      <c r="CI2335" s="6">
        <v>96950</v>
      </c>
      <c r="CJ2335" s="10">
        <v>18.239999999999998</v>
      </c>
      <c r="CK2335" s="10">
        <v>18.239999999999998</v>
      </c>
      <c r="CN2335" t="s">
        <v>137</v>
      </c>
      <c r="CO2335" t="s">
        <v>2344</v>
      </c>
      <c r="CP2335" t="s">
        <v>138</v>
      </c>
      <c r="CR2335" t="s">
        <v>117</v>
      </c>
      <c r="CS2335" t="s">
        <v>139</v>
      </c>
      <c r="CT2335" t="s">
        <v>140</v>
      </c>
      <c r="CU2335" t="s">
        <v>140</v>
      </c>
      <c r="CV2335" t="s">
        <v>140</v>
      </c>
      <c r="CW2335" t="s">
        <v>139</v>
      </c>
      <c r="CX2335" t="s">
        <v>140</v>
      </c>
      <c r="CY2335" t="s">
        <v>1686</v>
      </c>
      <c r="CZ2335" s="8">
        <v>16702352366</v>
      </c>
      <c r="DA2335" t="s">
        <v>2345</v>
      </c>
      <c r="DB2335" t="s">
        <v>140</v>
      </c>
      <c r="DC2335" t="s">
        <v>139</v>
      </c>
      <c r="DD2335" t="s">
        <v>117</v>
      </c>
    </row>
    <row r="2336" spans="1:114" ht="15" customHeight="1" x14ac:dyDescent="0.35">
      <c r="A2336" t="s">
        <v>6005</v>
      </c>
      <c r="B2336" t="s">
        <v>294</v>
      </c>
      <c r="C2336" s="1">
        <v>45764</v>
      </c>
      <c r="D2336" s="1">
        <v>45826</v>
      </c>
      <c r="E2336" t="s">
        <v>116</v>
      </c>
      <c r="F2336" s="1">
        <v>45929</v>
      </c>
      <c r="G2336" t="s">
        <v>139</v>
      </c>
      <c r="H2336" t="s">
        <v>117</v>
      </c>
      <c r="I2336" t="s">
        <v>117</v>
      </c>
      <c r="J2336" t="s">
        <v>6006</v>
      </c>
      <c r="L2336" t="s">
        <v>6007</v>
      </c>
      <c r="M2336" t="s">
        <v>6008</v>
      </c>
      <c r="N2336" t="s">
        <v>136</v>
      </c>
      <c r="O2336" t="s">
        <v>121</v>
      </c>
      <c r="P2336" s="6">
        <v>96950</v>
      </c>
      <c r="Q2336" t="s">
        <v>122</v>
      </c>
      <c r="R2336" t="s">
        <v>140</v>
      </c>
      <c r="S2336" s="8">
        <v>16702853839</v>
      </c>
      <c r="U2336" t="s">
        <v>6009</v>
      </c>
      <c r="V2336">
        <v>561612</v>
      </c>
      <c r="W2336" t="s">
        <v>124</v>
      </c>
      <c r="Y2336" t="s">
        <v>6010</v>
      </c>
      <c r="Z2336" t="s">
        <v>6011</v>
      </c>
      <c r="AB2336" t="s">
        <v>2463</v>
      </c>
      <c r="AC2336" t="s">
        <v>6007</v>
      </c>
      <c r="AD2336" t="s">
        <v>6008</v>
      </c>
      <c r="AE2336" t="s">
        <v>136</v>
      </c>
      <c r="AF2336" t="s">
        <v>121</v>
      </c>
      <c r="AG2336" s="6">
        <v>96950</v>
      </c>
      <c r="AH2336" t="s">
        <v>122</v>
      </c>
      <c r="AJ2336" s="8">
        <v>16702853839</v>
      </c>
      <c r="AL2336" t="s">
        <v>6012</v>
      </c>
      <c r="BE2336" t="str">
        <f>"33-9032.00"</f>
        <v>33-9032.00</v>
      </c>
      <c r="BF2336" t="s">
        <v>1777</v>
      </c>
      <c r="BG2336" t="s">
        <v>6013</v>
      </c>
      <c r="BH2336" t="s">
        <v>1777</v>
      </c>
      <c r="BI2336">
        <v>10</v>
      </c>
      <c r="BJ2336">
        <v>6</v>
      </c>
      <c r="BK2336" s="1">
        <v>45931</v>
      </c>
      <c r="BL2336" s="1">
        <v>46295</v>
      </c>
      <c r="BM2336" s="1">
        <v>45931</v>
      </c>
      <c r="BN2336" s="1">
        <v>46295</v>
      </c>
      <c r="BO2336">
        <v>40</v>
      </c>
      <c r="BP2336">
        <v>0</v>
      </c>
      <c r="BQ2336">
        <v>8</v>
      </c>
      <c r="BR2336">
        <v>8</v>
      </c>
      <c r="BS2336">
        <v>8</v>
      </c>
      <c r="BT2336">
        <v>8</v>
      </c>
      <c r="BU2336">
        <v>0</v>
      </c>
      <c r="BV2336">
        <v>8</v>
      </c>
      <c r="BW2336" t="str">
        <f>"6:00 AM"</f>
        <v>6:00 AM</v>
      </c>
      <c r="BX2336" t="str">
        <f>"6:00 PM"</f>
        <v>6:00 PM</v>
      </c>
      <c r="BY2336" t="s">
        <v>159</v>
      </c>
      <c r="BZ2336">
        <v>0</v>
      </c>
      <c r="CA2336">
        <v>12</v>
      </c>
      <c r="CB2336" t="s">
        <v>117</v>
      </c>
      <c r="CD2336" s="2" t="s">
        <v>6014</v>
      </c>
      <c r="CE2336" t="s">
        <v>6015</v>
      </c>
      <c r="CF2336" t="s">
        <v>136</v>
      </c>
      <c r="CG2336" t="s">
        <v>136</v>
      </c>
      <c r="CH2336" t="s">
        <v>121</v>
      </c>
      <c r="CI2336" s="6">
        <v>96950</v>
      </c>
      <c r="CJ2336" s="10">
        <v>8.15</v>
      </c>
      <c r="CK2336" s="10">
        <v>8.15</v>
      </c>
      <c r="CL2336" s="10">
        <v>12.23</v>
      </c>
      <c r="CM2336" s="10">
        <v>12.23</v>
      </c>
      <c r="CN2336" t="s">
        <v>137</v>
      </c>
      <c r="CO2336" t="s">
        <v>6016</v>
      </c>
      <c r="CP2336" t="s">
        <v>138</v>
      </c>
      <c r="CR2336" t="s">
        <v>117</v>
      </c>
      <c r="CS2336" t="s">
        <v>139</v>
      </c>
      <c r="CT2336" t="s">
        <v>139</v>
      </c>
      <c r="CU2336" t="s">
        <v>139</v>
      </c>
      <c r="CV2336" t="s">
        <v>139</v>
      </c>
      <c r="CW2336" t="s">
        <v>139</v>
      </c>
      <c r="CX2336" t="s">
        <v>140</v>
      </c>
      <c r="CY2336" t="s">
        <v>5886</v>
      </c>
      <c r="CZ2336" s="8">
        <v>16702853839</v>
      </c>
      <c r="DA2336" t="s">
        <v>6012</v>
      </c>
      <c r="DB2336" t="s">
        <v>140</v>
      </c>
      <c r="DC2336" t="s">
        <v>139</v>
      </c>
      <c r="DD2336" t="s">
        <v>117</v>
      </c>
    </row>
    <row r="2337" spans="1:114" ht="15" customHeight="1" x14ac:dyDescent="0.35">
      <c r="A2337" t="s">
        <v>10703</v>
      </c>
      <c r="B2337" t="s">
        <v>144</v>
      </c>
      <c r="C2337" s="1">
        <v>45764</v>
      </c>
      <c r="D2337" s="1">
        <v>45826</v>
      </c>
      <c r="E2337" t="s">
        <v>116</v>
      </c>
      <c r="F2337" s="1">
        <v>45929</v>
      </c>
      <c r="G2337" t="s">
        <v>139</v>
      </c>
      <c r="H2337" t="s">
        <v>117</v>
      </c>
      <c r="I2337" t="s">
        <v>117</v>
      </c>
      <c r="J2337" t="s">
        <v>6006</v>
      </c>
      <c r="L2337" t="s">
        <v>6007</v>
      </c>
      <c r="M2337" t="s">
        <v>6008</v>
      </c>
      <c r="N2337" t="s">
        <v>136</v>
      </c>
      <c r="O2337" t="s">
        <v>121</v>
      </c>
      <c r="P2337" s="6">
        <v>96950</v>
      </c>
      <c r="Q2337" t="s">
        <v>122</v>
      </c>
      <c r="R2337" t="s">
        <v>140</v>
      </c>
      <c r="S2337" s="8">
        <v>16702853839</v>
      </c>
      <c r="U2337" t="s">
        <v>6009</v>
      </c>
      <c r="V2337">
        <v>485310</v>
      </c>
      <c r="W2337" t="s">
        <v>124</v>
      </c>
      <c r="Y2337" t="s">
        <v>6010</v>
      </c>
      <c r="Z2337" t="s">
        <v>6011</v>
      </c>
      <c r="AB2337" t="s">
        <v>2463</v>
      </c>
      <c r="AC2337" t="s">
        <v>6007</v>
      </c>
      <c r="AD2337" t="s">
        <v>6008</v>
      </c>
      <c r="AE2337" t="s">
        <v>136</v>
      </c>
      <c r="AF2337" t="s">
        <v>121</v>
      </c>
      <c r="AG2337" s="6">
        <v>96950</v>
      </c>
      <c r="AH2337" t="s">
        <v>122</v>
      </c>
      <c r="AJ2337" s="8">
        <v>16702853839</v>
      </c>
      <c r="AL2337" t="s">
        <v>6012</v>
      </c>
      <c r="BE2337" t="str">
        <f>"53-3054.00"</f>
        <v>53-3054.00</v>
      </c>
      <c r="BF2337" t="s">
        <v>4791</v>
      </c>
      <c r="BG2337" t="s">
        <v>10704</v>
      </c>
      <c r="BH2337" t="s">
        <v>4791</v>
      </c>
      <c r="BI2337">
        <v>13</v>
      </c>
      <c r="BJ2337">
        <v>13</v>
      </c>
      <c r="BK2337" s="1">
        <v>45931</v>
      </c>
      <c r="BL2337" s="1">
        <v>46295</v>
      </c>
      <c r="BM2337" s="1">
        <v>45931</v>
      </c>
      <c r="BN2337" s="1">
        <v>46295</v>
      </c>
      <c r="BO2337">
        <v>40</v>
      </c>
      <c r="BP2337">
        <v>0</v>
      </c>
      <c r="BQ2337">
        <v>8</v>
      </c>
      <c r="BR2337">
        <v>8</v>
      </c>
      <c r="BS2337">
        <v>8</v>
      </c>
      <c r="BT2337">
        <v>8</v>
      </c>
      <c r="BU2337">
        <v>4</v>
      </c>
      <c r="BV2337">
        <v>4</v>
      </c>
      <c r="BW2337" t="str">
        <f>"3:00 PM"</f>
        <v>3:00 PM</v>
      </c>
      <c r="BX2337" t="str">
        <f>"3:00 AM"</f>
        <v>3:00 AM</v>
      </c>
      <c r="BY2337" t="s">
        <v>133</v>
      </c>
      <c r="BZ2337">
        <v>0</v>
      </c>
      <c r="CA2337">
        <v>6</v>
      </c>
      <c r="CB2337" t="s">
        <v>117</v>
      </c>
      <c r="CD2337" s="2" t="s">
        <v>10705</v>
      </c>
      <c r="CE2337" t="s">
        <v>10706</v>
      </c>
      <c r="CF2337" t="s">
        <v>136</v>
      </c>
      <c r="CG2337" t="s">
        <v>136</v>
      </c>
      <c r="CH2337" t="s">
        <v>121</v>
      </c>
      <c r="CI2337" s="6">
        <v>96950</v>
      </c>
      <c r="CJ2337" s="10">
        <v>9.41</v>
      </c>
      <c r="CK2337" s="10">
        <v>9.41</v>
      </c>
      <c r="CL2337" s="10">
        <v>14.12</v>
      </c>
      <c r="CM2337" s="10">
        <v>14.12</v>
      </c>
      <c r="CN2337" t="s">
        <v>137</v>
      </c>
      <c r="CO2337" t="s">
        <v>10707</v>
      </c>
      <c r="CP2337" t="s">
        <v>138</v>
      </c>
      <c r="CR2337" t="s">
        <v>117</v>
      </c>
      <c r="CS2337" t="s">
        <v>139</v>
      </c>
      <c r="CT2337" t="s">
        <v>139</v>
      </c>
      <c r="CU2337" t="s">
        <v>139</v>
      </c>
      <c r="CV2337" t="s">
        <v>139</v>
      </c>
      <c r="CW2337" t="s">
        <v>139</v>
      </c>
      <c r="CX2337" t="s">
        <v>140</v>
      </c>
      <c r="CY2337" t="s">
        <v>5886</v>
      </c>
      <c r="CZ2337" s="8">
        <v>16702853839</v>
      </c>
      <c r="DA2337" t="s">
        <v>6012</v>
      </c>
      <c r="DB2337" t="s">
        <v>140</v>
      </c>
      <c r="DC2337" t="s">
        <v>139</v>
      </c>
      <c r="DD2337" t="s">
        <v>117</v>
      </c>
    </row>
    <row r="2338" spans="1:114" ht="15" customHeight="1" x14ac:dyDescent="0.35">
      <c r="A2338" t="s">
        <v>2773</v>
      </c>
      <c r="B2338" t="s">
        <v>294</v>
      </c>
      <c r="C2338" s="1">
        <v>45765</v>
      </c>
      <c r="D2338" s="1">
        <v>45826</v>
      </c>
      <c r="E2338" t="s">
        <v>116</v>
      </c>
      <c r="F2338" s="1">
        <v>45930</v>
      </c>
      <c r="G2338" t="s">
        <v>139</v>
      </c>
      <c r="H2338" t="s">
        <v>117</v>
      </c>
      <c r="I2338" t="s">
        <v>117</v>
      </c>
      <c r="J2338" t="s">
        <v>2774</v>
      </c>
      <c r="K2338" t="s">
        <v>2775</v>
      </c>
      <c r="L2338" t="s">
        <v>1460</v>
      </c>
      <c r="M2338" t="s">
        <v>120</v>
      </c>
      <c r="N2338" t="s">
        <v>196</v>
      </c>
      <c r="O2338" t="s">
        <v>121</v>
      </c>
      <c r="P2338" s="6">
        <v>96950</v>
      </c>
      <c r="Q2338" t="s">
        <v>122</v>
      </c>
      <c r="S2338" s="8">
        <v>16702350247</v>
      </c>
      <c r="U2338" t="s">
        <v>2776</v>
      </c>
      <c r="V2338">
        <v>722515</v>
      </c>
      <c r="W2338" t="s">
        <v>124</v>
      </c>
      <c r="Y2338" t="s">
        <v>2777</v>
      </c>
      <c r="Z2338" t="s">
        <v>2778</v>
      </c>
      <c r="AA2338" t="s">
        <v>2779</v>
      </c>
      <c r="AB2338" t="s">
        <v>2780</v>
      </c>
      <c r="AC2338" t="s">
        <v>2781</v>
      </c>
      <c r="AD2338" t="s">
        <v>2782</v>
      </c>
      <c r="AE2338" t="s">
        <v>2783</v>
      </c>
      <c r="AF2338" t="s">
        <v>578</v>
      </c>
      <c r="AG2338" s="6">
        <v>96913</v>
      </c>
      <c r="AH2338" t="s">
        <v>122</v>
      </c>
      <c r="AJ2338" s="8">
        <v>16716471531</v>
      </c>
      <c r="AL2338" t="s">
        <v>2784</v>
      </c>
      <c r="BE2338" t="str">
        <f>"51-3011.00"</f>
        <v>51-3011.00</v>
      </c>
      <c r="BF2338" t="s">
        <v>217</v>
      </c>
      <c r="BG2338" t="s">
        <v>2785</v>
      </c>
      <c r="BH2338" t="s">
        <v>2786</v>
      </c>
      <c r="BI2338">
        <v>2</v>
      </c>
      <c r="BJ2338">
        <v>1</v>
      </c>
      <c r="BK2338" s="1">
        <v>45931</v>
      </c>
      <c r="BL2338" s="1">
        <v>47026</v>
      </c>
      <c r="BM2338" s="1">
        <v>45931</v>
      </c>
      <c r="BN2338" s="1">
        <v>47026</v>
      </c>
      <c r="BO2338">
        <v>35</v>
      </c>
      <c r="BP2338">
        <v>7</v>
      </c>
      <c r="BQ2338">
        <v>0</v>
      </c>
      <c r="BR2338">
        <v>0</v>
      </c>
      <c r="BS2338">
        <v>7</v>
      </c>
      <c r="BT2338">
        <v>7</v>
      </c>
      <c r="BU2338">
        <v>7</v>
      </c>
      <c r="BV2338">
        <v>7</v>
      </c>
      <c r="BW2338" t="str">
        <f>"11:00 PM"</f>
        <v>11:00 PM</v>
      </c>
      <c r="BX2338" t="str">
        <f>"7:00 AM"</f>
        <v>7:00 AM</v>
      </c>
      <c r="BY2338" t="s">
        <v>133</v>
      </c>
      <c r="BZ2338">
        <v>0</v>
      </c>
      <c r="CA2338">
        <v>12</v>
      </c>
      <c r="CB2338" t="s">
        <v>117</v>
      </c>
      <c r="CD2338" t="s">
        <v>2787</v>
      </c>
      <c r="CE2338" t="s">
        <v>2788</v>
      </c>
      <c r="CF2338" t="s">
        <v>2789</v>
      </c>
      <c r="CG2338" t="s">
        <v>196</v>
      </c>
      <c r="CH2338" t="s">
        <v>121</v>
      </c>
      <c r="CI2338" s="6">
        <v>96950</v>
      </c>
      <c r="CJ2338" s="10">
        <v>8.64</v>
      </c>
      <c r="CK2338" s="10">
        <v>8.64</v>
      </c>
      <c r="CL2338" s="10">
        <v>12.96</v>
      </c>
      <c r="CM2338" s="10">
        <v>12.96</v>
      </c>
      <c r="CN2338" t="s">
        <v>137</v>
      </c>
      <c r="CP2338" t="s">
        <v>138</v>
      </c>
      <c r="CR2338" t="s">
        <v>139</v>
      </c>
      <c r="CS2338" t="s">
        <v>139</v>
      </c>
      <c r="CT2338" t="s">
        <v>140</v>
      </c>
      <c r="CU2338" t="s">
        <v>139</v>
      </c>
      <c r="CV2338" t="s">
        <v>140</v>
      </c>
      <c r="CW2338" t="s">
        <v>139</v>
      </c>
      <c r="CX2338" t="s">
        <v>140</v>
      </c>
      <c r="CY2338" t="s">
        <v>2790</v>
      </c>
      <c r="CZ2338" s="8">
        <v>16702350247</v>
      </c>
      <c r="DA2338" t="s">
        <v>2791</v>
      </c>
      <c r="DB2338" t="s">
        <v>140</v>
      </c>
      <c r="DC2338" t="s">
        <v>139</v>
      </c>
      <c r="DD2338" t="s">
        <v>117</v>
      </c>
    </row>
    <row r="2339" spans="1:114" ht="15" customHeight="1" x14ac:dyDescent="0.35">
      <c r="A2339" t="s">
        <v>8414</v>
      </c>
      <c r="B2339" t="s">
        <v>144</v>
      </c>
      <c r="C2339" s="1">
        <v>45768</v>
      </c>
      <c r="D2339" s="1">
        <v>45826</v>
      </c>
      <c r="E2339" t="s">
        <v>116</v>
      </c>
      <c r="F2339" s="1">
        <v>45929</v>
      </c>
      <c r="G2339" t="s">
        <v>117</v>
      </c>
      <c r="H2339" t="s">
        <v>117</v>
      </c>
      <c r="I2339" t="s">
        <v>117</v>
      </c>
      <c r="J2339" t="s">
        <v>4619</v>
      </c>
      <c r="K2339" t="s">
        <v>4620</v>
      </c>
      <c r="L2339" t="s">
        <v>4621</v>
      </c>
      <c r="M2339" t="s">
        <v>982</v>
      </c>
      <c r="N2339" t="s">
        <v>120</v>
      </c>
      <c r="O2339" t="s">
        <v>121</v>
      </c>
      <c r="P2339" s="6">
        <v>96950</v>
      </c>
      <c r="Q2339" t="s">
        <v>122</v>
      </c>
      <c r="S2339" s="8">
        <v>16702330800</v>
      </c>
      <c r="U2339" t="s">
        <v>4622</v>
      </c>
      <c r="V2339">
        <v>624410</v>
      </c>
      <c r="W2339" t="s">
        <v>124</v>
      </c>
      <c r="Y2339" t="s">
        <v>1174</v>
      </c>
      <c r="Z2339" t="s">
        <v>1175</v>
      </c>
      <c r="AA2339" t="s">
        <v>1176</v>
      </c>
      <c r="AB2339" t="s">
        <v>769</v>
      </c>
      <c r="AC2339" t="s">
        <v>4621</v>
      </c>
      <c r="AD2339" t="s">
        <v>982</v>
      </c>
      <c r="AE2339" t="s">
        <v>120</v>
      </c>
      <c r="AF2339" t="s">
        <v>121</v>
      </c>
      <c r="AG2339" s="6">
        <v>96950</v>
      </c>
      <c r="AH2339" t="s">
        <v>122</v>
      </c>
      <c r="AJ2339" s="8">
        <v>16702330800</v>
      </c>
      <c r="AL2339" t="s">
        <v>4623</v>
      </c>
      <c r="BE2339" t="str">
        <f>"39-9011.00"</f>
        <v>39-9011.00</v>
      </c>
      <c r="BF2339" t="s">
        <v>614</v>
      </c>
      <c r="BG2339" t="s">
        <v>4624</v>
      </c>
      <c r="BH2339" t="s">
        <v>1178</v>
      </c>
      <c r="BI2339">
        <v>4</v>
      </c>
      <c r="BJ2339">
        <v>4</v>
      </c>
      <c r="BK2339" s="1">
        <v>45931</v>
      </c>
      <c r="BL2339" s="1">
        <v>46295</v>
      </c>
      <c r="BM2339" s="1">
        <v>45931</v>
      </c>
      <c r="BN2339" s="1">
        <v>46295</v>
      </c>
      <c r="BO2339">
        <v>35</v>
      </c>
      <c r="BP2339">
        <v>0</v>
      </c>
      <c r="BQ2339">
        <v>7</v>
      </c>
      <c r="BR2339">
        <v>7</v>
      </c>
      <c r="BS2339">
        <v>7</v>
      </c>
      <c r="BT2339">
        <v>7</v>
      </c>
      <c r="BU2339">
        <v>7</v>
      </c>
      <c r="BV2339">
        <v>0</v>
      </c>
      <c r="BW2339" t="str">
        <f>"8:00 AM"</f>
        <v>8:00 AM</v>
      </c>
      <c r="BX2339" t="str">
        <f>"4:00 PM"</f>
        <v>4:00 PM</v>
      </c>
      <c r="BY2339" t="s">
        <v>159</v>
      </c>
      <c r="BZ2339">
        <v>0</v>
      </c>
      <c r="CA2339">
        <v>12</v>
      </c>
      <c r="CB2339" t="s">
        <v>117</v>
      </c>
      <c r="CD2339" s="2" t="s">
        <v>4625</v>
      </c>
      <c r="CE2339" t="s">
        <v>4621</v>
      </c>
      <c r="CF2339" t="s">
        <v>982</v>
      </c>
      <c r="CG2339" t="s">
        <v>120</v>
      </c>
      <c r="CH2339" t="s">
        <v>121</v>
      </c>
      <c r="CI2339" s="6">
        <v>96950</v>
      </c>
      <c r="CJ2339" s="10">
        <v>7.81</v>
      </c>
      <c r="CK2339" s="10">
        <v>7.81</v>
      </c>
      <c r="CL2339" s="10">
        <v>11.72</v>
      </c>
      <c r="CM2339" s="10">
        <v>11.72</v>
      </c>
      <c r="CN2339" t="s">
        <v>137</v>
      </c>
      <c r="CO2339" t="s">
        <v>194</v>
      </c>
      <c r="CP2339" t="s">
        <v>138</v>
      </c>
      <c r="CR2339" t="s">
        <v>117</v>
      </c>
      <c r="CS2339" t="s">
        <v>139</v>
      </c>
      <c r="CT2339" t="s">
        <v>140</v>
      </c>
      <c r="CU2339" t="s">
        <v>139</v>
      </c>
      <c r="CV2339" t="s">
        <v>140</v>
      </c>
      <c r="CW2339" t="s">
        <v>139</v>
      </c>
      <c r="CX2339" t="s">
        <v>140</v>
      </c>
      <c r="CY2339" t="s">
        <v>140</v>
      </c>
      <c r="CZ2339" s="8">
        <v>16702330800</v>
      </c>
      <c r="DA2339" t="s">
        <v>4623</v>
      </c>
      <c r="DB2339" t="s">
        <v>140</v>
      </c>
      <c r="DC2339" t="s">
        <v>139</v>
      </c>
      <c r="DD2339" t="s">
        <v>117</v>
      </c>
    </row>
    <row r="2340" spans="1:114" ht="15" customHeight="1" x14ac:dyDescent="0.35">
      <c r="A2340" t="s">
        <v>15557</v>
      </c>
      <c r="B2340" t="s">
        <v>144</v>
      </c>
      <c r="C2340" s="1">
        <v>45768</v>
      </c>
      <c r="D2340" s="1">
        <v>45826</v>
      </c>
      <c r="E2340" t="s">
        <v>116</v>
      </c>
      <c r="F2340" s="1">
        <v>45929</v>
      </c>
      <c r="G2340" t="s">
        <v>117</v>
      </c>
      <c r="H2340" t="s">
        <v>117</v>
      </c>
      <c r="I2340" t="s">
        <v>117</v>
      </c>
      <c r="J2340" t="s">
        <v>9018</v>
      </c>
      <c r="K2340" t="s">
        <v>15282</v>
      </c>
      <c r="L2340" t="s">
        <v>2406</v>
      </c>
      <c r="M2340" t="s">
        <v>2407</v>
      </c>
      <c r="N2340" t="s">
        <v>136</v>
      </c>
      <c r="O2340" t="s">
        <v>121</v>
      </c>
      <c r="P2340" s="6">
        <v>96950</v>
      </c>
      <c r="Q2340" t="s">
        <v>122</v>
      </c>
      <c r="R2340" t="s">
        <v>140</v>
      </c>
      <c r="S2340" s="8">
        <v>16702357642</v>
      </c>
      <c r="U2340" t="s">
        <v>9019</v>
      </c>
      <c r="V2340">
        <v>621610</v>
      </c>
      <c r="W2340" t="s">
        <v>124</v>
      </c>
      <c r="Y2340" t="s">
        <v>2409</v>
      </c>
      <c r="Z2340" t="s">
        <v>2410</v>
      </c>
      <c r="AA2340" t="s">
        <v>2411</v>
      </c>
      <c r="AB2340" t="s">
        <v>15283</v>
      </c>
      <c r="AC2340" t="s">
        <v>2406</v>
      </c>
      <c r="AD2340" t="s">
        <v>2407</v>
      </c>
      <c r="AE2340" t="s">
        <v>136</v>
      </c>
      <c r="AF2340" t="s">
        <v>121</v>
      </c>
      <c r="AG2340" s="6">
        <v>96950</v>
      </c>
      <c r="AH2340" t="s">
        <v>122</v>
      </c>
      <c r="AJ2340" s="8">
        <v>16702357642</v>
      </c>
      <c r="AL2340" t="s">
        <v>9200</v>
      </c>
      <c r="BE2340" t="str">
        <f>"31-1121.00"</f>
        <v>31-1121.00</v>
      </c>
      <c r="BF2340" t="s">
        <v>12316</v>
      </c>
      <c r="BG2340" t="s">
        <v>15284</v>
      </c>
      <c r="BH2340" t="s">
        <v>15285</v>
      </c>
      <c r="BI2340">
        <v>6</v>
      </c>
      <c r="BJ2340">
        <v>6</v>
      </c>
      <c r="BK2340" s="1">
        <v>45931</v>
      </c>
      <c r="BL2340" s="1">
        <v>46295</v>
      </c>
      <c r="BM2340" s="1">
        <v>45931</v>
      </c>
      <c r="BN2340" s="1">
        <v>46295</v>
      </c>
      <c r="BO2340">
        <v>40</v>
      </c>
      <c r="BP2340">
        <v>0</v>
      </c>
      <c r="BQ2340">
        <v>8</v>
      </c>
      <c r="BR2340">
        <v>8</v>
      </c>
      <c r="BS2340">
        <v>8</v>
      </c>
      <c r="BT2340">
        <v>8</v>
      </c>
      <c r="BU2340">
        <v>8</v>
      </c>
      <c r="BV2340">
        <v>0</v>
      </c>
      <c r="BW2340" t="str">
        <f>"7:00 AM"</f>
        <v>7:00 AM</v>
      </c>
      <c r="BX2340" t="str">
        <f>"4:00 PM"</f>
        <v>4:00 PM</v>
      </c>
      <c r="BY2340" t="s">
        <v>159</v>
      </c>
      <c r="BZ2340">
        <v>0</v>
      </c>
      <c r="CA2340">
        <v>12</v>
      </c>
      <c r="CB2340" t="s">
        <v>117</v>
      </c>
      <c r="CD2340" t="s">
        <v>15286</v>
      </c>
      <c r="CE2340" t="s">
        <v>10771</v>
      </c>
      <c r="CF2340" t="s">
        <v>10772</v>
      </c>
      <c r="CG2340" t="s">
        <v>136</v>
      </c>
      <c r="CH2340" t="s">
        <v>121</v>
      </c>
      <c r="CI2340" s="6">
        <v>96950</v>
      </c>
      <c r="CJ2340" s="10">
        <v>11.24</v>
      </c>
      <c r="CK2340" s="10">
        <v>11.24</v>
      </c>
      <c r="CL2340" s="10">
        <v>16.86</v>
      </c>
      <c r="CM2340" s="10">
        <v>16.86</v>
      </c>
      <c r="CN2340" t="s">
        <v>137</v>
      </c>
      <c r="CO2340" t="s">
        <v>140</v>
      </c>
      <c r="CP2340" t="s">
        <v>138</v>
      </c>
      <c r="CR2340" t="s">
        <v>117</v>
      </c>
      <c r="CS2340" t="s">
        <v>139</v>
      </c>
      <c r="CT2340" t="s">
        <v>139</v>
      </c>
      <c r="CU2340" t="s">
        <v>139</v>
      </c>
      <c r="CV2340" t="s">
        <v>140</v>
      </c>
      <c r="CW2340" t="s">
        <v>139</v>
      </c>
      <c r="CX2340" t="s">
        <v>140</v>
      </c>
      <c r="CY2340" t="s">
        <v>140</v>
      </c>
      <c r="CZ2340" s="8">
        <v>16702357642</v>
      </c>
      <c r="DA2340" t="s">
        <v>9200</v>
      </c>
      <c r="DB2340" t="s">
        <v>140</v>
      </c>
      <c r="DC2340" t="s">
        <v>139</v>
      </c>
      <c r="DD2340" t="s">
        <v>117</v>
      </c>
    </row>
    <row r="2341" spans="1:114" ht="15" customHeight="1" x14ac:dyDescent="0.35">
      <c r="A2341" t="s">
        <v>8542</v>
      </c>
      <c r="B2341" t="s">
        <v>144</v>
      </c>
      <c r="C2341" s="1">
        <v>45768</v>
      </c>
      <c r="D2341" s="1">
        <v>45826</v>
      </c>
      <c r="E2341" t="s">
        <v>116</v>
      </c>
      <c r="F2341" s="1">
        <v>45929</v>
      </c>
      <c r="G2341" t="s">
        <v>139</v>
      </c>
      <c r="H2341" t="s">
        <v>117</v>
      </c>
      <c r="I2341" t="s">
        <v>117</v>
      </c>
      <c r="J2341" t="s">
        <v>8543</v>
      </c>
      <c r="K2341" t="s">
        <v>8544</v>
      </c>
      <c r="L2341" t="s">
        <v>2100</v>
      </c>
      <c r="M2341" t="s">
        <v>140</v>
      </c>
      <c r="N2341" t="s">
        <v>120</v>
      </c>
      <c r="O2341" t="s">
        <v>121</v>
      </c>
      <c r="P2341" s="6">
        <v>96950</v>
      </c>
      <c r="Q2341" t="s">
        <v>122</v>
      </c>
      <c r="R2341" t="s">
        <v>1677</v>
      </c>
      <c r="S2341" s="8">
        <v>16702359168</v>
      </c>
      <c r="U2341" t="s">
        <v>8545</v>
      </c>
      <c r="V2341">
        <v>111419</v>
      </c>
      <c r="W2341" t="s">
        <v>124</v>
      </c>
      <c r="Y2341" t="s">
        <v>268</v>
      </c>
      <c r="Z2341" t="s">
        <v>8546</v>
      </c>
      <c r="AB2341" t="s">
        <v>128</v>
      </c>
      <c r="AC2341" t="s">
        <v>2100</v>
      </c>
      <c r="AD2341" t="s">
        <v>140</v>
      </c>
      <c r="AE2341" t="s">
        <v>120</v>
      </c>
      <c r="AF2341" t="s">
        <v>121</v>
      </c>
      <c r="AG2341" s="6">
        <v>96950</v>
      </c>
      <c r="AH2341" t="s">
        <v>122</v>
      </c>
      <c r="AJ2341" s="8">
        <v>16702359168</v>
      </c>
      <c r="AL2341" t="s">
        <v>8547</v>
      </c>
      <c r="BE2341" t="str">
        <f>"45-2092.00"</f>
        <v>45-2092.00</v>
      </c>
      <c r="BF2341" t="s">
        <v>1014</v>
      </c>
      <c r="BG2341" t="s">
        <v>8548</v>
      </c>
      <c r="BH2341" t="s">
        <v>1016</v>
      </c>
      <c r="BI2341">
        <v>2</v>
      </c>
      <c r="BJ2341">
        <v>2</v>
      </c>
      <c r="BK2341" s="1">
        <v>45931</v>
      </c>
      <c r="BL2341" s="1">
        <v>47026</v>
      </c>
      <c r="BM2341" s="1">
        <v>45931</v>
      </c>
      <c r="BN2341" s="1">
        <v>47026</v>
      </c>
      <c r="BO2341">
        <v>35</v>
      </c>
      <c r="BP2341">
        <v>0</v>
      </c>
      <c r="BQ2341">
        <v>7</v>
      </c>
      <c r="BR2341">
        <v>7</v>
      </c>
      <c r="BS2341">
        <v>7</v>
      </c>
      <c r="BT2341">
        <v>7</v>
      </c>
      <c r="BU2341">
        <v>7</v>
      </c>
      <c r="BV2341">
        <v>0</v>
      </c>
      <c r="BW2341" t="str">
        <f>"7:00 AM"</f>
        <v>7:00 AM</v>
      </c>
      <c r="BX2341" t="str">
        <f>"5:00 PM"</f>
        <v>5:00 PM</v>
      </c>
      <c r="BY2341" t="s">
        <v>133</v>
      </c>
      <c r="BZ2341">
        <v>0</v>
      </c>
      <c r="CA2341">
        <v>3</v>
      </c>
      <c r="CB2341" t="s">
        <v>117</v>
      </c>
      <c r="CD2341" s="2" t="s">
        <v>8549</v>
      </c>
      <c r="CE2341" t="s">
        <v>2100</v>
      </c>
      <c r="CF2341" t="s">
        <v>140</v>
      </c>
      <c r="CG2341" t="s">
        <v>120</v>
      </c>
      <c r="CH2341" t="s">
        <v>121</v>
      </c>
      <c r="CI2341" s="6">
        <v>96950</v>
      </c>
      <c r="CJ2341" s="10">
        <v>11.91</v>
      </c>
      <c r="CK2341" s="10">
        <v>11.91</v>
      </c>
      <c r="CL2341" s="10">
        <v>17.86</v>
      </c>
      <c r="CM2341" s="10">
        <v>17.86</v>
      </c>
      <c r="CN2341" t="s">
        <v>137</v>
      </c>
      <c r="CO2341" t="s">
        <v>8550</v>
      </c>
      <c r="CP2341" t="s">
        <v>138</v>
      </c>
      <c r="CR2341" t="s">
        <v>117</v>
      </c>
      <c r="CS2341" t="s">
        <v>139</v>
      </c>
      <c r="CT2341" t="s">
        <v>140</v>
      </c>
      <c r="CU2341" t="s">
        <v>139</v>
      </c>
      <c r="CV2341" t="s">
        <v>140</v>
      </c>
      <c r="CW2341" t="s">
        <v>139</v>
      </c>
      <c r="CX2341" t="s">
        <v>140</v>
      </c>
      <c r="CY2341" t="s">
        <v>1686</v>
      </c>
      <c r="CZ2341" s="8">
        <v>16702359168</v>
      </c>
      <c r="DA2341" t="s">
        <v>8551</v>
      </c>
      <c r="DB2341" t="s">
        <v>140</v>
      </c>
      <c r="DC2341" t="s">
        <v>139</v>
      </c>
      <c r="DD2341" t="s">
        <v>117</v>
      </c>
    </row>
    <row r="2342" spans="1:114" ht="15" customHeight="1" x14ac:dyDescent="0.35">
      <c r="A2342" t="s">
        <v>8617</v>
      </c>
      <c r="B2342" t="s">
        <v>144</v>
      </c>
      <c r="C2342" s="1">
        <v>45768</v>
      </c>
      <c r="D2342" s="1">
        <v>45826</v>
      </c>
      <c r="E2342" t="s">
        <v>211</v>
      </c>
      <c r="G2342" t="s">
        <v>117</v>
      </c>
      <c r="H2342" t="s">
        <v>117</v>
      </c>
      <c r="I2342" t="s">
        <v>117</v>
      </c>
      <c r="J2342" t="s">
        <v>4619</v>
      </c>
      <c r="K2342" t="s">
        <v>4620</v>
      </c>
      <c r="L2342" t="s">
        <v>4621</v>
      </c>
      <c r="M2342" t="s">
        <v>982</v>
      </c>
      <c r="N2342" t="s">
        <v>120</v>
      </c>
      <c r="O2342" t="s">
        <v>121</v>
      </c>
      <c r="P2342" s="6">
        <v>96950</v>
      </c>
      <c r="Q2342" t="s">
        <v>122</v>
      </c>
      <c r="S2342" s="8">
        <v>16702330800</v>
      </c>
      <c r="U2342" t="s">
        <v>4622</v>
      </c>
      <c r="V2342">
        <v>624410</v>
      </c>
      <c r="W2342" t="s">
        <v>124</v>
      </c>
      <c r="Y2342" t="s">
        <v>1174</v>
      </c>
      <c r="Z2342" t="s">
        <v>1175</v>
      </c>
      <c r="AA2342" t="s">
        <v>1176</v>
      </c>
      <c r="AB2342" t="s">
        <v>769</v>
      </c>
      <c r="AC2342" t="s">
        <v>4621</v>
      </c>
      <c r="AD2342" t="s">
        <v>982</v>
      </c>
      <c r="AE2342" t="s">
        <v>120</v>
      </c>
      <c r="AF2342" t="s">
        <v>121</v>
      </c>
      <c r="AG2342" s="6">
        <v>96950</v>
      </c>
      <c r="AH2342" t="s">
        <v>122</v>
      </c>
      <c r="AJ2342" s="8">
        <v>16702330800</v>
      </c>
      <c r="AL2342" t="s">
        <v>4623</v>
      </c>
      <c r="BE2342" t="str">
        <f>"39-9011.00"</f>
        <v>39-9011.00</v>
      </c>
      <c r="BF2342" t="s">
        <v>614</v>
      </c>
      <c r="BG2342" t="s">
        <v>4624</v>
      </c>
      <c r="BH2342" t="s">
        <v>1178</v>
      </c>
      <c r="BI2342">
        <v>3</v>
      </c>
      <c r="BJ2342">
        <v>3</v>
      </c>
      <c r="BK2342" s="1">
        <v>45844</v>
      </c>
      <c r="BL2342" s="1">
        <v>46208</v>
      </c>
      <c r="BM2342" s="1">
        <v>45844</v>
      </c>
      <c r="BN2342" s="1">
        <v>46208</v>
      </c>
      <c r="BO2342">
        <v>35</v>
      </c>
      <c r="BP2342">
        <v>0</v>
      </c>
      <c r="BQ2342">
        <v>7</v>
      </c>
      <c r="BR2342">
        <v>7</v>
      </c>
      <c r="BS2342">
        <v>7</v>
      </c>
      <c r="BT2342">
        <v>7</v>
      </c>
      <c r="BU2342">
        <v>7</v>
      </c>
      <c r="BV2342">
        <v>0</v>
      </c>
      <c r="BW2342" t="str">
        <f>"8:00 AM"</f>
        <v>8:00 AM</v>
      </c>
      <c r="BX2342" t="str">
        <f>"4:00 PM"</f>
        <v>4:00 PM</v>
      </c>
      <c r="BY2342" t="s">
        <v>159</v>
      </c>
      <c r="BZ2342">
        <v>0</v>
      </c>
      <c r="CA2342">
        <v>12</v>
      </c>
      <c r="CB2342" t="s">
        <v>117</v>
      </c>
      <c r="CD2342" s="2" t="s">
        <v>4625</v>
      </c>
      <c r="CE2342" t="s">
        <v>4621</v>
      </c>
      <c r="CF2342" t="s">
        <v>982</v>
      </c>
      <c r="CG2342" t="s">
        <v>120</v>
      </c>
      <c r="CH2342" t="s">
        <v>121</v>
      </c>
      <c r="CI2342" s="6">
        <v>96950</v>
      </c>
      <c r="CJ2342" s="10">
        <v>7.81</v>
      </c>
      <c r="CK2342" s="10">
        <v>7.81</v>
      </c>
      <c r="CL2342" s="10">
        <v>11.72</v>
      </c>
      <c r="CM2342" s="10">
        <v>11.72</v>
      </c>
      <c r="CN2342" t="s">
        <v>137</v>
      </c>
      <c r="CO2342" t="s">
        <v>194</v>
      </c>
      <c r="CP2342" t="s">
        <v>138</v>
      </c>
      <c r="CR2342" t="s">
        <v>117</v>
      </c>
      <c r="CS2342" t="s">
        <v>139</v>
      </c>
      <c r="CT2342" t="s">
        <v>140</v>
      </c>
      <c r="CU2342" t="s">
        <v>139</v>
      </c>
      <c r="CV2342" t="s">
        <v>140</v>
      </c>
      <c r="CW2342" t="s">
        <v>139</v>
      </c>
      <c r="CX2342" t="s">
        <v>140</v>
      </c>
      <c r="CY2342" t="s">
        <v>140</v>
      </c>
      <c r="CZ2342" s="8">
        <v>16702330800</v>
      </c>
      <c r="DA2342" t="s">
        <v>4623</v>
      </c>
      <c r="DB2342" t="s">
        <v>140</v>
      </c>
      <c r="DC2342" t="s">
        <v>139</v>
      </c>
      <c r="DD2342" t="s">
        <v>117</v>
      </c>
    </row>
    <row r="2343" spans="1:114" ht="15" customHeight="1" x14ac:dyDescent="0.35">
      <c r="A2343" t="s">
        <v>15518</v>
      </c>
      <c r="B2343" t="s">
        <v>144</v>
      </c>
      <c r="C2343" s="1">
        <v>45768</v>
      </c>
      <c r="D2343" s="1">
        <v>45826</v>
      </c>
      <c r="E2343" t="s">
        <v>116</v>
      </c>
      <c r="F2343" s="1">
        <v>45929</v>
      </c>
      <c r="G2343" t="s">
        <v>117</v>
      </c>
      <c r="H2343" t="s">
        <v>117</v>
      </c>
      <c r="I2343" t="s">
        <v>117</v>
      </c>
      <c r="J2343" t="s">
        <v>648</v>
      </c>
      <c r="K2343" t="s">
        <v>649</v>
      </c>
      <c r="L2343" t="s">
        <v>650</v>
      </c>
      <c r="M2343" t="s">
        <v>651</v>
      </c>
      <c r="N2343" t="s">
        <v>120</v>
      </c>
      <c r="O2343" t="s">
        <v>121</v>
      </c>
      <c r="P2343" s="6">
        <v>96950</v>
      </c>
      <c r="Q2343" t="s">
        <v>122</v>
      </c>
      <c r="R2343" t="s">
        <v>652</v>
      </c>
      <c r="S2343" s="8">
        <v>16702351024</v>
      </c>
      <c r="U2343" t="s">
        <v>653</v>
      </c>
      <c r="V2343">
        <v>236116</v>
      </c>
      <c r="W2343" t="s">
        <v>124</v>
      </c>
      <c r="Y2343" t="s">
        <v>654</v>
      </c>
      <c r="Z2343" t="s">
        <v>655</v>
      </c>
      <c r="AA2343" t="s">
        <v>656</v>
      </c>
      <c r="AB2343" t="s">
        <v>657</v>
      </c>
      <c r="AC2343" t="s">
        <v>650</v>
      </c>
      <c r="AD2343" t="s">
        <v>651</v>
      </c>
      <c r="AE2343" t="s">
        <v>120</v>
      </c>
      <c r="AF2343" t="s">
        <v>121</v>
      </c>
      <c r="AG2343" s="6">
        <v>96950</v>
      </c>
      <c r="AH2343" t="s">
        <v>122</v>
      </c>
      <c r="AI2343" t="s">
        <v>652</v>
      </c>
      <c r="AJ2343" s="8">
        <v>16702351024</v>
      </c>
      <c r="AL2343" t="s">
        <v>658</v>
      </c>
      <c r="BE2343" t="str">
        <f>"49-9071.00"</f>
        <v>49-9071.00</v>
      </c>
      <c r="BF2343" t="s">
        <v>156</v>
      </c>
      <c r="BG2343" t="s">
        <v>1463</v>
      </c>
      <c r="BH2343" t="s">
        <v>341</v>
      </c>
      <c r="BI2343">
        <v>20</v>
      </c>
      <c r="BJ2343">
        <v>20</v>
      </c>
      <c r="BK2343" s="1">
        <v>45931</v>
      </c>
      <c r="BL2343" s="1">
        <v>46295</v>
      </c>
      <c r="BM2343" s="1">
        <v>45931</v>
      </c>
      <c r="BN2343" s="1">
        <v>46295</v>
      </c>
      <c r="BO2343">
        <v>35</v>
      </c>
      <c r="BP2343">
        <v>0</v>
      </c>
      <c r="BQ2343">
        <v>7</v>
      </c>
      <c r="BR2343">
        <v>7</v>
      </c>
      <c r="BS2343">
        <v>7</v>
      </c>
      <c r="BT2343">
        <v>7</v>
      </c>
      <c r="BU2343">
        <v>7</v>
      </c>
      <c r="BV2343">
        <v>0</v>
      </c>
      <c r="BW2343" t="str">
        <f>"8:00 AM"</f>
        <v>8:00 AM</v>
      </c>
      <c r="BX2343" t="str">
        <f>"4:00 PM"</f>
        <v>4:00 PM</v>
      </c>
      <c r="BY2343" t="s">
        <v>133</v>
      </c>
      <c r="BZ2343">
        <v>0</v>
      </c>
      <c r="CA2343">
        <v>12</v>
      </c>
      <c r="CB2343" t="s">
        <v>117</v>
      </c>
      <c r="CD2343" t="s">
        <v>8240</v>
      </c>
      <c r="CE2343" t="s">
        <v>663</v>
      </c>
      <c r="CF2343" t="s">
        <v>1465</v>
      </c>
      <c r="CG2343" t="s">
        <v>120</v>
      </c>
      <c r="CH2343" t="s">
        <v>121</v>
      </c>
      <c r="CI2343" s="6">
        <v>96950</v>
      </c>
      <c r="CJ2343" s="10">
        <v>9.75</v>
      </c>
      <c r="CK2343" s="10">
        <v>10</v>
      </c>
      <c r="CL2343" s="10">
        <v>14.62</v>
      </c>
      <c r="CM2343" s="10">
        <v>15</v>
      </c>
      <c r="CN2343" t="s">
        <v>137</v>
      </c>
      <c r="CO2343" t="s">
        <v>140</v>
      </c>
      <c r="CP2343" t="s">
        <v>138</v>
      </c>
      <c r="CR2343" t="s">
        <v>117</v>
      </c>
      <c r="CS2343" t="s">
        <v>139</v>
      </c>
      <c r="CT2343" t="s">
        <v>139</v>
      </c>
      <c r="CU2343" t="s">
        <v>139</v>
      </c>
      <c r="CV2343" t="s">
        <v>140</v>
      </c>
      <c r="CW2343" t="s">
        <v>139</v>
      </c>
      <c r="CX2343" t="s">
        <v>140</v>
      </c>
      <c r="CY2343" t="s">
        <v>664</v>
      </c>
      <c r="CZ2343" s="8">
        <v>16702351024</v>
      </c>
      <c r="DA2343" t="s">
        <v>658</v>
      </c>
      <c r="DB2343" t="s">
        <v>140</v>
      </c>
      <c r="DC2343" t="s">
        <v>139</v>
      </c>
      <c r="DD2343" t="s">
        <v>117</v>
      </c>
    </row>
    <row r="2344" spans="1:114" ht="15" customHeight="1" x14ac:dyDescent="0.35">
      <c r="A2344" t="s">
        <v>8612</v>
      </c>
      <c r="B2344" t="s">
        <v>144</v>
      </c>
      <c r="C2344" s="1">
        <v>45769</v>
      </c>
      <c r="D2344" s="1">
        <v>45826</v>
      </c>
      <c r="E2344" t="s">
        <v>116</v>
      </c>
      <c r="F2344" s="1">
        <v>45929</v>
      </c>
      <c r="G2344" t="s">
        <v>139</v>
      </c>
      <c r="H2344" t="s">
        <v>117</v>
      </c>
      <c r="I2344" t="s">
        <v>117</v>
      </c>
      <c r="J2344" t="s">
        <v>1247</v>
      </c>
      <c r="K2344" t="s">
        <v>1248</v>
      </c>
      <c r="L2344" t="s">
        <v>1249</v>
      </c>
      <c r="M2344" t="s">
        <v>8613</v>
      </c>
      <c r="N2344" t="s">
        <v>120</v>
      </c>
      <c r="O2344" t="s">
        <v>121</v>
      </c>
      <c r="P2344" s="6">
        <v>96950</v>
      </c>
      <c r="Q2344" t="s">
        <v>122</v>
      </c>
      <c r="S2344" s="8">
        <v>16702356238</v>
      </c>
      <c r="U2344" t="s">
        <v>1251</v>
      </c>
      <c r="V2344">
        <v>56132</v>
      </c>
      <c r="W2344" t="s">
        <v>150</v>
      </c>
      <c r="X2344" t="s">
        <v>139</v>
      </c>
      <c r="Y2344" t="s">
        <v>4533</v>
      </c>
      <c r="Z2344" t="s">
        <v>7137</v>
      </c>
      <c r="AA2344" t="s">
        <v>7138</v>
      </c>
      <c r="AB2344" t="s">
        <v>128</v>
      </c>
      <c r="AC2344" t="s">
        <v>1249</v>
      </c>
      <c r="AD2344" t="s">
        <v>1250</v>
      </c>
      <c r="AE2344" t="s">
        <v>120</v>
      </c>
      <c r="AF2344" t="s">
        <v>121</v>
      </c>
      <c r="AG2344" s="6">
        <v>96950</v>
      </c>
      <c r="AH2344" t="s">
        <v>122</v>
      </c>
      <c r="AJ2344" s="8">
        <v>16702356238</v>
      </c>
      <c r="AL2344" t="s">
        <v>1254</v>
      </c>
      <c r="BE2344" t="str">
        <f>"37-2011.00"</f>
        <v>37-2011.00</v>
      </c>
      <c r="BF2344" t="s">
        <v>701</v>
      </c>
      <c r="BG2344" t="s">
        <v>8614</v>
      </c>
      <c r="BH2344" t="s">
        <v>1961</v>
      </c>
      <c r="BI2344">
        <v>4</v>
      </c>
      <c r="BJ2344">
        <v>4</v>
      </c>
      <c r="BK2344" s="1">
        <v>45931</v>
      </c>
      <c r="BL2344" s="1">
        <v>46295</v>
      </c>
      <c r="BM2344" s="1">
        <v>45931</v>
      </c>
      <c r="BN2344" s="1">
        <v>46295</v>
      </c>
      <c r="BO2344">
        <v>35</v>
      </c>
      <c r="BP2344">
        <v>0</v>
      </c>
      <c r="BQ2344">
        <v>7</v>
      </c>
      <c r="BR2344">
        <v>7</v>
      </c>
      <c r="BS2344">
        <v>7</v>
      </c>
      <c r="BT2344">
        <v>7</v>
      </c>
      <c r="BU2344">
        <v>7</v>
      </c>
      <c r="BV2344">
        <v>0</v>
      </c>
      <c r="BW2344" t="str">
        <f>"6:00 AM"</f>
        <v>6:00 AM</v>
      </c>
      <c r="BX2344" t="str">
        <f>"2:00 PM"</f>
        <v>2:00 PM</v>
      </c>
      <c r="BY2344" t="s">
        <v>133</v>
      </c>
      <c r="BZ2344">
        <v>0</v>
      </c>
      <c r="CA2344">
        <v>12</v>
      </c>
      <c r="CB2344" t="s">
        <v>117</v>
      </c>
      <c r="CD2344" t="s">
        <v>8615</v>
      </c>
      <c r="CE2344" t="s">
        <v>8616</v>
      </c>
      <c r="CF2344" t="s">
        <v>196</v>
      </c>
      <c r="CG2344" t="s">
        <v>120</v>
      </c>
      <c r="CH2344" t="s">
        <v>121</v>
      </c>
      <c r="CI2344" s="6">
        <v>96950</v>
      </c>
      <c r="CJ2344" s="10">
        <v>8.2899999999999991</v>
      </c>
      <c r="CK2344" s="10">
        <v>8.2899999999999991</v>
      </c>
      <c r="CL2344" s="10">
        <v>12.44</v>
      </c>
      <c r="CM2344" s="10">
        <v>12.44</v>
      </c>
      <c r="CN2344" t="s">
        <v>137</v>
      </c>
      <c r="CO2344" t="s">
        <v>140</v>
      </c>
      <c r="CP2344" t="s">
        <v>138</v>
      </c>
      <c r="CR2344" t="s">
        <v>139</v>
      </c>
      <c r="CS2344" t="s">
        <v>139</v>
      </c>
      <c r="CT2344" t="s">
        <v>140</v>
      </c>
      <c r="CU2344" t="s">
        <v>139</v>
      </c>
      <c r="CV2344" t="s">
        <v>139</v>
      </c>
      <c r="CW2344" t="s">
        <v>139</v>
      </c>
      <c r="CX2344" t="s">
        <v>140</v>
      </c>
      <c r="CY2344" t="s">
        <v>140</v>
      </c>
      <c r="CZ2344" s="8">
        <v>16702356238</v>
      </c>
      <c r="DA2344" t="s">
        <v>1254</v>
      </c>
      <c r="DB2344" t="s">
        <v>364</v>
      </c>
      <c r="DC2344" t="s">
        <v>139</v>
      </c>
      <c r="DD2344" t="s">
        <v>139</v>
      </c>
    </row>
    <row r="2345" spans="1:114" ht="15" customHeight="1" x14ac:dyDescent="0.35">
      <c r="A2345" t="s">
        <v>15640</v>
      </c>
      <c r="B2345" t="s">
        <v>144</v>
      </c>
      <c r="C2345" s="1">
        <v>45769</v>
      </c>
      <c r="D2345" s="1">
        <v>45826</v>
      </c>
      <c r="E2345" t="s">
        <v>116</v>
      </c>
      <c r="F2345" s="1">
        <v>45929</v>
      </c>
      <c r="G2345" t="s">
        <v>117</v>
      </c>
      <c r="H2345" t="s">
        <v>117</v>
      </c>
      <c r="I2345" t="s">
        <v>117</v>
      </c>
      <c r="J2345" t="s">
        <v>750</v>
      </c>
      <c r="K2345" t="s">
        <v>751</v>
      </c>
      <c r="L2345" t="s">
        <v>752</v>
      </c>
      <c r="M2345" t="s">
        <v>753</v>
      </c>
      <c r="N2345" t="s">
        <v>120</v>
      </c>
      <c r="O2345" t="s">
        <v>121</v>
      </c>
      <c r="P2345" s="6">
        <v>96950</v>
      </c>
      <c r="Q2345" t="s">
        <v>122</v>
      </c>
      <c r="R2345" t="s">
        <v>652</v>
      </c>
      <c r="S2345" s="8">
        <v>16702341336</v>
      </c>
      <c r="U2345" t="s">
        <v>754</v>
      </c>
      <c r="V2345">
        <v>425120</v>
      </c>
      <c r="W2345" t="s">
        <v>124</v>
      </c>
      <c r="Y2345" t="s">
        <v>755</v>
      </c>
      <c r="Z2345" t="s">
        <v>756</v>
      </c>
      <c r="AA2345" t="s">
        <v>140</v>
      </c>
      <c r="AB2345" t="s">
        <v>657</v>
      </c>
      <c r="AC2345" t="s">
        <v>752</v>
      </c>
      <c r="AD2345" t="s">
        <v>753</v>
      </c>
      <c r="AE2345" t="s">
        <v>120</v>
      </c>
      <c r="AF2345" t="s">
        <v>121</v>
      </c>
      <c r="AG2345" s="6">
        <v>96950</v>
      </c>
      <c r="AH2345" t="s">
        <v>122</v>
      </c>
      <c r="AI2345" t="s">
        <v>652</v>
      </c>
      <c r="AJ2345" s="8">
        <v>16702341336</v>
      </c>
      <c r="AL2345" t="s">
        <v>757</v>
      </c>
      <c r="BE2345" t="str">
        <f>"49-9071.00"</f>
        <v>49-9071.00</v>
      </c>
      <c r="BF2345" t="s">
        <v>156</v>
      </c>
      <c r="BG2345" t="s">
        <v>758</v>
      </c>
      <c r="BH2345" t="s">
        <v>341</v>
      </c>
      <c r="BI2345">
        <v>3</v>
      </c>
      <c r="BJ2345">
        <v>3</v>
      </c>
      <c r="BK2345" s="1">
        <v>45931</v>
      </c>
      <c r="BL2345" s="1">
        <v>46295</v>
      </c>
      <c r="BM2345" s="1">
        <v>45931</v>
      </c>
      <c r="BN2345" s="1">
        <v>46295</v>
      </c>
      <c r="BO2345">
        <v>35</v>
      </c>
      <c r="BP2345">
        <v>0</v>
      </c>
      <c r="BQ2345">
        <v>7</v>
      </c>
      <c r="BR2345">
        <v>7</v>
      </c>
      <c r="BS2345">
        <v>7</v>
      </c>
      <c r="BT2345">
        <v>7</v>
      </c>
      <c r="BU2345">
        <v>7</v>
      </c>
      <c r="BV2345">
        <v>0</v>
      </c>
      <c r="BW2345" t="str">
        <f>"8:00 AM"</f>
        <v>8:00 AM</v>
      </c>
      <c r="BX2345" t="str">
        <f>"4:00 PM"</f>
        <v>4:00 PM</v>
      </c>
      <c r="BY2345" t="s">
        <v>133</v>
      </c>
      <c r="BZ2345">
        <v>0</v>
      </c>
      <c r="CA2345">
        <v>12</v>
      </c>
      <c r="CB2345" t="s">
        <v>117</v>
      </c>
      <c r="CD2345" t="s">
        <v>759</v>
      </c>
      <c r="CE2345" t="s">
        <v>760</v>
      </c>
      <c r="CF2345" t="s">
        <v>753</v>
      </c>
      <c r="CG2345" t="s">
        <v>120</v>
      </c>
      <c r="CH2345" t="s">
        <v>121</v>
      </c>
      <c r="CI2345" s="6">
        <v>96950</v>
      </c>
      <c r="CJ2345" s="10">
        <v>9.75</v>
      </c>
      <c r="CK2345" s="10">
        <v>10</v>
      </c>
      <c r="CL2345" s="10">
        <v>14.62</v>
      </c>
      <c r="CM2345" s="10">
        <v>15</v>
      </c>
      <c r="CN2345" t="s">
        <v>137</v>
      </c>
      <c r="CO2345" t="s">
        <v>140</v>
      </c>
      <c r="CP2345" t="s">
        <v>138</v>
      </c>
      <c r="CR2345" t="s">
        <v>117</v>
      </c>
      <c r="CS2345" t="s">
        <v>139</v>
      </c>
      <c r="CT2345" t="s">
        <v>139</v>
      </c>
      <c r="CU2345" t="s">
        <v>139</v>
      </c>
      <c r="CV2345" t="s">
        <v>140</v>
      </c>
      <c r="CW2345" t="s">
        <v>139</v>
      </c>
      <c r="CX2345" t="s">
        <v>140</v>
      </c>
      <c r="CY2345" t="s">
        <v>664</v>
      </c>
      <c r="CZ2345" s="8">
        <v>16702341336</v>
      </c>
      <c r="DA2345" t="s">
        <v>757</v>
      </c>
      <c r="DB2345" t="s">
        <v>140</v>
      </c>
      <c r="DC2345" t="s">
        <v>139</v>
      </c>
      <c r="DD2345" t="s">
        <v>117</v>
      </c>
    </row>
    <row r="2346" spans="1:114" ht="15" customHeight="1" x14ac:dyDescent="0.35">
      <c r="A2346" t="s">
        <v>10524</v>
      </c>
      <c r="B2346" t="s">
        <v>144</v>
      </c>
      <c r="C2346" s="1">
        <v>45769</v>
      </c>
      <c r="D2346" s="1">
        <v>45826</v>
      </c>
      <c r="E2346" t="s">
        <v>116</v>
      </c>
      <c r="F2346" s="1">
        <v>45929</v>
      </c>
      <c r="G2346" t="s">
        <v>117</v>
      </c>
      <c r="H2346" t="s">
        <v>117</v>
      </c>
      <c r="I2346" t="s">
        <v>117</v>
      </c>
      <c r="J2346" t="s">
        <v>10525</v>
      </c>
      <c r="K2346" t="s">
        <v>10526</v>
      </c>
      <c r="L2346" t="s">
        <v>10527</v>
      </c>
      <c r="M2346" t="s">
        <v>531</v>
      </c>
      <c r="N2346" t="s">
        <v>120</v>
      </c>
      <c r="O2346" t="s">
        <v>121</v>
      </c>
      <c r="P2346" s="6">
        <v>96950</v>
      </c>
      <c r="Q2346" t="s">
        <v>122</v>
      </c>
      <c r="R2346" t="s">
        <v>652</v>
      </c>
      <c r="S2346" s="8">
        <v>16702873607</v>
      </c>
      <c r="U2346" t="s">
        <v>10528</v>
      </c>
      <c r="V2346">
        <v>56179</v>
      </c>
      <c r="W2346" t="s">
        <v>124</v>
      </c>
      <c r="Y2346" t="s">
        <v>1381</v>
      </c>
      <c r="Z2346" t="s">
        <v>10529</v>
      </c>
      <c r="AA2346" t="s">
        <v>10530</v>
      </c>
      <c r="AB2346" t="s">
        <v>1406</v>
      </c>
      <c r="AC2346" t="s">
        <v>10527</v>
      </c>
      <c r="AD2346" t="s">
        <v>531</v>
      </c>
      <c r="AE2346" t="s">
        <v>120</v>
      </c>
      <c r="AF2346" t="s">
        <v>121</v>
      </c>
      <c r="AG2346" s="6">
        <v>96950</v>
      </c>
      <c r="AH2346" t="s">
        <v>122</v>
      </c>
      <c r="AI2346" t="s">
        <v>652</v>
      </c>
      <c r="AJ2346" s="8">
        <v>16702873607</v>
      </c>
      <c r="AL2346" t="s">
        <v>10531</v>
      </c>
      <c r="BE2346" t="str">
        <f>"49-9071.00"</f>
        <v>49-9071.00</v>
      </c>
      <c r="BF2346" t="s">
        <v>156</v>
      </c>
      <c r="BG2346" t="s">
        <v>10532</v>
      </c>
      <c r="BH2346" t="s">
        <v>341</v>
      </c>
      <c r="BI2346">
        <v>20</v>
      </c>
      <c r="BJ2346">
        <v>20</v>
      </c>
      <c r="BK2346" s="1">
        <v>45931</v>
      </c>
      <c r="BL2346" s="1">
        <v>46295</v>
      </c>
      <c r="BM2346" s="1">
        <v>45931</v>
      </c>
      <c r="BN2346" s="1">
        <v>46295</v>
      </c>
      <c r="BO2346">
        <v>35</v>
      </c>
      <c r="BP2346">
        <v>0</v>
      </c>
      <c r="BQ2346">
        <v>7</v>
      </c>
      <c r="BR2346">
        <v>7</v>
      </c>
      <c r="BS2346">
        <v>7</v>
      </c>
      <c r="BT2346">
        <v>7</v>
      </c>
      <c r="BU2346">
        <v>7</v>
      </c>
      <c r="BV2346">
        <v>0</v>
      </c>
      <c r="BW2346" t="str">
        <f>"8:00 AM"</f>
        <v>8:00 AM</v>
      </c>
      <c r="BX2346" t="str">
        <f>"4:00 PM"</f>
        <v>4:00 PM</v>
      </c>
      <c r="BY2346" t="s">
        <v>133</v>
      </c>
      <c r="BZ2346">
        <v>0</v>
      </c>
      <c r="CA2346">
        <v>12</v>
      </c>
      <c r="CB2346" t="s">
        <v>117</v>
      </c>
      <c r="CD2346" t="s">
        <v>759</v>
      </c>
      <c r="CE2346" t="s">
        <v>10533</v>
      </c>
      <c r="CF2346" t="s">
        <v>531</v>
      </c>
      <c r="CG2346" t="s">
        <v>120</v>
      </c>
      <c r="CH2346" t="s">
        <v>121</v>
      </c>
      <c r="CI2346" s="6">
        <v>96950</v>
      </c>
      <c r="CJ2346" s="10">
        <v>9.75</v>
      </c>
      <c r="CK2346" s="10">
        <v>10</v>
      </c>
      <c r="CL2346" s="10">
        <v>14.62</v>
      </c>
      <c r="CM2346" s="10">
        <v>15</v>
      </c>
      <c r="CN2346" t="s">
        <v>137</v>
      </c>
      <c r="CO2346" t="s">
        <v>140</v>
      </c>
      <c r="CP2346" t="s">
        <v>138</v>
      </c>
      <c r="CR2346" t="s">
        <v>117</v>
      </c>
      <c r="CS2346" t="s">
        <v>139</v>
      </c>
      <c r="CT2346" t="s">
        <v>139</v>
      </c>
      <c r="CU2346" t="s">
        <v>139</v>
      </c>
      <c r="CV2346" t="s">
        <v>140</v>
      </c>
      <c r="CW2346" t="s">
        <v>139</v>
      </c>
      <c r="CX2346" t="s">
        <v>140</v>
      </c>
      <c r="CY2346" t="s">
        <v>664</v>
      </c>
      <c r="CZ2346" s="8">
        <v>16702873607</v>
      </c>
      <c r="DA2346" t="s">
        <v>10531</v>
      </c>
      <c r="DB2346" t="s">
        <v>140</v>
      </c>
      <c r="DC2346" t="s">
        <v>139</v>
      </c>
      <c r="DD2346" t="s">
        <v>117</v>
      </c>
    </row>
    <row r="2347" spans="1:114" ht="15" customHeight="1" x14ac:dyDescent="0.35">
      <c r="A2347" t="s">
        <v>10762</v>
      </c>
      <c r="B2347" t="s">
        <v>144</v>
      </c>
      <c r="C2347" s="1">
        <v>45769</v>
      </c>
      <c r="D2347" s="1">
        <v>45826</v>
      </c>
      <c r="E2347" t="s">
        <v>116</v>
      </c>
      <c r="F2347" s="1">
        <v>45929</v>
      </c>
      <c r="G2347" t="s">
        <v>117</v>
      </c>
      <c r="H2347" t="s">
        <v>117</v>
      </c>
      <c r="I2347" t="s">
        <v>117</v>
      </c>
      <c r="J2347" t="s">
        <v>5298</v>
      </c>
      <c r="L2347" t="s">
        <v>5972</v>
      </c>
      <c r="M2347" t="s">
        <v>3797</v>
      </c>
      <c r="N2347" t="s">
        <v>136</v>
      </c>
      <c r="O2347" t="s">
        <v>121</v>
      </c>
      <c r="P2347" s="6">
        <v>96950</v>
      </c>
      <c r="Q2347" t="s">
        <v>122</v>
      </c>
      <c r="S2347" s="8">
        <v>16702348904</v>
      </c>
      <c r="U2347" t="s">
        <v>3791</v>
      </c>
      <c r="V2347">
        <v>811210</v>
      </c>
      <c r="W2347" t="s">
        <v>124</v>
      </c>
      <c r="Y2347" t="s">
        <v>5300</v>
      </c>
      <c r="Z2347" t="s">
        <v>5301</v>
      </c>
      <c r="AA2347" t="s">
        <v>1530</v>
      </c>
      <c r="AB2347" t="s">
        <v>1198</v>
      </c>
      <c r="AC2347" t="s">
        <v>5972</v>
      </c>
      <c r="AE2347" t="s">
        <v>136</v>
      </c>
      <c r="AF2347" t="s">
        <v>121</v>
      </c>
      <c r="AG2347" s="6">
        <v>96950</v>
      </c>
      <c r="AH2347" t="s">
        <v>122</v>
      </c>
      <c r="AJ2347" s="8">
        <v>16702348904</v>
      </c>
      <c r="AL2347" t="s">
        <v>5302</v>
      </c>
      <c r="BE2347" t="str">
        <f>"43-3031.00"</f>
        <v>43-3031.00</v>
      </c>
      <c r="BF2347" t="s">
        <v>357</v>
      </c>
      <c r="BG2347" t="s">
        <v>5303</v>
      </c>
      <c r="BH2347" t="s">
        <v>5304</v>
      </c>
      <c r="BI2347">
        <v>2</v>
      </c>
      <c r="BJ2347">
        <v>2</v>
      </c>
      <c r="BK2347" s="1">
        <v>45931</v>
      </c>
      <c r="BL2347" s="1">
        <v>46295</v>
      </c>
      <c r="BM2347" s="1">
        <v>45931</v>
      </c>
      <c r="BN2347" s="1">
        <v>46295</v>
      </c>
      <c r="BO2347">
        <v>35</v>
      </c>
      <c r="BP2347">
        <v>0</v>
      </c>
      <c r="BQ2347">
        <v>7</v>
      </c>
      <c r="BR2347">
        <v>7</v>
      </c>
      <c r="BS2347">
        <v>7</v>
      </c>
      <c r="BT2347">
        <v>7</v>
      </c>
      <c r="BU2347">
        <v>7</v>
      </c>
      <c r="BV2347">
        <v>0</v>
      </c>
      <c r="BW2347" t="str">
        <f>"8:00 AM"</f>
        <v>8:00 AM</v>
      </c>
      <c r="BX2347" t="str">
        <f>"4:00 PM"</f>
        <v>4:00 PM</v>
      </c>
      <c r="BY2347" t="s">
        <v>159</v>
      </c>
      <c r="BZ2347">
        <v>0</v>
      </c>
      <c r="CA2347">
        <v>12</v>
      </c>
      <c r="CB2347" t="s">
        <v>117</v>
      </c>
      <c r="CD2347" t="s">
        <v>5305</v>
      </c>
      <c r="CE2347" t="s">
        <v>5972</v>
      </c>
      <c r="CG2347" t="s">
        <v>136</v>
      </c>
      <c r="CH2347" t="s">
        <v>121</v>
      </c>
      <c r="CI2347" s="6">
        <v>96950</v>
      </c>
      <c r="CJ2347" s="10">
        <v>12.28</v>
      </c>
      <c r="CK2347" s="10">
        <v>12.28</v>
      </c>
      <c r="CL2347" s="10">
        <v>18.420000000000002</v>
      </c>
      <c r="CM2347" s="10">
        <v>18.420000000000002</v>
      </c>
      <c r="CN2347" t="s">
        <v>137</v>
      </c>
      <c r="CO2347" t="s">
        <v>140</v>
      </c>
      <c r="CP2347" t="s">
        <v>138</v>
      </c>
      <c r="CR2347" t="s">
        <v>117</v>
      </c>
      <c r="CS2347" t="s">
        <v>139</v>
      </c>
      <c r="CT2347" t="s">
        <v>140</v>
      </c>
      <c r="CU2347" t="s">
        <v>139</v>
      </c>
      <c r="CV2347" t="s">
        <v>140</v>
      </c>
      <c r="CW2347" t="s">
        <v>139</v>
      </c>
      <c r="CX2347" t="s">
        <v>140</v>
      </c>
      <c r="CY2347" t="s">
        <v>10763</v>
      </c>
      <c r="CZ2347" s="8">
        <v>16702348904</v>
      </c>
      <c r="DA2347" t="s">
        <v>5302</v>
      </c>
      <c r="DB2347" t="s">
        <v>140</v>
      </c>
      <c r="DC2347" t="s">
        <v>139</v>
      </c>
      <c r="DD2347" t="s">
        <v>117</v>
      </c>
    </row>
    <row r="2348" spans="1:114" ht="15" customHeight="1" x14ac:dyDescent="0.35">
      <c r="A2348" t="s">
        <v>15463</v>
      </c>
      <c r="B2348" t="s">
        <v>166</v>
      </c>
      <c r="C2348" s="1">
        <v>45769</v>
      </c>
      <c r="D2348" s="1">
        <v>45826</v>
      </c>
      <c r="E2348" t="s">
        <v>116</v>
      </c>
      <c r="F2348" s="1">
        <v>45929</v>
      </c>
      <c r="G2348" t="s">
        <v>117</v>
      </c>
      <c r="H2348" t="s">
        <v>117</v>
      </c>
      <c r="I2348" t="s">
        <v>117</v>
      </c>
      <c r="J2348" t="s">
        <v>428</v>
      </c>
      <c r="K2348" t="s">
        <v>429</v>
      </c>
      <c r="L2348" t="s">
        <v>430</v>
      </c>
      <c r="M2348" t="s">
        <v>431</v>
      </c>
      <c r="N2348" t="s">
        <v>120</v>
      </c>
      <c r="O2348" t="s">
        <v>121</v>
      </c>
      <c r="P2348" s="6">
        <v>96950</v>
      </c>
      <c r="Q2348" t="s">
        <v>122</v>
      </c>
      <c r="S2348" s="8">
        <v>16702858958</v>
      </c>
      <c r="U2348" t="s">
        <v>432</v>
      </c>
      <c r="V2348">
        <v>722513</v>
      </c>
      <c r="W2348" t="s">
        <v>124</v>
      </c>
      <c r="Y2348" t="s">
        <v>433</v>
      </c>
      <c r="Z2348" t="s">
        <v>434</v>
      </c>
      <c r="AA2348" t="s">
        <v>435</v>
      </c>
      <c r="AB2348" t="s">
        <v>436</v>
      </c>
      <c r="AC2348" t="s">
        <v>430</v>
      </c>
      <c r="AD2348" t="s">
        <v>431</v>
      </c>
      <c r="AE2348" t="s">
        <v>120</v>
      </c>
      <c r="AF2348" t="s">
        <v>121</v>
      </c>
      <c r="AG2348" s="6">
        <v>96950</v>
      </c>
      <c r="AH2348" t="s">
        <v>122</v>
      </c>
      <c r="AJ2348" s="8">
        <v>16702858958</v>
      </c>
      <c r="AL2348" t="s">
        <v>437</v>
      </c>
      <c r="BE2348" t="str">
        <f>"35-2021.00"</f>
        <v>35-2021.00</v>
      </c>
      <c r="BF2348" t="s">
        <v>438</v>
      </c>
      <c r="BG2348" t="s">
        <v>439</v>
      </c>
      <c r="BH2348" t="s">
        <v>440</v>
      </c>
      <c r="BI2348">
        <v>10</v>
      </c>
      <c r="BK2348" s="1">
        <v>45931</v>
      </c>
      <c r="BL2348" s="1">
        <v>46295</v>
      </c>
      <c r="BO2348">
        <v>35</v>
      </c>
      <c r="BP2348">
        <v>0</v>
      </c>
      <c r="BQ2348">
        <v>7</v>
      </c>
      <c r="BR2348">
        <v>7</v>
      </c>
      <c r="BS2348">
        <v>7</v>
      </c>
      <c r="BT2348">
        <v>7</v>
      </c>
      <c r="BU2348">
        <v>7</v>
      </c>
      <c r="BV2348">
        <v>0</v>
      </c>
      <c r="BW2348" t="str">
        <f>"9:00 AM"</f>
        <v>9:00 AM</v>
      </c>
      <c r="BX2348" t="str">
        <f>"5:00 PM"</f>
        <v>5:00 PM</v>
      </c>
      <c r="BY2348" t="s">
        <v>133</v>
      </c>
      <c r="BZ2348">
        <v>0</v>
      </c>
      <c r="CA2348">
        <v>3</v>
      </c>
      <c r="CB2348" t="s">
        <v>117</v>
      </c>
      <c r="CD2348" s="2" t="s">
        <v>441</v>
      </c>
      <c r="CE2348" t="s">
        <v>430</v>
      </c>
      <c r="CF2348" t="s">
        <v>431</v>
      </c>
      <c r="CG2348" t="s">
        <v>120</v>
      </c>
      <c r="CH2348" t="s">
        <v>121</v>
      </c>
      <c r="CI2348" s="6">
        <v>96950</v>
      </c>
      <c r="CJ2348" s="10">
        <v>7.84</v>
      </c>
      <c r="CK2348" s="10">
        <v>7.84</v>
      </c>
      <c r="CL2348" s="10">
        <v>11.76</v>
      </c>
      <c r="CM2348" s="10">
        <v>11.76</v>
      </c>
      <c r="CN2348" t="s">
        <v>137</v>
      </c>
      <c r="CO2348" t="s">
        <v>164</v>
      </c>
      <c r="CP2348" t="s">
        <v>138</v>
      </c>
      <c r="CR2348" t="s">
        <v>117</v>
      </c>
      <c r="CS2348" t="s">
        <v>139</v>
      </c>
      <c r="CT2348" t="s">
        <v>139</v>
      </c>
      <c r="CU2348" t="s">
        <v>139</v>
      </c>
      <c r="CV2348" t="s">
        <v>139</v>
      </c>
      <c r="CW2348" t="s">
        <v>139</v>
      </c>
      <c r="CX2348" t="s">
        <v>139</v>
      </c>
      <c r="CY2348" t="s">
        <v>2047</v>
      </c>
      <c r="CZ2348" s="8">
        <v>16702858958</v>
      </c>
      <c r="DA2348" t="s">
        <v>437</v>
      </c>
      <c r="DB2348" t="s">
        <v>140</v>
      </c>
      <c r="DC2348" t="s">
        <v>139</v>
      </c>
      <c r="DD2348" t="s">
        <v>117</v>
      </c>
      <c r="DE2348" t="s">
        <v>433</v>
      </c>
      <c r="DF2348" t="s">
        <v>434</v>
      </c>
      <c r="DG2348" t="s">
        <v>443</v>
      </c>
      <c r="DH2348" t="s">
        <v>432</v>
      </c>
      <c r="DI2348" t="s">
        <v>444</v>
      </c>
      <c r="DJ2348" t="s">
        <v>437</v>
      </c>
    </row>
    <row r="2349" spans="1:114" ht="15" customHeight="1" x14ac:dyDescent="0.35">
      <c r="A2349" t="s">
        <v>16697</v>
      </c>
      <c r="B2349" t="s">
        <v>144</v>
      </c>
      <c r="C2349" s="1">
        <v>45772</v>
      </c>
      <c r="D2349" s="1">
        <v>45826</v>
      </c>
      <c r="E2349" t="s">
        <v>116</v>
      </c>
      <c r="F2349" s="1">
        <v>45929</v>
      </c>
      <c r="G2349" t="s">
        <v>117</v>
      </c>
      <c r="H2349" t="s">
        <v>117</v>
      </c>
      <c r="I2349" t="s">
        <v>117</v>
      </c>
      <c r="J2349" t="s">
        <v>16698</v>
      </c>
      <c r="K2349" t="s">
        <v>16699</v>
      </c>
      <c r="L2349" t="s">
        <v>16700</v>
      </c>
      <c r="M2349" t="s">
        <v>16701</v>
      </c>
      <c r="N2349" t="s">
        <v>120</v>
      </c>
      <c r="O2349" t="s">
        <v>121</v>
      </c>
      <c r="P2349" s="6">
        <v>96950</v>
      </c>
      <c r="Q2349" t="s">
        <v>122</v>
      </c>
      <c r="S2349" s="8">
        <v>16702340680</v>
      </c>
      <c r="U2349" t="s">
        <v>16702</v>
      </c>
      <c r="V2349">
        <v>449210</v>
      </c>
      <c r="W2349" t="s">
        <v>124</v>
      </c>
      <c r="Y2349" t="s">
        <v>8501</v>
      </c>
      <c r="Z2349" t="s">
        <v>16703</v>
      </c>
      <c r="AB2349" t="s">
        <v>657</v>
      </c>
      <c r="AC2349" t="s">
        <v>16700</v>
      </c>
      <c r="AD2349" t="s">
        <v>16701</v>
      </c>
      <c r="AE2349" t="s">
        <v>120</v>
      </c>
      <c r="AF2349" t="s">
        <v>121</v>
      </c>
      <c r="AG2349" s="6">
        <v>96950</v>
      </c>
      <c r="AH2349" t="s">
        <v>122</v>
      </c>
      <c r="AJ2349" s="8">
        <v>16702340680</v>
      </c>
      <c r="AL2349" t="s">
        <v>16704</v>
      </c>
      <c r="BE2349" t="str">
        <f>"49-9021.00"</f>
        <v>49-9021.00</v>
      </c>
      <c r="BF2349" t="s">
        <v>239</v>
      </c>
      <c r="BG2349" t="s">
        <v>16705</v>
      </c>
      <c r="BH2349" t="s">
        <v>16706</v>
      </c>
      <c r="BI2349">
        <v>4</v>
      </c>
      <c r="BJ2349">
        <v>4</v>
      </c>
      <c r="BK2349" s="1">
        <v>45931</v>
      </c>
      <c r="BL2349" s="1">
        <v>46295</v>
      </c>
      <c r="BM2349" s="1">
        <v>45931</v>
      </c>
      <c r="BN2349" s="1">
        <v>46295</v>
      </c>
      <c r="BO2349">
        <v>40</v>
      </c>
      <c r="BP2349">
        <v>0</v>
      </c>
      <c r="BQ2349">
        <v>8</v>
      </c>
      <c r="BR2349">
        <v>8</v>
      </c>
      <c r="BS2349">
        <v>8</v>
      </c>
      <c r="BT2349">
        <v>8</v>
      </c>
      <c r="BU2349">
        <v>8</v>
      </c>
      <c r="BV2349">
        <v>0</v>
      </c>
      <c r="BW2349" t="str">
        <f>"8:00 AM"</f>
        <v>8:00 AM</v>
      </c>
      <c r="BX2349" t="str">
        <f>"5:00 PM"</f>
        <v>5:00 PM</v>
      </c>
      <c r="BY2349" t="s">
        <v>159</v>
      </c>
      <c r="BZ2349">
        <v>0</v>
      </c>
      <c r="CA2349">
        <v>12</v>
      </c>
      <c r="CB2349" t="s">
        <v>117</v>
      </c>
      <c r="CD2349" t="s">
        <v>16707</v>
      </c>
      <c r="CE2349" t="s">
        <v>16708</v>
      </c>
      <c r="CF2349" t="s">
        <v>16700</v>
      </c>
      <c r="CG2349" t="s">
        <v>120</v>
      </c>
      <c r="CH2349" t="s">
        <v>121</v>
      </c>
      <c r="CI2349" s="6">
        <v>96950</v>
      </c>
      <c r="CJ2349" s="10">
        <v>10.74</v>
      </c>
      <c r="CK2349" s="10">
        <v>10.74</v>
      </c>
      <c r="CL2349" s="10">
        <v>16.11</v>
      </c>
      <c r="CM2349" s="10">
        <v>16.11</v>
      </c>
      <c r="CN2349" t="s">
        <v>137</v>
      </c>
      <c r="CO2349" t="s">
        <v>140</v>
      </c>
      <c r="CP2349" t="s">
        <v>138</v>
      </c>
      <c r="CR2349" t="s">
        <v>117</v>
      </c>
      <c r="CS2349" t="s">
        <v>139</v>
      </c>
      <c r="CT2349" t="s">
        <v>140</v>
      </c>
      <c r="CU2349" t="s">
        <v>139</v>
      </c>
      <c r="CV2349" t="s">
        <v>140</v>
      </c>
      <c r="CW2349" t="s">
        <v>139</v>
      </c>
      <c r="CX2349" t="s">
        <v>140</v>
      </c>
      <c r="CY2349" t="s">
        <v>276</v>
      </c>
      <c r="CZ2349" s="8">
        <v>16702340680</v>
      </c>
      <c r="DA2349" t="s">
        <v>16704</v>
      </c>
      <c r="DB2349" t="s">
        <v>140</v>
      </c>
      <c r="DC2349" t="s">
        <v>139</v>
      </c>
      <c r="DD2349" t="s">
        <v>117</v>
      </c>
    </row>
    <row r="2350" spans="1:114" ht="15" customHeight="1" x14ac:dyDescent="0.35">
      <c r="A2350" t="s">
        <v>16605</v>
      </c>
      <c r="B2350" t="s">
        <v>144</v>
      </c>
      <c r="C2350" s="1">
        <v>45776</v>
      </c>
      <c r="D2350" s="1">
        <v>45826</v>
      </c>
      <c r="E2350" t="s">
        <v>116</v>
      </c>
      <c r="F2350" s="1">
        <v>45929</v>
      </c>
      <c r="G2350" t="s">
        <v>117</v>
      </c>
      <c r="H2350" t="s">
        <v>117</v>
      </c>
      <c r="I2350" t="s">
        <v>117</v>
      </c>
      <c r="J2350" t="s">
        <v>11197</v>
      </c>
      <c r="K2350" t="s">
        <v>11198</v>
      </c>
      <c r="L2350" t="s">
        <v>11199</v>
      </c>
      <c r="M2350" t="s">
        <v>11200</v>
      </c>
      <c r="N2350" t="s">
        <v>120</v>
      </c>
      <c r="O2350" t="s">
        <v>121</v>
      </c>
      <c r="P2350" s="6">
        <v>96950</v>
      </c>
      <c r="Q2350" t="s">
        <v>122</v>
      </c>
      <c r="S2350" s="8">
        <v>16709899368</v>
      </c>
      <c r="U2350" t="s">
        <v>11201</v>
      </c>
      <c r="V2350">
        <v>722511</v>
      </c>
      <c r="W2350" t="s">
        <v>124</v>
      </c>
      <c r="Y2350" t="s">
        <v>7599</v>
      </c>
      <c r="Z2350" t="s">
        <v>11202</v>
      </c>
      <c r="AB2350" t="s">
        <v>270</v>
      </c>
      <c r="AC2350" t="s">
        <v>11199</v>
      </c>
      <c r="AD2350" t="s">
        <v>11200</v>
      </c>
      <c r="AE2350" t="s">
        <v>120</v>
      </c>
      <c r="AF2350" t="s">
        <v>121</v>
      </c>
      <c r="AG2350" s="6">
        <v>96950</v>
      </c>
      <c r="AH2350" t="s">
        <v>122</v>
      </c>
      <c r="AJ2350" s="8">
        <v>16709899368</v>
      </c>
      <c r="AL2350" t="s">
        <v>11203</v>
      </c>
      <c r="BE2350" t="str">
        <f>"35-2014.00"</f>
        <v>35-2014.00</v>
      </c>
      <c r="BF2350" t="s">
        <v>191</v>
      </c>
      <c r="BG2350" t="s">
        <v>16606</v>
      </c>
      <c r="BH2350" t="s">
        <v>9087</v>
      </c>
      <c r="BI2350">
        <v>5</v>
      </c>
      <c r="BJ2350">
        <v>5</v>
      </c>
      <c r="BK2350" s="1">
        <v>45931</v>
      </c>
      <c r="BL2350" s="1">
        <v>46295</v>
      </c>
      <c r="BM2350" s="1">
        <v>45931</v>
      </c>
      <c r="BN2350" s="1">
        <v>46295</v>
      </c>
      <c r="BO2350">
        <v>40</v>
      </c>
      <c r="BP2350">
        <v>0</v>
      </c>
      <c r="BQ2350">
        <v>8</v>
      </c>
      <c r="BR2350">
        <v>8</v>
      </c>
      <c r="BS2350">
        <v>8</v>
      </c>
      <c r="BT2350">
        <v>8</v>
      </c>
      <c r="BU2350">
        <v>8</v>
      </c>
      <c r="BV2350">
        <v>0</v>
      </c>
      <c r="BW2350" t="str">
        <f>"8:00 AM"</f>
        <v>8:00 AM</v>
      </c>
      <c r="BX2350" t="str">
        <f>"5:00 PM"</f>
        <v>5:00 PM</v>
      </c>
      <c r="BY2350" t="s">
        <v>133</v>
      </c>
      <c r="BZ2350">
        <v>0</v>
      </c>
      <c r="CA2350">
        <v>12</v>
      </c>
      <c r="CB2350" t="s">
        <v>117</v>
      </c>
      <c r="CD2350" t="s">
        <v>16607</v>
      </c>
      <c r="CE2350" t="s">
        <v>11206</v>
      </c>
      <c r="CF2350" t="s">
        <v>11200</v>
      </c>
      <c r="CG2350" t="s">
        <v>120</v>
      </c>
      <c r="CH2350" t="s">
        <v>121</v>
      </c>
      <c r="CI2350" s="6">
        <v>96950</v>
      </c>
      <c r="CJ2350" s="10">
        <v>8.83</v>
      </c>
      <c r="CK2350" s="10">
        <v>8.83</v>
      </c>
      <c r="CL2350" s="10">
        <v>13.25</v>
      </c>
      <c r="CM2350" s="10">
        <v>13.25</v>
      </c>
      <c r="CN2350" t="s">
        <v>137</v>
      </c>
      <c r="CO2350" t="s">
        <v>140</v>
      </c>
      <c r="CP2350" t="s">
        <v>138</v>
      </c>
      <c r="CR2350" t="s">
        <v>117</v>
      </c>
      <c r="CS2350" t="s">
        <v>139</v>
      </c>
      <c r="CT2350" t="s">
        <v>140</v>
      </c>
      <c r="CU2350" t="s">
        <v>139</v>
      </c>
      <c r="CV2350" t="s">
        <v>140</v>
      </c>
      <c r="CW2350" t="s">
        <v>139</v>
      </c>
      <c r="CX2350" t="s">
        <v>140</v>
      </c>
      <c r="CY2350" t="s">
        <v>276</v>
      </c>
      <c r="CZ2350" s="8">
        <v>16709899368</v>
      </c>
      <c r="DA2350" t="s">
        <v>11203</v>
      </c>
      <c r="DB2350" t="s">
        <v>140</v>
      </c>
      <c r="DC2350" t="s">
        <v>139</v>
      </c>
      <c r="DD2350" t="s">
        <v>117</v>
      </c>
    </row>
    <row r="2351" spans="1:114" ht="15" customHeight="1" x14ac:dyDescent="0.35">
      <c r="A2351" t="s">
        <v>16669</v>
      </c>
      <c r="B2351" t="s">
        <v>144</v>
      </c>
      <c r="C2351" s="1">
        <v>45776</v>
      </c>
      <c r="D2351" s="1">
        <v>45826</v>
      </c>
      <c r="E2351" t="s">
        <v>116</v>
      </c>
      <c r="F2351" s="1">
        <v>45929</v>
      </c>
      <c r="G2351" t="s">
        <v>117</v>
      </c>
      <c r="H2351" t="s">
        <v>117</v>
      </c>
      <c r="I2351" t="s">
        <v>117</v>
      </c>
      <c r="J2351" t="s">
        <v>16670</v>
      </c>
      <c r="K2351" t="s">
        <v>16671</v>
      </c>
      <c r="L2351" t="s">
        <v>6166</v>
      </c>
      <c r="M2351" t="s">
        <v>266</v>
      </c>
      <c r="N2351" t="s">
        <v>120</v>
      </c>
      <c r="O2351" t="s">
        <v>121</v>
      </c>
      <c r="P2351" s="6">
        <v>96950</v>
      </c>
      <c r="Q2351" t="s">
        <v>122</v>
      </c>
      <c r="S2351" s="8">
        <v>16704845868</v>
      </c>
      <c r="U2351" t="s">
        <v>6144</v>
      </c>
      <c r="V2351">
        <v>4451</v>
      </c>
      <c r="W2351" t="s">
        <v>124</v>
      </c>
      <c r="Y2351" t="s">
        <v>1679</v>
      </c>
      <c r="Z2351" t="s">
        <v>5153</v>
      </c>
      <c r="AB2351" t="s">
        <v>270</v>
      </c>
      <c r="AC2351" t="s">
        <v>6166</v>
      </c>
      <c r="AD2351" t="s">
        <v>266</v>
      </c>
      <c r="AE2351" t="s">
        <v>120</v>
      </c>
      <c r="AF2351" t="s">
        <v>121</v>
      </c>
      <c r="AG2351" s="6">
        <v>96950</v>
      </c>
      <c r="AH2351" t="s">
        <v>122</v>
      </c>
      <c r="AJ2351" s="8">
        <v>16704845868</v>
      </c>
      <c r="AL2351" t="s">
        <v>6167</v>
      </c>
      <c r="BE2351" t="str">
        <f>"49-9071.00"</f>
        <v>49-9071.00</v>
      </c>
      <c r="BF2351" t="s">
        <v>156</v>
      </c>
      <c r="BG2351" t="s">
        <v>16672</v>
      </c>
      <c r="BH2351" t="s">
        <v>2849</v>
      </c>
      <c r="BI2351">
        <v>3</v>
      </c>
      <c r="BJ2351">
        <v>3</v>
      </c>
      <c r="BK2351" s="1">
        <v>45931</v>
      </c>
      <c r="BL2351" s="1">
        <v>46295</v>
      </c>
      <c r="BM2351" s="1">
        <v>45931</v>
      </c>
      <c r="BN2351" s="1">
        <v>46295</v>
      </c>
      <c r="BO2351">
        <v>40</v>
      </c>
      <c r="BP2351">
        <v>0</v>
      </c>
      <c r="BQ2351">
        <v>8</v>
      </c>
      <c r="BR2351">
        <v>8</v>
      </c>
      <c r="BS2351">
        <v>8</v>
      </c>
      <c r="BT2351">
        <v>8</v>
      </c>
      <c r="BU2351">
        <v>8</v>
      </c>
      <c r="BV2351">
        <v>0</v>
      </c>
      <c r="BW2351" t="str">
        <f>"8:00 AM"</f>
        <v>8:00 AM</v>
      </c>
      <c r="BX2351" t="str">
        <f>"5:00 PM"</f>
        <v>5:00 PM</v>
      </c>
      <c r="BY2351" t="s">
        <v>159</v>
      </c>
      <c r="BZ2351">
        <v>0</v>
      </c>
      <c r="CA2351">
        <v>24</v>
      </c>
      <c r="CB2351" t="s">
        <v>117</v>
      </c>
      <c r="CD2351" t="s">
        <v>16673</v>
      </c>
      <c r="CE2351" t="s">
        <v>6166</v>
      </c>
      <c r="CF2351" t="s">
        <v>266</v>
      </c>
      <c r="CG2351" t="s">
        <v>120</v>
      </c>
      <c r="CH2351" t="s">
        <v>121</v>
      </c>
      <c r="CI2351" s="6">
        <v>96950</v>
      </c>
      <c r="CJ2351" s="10">
        <v>9.75</v>
      </c>
      <c r="CK2351" s="10">
        <v>9.75</v>
      </c>
      <c r="CL2351" s="10">
        <v>14.63</v>
      </c>
      <c r="CM2351" s="10">
        <v>14.63</v>
      </c>
      <c r="CN2351" t="s">
        <v>137</v>
      </c>
      <c r="CO2351" t="s">
        <v>140</v>
      </c>
      <c r="CP2351" t="s">
        <v>138</v>
      </c>
      <c r="CR2351" t="s">
        <v>117</v>
      </c>
      <c r="CS2351" t="s">
        <v>139</v>
      </c>
      <c r="CT2351" t="s">
        <v>140</v>
      </c>
      <c r="CU2351" t="s">
        <v>139</v>
      </c>
      <c r="CV2351" t="s">
        <v>140</v>
      </c>
      <c r="CW2351" t="s">
        <v>139</v>
      </c>
      <c r="CX2351" t="s">
        <v>140</v>
      </c>
      <c r="CY2351" t="s">
        <v>276</v>
      </c>
      <c r="CZ2351" s="8">
        <v>16704845868</v>
      </c>
      <c r="DA2351" t="s">
        <v>6167</v>
      </c>
      <c r="DB2351" t="s">
        <v>140</v>
      </c>
      <c r="DC2351" t="s">
        <v>139</v>
      </c>
      <c r="DD2351" t="s">
        <v>117</v>
      </c>
    </row>
    <row r="2352" spans="1:114" ht="15" customHeight="1" x14ac:dyDescent="0.35">
      <c r="A2352" t="s">
        <v>14048</v>
      </c>
      <c r="B2352" t="s">
        <v>144</v>
      </c>
      <c r="C2352" s="1">
        <v>45776</v>
      </c>
      <c r="D2352" s="1">
        <v>45826</v>
      </c>
      <c r="E2352" t="s">
        <v>116</v>
      </c>
      <c r="F2352" s="1">
        <v>45929</v>
      </c>
      <c r="G2352" t="s">
        <v>117</v>
      </c>
      <c r="H2352" t="s">
        <v>117</v>
      </c>
      <c r="I2352" t="s">
        <v>117</v>
      </c>
      <c r="J2352" t="s">
        <v>6164</v>
      </c>
      <c r="K2352" t="s">
        <v>6165</v>
      </c>
      <c r="L2352" t="s">
        <v>6166</v>
      </c>
      <c r="M2352" t="s">
        <v>266</v>
      </c>
      <c r="N2352" t="s">
        <v>120</v>
      </c>
      <c r="O2352" t="s">
        <v>121</v>
      </c>
      <c r="P2352" s="6">
        <v>96950</v>
      </c>
      <c r="Q2352" t="s">
        <v>122</v>
      </c>
      <c r="S2352" s="8">
        <v>16704845868</v>
      </c>
      <c r="U2352" t="s">
        <v>6144</v>
      </c>
      <c r="V2352">
        <v>722511</v>
      </c>
      <c r="W2352" t="s">
        <v>124</v>
      </c>
      <c r="Y2352" t="s">
        <v>1679</v>
      </c>
      <c r="Z2352" t="s">
        <v>5153</v>
      </c>
      <c r="AB2352" t="s">
        <v>270</v>
      </c>
      <c r="AC2352" t="s">
        <v>6166</v>
      </c>
      <c r="AD2352" t="s">
        <v>266</v>
      </c>
      <c r="AE2352" t="s">
        <v>120</v>
      </c>
      <c r="AF2352" t="s">
        <v>121</v>
      </c>
      <c r="AG2352" s="6">
        <v>96950</v>
      </c>
      <c r="AH2352" t="s">
        <v>122</v>
      </c>
      <c r="AJ2352" s="8">
        <v>16704845868</v>
      </c>
      <c r="AL2352" t="s">
        <v>6167</v>
      </c>
      <c r="BE2352" t="str">
        <f>"35-2014.00"</f>
        <v>35-2014.00</v>
      </c>
      <c r="BF2352" t="s">
        <v>191</v>
      </c>
      <c r="BG2352" t="s">
        <v>6168</v>
      </c>
      <c r="BH2352" t="s">
        <v>3718</v>
      </c>
      <c r="BI2352">
        <v>3</v>
      </c>
      <c r="BJ2352">
        <v>3</v>
      </c>
      <c r="BK2352" s="1">
        <v>45931</v>
      </c>
      <c r="BL2352" s="1">
        <v>46295</v>
      </c>
      <c r="BM2352" s="1">
        <v>45931</v>
      </c>
      <c r="BN2352" s="1">
        <v>46295</v>
      </c>
      <c r="BO2352">
        <v>40</v>
      </c>
      <c r="BP2352">
        <v>0</v>
      </c>
      <c r="BQ2352">
        <v>8</v>
      </c>
      <c r="BR2352">
        <v>8</v>
      </c>
      <c r="BS2352">
        <v>8</v>
      </c>
      <c r="BT2352">
        <v>8</v>
      </c>
      <c r="BU2352">
        <v>8</v>
      </c>
      <c r="BV2352">
        <v>0</v>
      </c>
      <c r="BW2352" t="str">
        <f>"8:00 AM"</f>
        <v>8:00 AM</v>
      </c>
      <c r="BX2352" t="str">
        <f>"5:00 PM"</f>
        <v>5:00 PM</v>
      </c>
      <c r="BY2352" t="s">
        <v>133</v>
      </c>
      <c r="BZ2352">
        <v>0</v>
      </c>
      <c r="CA2352">
        <v>12</v>
      </c>
      <c r="CB2352" t="s">
        <v>117</v>
      </c>
      <c r="CD2352" t="s">
        <v>6169</v>
      </c>
      <c r="CE2352" t="s">
        <v>6166</v>
      </c>
      <c r="CF2352" t="s">
        <v>266</v>
      </c>
      <c r="CG2352" t="s">
        <v>120</v>
      </c>
      <c r="CH2352" t="s">
        <v>121</v>
      </c>
      <c r="CI2352" s="6">
        <v>96950</v>
      </c>
      <c r="CJ2352" s="10">
        <v>8.83</v>
      </c>
      <c r="CK2352" s="10">
        <v>8.83</v>
      </c>
      <c r="CL2352" s="10">
        <v>13.25</v>
      </c>
      <c r="CM2352" s="10">
        <v>13.25</v>
      </c>
      <c r="CN2352" t="s">
        <v>137</v>
      </c>
      <c r="CO2352" t="s">
        <v>140</v>
      </c>
      <c r="CP2352" t="s">
        <v>138</v>
      </c>
      <c r="CR2352" t="s">
        <v>117</v>
      </c>
      <c r="CS2352" t="s">
        <v>139</v>
      </c>
      <c r="CT2352" t="s">
        <v>140</v>
      </c>
      <c r="CU2352" t="s">
        <v>139</v>
      </c>
      <c r="CV2352" t="s">
        <v>140</v>
      </c>
      <c r="CW2352" t="s">
        <v>139</v>
      </c>
      <c r="CX2352" t="s">
        <v>140</v>
      </c>
      <c r="CY2352" t="s">
        <v>276</v>
      </c>
      <c r="CZ2352" s="8">
        <v>16704845868</v>
      </c>
      <c r="DA2352" t="s">
        <v>6167</v>
      </c>
      <c r="DB2352" t="s">
        <v>140</v>
      </c>
      <c r="DC2352" t="s">
        <v>139</v>
      </c>
      <c r="DD2352" t="s">
        <v>117</v>
      </c>
    </row>
    <row r="2353" spans="1:114" ht="15" customHeight="1" x14ac:dyDescent="0.35">
      <c r="A2353" t="s">
        <v>6163</v>
      </c>
      <c r="B2353" t="s">
        <v>144</v>
      </c>
      <c r="C2353" s="1">
        <v>45776</v>
      </c>
      <c r="D2353" s="1">
        <v>45826</v>
      </c>
      <c r="E2353" t="s">
        <v>116</v>
      </c>
      <c r="F2353" s="1">
        <v>45929</v>
      </c>
      <c r="G2353" t="s">
        <v>139</v>
      </c>
      <c r="H2353" t="s">
        <v>117</v>
      </c>
      <c r="I2353" t="s">
        <v>117</v>
      </c>
      <c r="J2353" t="s">
        <v>6164</v>
      </c>
      <c r="K2353" t="s">
        <v>6165</v>
      </c>
      <c r="L2353" t="s">
        <v>6166</v>
      </c>
      <c r="M2353" t="s">
        <v>266</v>
      </c>
      <c r="N2353" t="s">
        <v>120</v>
      </c>
      <c r="O2353" t="s">
        <v>121</v>
      </c>
      <c r="P2353" s="6">
        <v>96950</v>
      </c>
      <c r="Q2353" t="s">
        <v>122</v>
      </c>
      <c r="S2353" s="8">
        <v>16704845868</v>
      </c>
      <c r="U2353" t="s">
        <v>6144</v>
      </c>
      <c r="V2353">
        <v>722511</v>
      </c>
      <c r="W2353" t="s">
        <v>124</v>
      </c>
      <c r="Y2353" t="s">
        <v>1679</v>
      </c>
      <c r="Z2353" t="s">
        <v>5153</v>
      </c>
      <c r="AB2353" t="s">
        <v>270</v>
      </c>
      <c r="AC2353" t="s">
        <v>6166</v>
      </c>
      <c r="AD2353" t="s">
        <v>266</v>
      </c>
      <c r="AE2353" t="s">
        <v>120</v>
      </c>
      <c r="AF2353" t="s">
        <v>121</v>
      </c>
      <c r="AG2353" s="6">
        <v>96950</v>
      </c>
      <c r="AH2353" t="s">
        <v>122</v>
      </c>
      <c r="AJ2353" s="8">
        <v>16704845868</v>
      </c>
      <c r="AL2353" t="s">
        <v>6167</v>
      </c>
      <c r="BE2353" t="str">
        <f>"35-2014.00"</f>
        <v>35-2014.00</v>
      </c>
      <c r="BF2353" t="s">
        <v>191</v>
      </c>
      <c r="BG2353" t="s">
        <v>6168</v>
      </c>
      <c r="BH2353" t="s">
        <v>3718</v>
      </c>
      <c r="BI2353">
        <v>1</v>
      </c>
      <c r="BJ2353">
        <v>1</v>
      </c>
      <c r="BK2353" s="1">
        <v>45931</v>
      </c>
      <c r="BL2353" s="1">
        <v>47026</v>
      </c>
      <c r="BM2353" s="1">
        <v>45931</v>
      </c>
      <c r="BN2353" s="1">
        <v>47026</v>
      </c>
      <c r="BO2353">
        <v>40</v>
      </c>
      <c r="BP2353">
        <v>0</v>
      </c>
      <c r="BQ2353">
        <v>8</v>
      </c>
      <c r="BR2353">
        <v>8</v>
      </c>
      <c r="BS2353">
        <v>8</v>
      </c>
      <c r="BT2353">
        <v>8</v>
      </c>
      <c r="BU2353">
        <v>8</v>
      </c>
      <c r="BV2353">
        <v>0</v>
      </c>
      <c r="BW2353" t="str">
        <f>"8:00 AM"</f>
        <v>8:00 AM</v>
      </c>
      <c r="BX2353" t="str">
        <f>"5:00 PM"</f>
        <v>5:00 PM</v>
      </c>
      <c r="BY2353" t="s">
        <v>133</v>
      </c>
      <c r="BZ2353">
        <v>0</v>
      </c>
      <c r="CA2353">
        <v>12</v>
      </c>
      <c r="CB2353" t="s">
        <v>117</v>
      </c>
      <c r="CD2353" t="s">
        <v>6169</v>
      </c>
      <c r="CE2353" t="s">
        <v>6166</v>
      </c>
      <c r="CF2353" t="s">
        <v>266</v>
      </c>
      <c r="CG2353" t="s">
        <v>120</v>
      </c>
      <c r="CH2353" t="s">
        <v>121</v>
      </c>
      <c r="CI2353" s="6">
        <v>96950</v>
      </c>
      <c r="CJ2353" s="10">
        <v>8.83</v>
      </c>
      <c r="CK2353" s="10">
        <v>8.83</v>
      </c>
      <c r="CL2353" s="10">
        <v>13.25</v>
      </c>
      <c r="CM2353" s="10">
        <v>13.25</v>
      </c>
      <c r="CN2353" t="s">
        <v>137</v>
      </c>
      <c r="CO2353" t="s">
        <v>140</v>
      </c>
      <c r="CP2353" t="s">
        <v>138</v>
      </c>
      <c r="CR2353" t="s">
        <v>117</v>
      </c>
      <c r="CS2353" t="s">
        <v>139</v>
      </c>
      <c r="CT2353" t="s">
        <v>140</v>
      </c>
      <c r="CU2353" t="s">
        <v>139</v>
      </c>
      <c r="CV2353" t="s">
        <v>140</v>
      </c>
      <c r="CW2353" t="s">
        <v>139</v>
      </c>
      <c r="CX2353" t="s">
        <v>140</v>
      </c>
      <c r="CY2353" t="s">
        <v>276</v>
      </c>
      <c r="CZ2353" s="8">
        <v>16704845868</v>
      </c>
      <c r="DA2353" t="s">
        <v>6167</v>
      </c>
      <c r="DB2353" t="s">
        <v>140</v>
      </c>
      <c r="DC2353" t="s">
        <v>139</v>
      </c>
      <c r="DD2353" t="s">
        <v>117</v>
      </c>
    </row>
    <row r="2354" spans="1:114" ht="15" customHeight="1" x14ac:dyDescent="0.35">
      <c r="A2354" t="s">
        <v>10652</v>
      </c>
      <c r="B2354" t="s">
        <v>144</v>
      </c>
      <c r="C2354" s="1">
        <v>45776</v>
      </c>
      <c r="D2354" s="1">
        <v>45826</v>
      </c>
      <c r="E2354" t="s">
        <v>116</v>
      </c>
      <c r="F2354" s="1">
        <v>45929</v>
      </c>
      <c r="G2354" t="s">
        <v>117</v>
      </c>
      <c r="H2354" t="s">
        <v>117</v>
      </c>
      <c r="I2354" t="s">
        <v>117</v>
      </c>
      <c r="J2354" t="s">
        <v>7860</v>
      </c>
      <c r="K2354" t="s">
        <v>7861</v>
      </c>
      <c r="L2354" t="s">
        <v>7862</v>
      </c>
      <c r="M2354" t="s">
        <v>266</v>
      </c>
      <c r="N2354" t="s">
        <v>120</v>
      </c>
      <c r="O2354" t="s">
        <v>121</v>
      </c>
      <c r="P2354" s="6">
        <v>96950</v>
      </c>
      <c r="Q2354" t="s">
        <v>122</v>
      </c>
      <c r="S2354" s="8">
        <v>16704830326</v>
      </c>
      <c r="U2354" t="s">
        <v>7863</v>
      </c>
      <c r="V2354">
        <v>4451</v>
      </c>
      <c r="W2354" t="s">
        <v>124</v>
      </c>
      <c r="Y2354" t="s">
        <v>7864</v>
      </c>
      <c r="Z2354" t="s">
        <v>7865</v>
      </c>
      <c r="AA2354" t="s">
        <v>7866</v>
      </c>
      <c r="AB2354" t="s">
        <v>128</v>
      </c>
      <c r="AC2354" t="s">
        <v>7862</v>
      </c>
      <c r="AD2354" t="s">
        <v>266</v>
      </c>
      <c r="AE2354" t="s">
        <v>120</v>
      </c>
      <c r="AF2354" t="s">
        <v>121</v>
      </c>
      <c r="AG2354" s="6">
        <v>96950</v>
      </c>
      <c r="AH2354" t="s">
        <v>122</v>
      </c>
      <c r="AJ2354" s="8">
        <v>16704830326</v>
      </c>
      <c r="AL2354" t="s">
        <v>7867</v>
      </c>
      <c r="BE2354" t="str">
        <f>"11-2022.00"</f>
        <v>11-2022.00</v>
      </c>
      <c r="BF2354" t="s">
        <v>2340</v>
      </c>
      <c r="BG2354" t="s">
        <v>10653</v>
      </c>
      <c r="BH2354" t="s">
        <v>6149</v>
      </c>
      <c r="BI2354">
        <v>1</v>
      </c>
      <c r="BJ2354">
        <v>1</v>
      </c>
      <c r="BK2354" s="1">
        <v>45931</v>
      </c>
      <c r="BL2354" s="1">
        <v>46295</v>
      </c>
      <c r="BM2354" s="1">
        <v>45931</v>
      </c>
      <c r="BN2354" s="1">
        <v>46295</v>
      </c>
      <c r="BO2354">
        <v>40</v>
      </c>
      <c r="BP2354">
        <v>0</v>
      </c>
      <c r="BQ2354">
        <v>8</v>
      </c>
      <c r="BR2354">
        <v>8</v>
      </c>
      <c r="BS2354">
        <v>8</v>
      </c>
      <c r="BT2354">
        <v>8</v>
      </c>
      <c r="BU2354">
        <v>8</v>
      </c>
      <c r="BV2354">
        <v>0</v>
      </c>
      <c r="BW2354" t="str">
        <f>"8:00 AM"</f>
        <v>8:00 AM</v>
      </c>
      <c r="BX2354" t="str">
        <f>"5:00 PM"</f>
        <v>5:00 PM</v>
      </c>
      <c r="BY2354" t="s">
        <v>159</v>
      </c>
      <c r="BZ2354">
        <v>0</v>
      </c>
      <c r="CA2354">
        <v>24</v>
      </c>
      <c r="CB2354" t="s">
        <v>117</v>
      </c>
      <c r="CD2354" t="s">
        <v>6150</v>
      </c>
      <c r="CE2354" t="s">
        <v>7862</v>
      </c>
      <c r="CF2354" t="s">
        <v>266</v>
      </c>
      <c r="CG2354" t="s">
        <v>120</v>
      </c>
      <c r="CH2354" t="s">
        <v>121</v>
      </c>
      <c r="CI2354" s="6">
        <v>96950</v>
      </c>
      <c r="CJ2354" s="10">
        <v>18.239999999999998</v>
      </c>
      <c r="CK2354" s="10">
        <v>18.239999999999998</v>
      </c>
      <c r="CL2354" s="10">
        <v>27.36</v>
      </c>
      <c r="CM2354" s="10">
        <v>27.36</v>
      </c>
      <c r="CN2354" t="s">
        <v>137</v>
      </c>
      <c r="CO2354" t="s">
        <v>140</v>
      </c>
      <c r="CP2354" t="s">
        <v>138</v>
      </c>
      <c r="CR2354" t="s">
        <v>117</v>
      </c>
      <c r="CS2354" t="s">
        <v>139</v>
      </c>
      <c r="CT2354" t="s">
        <v>140</v>
      </c>
      <c r="CU2354" t="s">
        <v>139</v>
      </c>
      <c r="CV2354" t="s">
        <v>140</v>
      </c>
      <c r="CW2354" t="s">
        <v>139</v>
      </c>
      <c r="CX2354" t="s">
        <v>140</v>
      </c>
      <c r="CY2354" t="s">
        <v>276</v>
      </c>
      <c r="CZ2354" s="8">
        <v>16704830326</v>
      </c>
      <c r="DA2354" t="s">
        <v>7867</v>
      </c>
      <c r="DB2354" t="s">
        <v>140</v>
      </c>
      <c r="DC2354" t="s">
        <v>139</v>
      </c>
      <c r="DD2354" t="s">
        <v>117</v>
      </c>
    </row>
    <row r="2355" spans="1:114" ht="15" customHeight="1" x14ac:dyDescent="0.35">
      <c r="A2355" t="s">
        <v>6140</v>
      </c>
      <c r="B2355" t="s">
        <v>144</v>
      </c>
      <c r="C2355" s="1">
        <v>45776</v>
      </c>
      <c r="D2355" s="1">
        <v>45826</v>
      </c>
      <c r="E2355" t="s">
        <v>116</v>
      </c>
      <c r="F2355" s="1">
        <v>45929</v>
      </c>
      <c r="G2355" t="s">
        <v>117</v>
      </c>
      <c r="H2355" t="s">
        <v>117</v>
      </c>
      <c r="I2355" t="s">
        <v>117</v>
      </c>
      <c r="J2355" t="s">
        <v>6141</v>
      </c>
      <c r="K2355" t="s">
        <v>6142</v>
      </c>
      <c r="L2355" t="s">
        <v>6143</v>
      </c>
      <c r="M2355" t="s">
        <v>266</v>
      </c>
      <c r="N2355" t="s">
        <v>120</v>
      </c>
      <c r="O2355" t="s">
        <v>121</v>
      </c>
      <c r="P2355" s="6">
        <v>96950</v>
      </c>
      <c r="Q2355" t="s">
        <v>122</v>
      </c>
      <c r="S2355" s="8">
        <v>16702851863</v>
      </c>
      <c r="U2355" t="s">
        <v>6144</v>
      </c>
      <c r="V2355">
        <v>4451</v>
      </c>
      <c r="W2355" t="s">
        <v>124</v>
      </c>
      <c r="Y2355" t="s">
        <v>6145</v>
      </c>
      <c r="Z2355" t="s">
        <v>6146</v>
      </c>
      <c r="AB2355" t="s">
        <v>270</v>
      </c>
      <c r="AC2355" t="s">
        <v>6143</v>
      </c>
      <c r="AD2355" t="s">
        <v>266</v>
      </c>
      <c r="AE2355" t="s">
        <v>120</v>
      </c>
      <c r="AF2355" t="s">
        <v>121</v>
      </c>
      <c r="AG2355" s="6">
        <v>96950</v>
      </c>
      <c r="AH2355" t="s">
        <v>122</v>
      </c>
      <c r="AJ2355" s="8">
        <v>16702851863</v>
      </c>
      <c r="AL2355" t="s">
        <v>6147</v>
      </c>
      <c r="BE2355" t="str">
        <f>"11-2022.00"</f>
        <v>11-2022.00</v>
      </c>
      <c r="BF2355" t="s">
        <v>2340</v>
      </c>
      <c r="BG2355" t="s">
        <v>6148</v>
      </c>
      <c r="BH2355" t="s">
        <v>6149</v>
      </c>
      <c r="BI2355">
        <v>1</v>
      </c>
      <c r="BJ2355">
        <v>1</v>
      </c>
      <c r="BK2355" s="1">
        <v>45931</v>
      </c>
      <c r="BL2355" s="1">
        <v>46295</v>
      </c>
      <c r="BM2355" s="1">
        <v>45931</v>
      </c>
      <c r="BN2355" s="1">
        <v>46295</v>
      </c>
      <c r="BO2355">
        <v>40</v>
      </c>
      <c r="BP2355">
        <v>0</v>
      </c>
      <c r="BQ2355">
        <v>8</v>
      </c>
      <c r="BR2355">
        <v>8</v>
      </c>
      <c r="BS2355">
        <v>8</v>
      </c>
      <c r="BT2355">
        <v>8</v>
      </c>
      <c r="BU2355">
        <v>8</v>
      </c>
      <c r="BV2355">
        <v>0</v>
      </c>
      <c r="BW2355" t="str">
        <f>"8:00 AM"</f>
        <v>8:00 AM</v>
      </c>
      <c r="BX2355" t="str">
        <f>"5:00 PM"</f>
        <v>5:00 PM</v>
      </c>
      <c r="BY2355" t="s">
        <v>159</v>
      </c>
      <c r="BZ2355">
        <v>0</v>
      </c>
      <c r="CA2355">
        <v>24</v>
      </c>
      <c r="CB2355" t="s">
        <v>117</v>
      </c>
      <c r="CD2355" t="s">
        <v>6150</v>
      </c>
      <c r="CE2355" t="s">
        <v>6143</v>
      </c>
      <c r="CF2355" t="s">
        <v>266</v>
      </c>
      <c r="CG2355" t="s">
        <v>120</v>
      </c>
      <c r="CH2355" t="s">
        <v>121</v>
      </c>
      <c r="CI2355" s="6">
        <v>96950</v>
      </c>
      <c r="CJ2355" s="10">
        <v>18.239999999999998</v>
      </c>
      <c r="CK2355" s="10">
        <v>18.239999999999998</v>
      </c>
      <c r="CL2355" s="10">
        <v>27.36</v>
      </c>
      <c r="CM2355" s="10">
        <v>27.36</v>
      </c>
      <c r="CN2355" t="s">
        <v>137</v>
      </c>
      <c r="CO2355" t="s">
        <v>140</v>
      </c>
      <c r="CP2355" t="s">
        <v>138</v>
      </c>
      <c r="CR2355" t="s">
        <v>117</v>
      </c>
      <c r="CS2355" t="s">
        <v>139</v>
      </c>
      <c r="CT2355" t="s">
        <v>140</v>
      </c>
      <c r="CU2355" t="s">
        <v>139</v>
      </c>
      <c r="CV2355" t="s">
        <v>140</v>
      </c>
      <c r="CW2355" t="s">
        <v>139</v>
      </c>
      <c r="CX2355" t="s">
        <v>140</v>
      </c>
      <c r="CY2355" t="s">
        <v>276</v>
      </c>
      <c r="CZ2355" s="8">
        <v>16702851863</v>
      </c>
      <c r="DA2355" t="s">
        <v>6147</v>
      </c>
      <c r="DB2355" t="s">
        <v>140</v>
      </c>
      <c r="DC2355" t="s">
        <v>139</v>
      </c>
      <c r="DD2355" t="s">
        <v>117</v>
      </c>
    </row>
    <row r="2356" spans="1:114" ht="15" customHeight="1" x14ac:dyDescent="0.35">
      <c r="A2356" t="s">
        <v>12500</v>
      </c>
      <c r="B2356" t="s">
        <v>166</v>
      </c>
      <c r="C2356" s="1">
        <v>45776</v>
      </c>
      <c r="D2356" s="1">
        <v>45826</v>
      </c>
      <c r="E2356" t="s">
        <v>116</v>
      </c>
      <c r="F2356" s="1">
        <v>45929</v>
      </c>
      <c r="G2356" t="s">
        <v>139</v>
      </c>
      <c r="H2356" t="s">
        <v>117</v>
      </c>
      <c r="I2356" t="s">
        <v>117</v>
      </c>
      <c r="J2356" t="s">
        <v>648</v>
      </c>
      <c r="K2356" t="s">
        <v>649</v>
      </c>
      <c r="L2356" t="s">
        <v>650</v>
      </c>
      <c r="M2356" t="s">
        <v>651</v>
      </c>
      <c r="N2356" t="s">
        <v>120</v>
      </c>
      <c r="O2356" t="s">
        <v>121</v>
      </c>
      <c r="P2356" s="6">
        <v>96950</v>
      </c>
      <c r="Q2356" t="s">
        <v>122</v>
      </c>
      <c r="R2356" t="s">
        <v>652</v>
      </c>
      <c r="S2356" s="8">
        <v>16702351024</v>
      </c>
      <c r="U2356" t="s">
        <v>653</v>
      </c>
      <c r="V2356">
        <v>236116</v>
      </c>
      <c r="W2356" t="s">
        <v>124</v>
      </c>
      <c r="Y2356" t="s">
        <v>654</v>
      </c>
      <c r="Z2356" t="s">
        <v>655</v>
      </c>
      <c r="AA2356" t="s">
        <v>656</v>
      </c>
      <c r="AB2356" t="s">
        <v>657</v>
      </c>
      <c r="AC2356" t="s">
        <v>650</v>
      </c>
      <c r="AD2356" t="s">
        <v>651</v>
      </c>
      <c r="AE2356" t="s">
        <v>120</v>
      </c>
      <c r="AF2356" t="s">
        <v>121</v>
      </c>
      <c r="AG2356" s="6">
        <v>96950</v>
      </c>
      <c r="AH2356" t="s">
        <v>122</v>
      </c>
      <c r="AI2356" t="s">
        <v>652</v>
      </c>
      <c r="AJ2356" s="8">
        <v>16702351024</v>
      </c>
      <c r="AL2356" t="s">
        <v>658</v>
      </c>
      <c r="BE2356" t="str">
        <f>"13-2082.00"</f>
        <v>13-2082.00</v>
      </c>
      <c r="BF2356" t="s">
        <v>659</v>
      </c>
      <c r="BG2356" t="s">
        <v>660</v>
      </c>
      <c r="BH2356" t="s">
        <v>661</v>
      </c>
      <c r="BI2356">
        <v>1</v>
      </c>
      <c r="BK2356" s="1">
        <v>45931</v>
      </c>
      <c r="BL2356" s="1">
        <v>47026</v>
      </c>
      <c r="BO2356">
        <v>35</v>
      </c>
      <c r="BP2356">
        <v>5</v>
      </c>
      <c r="BQ2356">
        <v>5</v>
      </c>
      <c r="BR2356">
        <v>5</v>
      </c>
      <c r="BS2356">
        <v>5</v>
      </c>
      <c r="BT2356">
        <v>5</v>
      </c>
      <c r="BU2356">
        <v>5</v>
      </c>
      <c r="BV2356">
        <v>5</v>
      </c>
      <c r="BW2356" t="str">
        <f>"5:00 PM"</f>
        <v>5:00 PM</v>
      </c>
      <c r="BX2356" t="str">
        <f>"10:00 PM"</f>
        <v>10:00 PM</v>
      </c>
      <c r="BY2356" t="s">
        <v>133</v>
      </c>
      <c r="BZ2356">
        <v>0</v>
      </c>
      <c r="CA2356">
        <v>12</v>
      </c>
      <c r="CB2356" t="s">
        <v>117</v>
      </c>
      <c r="CD2356" t="s">
        <v>662</v>
      </c>
      <c r="CE2356" t="s">
        <v>663</v>
      </c>
      <c r="CF2356" t="s">
        <v>651</v>
      </c>
      <c r="CG2356" t="s">
        <v>120</v>
      </c>
      <c r="CH2356" t="s">
        <v>121</v>
      </c>
      <c r="CI2356" s="6">
        <v>96950</v>
      </c>
      <c r="CJ2356" s="10">
        <v>11.94</v>
      </c>
      <c r="CK2356" s="10">
        <v>12.5</v>
      </c>
      <c r="CL2356" s="10">
        <v>0</v>
      </c>
      <c r="CM2356" s="10">
        <v>0</v>
      </c>
      <c r="CN2356" t="s">
        <v>137</v>
      </c>
      <c r="CO2356" t="s">
        <v>140</v>
      </c>
      <c r="CP2356" t="s">
        <v>138</v>
      </c>
      <c r="CR2356" t="s">
        <v>117</v>
      </c>
      <c r="CS2356" t="s">
        <v>139</v>
      </c>
      <c r="CT2356" t="s">
        <v>139</v>
      </c>
      <c r="CU2356" t="s">
        <v>140</v>
      </c>
      <c r="CV2356" t="s">
        <v>140</v>
      </c>
      <c r="CW2356" t="s">
        <v>139</v>
      </c>
      <c r="CX2356" t="s">
        <v>140</v>
      </c>
      <c r="CY2356" t="s">
        <v>664</v>
      </c>
      <c r="CZ2356" s="8">
        <v>16702351024</v>
      </c>
      <c r="DA2356" t="s">
        <v>658</v>
      </c>
      <c r="DB2356" t="s">
        <v>140</v>
      </c>
      <c r="DC2356" t="s">
        <v>139</v>
      </c>
      <c r="DD2356" t="s">
        <v>117</v>
      </c>
    </row>
    <row r="2357" spans="1:114" ht="15" customHeight="1" x14ac:dyDescent="0.35">
      <c r="A2357" t="s">
        <v>2243</v>
      </c>
      <c r="B2357" t="s">
        <v>144</v>
      </c>
      <c r="C2357" s="1">
        <v>45776</v>
      </c>
      <c r="D2357" s="1">
        <v>45826</v>
      </c>
      <c r="E2357" t="s">
        <v>116</v>
      </c>
      <c r="F2357" s="1">
        <v>45929</v>
      </c>
      <c r="G2357" t="s">
        <v>139</v>
      </c>
      <c r="H2357" t="s">
        <v>117</v>
      </c>
      <c r="I2357" t="s">
        <v>117</v>
      </c>
      <c r="J2357" t="s">
        <v>2244</v>
      </c>
      <c r="K2357" t="s">
        <v>2245</v>
      </c>
      <c r="L2357" t="s">
        <v>2246</v>
      </c>
      <c r="N2357" t="s">
        <v>222</v>
      </c>
      <c r="O2357" t="s">
        <v>121</v>
      </c>
      <c r="P2357" s="6">
        <v>96951</v>
      </c>
      <c r="Q2357" t="s">
        <v>122</v>
      </c>
      <c r="S2357" s="8">
        <v>16702857170</v>
      </c>
      <c r="U2357" t="s">
        <v>2247</v>
      </c>
      <c r="V2357">
        <v>455219</v>
      </c>
      <c r="W2357" t="s">
        <v>124</v>
      </c>
      <c r="Y2357" t="s">
        <v>2248</v>
      </c>
      <c r="Z2357" t="s">
        <v>2249</v>
      </c>
      <c r="AA2357" t="s">
        <v>1468</v>
      </c>
      <c r="AB2357" t="s">
        <v>2250</v>
      </c>
      <c r="AC2357" t="s">
        <v>2251</v>
      </c>
      <c r="AE2357" t="s">
        <v>222</v>
      </c>
      <c r="AF2357" t="s">
        <v>121</v>
      </c>
      <c r="AG2357" s="6">
        <v>96951</v>
      </c>
      <c r="AH2357" t="s">
        <v>122</v>
      </c>
      <c r="AJ2357" s="8">
        <v>16702857170</v>
      </c>
      <c r="AL2357" t="s">
        <v>2252</v>
      </c>
      <c r="BE2357" t="str">
        <f>"41-2031.00"</f>
        <v>41-2031.00</v>
      </c>
      <c r="BF2357" t="s">
        <v>1189</v>
      </c>
      <c r="BG2357" t="s">
        <v>2253</v>
      </c>
      <c r="BH2357" t="s">
        <v>2254</v>
      </c>
      <c r="BI2357">
        <v>3</v>
      </c>
      <c r="BJ2357">
        <v>3</v>
      </c>
      <c r="BK2357" s="1">
        <v>45931</v>
      </c>
      <c r="BL2357" s="1">
        <v>47026</v>
      </c>
      <c r="BM2357" s="1">
        <v>45931</v>
      </c>
      <c r="BN2357" s="1">
        <v>47026</v>
      </c>
      <c r="BO2357">
        <v>35</v>
      </c>
      <c r="BP2357">
        <v>0</v>
      </c>
      <c r="BQ2357">
        <v>7</v>
      </c>
      <c r="BR2357">
        <v>7</v>
      </c>
      <c r="BS2357">
        <v>7</v>
      </c>
      <c r="BT2357">
        <v>7</v>
      </c>
      <c r="BU2357">
        <v>7</v>
      </c>
      <c r="BV2357">
        <v>0</v>
      </c>
      <c r="BW2357" t="str">
        <f>"8:00 AM"</f>
        <v>8:00 AM</v>
      </c>
      <c r="BX2357" t="str">
        <f>"5:00 PM"</f>
        <v>5:00 PM</v>
      </c>
      <c r="BY2357" t="s">
        <v>133</v>
      </c>
      <c r="BZ2357">
        <v>0</v>
      </c>
      <c r="CA2357">
        <v>6</v>
      </c>
      <c r="CB2357" t="s">
        <v>117</v>
      </c>
      <c r="CD2357" t="s">
        <v>2255</v>
      </c>
      <c r="CE2357" t="s">
        <v>2256</v>
      </c>
      <c r="CG2357" t="s">
        <v>222</v>
      </c>
      <c r="CH2357" t="s">
        <v>121</v>
      </c>
      <c r="CI2357" s="6">
        <v>96951</v>
      </c>
      <c r="CJ2357" s="10">
        <v>9.9</v>
      </c>
      <c r="CK2357" s="10">
        <v>9.9</v>
      </c>
      <c r="CL2357" s="10">
        <v>14.85</v>
      </c>
      <c r="CM2357" s="10">
        <v>14.85</v>
      </c>
      <c r="CN2357" t="s">
        <v>137</v>
      </c>
      <c r="CO2357" t="s">
        <v>162</v>
      </c>
      <c r="CP2357" t="s">
        <v>138</v>
      </c>
      <c r="CR2357" t="s">
        <v>117</v>
      </c>
      <c r="CS2357" t="s">
        <v>139</v>
      </c>
      <c r="CT2357" t="s">
        <v>140</v>
      </c>
      <c r="CU2357" t="s">
        <v>139</v>
      </c>
      <c r="CV2357" t="s">
        <v>140</v>
      </c>
      <c r="CW2357" t="s">
        <v>139</v>
      </c>
      <c r="CX2357" t="s">
        <v>140</v>
      </c>
      <c r="CY2357" t="s">
        <v>774</v>
      </c>
      <c r="CZ2357" s="8">
        <v>16702857170</v>
      </c>
      <c r="DA2357" t="s">
        <v>2252</v>
      </c>
      <c r="DB2357" t="s">
        <v>140</v>
      </c>
      <c r="DC2357" t="s">
        <v>139</v>
      </c>
      <c r="DD2357" t="s">
        <v>117</v>
      </c>
      <c r="DE2357" t="s">
        <v>2248</v>
      </c>
      <c r="DF2357" t="s">
        <v>2249</v>
      </c>
      <c r="DG2357" t="s">
        <v>1468</v>
      </c>
      <c r="DH2357" t="s">
        <v>2247</v>
      </c>
      <c r="DI2357" t="s">
        <v>2257</v>
      </c>
      <c r="DJ2357" t="s">
        <v>2252</v>
      </c>
    </row>
    <row r="2358" spans="1:114" ht="15" customHeight="1" x14ac:dyDescent="0.35">
      <c r="A2358" t="s">
        <v>10663</v>
      </c>
      <c r="B2358" t="s">
        <v>144</v>
      </c>
      <c r="C2358" s="1">
        <v>45776</v>
      </c>
      <c r="D2358" s="1">
        <v>45826</v>
      </c>
      <c r="E2358" t="s">
        <v>116</v>
      </c>
      <c r="F2358" s="1">
        <v>45929</v>
      </c>
      <c r="G2358" t="s">
        <v>117</v>
      </c>
      <c r="H2358" t="s">
        <v>117</v>
      </c>
      <c r="I2358" t="s">
        <v>117</v>
      </c>
      <c r="J2358" t="s">
        <v>10664</v>
      </c>
      <c r="L2358" t="s">
        <v>10665</v>
      </c>
      <c r="M2358" t="s">
        <v>10666</v>
      </c>
      <c r="N2358" t="s">
        <v>120</v>
      </c>
      <c r="O2358" t="s">
        <v>121</v>
      </c>
      <c r="P2358" s="6">
        <v>96950</v>
      </c>
      <c r="Q2358" t="s">
        <v>122</v>
      </c>
      <c r="S2358" s="8">
        <v>16707838818</v>
      </c>
      <c r="U2358" t="s">
        <v>10667</v>
      </c>
      <c r="V2358">
        <v>561510</v>
      </c>
      <c r="W2358" t="s">
        <v>124</v>
      </c>
      <c r="Y2358" t="s">
        <v>10668</v>
      </c>
      <c r="Z2358" t="s">
        <v>10669</v>
      </c>
      <c r="AB2358" t="s">
        <v>128</v>
      </c>
      <c r="AC2358" t="s">
        <v>10665</v>
      </c>
      <c r="AD2358" t="s">
        <v>10666</v>
      </c>
      <c r="AE2358" t="s">
        <v>120</v>
      </c>
      <c r="AF2358" t="s">
        <v>121</v>
      </c>
      <c r="AG2358" s="6">
        <v>96950</v>
      </c>
      <c r="AH2358" t="s">
        <v>122</v>
      </c>
      <c r="AJ2358" s="8">
        <v>16707838818</v>
      </c>
      <c r="AL2358" t="s">
        <v>10670</v>
      </c>
      <c r="BE2358" t="str">
        <f>"39-7011.00"</f>
        <v>39-7011.00</v>
      </c>
      <c r="BF2358" t="s">
        <v>1985</v>
      </c>
      <c r="BG2358" t="s">
        <v>10671</v>
      </c>
      <c r="BH2358" t="s">
        <v>1708</v>
      </c>
      <c r="BI2358">
        <v>4</v>
      </c>
      <c r="BJ2358">
        <v>4</v>
      </c>
      <c r="BK2358" s="1">
        <v>45931</v>
      </c>
      <c r="BL2358" s="1">
        <v>46295</v>
      </c>
      <c r="BM2358" s="1">
        <v>45931</v>
      </c>
      <c r="BN2358" s="1">
        <v>46295</v>
      </c>
      <c r="BO2358">
        <v>40</v>
      </c>
      <c r="BP2358">
        <v>0</v>
      </c>
      <c r="BQ2358">
        <v>8</v>
      </c>
      <c r="BR2358">
        <v>8</v>
      </c>
      <c r="BS2358">
        <v>8</v>
      </c>
      <c r="BT2358">
        <v>8</v>
      </c>
      <c r="BU2358">
        <v>8</v>
      </c>
      <c r="BV2358">
        <v>0</v>
      </c>
      <c r="BW2358" t="str">
        <f>"8:00 AM"</f>
        <v>8:00 AM</v>
      </c>
      <c r="BX2358" t="str">
        <f>"5:00 PM"</f>
        <v>5:00 PM</v>
      </c>
      <c r="BY2358" t="s">
        <v>159</v>
      </c>
      <c r="BZ2358">
        <v>0</v>
      </c>
      <c r="CA2358">
        <v>24</v>
      </c>
      <c r="CB2358" t="s">
        <v>117</v>
      </c>
      <c r="CD2358" t="s">
        <v>10672</v>
      </c>
      <c r="CE2358" t="s">
        <v>10665</v>
      </c>
      <c r="CF2358" t="s">
        <v>10666</v>
      </c>
      <c r="CG2358" t="s">
        <v>120</v>
      </c>
      <c r="CH2358" t="s">
        <v>121</v>
      </c>
      <c r="CI2358" s="6">
        <v>96950</v>
      </c>
      <c r="CJ2358" s="10">
        <v>10.43</v>
      </c>
      <c r="CK2358" s="10">
        <v>10.43</v>
      </c>
      <c r="CL2358" s="10">
        <v>15.65</v>
      </c>
      <c r="CM2358" s="10">
        <v>15.65</v>
      </c>
      <c r="CN2358" t="s">
        <v>137</v>
      </c>
      <c r="CO2358" t="s">
        <v>140</v>
      </c>
      <c r="CP2358" t="s">
        <v>138</v>
      </c>
      <c r="CR2358" t="s">
        <v>117</v>
      </c>
      <c r="CS2358" t="s">
        <v>139</v>
      </c>
      <c r="CT2358" t="s">
        <v>140</v>
      </c>
      <c r="CU2358" t="s">
        <v>139</v>
      </c>
      <c r="CV2358" t="s">
        <v>140</v>
      </c>
      <c r="CW2358" t="s">
        <v>139</v>
      </c>
      <c r="CX2358" t="s">
        <v>140</v>
      </c>
      <c r="CY2358" t="s">
        <v>276</v>
      </c>
      <c r="CZ2358" s="8">
        <v>16707838818</v>
      </c>
      <c r="DA2358" t="s">
        <v>10670</v>
      </c>
      <c r="DB2358" t="s">
        <v>140</v>
      </c>
      <c r="DC2358" t="s">
        <v>139</v>
      </c>
      <c r="DD2358" t="s">
        <v>117</v>
      </c>
    </row>
    <row r="2359" spans="1:114" ht="15" customHeight="1" x14ac:dyDescent="0.35">
      <c r="A2359" t="s">
        <v>15437</v>
      </c>
      <c r="B2359" t="s">
        <v>144</v>
      </c>
      <c r="C2359" s="1">
        <v>45776</v>
      </c>
      <c r="D2359" s="1">
        <v>45826</v>
      </c>
      <c r="E2359" t="s">
        <v>116</v>
      </c>
      <c r="F2359" s="1">
        <v>45929</v>
      </c>
      <c r="G2359" t="s">
        <v>117</v>
      </c>
      <c r="H2359" t="s">
        <v>117</v>
      </c>
      <c r="I2359" t="s">
        <v>117</v>
      </c>
      <c r="J2359" t="s">
        <v>15438</v>
      </c>
      <c r="K2359" t="s">
        <v>15439</v>
      </c>
      <c r="L2359" t="s">
        <v>15440</v>
      </c>
      <c r="M2359" t="s">
        <v>266</v>
      </c>
      <c r="N2359" t="s">
        <v>120</v>
      </c>
      <c r="O2359" t="s">
        <v>121</v>
      </c>
      <c r="P2359" s="6">
        <v>96950</v>
      </c>
      <c r="Q2359" t="s">
        <v>122</v>
      </c>
      <c r="S2359" s="8">
        <v>16704845868</v>
      </c>
      <c r="U2359" t="s">
        <v>15441</v>
      </c>
      <c r="V2359">
        <v>445110</v>
      </c>
      <c r="W2359" t="s">
        <v>124</v>
      </c>
      <c r="Y2359" t="s">
        <v>1679</v>
      </c>
      <c r="Z2359" t="s">
        <v>5153</v>
      </c>
      <c r="AB2359" t="s">
        <v>270</v>
      </c>
      <c r="AC2359" t="s">
        <v>15440</v>
      </c>
      <c r="AD2359" t="s">
        <v>266</v>
      </c>
      <c r="AE2359" t="s">
        <v>120</v>
      </c>
      <c r="AF2359" t="s">
        <v>121</v>
      </c>
      <c r="AG2359" s="6">
        <v>96950</v>
      </c>
      <c r="AH2359" t="s">
        <v>122</v>
      </c>
      <c r="AJ2359" s="8">
        <v>16704845868</v>
      </c>
      <c r="AL2359" t="s">
        <v>15442</v>
      </c>
      <c r="BE2359" t="str">
        <f>"49-9071.00"</f>
        <v>49-9071.00</v>
      </c>
      <c r="BF2359" t="s">
        <v>156</v>
      </c>
      <c r="BG2359" t="s">
        <v>15443</v>
      </c>
      <c r="BH2359" t="s">
        <v>2849</v>
      </c>
      <c r="BI2359">
        <v>2</v>
      </c>
      <c r="BJ2359">
        <v>2</v>
      </c>
      <c r="BK2359" s="1">
        <v>45931</v>
      </c>
      <c r="BL2359" s="1">
        <v>46295</v>
      </c>
      <c r="BM2359" s="1">
        <v>45931</v>
      </c>
      <c r="BN2359" s="1">
        <v>46295</v>
      </c>
      <c r="BO2359">
        <v>40</v>
      </c>
      <c r="BP2359">
        <v>0</v>
      </c>
      <c r="BQ2359">
        <v>8</v>
      </c>
      <c r="BR2359">
        <v>8</v>
      </c>
      <c r="BS2359">
        <v>8</v>
      </c>
      <c r="BT2359">
        <v>8</v>
      </c>
      <c r="BU2359">
        <v>8</v>
      </c>
      <c r="BV2359">
        <v>0</v>
      </c>
      <c r="BW2359" t="str">
        <f>"8:00 AM"</f>
        <v>8:00 AM</v>
      </c>
      <c r="BX2359" t="str">
        <f>"5:00 PM"</f>
        <v>5:00 PM</v>
      </c>
      <c r="BY2359" t="s">
        <v>133</v>
      </c>
      <c r="BZ2359">
        <v>0</v>
      </c>
      <c r="CA2359">
        <v>24</v>
      </c>
      <c r="CB2359" t="s">
        <v>117</v>
      </c>
      <c r="CD2359" t="s">
        <v>15444</v>
      </c>
      <c r="CE2359" t="s">
        <v>15440</v>
      </c>
      <c r="CF2359" t="s">
        <v>266</v>
      </c>
      <c r="CG2359" t="s">
        <v>120</v>
      </c>
      <c r="CH2359" t="s">
        <v>121</v>
      </c>
      <c r="CI2359" s="6">
        <v>96950</v>
      </c>
      <c r="CJ2359" s="10">
        <v>9.75</v>
      </c>
      <c r="CK2359" s="10">
        <v>9.75</v>
      </c>
      <c r="CL2359" s="10">
        <v>14.63</v>
      </c>
      <c r="CM2359" s="10">
        <v>14.63</v>
      </c>
      <c r="CN2359" t="s">
        <v>137</v>
      </c>
      <c r="CO2359" t="s">
        <v>140</v>
      </c>
      <c r="CP2359" t="s">
        <v>138</v>
      </c>
      <c r="CR2359" t="s">
        <v>117</v>
      </c>
      <c r="CS2359" t="s">
        <v>139</v>
      </c>
      <c r="CT2359" t="s">
        <v>140</v>
      </c>
      <c r="CU2359" t="s">
        <v>139</v>
      </c>
      <c r="CV2359" t="s">
        <v>140</v>
      </c>
      <c r="CW2359" t="s">
        <v>139</v>
      </c>
      <c r="CX2359" t="s">
        <v>140</v>
      </c>
      <c r="CY2359" t="s">
        <v>276</v>
      </c>
      <c r="CZ2359" s="8">
        <v>16704845868</v>
      </c>
      <c r="DA2359" t="s">
        <v>15442</v>
      </c>
      <c r="DB2359" t="s">
        <v>140</v>
      </c>
      <c r="DC2359" t="s">
        <v>139</v>
      </c>
      <c r="DD2359" t="s">
        <v>117</v>
      </c>
    </row>
    <row r="2360" spans="1:114" ht="15" customHeight="1" x14ac:dyDescent="0.35">
      <c r="A2360" t="s">
        <v>15519</v>
      </c>
      <c r="B2360" t="s">
        <v>144</v>
      </c>
      <c r="C2360" s="1">
        <v>45777</v>
      </c>
      <c r="D2360" s="1">
        <v>45826</v>
      </c>
      <c r="E2360" t="s">
        <v>116</v>
      </c>
      <c r="F2360" s="1">
        <v>45929</v>
      </c>
      <c r="G2360" t="s">
        <v>117</v>
      </c>
      <c r="H2360" t="s">
        <v>117</v>
      </c>
      <c r="I2360" t="s">
        <v>117</v>
      </c>
      <c r="J2360" t="s">
        <v>8732</v>
      </c>
      <c r="K2360" t="s">
        <v>8733</v>
      </c>
      <c r="L2360" t="s">
        <v>6189</v>
      </c>
      <c r="M2360" t="s">
        <v>266</v>
      </c>
      <c r="N2360" t="s">
        <v>120</v>
      </c>
      <c r="O2360" t="s">
        <v>121</v>
      </c>
      <c r="P2360" s="6">
        <v>96950</v>
      </c>
      <c r="Q2360" t="s">
        <v>122</v>
      </c>
      <c r="S2360" s="8">
        <v>16709896222</v>
      </c>
      <c r="U2360" t="s">
        <v>8734</v>
      </c>
      <c r="V2360">
        <v>4451</v>
      </c>
      <c r="W2360" t="s">
        <v>124</v>
      </c>
      <c r="Y2360" t="s">
        <v>1561</v>
      </c>
      <c r="Z2360" t="s">
        <v>8735</v>
      </c>
      <c r="AB2360" t="s">
        <v>270</v>
      </c>
      <c r="AC2360" t="s">
        <v>6189</v>
      </c>
      <c r="AD2360" t="s">
        <v>266</v>
      </c>
      <c r="AE2360" t="s">
        <v>120</v>
      </c>
      <c r="AF2360" t="s">
        <v>121</v>
      </c>
      <c r="AG2360" s="6">
        <v>96950</v>
      </c>
      <c r="AH2360" t="s">
        <v>122</v>
      </c>
      <c r="AJ2360" s="8">
        <v>16709896222</v>
      </c>
      <c r="AL2360" t="s">
        <v>8736</v>
      </c>
      <c r="BE2360" t="str">
        <f>"51-3021.00"</f>
        <v>51-3021.00</v>
      </c>
      <c r="BF2360" t="s">
        <v>2162</v>
      </c>
      <c r="BG2360" t="s">
        <v>15520</v>
      </c>
      <c r="BH2360" t="s">
        <v>2164</v>
      </c>
      <c r="BI2360">
        <v>2</v>
      </c>
      <c r="BJ2360">
        <v>2</v>
      </c>
      <c r="BK2360" s="1">
        <v>45931</v>
      </c>
      <c r="BL2360" s="1">
        <v>46295</v>
      </c>
      <c r="BM2360" s="1">
        <v>45931</v>
      </c>
      <c r="BN2360" s="1">
        <v>46295</v>
      </c>
      <c r="BO2360">
        <v>40</v>
      </c>
      <c r="BP2360">
        <v>0</v>
      </c>
      <c r="BQ2360">
        <v>8</v>
      </c>
      <c r="BR2360">
        <v>8</v>
      </c>
      <c r="BS2360">
        <v>8</v>
      </c>
      <c r="BT2360">
        <v>8</v>
      </c>
      <c r="BU2360">
        <v>8</v>
      </c>
      <c r="BV2360">
        <v>0</v>
      </c>
      <c r="BW2360" t="str">
        <f>"8:00 AM"</f>
        <v>8:00 AM</v>
      </c>
      <c r="BX2360" t="str">
        <f>"5:00 PM"</f>
        <v>5:00 PM</v>
      </c>
      <c r="BY2360" t="s">
        <v>133</v>
      </c>
      <c r="BZ2360">
        <v>0</v>
      </c>
      <c r="CA2360">
        <v>3</v>
      </c>
      <c r="CB2360" t="s">
        <v>117</v>
      </c>
      <c r="CD2360" t="s">
        <v>15521</v>
      </c>
      <c r="CE2360" t="s">
        <v>6189</v>
      </c>
      <c r="CF2360" t="s">
        <v>266</v>
      </c>
      <c r="CG2360" t="s">
        <v>120</v>
      </c>
      <c r="CH2360" t="s">
        <v>121</v>
      </c>
      <c r="CI2360" s="6">
        <v>96950</v>
      </c>
      <c r="CJ2360" s="10">
        <v>8.6300000000000008</v>
      </c>
      <c r="CK2360" s="10">
        <v>8.6300000000000008</v>
      </c>
      <c r="CL2360" s="10">
        <v>12.95</v>
      </c>
      <c r="CM2360" s="10">
        <v>12.95</v>
      </c>
      <c r="CN2360" t="s">
        <v>137</v>
      </c>
      <c r="CO2360" t="s">
        <v>140</v>
      </c>
      <c r="CP2360" t="s">
        <v>138</v>
      </c>
      <c r="CR2360" t="s">
        <v>117</v>
      </c>
      <c r="CS2360" t="s">
        <v>139</v>
      </c>
      <c r="CT2360" t="s">
        <v>140</v>
      </c>
      <c r="CU2360" t="s">
        <v>139</v>
      </c>
      <c r="CV2360" t="s">
        <v>140</v>
      </c>
      <c r="CW2360" t="s">
        <v>139</v>
      </c>
      <c r="CX2360" t="s">
        <v>140</v>
      </c>
      <c r="CY2360" t="s">
        <v>276</v>
      </c>
      <c r="CZ2360" s="8">
        <v>16709896222</v>
      </c>
      <c r="DA2360" t="s">
        <v>8736</v>
      </c>
      <c r="DB2360" t="s">
        <v>140</v>
      </c>
      <c r="DC2360" t="s">
        <v>139</v>
      </c>
      <c r="DD2360" t="s">
        <v>117</v>
      </c>
    </row>
    <row r="2361" spans="1:114" ht="15" customHeight="1" x14ac:dyDescent="0.35">
      <c r="A2361" t="s">
        <v>14008</v>
      </c>
      <c r="B2361" t="s">
        <v>144</v>
      </c>
      <c r="C2361" s="1">
        <v>45777</v>
      </c>
      <c r="D2361" s="1">
        <v>45826</v>
      </c>
      <c r="E2361" t="s">
        <v>116</v>
      </c>
      <c r="F2361" s="1">
        <v>45929</v>
      </c>
      <c r="G2361" t="s">
        <v>117</v>
      </c>
      <c r="H2361" t="s">
        <v>117</v>
      </c>
      <c r="I2361" t="s">
        <v>117</v>
      </c>
      <c r="J2361" t="s">
        <v>14009</v>
      </c>
      <c r="K2361" t="s">
        <v>14010</v>
      </c>
      <c r="L2361" t="s">
        <v>14011</v>
      </c>
      <c r="M2361" t="s">
        <v>266</v>
      </c>
      <c r="N2361" t="s">
        <v>120</v>
      </c>
      <c r="O2361" t="s">
        <v>121</v>
      </c>
      <c r="P2361" s="6">
        <v>96950</v>
      </c>
      <c r="Q2361" t="s">
        <v>122</v>
      </c>
      <c r="S2361" s="8">
        <v>16702851863</v>
      </c>
      <c r="U2361" t="s">
        <v>267</v>
      </c>
      <c r="V2361">
        <v>111211</v>
      </c>
      <c r="W2361" t="s">
        <v>124</v>
      </c>
      <c r="Y2361" t="s">
        <v>6145</v>
      </c>
      <c r="Z2361" t="s">
        <v>6146</v>
      </c>
      <c r="AB2361" t="s">
        <v>270</v>
      </c>
      <c r="AC2361" t="s">
        <v>14011</v>
      </c>
      <c r="AD2361" t="s">
        <v>266</v>
      </c>
      <c r="AE2361" t="s">
        <v>120</v>
      </c>
      <c r="AF2361" t="s">
        <v>121</v>
      </c>
      <c r="AG2361" s="6">
        <v>96950</v>
      </c>
      <c r="AH2361" t="s">
        <v>122</v>
      </c>
      <c r="AJ2361" s="8">
        <v>16702851863</v>
      </c>
      <c r="AL2361" t="s">
        <v>271</v>
      </c>
      <c r="BE2361" t="str">
        <f>"45-2092.00"</f>
        <v>45-2092.00</v>
      </c>
      <c r="BF2361" t="s">
        <v>1014</v>
      </c>
      <c r="BG2361" t="s">
        <v>14012</v>
      </c>
      <c r="BH2361" t="s">
        <v>1016</v>
      </c>
      <c r="BI2361">
        <v>3</v>
      </c>
      <c r="BJ2361">
        <v>3</v>
      </c>
      <c r="BK2361" s="1">
        <v>45931</v>
      </c>
      <c r="BL2361" s="1">
        <v>46295</v>
      </c>
      <c r="BM2361" s="1">
        <v>45931</v>
      </c>
      <c r="BN2361" s="1">
        <v>46295</v>
      </c>
      <c r="BO2361">
        <v>40</v>
      </c>
      <c r="BP2361">
        <v>0</v>
      </c>
      <c r="BQ2361">
        <v>8</v>
      </c>
      <c r="BR2361">
        <v>8</v>
      </c>
      <c r="BS2361">
        <v>8</v>
      </c>
      <c r="BT2361">
        <v>8</v>
      </c>
      <c r="BU2361">
        <v>8</v>
      </c>
      <c r="BV2361">
        <v>0</v>
      </c>
      <c r="BW2361" t="str">
        <f>"8:00 AM"</f>
        <v>8:00 AM</v>
      </c>
      <c r="BX2361" t="str">
        <f>"5:00 PM"</f>
        <v>5:00 PM</v>
      </c>
      <c r="BY2361" t="s">
        <v>133</v>
      </c>
      <c r="BZ2361">
        <v>0</v>
      </c>
      <c r="CA2361">
        <v>3</v>
      </c>
      <c r="CB2361" t="s">
        <v>117</v>
      </c>
      <c r="CD2361" t="s">
        <v>14013</v>
      </c>
      <c r="CE2361" t="s">
        <v>14011</v>
      </c>
      <c r="CF2361" t="s">
        <v>266</v>
      </c>
      <c r="CG2361" t="s">
        <v>120</v>
      </c>
      <c r="CH2361" t="s">
        <v>121</v>
      </c>
      <c r="CI2361" s="6">
        <v>96950</v>
      </c>
      <c r="CJ2361" s="10">
        <v>11.91</v>
      </c>
      <c r="CK2361" s="10">
        <v>11.91</v>
      </c>
      <c r="CL2361" s="10">
        <v>17.87</v>
      </c>
      <c r="CM2361" s="10">
        <v>17.87</v>
      </c>
      <c r="CN2361" t="s">
        <v>137</v>
      </c>
      <c r="CO2361" t="s">
        <v>140</v>
      </c>
      <c r="CP2361" t="s">
        <v>138</v>
      </c>
      <c r="CR2361" t="s">
        <v>117</v>
      </c>
      <c r="CS2361" t="s">
        <v>139</v>
      </c>
      <c r="CT2361" t="s">
        <v>140</v>
      </c>
      <c r="CU2361" t="s">
        <v>139</v>
      </c>
      <c r="CV2361" t="s">
        <v>140</v>
      </c>
      <c r="CW2361" t="s">
        <v>139</v>
      </c>
      <c r="CX2361" t="s">
        <v>140</v>
      </c>
      <c r="CY2361" t="s">
        <v>276</v>
      </c>
      <c r="CZ2361" s="8">
        <v>16702851863</v>
      </c>
      <c r="DA2361" t="s">
        <v>271</v>
      </c>
      <c r="DB2361" t="s">
        <v>140</v>
      </c>
      <c r="DC2361" t="s">
        <v>139</v>
      </c>
      <c r="DD2361" t="s">
        <v>117</v>
      </c>
    </row>
    <row r="2362" spans="1:114" ht="15" customHeight="1" x14ac:dyDescent="0.35">
      <c r="A2362" t="s">
        <v>8673</v>
      </c>
      <c r="B2362" t="s">
        <v>144</v>
      </c>
      <c r="C2362" s="1">
        <v>45779</v>
      </c>
      <c r="D2362" s="1">
        <v>45826</v>
      </c>
      <c r="E2362" t="s">
        <v>116</v>
      </c>
      <c r="F2362" s="1">
        <v>45929</v>
      </c>
      <c r="G2362" t="s">
        <v>139</v>
      </c>
      <c r="H2362" t="s">
        <v>117</v>
      </c>
      <c r="I2362" t="s">
        <v>117</v>
      </c>
      <c r="J2362" t="s">
        <v>8674</v>
      </c>
      <c r="L2362" t="s">
        <v>8675</v>
      </c>
      <c r="M2362" t="s">
        <v>8676</v>
      </c>
      <c r="N2362" t="s">
        <v>120</v>
      </c>
      <c r="O2362" t="s">
        <v>121</v>
      </c>
      <c r="P2362" s="6">
        <v>96950</v>
      </c>
      <c r="Q2362" t="s">
        <v>122</v>
      </c>
      <c r="S2362" s="8">
        <v>16705889595</v>
      </c>
      <c r="U2362" t="s">
        <v>8677</v>
      </c>
      <c r="V2362">
        <v>56152</v>
      </c>
      <c r="W2362" t="s">
        <v>124</v>
      </c>
      <c r="Y2362" t="s">
        <v>8678</v>
      </c>
      <c r="Z2362" t="s">
        <v>8679</v>
      </c>
      <c r="AB2362" t="s">
        <v>128</v>
      </c>
      <c r="AC2362" t="s">
        <v>8675</v>
      </c>
      <c r="AD2362" t="s">
        <v>8676</v>
      </c>
      <c r="AE2362" t="s">
        <v>120</v>
      </c>
      <c r="AF2362" t="s">
        <v>121</v>
      </c>
      <c r="AG2362" s="6">
        <v>96950</v>
      </c>
      <c r="AH2362" t="s">
        <v>122</v>
      </c>
      <c r="AJ2362" s="8">
        <v>16705889595</v>
      </c>
      <c r="AL2362" t="s">
        <v>8680</v>
      </c>
      <c r="BE2362" t="str">
        <f>"49-3031.00"</f>
        <v>49-3031.00</v>
      </c>
      <c r="BF2362" t="s">
        <v>2414</v>
      </c>
      <c r="BG2362" t="s">
        <v>8681</v>
      </c>
      <c r="BH2362" t="s">
        <v>2414</v>
      </c>
      <c r="BI2362">
        <v>5</v>
      </c>
      <c r="BJ2362">
        <v>5</v>
      </c>
      <c r="BK2362" s="1">
        <v>45931</v>
      </c>
      <c r="BL2362" s="1">
        <v>47026</v>
      </c>
      <c r="BM2362" s="1">
        <v>45931</v>
      </c>
      <c r="BN2362" s="1">
        <v>47026</v>
      </c>
      <c r="BO2362">
        <v>35</v>
      </c>
      <c r="BP2362">
        <v>0</v>
      </c>
      <c r="BQ2362">
        <v>7</v>
      </c>
      <c r="BR2362">
        <v>7</v>
      </c>
      <c r="BS2362">
        <v>7</v>
      </c>
      <c r="BT2362">
        <v>7</v>
      </c>
      <c r="BU2362">
        <v>7</v>
      </c>
      <c r="BV2362">
        <v>0</v>
      </c>
      <c r="BW2362" t="str">
        <f>"9:00 AM"</f>
        <v>9:00 AM</v>
      </c>
      <c r="BX2362" t="str">
        <f>"5:00 PM"</f>
        <v>5:00 PM</v>
      </c>
      <c r="BY2362" t="s">
        <v>159</v>
      </c>
      <c r="BZ2362">
        <v>0</v>
      </c>
      <c r="CA2362">
        <v>24</v>
      </c>
      <c r="CB2362" t="s">
        <v>117</v>
      </c>
      <c r="CD2362" s="2" t="s">
        <v>8682</v>
      </c>
      <c r="CE2362" t="s">
        <v>8675</v>
      </c>
      <c r="CF2362" t="s">
        <v>8676</v>
      </c>
      <c r="CG2362" t="s">
        <v>120</v>
      </c>
      <c r="CH2362" t="s">
        <v>121</v>
      </c>
      <c r="CI2362" s="6">
        <v>96950</v>
      </c>
      <c r="CJ2362" s="10">
        <v>11.85</v>
      </c>
      <c r="CK2362" s="10">
        <v>11.85</v>
      </c>
      <c r="CL2362" s="10">
        <v>17.78</v>
      </c>
      <c r="CM2362" s="10">
        <v>17.78</v>
      </c>
      <c r="CN2362" t="s">
        <v>137</v>
      </c>
      <c r="CO2362" t="s">
        <v>140</v>
      </c>
      <c r="CP2362" t="s">
        <v>138</v>
      </c>
      <c r="CR2362" t="s">
        <v>117</v>
      </c>
      <c r="CS2362" t="s">
        <v>139</v>
      </c>
      <c r="CT2362" t="s">
        <v>140</v>
      </c>
      <c r="CU2362" t="s">
        <v>139</v>
      </c>
      <c r="CV2362" t="s">
        <v>140</v>
      </c>
      <c r="CW2362" t="s">
        <v>139</v>
      </c>
      <c r="CX2362" t="s">
        <v>140</v>
      </c>
      <c r="CY2362" t="s">
        <v>140</v>
      </c>
      <c r="CZ2362" s="8">
        <v>16705889595</v>
      </c>
      <c r="DA2362" t="s">
        <v>8680</v>
      </c>
      <c r="DB2362" t="s">
        <v>140</v>
      </c>
      <c r="DC2362" t="s">
        <v>139</v>
      </c>
      <c r="DD2362" t="s">
        <v>117</v>
      </c>
    </row>
    <row r="2363" spans="1:114" ht="15" customHeight="1" x14ac:dyDescent="0.35">
      <c r="A2363" t="s">
        <v>2734</v>
      </c>
      <c r="B2363" t="s">
        <v>144</v>
      </c>
      <c r="C2363" s="1">
        <v>45782</v>
      </c>
      <c r="D2363" s="1">
        <v>45826</v>
      </c>
      <c r="E2363" t="s">
        <v>211</v>
      </c>
      <c r="G2363" t="s">
        <v>117</v>
      </c>
      <c r="H2363" t="s">
        <v>117</v>
      </c>
      <c r="I2363" t="s">
        <v>117</v>
      </c>
      <c r="J2363" t="s">
        <v>2735</v>
      </c>
      <c r="K2363" t="s">
        <v>2736</v>
      </c>
      <c r="L2363" t="s">
        <v>2737</v>
      </c>
      <c r="N2363" t="s">
        <v>120</v>
      </c>
      <c r="O2363" t="s">
        <v>121</v>
      </c>
      <c r="P2363" s="6">
        <v>96950</v>
      </c>
      <c r="Q2363" t="s">
        <v>122</v>
      </c>
      <c r="R2363" t="s">
        <v>382</v>
      </c>
      <c r="S2363" s="8">
        <v>16702345201</v>
      </c>
      <c r="U2363" t="s">
        <v>2738</v>
      </c>
      <c r="V2363">
        <v>72111</v>
      </c>
      <c r="W2363" t="s">
        <v>124</v>
      </c>
      <c r="Y2363" t="s">
        <v>1701</v>
      </c>
      <c r="Z2363" t="s">
        <v>1737</v>
      </c>
      <c r="AA2363" t="s">
        <v>1738</v>
      </c>
      <c r="AB2363" t="s">
        <v>1428</v>
      </c>
      <c r="AC2363" t="s">
        <v>2739</v>
      </c>
      <c r="AE2363" t="s">
        <v>120</v>
      </c>
      <c r="AF2363" t="s">
        <v>121</v>
      </c>
      <c r="AG2363" s="6">
        <v>96950</v>
      </c>
      <c r="AH2363" t="s">
        <v>122</v>
      </c>
      <c r="AI2363" t="s">
        <v>382</v>
      </c>
      <c r="AJ2363" s="8">
        <v>16702345201</v>
      </c>
      <c r="AL2363" t="s">
        <v>2740</v>
      </c>
      <c r="BE2363" t="str">
        <f>"13-2011.00"</f>
        <v>13-2011.00</v>
      </c>
      <c r="BF2363" t="s">
        <v>934</v>
      </c>
      <c r="BG2363" t="s">
        <v>2741</v>
      </c>
      <c r="BH2363" t="s">
        <v>2233</v>
      </c>
      <c r="BI2363">
        <v>1</v>
      </c>
      <c r="BJ2363">
        <v>1</v>
      </c>
      <c r="BK2363" s="1">
        <v>45901</v>
      </c>
      <c r="BL2363" s="1">
        <v>46265</v>
      </c>
      <c r="BM2363" s="1">
        <v>45901</v>
      </c>
      <c r="BN2363" s="1">
        <v>46265</v>
      </c>
      <c r="BO2363">
        <v>35</v>
      </c>
      <c r="BP2363">
        <v>0</v>
      </c>
      <c r="BQ2363">
        <v>7</v>
      </c>
      <c r="BR2363">
        <v>7</v>
      </c>
      <c r="BS2363">
        <v>7</v>
      </c>
      <c r="BT2363">
        <v>7</v>
      </c>
      <c r="BU2363">
        <v>7</v>
      </c>
      <c r="BV2363">
        <v>0</v>
      </c>
      <c r="BW2363" t="str">
        <f>"8:00 AM"</f>
        <v>8:00 AM</v>
      </c>
      <c r="BX2363" t="str">
        <f>"4:00 PM"</f>
        <v>4:00 PM</v>
      </c>
      <c r="BY2363" t="s">
        <v>588</v>
      </c>
      <c r="BZ2363">
        <v>0</v>
      </c>
      <c r="CA2363">
        <v>24</v>
      </c>
      <c r="CB2363" t="s">
        <v>139</v>
      </c>
      <c r="CC2363">
        <v>1</v>
      </c>
      <c r="CD2363" s="2" t="s">
        <v>2742</v>
      </c>
      <c r="CE2363" t="s">
        <v>2737</v>
      </c>
      <c r="CG2363" t="s">
        <v>120</v>
      </c>
      <c r="CH2363" t="s">
        <v>121</v>
      </c>
      <c r="CI2363" s="6">
        <v>96950</v>
      </c>
      <c r="CJ2363" s="10">
        <v>17.48</v>
      </c>
      <c r="CK2363" s="10">
        <v>17.48</v>
      </c>
      <c r="CL2363" s="10">
        <v>26.22</v>
      </c>
      <c r="CM2363" s="10">
        <v>26.22</v>
      </c>
      <c r="CN2363" t="s">
        <v>137</v>
      </c>
      <c r="CP2363" t="s">
        <v>138</v>
      </c>
      <c r="CR2363" t="s">
        <v>139</v>
      </c>
      <c r="CS2363" t="s">
        <v>139</v>
      </c>
      <c r="CT2363" t="s">
        <v>139</v>
      </c>
      <c r="CU2363" t="s">
        <v>139</v>
      </c>
      <c r="CV2363" t="s">
        <v>140</v>
      </c>
      <c r="CW2363" t="s">
        <v>139</v>
      </c>
      <c r="CX2363" t="s">
        <v>140</v>
      </c>
      <c r="CY2363" t="s">
        <v>2743</v>
      </c>
      <c r="CZ2363" s="8">
        <v>16702335201</v>
      </c>
      <c r="DA2363" t="s">
        <v>2740</v>
      </c>
      <c r="DB2363" t="s">
        <v>140</v>
      </c>
      <c r="DC2363" t="s">
        <v>139</v>
      </c>
      <c r="DD2363" t="s">
        <v>117</v>
      </c>
    </row>
    <row r="2364" spans="1:114" ht="15" customHeight="1" x14ac:dyDescent="0.35">
      <c r="A2364" t="s">
        <v>10806</v>
      </c>
      <c r="B2364" t="s">
        <v>144</v>
      </c>
      <c r="C2364" s="1">
        <v>45786</v>
      </c>
      <c r="D2364" s="1">
        <v>45826</v>
      </c>
      <c r="E2364" t="s">
        <v>116</v>
      </c>
      <c r="F2364" s="1">
        <v>45929</v>
      </c>
      <c r="G2364" t="s">
        <v>139</v>
      </c>
      <c r="H2364" t="s">
        <v>117</v>
      </c>
      <c r="I2364" t="s">
        <v>117</v>
      </c>
      <c r="J2364" t="s">
        <v>10807</v>
      </c>
      <c r="K2364" t="s">
        <v>10808</v>
      </c>
      <c r="L2364" t="s">
        <v>10809</v>
      </c>
      <c r="N2364" t="s">
        <v>136</v>
      </c>
      <c r="O2364" t="s">
        <v>121</v>
      </c>
      <c r="P2364" s="6">
        <v>96950</v>
      </c>
      <c r="Q2364" t="s">
        <v>122</v>
      </c>
      <c r="S2364" s="8">
        <v>16707892001</v>
      </c>
      <c r="U2364" t="s">
        <v>10810</v>
      </c>
      <c r="V2364">
        <v>611610</v>
      </c>
      <c r="W2364" t="s">
        <v>124</v>
      </c>
      <c r="Y2364" t="s">
        <v>10811</v>
      </c>
      <c r="Z2364" t="s">
        <v>10812</v>
      </c>
      <c r="AB2364" t="s">
        <v>997</v>
      </c>
      <c r="AC2364" t="s">
        <v>10809</v>
      </c>
      <c r="AE2364" t="s">
        <v>136</v>
      </c>
      <c r="AF2364" t="s">
        <v>121</v>
      </c>
      <c r="AG2364" s="6">
        <v>96950</v>
      </c>
      <c r="AH2364" t="s">
        <v>122</v>
      </c>
      <c r="AJ2364" s="8">
        <v>16707892001</v>
      </c>
      <c r="AL2364" t="s">
        <v>599</v>
      </c>
      <c r="AM2364" t="s">
        <v>600</v>
      </c>
      <c r="AN2364" t="s">
        <v>601</v>
      </c>
      <c r="AO2364" t="s">
        <v>602</v>
      </c>
      <c r="AQ2364" t="s">
        <v>603</v>
      </c>
      <c r="AS2364" t="s">
        <v>136</v>
      </c>
      <c r="AT2364" t="s">
        <v>121</v>
      </c>
      <c r="AU2364" s="6">
        <v>96950</v>
      </c>
      <c r="AV2364" t="s">
        <v>122</v>
      </c>
      <c r="AX2364" s="8">
        <v>16702353403</v>
      </c>
      <c r="AZ2364" t="s">
        <v>604</v>
      </c>
      <c r="BA2364" t="s">
        <v>605</v>
      </c>
      <c r="BB2364" t="s">
        <v>606</v>
      </c>
      <c r="BE2364" t="str">
        <f>"25-2021.00"</f>
        <v>25-2021.00</v>
      </c>
      <c r="BF2364" t="s">
        <v>7073</v>
      </c>
      <c r="BG2364" t="s">
        <v>10813</v>
      </c>
      <c r="BH2364" t="s">
        <v>10814</v>
      </c>
      <c r="BI2364">
        <v>1</v>
      </c>
      <c r="BJ2364">
        <v>1</v>
      </c>
      <c r="BK2364" s="1">
        <v>45931</v>
      </c>
      <c r="BL2364" s="1">
        <v>47026</v>
      </c>
      <c r="BM2364" s="1">
        <v>45931</v>
      </c>
      <c r="BN2364" s="1">
        <v>47026</v>
      </c>
      <c r="BO2364">
        <v>35</v>
      </c>
      <c r="BP2364">
        <v>0</v>
      </c>
      <c r="BQ2364">
        <v>7</v>
      </c>
      <c r="BR2364">
        <v>7</v>
      </c>
      <c r="BS2364">
        <v>7</v>
      </c>
      <c r="BT2364">
        <v>7</v>
      </c>
      <c r="BU2364">
        <v>7</v>
      </c>
      <c r="BV2364">
        <v>0</v>
      </c>
      <c r="BW2364" t="str">
        <f>"9:00 AM"</f>
        <v>9:00 AM</v>
      </c>
      <c r="BX2364" t="str">
        <f>"5:00 PM"</f>
        <v>5:00 PM</v>
      </c>
      <c r="BY2364" t="s">
        <v>159</v>
      </c>
      <c r="BZ2364">
        <v>0</v>
      </c>
      <c r="CA2364">
        <v>24</v>
      </c>
      <c r="CB2364" t="s">
        <v>117</v>
      </c>
      <c r="CD2364" t="s">
        <v>10815</v>
      </c>
      <c r="CE2364" t="s">
        <v>550</v>
      </c>
      <c r="CG2364" t="s">
        <v>136</v>
      </c>
      <c r="CH2364" t="s">
        <v>121</v>
      </c>
      <c r="CI2364" s="6">
        <v>96950</v>
      </c>
      <c r="CJ2364" s="10">
        <v>20.48</v>
      </c>
      <c r="CK2364" s="10">
        <v>20.48</v>
      </c>
      <c r="CL2364" s="10">
        <v>0</v>
      </c>
      <c r="CM2364" s="10">
        <v>0</v>
      </c>
      <c r="CN2364" t="s">
        <v>137</v>
      </c>
      <c r="CO2364" t="s">
        <v>133</v>
      </c>
      <c r="CP2364" t="s">
        <v>138</v>
      </c>
      <c r="CR2364" t="s">
        <v>117</v>
      </c>
      <c r="CS2364" t="s">
        <v>139</v>
      </c>
      <c r="CT2364" t="s">
        <v>140</v>
      </c>
      <c r="CU2364" t="s">
        <v>140</v>
      </c>
      <c r="CV2364" t="s">
        <v>140</v>
      </c>
      <c r="CW2364" t="s">
        <v>139</v>
      </c>
      <c r="CX2364" t="s">
        <v>140</v>
      </c>
      <c r="CY2364" t="s">
        <v>5911</v>
      </c>
      <c r="CZ2364" s="8">
        <v>16707892001</v>
      </c>
      <c r="DA2364" t="s">
        <v>599</v>
      </c>
      <c r="DB2364" t="s">
        <v>140</v>
      </c>
      <c r="DC2364" t="s">
        <v>139</v>
      </c>
      <c r="DD2364" t="s">
        <v>117</v>
      </c>
    </row>
    <row r="2365" spans="1:114" ht="15" customHeight="1" x14ac:dyDescent="0.35">
      <c r="A2365" t="s">
        <v>2420</v>
      </c>
      <c r="B2365" t="s">
        <v>294</v>
      </c>
      <c r="C2365" s="1">
        <v>45798</v>
      </c>
      <c r="D2365" s="1">
        <v>45826</v>
      </c>
      <c r="E2365" t="s">
        <v>211</v>
      </c>
      <c r="G2365" t="s">
        <v>117</v>
      </c>
      <c r="H2365" t="s">
        <v>117</v>
      </c>
      <c r="I2365" t="s">
        <v>117</v>
      </c>
      <c r="J2365" t="s">
        <v>806</v>
      </c>
      <c r="L2365" t="s">
        <v>1454</v>
      </c>
      <c r="M2365" t="s">
        <v>1451</v>
      </c>
      <c r="N2365" t="s">
        <v>120</v>
      </c>
      <c r="O2365" t="s">
        <v>121</v>
      </c>
      <c r="P2365" s="6">
        <v>96950</v>
      </c>
      <c r="Q2365" t="s">
        <v>122</v>
      </c>
      <c r="S2365" s="8">
        <v>16702351980</v>
      </c>
      <c r="U2365" t="s">
        <v>809</v>
      </c>
      <c r="V2365">
        <v>561320</v>
      </c>
      <c r="W2365" t="s">
        <v>150</v>
      </c>
      <c r="X2365" t="s">
        <v>139</v>
      </c>
      <c r="Y2365" t="s">
        <v>2421</v>
      </c>
      <c r="Z2365" t="s">
        <v>2422</v>
      </c>
      <c r="AA2365" t="s">
        <v>2423</v>
      </c>
      <c r="AB2365" t="s">
        <v>128</v>
      </c>
      <c r="AC2365" t="s">
        <v>1454</v>
      </c>
      <c r="AD2365" t="s">
        <v>1451</v>
      </c>
      <c r="AE2365" t="s">
        <v>120</v>
      </c>
      <c r="AF2365" t="s">
        <v>121</v>
      </c>
      <c r="AG2365" s="6">
        <v>96950</v>
      </c>
      <c r="AH2365" t="s">
        <v>122</v>
      </c>
      <c r="AJ2365" s="8">
        <v>16702351980</v>
      </c>
      <c r="AL2365" t="s">
        <v>815</v>
      </c>
      <c r="BE2365" t="str">
        <f>"35-3031.00"</f>
        <v>35-3031.00</v>
      </c>
      <c r="BF2365" t="s">
        <v>788</v>
      </c>
      <c r="BG2365" t="s">
        <v>2424</v>
      </c>
      <c r="BH2365" t="s">
        <v>1458</v>
      </c>
      <c r="BI2365">
        <v>10</v>
      </c>
      <c r="BJ2365">
        <v>7</v>
      </c>
      <c r="BK2365" s="1">
        <v>45870</v>
      </c>
      <c r="BL2365" s="1">
        <v>46234</v>
      </c>
      <c r="BM2365" s="1">
        <v>45870</v>
      </c>
      <c r="BN2365" s="1">
        <v>46234</v>
      </c>
      <c r="BO2365">
        <v>35</v>
      </c>
      <c r="BP2365">
        <v>0</v>
      </c>
      <c r="BQ2365">
        <v>7</v>
      </c>
      <c r="BR2365">
        <v>7</v>
      </c>
      <c r="BS2365">
        <v>7</v>
      </c>
      <c r="BT2365">
        <v>7</v>
      </c>
      <c r="BU2365">
        <v>7</v>
      </c>
      <c r="BV2365">
        <v>0</v>
      </c>
      <c r="BW2365" t="str">
        <f>"8:00 AM"</f>
        <v>8:00 AM</v>
      </c>
      <c r="BX2365" t="str">
        <f>"4:00 PM"</f>
        <v>4:00 PM</v>
      </c>
      <c r="BY2365" t="s">
        <v>133</v>
      </c>
      <c r="BZ2365">
        <v>0</v>
      </c>
      <c r="CA2365">
        <v>3</v>
      </c>
      <c r="CB2365" t="s">
        <v>117</v>
      </c>
      <c r="CD2365" t="s">
        <v>2425</v>
      </c>
      <c r="CE2365" t="s">
        <v>2426</v>
      </c>
      <c r="CF2365" t="s">
        <v>2427</v>
      </c>
      <c r="CG2365" t="s">
        <v>120</v>
      </c>
      <c r="CH2365" t="s">
        <v>121</v>
      </c>
      <c r="CI2365" s="6">
        <v>96950</v>
      </c>
      <c r="CJ2365" s="10">
        <v>8.0399999999999991</v>
      </c>
      <c r="CK2365" s="10">
        <v>8.0399999999999991</v>
      </c>
      <c r="CL2365" s="10">
        <v>12.06</v>
      </c>
      <c r="CM2365" s="10">
        <v>12.06</v>
      </c>
      <c r="CN2365" t="s">
        <v>137</v>
      </c>
      <c r="CO2365" t="s">
        <v>2428</v>
      </c>
      <c r="CP2365" t="s">
        <v>138</v>
      </c>
      <c r="CR2365" t="s">
        <v>117</v>
      </c>
      <c r="CS2365" t="s">
        <v>139</v>
      </c>
      <c r="CT2365" t="s">
        <v>140</v>
      </c>
      <c r="CU2365" t="s">
        <v>139</v>
      </c>
      <c r="CV2365" t="s">
        <v>140</v>
      </c>
      <c r="CW2365" t="s">
        <v>139</v>
      </c>
      <c r="CX2365" t="s">
        <v>140</v>
      </c>
      <c r="CY2365" s="2" t="s">
        <v>2429</v>
      </c>
      <c r="CZ2365" s="8">
        <v>16702351980</v>
      </c>
      <c r="DA2365" t="s">
        <v>815</v>
      </c>
      <c r="DB2365" t="s">
        <v>140</v>
      </c>
      <c r="DC2365" t="s">
        <v>139</v>
      </c>
      <c r="DD2365" t="s">
        <v>139</v>
      </c>
    </row>
    <row r="2366" spans="1:114" ht="15" customHeight="1" x14ac:dyDescent="0.35">
      <c r="A2366" t="s">
        <v>6222</v>
      </c>
      <c r="B2366" t="s">
        <v>115</v>
      </c>
      <c r="C2366" s="1">
        <v>45820</v>
      </c>
      <c r="D2366" s="1">
        <v>45826</v>
      </c>
      <c r="E2366" t="s">
        <v>116</v>
      </c>
      <c r="F2366" s="1">
        <v>45914</v>
      </c>
      <c r="G2366" t="s">
        <v>117</v>
      </c>
      <c r="H2366" t="s">
        <v>117</v>
      </c>
      <c r="I2366" t="s">
        <v>117</v>
      </c>
      <c r="J2366" t="s">
        <v>2745</v>
      </c>
      <c r="L2366" t="s">
        <v>2746</v>
      </c>
      <c r="N2366" t="s">
        <v>120</v>
      </c>
      <c r="O2366" t="s">
        <v>121</v>
      </c>
      <c r="P2366" s="6">
        <v>96950</v>
      </c>
      <c r="Q2366" t="s">
        <v>122</v>
      </c>
      <c r="R2366" t="s">
        <v>382</v>
      </c>
      <c r="S2366" s="8">
        <v>16702345562</v>
      </c>
      <c r="U2366" t="s">
        <v>2747</v>
      </c>
      <c r="V2366">
        <v>4411</v>
      </c>
      <c r="W2366" t="s">
        <v>124</v>
      </c>
      <c r="Y2366" t="s">
        <v>2748</v>
      </c>
      <c r="Z2366" t="s">
        <v>2749</v>
      </c>
      <c r="AA2366" t="s">
        <v>2750</v>
      </c>
      <c r="AB2366" t="s">
        <v>128</v>
      </c>
      <c r="AC2366" t="s">
        <v>2746</v>
      </c>
      <c r="AE2366" t="s">
        <v>120</v>
      </c>
      <c r="AF2366" t="s">
        <v>121</v>
      </c>
      <c r="AG2366" s="6">
        <v>96950</v>
      </c>
      <c r="AH2366" t="s">
        <v>122</v>
      </c>
      <c r="AI2366" t="s">
        <v>382</v>
      </c>
      <c r="AJ2366" s="8">
        <v>16702345562</v>
      </c>
      <c r="AL2366" t="s">
        <v>2751</v>
      </c>
      <c r="BE2366" t="str">
        <f>"43-3031.00"</f>
        <v>43-3031.00</v>
      </c>
      <c r="BF2366" t="s">
        <v>357</v>
      </c>
      <c r="BG2366" t="s">
        <v>2752</v>
      </c>
      <c r="BH2366" t="s">
        <v>2753</v>
      </c>
      <c r="BI2366">
        <v>1</v>
      </c>
      <c r="BK2366" s="1">
        <v>45916</v>
      </c>
      <c r="BL2366" s="1">
        <v>46280</v>
      </c>
      <c r="BO2366">
        <v>40</v>
      </c>
      <c r="BP2366">
        <v>0</v>
      </c>
      <c r="BQ2366">
        <v>8</v>
      </c>
      <c r="BR2366">
        <v>8</v>
      </c>
      <c r="BS2366">
        <v>8</v>
      </c>
      <c r="BT2366">
        <v>8</v>
      </c>
      <c r="BU2366">
        <v>8</v>
      </c>
      <c r="BV2366">
        <v>0</v>
      </c>
      <c r="BW2366" t="str">
        <f>"8:00 AM"</f>
        <v>8:00 AM</v>
      </c>
      <c r="BX2366" t="str">
        <f>"5:00 PM"</f>
        <v>5:00 PM</v>
      </c>
      <c r="BY2366" t="s">
        <v>159</v>
      </c>
      <c r="BZ2366">
        <v>0</v>
      </c>
      <c r="CA2366">
        <v>12</v>
      </c>
      <c r="CB2366" t="s">
        <v>117</v>
      </c>
      <c r="CD2366" t="s">
        <v>393</v>
      </c>
      <c r="CE2366" t="s">
        <v>2754</v>
      </c>
      <c r="CF2366" t="s">
        <v>2755</v>
      </c>
      <c r="CG2366" t="s">
        <v>120</v>
      </c>
      <c r="CH2366" t="s">
        <v>121</v>
      </c>
      <c r="CI2366" s="6">
        <v>96950</v>
      </c>
      <c r="CJ2366" s="10">
        <v>12.28</v>
      </c>
      <c r="CK2366" s="10">
        <v>17.5</v>
      </c>
      <c r="CL2366" s="10">
        <v>18.420000000000002</v>
      </c>
      <c r="CM2366" s="10">
        <v>26.25</v>
      </c>
      <c r="CN2366" t="s">
        <v>137</v>
      </c>
      <c r="CO2366" t="s">
        <v>393</v>
      </c>
      <c r="CP2366" t="s">
        <v>138</v>
      </c>
      <c r="CR2366" t="s">
        <v>117</v>
      </c>
      <c r="CS2366" t="s">
        <v>139</v>
      </c>
      <c r="CT2366" t="s">
        <v>140</v>
      </c>
      <c r="CU2366" t="s">
        <v>139</v>
      </c>
      <c r="CV2366" t="s">
        <v>140</v>
      </c>
      <c r="CW2366" t="s">
        <v>139</v>
      </c>
      <c r="CX2366" t="s">
        <v>140</v>
      </c>
      <c r="CY2366" t="s">
        <v>394</v>
      </c>
      <c r="CZ2366" s="8">
        <v>16702346445</v>
      </c>
      <c r="DA2366" t="s">
        <v>700</v>
      </c>
      <c r="DB2366" t="s">
        <v>1095</v>
      </c>
      <c r="DC2366" t="s">
        <v>139</v>
      </c>
      <c r="DD2366" t="s">
        <v>117</v>
      </c>
    </row>
    <row r="2367" spans="1:114" ht="15" customHeight="1" x14ac:dyDescent="0.35">
      <c r="A2367" t="s">
        <v>16634</v>
      </c>
      <c r="B2367" t="s">
        <v>294</v>
      </c>
      <c r="C2367" s="1">
        <v>45762</v>
      </c>
      <c r="D2367" s="1">
        <v>45827</v>
      </c>
      <c r="E2367" t="s">
        <v>116</v>
      </c>
      <c r="F2367" s="1">
        <v>45913</v>
      </c>
      <c r="G2367" t="s">
        <v>117</v>
      </c>
      <c r="H2367" t="s">
        <v>117</v>
      </c>
      <c r="I2367" t="s">
        <v>117</v>
      </c>
      <c r="J2367" t="s">
        <v>1556</v>
      </c>
      <c r="K2367" t="s">
        <v>1557</v>
      </c>
      <c r="L2367" t="s">
        <v>1558</v>
      </c>
      <c r="M2367" t="s">
        <v>1559</v>
      </c>
      <c r="N2367" t="s">
        <v>120</v>
      </c>
      <c r="O2367" t="s">
        <v>121</v>
      </c>
      <c r="P2367" s="6">
        <v>96950</v>
      </c>
      <c r="Q2367" t="s">
        <v>122</v>
      </c>
      <c r="S2367" s="8">
        <v>16703223311</v>
      </c>
      <c r="T2367">
        <v>4504</v>
      </c>
      <c r="U2367" t="s">
        <v>1560</v>
      </c>
      <c r="V2367">
        <v>72111</v>
      </c>
      <c r="W2367" t="s">
        <v>124</v>
      </c>
      <c r="Y2367" t="s">
        <v>1561</v>
      </c>
      <c r="Z2367" t="s">
        <v>1562</v>
      </c>
      <c r="AB2367" t="s">
        <v>1563</v>
      </c>
      <c r="AC2367" t="s">
        <v>1558</v>
      </c>
      <c r="AD2367" t="s">
        <v>1559</v>
      </c>
      <c r="AE2367" t="s">
        <v>120</v>
      </c>
      <c r="AF2367" t="s">
        <v>121</v>
      </c>
      <c r="AG2367" s="6">
        <v>96950</v>
      </c>
      <c r="AH2367" t="s">
        <v>122</v>
      </c>
      <c r="AJ2367" s="8">
        <v>16703223311</v>
      </c>
      <c r="AK2367">
        <v>4506</v>
      </c>
      <c r="AL2367" t="s">
        <v>1564</v>
      </c>
      <c r="BE2367" t="str">
        <f>"35-2014.00"</f>
        <v>35-2014.00</v>
      </c>
      <c r="BF2367" t="s">
        <v>191</v>
      </c>
      <c r="BG2367" t="s">
        <v>6991</v>
      </c>
      <c r="BH2367" t="s">
        <v>313</v>
      </c>
      <c r="BI2367">
        <v>4</v>
      </c>
      <c r="BJ2367">
        <v>3</v>
      </c>
      <c r="BK2367" s="1">
        <v>45915</v>
      </c>
      <c r="BL2367" s="1">
        <v>46279</v>
      </c>
      <c r="BM2367" s="1">
        <v>45915</v>
      </c>
      <c r="BN2367" s="1">
        <v>46279</v>
      </c>
      <c r="BO2367">
        <v>35</v>
      </c>
      <c r="BP2367">
        <v>0</v>
      </c>
      <c r="BQ2367">
        <v>7</v>
      </c>
      <c r="BR2367">
        <v>7</v>
      </c>
      <c r="BS2367">
        <v>7</v>
      </c>
      <c r="BT2367">
        <v>7</v>
      </c>
      <c r="BU2367">
        <v>7</v>
      </c>
      <c r="BV2367">
        <v>0</v>
      </c>
      <c r="BW2367" t="str">
        <f>"8:00 AM"</f>
        <v>8:00 AM</v>
      </c>
      <c r="BX2367" t="str">
        <f>"5:00 PM"</f>
        <v>5:00 PM</v>
      </c>
      <c r="BY2367" t="s">
        <v>133</v>
      </c>
      <c r="BZ2367">
        <v>0</v>
      </c>
      <c r="CA2367">
        <v>6</v>
      </c>
      <c r="CB2367" t="s">
        <v>117</v>
      </c>
      <c r="CD2367" s="2" t="s">
        <v>6992</v>
      </c>
      <c r="CE2367" t="s">
        <v>1558</v>
      </c>
      <c r="CF2367" t="s">
        <v>1559</v>
      </c>
      <c r="CG2367" t="s">
        <v>120</v>
      </c>
      <c r="CH2367" t="s">
        <v>121</v>
      </c>
      <c r="CI2367" s="6">
        <v>96950</v>
      </c>
      <c r="CJ2367" s="10">
        <v>9.59</v>
      </c>
      <c r="CK2367" s="10">
        <v>12</v>
      </c>
      <c r="CL2367" s="10">
        <v>14.38</v>
      </c>
      <c r="CM2367" s="10">
        <v>18</v>
      </c>
      <c r="CN2367" t="s">
        <v>137</v>
      </c>
      <c r="CO2367" t="s">
        <v>1569</v>
      </c>
      <c r="CP2367" t="s">
        <v>138</v>
      </c>
      <c r="CR2367" t="s">
        <v>117</v>
      </c>
      <c r="CS2367" t="s">
        <v>139</v>
      </c>
      <c r="CT2367" t="s">
        <v>140</v>
      </c>
      <c r="CU2367" t="s">
        <v>139</v>
      </c>
      <c r="CV2367" t="s">
        <v>140</v>
      </c>
      <c r="CW2367" t="s">
        <v>139</v>
      </c>
      <c r="CX2367" t="s">
        <v>139</v>
      </c>
      <c r="CY2367" t="s">
        <v>1587</v>
      </c>
      <c r="CZ2367" s="8">
        <v>16703223311</v>
      </c>
      <c r="DA2367" t="s">
        <v>1571</v>
      </c>
      <c r="DB2367" t="s">
        <v>1572</v>
      </c>
      <c r="DC2367" t="s">
        <v>139</v>
      </c>
      <c r="DD2367" t="s">
        <v>117</v>
      </c>
      <c r="DE2367" t="s">
        <v>1573</v>
      </c>
      <c r="DF2367" t="s">
        <v>1574</v>
      </c>
      <c r="DG2367" t="s">
        <v>1108</v>
      </c>
      <c r="DH2367" t="s">
        <v>1560</v>
      </c>
      <c r="DI2367" t="s">
        <v>1575</v>
      </c>
      <c r="DJ2367" t="s">
        <v>1576</v>
      </c>
    </row>
    <row r="2368" spans="1:114" ht="15" customHeight="1" x14ac:dyDescent="0.35">
      <c r="A2368" t="s">
        <v>13888</v>
      </c>
      <c r="B2368" t="s">
        <v>115</v>
      </c>
      <c r="C2368" s="1">
        <v>45771</v>
      </c>
      <c r="D2368" s="1">
        <v>45827</v>
      </c>
      <c r="E2368" t="s">
        <v>116</v>
      </c>
      <c r="F2368" s="1">
        <v>45899</v>
      </c>
      <c r="G2368" t="s">
        <v>117</v>
      </c>
      <c r="H2368" t="s">
        <v>117</v>
      </c>
      <c r="I2368" t="s">
        <v>117</v>
      </c>
      <c r="J2368" t="s">
        <v>9964</v>
      </c>
      <c r="L2368" t="s">
        <v>9965</v>
      </c>
      <c r="M2368" t="s">
        <v>1106</v>
      </c>
      <c r="N2368" t="s">
        <v>120</v>
      </c>
      <c r="O2368" t="s">
        <v>121</v>
      </c>
      <c r="P2368" s="6">
        <v>96950</v>
      </c>
      <c r="Q2368" t="s">
        <v>122</v>
      </c>
      <c r="S2368" s="8">
        <v>16704836371</v>
      </c>
      <c r="U2368" t="s">
        <v>9966</v>
      </c>
      <c r="V2368">
        <v>722511</v>
      </c>
      <c r="W2368" t="s">
        <v>124</v>
      </c>
      <c r="Y2368" t="s">
        <v>2229</v>
      </c>
      <c r="Z2368" t="s">
        <v>9967</v>
      </c>
      <c r="AA2368" t="s">
        <v>9968</v>
      </c>
      <c r="AB2368" t="s">
        <v>128</v>
      </c>
      <c r="AC2368" t="s">
        <v>1106</v>
      </c>
      <c r="AD2368" t="s">
        <v>9969</v>
      </c>
      <c r="AE2368" t="s">
        <v>120</v>
      </c>
      <c r="AF2368" t="s">
        <v>121</v>
      </c>
      <c r="AG2368" s="6">
        <v>96950</v>
      </c>
      <c r="AH2368" t="s">
        <v>122</v>
      </c>
      <c r="AJ2368" s="8">
        <v>16704836371</v>
      </c>
      <c r="AL2368" t="s">
        <v>9970</v>
      </c>
      <c r="BE2368" t="str">
        <f>"49-9071.00"</f>
        <v>49-9071.00</v>
      </c>
      <c r="BF2368" t="s">
        <v>156</v>
      </c>
      <c r="BG2368" t="s">
        <v>9971</v>
      </c>
      <c r="BH2368" t="s">
        <v>341</v>
      </c>
      <c r="BI2368">
        <v>1</v>
      </c>
      <c r="BK2368" s="1">
        <v>45901</v>
      </c>
      <c r="BL2368" s="1">
        <v>46265</v>
      </c>
      <c r="BO2368">
        <v>35</v>
      </c>
      <c r="BP2368">
        <v>0</v>
      </c>
      <c r="BQ2368">
        <v>7</v>
      </c>
      <c r="BR2368">
        <v>7</v>
      </c>
      <c r="BS2368">
        <v>7</v>
      </c>
      <c r="BT2368">
        <v>7</v>
      </c>
      <c r="BU2368">
        <v>7</v>
      </c>
      <c r="BV2368">
        <v>0</v>
      </c>
      <c r="BW2368" t="str">
        <f>"8:00 AM"</f>
        <v>8:00 AM</v>
      </c>
      <c r="BX2368" t="str">
        <f>"5:00 PM"</f>
        <v>5:00 PM</v>
      </c>
      <c r="BY2368" t="s">
        <v>133</v>
      </c>
      <c r="BZ2368">
        <v>0</v>
      </c>
      <c r="CA2368">
        <v>12</v>
      </c>
      <c r="CB2368" t="s">
        <v>117</v>
      </c>
      <c r="CD2368" s="2" t="s">
        <v>13889</v>
      </c>
      <c r="CE2368" t="s">
        <v>9973</v>
      </c>
      <c r="CG2368" t="s">
        <v>120</v>
      </c>
      <c r="CH2368" t="s">
        <v>121</v>
      </c>
      <c r="CI2368" s="6">
        <v>96950</v>
      </c>
      <c r="CJ2368" s="10">
        <v>9.75</v>
      </c>
      <c r="CK2368" s="10">
        <v>9.75</v>
      </c>
      <c r="CL2368" s="10">
        <v>14.63</v>
      </c>
      <c r="CM2368" s="10">
        <v>14.63</v>
      </c>
      <c r="CN2368" t="s">
        <v>137</v>
      </c>
      <c r="CO2368" t="s">
        <v>194</v>
      </c>
      <c r="CP2368" t="s">
        <v>138</v>
      </c>
      <c r="CR2368" t="s">
        <v>139</v>
      </c>
      <c r="CS2368" t="s">
        <v>139</v>
      </c>
      <c r="CT2368" t="s">
        <v>140</v>
      </c>
      <c r="CU2368" t="s">
        <v>139</v>
      </c>
      <c r="CV2368" t="s">
        <v>140</v>
      </c>
      <c r="CW2368" t="s">
        <v>139</v>
      </c>
      <c r="CX2368" t="s">
        <v>140</v>
      </c>
      <c r="CY2368" t="s">
        <v>7873</v>
      </c>
      <c r="CZ2368" s="8">
        <v>16704836371</v>
      </c>
      <c r="DA2368" t="s">
        <v>9970</v>
      </c>
      <c r="DB2368" t="s">
        <v>164</v>
      </c>
      <c r="DC2368" t="s">
        <v>139</v>
      </c>
      <c r="DD2368" t="s">
        <v>117</v>
      </c>
    </row>
    <row r="2369" spans="1:114" ht="15" customHeight="1" x14ac:dyDescent="0.35">
      <c r="A2369" t="s">
        <v>12539</v>
      </c>
      <c r="B2369" t="s">
        <v>144</v>
      </c>
      <c r="C2369" s="1">
        <v>45772</v>
      </c>
      <c r="D2369" s="1">
        <v>45827</v>
      </c>
      <c r="E2369" t="s">
        <v>116</v>
      </c>
      <c r="F2369" s="1">
        <v>45929</v>
      </c>
      <c r="G2369" t="s">
        <v>117</v>
      </c>
      <c r="H2369" t="s">
        <v>117</v>
      </c>
      <c r="I2369" t="s">
        <v>117</v>
      </c>
      <c r="J2369" t="s">
        <v>12540</v>
      </c>
      <c r="K2369" t="s">
        <v>12541</v>
      </c>
      <c r="L2369" t="s">
        <v>12542</v>
      </c>
      <c r="M2369" t="s">
        <v>12543</v>
      </c>
      <c r="N2369" t="s">
        <v>120</v>
      </c>
      <c r="O2369" t="s">
        <v>121</v>
      </c>
      <c r="P2369" s="6">
        <v>96950</v>
      </c>
      <c r="Q2369" t="s">
        <v>122</v>
      </c>
      <c r="S2369" s="8">
        <v>16707830918</v>
      </c>
      <c r="U2369" t="s">
        <v>12544</v>
      </c>
      <c r="V2369">
        <v>11133</v>
      </c>
      <c r="W2369" t="s">
        <v>124</v>
      </c>
      <c r="Y2369" t="s">
        <v>11276</v>
      </c>
      <c r="Z2369" t="s">
        <v>12545</v>
      </c>
      <c r="AA2369" t="s">
        <v>1914</v>
      </c>
      <c r="AB2369" t="s">
        <v>189</v>
      </c>
      <c r="AC2369" t="s">
        <v>12542</v>
      </c>
      <c r="AD2369" t="s">
        <v>12543</v>
      </c>
      <c r="AE2369" t="s">
        <v>120</v>
      </c>
      <c r="AF2369" t="s">
        <v>121</v>
      </c>
      <c r="AG2369" s="6">
        <v>96950</v>
      </c>
      <c r="AH2369" t="s">
        <v>122</v>
      </c>
      <c r="AJ2369" s="8">
        <v>16707830918</v>
      </c>
      <c r="AL2369" t="s">
        <v>12546</v>
      </c>
      <c r="BE2369" t="str">
        <f>"45-2092.00"</f>
        <v>45-2092.00</v>
      </c>
      <c r="BF2369" t="s">
        <v>1014</v>
      </c>
      <c r="BG2369" t="s">
        <v>12547</v>
      </c>
      <c r="BH2369" t="s">
        <v>2129</v>
      </c>
      <c r="BI2369">
        <v>3</v>
      </c>
      <c r="BJ2369">
        <v>3</v>
      </c>
      <c r="BK2369" s="1">
        <v>45931</v>
      </c>
      <c r="BL2369" s="1">
        <v>46295</v>
      </c>
      <c r="BM2369" s="1">
        <v>45931</v>
      </c>
      <c r="BN2369" s="1">
        <v>46295</v>
      </c>
      <c r="BO2369">
        <v>40</v>
      </c>
      <c r="BP2369">
        <v>0</v>
      </c>
      <c r="BQ2369">
        <v>8</v>
      </c>
      <c r="BR2369">
        <v>8</v>
      </c>
      <c r="BS2369">
        <v>8</v>
      </c>
      <c r="BT2369">
        <v>8</v>
      </c>
      <c r="BU2369">
        <v>8</v>
      </c>
      <c r="BV2369">
        <v>0</v>
      </c>
      <c r="BW2369" t="str">
        <f>"8:00 AM"</f>
        <v>8:00 AM</v>
      </c>
      <c r="BX2369" t="str">
        <f>"5:00 PM"</f>
        <v>5:00 PM</v>
      </c>
      <c r="BY2369" t="s">
        <v>133</v>
      </c>
      <c r="BZ2369">
        <v>0</v>
      </c>
      <c r="CA2369">
        <v>3</v>
      </c>
      <c r="CB2369" t="s">
        <v>117</v>
      </c>
      <c r="CD2369" t="s">
        <v>12548</v>
      </c>
      <c r="CE2369" t="s">
        <v>12542</v>
      </c>
      <c r="CF2369" t="s">
        <v>12543</v>
      </c>
      <c r="CG2369" t="s">
        <v>120</v>
      </c>
      <c r="CH2369" t="s">
        <v>121</v>
      </c>
      <c r="CI2369" s="6">
        <v>96950</v>
      </c>
      <c r="CJ2369" s="10">
        <v>11.91</v>
      </c>
      <c r="CK2369" s="10">
        <v>11.91</v>
      </c>
      <c r="CL2369" s="10">
        <v>17.87</v>
      </c>
      <c r="CM2369" s="10">
        <v>17.87</v>
      </c>
      <c r="CN2369" t="s">
        <v>137</v>
      </c>
      <c r="CO2369" t="s">
        <v>140</v>
      </c>
      <c r="CP2369" t="s">
        <v>138</v>
      </c>
      <c r="CR2369" t="s">
        <v>117</v>
      </c>
      <c r="CS2369" t="s">
        <v>139</v>
      </c>
      <c r="CT2369" t="s">
        <v>140</v>
      </c>
      <c r="CU2369" t="s">
        <v>139</v>
      </c>
      <c r="CV2369" t="s">
        <v>140</v>
      </c>
      <c r="CW2369" t="s">
        <v>139</v>
      </c>
      <c r="CX2369" t="s">
        <v>140</v>
      </c>
      <c r="CY2369" t="s">
        <v>276</v>
      </c>
      <c r="CZ2369" s="8">
        <v>16707830918</v>
      </c>
      <c r="DA2369" t="s">
        <v>12546</v>
      </c>
      <c r="DB2369" t="s">
        <v>140</v>
      </c>
      <c r="DC2369" t="s">
        <v>139</v>
      </c>
      <c r="DD2369" t="s">
        <v>117</v>
      </c>
    </row>
    <row r="2370" spans="1:114" ht="15" customHeight="1" x14ac:dyDescent="0.35">
      <c r="A2370" t="s">
        <v>10638</v>
      </c>
      <c r="B2370" t="s">
        <v>144</v>
      </c>
      <c r="C2370" s="1">
        <v>45779</v>
      </c>
      <c r="D2370" s="1">
        <v>45827</v>
      </c>
      <c r="E2370" t="s">
        <v>116</v>
      </c>
      <c r="F2370" s="1">
        <v>45868</v>
      </c>
      <c r="G2370" t="s">
        <v>117</v>
      </c>
      <c r="H2370" t="s">
        <v>117</v>
      </c>
      <c r="I2370" t="s">
        <v>117</v>
      </c>
      <c r="J2370" t="s">
        <v>3586</v>
      </c>
      <c r="K2370" t="s">
        <v>7635</v>
      </c>
      <c r="L2370" t="s">
        <v>3589</v>
      </c>
      <c r="M2370" t="s">
        <v>120</v>
      </c>
      <c r="N2370" t="s">
        <v>1677</v>
      </c>
      <c r="O2370" t="s">
        <v>121</v>
      </c>
      <c r="P2370" s="6">
        <v>96950</v>
      </c>
      <c r="Q2370" t="s">
        <v>122</v>
      </c>
      <c r="R2370" t="s">
        <v>1677</v>
      </c>
      <c r="S2370" s="8">
        <v>16702353481</v>
      </c>
      <c r="U2370" t="s">
        <v>3590</v>
      </c>
      <c r="V2370">
        <v>811111</v>
      </c>
      <c r="W2370" t="s">
        <v>124</v>
      </c>
      <c r="Y2370" t="s">
        <v>3591</v>
      </c>
      <c r="Z2370" t="s">
        <v>3592</v>
      </c>
      <c r="AA2370" t="s">
        <v>3593</v>
      </c>
      <c r="AB2370" t="s">
        <v>3594</v>
      </c>
      <c r="AC2370" t="s">
        <v>3588</v>
      </c>
      <c r="AD2370" t="s">
        <v>3589</v>
      </c>
      <c r="AE2370" t="s">
        <v>120</v>
      </c>
      <c r="AF2370" t="s">
        <v>121</v>
      </c>
      <c r="AG2370" s="6">
        <v>96950</v>
      </c>
      <c r="AH2370" t="s">
        <v>122</v>
      </c>
      <c r="AI2370" t="s">
        <v>120</v>
      </c>
      <c r="AJ2370" s="8">
        <v>16702353481</v>
      </c>
      <c r="AL2370" t="s">
        <v>3595</v>
      </c>
      <c r="BE2370" t="str">
        <f>"49-3022.00"</f>
        <v>49-3022.00</v>
      </c>
      <c r="BF2370" t="s">
        <v>10639</v>
      </c>
      <c r="BG2370" t="s">
        <v>10640</v>
      </c>
      <c r="BH2370" t="s">
        <v>10641</v>
      </c>
      <c r="BI2370">
        <v>2</v>
      </c>
      <c r="BJ2370">
        <v>2</v>
      </c>
      <c r="BK2370" s="1">
        <v>45870</v>
      </c>
      <c r="BL2370" s="1">
        <v>46234</v>
      </c>
      <c r="BM2370" s="1">
        <v>45870</v>
      </c>
      <c r="BN2370" s="1">
        <v>46234</v>
      </c>
      <c r="BO2370">
        <v>35</v>
      </c>
      <c r="BP2370">
        <v>0</v>
      </c>
      <c r="BQ2370">
        <v>7</v>
      </c>
      <c r="BR2370">
        <v>7</v>
      </c>
      <c r="BS2370">
        <v>7</v>
      </c>
      <c r="BT2370">
        <v>7</v>
      </c>
      <c r="BU2370">
        <v>7</v>
      </c>
      <c r="BV2370">
        <v>0</v>
      </c>
      <c r="BW2370" t="str">
        <f>"8:00 AM"</f>
        <v>8:00 AM</v>
      </c>
      <c r="BX2370" t="str">
        <f>"4:00 PM"</f>
        <v>4:00 PM</v>
      </c>
      <c r="BY2370" t="s">
        <v>133</v>
      </c>
      <c r="BZ2370">
        <v>0</v>
      </c>
      <c r="CA2370">
        <v>12</v>
      </c>
      <c r="CB2370" t="s">
        <v>117</v>
      </c>
      <c r="CD2370" t="s">
        <v>10642</v>
      </c>
      <c r="CE2370" t="s">
        <v>3588</v>
      </c>
      <c r="CF2370" t="s">
        <v>3589</v>
      </c>
      <c r="CG2370" t="s">
        <v>120</v>
      </c>
      <c r="CH2370" t="s">
        <v>121</v>
      </c>
      <c r="CI2370" s="6">
        <v>96950</v>
      </c>
      <c r="CJ2370" s="10">
        <v>11.18</v>
      </c>
      <c r="CK2370" s="10">
        <v>11.18</v>
      </c>
      <c r="CL2370" s="10">
        <v>16.77</v>
      </c>
      <c r="CM2370" s="10">
        <v>16.77</v>
      </c>
      <c r="CN2370" t="s">
        <v>137</v>
      </c>
      <c r="CO2370" t="s">
        <v>140</v>
      </c>
      <c r="CP2370" t="s">
        <v>138</v>
      </c>
      <c r="CR2370" t="s">
        <v>117</v>
      </c>
      <c r="CS2370" t="s">
        <v>139</v>
      </c>
      <c r="CT2370" t="s">
        <v>140</v>
      </c>
      <c r="CU2370" t="s">
        <v>139</v>
      </c>
      <c r="CV2370" t="s">
        <v>140</v>
      </c>
      <c r="CW2370" t="s">
        <v>139</v>
      </c>
      <c r="CX2370" t="s">
        <v>139</v>
      </c>
      <c r="CY2370" t="s">
        <v>3598</v>
      </c>
      <c r="CZ2370" s="8">
        <v>16702353481</v>
      </c>
      <c r="DA2370" t="s">
        <v>3595</v>
      </c>
      <c r="DB2370" t="s">
        <v>140</v>
      </c>
      <c r="DC2370" t="s">
        <v>139</v>
      </c>
      <c r="DD2370" t="s">
        <v>117</v>
      </c>
      <c r="DE2370" t="s">
        <v>2079</v>
      </c>
      <c r="DF2370" t="s">
        <v>3599</v>
      </c>
      <c r="DG2370" t="s">
        <v>452</v>
      </c>
      <c r="DH2370" t="s">
        <v>3590</v>
      </c>
      <c r="DI2370" t="s">
        <v>10643</v>
      </c>
      <c r="DJ2370" t="s">
        <v>3595</v>
      </c>
    </row>
    <row r="2371" spans="1:114" ht="15" customHeight="1" x14ac:dyDescent="0.35">
      <c r="A2371" t="s">
        <v>12527</v>
      </c>
      <c r="B2371" t="s">
        <v>144</v>
      </c>
      <c r="C2371" s="1">
        <v>45750</v>
      </c>
      <c r="D2371" s="1">
        <v>45828</v>
      </c>
      <c r="E2371" t="s">
        <v>116</v>
      </c>
      <c r="F2371" s="1">
        <v>45929</v>
      </c>
      <c r="G2371" t="s">
        <v>117</v>
      </c>
      <c r="H2371" t="s">
        <v>117</v>
      </c>
      <c r="I2371" t="s">
        <v>117</v>
      </c>
      <c r="J2371" t="s">
        <v>1274</v>
      </c>
      <c r="K2371" t="s">
        <v>1275</v>
      </c>
      <c r="L2371" t="s">
        <v>1276</v>
      </c>
      <c r="N2371" t="s">
        <v>120</v>
      </c>
      <c r="O2371" t="s">
        <v>121</v>
      </c>
      <c r="P2371" s="6">
        <v>96950</v>
      </c>
      <c r="Q2371" t="s">
        <v>122</v>
      </c>
      <c r="S2371" s="8">
        <v>16702358778</v>
      </c>
      <c r="U2371" t="s">
        <v>2527</v>
      </c>
      <c r="V2371">
        <v>23622</v>
      </c>
      <c r="W2371" t="s">
        <v>124</v>
      </c>
      <c r="Y2371" t="s">
        <v>1278</v>
      </c>
      <c r="Z2371" t="s">
        <v>1279</v>
      </c>
      <c r="AA2371" t="s">
        <v>1280</v>
      </c>
      <c r="AB2371" t="s">
        <v>154</v>
      </c>
      <c r="AC2371" t="s">
        <v>2526</v>
      </c>
      <c r="AE2371" t="s">
        <v>120</v>
      </c>
      <c r="AF2371" t="s">
        <v>121</v>
      </c>
      <c r="AG2371" s="6">
        <v>96950</v>
      </c>
      <c r="AH2371" t="s">
        <v>122</v>
      </c>
      <c r="AJ2371" s="8">
        <v>16702358778</v>
      </c>
      <c r="AL2371" t="s">
        <v>1281</v>
      </c>
      <c r="BE2371" t="str">
        <f>"53-7065.00"</f>
        <v>53-7065.00</v>
      </c>
      <c r="BF2371" t="s">
        <v>255</v>
      </c>
      <c r="BG2371" t="s">
        <v>12528</v>
      </c>
      <c r="BH2371" t="s">
        <v>12529</v>
      </c>
      <c r="BI2371">
        <v>10</v>
      </c>
      <c r="BJ2371">
        <v>10</v>
      </c>
      <c r="BK2371" s="1">
        <v>45931</v>
      </c>
      <c r="BL2371" s="1">
        <v>46295</v>
      </c>
      <c r="BM2371" s="1">
        <v>45931</v>
      </c>
      <c r="BN2371" s="1">
        <v>46295</v>
      </c>
      <c r="BO2371">
        <v>40</v>
      </c>
      <c r="BP2371">
        <v>0</v>
      </c>
      <c r="BQ2371">
        <v>8</v>
      </c>
      <c r="BR2371">
        <v>8</v>
      </c>
      <c r="BS2371">
        <v>8</v>
      </c>
      <c r="BT2371">
        <v>8</v>
      </c>
      <c r="BU2371">
        <v>8</v>
      </c>
      <c r="BV2371">
        <v>0</v>
      </c>
      <c r="BW2371" t="str">
        <f>"7:30 AM"</f>
        <v>7:30 AM</v>
      </c>
      <c r="BX2371" t="str">
        <f>"4:30 PM"</f>
        <v>4:30 PM</v>
      </c>
      <c r="BY2371" t="s">
        <v>159</v>
      </c>
      <c r="BZ2371">
        <v>0</v>
      </c>
      <c r="CA2371">
        <v>3</v>
      </c>
      <c r="CB2371" t="s">
        <v>117</v>
      </c>
      <c r="CD2371" t="s">
        <v>12530</v>
      </c>
      <c r="CE2371" t="s">
        <v>1276</v>
      </c>
      <c r="CG2371" t="s">
        <v>120</v>
      </c>
      <c r="CH2371" t="s">
        <v>121</v>
      </c>
      <c r="CI2371" s="6">
        <v>96950</v>
      </c>
      <c r="CJ2371" s="10">
        <v>8.86</v>
      </c>
      <c r="CK2371" s="10">
        <v>8.86</v>
      </c>
      <c r="CL2371" s="10">
        <v>13.29</v>
      </c>
      <c r="CM2371" s="10">
        <v>13.29</v>
      </c>
      <c r="CN2371" t="s">
        <v>137</v>
      </c>
      <c r="CO2371" t="s">
        <v>140</v>
      </c>
      <c r="CP2371" t="s">
        <v>209</v>
      </c>
      <c r="CR2371" t="s">
        <v>117</v>
      </c>
      <c r="CS2371" t="s">
        <v>139</v>
      </c>
      <c r="CT2371" t="s">
        <v>139</v>
      </c>
      <c r="CU2371" t="s">
        <v>139</v>
      </c>
      <c r="CV2371" t="s">
        <v>140</v>
      </c>
      <c r="CW2371" t="s">
        <v>139</v>
      </c>
      <c r="CX2371" t="s">
        <v>139</v>
      </c>
      <c r="CY2371" t="s">
        <v>308</v>
      </c>
      <c r="CZ2371" s="8">
        <v>16702358778</v>
      </c>
      <c r="DA2371" t="s">
        <v>1281</v>
      </c>
      <c r="DB2371" t="s">
        <v>140</v>
      </c>
      <c r="DC2371" t="s">
        <v>139</v>
      </c>
      <c r="DD2371" t="s">
        <v>117</v>
      </c>
    </row>
    <row r="2372" spans="1:114" ht="15" customHeight="1" x14ac:dyDescent="0.35">
      <c r="A2372" t="s">
        <v>15487</v>
      </c>
      <c r="B2372" t="s">
        <v>144</v>
      </c>
      <c r="C2372" s="1">
        <v>45753</v>
      </c>
      <c r="D2372" s="1">
        <v>45828</v>
      </c>
      <c r="E2372" t="s">
        <v>116</v>
      </c>
      <c r="F2372" s="1">
        <v>45929</v>
      </c>
      <c r="G2372" t="s">
        <v>117</v>
      </c>
      <c r="H2372" t="s">
        <v>117</v>
      </c>
      <c r="I2372" t="s">
        <v>117</v>
      </c>
      <c r="J2372" t="s">
        <v>991</v>
      </c>
      <c r="L2372" t="s">
        <v>992</v>
      </c>
      <c r="M2372" t="s">
        <v>993</v>
      </c>
      <c r="N2372" t="s">
        <v>136</v>
      </c>
      <c r="O2372" t="s">
        <v>121</v>
      </c>
      <c r="P2372" s="6">
        <v>96950</v>
      </c>
      <c r="Q2372" t="s">
        <v>122</v>
      </c>
      <c r="S2372" s="8">
        <v>16702870657</v>
      </c>
      <c r="U2372" t="s">
        <v>994</v>
      </c>
      <c r="V2372">
        <v>561720</v>
      </c>
      <c r="W2372" t="s">
        <v>124</v>
      </c>
      <c r="Y2372" t="s">
        <v>995</v>
      </c>
      <c r="Z2372" t="s">
        <v>996</v>
      </c>
      <c r="AB2372" t="s">
        <v>997</v>
      </c>
      <c r="AC2372" t="s">
        <v>992</v>
      </c>
      <c r="AD2372" t="s">
        <v>993</v>
      </c>
      <c r="AE2372" t="s">
        <v>136</v>
      </c>
      <c r="AF2372" t="s">
        <v>121</v>
      </c>
      <c r="AG2372" s="6">
        <v>96950</v>
      </c>
      <c r="AH2372" t="s">
        <v>122</v>
      </c>
      <c r="AJ2372" s="8">
        <v>16702870657</v>
      </c>
      <c r="AL2372" t="s">
        <v>998</v>
      </c>
      <c r="BE2372" t="str">
        <f>"37-2012.00"</f>
        <v>37-2012.00</v>
      </c>
      <c r="BF2372" t="s">
        <v>130</v>
      </c>
      <c r="BG2372" t="s">
        <v>2643</v>
      </c>
      <c r="BH2372" t="s">
        <v>2644</v>
      </c>
      <c r="BI2372">
        <v>2</v>
      </c>
      <c r="BJ2372">
        <v>2</v>
      </c>
      <c r="BK2372" s="1">
        <v>45931</v>
      </c>
      <c r="BL2372" s="1">
        <v>46295</v>
      </c>
      <c r="BM2372" s="1">
        <v>45931</v>
      </c>
      <c r="BN2372" s="1">
        <v>46295</v>
      </c>
      <c r="BO2372">
        <v>35</v>
      </c>
      <c r="BP2372">
        <v>0</v>
      </c>
      <c r="BQ2372">
        <v>7</v>
      </c>
      <c r="BR2372">
        <v>7</v>
      </c>
      <c r="BS2372">
        <v>7</v>
      </c>
      <c r="BT2372">
        <v>7</v>
      </c>
      <c r="BU2372">
        <v>7</v>
      </c>
      <c r="BV2372">
        <v>0</v>
      </c>
      <c r="BW2372" t="str">
        <f>"8:00 AM"</f>
        <v>8:00 AM</v>
      </c>
      <c r="BX2372" t="str">
        <f>"5:00 PM"</f>
        <v>5:00 PM</v>
      </c>
      <c r="BY2372" t="s">
        <v>133</v>
      </c>
      <c r="BZ2372">
        <v>0</v>
      </c>
      <c r="CA2372">
        <v>3</v>
      </c>
      <c r="CB2372" t="s">
        <v>117</v>
      </c>
      <c r="CD2372" s="2" t="s">
        <v>15488</v>
      </c>
      <c r="CE2372" t="s">
        <v>1001</v>
      </c>
      <c r="CG2372" t="s">
        <v>136</v>
      </c>
      <c r="CH2372" t="s">
        <v>121</v>
      </c>
      <c r="CI2372" s="6">
        <v>96950</v>
      </c>
      <c r="CJ2372" s="10">
        <v>7.77</v>
      </c>
      <c r="CK2372" s="10">
        <v>7.77</v>
      </c>
      <c r="CL2372" s="10">
        <v>11.66</v>
      </c>
      <c r="CM2372" s="10">
        <v>11.66</v>
      </c>
      <c r="CN2372" t="s">
        <v>137</v>
      </c>
      <c r="CO2372" t="s">
        <v>194</v>
      </c>
      <c r="CP2372" t="s">
        <v>138</v>
      </c>
      <c r="CR2372" t="s">
        <v>139</v>
      </c>
      <c r="CS2372" t="s">
        <v>139</v>
      </c>
      <c r="CT2372" t="s">
        <v>140</v>
      </c>
      <c r="CU2372" t="s">
        <v>139</v>
      </c>
      <c r="CV2372" t="s">
        <v>140</v>
      </c>
      <c r="CW2372" t="s">
        <v>139</v>
      </c>
      <c r="CX2372" t="s">
        <v>140</v>
      </c>
      <c r="CY2372" t="s">
        <v>1002</v>
      </c>
      <c r="CZ2372" s="8">
        <v>16702870657</v>
      </c>
      <c r="DA2372" t="s">
        <v>998</v>
      </c>
      <c r="DB2372" t="s">
        <v>1003</v>
      </c>
      <c r="DC2372" t="s">
        <v>139</v>
      </c>
      <c r="DD2372" t="s">
        <v>117</v>
      </c>
    </row>
    <row r="2373" spans="1:114" ht="15" customHeight="1" x14ac:dyDescent="0.35">
      <c r="A2373" t="s">
        <v>10541</v>
      </c>
      <c r="B2373" t="s">
        <v>144</v>
      </c>
      <c r="C2373" s="1">
        <v>45755</v>
      </c>
      <c r="D2373" s="1">
        <v>45828</v>
      </c>
      <c r="E2373" t="s">
        <v>211</v>
      </c>
      <c r="G2373" t="s">
        <v>139</v>
      </c>
      <c r="H2373" t="s">
        <v>117</v>
      </c>
      <c r="I2373" t="s">
        <v>117</v>
      </c>
      <c r="J2373" t="s">
        <v>954</v>
      </c>
      <c r="K2373" t="s">
        <v>955</v>
      </c>
      <c r="L2373" t="s">
        <v>3442</v>
      </c>
      <c r="M2373" t="s">
        <v>957</v>
      </c>
      <c r="N2373" t="s">
        <v>120</v>
      </c>
      <c r="O2373" t="s">
        <v>121</v>
      </c>
      <c r="P2373" s="6">
        <v>96950</v>
      </c>
      <c r="Q2373" t="s">
        <v>122</v>
      </c>
      <c r="S2373" s="8">
        <v>16702336927</v>
      </c>
      <c r="U2373" t="s">
        <v>958</v>
      </c>
      <c r="V2373">
        <v>23622</v>
      </c>
      <c r="W2373" t="s">
        <v>124</v>
      </c>
      <c r="Y2373" t="s">
        <v>959</v>
      </c>
      <c r="Z2373" t="s">
        <v>960</v>
      </c>
      <c r="AA2373" t="s">
        <v>961</v>
      </c>
      <c r="AB2373" t="s">
        <v>128</v>
      </c>
      <c r="AC2373" t="s">
        <v>3442</v>
      </c>
      <c r="AD2373" t="s">
        <v>957</v>
      </c>
      <c r="AE2373" t="s">
        <v>120</v>
      </c>
      <c r="AF2373" t="s">
        <v>121</v>
      </c>
      <c r="AG2373" s="6">
        <v>96950</v>
      </c>
      <c r="AH2373" t="s">
        <v>122</v>
      </c>
      <c r="AJ2373" s="8">
        <v>16702336927</v>
      </c>
      <c r="AL2373" t="s">
        <v>967</v>
      </c>
      <c r="BE2373" t="str">
        <f>"43-3031.00"</f>
        <v>43-3031.00</v>
      </c>
      <c r="BF2373" t="s">
        <v>357</v>
      </c>
      <c r="BG2373" t="s">
        <v>10542</v>
      </c>
      <c r="BH2373" t="s">
        <v>2453</v>
      </c>
      <c r="BI2373">
        <v>3</v>
      </c>
      <c r="BJ2373">
        <v>3</v>
      </c>
      <c r="BK2373" s="1">
        <v>45870</v>
      </c>
      <c r="BL2373" s="1">
        <v>46965</v>
      </c>
      <c r="BM2373" s="1">
        <v>45870</v>
      </c>
      <c r="BN2373" s="1">
        <v>46965</v>
      </c>
      <c r="BO2373">
        <v>35</v>
      </c>
      <c r="BP2373">
        <v>0</v>
      </c>
      <c r="BQ2373">
        <v>7</v>
      </c>
      <c r="BR2373">
        <v>7</v>
      </c>
      <c r="BS2373">
        <v>7</v>
      </c>
      <c r="BT2373">
        <v>5</v>
      </c>
      <c r="BU2373">
        <v>5</v>
      </c>
      <c r="BV2373">
        <v>4</v>
      </c>
      <c r="BW2373" t="str">
        <f>"9:00 AM"</f>
        <v>9:00 AM</v>
      </c>
      <c r="BX2373" t="str">
        <f>"5:00 PM"</f>
        <v>5:00 PM</v>
      </c>
      <c r="BY2373" t="s">
        <v>159</v>
      </c>
      <c r="BZ2373">
        <v>0</v>
      </c>
      <c r="CA2373">
        <v>24</v>
      </c>
      <c r="CB2373" t="s">
        <v>117</v>
      </c>
      <c r="CD2373" t="s">
        <v>10543</v>
      </c>
      <c r="CE2373" t="s">
        <v>3442</v>
      </c>
      <c r="CF2373" t="s">
        <v>957</v>
      </c>
      <c r="CG2373" t="s">
        <v>120</v>
      </c>
      <c r="CH2373" t="s">
        <v>121</v>
      </c>
      <c r="CI2373" s="6">
        <v>96950</v>
      </c>
      <c r="CJ2373" s="10">
        <v>12.28</v>
      </c>
      <c r="CK2373" s="10">
        <v>12.28</v>
      </c>
      <c r="CL2373" s="10">
        <v>18.420000000000002</v>
      </c>
      <c r="CM2373" s="10">
        <v>18.420000000000002</v>
      </c>
      <c r="CN2373" t="s">
        <v>137</v>
      </c>
      <c r="CO2373" t="s">
        <v>140</v>
      </c>
      <c r="CP2373" t="s">
        <v>138</v>
      </c>
      <c r="CR2373" t="s">
        <v>117</v>
      </c>
      <c r="CS2373" t="s">
        <v>139</v>
      </c>
      <c r="CT2373" t="s">
        <v>140</v>
      </c>
      <c r="CU2373" t="s">
        <v>139</v>
      </c>
      <c r="CV2373" t="s">
        <v>140</v>
      </c>
      <c r="CW2373" t="s">
        <v>139</v>
      </c>
      <c r="CX2373" t="s">
        <v>140</v>
      </c>
      <c r="CY2373" t="s">
        <v>10544</v>
      </c>
      <c r="CZ2373" s="8">
        <v>16702336927</v>
      </c>
      <c r="DA2373" t="s">
        <v>967</v>
      </c>
      <c r="DB2373" t="s">
        <v>164</v>
      </c>
      <c r="DC2373" t="s">
        <v>139</v>
      </c>
      <c r="DD2373" t="s">
        <v>117</v>
      </c>
    </row>
    <row r="2374" spans="1:114" ht="15" customHeight="1" x14ac:dyDescent="0.35">
      <c r="A2374" t="s">
        <v>10617</v>
      </c>
      <c r="B2374" t="s">
        <v>166</v>
      </c>
      <c r="C2374" s="1">
        <v>45757</v>
      </c>
      <c r="D2374" s="1">
        <v>45828</v>
      </c>
      <c r="E2374" t="s">
        <v>211</v>
      </c>
      <c r="G2374" t="s">
        <v>139</v>
      </c>
      <c r="H2374" t="s">
        <v>117</v>
      </c>
      <c r="I2374" t="s">
        <v>117</v>
      </c>
      <c r="J2374" t="s">
        <v>10618</v>
      </c>
      <c r="L2374" t="s">
        <v>10619</v>
      </c>
      <c r="N2374" t="s">
        <v>136</v>
      </c>
      <c r="O2374" t="s">
        <v>121</v>
      </c>
      <c r="P2374" s="6">
        <v>96950</v>
      </c>
      <c r="Q2374" t="s">
        <v>122</v>
      </c>
      <c r="S2374" s="8">
        <v>16702351370</v>
      </c>
      <c r="U2374" t="s">
        <v>10620</v>
      </c>
      <c r="V2374">
        <v>62441</v>
      </c>
      <c r="W2374" t="s">
        <v>124</v>
      </c>
      <c r="Y2374" t="s">
        <v>5906</v>
      </c>
      <c r="Z2374" t="s">
        <v>10621</v>
      </c>
      <c r="AB2374" t="s">
        <v>205</v>
      </c>
      <c r="AC2374" t="s">
        <v>10619</v>
      </c>
      <c r="AE2374" t="s">
        <v>120</v>
      </c>
      <c r="AF2374" t="s">
        <v>121</v>
      </c>
      <c r="AG2374" s="6">
        <v>96950</v>
      </c>
      <c r="AH2374" t="s">
        <v>122</v>
      </c>
      <c r="AJ2374" s="8">
        <v>16702351370</v>
      </c>
      <c r="AL2374" t="s">
        <v>599</v>
      </c>
      <c r="BE2374" t="str">
        <f>"39-9011.00"</f>
        <v>39-9011.00</v>
      </c>
      <c r="BF2374" t="s">
        <v>614</v>
      </c>
      <c r="BG2374" t="s">
        <v>10622</v>
      </c>
      <c r="BH2374" t="s">
        <v>10623</v>
      </c>
      <c r="BI2374">
        <v>2</v>
      </c>
      <c r="BK2374" s="1">
        <v>45931</v>
      </c>
      <c r="BL2374" s="1">
        <v>47026</v>
      </c>
      <c r="BO2374">
        <v>35</v>
      </c>
      <c r="BP2374">
        <v>0</v>
      </c>
      <c r="BQ2374">
        <v>7</v>
      </c>
      <c r="BR2374">
        <v>7</v>
      </c>
      <c r="BS2374">
        <v>7</v>
      </c>
      <c r="BT2374">
        <v>7</v>
      </c>
      <c r="BU2374">
        <v>7</v>
      </c>
      <c r="BV2374">
        <v>0</v>
      </c>
      <c r="BW2374" t="str">
        <f>"9:00 AM"</f>
        <v>9:00 AM</v>
      </c>
      <c r="BX2374" t="str">
        <f>"5:00 PM"</f>
        <v>5:00 PM</v>
      </c>
      <c r="BY2374" t="s">
        <v>159</v>
      </c>
      <c r="BZ2374">
        <v>1</v>
      </c>
      <c r="CA2374">
        <v>12</v>
      </c>
      <c r="CB2374" t="s">
        <v>117</v>
      </c>
      <c r="CD2374" t="s">
        <v>10624</v>
      </c>
      <c r="CE2374" t="s">
        <v>10625</v>
      </c>
      <c r="CG2374" t="s">
        <v>136</v>
      </c>
      <c r="CH2374" t="s">
        <v>121</v>
      </c>
      <c r="CI2374" s="6">
        <v>96950</v>
      </c>
      <c r="CJ2374" s="10">
        <v>7.81</v>
      </c>
      <c r="CK2374" s="10">
        <v>7.81</v>
      </c>
      <c r="CL2374" s="10">
        <v>0</v>
      </c>
      <c r="CM2374" s="10">
        <v>0</v>
      </c>
      <c r="CN2374" t="s">
        <v>137</v>
      </c>
      <c r="CO2374" t="s">
        <v>162</v>
      </c>
      <c r="CP2374" t="s">
        <v>138</v>
      </c>
      <c r="CR2374" t="s">
        <v>117</v>
      </c>
      <c r="CS2374" t="s">
        <v>139</v>
      </c>
      <c r="CT2374" t="s">
        <v>140</v>
      </c>
      <c r="CU2374" t="s">
        <v>140</v>
      </c>
      <c r="CV2374" t="s">
        <v>140</v>
      </c>
      <c r="CW2374" t="s">
        <v>139</v>
      </c>
      <c r="CX2374" t="s">
        <v>140</v>
      </c>
      <c r="CY2374" s="2" t="s">
        <v>2375</v>
      </c>
      <c r="CZ2374" s="8">
        <v>16702351370</v>
      </c>
      <c r="DA2374" t="s">
        <v>599</v>
      </c>
      <c r="DB2374" t="s">
        <v>140</v>
      </c>
      <c r="DC2374" t="s">
        <v>139</v>
      </c>
      <c r="DD2374" t="s">
        <v>117</v>
      </c>
    </row>
    <row r="2375" spans="1:114" ht="15" customHeight="1" x14ac:dyDescent="0.35">
      <c r="A2375" t="s">
        <v>15515</v>
      </c>
      <c r="B2375" t="s">
        <v>144</v>
      </c>
      <c r="C2375" s="1">
        <v>45757</v>
      </c>
      <c r="D2375" s="1">
        <v>45828</v>
      </c>
      <c r="E2375" t="s">
        <v>116</v>
      </c>
      <c r="F2375" s="1">
        <v>45929</v>
      </c>
      <c r="G2375" t="s">
        <v>139</v>
      </c>
      <c r="H2375" t="s">
        <v>117</v>
      </c>
      <c r="I2375" t="s">
        <v>117</v>
      </c>
      <c r="J2375" t="s">
        <v>1274</v>
      </c>
      <c r="K2375" t="s">
        <v>1275</v>
      </c>
      <c r="L2375" t="s">
        <v>1276</v>
      </c>
      <c r="N2375" t="s">
        <v>120</v>
      </c>
      <c r="O2375" t="s">
        <v>121</v>
      </c>
      <c r="P2375" s="6">
        <v>96950</v>
      </c>
      <c r="Q2375" t="s">
        <v>122</v>
      </c>
      <c r="S2375" s="8">
        <v>16702358778</v>
      </c>
      <c r="U2375" t="s">
        <v>2527</v>
      </c>
      <c r="V2375">
        <v>23622</v>
      </c>
      <c r="W2375" t="s">
        <v>124</v>
      </c>
      <c r="Y2375" t="s">
        <v>1278</v>
      </c>
      <c r="Z2375" t="s">
        <v>1279</v>
      </c>
      <c r="AA2375" t="s">
        <v>1280</v>
      </c>
      <c r="AB2375" t="s">
        <v>154</v>
      </c>
      <c r="AC2375" t="s">
        <v>1276</v>
      </c>
      <c r="AE2375" t="s">
        <v>120</v>
      </c>
      <c r="AF2375" t="s">
        <v>121</v>
      </c>
      <c r="AG2375" s="6">
        <v>96950</v>
      </c>
      <c r="AH2375" t="s">
        <v>122</v>
      </c>
      <c r="AJ2375" s="8">
        <v>16702358778</v>
      </c>
      <c r="AL2375" t="s">
        <v>1281</v>
      </c>
      <c r="BE2375" t="str">
        <f>"47-2051.00"</f>
        <v>47-2051.00</v>
      </c>
      <c r="BF2375" t="s">
        <v>10264</v>
      </c>
      <c r="BG2375" t="s">
        <v>15516</v>
      </c>
      <c r="BH2375" t="s">
        <v>6201</v>
      </c>
      <c r="BI2375">
        <v>15</v>
      </c>
      <c r="BJ2375">
        <v>15</v>
      </c>
      <c r="BK2375" s="1">
        <v>45931</v>
      </c>
      <c r="BL2375" s="1">
        <v>47026</v>
      </c>
      <c r="BM2375" s="1">
        <v>45931</v>
      </c>
      <c r="BN2375" s="1">
        <v>47026</v>
      </c>
      <c r="BO2375">
        <v>40</v>
      </c>
      <c r="BP2375">
        <v>0</v>
      </c>
      <c r="BQ2375">
        <v>8</v>
      </c>
      <c r="BR2375">
        <v>8</v>
      </c>
      <c r="BS2375">
        <v>8</v>
      </c>
      <c r="BT2375">
        <v>8</v>
      </c>
      <c r="BU2375">
        <v>8</v>
      </c>
      <c r="BV2375">
        <v>0</v>
      </c>
      <c r="BW2375" t="str">
        <f>"7:30 AM"</f>
        <v>7:30 AM</v>
      </c>
      <c r="BX2375" t="str">
        <f>"4:30 PM"</f>
        <v>4:30 PM</v>
      </c>
      <c r="BY2375" t="s">
        <v>133</v>
      </c>
      <c r="BZ2375">
        <v>0</v>
      </c>
      <c r="CA2375">
        <v>3</v>
      </c>
      <c r="CB2375" t="s">
        <v>117</v>
      </c>
      <c r="CD2375" t="s">
        <v>15517</v>
      </c>
      <c r="CE2375" t="s">
        <v>1276</v>
      </c>
      <c r="CG2375" t="s">
        <v>120</v>
      </c>
      <c r="CH2375" t="s">
        <v>121</v>
      </c>
      <c r="CI2375" s="6">
        <v>96950</v>
      </c>
      <c r="CJ2375" s="10">
        <v>9.7799999999999994</v>
      </c>
      <c r="CK2375" s="10">
        <v>9.7799999999999994</v>
      </c>
      <c r="CL2375" s="10">
        <v>14.67</v>
      </c>
      <c r="CM2375" s="10">
        <v>14.67</v>
      </c>
      <c r="CN2375" t="s">
        <v>137</v>
      </c>
      <c r="CO2375" t="s">
        <v>140</v>
      </c>
      <c r="CP2375" t="s">
        <v>209</v>
      </c>
      <c r="CR2375" t="s">
        <v>117</v>
      </c>
      <c r="CS2375" t="s">
        <v>139</v>
      </c>
      <c r="CT2375" t="s">
        <v>139</v>
      </c>
      <c r="CU2375" t="s">
        <v>139</v>
      </c>
      <c r="CV2375" t="s">
        <v>140</v>
      </c>
      <c r="CW2375" t="s">
        <v>139</v>
      </c>
      <c r="CX2375" t="s">
        <v>139</v>
      </c>
      <c r="CY2375" t="s">
        <v>308</v>
      </c>
      <c r="CZ2375" s="8">
        <v>16702358778</v>
      </c>
      <c r="DA2375" t="s">
        <v>1281</v>
      </c>
      <c r="DB2375" t="s">
        <v>140</v>
      </c>
      <c r="DC2375" t="s">
        <v>139</v>
      </c>
      <c r="DD2375" t="s">
        <v>117</v>
      </c>
    </row>
    <row r="2376" spans="1:114" ht="15" customHeight="1" x14ac:dyDescent="0.35">
      <c r="A2376" t="s">
        <v>15576</v>
      </c>
      <c r="B2376" t="s">
        <v>144</v>
      </c>
      <c r="C2376" s="1">
        <v>45761</v>
      </c>
      <c r="D2376" s="1">
        <v>45828</v>
      </c>
      <c r="E2376" t="s">
        <v>116</v>
      </c>
      <c r="F2376" s="1">
        <v>45929</v>
      </c>
      <c r="G2376" t="s">
        <v>117</v>
      </c>
      <c r="H2376" t="s">
        <v>117</v>
      </c>
      <c r="I2376" t="s">
        <v>117</v>
      </c>
      <c r="J2376" t="s">
        <v>15577</v>
      </c>
      <c r="K2376" t="s">
        <v>15578</v>
      </c>
      <c r="L2376" t="s">
        <v>15579</v>
      </c>
      <c r="M2376" t="s">
        <v>3117</v>
      </c>
      <c r="N2376" t="s">
        <v>120</v>
      </c>
      <c r="O2376" t="s">
        <v>121</v>
      </c>
      <c r="P2376" s="6">
        <v>96950</v>
      </c>
      <c r="Q2376" t="s">
        <v>122</v>
      </c>
      <c r="R2376" t="s">
        <v>140</v>
      </c>
      <c r="S2376" s="8">
        <v>16704839683</v>
      </c>
      <c r="U2376" t="s">
        <v>2535</v>
      </c>
      <c r="V2376">
        <v>812199</v>
      </c>
      <c r="W2376" t="s">
        <v>124</v>
      </c>
      <c r="Y2376" t="s">
        <v>4326</v>
      </c>
      <c r="Z2376" t="s">
        <v>1841</v>
      </c>
      <c r="AA2376" t="s">
        <v>4533</v>
      </c>
      <c r="AB2376" t="s">
        <v>420</v>
      </c>
      <c r="AC2376" t="s">
        <v>15580</v>
      </c>
      <c r="AD2376" t="s">
        <v>15581</v>
      </c>
      <c r="AE2376" t="s">
        <v>120</v>
      </c>
      <c r="AF2376" t="s">
        <v>121</v>
      </c>
      <c r="AG2376" s="6">
        <v>96950</v>
      </c>
      <c r="AH2376" t="s">
        <v>122</v>
      </c>
      <c r="AJ2376" s="8">
        <v>16704839683</v>
      </c>
      <c r="AL2376" t="s">
        <v>2542</v>
      </c>
      <c r="BE2376" t="str">
        <f>"31-9011.00"</f>
        <v>31-9011.00</v>
      </c>
      <c r="BF2376" t="s">
        <v>225</v>
      </c>
      <c r="BG2376" t="s">
        <v>15582</v>
      </c>
      <c r="BH2376" t="s">
        <v>227</v>
      </c>
      <c r="BI2376">
        <v>4</v>
      </c>
      <c r="BJ2376">
        <v>4</v>
      </c>
      <c r="BK2376" s="1">
        <v>45931</v>
      </c>
      <c r="BL2376" s="1">
        <v>46295</v>
      </c>
      <c r="BM2376" s="1">
        <v>45931</v>
      </c>
      <c r="BN2376" s="1">
        <v>46295</v>
      </c>
      <c r="BO2376">
        <v>35</v>
      </c>
      <c r="BP2376">
        <v>5</v>
      </c>
      <c r="BQ2376">
        <v>0</v>
      </c>
      <c r="BR2376">
        <v>6</v>
      </c>
      <c r="BS2376">
        <v>6</v>
      </c>
      <c r="BT2376">
        <v>6</v>
      </c>
      <c r="BU2376">
        <v>6</v>
      </c>
      <c r="BV2376">
        <v>6</v>
      </c>
      <c r="BW2376" t="str">
        <f>"11:00 AM"</f>
        <v>11:00 AM</v>
      </c>
      <c r="BX2376" t="str">
        <f>"6:00 PM"</f>
        <v>6:00 PM</v>
      </c>
      <c r="BY2376" t="s">
        <v>133</v>
      </c>
      <c r="BZ2376">
        <v>0</v>
      </c>
      <c r="CA2376">
        <v>24</v>
      </c>
      <c r="CB2376" t="s">
        <v>117</v>
      </c>
      <c r="CD2376" s="2" t="s">
        <v>15583</v>
      </c>
      <c r="CE2376" t="s">
        <v>15579</v>
      </c>
      <c r="CF2376" t="s">
        <v>3117</v>
      </c>
      <c r="CG2376" t="s">
        <v>120</v>
      </c>
      <c r="CH2376" t="s">
        <v>121</v>
      </c>
      <c r="CI2376" s="6">
        <v>96950</v>
      </c>
      <c r="CJ2376" s="10">
        <v>12.37</v>
      </c>
      <c r="CK2376" s="10">
        <v>12.37</v>
      </c>
      <c r="CL2376" s="10">
        <v>18.559999999999999</v>
      </c>
      <c r="CM2376" s="10">
        <v>18.559999999999999</v>
      </c>
      <c r="CN2376" t="s">
        <v>137</v>
      </c>
      <c r="CP2376" t="s">
        <v>138</v>
      </c>
      <c r="CR2376" t="s">
        <v>139</v>
      </c>
      <c r="CS2376" t="s">
        <v>139</v>
      </c>
      <c r="CT2376" t="s">
        <v>140</v>
      </c>
      <c r="CU2376" t="s">
        <v>139</v>
      </c>
      <c r="CV2376" t="s">
        <v>140</v>
      </c>
      <c r="CW2376" t="s">
        <v>139</v>
      </c>
      <c r="CX2376" t="s">
        <v>140</v>
      </c>
      <c r="CY2376" t="s">
        <v>194</v>
      </c>
      <c r="CZ2376" s="8">
        <v>16704839683</v>
      </c>
      <c r="DA2376" t="s">
        <v>2542</v>
      </c>
      <c r="DB2376" t="s">
        <v>140</v>
      </c>
      <c r="DC2376" t="s">
        <v>139</v>
      </c>
      <c r="DD2376" t="s">
        <v>117</v>
      </c>
    </row>
    <row r="2377" spans="1:114" ht="15" customHeight="1" x14ac:dyDescent="0.35">
      <c r="A2377" t="s">
        <v>2258</v>
      </c>
      <c r="B2377" t="s">
        <v>144</v>
      </c>
      <c r="C2377" s="1">
        <v>45761</v>
      </c>
      <c r="D2377" s="1">
        <v>45828</v>
      </c>
      <c r="E2377" t="s">
        <v>211</v>
      </c>
      <c r="G2377" t="s">
        <v>117</v>
      </c>
      <c r="H2377" t="s">
        <v>117</v>
      </c>
      <c r="I2377" t="s">
        <v>117</v>
      </c>
      <c r="J2377" t="s">
        <v>2259</v>
      </c>
      <c r="K2377" t="s">
        <v>2260</v>
      </c>
      <c r="L2377" t="s">
        <v>2261</v>
      </c>
      <c r="N2377" t="s">
        <v>136</v>
      </c>
      <c r="O2377" t="s">
        <v>121</v>
      </c>
      <c r="P2377" s="6">
        <v>96950</v>
      </c>
      <c r="Q2377" t="s">
        <v>122</v>
      </c>
      <c r="S2377" s="8">
        <v>16703230362</v>
      </c>
      <c r="U2377" t="s">
        <v>2262</v>
      </c>
      <c r="V2377">
        <v>42393</v>
      </c>
      <c r="W2377" t="s">
        <v>124</v>
      </c>
      <c r="Y2377" t="s">
        <v>2263</v>
      </c>
      <c r="Z2377" t="s">
        <v>2264</v>
      </c>
      <c r="AB2377" t="s">
        <v>205</v>
      </c>
      <c r="AC2377" t="s">
        <v>2261</v>
      </c>
      <c r="AE2377" t="s">
        <v>136</v>
      </c>
      <c r="AF2377" t="s">
        <v>121</v>
      </c>
      <c r="AG2377" s="6">
        <v>96950</v>
      </c>
      <c r="AH2377" t="s">
        <v>122</v>
      </c>
      <c r="AJ2377" s="8">
        <v>16703230362</v>
      </c>
      <c r="AL2377" t="s">
        <v>2265</v>
      </c>
      <c r="BE2377" t="str">
        <f>"11-1021.00"</f>
        <v>11-1021.00</v>
      </c>
      <c r="BF2377" t="s">
        <v>586</v>
      </c>
      <c r="BG2377" t="s">
        <v>2266</v>
      </c>
      <c r="BH2377" t="s">
        <v>474</v>
      </c>
      <c r="BI2377">
        <v>1</v>
      </c>
      <c r="BJ2377">
        <v>1</v>
      </c>
      <c r="BK2377" s="1">
        <v>45809</v>
      </c>
      <c r="BL2377" s="1">
        <v>46173</v>
      </c>
      <c r="BM2377" s="1">
        <v>45828</v>
      </c>
      <c r="BN2377" s="1">
        <v>46173</v>
      </c>
      <c r="BO2377">
        <v>35</v>
      </c>
      <c r="BP2377">
        <v>0</v>
      </c>
      <c r="BQ2377">
        <v>7</v>
      </c>
      <c r="BR2377">
        <v>7</v>
      </c>
      <c r="BS2377">
        <v>7</v>
      </c>
      <c r="BT2377">
        <v>7</v>
      </c>
      <c r="BU2377">
        <v>7</v>
      </c>
      <c r="BV2377">
        <v>0</v>
      </c>
      <c r="BW2377" t="str">
        <f>"9:00 AM"</f>
        <v>9:00 AM</v>
      </c>
      <c r="BX2377" t="str">
        <f>"5:00 PM"</f>
        <v>5:00 PM</v>
      </c>
      <c r="BY2377" t="s">
        <v>159</v>
      </c>
      <c r="BZ2377">
        <v>0</v>
      </c>
      <c r="CA2377">
        <v>36</v>
      </c>
      <c r="CB2377" t="s">
        <v>117</v>
      </c>
      <c r="CD2377" t="s">
        <v>133</v>
      </c>
      <c r="CE2377" t="s">
        <v>2267</v>
      </c>
      <c r="CF2377" t="s">
        <v>2268</v>
      </c>
      <c r="CG2377" t="s">
        <v>136</v>
      </c>
      <c r="CH2377" t="s">
        <v>121</v>
      </c>
      <c r="CI2377" s="6">
        <v>96950</v>
      </c>
      <c r="CJ2377" s="10">
        <v>22.09</v>
      </c>
      <c r="CK2377" s="10">
        <v>22.5</v>
      </c>
      <c r="CL2377" s="10">
        <v>33.14</v>
      </c>
      <c r="CM2377" s="10">
        <v>33.75</v>
      </c>
      <c r="CN2377" t="s">
        <v>137</v>
      </c>
      <c r="CP2377" t="s">
        <v>138</v>
      </c>
      <c r="CR2377" t="s">
        <v>117</v>
      </c>
      <c r="CS2377" t="s">
        <v>139</v>
      </c>
      <c r="CT2377" t="s">
        <v>140</v>
      </c>
      <c r="CU2377" t="s">
        <v>139</v>
      </c>
      <c r="CV2377" t="s">
        <v>140</v>
      </c>
      <c r="CW2377" t="s">
        <v>139</v>
      </c>
      <c r="CX2377" t="s">
        <v>140</v>
      </c>
      <c r="CY2377" t="s">
        <v>140</v>
      </c>
      <c r="CZ2377" s="8">
        <v>16703230362</v>
      </c>
      <c r="DA2377" t="s">
        <v>2265</v>
      </c>
      <c r="DB2377" t="s">
        <v>140</v>
      </c>
      <c r="DC2377" t="s">
        <v>139</v>
      </c>
      <c r="DD2377" t="s">
        <v>117</v>
      </c>
    </row>
    <row r="2378" spans="1:114" ht="15" customHeight="1" x14ac:dyDescent="0.35">
      <c r="A2378" t="s">
        <v>8384</v>
      </c>
      <c r="B2378" t="s">
        <v>144</v>
      </c>
      <c r="C2378" s="1">
        <v>45761</v>
      </c>
      <c r="D2378" s="1">
        <v>45828</v>
      </c>
      <c r="E2378" t="s">
        <v>116</v>
      </c>
      <c r="F2378" s="1">
        <v>45930</v>
      </c>
      <c r="G2378" t="s">
        <v>139</v>
      </c>
      <c r="H2378" t="s">
        <v>117</v>
      </c>
      <c r="I2378" t="s">
        <v>117</v>
      </c>
      <c r="J2378" t="s">
        <v>8385</v>
      </c>
      <c r="L2378" t="s">
        <v>8386</v>
      </c>
      <c r="N2378" t="s">
        <v>136</v>
      </c>
      <c r="O2378" t="s">
        <v>121</v>
      </c>
      <c r="P2378" s="6">
        <v>96950</v>
      </c>
      <c r="Q2378" t="s">
        <v>122</v>
      </c>
      <c r="S2378" s="8">
        <v>16709898683</v>
      </c>
      <c r="U2378" t="s">
        <v>8387</v>
      </c>
      <c r="V2378">
        <v>81311</v>
      </c>
      <c r="W2378" t="s">
        <v>124</v>
      </c>
      <c r="Y2378" t="s">
        <v>8388</v>
      </c>
      <c r="Z2378" t="s">
        <v>8389</v>
      </c>
      <c r="AB2378" t="s">
        <v>997</v>
      </c>
      <c r="AC2378" t="s">
        <v>8386</v>
      </c>
      <c r="AE2378" t="s">
        <v>136</v>
      </c>
      <c r="AF2378" t="s">
        <v>121</v>
      </c>
      <c r="AG2378" s="6">
        <v>96950</v>
      </c>
      <c r="AH2378" t="s">
        <v>122</v>
      </c>
      <c r="AJ2378" s="8">
        <v>16709898683</v>
      </c>
      <c r="AL2378" t="s">
        <v>599</v>
      </c>
      <c r="BE2378" t="str">
        <f>"43-9061.00"</f>
        <v>43-9061.00</v>
      </c>
      <c r="BF2378" t="s">
        <v>4260</v>
      </c>
      <c r="BG2378" t="s">
        <v>8390</v>
      </c>
      <c r="BH2378" t="s">
        <v>8391</v>
      </c>
      <c r="BI2378">
        <v>1</v>
      </c>
      <c r="BJ2378">
        <v>1</v>
      </c>
      <c r="BK2378" s="1">
        <v>45932</v>
      </c>
      <c r="BL2378" s="1">
        <v>47027</v>
      </c>
      <c r="BM2378" s="1">
        <v>45932</v>
      </c>
      <c r="BN2378" s="1">
        <v>47027</v>
      </c>
      <c r="BO2378">
        <v>35</v>
      </c>
      <c r="BP2378">
        <v>0</v>
      </c>
      <c r="BQ2378">
        <v>7</v>
      </c>
      <c r="BR2378">
        <v>7</v>
      </c>
      <c r="BS2378">
        <v>7</v>
      </c>
      <c r="BT2378">
        <v>7</v>
      </c>
      <c r="BU2378">
        <v>7</v>
      </c>
      <c r="BV2378">
        <v>0</v>
      </c>
      <c r="BW2378" t="str">
        <f>"9:00 AM"</f>
        <v>9:00 AM</v>
      </c>
      <c r="BX2378" t="str">
        <f>"5:00 PM"</f>
        <v>5:00 PM</v>
      </c>
      <c r="BY2378" t="s">
        <v>159</v>
      </c>
      <c r="BZ2378">
        <v>0</v>
      </c>
      <c r="CA2378">
        <v>12</v>
      </c>
      <c r="CB2378" t="s">
        <v>117</v>
      </c>
      <c r="CD2378" t="s">
        <v>8392</v>
      </c>
      <c r="CE2378" t="s">
        <v>8393</v>
      </c>
      <c r="CG2378" t="s">
        <v>136</v>
      </c>
      <c r="CH2378" t="s">
        <v>121</v>
      </c>
      <c r="CI2378" s="6">
        <v>96950</v>
      </c>
      <c r="CJ2378" s="10">
        <v>9.9499999999999993</v>
      </c>
      <c r="CK2378" s="10">
        <v>9.9499999999999993</v>
      </c>
      <c r="CL2378" s="10">
        <v>0</v>
      </c>
      <c r="CM2378" s="10">
        <v>0</v>
      </c>
      <c r="CN2378" t="s">
        <v>137</v>
      </c>
      <c r="CO2378">
        <v>0</v>
      </c>
      <c r="CP2378" t="s">
        <v>138</v>
      </c>
      <c r="CR2378" t="s">
        <v>117</v>
      </c>
      <c r="CS2378" t="s">
        <v>139</v>
      </c>
      <c r="CT2378" t="s">
        <v>140</v>
      </c>
      <c r="CU2378" t="s">
        <v>140</v>
      </c>
      <c r="CV2378" t="s">
        <v>140</v>
      </c>
      <c r="CW2378" t="s">
        <v>139</v>
      </c>
      <c r="CX2378" t="s">
        <v>140</v>
      </c>
      <c r="CY2378" s="2" t="s">
        <v>2375</v>
      </c>
      <c r="CZ2378" s="8">
        <v>16709898683</v>
      </c>
      <c r="DA2378" t="s">
        <v>599</v>
      </c>
      <c r="DB2378" t="s">
        <v>140</v>
      </c>
      <c r="DC2378" t="s">
        <v>139</v>
      </c>
      <c r="DD2378" t="s">
        <v>117</v>
      </c>
    </row>
    <row r="2379" spans="1:114" ht="15" customHeight="1" x14ac:dyDescent="0.35">
      <c r="A2379" t="s">
        <v>14078</v>
      </c>
      <c r="B2379" t="s">
        <v>166</v>
      </c>
      <c r="C2379" s="1">
        <v>45761</v>
      </c>
      <c r="D2379" s="1">
        <v>45828</v>
      </c>
      <c r="E2379" t="s">
        <v>116</v>
      </c>
      <c r="F2379" s="1">
        <v>45929</v>
      </c>
      <c r="G2379" t="s">
        <v>139</v>
      </c>
      <c r="H2379" t="s">
        <v>117</v>
      </c>
      <c r="I2379" t="s">
        <v>117</v>
      </c>
      <c r="J2379" t="s">
        <v>4668</v>
      </c>
      <c r="K2379" t="s">
        <v>4669</v>
      </c>
      <c r="L2379" t="s">
        <v>4670</v>
      </c>
      <c r="M2379" t="s">
        <v>14079</v>
      </c>
      <c r="N2379" t="s">
        <v>120</v>
      </c>
      <c r="O2379" t="s">
        <v>121</v>
      </c>
      <c r="P2379" s="6">
        <v>96950</v>
      </c>
      <c r="Q2379" t="s">
        <v>122</v>
      </c>
      <c r="R2379" t="s">
        <v>140</v>
      </c>
      <c r="S2379" s="8">
        <v>16702346708</v>
      </c>
      <c r="U2379" t="s">
        <v>4672</v>
      </c>
      <c r="V2379">
        <v>236220</v>
      </c>
      <c r="W2379" t="s">
        <v>124</v>
      </c>
      <c r="Y2379" t="s">
        <v>1426</v>
      </c>
      <c r="Z2379" t="s">
        <v>12571</v>
      </c>
      <c r="AB2379" t="s">
        <v>14080</v>
      </c>
      <c r="AC2379" t="s">
        <v>4670</v>
      </c>
      <c r="AD2379" t="s">
        <v>14079</v>
      </c>
      <c r="AE2379" t="s">
        <v>120</v>
      </c>
      <c r="AF2379" t="s">
        <v>121</v>
      </c>
      <c r="AG2379" s="6">
        <v>96950</v>
      </c>
      <c r="AH2379" t="s">
        <v>122</v>
      </c>
      <c r="AI2379" t="s">
        <v>1488</v>
      </c>
      <c r="AJ2379" s="8">
        <v>16702346708</v>
      </c>
      <c r="AL2379" t="s">
        <v>4674</v>
      </c>
      <c r="BE2379" t="str">
        <f>"51-7021.00"</f>
        <v>51-7021.00</v>
      </c>
      <c r="BF2379" t="s">
        <v>14081</v>
      </c>
      <c r="BG2379" t="s">
        <v>14082</v>
      </c>
      <c r="BH2379" t="s">
        <v>14083</v>
      </c>
      <c r="BI2379">
        <v>1</v>
      </c>
      <c r="BK2379" s="1">
        <v>45931</v>
      </c>
      <c r="BL2379" s="1">
        <v>47026</v>
      </c>
      <c r="BO2379">
        <v>40</v>
      </c>
      <c r="BP2379">
        <v>0</v>
      </c>
      <c r="BQ2379">
        <v>8</v>
      </c>
      <c r="BR2379">
        <v>8</v>
      </c>
      <c r="BS2379">
        <v>8</v>
      </c>
      <c r="BT2379">
        <v>8</v>
      </c>
      <c r="BU2379">
        <v>8</v>
      </c>
      <c r="BV2379">
        <v>0</v>
      </c>
      <c r="BW2379" t="str">
        <f>"8:00 AM"</f>
        <v>8:00 AM</v>
      </c>
      <c r="BX2379" t="str">
        <f>"5:00 PM"</f>
        <v>5:00 PM</v>
      </c>
      <c r="BY2379" t="s">
        <v>159</v>
      </c>
      <c r="BZ2379">
        <v>0</v>
      </c>
      <c r="CA2379">
        <v>12</v>
      </c>
      <c r="CB2379" t="s">
        <v>117</v>
      </c>
      <c r="CD2379" t="s">
        <v>14084</v>
      </c>
      <c r="CE2379" t="s">
        <v>4670</v>
      </c>
      <c r="CF2379" t="s">
        <v>14079</v>
      </c>
      <c r="CG2379" t="s">
        <v>120</v>
      </c>
      <c r="CH2379" t="s">
        <v>121</v>
      </c>
      <c r="CI2379" s="6">
        <v>96950</v>
      </c>
      <c r="CJ2379" s="10">
        <v>13.08</v>
      </c>
      <c r="CK2379" s="10">
        <v>13.08</v>
      </c>
      <c r="CL2379" s="10">
        <v>19.62</v>
      </c>
      <c r="CM2379" s="10">
        <v>19.62</v>
      </c>
      <c r="CN2379" t="s">
        <v>137</v>
      </c>
      <c r="CO2379">
        <v>0</v>
      </c>
      <c r="CP2379" t="s">
        <v>138</v>
      </c>
      <c r="CR2379" t="s">
        <v>117</v>
      </c>
      <c r="CS2379" t="s">
        <v>139</v>
      </c>
      <c r="CT2379" t="s">
        <v>139</v>
      </c>
      <c r="CU2379" t="s">
        <v>139</v>
      </c>
      <c r="CV2379" t="s">
        <v>140</v>
      </c>
      <c r="CW2379" t="s">
        <v>139</v>
      </c>
      <c r="CX2379" t="s">
        <v>140</v>
      </c>
      <c r="CY2379" t="s">
        <v>1498</v>
      </c>
      <c r="CZ2379" s="8">
        <v>16702346708</v>
      </c>
      <c r="DA2379" t="s">
        <v>4674</v>
      </c>
      <c r="DB2379" t="s">
        <v>140</v>
      </c>
      <c r="DC2379" t="s">
        <v>139</v>
      </c>
      <c r="DD2379" t="s">
        <v>117</v>
      </c>
      <c r="DE2379" t="s">
        <v>4677</v>
      </c>
      <c r="DF2379" t="s">
        <v>2717</v>
      </c>
      <c r="DG2379" t="s">
        <v>7701</v>
      </c>
      <c r="DH2379" t="s">
        <v>4672</v>
      </c>
      <c r="DI2379" t="s">
        <v>4668</v>
      </c>
      <c r="DJ2379" t="s">
        <v>4674</v>
      </c>
    </row>
    <row r="2380" spans="1:114" ht="15" customHeight="1" x14ac:dyDescent="0.35">
      <c r="A2380" t="s">
        <v>12485</v>
      </c>
      <c r="B2380" t="s">
        <v>144</v>
      </c>
      <c r="C2380" s="1">
        <v>45762</v>
      </c>
      <c r="D2380" s="1">
        <v>45828</v>
      </c>
      <c r="E2380" t="s">
        <v>211</v>
      </c>
      <c r="G2380" t="s">
        <v>117</v>
      </c>
      <c r="H2380" t="s">
        <v>117</v>
      </c>
      <c r="I2380" t="s">
        <v>117</v>
      </c>
      <c r="J2380" t="s">
        <v>3917</v>
      </c>
      <c r="L2380" t="s">
        <v>3918</v>
      </c>
      <c r="M2380" t="s">
        <v>3919</v>
      </c>
      <c r="N2380" t="s">
        <v>120</v>
      </c>
      <c r="O2380" t="s">
        <v>121</v>
      </c>
      <c r="P2380" s="6">
        <v>96950</v>
      </c>
      <c r="Q2380" t="s">
        <v>122</v>
      </c>
      <c r="S2380" s="8">
        <v>16703229240</v>
      </c>
      <c r="U2380" t="s">
        <v>3920</v>
      </c>
      <c r="V2380">
        <v>488320</v>
      </c>
      <c r="W2380" t="s">
        <v>124</v>
      </c>
      <c r="Y2380" t="s">
        <v>3921</v>
      </c>
      <c r="Z2380" t="s">
        <v>1561</v>
      </c>
      <c r="AA2380" t="s">
        <v>419</v>
      </c>
      <c r="AB2380" t="s">
        <v>154</v>
      </c>
      <c r="AC2380" t="s">
        <v>3918</v>
      </c>
      <c r="AD2380" t="s">
        <v>3919</v>
      </c>
      <c r="AE2380" t="s">
        <v>120</v>
      </c>
      <c r="AF2380" t="s">
        <v>121</v>
      </c>
      <c r="AG2380" s="6">
        <v>96950</v>
      </c>
      <c r="AH2380" t="s">
        <v>122</v>
      </c>
      <c r="AJ2380" s="8">
        <v>16703229240</v>
      </c>
      <c r="AL2380" t="s">
        <v>3922</v>
      </c>
      <c r="BE2380" t="str">
        <f>"49-3031.00"</f>
        <v>49-3031.00</v>
      </c>
      <c r="BF2380" t="s">
        <v>2414</v>
      </c>
      <c r="BG2380" t="s">
        <v>3923</v>
      </c>
      <c r="BH2380" t="s">
        <v>3924</v>
      </c>
      <c r="BI2380">
        <v>1</v>
      </c>
      <c r="BJ2380">
        <v>1</v>
      </c>
      <c r="BK2380" s="1">
        <v>45881</v>
      </c>
      <c r="BL2380" s="1">
        <v>46245</v>
      </c>
      <c r="BM2380" s="1">
        <v>45881</v>
      </c>
      <c r="BN2380" s="1">
        <v>46245</v>
      </c>
      <c r="BO2380">
        <v>40</v>
      </c>
      <c r="BP2380">
        <v>0</v>
      </c>
      <c r="BQ2380">
        <v>8</v>
      </c>
      <c r="BR2380">
        <v>8</v>
      </c>
      <c r="BS2380">
        <v>8</v>
      </c>
      <c r="BT2380">
        <v>8</v>
      </c>
      <c r="BU2380">
        <v>8</v>
      </c>
      <c r="BV2380">
        <v>0</v>
      </c>
      <c r="BW2380" t="str">
        <f>"8:00 AM"</f>
        <v>8:00 AM</v>
      </c>
      <c r="BX2380" t="str">
        <f>"5:00 PM"</f>
        <v>5:00 PM</v>
      </c>
      <c r="BY2380" t="s">
        <v>133</v>
      </c>
      <c r="BZ2380">
        <v>0</v>
      </c>
      <c r="CA2380">
        <v>24</v>
      </c>
      <c r="CB2380" t="s">
        <v>117</v>
      </c>
      <c r="CD2380" t="s">
        <v>3925</v>
      </c>
      <c r="CE2380" t="s">
        <v>3918</v>
      </c>
      <c r="CF2380" t="s">
        <v>3919</v>
      </c>
      <c r="CG2380" t="s">
        <v>120</v>
      </c>
      <c r="CH2380" t="s">
        <v>121</v>
      </c>
      <c r="CI2380" s="6">
        <v>96950</v>
      </c>
      <c r="CJ2380" s="10">
        <v>11.85</v>
      </c>
      <c r="CK2380" s="10">
        <v>11.85</v>
      </c>
      <c r="CL2380" s="10">
        <v>17.78</v>
      </c>
      <c r="CM2380" s="10">
        <v>17.78</v>
      </c>
      <c r="CN2380" t="s">
        <v>137</v>
      </c>
      <c r="CO2380" t="s">
        <v>140</v>
      </c>
      <c r="CP2380" t="s">
        <v>138</v>
      </c>
      <c r="CR2380" t="s">
        <v>117</v>
      </c>
      <c r="CS2380" t="s">
        <v>139</v>
      </c>
      <c r="CT2380" t="s">
        <v>140</v>
      </c>
      <c r="CU2380" t="s">
        <v>139</v>
      </c>
      <c r="CV2380" t="s">
        <v>140</v>
      </c>
      <c r="CW2380" t="s">
        <v>139</v>
      </c>
      <c r="CX2380" t="s">
        <v>140</v>
      </c>
      <c r="CY2380" t="s">
        <v>140</v>
      </c>
      <c r="CZ2380" s="8">
        <v>16703229240</v>
      </c>
      <c r="DA2380" t="s">
        <v>140</v>
      </c>
      <c r="DB2380" t="s">
        <v>1095</v>
      </c>
      <c r="DC2380" t="s">
        <v>139</v>
      </c>
      <c r="DD2380" t="s">
        <v>117</v>
      </c>
    </row>
    <row r="2381" spans="1:114" ht="15" customHeight="1" x14ac:dyDescent="0.35">
      <c r="A2381" t="s">
        <v>15495</v>
      </c>
      <c r="B2381" t="s">
        <v>144</v>
      </c>
      <c r="C2381" s="1">
        <v>45762</v>
      </c>
      <c r="D2381" s="1">
        <v>45828</v>
      </c>
      <c r="E2381" t="s">
        <v>211</v>
      </c>
      <c r="G2381" t="s">
        <v>117</v>
      </c>
      <c r="H2381" t="s">
        <v>117</v>
      </c>
      <c r="I2381" t="s">
        <v>117</v>
      </c>
      <c r="J2381" t="s">
        <v>3917</v>
      </c>
      <c r="L2381" t="s">
        <v>3918</v>
      </c>
      <c r="M2381" t="s">
        <v>3919</v>
      </c>
      <c r="N2381" t="s">
        <v>120</v>
      </c>
      <c r="O2381" t="s">
        <v>121</v>
      </c>
      <c r="P2381" s="6">
        <v>96950</v>
      </c>
      <c r="Q2381" t="s">
        <v>122</v>
      </c>
      <c r="S2381" s="8">
        <v>16703229240</v>
      </c>
      <c r="U2381" t="s">
        <v>3920</v>
      </c>
      <c r="V2381">
        <v>488320</v>
      </c>
      <c r="W2381" t="s">
        <v>124</v>
      </c>
      <c r="Y2381" t="s">
        <v>3921</v>
      </c>
      <c r="Z2381" t="s">
        <v>1561</v>
      </c>
      <c r="AA2381" t="s">
        <v>419</v>
      </c>
      <c r="AB2381" t="s">
        <v>154</v>
      </c>
      <c r="AC2381" t="s">
        <v>3918</v>
      </c>
      <c r="AD2381" t="s">
        <v>3919</v>
      </c>
      <c r="AE2381" t="s">
        <v>120</v>
      </c>
      <c r="AF2381" t="s">
        <v>121</v>
      </c>
      <c r="AG2381" s="6">
        <v>96950</v>
      </c>
      <c r="AH2381" t="s">
        <v>122</v>
      </c>
      <c r="AJ2381" s="8">
        <v>16703229240</v>
      </c>
      <c r="AL2381" t="s">
        <v>3922</v>
      </c>
      <c r="BE2381" t="str">
        <f>"49-3031.00"</f>
        <v>49-3031.00</v>
      </c>
      <c r="BF2381" t="s">
        <v>2414</v>
      </c>
      <c r="BG2381" t="s">
        <v>3923</v>
      </c>
      <c r="BH2381" t="s">
        <v>3924</v>
      </c>
      <c r="BI2381">
        <v>1</v>
      </c>
      <c r="BJ2381">
        <v>1</v>
      </c>
      <c r="BK2381" s="1">
        <v>45881</v>
      </c>
      <c r="BL2381" s="1">
        <v>46245</v>
      </c>
      <c r="BM2381" s="1">
        <v>45881</v>
      </c>
      <c r="BN2381" s="1">
        <v>46245</v>
      </c>
      <c r="BO2381">
        <v>40</v>
      </c>
      <c r="BP2381">
        <v>0</v>
      </c>
      <c r="BQ2381">
        <v>8</v>
      </c>
      <c r="BR2381">
        <v>8</v>
      </c>
      <c r="BS2381">
        <v>8</v>
      </c>
      <c r="BT2381">
        <v>8</v>
      </c>
      <c r="BU2381">
        <v>8</v>
      </c>
      <c r="BV2381">
        <v>0</v>
      </c>
      <c r="BW2381" t="str">
        <f>"8:00 AM"</f>
        <v>8:00 AM</v>
      </c>
      <c r="BX2381" t="str">
        <f>"5:00 PM"</f>
        <v>5:00 PM</v>
      </c>
      <c r="BY2381" t="s">
        <v>133</v>
      </c>
      <c r="BZ2381">
        <v>0</v>
      </c>
      <c r="CA2381">
        <v>24</v>
      </c>
      <c r="CB2381" t="s">
        <v>117</v>
      </c>
      <c r="CD2381" t="s">
        <v>3925</v>
      </c>
      <c r="CE2381" t="s">
        <v>3918</v>
      </c>
      <c r="CF2381" t="s">
        <v>3919</v>
      </c>
      <c r="CG2381" t="s">
        <v>120</v>
      </c>
      <c r="CH2381" t="s">
        <v>121</v>
      </c>
      <c r="CI2381" s="6">
        <v>96950</v>
      </c>
      <c r="CJ2381" s="10">
        <v>11.85</v>
      </c>
      <c r="CK2381" s="10">
        <v>11.85</v>
      </c>
      <c r="CL2381" s="10">
        <v>17.78</v>
      </c>
      <c r="CM2381" s="10">
        <v>17.78</v>
      </c>
      <c r="CN2381" t="s">
        <v>137</v>
      </c>
      <c r="CO2381" t="s">
        <v>140</v>
      </c>
      <c r="CP2381" t="s">
        <v>138</v>
      </c>
      <c r="CR2381" t="s">
        <v>117</v>
      </c>
      <c r="CS2381" t="s">
        <v>139</v>
      </c>
      <c r="CT2381" t="s">
        <v>140</v>
      </c>
      <c r="CU2381" t="s">
        <v>139</v>
      </c>
      <c r="CV2381" t="s">
        <v>140</v>
      </c>
      <c r="CW2381" t="s">
        <v>139</v>
      </c>
      <c r="CX2381" t="s">
        <v>140</v>
      </c>
      <c r="CY2381" t="s">
        <v>140</v>
      </c>
      <c r="CZ2381" s="8">
        <v>16703229240</v>
      </c>
      <c r="DA2381" t="s">
        <v>140</v>
      </c>
      <c r="DB2381" t="s">
        <v>1095</v>
      </c>
      <c r="DC2381" t="s">
        <v>139</v>
      </c>
      <c r="DD2381" t="s">
        <v>117</v>
      </c>
    </row>
    <row r="2382" spans="1:114" ht="15" customHeight="1" x14ac:dyDescent="0.35">
      <c r="A2382" t="s">
        <v>6151</v>
      </c>
      <c r="B2382" t="s">
        <v>144</v>
      </c>
      <c r="C2382" s="1">
        <v>45763</v>
      </c>
      <c r="D2382" s="1">
        <v>45828</v>
      </c>
      <c r="E2382" t="s">
        <v>211</v>
      </c>
      <c r="G2382" t="s">
        <v>117</v>
      </c>
      <c r="H2382" t="s">
        <v>117</v>
      </c>
      <c r="I2382" t="s">
        <v>117</v>
      </c>
      <c r="J2382" t="s">
        <v>2924</v>
      </c>
      <c r="L2382" t="s">
        <v>2925</v>
      </c>
      <c r="M2382" t="s">
        <v>2926</v>
      </c>
      <c r="N2382" t="s">
        <v>136</v>
      </c>
      <c r="O2382" t="s">
        <v>121</v>
      </c>
      <c r="P2382" s="6">
        <v>96950</v>
      </c>
      <c r="Q2382" t="s">
        <v>122</v>
      </c>
      <c r="S2382" s="8">
        <v>16702341795</v>
      </c>
      <c r="U2382" t="s">
        <v>2927</v>
      </c>
      <c r="V2382">
        <v>721110</v>
      </c>
      <c r="W2382" t="s">
        <v>124</v>
      </c>
      <c r="Y2382" t="s">
        <v>2928</v>
      </c>
      <c r="Z2382" t="s">
        <v>251</v>
      </c>
      <c r="AA2382" t="s">
        <v>2929</v>
      </c>
      <c r="AB2382" t="s">
        <v>1563</v>
      </c>
      <c r="AC2382" t="s">
        <v>3938</v>
      </c>
      <c r="AD2382" t="s">
        <v>3939</v>
      </c>
      <c r="AE2382" t="s">
        <v>120</v>
      </c>
      <c r="AF2382" t="s">
        <v>121</v>
      </c>
      <c r="AG2382" s="6">
        <v>96950</v>
      </c>
      <c r="AH2382" t="s">
        <v>122</v>
      </c>
      <c r="AJ2382" s="8">
        <v>16702341795</v>
      </c>
      <c r="AL2382" t="s">
        <v>2930</v>
      </c>
      <c r="BE2382" t="str">
        <f>"37-2012.00"</f>
        <v>37-2012.00</v>
      </c>
      <c r="BF2382" t="s">
        <v>130</v>
      </c>
      <c r="BG2382" t="s">
        <v>6152</v>
      </c>
      <c r="BH2382" t="s">
        <v>4545</v>
      </c>
      <c r="BI2382">
        <v>3</v>
      </c>
      <c r="BJ2382">
        <v>3</v>
      </c>
      <c r="BK2382" s="1">
        <v>45809</v>
      </c>
      <c r="BL2382" s="1">
        <v>46173</v>
      </c>
      <c r="BM2382" s="1">
        <v>45828</v>
      </c>
      <c r="BN2382" s="1">
        <v>46173</v>
      </c>
      <c r="BO2382">
        <v>35</v>
      </c>
      <c r="BP2382">
        <v>5</v>
      </c>
      <c r="BQ2382">
        <v>0</v>
      </c>
      <c r="BR2382">
        <v>6</v>
      </c>
      <c r="BS2382">
        <v>6</v>
      </c>
      <c r="BT2382">
        <v>6</v>
      </c>
      <c r="BU2382">
        <v>6</v>
      </c>
      <c r="BV2382">
        <v>6</v>
      </c>
      <c r="BW2382" t="str">
        <f>"9:00 AM"</f>
        <v>9:00 AM</v>
      </c>
      <c r="BX2382" t="str">
        <f>"4:00 PM"</f>
        <v>4:00 PM</v>
      </c>
      <c r="BY2382" t="s">
        <v>133</v>
      </c>
      <c r="BZ2382">
        <v>0</v>
      </c>
      <c r="CA2382">
        <v>3</v>
      </c>
      <c r="CB2382" t="s">
        <v>117</v>
      </c>
      <c r="CD2382" t="s">
        <v>6153</v>
      </c>
      <c r="CE2382" t="s">
        <v>6154</v>
      </c>
      <c r="CF2382" t="s">
        <v>4421</v>
      </c>
      <c r="CG2382" t="s">
        <v>1143</v>
      </c>
      <c r="CH2382" t="s">
        <v>121</v>
      </c>
      <c r="CI2382" s="6">
        <v>96952</v>
      </c>
      <c r="CJ2382" s="10">
        <v>7.77</v>
      </c>
      <c r="CK2382" s="10">
        <v>8.25</v>
      </c>
      <c r="CL2382" s="10">
        <v>11.66</v>
      </c>
      <c r="CM2382" s="10">
        <v>12.38</v>
      </c>
      <c r="CN2382" t="s">
        <v>137</v>
      </c>
      <c r="CO2382" t="s">
        <v>133</v>
      </c>
      <c r="CP2382" t="s">
        <v>138</v>
      </c>
      <c r="CR2382" t="s">
        <v>117</v>
      </c>
      <c r="CS2382" t="s">
        <v>139</v>
      </c>
      <c r="CT2382" t="s">
        <v>139</v>
      </c>
      <c r="CU2382" t="s">
        <v>139</v>
      </c>
      <c r="CV2382" t="s">
        <v>140</v>
      </c>
      <c r="CW2382" t="s">
        <v>139</v>
      </c>
      <c r="CX2382" t="s">
        <v>139</v>
      </c>
      <c r="CY2382" t="s">
        <v>2943</v>
      </c>
      <c r="CZ2382" s="8">
        <v>16702341795</v>
      </c>
      <c r="DA2382" t="s">
        <v>2930</v>
      </c>
      <c r="DB2382" t="s">
        <v>2937</v>
      </c>
      <c r="DC2382" t="s">
        <v>139</v>
      </c>
      <c r="DD2382" t="s">
        <v>117</v>
      </c>
    </row>
    <row r="2383" spans="1:114" ht="15" customHeight="1" x14ac:dyDescent="0.35">
      <c r="A2383" t="s">
        <v>12693</v>
      </c>
      <c r="B2383" t="s">
        <v>144</v>
      </c>
      <c r="C2383" s="1">
        <v>45763</v>
      </c>
      <c r="D2383" s="1">
        <v>45828</v>
      </c>
      <c r="E2383" t="s">
        <v>211</v>
      </c>
      <c r="G2383" t="s">
        <v>117</v>
      </c>
      <c r="H2383" t="s">
        <v>117</v>
      </c>
      <c r="I2383" t="s">
        <v>117</v>
      </c>
      <c r="J2383" t="s">
        <v>3917</v>
      </c>
      <c r="L2383" t="s">
        <v>3918</v>
      </c>
      <c r="M2383" t="s">
        <v>3919</v>
      </c>
      <c r="N2383" t="s">
        <v>120</v>
      </c>
      <c r="O2383" t="s">
        <v>121</v>
      </c>
      <c r="P2383" s="6">
        <v>96950</v>
      </c>
      <c r="Q2383" t="s">
        <v>122</v>
      </c>
      <c r="S2383" s="8">
        <v>16703229240</v>
      </c>
      <c r="U2383" t="s">
        <v>3920</v>
      </c>
      <c r="V2383">
        <v>488320</v>
      </c>
      <c r="W2383" t="s">
        <v>124</v>
      </c>
      <c r="Y2383" t="s">
        <v>3921</v>
      </c>
      <c r="Z2383" t="s">
        <v>1561</v>
      </c>
      <c r="AA2383" t="s">
        <v>419</v>
      </c>
      <c r="AB2383" t="s">
        <v>154</v>
      </c>
      <c r="AC2383" t="s">
        <v>3918</v>
      </c>
      <c r="AD2383" t="s">
        <v>3919</v>
      </c>
      <c r="AE2383" t="s">
        <v>120</v>
      </c>
      <c r="AF2383" t="s">
        <v>121</v>
      </c>
      <c r="AG2383" s="6">
        <v>96950</v>
      </c>
      <c r="AH2383" t="s">
        <v>122</v>
      </c>
      <c r="AJ2383" s="8">
        <v>16703229240</v>
      </c>
      <c r="AL2383" t="s">
        <v>3922</v>
      </c>
      <c r="BE2383" t="str">
        <f>"49-3031.00"</f>
        <v>49-3031.00</v>
      </c>
      <c r="BF2383" t="s">
        <v>2414</v>
      </c>
      <c r="BG2383" t="s">
        <v>3923</v>
      </c>
      <c r="BH2383" t="s">
        <v>3924</v>
      </c>
      <c r="BI2383">
        <v>1</v>
      </c>
      <c r="BJ2383">
        <v>1</v>
      </c>
      <c r="BK2383" s="1">
        <v>45883</v>
      </c>
      <c r="BL2383" s="1">
        <v>46247</v>
      </c>
      <c r="BM2383" s="1">
        <v>45883</v>
      </c>
      <c r="BN2383" s="1">
        <v>46247</v>
      </c>
      <c r="BO2383">
        <v>40</v>
      </c>
      <c r="BP2383">
        <v>0</v>
      </c>
      <c r="BQ2383">
        <v>8</v>
      </c>
      <c r="BR2383">
        <v>8</v>
      </c>
      <c r="BS2383">
        <v>8</v>
      </c>
      <c r="BT2383">
        <v>8</v>
      </c>
      <c r="BU2383">
        <v>8</v>
      </c>
      <c r="BV2383">
        <v>0</v>
      </c>
      <c r="BW2383" t="str">
        <f>"8:00 AM"</f>
        <v>8:00 AM</v>
      </c>
      <c r="BX2383" t="str">
        <f>"5:00 PM"</f>
        <v>5:00 PM</v>
      </c>
      <c r="BY2383" t="s">
        <v>133</v>
      </c>
      <c r="BZ2383">
        <v>0</v>
      </c>
      <c r="CA2383">
        <v>24</v>
      </c>
      <c r="CB2383" t="s">
        <v>117</v>
      </c>
      <c r="CD2383" t="s">
        <v>3925</v>
      </c>
      <c r="CE2383" t="s">
        <v>3918</v>
      </c>
      <c r="CF2383" t="s">
        <v>3919</v>
      </c>
      <c r="CG2383" t="s">
        <v>120</v>
      </c>
      <c r="CH2383" t="s">
        <v>121</v>
      </c>
      <c r="CI2383" s="6">
        <v>96950</v>
      </c>
      <c r="CJ2383" s="10">
        <v>11.85</v>
      </c>
      <c r="CK2383" s="10">
        <v>11.85</v>
      </c>
      <c r="CL2383" s="10">
        <v>17.78</v>
      </c>
      <c r="CM2383" s="10">
        <v>17.78</v>
      </c>
      <c r="CN2383" t="s">
        <v>137</v>
      </c>
      <c r="CO2383" t="s">
        <v>164</v>
      </c>
      <c r="CP2383" t="s">
        <v>138</v>
      </c>
      <c r="CR2383" t="s">
        <v>117</v>
      </c>
      <c r="CS2383" t="s">
        <v>139</v>
      </c>
      <c r="CT2383" t="s">
        <v>140</v>
      </c>
      <c r="CU2383" t="s">
        <v>139</v>
      </c>
      <c r="CV2383" t="s">
        <v>140</v>
      </c>
      <c r="CW2383" t="s">
        <v>139</v>
      </c>
      <c r="CX2383" t="s">
        <v>140</v>
      </c>
      <c r="CY2383" t="s">
        <v>164</v>
      </c>
      <c r="CZ2383" s="8">
        <v>16703229240</v>
      </c>
      <c r="DA2383" t="s">
        <v>140</v>
      </c>
      <c r="DB2383" t="s">
        <v>1095</v>
      </c>
      <c r="DC2383" t="s">
        <v>139</v>
      </c>
      <c r="DD2383" t="s">
        <v>117</v>
      </c>
    </row>
    <row r="2384" spans="1:114" ht="15" customHeight="1" x14ac:dyDescent="0.35">
      <c r="A2384" t="s">
        <v>6101</v>
      </c>
      <c r="B2384" t="s">
        <v>144</v>
      </c>
      <c r="C2384" s="1">
        <v>45765</v>
      </c>
      <c r="D2384" s="1">
        <v>45828</v>
      </c>
      <c r="E2384" t="s">
        <v>116</v>
      </c>
      <c r="F2384" s="1">
        <v>45929</v>
      </c>
      <c r="G2384" t="s">
        <v>139</v>
      </c>
      <c r="H2384" t="s">
        <v>117</v>
      </c>
      <c r="I2384" t="s">
        <v>117</v>
      </c>
      <c r="J2384" t="s">
        <v>6102</v>
      </c>
      <c r="L2384" t="s">
        <v>6103</v>
      </c>
      <c r="M2384" t="s">
        <v>5878</v>
      </c>
      <c r="N2384" t="s">
        <v>136</v>
      </c>
      <c r="O2384" t="s">
        <v>121</v>
      </c>
      <c r="P2384" s="6">
        <v>96950</v>
      </c>
      <c r="Q2384" t="s">
        <v>122</v>
      </c>
      <c r="R2384" t="s">
        <v>140</v>
      </c>
      <c r="S2384" s="8">
        <v>16702858263</v>
      </c>
      <c r="U2384" t="s">
        <v>6104</v>
      </c>
      <c r="V2384">
        <v>561320</v>
      </c>
      <c r="W2384" t="s">
        <v>124</v>
      </c>
      <c r="Y2384" t="s">
        <v>6105</v>
      </c>
      <c r="Z2384" t="s">
        <v>6106</v>
      </c>
      <c r="AB2384" t="s">
        <v>6107</v>
      </c>
      <c r="AC2384" t="s">
        <v>6103</v>
      </c>
      <c r="AD2384" t="s">
        <v>5878</v>
      </c>
      <c r="AE2384" t="s">
        <v>136</v>
      </c>
      <c r="AF2384" t="s">
        <v>121</v>
      </c>
      <c r="AG2384" s="6">
        <v>96950</v>
      </c>
      <c r="AH2384" t="s">
        <v>122</v>
      </c>
      <c r="AJ2384" s="8">
        <v>16702858263</v>
      </c>
      <c r="AL2384" t="s">
        <v>6108</v>
      </c>
      <c r="BE2384" t="str">
        <f>"49-9071.00"</f>
        <v>49-9071.00</v>
      </c>
      <c r="BF2384" t="s">
        <v>156</v>
      </c>
      <c r="BG2384" t="s">
        <v>6109</v>
      </c>
      <c r="BH2384" t="s">
        <v>2329</v>
      </c>
      <c r="BI2384">
        <v>5</v>
      </c>
      <c r="BJ2384">
        <v>5</v>
      </c>
      <c r="BK2384" s="1">
        <v>45931</v>
      </c>
      <c r="BL2384" s="1">
        <v>46295</v>
      </c>
      <c r="BM2384" s="1">
        <v>45931</v>
      </c>
      <c r="BN2384" s="1">
        <v>46295</v>
      </c>
      <c r="BO2384">
        <v>40</v>
      </c>
      <c r="BP2384">
        <v>0</v>
      </c>
      <c r="BQ2384">
        <v>8</v>
      </c>
      <c r="BR2384">
        <v>8</v>
      </c>
      <c r="BS2384">
        <v>8</v>
      </c>
      <c r="BT2384">
        <v>8</v>
      </c>
      <c r="BU2384">
        <v>0</v>
      </c>
      <c r="BV2384">
        <v>8</v>
      </c>
      <c r="BW2384" t="str">
        <f>"8:00 AM"</f>
        <v>8:00 AM</v>
      </c>
      <c r="BX2384" t="str">
        <f>"5:00 PM"</f>
        <v>5:00 PM</v>
      </c>
      <c r="BY2384" t="s">
        <v>133</v>
      </c>
      <c r="BZ2384">
        <v>0</v>
      </c>
      <c r="CA2384">
        <v>12</v>
      </c>
      <c r="CB2384" t="s">
        <v>117</v>
      </c>
      <c r="CD2384" s="2" t="s">
        <v>6110</v>
      </c>
      <c r="CE2384" t="s">
        <v>2331</v>
      </c>
      <c r="CF2384" t="s">
        <v>136</v>
      </c>
      <c r="CG2384" t="s">
        <v>136</v>
      </c>
      <c r="CH2384" t="s">
        <v>121</v>
      </c>
      <c r="CI2384" s="6">
        <v>96950</v>
      </c>
      <c r="CJ2384" s="10">
        <v>9.75</v>
      </c>
      <c r="CK2384" s="10">
        <v>9.75</v>
      </c>
      <c r="CL2384" s="10">
        <v>14.63</v>
      </c>
      <c r="CM2384" s="10">
        <v>14.63</v>
      </c>
      <c r="CN2384" t="s">
        <v>137</v>
      </c>
      <c r="CO2384" t="s">
        <v>140</v>
      </c>
      <c r="CP2384" t="s">
        <v>138</v>
      </c>
      <c r="CR2384" t="s">
        <v>117</v>
      </c>
      <c r="CS2384" t="s">
        <v>139</v>
      </c>
      <c r="CT2384" t="s">
        <v>139</v>
      </c>
      <c r="CU2384" t="s">
        <v>139</v>
      </c>
      <c r="CV2384" t="s">
        <v>140</v>
      </c>
      <c r="CW2384" t="s">
        <v>139</v>
      </c>
      <c r="CX2384" t="s">
        <v>140</v>
      </c>
      <c r="CY2384" t="s">
        <v>6052</v>
      </c>
      <c r="CZ2384" s="8">
        <v>16702858263</v>
      </c>
      <c r="DA2384" t="s">
        <v>6108</v>
      </c>
      <c r="DB2384" t="s">
        <v>140</v>
      </c>
      <c r="DC2384" t="s">
        <v>139</v>
      </c>
      <c r="DD2384" t="s">
        <v>117</v>
      </c>
    </row>
    <row r="2385" spans="1:114" ht="15" customHeight="1" x14ac:dyDescent="0.35">
      <c r="A2385" t="s">
        <v>14096</v>
      </c>
      <c r="B2385" t="s">
        <v>144</v>
      </c>
      <c r="C2385" s="1">
        <v>45766</v>
      </c>
      <c r="D2385" s="1">
        <v>45828</v>
      </c>
      <c r="E2385" t="s">
        <v>116</v>
      </c>
      <c r="F2385" s="1">
        <v>45868</v>
      </c>
      <c r="G2385" t="s">
        <v>117</v>
      </c>
      <c r="H2385" t="s">
        <v>117</v>
      </c>
      <c r="I2385" t="s">
        <v>117</v>
      </c>
      <c r="J2385" t="s">
        <v>2477</v>
      </c>
      <c r="K2385" t="s">
        <v>2478</v>
      </c>
      <c r="L2385" t="s">
        <v>2479</v>
      </c>
      <c r="M2385" t="s">
        <v>2489</v>
      </c>
      <c r="N2385" t="s">
        <v>120</v>
      </c>
      <c r="O2385" t="s">
        <v>121</v>
      </c>
      <c r="P2385" s="6">
        <v>96950</v>
      </c>
      <c r="Q2385" t="s">
        <v>122</v>
      </c>
      <c r="S2385" s="8">
        <v>16702349889</v>
      </c>
      <c r="U2385" t="s">
        <v>2481</v>
      </c>
      <c r="V2385">
        <v>236116</v>
      </c>
      <c r="W2385" t="s">
        <v>124</v>
      </c>
      <c r="Y2385" t="s">
        <v>2482</v>
      </c>
      <c r="Z2385" t="s">
        <v>2483</v>
      </c>
      <c r="AA2385" t="s">
        <v>2484</v>
      </c>
      <c r="AB2385" t="s">
        <v>2015</v>
      </c>
      <c r="AC2385" t="s">
        <v>2489</v>
      </c>
      <c r="AD2385" t="s">
        <v>2479</v>
      </c>
      <c r="AE2385" t="s">
        <v>120</v>
      </c>
      <c r="AF2385" t="s">
        <v>121</v>
      </c>
      <c r="AG2385" s="6">
        <v>96950</v>
      </c>
      <c r="AH2385" t="s">
        <v>122</v>
      </c>
      <c r="AJ2385" s="8">
        <v>16702349889</v>
      </c>
      <c r="AL2385" t="s">
        <v>2485</v>
      </c>
      <c r="BE2385" t="str">
        <f>"49-9071.00"</f>
        <v>49-9071.00</v>
      </c>
      <c r="BF2385" t="s">
        <v>156</v>
      </c>
      <c r="BG2385" t="s">
        <v>5269</v>
      </c>
      <c r="BH2385" t="s">
        <v>3477</v>
      </c>
      <c r="BI2385">
        <v>7</v>
      </c>
      <c r="BJ2385">
        <v>7</v>
      </c>
      <c r="BK2385" s="1">
        <v>45870</v>
      </c>
      <c r="BL2385" s="1">
        <v>46234</v>
      </c>
      <c r="BM2385" s="1">
        <v>45870</v>
      </c>
      <c r="BN2385" s="1">
        <v>46234</v>
      </c>
      <c r="BO2385">
        <v>40</v>
      </c>
      <c r="BP2385">
        <v>0</v>
      </c>
      <c r="BQ2385">
        <v>8</v>
      </c>
      <c r="BR2385">
        <v>8</v>
      </c>
      <c r="BS2385">
        <v>8</v>
      </c>
      <c r="BT2385">
        <v>8</v>
      </c>
      <c r="BU2385">
        <v>8</v>
      </c>
      <c r="BV2385">
        <v>0</v>
      </c>
      <c r="BW2385" t="str">
        <f>"7:30 AM"</f>
        <v>7:30 AM</v>
      </c>
      <c r="BX2385" t="str">
        <f>"4:30 PM"</f>
        <v>4:30 PM</v>
      </c>
      <c r="BY2385" t="s">
        <v>159</v>
      </c>
      <c r="BZ2385">
        <v>0</v>
      </c>
      <c r="CA2385">
        <v>24</v>
      </c>
      <c r="CB2385" t="s">
        <v>117</v>
      </c>
      <c r="CD2385" t="s">
        <v>5270</v>
      </c>
      <c r="CE2385" t="s">
        <v>2489</v>
      </c>
      <c r="CF2385" t="s">
        <v>140</v>
      </c>
      <c r="CG2385" t="s">
        <v>120</v>
      </c>
      <c r="CH2385" t="s">
        <v>121</v>
      </c>
      <c r="CI2385" s="6">
        <v>96950</v>
      </c>
      <c r="CJ2385" s="10">
        <v>9.75</v>
      </c>
      <c r="CK2385" s="10">
        <v>9.75</v>
      </c>
      <c r="CL2385" s="10">
        <v>14.63</v>
      </c>
      <c r="CM2385" s="10">
        <v>14.63</v>
      </c>
      <c r="CN2385" t="s">
        <v>137</v>
      </c>
      <c r="CO2385" t="s">
        <v>2490</v>
      </c>
      <c r="CP2385" t="s">
        <v>138</v>
      </c>
      <c r="CR2385" t="s">
        <v>117</v>
      </c>
      <c r="CS2385" t="s">
        <v>139</v>
      </c>
      <c r="CT2385" t="s">
        <v>140</v>
      </c>
      <c r="CU2385" t="s">
        <v>139</v>
      </c>
      <c r="CV2385" t="s">
        <v>140</v>
      </c>
      <c r="CW2385" t="s">
        <v>139</v>
      </c>
      <c r="CX2385" t="s">
        <v>140</v>
      </c>
      <c r="CY2385" t="s">
        <v>5271</v>
      </c>
      <c r="CZ2385" s="8">
        <v>16702349889</v>
      </c>
      <c r="DA2385" t="s">
        <v>2485</v>
      </c>
      <c r="DB2385" t="s">
        <v>164</v>
      </c>
      <c r="DC2385" t="s">
        <v>139</v>
      </c>
      <c r="DD2385" t="s">
        <v>117</v>
      </c>
      <c r="DE2385" t="s">
        <v>2482</v>
      </c>
      <c r="DF2385" t="s">
        <v>2483</v>
      </c>
      <c r="DG2385" t="s">
        <v>535</v>
      </c>
      <c r="DH2385" t="s">
        <v>2481</v>
      </c>
      <c r="DI2385" t="s">
        <v>2492</v>
      </c>
      <c r="DJ2385" t="s">
        <v>2485</v>
      </c>
    </row>
    <row r="2386" spans="1:114" ht="15" customHeight="1" x14ac:dyDescent="0.35">
      <c r="A2386" t="s">
        <v>8552</v>
      </c>
      <c r="B2386" t="s">
        <v>144</v>
      </c>
      <c r="C2386" s="1">
        <v>45766</v>
      </c>
      <c r="D2386" s="1">
        <v>45828</v>
      </c>
      <c r="E2386" t="s">
        <v>116</v>
      </c>
      <c r="F2386" s="1">
        <v>45929</v>
      </c>
      <c r="G2386" t="s">
        <v>117</v>
      </c>
      <c r="H2386" t="s">
        <v>117</v>
      </c>
      <c r="I2386" t="s">
        <v>117</v>
      </c>
      <c r="J2386" t="s">
        <v>2477</v>
      </c>
      <c r="K2386" t="s">
        <v>2478</v>
      </c>
      <c r="L2386" t="s">
        <v>2479</v>
      </c>
      <c r="M2386" t="s">
        <v>2480</v>
      </c>
      <c r="N2386" t="s">
        <v>120</v>
      </c>
      <c r="O2386" t="s">
        <v>121</v>
      </c>
      <c r="P2386" s="6">
        <v>96950</v>
      </c>
      <c r="Q2386" t="s">
        <v>122</v>
      </c>
      <c r="S2386" s="8">
        <v>16702349889</v>
      </c>
      <c r="U2386" t="s">
        <v>2481</v>
      </c>
      <c r="V2386">
        <v>236116</v>
      </c>
      <c r="W2386" t="s">
        <v>124</v>
      </c>
      <c r="Y2386" t="s">
        <v>2482</v>
      </c>
      <c r="Z2386" t="s">
        <v>2483</v>
      </c>
      <c r="AA2386" t="s">
        <v>2484</v>
      </c>
      <c r="AB2386" t="s">
        <v>2015</v>
      </c>
      <c r="AC2386" t="s">
        <v>2489</v>
      </c>
      <c r="AD2386" t="s">
        <v>2479</v>
      </c>
      <c r="AE2386" t="s">
        <v>120</v>
      </c>
      <c r="AF2386" t="s">
        <v>121</v>
      </c>
      <c r="AG2386" s="6">
        <v>96950</v>
      </c>
      <c r="AH2386" t="s">
        <v>122</v>
      </c>
      <c r="AJ2386" s="8">
        <v>16702349889</v>
      </c>
      <c r="AL2386" t="s">
        <v>2485</v>
      </c>
      <c r="BE2386" t="str">
        <f>"49-9071.00"</f>
        <v>49-9071.00</v>
      </c>
      <c r="BF2386" t="s">
        <v>156</v>
      </c>
      <c r="BG2386" t="s">
        <v>5978</v>
      </c>
      <c r="BH2386" t="s">
        <v>1029</v>
      </c>
      <c r="BI2386">
        <v>8</v>
      </c>
      <c r="BJ2386">
        <v>8</v>
      </c>
      <c r="BK2386" s="1">
        <v>45931</v>
      </c>
      <c r="BL2386" s="1">
        <v>46295</v>
      </c>
      <c r="BM2386" s="1">
        <v>45931</v>
      </c>
      <c r="BN2386" s="1">
        <v>46295</v>
      </c>
      <c r="BO2386">
        <v>40</v>
      </c>
      <c r="BP2386">
        <v>0</v>
      </c>
      <c r="BQ2386">
        <v>8</v>
      </c>
      <c r="BR2386">
        <v>8</v>
      </c>
      <c r="BS2386">
        <v>8</v>
      </c>
      <c r="BT2386">
        <v>8</v>
      </c>
      <c r="BU2386">
        <v>8</v>
      </c>
      <c r="BV2386">
        <v>0</v>
      </c>
      <c r="BW2386" t="str">
        <f>"7:30 AM"</f>
        <v>7:30 AM</v>
      </c>
      <c r="BX2386" t="str">
        <f>"4:30 PM"</f>
        <v>4:30 PM</v>
      </c>
      <c r="BY2386" t="s">
        <v>159</v>
      </c>
      <c r="BZ2386">
        <v>0</v>
      </c>
      <c r="CA2386">
        <v>24</v>
      </c>
      <c r="CB2386" t="s">
        <v>117</v>
      </c>
      <c r="CD2386" t="s">
        <v>5270</v>
      </c>
      <c r="CE2386" t="s">
        <v>2489</v>
      </c>
      <c r="CF2386" t="s">
        <v>140</v>
      </c>
      <c r="CG2386" t="s">
        <v>120</v>
      </c>
      <c r="CH2386" t="s">
        <v>121</v>
      </c>
      <c r="CI2386" s="6">
        <v>96950</v>
      </c>
      <c r="CJ2386" s="10">
        <v>9.75</v>
      </c>
      <c r="CK2386" s="10">
        <v>9.75</v>
      </c>
      <c r="CL2386" s="10">
        <v>14.63</v>
      </c>
      <c r="CM2386" s="10">
        <v>14.63</v>
      </c>
      <c r="CN2386" t="s">
        <v>137</v>
      </c>
      <c r="CO2386" t="s">
        <v>2490</v>
      </c>
      <c r="CP2386" t="s">
        <v>138</v>
      </c>
      <c r="CR2386" t="s">
        <v>117</v>
      </c>
      <c r="CS2386" t="s">
        <v>139</v>
      </c>
      <c r="CT2386" t="s">
        <v>140</v>
      </c>
      <c r="CU2386" t="s">
        <v>139</v>
      </c>
      <c r="CV2386" t="s">
        <v>140</v>
      </c>
      <c r="CW2386" t="s">
        <v>139</v>
      </c>
      <c r="CX2386" t="s">
        <v>140</v>
      </c>
      <c r="CY2386" t="s">
        <v>5271</v>
      </c>
      <c r="CZ2386" s="8">
        <v>16702349889</v>
      </c>
      <c r="DA2386" t="s">
        <v>2485</v>
      </c>
      <c r="DB2386" t="s">
        <v>164</v>
      </c>
      <c r="DC2386" t="s">
        <v>139</v>
      </c>
      <c r="DD2386" t="s">
        <v>117</v>
      </c>
      <c r="DE2386" t="s">
        <v>2482</v>
      </c>
      <c r="DF2386" t="s">
        <v>2483</v>
      </c>
      <c r="DG2386" t="s">
        <v>535</v>
      </c>
      <c r="DH2386" t="s">
        <v>2481</v>
      </c>
      <c r="DI2386" t="s">
        <v>2492</v>
      </c>
      <c r="DJ2386" t="s">
        <v>2485</v>
      </c>
    </row>
    <row r="2387" spans="1:114" ht="15" customHeight="1" x14ac:dyDescent="0.35">
      <c r="A2387" t="s">
        <v>10773</v>
      </c>
      <c r="B2387" t="s">
        <v>144</v>
      </c>
      <c r="C2387" s="1">
        <v>45768</v>
      </c>
      <c r="D2387" s="1">
        <v>45828</v>
      </c>
      <c r="E2387" t="s">
        <v>116</v>
      </c>
      <c r="F2387" s="1">
        <v>45929</v>
      </c>
      <c r="G2387" t="s">
        <v>139</v>
      </c>
      <c r="H2387" t="s">
        <v>117</v>
      </c>
      <c r="I2387" t="s">
        <v>117</v>
      </c>
      <c r="J2387" t="s">
        <v>844</v>
      </c>
      <c r="K2387" t="s">
        <v>10774</v>
      </c>
      <c r="L2387" t="s">
        <v>847</v>
      </c>
      <c r="M2387" t="s">
        <v>851</v>
      </c>
      <c r="N2387" t="s">
        <v>136</v>
      </c>
      <c r="O2387" t="s">
        <v>121</v>
      </c>
      <c r="P2387" s="6">
        <v>96950</v>
      </c>
      <c r="Q2387" t="s">
        <v>122</v>
      </c>
      <c r="S2387" s="8">
        <v>16702353313</v>
      </c>
      <c r="U2387" t="s">
        <v>848</v>
      </c>
      <c r="V2387">
        <v>72111</v>
      </c>
      <c r="W2387" t="s">
        <v>124</v>
      </c>
      <c r="Y2387" t="s">
        <v>849</v>
      </c>
      <c r="Z2387" t="s">
        <v>850</v>
      </c>
      <c r="AB2387" t="s">
        <v>474</v>
      </c>
      <c r="AC2387" t="s">
        <v>847</v>
      </c>
      <c r="AD2387" t="s">
        <v>851</v>
      </c>
      <c r="AE2387" t="s">
        <v>136</v>
      </c>
      <c r="AF2387" t="s">
        <v>121</v>
      </c>
      <c r="AG2387" s="6">
        <v>96950</v>
      </c>
      <c r="AH2387" t="s">
        <v>122</v>
      </c>
      <c r="AJ2387" s="8">
        <v>16702353313</v>
      </c>
      <c r="AL2387" t="s">
        <v>852</v>
      </c>
      <c r="BE2387" t="str">
        <f>"49-9021.00"</f>
        <v>49-9021.00</v>
      </c>
      <c r="BF2387" t="s">
        <v>239</v>
      </c>
      <c r="BG2387" t="s">
        <v>10775</v>
      </c>
      <c r="BH2387" t="s">
        <v>10776</v>
      </c>
      <c r="BI2387">
        <v>3</v>
      </c>
      <c r="BJ2387">
        <v>3</v>
      </c>
      <c r="BK2387" s="1">
        <v>45931</v>
      </c>
      <c r="BL2387" s="1">
        <v>47026</v>
      </c>
      <c r="BM2387" s="1">
        <v>45931</v>
      </c>
      <c r="BN2387" s="1">
        <v>47026</v>
      </c>
      <c r="BO2387">
        <v>36</v>
      </c>
      <c r="BP2387">
        <v>6</v>
      </c>
      <c r="BQ2387">
        <v>6</v>
      </c>
      <c r="BR2387">
        <v>6</v>
      </c>
      <c r="BS2387">
        <v>6</v>
      </c>
      <c r="BT2387">
        <v>0</v>
      </c>
      <c r="BU2387">
        <v>6</v>
      </c>
      <c r="BV2387">
        <v>6</v>
      </c>
      <c r="BW2387" t="str">
        <f>"8:00 AM"</f>
        <v>8:00 AM</v>
      </c>
      <c r="BX2387" t="str">
        <f>"5:00 PM"</f>
        <v>5:00 PM</v>
      </c>
      <c r="BY2387" t="s">
        <v>159</v>
      </c>
      <c r="BZ2387">
        <v>0</v>
      </c>
      <c r="CA2387">
        <v>24</v>
      </c>
      <c r="CB2387" t="s">
        <v>117</v>
      </c>
      <c r="CD2387" t="s">
        <v>10777</v>
      </c>
      <c r="CE2387" t="s">
        <v>8706</v>
      </c>
      <c r="CG2387" t="s">
        <v>136</v>
      </c>
      <c r="CH2387" t="s">
        <v>121</v>
      </c>
      <c r="CI2387" s="6">
        <v>96950</v>
      </c>
      <c r="CJ2387" s="10">
        <v>10.74</v>
      </c>
      <c r="CK2387" s="10">
        <v>10.74</v>
      </c>
      <c r="CN2387" t="s">
        <v>137</v>
      </c>
      <c r="CO2387" t="s">
        <v>133</v>
      </c>
      <c r="CP2387" t="s">
        <v>138</v>
      </c>
      <c r="CR2387" t="s">
        <v>139</v>
      </c>
      <c r="CS2387" t="s">
        <v>139</v>
      </c>
      <c r="CT2387" t="s">
        <v>140</v>
      </c>
      <c r="CU2387" t="s">
        <v>140</v>
      </c>
      <c r="CV2387" t="s">
        <v>140</v>
      </c>
      <c r="CW2387" t="s">
        <v>139</v>
      </c>
      <c r="CX2387" t="s">
        <v>140</v>
      </c>
      <c r="CY2387" t="s">
        <v>133</v>
      </c>
      <c r="CZ2387" s="8">
        <v>16702353313</v>
      </c>
      <c r="DA2387" t="s">
        <v>852</v>
      </c>
      <c r="DB2387" t="s">
        <v>140</v>
      </c>
      <c r="DC2387" t="s">
        <v>139</v>
      </c>
      <c r="DD2387" t="s">
        <v>117</v>
      </c>
      <c r="DE2387" t="s">
        <v>857</v>
      </c>
      <c r="DF2387" t="s">
        <v>858</v>
      </c>
      <c r="DG2387" t="s">
        <v>419</v>
      </c>
      <c r="DH2387" t="s">
        <v>848</v>
      </c>
      <c r="DI2387" t="s">
        <v>844</v>
      </c>
      <c r="DJ2387" t="s">
        <v>852</v>
      </c>
    </row>
    <row r="2388" spans="1:114" ht="15" customHeight="1" x14ac:dyDescent="0.35">
      <c r="A2388" t="s">
        <v>5901</v>
      </c>
      <c r="B2388" t="s">
        <v>144</v>
      </c>
      <c r="C2388" s="1">
        <v>45769</v>
      </c>
      <c r="D2388" s="1">
        <v>45828</v>
      </c>
      <c r="E2388" t="s">
        <v>211</v>
      </c>
      <c r="G2388" t="s">
        <v>139</v>
      </c>
      <c r="H2388" t="s">
        <v>117</v>
      </c>
      <c r="I2388" t="s">
        <v>117</v>
      </c>
      <c r="J2388" t="s">
        <v>5902</v>
      </c>
      <c r="K2388" t="s">
        <v>5903</v>
      </c>
      <c r="L2388" t="s">
        <v>5904</v>
      </c>
      <c r="N2388" t="s">
        <v>136</v>
      </c>
      <c r="O2388" t="s">
        <v>121</v>
      </c>
      <c r="P2388" s="6">
        <v>96950</v>
      </c>
      <c r="Q2388" t="s">
        <v>122</v>
      </c>
      <c r="S2388" s="8">
        <v>16702337773</v>
      </c>
      <c r="U2388" t="s">
        <v>5905</v>
      </c>
      <c r="V2388">
        <v>56152</v>
      </c>
      <c r="W2388" t="s">
        <v>124</v>
      </c>
      <c r="Y2388" t="s">
        <v>5906</v>
      </c>
      <c r="Z2388" t="s">
        <v>5907</v>
      </c>
      <c r="AB2388" t="s">
        <v>205</v>
      </c>
      <c r="AC2388" t="s">
        <v>5904</v>
      </c>
      <c r="AE2388" t="s">
        <v>136</v>
      </c>
      <c r="AF2388" t="s">
        <v>121</v>
      </c>
      <c r="AG2388" s="6">
        <v>96950</v>
      </c>
      <c r="AH2388" t="s">
        <v>122</v>
      </c>
      <c r="AJ2388" s="8">
        <v>16702337773</v>
      </c>
      <c r="AL2388" t="s">
        <v>599</v>
      </c>
      <c r="AM2388" t="s">
        <v>600</v>
      </c>
      <c r="AN2388" t="s">
        <v>601</v>
      </c>
      <c r="AO2388" t="s">
        <v>602</v>
      </c>
      <c r="AQ2388" t="s">
        <v>603</v>
      </c>
      <c r="AS2388" t="s">
        <v>136</v>
      </c>
      <c r="AT2388" t="s">
        <v>121</v>
      </c>
      <c r="AU2388" s="6">
        <v>96950</v>
      </c>
      <c r="AV2388" t="s">
        <v>122</v>
      </c>
      <c r="AX2388" s="8">
        <v>16702353403</v>
      </c>
      <c r="AZ2388" t="s">
        <v>604</v>
      </c>
      <c r="BA2388" t="s">
        <v>605</v>
      </c>
      <c r="BB2388" t="s">
        <v>606</v>
      </c>
      <c r="BE2388" t="str">
        <f>"39-7011.00"</f>
        <v>39-7011.00</v>
      </c>
      <c r="BF2388" t="s">
        <v>1985</v>
      </c>
      <c r="BG2388" t="s">
        <v>5908</v>
      </c>
      <c r="BH2388" t="s">
        <v>3349</v>
      </c>
      <c r="BI2388">
        <v>3</v>
      </c>
      <c r="BJ2388">
        <v>3</v>
      </c>
      <c r="BK2388" s="1">
        <v>45931</v>
      </c>
      <c r="BL2388" s="1">
        <v>47026</v>
      </c>
      <c r="BM2388" s="1">
        <v>45931</v>
      </c>
      <c r="BN2388" s="1">
        <v>47026</v>
      </c>
      <c r="BO2388">
        <v>35</v>
      </c>
      <c r="BP2388">
        <v>0</v>
      </c>
      <c r="BQ2388">
        <v>7</v>
      </c>
      <c r="BR2388">
        <v>7</v>
      </c>
      <c r="BS2388">
        <v>7</v>
      </c>
      <c r="BT2388">
        <v>7</v>
      </c>
      <c r="BU2388">
        <v>7</v>
      </c>
      <c r="BV2388">
        <v>0</v>
      </c>
      <c r="BW2388" t="str">
        <f>"9:00 AM"</f>
        <v>9:00 AM</v>
      </c>
      <c r="BX2388" t="str">
        <f>"5:00 PM"</f>
        <v>5:00 PM</v>
      </c>
      <c r="BY2388" t="s">
        <v>159</v>
      </c>
      <c r="BZ2388">
        <v>0</v>
      </c>
      <c r="CA2388">
        <v>24</v>
      </c>
      <c r="CB2388" t="s">
        <v>117</v>
      </c>
      <c r="CD2388" t="s">
        <v>5909</v>
      </c>
      <c r="CE2388" t="s">
        <v>5910</v>
      </c>
      <c r="CG2388" t="s">
        <v>136</v>
      </c>
      <c r="CH2388" t="s">
        <v>121</v>
      </c>
      <c r="CI2388" s="6">
        <v>96950</v>
      </c>
      <c r="CJ2388" s="10">
        <v>10.43</v>
      </c>
      <c r="CK2388" s="10">
        <v>10.43</v>
      </c>
      <c r="CL2388" s="10">
        <v>0</v>
      </c>
      <c r="CM2388" s="10">
        <v>0</v>
      </c>
      <c r="CN2388" t="s">
        <v>137</v>
      </c>
      <c r="CO2388" t="s">
        <v>133</v>
      </c>
      <c r="CP2388" t="s">
        <v>138</v>
      </c>
      <c r="CR2388" t="s">
        <v>117</v>
      </c>
      <c r="CS2388" t="s">
        <v>139</v>
      </c>
      <c r="CT2388" t="s">
        <v>140</v>
      </c>
      <c r="CU2388" t="s">
        <v>140</v>
      </c>
      <c r="CV2388" t="s">
        <v>140</v>
      </c>
      <c r="CW2388" t="s">
        <v>139</v>
      </c>
      <c r="CX2388" t="s">
        <v>140</v>
      </c>
      <c r="CY2388" t="s">
        <v>5911</v>
      </c>
      <c r="CZ2388" s="8">
        <v>16702337773</v>
      </c>
      <c r="DA2388" t="s">
        <v>599</v>
      </c>
      <c r="DB2388" t="s">
        <v>140</v>
      </c>
      <c r="DC2388" t="s">
        <v>139</v>
      </c>
      <c r="DD2388" t="s">
        <v>117</v>
      </c>
    </row>
    <row r="2389" spans="1:114" ht="15" customHeight="1" x14ac:dyDescent="0.35">
      <c r="A2389" t="s">
        <v>15616</v>
      </c>
      <c r="B2389" t="s">
        <v>144</v>
      </c>
      <c r="C2389" s="1">
        <v>45769</v>
      </c>
      <c r="D2389" s="1">
        <v>45828</v>
      </c>
      <c r="E2389" t="s">
        <v>116</v>
      </c>
      <c r="F2389" s="1">
        <v>45929</v>
      </c>
      <c r="G2389" t="s">
        <v>117</v>
      </c>
      <c r="H2389" t="s">
        <v>117</v>
      </c>
      <c r="I2389" t="s">
        <v>117</v>
      </c>
      <c r="J2389" t="s">
        <v>10525</v>
      </c>
      <c r="K2389" t="s">
        <v>10526</v>
      </c>
      <c r="L2389" t="s">
        <v>10527</v>
      </c>
      <c r="M2389" t="s">
        <v>531</v>
      </c>
      <c r="N2389" t="s">
        <v>120</v>
      </c>
      <c r="O2389" t="s">
        <v>121</v>
      </c>
      <c r="P2389" s="6">
        <v>96950</v>
      </c>
      <c r="Q2389" t="s">
        <v>122</v>
      </c>
      <c r="R2389" t="s">
        <v>652</v>
      </c>
      <c r="S2389" s="8">
        <v>16702873607</v>
      </c>
      <c r="U2389" t="s">
        <v>10528</v>
      </c>
      <c r="V2389">
        <v>56179</v>
      </c>
      <c r="W2389" t="s">
        <v>124</v>
      </c>
      <c r="Y2389" t="s">
        <v>1381</v>
      </c>
      <c r="Z2389" t="s">
        <v>10529</v>
      </c>
      <c r="AA2389" t="s">
        <v>10530</v>
      </c>
      <c r="AB2389" t="s">
        <v>1406</v>
      </c>
      <c r="AC2389" t="s">
        <v>10527</v>
      </c>
      <c r="AD2389" t="s">
        <v>531</v>
      </c>
      <c r="AE2389" t="s">
        <v>120</v>
      </c>
      <c r="AF2389" t="s">
        <v>121</v>
      </c>
      <c r="AG2389" s="6">
        <v>96950</v>
      </c>
      <c r="AH2389" t="s">
        <v>122</v>
      </c>
      <c r="AI2389" t="s">
        <v>652</v>
      </c>
      <c r="AJ2389" s="8">
        <v>16702873607</v>
      </c>
      <c r="AL2389" t="s">
        <v>10531</v>
      </c>
      <c r="BE2389" t="str">
        <f>"49-9071.00"</f>
        <v>49-9071.00</v>
      </c>
      <c r="BF2389" t="s">
        <v>156</v>
      </c>
      <c r="BG2389" t="s">
        <v>10532</v>
      </c>
      <c r="BH2389" t="s">
        <v>341</v>
      </c>
      <c r="BI2389">
        <v>15</v>
      </c>
      <c r="BJ2389">
        <v>15</v>
      </c>
      <c r="BK2389" s="1">
        <v>45931</v>
      </c>
      <c r="BL2389" s="1">
        <v>46295</v>
      </c>
      <c r="BM2389" s="1">
        <v>45931</v>
      </c>
      <c r="BN2389" s="1">
        <v>46295</v>
      </c>
      <c r="BO2389">
        <v>35</v>
      </c>
      <c r="BP2389">
        <v>0</v>
      </c>
      <c r="BQ2389">
        <v>7</v>
      </c>
      <c r="BR2389">
        <v>7</v>
      </c>
      <c r="BS2389">
        <v>7</v>
      </c>
      <c r="BT2389">
        <v>7</v>
      </c>
      <c r="BU2389">
        <v>7</v>
      </c>
      <c r="BV2389">
        <v>0</v>
      </c>
      <c r="BW2389" t="str">
        <f>"8:00 AM"</f>
        <v>8:00 AM</v>
      </c>
      <c r="BX2389" t="str">
        <f>"4:00 PM"</f>
        <v>4:00 PM</v>
      </c>
      <c r="BY2389" t="s">
        <v>133</v>
      </c>
      <c r="BZ2389">
        <v>0</v>
      </c>
      <c r="CA2389">
        <v>12</v>
      </c>
      <c r="CB2389" t="s">
        <v>117</v>
      </c>
      <c r="CD2389" t="s">
        <v>759</v>
      </c>
      <c r="CE2389" t="s">
        <v>10533</v>
      </c>
      <c r="CF2389" t="s">
        <v>531</v>
      </c>
      <c r="CG2389" t="s">
        <v>120</v>
      </c>
      <c r="CH2389" t="s">
        <v>121</v>
      </c>
      <c r="CI2389" s="6">
        <v>96950</v>
      </c>
      <c r="CJ2389" s="10">
        <v>9.75</v>
      </c>
      <c r="CK2389" s="10">
        <v>10</v>
      </c>
      <c r="CL2389" s="10">
        <v>14.62</v>
      </c>
      <c r="CM2389" s="10">
        <v>15</v>
      </c>
      <c r="CN2389" t="s">
        <v>137</v>
      </c>
      <c r="CO2389" t="s">
        <v>140</v>
      </c>
      <c r="CP2389" t="s">
        <v>138</v>
      </c>
      <c r="CR2389" t="s">
        <v>117</v>
      </c>
      <c r="CS2389" t="s">
        <v>139</v>
      </c>
      <c r="CT2389" t="s">
        <v>139</v>
      </c>
      <c r="CU2389" t="s">
        <v>139</v>
      </c>
      <c r="CV2389" t="s">
        <v>140</v>
      </c>
      <c r="CW2389" t="s">
        <v>139</v>
      </c>
      <c r="CX2389" t="s">
        <v>140</v>
      </c>
      <c r="CY2389" t="s">
        <v>664</v>
      </c>
      <c r="CZ2389" s="8">
        <v>16702873607</v>
      </c>
      <c r="DA2389" t="s">
        <v>10531</v>
      </c>
      <c r="DB2389" t="s">
        <v>140</v>
      </c>
      <c r="DC2389" t="s">
        <v>139</v>
      </c>
      <c r="DD2389" t="s">
        <v>117</v>
      </c>
    </row>
    <row r="2390" spans="1:114" ht="15" customHeight="1" x14ac:dyDescent="0.35">
      <c r="A2390" t="s">
        <v>12526</v>
      </c>
      <c r="B2390" t="s">
        <v>144</v>
      </c>
      <c r="C2390" s="1">
        <v>45770</v>
      </c>
      <c r="D2390" s="1">
        <v>45828</v>
      </c>
      <c r="E2390" t="s">
        <v>116</v>
      </c>
      <c r="F2390" s="1">
        <v>45829</v>
      </c>
      <c r="G2390" t="s">
        <v>117</v>
      </c>
      <c r="H2390" t="s">
        <v>139</v>
      </c>
      <c r="I2390" t="s">
        <v>117</v>
      </c>
      <c r="J2390" t="s">
        <v>1365</v>
      </c>
      <c r="K2390" t="s">
        <v>1366</v>
      </c>
      <c r="L2390" t="s">
        <v>1367</v>
      </c>
      <c r="M2390" t="s">
        <v>1368</v>
      </c>
      <c r="N2390" t="s">
        <v>120</v>
      </c>
      <c r="O2390" t="s">
        <v>121</v>
      </c>
      <c r="P2390" s="6">
        <v>96950</v>
      </c>
      <c r="Q2390" t="s">
        <v>122</v>
      </c>
      <c r="S2390" s="8">
        <v>16707837461</v>
      </c>
      <c r="U2390" t="s">
        <v>1369</v>
      </c>
      <c r="V2390">
        <v>56132</v>
      </c>
      <c r="W2390" t="s">
        <v>150</v>
      </c>
      <c r="X2390" t="s">
        <v>139</v>
      </c>
      <c r="Y2390" t="s">
        <v>559</v>
      </c>
      <c r="Z2390" t="s">
        <v>1370</v>
      </c>
      <c r="AA2390" t="s">
        <v>2134</v>
      </c>
      <c r="AB2390" t="s">
        <v>154</v>
      </c>
      <c r="AC2390" t="s">
        <v>1367</v>
      </c>
      <c r="AD2390" t="s">
        <v>1368</v>
      </c>
      <c r="AE2390" t="s">
        <v>120</v>
      </c>
      <c r="AF2390" t="s">
        <v>121</v>
      </c>
      <c r="AG2390" s="6">
        <v>96950</v>
      </c>
      <c r="AH2390" t="s">
        <v>122</v>
      </c>
      <c r="AJ2390" s="8">
        <v>16707837461</v>
      </c>
      <c r="AL2390" t="s">
        <v>463</v>
      </c>
      <c r="BE2390" t="str">
        <f>"35-2014.00"</f>
        <v>35-2014.00</v>
      </c>
      <c r="BF2390" t="s">
        <v>191</v>
      </c>
      <c r="BG2390" t="s">
        <v>9926</v>
      </c>
      <c r="BH2390" t="s">
        <v>193</v>
      </c>
      <c r="BI2390">
        <v>6</v>
      </c>
      <c r="BJ2390">
        <v>6</v>
      </c>
      <c r="BK2390" s="1">
        <v>45831</v>
      </c>
      <c r="BL2390" s="1">
        <v>46195</v>
      </c>
      <c r="BM2390" s="1">
        <v>45831</v>
      </c>
      <c r="BN2390" s="1">
        <v>46195</v>
      </c>
      <c r="BO2390">
        <v>35</v>
      </c>
      <c r="BP2390">
        <v>0</v>
      </c>
      <c r="BQ2390">
        <v>7</v>
      </c>
      <c r="BR2390">
        <v>7</v>
      </c>
      <c r="BS2390">
        <v>7</v>
      </c>
      <c r="BT2390">
        <v>7</v>
      </c>
      <c r="BU2390">
        <v>7</v>
      </c>
      <c r="BV2390">
        <v>0</v>
      </c>
      <c r="BW2390" t="str">
        <f>"10:00 AM"</f>
        <v>10:00 AM</v>
      </c>
      <c r="BX2390" t="str">
        <f>"5:00 PM"</f>
        <v>5:00 PM</v>
      </c>
      <c r="BY2390" t="s">
        <v>133</v>
      </c>
      <c r="BZ2390">
        <v>0</v>
      </c>
      <c r="CA2390">
        <v>12</v>
      </c>
      <c r="CB2390" t="s">
        <v>117</v>
      </c>
      <c r="CD2390" t="s">
        <v>9927</v>
      </c>
      <c r="CE2390" t="s">
        <v>2137</v>
      </c>
      <c r="CF2390" t="s">
        <v>1367</v>
      </c>
      <c r="CG2390" t="s">
        <v>120</v>
      </c>
      <c r="CH2390" t="s">
        <v>121</v>
      </c>
      <c r="CI2390" s="6">
        <v>96950</v>
      </c>
      <c r="CJ2390" s="10">
        <v>8.83</v>
      </c>
      <c r="CK2390" s="10">
        <v>8.83</v>
      </c>
      <c r="CL2390" s="10">
        <v>13.24</v>
      </c>
      <c r="CM2390" s="10">
        <v>13.24</v>
      </c>
      <c r="CN2390" t="s">
        <v>137</v>
      </c>
      <c r="CO2390" t="s">
        <v>2721</v>
      </c>
      <c r="CP2390" t="s">
        <v>138</v>
      </c>
      <c r="CR2390" t="s">
        <v>117</v>
      </c>
      <c r="CS2390" t="s">
        <v>139</v>
      </c>
      <c r="CT2390" t="s">
        <v>139</v>
      </c>
      <c r="CU2390" t="s">
        <v>139</v>
      </c>
      <c r="CV2390" t="s">
        <v>140</v>
      </c>
      <c r="CW2390" t="s">
        <v>139</v>
      </c>
      <c r="CX2390" t="s">
        <v>140</v>
      </c>
      <c r="CY2390" t="s">
        <v>462</v>
      </c>
      <c r="CZ2390" s="8" t="s">
        <v>140</v>
      </c>
      <c r="DA2390" t="s">
        <v>463</v>
      </c>
      <c r="DB2390" t="s">
        <v>1376</v>
      </c>
      <c r="DC2390" t="s">
        <v>139</v>
      </c>
      <c r="DD2390" t="s">
        <v>139</v>
      </c>
    </row>
    <row r="2391" spans="1:114" ht="15" customHeight="1" x14ac:dyDescent="0.35">
      <c r="A2391" t="s">
        <v>15513</v>
      </c>
      <c r="B2391" t="s">
        <v>144</v>
      </c>
      <c r="C2391" s="1">
        <v>45770</v>
      </c>
      <c r="D2391" s="1">
        <v>45828</v>
      </c>
      <c r="E2391" t="s">
        <v>116</v>
      </c>
      <c r="F2391" s="1">
        <v>45929</v>
      </c>
      <c r="G2391" t="s">
        <v>117</v>
      </c>
      <c r="H2391" t="s">
        <v>117</v>
      </c>
      <c r="I2391" t="s">
        <v>117</v>
      </c>
      <c r="J2391" t="s">
        <v>5971</v>
      </c>
      <c r="L2391" t="s">
        <v>5972</v>
      </c>
      <c r="M2391" t="s">
        <v>3790</v>
      </c>
      <c r="N2391" t="s">
        <v>136</v>
      </c>
      <c r="O2391" t="s">
        <v>121</v>
      </c>
      <c r="P2391" s="6">
        <v>96950</v>
      </c>
      <c r="Q2391" t="s">
        <v>122</v>
      </c>
      <c r="S2391" s="8">
        <v>16702348904</v>
      </c>
      <c r="U2391" t="s">
        <v>3791</v>
      </c>
      <c r="V2391">
        <v>811210</v>
      </c>
      <c r="W2391" t="s">
        <v>124</v>
      </c>
      <c r="Y2391" t="s">
        <v>5300</v>
      </c>
      <c r="Z2391" t="s">
        <v>5301</v>
      </c>
      <c r="AA2391" t="s">
        <v>1530</v>
      </c>
      <c r="AB2391" t="s">
        <v>1198</v>
      </c>
      <c r="AC2391" t="s">
        <v>5972</v>
      </c>
      <c r="AD2391" t="s">
        <v>3797</v>
      </c>
      <c r="AE2391" t="s">
        <v>136</v>
      </c>
      <c r="AF2391" t="s">
        <v>121</v>
      </c>
      <c r="AG2391" s="6">
        <v>96950</v>
      </c>
      <c r="AH2391" t="s">
        <v>122</v>
      </c>
      <c r="AJ2391" s="8">
        <v>16702348904</v>
      </c>
      <c r="AL2391" t="s">
        <v>5302</v>
      </c>
      <c r="BE2391" t="str">
        <f>"49-9071.00"</f>
        <v>49-9071.00</v>
      </c>
      <c r="BF2391" t="s">
        <v>156</v>
      </c>
      <c r="BG2391" t="s">
        <v>13111</v>
      </c>
      <c r="BH2391" t="s">
        <v>3102</v>
      </c>
      <c r="BI2391">
        <v>2</v>
      </c>
      <c r="BJ2391">
        <v>2</v>
      </c>
      <c r="BK2391" s="1">
        <v>45931</v>
      </c>
      <c r="BL2391" s="1">
        <v>46295</v>
      </c>
      <c r="BM2391" s="1">
        <v>45931</v>
      </c>
      <c r="BN2391" s="1">
        <v>46295</v>
      </c>
      <c r="BO2391">
        <v>35</v>
      </c>
      <c r="BP2391">
        <v>0</v>
      </c>
      <c r="BQ2391">
        <v>7</v>
      </c>
      <c r="BR2391">
        <v>7</v>
      </c>
      <c r="BS2391">
        <v>7</v>
      </c>
      <c r="BT2391">
        <v>7</v>
      </c>
      <c r="BU2391">
        <v>7</v>
      </c>
      <c r="BV2391">
        <v>0</v>
      </c>
      <c r="BW2391" t="str">
        <f>"8:00 AM"</f>
        <v>8:00 AM</v>
      </c>
      <c r="BX2391" t="str">
        <f>"4:00 PM"</f>
        <v>4:00 PM</v>
      </c>
      <c r="BY2391" t="s">
        <v>159</v>
      </c>
      <c r="BZ2391">
        <v>0</v>
      </c>
      <c r="CA2391">
        <v>12</v>
      </c>
      <c r="CB2391" t="s">
        <v>117</v>
      </c>
      <c r="CD2391" t="s">
        <v>5975</v>
      </c>
      <c r="CE2391" t="s">
        <v>5972</v>
      </c>
      <c r="CG2391" t="s">
        <v>136</v>
      </c>
      <c r="CH2391" t="s">
        <v>121</v>
      </c>
      <c r="CI2391" s="6">
        <v>96950</v>
      </c>
      <c r="CJ2391" s="10">
        <v>9.75</v>
      </c>
      <c r="CK2391" s="10">
        <v>9.75</v>
      </c>
      <c r="CL2391" s="10">
        <v>14.63</v>
      </c>
      <c r="CM2391" s="10">
        <v>14.63</v>
      </c>
      <c r="CN2391" t="s">
        <v>137</v>
      </c>
      <c r="CO2391" t="s">
        <v>140</v>
      </c>
      <c r="CP2391" t="s">
        <v>138</v>
      </c>
      <c r="CR2391" t="s">
        <v>139</v>
      </c>
      <c r="CS2391" t="s">
        <v>139</v>
      </c>
      <c r="CT2391" t="s">
        <v>140</v>
      </c>
      <c r="CU2391" t="s">
        <v>139</v>
      </c>
      <c r="CV2391" t="s">
        <v>140</v>
      </c>
      <c r="CW2391" t="s">
        <v>139</v>
      </c>
      <c r="CX2391" t="s">
        <v>140</v>
      </c>
      <c r="CY2391" t="s">
        <v>15514</v>
      </c>
      <c r="CZ2391" s="8">
        <v>16702348904</v>
      </c>
      <c r="DA2391" t="s">
        <v>5302</v>
      </c>
      <c r="DB2391" t="s">
        <v>140</v>
      </c>
      <c r="DC2391" t="s">
        <v>139</v>
      </c>
      <c r="DD2391" t="s">
        <v>117</v>
      </c>
    </row>
    <row r="2392" spans="1:114" ht="15" customHeight="1" x14ac:dyDescent="0.35">
      <c r="A2392" t="s">
        <v>10804</v>
      </c>
      <c r="B2392" t="s">
        <v>144</v>
      </c>
      <c r="C2392" s="1">
        <v>45771</v>
      </c>
      <c r="D2392" s="1">
        <v>45828</v>
      </c>
      <c r="E2392" t="s">
        <v>211</v>
      </c>
      <c r="G2392" t="s">
        <v>139</v>
      </c>
      <c r="H2392" t="s">
        <v>117</v>
      </c>
      <c r="I2392" t="s">
        <v>117</v>
      </c>
      <c r="J2392" t="s">
        <v>10271</v>
      </c>
      <c r="K2392" t="s">
        <v>10272</v>
      </c>
      <c r="L2392" t="s">
        <v>10273</v>
      </c>
      <c r="N2392" t="s">
        <v>120</v>
      </c>
      <c r="O2392" t="s">
        <v>121</v>
      </c>
      <c r="P2392" s="6">
        <v>96950</v>
      </c>
      <c r="Q2392" t="s">
        <v>122</v>
      </c>
      <c r="R2392" t="s">
        <v>140</v>
      </c>
      <c r="S2392" s="8">
        <v>16702341324</v>
      </c>
      <c r="U2392" t="s">
        <v>10274</v>
      </c>
      <c r="V2392">
        <v>423610</v>
      </c>
      <c r="W2392" t="s">
        <v>124</v>
      </c>
      <c r="Y2392" t="s">
        <v>10275</v>
      </c>
      <c r="Z2392" t="s">
        <v>10276</v>
      </c>
      <c r="AA2392" t="s">
        <v>10277</v>
      </c>
      <c r="AB2392" t="s">
        <v>10278</v>
      </c>
      <c r="AC2392" t="s">
        <v>10272</v>
      </c>
      <c r="AD2392" t="s">
        <v>10279</v>
      </c>
      <c r="AE2392" t="s">
        <v>136</v>
      </c>
      <c r="AF2392" t="s">
        <v>121</v>
      </c>
      <c r="AG2392" s="6">
        <v>96950</v>
      </c>
      <c r="AH2392" t="s">
        <v>122</v>
      </c>
      <c r="AJ2392" s="8">
        <v>16702341324</v>
      </c>
      <c r="AL2392" t="s">
        <v>10280</v>
      </c>
      <c r="BE2392" t="str">
        <f>"43-4151.00"</f>
        <v>43-4151.00</v>
      </c>
      <c r="BF2392" t="s">
        <v>10281</v>
      </c>
      <c r="BG2392" t="s">
        <v>10282</v>
      </c>
      <c r="BH2392" t="s">
        <v>10283</v>
      </c>
      <c r="BI2392">
        <v>1</v>
      </c>
      <c r="BJ2392">
        <v>1</v>
      </c>
      <c r="BK2392" s="1">
        <v>45871</v>
      </c>
      <c r="BL2392" s="1">
        <v>46235</v>
      </c>
      <c r="BM2392" s="1">
        <v>45871</v>
      </c>
      <c r="BN2392" s="1">
        <v>46235</v>
      </c>
      <c r="BO2392">
        <v>40</v>
      </c>
      <c r="BP2392">
        <v>0</v>
      </c>
      <c r="BQ2392">
        <v>8</v>
      </c>
      <c r="BR2392">
        <v>8</v>
      </c>
      <c r="BS2392">
        <v>8</v>
      </c>
      <c r="BT2392">
        <v>8</v>
      </c>
      <c r="BU2392">
        <v>8</v>
      </c>
      <c r="BV2392">
        <v>0</v>
      </c>
      <c r="BW2392" t="str">
        <f>"8:00 AM"</f>
        <v>8:00 AM</v>
      </c>
      <c r="BX2392" t="str">
        <f>"5:00 PM"</f>
        <v>5:00 PM</v>
      </c>
      <c r="BY2392" t="s">
        <v>159</v>
      </c>
      <c r="BZ2392">
        <v>0</v>
      </c>
      <c r="CA2392">
        <v>12</v>
      </c>
      <c r="CB2392" t="s">
        <v>117</v>
      </c>
      <c r="CD2392" t="s">
        <v>194</v>
      </c>
      <c r="CE2392" t="s">
        <v>10272</v>
      </c>
      <c r="CF2392" t="s">
        <v>10284</v>
      </c>
      <c r="CG2392" t="s">
        <v>120</v>
      </c>
      <c r="CH2392" t="s">
        <v>121</v>
      </c>
      <c r="CI2392" s="6">
        <v>96950</v>
      </c>
      <c r="CJ2392" s="10">
        <v>10.53</v>
      </c>
      <c r="CK2392" s="10">
        <v>10.53</v>
      </c>
      <c r="CN2392" t="s">
        <v>137</v>
      </c>
      <c r="CO2392" t="s">
        <v>140</v>
      </c>
      <c r="CP2392" t="s">
        <v>138</v>
      </c>
      <c r="CR2392" t="s">
        <v>117</v>
      </c>
      <c r="CS2392" t="s">
        <v>139</v>
      </c>
      <c r="CT2392" t="s">
        <v>139</v>
      </c>
      <c r="CU2392" t="s">
        <v>140</v>
      </c>
      <c r="CV2392" t="s">
        <v>140</v>
      </c>
      <c r="CW2392" t="s">
        <v>139</v>
      </c>
      <c r="CX2392" t="s">
        <v>139</v>
      </c>
      <c r="CY2392" t="s">
        <v>10805</v>
      </c>
      <c r="CZ2392" s="8">
        <v>16702341324</v>
      </c>
      <c r="DA2392" t="s">
        <v>10280</v>
      </c>
      <c r="DB2392" t="s">
        <v>140</v>
      </c>
      <c r="DC2392" t="s">
        <v>139</v>
      </c>
      <c r="DD2392" t="s">
        <v>117</v>
      </c>
    </row>
    <row r="2393" spans="1:114" ht="15" customHeight="1" x14ac:dyDescent="0.35">
      <c r="A2393" t="s">
        <v>8372</v>
      </c>
      <c r="B2393" t="s">
        <v>144</v>
      </c>
      <c r="C2393" s="1">
        <v>45771</v>
      </c>
      <c r="D2393" s="1">
        <v>45828</v>
      </c>
      <c r="E2393" t="s">
        <v>116</v>
      </c>
      <c r="F2393" s="1">
        <v>45929</v>
      </c>
      <c r="G2393" t="s">
        <v>117</v>
      </c>
      <c r="H2393" t="s">
        <v>117</v>
      </c>
      <c r="I2393" t="s">
        <v>117</v>
      </c>
      <c r="J2393" t="s">
        <v>3827</v>
      </c>
      <c r="L2393" t="s">
        <v>3828</v>
      </c>
      <c r="M2393" t="s">
        <v>3829</v>
      </c>
      <c r="N2393" t="s">
        <v>120</v>
      </c>
      <c r="O2393" t="s">
        <v>121</v>
      </c>
      <c r="P2393" s="6">
        <v>96950</v>
      </c>
      <c r="Q2393" t="s">
        <v>122</v>
      </c>
      <c r="S2393" s="8">
        <v>16702886227</v>
      </c>
      <c r="U2393" t="s">
        <v>3830</v>
      </c>
      <c r="V2393">
        <v>481112</v>
      </c>
      <c r="W2393" t="s">
        <v>124</v>
      </c>
      <c r="Y2393" t="s">
        <v>3831</v>
      </c>
      <c r="Z2393" t="s">
        <v>2582</v>
      </c>
      <c r="AA2393" t="s">
        <v>2690</v>
      </c>
      <c r="AB2393" t="s">
        <v>128</v>
      </c>
      <c r="AC2393" t="s">
        <v>3828</v>
      </c>
      <c r="AD2393" t="s">
        <v>3829</v>
      </c>
      <c r="AE2393" t="s">
        <v>120</v>
      </c>
      <c r="AF2393" t="s">
        <v>121</v>
      </c>
      <c r="AG2393" s="6">
        <v>96950</v>
      </c>
      <c r="AH2393" t="s">
        <v>122</v>
      </c>
      <c r="AJ2393" s="8">
        <v>16704836355</v>
      </c>
      <c r="AL2393" t="s">
        <v>3832</v>
      </c>
      <c r="AM2393" t="s">
        <v>717</v>
      </c>
      <c r="AN2393" t="s">
        <v>2207</v>
      </c>
      <c r="AO2393" t="s">
        <v>2208</v>
      </c>
      <c r="AP2393" t="s">
        <v>1561</v>
      </c>
      <c r="AQ2393" t="s">
        <v>2209</v>
      </c>
      <c r="AR2393" t="s">
        <v>2210</v>
      </c>
      <c r="AS2393" t="s">
        <v>120</v>
      </c>
      <c r="AT2393" t="s">
        <v>121</v>
      </c>
      <c r="AU2393" s="6">
        <v>96950</v>
      </c>
      <c r="AV2393" t="s">
        <v>122</v>
      </c>
      <c r="AX2393" s="8">
        <v>16702330081</v>
      </c>
      <c r="AZ2393" t="s">
        <v>2211</v>
      </c>
      <c r="BA2393" t="s">
        <v>2212</v>
      </c>
      <c r="BB2393" t="s">
        <v>2213</v>
      </c>
      <c r="BC2393" t="s">
        <v>121</v>
      </c>
      <c r="BD2393" t="s">
        <v>2214</v>
      </c>
      <c r="BE2393" t="str">
        <f>"49-3011.00"</f>
        <v>49-3011.00</v>
      </c>
      <c r="BF2393" t="s">
        <v>2190</v>
      </c>
      <c r="BG2393" t="s">
        <v>3833</v>
      </c>
      <c r="BH2393" t="s">
        <v>3834</v>
      </c>
      <c r="BI2393">
        <v>2</v>
      </c>
      <c r="BJ2393">
        <v>2</v>
      </c>
      <c r="BK2393" s="1">
        <v>45931</v>
      </c>
      <c r="BL2393" s="1">
        <v>46295</v>
      </c>
      <c r="BM2393" s="1">
        <v>45931</v>
      </c>
      <c r="BN2393" s="1">
        <v>46295</v>
      </c>
      <c r="BO2393">
        <v>40</v>
      </c>
      <c r="BP2393">
        <v>0</v>
      </c>
      <c r="BQ2393">
        <v>8</v>
      </c>
      <c r="BR2393">
        <v>8</v>
      </c>
      <c r="BS2393">
        <v>8</v>
      </c>
      <c r="BT2393">
        <v>8</v>
      </c>
      <c r="BU2393">
        <v>8</v>
      </c>
      <c r="BV2393">
        <v>0</v>
      </c>
      <c r="BW2393" t="str">
        <f>"8:00 AM"</f>
        <v>8:00 AM</v>
      </c>
      <c r="BX2393" t="str">
        <f>"5:00 PM"</f>
        <v>5:00 PM</v>
      </c>
      <c r="BY2393" t="s">
        <v>159</v>
      </c>
      <c r="BZ2393">
        <v>0</v>
      </c>
      <c r="CA2393">
        <v>24</v>
      </c>
      <c r="CB2393" t="s">
        <v>139</v>
      </c>
      <c r="CC2393">
        <v>3</v>
      </c>
      <c r="CD2393" t="s">
        <v>3835</v>
      </c>
      <c r="CE2393" t="s">
        <v>3828</v>
      </c>
      <c r="CF2393" t="s">
        <v>3836</v>
      </c>
      <c r="CG2393" t="s">
        <v>120</v>
      </c>
      <c r="CH2393" t="s">
        <v>121</v>
      </c>
      <c r="CI2393" s="6">
        <v>96950</v>
      </c>
      <c r="CJ2393" s="10">
        <v>11.85</v>
      </c>
      <c r="CK2393" s="10">
        <v>32</v>
      </c>
      <c r="CL2393" s="10">
        <v>17.78</v>
      </c>
      <c r="CM2393" s="10">
        <v>48</v>
      </c>
      <c r="CN2393" t="s">
        <v>137</v>
      </c>
      <c r="CO2393" t="s">
        <v>3837</v>
      </c>
      <c r="CP2393" t="s">
        <v>138</v>
      </c>
      <c r="CR2393" t="s">
        <v>139</v>
      </c>
      <c r="CS2393" t="s">
        <v>139</v>
      </c>
      <c r="CT2393" t="s">
        <v>140</v>
      </c>
      <c r="CU2393" t="s">
        <v>139</v>
      </c>
      <c r="CV2393" t="s">
        <v>140</v>
      </c>
      <c r="CW2393" t="s">
        <v>139</v>
      </c>
      <c r="CX2393" t="s">
        <v>140</v>
      </c>
      <c r="CY2393" t="s">
        <v>8373</v>
      </c>
      <c r="CZ2393" s="8">
        <v>16702886227</v>
      </c>
      <c r="DA2393" t="s">
        <v>3832</v>
      </c>
      <c r="DB2393" t="s">
        <v>140</v>
      </c>
      <c r="DC2393" t="s">
        <v>139</v>
      </c>
      <c r="DD2393" t="s">
        <v>117</v>
      </c>
      <c r="DE2393" t="s">
        <v>2207</v>
      </c>
      <c r="DF2393" t="s">
        <v>2208</v>
      </c>
      <c r="DG2393" t="s">
        <v>2718</v>
      </c>
      <c r="DH2393" t="s">
        <v>2213</v>
      </c>
      <c r="DI2393" t="s">
        <v>2212</v>
      </c>
      <c r="DJ2393" t="s">
        <v>2211</v>
      </c>
    </row>
    <row r="2394" spans="1:114" ht="15" customHeight="1" x14ac:dyDescent="0.35">
      <c r="A2394" t="s">
        <v>2346</v>
      </c>
      <c r="B2394" t="s">
        <v>144</v>
      </c>
      <c r="C2394" s="1">
        <v>45772</v>
      </c>
      <c r="D2394" s="1">
        <v>45828</v>
      </c>
      <c r="E2394" t="s">
        <v>116</v>
      </c>
      <c r="F2394" s="1">
        <v>45929</v>
      </c>
      <c r="G2394" t="s">
        <v>117</v>
      </c>
      <c r="H2394" t="s">
        <v>139</v>
      </c>
      <c r="I2394" t="s">
        <v>117</v>
      </c>
      <c r="J2394" t="s">
        <v>1365</v>
      </c>
      <c r="K2394" t="s">
        <v>1366</v>
      </c>
      <c r="L2394" t="s">
        <v>1367</v>
      </c>
      <c r="M2394" t="s">
        <v>1368</v>
      </c>
      <c r="N2394" t="s">
        <v>120</v>
      </c>
      <c r="O2394" t="s">
        <v>121</v>
      </c>
      <c r="P2394" s="6">
        <v>96950</v>
      </c>
      <c r="Q2394" t="s">
        <v>122</v>
      </c>
      <c r="S2394" s="8">
        <v>16707837461</v>
      </c>
      <c r="U2394" t="s">
        <v>1369</v>
      </c>
      <c r="V2394">
        <v>56132</v>
      </c>
      <c r="W2394" t="s">
        <v>150</v>
      </c>
      <c r="X2394" t="s">
        <v>139</v>
      </c>
      <c r="Y2394" t="s">
        <v>559</v>
      </c>
      <c r="Z2394" t="s">
        <v>1370</v>
      </c>
      <c r="AA2394" t="s">
        <v>1371</v>
      </c>
      <c r="AB2394" t="s">
        <v>154</v>
      </c>
      <c r="AC2394" t="s">
        <v>1367</v>
      </c>
      <c r="AD2394" t="s">
        <v>1368</v>
      </c>
      <c r="AE2394" t="s">
        <v>120</v>
      </c>
      <c r="AF2394" t="s">
        <v>121</v>
      </c>
      <c r="AG2394" s="6">
        <v>96950</v>
      </c>
      <c r="AH2394" t="s">
        <v>122</v>
      </c>
      <c r="AJ2394" s="8">
        <v>16707837461</v>
      </c>
      <c r="AL2394" t="s">
        <v>463</v>
      </c>
      <c r="BE2394" t="str">
        <f>"37-2011.00"</f>
        <v>37-2011.00</v>
      </c>
      <c r="BF2394" t="s">
        <v>701</v>
      </c>
      <c r="BG2394" t="s">
        <v>2347</v>
      </c>
      <c r="BH2394" t="s">
        <v>1418</v>
      </c>
      <c r="BI2394">
        <v>6</v>
      </c>
      <c r="BJ2394">
        <v>6</v>
      </c>
      <c r="BK2394" s="1">
        <v>45931</v>
      </c>
      <c r="BL2394" s="1">
        <v>46295</v>
      </c>
      <c r="BM2394" s="1">
        <v>45931</v>
      </c>
      <c r="BN2394" s="1">
        <v>46295</v>
      </c>
      <c r="BO2394">
        <v>35</v>
      </c>
      <c r="BP2394">
        <v>0</v>
      </c>
      <c r="BQ2394">
        <v>7</v>
      </c>
      <c r="BR2394">
        <v>7</v>
      </c>
      <c r="BS2394">
        <v>7</v>
      </c>
      <c r="BT2394">
        <v>7</v>
      </c>
      <c r="BU2394">
        <v>7</v>
      </c>
      <c r="BV2394">
        <v>0</v>
      </c>
      <c r="BW2394" t="str">
        <f>"9:00 AM"</f>
        <v>9:00 AM</v>
      </c>
      <c r="BX2394" t="str">
        <f>"5:00 PM"</f>
        <v>5:00 PM</v>
      </c>
      <c r="BY2394" t="s">
        <v>133</v>
      </c>
      <c r="BZ2394">
        <v>0</v>
      </c>
      <c r="CA2394">
        <v>6</v>
      </c>
      <c r="CB2394" t="s">
        <v>117</v>
      </c>
      <c r="CD2394" t="s">
        <v>2348</v>
      </c>
      <c r="CE2394" t="s">
        <v>2349</v>
      </c>
      <c r="CF2394" t="s">
        <v>1367</v>
      </c>
      <c r="CG2394" t="s">
        <v>120</v>
      </c>
      <c r="CH2394" t="s">
        <v>121</v>
      </c>
      <c r="CI2394" s="6">
        <v>96950</v>
      </c>
      <c r="CJ2394" s="10">
        <v>8.2899999999999991</v>
      </c>
      <c r="CK2394" s="10">
        <v>8.2899999999999991</v>
      </c>
      <c r="CL2394" s="10">
        <v>12.43</v>
      </c>
      <c r="CM2394" s="10">
        <v>12.43</v>
      </c>
      <c r="CN2394" t="s">
        <v>137</v>
      </c>
      <c r="CO2394" t="s">
        <v>461</v>
      </c>
      <c r="CP2394" t="s">
        <v>138</v>
      </c>
      <c r="CR2394" t="s">
        <v>117</v>
      </c>
      <c r="CS2394" t="s">
        <v>139</v>
      </c>
      <c r="CT2394" t="s">
        <v>139</v>
      </c>
      <c r="CU2394" t="s">
        <v>139</v>
      </c>
      <c r="CV2394" t="s">
        <v>140</v>
      </c>
      <c r="CW2394" t="s">
        <v>139</v>
      </c>
      <c r="CX2394" t="s">
        <v>140</v>
      </c>
      <c r="CY2394" t="s">
        <v>462</v>
      </c>
      <c r="CZ2394" s="8">
        <v>16707837461</v>
      </c>
      <c r="DA2394" t="s">
        <v>463</v>
      </c>
      <c r="DB2394" t="s">
        <v>464</v>
      </c>
      <c r="DC2394" t="s">
        <v>139</v>
      </c>
      <c r="DD2394" t="s">
        <v>139</v>
      </c>
    </row>
    <row r="2395" spans="1:114" ht="15" customHeight="1" x14ac:dyDescent="0.35">
      <c r="A2395" t="s">
        <v>12373</v>
      </c>
      <c r="B2395" t="s">
        <v>144</v>
      </c>
      <c r="C2395" s="1">
        <v>45778</v>
      </c>
      <c r="D2395" s="1">
        <v>45828</v>
      </c>
      <c r="E2395" t="s">
        <v>116</v>
      </c>
      <c r="F2395" s="1">
        <v>45851</v>
      </c>
      <c r="G2395" t="s">
        <v>117</v>
      </c>
      <c r="H2395" t="s">
        <v>117</v>
      </c>
      <c r="I2395" t="s">
        <v>117</v>
      </c>
      <c r="J2395" t="s">
        <v>6070</v>
      </c>
      <c r="L2395" t="s">
        <v>6072</v>
      </c>
      <c r="M2395" t="s">
        <v>10235</v>
      </c>
      <c r="N2395" t="s">
        <v>136</v>
      </c>
      <c r="O2395" t="s">
        <v>121</v>
      </c>
      <c r="P2395" s="6">
        <v>96950</v>
      </c>
      <c r="Q2395" t="s">
        <v>122</v>
      </c>
      <c r="S2395" s="8">
        <v>16702341629</v>
      </c>
      <c r="U2395" t="s">
        <v>6073</v>
      </c>
      <c r="V2395">
        <v>44414</v>
      </c>
      <c r="W2395" t="s">
        <v>124</v>
      </c>
      <c r="Y2395" t="s">
        <v>6074</v>
      </c>
      <c r="Z2395" t="s">
        <v>6075</v>
      </c>
      <c r="AA2395" t="s">
        <v>6076</v>
      </c>
      <c r="AB2395" t="s">
        <v>205</v>
      </c>
      <c r="AC2395" t="s">
        <v>6072</v>
      </c>
      <c r="AD2395" t="s">
        <v>10235</v>
      </c>
      <c r="AE2395" t="s">
        <v>136</v>
      </c>
      <c r="AF2395" t="s">
        <v>121</v>
      </c>
      <c r="AG2395" s="6">
        <v>96950</v>
      </c>
      <c r="AH2395" t="s">
        <v>122</v>
      </c>
      <c r="AJ2395" s="8">
        <v>16402341629</v>
      </c>
      <c r="AL2395" t="s">
        <v>6077</v>
      </c>
      <c r="BE2395" t="str">
        <f>"53-3033.00"</f>
        <v>53-3033.00</v>
      </c>
      <c r="BF2395" t="s">
        <v>387</v>
      </c>
      <c r="BG2395" t="s">
        <v>12374</v>
      </c>
      <c r="BH2395" t="s">
        <v>12375</v>
      </c>
      <c r="BI2395">
        <v>2</v>
      </c>
      <c r="BJ2395">
        <v>2</v>
      </c>
      <c r="BK2395" s="1">
        <v>45853</v>
      </c>
      <c r="BL2395" s="1">
        <v>46217</v>
      </c>
      <c r="BM2395" s="1">
        <v>45853</v>
      </c>
      <c r="BN2395" s="1">
        <v>46217</v>
      </c>
      <c r="BO2395">
        <v>35</v>
      </c>
      <c r="BP2395">
        <v>0</v>
      </c>
      <c r="BQ2395">
        <v>7</v>
      </c>
      <c r="BR2395">
        <v>7</v>
      </c>
      <c r="BS2395">
        <v>7</v>
      </c>
      <c r="BT2395">
        <v>7</v>
      </c>
      <c r="BU2395">
        <v>7</v>
      </c>
      <c r="BV2395">
        <v>0</v>
      </c>
      <c r="BW2395" t="str">
        <f>"8:00 AM"</f>
        <v>8:00 AM</v>
      </c>
      <c r="BX2395" t="str">
        <f>"5:00 PM"</f>
        <v>5:00 PM</v>
      </c>
      <c r="BY2395" t="s">
        <v>159</v>
      </c>
      <c r="BZ2395">
        <v>0</v>
      </c>
      <c r="CA2395">
        <v>12</v>
      </c>
      <c r="CB2395" t="s">
        <v>117</v>
      </c>
      <c r="CD2395" t="s">
        <v>12376</v>
      </c>
      <c r="CE2395" t="s">
        <v>10235</v>
      </c>
      <c r="CF2395" t="s">
        <v>10235</v>
      </c>
      <c r="CG2395" t="s">
        <v>136</v>
      </c>
      <c r="CH2395" t="s">
        <v>121</v>
      </c>
      <c r="CI2395" s="6">
        <v>96950</v>
      </c>
      <c r="CJ2395" s="10">
        <v>8.15</v>
      </c>
      <c r="CK2395" s="10">
        <v>8.15</v>
      </c>
      <c r="CL2395" s="10">
        <v>12.23</v>
      </c>
      <c r="CM2395" s="10">
        <v>12.23</v>
      </c>
      <c r="CN2395" t="s">
        <v>137</v>
      </c>
      <c r="CO2395" t="s">
        <v>133</v>
      </c>
      <c r="CP2395" t="s">
        <v>138</v>
      </c>
      <c r="CR2395" t="s">
        <v>117</v>
      </c>
      <c r="CS2395" t="s">
        <v>139</v>
      </c>
      <c r="CT2395" t="s">
        <v>140</v>
      </c>
      <c r="CU2395" t="s">
        <v>139</v>
      </c>
      <c r="CV2395" t="s">
        <v>140</v>
      </c>
      <c r="CW2395" t="s">
        <v>139</v>
      </c>
      <c r="CX2395" t="s">
        <v>140</v>
      </c>
      <c r="CY2395" t="s">
        <v>7914</v>
      </c>
      <c r="CZ2395" s="8">
        <v>16702341629</v>
      </c>
      <c r="DA2395" t="s">
        <v>6077</v>
      </c>
      <c r="DB2395" t="s">
        <v>140</v>
      </c>
      <c r="DC2395" t="s">
        <v>139</v>
      </c>
      <c r="DD2395" t="s">
        <v>117</v>
      </c>
      <c r="DE2395" t="s">
        <v>6074</v>
      </c>
      <c r="DF2395" t="s">
        <v>6075</v>
      </c>
      <c r="DG2395" t="s">
        <v>6083</v>
      </c>
      <c r="DH2395" t="s">
        <v>6073</v>
      </c>
      <c r="DI2395" t="s">
        <v>6070</v>
      </c>
      <c r="DJ2395" t="s">
        <v>6077</v>
      </c>
    </row>
    <row r="2396" spans="1:114" ht="15" customHeight="1" x14ac:dyDescent="0.35">
      <c r="A2396" t="s">
        <v>15477</v>
      </c>
      <c r="B2396" t="s">
        <v>144</v>
      </c>
      <c r="C2396" s="1">
        <v>45786</v>
      </c>
      <c r="D2396" s="1">
        <v>45828</v>
      </c>
      <c r="E2396" t="s">
        <v>116</v>
      </c>
      <c r="F2396" s="1">
        <v>45960</v>
      </c>
      <c r="G2396" t="s">
        <v>117</v>
      </c>
      <c r="H2396" t="s">
        <v>117</v>
      </c>
      <c r="I2396" t="s">
        <v>117</v>
      </c>
      <c r="J2396" t="s">
        <v>1664</v>
      </c>
      <c r="L2396" t="s">
        <v>4974</v>
      </c>
      <c r="N2396" t="s">
        <v>136</v>
      </c>
      <c r="O2396" t="s">
        <v>121</v>
      </c>
      <c r="P2396" s="6">
        <v>96950</v>
      </c>
      <c r="Q2396" t="s">
        <v>122</v>
      </c>
      <c r="S2396" s="8">
        <v>16702346445</v>
      </c>
      <c r="T2396">
        <v>2263</v>
      </c>
      <c r="U2396" t="s">
        <v>1666</v>
      </c>
      <c r="V2396">
        <v>444140</v>
      </c>
      <c r="W2396" t="s">
        <v>124</v>
      </c>
      <c r="Y2396" t="s">
        <v>698</v>
      </c>
      <c r="Z2396" t="s">
        <v>699</v>
      </c>
      <c r="AB2396" t="s">
        <v>215</v>
      </c>
      <c r="AC2396" t="s">
        <v>1667</v>
      </c>
      <c r="AE2396" t="s">
        <v>136</v>
      </c>
      <c r="AF2396" t="s">
        <v>121</v>
      </c>
      <c r="AG2396" s="6">
        <v>96950</v>
      </c>
      <c r="AH2396" t="s">
        <v>122</v>
      </c>
      <c r="AJ2396" s="8">
        <v>16702346445</v>
      </c>
      <c r="AK2396">
        <v>2263</v>
      </c>
      <c r="AL2396" t="s">
        <v>700</v>
      </c>
      <c r="BE2396" t="str">
        <f>"43-3031.00"</f>
        <v>43-3031.00</v>
      </c>
      <c r="BF2396" t="s">
        <v>357</v>
      </c>
      <c r="BG2396" t="s">
        <v>1668</v>
      </c>
      <c r="BH2396" t="s">
        <v>1669</v>
      </c>
      <c r="BI2396">
        <v>1</v>
      </c>
      <c r="BJ2396">
        <v>1</v>
      </c>
      <c r="BK2396" s="1">
        <v>45962</v>
      </c>
      <c r="BL2396" s="1">
        <v>46326</v>
      </c>
      <c r="BM2396" s="1">
        <v>45962</v>
      </c>
      <c r="BN2396" s="1">
        <v>46326</v>
      </c>
      <c r="BO2396">
        <v>40</v>
      </c>
      <c r="BP2396">
        <v>0</v>
      </c>
      <c r="BQ2396">
        <v>8</v>
      </c>
      <c r="BR2396">
        <v>8</v>
      </c>
      <c r="BS2396">
        <v>8</v>
      </c>
      <c r="BT2396">
        <v>8</v>
      </c>
      <c r="BU2396">
        <v>8</v>
      </c>
      <c r="BV2396">
        <v>0</v>
      </c>
      <c r="BW2396" t="str">
        <f>"8:00 AM"</f>
        <v>8:00 AM</v>
      </c>
      <c r="BX2396" t="str">
        <f>"5:00 PM"</f>
        <v>5:00 PM</v>
      </c>
      <c r="BY2396" t="s">
        <v>159</v>
      </c>
      <c r="BZ2396">
        <v>0</v>
      </c>
      <c r="CA2396">
        <v>24</v>
      </c>
      <c r="CB2396" t="s">
        <v>117</v>
      </c>
      <c r="CD2396" t="s">
        <v>1670</v>
      </c>
      <c r="CE2396" t="s">
        <v>1671</v>
      </c>
      <c r="CG2396" t="s">
        <v>136</v>
      </c>
      <c r="CH2396" t="s">
        <v>121</v>
      </c>
      <c r="CI2396" s="6">
        <v>96950</v>
      </c>
      <c r="CJ2396" s="10">
        <v>12.28</v>
      </c>
      <c r="CK2396" s="10">
        <v>13</v>
      </c>
      <c r="CL2396" s="10">
        <v>18.420000000000002</v>
      </c>
      <c r="CM2396" s="10">
        <v>19.5</v>
      </c>
      <c r="CN2396" t="s">
        <v>137</v>
      </c>
      <c r="CO2396" t="s">
        <v>803</v>
      </c>
      <c r="CP2396" t="s">
        <v>138</v>
      </c>
      <c r="CR2396" t="s">
        <v>117</v>
      </c>
      <c r="CS2396" t="s">
        <v>139</v>
      </c>
      <c r="CT2396" t="s">
        <v>140</v>
      </c>
      <c r="CU2396" t="s">
        <v>139</v>
      </c>
      <c r="CV2396" t="s">
        <v>140</v>
      </c>
      <c r="CW2396" t="s">
        <v>139</v>
      </c>
      <c r="CX2396" t="s">
        <v>140</v>
      </c>
      <c r="CY2396" s="2" t="s">
        <v>17410</v>
      </c>
      <c r="CZ2396" s="8">
        <v>16702346445</v>
      </c>
      <c r="DA2396" t="s">
        <v>700</v>
      </c>
      <c r="DB2396" t="s">
        <v>140</v>
      </c>
      <c r="DC2396" t="s">
        <v>139</v>
      </c>
      <c r="DD2396" t="s">
        <v>117</v>
      </c>
      <c r="DE2396" t="s">
        <v>698</v>
      </c>
      <c r="DF2396" t="s">
        <v>699</v>
      </c>
      <c r="DH2396" t="s">
        <v>1666</v>
      </c>
      <c r="DI2396" t="s">
        <v>15478</v>
      </c>
      <c r="DJ2396" t="s">
        <v>140</v>
      </c>
    </row>
    <row r="2397" spans="1:114" ht="15" customHeight="1" x14ac:dyDescent="0.35">
      <c r="A2397" t="s">
        <v>15421</v>
      </c>
      <c r="B2397" t="s">
        <v>144</v>
      </c>
      <c r="C2397" s="1">
        <v>45789</v>
      </c>
      <c r="D2397" s="1">
        <v>45828</v>
      </c>
      <c r="E2397" t="s">
        <v>116</v>
      </c>
      <c r="F2397" s="1">
        <v>45949</v>
      </c>
      <c r="G2397" t="s">
        <v>117</v>
      </c>
      <c r="H2397" t="s">
        <v>117</v>
      </c>
      <c r="I2397" t="s">
        <v>117</v>
      </c>
      <c r="J2397" t="s">
        <v>3753</v>
      </c>
      <c r="L2397" t="s">
        <v>3366</v>
      </c>
      <c r="M2397" t="s">
        <v>3754</v>
      </c>
      <c r="N2397" t="s">
        <v>120</v>
      </c>
      <c r="O2397" t="s">
        <v>121</v>
      </c>
      <c r="P2397" s="6">
        <v>96950</v>
      </c>
      <c r="Q2397" t="s">
        <v>122</v>
      </c>
      <c r="S2397" s="8">
        <v>16702336696</v>
      </c>
      <c r="U2397" t="s">
        <v>3368</v>
      </c>
      <c r="V2397">
        <v>812199</v>
      </c>
      <c r="W2397" t="s">
        <v>124</v>
      </c>
      <c r="Y2397" t="s">
        <v>3369</v>
      </c>
      <c r="Z2397" t="s">
        <v>2053</v>
      </c>
      <c r="AB2397" t="s">
        <v>154</v>
      </c>
      <c r="AC2397" t="s">
        <v>3366</v>
      </c>
      <c r="AD2397" t="s">
        <v>3754</v>
      </c>
      <c r="AE2397" t="s">
        <v>120</v>
      </c>
      <c r="AF2397" t="s">
        <v>121</v>
      </c>
      <c r="AG2397" s="6">
        <v>96950</v>
      </c>
      <c r="AH2397" t="s">
        <v>122</v>
      </c>
      <c r="AJ2397" s="8">
        <v>16702336696</v>
      </c>
      <c r="AL2397" t="s">
        <v>3370</v>
      </c>
      <c r="BE2397" t="str">
        <f>"31-9011.00"</f>
        <v>31-9011.00</v>
      </c>
      <c r="BF2397" t="s">
        <v>225</v>
      </c>
      <c r="BG2397" t="s">
        <v>3755</v>
      </c>
      <c r="BH2397" t="s">
        <v>227</v>
      </c>
      <c r="BI2397">
        <v>2</v>
      </c>
      <c r="BJ2397">
        <v>2</v>
      </c>
      <c r="BK2397" s="1">
        <v>45951</v>
      </c>
      <c r="BL2397" s="1">
        <v>46315</v>
      </c>
      <c r="BM2397" s="1">
        <v>45951</v>
      </c>
      <c r="BN2397" s="1">
        <v>46315</v>
      </c>
      <c r="BO2397">
        <v>35</v>
      </c>
      <c r="BP2397">
        <v>6</v>
      </c>
      <c r="BQ2397">
        <v>6</v>
      </c>
      <c r="BR2397">
        <v>5</v>
      </c>
      <c r="BS2397">
        <v>0</v>
      </c>
      <c r="BT2397">
        <v>6</v>
      </c>
      <c r="BU2397">
        <v>6</v>
      </c>
      <c r="BV2397">
        <v>6</v>
      </c>
      <c r="BW2397" t="str">
        <f>"11:00 AM"</f>
        <v>11:00 AM</v>
      </c>
      <c r="BX2397" t="str">
        <f>"11:00 PM"</f>
        <v>11:00 PM</v>
      </c>
      <c r="BY2397" t="s">
        <v>133</v>
      </c>
      <c r="BZ2397">
        <v>0</v>
      </c>
      <c r="CA2397">
        <v>24</v>
      </c>
      <c r="CB2397" t="s">
        <v>117</v>
      </c>
      <c r="CD2397" t="s">
        <v>8759</v>
      </c>
      <c r="CE2397" t="s">
        <v>3757</v>
      </c>
      <c r="CF2397" t="s">
        <v>982</v>
      </c>
      <c r="CG2397" t="s">
        <v>120</v>
      </c>
      <c r="CH2397" t="s">
        <v>121</v>
      </c>
      <c r="CI2397" s="6">
        <v>96950</v>
      </c>
      <c r="CJ2397" s="10">
        <v>12.37</v>
      </c>
      <c r="CK2397" s="10">
        <v>12.37</v>
      </c>
      <c r="CL2397" s="10">
        <v>0</v>
      </c>
      <c r="CM2397" s="10">
        <v>0</v>
      </c>
      <c r="CN2397" t="s">
        <v>137</v>
      </c>
      <c r="CO2397" t="s">
        <v>140</v>
      </c>
      <c r="CP2397" t="s">
        <v>138</v>
      </c>
      <c r="CR2397" t="s">
        <v>117</v>
      </c>
      <c r="CS2397" t="s">
        <v>139</v>
      </c>
      <c r="CT2397" t="s">
        <v>140</v>
      </c>
      <c r="CU2397" t="s">
        <v>140</v>
      </c>
      <c r="CV2397" t="s">
        <v>140</v>
      </c>
      <c r="CW2397" t="s">
        <v>139</v>
      </c>
      <c r="CX2397" t="s">
        <v>140</v>
      </c>
      <c r="CY2397" t="s">
        <v>164</v>
      </c>
      <c r="CZ2397" s="8">
        <v>16702336696</v>
      </c>
      <c r="DA2397" t="s">
        <v>3374</v>
      </c>
      <c r="DB2397" t="s">
        <v>140</v>
      </c>
      <c r="DC2397" t="s">
        <v>139</v>
      </c>
      <c r="DD2397" t="s">
        <v>117</v>
      </c>
    </row>
    <row r="2398" spans="1:114" ht="15" customHeight="1" x14ac:dyDescent="0.35">
      <c r="A2398" t="s">
        <v>6170</v>
      </c>
      <c r="B2398" t="s">
        <v>144</v>
      </c>
      <c r="C2398" s="1">
        <v>45753</v>
      </c>
      <c r="D2398" s="1">
        <v>45831</v>
      </c>
      <c r="E2398" t="s">
        <v>116</v>
      </c>
      <c r="F2398" s="1">
        <v>45929</v>
      </c>
      <c r="G2398" t="s">
        <v>117</v>
      </c>
      <c r="H2398" t="s">
        <v>117</v>
      </c>
      <c r="I2398" t="s">
        <v>117</v>
      </c>
      <c r="J2398" t="s">
        <v>991</v>
      </c>
      <c r="L2398" t="s">
        <v>992</v>
      </c>
      <c r="M2398" t="s">
        <v>993</v>
      </c>
      <c r="N2398" t="s">
        <v>136</v>
      </c>
      <c r="O2398" t="s">
        <v>121</v>
      </c>
      <c r="P2398" s="6">
        <v>96950</v>
      </c>
      <c r="Q2398" t="s">
        <v>122</v>
      </c>
      <c r="S2398" s="8">
        <v>16702870657</v>
      </c>
      <c r="U2398" t="s">
        <v>994</v>
      </c>
      <c r="V2398">
        <v>561720</v>
      </c>
      <c r="W2398" t="s">
        <v>124</v>
      </c>
      <c r="Y2398" t="s">
        <v>995</v>
      </c>
      <c r="Z2398" t="s">
        <v>996</v>
      </c>
      <c r="AB2398" t="s">
        <v>997</v>
      </c>
      <c r="AC2398" t="s">
        <v>992</v>
      </c>
      <c r="AD2398" t="s">
        <v>993</v>
      </c>
      <c r="AE2398" t="s">
        <v>120</v>
      </c>
      <c r="AF2398" t="s">
        <v>121</v>
      </c>
      <c r="AG2398" s="6">
        <v>96950</v>
      </c>
      <c r="AH2398" t="s">
        <v>122</v>
      </c>
      <c r="AJ2398" s="8">
        <v>16702870657</v>
      </c>
      <c r="AL2398" t="s">
        <v>998</v>
      </c>
      <c r="BE2398" t="str">
        <f>"49-9071.00"</f>
        <v>49-9071.00</v>
      </c>
      <c r="BF2398" t="s">
        <v>156</v>
      </c>
      <c r="BG2398" t="s">
        <v>999</v>
      </c>
      <c r="BH2398" t="s">
        <v>156</v>
      </c>
      <c r="BI2398">
        <v>4</v>
      </c>
      <c r="BJ2398">
        <v>4</v>
      </c>
      <c r="BK2398" s="1">
        <v>45931</v>
      </c>
      <c r="BL2398" s="1">
        <v>46295</v>
      </c>
      <c r="BM2398" s="1">
        <v>45931</v>
      </c>
      <c r="BN2398" s="1">
        <v>46295</v>
      </c>
      <c r="BO2398">
        <v>35</v>
      </c>
      <c r="BP2398">
        <v>0</v>
      </c>
      <c r="BQ2398">
        <v>7</v>
      </c>
      <c r="BR2398">
        <v>7</v>
      </c>
      <c r="BS2398">
        <v>7</v>
      </c>
      <c r="BT2398">
        <v>7</v>
      </c>
      <c r="BU2398">
        <v>7</v>
      </c>
      <c r="BV2398">
        <v>0</v>
      </c>
      <c r="BW2398" t="str">
        <f>"8:00 AM"</f>
        <v>8:00 AM</v>
      </c>
      <c r="BX2398" t="str">
        <f>"5:00 PM"</f>
        <v>5:00 PM</v>
      </c>
      <c r="BY2398" t="s">
        <v>133</v>
      </c>
      <c r="BZ2398">
        <v>0</v>
      </c>
      <c r="CA2398">
        <v>24</v>
      </c>
      <c r="CB2398" t="s">
        <v>117</v>
      </c>
      <c r="CD2398" s="2" t="s">
        <v>6171</v>
      </c>
      <c r="CE2398" t="s">
        <v>1001</v>
      </c>
      <c r="CG2398" t="s">
        <v>136</v>
      </c>
      <c r="CH2398" t="s">
        <v>121</v>
      </c>
      <c r="CI2398" s="6">
        <v>96950</v>
      </c>
      <c r="CJ2398" s="10">
        <v>9.75</v>
      </c>
      <c r="CK2398" s="10">
        <v>9.75</v>
      </c>
      <c r="CL2398" s="10">
        <v>14.63</v>
      </c>
      <c r="CM2398" s="10">
        <v>14.63</v>
      </c>
      <c r="CN2398" t="s">
        <v>137</v>
      </c>
      <c r="CO2398" t="s">
        <v>194</v>
      </c>
      <c r="CP2398" t="s">
        <v>138</v>
      </c>
      <c r="CR2398" t="s">
        <v>139</v>
      </c>
      <c r="CS2398" t="s">
        <v>139</v>
      </c>
      <c r="CT2398" t="s">
        <v>140</v>
      </c>
      <c r="CU2398" t="s">
        <v>139</v>
      </c>
      <c r="CV2398" t="s">
        <v>140</v>
      </c>
      <c r="CW2398" t="s">
        <v>139</v>
      </c>
      <c r="CX2398" t="s">
        <v>140</v>
      </c>
      <c r="CY2398" t="s">
        <v>1002</v>
      </c>
      <c r="CZ2398" s="8">
        <v>16702870657</v>
      </c>
      <c r="DA2398" t="s">
        <v>998</v>
      </c>
      <c r="DB2398" t="s">
        <v>1003</v>
      </c>
      <c r="DC2398" t="s">
        <v>139</v>
      </c>
      <c r="DD2398" t="s">
        <v>117</v>
      </c>
    </row>
    <row r="2399" spans="1:114" ht="15" customHeight="1" x14ac:dyDescent="0.35">
      <c r="A2399" t="s">
        <v>2642</v>
      </c>
      <c r="B2399" t="s">
        <v>144</v>
      </c>
      <c r="C2399" s="1">
        <v>45753</v>
      </c>
      <c r="D2399" s="1">
        <v>45831</v>
      </c>
      <c r="E2399" t="s">
        <v>116</v>
      </c>
      <c r="F2399" s="1">
        <v>45929</v>
      </c>
      <c r="G2399" t="s">
        <v>117</v>
      </c>
      <c r="H2399" t="s">
        <v>117</v>
      </c>
      <c r="I2399" t="s">
        <v>117</v>
      </c>
      <c r="J2399" t="s">
        <v>991</v>
      </c>
      <c r="L2399" t="s">
        <v>992</v>
      </c>
      <c r="M2399" t="s">
        <v>993</v>
      </c>
      <c r="N2399" t="s">
        <v>136</v>
      </c>
      <c r="O2399" t="s">
        <v>121</v>
      </c>
      <c r="P2399" s="6">
        <v>96950</v>
      </c>
      <c r="Q2399" t="s">
        <v>122</v>
      </c>
      <c r="S2399" s="8">
        <v>16702870657</v>
      </c>
      <c r="U2399" t="s">
        <v>994</v>
      </c>
      <c r="V2399">
        <v>561720</v>
      </c>
      <c r="W2399" t="s">
        <v>124</v>
      </c>
      <c r="Y2399" t="s">
        <v>995</v>
      </c>
      <c r="Z2399" t="s">
        <v>996</v>
      </c>
      <c r="AB2399" t="s">
        <v>997</v>
      </c>
      <c r="AC2399" t="s">
        <v>992</v>
      </c>
      <c r="AD2399" t="s">
        <v>993</v>
      </c>
      <c r="AE2399" t="s">
        <v>136</v>
      </c>
      <c r="AF2399" t="s">
        <v>121</v>
      </c>
      <c r="AG2399" s="6">
        <v>96950</v>
      </c>
      <c r="AH2399" t="s">
        <v>122</v>
      </c>
      <c r="AJ2399" s="8">
        <v>16702870657</v>
      </c>
      <c r="AL2399" t="s">
        <v>998</v>
      </c>
      <c r="BE2399" t="str">
        <f>"37-2012.00"</f>
        <v>37-2012.00</v>
      </c>
      <c r="BF2399" t="s">
        <v>130</v>
      </c>
      <c r="BG2399" t="s">
        <v>2643</v>
      </c>
      <c r="BH2399" t="s">
        <v>2644</v>
      </c>
      <c r="BI2399">
        <v>4</v>
      </c>
      <c r="BJ2399">
        <v>4</v>
      </c>
      <c r="BK2399" s="1">
        <v>45931</v>
      </c>
      <c r="BL2399" s="1">
        <v>46295</v>
      </c>
      <c r="BM2399" s="1">
        <v>45931</v>
      </c>
      <c r="BN2399" s="1">
        <v>46295</v>
      </c>
      <c r="BO2399">
        <v>35</v>
      </c>
      <c r="BP2399">
        <v>0</v>
      </c>
      <c r="BQ2399">
        <v>7</v>
      </c>
      <c r="BR2399">
        <v>7</v>
      </c>
      <c r="BS2399">
        <v>7</v>
      </c>
      <c r="BT2399">
        <v>7</v>
      </c>
      <c r="BU2399">
        <v>7</v>
      </c>
      <c r="BV2399">
        <v>0</v>
      </c>
      <c r="BW2399" t="str">
        <f>"8:00 AM"</f>
        <v>8:00 AM</v>
      </c>
      <c r="BX2399" t="str">
        <f>"5:00 PM"</f>
        <v>5:00 PM</v>
      </c>
      <c r="BY2399" t="s">
        <v>133</v>
      </c>
      <c r="BZ2399">
        <v>0</v>
      </c>
      <c r="CA2399">
        <v>3</v>
      </c>
      <c r="CB2399" t="s">
        <v>117</v>
      </c>
      <c r="CD2399" s="2" t="s">
        <v>2645</v>
      </c>
      <c r="CE2399" t="s">
        <v>1001</v>
      </c>
      <c r="CG2399" t="s">
        <v>136</v>
      </c>
      <c r="CH2399" t="s">
        <v>121</v>
      </c>
      <c r="CI2399" s="6">
        <v>96950</v>
      </c>
      <c r="CJ2399" s="10">
        <v>7.77</v>
      </c>
      <c r="CK2399" s="10">
        <v>7.77</v>
      </c>
      <c r="CL2399" s="10">
        <v>11.66</v>
      </c>
      <c r="CM2399" s="10">
        <v>11.66</v>
      </c>
      <c r="CN2399" t="s">
        <v>137</v>
      </c>
      <c r="CP2399" t="s">
        <v>138</v>
      </c>
      <c r="CR2399" t="s">
        <v>139</v>
      </c>
      <c r="CS2399" t="s">
        <v>139</v>
      </c>
      <c r="CT2399" t="s">
        <v>140</v>
      </c>
      <c r="CU2399" t="s">
        <v>139</v>
      </c>
      <c r="CV2399" t="s">
        <v>140</v>
      </c>
      <c r="CW2399" t="s">
        <v>139</v>
      </c>
      <c r="CX2399" t="s">
        <v>140</v>
      </c>
      <c r="CY2399" t="s">
        <v>1002</v>
      </c>
      <c r="CZ2399" s="8">
        <v>16702870657</v>
      </c>
      <c r="DA2399" t="s">
        <v>998</v>
      </c>
      <c r="DB2399" t="s">
        <v>1003</v>
      </c>
      <c r="DC2399" t="s">
        <v>139</v>
      </c>
      <c r="DD2399" t="s">
        <v>117</v>
      </c>
    </row>
    <row r="2400" spans="1:114" ht="15" customHeight="1" x14ac:dyDescent="0.35">
      <c r="A2400" t="s">
        <v>8632</v>
      </c>
      <c r="B2400" t="s">
        <v>144</v>
      </c>
      <c r="C2400" s="1">
        <v>45755</v>
      </c>
      <c r="D2400" s="1">
        <v>45831</v>
      </c>
      <c r="E2400" t="s">
        <v>116</v>
      </c>
      <c r="F2400" s="1">
        <v>45929</v>
      </c>
      <c r="G2400" t="s">
        <v>139</v>
      </c>
      <c r="H2400" t="s">
        <v>117</v>
      </c>
      <c r="I2400" t="s">
        <v>117</v>
      </c>
      <c r="J2400" t="s">
        <v>737</v>
      </c>
      <c r="K2400" t="s">
        <v>738</v>
      </c>
      <c r="L2400" t="s">
        <v>739</v>
      </c>
      <c r="N2400" t="s">
        <v>136</v>
      </c>
      <c r="O2400" t="s">
        <v>121</v>
      </c>
      <c r="P2400" s="6">
        <v>96950</v>
      </c>
      <c r="Q2400" t="s">
        <v>122</v>
      </c>
      <c r="S2400" s="8">
        <v>16702345900</v>
      </c>
      <c r="T2400">
        <v>574</v>
      </c>
      <c r="U2400" t="s">
        <v>740</v>
      </c>
      <c r="V2400">
        <v>721110</v>
      </c>
      <c r="W2400" t="s">
        <v>124</v>
      </c>
      <c r="Y2400" t="s">
        <v>741</v>
      </c>
      <c r="Z2400" t="s">
        <v>742</v>
      </c>
      <c r="AB2400" t="s">
        <v>743</v>
      </c>
      <c r="AC2400" t="s">
        <v>5623</v>
      </c>
      <c r="AE2400" t="s">
        <v>136</v>
      </c>
      <c r="AF2400" t="s">
        <v>121</v>
      </c>
      <c r="AG2400" s="6">
        <v>96950</v>
      </c>
      <c r="AH2400" t="s">
        <v>122</v>
      </c>
      <c r="AJ2400" s="8">
        <v>16702345900</v>
      </c>
      <c r="AK2400">
        <v>266</v>
      </c>
      <c r="AL2400" t="s">
        <v>744</v>
      </c>
      <c r="BE2400" t="str">
        <f>"35-2014.00"</f>
        <v>35-2014.00</v>
      </c>
      <c r="BF2400" t="s">
        <v>191</v>
      </c>
      <c r="BG2400" t="s">
        <v>5624</v>
      </c>
      <c r="BH2400" t="s">
        <v>313</v>
      </c>
      <c r="BI2400">
        <v>6</v>
      </c>
      <c r="BJ2400">
        <v>6</v>
      </c>
      <c r="BK2400" s="1">
        <v>45931</v>
      </c>
      <c r="BL2400" s="1">
        <v>47026</v>
      </c>
      <c r="BM2400" s="1">
        <v>45931</v>
      </c>
      <c r="BN2400" s="1">
        <v>47026</v>
      </c>
      <c r="BO2400">
        <v>40</v>
      </c>
      <c r="BP2400">
        <v>7</v>
      </c>
      <c r="BQ2400">
        <v>6</v>
      </c>
      <c r="BR2400">
        <v>0</v>
      </c>
      <c r="BS2400">
        <v>6</v>
      </c>
      <c r="BT2400">
        <v>7</v>
      </c>
      <c r="BU2400">
        <v>7</v>
      </c>
      <c r="BV2400">
        <v>7</v>
      </c>
      <c r="BW2400" t="str">
        <f>"6:00 AM"</f>
        <v>6:00 AM</v>
      </c>
      <c r="BX2400" t="str">
        <f>"2:00 PM"</f>
        <v>2:00 PM</v>
      </c>
      <c r="BY2400" t="s">
        <v>133</v>
      </c>
      <c r="BZ2400">
        <v>0</v>
      </c>
      <c r="CA2400">
        <v>12</v>
      </c>
      <c r="CB2400" t="s">
        <v>117</v>
      </c>
      <c r="CD2400" t="s">
        <v>5625</v>
      </c>
      <c r="CE2400" t="s">
        <v>5626</v>
      </c>
      <c r="CG2400" t="s">
        <v>136</v>
      </c>
      <c r="CH2400" t="s">
        <v>121</v>
      </c>
      <c r="CI2400" s="6">
        <v>96950</v>
      </c>
      <c r="CJ2400" s="10">
        <v>8.83</v>
      </c>
      <c r="CK2400" s="10">
        <v>8.83</v>
      </c>
      <c r="CL2400" s="10">
        <v>13.25</v>
      </c>
      <c r="CM2400" s="10">
        <v>13.25</v>
      </c>
      <c r="CN2400" t="s">
        <v>137</v>
      </c>
      <c r="CP2400" t="s">
        <v>138</v>
      </c>
      <c r="CR2400" t="s">
        <v>117</v>
      </c>
      <c r="CS2400" t="s">
        <v>139</v>
      </c>
      <c r="CT2400" t="s">
        <v>140</v>
      </c>
      <c r="CU2400" t="s">
        <v>139</v>
      </c>
      <c r="CV2400" t="s">
        <v>140</v>
      </c>
      <c r="CW2400" t="s">
        <v>139</v>
      </c>
      <c r="CX2400" t="s">
        <v>140</v>
      </c>
      <c r="CY2400" t="s">
        <v>747</v>
      </c>
      <c r="CZ2400" s="8">
        <v>16702345900</v>
      </c>
      <c r="DA2400" t="s">
        <v>748</v>
      </c>
      <c r="DB2400" t="s">
        <v>140</v>
      </c>
      <c r="DC2400" t="s">
        <v>139</v>
      </c>
      <c r="DD2400" t="s">
        <v>117</v>
      </c>
    </row>
    <row r="2401" spans="1:114" ht="15" customHeight="1" x14ac:dyDescent="0.35">
      <c r="A2401" t="s">
        <v>14049</v>
      </c>
      <c r="B2401" t="s">
        <v>294</v>
      </c>
      <c r="C2401" s="1">
        <v>45755</v>
      </c>
      <c r="D2401" s="1">
        <v>45831</v>
      </c>
      <c r="E2401" t="s">
        <v>116</v>
      </c>
      <c r="F2401" s="1">
        <v>45929</v>
      </c>
      <c r="G2401" t="s">
        <v>139</v>
      </c>
      <c r="H2401" t="s">
        <v>117</v>
      </c>
      <c r="I2401" t="s">
        <v>117</v>
      </c>
      <c r="J2401" t="s">
        <v>737</v>
      </c>
      <c r="K2401" t="s">
        <v>738</v>
      </c>
      <c r="L2401" t="s">
        <v>739</v>
      </c>
      <c r="N2401" t="s">
        <v>136</v>
      </c>
      <c r="O2401" t="s">
        <v>121</v>
      </c>
      <c r="P2401" s="6">
        <v>96950</v>
      </c>
      <c r="Q2401" t="s">
        <v>122</v>
      </c>
      <c r="S2401" s="8">
        <v>16702345900</v>
      </c>
      <c r="T2401">
        <v>574</v>
      </c>
      <c r="U2401" t="s">
        <v>740</v>
      </c>
      <c r="V2401">
        <v>721110</v>
      </c>
      <c r="W2401" t="s">
        <v>124</v>
      </c>
      <c r="Y2401" t="s">
        <v>741</v>
      </c>
      <c r="Z2401" t="s">
        <v>742</v>
      </c>
      <c r="AB2401" t="s">
        <v>743</v>
      </c>
      <c r="AC2401" t="s">
        <v>739</v>
      </c>
      <c r="AE2401" t="s">
        <v>136</v>
      </c>
      <c r="AF2401" t="s">
        <v>121</v>
      </c>
      <c r="AG2401" s="6">
        <v>96950</v>
      </c>
      <c r="AH2401" t="s">
        <v>122</v>
      </c>
      <c r="AJ2401" s="8">
        <v>16702345900</v>
      </c>
      <c r="AK2401">
        <v>266</v>
      </c>
      <c r="AL2401" t="s">
        <v>744</v>
      </c>
      <c r="BE2401" t="str">
        <f>"37-2012.00"</f>
        <v>37-2012.00</v>
      </c>
      <c r="BF2401" t="s">
        <v>130</v>
      </c>
      <c r="BG2401" t="s">
        <v>5385</v>
      </c>
      <c r="BH2401" t="s">
        <v>5386</v>
      </c>
      <c r="BI2401">
        <v>10</v>
      </c>
      <c r="BJ2401">
        <v>8</v>
      </c>
      <c r="BK2401" s="1">
        <v>45931</v>
      </c>
      <c r="BL2401" s="1">
        <v>47026</v>
      </c>
      <c r="BM2401" s="1">
        <v>45931</v>
      </c>
      <c r="BN2401" s="1">
        <v>47026</v>
      </c>
      <c r="BO2401">
        <v>40</v>
      </c>
      <c r="BP2401">
        <v>7</v>
      </c>
      <c r="BQ2401">
        <v>6</v>
      </c>
      <c r="BR2401">
        <v>0</v>
      </c>
      <c r="BS2401">
        <v>6</v>
      </c>
      <c r="BT2401">
        <v>7</v>
      </c>
      <c r="BU2401">
        <v>7</v>
      </c>
      <c r="BV2401">
        <v>7</v>
      </c>
      <c r="BW2401" t="str">
        <f>"9:00 AM"</f>
        <v>9:00 AM</v>
      </c>
      <c r="BX2401" t="str">
        <f>"5:00 PM"</f>
        <v>5:00 PM</v>
      </c>
      <c r="BY2401" t="s">
        <v>133</v>
      </c>
      <c r="BZ2401">
        <v>0</v>
      </c>
      <c r="CA2401">
        <v>3</v>
      </c>
      <c r="CB2401" t="s">
        <v>117</v>
      </c>
      <c r="CD2401" t="s">
        <v>162</v>
      </c>
      <c r="CE2401" t="s">
        <v>746</v>
      </c>
      <c r="CG2401" t="s">
        <v>136</v>
      </c>
      <c r="CH2401" t="s">
        <v>121</v>
      </c>
      <c r="CI2401" s="6">
        <v>96950</v>
      </c>
      <c r="CJ2401" s="10">
        <v>7.77</v>
      </c>
      <c r="CK2401" s="10">
        <v>7.77</v>
      </c>
      <c r="CL2401" s="10">
        <v>11.66</v>
      </c>
      <c r="CM2401" s="10">
        <v>11.66</v>
      </c>
      <c r="CN2401" t="s">
        <v>137</v>
      </c>
      <c r="CP2401" t="s">
        <v>138</v>
      </c>
      <c r="CR2401" t="s">
        <v>117</v>
      </c>
      <c r="CS2401" t="s">
        <v>139</v>
      </c>
      <c r="CT2401" t="s">
        <v>140</v>
      </c>
      <c r="CU2401" t="s">
        <v>139</v>
      </c>
      <c r="CV2401" t="s">
        <v>140</v>
      </c>
      <c r="CW2401" t="s">
        <v>139</v>
      </c>
      <c r="CX2401" t="s">
        <v>140</v>
      </c>
      <c r="CY2401" t="s">
        <v>747</v>
      </c>
      <c r="CZ2401" s="8">
        <v>16702345900</v>
      </c>
      <c r="DA2401" t="s">
        <v>748</v>
      </c>
      <c r="DB2401" t="s">
        <v>140</v>
      </c>
      <c r="DC2401" t="s">
        <v>139</v>
      </c>
      <c r="DD2401" t="s">
        <v>117</v>
      </c>
    </row>
    <row r="2402" spans="1:114" ht="15" customHeight="1" x14ac:dyDescent="0.35">
      <c r="A2402" t="s">
        <v>1861</v>
      </c>
      <c r="B2402" t="s">
        <v>115</v>
      </c>
      <c r="C2402" s="1">
        <v>45756</v>
      </c>
      <c r="D2402" s="1">
        <v>45831</v>
      </c>
      <c r="E2402" t="s">
        <v>211</v>
      </c>
      <c r="G2402" t="s">
        <v>139</v>
      </c>
      <c r="H2402" t="s">
        <v>117</v>
      </c>
      <c r="I2402" t="s">
        <v>117</v>
      </c>
      <c r="J2402" t="s">
        <v>1862</v>
      </c>
      <c r="L2402" t="s">
        <v>1863</v>
      </c>
      <c r="N2402" t="s">
        <v>120</v>
      </c>
      <c r="O2402" t="s">
        <v>121</v>
      </c>
      <c r="P2402" s="6">
        <v>96950</v>
      </c>
      <c r="Q2402" t="s">
        <v>122</v>
      </c>
      <c r="S2402" s="8">
        <v>16702358748</v>
      </c>
      <c r="U2402" t="s">
        <v>201</v>
      </c>
      <c r="V2402">
        <v>23622</v>
      </c>
      <c r="W2402" t="s">
        <v>124</v>
      </c>
      <c r="Y2402" t="s">
        <v>1864</v>
      </c>
      <c r="Z2402" t="s">
        <v>1865</v>
      </c>
      <c r="AA2402" t="s">
        <v>1866</v>
      </c>
      <c r="AB2402" t="s">
        <v>128</v>
      </c>
      <c r="AC2402" t="s">
        <v>1863</v>
      </c>
      <c r="AE2402" t="s">
        <v>120</v>
      </c>
      <c r="AF2402" t="s">
        <v>121</v>
      </c>
      <c r="AG2402" s="6">
        <v>96950</v>
      </c>
      <c r="AH2402" t="s">
        <v>122</v>
      </c>
      <c r="AJ2402" s="8">
        <v>16702358748</v>
      </c>
      <c r="AL2402" t="s">
        <v>206</v>
      </c>
      <c r="BE2402" t="str">
        <f>"47-2061.00"</f>
        <v>47-2061.00</v>
      </c>
      <c r="BF2402" t="s">
        <v>1314</v>
      </c>
      <c r="BG2402" t="s">
        <v>1867</v>
      </c>
      <c r="BH2402" t="s">
        <v>1316</v>
      </c>
      <c r="BI2402">
        <v>3</v>
      </c>
      <c r="BK2402" s="1">
        <v>45817</v>
      </c>
      <c r="BL2402" s="1">
        <v>46912</v>
      </c>
      <c r="BO2402">
        <v>35</v>
      </c>
      <c r="BP2402">
        <v>0</v>
      </c>
      <c r="BQ2402">
        <v>7</v>
      </c>
      <c r="BR2402">
        <v>7</v>
      </c>
      <c r="BS2402">
        <v>7</v>
      </c>
      <c r="BT2402">
        <v>7</v>
      </c>
      <c r="BU2402">
        <v>7</v>
      </c>
      <c r="BV2402">
        <v>0</v>
      </c>
      <c r="BW2402" t="str">
        <f>"8:00 AM"</f>
        <v>8:00 AM</v>
      </c>
      <c r="BX2402" t="str">
        <f>"4:00 PM"</f>
        <v>4:00 PM</v>
      </c>
      <c r="BY2402" t="s">
        <v>133</v>
      </c>
      <c r="BZ2402">
        <v>0</v>
      </c>
      <c r="CA2402">
        <v>12</v>
      </c>
      <c r="CB2402" t="s">
        <v>117</v>
      </c>
      <c r="CD2402" t="s">
        <v>1868</v>
      </c>
      <c r="CE2402" t="s">
        <v>1863</v>
      </c>
      <c r="CG2402" t="s">
        <v>120</v>
      </c>
      <c r="CH2402" t="s">
        <v>121</v>
      </c>
      <c r="CI2402" s="6">
        <v>96950</v>
      </c>
      <c r="CJ2402" s="10">
        <v>9.57</v>
      </c>
      <c r="CK2402" s="10">
        <v>11.5</v>
      </c>
      <c r="CL2402" s="10">
        <v>14.35</v>
      </c>
      <c r="CM2402" s="10">
        <v>17.25</v>
      </c>
      <c r="CN2402" t="s">
        <v>137</v>
      </c>
      <c r="CO2402" t="s">
        <v>164</v>
      </c>
      <c r="CP2402" t="s">
        <v>209</v>
      </c>
      <c r="CR2402" t="s">
        <v>117</v>
      </c>
      <c r="CS2402" t="s">
        <v>139</v>
      </c>
      <c r="CT2402" t="s">
        <v>140</v>
      </c>
      <c r="CU2402" t="s">
        <v>139</v>
      </c>
      <c r="CV2402" t="s">
        <v>140</v>
      </c>
      <c r="CW2402" t="s">
        <v>139</v>
      </c>
      <c r="CX2402" t="s">
        <v>140</v>
      </c>
      <c r="CY2402" t="s">
        <v>1869</v>
      </c>
      <c r="CZ2402" s="8">
        <v>16702358748</v>
      </c>
      <c r="DA2402" t="s">
        <v>206</v>
      </c>
      <c r="DB2402" t="s">
        <v>164</v>
      </c>
      <c r="DC2402" t="s">
        <v>139</v>
      </c>
      <c r="DD2402" t="s">
        <v>117</v>
      </c>
    </row>
    <row r="2403" spans="1:114" ht="15" customHeight="1" x14ac:dyDescent="0.35">
      <c r="A2403" t="s">
        <v>6209</v>
      </c>
      <c r="B2403" t="s">
        <v>144</v>
      </c>
      <c r="C2403" s="1">
        <v>45757</v>
      </c>
      <c r="D2403" s="1">
        <v>45831</v>
      </c>
      <c r="E2403" t="s">
        <v>116</v>
      </c>
      <c r="F2403" s="1">
        <v>45929</v>
      </c>
      <c r="G2403" t="s">
        <v>117</v>
      </c>
      <c r="H2403" t="s">
        <v>117</v>
      </c>
      <c r="I2403" t="s">
        <v>117</v>
      </c>
      <c r="J2403" t="s">
        <v>6210</v>
      </c>
      <c r="K2403" t="s">
        <v>6211</v>
      </c>
      <c r="L2403" t="s">
        <v>2289</v>
      </c>
      <c r="N2403" t="s">
        <v>136</v>
      </c>
      <c r="O2403" t="s">
        <v>121</v>
      </c>
      <c r="P2403" s="6">
        <v>96950</v>
      </c>
      <c r="Q2403" t="s">
        <v>122</v>
      </c>
      <c r="S2403" s="8">
        <v>16702358778</v>
      </c>
      <c r="U2403" t="s">
        <v>2527</v>
      </c>
      <c r="V2403">
        <v>23622</v>
      </c>
      <c r="W2403" t="s">
        <v>124</v>
      </c>
      <c r="Y2403" t="s">
        <v>2286</v>
      </c>
      <c r="Z2403" t="s">
        <v>2287</v>
      </c>
      <c r="AA2403" t="s">
        <v>2288</v>
      </c>
      <c r="AB2403" t="s">
        <v>474</v>
      </c>
      <c r="AC2403" t="s">
        <v>2289</v>
      </c>
      <c r="AE2403" t="s">
        <v>136</v>
      </c>
      <c r="AF2403" t="s">
        <v>121</v>
      </c>
      <c r="AG2403" s="6">
        <v>96950</v>
      </c>
      <c r="AH2403" t="s">
        <v>122</v>
      </c>
      <c r="AJ2403" s="8">
        <v>16702358778</v>
      </c>
      <c r="AL2403" t="s">
        <v>1281</v>
      </c>
      <c r="BE2403" t="str">
        <f>"17-3022.00"</f>
        <v>17-3022.00</v>
      </c>
      <c r="BF2403" t="s">
        <v>456</v>
      </c>
      <c r="BG2403" t="s">
        <v>6212</v>
      </c>
      <c r="BH2403" t="s">
        <v>6213</v>
      </c>
      <c r="BI2403">
        <v>5</v>
      </c>
      <c r="BJ2403">
        <v>5</v>
      </c>
      <c r="BK2403" s="1">
        <v>45931</v>
      </c>
      <c r="BL2403" s="1">
        <v>46295</v>
      </c>
      <c r="BM2403" s="1">
        <v>45931</v>
      </c>
      <c r="BN2403" s="1">
        <v>46295</v>
      </c>
      <c r="BO2403">
        <v>40</v>
      </c>
      <c r="BP2403">
        <v>0</v>
      </c>
      <c r="BQ2403">
        <v>8</v>
      </c>
      <c r="BR2403">
        <v>8</v>
      </c>
      <c r="BS2403">
        <v>8</v>
      </c>
      <c r="BT2403">
        <v>8</v>
      </c>
      <c r="BU2403">
        <v>8</v>
      </c>
      <c r="BV2403">
        <v>0</v>
      </c>
      <c r="BW2403" t="str">
        <f>"8:00 AM"</f>
        <v>8:00 AM</v>
      </c>
      <c r="BX2403" t="str">
        <f>"5:00 PM"</f>
        <v>5:00 PM</v>
      </c>
      <c r="BY2403" t="s">
        <v>159</v>
      </c>
      <c r="BZ2403">
        <v>0</v>
      </c>
      <c r="CA2403">
        <v>12</v>
      </c>
      <c r="CB2403" t="s">
        <v>117</v>
      </c>
      <c r="CD2403" s="2" t="s">
        <v>6214</v>
      </c>
      <c r="CE2403" t="s">
        <v>2289</v>
      </c>
      <c r="CG2403" t="s">
        <v>136</v>
      </c>
      <c r="CH2403" t="s">
        <v>121</v>
      </c>
      <c r="CI2403" s="6">
        <v>96950</v>
      </c>
      <c r="CJ2403" s="10">
        <v>15.75</v>
      </c>
      <c r="CK2403" s="10">
        <v>15.75</v>
      </c>
      <c r="CL2403" s="10">
        <v>23.63</v>
      </c>
      <c r="CM2403" s="10">
        <v>23.63</v>
      </c>
      <c r="CN2403" t="s">
        <v>137</v>
      </c>
      <c r="CO2403" t="s">
        <v>140</v>
      </c>
      <c r="CP2403" t="s">
        <v>209</v>
      </c>
      <c r="CR2403" t="s">
        <v>117</v>
      </c>
      <c r="CS2403" t="s">
        <v>139</v>
      </c>
      <c r="CT2403" t="s">
        <v>139</v>
      </c>
      <c r="CU2403" t="s">
        <v>139</v>
      </c>
      <c r="CV2403" t="s">
        <v>140</v>
      </c>
      <c r="CW2403" t="s">
        <v>139</v>
      </c>
      <c r="CX2403" t="s">
        <v>139</v>
      </c>
      <c r="CY2403" t="s">
        <v>308</v>
      </c>
      <c r="CZ2403" s="8">
        <v>16702358778</v>
      </c>
      <c r="DA2403" t="s">
        <v>1281</v>
      </c>
      <c r="DB2403" t="s">
        <v>140</v>
      </c>
      <c r="DC2403" t="s">
        <v>139</v>
      </c>
      <c r="DD2403" t="s">
        <v>117</v>
      </c>
    </row>
    <row r="2404" spans="1:114" ht="15" customHeight="1" x14ac:dyDescent="0.35">
      <c r="A2404" t="s">
        <v>8728</v>
      </c>
      <c r="B2404" t="s">
        <v>144</v>
      </c>
      <c r="C2404" s="1">
        <v>45760</v>
      </c>
      <c r="D2404" s="1">
        <v>45831</v>
      </c>
      <c r="E2404" t="s">
        <v>211</v>
      </c>
      <c r="G2404" t="s">
        <v>117</v>
      </c>
      <c r="H2404" t="s">
        <v>117</v>
      </c>
      <c r="I2404" t="s">
        <v>117</v>
      </c>
      <c r="J2404" t="s">
        <v>3157</v>
      </c>
      <c r="L2404" t="s">
        <v>3158</v>
      </c>
      <c r="M2404" t="s">
        <v>4218</v>
      </c>
      <c r="N2404" t="s">
        <v>136</v>
      </c>
      <c r="O2404" t="s">
        <v>121</v>
      </c>
      <c r="P2404" s="6">
        <v>96950</v>
      </c>
      <c r="Q2404" t="s">
        <v>122</v>
      </c>
      <c r="S2404" s="8">
        <v>16702345828</v>
      </c>
      <c r="U2404" t="s">
        <v>3161</v>
      </c>
      <c r="V2404">
        <v>332322</v>
      </c>
      <c r="W2404" t="s">
        <v>124</v>
      </c>
      <c r="Y2404" t="s">
        <v>3162</v>
      </c>
      <c r="Z2404" t="s">
        <v>3163</v>
      </c>
      <c r="AB2404" t="s">
        <v>205</v>
      </c>
      <c r="AC2404" t="s">
        <v>3158</v>
      </c>
      <c r="AD2404" t="s">
        <v>4218</v>
      </c>
      <c r="AE2404" t="s">
        <v>136</v>
      </c>
      <c r="AF2404" t="s">
        <v>121</v>
      </c>
      <c r="AG2404" s="6">
        <v>96950</v>
      </c>
      <c r="AH2404" t="s">
        <v>122</v>
      </c>
      <c r="AJ2404" s="8">
        <v>16702345828</v>
      </c>
      <c r="AL2404" t="s">
        <v>3164</v>
      </c>
      <c r="AM2404" t="s">
        <v>600</v>
      </c>
      <c r="AN2404" t="s">
        <v>631</v>
      </c>
      <c r="AO2404" t="s">
        <v>3165</v>
      </c>
      <c r="AQ2404" t="s">
        <v>3166</v>
      </c>
      <c r="AR2404" t="s">
        <v>4298</v>
      </c>
      <c r="AS2404" t="s">
        <v>136</v>
      </c>
      <c r="AT2404" t="s">
        <v>121</v>
      </c>
      <c r="AU2404" s="6">
        <v>96950</v>
      </c>
      <c r="AV2404" t="s">
        <v>122</v>
      </c>
      <c r="AX2404" s="8">
        <v>16702872946</v>
      </c>
      <c r="AZ2404" t="s">
        <v>3168</v>
      </c>
      <c r="BA2404" t="s">
        <v>3169</v>
      </c>
      <c r="BB2404" t="s">
        <v>3170</v>
      </c>
      <c r="BE2404" t="str">
        <f>"53-7063.00"</f>
        <v>53-7063.00</v>
      </c>
      <c r="BF2404" t="s">
        <v>7404</v>
      </c>
      <c r="BG2404" t="s">
        <v>7405</v>
      </c>
      <c r="BH2404" t="s">
        <v>7406</v>
      </c>
      <c r="BI2404">
        <v>5</v>
      </c>
      <c r="BJ2404">
        <v>5</v>
      </c>
      <c r="BK2404" s="1">
        <v>45839</v>
      </c>
      <c r="BL2404" s="1">
        <v>46203</v>
      </c>
      <c r="BM2404" s="1">
        <v>45839</v>
      </c>
      <c r="BN2404" s="1">
        <v>46203</v>
      </c>
      <c r="BO2404">
        <v>40</v>
      </c>
      <c r="BP2404">
        <v>0</v>
      </c>
      <c r="BQ2404">
        <v>8</v>
      </c>
      <c r="BR2404">
        <v>8</v>
      </c>
      <c r="BS2404">
        <v>8</v>
      </c>
      <c r="BT2404">
        <v>8</v>
      </c>
      <c r="BU2404">
        <v>8</v>
      </c>
      <c r="BV2404">
        <v>0</v>
      </c>
      <c r="BW2404" t="str">
        <f>"8:00 AM"</f>
        <v>8:00 AM</v>
      </c>
      <c r="BX2404" t="str">
        <f>"5:00 PM"</f>
        <v>5:00 PM</v>
      </c>
      <c r="BY2404" t="s">
        <v>133</v>
      </c>
      <c r="BZ2404">
        <v>0</v>
      </c>
      <c r="CA2404">
        <v>12</v>
      </c>
      <c r="CB2404" t="s">
        <v>117</v>
      </c>
      <c r="CD2404" t="s">
        <v>162</v>
      </c>
      <c r="CE2404" t="s">
        <v>3158</v>
      </c>
      <c r="CF2404" t="s">
        <v>4218</v>
      </c>
      <c r="CG2404" t="s">
        <v>136</v>
      </c>
      <c r="CH2404" t="s">
        <v>121</v>
      </c>
      <c r="CI2404" s="6">
        <v>96950</v>
      </c>
      <c r="CJ2404" s="10">
        <v>8.52</v>
      </c>
      <c r="CK2404" s="10">
        <v>8.52</v>
      </c>
      <c r="CL2404" s="10">
        <v>12.78</v>
      </c>
      <c r="CM2404" s="10">
        <v>12.78</v>
      </c>
      <c r="CN2404" t="s">
        <v>137</v>
      </c>
      <c r="CO2404" t="s">
        <v>162</v>
      </c>
      <c r="CP2404" t="s">
        <v>138</v>
      </c>
      <c r="CR2404" t="s">
        <v>117</v>
      </c>
      <c r="CS2404" t="s">
        <v>139</v>
      </c>
      <c r="CT2404" t="s">
        <v>140</v>
      </c>
      <c r="CU2404" t="s">
        <v>139</v>
      </c>
      <c r="CV2404" t="s">
        <v>140</v>
      </c>
      <c r="CW2404" t="s">
        <v>139</v>
      </c>
      <c r="CX2404" t="s">
        <v>140</v>
      </c>
      <c r="CY2404" t="s">
        <v>4164</v>
      </c>
      <c r="CZ2404" s="8">
        <v>16702345828</v>
      </c>
      <c r="DA2404" t="s">
        <v>3164</v>
      </c>
      <c r="DB2404" t="s">
        <v>140</v>
      </c>
      <c r="DC2404" t="s">
        <v>139</v>
      </c>
      <c r="DD2404" t="s">
        <v>117</v>
      </c>
      <c r="DE2404" t="s">
        <v>631</v>
      </c>
      <c r="DF2404" t="s">
        <v>3165</v>
      </c>
      <c r="DH2404" t="s">
        <v>3170</v>
      </c>
      <c r="DI2404" t="s">
        <v>3169</v>
      </c>
      <c r="DJ2404" t="s">
        <v>3168</v>
      </c>
    </row>
    <row r="2405" spans="1:114" ht="15" customHeight="1" x14ac:dyDescent="0.35">
      <c r="A2405" t="s">
        <v>8563</v>
      </c>
      <c r="B2405" t="s">
        <v>144</v>
      </c>
      <c r="C2405" s="1">
        <v>45760</v>
      </c>
      <c r="D2405" s="1">
        <v>45831</v>
      </c>
      <c r="E2405" t="s">
        <v>116</v>
      </c>
      <c r="F2405" s="1">
        <v>45930</v>
      </c>
      <c r="G2405" t="s">
        <v>139</v>
      </c>
      <c r="H2405" t="s">
        <v>117</v>
      </c>
      <c r="I2405" t="s">
        <v>117</v>
      </c>
      <c r="J2405" t="s">
        <v>8564</v>
      </c>
      <c r="L2405" t="s">
        <v>8565</v>
      </c>
      <c r="N2405" t="s">
        <v>136</v>
      </c>
      <c r="O2405" t="s">
        <v>121</v>
      </c>
      <c r="P2405" s="6">
        <v>96950</v>
      </c>
      <c r="Q2405" t="s">
        <v>122</v>
      </c>
      <c r="S2405" s="8">
        <v>16702342362</v>
      </c>
      <c r="U2405" t="s">
        <v>8566</v>
      </c>
      <c r="V2405">
        <v>541330</v>
      </c>
      <c r="W2405" t="s">
        <v>124</v>
      </c>
      <c r="Y2405" t="s">
        <v>8567</v>
      </c>
      <c r="Z2405" t="s">
        <v>8568</v>
      </c>
      <c r="AA2405" t="s">
        <v>1914</v>
      </c>
      <c r="AB2405" t="s">
        <v>205</v>
      </c>
      <c r="AC2405" t="s">
        <v>8565</v>
      </c>
      <c r="AE2405" t="s">
        <v>136</v>
      </c>
      <c r="AF2405" t="s">
        <v>121</v>
      </c>
      <c r="AG2405" s="6">
        <v>96950</v>
      </c>
      <c r="AH2405" t="s">
        <v>122</v>
      </c>
      <c r="AJ2405" s="8">
        <v>16702342362</v>
      </c>
      <c r="AL2405" t="s">
        <v>8569</v>
      </c>
      <c r="AM2405" t="s">
        <v>717</v>
      </c>
      <c r="AN2405" t="s">
        <v>8570</v>
      </c>
      <c r="AO2405" t="s">
        <v>8571</v>
      </c>
      <c r="AP2405" t="s">
        <v>4637</v>
      </c>
      <c r="AQ2405" t="s">
        <v>8572</v>
      </c>
      <c r="AR2405" t="s">
        <v>8573</v>
      </c>
      <c r="AS2405" t="s">
        <v>8574</v>
      </c>
      <c r="AT2405" t="s">
        <v>578</v>
      </c>
      <c r="AU2405" s="6">
        <v>96910</v>
      </c>
      <c r="AV2405" t="s">
        <v>122</v>
      </c>
      <c r="AX2405" s="8">
        <v>16714779084</v>
      </c>
      <c r="AZ2405" t="s">
        <v>8575</v>
      </c>
      <c r="BA2405" t="s">
        <v>8576</v>
      </c>
      <c r="BB2405" t="s">
        <v>8577</v>
      </c>
      <c r="BC2405" t="s">
        <v>578</v>
      </c>
      <c r="BD2405" t="s">
        <v>8578</v>
      </c>
      <c r="BE2405" t="str">
        <f>"17-3022.00"</f>
        <v>17-3022.00</v>
      </c>
      <c r="BF2405" t="s">
        <v>456</v>
      </c>
      <c r="BG2405" t="s">
        <v>8579</v>
      </c>
      <c r="BH2405" t="s">
        <v>734</v>
      </c>
      <c r="BI2405">
        <v>1</v>
      </c>
      <c r="BJ2405">
        <v>1</v>
      </c>
      <c r="BK2405" s="1">
        <v>45931</v>
      </c>
      <c r="BL2405" s="1">
        <v>47026</v>
      </c>
      <c r="BM2405" s="1">
        <v>45931</v>
      </c>
      <c r="BN2405" s="1">
        <v>47026</v>
      </c>
      <c r="BO2405">
        <v>40</v>
      </c>
      <c r="BP2405">
        <v>0</v>
      </c>
      <c r="BQ2405">
        <v>8</v>
      </c>
      <c r="BR2405">
        <v>8</v>
      </c>
      <c r="BS2405">
        <v>8</v>
      </c>
      <c r="BT2405">
        <v>8</v>
      </c>
      <c r="BU2405">
        <v>8</v>
      </c>
      <c r="BV2405">
        <v>0</v>
      </c>
      <c r="BW2405" t="str">
        <f>"8:00 AM"</f>
        <v>8:00 AM</v>
      </c>
      <c r="BX2405" t="str">
        <f>"5:00 PM"</f>
        <v>5:00 PM</v>
      </c>
      <c r="BY2405" t="s">
        <v>459</v>
      </c>
      <c r="BZ2405">
        <v>0</v>
      </c>
      <c r="CA2405">
        <v>24</v>
      </c>
      <c r="CB2405" t="s">
        <v>117</v>
      </c>
      <c r="CD2405" s="2" t="s">
        <v>8580</v>
      </c>
      <c r="CE2405" t="s">
        <v>8581</v>
      </c>
      <c r="CF2405" t="s">
        <v>3160</v>
      </c>
      <c r="CG2405" t="s">
        <v>136</v>
      </c>
      <c r="CH2405" t="s">
        <v>121</v>
      </c>
      <c r="CI2405" s="6">
        <v>96950</v>
      </c>
      <c r="CJ2405" s="10">
        <v>15.75</v>
      </c>
      <c r="CK2405" s="10">
        <v>24.8</v>
      </c>
      <c r="CL2405" s="10">
        <v>23.63</v>
      </c>
      <c r="CM2405" s="10">
        <v>37.200000000000003</v>
      </c>
      <c r="CN2405" t="s">
        <v>137</v>
      </c>
      <c r="CO2405" t="s">
        <v>140</v>
      </c>
      <c r="CP2405" t="s">
        <v>138</v>
      </c>
      <c r="CR2405" t="s">
        <v>117</v>
      </c>
      <c r="CS2405" t="s">
        <v>139</v>
      </c>
      <c r="CT2405" t="s">
        <v>140</v>
      </c>
      <c r="CU2405" t="s">
        <v>139</v>
      </c>
      <c r="CV2405" t="s">
        <v>140</v>
      </c>
      <c r="CW2405" t="s">
        <v>139</v>
      </c>
      <c r="CX2405" t="s">
        <v>140</v>
      </c>
      <c r="CY2405" t="s">
        <v>8582</v>
      </c>
      <c r="CZ2405" s="8">
        <v>16702342362</v>
      </c>
      <c r="DA2405" t="s">
        <v>8569</v>
      </c>
      <c r="DB2405" t="s">
        <v>8583</v>
      </c>
      <c r="DC2405" t="s">
        <v>139</v>
      </c>
      <c r="DD2405" t="s">
        <v>117</v>
      </c>
    </row>
    <row r="2406" spans="1:114" ht="15" customHeight="1" x14ac:dyDescent="0.35">
      <c r="A2406" t="s">
        <v>15538</v>
      </c>
      <c r="B2406" t="s">
        <v>166</v>
      </c>
      <c r="C2406" s="1">
        <v>45761</v>
      </c>
      <c r="D2406" s="1">
        <v>45831</v>
      </c>
      <c r="E2406" t="s">
        <v>116</v>
      </c>
      <c r="F2406" s="1">
        <v>45930</v>
      </c>
      <c r="G2406" t="s">
        <v>139</v>
      </c>
      <c r="H2406" t="s">
        <v>117</v>
      </c>
      <c r="I2406" t="s">
        <v>117</v>
      </c>
      <c r="J2406" t="s">
        <v>4806</v>
      </c>
      <c r="K2406" t="s">
        <v>4807</v>
      </c>
      <c r="L2406" t="s">
        <v>4808</v>
      </c>
      <c r="N2406" t="s">
        <v>136</v>
      </c>
      <c r="O2406" t="s">
        <v>121</v>
      </c>
      <c r="P2406" s="6">
        <v>96950</v>
      </c>
      <c r="Q2406" t="s">
        <v>122</v>
      </c>
      <c r="S2406" s="8">
        <v>16702359241</v>
      </c>
      <c r="U2406" t="s">
        <v>4809</v>
      </c>
      <c r="V2406">
        <v>72251</v>
      </c>
      <c r="W2406" t="s">
        <v>124</v>
      </c>
      <c r="Y2406" t="s">
        <v>601</v>
      </c>
      <c r="Z2406" t="s">
        <v>4810</v>
      </c>
      <c r="AB2406" t="s">
        <v>205</v>
      </c>
      <c r="AC2406" t="s">
        <v>4808</v>
      </c>
      <c r="AE2406" t="s">
        <v>136</v>
      </c>
      <c r="AF2406" t="s">
        <v>121</v>
      </c>
      <c r="AG2406" s="6">
        <v>96950</v>
      </c>
      <c r="AH2406" t="s">
        <v>122</v>
      </c>
      <c r="AJ2406" s="8">
        <v>16702359241</v>
      </c>
      <c r="AL2406" t="s">
        <v>599</v>
      </c>
      <c r="BE2406" t="str">
        <f>"35-2021.00"</f>
        <v>35-2021.00</v>
      </c>
      <c r="BF2406" t="s">
        <v>438</v>
      </c>
      <c r="BG2406" t="s">
        <v>4811</v>
      </c>
      <c r="BH2406" t="s">
        <v>3509</v>
      </c>
      <c r="BI2406">
        <v>3</v>
      </c>
      <c r="BK2406" s="1">
        <v>45932</v>
      </c>
      <c r="BL2406" s="1">
        <v>47027</v>
      </c>
      <c r="BO2406">
        <v>35</v>
      </c>
      <c r="BP2406">
        <v>0</v>
      </c>
      <c r="BQ2406">
        <v>7</v>
      </c>
      <c r="BR2406">
        <v>7</v>
      </c>
      <c r="BS2406">
        <v>7</v>
      </c>
      <c r="BT2406">
        <v>7</v>
      </c>
      <c r="BU2406">
        <v>7</v>
      </c>
      <c r="BV2406">
        <v>0</v>
      </c>
      <c r="BW2406" t="str">
        <f>"9:00 AM"</f>
        <v>9:00 AM</v>
      </c>
      <c r="BX2406" t="str">
        <f>"5:00 PM"</f>
        <v>5:00 PM</v>
      </c>
      <c r="BY2406" t="s">
        <v>133</v>
      </c>
      <c r="BZ2406">
        <v>0</v>
      </c>
      <c r="CA2406">
        <v>3</v>
      </c>
      <c r="CB2406" t="s">
        <v>117</v>
      </c>
      <c r="CD2406" t="s">
        <v>4812</v>
      </c>
      <c r="CE2406" t="s">
        <v>4813</v>
      </c>
      <c r="CG2406" t="s">
        <v>136</v>
      </c>
      <c r="CH2406" t="s">
        <v>121</v>
      </c>
      <c r="CI2406" s="6">
        <v>96950</v>
      </c>
      <c r="CJ2406" s="10">
        <v>7.84</v>
      </c>
      <c r="CK2406" s="10">
        <v>7.84</v>
      </c>
      <c r="CL2406" s="10">
        <v>0</v>
      </c>
      <c r="CM2406" s="10">
        <v>0</v>
      </c>
      <c r="CN2406" t="s">
        <v>137</v>
      </c>
      <c r="CO2406">
        <v>0</v>
      </c>
      <c r="CP2406" t="s">
        <v>138</v>
      </c>
      <c r="CR2406" t="s">
        <v>117</v>
      </c>
      <c r="CS2406" t="s">
        <v>139</v>
      </c>
      <c r="CT2406" t="s">
        <v>140</v>
      </c>
      <c r="CU2406" t="s">
        <v>140</v>
      </c>
      <c r="CV2406" t="s">
        <v>140</v>
      </c>
      <c r="CW2406" t="s">
        <v>139</v>
      </c>
      <c r="CX2406" t="s">
        <v>140</v>
      </c>
      <c r="CY2406" t="s">
        <v>12510</v>
      </c>
      <c r="CZ2406" s="8">
        <v>16702359241</v>
      </c>
      <c r="DA2406" t="s">
        <v>604</v>
      </c>
      <c r="DB2406" t="s">
        <v>140</v>
      </c>
      <c r="DC2406" t="s">
        <v>139</v>
      </c>
      <c r="DD2406" t="s">
        <v>117</v>
      </c>
    </row>
    <row r="2407" spans="1:114" ht="15" customHeight="1" x14ac:dyDescent="0.35">
      <c r="A2407" t="s">
        <v>12614</v>
      </c>
      <c r="B2407" t="s">
        <v>144</v>
      </c>
      <c r="C2407" s="1">
        <v>45761</v>
      </c>
      <c r="D2407" s="1">
        <v>45831</v>
      </c>
      <c r="E2407" t="s">
        <v>116</v>
      </c>
      <c r="F2407" s="1">
        <v>45939</v>
      </c>
      <c r="G2407" t="s">
        <v>117</v>
      </c>
      <c r="H2407" t="s">
        <v>117</v>
      </c>
      <c r="I2407" t="s">
        <v>117</v>
      </c>
      <c r="J2407" t="s">
        <v>5687</v>
      </c>
      <c r="K2407" t="s">
        <v>12283</v>
      </c>
      <c r="L2407" t="s">
        <v>5689</v>
      </c>
      <c r="M2407" t="s">
        <v>5690</v>
      </c>
      <c r="N2407" t="s">
        <v>136</v>
      </c>
      <c r="O2407" t="s">
        <v>121</v>
      </c>
      <c r="P2407" s="6">
        <v>96950</v>
      </c>
      <c r="Q2407" t="s">
        <v>122</v>
      </c>
      <c r="S2407" s="8">
        <v>16702876273</v>
      </c>
      <c r="U2407" t="s">
        <v>5691</v>
      </c>
      <c r="V2407">
        <v>44525</v>
      </c>
      <c r="W2407" t="s">
        <v>124</v>
      </c>
      <c r="Y2407" t="s">
        <v>5692</v>
      </c>
      <c r="Z2407" t="s">
        <v>5693</v>
      </c>
      <c r="AA2407" t="s">
        <v>5694</v>
      </c>
      <c r="AB2407" t="s">
        <v>2393</v>
      </c>
      <c r="AC2407" t="s">
        <v>5689</v>
      </c>
      <c r="AD2407" t="s">
        <v>5690</v>
      </c>
      <c r="AE2407" t="s">
        <v>136</v>
      </c>
      <c r="AF2407" t="s">
        <v>121</v>
      </c>
      <c r="AG2407" s="6">
        <v>96950</v>
      </c>
      <c r="AH2407" t="s">
        <v>122</v>
      </c>
      <c r="AJ2407" s="8">
        <v>16702876273</v>
      </c>
      <c r="AL2407" t="s">
        <v>5696</v>
      </c>
      <c r="BE2407" t="str">
        <f>"45-3031.00"</f>
        <v>45-3031.00</v>
      </c>
      <c r="BF2407" t="s">
        <v>1844</v>
      </c>
      <c r="BG2407" t="s">
        <v>12284</v>
      </c>
      <c r="BH2407" t="s">
        <v>12285</v>
      </c>
      <c r="BI2407">
        <v>4</v>
      </c>
      <c r="BJ2407">
        <v>4</v>
      </c>
      <c r="BK2407" s="1">
        <v>45941</v>
      </c>
      <c r="BL2407" s="1">
        <v>46305</v>
      </c>
      <c r="BM2407" s="1">
        <v>45941</v>
      </c>
      <c r="BN2407" s="1">
        <v>46305</v>
      </c>
      <c r="BO2407">
        <v>35</v>
      </c>
      <c r="BP2407">
        <v>0</v>
      </c>
      <c r="BQ2407">
        <v>6</v>
      </c>
      <c r="BR2407">
        <v>6</v>
      </c>
      <c r="BS2407">
        <v>6</v>
      </c>
      <c r="BT2407">
        <v>6</v>
      </c>
      <c r="BU2407">
        <v>6</v>
      </c>
      <c r="BV2407">
        <v>5</v>
      </c>
      <c r="BW2407" t="str">
        <f>"7:00 PM"</f>
        <v>7:00 PM</v>
      </c>
      <c r="BX2407" t="str">
        <f>"2:00 AM"</f>
        <v>2:00 AM</v>
      </c>
      <c r="BY2407" t="s">
        <v>133</v>
      </c>
      <c r="BZ2407">
        <v>0</v>
      </c>
      <c r="CA2407">
        <v>3</v>
      </c>
      <c r="CB2407" t="s">
        <v>117</v>
      </c>
      <c r="CD2407" s="2" t="s">
        <v>12615</v>
      </c>
      <c r="CE2407" t="s">
        <v>12287</v>
      </c>
      <c r="CF2407" t="s">
        <v>5690</v>
      </c>
      <c r="CG2407" t="s">
        <v>136</v>
      </c>
      <c r="CH2407" t="s">
        <v>121</v>
      </c>
      <c r="CI2407" s="6">
        <v>96950</v>
      </c>
      <c r="CJ2407" s="10">
        <v>16.53</v>
      </c>
      <c r="CK2407" s="10">
        <v>16.53</v>
      </c>
      <c r="CL2407" s="10">
        <v>24.8</v>
      </c>
      <c r="CM2407" s="10">
        <v>24.8</v>
      </c>
      <c r="CN2407" t="s">
        <v>137</v>
      </c>
      <c r="CO2407" t="s">
        <v>140</v>
      </c>
      <c r="CP2407" t="s">
        <v>138</v>
      </c>
      <c r="CR2407" t="s">
        <v>139</v>
      </c>
      <c r="CS2407" t="s">
        <v>139</v>
      </c>
      <c r="CT2407" t="s">
        <v>140</v>
      </c>
      <c r="CU2407" t="s">
        <v>139</v>
      </c>
      <c r="CV2407" t="s">
        <v>140</v>
      </c>
      <c r="CW2407" t="s">
        <v>139</v>
      </c>
      <c r="CX2407" t="s">
        <v>140</v>
      </c>
      <c r="CY2407" t="s">
        <v>2181</v>
      </c>
      <c r="CZ2407" s="8">
        <v>16702876273</v>
      </c>
      <c r="DA2407" t="s">
        <v>5700</v>
      </c>
      <c r="DB2407" t="s">
        <v>142</v>
      </c>
      <c r="DC2407" t="s">
        <v>139</v>
      </c>
      <c r="DD2407" t="s">
        <v>117</v>
      </c>
      <c r="DE2407" t="s">
        <v>2399</v>
      </c>
      <c r="DF2407" t="s">
        <v>5701</v>
      </c>
      <c r="DG2407" t="s">
        <v>1655</v>
      </c>
      <c r="DH2407" t="s">
        <v>2401</v>
      </c>
      <c r="DI2407" t="s">
        <v>2402</v>
      </c>
      <c r="DJ2407" t="s">
        <v>2403</v>
      </c>
    </row>
    <row r="2408" spans="1:114" ht="15" customHeight="1" x14ac:dyDescent="0.35">
      <c r="A2408" t="s">
        <v>2820</v>
      </c>
      <c r="B2408" t="s">
        <v>144</v>
      </c>
      <c r="C2408" s="1">
        <v>45761</v>
      </c>
      <c r="D2408" s="1">
        <v>45831</v>
      </c>
      <c r="E2408" t="s">
        <v>116</v>
      </c>
      <c r="F2408" s="1">
        <v>45929</v>
      </c>
      <c r="G2408" t="s">
        <v>117</v>
      </c>
      <c r="H2408" t="s">
        <v>117</v>
      </c>
      <c r="I2408" t="s">
        <v>117</v>
      </c>
      <c r="J2408" t="s">
        <v>1081</v>
      </c>
      <c r="K2408" t="s">
        <v>1081</v>
      </c>
      <c r="L2408" t="s">
        <v>753</v>
      </c>
      <c r="M2408" t="s">
        <v>1087</v>
      </c>
      <c r="N2408" t="s">
        <v>120</v>
      </c>
      <c r="O2408" t="s">
        <v>121</v>
      </c>
      <c r="P2408" s="6">
        <v>96950</v>
      </c>
      <c r="Q2408" t="s">
        <v>122</v>
      </c>
      <c r="S2408" s="8">
        <v>16702870614</v>
      </c>
      <c r="U2408" t="s">
        <v>1083</v>
      </c>
      <c r="V2408">
        <v>56132</v>
      </c>
      <c r="W2408" t="s">
        <v>124</v>
      </c>
      <c r="Y2408" t="s">
        <v>1084</v>
      </c>
      <c r="Z2408" t="s">
        <v>1085</v>
      </c>
      <c r="AA2408" t="s">
        <v>1086</v>
      </c>
      <c r="AB2408" t="s">
        <v>189</v>
      </c>
      <c r="AC2408" t="s">
        <v>753</v>
      </c>
      <c r="AD2408" t="s">
        <v>2821</v>
      </c>
      <c r="AE2408" t="s">
        <v>120</v>
      </c>
      <c r="AF2408" t="s">
        <v>121</v>
      </c>
      <c r="AG2408" s="6">
        <v>96950</v>
      </c>
      <c r="AH2408" t="s">
        <v>122</v>
      </c>
      <c r="AJ2408" s="8">
        <v>16702870614</v>
      </c>
      <c r="AL2408" t="s">
        <v>1088</v>
      </c>
      <c r="BE2408" t="str">
        <f>"49-9071.00"</f>
        <v>49-9071.00</v>
      </c>
      <c r="BF2408" t="s">
        <v>156</v>
      </c>
      <c r="BG2408" t="s">
        <v>2822</v>
      </c>
      <c r="BH2408" t="s">
        <v>1090</v>
      </c>
      <c r="BI2408">
        <v>20</v>
      </c>
      <c r="BJ2408">
        <v>20</v>
      </c>
      <c r="BK2408" s="1">
        <v>45931</v>
      </c>
      <c r="BL2408" s="1">
        <v>46295</v>
      </c>
      <c r="BM2408" s="1">
        <v>45931</v>
      </c>
      <c r="BN2408" s="1">
        <v>46295</v>
      </c>
      <c r="BO2408">
        <v>35</v>
      </c>
      <c r="BP2408">
        <v>0</v>
      </c>
      <c r="BQ2408">
        <v>7</v>
      </c>
      <c r="BR2408">
        <v>7</v>
      </c>
      <c r="BS2408">
        <v>7</v>
      </c>
      <c r="BT2408">
        <v>7</v>
      </c>
      <c r="BU2408">
        <v>7</v>
      </c>
      <c r="BV2408">
        <v>0</v>
      </c>
      <c r="BW2408" t="str">
        <f>"8:00 AM"</f>
        <v>8:00 AM</v>
      </c>
      <c r="BX2408" t="str">
        <f>"4:00 PM"</f>
        <v>4:00 PM</v>
      </c>
      <c r="BY2408" t="s">
        <v>159</v>
      </c>
      <c r="BZ2408">
        <v>0</v>
      </c>
      <c r="CA2408">
        <v>6</v>
      </c>
      <c r="CB2408" t="s">
        <v>117</v>
      </c>
      <c r="CD2408" t="s">
        <v>2823</v>
      </c>
      <c r="CE2408" t="s">
        <v>753</v>
      </c>
      <c r="CF2408" t="s">
        <v>1087</v>
      </c>
      <c r="CG2408" t="s">
        <v>120</v>
      </c>
      <c r="CH2408" t="s">
        <v>121</v>
      </c>
      <c r="CI2408" s="6">
        <v>96950</v>
      </c>
      <c r="CJ2408" s="10">
        <v>9.75</v>
      </c>
      <c r="CK2408" s="10">
        <v>9.75</v>
      </c>
      <c r="CL2408" s="10">
        <v>14.63</v>
      </c>
      <c r="CM2408" s="10">
        <v>14.63</v>
      </c>
      <c r="CN2408" t="s">
        <v>137</v>
      </c>
      <c r="CO2408" t="s">
        <v>1093</v>
      </c>
      <c r="CP2408" t="s">
        <v>209</v>
      </c>
      <c r="CR2408" t="s">
        <v>117</v>
      </c>
      <c r="CS2408" t="s">
        <v>139</v>
      </c>
      <c r="CT2408" t="s">
        <v>140</v>
      </c>
      <c r="CU2408" t="s">
        <v>139</v>
      </c>
      <c r="CV2408" t="s">
        <v>139</v>
      </c>
      <c r="CW2408" t="s">
        <v>139</v>
      </c>
      <c r="CX2408" t="s">
        <v>140</v>
      </c>
      <c r="CY2408" t="s">
        <v>2824</v>
      </c>
      <c r="CZ2408" s="8">
        <v>16702870614</v>
      </c>
      <c r="DA2408" t="s">
        <v>1088</v>
      </c>
      <c r="DB2408" t="s">
        <v>1095</v>
      </c>
      <c r="DC2408" t="s">
        <v>139</v>
      </c>
      <c r="DD2408" t="s">
        <v>117</v>
      </c>
    </row>
    <row r="2409" spans="1:114" ht="15" customHeight="1" x14ac:dyDescent="0.35">
      <c r="A2409" t="s">
        <v>5491</v>
      </c>
      <c r="B2409" t="s">
        <v>115</v>
      </c>
      <c r="C2409" s="1">
        <v>45761</v>
      </c>
      <c r="D2409" s="1">
        <v>45831</v>
      </c>
      <c r="E2409" t="s">
        <v>211</v>
      </c>
      <c r="G2409" t="s">
        <v>117</v>
      </c>
      <c r="H2409" t="s">
        <v>117</v>
      </c>
      <c r="I2409" t="s">
        <v>117</v>
      </c>
      <c r="J2409" t="s">
        <v>246</v>
      </c>
      <c r="L2409" t="s">
        <v>253</v>
      </c>
      <c r="N2409" t="s">
        <v>248</v>
      </c>
      <c r="O2409" t="s">
        <v>121</v>
      </c>
      <c r="P2409" s="6">
        <v>96951</v>
      </c>
      <c r="Q2409" t="s">
        <v>122</v>
      </c>
      <c r="R2409" t="s">
        <v>121</v>
      </c>
      <c r="S2409" s="8">
        <v>16705320350</v>
      </c>
      <c r="U2409" t="s">
        <v>249</v>
      </c>
      <c r="V2409">
        <v>445110</v>
      </c>
      <c r="W2409" t="s">
        <v>124</v>
      </c>
      <c r="Y2409" t="s">
        <v>250</v>
      </c>
      <c r="Z2409" t="s">
        <v>251</v>
      </c>
      <c r="AA2409" t="s">
        <v>535</v>
      </c>
      <c r="AB2409" t="s">
        <v>128</v>
      </c>
      <c r="AC2409" t="s">
        <v>253</v>
      </c>
      <c r="AE2409" t="s">
        <v>248</v>
      </c>
      <c r="AF2409" t="s">
        <v>121</v>
      </c>
      <c r="AG2409" s="6">
        <v>96951</v>
      </c>
      <c r="AH2409" t="s">
        <v>122</v>
      </c>
      <c r="AJ2409" s="8">
        <v>16705320350</v>
      </c>
      <c r="AL2409" t="s">
        <v>254</v>
      </c>
      <c r="BE2409" t="str">
        <f>"43-3031.00"</f>
        <v>43-3031.00</v>
      </c>
      <c r="BF2409" t="s">
        <v>357</v>
      </c>
      <c r="BG2409" t="s">
        <v>3927</v>
      </c>
      <c r="BH2409" t="s">
        <v>537</v>
      </c>
      <c r="BI2409">
        <v>2</v>
      </c>
      <c r="BK2409" s="1">
        <v>45880</v>
      </c>
      <c r="BL2409" s="1">
        <v>46244</v>
      </c>
      <c r="BO2409">
        <v>40</v>
      </c>
      <c r="BP2409">
        <v>0</v>
      </c>
      <c r="BQ2409">
        <v>8</v>
      </c>
      <c r="BR2409">
        <v>8</v>
      </c>
      <c r="BS2409">
        <v>8</v>
      </c>
      <c r="BT2409">
        <v>8</v>
      </c>
      <c r="BU2409">
        <v>8</v>
      </c>
      <c r="BV2409">
        <v>0</v>
      </c>
      <c r="BW2409" t="str">
        <f>"8:00 AM"</f>
        <v>8:00 AM</v>
      </c>
      <c r="BX2409" t="str">
        <f>"5:00 PM"</f>
        <v>5:00 PM</v>
      </c>
      <c r="BY2409" t="s">
        <v>159</v>
      </c>
      <c r="BZ2409">
        <v>0</v>
      </c>
      <c r="CA2409">
        <v>12</v>
      </c>
      <c r="CB2409" t="s">
        <v>117</v>
      </c>
      <c r="CD2409" s="2" t="s">
        <v>5492</v>
      </c>
      <c r="CE2409" t="s">
        <v>1321</v>
      </c>
      <c r="CG2409" t="s">
        <v>248</v>
      </c>
      <c r="CH2409" t="s">
        <v>121</v>
      </c>
      <c r="CI2409" s="6">
        <v>96951</v>
      </c>
      <c r="CJ2409" s="10">
        <v>12.28</v>
      </c>
      <c r="CK2409" s="10">
        <v>12.28</v>
      </c>
      <c r="CL2409" s="10">
        <v>18.420000000000002</v>
      </c>
      <c r="CM2409" s="10">
        <v>18.420000000000002</v>
      </c>
      <c r="CN2409" t="s">
        <v>137</v>
      </c>
      <c r="CO2409" t="s">
        <v>140</v>
      </c>
      <c r="CP2409" t="s">
        <v>138</v>
      </c>
      <c r="CR2409" t="s">
        <v>117</v>
      </c>
      <c r="CS2409" t="s">
        <v>139</v>
      </c>
      <c r="CT2409" t="s">
        <v>140</v>
      </c>
      <c r="CU2409" t="s">
        <v>139</v>
      </c>
      <c r="CV2409" t="s">
        <v>140</v>
      </c>
      <c r="CW2409" t="s">
        <v>139</v>
      </c>
      <c r="CX2409" t="s">
        <v>140</v>
      </c>
      <c r="CY2409" t="s">
        <v>260</v>
      </c>
      <c r="CZ2409" s="8">
        <v>16705320350</v>
      </c>
      <c r="DA2409" t="s">
        <v>254</v>
      </c>
      <c r="DB2409" t="s">
        <v>140</v>
      </c>
      <c r="DC2409" t="s">
        <v>139</v>
      </c>
      <c r="DD2409" t="s">
        <v>117</v>
      </c>
    </row>
    <row r="2410" spans="1:114" ht="15" customHeight="1" x14ac:dyDescent="0.35">
      <c r="A2410" t="s">
        <v>13916</v>
      </c>
      <c r="B2410" t="s">
        <v>115</v>
      </c>
      <c r="C2410" s="1">
        <v>45761</v>
      </c>
      <c r="D2410" s="1">
        <v>45831</v>
      </c>
      <c r="E2410" t="s">
        <v>211</v>
      </c>
      <c r="G2410" t="s">
        <v>117</v>
      </c>
      <c r="H2410" t="s">
        <v>117</v>
      </c>
      <c r="I2410" t="s">
        <v>117</v>
      </c>
      <c r="J2410" t="s">
        <v>246</v>
      </c>
      <c r="L2410" t="s">
        <v>253</v>
      </c>
      <c r="N2410" t="s">
        <v>248</v>
      </c>
      <c r="O2410" t="s">
        <v>121</v>
      </c>
      <c r="P2410" s="6">
        <v>96951</v>
      </c>
      <c r="Q2410" t="s">
        <v>122</v>
      </c>
      <c r="S2410" s="8">
        <v>16705320350</v>
      </c>
      <c r="U2410" t="s">
        <v>249</v>
      </c>
      <c r="V2410">
        <v>445110</v>
      </c>
      <c r="W2410" t="s">
        <v>124</v>
      </c>
      <c r="Y2410" t="s">
        <v>250</v>
      </c>
      <c r="Z2410" t="s">
        <v>251</v>
      </c>
      <c r="AA2410" t="s">
        <v>535</v>
      </c>
      <c r="AB2410" t="s">
        <v>128</v>
      </c>
      <c r="AC2410" t="s">
        <v>253</v>
      </c>
      <c r="AE2410" t="s">
        <v>248</v>
      </c>
      <c r="AF2410" t="s">
        <v>121</v>
      </c>
      <c r="AG2410" s="6">
        <v>96951</v>
      </c>
      <c r="AH2410" t="s">
        <v>122</v>
      </c>
      <c r="AJ2410" s="8">
        <v>16705320350</v>
      </c>
      <c r="AL2410" t="s">
        <v>254</v>
      </c>
      <c r="BE2410" t="str">
        <f>"43-3031.00"</f>
        <v>43-3031.00</v>
      </c>
      <c r="BF2410" t="s">
        <v>357</v>
      </c>
      <c r="BG2410" t="s">
        <v>3927</v>
      </c>
      <c r="BH2410" t="s">
        <v>537</v>
      </c>
      <c r="BI2410">
        <v>1</v>
      </c>
      <c r="BK2410" s="1">
        <v>45880</v>
      </c>
      <c r="BL2410" s="1">
        <v>46244</v>
      </c>
      <c r="BO2410">
        <v>40</v>
      </c>
      <c r="BP2410">
        <v>0</v>
      </c>
      <c r="BQ2410">
        <v>8</v>
      </c>
      <c r="BR2410">
        <v>8</v>
      </c>
      <c r="BS2410">
        <v>8</v>
      </c>
      <c r="BT2410">
        <v>8</v>
      </c>
      <c r="BU2410">
        <v>8</v>
      </c>
      <c r="BV2410">
        <v>0</v>
      </c>
      <c r="BW2410" t="str">
        <f>"8:00 AM"</f>
        <v>8:00 AM</v>
      </c>
      <c r="BX2410" t="str">
        <f>"5:00 PM"</f>
        <v>5:00 PM</v>
      </c>
      <c r="BY2410" t="s">
        <v>159</v>
      </c>
      <c r="BZ2410">
        <v>0</v>
      </c>
      <c r="CA2410">
        <v>12</v>
      </c>
      <c r="CB2410" t="s">
        <v>117</v>
      </c>
      <c r="CD2410" s="2" t="s">
        <v>5492</v>
      </c>
      <c r="CE2410" t="s">
        <v>1321</v>
      </c>
      <c r="CG2410" t="s">
        <v>248</v>
      </c>
      <c r="CH2410" t="s">
        <v>121</v>
      </c>
      <c r="CI2410" s="6">
        <v>96951</v>
      </c>
      <c r="CJ2410" s="10">
        <v>12.28</v>
      </c>
      <c r="CK2410" s="10">
        <v>12.28</v>
      </c>
      <c r="CL2410" s="10">
        <v>18.420000000000002</v>
      </c>
      <c r="CM2410" s="10">
        <v>18.420000000000002</v>
      </c>
      <c r="CN2410" t="s">
        <v>137</v>
      </c>
      <c r="CO2410" t="s">
        <v>140</v>
      </c>
      <c r="CP2410" t="s">
        <v>138</v>
      </c>
      <c r="CR2410" t="s">
        <v>117</v>
      </c>
      <c r="CS2410" t="s">
        <v>139</v>
      </c>
      <c r="CT2410" t="s">
        <v>140</v>
      </c>
      <c r="CU2410" t="s">
        <v>139</v>
      </c>
      <c r="CV2410" t="s">
        <v>140</v>
      </c>
      <c r="CW2410" t="s">
        <v>140</v>
      </c>
      <c r="CX2410" t="s">
        <v>140</v>
      </c>
      <c r="CY2410" t="s">
        <v>539</v>
      </c>
      <c r="CZ2410" s="8">
        <v>16705320350</v>
      </c>
      <c r="DA2410" t="s">
        <v>254</v>
      </c>
      <c r="DB2410" t="s">
        <v>140</v>
      </c>
      <c r="DC2410" t="s">
        <v>139</v>
      </c>
      <c r="DD2410" t="s">
        <v>117</v>
      </c>
    </row>
    <row r="2411" spans="1:114" ht="15" customHeight="1" x14ac:dyDescent="0.35">
      <c r="A2411" t="s">
        <v>2771</v>
      </c>
      <c r="B2411" t="s">
        <v>166</v>
      </c>
      <c r="C2411" s="1">
        <v>45761</v>
      </c>
      <c r="D2411" s="1">
        <v>45831</v>
      </c>
      <c r="E2411" t="s">
        <v>211</v>
      </c>
      <c r="G2411" t="s">
        <v>117</v>
      </c>
      <c r="H2411" t="s">
        <v>117</v>
      </c>
      <c r="I2411" t="s">
        <v>117</v>
      </c>
      <c r="J2411" t="s">
        <v>2259</v>
      </c>
      <c r="K2411" t="s">
        <v>2260</v>
      </c>
      <c r="L2411" t="s">
        <v>2261</v>
      </c>
      <c r="N2411" t="s">
        <v>136</v>
      </c>
      <c r="O2411" t="s">
        <v>121</v>
      </c>
      <c r="P2411" s="6">
        <v>96950</v>
      </c>
      <c r="Q2411" t="s">
        <v>122</v>
      </c>
      <c r="S2411" s="8">
        <v>16703230362</v>
      </c>
      <c r="U2411" t="s">
        <v>2262</v>
      </c>
      <c r="V2411">
        <v>42393</v>
      </c>
      <c r="W2411" t="s">
        <v>124</v>
      </c>
      <c r="Y2411" t="s">
        <v>2263</v>
      </c>
      <c r="Z2411" t="s">
        <v>2264</v>
      </c>
      <c r="AB2411" t="s">
        <v>205</v>
      </c>
      <c r="AC2411" t="s">
        <v>2261</v>
      </c>
      <c r="AE2411" t="s">
        <v>136</v>
      </c>
      <c r="AF2411" t="s">
        <v>121</v>
      </c>
      <c r="AG2411" s="6">
        <v>96950</v>
      </c>
      <c r="AH2411" t="s">
        <v>122</v>
      </c>
      <c r="AJ2411" s="8">
        <v>16703230362</v>
      </c>
      <c r="AL2411" t="s">
        <v>2265</v>
      </c>
      <c r="BE2411" t="str">
        <f>"11-1021.00"</f>
        <v>11-1021.00</v>
      </c>
      <c r="BF2411" t="s">
        <v>586</v>
      </c>
      <c r="BG2411" t="s">
        <v>2772</v>
      </c>
      <c r="BH2411" t="s">
        <v>474</v>
      </c>
      <c r="BI2411">
        <v>1</v>
      </c>
      <c r="BK2411" s="1">
        <v>45839</v>
      </c>
      <c r="BL2411" s="1">
        <v>46203</v>
      </c>
      <c r="BO2411">
        <v>35</v>
      </c>
      <c r="BP2411">
        <v>0</v>
      </c>
      <c r="BQ2411">
        <v>7</v>
      </c>
      <c r="BR2411">
        <v>7</v>
      </c>
      <c r="BS2411">
        <v>7</v>
      </c>
      <c r="BT2411">
        <v>7</v>
      </c>
      <c r="BU2411">
        <v>7</v>
      </c>
      <c r="BV2411">
        <v>0</v>
      </c>
      <c r="BW2411" t="str">
        <f>"9:00 AM"</f>
        <v>9:00 AM</v>
      </c>
      <c r="BX2411" t="str">
        <f>"5:00 PM"</f>
        <v>5:00 PM</v>
      </c>
      <c r="BY2411" t="s">
        <v>159</v>
      </c>
      <c r="BZ2411">
        <v>0</v>
      </c>
      <c r="CA2411">
        <v>36</v>
      </c>
      <c r="CB2411" t="s">
        <v>117</v>
      </c>
      <c r="CD2411" t="s">
        <v>133</v>
      </c>
      <c r="CE2411" t="s">
        <v>2267</v>
      </c>
      <c r="CF2411" t="s">
        <v>2268</v>
      </c>
      <c r="CG2411" t="s">
        <v>136</v>
      </c>
      <c r="CH2411" t="s">
        <v>121</v>
      </c>
      <c r="CI2411" s="6">
        <v>96950</v>
      </c>
      <c r="CJ2411" s="10">
        <v>22.09</v>
      </c>
      <c r="CK2411" s="10">
        <v>22.5</v>
      </c>
      <c r="CL2411" s="10">
        <v>33.14</v>
      </c>
      <c r="CM2411" s="10">
        <v>33.75</v>
      </c>
      <c r="CN2411" t="s">
        <v>137</v>
      </c>
      <c r="CP2411" t="s">
        <v>138</v>
      </c>
      <c r="CR2411" t="s">
        <v>117</v>
      </c>
      <c r="CS2411" t="s">
        <v>139</v>
      </c>
      <c r="CT2411" t="s">
        <v>140</v>
      </c>
      <c r="CU2411" t="s">
        <v>139</v>
      </c>
      <c r="CV2411" t="s">
        <v>140</v>
      </c>
      <c r="CW2411" t="s">
        <v>139</v>
      </c>
      <c r="CX2411" t="s">
        <v>140</v>
      </c>
      <c r="CY2411" t="s">
        <v>140</v>
      </c>
      <c r="CZ2411" s="8">
        <v>16703230362</v>
      </c>
      <c r="DA2411" t="s">
        <v>2265</v>
      </c>
      <c r="DB2411" t="s">
        <v>140</v>
      </c>
      <c r="DC2411" t="s">
        <v>139</v>
      </c>
      <c r="DD2411" t="s">
        <v>117</v>
      </c>
    </row>
    <row r="2412" spans="1:114" ht="15" customHeight="1" x14ac:dyDescent="0.35">
      <c r="A2412" t="s">
        <v>2531</v>
      </c>
      <c r="B2412" t="s">
        <v>144</v>
      </c>
      <c r="C2412" s="1">
        <v>45761</v>
      </c>
      <c r="D2412" s="1">
        <v>45831</v>
      </c>
      <c r="E2412" t="s">
        <v>116</v>
      </c>
      <c r="F2412" s="1">
        <v>45929</v>
      </c>
      <c r="G2412" t="s">
        <v>139</v>
      </c>
      <c r="H2412" t="s">
        <v>117</v>
      </c>
      <c r="I2412" t="s">
        <v>117</v>
      </c>
      <c r="J2412" t="s">
        <v>2532</v>
      </c>
      <c r="K2412" t="s">
        <v>2533</v>
      </c>
      <c r="L2412" t="s">
        <v>2534</v>
      </c>
      <c r="M2412" t="s">
        <v>1980</v>
      </c>
      <c r="N2412" t="s">
        <v>136</v>
      </c>
      <c r="O2412" t="s">
        <v>121</v>
      </c>
      <c r="P2412" s="6">
        <v>96950</v>
      </c>
      <c r="Q2412" t="s">
        <v>122</v>
      </c>
      <c r="S2412" s="8">
        <v>16704839683</v>
      </c>
      <c r="U2412" t="s">
        <v>2535</v>
      </c>
      <c r="V2412">
        <v>812112</v>
      </c>
      <c r="W2412" t="s">
        <v>124</v>
      </c>
      <c r="Y2412" t="s">
        <v>2536</v>
      </c>
      <c r="Z2412" t="s">
        <v>2537</v>
      </c>
      <c r="AA2412" t="s">
        <v>2538</v>
      </c>
      <c r="AB2412" t="s">
        <v>2539</v>
      </c>
      <c r="AC2412" t="s">
        <v>2540</v>
      </c>
      <c r="AD2412" t="s">
        <v>2541</v>
      </c>
      <c r="AE2412" t="s">
        <v>136</v>
      </c>
      <c r="AF2412" t="s">
        <v>121</v>
      </c>
      <c r="AG2412" s="6">
        <v>96950</v>
      </c>
      <c r="AH2412" t="s">
        <v>122</v>
      </c>
      <c r="AJ2412" s="8">
        <v>16704839683</v>
      </c>
      <c r="AL2412" t="s">
        <v>2542</v>
      </c>
      <c r="BE2412" t="str">
        <f>"39-5012.00"</f>
        <v>39-5012.00</v>
      </c>
      <c r="BF2412" t="s">
        <v>272</v>
      </c>
      <c r="BG2412" t="s">
        <v>2543</v>
      </c>
      <c r="BH2412" t="s">
        <v>2544</v>
      </c>
      <c r="BI2412">
        <v>5</v>
      </c>
      <c r="BJ2412">
        <v>5</v>
      </c>
      <c r="BK2412" s="1">
        <v>45931</v>
      </c>
      <c r="BL2412" s="1">
        <v>47026</v>
      </c>
      <c r="BM2412" s="1">
        <v>45931</v>
      </c>
      <c r="BN2412" s="1">
        <v>47026</v>
      </c>
      <c r="BO2412">
        <v>35</v>
      </c>
      <c r="BP2412">
        <v>5</v>
      </c>
      <c r="BQ2412">
        <v>0</v>
      </c>
      <c r="BR2412">
        <v>6</v>
      </c>
      <c r="BS2412">
        <v>6</v>
      </c>
      <c r="BT2412">
        <v>6</v>
      </c>
      <c r="BU2412">
        <v>6</v>
      </c>
      <c r="BV2412">
        <v>6</v>
      </c>
      <c r="BW2412" t="str">
        <f>"11:00 AM"</f>
        <v>11:00 AM</v>
      </c>
      <c r="BX2412" t="str">
        <f>"6:00 PM"</f>
        <v>6:00 PM</v>
      </c>
      <c r="BY2412" t="s">
        <v>133</v>
      </c>
      <c r="BZ2412">
        <v>0</v>
      </c>
      <c r="CA2412">
        <v>24</v>
      </c>
      <c r="CB2412" t="s">
        <v>117</v>
      </c>
      <c r="CD2412" s="2" t="s">
        <v>2545</v>
      </c>
      <c r="CE2412" t="s">
        <v>2534</v>
      </c>
      <c r="CF2412" t="s">
        <v>1980</v>
      </c>
      <c r="CG2412" t="s">
        <v>136</v>
      </c>
      <c r="CH2412" t="s">
        <v>121</v>
      </c>
      <c r="CI2412" s="6">
        <v>96950</v>
      </c>
      <c r="CJ2412" s="10">
        <v>7.98</v>
      </c>
      <c r="CK2412" s="10">
        <v>7.98</v>
      </c>
      <c r="CL2412" s="10">
        <v>11.97</v>
      </c>
      <c r="CM2412" s="10">
        <v>11.97</v>
      </c>
      <c r="CN2412" t="s">
        <v>137</v>
      </c>
      <c r="CP2412" t="s">
        <v>138</v>
      </c>
      <c r="CR2412" t="s">
        <v>139</v>
      </c>
      <c r="CS2412" t="s">
        <v>139</v>
      </c>
      <c r="CT2412" t="s">
        <v>140</v>
      </c>
      <c r="CU2412" t="s">
        <v>139</v>
      </c>
      <c r="CV2412" t="s">
        <v>140</v>
      </c>
      <c r="CW2412" t="s">
        <v>139</v>
      </c>
      <c r="CX2412" t="s">
        <v>140</v>
      </c>
      <c r="CY2412" t="s">
        <v>140</v>
      </c>
      <c r="CZ2412" s="8">
        <v>16704839683</v>
      </c>
      <c r="DA2412" t="s">
        <v>2542</v>
      </c>
      <c r="DB2412" t="s">
        <v>140</v>
      </c>
      <c r="DC2412" t="s">
        <v>139</v>
      </c>
      <c r="DD2412" t="s">
        <v>117</v>
      </c>
    </row>
    <row r="2413" spans="1:114" ht="15" customHeight="1" x14ac:dyDescent="0.35">
      <c r="A2413" t="s">
        <v>12388</v>
      </c>
      <c r="B2413" t="s">
        <v>166</v>
      </c>
      <c r="C2413" s="1">
        <v>45762</v>
      </c>
      <c r="D2413" s="1">
        <v>45831</v>
      </c>
      <c r="E2413" t="s">
        <v>116</v>
      </c>
      <c r="F2413" s="1">
        <v>45929</v>
      </c>
      <c r="G2413" t="s">
        <v>117</v>
      </c>
      <c r="H2413" t="s">
        <v>117</v>
      </c>
      <c r="I2413" t="s">
        <v>117</v>
      </c>
      <c r="J2413" t="s">
        <v>396</v>
      </c>
      <c r="K2413" t="s">
        <v>397</v>
      </c>
      <c r="L2413" t="s">
        <v>398</v>
      </c>
      <c r="M2413" t="s">
        <v>399</v>
      </c>
      <c r="N2413" t="s">
        <v>136</v>
      </c>
      <c r="O2413" t="s">
        <v>121</v>
      </c>
      <c r="P2413" s="6">
        <v>96950</v>
      </c>
      <c r="Q2413" t="s">
        <v>122</v>
      </c>
      <c r="S2413" s="8">
        <v>16703226130</v>
      </c>
      <c r="U2413" t="s">
        <v>400</v>
      </c>
      <c r="V2413">
        <v>312112</v>
      </c>
      <c r="W2413" t="s">
        <v>124</v>
      </c>
      <c r="Y2413" t="s">
        <v>401</v>
      </c>
      <c r="Z2413" t="s">
        <v>402</v>
      </c>
      <c r="AA2413" t="s">
        <v>403</v>
      </c>
      <c r="AB2413" t="s">
        <v>404</v>
      </c>
      <c r="AC2413" t="s">
        <v>398</v>
      </c>
      <c r="AD2413" t="s">
        <v>399</v>
      </c>
      <c r="AE2413" t="s">
        <v>136</v>
      </c>
      <c r="AF2413" t="s">
        <v>121</v>
      </c>
      <c r="AG2413" s="6">
        <v>96950</v>
      </c>
      <c r="AH2413" t="s">
        <v>122</v>
      </c>
      <c r="AJ2413" s="8">
        <v>16703226130</v>
      </c>
      <c r="AL2413" t="s">
        <v>405</v>
      </c>
      <c r="BE2413" t="str">
        <f>"13-2011.00"</f>
        <v>13-2011.00</v>
      </c>
      <c r="BF2413" t="s">
        <v>934</v>
      </c>
      <c r="BG2413" t="s">
        <v>5126</v>
      </c>
      <c r="BH2413" t="s">
        <v>2233</v>
      </c>
      <c r="BI2413">
        <v>3</v>
      </c>
      <c r="BK2413" s="1">
        <v>45931</v>
      </c>
      <c r="BL2413" s="1">
        <v>46295</v>
      </c>
      <c r="BO2413">
        <v>40</v>
      </c>
      <c r="BP2413">
        <v>0</v>
      </c>
      <c r="BQ2413">
        <v>8</v>
      </c>
      <c r="BR2413">
        <v>8</v>
      </c>
      <c r="BS2413">
        <v>8</v>
      </c>
      <c r="BT2413">
        <v>8</v>
      </c>
      <c r="BU2413">
        <v>8</v>
      </c>
      <c r="BV2413">
        <v>0</v>
      </c>
      <c r="BW2413" t="str">
        <f>"8:00 AM"</f>
        <v>8:00 AM</v>
      </c>
      <c r="BX2413" t="str">
        <f>"5:00 PM"</f>
        <v>5:00 PM</v>
      </c>
      <c r="BY2413" t="s">
        <v>588</v>
      </c>
      <c r="BZ2413">
        <v>6</v>
      </c>
      <c r="CA2413">
        <v>24</v>
      </c>
      <c r="CB2413" t="s">
        <v>139</v>
      </c>
      <c r="CC2413">
        <v>4</v>
      </c>
      <c r="CD2413" t="s">
        <v>12389</v>
      </c>
      <c r="CE2413" t="s">
        <v>398</v>
      </c>
      <c r="CF2413" t="s">
        <v>399</v>
      </c>
      <c r="CG2413" t="s">
        <v>136</v>
      </c>
      <c r="CH2413" t="s">
        <v>121</v>
      </c>
      <c r="CI2413" s="6">
        <v>96950</v>
      </c>
      <c r="CJ2413" s="10">
        <v>17.48</v>
      </c>
      <c r="CK2413" s="10">
        <v>17.48</v>
      </c>
      <c r="CL2413" s="10">
        <v>26.22</v>
      </c>
      <c r="CM2413" s="10">
        <v>26.22</v>
      </c>
      <c r="CN2413" t="s">
        <v>137</v>
      </c>
      <c r="CP2413" t="s">
        <v>138</v>
      </c>
      <c r="CR2413" t="s">
        <v>117</v>
      </c>
      <c r="CS2413" t="s">
        <v>139</v>
      </c>
      <c r="CT2413" t="s">
        <v>140</v>
      </c>
      <c r="CU2413" t="s">
        <v>139</v>
      </c>
      <c r="CV2413" t="s">
        <v>140</v>
      </c>
      <c r="CW2413" t="s">
        <v>139</v>
      </c>
      <c r="CX2413" t="s">
        <v>139</v>
      </c>
      <c r="CY2413" t="s">
        <v>12390</v>
      </c>
      <c r="CZ2413" s="8" t="s">
        <v>12391</v>
      </c>
      <c r="DA2413" t="s">
        <v>405</v>
      </c>
      <c r="DB2413" t="s">
        <v>411</v>
      </c>
      <c r="DC2413" t="s">
        <v>139</v>
      </c>
      <c r="DD2413" t="s">
        <v>117</v>
      </c>
    </row>
    <row r="2414" spans="1:114" ht="15" customHeight="1" x14ac:dyDescent="0.35">
      <c r="A2414" t="s">
        <v>16651</v>
      </c>
      <c r="B2414" t="s">
        <v>115</v>
      </c>
      <c r="C2414" s="1">
        <v>45763</v>
      </c>
      <c r="D2414" s="1">
        <v>45831</v>
      </c>
      <c r="E2414" t="s">
        <v>211</v>
      </c>
      <c r="G2414" t="s">
        <v>117</v>
      </c>
      <c r="H2414" t="s">
        <v>117</v>
      </c>
      <c r="I2414" t="s">
        <v>117</v>
      </c>
      <c r="J2414" t="s">
        <v>16652</v>
      </c>
      <c r="K2414" t="s">
        <v>16653</v>
      </c>
      <c r="L2414" t="s">
        <v>16654</v>
      </c>
      <c r="M2414" t="s">
        <v>16655</v>
      </c>
      <c r="N2414" t="s">
        <v>136</v>
      </c>
      <c r="O2414" t="s">
        <v>121</v>
      </c>
      <c r="P2414" s="6">
        <v>96950</v>
      </c>
      <c r="Q2414" t="s">
        <v>122</v>
      </c>
      <c r="R2414" t="s">
        <v>140</v>
      </c>
      <c r="S2414" s="8">
        <v>16702348193</v>
      </c>
      <c r="U2414" t="s">
        <v>16656</v>
      </c>
      <c r="V2414">
        <v>459110</v>
      </c>
      <c r="W2414" t="s">
        <v>124</v>
      </c>
      <c r="Y2414" t="s">
        <v>698</v>
      </c>
      <c r="Z2414" t="s">
        <v>16657</v>
      </c>
      <c r="AA2414" t="s">
        <v>13134</v>
      </c>
      <c r="AB2414" t="s">
        <v>1724</v>
      </c>
      <c r="AC2414" t="s">
        <v>16655</v>
      </c>
      <c r="AE2414" t="s">
        <v>136</v>
      </c>
      <c r="AF2414" t="s">
        <v>121</v>
      </c>
      <c r="AG2414" s="6">
        <v>96950</v>
      </c>
      <c r="AH2414" t="s">
        <v>122</v>
      </c>
      <c r="AJ2414" s="8">
        <v>16702348193</v>
      </c>
      <c r="AL2414" t="s">
        <v>16658</v>
      </c>
      <c r="BE2414" t="str">
        <f>"49-9071.00"</f>
        <v>49-9071.00</v>
      </c>
      <c r="BF2414" t="s">
        <v>156</v>
      </c>
      <c r="BG2414" t="s">
        <v>16659</v>
      </c>
      <c r="BH2414" t="s">
        <v>16660</v>
      </c>
      <c r="BI2414">
        <v>1</v>
      </c>
      <c r="BK2414" s="1">
        <v>45870</v>
      </c>
      <c r="BL2414" s="1">
        <v>46234</v>
      </c>
      <c r="BO2414">
        <v>35</v>
      </c>
      <c r="BP2414">
        <v>0</v>
      </c>
      <c r="BQ2414">
        <v>6</v>
      </c>
      <c r="BR2414">
        <v>6</v>
      </c>
      <c r="BS2414">
        <v>6</v>
      </c>
      <c r="BT2414">
        <v>6</v>
      </c>
      <c r="BU2414">
        <v>6</v>
      </c>
      <c r="BV2414">
        <v>5</v>
      </c>
      <c r="BW2414" t="str">
        <f>"10:00 AM"</f>
        <v>10:00 AM</v>
      </c>
      <c r="BX2414" t="str">
        <f>"6:00 PM"</f>
        <v>6:00 PM</v>
      </c>
      <c r="BY2414" t="s">
        <v>159</v>
      </c>
      <c r="BZ2414">
        <v>0</v>
      </c>
      <c r="CA2414">
        <v>24</v>
      </c>
      <c r="CB2414" t="s">
        <v>117</v>
      </c>
      <c r="CD2414" t="s">
        <v>16661</v>
      </c>
      <c r="CE2414" t="s">
        <v>3511</v>
      </c>
      <c r="CF2414" t="s">
        <v>16655</v>
      </c>
      <c r="CG2414" t="s">
        <v>136</v>
      </c>
      <c r="CH2414" t="s">
        <v>121</v>
      </c>
      <c r="CI2414" s="6">
        <v>96950</v>
      </c>
      <c r="CJ2414" s="10">
        <v>9.75</v>
      </c>
      <c r="CK2414" s="10">
        <v>10.25</v>
      </c>
      <c r="CL2414" s="10">
        <v>14.63</v>
      </c>
      <c r="CM2414" s="10">
        <v>15.38</v>
      </c>
      <c r="CN2414" t="s">
        <v>137</v>
      </c>
      <c r="CP2414" t="s">
        <v>138</v>
      </c>
      <c r="CR2414" t="s">
        <v>117</v>
      </c>
      <c r="CS2414" t="s">
        <v>139</v>
      </c>
      <c r="CT2414" t="s">
        <v>140</v>
      </c>
      <c r="CU2414" t="s">
        <v>139</v>
      </c>
      <c r="CV2414" t="s">
        <v>140</v>
      </c>
      <c r="CW2414" t="s">
        <v>139</v>
      </c>
      <c r="CX2414" t="s">
        <v>140</v>
      </c>
      <c r="CY2414" t="s">
        <v>16662</v>
      </c>
      <c r="CZ2414" s="8">
        <v>16702348193</v>
      </c>
      <c r="DA2414" t="s">
        <v>16658</v>
      </c>
      <c r="DB2414" t="s">
        <v>140</v>
      </c>
      <c r="DC2414" t="s">
        <v>139</v>
      </c>
      <c r="DD2414" t="s">
        <v>117</v>
      </c>
    </row>
    <row r="2415" spans="1:114" ht="15" customHeight="1" x14ac:dyDescent="0.35">
      <c r="A2415" t="s">
        <v>13969</v>
      </c>
      <c r="B2415" t="s">
        <v>144</v>
      </c>
      <c r="C2415" s="1">
        <v>45764</v>
      </c>
      <c r="D2415" s="1">
        <v>45831</v>
      </c>
      <c r="E2415" t="s">
        <v>116</v>
      </c>
      <c r="F2415" s="1">
        <v>45837</v>
      </c>
      <c r="G2415" t="s">
        <v>117</v>
      </c>
      <c r="H2415" t="s">
        <v>117</v>
      </c>
      <c r="I2415" t="s">
        <v>117</v>
      </c>
      <c r="J2415" t="s">
        <v>5402</v>
      </c>
      <c r="K2415" t="s">
        <v>5403</v>
      </c>
      <c r="L2415" t="s">
        <v>5404</v>
      </c>
      <c r="N2415" t="s">
        <v>136</v>
      </c>
      <c r="O2415" t="s">
        <v>121</v>
      </c>
      <c r="P2415" s="6">
        <v>96950</v>
      </c>
      <c r="Q2415" t="s">
        <v>122</v>
      </c>
      <c r="S2415" s="8">
        <v>16702339442</v>
      </c>
      <c r="U2415" t="s">
        <v>5405</v>
      </c>
      <c r="V2415">
        <v>423430</v>
      </c>
      <c r="W2415" t="s">
        <v>124</v>
      </c>
      <c r="Y2415" t="s">
        <v>5406</v>
      </c>
      <c r="Z2415" t="s">
        <v>5407</v>
      </c>
      <c r="AA2415" t="s">
        <v>5408</v>
      </c>
      <c r="AB2415" t="s">
        <v>205</v>
      </c>
      <c r="AC2415" t="s">
        <v>5409</v>
      </c>
      <c r="AE2415" t="s">
        <v>136</v>
      </c>
      <c r="AF2415" t="s">
        <v>121</v>
      </c>
      <c r="AG2415" s="6">
        <v>96950</v>
      </c>
      <c r="AH2415" t="s">
        <v>122</v>
      </c>
      <c r="AJ2415" s="8">
        <v>16702339442</v>
      </c>
      <c r="AL2415" t="s">
        <v>5410</v>
      </c>
      <c r="BE2415" t="str">
        <f>"49-9071.00"</f>
        <v>49-9071.00</v>
      </c>
      <c r="BF2415" t="s">
        <v>156</v>
      </c>
      <c r="BG2415" t="s">
        <v>5411</v>
      </c>
      <c r="BH2415" t="s">
        <v>156</v>
      </c>
      <c r="BI2415">
        <v>5</v>
      </c>
      <c r="BJ2415">
        <v>5</v>
      </c>
      <c r="BK2415" s="1">
        <v>45839</v>
      </c>
      <c r="BL2415" s="1">
        <v>46203</v>
      </c>
      <c r="BM2415" s="1">
        <v>45839</v>
      </c>
      <c r="BN2415" s="1">
        <v>46203</v>
      </c>
      <c r="BO2415">
        <v>40</v>
      </c>
      <c r="BP2415">
        <v>0</v>
      </c>
      <c r="BQ2415">
        <v>8</v>
      </c>
      <c r="BR2415">
        <v>8</v>
      </c>
      <c r="BS2415">
        <v>8</v>
      </c>
      <c r="BT2415">
        <v>8</v>
      </c>
      <c r="BU2415">
        <v>8</v>
      </c>
      <c r="BV2415">
        <v>0</v>
      </c>
      <c r="BW2415" t="str">
        <f>"8:00 AM"</f>
        <v>8:00 AM</v>
      </c>
      <c r="BX2415" t="str">
        <f>"5:00 PM"</f>
        <v>5:00 PM</v>
      </c>
      <c r="BY2415" t="s">
        <v>159</v>
      </c>
      <c r="BZ2415">
        <v>0</v>
      </c>
      <c r="CA2415">
        <v>12</v>
      </c>
      <c r="CB2415" t="s">
        <v>117</v>
      </c>
      <c r="CD2415" t="s">
        <v>5412</v>
      </c>
      <c r="CE2415" t="s">
        <v>5409</v>
      </c>
      <c r="CG2415" t="s">
        <v>136</v>
      </c>
      <c r="CH2415" t="s">
        <v>121</v>
      </c>
      <c r="CI2415" s="6">
        <v>96950</v>
      </c>
      <c r="CJ2415" s="10">
        <v>9.75</v>
      </c>
      <c r="CK2415" s="10">
        <v>9.75</v>
      </c>
      <c r="CL2415" s="10">
        <v>14.63</v>
      </c>
      <c r="CM2415" s="10">
        <v>14.63</v>
      </c>
      <c r="CN2415" t="s">
        <v>137</v>
      </c>
      <c r="CP2415" t="s">
        <v>138</v>
      </c>
      <c r="CR2415" t="s">
        <v>139</v>
      </c>
      <c r="CS2415" t="s">
        <v>139</v>
      </c>
      <c r="CT2415" t="s">
        <v>139</v>
      </c>
      <c r="CU2415" t="s">
        <v>139</v>
      </c>
      <c r="CV2415" t="s">
        <v>140</v>
      </c>
      <c r="CW2415" t="s">
        <v>139</v>
      </c>
      <c r="CX2415" t="s">
        <v>140</v>
      </c>
      <c r="CY2415" t="s">
        <v>13970</v>
      </c>
      <c r="CZ2415" s="8">
        <v>16702339442</v>
      </c>
      <c r="DA2415" t="s">
        <v>5413</v>
      </c>
      <c r="DB2415" t="s">
        <v>140</v>
      </c>
      <c r="DC2415" t="s">
        <v>139</v>
      </c>
      <c r="DD2415" t="s">
        <v>117</v>
      </c>
    </row>
    <row r="2416" spans="1:114" ht="15" customHeight="1" x14ac:dyDescent="0.35">
      <c r="A2416" t="s">
        <v>16687</v>
      </c>
      <c r="B2416" t="s">
        <v>144</v>
      </c>
      <c r="C2416" s="1">
        <v>45771</v>
      </c>
      <c r="D2416" s="1">
        <v>45831</v>
      </c>
      <c r="E2416" t="s">
        <v>116</v>
      </c>
      <c r="F2416" s="1">
        <v>45929</v>
      </c>
      <c r="G2416" t="s">
        <v>117</v>
      </c>
      <c r="H2416" t="s">
        <v>117</v>
      </c>
      <c r="I2416" t="s">
        <v>117</v>
      </c>
      <c r="J2416" t="s">
        <v>11964</v>
      </c>
      <c r="L2416" t="s">
        <v>9612</v>
      </c>
      <c r="M2416" t="s">
        <v>9613</v>
      </c>
      <c r="N2416" t="s">
        <v>120</v>
      </c>
      <c r="O2416" t="s">
        <v>121</v>
      </c>
      <c r="P2416" s="6">
        <v>96950</v>
      </c>
      <c r="Q2416" t="s">
        <v>122</v>
      </c>
      <c r="S2416" s="8">
        <v>16702346617</v>
      </c>
      <c r="U2416" t="s">
        <v>9614</v>
      </c>
      <c r="V2416">
        <v>488510</v>
      </c>
      <c r="W2416" t="s">
        <v>124</v>
      </c>
      <c r="Y2416" t="s">
        <v>7921</v>
      </c>
      <c r="Z2416" t="s">
        <v>11965</v>
      </c>
      <c r="AA2416" t="s">
        <v>559</v>
      </c>
      <c r="AB2416" t="s">
        <v>128</v>
      </c>
      <c r="AC2416" t="s">
        <v>9612</v>
      </c>
      <c r="AD2416" t="s">
        <v>9613</v>
      </c>
      <c r="AE2416" t="s">
        <v>120</v>
      </c>
      <c r="AF2416" t="s">
        <v>121</v>
      </c>
      <c r="AG2416" s="6">
        <v>96950</v>
      </c>
      <c r="AH2416" t="s">
        <v>122</v>
      </c>
      <c r="AJ2416" s="8">
        <v>16702346617</v>
      </c>
      <c r="AL2416" t="s">
        <v>9617</v>
      </c>
      <c r="BE2416" t="str">
        <f>"53-3032.00"</f>
        <v>53-3032.00</v>
      </c>
      <c r="BF2416" t="s">
        <v>4159</v>
      </c>
      <c r="BG2416" t="s">
        <v>11966</v>
      </c>
      <c r="BH2416" t="s">
        <v>11967</v>
      </c>
      <c r="BI2416">
        <v>3</v>
      </c>
      <c r="BJ2416">
        <v>3</v>
      </c>
      <c r="BK2416" s="1">
        <v>45931</v>
      </c>
      <c r="BL2416" s="1">
        <v>46295</v>
      </c>
      <c r="BM2416" s="1">
        <v>45931</v>
      </c>
      <c r="BN2416" s="1">
        <v>46295</v>
      </c>
      <c r="BO2416">
        <v>35</v>
      </c>
      <c r="BP2416">
        <v>0</v>
      </c>
      <c r="BQ2416">
        <v>7</v>
      </c>
      <c r="BR2416">
        <v>7</v>
      </c>
      <c r="BS2416">
        <v>7</v>
      </c>
      <c r="BT2416">
        <v>7</v>
      </c>
      <c r="BU2416">
        <v>7</v>
      </c>
      <c r="BV2416">
        <v>0</v>
      </c>
      <c r="BW2416" t="str">
        <f>"8:00 AM"</f>
        <v>8:00 AM</v>
      </c>
      <c r="BX2416" t="str">
        <f>"5:00 PM"</f>
        <v>5:00 PM</v>
      </c>
      <c r="BY2416" t="s">
        <v>133</v>
      </c>
      <c r="BZ2416">
        <v>0</v>
      </c>
      <c r="CA2416">
        <v>12</v>
      </c>
      <c r="CB2416" t="s">
        <v>117</v>
      </c>
      <c r="CD2416" t="s">
        <v>16688</v>
      </c>
      <c r="CE2416" t="s">
        <v>9613</v>
      </c>
      <c r="CG2416" t="s">
        <v>120</v>
      </c>
      <c r="CH2416" t="s">
        <v>121</v>
      </c>
      <c r="CI2416" s="6">
        <v>96950</v>
      </c>
      <c r="CJ2416" s="10">
        <v>11.31</v>
      </c>
      <c r="CK2416" s="10">
        <v>11.31</v>
      </c>
      <c r="CL2416" s="10">
        <v>16.97</v>
      </c>
      <c r="CM2416" s="10">
        <v>16.97</v>
      </c>
      <c r="CN2416" t="s">
        <v>137</v>
      </c>
      <c r="CO2416" t="s">
        <v>194</v>
      </c>
      <c r="CP2416" t="s">
        <v>138</v>
      </c>
      <c r="CR2416" t="s">
        <v>139</v>
      </c>
      <c r="CS2416" t="s">
        <v>139</v>
      </c>
      <c r="CT2416" t="s">
        <v>140</v>
      </c>
      <c r="CU2416" t="s">
        <v>139</v>
      </c>
      <c r="CV2416" t="s">
        <v>140</v>
      </c>
      <c r="CW2416" t="s">
        <v>139</v>
      </c>
      <c r="CX2416" t="s">
        <v>140</v>
      </c>
      <c r="CY2416" t="s">
        <v>1002</v>
      </c>
      <c r="CZ2416" s="8">
        <v>16702346617</v>
      </c>
      <c r="DA2416" t="s">
        <v>16689</v>
      </c>
      <c r="DB2416" t="s">
        <v>164</v>
      </c>
      <c r="DC2416" t="s">
        <v>139</v>
      </c>
      <c r="DD2416" t="s">
        <v>117</v>
      </c>
    </row>
    <row r="2417" spans="1:114" ht="15" customHeight="1" x14ac:dyDescent="0.35">
      <c r="A2417" t="s">
        <v>15560</v>
      </c>
      <c r="B2417" t="s">
        <v>144</v>
      </c>
      <c r="C2417" s="1">
        <v>45772</v>
      </c>
      <c r="D2417" s="1">
        <v>45831</v>
      </c>
      <c r="E2417" t="s">
        <v>116</v>
      </c>
      <c r="F2417" s="1">
        <v>45929</v>
      </c>
      <c r="G2417" t="s">
        <v>117</v>
      </c>
      <c r="H2417" t="s">
        <v>117</v>
      </c>
      <c r="I2417" t="s">
        <v>117</v>
      </c>
      <c r="J2417" t="s">
        <v>12415</v>
      </c>
      <c r="K2417" t="s">
        <v>12416</v>
      </c>
      <c r="L2417" t="s">
        <v>12417</v>
      </c>
      <c r="M2417" t="s">
        <v>6093</v>
      </c>
      <c r="N2417" t="s">
        <v>120</v>
      </c>
      <c r="O2417" t="s">
        <v>121</v>
      </c>
      <c r="P2417" s="6">
        <v>96950</v>
      </c>
      <c r="Q2417" t="s">
        <v>122</v>
      </c>
      <c r="S2417" s="8">
        <v>16702346677</v>
      </c>
      <c r="U2417" t="s">
        <v>12418</v>
      </c>
      <c r="V2417">
        <v>561520</v>
      </c>
      <c r="W2417" t="s">
        <v>124</v>
      </c>
      <c r="Y2417" t="s">
        <v>12419</v>
      </c>
      <c r="Z2417" t="s">
        <v>12420</v>
      </c>
      <c r="AB2417" t="s">
        <v>270</v>
      </c>
      <c r="AC2417" t="s">
        <v>12417</v>
      </c>
      <c r="AD2417" t="s">
        <v>6093</v>
      </c>
      <c r="AE2417" t="s">
        <v>120</v>
      </c>
      <c r="AF2417" t="s">
        <v>121</v>
      </c>
      <c r="AG2417" s="6">
        <v>96950</v>
      </c>
      <c r="AH2417" t="s">
        <v>122</v>
      </c>
      <c r="AJ2417" s="8">
        <v>16702346677</v>
      </c>
      <c r="AL2417" t="s">
        <v>12421</v>
      </c>
      <c r="BE2417" t="str">
        <f>"39-7011.00"</f>
        <v>39-7011.00</v>
      </c>
      <c r="BF2417" t="s">
        <v>1985</v>
      </c>
      <c r="BG2417" t="s">
        <v>15561</v>
      </c>
      <c r="BH2417" t="s">
        <v>1708</v>
      </c>
      <c r="BI2417">
        <v>5</v>
      </c>
      <c r="BJ2417">
        <v>5</v>
      </c>
      <c r="BK2417" s="1">
        <v>45931</v>
      </c>
      <c r="BL2417" s="1">
        <v>46295</v>
      </c>
      <c r="BM2417" s="1">
        <v>45931</v>
      </c>
      <c r="BN2417" s="1">
        <v>46295</v>
      </c>
      <c r="BO2417">
        <v>40</v>
      </c>
      <c r="BP2417">
        <v>0</v>
      </c>
      <c r="BQ2417">
        <v>8</v>
      </c>
      <c r="BR2417">
        <v>8</v>
      </c>
      <c r="BS2417">
        <v>8</v>
      </c>
      <c r="BT2417">
        <v>8</v>
      </c>
      <c r="BU2417">
        <v>8</v>
      </c>
      <c r="BV2417">
        <v>0</v>
      </c>
      <c r="BW2417" t="str">
        <f>"8:00 AM"</f>
        <v>8:00 AM</v>
      </c>
      <c r="BX2417" t="str">
        <f>"5:00 PM"</f>
        <v>5:00 PM</v>
      </c>
      <c r="BY2417" t="s">
        <v>159</v>
      </c>
      <c r="BZ2417">
        <v>0</v>
      </c>
      <c r="CA2417">
        <v>24</v>
      </c>
      <c r="CB2417" t="s">
        <v>117</v>
      </c>
      <c r="CD2417" t="s">
        <v>10672</v>
      </c>
      <c r="CE2417" t="s">
        <v>12417</v>
      </c>
      <c r="CF2417" t="s">
        <v>6093</v>
      </c>
      <c r="CG2417" t="s">
        <v>120</v>
      </c>
      <c r="CH2417" t="s">
        <v>121</v>
      </c>
      <c r="CI2417" s="6">
        <v>96950</v>
      </c>
      <c r="CJ2417" s="10">
        <v>10.43</v>
      </c>
      <c r="CK2417" s="10">
        <v>10.43</v>
      </c>
      <c r="CL2417" s="10">
        <v>15.65</v>
      </c>
      <c r="CM2417" s="10">
        <v>15.65</v>
      </c>
      <c r="CN2417" t="s">
        <v>137</v>
      </c>
      <c r="CO2417" t="s">
        <v>140</v>
      </c>
      <c r="CP2417" t="s">
        <v>138</v>
      </c>
      <c r="CR2417" t="s">
        <v>117</v>
      </c>
      <c r="CS2417" t="s">
        <v>139</v>
      </c>
      <c r="CT2417" t="s">
        <v>140</v>
      </c>
      <c r="CU2417" t="s">
        <v>139</v>
      </c>
      <c r="CV2417" t="s">
        <v>140</v>
      </c>
      <c r="CW2417" t="s">
        <v>139</v>
      </c>
      <c r="CX2417" t="s">
        <v>140</v>
      </c>
      <c r="CY2417" t="s">
        <v>6100</v>
      </c>
      <c r="CZ2417" s="8">
        <v>16702346677</v>
      </c>
      <c r="DA2417" t="s">
        <v>12421</v>
      </c>
      <c r="DB2417" t="s">
        <v>140</v>
      </c>
      <c r="DC2417" t="s">
        <v>139</v>
      </c>
      <c r="DD2417" t="s">
        <v>117</v>
      </c>
    </row>
    <row r="2418" spans="1:114" ht="15" customHeight="1" x14ac:dyDescent="0.35">
      <c r="A2418" t="s">
        <v>5863</v>
      </c>
      <c r="B2418" t="s">
        <v>144</v>
      </c>
      <c r="C2418" s="1">
        <v>45773</v>
      </c>
      <c r="D2418" s="1">
        <v>45831</v>
      </c>
      <c r="E2418" t="s">
        <v>116</v>
      </c>
      <c r="F2418" s="1">
        <v>45929</v>
      </c>
      <c r="G2418" t="s">
        <v>117</v>
      </c>
      <c r="H2418" t="s">
        <v>117</v>
      </c>
      <c r="I2418" t="s">
        <v>117</v>
      </c>
      <c r="J2418" t="s">
        <v>5864</v>
      </c>
      <c r="K2418" t="s">
        <v>5865</v>
      </c>
      <c r="L2418" t="s">
        <v>5866</v>
      </c>
      <c r="N2418" t="s">
        <v>120</v>
      </c>
      <c r="O2418" t="s">
        <v>121</v>
      </c>
      <c r="P2418" s="6">
        <v>96950</v>
      </c>
      <c r="Q2418" t="s">
        <v>122</v>
      </c>
      <c r="S2418" s="8">
        <v>16709896585</v>
      </c>
      <c r="U2418" t="s">
        <v>5867</v>
      </c>
      <c r="V2418">
        <v>722320</v>
      </c>
      <c r="W2418" t="s">
        <v>124</v>
      </c>
      <c r="Y2418" t="s">
        <v>2446</v>
      </c>
      <c r="Z2418" t="s">
        <v>5868</v>
      </c>
      <c r="AA2418" t="s">
        <v>5869</v>
      </c>
      <c r="AB2418" t="s">
        <v>128</v>
      </c>
      <c r="AC2418" t="s">
        <v>5866</v>
      </c>
      <c r="AE2418" t="s">
        <v>120</v>
      </c>
      <c r="AF2418" t="s">
        <v>121</v>
      </c>
      <c r="AG2418" s="6">
        <v>96950</v>
      </c>
      <c r="AH2418" t="s">
        <v>122</v>
      </c>
      <c r="AJ2418" s="8">
        <v>16709896585</v>
      </c>
      <c r="AL2418" t="s">
        <v>5870</v>
      </c>
      <c r="BE2418" t="str">
        <f>"49-9071.00"</f>
        <v>49-9071.00</v>
      </c>
      <c r="BF2418" t="s">
        <v>156</v>
      </c>
      <c r="BG2418" t="s">
        <v>5871</v>
      </c>
      <c r="BH2418" t="s">
        <v>156</v>
      </c>
      <c r="BI2418">
        <v>8</v>
      </c>
      <c r="BJ2418">
        <v>8</v>
      </c>
      <c r="BK2418" s="1">
        <v>45931</v>
      </c>
      <c r="BL2418" s="1">
        <v>46295</v>
      </c>
      <c r="BM2418" s="1">
        <v>45931</v>
      </c>
      <c r="BN2418" s="1">
        <v>46295</v>
      </c>
      <c r="BO2418">
        <v>35</v>
      </c>
      <c r="BP2418">
        <v>0</v>
      </c>
      <c r="BQ2418">
        <v>7</v>
      </c>
      <c r="BR2418">
        <v>7</v>
      </c>
      <c r="BS2418">
        <v>7</v>
      </c>
      <c r="BT2418">
        <v>7</v>
      </c>
      <c r="BU2418">
        <v>7</v>
      </c>
      <c r="BV2418">
        <v>0</v>
      </c>
      <c r="BW2418" t="str">
        <f>"8:00 AM"</f>
        <v>8:00 AM</v>
      </c>
      <c r="BX2418" t="str">
        <f>"4:00 PM"</f>
        <v>4:00 PM</v>
      </c>
      <c r="BY2418" t="s">
        <v>159</v>
      </c>
      <c r="BZ2418">
        <v>0</v>
      </c>
      <c r="CA2418">
        <v>12</v>
      </c>
      <c r="CB2418" t="s">
        <v>117</v>
      </c>
      <c r="CD2418" s="2" t="s">
        <v>5872</v>
      </c>
      <c r="CE2418" t="s">
        <v>5873</v>
      </c>
      <c r="CG2418" t="s">
        <v>120</v>
      </c>
      <c r="CH2418" t="s">
        <v>121</v>
      </c>
      <c r="CI2418" s="6">
        <v>96950</v>
      </c>
      <c r="CJ2418" s="10">
        <v>9.75</v>
      </c>
      <c r="CK2418" s="10">
        <v>9.75</v>
      </c>
      <c r="CL2418" s="10">
        <v>14.63</v>
      </c>
      <c r="CM2418" s="10">
        <v>14.63</v>
      </c>
      <c r="CN2418" t="s">
        <v>137</v>
      </c>
      <c r="CO2418" t="s">
        <v>194</v>
      </c>
      <c r="CP2418" t="s">
        <v>138</v>
      </c>
      <c r="CR2418" t="s">
        <v>117</v>
      </c>
      <c r="CS2418" t="s">
        <v>139</v>
      </c>
      <c r="CT2418" t="s">
        <v>140</v>
      </c>
      <c r="CU2418" t="s">
        <v>139</v>
      </c>
      <c r="CV2418" t="s">
        <v>140</v>
      </c>
      <c r="CW2418" t="s">
        <v>139</v>
      </c>
      <c r="CX2418" t="s">
        <v>139</v>
      </c>
      <c r="CY2418" t="s">
        <v>5874</v>
      </c>
      <c r="CZ2418" s="8">
        <v>16709896585</v>
      </c>
      <c r="DA2418" t="s">
        <v>5870</v>
      </c>
      <c r="DB2418" t="s">
        <v>140</v>
      </c>
      <c r="DC2418" t="s">
        <v>139</v>
      </c>
      <c r="DD2418" t="s">
        <v>117</v>
      </c>
    </row>
    <row r="2419" spans="1:114" ht="15" customHeight="1" x14ac:dyDescent="0.35">
      <c r="A2419" t="s">
        <v>12538</v>
      </c>
      <c r="B2419" t="s">
        <v>144</v>
      </c>
      <c r="C2419" s="1">
        <v>45773</v>
      </c>
      <c r="D2419" s="1">
        <v>45831</v>
      </c>
      <c r="E2419" t="s">
        <v>116</v>
      </c>
      <c r="F2419" s="1">
        <v>45929</v>
      </c>
      <c r="G2419" t="s">
        <v>117</v>
      </c>
      <c r="H2419" t="s">
        <v>117</v>
      </c>
      <c r="I2419" t="s">
        <v>117</v>
      </c>
      <c r="J2419" t="s">
        <v>5864</v>
      </c>
      <c r="K2419" t="s">
        <v>5865</v>
      </c>
      <c r="L2419" t="s">
        <v>5866</v>
      </c>
      <c r="N2419" t="s">
        <v>120</v>
      </c>
      <c r="O2419" t="s">
        <v>121</v>
      </c>
      <c r="P2419" s="6">
        <v>96950</v>
      </c>
      <c r="Q2419" t="s">
        <v>122</v>
      </c>
      <c r="S2419" s="8">
        <v>16709896585</v>
      </c>
      <c r="U2419" t="s">
        <v>5867</v>
      </c>
      <c r="V2419">
        <v>72232</v>
      </c>
      <c r="W2419" t="s">
        <v>124</v>
      </c>
      <c r="Y2419" t="s">
        <v>2446</v>
      </c>
      <c r="Z2419" t="s">
        <v>5868</v>
      </c>
      <c r="AA2419" t="s">
        <v>5869</v>
      </c>
      <c r="AB2419" t="s">
        <v>128</v>
      </c>
      <c r="AC2419" t="s">
        <v>5866</v>
      </c>
      <c r="AE2419" t="s">
        <v>120</v>
      </c>
      <c r="AF2419" t="s">
        <v>121</v>
      </c>
      <c r="AG2419" s="6">
        <v>96950</v>
      </c>
      <c r="AH2419" t="s">
        <v>122</v>
      </c>
      <c r="AJ2419" s="8">
        <v>16709896585</v>
      </c>
      <c r="AL2419" t="s">
        <v>5870</v>
      </c>
      <c r="BE2419" t="str">
        <f>"35-2014.00"</f>
        <v>35-2014.00</v>
      </c>
      <c r="BF2419" t="s">
        <v>191</v>
      </c>
      <c r="BG2419" t="s">
        <v>9903</v>
      </c>
      <c r="BH2419" t="s">
        <v>191</v>
      </c>
      <c r="BI2419">
        <v>5</v>
      </c>
      <c r="BJ2419">
        <v>5</v>
      </c>
      <c r="BK2419" s="1">
        <v>45931</v>
      </c>
      <c r="BL2419" s="1">
        <v>46295</v>
      </c>
      <c r="BM2419" s="1">
        <v>45931</v>
      </c>
      <c r="BN2419" s="1">
        <v>46295</v>
      </c>
      <c r="BO2419">
        <v>35</v>
      </c>
      <c r="BP2419">
        <v>0</v>
      </c>
      <c r="BQ2419">
        <v>7</v>
      </c>
      <c r="BR2419">
        <v>7</v>
      </c>
      <c r="BS2419">
        <v>7</v>
      </c>
      <c r="BT2419">
        <v>7</v>
      </c>
      <c r="BU2419">
        <v>7</v>
      </c>
      <c r="BV2419">
        <v>0</v>
      </c>
      <c r="BW2419" t="str">
        <f>"8:00 AM"</f>
        <v>8:00 AM</v>
      </c>
      <c r="BX2419" t="str">
        <f>"4:00 PM"</f>
        <v>4:00 PM</v>
      </c>
      <c r="BY2419" t="s">
        <v>133</v>
      </c>
      <c r="BZ2419">
        <v>0</v>
      </c>
      <c r="CA2419">
        <v>3</v>
      </c>
      <c r="CB2419" t="s">
        <v>117</v>
      </c>
      <c r="CD2419" t="s">
        <v>9904</v>
      </c>
      <c r="CE2419" t="s">
        <v>5873</v>
      </c>
      <c r="CG2419" t="s">
        <v>120</v>
      </c>
      <c r="CH2419" t="s">
        <v>121</v>
      </c>
      <c r="CI2419" s="6">
        <v>96950</v>
      </c>
      <c r="CJ2419" s="10">
        <v>8.83</v>
      </c>
      <c r="CK2419" s="10">
        <v>8.83</v>
      </c>
      <c r="CL2419" s="10">
        <v>13.25</v>
      </c>
      <c r="CM2419" s="10">
        <v>13.25</v>
      </c>
      <c r="CN2419" t="s">
        <v>137</v>
      </c>
      <c r="CO2419" t="s">
        <v>194</v>
      </c>
      <c r="CP2419" t="s">
        <v>138</v>
      </c>
      <c r="CR2419" t="s">
        <v>117</v>
      </c>
      <c r="CS2419" t="s">
        <v>139</v>
      </c>
      <c r="CT2419" t="s">
        <v>140</v>
      </c>
      <c r="CU2419" t="s">
        <v>139</v>
      </c>
      <c r="CV2419" t="s">
        <v>140</v>
      </c>
      <c r="CW2419" t="s">
        <v>139</v>
      </c>
      <c r="CX2419" t="s">
        <v>140</v>
      </c>
      <c r="CY2419" t="s">
        <v>5874</v>
      </c>
      <c r="CZ2419" s="8">
        <v>16709896585</v>
      </c>
      <c r="DA2419" t="s">
        <v>5870</v>
      </c>
      <c r="DB2419" t="s">
        <v>140</v>
      </c>
      <c r="DC2419" t="s">
        <v>139</v>
      </c>
      <c r="DD2419" t="s">
        <v>117</v>
      </c>
    </row>
    <row r="2420" spans="1:114" ht="15" customHeight="1" x14ac:dyDescent="0.35">
      <c r="A2420" t="s">
        <v>12413</v>
      </c>
      <c r="B2420" t="s">
        <v>144</v>
      </c>
      <c r="C2420" s="1">
        <v>45778</v>
      </c>
      <c r="D2420" s="1">
        <v>45831</v>
      </c>
      <c r="E2420" t="s">
        <v>116</v>
      </c>
      <c r="F2420" s="1">
        <v>45929</v>
      </c>
      <c r="G2420" t="s">
        <v>117</v>
      </c>
      <c r="H2420" t="s">
        <v>117</v>
      </c>
      <c r="I2420" t="s">
        <v>117</v>
      </c>
      <c r="J2420" t="s">
        <v>6924</v>
      </c>
      <c r="L2420" t="s">
        <v>6925</v>
      </c>
      <c r="M2420" t="s">
        <v>6926</v>
      </c>
      <c r="N2420" t="s">
        <v>120</v>
      </c>
      <c r="O2420" t="s">
        <v>121</v>
      </c>
      <c r="P2420" s="6">
        <v>96950</v>
      </c>
      <c r="Q2420" t="s">
        <v>122</v>
      </c>
      <c r="S2420" s="8">
        <v>16704845868</v>
      </c>
      <c r="U2420" t="s">
        <v>6927</v>
      </c>
      <c r="V2420">
        <v>561510</v>
      </c>
      <c r="W2420" t="s">
        <v>124</v>
      </c>
      <c r="Y2420" t="s">
        <v>1679</v>
      </c>
      <c r="Z2420" t="s">
        <v>5153</v>
      </c>
      <c r="AB2420" t="s">
        <v>270</v>
      </c>
      <c r="AC2420" t="s">
        <v>6925</v>
      </c>
      <c r="AD2420" t="s">
        <v>6926</v>
      </c>
      <c r="AE2420" t="s">
        <v>120</v>
      </c>
      <c r="AF2420" t="s">
        <v>121</v>
      </c>
      <c r="AG2420" s="6">
        <v>96950</v>
      </c>
      <c r="AH2420" t="s">
        <v>122</v>
      </c>
      <c r="AJ2420" s="8">
        <v>16704845868</v>
      </c>
      <c r="AL2420" t="s">
        <v>6928</v>
      </c>
      <c r="BE2420" t="str">
        <f>"39-7011.00"</f>
        <v>39-7011.00</v>
      </c>
      <c r="BF2420" t="s">
        <v>1985</v>
      </c>
      <c r="BG2420" t="s">
        <v>6929</v>
      </c>
      <c r="BH2420" t="s">
        <v>1708</v>
      </c>
      <c r="BI2420">
        <v>3</v>
      </c>
      <c r="BJ2420">
        <v>3</v>
      </c>
      <c r="BK2420" s="1">
        <v>45931</v>
      </c>
      <c r="BL2420" s="1">
        <v>46295</v>
      </c>
      <c r="BM2420" s="1">
        <v>45931</v>
      </c>
      <c r="BN2420" s="1">
        <v>46295</v>
      </c>
      <c r="BO2420">
        <v>40</v>
      </c>
      <c r="BP2420">
        <v>0</v>
      </c>
      <c r="BQ2420">
        <v>8</v>
      </c>
      <c r="BR2420">
        <v>8</v>
      </c>
      <c r="BS2420">
        <v>8</v>
      </c>
      <c r="BT2420">
        <v>8</v>
      </c>
      <c r="BU2420">
        <v>8</v>
      </c>
      <c r="BV2420">
        <v>0</v>
      </c>
      <c r="BW2420" t="str">
        <f>"8:00 AM"</f>
        <v>8:00 AM</v>
      </c>
      <c r="BX2420" t="str">
        <f>"5:00 PM"</f>
        <v>5:00 PM</v>
      </c>
      <c r="BY2420" t="s">
        <v>159</v>
      </c>
      <c r="BZ2420">
        <v>0</v>
      </c>
      <c r="CA2420">
        <v>24</v>
      </c>
      <c r="CB2420" t="s">
        <v>117</v>
      </c>
      <c r="CD2420" t="s">
        <v>6930</v>
      </c>
      <c r="CE2420" t="s">
        <v>6925</v>
      </c>
      <c r="CF2420" t="s">
        <v>6926</v>
      </c>
      <c r="CG2420" t="s">
        <v>120</v>
      </c>
      <c r="CH2420" t="s">
        <v>121</v>
      </c>
      <c r="CI2420" s="6">
        <v>96950</v>
      </c>
      <c r="CJ2420" s="10">
        <v>10.43</v>
      </c>
      <c r="CK2420" s="10">
        <v>10.43</v>
      </c>
      <c r="CL2420" s="10">
        <v>15.65</v>
      </c>
      <c r="CM2420" s="10">
        <v>15.65</v>
      </c>
      <c r="CN2420" t="s">
        <v>137</v>
      </c>
      <c r="CO2420" t="s">
        <v>140</v>
      </c>
      <c r="CP2420" t="s">
        <v>138</v>
      </c>
      <c r="CR2420" t="s">
        <v>117</v>
      </c>
      <c r="CS2420" t="s">
        <v>139</v>
      </c>
      <c r="CT2420" t="s">
        <v>140</v>
      </c>
      <c r="CU2420" t="s">
        <v>139</v>
      </c>
      <c r="CV2420" t="s">
        <v>140</v>
      </c>
      <c r="CW2420" t="s">
        <v>139</v>
      </c>
      <c r="CX2420" t="s">
        <v>140</v>
      </c>
      <c r="CY2420" t="s">
        <v>276</v>
      </c>
      <c r="CZ2420" s="8">
        <v>16704845868</v>
      </c>
      <c r="DA2420" t="s">
        <v>6928</v>
      </c>
      <c r="DB2420" t="s">
        <v>140</v>
      </c>
      <c r="DC2420" t="s">
        <v>139</v>
      </c>
      <c r="DD2420" t="s">
        <v>117</v>
      </c>
    </row>
    <row r="2421" spans="1:114" ht="15" customHeight="1" x14ac:dyDescent="0.35">
      <c r="A2421" t="s">
        <v>14068</v>
      </c>
      <c r="B2421" t="s">
        <v>144</v>
      </c>
      <c r="C2421" s="1">
        <v>45778</v>
      </c>
      <c r="D2421" s="1">
        <v>45831</v>
      </c>
      <c r="E2421" t="s">
        <v>116</v>
      </c>
      <c r="F2421" s="1">
        <v>45929</v>
      </c>
      <c r="G2421" t="s">
        <v>117</v>
      </c>
      <c r="H2421" t="s">
        <v>117</v>
      </c>
      <c r="I2421" t="s">
        <v>117</v>
      </c>
      <c r="J2421" t="s">
        <v>14069</v>
      </c>
      <c r="K2421" t="s">
        <v>14070</v>
      </c>
      <c r="L2421" t="s">
        <v>14071</v>
      </c>
      <c r="M2421" t="s">
        <v>266</v>
      </c>
      <c r="N2421" t="s">
        <v>120</v>
      </c>
      <c r="O2421" t="s">
        <v>121</v>
      </c>
      <c r="P2421" s="6">
        <v>96950</v>
      </c>
      <c r="Q2421" t="s">
        <v>122</v>
      </c>
      <c r="S2421" s="8">
        <v>16704845868</v>
      </c>
      <c r="U2421" t="s">
        <v>14072</v>
      </c>
      <c r="V2421">
        <v>44511</v>
      </c>
      <c r="W2421" t="s">
        <v>124</v>
      </c>
      <c r="Y2421" t="s">
        <v>1679</v>
      </c>
      <c r="Z2421" t="s">
        <v>5153</v>
      </c>
      <c r="AB2421" t="s">
        <v>270</v>
      </c>
      <c r="AC2421" t="s">
        <v>14071</v>
      </c>
      <c r="AD2421" t="s">
        <v>266</v>
      </c>
      <c r="AE2421" t="s">
        <v>120</v>
      </c>
      <c r="AF2421" t="s">
        <v>121</v>
      </c>
      <c r="AG2421" s="6">
        <v>96950</v>
      </c>
      <c r="AH2421" t="s">
        <v>122</v>
      </c>
      <c r="AJ2421" s="8">
        <v>16704845868</v>
      </c>
      <c r="AL2421" t="s">
        <v>14073</v>
      </c>
      <c r="BE2421" t="str">
        <f>"45-2092.00"</f>
        <v>45-2092.00</v>
      </c>
      <c r="BF2421" t="s">
        <v>1014</v>
      </c>
      <c r="BG2421" t="s">
        <v>14074</v>
      </c>
      <c r="BH2421" t="s">
        <v>1016</v>
      </c>
      <c r="BI2421">
        <v>4</v>
      </c>
      <c r="BJ2421">
        <v>4</v>
      </c>
      <c r="BK2421" s="1">
        <v>45931</v>
      </c>
      <c r="BL2421" s="1">
        <v>46295</v>
      </c>
      <c r="BM2421" s="1">
        <v>45931</v>
      </c>
      <c r="BN2421" s="1">
        <v>46295</v>
      </c>
      <c r="BO2421">
        <v>40</v>
      </c>
      <c r="BP2421">
        <v>0</v>
      </c>
      <c r="BQ2421">
        <v>8</v>
      </c>
      <c r="BR2421">
        <v>8</v>
      </c>
      <c r="BS2421">
        <v>8</v>
      </c>
      <c r="BT2421">
        <v>8</v>
      </c>
      <c r="BU2421">
        <v>8</v>
      </c>
      <c r="BV2421">
        <v>0</v>
      </c>
      <c r="BW2421" t="str">
        <f>"8:00 AM"</f>
        <v>8:00 AM</v>
      </c>
      <c r="BX2421" t="str">
        <f>"5:00 PM"</f>
        <v>5:00 PM</v>
      </c>
      <c r="BY2421" t="s">
        <v>133</v>
      </c>
      <c r="BZ2421">
        <v>0</v>
      </c>
      <c r="CA2421">
        <v>3</v>
      </c>
      <c r="CB2421" t="s">
        <v>117</v>
      </c>
      <c r="CD2421" t="s">
        <v>14075</v>
      </c>
      <c r="CE2421" t="s">
        <v>14071</v>
      </c>
      <c r="CF2421" t="s">
        <v>266</v>
      </c>
      <c r="CG2421" t="s">
        <v>120</v>
      </c>
      <c r="CH2421" t="s">
        <v>121</v>
      </c>
      <c r="CI2421" s="6">
        <v>96950</v>
      </c>
      <c r="CJ2421" s="10">
        <v>11.91</v>
      </c>
      <c r="CK2421" s="10">
        <v>11.91</v>
      </c>
      <c r="CL2421" s="10">
        <v>17.87</v>
      </c>
      <c r="CM2421" s="10">
        <v>17.87</v>
      </c>
      <c r="CN2421" t="s">
        <v>137</v>
      </c>
      <c r="CO2421" t="s">
        <v>140</v>
      </c>
      <c r="CP2421" t="s">
        <v>138</v>
      </c>
      <c r="CR2421" t="s">
        <v>117</v>
      </c>
      <c r="CS2421" t="s">
        <v>139</v>
      </c>
      <c r="CT2421" t="s">
        <v>140</v>
      </c>
      <c r="CU2421" t="s">
        <v>139</v>
      </c>
      <c r="CV2421" t="s">
        <v>140</v>
      </c>
      <c r="CW2421" t="s">
        <v>139</v>
      </c>
      <c r="CX2421" t="s">
        <v>140</v>
      </c>
      <c r="CY2421" t="s">
        <v>276</v>
      </c>
      <c r="CZ2421" s="8">
        <v>16704845868</v>
      </c>
      <c r="DA2421" t="s">
        <v>14073</v>
      </c>
      <c r="DB2421" t="s">
        <v>140</v>
      </c>
      <c r="DC2421" t="s">
        <v>139</v>
      </c>
      <c r="DD2421" t="s">
        <v>117</v>
      </c>
    </row>
    <row r="2422" spans="1:114" ht="15" customHeight="1" x14ac:dyDescent="0.35">
      <c r="A2422" t="s">
        <v>13924</v>
      </c>
      <c r="B2422" t="s">
        <v>144</v>
      </c>
      <c r="C2422" s="1">
        <v>45778</v>
      </c>
      <c r="D2422" s="1">
        <v>45831</v>
      </c>
      <c r="E2422" t="s">
        <v>116</v>
      </c>
      <c r="F2422" s="1">
        <v>45928</v>
      </c>
      <c r="G2422" t="s">
        <v>117</v>
      </c>
      <c r="H2422" t="s">
        <v>117</v>
      </c>
      <c r="I2422" t="s">
        <v>117</v>
      </c>
      <c r="J2422" t="s">
        <v>3470</v>
      </c>
      <c r="L2422" t="s">
        <v>3471</v>
      </c>
      <c r="N2422" t="s">
        <v>120</v>
      </c>
      <c r="O2422" t="s">
        <v>121</v>
      </c>
      <c r="P2422" s="6">
        <v>96950</v>
      </c>
      <c r="Q2422" t="s">
        <v>122</v>
      </c>
      <c r="S2422" s="8">
        <v>16702886108</v>
      </c>
      <c r="U2422" t="s">
        <v>3472</v>
      </c>
      <c r="V2422">
        <v>23622</v>
      </c>
      <c r="W2422" t="s">
        <v>124</v>
      </c>
      <c r="Y2422" t="s">
        <v>1426</v>
      </c>
      <c r="Z2422" t="s">
        <v>3473</v>
      </c>
      <c r="AB2422" t="s">
        <v>128</v>
      </c>
      <c r="AC2422" t="s">
        <v>3474</v>
      </c>
      <c r="AE2422" t="s">
        <v>120</v>
      </c>
      <c r="AF2422" t="s">
        <v>121</v>
      </c>
      <c r="AG2422" s="6">
        <v>96950</v>
      </c>
      <c r="AH2422" t="s">
        <v>122</v>
      </c>
      <c r="AJ2422" s="8">
        <v>16702886108</v>
      </c>
      <c r="AL2422" t="s">
        <v>3475</v>
      </c>
      <c r="BE2422" t="str">
        <f>"49-9071.00"</f>
        <v>49-9071.00</v>
      </c>
      <c r="BF2422" t="s">
        <v>156</v>
      </c>
      <c r="BG2422" t="s">
        <v>6158</v>
      </c>
      <c r="BH2422" t="s">
        <v>6159</v>
      </c>
      <c r="BI2422">
        <v>20</v>
      </c>
      <c r="BJ2422">
        <v>20</v>
      </c>
      <c r="BK2422" s="1">
        <v>45929</v>
      </c>
      <c r="BL2422" s="1">
        <v>46295</v>
      </c>
      <c r="BM2422" s="1">
        <v>45929</v>
      </c>
      <c r="BN2422" s="1">
        <v>46295</v>
      </c>
      <c r="BO2422">
        <v>40</v>
      </c>
      <c r="BP2422">
        <v>0</v>
      </c>
      <c r="BQ2422">
        <v>8</v>
      </c>
      <c r="BR2422">
        <v>8</v>
      </c>
      <c r="BS2422">
        <v>8</v>
      </c>
      <c r="BT2422">
        <v>8</v>
      </c>
      <c r="BU2422">
        <v>8</v>
      </c>
      <c r="BV2422">
        <v>0</v>
      </c>
      <c r="BW2422" t="str">
        <f>"8:00 AM"</f>
        <v>8:00 AM</v>
      </c>
      <c r="BX2422" t="str">
        <f>"5:00 PM"</f>
        <v>5:00 PM</v>
      </c>
      <c r="BY2422" t="s">
        <v>159</v>
      </c>
      <c r="BZ2422">
        <v>0</v>
      </c>
      <c r="CA2422">
        <v>24</v>
      </c>
      <c r="CB2422" t="s">
        <v>117</v>
      </c>
      <c r="CD2422" t="s">
        <v>6160</v>
      </c>
      <c r="CE2422" t="s">
        <v>3479</v>
      </c>
      <c r="CG2422" t="s">
        <v>120</v>
      </c>
      <c r="CH2422" t="s">
        <v>121</v>
      </c>
      <c r="CI2422" s="6">
        <v>96950</v>
      </c>
      <c r="CJ2422" s="10">
        <v>9.75</v>
      </c>
      <c r="CK2422" s="10">
        <v>9.75</v>
      </c>
      <c r="CL2422" s="10">
        <v>14.63</v>
      </c>
      <c r="CM2422" s="10">
        <v>14.63</v>
      </c>
      <c r="CN2422" t="s">
        <v>137</v>
      </c>
      <c r="CO2422" t="s">
        <v>164</v>
      </c>
      <c r="CP2422" t="s">
        <v>209</v>
      </c>
      <c r="CR2422" t="s">
        <v>117</v>
      </c>
      <c r="CS2422" t="s">
        <v>139</v>
      </c>
      <c r="CT2422" t="s">
        <v>139</v>
      </c>
      <c r="CU2422" t="s">
        <v>139</v>
      </c>
      <c r="CV2422" t="s">
        <v>140</v>
      </c>
      <c r="CW2422" t="s">
        <v>139</v>
      </c>
      <c r="CX2422" t="s">
        <v>139</v>
      </c>
      <c r="CY2422" t="s">
        <v>13925</v>
      </c>
      <c r="CZ2422" s="8">
        <v>16702886108</v>
      </c>
      <c r="DA2422" t="s">
        <v>3475</v>
      </c>
      <c r="DB2422" t="s">
        <v>164</v>
      </c>
      <c r="DC2422" t="s">
        <v>139</v>
      </c>
      <c r="DD2422" t="s">
        <v>117</v>
      </c>
      <c r="DE2422" t="s">
        <v>1426</v>
      </c>
      <c r="DF2422" t="s">
        <v>3481</v>
      </c>
      <c r="DH2422" t="s">
        <v>3472</v>
      </c>
      <c r="DI2422" t="s">
        <v>3482</v>
      </c>
      <c r="DJ2422" t="s">
        <v>3475</v>
      </c>
    </row>
    <row r="2423" spans="1:114" ht="15" customHeight="1" x14ac:dyDescent="0.35">
      <c r="A2423" t="s">
        <v>8722</v>
      </c>
      <c r="B2423" t="s">
        <v>144</v>
      </c>
      <c r="C2423" s="1">
        <v>45778</v>
      </c>
      <c r="D2423" s="1">
        <v>45831</v>
      </c>
      <c r="E2423" t="s">
        <v>116</v>
      </c>
      <c r="F2423" s="1">
        <v>45929</v>
      </c>
      <c r="G2423" t="s">
        <v>117</v>
      </c>
      <c r="H2423" t="s">
        <v>117</v>
      </c>
      <c r="I2423" t="s">
        <v>117</v>
      </c>
      <c r="J2423" t="s">
        <v>6882</v>
      </c>
      <c r="K2423" t="s">
        <v>140</v>
      </c>
      <c r="L2423" t="s">
        <v>6883</v>
      </c>
      <c r="M2423" t="s">
        <v>8723</v>
      </c>
      <c r="N2423" t="s">
        <v>3437</v>
      </c>
      <c r="O2423" t="s">
        <v>121</v>
      </c>
      <c r="P2423" s="6">
        <v>96950</v>
      </c>
      <c r="Q2423" t="s">
        <v>122</v>
      </c>
      <c r="S2423" s="8">
        <v>16703226031</v>
      </c>
      <c r="U2423" t="s">
        <v>6885</v>
      </c>
      <c r="V2423">
        <v>424410</v>
      </c>
      <c r="W2423" t="s">
        <v>124</v>
      </c>
      <c r="Y2423" t="s">
        <v>6886</v>
      </c>
      <c r="Z2423" t="s">
        <v>6887</v>
      </c>
      <c r="AA2423" t="s">
        <v>6888</v>
      </c>
      <c r="AB2423" t="s">
        <v>6889</v>
      </c>
      <c r="AC2423" t="s">
        <v>6883</v>
      </c>
      <c r="AD2423" t="s">
        <v>8723</v>
      </c>
      <c r="AE2423" t="s">
        <v>3437</v>
      </c>
      <c r="AF2423" t="s">
        <v>121</v>
      </c>
      <c r="AG2423" s="6">
        <v>96950</v>
      </c>
      <c r="AH2423" t="s">
        <v>122</v>
      </c>
      <c r="AJ2423" s="8">
        <v>16714826466</v>
      </c>
      <c r="AL2423" t="s">
        <v>6897</v>
      </c>
      <c r="AM2423" t="s">
        <v>717</v>
      </c>
      <c r="AN2423" t="s">
        <v>718</v>
      </c>
      <c r="AO2423" t="s">
        <v>719</v>
      </c>
      <c r="AP2423" t="s">
        <v>720</v>
      </c>
      <c r="AQ2423" t="s">
        <v>721</v>
      </c>
      <c r="AR2423" t="s">
        <v>722</v>
      </c>
      <c r="AS2423" t="s">
        <v>577</v>
      </c>
      <c r="AT2423" t="s">
        <v>578</v>
      </c>
      <c r="AU2423" s="6">
        <v>96913</v>
      </c>
      <c r="AV2423" t="s">
        <v>122</v>
      </c>
      <c r="AX2423" s="8">
        <v>16716461222</v>
      </c>
      <c r="AY2423">
        <v>111</v>
      </c>
      <c r="AZ2423" t="s">
        <v>723</v>
      </c>
      <c r="BA2423" t="s">
        <v>724</v>
      </c>
      <c r="BB2423" t="s">
        <v>725</v>
      </c>
      <c r="BC2423" t="s">
        <v>578</v>
      </c>
      <c r="BD2423" t="s">
        <v>726</v>
      </c>
      <c r="BE2423" t="str">
        <f>"53-3031.00"</f>
        <v>53-3031.00</v>
      </c>
      <c r="BF2423" t="s">
        <v>406</v>
      </c>
      <c r="BG2423" t="s">
        <v>8724</v>
      </c>
      <c r="BH2423" t="s">
        <v>6893</v>
      </c>
      <c r="BI2423">
        <v>2</v>
      </c>
      <c r="BJ2423">
        <v>2</v>
      </c>
      <c r="BK2423" s="1">
        <v>45931</v>
      </c>
      <c r="BL2423" s="1">
        <v>46295</v>
      </c>
      <c r="BM2423" s="1">
        <v>45931</v>
      </c>
      <c r="BN2423" s="1">
        <v>46295</v>
      </c>
      <c r="BO2423">
        <v>40</v>
      </c>
      <c r="BP2423">
        <v>0</v>
      </c>
      <c r="BQ2423">
        <v>8</v>
      </c>
      <c r="BR2423">
        <v>8</v>
      </c>
      <c r="BS2423">
        <v>8</v>
      </c>
      <c r="BT2423">
        <v>8</v>
      </c>
      <c r="BU2423">
        <v>8</v>
      </c>
      <c r="BV2423">
        <v>0</v>
      </c>
      <c r="BW2423" t="str">
        <f>"8:00 AM"</f>
        <v>8:00 AM</v>
      </c>
      <c r="BX2423" t="str">
        <f>"5:00 PM"</f>
        <v>5:00 PM</v>
      </c>
      <c r="BY2423" t="s">
        <v>159</v>
      </c>
      <c r="BZ2423">
        <v>0</v>
      </c>
      <c r="CA2423">
        <v>12</v>
      </c>
      <c r="CB2423" t="s">
        <v>117</v>
      </c>
      <c r="CD2423" s="2" t="s">
        <v>8725</v>
      </c>
      <c r="CE2423" t="s">
        <v>6883</v>
      </c>
      <c r="CF2423" t="s">
        <v>8723</v>
      </c>
      <c r="CG2423" t="s">
        <v>3437</v>
      </c>
      <c r="CH2423" t="s">
        <v>121</v>
      </c>
      <c r="CI2423" s="6">
        <v>96950</v>
      </c>
      <c r="CJ2423" s="10">
        <v>8.34</v>
      </c>
      <c r="CK2423" s="10">
        <v>8.34</v>
      </c>
      <c r="CL2423" s="10">
        <v>12.51</v>
      </c>
      <c r="CM2423" s="10">
        <v>12.51</v>
      </c>
      <c r="CN2423" t="s">
        <v>137</v>
      </c>
      <c r="CO2423" t="s">
        <v>8726</v>
      </c>
      <c r="CP2423" t="s">
        <v>138</v>
      </c>
      <c r="CR2423" t="s">
        <v>139</v>
      </c>
      <c r="CS2423" t="s">
        <v>139</v>
      </c>
      <c r="CT2423" t="s">
        <v>139</v>
      </c>
      <c r="CU2423" t="s">
        <v>139</v>
      </c>
      <c r="CV2423" t="s">
        <v>140</v>
      </c>
      <c r="CW2423" t="s">
        <v>139</v>
      </c>
      <c r="CX2423" t="s">
        <v>139</v>
      </c>
      <c r="CY2423" t="s">
        <v>6896</v>
      </c>
      <c r="CZ2423" s="8">
        <v>16703226031</v>
      </c>
      <c r="DA2423" t="s">
        <v>6897</v>
      </c>
      <c r="DB2423" t="s">
        <v>140</v>
      </c>
      <c r="DC2423" t="s">
        <v>139</v>
      </c>
      <c r="DD2423" t="s">
        <v>117</v>
      </c>
    </row>
    <row r="2424" spans="1:114" ht="15" customHeight="1" x14ac:dyDescent="0.35">
      <c r="A2424" t="s">
        <v>10781</v>
      </c>
      <c r="B2424" t="s">
        <v>144</v>
      </c>
      <c r="C2424" s="1">
        <v>45782</v>
      </c>
      <c r="D2424" s="1">
        <v>45831</v>
      </c>
      <c r="E2424" t="s">
        <v>116</v>
      </c>
      <c r="F2424" s="1">
        <v>45960</v>
      </c>
      <c r="G2424" t="s">
        <v>117</v>
      </c>
      <c r="H2424" t="s">
        <v>117</v>
      </c>
      <c r="I2424" t="s">
        <v>117</v>
      </c>
      <c r="J2424" t="s">
        <v>3218</v>
      </c>
      <c r="L2424" t="s">
        <v>1667</v>
      </c>
      <c r="N2424" t="s">
        <v>136</v>
      </c>
      <c r="O2424" t="s">
        <v>121</v>
      </c>
      <c r="P2424" s="6">
        <v>96950</v>
      </c>
      <c r="Q2424" t="s">
        <v>122</v>
      </c>
      <c r="S2424" s="8">
        <v>16702346445</v>
      </c>
      <c r="T2424">
        <v>2263</v>
      </c>
      <c r="U2424" t="s">
        <v>3219</v>
      </c>
      <c r="V2424">
        <v>53111</v>
      </c>
      <c r="W2424" t="s">
        <v>124</v>
      </c>
      <c r="Y2424" t="s">
        <v>698</v>
      </c>
      <c r="Z2424" t="s">
        <v>699</v>
      </c>
      <c r="AB2424" t="s">
        <v>215</v>
      </c>
      <c r="AC2424" t="s">
        <v>1667</v>
      </c>
      <c r="AE2424" t="s">
        <v>136</v>
      </c>
      <c r="AF2424" t="s">
        <v>121</v>
      </c>
      <c r="AG2424" s="6">
        <v>96950</v>
      </c>
      <c r="AH2424" t="s">
        <v>122</v>
      </c>
      <c r="AJ2424" s="8">
        <v>16702346445</v>
      </c>
      <c r="AK2424">
        <v>2263</v>
      </c>
      <c r="AL2424" t="s">
        <v>700</v>
      </c>
      <c r="BE2424" t="str">
        <f>"43-3031.00"</f>
        <v>43-3031.00</v>
      </c>
      <c r="BF2424" t="s">
        <v>357</v>
      </c>
      <c r="BG2424" t="s">
        <v>10782</v>
      </c>
      <c r="BH2424" t="s">
        <v>1669</v>
      </c>
      <c r="BI2424">
        <v>1</v>
      </c>
      <c r="BJ2424">
        <v>1</v>
      </c>
      <c r="BK2424" s="1">
        <v>45962</v>
      </c>
      <c r="BL2424" s="1">
        <v>46326</v>
      </c>
      <c r="BM2424" s="1">
        <v>45962</v>
      </c>
      <c r="BN2424" s="1">
        <v>46326</v>
      </c>
      <c r="BO2424">
        <v>40</v>
      </c>
      <c r="BP2424">
        <v>0</v>
      </c>
      <c r="BQ2424">
        <v>8</v>
      </c>
      <c r="BR2424">
        <v>8</v>
      </c>
      <c r="BS2424">
        <v>8</v>
      </c>
      <c r="BT2424">
        <v>8</v>
      </c>
      <c r="BU2424">
        <v>8</v>
      </c>
      <c r="BV2424">
        <v>0</v>
      </c>
      <c r="BW2424" t="str">
        <f>"8:00 AM"</f>
        <v>8:00 AM</v>
      </c>
      <c r="BX2424" t="str">
        <f>"5:00 PM"</f>
        <v>5:00 PM</v>
      </c>
      <c r="BY2424" t="s">
        <v>159</v>
      </c>
      <c r="BZ2424">
        <v>0</v>
      </c>
      <c r="CA2424">
        <v>24</v>
      </c>
      <c r="CB2424" t="s">
        <v>117</v>
      </c>
      <c r="CD2424" s="2" t="s">
        <v>10783</v>
      </c>
      <c r="CE2424" t="s">
        <v>2275</v>
      </c>
      <c r="CG2424" t="s">
        <v>136</v>
      </c>
      <c r="CH2424" t="s">
        <v>121</v>
      </c>
      <c r="CI2424" s="6">
        <v>96950</v>
      </c>
      <c r="CJ2424" s="10">
        <v>12.28</v>
      </c>
      <c r="CK2424" s="10">
        <v>14.43</v>
      </c>
      <c r="CL2424" s="10">
        <v>18.420000000000002</v>
      </c>
      <c r="CM2424" s="10">
        <v>21.65</v>
      </c>
      <c r="CN2424" t="s">
        <v>137</v>
      </c>
      <c r="CO2424" t="s">
        <v>803</v>
      </c>
      <c r="CP2424" t="s">
        <v>138</v>
      </c>
      <c r="CR2424" t="s">
        <v>117</v>
      </c>
      <c r="CS2424" t="s">
        <v>139</v>
      </c>
      <c r="CT2424" t="s">
        <v>140</v>
      </c>
      <c r="CU2424" t="s">
        <v>139</v>
      </c>
      <c r="CV2424" t="s">
        <v>140</v>
      </c>
      <c r="CW2424" t="s">
        <v>139</v>
      </c>
      <c r="CX2424" t="s">
        <v>140</v>
      </c>
      <c r="CY2424" t="s">
        <v>17406</v>
      </c>
      <c r="CZ2424" s="8">
        <v>16702346445</v>
      </c>
      <c r="DA2424" t="s">
        <v>700</v>
      </c>
      <c r="DB2424" t="s">
        <v>140</v>
      </c>
      <c r="DC2424" t="s">
        <v>139</v>
      </c>
      <c r="DD2424" t="s">
        <v>117</v>
      </c>
      <c r="DE2424" t="s">
        <v>698</v>
      </c>
      <c r="DF2424" t="s">
        <v>699</v>
      </c>
      <c r="DH2424" t="s">
        <v>3219</v>
      </c>
      <c r="DI2424" t="s">
        <v>3218</v>
      </c>
      <c r="DJ2424" t="s">
        <v>140</v>
      </c>
    </row>
    <row r="2425" spans="1:114" ht="15" customHeight="1" x14ac:dyDescent="0.35">
      <c r="A2425" t="s">
        <v>2223</v>
      </c>
      <c r="B2425" t="s">
        <v>166</v>
      </c>
      <c r="C2425" s="1">
        <v>45811</v>
      </c>
      <c r="D2425" s="1">
        <v>45831</v>
      </c>
      <c r="E2425" t="s">
        <v>211</v>
      </c>
      <c r="G2425" t="s">
        <v>139</v>
      </c>
      <c r="H2425" t="s">
        <v>117</v>
      </c>
      <c r="I2425" t="s">
        <v>117</v>
      </c>
      <c r="J2425" t="s">
        <v>2224</v>
      </c>
      <c r="K2425" t="s">
        <v>2225</v>
      </c>
      <c r="L2425" t="s">
        <v>2226</v>
      </c>
      <c r="M2425" t="s">
        <v>2227</v>
      </c>
      <c r="N2425" t="s">
        <v>120</v>
      </c>
      <c r="O2425" t="s">
        <v>121</v>
      </c>
      <c r="P2425" s="6">
        <v>96950</v>
      </c>
      <c r="Q2425" t="s">
        <v>122</v>
      </c>
      <c r="S2425" s="8">
        <v>16702359981</v>
      </c>
      <c r="T2425">
        <v>0</v>
      </c>
      <c r="U2425" t="s">
        <v>2228</v>
      </c>
      <c r="V2425">
        <v>541611</v>
      </c>
      <c r="W2425" t="s">
        <v>124</v>
      </c>
      <c r="Y2425" t="s">
        <v>2229</v>
      </c>
      <c r="Z2425" t="s">
        <v>2230</v>
      </c>
      <c r="AB2425" t="s">
        <v>128</v>
      </c>
      <c r="AC2425" t="s">
        <v>2226</v>
      </c>
      <c r="AD2425" t="s">
        <v>2227</v>
      </c>
      <c r="AE2425" t="s">
        <v>120</v>
      </c>
      <c r="AF2425" t="s">
        <v>121</v>
      </c>
      <c r="AG2425" s="6">
        <v>96950</v>
      </c>
      <c r="AH2425" t="s">
        <v>122</v>
      </c>
      <c r="AJ2425" s="8">
        <v>16702359981</v>
      </c>
      <c r="AK2425">
        <v>0</v>
      </c>
      <c r="AL2425" t="s">
        <v>2231</v>
      </c>
      <c r="BE2425" t="str">
        <f>"13-2011.00"</f>
        <v>13-2011.00</v>
      </c>
      <c r="BF2425" t="s">
        <v>934</v>
      </c>
      <c r="BG2425" t="s">
        <v>2232</v>
      </c>
      <c r="BH2425" t="s">
        <v>2233</v>
      </c>
      <c r="BI2425">
        <v>1</v>
      </c>
      <c r="BK2425" s="1">
        <v>45901</v>
      </c>
      <c r="BL2425" s="1">
        <v>46996</v>
      </c>
      <c r="BO2425">
        <v>35</v>
      </c>
      <c r="BP2425">
        <v>0</v>
      </c>
      <c r="BQ2425">
        <v>7</v>
      </c>
      <c r="BR2425">
        <v>7</v>
      </c>
      <c r="BS2425">
        <v>7</v>
      </c>
      <c r="BT2425">
        <v>7</v>
      </c>
      <c r="BU2425">
        <v>7</v>
      </c>
      <c r="BV2425">
        <v>0</v>
      </c>
      <c r="BW2425" t="str">
        <f>"11:00 AM"</f>
        <v>11:00 AM</v>
      </c>
      <c r="BX2425" t="str">
        <f>"6:00 PM"</f>
        <v>6:00 PM</v>
      </c>
      <c r="BY2425" t="s">
        <v>159</v>
      </c>
      <c r="BZ2425">
        <v>0</v>
      </c>
      <c r="CA2425">
        <v>36</v>
      </c>
      <c r="CB2425" t="s">
        <v>117</v>
      </c>
      <c r="CD2425" t="s">
        <v>2234</v>
      </c>
      <c r="CE2425" t="s">
        <v>2226</v>
      </c>
      <c r="CF2425" t="s">
        <v>2227</v>
      </c>
      <c r="CG2425" t="s">
        <v>120</v>
      </c>
      <c r="CH2425" t="s">
        <v>121</v>
      </c>
      <c r="CI2425" s="6">
        <v>96950</v>
      </c>
      <c r="CJ2425" s="10">
        <v>17.48</v>
      </c>
      <c r="CK2425" s="10">
        <v>17.48</v>
      </c>
      <c r="CL2425" s="10">
        <v>26.22</v>
      </c>
      <c r="CM2425" s="10">
        <v>26.22</v>
      </c>
      <c r="CN2425" t="s">
        <v>137</v>
      </c>
      <c r="CO2425" t="s">
        <v>2235</v>
      </c>
      <c r="CP2425" t="s">
        <v>138</v>
      </c>
      <c r="CR2425" t="s">
        <v>117</v>
      </c>
      <c r="CS2425" t="s">
        <v>139</v>
      </c>
      <c r="CT2425" t="s">
        <v>139</v>
      </c>
      <c r="CU2425" t="s">
        <v>139</v>
      </c>
      <c r="CV2425" t="s">
        <v>140</v>
      </c>
      <c r="CW2425" t="s">
        <v>139</v>
      </c>
      <c r="CX2425" t="s">
        <v>139</v>
      </c>
      <c r="CY2425" t="s">
        <v>2236</v>
      </c>
      <c r="CZ2425" s="8">
        <v>16702359981</v>
      </c>
      <c r="DA2425" t="s">
        <v>2231</v>
      </c>
      <c r="DB2425" t="s">
        <v>411</v>
      </c>
      <c r="DC2425" t="s">
        <v>139</v>
      </c>
      <c r="DD2425" t="s">
        <v>117</v>
      </c>
      <c r="DE2425" t="s">
        <v>2237</v>
      </c>
      <c r="DF2425" t="s">
        <v>2238</v>
      </c>
      <c r="DG2425" t="s">
        <v>2239</v>
      </c>
      <c r="DH2425" t="s">
        <v>2240</v>
      </c>
      <c r="DI2425" t="s">
        <v>2241</v>
      </c>
      <c r="DJ2425" t="s">
        <v>2242</v>
      </c>
    </row>
    <row r="2426" spans="1:114" ht="15" customHeight="1" x14ac:dyDescent="0.35">
      <c r="A2426" t="s">
        <v>13989</v>
      </c>
      <c r="B2426" t="s">
        <v>278</v>
      </c>
      <c r="C2426" s="1">
        <v>45824</v>
      </c>
      <c r="D2426" s="1">
        <v>45831</v>
      </c>
      <c r="E2426" t="s">
        <v>116</v>
      </c>
      <c r="F2426" s="1">
        <v>45929</v>
      </c>
      <c r="G2426" t="s">
        <v>117</v>
      </c>
      <c r="H2426" t="s">
        <v>117</v>
      </c>
      <c r="I2426" t="s">
        <v>117</v>
      </c>
      <c r="J2426" t="s">
        <v>12582</v>
      </c>
      <c r="L2426" t="s">
        <v>12583</v>
      </c>
      <c r="M2426" t="s">
        <v>12584</v>
      </c>
      <c r="N2426" t="s">
        <v>136</v>
      </c>
      <c r="O2426" t="s">
        <v>121</v>
      </c>
      <c r="P2426" s="6">
        <v>96950</v>
      </c>
      <c r="Q2426" t="s">
        <v>122</v>
      </c>
      <c r="S2426" s="8">
        <v>16702343810</v>
      </c>
      <c r="U2426" t="s">
        <v>12585</v>
      </c>
      <c r="V2426">
        <v>621210</v>
      </c>
      <c r="W2426" t="s">
        <v>124</v>
      </c>
      <c r="Y2426" t="s">
        <v>12586</v>
      </c>
      <c r="Z2426" t="s">
        <v>12587</v>
      </c>
      <c r="AB2426" t="s">
        <v>12588</v>
      </c>
      <c r="AC2426" t="s">
        <v>12583</v>
      </c>
      <c r="AE2426" t="s">
        <v>136</v>
      </c>
      <c r="AF2426" t="s">
        <v>121</v>
      </c>
      <c r="AG2426" s="6">
        <v>96950</v>
      </c>
      <c r="AH2426" t="s">
        <v>122</v>
      </c>
      <c r="AJ2426" s="8">
        <v>16702343710</v>
      </c>
      <c r="AL2426" t="s">
        <v>12589</v>
      </c>
      <c r="BE2426" t="str">
        <f>"31-9091.00"</f>
        <v>31-9091.00</v>
      </c>
      <c r="BF2426" t="s">
        <v>5000</v>
      </c>
      <c r="BG2426" t="s">
        <v>13990</v>
      </c>
      <c r="BH2426" t="s">
        <v>8323</v>
      </c>
      <c r="BI2426">
        <v>1</v>
      </c>
      <c r="BK2426" s="1">
        <v>45931</v>
      </c>
      <c r="BL2426" s="1">
        <v>46295</v>
      </c>
      <c r="BO2426">
        <v>35</v>
      </c>
      <c r="BP2426">
        <v>0</v>
      </c>
      <c r="BQ2426">
        <v>0</v>
      </c>
      <c r="BR2426">
        <v>7</v>
      </c>
      <c r="BS2426">
        <v>7</v>
      </c>
      <c r="BT2426">
        <v>7</v>
      </c>
      <c r="BU2426">
        <v>7</v>
      </c>
      <c r="BV2426">
        <v>7</v>
      </c>
      <c r="BW2426" t="str">
        <f>"9:00 AM"</f>
        <v>9:00 AM</v>
      </c>
      <c r="BX2426" t="str">
        <f>"4:00 PM"</f>
        <v>4:00 PM</v>
      </c>
      <c r="BY2426" t="s">
        <v>159</v>
      </c>
      <c r="BZ2426">
        <v>0</v>
      </c>
      <c r="CA2426">
        <v>12</v>
      </c>
      <c r="CB2426" t="s">
        <v>117</v>
      </c>
      <c r="CD2426" s="2" t="s">
        <v>13991</v>
      </c>
      <c r="CE2426" t="s">
        <v>12592</v>
      </c>
      <c r="CG2426" t="s">
        <v>136</v>
      </c>
      <c r="CH2426" t="s">
        <v>121</v>
      </c>
      <c r="CI2426" s="6">
        <v>96950</v>
      </c>
      <c r="CJ2426" s="10">
        <v>12.67</v>
      </c>
      <c r="CK2426" s="10">
        <v>12.67</v>
      </c>
      <c r="CL2426" s="10">
        <v>19</v>
      </c>
      <c r="CM2426" s="10">
        <v>19</v>
      </c>
      <c r="CN2426" t="s">
        <v>137</v>
      </c>
      <c r="CO2426" t="s">
        <v>194</v>
      </c>
      <c r="CP2426" t="s">
        <v>138</v>
      </c>
      <c r="CR2426" t="s">
        <v>117</v>
      </c>
      <c r="CS2426" t="s">
        <v>139</v>
      </c>
      <c r="CT2426" t="s">
        <v>140</v>
      </c>
      <c r="CU2426" t="s">
        <v>139</v>
      </c>
      <c r="CV2426" t="s">
        <v>140</v>
      </c>
      <c r="CW2426" t="s">
        <v>139</v>
      </c>
      <c r="CX2426" t="s">
        <v>140</v>
      </c>
      <c r="CY2426" t="s">
        <v>1002</v>
      </c>
      <c r="CZ2426" s="8">
        <v>16702343810</v>
      </c>
      <c r="DA2426" t="s">
        <v>12589</v>
      </c>
      <c r="DB2426" t="s">
        <v>164</v>
      </c>
      <c r="DC2426" t="s">
        <v>139</v>
      </c>
      <c r="DD2426" t="s">
        <v>117</v>
      </c>
    </row>
    <row r="2427" spans="1:114" ht="15" customHeight="1" x14ac:dyDescent="0.35">
      <c r="A2427" t="s">
        <v>2197</v>
      </c>
      <c r="B2427" t="s">
        <v>278</v>
      </c>
      <c r="C2427" s="1">
        <v>45825</v>
      </c>
      <c r="D2427" s="1">
        <v>45831</v>
      </c>
      <c r="E2427" t="s">
        <v>211</v>
      </c>
      <c r="G2427" t="s">
        <v>117</v>
      </c>
      <c r="H2427" t="s">
        <v>117</v>
      </c>
      <c r="I2427" t="s">
        <v>117</v>
      </c>
      <c r="J2427" t="s">
        <v>2198</v>
      </c>
      <c r="L2427" t="s">
        <v>2199</v>
      </c>
      <c r="M2427" t="s">
        <v>2200</v>
      </c>
      <c r="N2427" t="s">
        <v>120</v>
      </c>
      <c r="O2427" t="s">
        <v>121</v>
      </c>
      <c r="P2427" s="6">
        <v>96950</v>
      </c>
      <c r="Q2427" t="s">
        <v>122</v>
      </c>
      <c r="S2427" s="8">
        <v>16702342783</v>
      </c>
      <c r="U2427" t="s">
        <v>2201</v>
      </c>
      <c r="V2427">
        <v>812199</v>
      </c>
      <c r="W2427" t="s">
        <v>124</v>
      </c>
      <c r="Y2427" t="s">
        <v>2202</v>
      </c>
      <c r="Z2427" t="s">
        <v>2203</v>
      </c>
      <c r="AA2427" t="s">
        <v>2204</v>
      </c>
      <c r="AB2427" t="s">
        <v>2205</v>
      </c>
      <c r="AC2427" t="s">
        <v>2199</v>
      </c>
      <c r="AD2427" t="s">
        <v>2200</v>
      </c>
      <c r="AE2427" t="s">
        <v>120</v>
      </c>
      <c r="AF2427" t="s">
        <v>121</v>
      </c>
      <c r="AG2427" s="6">
        <v>96950</v>
      </c>
      <c r="AH2427" t="s">
        <v>122</v>
      </c>
      <c r="AJ2427" s="8">
        <v>16702342783</v>
      </c>
      <c r="AL2427" t="s">
        <v>2206</v>
      </c>
      <c r="AM2427" t="s">
        <v>717</v>
      </c>
      <c r="AN2427" t="s">
        <v>2207</v>
      </c>
      <c r="AO2427" t="s">
        <v>2208</v>
      </c>
      <c r="AP2427" t="s">
        <v>1561</v>
      </c>
      <c r="AQ2427" t="s">
        <v>2209</v>
      </c>
      <c r="AR2427" t="s">
        <v>2210</v>
      </c>
      <c r="AS2427" t="s">
        <v>120</v>
      </c>
      <c r="AT2427" t="s">
        <v>121</v>
      </c>
      <c r="AU2427" s="6">
        <v>96950</v>
      </c>
      <c r="AV2427" t="s">
        <v>122</v>
      </c>
      <c r="AX2427" s="8">
        <v>16702330081</v>
      </c>
      <c r="AZ2427" t="s">
        <v>2211</v>
      </c>
      <c r="BA2427" t="s">
        <v>2212</v>
      </c>
      <c r="BB2427" t="s">
        <v>2213</v>
      </c>
      <c r="BC2427" t="s">
        <v>121</v>
      </c>
      <c r="BD2427" t="s">
        <v>2214</v>
      </c>
      <c r="BE2427" t="str">
        <f>"31-9011.00"</f>
        <v>31-9011.00</v>
      </c>
      <c r="BF2427" t="s">
        <v>225</v>
      </c>
      <c r="BG2427" t="s">
        <v>2215</v>
      </c>
      <c r="BH2427" t="s">
        <v>494</v>
      </c>
      <c r="BI2427">
        <v>3</v>
      </c>
      <c r="BK2427" s="1">
        <v>45978</v>
      </c>
      <c r="BL2427" s="1">
        <v>46342</v>
      </c>
      <c r="BO2427">
        <v>36</v>
      </c>
      <c r="BP2427">
        <v>0</v>
      </c>
      <c r="BQ2427">
        <v>6</v>
      </c>
      <c r="BR2427">
        <v>6</v>
      </c>
      <c r="BS2427">
        <v>6</v>
      </c>
      <c r="BT2427">
        <v>6</v>
      </c>
      <c r="BU2427">
        <v>6</v>
      </c>
      <c r="BV2427">
        <v>6</v>
      </c>
      <c r="BW2427" t="str">
        <f>"11:00 AM"</f>
        <v>11:00 AM</v>
      </c>
      <c r="BX2427" t="str">
        <f>"5:00 AM"</f>
        <v>5:00 AM</v>
      </c>
      <c r="BY2427" t="s">
        <v>2216</v>
      </c>
      <c r="BZ2427">
        <v>0</v>
      </c>
      <c r="CA2427">
        <v>24</v>
      </c>
      <c r="CB2427" t="s">
        <v>117</v>
      </c>
      <c r="CD2427" t="s">
        <v>2217</v>
      </c>
      <c r="CE2427" t="s">
        <v>2218</v>
      </c>
      <c r="CF2427" t="s">
        <v>2199</v>
      </c>
      <c r="CG2427" t="s">
        <v>120</v>
      </c>
      <c r="CH2427" t="s">
        <v>121</v>
      </c>
      <c r="CI2427" s="6">
        <v>96950</v>
      </c>
      <c r="CJ2427" s="10">
        <v>12.26</v>
      </c>
      <c r="CK2427" s="10">
        <v>12.26</v>
      </c>
      <c r="CN2427" t="s">
        <v>137</v>
      </c>
      <c r="CP2427" t="s">
        <v>138</v>
      </c>
      <c r="CR2427" t="s">
        <v>117</v>
      </c>
      <c r="CS2427" t="s">
        <v>139</v>
      </c>
      <c r="CT2427" t="s">
        <v>140</v>
      </c>
      <c r="CU2427" t="s">
        <v>140</v>
      </c>
      <c r="CV2427" t="s">
        <v>140</v>
      </c>
      <c r="CW2427" t="s">
        <v>140</v>
      </c>
      <c r="CX2427" t="s">
        <v>139</v>
      </c>
      <c r="CY2427" t="s">
        <v>2219</v>
      </c>
      <c r="CZ2427" s="8">
        <v>16702342783</v>
      </c>
      <c r="DA2427" t="s">
        <v>2220</v>
      </c>
      <c r="DB2427" t="s">
        <v>140</v>
      </c>
      <c r="DC2427" t="s">
        <v>139</v>
      </c>
      <c r="DD2427" t="s">
        <v>117</v>
      </c>
      <c r="DE2427" t="s">
        <v>2207</v>
      </c>
      <c r="DF2427" t="s">
        <v>2208</v>
      </c>
      <c r="DG2427" t="s">
        <v>1561</v>
      </c>
      <c r="DH2427" t="s">
        <v>2213</v>
      </c>
      <c r="DI2427" t="s">
        <v>2221</v>
      </c>
      <c r="DJ2427" t="s">
        <v>2222</v>
      </c>
    </row>
    <row r="2428" spans="1:114" ht="15" customHeight="1" x14ac:dyDescent="0.35">
      <c r="A2428" t="s">
        <v>13824</v>
      </c>
      <c r="B2428" t="s">
        <v>115</v>
      </c>
      <c r="C2428" s="1">
        <v>45755</v>
      </c>
      <c r="D2428" s="1">
        <v>45832</v>
      </c>
      <c r="E2428" t="s">
        <v>116</v>
      </c>
      <c r="F2428" s="1">
        <v>45929</v>
      </c>
      <c r="G2428" t="s">
        <v>139</v>
      </c>
      <c r="H2428" t="s">
        <v>117</v>
      </c>
      <c r="I2428" t="s">
        <v>117</v>
      </c>
      <c r="J2428" t="s">
        <v>2119</v>
      </c>
      <c r="K2428" t="s">
        <v>10019</v>
      </c>
      <c r="L2428" t="s">
        <v>5616</v>
      </c>
      <c r="M2428" t="s">
        <v>2122</v>
      </c>
      <c r="N2428" t="s">
        <v>248</v>
      </c>
      <c r="O2428" t="s">
        <v>121</v>
      </c>
      <c r="P2428" s="6">
        <v>96951</v>
      </c>
      <c r="Q2428" t="s">
        <v>122</v>
      </c>
      <c r="S2428" s="8">
        <v>16705320363</v>
      </c>
      <c r="U2428" t="s">
        <v>2123</v>
      </c>
      <c r="V2428">
        <v>44511</v>
      </c>
      <c r="W2428" t="s">
        <v>124</v>
      </c>
      <c r="Y2428" t="s">
        <v>2124</v>
      </c>
      <c r="Z2428" t="s">
        <v>2125</v>
      </c>
      <c r="AA2428" t="s">
        <v>2126</v>
      </c>
      <c r="AB2428" t="s">
        <v>1406</v>
      </c>
      <c r="AC2428" t="s">
        <v>5616</v>
      </c>
      <c r="AD2428" t="s">
        <v>2122</v>
      </c>
      <c r="AE2428" t="s">
        <v>248</v>
      </c>
      <c r="AF2428" t="s">
        <v>121</v>
      </c>
      <c r="AG2428" s="6">
        <v>96951</v>
      </c>
      <c r="AH2428" t="s">
        <v>122</v>
      </c>
      <c r="AJ2428" s="8">
        <v>16705320363</v>
      </c>
      <c r="AL2428" t="s">
        <v>2127</v>
      </c>
      <c r="BE2428" t="str">
        <f>"49-9071.00"</f>
        <v>49-9071.00</v>
      </c>
      <c r="BF2428" t="s">
        <v>156</v>
      </c>
      <c r="BG2428" t="s">
        <v>13825</v>
      </c>
      <c r="BH2428" t="s">
        <v>4143</v>
      </c>
      <c r="BI2428">
        <v>1</v>
      </c>
      <c r="BK2428" s="1">
        <v>45931</v>
      </c>
      <c r="BL2428" s="1">
        <v>47026</v>
      </c>
      <c r="BO2428">
        <v>35</v>
      </c>
      <c r="BP2428">
        <v>0</v>
      </c>
      <c r="BQ2428">
        <v>7</v>
      </c>
      <c r="BR2428">
        <v>7</v>
      </c>
      <c r="BS2428">
        <v>7</v>
      </c>
      <c r="BT2428">
        <v>7</v>
      </c>
      <c r="BU2428">
        <v>7</v>
      </c>
      <c r="BV2428">
        <v>0</v>
      </c>
      <c r="BW2428" t="str">
        <f>"8:00 AM"</f>
        <v>8:00 AM</v>
      </c>
      <c r="BX2428" t="str">
        <f>"4:00 PM"</f>
        <v>4:00 PM</v>
      </c>
      <c r="BY2428" t="s">
        <v>159</v>
      </c>
      <c r="BZ2428">
        <v>0</v>
      </c>
      <c r="CA2428">
        <v>24</v>
      </c>
      <c r="CB2428" t="s">
        <v>117</v>
      </c>
      <c r="CD2428" t="s">
        <v>13826</v>
      </c>
      <c r="CE2428" t="s">
        <v>5616</v>
      </c>
      <c r="CF2428" t="s">
        <v>2122</v>
      </c>
      <c r="CG2428" t="s">
        <v>248</v>
      </c>
      <c r="CH2428" t="s">
        <v>121</v>
      </c>
      <c r="CI2428" s="6">
        <v>96951</v>
      </c>
      <c r="CJ2428" s="10">
        <v>9.8000000000000007</v>
      </c>
      <c r="CK2428" s="10">
        <v>9.8000000000000007</v>
      </c>
      <c r="CL2428" s="10">
        <v>14.7</v>
      </c>
      <c r="CM2428" s="10">
        <v>14.7</v>
      </c>
      <c r="CN2428" t="s">
        <v>137</v>
      </c>
      <c r="CO2428" t="s">
        <v>140</v>
      </c>
      <c r="CP2428" t="s">
        <v>138</v>
      </c>
      <c r="CR2428" t="s">
        <v>117</v>
      </c>
      <c r="CS2428" t="s">
        <v>139</v>
      </c>
      <c r="CT2428" t="s">
        <v>140</v>
      </c>
      <c r="CU2428" t="s">
        <v>139</v>
      </c>
      <c r="CV2428" t="s">
        <v>140</v>
      </c>
      <c r="CW2428" t="s">
        <v>139</v>
      </c>
      <c r="CX2428" t="s">
        <v>140</v>
      </c>
      <c r="CY2428" t="s">
        <v>2131</v>
      </c>
      <c r="CZ2428" s="8">
        <v>16705320363</v>
      </c>
      <c r="DA2428" t="s">
        <v>2127</v>
      </c>
      <c r="DB2428" t="s">
        <v>2132</v>
      </c>
      <c r="DC2428" t="s">
        <v>139</v>
      </c>
      <c r="DD2428" t="s">
        <v>117</v>
      </c>
    </row>
    <row r="2429" spans="1:114" ht="15" customHeight="1" x14ac:dyDescent="0.35">
      <c r="A2429" t="s">
        <v>5888</v>
      </c>
      <c r="B2429" t="s">
        <v>294</v>
      </c>
      <c r="C2429" s="1">
        <v>45760</v>
      </c>
      <c r="D2429" s="1">
        <v>45832</v>
      </c>
      <c r="E2429" t="s">
        <v>211</v>
      </c>
      <c r="G2429" t="s">
        <v>117</v>
      </c>
      <c r="H2429" t="s">
        <v>117</v>
      </c>
      <c r="I2429" t="s">
        <v>117</v>
      </c>
      <c r="J2429" t="s">
        <v>3157</v>
      </c>
      <c r="L2429" t="s">
        <v>3158</v>
      </c>
      <c r="M2429" t="s">
        <v>4218</v>
      </c>
      <c r="N2429" t="s">
        <v>136</v>
      </c>
      <c r="O2429" t="s">
        <v>121</v>
      </c>
      <c r="P2429" s="6">
        <v>96950</v>
      </c>
      <c r="Q2429" t="s">
        <v>122</v>
      </c>
      <c r="S2429" s="8">
        <v>16702345828</v>
      </c>
      <c r="U2429" t="s">
        <v>3161</v>
      </c>
      <c r="V2429">
        <v>2362</v>
      </c>
      <c r="W2429" t="s">
        <v>124</v>
      </c>
      <c r="Y2429" t="s">
        <v>3162</v>
      </c>
      <c r="Z2429" t="s">
        <v>3163</v>
      </c>
      <c r="AB2429" t="s">
        <v>205</v>
      </c>
      <c r="AC2429" t="s">
        <v>3158</v>
      </c>
      <c r="AD2429" t="s">
        <v>4218</v>
      </c>
      <c r="AE2429" t="s">
        <v>136</v>
      </c>
      <c r="AF2429" t="s">
        <v>121</v>
      </c>
      <c r="AG2429" s="6">
        <v>96950</v>
      </c>
      <c r="AH2429" t="s">
        <v>122</v>
      </c>
      <c r="AJ2429" s="8">
        <v>16702345828</v>
      </c>
      <c r="AL2429" t="s">
        <v>3164</v>
      </c>
      <c r="AM2429" t="s">
        <v>600</v>
      </c>
      <c r="AN2429" t="s">
        <v>631</v>
      </c>
      <c r="AO2429" t="s">
        <v>3165</v>
      </c>
      <c r="AQ2429" t="s">
        <v>3166</v>
      </c>
      <c r="AR2429" t="s">
        <v>4220</v>
      </c>
      <c r="AS2429" t="s">
        <v>136</v>
      </c>
      <c r="AT2429" t="s">
        <v>121</v>
      </c>
      <c r="AU2429" s="6">
        <v>96950</v>
      </c>
      <c r="AV2429" t="s">
        <v>122</v>
      </c>
      <c r="AX2429" s="8">
        <v>16702872946</v>
      </c>
      <c r="AZ2429" t="s">
        <v>3168</v>
      </c>
      <c r="BA2429" t="s">
        <v>3169</v>
      </c>
      <c r="BB2429" t="s">
        <v>3170</v>
      </c>
      <c r="BE2429" t="str">
        <f>"49-9071.00"</f>
        <v>49-9071.00</v>
      </c>
      <c r="BF2429" t="s">
        <v>156</v>
      </c>
      <c r="BG2429" t="s">
        <v>5889</v>
      </c>
      <c r="BH2429" t="s">
        <v>4780</v>
      </c>
      <c r="BI2429">
        <v>5</v>
      </c>
      <c r="BJ2429">
        <v>4</v>
      </c>
      <c r="BK2429" s="1">
        <v>45839</v>
      </c>
      <c r="BL2429" s="1">
        <v>46203</v>
      </c>
      <c r="BM2429" s="1">
        <v>45839</v>
      </c>
      <c r="BN2429" s="1">
        <v>46203</v>
      </c>
      <c r="BO2429">
        <v>40</v>
      </c>
      <c r="BP2429">
        <v>0</v>
      </c>
      <c r="BQ2429">
        <v>8</v>
      </c>
      <c r="BR2429">
        <v>8</v>
      </c>
      <c r="BS2429">
        <v>8</v>
      </c>
      <c r="BT2429">
        <v>8</v>
      </c>
      <c r="BU2429">
        <v>8</v>
      </c>
      <c r="BV2429">
        <v>0</v>
      </c>
      <c r="BW2429" t="str">
        <f>"8:00 AM"</f>
        <v>8:00 AM</v>
      </c>
      <c r="BX2429" t="str">
        <f>"5:00 PM"</f>
        <v>5:00 PM</v>
      </c>
      <c r="BY2429" t="s">
        <v>159</v>
      </c>
      <c r="BZ2429">
        <v>0</v>
      </c>
      <c r="CA2429">
        <v>24</v>
      </c>
      <c r="CB2429" t="s">
        <v>117</v>
      </c>
      <c r="CD2429" t="s">
        <v>162</v>
      </c>
      <c r="CE2429" t="s">
        <v>3158</v>
      </c>
      <c r="CF2429" t="s">
        <v>4218</v>
      </c>
      <c r="CG2429" t="s">
        <v>136</v>
      </c>
      <c r="CH2429" t="s">
        <v>121</v>
      </c>
      <c r="CI2429" s="6">
        <v>96950</v>
      </c>
      <c r="CJ2429" s="10">
        <v>9.75</v>
      </c>
      <c r="CK2429" s="10">
        <v>9.75</v>
      </c>
      <c r="CL2429" s="10">
        <v>14.63</v>
      </c>
      <c r="CM2429" s="10">
        <v>14.63</v>
      </c>
      <c r="CN2429" t="s">
        <v>137</v>
      </c>
      <c r="CO2429" t="s">
        <v>162</v>
      </c>
      <c r="CP2429" t="s">
        <v>138</v>
      </c>
      <c r="CR2429" t="s">
        <v>117</v>
      </c>
      <c r="CS2429" t="s">
        <v>139</v>
      </c>
      <c r="CT2429" t="s">
        <v>140</v>
      </c>
      <c r="CU2429" t="s">
        <v>139</v>
      </c>
      <c r="CV2429" t="s">
        <v>140</v>
      </c>
      <c r="CW2429" t="s">
        <v>139</v>
      </c>
      <c r="CX2429" t="s">
        <v>140</v>
      </c>
      <c r="CY2429" t="s">
        <v>4164</v>
      </c>
      <c r="CZ2429" s="8">
        <v>16702345828</v>
      </c>
      <c r="DA2429" t="s">
        <v>3164</v>
      </c>
      <c r="DB2429" t="s">
        <v>140</v>
      </c>
      <c r="DC2429" t="s">
        <v>139</v>
      </c>
      <c r="DD2429" t="s">
        <v>117</v>
      </c>
      <c r="DE2429" t="s">
        <v>631</v>
      </c>
      <c r="DF2429" t="s">
        <v>3165</v>
      </c>
      <c r="DH2429" t="s">
        <v>3170</v>
      </c>
      <c r="DI2429" t="s">
        <v>3169</v>
      </c>
      <c r="DJ2429" t="s">
        <v>3168</v>
      </c>
    </row>
    <row r="2430" spans="1:114" ht="15" customHeight="1" x14ac:dyDescent="0.35">
      <c r="A2430" t="s">
        <v>12311</v>
      </c>
      <c r="B2430" t="s">
        <v>115</v>
      </c>
      <c r="C2430" s="1">
        <v>45761</v>
      </c>
      <c r="D2430" s="1">
        <v>45832</v>
      </c>
      <c r="E2430" t="s">
        <v>116</v>
      </c>
      <c r="F2430" s="1">
        <v>45930</v>
      </c>
      <c r="G2430" t="s">
        <v>117</v>
      </c>
      <c r="H2430" t="s">
        <v>117</v>
      </c>
      <c r="I2430" t="s">
        <v>117</v>
      </c>
      <c r="J2430" t="s">
        <v>4292</v>
      </c>
      <c r="K2430" t="s">
        <v>348</v>
      </c>
      <c r="L2430" t="s">
        <v>349</v>
      </c>
      <c r="M2430" t="s">
        <v>350</v>
      </c>
      <c r="N2430" t="s">
        <v>136</v>
      </c>
      <c r="O2430" t="s">
        <v>121</v>
      </c>
      <c r="P2430" s="6">
        <v>96950</v>
      </c>
      <c r="Q2430" t="s">
        <v>122</v>
      </c>
      <c r="S2430" s="8">
        <v>16702346412</v>
      </c>
      <c r="T2430">
        <v>1510</v>
      </c>
      <c r="U2430" t="s">
        <v>351</v>
      </c>
      <c r="V2430">
        <v>72111</v>
      </c>
      <c r="W2430" t="s">
        <v>124</v>
      </c>
      <c r="Y2430" t="s">
        <v>352</v>
      </c>
      <c r="Z2430" t="s">
        <v>353</v>
      </c>
      <c r="AB2430" t="s">
        <v>354</v>
      </c>
      <c r="AC2430" t="s">
        <v>349</v>
      </c>
      <c r="AD2430" t="s">
        <v>350</v>
      </c>
      <c r="AE2430" t="s">
        <v>136</v>
      </c>
      <c r="AF2430" t="s">
        <v>121</v>
      </c>
      <c r="AG2430" s="6">
        <v>96950</v>
      </c>
      <c r="AH2430" t="s">
        <v>122</v>
      </c>
      <c r="AJ2430" s="8">
        <v>16702852190</v>
      </c>
      <c r="AL2430" t="s">
        <v>356</v>
      </c>
      <c r="BE2430" t="str">
        <f>"49-9071.00"</f>
        <v>49-9071.00</v>
      </c>
      <c r="BF2430" t="s">
        <v>156</v>
      </c>
      <c r="BG2430" t="s">
        <v>4293</v>
      </c>
      <c r="BH2430" t="s">
        <v>1750</v>
      </c>
      <c r="BI2430">
        <v>7</v>
      </c>
      <c r="BK2430" s="1">
        <v>45931</v>
      </c>
      <c r="BL2430" s="1">
        <v>46295</v>
      </c>
      <c r="BO2430">
        <v>35</v>
      </c>
      <c r="BP2430">
        <v>0</v>
      </c>
      <c r="BQ2430">
        <v>7</v>
      </c>
      <c r="BR2430">
        <v>7</v>
      </c>
      <c r="BS2430">
        <v>7</v>
      </c>
      <c r="BT2430">
        <v>7</v>
      </c>
      <c r="BU2430">
        <v>7</v>
      </c>
      <c r="BV2430">
        <v>0</v>
      </c>
      <c r="BW2430" t="str">
        <f>"8:00 AM"</f>
        <v>8:00 AM</v>
      </c>
      <c r="BX2430" t="str">
        <f>"4:00 PM"</f>
        <v>4:00 PM</v>
      </c>
      <c r="BY2430" t="s">
        <v>133</v>
      </c>
      <c r="BZ2430">
        <v>0</v>
      </c>
      <c r="CA2430">
        <v>12</v>
      </c>
      <c r="CB2430" t="s">
        <v>117</v>
      </c>
      <c r="CD2430" t="s">
        <v>4294</v>
      </c>
      <c r="CE2430" t="s">
        <v>349</v>
      </c>
      <c r="CF2430" t="s">
        <v>350</v>
      </c>
      <c r="CG2430" t="s">
        <v>136</v>
      </c>
      <c r="CH2430" t="s">
        <v>121</v>
      </c>
      <c r="CI2430" s="6">
        <v>96950</v>
      </c>
      <c r="CJ2430" s="10">
        <v>9.75</v>
      </c>
      <c r="CK2430" s="10">
        <v>11</v>
      </c>
      <c r="CL2430" s="10">
        <v>14.63</v>
      </c>
      <c r="CM2430" s="10">
        <v>16.5</v>
      </c>
      <c r="CN2430" t="s">
        <v>137</v>
      </c>
      <c r="CO2430" t="s">
        <v>12312</v>
      </c>
      <c r="CP2430" t="s">
        <v>138</v>
      </c>
      <c r="CR2430" t="s">
        <v>117</v>
      </c>
      <c r="CS2430" t="s">
        <v>139</v>
      </c>
      <c r="CT2430" t="s">
        <v>140</v>
      </c>
      <c r="CU2430" t="s">
        <v>139</v>
      </c>
      <c r="CV2430" t="s">
        <v>139</v>
      </c>
      <c r="CW2430" t="s">
        <v>139</v>
      </c>
      <c r="CX2430" t="s">
        <v>140</v>
      </c>
      <c r="CY2430" t="s">
        <v>362</v>
      </c>
      <c r="CZ2430" s="8">
        <v>16702346412</v>
      </c>
      <c r="DA2430" t="s">
        <v>363</v>
      </c>
      <c r="DB2430" t="s">
        <v>292</v>
      </c>
      <c r="DC2430" t="s">
        <v>139</v>
      </c>
      <c r="DD2430" t="s">
        <v>117</v>
      </c>
      <c r="DE2430" t="s">
        <v>352</v>
      </c>
      <c r="DF2430" t="s">
        <v>353</v>
      </c>
      <c r="DH2430" t="s">
        <v>351</v>
      </c>
      <c r="DI2430" t="s">
        <v>4296</v>
      </c>
      <c r="DJ2430" t="s">
        <v>356</v>
      </c>
    </row>
    <row r="2431" spans="1:114" ht="15" customHeight="1" x14ac:dyDescent="0.35">
      <c r="A2431" t="s">
        <v>2350</v>
      </c>
      <c r="B2431" t="s">
        <v>166</v>
      </c>
      <c r="C2431" s="1">
        <v>45762</v>
      </c>
      <c r="D2431" s="1">
        <v>45832</v>
      </c>
      <c r="E2431" t="s">
        <v>116</v>
      </c>
      <c r="F2431" s="1">
        <v>45929</v>
      </c>
      <c r="G2431" t="s">
        <v>117</v>
      </c>
      <c r="H2431" t="s">
        <v>117</v>
      </c>
      <c r="I2431" t="s">
        <v>117</v>
      </c>
      <c r="J2431" t="s">
        <v>1386</v>
      </c>
      <c r="L2431" t="s">
        <v>2351</v>
      </c>
      <c r="M2431" t="s">
        <v>1387</v>
      </c>
      <c r="N2431" t="s">
        <v>136</v>
      </c>
      <c r="O2431" t="s">
        <v>121</v>
      </c>
      <c r="P2431" s="6">
        <v>96950</v>
      </c>
      <c r="Q2431" t="s">
        <v>122</v>
      </c>
      <c r="S2431" s="8">
        <v>16702343423</v>
      </c>
      <c r="U2431" t="s">
        <v>1388</v>
      </c>
      <c r="V2431">
        <v>332321</v>
      </c>
      <c r="W2431" t="s">
        <v>124</v>
      </c>
      <c r="Y2431" t="s">
        <v>1389</v>
      </c>
      <c r="Z2431" t="s">
        <v>1390</v>
      </c>
      <c r="AB2431" t="s">
        <v>1391</v>
      </c>
      <c r="AC2431" t="s">
        <v>1387</v>
      </c>
      <c r="AE2431" t="s">
        <v>136</v>
      </c>
      <c r="AF2431" t="s">
        <v>121</v>
      </c>
      <c r="AG2431" s="6">
        <v>96950</v>
      </c>
      <c r="AH2431" t="s">
        <v>122</v>
      </c>
      <c r="AJ2431" s="8">
        <v>16702343423</v>
      </c>
      <c r="AL2431" t="s">
        <v>1398</v>
      </c>
      <c r="BE2431" t="str">
        <f>"41-4012.00"</f>
        <v>41-4012.00</v>
      </c>
      <c r="BF2431" t="s">
        <v>580</v>
      </c>
      <c r="BG2431" t="s">
        <v>2352</v>
      </c>
      <c r="BH2431" t="s">
        <v>2353</v>
      </c>
      <c r="BI2431">
        <v>2</v>
      </c>
      <c r="BK2431" s="1">
        <v>45931</v>
      </c>
      <c r="BL2431" s="1">
        <v>46295</v>
      </c>
      <c r="BO2431">
        <v>40</v>
      </c>
      <c r="BP2431">
        <v>0</v>
      </c>
      <c r="BQ2431">
        <v>8</v>
      </c>
      <c r="BR2431">
        <v>8</v>
      </c>
      <c r="BS2431">
        <v>8</v>
      </c>
      <c r="BT2431">
        <v>8</v>
      </c>
      <c r="BU2431">
        <v>8</v>
      </c>
      <c r="BV2431">
        <v>0</v>
      </c>
      <c r="BW2431" t="str">
        <f>"8:00 AM"</f>
        <v>8:00 AM</v>
      </c>
      <c r="BX2431" t="str">
        <f>"5:00 PM"</f>
        <v>5:00 PM</v>
      </c>
      <c r="BY2431" t="s">
        <v>159</v>
      </c>
      <c r="BZ2431">
        <v>0</v>
      </c>
      <c r="CA2431">
        <v>12</v>
      </c>
      <c r="CB2431" t="s">
        <v>117</v>
      </c>
      <c r="CD2431" t="s">
        <v>2354</v>
      </c>
      <c r="CE2431" t="s">
        <v>2355</v>
      </c>
      <c r="CF2431" t="s">
        <v>1387</v>
      </c>
      <c r="CG2431" t="s">
        <v>136</v>
      </c>
      <c r="CH2431" t="s">
        <v>121</v>
      </c>
      <c r="CI2431" s="6">
        <v>96950</v>
      </c>
      <c r="CJ2431" s="10">
        <v>8.94</v>
      </c>
      <c r="CK2431" s="10">
        <v>8.94</v>
      </c>
      <c r="CL2431" s="10">
        <v>13.41</v>
      </c>
      <c r="CM2431" s="10">
        <v>13.41</v>
      </c>
      <c r="CN2431" t="s">
        <v>137</v>
      </c>
      <c r="CP2431" t="s">
        <v>138</v>
      </c>
      <c r="CR2431" t="s">
        <v>117</v>
      </c>
      <c r="CS2431" t="s">
        <v>139</v>
      </c>
      <c r="CT2431" t="s">
        <v>140</v>
      </c>
      <c r="CU2431" t="s">
        <v>139</v>
      </c>
      <c r="CV2431" t="s">
        <v>140</v>
      </c>
      <c r="CW2431" t="s">
        <v>139</v>
      </c>
      <c r="CX2431" t="s">
        <v>140</v>
      </c>
      <c r="CY2431" t="s">
        <v>2356</v>
      </c>
      <c r="CZ2431" s="8">
        <v>16702343423</v>
      </c>
      <c r="DA2431" t="s">
        <v>1398</v>
      </c>
      <c r="DB2431" t="s">
        <v>140</v>
      </c>
      <c r="DC2431" t="s">
        <v>139</v>
      </c>
      <c r="DD2431" t="s">
        <v>117</v>
      </c>
    </row>
    <row r="2432" spans="1:114" ht="15" customHeight="1" x14ac:dyDescent="0.35">
      <c r="A2432" t="s">
        <v>16803</v>
      </c>
      <c r="B2432" t="s">
        <v>294</v>
      </c>
      <c r="C2432" s="1">
        <v>45762</v>
      </c>
      <c r="D2432" s="1">
        <v>45832</v>
      </c>
      <c r="E2432" t="s">
        <v>116</v>
      </c>
      <c r="F2432" s="1">
        <v>45929</v>
      </c>
      <c r="G2432" t="s">
        <v>117</v>
      </c>
      <c r="H2432" t="s">
        <v>117</v>
      </c>
      <c r="I2432" t="s">
        <v>117</v>
      </c>
      <c r="J2432" t="s">
        <v>1386</v>
      </c>
      <c r="L2432" t="s">
        <v>1387</v>
      </c>
      <c r="N2432" t="s">
        <v>136</v>
      </c>
      <c r="O2432" t="s">
        <v>121</v>
      </c>
      <c r="P2432" s="6">
        <v>96950</v>
      </c>
      <c r="Q2432" t="s">
        <v>122</v>
      </c>
      <c r="S2432" s="8">
        <v>16702343423</v>
      </c>
      <c r="U2432" t="s">
        <v>1388</v>
      </c>
      <c r="V2432">
        <v>332321</v>
      </c>
      <c r="W2432" t="s">
        <v>124</v>
      </c>
      <c r="Y2432" t="s">
        <v>1389</v>
      </c>
      <c r="Z2432" t="s">
        <v>1390</v>
      </c>
      <c r="AB2432" t="s">
        <v>1391</v>
      </c>
      <c r="AC2432" t="s">
        <v>1387</v>
      </c>
      <c r="AE2432" t="s">
        <v>136</v>
      </c>
      <c r="AF2432" t="s">
        <v>121</v>
      </c>
      <c r="AG2432" s="6">
        <v>96950</v>
      </c>
      <c r="AH2432" t="s">
        <v>122</v>
      </c>
      <c r="AJ2432" s="8">
        <v>16702343423</v>
      </c>
      <c r="AL2432" t="s">
        <v>1398</v>
      </c>
      <c r="BE2432" t="str">
        <f>"51-9198.00"</f>
        <v>51-9198.00</v>
      </c>
      <c r="BF2432" t="s">
        <v>1393</v>
      </c>
      <c r="BG2432" t="s">
        <v>1394</v>
      </c>
      <c r="BH2432" t="s">
        <v>1395</v>
      </c>
      <c r="BI2432">
        <v>3</v>
      </c>
      <c r="BJ2432">
        <v>2</v>
      </c>
      <c r="BK2432" s="1">
        <v>45931</v>
      </c>
      <c r="BL2432" s="1">
        <v>46295</v>
      </c>
      <c r="BM2432" s="1">
        <v>45931</v>
      </c>
      <c r="BN2432" s="1">
        <v>46295</v>
      </c>
      <c r="BO2432">
        <v>40</v>
      </c>
      <c r="BP2432">
        <v>0</v>
      </c>
      <c r="BQ2432">
        <v>8</v>
      </c>
      <c r="BR2432">
        <v>8</v>
      </c>
      <c r="BS2432">
        <v>8</v>
      </c>
      <c r="BT2432">
        <v>8</v>
      </c>
      <c r="BU2432">
        <v>8</v>
      </c>
      <c r="BV2432">
        <v>0</v>
      </c>
      <c r="BW2432" t="str">
        <f>"8:00 AM"</f>
        <v>8:00 AM</v>
      </c>
      <c r="BX2432" t="str">
        <f>"5:00 PM"</f>
        <v>5:00 PM</v>
      </c>
      <c r="BY2432" t="s">
        <v>159</v>
      </c>
      <c r="BZ2432">
        <v>0</v>
      </c>
      <c r="CA2432">
        <v>12</v>
      </c>
      <c r="CB2432" t="s">
        <v>117</v>
      </c>
      <c r="CD2432" t="s">
        <v>16804</v>
      </c>
      <c r="CE2432" t="s">
        <v>1387</v>
      </c>
      <c r="CF2432" t="s">
        <v>13680</v>
      </c>
      <c r="CG2432" t="s">
        <v>136</v>
      </c>
      <c r="CH2432" t="s">
        <v>121</v>
      </c>
      <c r="CI2432" s="6">
        <v>96950</v>
      </c>
      <c r="CJ2432" s="10">
        <v>8.23</v>
      </c>
      <c r="CK2432" s="10">
        <v>8.23</v>
      </c>
      <c r="CL2432" s="10">
        <v>12.35</v>
      </c>
      <c r="CM2432" s="10">
        <v>12.35</v>
      </c>
      <c r="CN2432" t="s">
        <v>137</v>
      </c>
      <c r="CP2432" t="s">
        <v>138</v>
      </c>
      <c r="CR2432" t="s">
        <v>117</v>
      </c>
      <c r="CS2432" t="s">
        <v>139</v>
      </c>
      <c r="CT2432" t="s">
        <v>139</v>
      </c>
      <c r="CU2432" t="s">
        <v>139</v>
      </c>
      <c r="CV2432" t="s">
        <v>140</v>
      </c>
      <c r="CW2432" t="s">
        <v>139</v>
      </c>
      <c r="CX2432" t="s">
        <v>140</v>
      </c>
      <c r="CY2432" t="s">
        <v>16805</v>
      </c>
      <c r="CZ2432" s="8">
        <v>16702343423</v>
      </c>
      <c r="DA2432" t="s">
        <v>1398</v>
      </c>
      <c r="DB2432" t="s">
        <v>140</v>
      </c>
      <c r="DC2432" t="s">
        <v>139</v>
      </c>
      <c r="DD2432" t="s">
        <v>117</v>
      </c>
    </row>
    <row r="2433" spans="1:114" ht="15" customHeight="1" x14ac:dyDescent="0.35">
      <c r="A2433" t="s">
        <v>5875</v>
      </c>
      <c r="B2433" t="s">
        <v>294</v>
      </c>
      <c r="C2433" s="1">
        <v>45763</v>
      </c>
      <c r="D2433" s="1">
        <v>45832</v>
      </c>
      <c r="E2433" t="s">
        <v>116</v>
      </c>
      <c r="F2433" s="1">
        <v>45929</v>
      </c>
      <c r="G2433" t="s">
        <v>139</v>
      </c>
      <c r="H2433" t="s">
        <v>117</v>
      </c>
      <c r="I2433" t="s">
        <v>117</v>
      </c>
      <c r="J2433" t="s">
        <v>5876</v>
      </c>
      <c r="L2433" t="s">
        <v>5877</v>
      </c>
      <c r="M2433" t="s">
        <v>5878</v>
      </c>
      <c r="N2433" t="s">
        <v>136</v>
      </c>
      <c r="O2433" t="s">
        <v>121</v>
      </c>
      <c r="P2433" s="6">
        <v>96950</v>
      </c>
      <c r="Q2433" t="s">
        <v>122</v>
      </c>
      <c r="R2433" t="s">
        <v>140</v>
      </c>
      <c r="S2433" s="8">
        <v>16702858263</v>
      </c>
      <c r="U2433" t="s">
        <v>5879</v>
      </c>
      <c r="V2433">
        <v>561320</v>
      </c>
      <c r="W2433" t="s">
        <v>124</v>
      </c>
      <c r="Y2433" t="s">
        <v>5880</v>
      </c>
      <c r="Z2433" t="s">
        <v>5881</v>
      </c>
      <c r="AB2433" t="s">
        <v>2463</v>
      </c>
      <c r="AC2433" t="s">
        <v>5877</v>
      </c>
      <c r="AD2433" t="s">
        <v>5878</v>
      </c>
      <c r="AE2433" t="s">
        <v>136</v>
      </c>
      <c r="AF2433" t="s">
        <v>121</v>
      </c>
      <c r="AG2433" s="6">
        <v>96950</v>
      </c>
      <c r="AH2433" t="s">
        <v>122</v>
      </c>
      <c r="AJ2433" s="8">
        <v>16702858263</v>
      </c>
      <c r="AL2433" t="s">
        <v>5882</v>
      </c>
      <c r="BE2433" t="str">
        <f>"47-2061.00"</f>
        <v>47-2061.00</v>
      </c>
      <c r="BF2433" t="s">
        <v>1314</v>
      </c>
      <c r="BG2433" t="s">
        <v>5883</v>
      </c>
      <c r="BH2433" t="s">
        <v>1314</v>
      </c>
      <c r="BI2433">
        <v>7</v>
      </c>
      <c r="BJ2433">
        <v>4</v>
      </c>
      <c r="BK2433" s="1">
        <v>45931</v>
      </c>
      <c r="BL2433" s="1">
        <v>46295</v>
      </c>
      <c r="BM2433" s="1">
        <v>45931</v>
      </c>
      <c r="BN2433" s="1">
        <v>46295</v>
      </c>
      <c r="BO2433">
        <v>40</v>
      </c>
      <c r="BP2433">
        <v>0</v>
      </c>
      <c r="BQ2433">
        <v>8</v>
      </c>
      <c r="BR2433">
        <v>8</v>
      </c>
      <c r="BS2433">
        <v>8</v>
      </c>
      <c r="BT2433">
        <v>8</v>
      </c>
      <c r="BU2433">
        <v>8</v>
      </c>
      <c r="BV2433">
        <v>0</v>
      </c>
      <c r="BW2433" t="str">
        <f>"8:00 AM"</f>
        <v>8:00 AM</v>
      </c>
      <c r="BX2433" t="str">
        <f>"5:00 PM"</f>
        <v>5:00 PM</v>
      </c>
      <c r="BY2433" t="s">
        <v>133</v>
      </c>
      <c r="BZ2433">
        <v>0</v>
      </c>
      <c r="CA2433">
        <v>9</v>
      </c>
      <c r="CB2433" t="s">
        <v>117</v>
      </c>
      <c r="CD2433" t="s">
        <v>5884</v>
      </c>
      <c r="CE2433" t="s">
        <v>5885</v>
      </c>
      <c r="CF2433" t="s">
        <v>136</v>
      </c>
      <c r="CG2433" t="s">
        <v>136</v>
      </c>
      <c r="CH2433" t="s">
        <v>121</v>
      </c>
      <c r="CI2433" s="6">
        <v>96950</v>
      </c>
      <c r="CJ2433" s="10">
        <v>9.57</v>
      </c>
      <c r="CK2433" s="10">
        <v>9.57</v>
      </c>
      <c r="CL2433" s="10">
        <v>14.36</v>
      </c>
      <c r="CM2433" s="10">
        <v>14.36</v>
      </c>
      <c r="CN2433" t="s">
        <v>137</v>
      </c>
      <c r="CO2433" t="s">
        <v>140</v>
      </c>
      <c r="CP2433" t="s">
        <v>138</v>
      </c>
      <c r="CR2433" t="s">
        <v>117</v>
      </c>
      <c r="CS2433" t="s">
        <v>139</v>
      </c>
      <c r="CT2433" t="s">
        <v>139</v>
      </c>
      <c r="CU2433" t="s">
        <v>139</v>
      </c>
      <c r="CV2433" t="s">
        <v>140</v>
      </c>
      <c r="CW2433" t="s">
        <v>139</v>
      </c>
      <c r="CX2433" t="s">
        <v>140</v>
      </c>
      <c r="CY2433" t="s">
        <v>5886</v>
      </c>
      <c r="CZ2433" s="8">
        <v>16702858263</v>
      </c>
      <c r="DA2433" t="s">
        <v>5887</v>
      </c>
      <c r="DB2433" t="s">
        <v>140</v>
      </c>
      <c r="DC2433" t="s">
        <v>139</v>
      </c>
      <c r="DD2433" t="s">
        <v>117</v>
      </c>
    </row>
    <row r="2434" spans="1:114" ht="15" customHeight="1" x14ac:dyDescent="0.35">
      <c r="A2434" t="s">
        <v>10545</v>
      </c>
      <c r="B2434" t="s">
        <v>144</v>
      </c>
      <c r="C2434" s="1">
        <v>45763</v>
      </c>
      <c r="D2434" s="1">
        <v>45832</v>
      </c>
      <c r="E2434" t="s">
        <v>116</v>
      </c>
      <c r="F2434" s="1">
        <v>45929</v>
      </c>
      <c r="G2434" t="s">
        <v>139</v>
      </c>
      <c r="H2434" t="s">
        <v>117</v>
      </c>
      <c r="I2434" t="s">
        <v>117</v>
      </c>
      <c r="J2434" t="s">
        <v>1884</v>
      </c>
      <c r="K2434" t="s">
        <v>1885</v>
      </c>
      <c r="L2434" t="s">
        <v>846</v>
      </c>
      <c r="M2434" t="s">
        <v>856</v>
      </c>
      <c r="N2434" t="s">
        <v>120</v>
      </c>
      <c r="O2434" t="s">
        <v>121</v>
      </c>
      <c r="P2434" s="6">
        <v>96950</v>
      </c>
      <c r="Q2434" t="s">
        <v>122</v>
      </c>
      <c r="S2434" s="8">
        <v>16702353313</v>
      </c>
      <c r="U2434" t="s">
        <v>848</v>
      </c>
      <c r="V2434">
        <v>721110</v>
      </c>
      <c r="W2434" t="s">
        <v>124</v>
      </c>
      <c r="Y2434" t="s">
        <v>1426</v>
      </c>
      <c r="Z2434" t="s">
        <v>1427</v>
      </c>
      <c r="AB2434" t="s">
        <v>154</v>
      </c>
      <c r="AC2434" t="s">
        <v>846</v>
      </c>
      <c r="AE2434" t="s">
        <v>120</v>
      </c>
      <c r="AF2434" t="s">
        <v>121</v>
      </c>
      <c r="AG2434" s="6">
        <v>96950</v>
      </c>
      <c r="AH2434" t="s">
        <v>122</v>
      </c>
      <c r="AJ2434" s="8">
        <v>16702353313</v>
      </c>
      <c r="AL2434" t="s">
        <v>852</v>
      </c>
      <c r="BE2434" t="str">
        <f>"37-2012.00"</f>
        <v>37-2012.00</v>
      </c>
      <c r="BF2434" t="s">
        <v>130</v>
      </c>
      <c r="BG2434" t="s">
        <v>5441</v>
      </c>
      <c r="BH2434" t="s">
        <v>2029</v>
      </c>
      <c r="BI2434">
        <v>8</v>
      </c>
      <c r="BJ2434">
        <v>8</v>
      </c>
      <c r="BK2434" s="1">
        <v>45931</v>
      </c>
      <c r="BL2434" s="1">
        <v>47026</v>
      </c>
      <c r="BM2434" s="1">
        <v>45931</v>
      </c>
      <c r="BN2434" s="1">
        <v>47026</v>
      </c>
      <c r="BO2434">
        <v>36</v>
      </c>
      <c r="BP2434">
        <v>6</v>
      </c>
      <c r="BQ2434">
        <v>6</v>
      </c>
      <c r="BR2434">
        <v>0</v>
      </c>
      <c r="BS2434">
        <v>6</v>
      </c>
      <c r="BT2434">
        <v>6</v>
      </c>
      <c r="BU2434">
        <v>6</v>
      </c>
      <c r="BV2434">
        <v>6</v>
      </c>
      <c r="BW2434" t="str">
        <f>"8:00 AM"</f>
        <v>8:00 AM</v>
      </c>
      <c r="BX2434" t="str">
        <f>"6:00 PM"</f>
        <v>6:00 PM</v>
      </c>
      <c r="BY2434" t="s">
        <v>133</v>
      </c>
      <c r="BZ2434">
        <v>0</v>
      </c>
      <c r="CA2434">
        <v>3</v>
      </c>
      <c r="CB2434" t="s">
        <v>117</v>
      </c>
      <c r="CD2434" t="s">
        <v>10546</v>
      </c>
      <c r="CE2434" t="s">
        <v>847</v>
      </c>
      <c r="CG2434" t="s">
        <v>136</v>
      </c>
      <c r="CH2434" t="s">
        <v>121</v>
      </c>
      <c r="CI2434" s="6">
        <v>96950</v>
      </c>
      <c r="CJ2434" s="10">
        <v>7.77</v>
      </c>
      <c r="CK2434" s="10">
        <v>7.77</v>
      </c>
      <c r="CN2434" t="s">
        <v>137</v>
      </c>
      <c r="CO2434" t="s">
        <v>133</v>
      </c>
      <c r="CP2434" t="s">
        <v>138</v>
      </c>
      <c r="CR2434" t="s">
        <v>139</v>
      </c>
      <c r="CS2434" t="s">
        <v>139</v>
      </c>
      <c r="CT2434" t="s">
        <v>140</v>
      </c>
      <c r="CU2434" t="s">
        <v>140</v>
      </c>
      <c r="CV2434" t="s">
        <v>140</v>
      </c>
      <c r="CW2434" t="s">
        <v>139</v>
      </c>
      <c r="CX2434" t="s">
        <v>140</v>
      </c>
      <c r="CY2434" t="s">
        <v>133</v>
      </c>
      <c r="CZ2434" s="8">
        <v>16702353313</v>
      </c>
      <c r="DA2434" t="s">
        <v>852</v>
      </c>
      <c r="DB2434" t="s">
        <v>140</v>
      </c>
      <c r="DC2434" t="s">
        <v>139</v>
      </c>
      <c r="DD2434" t="s">
        <v>117</v>
      </c>
      <c r="DE2434" t="s">
        <v>857</v>
      </c>
      <c r="DF2434" t="s">
        <v>858</v>
      </c>
      <c r="DG2434" t="s">
        <v>419</v>
      </c>
      <c r="DH2434" t="s">
        <v>848</v>
      </c>
      <c r="DI2434" t="s">
        <v>844</v>
      </c>
      <c r="DJ2434" t="s">
        <v>852</v>
      </c>
    </row>
    <row r="2435" spans="1:114" ht="15" customHeight="1" x14ac:dyDescent="0.35">
      <c r="A2435" t="s">
        <v>2603</v>
      </c>
      <c r="B2435" t="s">
        <v>115</v>
      </c>
      <c r="C2435" s="1">
        <v>45763</v>
      </c>
      <c r="D2435" s="1">
        <v>45832</v>
      </c>
      <c r="E2435" t="s">
        <v>116</v>
      </c>
      <c r="F2435" s="1">
        <v>45868</v>
      </c>
      <c r="G2435" t="s">
        <v>117</v>
      </c>
      <c r="H2435" t="s">
        <v>117</v>
      </c>
      <c r="I2435" t="s">
        <v>117</v>
      </c>
      <c r="J2435" t="s">
        <v>428</v>
      </c>
      <c r="K2435" t="s">
        <v>986</v>
      </c>
      <c r="L2435" t="s">
        <v>430</v>
      </c>
      <c r="M2435" t="s">
        <v>431</v>
      </c>
      <c r="N2435" t="s">
        <v>120</v>
      </c>
      <c r="O2435" t="s">
        <v>121</v>
      </c>
      <c r="P2435" s="6">
        <v>96950</v>
      </c>
      <c r="Q2435" t="s">
        <v>122</v>
      </c>
      <c r="S2435" s="8">
        <v>16702858958</v>
      </c>
      <c r="U2435" t="s">
        <v>432</v>
      </c>
      <c r="V2435">
        <v>237990</v>
      </c>
      <c r="W2435" t="s">
        <v>124</v>
      </c>
      <c r="Y2435" t="s">
        <v>433</v>
      </c>
      <c r="Z2435" t="s">
        <v>434</v>
      </c>
      <c r="AA2435" t="s">
        <v>435</v>
      </c>
      <c r="AB2435" t="s">
        <v>436</v>
      </c>
      <c r="AC2435" t="s">
        <v>430</v>
      </c>
      <c r="AD2435" t="s">
        <v>431</v>
      </c>
      <c r="AE2435" t="s">
        <v>120</v>
      </c>
      <c r="AF2435" t="s">
        <v>121</v>
      </c>
      <c r="AG2435" s="6">
        <v>96950</v>
      </c>
      <c r="AH2435" t="s">
        <v>122</v>
      </c>
      <c r="AJ2435" s="8">
        <v>16702858958</v>
      </c>
      <c r="AL2435" t="s">
        <v>437</v>
      </c>
      <c r="BE2435" t="str">
        <f>"49-9071.00"</f>
        <v>49-9071.00</v>
      </c>
      <c r="BF2435" t="s">
        <v>156</v>
      </c>
      <c r="BG2435" t="s">
        <v>987</v>
      </c>
      <c r="BH2435" t="s">
        <v>423</v>
      </c>
      <c r="BI2435">
        <v>10</v>
      </c>
      <c r="BK2435" s="1">
        <v>45870</v>
      </c>
      <c r="BL2435" s="1">
        <v>46234</v>
      </c>
      <c r="BO2435">
        <v>35</v>
      </c>
      <c r="BP2435">
        <v>0</v>
      </c>
      <c r="BQ2435">
        <v>7</v>
      </c>
      <c r="BR2435">
        <v>7</v>
      </c>
      <c r="BS2435">
        <v>7</v>
      </c>
      <c r="BT2435">
        <v>7</v>
      </c>
      <c r="BU2435">
        <v>7</v>
      </c>
      <c r="BV2435">
        <v>0</v>
      </c>
      <c r="BW2435" t="str">
        <f>"9:00 AM"</f>
        <v>9:00 AM</v>
      </c>
      <c r="BX2435" t="str">
        <f>"5:00 PM"</f>
        <v>5:00 PM</v>
      </c>
      <c r="BY2435" t="s">
        <v>159</v>
      </c>
      <c r="BZ2435">
        <v>0</v>
      </c>
      <c r="CA2435">
        <v>24</v>
      </c>
      <c r="CB2435" t="s">
        <v>117</v>
      </c>
      <c r="CD2435" s="2" t="s">
        <v>2604</v>
      </c>
      <c r="CE2435" t="s">
        <v>430</v>
      </c>
      <c r="CF2435" t="s">
        <v>431</v>
      </c>
      <c r="CG2435" t="s">
        <v>120</v>
      </c>
      <c r="CH2435" t="s">
        <v>121</v>
      </c>
      <c r="CI2435" s="6">
        <v>96950</v>
      </c>
      <c r="CJ2435" s="10">
        <v>9.75</v>
      </c>
      <c r="CK2435" s="10">
        <v>9.75</v>
      </c>
      <c r="CL2435" s="10">
        <v>14.63</v>
      </c>
      <c r="CM2435" s="10">
        <v>14.63</v>
      </c>
      <c r="CN2435" t="s">
        <v>137</v>
      </c>
      <c r="CO2435" t="s">
        <v>164</v>
      </c>
      <c r="CP2435" t="s">
        <v>138</v>
      </c>
      <c r="CR2435" t="s">
        <v>117</v>
      </c>
      <c r="CS2435" t="s">
        <v>139</v>
      </c>
      <c r="CT2435" t="s">
        <v>139</v>
      </c>
      <c r="CU2435" t="s">
        <v>139</v>
      </c>
      <c r="CV2435" t="s">
        <v>140</v>
      </c>
      <c r="CW2435" t="s">
        <v>139</v>
      </c>
      <c r="CX2435" t="s">
        <v>139</v>
      </c>
      <c r="CY2435" t="s">
        <v>2047</v>
      </c>
      <c r="CZ2435" s="8">
        <v>16702858958</v>
      </c>
      <c r="DA2435" t="s">
        <v>437</v>
      </c>
      <c r="DB2435" t="s">
        <v>164</v>
      </c>
      <c r="DC2435" t="s">
        <v>139</v>
      </c>
      <c r="DD2435" t="s">
        <v>117</v>
      </c>
      <c r="DE2435" t="s">
        <v>433</v>
      </c>
      <c r="DF2435" t="s">
        <v>434</v>
      </c>
      <c r="DG2435" t="s">
        <v>443</v>
      </c>
      <c r="DH2435" t="s">
        <v>432</v>
      </c>
      <c r="DI2435" t="s">
        <v>444</v>
      </c>
      <c r="DJ2435" t="s">
        <v>437</v>
      </c>
    </row>
    <row r="2436" spans="1:114" ht="15" customHeight="1" x14ac:dyDescent="0.35">
      <c r="A2436" t="s">
        <v>13926</v>
      </c>
      <c r="B2436" t="s">
        <v>115</v>
      </c>
      <c r="C2436" s="1">
        <v>45764</v>
      </c>
      <c r="D2436" s="1">
        <v>45832</v>
      </c>
      <c r="E2436" t="s">
        <v>116</v>
      </c>
      <c r="F2436" s="1">
        <v>45929</v>
      </c>
      <c r="G2436" t="s">
        <v>139</v>
      </c>
      <c r="H2436" t="s">
        <v>117</v>
      </c>
      <c r="I2436" t="s">
        <v>117</v>
      </c>
      <c r="J2436" t="s">
        <v>1422</v>
      </c>
      <c r="K2436" t="s">
        <v>1423</v>
      </c>
      <c r="L2436" t="s">
        <v>8706</v>
      </c>
      <c r="M2436" t="s">
        <v>1424</v>
      </c>
      <c r="N2436" t="s">
        <v>136</v>
      </c>
      <c r="O2436" t="s">
        <v>121</v>
      </c>
      <c r="P2436" s="6">
        <v>96950</v>
      </c>
      <c r="Q2436" t="s">
        <v>122</v>
      </c>
      <c r="R2436" t="s">
        <v>140</v>
      </c>
      <c r="S2436" s="8">
        <v>16702353313</v>
      </c>
      <c r="U2436" t="s">
        <v>1425</v>
      </c>
      <c r="V2436">
        <v>713290</v>
      </c>
      <c r="W2436" t="s">
        <v>124</v>
      </c>
      <c r="Y2436" t="s">
        <v>849</v>
      </c>
      <c r="Z2436" t="s">
        <v>850</v>
      </c>
      <c r="AA2436" t="s">
        <v>140</v>
      </c>
      <c r="AB2436" t="s">
        <v>997</v>
      </c>
      <c r="AC2436" t="s">
        <v>1424</v>
      </c>
      <c r="AE2436" t="s">
        <v>136</v>
      </c>
      <c r="AF2436" t="s">
        <v>121</v>
      </c>
      <c r="AG2436" s="6">
        <v>96950</v>
      </c>
      <c r="AH2436" t="s">
        <v>122</v>
      </c>
      <c r="AJ2436" s="8">
        <v>16702353313</v>
      </c>
      <c r="AL2436" t="s">
        <v>852</v>
      </c>
      <c r="BE2436" t="str">
        <f>"49-9071.00"</f>
        <v>49-9071.00</v>
      </c>
      <c r="BF2436" t="s">
        <v>156</v>
      </c>
      <c r="BG2436" t="s">
        <v>12188</v>
      </c>
      <c r="BH2436" t="s">
        <v>9161</v>
      </c>
      <c r="BI2436">
        <v>4</v>
      </c>
      <c r="BK2436" s="1">
        <v>45931</v>
      </c>
      <c r="BL2436" s="1">
        <v>47026</v>
      </c>
      <c r="BO2436">
        <v>36</v>
      </c>
      <c r="BP2436">
        <v>6</v>
      </c>
      <c r="BQ2436">
        <v>6</v>
      </c>
      <c r="BR2436">
        <v>6</v>
      </c>
      <c r="BS2436">
        <v>0</v>
      </c>
      <c r="BT2436">
        <v>6</v>
      </c>
      <c r="BU2436">
        <v>6</v>
      </c>
      <c r="BV2436">
        <v>6</v>
      </c>
      <c r="BW2436" t="str">
        <f>"8:00 AM"</f>
        <v>8:00 AM</v>
      </c>
      <c r="BX2436" t="str">
        <f>"5:00 PM"</f>
        <v>5:00 PM</v>
      </c>
      <c r="BY2436" t="s">
        <v>159</v>
      </c>
      <c r="BZ2436">
        <v>0</v>
      </c>
      <c r="CA2436">
        <v>24</v>
      </c>
      <c r="CB2436" t="s">
        <v>117</v>
      </c>
      <c r="CD2436" t="s">
        <v>13927</v>
      </c>
      <c r="CE2436" t="s">
        <v>8706</v>
      </c>
      <c r="CG2436" t="s">
        <v>136</v>
      </c>
      <c r="CH2436" t="s">
        <v>121</v>
      </c>
      <c r="CI2436" s="6">
        <v>96950</v>
      </c>
      <c r="CJ2436" s="10">
        <v>9.75</v>
      </c>
      <c r="CK2436" s="10">
        <v>9.75</v>
      </c>
      <c r="CN2436" t="s">
        <v>137</v>
      </c>
      <c r="CO2436" t="s">
        <v>133</v>
      </c>
      <c r="CP2436" t="s">
        <v>138</v>
      </c>
      <c r="CR2436" t="s">
        <v>139</v>
      </c>
      <c r="CS2436" t="s">
        <v>139</v>
      </c>
      <c r="CT2436" t="s">
        <v>140</v>
      </c>
      <c r="CU2436" t="s">
        <v>140</v>
      </c>
      <c r="CV2436" t="s">
        <v>140</v>
      </c>
      <c r="CW2436" t="s">
        <v>139</v>
      </c>
      <c r="CX2436" t="s">
        <v>140</v>
      </c>
      <c r="CY2436" t="s">
        <v>133</v>
      </c>
      <c r="CZ2436" s="8">
        <v>16702353313</v>
      </c>
      <c r="DA2436" t="s">
        <v>852</v>
      </c>
      <c r="DB2436" t="s">
        <v>140</v>
      </c>
      <c r="DC2436" t="s">
        <v>139</v>
      </c>
      <c r="DD2436" t="s">
        <v>117</v>
      </c>
    </row>
    <row r="2437" spans="1:114" ht="15" customHeight="1" x14ac:dyDescent="0.35">
      <c r="A2437" t="s">
        <v>12371</v>
      </c>
      <c r="B2437" t="s">
        <v>144</v>
      </c>
      <c r="C2437" s="1">
        <v>45765</v>
      </c>
      <c r="D2437" s="1">
        <v>45832</v>
      </c>
      <c r="E2437" t="s">
        <v>116</v>
      </c>
      <c r="F2437" s="1">
        <v>45929</v>
      </c>
      <c r="G2437" t="s">
        <v>117</v>
      </c>
      <c r="H2437" t="s">
        <v>117</v>
      </c>
      <c r="I2437" t="s">
        <v>117</v>
      </c>
      <c r="J2437" t="s">
        <v>2589</v>
      </c>
      <c r="K2437" t="s">
        <v>140</v>
      </c>
      <c r="L2437" t="s">
        <v>2590</v>
      </c>
      <c r="M2437" t="s">
        <v>2591</v>
      </c>
      <c r="N2437" t="s">
        <v>551</v>
      </c>
      <c r="O2437" t="s">
        <v>121</v>
      </c>
      <c r="P2437" s="6">
        <v>96952</v>
      </c>
      <c r="Q2437" t="s">
        <v>122</v>
      </c>
      <c r="R2437" t="s">
        <v>140</v>
      </c>
      <c r="S2437" s="8">
        <v>16704339989</v>
      </c>
      <c r="U2437" t="s">
        <v>2592</v>
      </c>
      <c r="V2437">
        <v>481111</v>
      </c>
      <c r="W2437" t="s">
        <v>124</v>
      </c>
      <c r="Y2437" t="s">
        <v>2593</v>
      </c>
      <c r="Z2437" t="s">
        <v>2594</v>
      </c>
      <c r="AA2437" t="s">
        <v>2595</v>
      </c>
      <c r="AB2437" t="s">
        <v>205</v>
      </c>
      <c r="AC2437" t="s">
        <v>2590</v>
      </c>
      <c r="AD2437" t="s">
        <v>2591</v>
      </c>
      <c r="AE2437" t="s">
        <v>551</v>
      </c>
      <c r="AF2437" t="s">
        <v>121</v>
      </c>
      <c r="AG2437" s="6">
        <v>96952</v>
      </c>
      <c r="AH2437" t="s">
        <v>122</v>
      </c>
      <c r="AJ2437" s="8">
        <v>16704339989</v>
      </c>
      <c r="AL2437" t="s">
        <v>2596</v>
      </c>
      <c r="BE2437" t="str">
        <f>"43-4181.00"</f>
        <v>43-4181.00</v>
      </c>
      <c r="BF2437" t="s">
        <v>2826</v>
      </c>
      <c r="BG2437" t="s">
        <v>2827</v>
      </c>
      <c r="BH2437" t="s">
        <v>2828</v>
      </c>
      <c r="BI2437">
        <v>5</v>
      </c>
      <c r="BJ2437">
        <v>5</v>
      </c>
      <c r="BK2437" s="1">
        <v>45931</v>
      </c>
      <c r="BL2437" s="1">
        <v>46295</v>
      </c>
      <c r="BM2437" s="1">
        <v>45931</v>
      </c>
      <c r="BN2437" s="1">
        <v>46295</v>
      </c>
      <c r="BO2437">
        <v>40</v>
      </c>
      <c r="BP2437">
        <v>0</v>
      </c>
      <c r="BQ2437">
        <v>8</v>
      </c>
      <c r="BR2437">
        <v>8</v>
      </c>
      <c r="BS2437">
        <v>8</v>
      </c>
      <c r="BT2437">
        <v>8</v>
      </c>
      <c r="BU2437">
        <v>8</v>
      </c>
      <c r="BV2437">
        <v>0</v>
      </c>
      <c r="BW2437" t="str">
        <f>"8:00 AM"</f>
        <v>8:00 AM</v>
      </c>
      <c r="BX2437" t="str">
        <f>"5:00 PM"</f>
        <v>5:00 PM</v>
      </c>
      <c r="BY2437" t="s">
        <v>159</v>
      </c>
      <c r="BZ2437">
        <v>0</v>
      </c>
      <c r="CA2437">
        <v>12</v>
      </c>
      <c r="CB2437" t="s">
        <v>117</v>
      </c>
      <c r="CD2437" s="2" t="s">
        <v>2829</v>
      </c>
      <c r="CE2437" t="s">
        <v>2590</v>
      </c>
      <c r="CF2437" t="s">
        <v>2591</v>
      </c>
      <c r="CG2437" t="s">
        <v>551</v>
      </c>
      <c r="CH2437" t="s">
        <v>121</v>
      </c>
      <c r="CI2437" s="6">
        <v>96952</v>
      </c>
      <c r="CJ2437" s="10">
        <v>8.77</v>
      </c>
      <c r="CK2437" s="10">
        <v>8.9</v>
      </c>
      <c r="CL2437" s="10">
        <v>0</v>
      </c>
      <c r="CM2437" s="10">
        <v>0</v>
      </c>
      <c r="CN2437" t="s">
        <v>137</v>
      </c>
      <c r="CO2437" t="s">
        <v>140</v>
      </c>
      <c r="CP2437" t="s">
        <v>138</v>
      </c>
      <c r="CR2437" t="s">
        <v>117</v>
      </c>
      <c r="CS2437" t="s">
        <v>139</v>
      </c>
      <c r="CT2437" t="s">
        <v>140</v>
      </c>
      <c r="CU2437" t="s">
        <v>140</v>
      </c>
      <c r="CV2437" t="s">
        <v>139</v>
      </c>
      <c r="CW2437" t="s">
        <v>139</v>
      </c>
      <c r="CX2437" t="s">
        <v>140</v>
      </c>
      <c r="CY2437" t="s">
        <v>2601</v>
      </c>
      <c r="CZ2437" s="8">
        <v>16704339989</v>
      </c>
      <c r="DA2437" t="s">
        <v>2602</v>
      </c>
      <c r="DB2437" t="s">
        <v>140</v>
      </c>
      <c r="DC2437" t="s">
        <v>139</v>
      </c>
      <c r="DD2437" t="s">
        <v>117</v>
      </c>
    </row>
    <row r="2438" spans="1:114" ht="15" customHeight="1" x14ac:dyDescent="0.35">
      <c r="A2438" t="s">
        <v>5977</v>
      </c>
      <c r="B2438" t="s">
        <v>144</v>
      </c>
      <c r="C2438" s="1">
        <v>45766</v>
      </c>
      <c r="D2438" s="1">
        <v>45832</v>
      </c>
      <c r="E2438" t="s">
        <v>211</v>
      </c>
      <c r="G2438" t="s">
        <v>117</v>
      </c>
      <c r="H2438" t="s">
        <v>117</v>
      </c>
      <c r="I2438" t="s">
        <v>117</v>
      </c>
      <c r="J2438" t="s">
        <v>2477</v>
      </c>
      <c r="K2438" t="s">
        <v>2478</v>
      </c>
      <c r="L2438" t="s">
        <v>2479</v>
      </c>
      <c r="M2438" t="s">
        <v>2480</v>
      </c>
      <c r="N2438" t="s">
        <v>120</v>
      </c>
      <c r="O2438" t="s">
        <v>121</v>
      </c>
      <c r="P2438" s="6">
        <v>96950</v>
      </c>
      <c r="Q2438" t="s">
        <v>122</v>
      </c>
      <c r="S2438" s="8">
        <v>16702349889</v>
      </c>
      <c r="U2438" t="s">
        <v>2481</v>
      </c>
      <c r="V2438">
        <v>236116</v>
      </c>
      <c r="W2438" t="s">
        <v>124</v>
      </c>
      <c r="Y2438" t="s">
        <v>2482</v>
      </c>
      <c r="Z2438" t="s">
        <v>2483</v>
      </c>
      <c r="AA2438" t="s">
        <v>2484</v>
      </c>
      <c r="AB2438" t="s">
        <v>2015</v>
      </c>
      <c r="AC2438" t="s">
        <v>2489</v>
      </c>
      <c r="AD2438" t="s">
        <v>2479</v>
      </c>
      <c r="AE2438" t="s">
        <v>120</v>
      </c>
      <c r="AF2438" t="s">
        <v>121</v>
      </c>
      <c r="AG2438" s="6">
        <v>96950</v>
      </c>
      <c r="AH2438" t="s">
        <v>122</v>
      </c>
      <c r="AJ2438" s="8">
        <v>16702349889</v>
      </c>
      <c r="AL2438" t="s">
        <v>2485</v>
      </c>
      <c r="BE2438" t="str">
        <f>"49-9071.00"</f>
        <v>49-9071.00</v>
      </c>
      <c r="BF2438" t="s">
        <v>156</v>
      </c>
      <c r="BG2438" t="s">
        <v>5978</v>
      </c>
      <c r="BH2438" t="s">
        <v>1029</v>
      </c>
      <c r="BI2438">
        <v>10</v>
      </c>
      <c r="BJ2438">
        <v>10</v>
      </c>
      <c r="BK2438" s="1">
        <v>45870</v>
      </c>
      <c r="BL2438" s="1">
        <v>46234</v>
      </c>
      <c r="BM2438" s="1">
        <v>45870</v>
      </c>
      <c r="BN2438" s="1">
        <v>46234</v>
      </c>
      <c r="BO2438">
        <v>40</v>
      </c>
      <c r="BP2438">
        <v>0</v>
      </c>
      <c r="BQ2438">
        <v>8</v>
      </c>
      <c r="BR2438">
        <v>8</v>
      </c>
      <c r="BS2438">
        <v>8</v>
      </c>
      <c r="BT2438">
        <v>8</v>
      </c>
      <c r="BU2438">
        <v>8</v>
      </c>
      <c r="BV2438">
        <v>0</v>
      </c>
      <c r="BW2438" t="str">
        <f>"7:30 AM"</f>
        <v>7:30 AM</v>
      </c>
      <c r="BX2438" t="str">
        <f>"4:30 PM"</f>
        <v>4:30 PM</v>
      </c>
      <c r="BY2438" t="s">
        <v>159</v>
      </c>
      <c r="BZ2438">
        <v>0</v>
      </c>
      <c r="CA2438">
        <v>24</v>
      </c>
      <c r="CB2438" t="s">
        <v>117</v>
      </c>
      <c r="CD2438" t="s">
        <v>5270</v>
      </c>
      <c r="CE2438" t="s">
        <v>2489</v>
      </c>
      <c r="CF2438" t="s">
        <v>140</v>
      </c>
      <c r="CG2438" t="s">
        <v>120</v>
      </c>
      <c r="CH2438" t="s">
        <v>121</v>
      </c>
      <c r="CI2438" s="6">
        <v>96950</v>
      </c>
      <c r="CJ2438" s="10">
        <v>9.75</v>
      </c>
      <c r="CK2438" s="10">
        <v>9.75</v>
      </c>
      <c r="CL2438" s="10">
        <v>14.63</v>
      </c>
      <c r="CM2438" s="10">
        <v>14.63</v>
      </c>
      <c r="CN2438" t="s">
        <v>137</v>
      </c>
      <c r="CO2438" t="s">
        <v>2490</v>
      </c>
      <c r="CP2438" t="s">
        <v>138</v>
      </c>
      <c r="CR2438" t="s">
        <v>117</v>
      </c>
      <c r="CS2438" t="s">
        <v>139</v>
      </c>
      <c r="CT2438" t="s">
        <v>140</v>
      </c>
      <c r="CU2438" t="s">
        <v>139</v>
      </c>
      <c r="CV2438" t="s">
        <v>140</v>
      </c>
      <c r="CW2438" t="s">
        <v>139</v>
      </c>
      <c r="CX2438" t="s">
        <v>140</v>
      </c>
      <c r="CY2438" t="s">
        <v>5271</v>
      </c>
      <c r="CZ2438" s="8">
        <v>16702349889</v>
      </c>
      <c r="DA2438" t="s">
        <v>2485</v>
      </c>
      <c r="DB2438" t="s">
        <v>164</v>
      </c>
      <c r="DC2438" t="s">
        <v>139</v>
      </c>
      <c r="DD2438" t="s">
        <v>117</v>
      </c>
      <c r="DE2438" t="s">
        <v>2482</v>
      </c>
      <c r="DF2438" t="s">
        <v>2483</v>
      </c>
      <c r="DG2438" t="s">
        <v>535</v>
      </c>
      <c r="DH2438" t="s">
        <v>2481</v>
      </c>
      <c r="DI2438" t="s">
        <v>2492</v>
      </c>
      <c r="DJ2438" t="s">
        <v>2485</v>
      </c>
    </row>
    <row r="2439" spans="1:114" ht="15" customHeight="1" x14ac:dyDescent="0.35">
      <c r="A2439" t="s">
        <v>8690</v>
      </c>
      <c r="B2439" t="s">
        <v>144</v>
      </c>
      <c r="C2439" s="1">
        <v>45767</v>
      </c>
      <c r="D2439" s="1">
        <v>45832</v>
      </c>
      <c r="E2439" t="s">
        <v>116</v>
      </c>
      <c r="F2439" s="1">
        <v>45929</v>
      </c>
      <c r="G2439" t="s">
        <v>117</v>
      </c>
      <c r="H2439" t="s">
        <v>117</v>
      </c>
      <c r="I2439" t="s">
        <v>117</v>
      </c>
      <c r="J2439" t="s">
        <v>6574</v>
      </c>
      <c r="K2439" t="s">
        <v>6575</v>
      </c>
      <c r="L2439" t="s">
        <v>6576</v>
      </c>
      <c r="M2439" t="s">
        <v>531</v>
      </c>
      <c r="N2439" t="s">
        <v>120</v>
      </c>
      <c r="O2439" t="s">
        <v>121</v>
      </c>
      <c r="P2439" s="6">
        <v>96950</v>
      </c>
      <c r="Q2439" t="s">
        <v>122</v>
      </c>
      <c r="S2439" s="8">
        <v>16709898771</v>
      </c>
      <c r="U2439" t="s">
        <v>6577</v>
      </c>
      <c r="V2439">
        <v>236116</v>
      </c>
      <c r="W2439" t="s">
        <v>124</v>
      </c>
      <c r="Y2439" t="s">
        <v>6578</v>
      </c>
      <c r="Z2439" t="s">
        <v>6579</v>
      </c>
      <c r="AA2439" t="s">
        <v>6580</v>
      </c>
      <c r="AB2439" t="s">
        <v>189</v>
      </c>
      <c r="AC2439" t="s">
        <v>6576</v>
      </c>
      <c r="AD2439" t="s">
        <v>531</v>
      </c>
      <c r="AE2439" t="s">
        <v>120</v>
      </c>
      <c r="AF2439" t="s">
        <v>121</v>
      </c>
      <c r="AG2439" s="6">
        <v>96950</v>
      </c>
      <c r="AH2439" t="s">
        <v>122</v>
      </c>
      <c r="AJ2439" s="8">
        <v>16709898771</v>
      </c>
      <c r="AL2439" t="s">
        <v>6581</v>
      </c>
      <c r="BE2439" t="str">
        <f>"49-9071.00"</f>
        <v>49-9071.00</v>
      </c>
      <c r="BF2439" t="s">
        <v>156</v>
      </c>
      <c r="BG2439" t="s">
        <v>6582</v>
      </c>
      <c r="BH2439" t="s">
        <v>3102</v>
      </c>
      <c r="BI2439">
        <v>8</v>
      </c>
      <c r="BJ2439">
        <v>8</v>
      </c>
      <c r="BK2439" s="1">
        <v>45931</v>
      </c>
      <c r="BL2439" s="1">
        <v>46295</v>
      </c>
      <c r="BM2439" s="1">
        <v>45931</v>
      </c>
      <c r="BN2439" s="1">
        <v>46295</v>
      </c>
      <c r="BO2439">
        <v>35</v>
      </c>
      <c r="BP2439">
        <v>0</v>
      </c>
      <c r="BQ2439">
        <v>7</v>
      </c>
      <c r="BR2439">
        <v>7</v>
      </c>
      <c r="BS2439">
        <v>7</v>
      </c>
      <c r="BT2439">
        <v>7</v>
      </c>
      <c r="BU2439">
        <v>7</v>
      </c>
      <c r="BV2439">
        <v>0</v>
      </c>
      <c r="BW2439" t="str">
        <f>"8:00 AM"</f>
        <v>8:00 AM</v>
      </c>
      <c r="BX2439" t="str">
        <f>"5:00 PM"</f>
        <v>5:00 PM</v>
      </c>
      <c r="BY2439" t="s">
        <v>133</v>
      </c>
      <c r="BZ2439">
        <v>0</v>
      </c>
      <c r="CA2439">
        <v>12</v>
      </c>
      <c r="CB2439" t="s">
        <v>117</v>
      </c>
      <c r="CD2439" s="2" t="s">
        <v>8691</v>
      </c>
      <c r="CE2439" t="s">
        <v>1460</v>
      </c>
      <c r="CF2439" t="s">
        <v>531</v>
      </c>
      <c r="CG2439" t="s">
        <v>120</v>
      </c>
      <c r="CH2439" t="s">
        <v>121</v>
      </c>
      <c r="CI2439" s="6">
        <v>96950</v>
      </c>
      <c r="CJ2439" s="10">
        <v>9.75</v>
      </c>
      <c r="CK2439" s="10">
        <v>9.75</v>
      </c>
      <c r="CL2439" s="10">
        <v>0</v>
      </c>
      <c r="CM2439" s="10">
        <v>0</v>
      </c>
      <c r="CN2439" t="s">
        <v>137</v>
      </c>
      <c r="CO2439" t="s">
        <v>194</v>
      </c>
      <c r="CP2439" t="s">
        <v>209</v>
      </c>
      <c r="CR2439" t="s">
        <v>139</v>
      </c>
      <c r="CS2439" t="s">
        <v>139</v>
      </c>
      <c r="CT2439" t="s">
        <v>140</v>
      </c>
      <c r="CU2439" t="s">
        <v>140</v>
      </c>
      <c r="CV2439" t="s">
        <v>140</v>
      </c>
      <c r="CW2439" t="s">
        <v>139</v>
      </c>
      <c r="CX2439" t="s">
        <v>140</v>
      </c>
      <c r="CY2439" t="s">
        <v>7873</v>
      </c>
      <c r="CZ2439" s="8">
        <v>16709898771</v>
      </c>
      <c r="DA2439" t="s">
        <v>6581</v>
      </c>
      <c r="DB2439" t="s">
        <v>164</v>
      </c>
      <c r="DC2439" t="s">
        <v>139</v>
      </c>
      <c r="DD2439" t="s">
        <v>117</v>
      </c>
    </row>
    <row r="2440" spans="1:114" ht="15" customHeight="1" x14ac:dyDescent="0.35">
      <c r="A2440" t="s">
        <v>10768</v>
      </c>
      <c r="B2440" t="s">
        <v>144</v>
      </c>
      <c r="C2440" s="1">
        <v>45768</v>
      </c>
      <c r="D2440" s="1">
        <v>45832</v>
      </c>
      <c r="E2440" t="s">
        <v>116</v>
      </c>
      <c r="F2440" s="1">
        <v>45929</v>
      </c>
      <c r="G2440" t="s">
        <v>117</v>
      </c>
      <c r="H2440" t="s">
        <v>117</v>
      </c>
      <c r="I2440" t="s">
        <v>117</v>
      </c>
      <c r="J2440" t="s">
        <v>9018</v>
      </c>
      <c r="L2440" t="s">
        <v>2406</v>
      </c>
      <c r="M2440" t="s">
        <v>2407</v>
      </c>
      <c r="N2440" t="s">
        <v>136</v>
      </c>
      <c r="O2440" t="s">
        <v>121</v>
      </c>
      <c r="P2440" s="6">
        <v>96950</v>
      </c>
      <c r="Q2440" t="s">
        <v>122</v>
      </c>
      <c r="R2440" t="s">
        <v>140</v>
      </c>
      <c r="S2440" s="8">
        <v>16702357642</v>
      </c>
      <c r="U2440" t="s">
        <v>9019</v>
      </c>
      <c r="V2440">
        <v>56173</v>
      </c>
      <c r="W2440" t="s">
        <v>124</v>
      </c>
      <c r="Y2440" t="s">
        <v>2409</v>
      </c>
      <c r="Z2440" t="s">
        <v>2410</v>
      </c>
      <c r="AA2440" t="s">
        <v>2411</v>
      </c>
      <c r="AB2440" t="s">
        <v>2412</v>
      </c>
      <c r="AC2440" t="s">
        <v>2406</v>
      </c>
      <c r="AD2440" t="s">
        <v>2407</v>
      </c>
      <c r="AE2440" t="s">
        <v>136</v>
      </c>
      <c r="AF2440" t="s">
        <v>121</v>
      </c>
      <c r="AG2440" s="6">
        <v>96950</v>
      </c>
      <c r="AH2440" t="s">
        <v>122</v>
      </c>
      <c r="AJ2440" s="8">
        <v>16702357642</v>
      </c>
      <c r="AL2440" t="s">
        <v>9200</v>
      </c>
      <c r="BE2440" t="str">
        <f>"37-3011.00"</f>
        <v>37-3011.00</v>
      </c>
      <c r="BF2440" t="s">
        <v>177</v>
      </c>
      <c r="BG2440" t="s">
        <v>10769</v>
      </c>
      <c r="BH2440" t="s">
        <v>10179</v>
      </c>
      <c r="BI2440">
        <v>4</v>
      </c>
      <c r="BJ2440">
        <v>4</v>
      </c>
      <c r="BK2440" s="1">
        <v>45931</v>
      </c>
      <c r="BL2440" s="1">
        <v>46295</v>
      </c>
      <c r="BM2440" s="1">
        <v>45931</v>
      </c>
      <c r="BN2440" s="1">
        <v>46295</v>
      </c>
      <c r="BO2440">
        <v>40</v>
      </c>
      <c r="BP2440">
        <v>0</v>
      </c>
      <c r="BQ2440">
        <v>8</v>
      </c>
      <c r="BR2440">
        <v>8</v>
      </c>
      <c r="BS2440">
        <v>8</v>
      </c>
      <c r="BT2440">
        <v>8</v>
      </c>
      <c r="BU2440">
        <v>8</v>
      </c>
      <c r="BV2440">
        <v>0</v>
      </c>
      <c r="BW2440" t="str">
        <f>"8:00 AM"</f>
        <v>8:00 AM</v>
      </c>
      <c r="BX2440" t="str">
        <f>"5:00 PM"</f>
        <v>5:00 PM</v>
      </c>
      <c r="BY2440" t="s">
        <v>133</v>
      </c>
      <c r="BZ2440">
        <v>0</v>
      </c>
      <c r="CA2440">
        <v>3</v>
      </c>
      <c r="CB2440" t="s">
        <v>117</v>
      </c>
      <c r="CD2440" t="s">
        <v>10770</v>
      </c>
      <c r="CE2440" t="s">
        <v>10771</v>
      </c>
      <c r="CF2440" t="s">
        <v>10772</v>
      </c>
      <c r="CG2440" t="s">
        <v>136</v>
      </c>
      <c r="CH2440" t="s">
        <v>121</v>
      </c>
      <c r="CI2440" s="6">
        <v>96950</v>
      </c>
      <c r="CJ2440" s="10">
        <v>8.57</v>
      </c>
      <c r="CK2440" s="10">
        <v>8.57</v>
      </c>
      <c r="CL2440" s="10">
        <v>12.86</v>
      </c>
      <c r="CM2440" s="10">
        <v>12.86</v>
      </c>
      <c r="CN2440" t="s">
        <v>137</v>
      </c>
      <c r="CO2440" t="s">
        <v>140</v>
      </c>
      <c r="CP2440" t="s">
        <v>138</v>
      </c>
      <c r="CR2440" t="s">
        <v>117</v>
      </c>
      <c r="CS2440" t="s">
        <v>139</v>
      </c>
      <c r="CT2440" t="s">
        <v>139</v>
      </c>
      <c r="CU2440" t="s">
        <v>139</v>
      </c>
      <c r="CV2440" t="s">
        <v>140</v>
      </c>
      <c r="CW2440" t="s">
        <v>139</v>
      </c>
      <c r="CX2440" t="s">
        <v>140</v>
      </c>
      <c r="CY2440" t="s">
        <v>140</v>
      </c>
      <c r="CZ2440" s="8">
        <v>16702357642</v>
      </c>
      <c r="DA2440" t="s">
        <v>9200</v>
      </c>
      <c r="DB2440" t="s">
        <v>140</v>
      </c>
      <c r="DC2440" t="s">
        <v>139</v>
      </c>
      <c r="DD2440" t="s">
        <v>117</v>
      </c>
    </row>
    <row r="2441" spans="1:114" ht="15" customHeight="1" x14ac:dyDescent="0.35">
      <c r="A2441" t="s">
        <v>13871</v>
      </c>
      <c r="B2441" t="s">
        <v>115</v>
      </c>
      <c r="C2441" s="1">
        <v>45768</v>
      </c>
      <c r="D2441" s="1">
        <v>45832</v>
      </c>
      <c r="E2441" t="s">
        <v>116</v>
      </c>
      <c r="F2441" s="1">
        <v>45868</v>
      </c>
      <c r="G2441" t="s">
        <v>117</v>
      </c>
      <c r="H2441" t="s">
        <v>117</v>
      </c>
      <c r="I2441" t="s">
        <v>117</v>
      </c>
      <c r="J2441" t="s">
        <v>428</v>
      </c>
      <c r="K2441" t="s">
        <v>986</v>
      </c>
      <c r="L2441" t="s">
        <v>430</v>
      </c>
      <c r="M2441" t="s">
        <v>431</v>
      </c>
      <c r="N2441" t="s">
        <v>120</v>
      </c>
      <c r="O2441" t="s">
        <v>121</v>
      </c>
      <c r="P2441" s="6">
        <v>96950</v>
      </c>
      <c r="Q2441" t="s">
        <v>122</v>
      </c>
      <c r="S2441" s="8">
        <v>16702858958</v>
      </c>
      <c r="U2441" t="s">
        <v>432</v>
      </c>
      <c r="V2441">
        <v>237990</v>
      </c>
      <c r="W2441" t="s">
        <v>124</v>
      </c>
      <c r="Y2441" t="s">
        <v>433</v>
      </c>
      <c r="Z2441" t="s">
        <v>434</v>
      </c>
      <c r="AA2441" t="s">
        <v>435</v>
      </c>
      <c r="AB2441" t="s">
        <v>436</v>
      </c>
      <c r="AC2441" t="s">
        <v>430</v>
      </c>
      <c r="AD2441" t="s">
        <v>431</v>
      </c>
      <c r="AE2441" t="s">
        <v>120</v>
      </c>
      <c r="AF2441" t="s">
        <v>121</v>
      </c>
      <c r="AG2441" s="6">
        <v>96950</v>
      </c>
      <c r="AH2441" t="s">
        <v>122</v>
      </c>
      <c r="AJ2441" s="8">
        <v>16702857365</v>
      </c>
      <c r="AL2441" t="s">
        <v>437</v>
      </c>
      <c r="BE2441" t="str">
        <f>"49-9071.00"</f>
        <v>49-9071.00</v>
      </c>
      <c r="BF2441" t="s">
        <v>156</v>
      </c>
      <c r="BG2441" t="s">
        <v>987</v>
      </c>
      <c r="BH2441" t="s">
        <v>423</v>
      </c>
      <c r="BI2441">
        <v>10</v>
      </c>
      <c r="BK2441" s="1">
        <v>45870</v>
      </c>
      <c r="BL2441" s="1">
        <v>46234</v>
      </c>
      <c r="BO2441">
        <v>35</v>
      </c>
      <c r="BP2441">
        <v>0</v>
      </c>
      <c r="BQ2441">
        <v>7</v>
      </c>
      <c r="BR2441">
        <v>7</v>
      </c>
      <c r="BS2441">
        <v>7</v>
      </c>
      <c r="BT2441">
        <v>7</v>
      </c>
      <c r="BU2441">
        <v>7</v>
      </c>
      <c r="BV2441">
        <v>0</v>
      </c>
      <c r="BW2441" t="str">
        <f>"9:00 AM"</f>
        <v>9:00 AM</v>
      </c>
      <c r="BX2441" t="str">
        <f>"5:00 PM"</f>
        <v>5:00 PM</v>
      </c>
      <c r="BY2441" t="s">
        <v>159</v>
      </c>
      <c r="BZ2441">
        <v>0</v>
      </c>
      <c r="CA2441">
        <v>24</v>
      </c>
      <c r="CB2441" t="s">
        <v>117</v>
      </c>
      <c r="CD2441" s="2" t="s">
        <v>13872</v>
      </c>
      <c r="CE2441" t="s">
        <v>430</v>
      </c>
      <c r="CF2441" t="s">
        <v>431</v>
      </c>
      <c r="CG2441" t="s">
        <v>120</v>
      </c>
      <c r="CH2441" t="s">
        <v>121</v>
      </c>
      <c r="CI2441" s="6">
        <v>96950</v>
      </c>
      <c r="CJ2441" s="10">
        <v>9.75</v>
      </c>
      <c r="CK2441" s="10">
        <v>9.75</v>
      </c>
      <c r="CL2441" s="10">
        <v>14.63</v>
      </c>
      <c r="CM2441" s="10">
        <v>14.63</v>
      </c>
      <c r="CN2441" t="s">
        <v>137</v>
      </c>
      <c r="CO2441" t="s">
        <v>164</v>
      </c>
      <c r="CP2441" t="s">
        <v>138</v>
      </c>
      <c r="CR2441" t="s">
        <v>117</v>
      </c>
      <c r="CS2441" t="s">
        <v>139</v>
      </c>
      <c r="CT2441" t="s">
        <v>139</v>
      </c>
      <c r="CU2441" t="s">
        <v>139</v>
      </c>
      <c r="CV2441" t="s">
        <v>140</v>
      </c>
      <c r="CW2441" t="s">
        <v>139</v>
      </c>
      <c r="CX2441" t="s">
        <v>139</v>
      </c>
      <c r="CY2441" t="s">
        <v>2047</v>
      </c>
      <c r="CZ2441" s="8">
        <v>16702858958</v>
      </c>
      <c r="DA2441" t="s">
        <v>437</v>
      </c>
      <c r="DB2441" t="s">
        <v>164</v>
      </c>
      <c r="DC2441" t="s">
        <v>139</v>
      </c>
      <c r="DD2441" t="s">
        <v>117</v>
      </c>
      <c r="DE2441" t="s">
        <v>433</v>
      </c>
      <c r="DF2441" t="s">
        <v>434</v>
      </c>
      <c r="DG2441" t="s">
        <v>443</v>
      </c>
      <c r="DH2441" t="s">
        <v>432</v>
      </c>
      <c r="DI2441" t="s">
        <v>444</v>
      </c>
      <c r="DJ2441" t="s">
        <v>437</v>
      </c>
    </row>
    <row r="2442" spans="1:114" ht="15" customHeight="1" x14ac:dyDescent="0.35">
      <c r="A2442" t="s">
        <v>2404</v>
      </c>
      <c r="B2442" t="s">
        <v>144</v>
      </c>
      <c r="C2442" s="1">
        <v>45769</v>
      </c>
      <c r="D2442" s="1">
        <v>45832</v>
      </c>
      <c r="E2442" t="s">
        <v>116</v>
      </c>
      <c r="F2442" s="1">
        <v>45929</v>
      </c>
      <c r="G2442" t="s">
        <v>117</v>
      </c>
      <c r="H2442" t="s">
        <v>117</v>
      </c>
      <c r="I2442" t="s">
        <v>117</v>
      </c>
      <c r="J2442" t="s">
        <v>2405</v>
      </c>
      <c r="L2442" t="s">
        <v>2406</v>
      </c>
      <c r="M2442" t="s">
        <v>2407</v>
      </c>
      <c r="N2442" t="s">
        <v>136</v>
      </c>
      <c r="O2442" t="s">
        <v>121</v>
      </c>
      <c r="P2442" s="6">
        <v>96950</v>
      </c>
      <c r="Q2442" t="s">
        <v>122</v>
      </c>
      <c r="S2442" s="8">
        <v>16702357642</v>
      </c>
      <c r="U2442" t="s">
        <v>2408</v>
      </c>
      <c r="V2442">
        <v>56173</v>
      </c>
      <c r="W2442" t="s">
        <v>124</v>
      </c>
      <c r="Y2442" t="s">
        <v>2409</v>
      </c>
      <c r="Z2442" t="s">
        <v>2410</v>
      </c>
      <c r="AA2442" t="s">
        <v>2411</v>
      </c>
      <c r="AB2442" t="s">
        <v>2412</v>
      </c>
      <c r="AC2442" t="s">
        <v>2406</v>
      </c>
      <c r="AD2442" t="s">
        <v>2407</v>
      </c>
      <c r="AE2442" t="s">
        <v>136</v>
      </c>
      <c r="AF2442" t="s">
        <v>121</v>
      </c>
      <c r="AG2442" s="6">
        <v>96950</v>
      </c>
      <c r="AH2442" t="s">
        <v>122</v>
      </c>
      <c r="AJ2442" s="8">
        <v>16702357642</v>
      </c>
      <c r="AL2442" t="s">
        <v>2413</v>
      </c>
      <c r="BE2442" t="str">
        <f>"49-3031.00"</f>
        <v>49-3031.00</v>
      </c>
      <c r="BF2442" t="s">
        <v>2414</v>
      </c>
      <c r="BG2442" t="s">
        <v>2415</v>
      </c>
      <c r="BH2442" t="s">
        <v>2416</v>
      </c>
      <c r="BI2442">
        <v>5</v>
      </c>
      <c r="BJ2442">
        <v>5</v>
      </c>
      <c r="BK2442" s="1">
        <v>45931</v>
      </c>
      <c r="BL2442" s="1">
        <v>46295</v>
      </c>
      <c r="BM2442" s="1">
        <v>45931</v>
      </c>
      <c r="BN2442" s="1">
        <v>46295</v>
      </c>
      <c r="BO2442">
        <v>40</v>
      </c>
      <c r="BP2442">
        <v>0</v>
      </c>
      <c r="BQ2442">
        <v>8</v>
      </c>
      <c r="BR2442">
        <v>8</v>
      </c>
      <c r="BS2442">
        <v>8</v>
      </c>
      <c r="BT2442">
        <v>8</v>
      </c>
      <c r="BU2442">
        <v>8</v>
      </c>
      <c r="BV2442">
        <v>0</v>
      </c>
      <c r="BW2442" t="str">
        <f>"8:00 AM"</f>
        <v>8:00 AM</v>
      </c>
      <c r="BX2442" t="str">
        <f>"5:00 PM"</f>
        <v>5:00 PM</v>
      </c>
      <c r="BY2442" t="s">
        <v>159</v>
      </c>
      <c r="BZ2442">
        <v>0</v>
      </c>
      <c r="CA2442">
        <v>12</v>
      </c>
      <c r="CB2442" t="s">
        <v>117</v>
      </c>
      <c r="CD2442" s="2" t="s">
        <v>2417</v>
      </c>
      <c r="CE2442" t="s">
        <v>2194</v>
      </c>
      <c r="CF2442" t="s">
        <v>140</v>
      </c>
      <c r="CG2442" t="s">
        <v>136</v>
      </c>
      <c r="CH2442" t="s">
        <v>121</v>
      </c>
      <c r="CI2442" s="6">
        <v>96950</v>
      </c>
      <c r="CJ2442" s="10">
        <v>11.85</v>
      </c>
      <c r="CK2442" s="10">
        <v>11.85</v>
      </c>
      <c r="CL2442" s="10">
        <v>17.78</v>
      </c>
      <c r="CM2442" s="10">
        <v>17.78</v>
      </c>
      <c r="CN2442" t="s">
        <v>137</v>
      </c>
      <c r="CO2442" t="s">
        <v>133</v>
      </c>
      <c r="CP2442" t="s">
        <v>138</v>
      </c>
      <c r="CR2442" t="s">
        <v>117</v>
      </c>
      <c r="CS2442" t="s">
        <v>139</v>
      </c>
      <c r="CT2442" t="s">
        <v>139</v>
      </c>
      <c r="CU2442" t="s">
        <v>139</v>
      </c>
      <c r="CV2442" t="s">
        <v>140</v>
      </c>
      <c r="CW2442" t="s">
        <v>139</v>
      </c>
      <c r="CX2442" t="s">
        <v>140</v>
      </c>
      <c r="CY2442" t="s">
        <v>140</v>
      </c>
      <c r="CZ2442" s="8">
        <v>16702357642</v>
      </c>
      <c r="DA2442" t="s">
        <v>2413</v>
      </c>
      <c r="DB2442" t="s">
        <v>140</v>
      </c>
      <c r="DC2442" t="s">
        <v>139</v>
      </c>
      <c r="DD2442" t="s">
        <v>117</v>
      </c>
    </row>
    <row r="2443" spans="1:114" ht="15" customHeight="1" x14ac:dyDescent="0.35">
      <c r="A2443" t="s">
        <v>2376</v>
      </c>
      <c r="B2443" t="s">
        <v>144</v>
      </c>
      <c r="C2443" s="1">
        <v>45770</v>
      </c>
      <c r="D2443" s="1">
        <v>45832</v>
      </c>
      <c r="E2443" t="s">
        <v>116</v>
      </c>
      <c r="F2443" s="1">
        <v>45808</v>
      </c>
      <c r="G2443" t="s">
        <v>139</v>
      </c>
      <c r="H2443" t="s">
        <v>117</v>
      </c>
      <c r="I2443" t="s">
        <v>117</v>
      </c>
      <c r="J2443" t="s">
        <v>2377</v>
      </c>
      <c r="L2443" t="s">
        <v>1909</v>
      </c>
      <c r="M2443" t="s">
        <v>2378</v>
      </c>
      <c r="N2443" t="s">
        <v>136</v>
      </c>
      <c r="O2443" t="s">
        <v>121</v>
      </c>
      <c r="P2443" s="6">
        <v>96950</v>
      </c>
      <c r="Q2443" t="s">
        <v>122</v>
      </c>
      <c r="R2443" t="s">
        <v>469</v>
      </c>
      <c r="S2443" s="8">
        <v>16702352653</v>
      </c>
      <c r="T2443">
        <v>324</v>
      </c>
      <c r="U2443" t="s">
        <v>2379</v>
      </c>
      <c r="V2443">
        <v>42449</v>
      </c>
      <c r="W2443" t="s">
        <v>124</v>
      </c>
      <c r="Y2443" t="s">
        <v>1912</v>
      </c>
      <c r="Z2443" t="s">
        <v>1913</v>
      </c>
      <c r="AA2443" t="s">
        <v>1914</v>
      </c>
      <c r="AB2443" t="s">
        <v>1915</v>
      </c>
      <c r="AC2443" t="s">
        <v>1909</v>
      </c>
      <c r="AD2443" t="s">
        <v>1910</v>
      </c>
      <c r="AE2443" t="s">
        <v>136</v>
      </c>
      <c r="AF2443" t="s">
        <v>121</v>
      </c>
      <c r="AG2443" s="6">
        <v>96950</v>
      </c>
      <c r="AH2443" t="s">
        <v>122</v>
      </c>
      <c r="AI2443" t="s">
        <v>469</v>
      </c>
      <c r="AJ2443" s="8">
        <v>16702352653</v>
      </c>
      <c r="AK2443">
        <v>324</v>
      </c>
      <c r="AL2443" t="s">
        <v>1916</v>
      </c>
      <c r="BE2443" t="str">
        <f>"49-9021.00"</f>
        <v>49-9021.00</v>
      </c>
      <c r="BF2443" t="s">
        <v>239</v>
      </c>
      <c r="BG2443" t="s">
        <v>2380</v>
      </c>
      <c r="BH2443" t="s">
        <v>2381</v>
      </c>
      <c r="BI2443">
        <v>2</v>
      </c>
      <c r="BJ2443">
        <v>2</v>
      </c>
      <c r="BK2443" s="1">
        <v>45810</v>
      </c>
      <c r="BL2443" s="1">
        <v>46905</v>
      </c>
      <c r="BM2443" s="1">
        <v>45832</v>
      </c>
      <c r="BN2443" s="1">
        <v>46905</v>
      </c>
      <c r="BO2443">
        <v>35</v>
      </c>
      <c r="BP2443">
        <v>0</v>
      </c>
      <c r="BQ2443">
        <v>7</v>
      </c>
      <c r="BR2443">
        <v>7</v>
      </c>
      <c r="BS2443">
        <v>7</v>
      </c>
      <c r="BT2443">
        <v>7</v>
      </c>
      <c r="BU2443">
        <v>7</v>
      </c>
      <c r="BV2443">
        <v>0</v>
      </c>
      <c r="BW2443" t="str">
        <f>"8:00 AM"</f>
        <v>8:00 AM</v>
      </c>
      <c r="BX2443" t="str">
        <f>"4:00 PM"</f>
        <v>4:00 PM</v>
      </c>
      <c r="BY2443" t="s">
        <v>159</v>
      </c>
      <c r="BZ2443">
        <v>0</v>
      </c>
      <c r="CA2443">
        <v>24</v>
      </c>
      <c r="CB2443" t="s">
        <v>117</v>
      </c>
      <c r="CD2443" t="s">
        <v>2382</v>
      </c>
      <c r="CE2443" t="s">
        <v>1909</v>
      </c>
      <c r="CF2443" t="s">
        <v>2383</v>
      </c>
      <c r="CG2443" t="s">
        <v>136</v>
      </c>
      <c r="CH2443" t="s">
        <v>121</v>
      </c>
      <c r="CI2443" s="6">
        <v>96950</v>
      </c>
      <c r="CJ2443" s="10">
        <v>10.74</v>
      </c>
      <c r="CK2443" s="10">
        <v>17</v>
      </c>
      <c r="CL2443" s="10">
        <v>16.11</v>
      </c>
      <c r="CM2443" s="10">
        <v>25.5</v>
      </c>
      <c r="CN2443" t="s">
        <v>137</v>
      </c>
      <c r="CO2443" t="s">
        <v>133</v>
      </c>
      <c r="CP2443" t="s">
        <v>138</v>
      </c>
      <c r="CR2443" t="s">
        <v>117</v>
      </c>
      <c r="CS2443" t="s">
        <v>139</v>
      </c>
      <c r="CT2443" t="s">
        <v>140</v>
      </c>
      <c r="CU2443" t="s">
        <v>139</v>
      </c>
      <c r="CV2443" t="s">
        <v>140</v>
      </c>
      <c r="CW2443" t="s">
        <v>139</v>
      </c>
      <c r="CX2443" t="s">
        <v>140</v>
      </c>
      <c r="CY2443" t="s">
        <v>2384</v>
      </c>
      <c r="CZ2443" s="8">
        <v>16702352653</v>
      </c>
      <c r="DA2443" t="s">
        <v>1916</v>
      </c>
      <c r="DB2443" t="s">
        <v>1095</v>
      </c>
      <c r="DC2443" t="s">
        <v>139</v>
      </c>
      <c r="DD2443" t="s">
        <v>117</v>
      </c>
    </row>
    <row r="2444" spans="1:114" ht="15" customHeight="1" x14ac:dyDescent="0.35">
      <c r="A2444" t="s">
        <v>12414</v>
      </c>
      <c r="B2444" t="s">
        <v>144</v>
      </c>
      <c r="C2444" s="1">
        <v>45772</v>
      </c>
      <c r="D2444" s="1">
        <v>45832</v>
      </c>
      <c r="E2444" t="s">
        <v>116</v>
      </c>
      <c r="F2444" s="1">
        <v>45929</v>
      </c>
      <c r="G2444" t="s">
        <v>117</v>
      </c>
      <c r="H2444" t="s">
        <v>117</v>
      </c>
      <c r="I2444" t="s">
        <v>117</v>
      </c>
      <c r="J2444" t="s">
        <v>12415</v>
      </c>
      <c r="K2444" t="s">
        <v>12416</v>
      </c>
      <c r="L2444" t="s">
        <v>12417</v>
      </c>
      <c r="M2444" t="s">
        <v>6093</v>
      </c>
      <c r="N2444" t="s">
        <v>120</v>
      </c>
      <c r="O2444" t="s">
        <v>121</v>
      </c>
      <c r="P2444" s="6">
        <v>96950</v>
      </c>
      <c r="Q2444" t="s">
        <v>122</v>
      </c>
      <c r="S2444" s="8">
        <v>16702346677</v>
      </c>
      <c r="U2444" t="s">
        <v>12418</v>
      </c>
      <c r="V2444">
        <v>531110</v>
      </c>
      <c r="W2444" t="s">
        <v>124</v>
      </c>
      <c r="Y2444" t="s">
        <v>12419</v>
      </c>
      <c r="Z2444" t="s">
        <v>12420</v>
      </c>
      <c r="AB2444" t="s">
        <v>270</v>
      </c>
      <c r="AC2444" t="s">
        <v>12417</v>
      </c>
      <c r="AD2444" t="s">
        <v>6093</v>
      </c>
      <c r="AE2444" t="s">
        <v>120</v>
      </c>
      <c r="AF2444" t="s">
        <v>121</v>
      </c>
      <c r="AG2444" s="6">
        <v>96950</v>
      </c>
      <c r="AH2444" t="s">
        <v>122</v>
      </c>
      <c r="AJ2444" s="8">
        <v>16702346677</v>
      </c>
      <c r="AL2444" t="s">
        <v>12421</v>
      </c>
      <c r="BE2444" t="str">
        <f>"49-9071.00"</f>
        <v>49-9071.00</v>
      </c>
      <c r="BF2444" t="s">
        <v>156</v>
      </c>
      <c r="BG2444" t="s">
        <v>12422</v>
      </c>
      <c r="BH2444" t="s">
        <v>964</v>
      </c>
      <c r="BI2444">
        <v>2</v>
      </c>
      <c r="BJ2444">
        <v>2</v>
      </c>
      <c r="BK2444" s="1">
        <v>45931</v>
      </c>
      <c r="BL2444" s="1">
        <v>46295</v>
      </c>
      <c r="BM2444" s="1">
        <v>45931</v>
      </c>
      <c r="BN2444" s="1">
        <v>46295</v>
      </c>
      <c r="BO2444">
        <v>40</v>
      </c>
      <c r="BP2444">
        <v>0</v>
      </c>
      <c r="BQ2444">
        <v>8</v>
      </c>
      <c r="BR2444">
        <v>8</v>
      </c>
      <c r="BS2444">
        <v>8</v>
      </c>
      <c r="BT2444">
        <v>8</v>
      </c>
      <c r="BU2444">
        <v>8</v>
      </c>
      <c r="BV2444">
        <v>0</v>
      </c>
      <c r="BW2444" t="str">
        <f>"8:00 AM"</f>
        <v>8:00 AM</v>
      </c>
      <c r="BX2444" t="str">
        <f>"5:00 PM"</f>
        <v>5:00 PM</v>
      </c>
      <c r="BY2444" t="s">
        <v>159</v>
      </c>
      <c r="BZ2444">
        <v>0</v>
      </c>
      <c r="CA2444">
        <v>12</v>
      </c>
      <c r="CB2444" t="s">
        <v>117</v>
      </c>
      <c r="CD2444" t="s">
        <v>12423</v>
      </c>
      <c r="CE2444" t="s">
        <v>12417</v>
      </c>
      <c r="CF2444" t="s">
        <v>6093</v>
      </c>
      <c r="CG2444" t="s">
        <v>120</v>
      </c>
      <c r="CH2444" t="s">
        <v>121</v>
      </c>
      <c r="CI2444" s="6">
        <v>96950</v>
      </c>
      <c r="CJ2444" s="10">
        <v>9.75</v>
      </c>
      <c r="CK2444" s="10">
        <v>9.75</v>
      </c>
      <c r="CL2444" s="10">
        <v>14.63</v>
      </c>
      <c r="CM2444" s="10">
        <v>14.63</v>
      </c>
      <c r="CN2444" t="s">
        <v>137</v>
      </c>
      <c r="CO2444" t="s">
        <v>140</v>
      </c>
      <c r="CP2444" t="s">
        <v>138</v>
      </c>
      <c r="CR2444" t="s">
        <v>117</v>
      </c>
      <c r="CS2444" t="s">
        <v>139</v>
      </c>
      <c r="CT2444" t="s">
        <v>140</v>
      </c>
      <c r="CU2444" t="s">
        <v>139</v>
      </c>
      <c r="CV2444" t="s">
        <v>140</v>
      </c>
      <c r="CW2444" t="s">
        <v>139</v>
      </c>
      <c r="CX2444" t="s">
        <v>140</v>
      </c>
      <c r="CY2444" t="s">
        <v>6100</v>
      </c>
      <c r="CZ2444" s="8">
        <v>16702346677</v>
      </c>
      <c r="DA2444" t="s">
        <v>12421</v>
      </c>
      <c r="DB2444" t="s">
        <v>140</v>
      </c>
      <c r="DC2444" t="s">
        <v>139</v>
      </c>
      <c r="DD2444" t="s">
        <v>117</v>
      </c>
    </row>
    <row r="2445" spans="1:114" ht="15" customHeight="1" x14ac:dyDescent="0.35">
      <c r="A2445" t="s">
        <v>2153</v>
      </c>
      <c r="B2445" t="s">
        <v>144</v>
      </c>
      <c r="C2445" s="1">
        <v>45773</v>
      </c>
      <c r="D2445" s="1">
        <v>45832</v>
      </c>
      <c r="E2445" t="s">
        <v>116</v>
      </c>
      <c r="F2445" s="1">
        <v>45929</v>
      </c>
      <c r="G2445" t="s">
        <v>117</v>
      </c>
      <c r="H2445" t="s">
        <v>117</v>
      </c>
      <c r="I2445" t="s">
        <v>117</v>
      </c>
      <c r="J2445" t="s">
        <v>2154</v>
      </c>
      <c r="K2445" t="s">
        <v>2155</v>
      </c>
      <c r="L2445" t="s">
        <v>2156</v>
      </c>
      <c r="M2445" t="s">
        <v>266</v>
      </c>
      <c r="N2445" t="s">
        <v>120</v>
      </c>
      <c r="O2445" t="s">
        <v>121</v>
      </c>
      <c r="P2445" s="6">
        <v>96950</v>
      </c>
      <c r="Q2445" t="s">
        <v>122</v>
      </c>
      <c r="S2445" s="8">
        <v>16702851621</v>
      </c>
      <c r="U2445" t="s">
        <v>2157</v>
      </c>
      <c r="V2445">
        <v>4451</v>
      </c>
      <c r="W2445" t="s">
        <v>124</v>
      </c>
      <c r="Y2445" t="s">
        <v>1679</v>
      </c>
      <c r="Z2445" t="s">
        <v>2158</v>
      </c>
      <c r="AB2445" t="s">
        <v>270</v>
      </c>
      <c r="AC2445" t="s">
        <v>2159</v>
      </c>
      <c r="AD2445" t="s">
        <v>2160</v>
      </c>
      <c r="AE2445" t="s">
        <v>120</v>
      </c>
      <c r="AF2445" t="s">
        <v>121</v>
      </c>
      <c r="AG2445" s="6">
        <v>96950</v>
      </c>
      <c r="AH2445" t="s">
        <v>122</v>
      </c>
      <c r="AJ2445" s="8">
        <v>16702851621</v>
      </c>
      <c r="AL2445" t="s">
        <v>2161</v>
      </c>
      <c r="BE2445" t="str">
        <f>"51-3021.00"</f>
        <v>51-3021.00</v>
      </c>
      <c r="BF2445" t="s">
        <v>2162</v>
      </c>
      <c r="BG2445" t="s">
        <v>2163</v>
      </c>
      <c r="BH2445" t="s">
        <v>2164</v>
      </c>
      <c r="BI2445">
        <v>2</v>
      </c>
      <c r="BJ2445">
        <v>2</v>
      </c>
      <c r="BK2445" s="1">
        <v>45931</v>
      </c>
      <c r="BL2445" s="1">
        <v>46295</v>
      </c>
      <c r="BM2445" s="1">
        <v>45931</v>
      </c>
      <c r="BN2445" s="1">
        <v>46295</v>
      </c>
      <c r="BO2445">
        <v>40</v>
      </c>
      <c r="BP2445">
        <v>0</v>
      </c>
      <c r="BQ2445">
        <v>8</v>
      </c>
      <c r="BR2445">
        <v>8</v>
      </c>
      <c r="BS2445">
        <v>8</v>
      </c>
      <c r="BT2445">
        <v>8</v>
      </c>
      <c r="BU2445">
        <v>8</v>
      </c>
      <c r="BV2445">
        <v>0</v>
      </c>
      <c r="BW2445" t="str">
        <f>"8:00 AM"</f>
        <v>8:00 AM</v>
      </c>
      <c r="BX2445" t="str">
        <f>"5:00 PM"</f>
        <v>5:00 PM</v>
      </c>
      <c r="BY2445" t="s">
        <v>133</v>
      </c>
      <c r="BZ2445">
        <v>0</v>
      </c>
      <c r="CA2445">
        <v>3</v>
      </c>
      <c r="CB2445" t="s">
        <v>117</v>
      </c>
      <c r="CD2445" t="s">
        <v>2165</v>
      </c>
      <c r="CE2445" t="s">
        <v>2156</v>
      </c>
      <c r="CF2445" t="s">
        <v>2160</v>
      </c>
      <c r="CG2445" t="s">
        <v>120</v>
      </c>
      <c r="CH2445" t="s">
        <v>121</v>
      </c>
      <c r="CI2445" s="6">
        <v>96950</v>
      </c>
      <c r="CJ2445" s="10">
        <v>8.6300000000000008</v>
      </c>
      <c r="CK2445" s="10">
        <v>8.6300000000000008</v>
      </c>
      <c r="CL2445" s="10">
        <v>12.95</v>
      </c>
      <c r="CM2445" s="10">
        <v>12.95</v>
      </c>
      <c r="CN2445" t="s">
        <v>137</v>
      </c>
      <c r="CO2445" t="s">
        <v>140</v>
      </c>
      <c r="CP2445" t="s">
        <v>138</v>
      </c>
      <c r="CR2445" t="s">
        <v>117</v>
      </c>
      <c r="CS2445" t="s">
        <v>139</v>
      </c>
      <c r="CT2445" t="s">
        <v>140</v>
      </c>
      <c r="CU2445" t="s">
        <v>139</v>
      </c>
      <c r="CV2445" t="s">
        <v>140</v>
      </c>
      <c r="CW2445" t="s">
        <v>139</v>
      </c>
      <c r="CX2445" t="s">
        <v>140</v>
      </c>
      <c r="CY2445" t="s">
        <v>2166</v>
      </c>
      <c r="CZ2445" s="8">
        <v>16702851621</v>
      </c>
      <c r="DA2445" t="s">
        <v>2161</v>
      </c>
      <c r="DB2445" t="s">
        <v>140</v>
      </c>
      <c r="DC2445" t="s">
        <v>139</v>
      </c>
      <c r="DD2445" t="s">
        <v>117</v>
      </c>
    </row>
    <row r="2446" spans="1:114" ht="15" customHeight="1" x14ac:dyDescent="0.35">
      <c r="A2446" t="s">
        <v>12393</v>
      </c>
      <c r="B2446" t="s">
        <v>144</v>
      </c>
      <c r="C2446" s="1">
        <v>45775</v>
      </c>
      <c r="D2446" s="1">
        <v>45832</v>
      </c>
      <c r="E2446" t="s">
        <v>211</v>
      </c>
      <c r="G2446" t="s">
        <v>117</v>
      </c>
      <c r="H2446" t="s">
        <v>117</v>
      </c>
      <c r="I2446" t="s">
        <v>117</v>
      </c>
      <c r="J2446" t="s">
        <v>12176</v>
      </c>
      <c r="K2446" t="s">
        <v>12177</v>
      </c>
      <c r="L2446" t="s">
        <v>12178</v>
      </c>
      <c r="M2446" t="s">
        <v>12179</v>
      </c>
      <c r="N2446" t="s">
        <v>120</v>
      </c>
      <c r="O2446" t="s">
        <v>121</v>
      </c>
      <c r="P2446" s="6">
        <v>96950</v>
      </c>
      <c r="Q2446" t="s">
        <v>122</v>
      </c>
      <c r="S2446" s="8">
        <v>16702332652</v>
      </c>
      <c r="U2446" t="s">
        <v>12180</v>
      </c>
      <c r="V2446">
        <v>812112</v>
      </c>
      <c r="W2446" t="s">
        <v>124</v>
      </c>
      <c r="Y2446" t="s">
        <v>12181</v>
      </c>
      <c r="Z2446" t="s">
        <v>1264</v>
      </c>
      <c r="AA2446" t="s">
        <v>12182</v>
      </c>
      <c r="AB2446" t="s">
        <v>128</v>
      </c>
      <c r="AC2446" t="s">
        <v>12183</v>
      </c>
      <c r="AD2446" t="s">
        <v>12179</v>
      </c>
      <c r="AE2446" t="s">
        <v>120</v>
      </c>
      <c r="AF2446" t="s">
        <v>121</v>
      </c>
      <c r="AG2446" s="6">
        <v>96960</v>
      </c>
      <c r="AH2446" t="s">
        <v>122</v>
      </c>
      <c r="AJ2446" s="8">
        <v>16702332652</v>
      </c>
      <c r="AL2446" t="s">
        <v>12184</v>
      </c>
      <c r="BE2446" t="str">
        <f>"39-5012.00"</f>
        <v>39-5012.00</v>
      </c>
      <c r="BF2446" t="s">
        <v>272</v>
      </c>
      <c r="BG2446" t="s">
        <v>12185</v>
      </c>
      <c r="BH2446" t="s">
        <v>1373</v>
      </c>
      <c r="BI2446">
        <v>3</v>
      </c>
      <c r="BJ2446">
        <v>3</v>
      </c>
      <c r="BK2446" s="1">
        <v>45839</v>
      </c>
      <c r="BL2446" s="1">
        <v>46203</v>
      </c>
      <c r="BM2446" s="1">
        <v>45839</v>
      </c>
      <c r="BN2446" s="1">
        <v>46203</v>
      </c>
      <c r="BO2446">
        <v>35</v>
      </c>
      <c r="BP2446">
        <v>0</v>
      </c>
      <c r="BQ2446">
        <v>7</v>
      </c>
      <c r="BR2446">
        <v>7</v>
      </c>
      <c r="BS2446">
        <v>7</v>
      </c>
      <c r="BT2446">
        <v>7</v>
      </c>
      <c r="BU2446">
        <v>7</v>
      </c>
      <c r="BV2446">
        <v>0</v>
      </c>
      <c r="BW2446" t="str">
        <f>"10:00 AM"</f>
        <v>10:00 AM</v>
      </c>
      <c r="BX2446" t="str">
        <f>"6:00 PM"</f>
        <v>6:00 PM</v>
      </c>
      <c r="BY2446" t="s">
        <v>133</v>
      </c>
      <c r="BZ2446">
        <v>0</v>
      </c>
      <c r="CA2446">
        <v>24</v>
      </c>
      <c r="CB2446" t="s">
        <v>117</v>
      </c>
      <c r="CD2446" s="2" t="s">
        <v>12186</v>
      </c>
      <c r="CE2446" t="s">
        <v>12178</v>
      </c>
      <c r="CG2446" t="s">
        <v>120</v>
      </c>
      <c r="CH2446" t="s">
        <v>121</v>
      </c>
      <c r="CI2446" s="6">
        <v>96950</v>
      </c>
      <c r="CJ2446" s="10">
        <v>7.98</v>
      </c>
      <c r="CK2446" s="10">
        <v>7.98</v>
      </c>
      <c r="CL2446" s="10">
        <v>11.97</v>
      </c>
      <c r="CM2446" s="10">
        <v>11.97</v>
      </c>
      <c r="CN2446" t="s">
        <v>137</v>
      </c>
      <c r="CO2446" t="s">
        <v>194</v>
      </c>
      <c r="CP2446" t="s">
        <v>138</v>
      </c>
      <c r="CR2446" t="s">
        <v>117</v>
      </c>
      <c r="CS2446" t="s">
        <v>139</v>
      </c>
      <c r="CT2446" t="s">
        <v>140</v>
      </c>
      <c r="CU2446" t="s">
        <v>139</v>
      </c>
      <c r="CV2446" t="s">
        <v>140</v>
      </c>
      <c r="CW2446" t="s">
        <v>139</v>
      </c>
      <c r="CX2446" t="s">
        <v>140</v>
      </c>
      <c r="CY2446" s="2" t="s">
        <v>9198</v>
      </c>
      <c r="CZ2446" s="8">
        <v>16702332652</v>
      </c>
      <c r="DA2446" t="s">
        <v>12184</v>
      </c>
      <c r="DB2446" t="s">
        <v>140</v>
      </c>
      <c r="DC2446" t="s">
        <v>139</v>
      </c>
      <c r="DD2446" t="s">
        <v>117</v>
      </c>
    </row>
    <row r="2447" spans="1:114" ht="15" customHeight="1" x14ac:dyDescent="0.35">
      <c r="A2447" t="s">
        <v>12554</v>
      </c>
      <c r="B2447" t="s">
        <v>144</v>
      </c>
      <c r="C2447" s="1">
        <v>45776</v>
      </c>
      <c r="D2447" s="1">
        <v>45832</v>
      </c>
      <c r="E2447" t="s">
        <v>116</v>
      </c>
      <c r="F2447" s="1">
        <v>45869</v>
      </c>
      <c r="G2447" t="s">
        <v>117</v>
      </c>
      <c r="H2447" t="s">
        <v>117</v>
      </c>
      <c r="I2447" t="s">
        <v>117</v>
      </c>
      <c r="J2447" t="s">
        <v>4091</v>
      </c>
      <c r="K2447" t="s">
        <v>4092</v>
      </c>
      <c r="L2447" t="s">
        <v>4093</v>
      </c>
      <c r="M2447" t="s">
        <v>4094</v>
      </c>
      <c r="N2447" t="s">
        <v>3160</v>
      </c>
      <c r="O2447" t="s">
        <v>121</v>
      </c>
      <c r="P2447" s="6">
        <v>96950</v>
      </c>
      <c r="Q2447" t="s">
        <v>122</v>
      </c>
      <c r="S2447" s="8">
        <v>16702852253</v>
      </c>
      <c r="U2447" t="s">
        <v>4095</v>
      </c>
      <c r="V2447">
        <v>311811</v>
      </c>
      <c r="W2447" t="s">
        <v>124</v>
      </c>
      <c r="Y2447" t="s">
        <v>4096</v>
      </c>
      <c r="Z2447" t="s">
        <v>4097</v>
      </c>
      <c r="AA2447" t="s">
        <v>4098</v>
      </c>
      <c r="AB2447" t="s">
        <v>1669</v>
      </c>
      <c r="AC2447" t="s">
        <v>4093</v>
      </c>
      <c r="AD2447" t="s">
        <v>4094</v>
      </c>
      <c r="AE2447" t="s">
        <v>3160</v>
      </c>
      <c r="AF2447" t="s">
        <v>121</v>
      </c>
      <c r="AG2447" s="6">
        <v>96950</v>
      </c>
      <c r="AH2447" t="s">
        <v>122</v>
      </c>
      <c r="AJ2447" s="8">
        <v>16702852253</v>
      </c>
      <c r="AL2447" t="s">
        <v>4099</v>
      </c>
      <c r="BE2447" t="str">
        <f>"51-3011.00"</f>
        <v>51-3011.00</v>
      </c>
      <c r="BF2447" t="s">
        <v>217</v>
      </c>
      <c r="BG2447" t="s">
        <v>12555</v>
      </c>
      <c r="BH2447" t="s">
        <v>219</v>
      </c>
      <c r="BI2447">
        <v>1</v>
      </c>
      <c r="BJ2447">
        <v>1</v>
      </c>
      <c r="BK2447" s="1">
        <v>45871</v>
      </c>
      <c r="BL2447" s="1">
        <v>46235</v>
      </c>
      <c r="BM2447" s="1">
        <v>45871</v>
      </c>
      <c r="BN2447" s="1">
        <v>46235</v>
      </c>
      <c r="BO2447">
        <v>35</v>
      </c>
      <c r="BP2447">
        <v>0</v>
      </c>
      <c r="BQ2447">
        <v>6</v>
      </c>
      <c r="BR2447">
        <v>6</v>
      </c>
      <c r="BS2447">
        <v>6</v>
      </c>
      <c r="BT2447">
        <v>6</v>
      </c>
      <c r="BU2447">
        <v>6</v>
      </c>
      <c r="BV2447">
        <v>5</v>
      </c>
      <c r="BW2447" t="str">
        <f>"3:00 AM"</f>
        <v>3:00 AM</v>
      </c>
      <c r="BX2447" t="str">
        <f>"9:00 AM"</f>
        <v>9:00 AM</v>
      </c>
      <c r="BY2447" t="s">
        <v>133</v>
      </c>
      <c r="BZ2447">
        <v>0</v>
      </c>
      <c r="CA2447">
        <v>12</v>
      </c>
      <c r="CB2447" t="s">
        <v>117</v>
      </c>
      <c r="CD2447" t="s">
        <v>133</v>
      </c>
      <c r="CE2447" t="s">
        <v>4093</v>
      </c>
      <c r="CF2447" t="s">
        <v>4094</v>
      </c>
      <c r="CG2447" t="s">
        <v>3160</v>
      </c>
      <c r="CH2447" t="s">
        <v>121</v>
      </c>
      <c r="CI2447" s="6">
        <v>96950</v>
      </c>
      <c r="CJ2447" s="10">
        <v>8.64</v>
      </c>
      <c r="CK2447" s="10">
        <v>8.64</v>
      </c>
      <c r="CL2447" s="10">
        <v>12.96</v>
      </c>
      <c r="CM2447" s="10">
        <v>12.96</v>
      </c>
      <c r="CN2447" t="s">
        <v>137</v>
      </c>
      <c r="CO2447" t="s">
        <v>164</v>
      </c>
      <c r="CP2447" t="s">
        <v>138</v>
      </c>
      <c r="CR2447" t="s">
        <v>117</v>
      </c>
      <c r="CS2447" t="s">
        <v>139</v>
      </c>
      <c r="CT2447" t="s">
        <v>140</v>
      </c>
      <c r="CU2447" t="s">
        <v>139</v>
      </c>
      <c r="CV2447" t="s">
        <v>140</v>
      </c>
      <c r="CW2447" t="s">
        <v>139</v>
      </c>
      <c r="CX2447" t="s">
        <v>140</v>
      </c>
      <c r="CY2447" t="s">
        <v>12556</v>
      </c>
      <c r="CZ2447" s="8">
        <v>16702852253</v>
      </c>
      <c r="DA2447" t="s">
        <v>4099</v>
      </c>
      <c r="DB2447" t="s">
        <v>142</v>
      </c>
      <c r="DC2447" t="s">
        <v>139</v>
      </c>
      <c r="DD2447" t="s">
        <v>117</v>
      </c>
    </row>
    <row r="2448" spans="1:114" ht="15" customHeight="1" x14ac:dyDescent="0.35">
      <c r="A2448" t="s">
        <v>10658</v>
      </c>
      <c r="B2448" t="s">
        <v>144</v>
      </c>
      <c r="C2448" s="1">
        <v>45776</v>
      </c>
      <c r="D2448" s="1">
        <v>45832</v>
      </c>
      <c r="E2448" t="s">
        <v>116</v>
      </c>
      <c r="F2448" s="1">
        <v>45930</v>
      </c>
      <c r="G2448" t="s">
        <v>117</v>
      </c>
      <c r="H2448" t="s">
        <v>117</v>
      </c>
      <c r="I2448" t="s">
        <v>117</v>
      </c>
      <c r="J2448" t="s">
        <v>396</v>
      </c>
      <c r="K2448" t="s">
        <v>397</v>
      </c>
      <c r="L2448" t="s">
        <v>398</v>
      </c>
      <c r="M2448" t="s">
        <v>399</v>
      </c>
      <c r="N2448" t="s">
        <v>136</v>
      </c>
      <c r="O2448" t="s">
        <v>121</v>
      </c>
      <c r="P2448" s="6">
        <v>96950</v>
      </c>
      <c r="Q2448" t="s">
        <v>122</v>
      </c>
      <c r="S2448" s="8">
        <v>16703226130</v>
      </c>
      <c r="U2448" t="s">
        <v>400</v>
      </c>
      <c r="V2448">
        <v>312112</v>
      </c>
      <c r="W2448" t="s">
        <v>124</v>
      </c>
      <c r="Y2448" t="s">
        <v>401</v>
      </c>
      <c r="Z2448" t="s">
        <v>402</v>
      </c>
      <c r="AA2448" t="s">
        <v>403</v>
      </c>
      <c r="AB2448" t="s">
        <v>404</v>
      </c>
      <c r="AC2448" t="s">
        <v>398</v>
      </c>
      <c r="AD2448" t="s">
        <v>399</v>
      </c>
      <c r="AE2448" t="s">
        <v>136</v>
      </c>
      <c r="AF2448" t="s">
        <v>121</v>
      </c>
      <c r="AG2448" s="6">
        <v>96950</v>
      </c>
      <c r="AH2448" t="s">
        <v>122</v>
      </c>
      <c r="AJ2448" s="8">
        <v>16703226130</v>
      </c>
      <c r="AL2448" t="s">
        <v>405</v>
      </c>
      <c r="BE2448" t="str">
        <f>"53-3031.00"</f>
        <v>53-3031.00</v>
      </c>
      <c r="BF2448" t="s">
        <v>406</v>
      </c>
      <c r="BG2448" t="s">
        <v>407</v>
      </c>
      <c r="BH2448" t="s">
        <v>408</v>
      </c>
      <c r="BI2448">
        <v>6</v>
      </c>
      <c r="BJ2448">
        <v>6</v>
      </c>
      <c r="BK2448" s="1">
        <v>45932</v>
      </c>
      <c r="BL2448" s="1">
        <v>46296</v>
      </c>
      <c r="BM2448" s="1">
        <v>45932</v>
      </c>
      <c r="BN2448" s="1">
        <v>46296</v>
      </c>
      <c r="BO2448">
        <v>40</v>
      </c>
      <c r="BP2448">
        <v>0</v>
      </c>
      <c r="BQ2448">
        <v>8</v>
      </c>
      <c r="BR2448">
        <v>8</v>
      </c>
      <c r="BS2448">
        <v>8</v>
      </c>
      <c r="BT2448">
        <v>8</v>
      </c>
      <c r="BU2448">
        <v>8</v>
      </c>
      <c r="BV2448">
        <v>0</v>
      </c>
      <c r="BW2448" t="str">
        <f>"8:00 AM"</f>
        <v>8:00 AM</v>
      </c>
      <c r="BX2448" t="str">
        <f>"5:00 PM"</f>
        <v>5:00 PM</v>
      </c>
      <c r="BY2448" t="s">
        <v>159</v>
      </c>
      <c r="BZ2448">
        <v>2</v>
      </c>
      <c r="CA2448">
        <v>0</v>
      </c>
      <c r="CB2448" t="s">
        <v>117</v>
      </c>
      <c r="CD2448" t="s">
        <v>409</v>
      </c>
      <c r="CE2448" t="s">
        <v>398</v>
      </c>
      <c r="CF2448" t="s">
        <v>399</v>
      </c>
      <c r="CG2448" t="s">
        <v>136</v>
      </c>
      <c r="CH2448" t="s">
        <v>121</v>
      </c>
      <c r="CI2448" s="6">
        <v>96950</v>
      </c>
      <c r="CJ2448" s="10">
        <v>8.34</v>
      </c>
      <c r="CK2448" s="10">
        <v>8.34</v>
      </c>
      <c r="CL2448" s="10">
        <v>12.51</v>
      </c>
      <c r="CM2448" s="10">
        <v>12.51</v>
      </c>
      <c r="CN2448" t="s">
        <v>137</v>
      </c>
      <c r="CP2448" t="s">
        <v>138</v>
      </c>
      <c r="CR2448" t="s">
        <v>117</v>
      </c>
      <c r="CS2448" t="s">
        <v>139</v>
      </c>
      <c r="CT2448" t="s">
        <v>140</v>
      </c>
      <c r="CU2448" t="s">
        <v>139</v>
      </c>
      <c r="CV2448" t="s">
        <v>139</v>
      </c>
      <c r="CW2448" t="s">
        <v>139</v>
      </c>
      <c r="CX2448" t="s">
        <v>139</v>
      </c>
      <c r="CY2448" t="s">
        <v>10659</v>
      </c>
      <c r="CZ2448" s="8" t="s">
        <v>6254</v>
      </c>
      <c r="DA2448" t="s">
        <v>405</v>
      </c>
      <c r="DB2448" t="s">
        <v>411</v>
      </c>
      <c r="DC2448" t="s">
        <v>139</v>
      </c>
      <c r="DD2448" t="s">
        <v>117</v>
      </c>
    </row>
    <row r="2449" spans="1:114" ht="15" customHeight="1" x14ac:dyDescent="0.35">
      <c r="A2449" t="s">
        <v>2281</v>
      </c>
      <c r="B2449" t="s">
        <v>144</v>
      </c>
      <c r="C2449" s="1">
        <v>45777</v>
      </c>
      <c r="D2449" s="1">
        <v>45832</v>
      </c>
      <c r="E2449" t="s">
        <v>116</v>
      </c>
      <c r="F2449" s="1">
        <v>45929</v>
      </c>
      <c r="G2449" t="s">
        <v>117</v>
      </c>
      <c r="H2449" t="s">
        <v>117</v>
      </c>
      <c r="I2449" t="s">
        <v>117</v>
      </c>
      <c r="J2449" t="s">
        <v>2282</v>
      </c>
      <c r="K2449" t="s">
        <v>2283</v>
      </c>
      <c r="L2449" t="s">
        <v>2284</v>
      </c>
      <c r="N2449" t="s">
        <v>136</v>
      </c>
      <c r="O2449" t="s">
        <v>121</v>
      </c>
      <c r="P2449" s="6">
        <v>96950</v>
      </c>
      <c r="Q2449" t="s">
        <v>122</v>
      </c>
      <c r="S2449" s="8">
        <v>16702358778</v>
      </c>
      <c r="U2449" t="s">
        <v>2285</v>
      </c>
      <c r="V2449">
        <v>455219</v>
      </c>
      <c r="W2449" t="s">
        <v>124</v>
      </c>
      <c r="Y2449" t="s">
        <v>2286</v>
      </c>
      <c r="Z2449" t="s">
        <v>2287</v>
      </c>
      <c r="AA2449" t="s">
        <v>2288</v>
      </c>
      <c r="AB2449" t="s">
        <v>474</v>
      </c>
      <c r="AC2449" t="s">
        <v>2289</v>
      </c>
      <c r="AE2449" t="s">
        <v>136</v>
      </c>
      <c r="AF2449" t="s">
        <v>121</v>
      </c>
      <c r="AG2449" s="6">
        <v>96950</v>
      </c>
      <c r="AH2449" t="s">
        <v>122</v>
      </c>
      <c r="AJ2449" s="8">
        <v>16702358778</v>
      </c>
      <c r="AL2449" t="s">
        <v>2290</v>
      </c>
      <c r="BE2449" t="str">
        <f>"41-2031.00"</f>
        <v>41-2031.00</v>
      </c>
      <c r="BF2449" t="s">
        <v>1189</v>
      </c>
      <c r="BG2449" t="s">
        <v>2291</v>
      </c>
      <c r="BH2449" t="s">
        <v>1191</v>
      </c>
      <c r="BI2449">
        <v>1</v>
      </c>
      <c r="BJ2449">
        <v>1</v>
      </c>
      <c r="BK2449" s="1">
        <v>45931</v>
      </c>
      <c r="BL2449" s="1">
        <v>46295</v>
      </c>
      <c r="BM2449" s="1">
        <v>45931</v>
      </c>
      <c r="BN2449" s="1">
        <v>46295</v>
      </c>
      <c r="BO2449">
        <v>40</v>
      </c>
      <c r="BP2449">
        <v>0</v>
      </c>
      <c r="BQ2449">
        <v>8</v>
      </c>
      <c r="BR2449">
        <v>8</v>
      </c>
      <c r="BS2449">
        <v>8</v>
      </c>
      <c r="BT2449">
        <v>8</v>
      </c>
      <c r="BU2449">
        <v>8</v>
      </c>
      <c r="BV2449">
        <v>0</v>
      </c>
      <c r="BW2449" t="str">
        <f>"8:00 AM"</f>
        <v>8:00 AM</v>
      </c>
      <c r="BX2449" t="str">
        <f>"5:00 PM"</f>
        <v>5:00 PM</v>
      </c>
      <c r="BY2449" t="s">
        <v>133</v>
      </c>
      <c r="BZ2449">
        <v>0</v>
      </c>
      <c r="CA2449">
        <v>12</v>
      </c>
      <c r="CB2449" t="s">
        <v>117</v>
      </c>
      <c r="CD2449" t="s">
        <v>2292</v>
      </c>
      <c r="CE2449" t="s">
        <v>2284</v>
      </c>
      <c r="CG2449" t="s">
        <v>136</v>
      </c>
      <c r="CH2449" t="s">
        <v>121</v>
      </c>
      <c r="CI2449" s="6">
        <v>96950</v>
      </c>
      <c r="CJ2449" s="10">
        <v>9.9</v>
      </c>
      <c r="CK2449" s="10">
        <v>10</v>
      </c>
      <c r="CL2449" s="10">
        <v>14.85</v>
      </c>
      <c r="CM2449" s="10">
        <v>15</v>
      </c>
      <c r="CN2449" t="s">
        <v>137</v>
      </c>
      <c r="CO2449" t="s">
        <v>164</v>
      </c>
      <c r="CP2449" t="s">
        <v>138</v>
      </c>
      <c r="CR2449" t="s">
        <v>117</v>
      </c>
      <c r="CS2449" t="s">
        <v>139</v>
      </c>
      <c r="CT2449" t="s">
        <v>139</v>
      </c>
      <c r="CU2449" t="s">
        <v>139</v>
      </c>
      <c r="CV2449" t="s">
        <v>140</v>
      </c>
      <c r="CW2449" t="s">
        <v>139</v>
      </c>
      <c r="CX2449" t="s">
        <v>139</v>
      </c>
      <c r="CY2449" t="s">
        <v>2293</v>
      </c>
      <c r="CZ2449" s="8">
        <v>16702358778</v>
      </c>
      <c r="DA2449" t="s">
        <v>2290</v>
      </c>
      <c r="DB2449" t="s">
        <v>140</v>
      </c>
      <c r="DC2449" t="s">
        <v>139</v>
      </c>
      <c r="DD2449" t="s">
        <v>117</v>
      </c>
    </row>
    <row r="2450" spans="1:114" ht="15" customHeight="1" x14ac:dyDescent="0.35">
      <c r="A2450" t="s">
        <v>5984</v>
      </c>
      <c r="B2450" t="s">
        <v>144</v>
      </c>
      <c r="C2450" s="1">
        <v>45783</v>
      </c>
      <c r="D2450" s="1">
        <v>45832</v>
      </c>
      <c r="E2450" t="s">
        <v>116</v>
      </c>
      <c r="F2450" s="1">
        <v>45960</v>
      </c>
      <c r="G2450" t="s">
        <v>117</v>
      </c>
      <c r="H2450" t="s">
        <v>117</v>
      </c>
      <c r="I2450" t="s">
        <v>117</v>
      </c>
      <c r="J2450" t="s">
        <v>1978</v>
      </c>
      <c r="K2450" t="s">
        <v>1979</v>
      </c>
      <c r="L2450" t="s">
        <v>1980</v>
      </c>
      <c r="M2450" t="s">
        <v>1981</v>
      </c>
      <c r="N2450" t="s">
        <v>136</v>
      </c>
      <c r="O2450" t="s">
        <v>121</v>
      </c>
      <c r="P2450" s="6">
        <v>96950</v>
      </c>
      <c r="Q2450" t="s">
        <v>122</v>
      </c>
      <c r="S2450" s="8">
        <v>16704830338</v>
      </c>
      <c r="T2450">
        <v>0</v>
      </c>
      <c r="U2450" t="s">
        <v>1982</v>
      </c>
      <c r="V2450">
        <v>56152</v>
      </c>
      <c r="W2450" t="s">
        <v>124</v>
      </c>
      <c r="Y2450" t="s">
        <v>849</v>
      </c>
      <c r="Z2450" t="s">
        <v>1983</v>
      </c>
      <c r="AB2450" t="s">
        <v>205</v>
      </c>
      <c r="AC2450" t="s">
        <v>1980</v>
      </c>
      <c r="AD2450" t="s">
        <v>1981</v>
      </c>
      <c r="AE2450" t="s">
        <v>136</v>
      </c>
      <c r="AF2450" t="s">
        <v>121</v>
      </c>
      <c r="AG2450" s="6">
        <v>96950</v>
      </c>
      <c r="AH2450" t="s">
        <v>122</v>
      </c>
      <c r="AJ2450" s="8">
        <v>16704830338</v>
      </c>
      <c r="AK2450">
        <v>0</v>
      </c>
      <c r="AL2450" t="s">
        <v>1984</v>
      </c>
      <c r="BE2450" t="str">
        <f>"39-7011.00"</f>
        <v>39-7011.00</v>
      </c>
      <c r="BF2450" t="s">
        <v>1985</v>
      </c>
      <c r="BG2450" t="s">
        <v>1986</v>
      </c>
      <c r="BH2450" t="s">
        <v>1708</v>
      </c>
      <c r="BI2450">
        <v>2</v>
      </c>
      <c r="BJ2450">
        <v>2</v>
      </c>
      <c r="BK2450" s="1">
        <v>45962</v>
      </c>
      <c r="BL2450" s="1">
        <v>46326</v>
      </c>
      <c r="BM2450" s="1">
        <v>45962</v>
      </c>
      <c r="BN2450" s="1">
        <v>46326</v>
      </c>
      <c r="BO2450">
        <v>40</v>
      </c>
      <c r="BP2450">
        <v>0</v>
      </c>
      <c r="BQ2450">
        <v>8</v>
      </c>
      <c r="BR2450">
        <v>8</v>
      </c>
      <c r="BS2450">
        <v>8</v>
      </c>
      <c r="BT2450">
        <v>8</v>
      </c>
      <c r="BU2450">
        <v>8</v>
      </c>
      <c r="BV2450">
        <v>0</v>
      </c>
      <c r="BW2450" t="str">
        <f>"8:00 AM"</f>
        <v>8:00 AM</v>
      </c>
      <c r="BX2450" t="str">
        <f>"5:00 PM"</f>
        <v>5:00 PM</v>
      </c>
      <c r="BY2450" t="s">
        <v>159</v>
      </c>
      <c r="BZ2450">
        <v>0</v>
      </c>
      <c r="CA2450">
        <v>24</v>
      </c>
      <c r="CB2450" t="s">
        <v>117</v>
      </c>
      <c r="CD2450" t="s">
        <v>1987</v>
      </c>
      <c r="CE2450" t="s">
        <v>1980</v>
      </c>
      <c r="CF2450" t="s">
        <v>1981</v>
      </c>
      <c r="CG2450" t="s">
        <v>136</v>
      </c>
      <c r="CH2450" t="s">
        <v>121</v>
      </c>
      <c r="CI2450" s="6">
        <v>96950</v>
      </c>
      <c r="CJ2450" s="10">
        <v>10.43</v>
      </c>
      <c r="CK2450" s="10">
        <v>10.43</v>
      </c>
      <c r="CL2450" s="10">
        <v>15.65</v>
      </c>
      <c r="CM2450" s="10">
        <v>15.65</v>
      </c>
      <c r="CN2450" t="s">
        <v>137</v>
      </c>
      <c r="CO2450" t="s">
        <v>140</v>
      </c>
      <c r="CP2450" t="s">
        <v>138</v>
      </c>
      <c r="CR2450" t="s">
        <v>117</v>
      </c>
      <c r="CS2450" t="s">
        <v>139</v>
      </c>
      <c r="CT2450" t="s">
        <v>140</v>
      </c>
      <c r="CU2450" t="s">
        <v>139</v>
      </c>
      <c r="CV2450" t="s">
        <v>140</v>
      </c>
      <c r="CW2450" t="s">
        <v>139</v>
      </c>
      <c r="CX2450" t="s">
        <v>140</v>
      </c>
      <c r="CY2450" t="s">
        <v>1860</v>
      </c>
      <c r="CZ2450" s="8">
        <v>16704830338</v>
      </c>
      <c r="DA2450" t="s">
        <v>1984</v>
      </c>
      <c r="DB2450" t="s">
        <v>5985</v>
      </c>
      <c r="DC2450" t="s">
        <v>139</v>
      </c>
      <c r="DD2450" t="s">
        <v>117</v>
      </c>
      <c r="DE2450" t="s">
        <v>849</v>
      </c>
      <c r="DF2450" t="s">
        <v>1983</v>
      </c>
      <c r="DH2450" t="s">
        <v>1982</v>
      </c>
      <c r="DI2450" t="s">
        <v>5986</v>
      </c>
      <c r="DJ2450" t="s">
        <v>1984</v>
      </c>
    </row>
    <row r="2451" spans="1:114" ht="15" customHeight="1" x14ac:dyDescent="0.35">
      <c r="A2451" t="s">
        <v>2269</v>
      </c>
      <c r="B2451" t="s">
        <v>144</v>
      </c>
      <c r="C2451" s="1">
        <v>45784</v>
      </c>
      <c r="D2451" s="1">
        <v>45832</v>
      </c>
      <c r="E2451" t="s">
        <v>116</v>
      </c>
      <c r="F2451" s="1">
        <v>45960</v>
      </c>
      <c r="G2451" t="s">
        <v>117</v>
      </c>
      <c r="H2451" t="s">
        <v>117</v>
      </c>
      <c r="I2451" t="s">
        <v>117</v>
      </c>
      <c r="J2451" t="s">
        <v>2270</v>
      </c>
      <c r="L2451" t="s">
        <v>1667</v>
      </c>
      <c r="N2451" t="s">
        <v>136</v>
      </c>
      <c r="O2451" t="s">
        <v>121</v>
      </c>
      <c r="P2451" s="6">
        <v>96950</v>
      </c>
      <c r="Q2451" t="s">
        <v>122</v>
      </c>
      <c r="S2451" s="8">
        <v>16702346445</v>
      </c>
      <c r="T2451">
        <v>2263</v>
      </c>
      <c r="U2451" t="s">
        <v>2271</v>
      </c>
      <c r="V2451">
        <v>45511</v>
      </c>
      <c r="W2451" t="s">
        <v>124</v>
      </c>
      <c r="Y2451" t="s">
        <v>698</v>
      </c>
      <c r="Z2451" t="s">
        <v>699</v>
      </c>
      <c r="AB2451" t="s">
        <v>215</v>
      </c>
      <c r="AC2451" t="s">
        <v>1667</v>
      </c>
      <c r="AE2451" t="s">
        <v>136</v>
      </c>
      <c r="AF2451" t="s">
        <v>121</v>
      </c>
      <c r="AG2451" s="6">
        <v>96950</v>
      </c>
      <c r="AH2451" t="s">
        <v>122</v>
      </c>
      <c r="AJ2451" s="8">
        <v>16702346445</v>
      </c>
      <c r="AK2451">
        <v>2263</v>
      </c>
      <c r="AL2451" t="s">
        <v>700</v>
      </c>
      <c r="BE2451" t="str">
        <f>"53-7065.00"</f>
        <v>53-7065.00</v>
      </c>
      <c r="BF2451" t="s">
        <v>255</v>
      </c>
      <c r="BG2451" t="s">
        <v>2272</v>
      </c>
      <c r="BH2451" t="s">
        <v>2273</v>
      </c>
      <c r="BI2451">
        <v>1</v>
      </c>
      <c r="BJ2451">
        <v>1</v>
      </c>
      <c r="BK2451" s="1">
        <v>45962</v>
      </c>
      <c r="BL2451" s="1">
        <v>46326</v>
      </c>
      <c r="BM2451" s="1">
        <v>45962</v>
      </c>
      <c r="BN2451" s="1">
        <v>46326</v>
      </c>
      <c r="BO2451">
        <v>40</v>
      </c>
      <c r="BP2451">
        <v>0</v>
      </c>
      <c r="BQ2451">
        <v>8</v>
      </c>
      <c r="BR2451">
        <v>8</v>
      </c>
      <c r="BS2451">
        <v>8</v>
      </c>
      <c r="BT2451">
        <v>8</v>
      </c>
      <c r="BU2451">
        <v>8</v>
      </c>
      <c r="BV2451">
        <v>0</v>
      </c>
      <c r="BW2451" t="str">
        <f>"8:00 AM"</f>
        <v>8:00 AM</v>
      </c>
      <c r="BX2451" t="str">
        <f>"5:00 PM"</f>
        <v>5:00 PM</v>
      </c>
      <c r="BY2451" t="s">
        <v>159</v>
      </c>
      <c r="BZ2451">
        <v>0</v>
      </c>
      <c r="CA2451">
        <v>6</v>
      </c>
      <c r="CB2451" t="s">
        <v>117</v>
      </c>
      <c r="CD2451" s="2" t="s">
        <v>2274</v>
      </c>
      <c r="CE2451" t="s">
        <v>2275</v>
      </c>
      <c r="CG2451" t="s">
        <v>136</v>
      </c>
      <c r="CH2451" t="s">
        <v>121</v>
      </c>
      <c r="CI2451" s="6">
        <v>96950</v>
      </c>
      <c r="CJ2451" s="10">
        <v>8.86</v>
      </c>
      <c r="CK2451" s="10">
        <v>9</v>
      </c>
      <c r="CL2451" s="10">
        <v>13.29</v>
      </c>
      <c r="CM2451" s="10">
        <v>13.5</v>
      </c>
      <c r="CN2451" t="s">
        <v>137</v>
      </c>
      <c r="CO2451" t="s">
        <v>803</v>
      </c>
      <c r="CP2451" t="s">
        <v>138</v>
      </c>
      <c r="CR2451" t="s">
        <v>117</v>
      </c>
      <c r="CS2451" t="s">
        <v>139</v>
      </c>
      <c r="CT2451" t="s">
        <v>140</v>
      </c>
      <c r="CU2451" t="s">
        <v>139</v>
      </c>
      <c r="CV2451" t="s">
        <v>140</v>
      </c>
      <c r="CW2451" t="s">
        <v>139</v>
      </c>
      <c r="CX2451" t="s">
        <v>140</v>
      </c>
      <c r="CY2451" t="s">
        <v>17406</v>
      </c>
      <c r="CZ2451" s="8">
        <v>16702346445</v>
      </c>
      <c r="DA2451" t="s">
        <v>700</v>
      </c>
      <c r="DB2451" t="s">
        <v>140</v>
      </c>
      <c r="DC2451" t="s">
        <v>139</v>
      </c>
      <c r="DD2451" t="s">
        <v>117</v>
      </c>
      <c r="DE2451" t="s">
        <v>698</v>
      </c>
      <c r="DF2451" t="s">
        <v>699</v>
      </c>
      <c r="DH2451" t="s">
        <v>2271</v>
      </c>
      <c r="DI2451" t="s">
        <v>2276</v>
      </c>
      <c r="DJ2451" t="s">
        <v>140</v>
      </c>
    </row>
    <row r="2452" spans="1:114" ht="15" customHeight="1" x14ac:dyDescent="0.35">
      <c r="A2452" t="s">
        <v>15429</v>
      </c>
      <c r="B2452" t="s">
        <v>144</v>
      </c>
      <c r="C2452" s="1">
        <v>45784</v>
      </c>
      <c r="D2452" s="1">
        <v>45832</v>
      </c>
      <c r="E2452" t="s">
        <v>116</v>
      </c>
      <c r="F2452" s="1">
        <v>45929</v>
      </c>
      <c r="G2452" t="s">
        <v>139</v>
      </c>
      <c r="H2452" t="s">
        <v>117</v>
      </c>
      <c r="I2452" t="s">
        <v>117</v>
      </c>
      <c r="J2452" t="s">
        <v>3307</v>
      </c>
      <c r="K2452" t="s">
        <v>3308</v>
      </c>
      <c r="L2452" t="s">
        <v>3309</v>
      </c>
      <c r="N2452" t="s">
        <v>120</v>
      </c>
      <c r="O2452" t="s">
        <v>121</v>
      </c>
      <c r="P2452" s="6">
        <v>96950</v>
      </c>
      <c r="Q2452" t="s">
        <v>122</v>
      </c>
      <c r="S2452" s="8">
        <v>16702354658</v>
      </c>
      <c r="U2452" t="s">
        <v>3310</v>
      </c>
      <c r="V2452">
        <v>311811</v>
      </c>
      <c r="W2452" t="s">
        <v>124</v>
      </c>
      <c r="Y2452" t="s">
        <v>2928</v>
      </c>
      <c r="Z2452" t="s">
        <v>3311</v>
      </c>
      <c r="AA2452" t="s">
        <v>3312</v>
      </c>
      <c r="AB2452" t="s">
        <v>1428</v>
      </c>
      <c r="AC2452" t="s">
        <v>3309</v>
      </c>
      <c r="AE2452" t="s">
        <v>120</v>
      </c>
      <c r="AF2452" t="s">
        <v>121</v>
      </c>
      <c r="AG2452" s="6">
        <v>96950</v>
      </c>
      <c r="AH2452" t="s">
        <v>122</v>
      </c>
      <c r="AJ2452" s="8">
        <v>16702354658</v>
      </c>
      <c r="AL2452" t="s">
        <v>3314</v>
      </c>
      <c r="BE2452" t="str">
        <f>"49-9071.00"</f>
        <v>49-9071.00</v>
      </c>
      <c r="BF2452" t="s">
        <v>156</v>
      </c>
      <c r="BG2452" t="s">
        <v>15430</v>
      </c>
      <c r="BH2452" t="s">
        <v>7350</v>
      </c>
      <c r="BI2452">
        <v>1</v>
      </c>
      <c r="BJ2452">
        <v>1</v>
      </c>
      <c r="BK2452" s="1">
        <v>45931</v>
      </c>
      <c r="BL2452" s="1">
        <v>47026</v>
      </c>
      <c r="BM2452" s="1">
        <v>45931</v>
      </c>
      <c r="BN2452" s="1">
        <v>47026</v>
      </c>
      <c r="BO2452">
        <v>35</v>
      </c>
      <c r="BP2452">
        <v>0</v>
      </c>
      <c r="BQ2452">
        <v>7</v>
      </c>
      <c r="BR2452">
        <v>7</v>
      </c>
      <c r="BS2452">
        <v>7</v>
      </c>
      <c r="BT2452">
        <v>7</v>
      </c>
      <c r="BU2452">
        <v>7</v>
      </c>
      <c r="BV2452">
        <v>0</v>
      </c>
      <c r="BW2452" t="str">
        <f>"8:00 AM"</f>
        <v>8:00 AM</v>
      </c>
      <c r="BX2452" t="str">
        <f>"4:00 PM"</f>
        <v>4:00 PM</v>
      </c>
      <c r="BY2452" t="s">
        <v>159</v>
      </c>
      <c r="BZ2452">
        <v>0</v>
      </c>
      <c r="CA2452">
        <v>24</v>
      </c>
      <c r="CB2452" t="s">
        <v>117</v>
      </c>
      <c r="CD2452" t="s">
        <v>194</v>
      </c>
      <c r="CE2452" t="s">
        <v>3316</v>
      </c>
      <c r="CF2452" t="s">
        <v>3309</v>
      </c>
      <c r="CG2452" t="s">
        <v>120</v>
      </c>
      <c r="CH2452" t="s">
        <v>121</v>
      </c>
      <c r="CI2452" s="6">
        <v>96950</v>
      </c>
      <c r="CJ2452" s="10">
        <v>9.75</v>
      </c>
      <c r="CK2452" s="10">
        <v>9.75</v>
      </c>
      <c r="CL2452" s="10">
        <v>14.63</v>
      </c>
      <c r="CM2452" s="10">
        <v>14.63</v>
      </c>
      <c r="CN2452" t="s">
        <v>137</v>
      </c>
      <c r="CO2452" t="s">
        <v>140</v>
      </c>
      <c r="CP2452" t="s">
        <v>138</v>
      </c>
      <c r="CR2452" t="s">
        <v>117</v>
      </c>
      <c r="CS2452" t="s">
        <v>139</v>
      </c>
      <c r="CT2452" t="s">
        <v>140</v>
      </c>
      <c r="CU2452" t="s">
        <v>139</v>
      </c>
      <c r="CV2452" t="s">
        <v>140</v>
      </c>
      <c r="CW2452" t="s">
        <v>139</v>
      </c>
      <c r="CX2452" t="s">
        <v>140</v>
      </c>
      <c r="CY2452" s="2" t="s">
        <v>15431</v>
      </c>
      <c r="CZ2452" s="8">
        <v>16702354658</v>
      </c>
      <c r="DA2452" t="s">
        <v>3314</v>
      </c>
      <c r="DB2452" t="s">
        <v>140</v>
      </c>
      <c r="DC2452" t="s">
        <v>139</v>
      </c>
      <c r="DD2452" t="s">
        <v>117</v>
      </c>
    </row>
    <row r="2453" spans="1:114" ht="15" customHeight="1" x14ac:dyDescent="0.35">
      <c r="A2453" t="s">
        <v>12694</v>
      </c>
      <c r="B2453" t="s">
        <v>144</v>
      </c>
      <c r="C2453" s="1">
        <v>45786</v>
      </c>
      <c r="D2453" s="1">
        <v>45832</v>
      </c>
      <c r="E2453" t="s">
        <v>116</v>
      </c>
      <c r="F2453" s="1">
        <v>45930</v>
      </c>
      <c r="G2453" t="s">
        <v>139</v>
      </c>
      <c r="H2453" t="s">
        <v>117</v>
      </c>
      <c r="I2453" t="s">
        <v>117</v>
      </c>
      <c r="J2453" t="s">
        <v>12695</v>
      </c>
      <c r="K2453" t="s">
        <v>10808</v>
      </c>
      <c r="L2453" t="s">
        <v>10809</v>
      </c>
      <c r="N2453" t="s">
        <v>136</v>
      </c>
      <c r="O2453" t="s">
        <v>121</v>
      </c>
      <c r="P2453" s="6">
        <v>96950</v>
      </c>
      <c r="Q2453" t="s">
        <v>122</v>
      </c>
      <c r="S2453" s="8">
        <v>16707892001</v>
      </c>
      <c r="U2453" t="s">
        <v>10810</v>
      </c>
      <c r="V2453">
        <v>611610</v>
      </c>
      <c r="W2453" t="s">
        <v>124</v>
      </c>
      <c r="Y2453" t="s">
        <v>10811</v>
      </c>
      <c r="Z2453" t="s">
        <v>10812</v>
      </c>
      <c r="AB2453" t="s">
        <v>997</v>
      </c>
      <c r="AC2453" t="s">
        <v>10809</v>
      </c>
      <c r="AE2453" t="s">
        <v>136</v>
      </c>
      <c r="AF2453" t="s">
        <v>121</v>
      </c>
      <c r="AG2453" s="6">
        <v>96950</v>
      </c>
      <c r="AH2453" t="s">
        <v>122</v>
      </c>
      <c r="AJ2453" s="8">
        <v>16707892001</v>
      </c>
      <c r="AL2453" t="s">
        <v>599</v>
      </c>
      <c r="AM2453" t="s">
        <v>600</v>
      </c>
      <c r="AN2453" t="s">
        <v>601</v>
      </c>
      <c r="AO2453" t="s">
        <v>602</v>
      </c>
      <c r="AQ2453" t="s">
        <v>603</v>
      </c>
      <c r="AS2453" t="s">
        <v>136</v>
      </c>
      <c r="AT2453" t="s">
        <v>121</v>
      </c>
      <c r="AU2453" s="6">
        <v>96950</v>
      </c>
      <c r="AV2453" t="s">
        <v>122</v>
      </c>
      <c r="AX2453" s="8">
        <v>16702353403</v>
      </c>
      <c r="AZ2453" t="s">
        <v>604</v>
      </c>
      <c r="BA2453" t="s">
        <v>605</v>
      </c>
      <c r="BB2453" t="s">
        <v>606</v>
      </c>
      <c r="BE2453" t="str">
        <f>"25-2021.00"</f>
        <v>25-2021.00</v>
      </c>
      <c r="BF2453" t="s">
        <v>7073</v>
      </c>
      <c r="BG2453" t="s">
        <v>12696</v>
      </c>
      <c r="BH2453" t="s">
        <v>12697</v>
      </c>
      <c r="BI2453">
        <v>1</v>
      </c>
      <c r="BJ2453">
        <v>1</v>
      </c>
      <c r="BK2453" s="1">
        <v>45932</v>
      </c>
      <c r="BL2453" s="1">
        <v>47027</v>
      </c>
      <c r="BM2453" s="1">
        <v>45932</v>
      </c>
      <c r="BN2453" s="1">
        <v>47027</v>
      </c>
      <c r="BO2453">
        <v>35</v>
      </c>
      <c r="BP2453">
        <v>0</v>
      </c>
      <c r="BQ2453">
        <v>7</v>
      </c>
      <c r="BR2453">
        <v>7</v>
      </c>
      <c r="BS2453">
        <v>7</v>
      </c>
      <c r="BT2453">
        <v>7</v>
      </c>
      <c r="BU2453">
        <v>7</v>
      </c>
      <c r="BV2453">
        <v>0</v>
      </c>
      <c r="BW2453" t="str">
        <f>"9:00 AM"</f>
        <v>9:00 AM</v>
      </c>
      <c r="BX2453" t="str">
        <f>"5:00 PM"</f>
        <v>5:00 PM</v>
      </c>
      <c r="BY2453" t="s">
        <v>159</v>
      </c>
      <c r="BZ2453">
        <v>0</v>
      </c>
      <c r="CA2453">
        <v>24</v>
      </c>
      <c r="CB2453" t="s">
        <v>117</v>
      </c>
      <c r="CD2453" s="2" t="s">
        <v>12698</v>
      </c>
      <c r="CE2453" t="s">
        <v>550</v>
      </c>
      <c r="CG2453" t="s">
        <v>136</v>
      </c>
      <c r="CH2453" t="s">
        <v>121</v>
      </c>
      <c r="CI2453" s="6">
        <v>96950</v>
      </c>
      <c r="CJ2453" s="10">
        <v>20.48</v>
      </c>
      <c r="CK2453" s="10">
        <v>20.48</v>
      </c>
      <c r="CL2453" s="10">
        <v>0</v>
      </c>
      <c r="CM2453" s="10">
        <v>0</v>
      </c>
      <c r="CN2453" t="s">
        <v>137</v>
      </c>
      <c r="CO2453" t="s">
        <v>133</v>
      </c>
      <c r="CP2453" t="s">
        <v>138</v>
      </c>
      <c r="CR2453" t="s">
        <v>117</v>
      </c>
      <c r="CS2453" t="s">
        <v>139</v>
      </c>
      <c r="CT2453" t="s">
        <v>140</v>
      </c>
      <c r="CU2453" t="s">
        <v>140</v>
      </c>
      <c r="CV2453" t="s">
        <v>140</v>
      </c>
      <c r="CW2453" t="s">
        <v>139</v>
      </c>
      <c r="CX2453" t="s">
        <v>140</v>
      </c>
      <c r="CY2453" t="s">
        <v>9962</v>
      </c>
      <c r="CZ2453" s="8">
        <v>16707892001</v>
      </c>
      <c r="DA2453" t="s">
        <v>599</v>
      </c>
      <c r="DB2453" t="s">
        <v>140</v>
      </c>
      <c r="DC2453" t="s">
        <v>139</v>
      </c>
      <c r="DD2453" t="s">
        <v>117</v>
      </c>
    </row>
    <row r="2454" spans="1:114" ht="15" customHeight="1" x14ac:dyDescent="0.35">
      <c r="A2454" t="s">
        <v>13921</v>
      </c>
      <c r="B2454" t="s">
        <v>115</v>
      </c>
      <c r="C2454" s="1">
        <v>45788</v>
      </c>
      <c r="D2454" s="1">
        <v>45832</v>
      </c>
      <c r="E2454" t="s">
        <v>211</v>
      </c>
      <c r="G2454" t="s">
        <v>139</v>
      </c>
      <c r="H2454" t="s">
        <v>117</v>
      </c>
      <c r="I2454" t="s">
        <v>117</v>
      </c>
      <c r="J2454" t="s">
        <v>279</v>
      </c>
      <c r="K2454" t="s">
        <v>280</v>
      </c>
      <c r="L2454" t="s">
        <v>281</v>
      </c>
      <c r="N2454" t="s">
        <v>136</v>
      </c>
      <c r="O2454" t="s">
        <v>121</v>
      </c>
      <c r="P2454" s="6">
        <v>96950</v>
      </c>
      <c r="Q2454" t="s">
        <v>122</v>
      </c>
      <c r="S2454" s="8">
        <v>16702873991</v>
      </c>
      <c r="U2454" t="s">
        <v>282</v>
      </c>
      <c r="V2454">
        <v>722513</v>
      </c>
      <c r="W2454" t="s">
        <v>124</v>
      </c>
      <c r="Y2454" t="s">
        <v>283</v>
      </c>
      <c r="Z2454" t="s">
        <v>284</v>
      </c>
      <c r="AB2454" t="s">
        <v>286</v>
      </c>
      <c r="AC2454" t="s">
        <v>287</v>
      </c>
      <c r="AE2454" t="s">
        <v>136</v>
      </c>
      <c r="AF2454" t="s">
        <v>121</v>
      </c>
      <c r="AG2454" s="6">
        <v>96950</v>
      </c>
      <c r="AH2454" t="s">
        <v>122</v>
      </c>
      <c r="AJ2454" s="8">
        <v>16702873991</v>
      </c>
      <c r="AL2454" t="s">
        <v>288</v>
      </c>
      <c r="BE2454" t="str">
        <f>"43-3031.00"</f>
        <v>43-3031.00</v>
      </c>
      <c r="BF2454" t="s">
        <v>357</v>
      </c>
      <c r="BG2454" t="s">
        <v>5527</v>
      </c>
      <c r="BH2454" t="s">
        <v>1669</v>
      </c>
      <c r="BI2454">
        <v>1</v>
      </c>
      <c r="BK2454" s="1">
        <v>45901</v>
      </c>
      <c r="BL2454" s="1">
        <v>47025</v>
      </c>
      <c r="BO2454">
        <v>35</v>
      </c>
      <c r="BP2454">
        <v>0</v>
      </c>
      <c r="BQ2454">
        <v>6</v>
      </c>
      <c r="BR2454">
        <v>6</v>
      </c>
      <c r="BS2454">
        <v>6</v>
      </c>
      <c r="BT2454">
        <v>6</v>
      </c>
      <c r="BU2454">
        <v>6</v>
      </c>
      <c r="BV2454">
        <v>5</v>
      </c>
      <c r="BW2454" t="str">
        <f>"7:00 AM"</f>
        <v>7:00 AM</v>
      </c>
      <c r="BX2454" t="str">
        <f>"1:00 PM"</f>
        <v>1:00 PM</v>
      </c>
      <c r="BY2454" t="s">
        <v>159</v>
      </c>
      <c r="BZ2454">
        <v>0</v>
      </c>
      <c r="CA2454">
        <v>12</v>
      </c>
      <c r="CB2454" t="s">
        <v>117</v>
      </c>
      <c r="CD2454" t="s">
        <v>13922</v>
      </c>
      <c r="CE2454" t="s">
        <v>281</v>
      </c>
      <c r="CF2454" t="s">
        <v>2194</v>
      </c>
      <c r="CG2454" t="s">
        <v>136</v>
      </c>
      <c r="CH2454" t="s">
        <v>121</v>
      </c>
      <c r="CI2454" s="6">
        <v>96950</v>
      </c>
      <c r="CJ2454" s="10">
        <v>12.28</v>
      </c>
      <c r="CK2454" s="10">
        <v>12.28</v>
      </c>
      <c r="CL2454" s="10">
        <v>18.420000000000002</v>
      </c>
      <c r="CM2454" s="10">
        <v>18.420000000000002</v>
      </c>
      <c r="CN2454" t="s">
        <v>137</v>
      </c>
      <c r="CO2454" t="s">
        <v>140</v>
      </c>
      <c r="CP2454" t="s">
        <v>138</v>
      </c>
      <c r="CR2454" t="s">
        <v>117</v>
      </c>
      <c r="CS2454" t="s">
        <v>139</v>
      </c>
      <c r="CT2454" t="s">
        <v>140</v>
      </c>
      <c r="CU2454" t="s">
        <v>139</v>
      </c>
      <c r="CV2454" t="s">
        <v>140</v>
      </c>
      <c r="CW2454" t="s">
        <v>139</v>
      </c>
      <c r="CX2454" t="s">
        <v>140</v>
      </c>
      <c r="CY2454" t="s">
        <v>12556</v>
      </c>
      <c r="CZ2454" s="8">
        <v>16702873991</v>
      </c>
      <c r="DA2454" t="s">
        <v>288</v>
      </c>
      <c r="DB2454" t="s">
        <v>142</v>
      </c>
      <c r="DC2454" t="s">
        <v>139</v>
      </c>
      <c r="DD2454" t="s">
        <v>117</v>
      </c>
    </row>
    <row r="2455" spans="1:114" ht="15" customHeight="1" x14ac:dyDescent="0.35">
      <c r="A2455" t="s">
        <v>5526</v>
      </c>
      <c r="B2455" t="s">
        <v>115</v>
      </c>
      <c r="C2455" s="1">
        <v>45805</v>
      </c>
      <c r="D2455" s="1">
        <v>45832</v>
      </c>
      <c r="E2455" t="s">
        <v>211</v>
      </c>
      <c r="G2455" t="s">
        <v>139</v>
      </c>
      <c r="H2455" t="s">
        <v>117</v>
      </c>
      <c r="I2455" t="s">
        <v>117</v>
      </c>
      <c r="J2455" t="s">
        <v>279</v>
      </c>
      <c r="K2455" t="s">
        <v>280</v>
      </c>
      <c r="L2455" t="s">
        <v>281</v>
      </c>
      <c r="N2455" t="s">
        <v>136</v>
      </c>
      <c r="O2455" t="s">
        <v>121</v>
      </c>
      <c r="P2455" s="6">
        <v>96950</v>
      </c>
      <c r="Q2455" t="s">
        <v>122</v>
      </c>
      <c r="S2455" s="8">
        <v>16702873991</v>
      </c>
      <c r="U2455" t="s">
        <v>282</v>
      </c>
      <c r="V2455">
        <v>722513</v>
      </c>
      <c r="W2455" t="s">
        <v>124</v>
      </c>
      <c r="Y2455" t="s">
        <v>283</v>
      </c>
      <c r="Z2455" t="s">
        <v>284</v>
      </c>
      <c r="AB2455" t="s">
        <v>286</v>
      </c>
      <c r="AC2455" t="s">
        <v>287</v>
      </c>
      <c r="AE2455" t="s">
        <v>136</v>
      </c>
      <c r="AF2455" t="s">
        <v>121</v>
      </c>
      <c r="AG2455" s="6">
        <v>96950</v>
      </c>
      <c r="AH2455" t="s">
        <v>122</v>
      </c>
      <c r="AJ2455" s="8">
        <v>16702873991</v>
      </c>
      <c r="AL2455" t="s">
        <v>288</v>
      </c>
      <c r="BE2455" t="str">
        <f>"43-3031.00"</f>
        <v>43-3031.00</v>
      </c>
      <c r="BF2455" t="s">
        <v>357</v>
      </c>
      <c r="BG2455" t="s">
        <v>5527</v>
      </c>
      <c r="BH2455" t="s">
        <v>1669</v>
      </c>
      <c r="BI2455">
        <v>1</v>
      </c>
      <c r="BK2455" s="1">
        <v>45901</v>
      </c>
      <c r="BL2455" s="1">
        <v>46265</v>
      </c>
      <c r="BO2455">
        <v>35</v>
      </c>
      <c r="BP2455">
        <v>0</v>
      </c>
      <c r="BQ2455">
        <v>7</v>
      </c>
      <c r="BR2455">
        <v>7</v>
      </c>
      <c r="BS2455">
        <v>7</v>
      </c>
      <c r="BT2455">
        <v>7</v>
      </c>
      <c r="BU2455">
        <v>7</v>
      </c>
      <c r="BV2455">
        <v>0</v>
      </c>
      <c r="BW2455" t="str">
        <f>"7:00 AM"</f>
        <v>7:00 AM</v>
      </c>
      <c r="BX2455" t="str">
        <f>"2:00 PM"</f>
        <v>2:00 PM</v>
      </c>
      <c r="BY2455" t="s">
        <v>159</v>
      </c>
      <c r="BZ2455">
        <v>0</v>
      </c>
      <c r="CA2455">
        <v>12</v>
      </c>
      <c r="CB2455" t="s">
        <v>117</v>
      </c>
      <c r="CD2455" t="s">
        <v>5528</v>
      </c>
      <c r="CE2455" t="s">
        <v>281</v>
      </c>
      <c r="CF2455" t="s">
        <v>2194</v>
      </c>
      <c r="CG2455" t="s">
        <v>136</v>
      </c>
      <c r="CH2455" t="s">
        <v>121</v>
      </c>
      <c r="CI2455" s="6">
        <v>96950</v>
      </c>
      <c r="CJ2455" s="10">
        <v>12.28</v>
      </c>
      <c r="CK2455" s="10">
        <v>12.28</v>
      </c>
      <c r="CL2455" s="10">
        <v>18.420000000000002</v>
      </c>
      <c r="CM2455" s="10">
        <v>18.420000000000002</v>
      </c>
      <c r="CN2455" t="s">
        <v>137</v>
      </c>
      <c r="CO2455" t="s">
        <v>164</v>
      </c>
      <c r="CP2455" t="s">
        <v>138</v>
      </c>
      <c r="CR2455" t="s">
        <v>117</v>
      </c>
      <c r="CS2455" t="s">
        <v>139</v>
      </c>
      <c r="CT2455" t="s">
        <v>140</v>
      </c>
      <c r="CU2455" t="s">
        <v>139</v>
      </c>
      <c r="CV2455" t="s">
        <v>140</v>
      </c>
      <c r="CW2455" t="s">
        <v>139</v>
      </c>
      <c r="CX2455" t="s">
        <v>140</v>
      </c>
      <c r="CY2455" t="s">
        <v>5529</v>
      </c>
      <c r="CZ2455" s="8">
        <v>16702873991</v>
      </c>
      <c r="DA2455" t="s">
        <v>288</v>
      </c>
      <c r="DB2455" t="s">
        <v>142</v>
      </c>
      <c r="DC2455" t="s">
        <v>139</v>
      </c>
      <c r="DD2455" t="s">
        <v>117</v>
      </c>
    </row>
    <row r="2456" spans="1:114" ht="15" customHeight="1" x14ac:dyDescent="0.35">
      <c r="A2456" t="s">
        <v>12573</v>
      </c>
      <c r="B2456" t="s">
        <v>166</v>
      </c>
      <c r="C2456" s="1">
        <v>45809</v>
      </c>
      <c r="D2456" s="1">
        <v>45832</v>
      </c>
      <c r="E2456" t="s">
        <v>116</v>
      </c>
      <c r="F2456" s="1">
        <v>45929</v>
      </c>
      <c r="G2456" t="s">
        <v>117</v>
      </c>
      <c r="H2456" t="s">
        <v>139</v>
      </c>
      <c r="I2456" t="s">
        <v>117</v>
      </c>
      <c r="J2456" t="s">
        <v>1365</v>
      </c>
      <c r="K2456" t="s">
        <v>1366</v>
      </c>
      <c r="L2456" t="s">
        <v>1367</v>
      </c>
      <c r="M2456" t="s">
        <v>1368</v>
      </c>
      <c r="N2456" t="s">
        <v>120</v>
      </c>
      <c r="O2456" t="s">
        <v>121</v>
      </c>
      <c r="P2456" s="6">
        <v>96950</v>
      </c>
      <c r="Q2456" t="s">
        <v>122</v>
      </c>
      <c r="S2456" s="8">
        <v>16707837461</v>
      </c>
      <c r="U2456" t="s">
        <v>1369</v>
      </c>
      <c r="V2456">
        <v>56132</v>
      </c>
      <c r="W2456" t="s">
        <v>150</v>
      </c>
      <c r="X2456" t="s">
        <v>139</v>
      </c>
      <c r="Y2456" t="s">
        <v>559</v>
      </c>
      <c r="Z2456" t="s">
        <v>1370</v>
      </c>
      <c r="AA2456" t="s">
        <v>1371</v>
      </c>
      <c r="AB2456" t="s">
        <v>154</v>
      </c>
      <c r="AC2456" t="s">
        <v>1367</v>
      </c>
      <c r="AD2456" t="s">
        <v>1368</v>
      </c>
      <c r="AE2456" t="s">
        <v>120</v>
      </c>
      <c r="AF2456" t="s">
        <v>121</v>
      </c>
      <c r="AG2456" s="6">
        <v>96950</v>
      </c>
      <c r="AH2456" t="s">
        <v>122</v>
      </c>
      <c r="AJ2456" s="8">
        <v>16707837461</v>
      </c>
      <c r="AL2456" t="s">
        <v>463</v>
      </c>
      <c r="BE2456" t="str">
        <f>"39-5012.00"</f>
        <v>39-5012.00</v>
      </c>
      <c r="BF2456" t="s">
        <v>272</v>
      </c>
      <c r="BG2456" t="s">
        <v>1372</v>
      </c>
      <c r="BH2456" t="s">
        <v>1373</v>
      </c>
      <c r="BI2456">
        <v>4</v>
      </c>
      <c r="BK2456" s="1">
        <v>45931</v>
      </c>
      <c r="BL2456" s="1">
        <v>46295</v>
      </c>
      <c r="BO2456">
        <v>35</v>
      </c>
      <c r="BP2456">
        <v>0</v>
      </c>
      <c r="BQ2456">
        <v>7</v>
      </c>
      <c r="BR2456">
        <v>7</v>
      </c>
      <c r="BS2456">
        <v>7</v>
      </c>
      <c r="BT2456">
        <v>7</v>
      </c>
      <c r="BU2456">
        <v>7</v>
      </c>
      <c r="BV2456">
        <v>0</v>
      </c>
      <c r="BW2456" t="str">
        <f>"9:00 AM"</f>
        <v>9:00 AM</v>
      </c>
      <c r="BX2456" t="str">
        <f>"5:00 PM"</f>
        <v>5:00 PM</v>
      </c>
      <c r="BY2456" t="s">
        <v>159</v>
      </c>
      <c r="BZ2456">
        <v>0</v>
      </c>
      <c r="CA2456">
        <v>12</v>
      </c>
      <c r="CB2456" t="s">
        <v>117</v>
      </c>
      <c r="CD2456" t="s">
        <v>1374</v>
      </c>
      <c r="CE2456" t="s">
        <v>1367</v>
      </c>
      <c r="CF2456" t="s">
        <v>1368</v>
      </c>
      <c r="CG2456" t="s">
        <v>120</v>
      </c>
      <c r="CH2456" t="s">
        <v>121</v>
      </c>
      <c r="CI2456" s="6">
        <v>96950</v>
      </c>
      <c r="CJ2456" s="10">
        <v>7.98</v>
      </c>
      <c r="CK2456" s="10">
        <v>7.98</v>
      </c>
      <c r="CL2456" s="10">
        <v>11.97</v>
      </c>
      <c r="CM2456" s="10">
        <v>11.97</v>
      </c>
      <c r="CN2456" t="s">
        <v>1375</v>
      </c>
      <c r="CO2456" t="s">
        <v>2721</v>
      </c>
      <c r="CP2456" t="s">
        <v>138</v>
      </c>
      <c r="CR2456" t="s">
        <v>117</v>
      </c>
      <c r="CS2456" t="s">
        <v>139</v>
      </c>
      <c r="CT2456" t="s">
        <v>139</v>
      </c>
      <c r="CU2456" t="s">
        <v>139</v>
      </c>
      <c r="CV2456" t="s">
        <v>140</v>
      </c>
      <c r="CW2456" t="s">
        <v>139</v>
      </c>
      <c r="CX2456" t="s">
        <v>140</v>
      </c>
      <c r="CY2456" t="s">
        <v>462</v>
      </c>
      <c r="CZ2456" s="8">
        <v>16707837461</v>
      </c>
      <c r="DA2456" t="s">
        <v>463</v>
      </c>
      <c r="DB2456" t="s">
        <v>464</v>
      </c>
      <c r="DC2456" t="s">
        <v>139</v>
      </c>
      <c r="DD2456" t="s">
        <v>139</v>
      </c>
    </row>
    <row r="2457" spans="1:114" ht="15" customHeight="1" x14ac:dyDescent="0.35">
      <c r="A2457" t="s">
        <v>5573</v>
      </c>
      <c r="B2457" t="s">
        <v>115</v>
      </c>
      <c r="C2457" s="1">
        <v>45813</v>
      </c>
      <c r="D2457" s="1">
        <v>45832</v>
      </c>
      <c r="E2457" t="s">
        <v>211</v>
      </c>
      <c r="G2457" t="s">
        <v>117</v>
      </c>
      <c r="H2457" t="s">
        <v>117</v>
      </c>
      <c r="I2457" t="s">
        <v>117</v>
      </c>
      <c r="J2457" t="s">
        <v>347</v>
      </c>
      <c r="K2457" t="s">
        <v>1746</v>
      </c>
      <c r="L2457" t="s">
        <v>2975</v>
      </c>
      <c r="M2457" t="s">
        <v>355</v>
      </c>
      <c r="N2457" t="s">
        <v>136</v>
      </c>
      <c r="O2457" t="s">
        <v>121</v>
      </c>
      <c r="P2457" s="6">
        <v>96950</v>
      </c>
      <c r="Q2457" t="s">
        <v>122</v>
      </c>
      <c r="S2457" s="8">
        <v>16702331420</v>
      </c>
      <c r="U2457" t="s">
        <v>351</v>
      </c>
      <c r="V2457">
        <v>72111</v>
      </c>
      <c r="W2457" t="s">
        <v>124</v>
      </c>
      <c r="Y2457" t="s">
        <v>352</v>
      </c>
      <c r="Z2457" t="s">
        <v>353</v>
      </c>
      <c r="AB2457" t="s">
        <v>354</v>
      </c>
      <c r="AC2457" t="s">
        <v>2975</v>
      </c>
      <c r="AD2457" t="s">
        <v>355</v>
      </c>
      <c r="AE2457" t="s">
        <v>136</v>
      </c>
      <c r="AF2457" t="s">
        <v>121</v>
      </c>
      <c r="AG2457" s="6">
        <v>96950</v>
      </c>
      <c r="AH2457" t="s">
        <v>122</v>
      </c>
      <c r="AJ2457" s="8">
        <v>16702343712</v>
      </c>
      <c r="AL2457" t="s">
        <v>356</v>
      </c>
      <c r="BE2457" t="str">
        <f>"43-3031.00"</f>
        <v>43-3031.00</v>
      </c>
      <c r="BF2457" t="s">
        <v>357</v>
      </c>
      <c r="BG2457" t="s">
        <v>2976</v>
      </c>
      <c r="BH2457" t="s">
        <v>359</v>
      </c>
      <c r="BI2457">
        <v>3</v>
      </c>
      <c r="BK2457" s="1">
        <v>45931</v>
      </c>
      <c r="BL2457" s="1">
        <v>46295</v>
      </c>
      <c r="BO2457">
        <v>35</v>
      </c>
      <c r="BP2457">
        <v>0</v>
      </c>
      <c r="BQ2457">
        <v>7</v>
      </c>
      <c r="BR2457">
        <v>7</v>
      </c>
      <c r="BS2457">
        <v>7</v>
      </c>
      <c r="BT2457">
        <v>7</v>
      </c>
      <c r="BU2457">
        <v>7</v>
      </c>
      <c r="BV2457">
        <v>0</v>
      </c>
      <c r="BW2457" t="str">
        <f>"8:00 AM"</f>
        <v>8:00 AM</v>
      </c>
      <c r="BX2457" t="str">
        <f>"4:00 PM"</f>
        <v>4:00 PM</v>
      </c>
      <c r="BY2457" t="s">
        <v>159</v>
      </c>
      <c r="BZ2457">
        <v>0</v>
      </c>
      <c r="CA2457">
        <v>24</v>
      </c>
      <c r="CB2457" t="s">
        <v>117</v>
      </c>
      <c r="CD2457" t="s">
        <v>5574</v>
      </c>
      <c r="CE2457" t="s">
        <v>2978</v>
      </c>
      <c r="CF2457" t="s">
        <v>355</v>
      </c>
      <c r="CG2457" t="s">
        <v>136</v>
      </c>
      <c r="CH2457" t="s">
        <v>121</v>
      </c>
      <c r="CI2457" s="6">
        <v>96950</v>
      </c>
      <c r="CJ2457" s="10">
        <v>12.28</v>
      </c>
      <c r="CK2457" s="10">
        <v>14</v>
      </c>
      <c r="CL2457" s="10">
        <v>18.420000000000002</v>
      </c>
      <c r="CM2457" s="10">
        <v>21</v>
      </c>
      <c r="CN2457" t="s">
        <v>137</v>
      </c>
      <c r="CO2457" t="s">
        <v>361</v>
      </c>
      <c r="CP2457" t="s">
        <v>138</v>
      </c>
      <c r="CR2457" t="s">
        <v>117</v>
      </c>
      <c r="CS2457" t="s">
        <v>139</v>
      </c>
      <c r="CT2457" t="s">
        <v>140</v>
      </c>
      <c r="CU2457" t="s">
        <v>139</v>
      </c>
      <c r="CV2457" t="s">
        <v>139</v>
      </c>
      <c r="CW2457" t="s">
        <v>139</v>
      </c>
      <c r="CX2457" t="s">
        <v>140</v>
      </c>
      <c r="CY2457" t="s">
        <v>362</v>
      </c>
      <c r="CZ2457" s="8">
        <v>16702346412</v>
      </c>
      <c r="DA2457" t="s">
        <v>377</v>
      </c>
      <c r="DB2457" t="s">
        <v>292</v>
      </c>
      <c r="DC2457" t="s">
        <v>139</v>
      </c>
      <c r="DD2457" t="s">
        <v>117</v>
      </c>
      <c r="DE2457" t="s">
        <v>352</v>
      </c>
      <c r="DF2457" t="s">
        <v>353</v>
      </c>
      <c r="DH2457" t="s">
        <v>351</v>
      </c>
      <c r="DI2457" t="s">
        <v>5575</v>
      </c>
      <c r="DJ2457" t="s">
        <v>356</v>
      </c>
    </row>
    <row r="2458" spans="1:114" ht="15" customHeight="1" x14ac:dyDescent="0.35">
      <c r="A2458" t="s">
        <v>5818</v>
      </c>
      <c r="B2458" t="s">
        <v>115</v>
      </c>
      <c r="C2458" s="1">
        <v>45813</v>
      </c>
      <c r="D2458" s="1">
        <v>45832</v>
      </c>
      <c r="E2458" t="s">
        <v>211</v>
      </c>
      <c r="G2458" t="s">
        <v>139</v>
      </c>
      <c r="H2458" t="s">
        <v>117</v>
      </c>
      <c r="I2458" t="s">
        <v>117</v>
      </c>
      <c r="J2458" t="s">
        <v>347</v>
      </c>
      <c r="K2458" t="s">
        <v>1746</v>
      </c>
      <c r="L2458" t="s">
        <v>2975</v>
      </c>
      <c r="M2458" t="s">
        <v>355</v>
      </c>
      <c r="N2458" t="s">
        <v>136</v>
      </c>
      <c r="O2458" t="s">
        <v>121</v>
      </c>
      <c r="P2458" s="6">
        <v>96950</v>
      </c>
      <c r="Q2458" t="s">
        <v>122</v>
      </c>
      <c r="S2458" s="8">
        <v>16702331420</v>
      </c>
      <c r="U2458" t="s">
        <v>351</v>
      </c>
      <c r="V2458">
        <v>72111</v>
      </c>
      <c r="W2458" t="s">
        <v>124</v>
      </c>
      <c r="Y2458" t="s">
        <v>352</v>
      </c>
      <c r="Z2458" t="s">
        <v>353</v>
      </c>
      <c r="AB2458" t="s">
        <v>354</v>
      </c>
      <c r="AC2458" t="s">
        <v>2975</v>
      </c>
      <c r="AD2458" t="s">
        <v>355</v>
      </c>
      <c r="AE2458" t="s">
        <v>136</v>
      </c>
      <c r="AF2458" t="s">
        <v>121</v>
      </c>
      <c r="AG2458" s="6">
        <v>96950</v>
      </c>
      <c r="AH2458" t="s">
        <v>122</v>
      </c>
      <c r="AJ2458" s="8">
        <v>16702353712</v>
      </c>
      <c r="AL2458" t="s">
        <v>356</v>
      </c>
      <c r="BE2458" t="str">
        <f>"43-3031.00"</f>
        <v>43-3031.00</v>
      </c>
      <c r="BF2458" t="s">
        <v>357</v>
      </c>
      <c r="BG2458" t="s">
        <v>2976</v>
      </c>
      <c r="BH2458" t="s">
        <v>359</v>
      </c>
      <c r="BI2458">
        <v>2</v>
      </c>
      <c r="BK2458" s="1">
        <v>45931</v>
      </c>
      <c r="BL2458" s="1">
        <v>47026</v>
      </c>
      <c r="BO2458">
        <v>35</v>
      </c>
      <c r="BP2458">
        <v>0</v>
      </c>
      <c r="BQ2458">
        <v>7</v>
      </c>
      <c r="BR2458">
        <v>7</v>
      </c>
      <c r="BS2458">
        <v>7</v>
      </c>
      <c r="BT2458">
        <v>7</v>
      </c>
      <c r="BU2458">
        <v>7</v>
      </c>
      <c r="BV2458">
        <v>0</v>
      </c>
      <c r="BW2458" t="str">
        <f>"8:00 AM"</f>
        <v>8:00 AM</v>
      </c>
      <c r="BX2458" t="str">
        <f>"4:00 PM"</f>
        <v>4:00 PM</v>
      </c>
      <c r="BY2458" t="s">
        <v>159</v>
      </c>
      <c r="BZ2458">
        <v>0</v>
      </c>
      <c r="CA2458">
        <v>24</v>
      </c>
      <c r="CB2458" t="s">
        <v>117</v>
      </c>
      <c r="CD2458" t="s">
        <v>5574</v>
      </c>
      <c r="CE2458" t="s">
        <v>2978</v>
      </c>
      <c r="CF2458" t="s">
        <v>355</v>
      </c>
      <c r="CG2458" t="s">
        <v>136</v>
      </c>
      <c r="CH2458" t="s">
        <v>121</v>
      </c>
      <c r="CI2458" s="6">
        <v>96950</v>
      </c>
      <c r="CJ2458" s="10">
        <v>12.28</v>
      </c>
      <c r="CK2458" s="10">
        <v>14</v>
      </c>
      <c r="CL2458" s="10">
        <v>18.420000000000002</v>
      </c>
      <c r="CM2458" s="10">
        <v>21</v>
      </c>
      <c r="CN2458" t="s">
        <v>137</v>
      </c>
      <c r="CO2458" t="s">
        <v>361</v>
      </c>
      <c r="CP2458" t="s">
        <v>138</v>
      </c>
      <c r="CR2458" t="s">
        <v>117</v>
      </c>
      <c r="CS2458" t="s">
        <v>139</v>
      </c>
      <c r="CT2458" t="s">
        <v>140</v>
      </c>
      <c r="CU2458" t="s">
        <v>139</v>
      </c>
      <c r="CV2458" t="s">
        <v>139</v>
      </c>
      <c r="CW2458" t="s">
        <v>139</v>
      </c>
      <c r="CX2458" t="s">
        <v>140</v>
      </c>
      <c r="CY2458" t="s">
        <v>362</v>
      </c>
      <c r="CZ2458" s="8">
        <v>16702346412</v>
      </c>
      <c r="DA2458" t="s">
        <v>377</v>
      </c>
      <c r="DB2458" t="s">
        <v>292</v>
      </c>
      <c r="DC2458" t="s">
        <v>139</v>
      </c>
      <c r="DD2458" t="s">
        <v>117</v>
      </c>
      <c r="DE2458" t="s">
        <v>352</v>
      </c>
      <c r="DF2458" t="s">
        <v>353</v>
      </c>
      <c r="DH2458" t="s">
        <v>351</v>
      </c>
      <c r="DI2458" t="s">
        <v>1755</v>
      </c>
      <c r="DJ2458" t="s">
        <v>356</v>
      </c>
    </row>
    <row r="2459" spans="1:114" ht="15" customHeight="1" x14ac:dyDescent="0.35">
      <c r="A2459" t="s">
        <v>1745</v>
      </c>
      <c r="B2459" t="s">
        <v>115</v>
      </c>
      <c r="C2459" s="1">
        <v>45813</v>
      </c>
      <c r="D2459" s="1">
        <v>45832</v>
      </c>
      <c r="E2459" t="s">
        <v>211</v>
      </c>
      <c r="G2459" t="s">
        <v>117</v>
      </c>
      <c r="H2459" t="s">
        <v>117</v>
      </c>
      <c r="I2459" t="s">
        <v>117</v>
      </c>
      <c r="J2459" t="s">
        <v>347</v>
      </c>
      <c r="K2459" t="s">
        <v>1746</v>
      </c>
      <c r="L2459" t="s">
        <v>1747</v>
      </c>
      <c r="M2459" t="s">
        <v>1748</v>
      </c>
      <c r="N2459" t="s">
        <v>136</v>
      </c>
      <c r="O2459" t="s">
        <v>121</v>
      </c>
      <c r="P2459" s="6">
        <v>96950</v>
      </c>
      <c r="Q2459" t="s">
        <v>122</v>
      </c>
      <c r="S2459" s="8">
        <v>16702353712</v>
      </c>
      <c r="U2459" t="s">
        <v>351</v>
      </c>
      <c r="V2459">
        <v>72111</v>
      </c>
      <c r="W2459" t="s">
        <v>124</v>
      </c>
      <c r="Y2459" t="s">
        <v>352</v>
      </c>
      <c r="Z2459" t="s">
        <v>353</v>
      </c>
      <c r="AB2459" t="s">
        <v>354</v>
      </c>
      <c r="AC2459" t="s">
        <v>1747</v>
      </c>
      <c r="AD2459" t="s">
        <v>355</v>
      </c>
      <c r="AE2459" t="s">
        <v>136</v>
      </c>
      <c r="AF2459" t="s">
        <v>121</v>
      </c>
      <c r="AG2459" s="6">
        <v>96950</v>
      </c>
      <c r="AH2459" t="s">
        <v>122</v>
      </c>
      <c r="AJ2459" s="8">
        <v>16702353712</v>
      </c>
      <c r="AL2459" t="s">
        <v>356</v>
      </c>
      <c r="BE2459" t="str">
        <f>"49-9071.00"</f>
        <v>49-9071.00</v>
      </c>
      <c r="BF2459" t="s">
        <v>156</v>
      </c>
      <c r="BG2459" t="s">
        <v>1749</v>
      </c>
      <c r="BH2459" t="s">
        <v>1750</v>
      </c>
      <c r="BI2459">
        <v>3</v>
      </c>
      <c r="BK2459" s="1">
        <v>45931</v>
      </c>
      <c r="BL2459" s="1">
        <v>46295</v>
      </c>
      <c r="BO2459">
        <v>35</v>
      </c>
      <c r="BP2459">
        <v>0</v>
      </c>
      <c r="BQ2459">
        <v>7</v>
      </c>
      <c r="BR2459">
        <v>7</v>
      </c>
      <c r="BS2459">
        <v>7</v>
      </c>
      <c r="BT2459">
        <v>7</v>
      </c>
      <c r="BU2459">
        <v>7</v>
      </c>
      <c r="BV2459">
        <v>0</v>
      </c>
      <c r="BW2459" t="str">
        <f>"8:00 AM"</f>
        <v>8:00 AM</v>
      </c>
      <c r="BX2459" t="str">
        <f>"4:00 PM"</f>
        <v>4:00 PM</v>
      </c>
      <c r="BY2459" t="s">
        <v>159</v>
      </c>
      <c r="BZ2459">
        <v>0</v>
      </c>
      <c r="CA2459">
        <v>12</v>
      </c>
      <c r="CB2459" t="s">
        <v>117</v>
      </c>
      <c r="CD2459" t="s">
        <v>1751</v>
      </c>
      <c r="CE2459" t="s">
        <v>1752</v>
      </c>
      <c r="CF2459" t="s">
        <v>355</v>
      </c>
      <c r="CG2459" t="s">
        <v>136</v>
      </c>
      <c r="CH2459" t="s">
        <v>121</v>
      </c>
      <c r="CI2459" s="6">
        <v>96950</v>
      </c>
      <c r="CJ2459" s="10">
        <v>9.75</v>
      </c>
      <c r="CK2459" s="10">
        <v>11</v>
      </c>
      <c r="CL2459" s="10">
        <v>14.63</v>
      </c>
      <c r="CM2459" s="10">
        <v>16.5</v>
      </c>
      <c r="CN2459" t="s">
        <v>137</v>
      </c>
      <c r="CO2459" t="s">
        <v>1753</v>
      </c>
      <c r="CP2459" t="s">
        <v>138</v>
      </c>
      <c r="CR2459" t="s">
        <v>117</v>
      </c>
      <c r="CS2459" t="s">
        <v>139</v>
      </c>
      <c r="CT2459" t="s">
        <v>140</v>
      </c>
      <c r="CU2459" t="s">
        <v>139</v>
      </c>
      <c r="CV2459" t="s">
        <v>139</v>
      </c>
      <c r="CW2459" t="s">
        <v>139</v>
      </c>
      <c r="CX2459" t="s">
        <v>140</v>
      </c>
      <c r="CY2459" t="s">
        <v>1754</v>
      </c>
      <c r="CZ2459" s="8">
        <v>16702343712</v>
      </c>
      <c r="DA2459" t="s">
        <v>377</v>
      </c>
      <c r="DB2459" t="s">
        <v>292</v>
      </c>
      <c r="DC2459" t="s">
        <v>139</v>
      </c>
      <c r="DD2459" t="s">
        <v>117</v>
      </c>
      <c r="DE2459" t="s">
        <v>352</v>
      </c>
      <c r="DF2459" t="s">
        <v>353</v>
      </c>
      <c r="DH2459" t="s">
        <v>351</v>
      </c>
      <c r="DI2459" t="s">
        <v>1755</v>
      </c>
      <c r="DJ2459" t="s">
        <v>356</v>
      </c>
    </row>
    <row r="2460" spans="1:114" ht="15" customHeight="1" x14ac:dyDescent="0.35">
      <c r="A2460" t="s">
        <v>8670</v>
      </c>
      <c r="B2460" t="s">
        <v>115</v>
      </c>
      <c r="C2460" s="1">
        <v>45813</v>
      </c>
      <c r="D2460" s="1">
        <v>45832</v>
      </c>
      <c r="E2460" t="s">
        <v>211</v>
      </c>
      <c r="G2460" t="s">
        <v>139</v>
      </c>
      <c r="H2460" t="s">
        <v>117</v>
      </c>
      <c r="I2460" t="s">
        <v>117</v>
      </c>
      <c r="J2460" t="s">
        <v>347</v>
      </c>
      <c r="K2460" t="s">
        <v>1746</v>
      </c>
      <c r="L2460" t="s">
        <v>1747</v>
      </c>
      <c r="M2460" t="s">
        <v>1748</v>
      </c>
      <c r="N2460" t="s">
        <v>136</v>
      </c>
      <c r="O2460" t="s">
        <v>121</v>
      </c>
      <c r="P2460" s="6">
        <v>96950</v>
      </c>
      <c r="Q2460" t="s">
        <v>122</v>
      </c>
      <c r="S2460" s="8">
        <v>16702353712</v>
      </c>
      <c r="U2460" t="s">
        <v>351</v>
      </c>
      <c r="V2460">
        <v>72111</v>
      </c>
      <c r="W2460" t="s">
        <v>124</v>
      </c>
      <c r="Y2460" t="s">
        <v>352</v>
      </c>
      <c r="Z2460" t="s">
        <v>353</v>
      </c>
      <c r="AB2460" t="s">
        <v>354</v>
      </c>
      <c r="AC2460" t="s">
        <v>1747</v>
      </c>
      <c r="AD2460" t="s">
        <v>355</v>
      </c>
      <c r="AE2460" t="s">
        <v>136</v>
      </c>
      <c r="AF2460" t="s">
        <v>121</v>
      </c>
      <c r="AG2460" s="6">
        <v>96950</v>
      </c>
      <c r="AH2460" t="s">
        <v>122</v>
      </c>
      <c r="AJ2460" s="8">
        <v>16702353712</v>
      </c>
      <c r="AL2460" t="s">
        <v>356</v>
      </c>
      <c r="BE2460" t="str">
        <f>"49-9071.00"</f>
        <v>49-9071.00</v>
      </c>
      <c r="BF2460" t="s">
        <v>156</v>
      </c>
      <c r="BG2460" t="s">
        <v>1749</v>
      </c>
      <c r="BH2460" t="s">
        <v>1750</v>
      </c>
      <c r="BI2460">
        <v>2</v>
      </c>
      <c r="BK2460" s="1">
        <v>45931</v>
      </c>
      <c r="BL2460" s="1">
        <v>47026</v>
      </c>
      <c r="BO2460">
        <v>35</v>
      </c>
      <c r="BP2460">
        <v>0</v>
      </c>
      <c r="BQ2460">
        <v>7</v>
      </c>
      <c r="BR2460">
        <v>7</v>
      </c>
      <c r="BS2460">
        <v>7</v>
      </c>
      <c r="BT2460">
        <v>7</v>
      </c>
      <c r="BU2460">
        <v>7</v>
      </c>
      <c r="BV2460">
        <v>0</v>
      </c>
      <c r="BW2460" t="str">
        <f>"8:00 AM"</f>
        <v>8:00 AM</v>
      </c>
      <c r="BX2460" t="str">
        <f>"4:00 PM"</f>
        <v>4:00 PM</v>
      </c>
      <c r="BY2460" t="s">
        <v>159</v>
      </c>
      <c r="BZ2460">
        <v>0</v>
      </c>
      <c r="CA2460">
        <v>12</v>
      </c>
      <c r="CB2460" t="s">
        <v>117</v>
      </c>
      <c r="CD2460" t="s">
        <v>1751</v>
      </c>
      <c r="CE2460" t="s">
        <v>1752</v>
      </c>
      <c r="CF2460" t="s">
        <v>355</v>
      </c>
      <c r="CG2460" t="s">
        <v>136</v>
      </c>
      <c r="CH2460" t="s">
        <v>121</v>
      </c>
      <c r="CI2460" s="6">
        <v>96950</v>
      </c>
      <c r="CJ2460" s="10">
        <v>9.75</v>
      </c>
      <c r="CK2460" s="10">
        <v>11</v>
      </c>
      <c r="CL2460" s="10">
        <v>14.63</v>
      </c>
      <c r="CM2460" s="10">
        <v>16.5</v>
      </c>
      <c r="CN2460" t="s">
        <v>137</v>
      </c>
      <c r="CO2460" t="s">
        <v>8671</v>
      </c>
      <c r="CP2460" t="s">
        <v>138</v>
      </c>
      <c r="CR2460" t="s">
        <v>117</v>
      </c>
      <c r="CS2460" t="s">
        <v>139</v>
      </c>
      <c r="CT2460" t="s">
        <v>140</v>
      </c>
      <c r="CU2460" t="s">
        <v>139</v>
      </c>
      <c r="CV2460" t="s">
        <v>139</v>
      </c>
      <c r="CW2460" t="s">
        <v>139</v>
      </c>
      <c r="CX2460" t="s">
        <v>140</v>
      </c>
      <c r="CY2460" t="s">
        <v>8672</v>
      </c>
      <c r="CZ2460" s="8">
        <v>16702346412</v>
      </c>
      <c r="DA2460" t="s">
        <v>377</v>
      </c>
      <c r="DB2460" t="s">
        <v>292</v>
      </c>
      <c r="DC2460" t="s">
        <v>139</v>
      </c>
      <c r="DD2460" t="s">
        <v>117</v>
      </c>
    </row>
    <row r="2461" spans="1:114" ht="15" customHeight="1" x14ac:dyDescent="0.35">
      <c r="A2461" t="s">
        <v>8396</v>
      </c>
      <c r="B2461" t="s">
        <v>115</v>
      </c>
      <c r="C2461" s="1">
        <v>45819</v>
      </c>
      <c r="D2461" s="1">
        <v>45832</v>
      </c>
      <c r="E2461" t="s">
        <v>211</v>
      </c>
      <c r="G2461" t="s">
        <v>117</v>
      </c>
      <c r="H2461" t="s">
        <v>117</v>
      </c>
      <c r="I2461" t="s">
        <v>117</v>
      </c>
      <c r="J2461" t="s">
        <v>8397</v>
      </c>
      <c r="L2461" t="s">
        <v>8398</v>
      </c>
      <c r="M2461" t="s">
        <v>8399</v>
      </c>
      <c r="N2461" t="s">
        <v>120</v>
      </c>
      <c r="O2461" t="s">
        <v>121</v>
      </c>
      <c r="P2461" s="6">
        <v>96950</v>
      </c>
      <c r="Q2461" t="s">
        <v>122</v>
      </c>
      <c r="S2461" s="8">
        <v>16702333112</v>
      </c>
      <c r="U2461" t="s">
        <v>8400</v>
      </c>
      <c r="V2461">
        <v>455219</v>
      </c>
      <c r="W2461" t="s">
        <v>124</v>
      </c>
      <c r="Y2461" t="s">
        <v>2482</v>
      </c>
      <c r="Z2461" t="s">
        <v>8401</v>
      </c>
      <c r="AA2461" t="s">
        <v>8402</v>
      </c>
      <c r="AB2461" t="s">
        <v>128</v>
      </c>
      <c r="AC2461" t="s">
        <v>8398</v>
      </c>
      <c r="AD2461" t="s">
        <v>8399</v>
      </c>
      <c r="AE2461" t="s">
        <v>136</v>
      </c>
      <c r="AF2461" t="s">
        <v>121</v>
      </c>
      <c r="AG2461" s="6">
        <v>96950</v>
      </c>
      <c r="AH2461" t="s">
        <v>122</v>
      </c>
      <c r="AJ2461" s="8">
        <v>16702333112</v>
      </c>
      <c r="AL2461" t="s">
        <v>8403</v>
      </c>
      <c r="BE2461" t="str">
        <f>"15-1232.00"</f>
        <v>15-1232.00</v>
      </c>
      <c r="BF2461" t="s">
        <v>3284</v>
      </c>
      <c r="BG2461" t="s">
        <v>8404</v>
      </c>
      <c r="BH2461" t="s">
        <v>8405</v>
      </c>
      <c r="BI2461">
        <v>1</v>
      </c>
      <c r="BK2461" s="1">
        <v>45931</v>
      </c>
      <c r="BL2461" s="1">
        <v>46295</v>
      </c>
      <c r="BO2461">
        <v>35</v>
      </c>
      <c r="BP2461">
        <v>0</v>
      </c>
      <c r="BQ2461">
        <v>7</v>
      </c>
      <c r="BR2461">
        <v>7</v>
      </c>
      <c r="BS2461">
        <v>7</v>
      </c>
      <c r="BT2461">
        <v>7</v>
      </c>
      <c r="BU2461">
        <v>7</v>
      </c>
      <c r="BV2461">
        <v>0</v>
      </c>
      <c r="BW2461" t="str">
        <f>"8:00 AM"</f>
        <v>8:00 AM</v>
      </c>
      <c r="BX2461" t="str">
        <f>"5:00 PM"</f>
        <v>5:00 PM</v>
      </c>
      <c r="BY2461" t="s">
        <v>459</v>
      </c>
      <c r="BZ2461">
        <v>0</v>
      </c>
      <c r="CA2461">
        <v>60</v>
      </c>
      <c r="CB2461" t="s">
        <v>117</v>
      </c>
      <c r="CD2461" s="2" t="s">
        <v>8406</v>
      </c>
      <c r="CE2461" t="s">
        <v>8399</v>
      </c>
      <c r="CG2461" t="s">
        <v>120</v>
      </c>
      <c r="CH2461" t="s">
        <v>121</v>
      </c>
      <c r="CI2461" s="6">
        <v>96950</v>
      </c>
      <c r="CJ2461" s="10">
        <v>15.2</v>
      </c>
      <c r="CK2461" s="10">
        <v>15.2</v>
      </c>
      <c r="CL2461" s="10">
        <v>22.8</v>
      </c>
      <c r="CM2461" s="10">
        <v>22.8</v>
      </c>
      <c r="CN2461" t="s">
        <v>137</v>
      </c>
      <c r="CO2461" t="s">
        <v>194</v>
      </c>
      <c r="CP2461" t="s">
        <v>138</v>
      </c>
      <c r="CR2461" t="s">
        <v>117</v>
      </c>
      <c r="CS2461" t="s">
        <v>139</v>
      </c>
      <c r="CT2461" t="s">
        <v>140</v>
      </c>
      <c r="CU2461" t="s">
        <v>139</v>
      </c>
      <c r="CV2461" t="s">
        <v>140</v>
      </c>
      <c r="CW2461" t="s">
        <v>139</v>
      </c>
      <c r="CX2461" t="s">
        <v>140</v>
      </c>
      <c r="CY2461" s="2" t="s">
        <v>1032</v>
      </c>
      <c r="CZ2461" s="8">
        <v>16702333112</v>
      </c>
      <c r="DA2461" t="s">
        <v>8403</v>
      </c>
      <c r="DB2461" t="s">
        <v>164</v>
      </c>
      <c r="DC2461" t="s">
        <v>139</v>
      </c>
      <c r="DD2461" t="s">
        <v>117</v>
      </c>
    </row>
    <row r="2462" spans="1:114" ht="15" customHeight="1" x14ac:dyDescent="0.35">
      <c r="A2462" t="s">
        <v>10654</v>
      </c>
      <c r="B2462" t="s">
        <v>278</v>
      </c>
      <c r="C2462" s="1">
        <v>45824</v>
      </c>
      <c r="D2462" s="1">
        <v>45832</v>
      </c>
      <c r="E2462" t="s">
        <v>116</v>
      </c>
      <c r="F2462" s="1">
        <v>46004</v>
      </c>
      <c r="G2462" t="s">
        <v>117</v>
      </c>
      <c r="H2462" t="s">
        <v>117</v>
      </c>
      <c r="I2462" t="s">
        <v>117</v>
      </c>
      <c r="J2462" t="s">
        <v>5711</v>
      </c>
      <c r="L2462" t="s">
        <v>3781</v>
      </c>
      <c r="N2462" t="s">
        <v>136</v>
      </c>
      <c r="O2462" t="s">
        <v>121</v>
      </c>
      <c r="P2462" s="6">
        <v>96950</v>
      </c>
      <c r="Q2462" t="s">
        <v>122</v>
      </c>
      <c r="S2462" s="8">
        <v>16702353637</v>
      </c>
      <c r="U2462" t="s">
        <v>3776</v>
      </c>
      <c r="V2462">
        <v>236220</v>
      </c>
      <c r="W2462" t="s">
        <v>124</v>
      </c>
      <c r="Y2462" t="s">
        <v>3777</v>
      </c>
      <c r="Z2462" t="s">
        <v>3778</v>
      </c>
      <c r="AA2462" t="s">
        <v>3779</v>
      </c>
      <c r="AB2462" t="s">
        <v>205</v>
      </c>
      <c r="AC2462" t="s">
        <v>5712</v>
      </c>
      <c r="AE2462" t="s">
        <v>136</v>
      </c>
      <c r="AF2462" t="s">
        <v>121</v>
      </c>
      <c r="AG2462" s="6">
        <v>96950</v>
      </c>
      <c r="AH2462" t="s">
        <v>122</v>
      </c>
      <c r="AJ2462" s="8">
        <v>16702353637</v>
      </c>
      <c r="AL2462" t="s">
        <v>3782</v>
      </c>
      <c r="BE2462" t="str">
        <f>"17-3022.00"</f>
        <v>17-3022.00</v>
      </c>
      <c r="BF2462" t="s">
        <v>456</v>
      </c>
      <c r="BG2462" t="s">
        <v>5713</v>
      </c>
      <c r="BH2462" t="s">
        <v>5714</v>
      </c>
      <c r="BI2462">
        <v>2</v>
      </c>
      <c r="BK2462" s="1">
        <v>46006</v>
      </c>
      <c r="BL2462" s="1">
        <v>46370</v>
      </c>
      <c r="BO2462">
        <v>40</v>
      </c>
      <c r="BP2462">
        <v>0</v>
      </c>
      <c r="BQ2462">
        <v>8</v>
      </c>
      <c r="BR2462">
        <v>8</v>
      </c>
      <c r="BS2462">
        <v>8</v>
      </c>
      <c r="BT2462">
        <v>8</v>
      </c>
      <c r="BU2462">
        <v>8</v>
      </c>
      <c r="BV2462">
        <v>0</v>
      </c>
      <c r="BW2462" t="str">
        <f>"8:00 AM"</f>
        <v>8:00 AM</v>
      </c>
      <c r="BX2462" t="str">
        <f>"5:00 PM"</f>
        <v>5:00 PM</v>
      </c>
      <c r="BY2462" t="s">
        <v>459</v>
      </c>
      <c r="BZ2462">
        <v>0</v>
      </c>
      <c r="CA2462">
        <v>12</v>
      </c>
      <c r="CB2462" t="s">
        <v>117</v>
      </c>
      <c r="CD2462" s="2" t="s">
        <v>10655</v>
      </c>
      <c r="CE2462" t="s">
        <v>5716</v>
      </c>
      <c r="CG2462" t="s">
        <v>120</v>
      </c>
      <c r="CH2462" t="s">
        <v>121</v>
      </c>
      <c r="CI2462" s="6">
        <v>96950</v>
      </c>
      <c r="CJ2462" s="10">
        <v>15.75</v>
      </c>
      <c r="CK2462" s="10">
        <v>15.75</v>
      </c>
      <c r="CL2462" s="10">
        <v>23.62</v>
      </c>
      <c r="CM2462" s="10">
        <v>23.62</v>
      </c>
      <c r="CN2462" t="s">
        <v>137</v>
      </c>
      <c r="CP2462" t="s">
        <v>138</v>
      </c>
      <c r="CR2462" t="s">
        <v>139</v>
      </c>
      <c r="CS2462" t="s">
        <v>139</v>
      </c>
      <c r="CT2462" t="s">
        <v>139</v>
      </c>
      <c r="CU2462" t="s">
        <v>139</v>
      </c>
      <c r="CV2462" t="s">
        <v>140</v>
      </c>
      <c r="CW2462" t="s">
        <v>139</v>
      </c>
      <c r="CX2462" t="s">
        <v>140</v>
      </c>
      <c r="CY2462" t="s">
        <v>3786</v>
      </c>
      <c r="CZ2462" s="8">
        <v>16702353637</v>
      </c>
      <c r="DA2462" t="s">
        <v>3782</v>
      </c>
      <c r="DB2462" t="s">
        <v>142</v>
      </c>
      <c r="DC2462" t="s">
        <v>139</v>
      </c>
      <c r="DD2462" t="s">
        <v>117</v>
      </c>
    </row>
    <row r="2463" spans="1:114" ht="15" customHeight="1" x14ac:dyDescent="0.35">
      <c r="A2463" t="s">
        <v>13867</v>
      </c>
      <c r="B2463" t="s">
        <v>115</v>
      </c>
      <c r="C2463" s="1">
        <v>45756</v>
      </c>
      <c r="D2463" s="1">
        <v>45833</v>
      </c>
      <c r="E2463" t="s">
        <v>211</v>
      </c>
      <c r="G2463" t="s">
        <v>117</v>
      </c>
      <c r="H2463" t="s">
        <v>117</v>
      </c>
      <c r="I2463" t="s">
        <v>117</v>
      </c>
      <c r="J2463" t="s">
        <v>4292</v>
      </c>
      <c r="K2463" t="s">
        <v>348</v>
      </c>
      <c r="L2463" t="s">
        <v>349</v>
      </c>
      <c r="M2463" t="s">
        <v>350</v>
      </c>
      <c r="N2463" t="s">
        <v>136</v>
      </c>
      <c r="O2463" t="s">
        <v>121</v>
      </c>
      <c r="P2463" s="6">
        <v>96950</v>
      </c>
      <c r="Q2463" t="s">
        <v>122</v>
      </c>
      <c r="S2463" s="8">
        <v>16702346412</v>
      </c>
      <c r="T2463">
        <v>1510</v>
      </c>
      <c r="U2463" t="s">
        <v>351</v>
      </c>
      <c r="V2463">
        <v>72111</v>
      </c>
      <c r="W2463" t="s">
        <v>124</v>
      </c>
      <c r="Y2463" t="s">
        <v>352</v>
      </c>
      <c r="Z2463" t="s">
        <v>353</v>
      </c>
      <c r="AB2463" t="s">
        <v>354</v>
      </c>
      <c r="AC2463" t="s">
        <v>349</v>
      </c>
      <c r="AD2463" t="s">
        <v>350</v>
      </c>
      <c r="AE2463" t="s">
        <v>136</v>
      </c>
      <c r="AF2463" t="s">
        <v>121</v>
      </c>
      <c r="AG2463" s="6">
        <v>96950</v>
      </c>
      <c r="AH2463" t="s">
        <v>122</v>
      </c>
      <c r="AJ2463" s="8">
        <v>16702852190</v>
      </c>
      <c r="AL2463" t="s">
        <v>356</v>
      </c>
      <c r="BE2463" t="str">
        <f>"49-9071.00"</f>
        <v>49-9071.00</v>
      </c>
      <c r="BF2463" t="s">
        <v>156</v>
      </c>
      <c r="BG2463" t="s">
        <v>4293</v>
      </c>
      <c r="BH2463" t="s">
        <v>1750</v>
      </c>
      <c r="BI2463">
        <v>5</v>
      </c>
      <c r="BK2463" s="1">
        <v>45876</v>
      </c>
      <c r="BL2463" s="1">
        <v>46240</v>
      </c>
      <c r="BO2463">
        <v>35</v>
      </c>
      <c r="BP2463">
        <v>0</v>
      </c>
      <c r="BQ2463">
        <v>7</v>
      </c>
      <c r="BR2463">
        <v>7</v>
      </c>
      <c r="BS2463">
        <v>7</v>
      </c>
      <c r="BT2463">
        <v>7</v>
      </c>
      <c r="BU2463">
        <v>7</v>
      </c>
      <c r="BV2463">
        <v>0</v>
      </c>
      <c r="BW2463" t="str">
        <f>"8:00 AM"</f>
        <v>8:00 AM</v>
      </c>
      <c r="BX2463" t="str">
        <f>"4:00 PM"</f>
        <v>4:00 PM</v>
      </c>
      <c r="BY2463" t="s">
        <v>133</v>
      </c>
      <c r="BZ2463">
        <v>0</v>
      </c>
      <c r="CA2463">
        <v>12</v>
      </c>
      <c r="CB2463" t="s">
        <v>117</v>
      </c>
      <c r="CD2463" t="s">
        <v>4294</v>
      </c>
      <c r="CE2463" t="s">
        <v>349</v>
      </c>
      <c r="CF2463" t="s">
        <v>350</v>
      </c>
      <c r="CG2463" t="s">
        <v>136</v>
      </c>
      <c r="CH2463" t="s">
        <v>121</v>
      </c>
      <c r="CI2463" s="6">
        <v>96950</v>
      </c>
      <c r="CJ2463" s="10">
        <v>9.75</v>
      </c>
      <c r="CK2463" s="10">
        <v>11</v>
      </c>
      <c r="CL2463" s="10">
        <v>14.63</v>
      </c>
      <c r="CM2463" s="10">
        <v>16.5</v>
      </c>
      <c r="CN2463" t="s">
        <v>137</v>
      </c>
      <c r="CO2463" t="s">
        <v>361</v>
      </c>
      <c r="CP2463" t="s">
        <v>138</v>
      </c>
      <c r="CR2463" t="s">
        <v>117</v>
      </c>
      <c r="CS2463" t="s">
        <v>139</v>
      </c>
      <c r="CT2463" t="s">
        <v>140</v>
      </c>
      <c r="CU2463" t="s">
        <v>139</v>
      </c>
      <c r="CV2463" t="s">
        <v>139</v>
      </c>
      <c r="CW2463" t="s">
        <v>139</v>
      </c>
      <c r="CX2463" t="s">
        <v>140</v>
      </c>
      <c r="CY2463" t="s">
        <v>362</v>
      </c>
      <c r="CZ2463" s="8">
        <v>16702346412</v>
      </c>
      <c r="DA2463" t="s">
        <v>363</v>
      </c>
      <c r="DB2463" t="s">
        <v>292</v>
      </c>
      <c r="DC2463" t="s">
        <v>139</v>
      </c>
      <c r="DD2463" t="s">
        <v>117</v>
      </c>
      <c r="DE2463" t="s">
        <v>352</v>
      </c>
      <c r="DF2463" t="s">
        <v>353</v>
      </c>
      <c r="DH2463" t="s">
        <v>351</v>
      </c>
      <c r="DI2463" t="s">
        <v>4296</v>
      </c>
      <c r="DJ2463" t="s">
        <v>356</v>
      </c>
    </row>
    <row r="2464" spans="1:114" ht="15" customHeight="1" x14ac:dyDescent="0.35">
      <c r="A2464" t="s">
        <v>16593</v>
      </c>
      <c r="B2464" t="s">
        <v>166</v>
      </c>
      <c r="C2464" s="1">
        <v>45757</v>
      </c>
      <c r="D2464" s="1">
        <v>45833</v>
      </c>
      <c r="E2464" t="s">
        <v>116</v>
      </c>
      <c r="F2464" s="1">
        <v>45930</v>
      </c>
      <c r="G2464" t="s">
        <v>139</v>
      </c>
      <c r="H2464" t="s">
        <v>117</v>
      </c>
      <c r="I2464" t="s">
        <v>117</v>
      </c>
      <c r="J2464" t="s">
        <v>16594</v>
      </c>
      <c r="K2464" t="s">
        <v>16595</v>
      </c>
      <c r="L2464" t="s">
        <v>5893</v>
      </c>
      <c r="N2464" t="s">
        <v>136</v>
      </c>
      <c r="O2464" t="s">
        <v>121</v>
      </c>
      <c r="P2464" s="6">
        <v>96950</v>
      </c>
      <c r="Q2464" t="s">
        <v>122</v>
      </c>
      <c r="S2464" s="8">
        <v>16702858623</v>
      </c>
      <c r="U2464" t="s">
        <v>16596</v>
      </c>
      <c r="V2464">
        <v>71329</v>
      </c>
      <c r="W2464" t="s">
        <v>124</v>
      </c>
      <c r="Y2464" t="s">
        <v>5895</v>
      </c>
      <c r="Z2464" t="s">
        <v>5896</v>
      </c>
      <c r="AB2464" t="s">
        <v>1724</v>
      </c>
      <c r="AC2464" t="s">
        <v>5893</v>
      </c>
      <c r="AE2464" t="s">
        <v>136</v>
      </c>
      <c r="AF2464" t="s">
        <v>121</v>
      </c>
      <c r="AG2464" s="6">
        <v>96950</v>
      </c>
      <c r="AH2464" t="s">
        <v>122</v>
      </c>
      <c r="AJ2464" s="8">
        <v>16702858623</v>
      </c>
      <c r="AL2464" t="s">
        <v>599</v>
      </c>
      <c r="AM2464" t="s">
        <v>600</v>
      </c>
      <c r="AN2464" t="s">
        <v>601</v>
      </c>
      <c r="AO2464" t="s">
        <v>602</v>
      </c>
      <c r="AQ2464" t="s">
        <v>603</v>
      </c>
      <c r="AS2464" t="s">
        <v>136</v>
      </c>
      <c r="AT2464" t="s">
        <v>121</v>
      </c>
      <c r="AU2464" s="6">
        <v>96950</v>
      </c>
      <c r="AV2464" t="s">
        <v>122</v>
      </c>
      <c r="AX2464" s="8">
        <v>16702353403</v>
      </c>
      <c r="AZ2464" t="s">
        <v>604</v>
      </c>
      <c r="BA2464" t="s">
        <v>605</v>
      </c>
      <c r="BB2464" t="s">
        <v>606</v>
      </c>
      <c r="BE2464" t="str">
        <f>"41-2012.00"</f>
        <v>41-2012.00</v>
      </c>
      <c r="BF2464" t="s">
        <v>16597</v>
      </c>
      <c r="BG2464" t="s">
        <v>16598</v>
      </c>
      <c r="BH2464" t="s">
        <v>16599</v>
      </c>
      <c r="BI2464">
        <v>2</v>
      </c>
      <c r="BK2464" s="1">
        <v>45932</v>
      </c>
      <c r="BL2464" s="1">
        <v>47027</v>
      </c>
      <c r="BO2464">
        <v>35</v>
      </c>
      <c r="BP2464">
        <v>0</v>
      </c>
      <c r="BQ2464">
        <v>7</v>
      </c>
      <c r="BR2464">
        <v>7</v>
      </c>
      <c r="BS2464">
        <v>7</v>
      </c>
      <c r="BT2464">
        <v>7</v>
      </c>
      <c r="BU2464">
        <v>7</v>
      </c>
      <c r="BV2464">
        <v>0</v>
      </c>
      <c r="BW2464" t="str">
        <f>"9:00 AM"</f>
        <v>9:00 AM</v>
      </c>
      <c r="BX2464" t="str">
        <f>"5:00 PM"</f>
        <v>5:00 PM</v>
      </c>
      <c r="BY2464" t="s">
        <v>133</v>
      </c>
      <c r="BZ2464">
        <v>0</v>
      </c>
      <c r="CA2464">
        <v>12</v>
      </c>
      <c r="CB2464" t="s">
        <v>117</v>
      </c>
      <c r="CD2464" t="s">
        <v>16600</v>
      </c>
      <c r="CE2464" t="s">
        <v>16601</v>
      </c>
      <c r="CG2464" t="s">
        <v>136</v>
      </c>
      <c r="CH2464" t="s">
        <v>121</v>
      </c>
      <c r="CI2464" s="6">
        <v>96950</v>
      </c>
      <c r="CJ2464" s="10">
        <v>7.88</v>
      </c>
      <c r="CK2464" s="10">
        <v>7.88</v>
      </c>
      <c r="CL2464" s="10">
        <v>0</v>
      </c>
      <c r="CM2464" s="10">
        <v>0</v>
      </c>
      <c r="CN2464" t="s">
        <v>137</v>
      </c>
      <c r="CO2464" t="s">
        <v>133</v>
      </c>
      <c r="CP2464" t="s">
        <v>138</v>
      </c>
      <c r="CR2464" t="s">
        <v>117</v>
      </c>
      <c r="CS2464" t="s">
        <v>139</v>
      </c>
      <c r="CT2464" t="s">
        <v>140</v>
      </c>
      <c r="CU2464" t="s">
        <v>140</v>
      </c>
      <c r="CV2464" t="s">
        <v>140</v>
      </c>
      <c r="CW2464" t="s">
        <v>139</v>
      </c>
      <c r="CX2464" t="s">
        <v>140</v>
      </c>
      <c r="CY2464" s="2" t="s">
        <v>2375</v>
      </c>
      <c r="CZ2464" s="8">
        <v>16702858623</v>
      </c>
      <c r="DA2464" t="s">
        <v>599</v>
      </c>
      <c r="DB2464" t="s">
        <v>140</v>
      </c>
      <c r="DC2464" t="s">
        <v>139</v>
      </c>
      <c r="DD2464" t="s">
        <v>117</v>
      </c>
    </row>
    <row r="2465" spans="1:114" ht="15" customHeight="1" x14ac:dyDescent="0.35">
      <c r="A2465" t="s">
        <v>14060</v>
      </c>
      <c r="B2465" t="s">
        <v>144</v>
      </c>
      <c r="C2465" s="1">
        <v>45758</v>
      </c>
      <c r="D2465" s="1">
        <v>45833</v>
      </c>
      <c r="E2465" t="s">
        <v>116</v>
      </c>
      <c r="F2465" s="1">
        <v>45929</v>
      </c>
      <c r="G2465" t="s">
        <v>139</v>
      </c>
      <c r="H2465" t="s">
        <v>117</v>
      </c>
      <c r="I2465" t="s">
        <v>117</v>
      </c>
      <c r="J2465" t="s">
        <v>347</v>
      </c>
      <c r="K2465" t="s">
        <v>348</v>
      </c>
      <c r="L2465" t="s">
        <v>349</v>
      </c>
      <c r="M2465" t="s">
        <v>350</v>
      </c>
      <c r="N2465" t="s">
        <v>136</v>
      </c>
      <c r="O2465" t="s">
        <v>121</v>
      </c>
      <c r="P2465" s="6">
        <v>96950</v>
      </c>
      <c r="Q2465" t="s">
        <v>122</v>
      </c>
      <c r="S2465" s="8">
        <v>16702346412</v>
      </c>
      <c r="T2465">
        <v>1510</v>
      </c>
      <c r="U2465" t="s">
        <v>351</v>
      </c>
      <c r="V2465">
        <v>72111</v>
      </c>
      <c r="W2465" t="s">
        <v>124</v>
      </c>
      <c r="Y2465" t="s">
        <v>352</v>
      </c>
      <c r="Z2465" t="s">
        <v>353</v>
      </c>
      <c r="AB2465" t="s">
        <v>354</v>
      </c>
      <c r="AC2465" t="s">
        <v>349</v>
      </c>
      <c r="AD2465" t="s">
        <v>350</v>
      </c>
      <c r="AE2465" t="s">
        <v>136</v>
      </c>
      <c r="AF2465" t="s">
        <v>121</v>
      </c>
      <c r="AG2465" s="6">
        <v>96950</v>
      </c>
      <c r="AH2465" t="s">
        <v>122</v>
      </c>
      <c r="AJ2465" s="8">
        <v>16702852190</v>
      </c>
      <c r="AL2465" t="s">
        <v>356</v>
      </c>
      <c r="BE2465" t="str">
        <f>"43-3061.00"</f>
        <v>43-3061.00</v>
      </c>
      <c r="BF2465" t="s">
        <v>8305</v>
      </c>
      <c r="BG2465" t="s">
        <v>14061</v>
      </c>
      <c r="BH2465" t="s">
        <v>14062</v>
      </c>
      <c r="BI2465">
        <v>2</v>
      </c>
      <c r="BJ2465">
        <v>2</v>
      </c>
      <c r="BK2465" s="1">
        <v>45931</v>
      </c>
      <c r="BL2465" s="1">
        <v>47026</v>
      </c>
      <c r="BM2465" s="1">
        <v>45931</v>
      </c>
      <c r="BN2465" s="1">
        <v>47026</v>
      </c>
      <c r="BO2465">
        <v>35</v>
      </c>
      <c r="BP2465">
        <v>0</v>
      </c>
      <c r="BQ2465">
        <v>7</v>
      </c>
      <c r="BR2465">
        <v>7</v>
      </c>
      <c r="BS2465">
        <v>7</v>
      </c>
      <c r="BT2465">
        <v>7</v>
      </c>
      <c r="BU2465">
        <v>7</v>
      </c>
      <c r="BV2465">
        <v>0</v>
      </c>
      <c r="BW2465" t="str">
        <f>"9:00 AM"</f>
        <v>9:00 AM</v>
      </c>
      <c r="BX2465" t="str">
        <f>"4:00 PM"</f>
        <v>4:00 PM</v>
      </c>
      <c r="BY2465" t="s">
        <v>159</v>
      </c>
      <c r="BZ2465">
        <v>12</v>
      </c>
      <c r="CA2465">
        <v>12</v>
      </c>
      <c r="CB2465" t="s">
        <v>117</v>
      </c>
      <c r="CD2465" s="2" t="s">
        <v>14063</v>
      </c>
      <c r="CE2465" t="s">
        <v>349</v>
      </c>
      <c r="CF2465" t="s">
        <v>350</v>
      </c>
      <c r="CG2465" t="s">
        <v>136</v>
      </c>
      <c r="CH2465" t="s">
        <v>121</v>
      </c>
      <c r="CI2465" s="6">
        <v>96950</v>
      </c>
      <c r="CJ2465" s="10">
        <v>13.35</v>
      </c>
      <c r="CK2465" s="10">
        <v>15</v>
      </c>
      <c r="CL2465" s="10">
        <v>20.03</v>
      </c>
      <c r="CM2465" s="10">
        <v>22.5</v>
      </c>
      <c r="CN2465" t="s">
        <v>137</v>
      </c>
      <c r="CO2465" t="s">
        <v>361</v>
      </c>
      <c r="CP2465" t="s">
        <v>138</v>
      </c>
      <c r="CR2465" t="s">
        <v>117</v>
      </c>
      <c r="CS2465" t="s">
        <v>139</v>
      </c>
      <c r="CT2465" t="s">
        <v>140</v>
      </c>
      <c r="CU2465" t="s">
        <v>139</v>
      </c>
      <c r="CV2465" t="s">
        <v>139</v>
      </c>
      <c r="CW2465" t="s">
        <v>139</v>
      </c>
      <c r="CX2465" t="s">
        <v>140</v>
      </c>
      <c r="CY2465" t="s">
        <v>362</v>
      </c>
      <c r="CZ2465" s="8">
        <v>16702346412</v>
      </c>
      <c r="DA2465" t="s">
        <v>363</v>
      </c>
      <c r="DB2465" t="s">
        <v>142</v>
      </c>
      <c r="DC2465" t="s">
        <v>139</v>
      </c>
      <c r="DD2465" t="s">
        <v>117</v>
      </c>
      <c r="DE2465" t="s">
        <v>352</v>
      </c>
      <c r="DF2465" t="s">
        <v>353</v>
      </c>
      <c r="DH2465" t="s">
        <v>351</v>
      </c>
      <c r="DI2465" t="s">
        <v>365</v>
      </c>
      <c r="DJ2465" t="s">
        <v>356</v>
      </c>
    </row>
    <row r="2466" spans="1:114" ht="15" customHeight="1" x14ac:dyDescent="0.35">
      <c r="A2466" t="s">
        <v>10754</v>
      </c>
      <c r="B2466" t="s">
        <v>144</v>
      </c>
      <c r="C2466" s="1">
        <v>45764</v>
      </c>
      <c r="D2466" s="1">
        <v>45833</v>
      </c>
      <c r="E2466" t="s">
        <v>116</v>
      </c>
      <c r="F2466" s="1">
        <v>45929</v>
      </c>
      <c r="G2466" t="s">
        <v>139</v>
      </c>
      <c r="H2466" t="s">
        <v>117</v>
      </c>
      <c r="I2466" t="s">
        <v>117</v>
      </c>
      <c r="J2466" t="s">
        <v>484</v>
      </c>
      <c r="K2466" t="s">
        <v>5113</v>
      </c>
      <c r="L2466" t="s">
        <v>486</v>
      </c>
      <c r="M2466" t="s">
        <v>487</v>
      </c>
      <c r="N2466" t="s">
        <v>496</v>
      </c>
      <c r="O2466" t="s">
        <v>121</v>
      </c>
      <c r="P2466" s="6">
        <v>96950</v>
      </c>
      <c r="Q2466" t="s">
        <v>122</v>
      </c>
      <c r="S2466" s="8">
        <v>16702876661</v>
      </c>
      <c r="U2466" t="s">
        <v>488</v>
      </c>
      <c r="V2466">
        <v>561520</v>
      </c>
      <c r="W2466" t="s">
        <v>124</v>
      </c>
      <c r="Y2466" t="s">
        <v>489</v>
      </c>
      <c r="Z2466" t="s">
        <v>490</v>
      </c>
      <c r="AB2466" t="s">
        <v>491</v>
      </c>
      <c r="AC2466" t="s">
        <v>486</v>
      </c>
      <c r="AD2466" t="s">
        <v>487</v>
      </c>
      <c r="AE2466" t="s">
        <v>120</v>
      </c>
      <c r="AF2466" t="s">
        <v>121</v>
      </c>
      <c r="AG2466" s="6">
        <v>96950</v>
      </c>
      <c r="AH2466" t="s">
        <v>122</v>
      </c>
      <c r="AJ2466" s="8">
        <v>16702876661</v>
      </c>
      <c r="AL2466" t="s">
        <v>492</v>
      </c>
      <c r="BE2466" t="str">
        <f>"39-7011.00"</f>
        <v>39-7011.00</v>
      </c>
      <c r="BF2466" t="s">
        <v>1985</v>
      </c>
      <c r="BG2466" t="s">
        <v>10348</v>
      </c>
      <c r="BH2466" t="s">
        <v>10349</v>
      </c>
      <c r="BI2466">
        <v>3</v>
      </c>
      <c r="BJ2466">
        <v>3</v>
      </c>
      <c r="BK2466" s="1">
        <v>45931</v>
      </c>
      <c r="BL2466" s="1">
        <v>47026</v>
      </c>
      <c r="BM2466" s="1">
        <v>45931</v>
      </c>
      <c r="BN2466" s="1">
        <v>47026</v>
      </c>
      <c r="BO2466">
        <v>35</v>
      </c>
      <c r="BP2466">
        <v>7</v>
      </c>
      <c r="BQ2466">
        <v>0</v>
      </c>
      <c r="BR2466">
        <v>0</v>
      </c>
      <c r="BS2466">
        <v>7</v>
      </c>
      <c r="BT2466">
        <v>7</v>
      </c>
      <c r="BU2466">
        <v>7</v>
      </c>
      <c r="BV2466">
        <v>7</v>
      </c>
      <c r="BW2466" t="str">
        <f>"12:00 AM"</f>
        <v>12:00 AM</v>
      </c>
      <c r="BX2466" t="str">
        <f>"7:00 AM"</f>
        <v>7:00 AM</v>
      </c>
      <c r="BY2466" t="s">
        <v>133</v>
      </c>
      <c r="BZ2466">
        <v>0</v>
      </c>
      <c r="CA2466">
        <v>12</v>
      </c>
      <c r="CB2466" t="s">
        <v>117</v>
      </c>
      <c r="CD2466" t="s">
        <v>10350</v>
      </c>
      <c r="CE2466" t="s">
        <v>486</v>
      </c>
      <c r="CF2466" t="s">
        <v>487</v>
      </c>
      <c r="CG2466" t="s">
        <v>496</v>
      </c>
      <c r="CH2466" t="s">
        <v>121</v>
      </c>
      <c r="CI2466" s="6">
        <v>96950</v>
      </c>
      <c r="CJ2466" s="10">
        <v>10.43</v>
      </c>
      <c r="CK2466" s="10">
        <v>10.43</v>
      </c>
      <c r="CL2466" s="10">
        <v>15.65</v>
      </c>
      <c r="CM2466" s="10">
        <v>15.65</v>
      </c>
      <c r="CN2466" t="s">
        <v>137</v>
      </c>
      <c r="CO2466" t="s">
        <v>194</v>
      </c>
      <c r="CP2466" t="s">
        <v>138</v>
      </c>
      <c r="CR2466" t="s">
        <v>117</v>
      </c>
      <c r="CS2466" t="s">
        <v>139</v>
      </c>
      <c r="CT2466" t="s">
        <v>140</v>
      </c>
      <c r="CU2466" t="s">
        <v>139</v>
      </c>
      <c r="CV2466" t="s">
        <v>140</v>
      </c>
      <c r="CW2466" t="s">
        <v>139</v>
      </c>
      <c r="CX2466" t="s">
        <v>140</v>
      </c>
      <c r="CY2466" t="s">
        <v>2770</v>
      </c>
      <c r="CZ2466" s="8">
        <v>16702876661</v>
      </c>
      <c r="DA2466" t="s">
        <v>492</v>
      </c>
      <c r="DB2466" t="s">
        <v>140</v>
      </c>
      <c r="DC2466" t="s">
        <v>139</v>
      </c>
      <c r="DD2466" t="s">
        <v>117</v>
      </c>
    </row>
    <row r="2467" spans="1:114" ht="15" customHeight="1" x14ac:dyDescent="0.35">
      <c r="A2467" t="s">
        <v>6162</v>
      </c>
      <c r="B2467" t="s">
        <v>144</v>
      </c>
      <c r="C2467" s="1">
        <v>45766</v>
      </c>
      <c r="D2467" s="1">
        <v>45833</v>
      </c>
      <c r="E2467" t="s">
        <v>116</v>
      </c>
      <c r="F2467" s="1">
        <v>45868</v>
      </c>
      <c r="G2467" t="s">
        <v>117</v>
      </c>
      <c r="H2467" t="s">
        <v>117</v>
      </c>
      <c r="I2467" t="s">
        <v>117</v>
      </c>
      <c r="J2467" t="s">
        <v>2477</v>
      </c>
      <c r="K2467" t="s">
        <v>2478</v>
      </c>
      <c r="L2467" t="s">
        <v>2479</v>
      </c>
      <c r="M2467" t="s">
        <v>2489</v>
      </c>
      <c r="N2467" t="s">
        <v>120</v>
      </c>
      <c r="O2467" t="s">
        <v>121</v>
      </c>
      <c r="P2467" s="6">
        <v>96950</v>
      </c>
      <c r="Q2467" t="s">
        <v>122</v>
      </c>
      <c r="S2467" s="8">
        <v>16702349889</v>
      </c>
      <c r="U2467" t="s">
        <v>2481</v>
      </c>
      <c r="V2467">
        <v>236116</v>
      </c>
      <c r="W2467" t="s">
        <v>124</v>
      </c>
      <c r="Y2467" t="s">
        <v>2482</v>
      </c>
      <c r="Z2467" t="s">
        <v>2483</v>
      </c>
      <c r="AA2467" t="s">
        <v>2484</v>
      </c>
      <c r="AB2467" t="s">
        <v>2015</v>
      </c>
      <c r="AC2467" t="s">
        <v>2489</v>
      </c>
      <c r="AD2467" t="s">
        <v>2479</v>
      </c>
      <c r="AE2467" t="s">
        <v>120</v>
      </c>
      <c r="AF2467" t="s">
        <v>121</v>
      </c>
      <c r="AG2467" s="6">
        <v>96950</v>
      </c>
      <c r="AH2467" t="s">
        <v>122</v>
      </c>
      <c r="AJ2467" s="8">
        <v>16702349889</v>
      </c>
      <c r="AL2467" t="s">
        <v>2485</v>
      </c>
      <c r="BE2467" t="str">
        <f>"49-9071.00"</f>
        <v>49-9071.00</v>
      </c>
      <c r="BF2467" t="s">
        <v>156</v>
      </c>
      <c r="BG2467" t="s">
        <v>5269</v>
      </c>
      <c r="BH2467" t="s">
        <v>3477</v>
      </c>
      <c r="BI2467">
        <v>8</v>
      </c>
      <c r="BJ2467">
        <v>8</v>
      </c>
      <c r="BK2467" s="1">
        <v>45870</v>
      </c>
      <c r="BL2467" s="1">
        <v>46234</v>
      </c>
      <c r="BM2467" s="1">
        <v>45870</v>
      </c>
      <c r="BN2467" s="1">
        <v>46234</v>
      </c>
      <c r="BO2467">
        <v>40</v>
      </c>
      <c r="BP2467">
        <v>0</v>
      </c>
      <c r="BQ2467">
        <v>8</v>
      </c>
      <c r="BR2467">
        <v>8</v>
      </c>
      <c r="BS2467">
        <v>8</v>
      </c>
      <c r="BT2467">
        <v>8</v>
      </c>
      <c r="BU2467">
        <v>8</v>
      </c>
      <c r="BV2467">
        <v>0</v>
      </c>
      <c r="BW2467" t="str">
        <f>"7:30 AM"</f>
        <v>7:30 AM</v>
      </c>
      <c r="BX2467" t="str">
        <f>"4:30 PM"</f>
        <v>4:30 PM</v>
      </c>
      <c r="BY2467" t="s">
        <v>159</v>
      </c>
      <c r="BZ2467">
        <v>0</v>
      </c>
      <c r="CA2467">
        <v>24</v>
      </c>
      <c r="CB2467" t="s">
        <v>117</v>
      </c>
      <c r="CD2467" t="s">
        <v>5270</v>
      </c>
      <c r="CE2467" t="s">
        <v>2489</v>
      </c>
      <c r="CF2467" t="s">
        <v>140</v>
      </c>
      <c r="CG2467" t="s">
        <v>120</v>
      </c>
      <c r="CH2467" t="s">
        <v>121</v>
      </c>
      <c r="CI2467" s="6">
        <v>96950</v>
      </c>
      <c r="CJ2467" s="10">
        <v>9.75</v>
      </c>
      <c r="CK2467" s="10">
        <v>9.75</v>
      </c>
      <c r="CL2467" s="10">
        <v>14.63</v>
      </c>
      <c r="CM2467" s="10">
        <v>14.63</v>
      </c>
      <c r="CN2467" t="s">
        <v>137</v>
      </c>
      <c r="CO2467" t="s">
        <v>2490</v>
      </c>
      <c r="CP2467" t="s">
        <v>138</v>
      </c>
      <c r="CR2467" t="s">
        <v>117</v>
      </c>
      <c r="CS2467" t="s">
        <v>139</v>
      </c>
      <c r="CT2467" t="s">
        <v>140</v>
      </c>
      <c r="CU2467" t="s">
        <v>139</v>
      </c>
      <c r="CV2467" t="s">
        <v>140</v>
      </c>
      <c r="CW2467" t="s">
        <v>139</v>
      </c>
      <c r="CX2467" t="s">
        <v>140</v>
      </c>
      <c r="CY2467" t="s">
        <v>5271</v>
      </c>
      <c r="CZ2467" s="8">
        <v>16702349889</v>
      </c>
      <c r="DA2467" t="s">
        <v>2485</v>
      </c>
      <c r="DB2467" t="s">
        <v>164</v>
      </c>
      <c r="DC2467" t="s">
        <v>139</v>
      </c>
      <c r="DD2467" t="s">
        <v>117</v>
      </c>
      <c r="DE2467" t="s">
        <v>2482</v>
      </c>
      <c r="DF2467" t="s">
        <v>2483</v>
      </c>
      <c r="DG2467" t="s">
        <v>535</v>
      </c>
      <c r="DH2467" t="s">
        <v>2481</v>
      </c>
      <c r="DI2467" t="s">
        <v>2492</v>
      </c>
      <c r="DJ2467" t="s">
        <v>2485</v>
      </c>
    </row>
    <row r="2468" spans="1:114" ht="15" customHeight="1" x14ac:dyDescent="0.35">
      <c r="A2468" t="s">
        <v>8653</v>
      </c>
      <c r="B2468" t="s">
        <v>166</v>
      </c>
      <c r="C2468" s="1">
        <v>45768</v>
      </c>
      <c r="D2468" s="1">
        <v>45833</v>
      </c>
      <c r="E2468" t="s">
        <v>116</v>
      </c>
      <c r="F2468" s="1">
        <v>45929</v>
      </c>
      <c r="G2468" t="s">
        <v>117</v>
      </c>
      <c r="H2468" t="s">
        <v>117</v>
      </c>
      <c r="I2468" t="s">
        <v>117</v>
      </c>
      <c r="J2468" t="s">
        <v>553</v>
      </c>
      <c r="L2468" t="s">
        <v>2728</v>
      </c>
      <c r="M2468" t="s">
        <v>866</v>
      </c>
      <c r="N2468" t="s">
        <v>136</v>
      </c>
      <c r="O2468" t="s">
        <v>121</v>
      </c>
      <c r="P2468" s="6">
        <v>96950</v>
      </c>
      <c r="Q2468" t="s">
        <v>122</v>
      </c>
      <c r="R2468" t="s">
        <v>140</v>
      </c>
      <c r="S2468" s="8">
        <v>16702358763</v>
      </c>
      <c r="U2468" t="s">
        <v>556</v>
      </c>
      <c r="V2468">
        <v>56132</v>
      </c>
      <c r="W2468" t="s">
        <v>150</v>
      </c>
      <c r="X2468" t="s">
        <v>139</v>
      </c>
      <c r="Y2468" t="s">
        <v>1098</v>
      </c>
      <c r="Z2468" t="s">
        <v>1099</v>
      </c>
      <c r="AA2468" t="s">
        <v>1100</v>
      </c>
      <c r="AB2468" t="s">
        <v>205</v>
      </c>
      <c r="AC2468" t="s">
        <v>561</v>
      </c>
      <c r="AD2468" t="s">
        <v>866</v>
      </c>
      <c r="AE2468" t="s">
        <v>136</v>
      </c>
      <c r="AF2468" t="s">
        <v>121</v>
      </c>
      <c r="AG2468" s="6">
        <v>96950</v>
      </c>
      <c r="AH2468" t="s">
        <v>122</v>
      </c>
      <c r="AJ2468" s="8">
        <v>16702358763</v>
      </c>
      <c r="AL2468" t="s">
        <v>562</v>
      </c>
      <c r="BE2468" t="str">
        <f>"35-3023.00"</f>
        <v>35-3023.00</v>
      </c>
      <c r="BF2468" t="s">
        <v>509</v>
      </c>
      <c r="BG2468" t="s">
        <v>2730</v>
      </c>
      <c r="BH2468" t="s">
        <v>2731</v>
      </c>
      <c r="BI2468">
        <v>2</v>
      </c>
      <c r="BK2468" s="1">
        <v>45931</v>
      </c>
      <c r="BL2468" s="1">
        <v>46295</v>
      </c>
      <c r="BO2468">
        <v>35</v>
      </c>
      <c r="BP2468">
        <v>7</v>
      </c>
      <c r="BQ2468">
        <v>0</v>
      </c>
      <c r="BR2468">
        <v>7</v>
      </c>
      <c r="BS2468">
        <v>0</v>
      </c>
      <c r="BT2468">
        <v>7</v>
      </c>
      <c r="BU2468">
        <v>7</v>
      </c>
      <c r="BV2468">
        <v>7</v>
      </c>
      <c r="BW2468" t="str">
        <f>"7:00 AM"</f>
        <v>7:00 AM</v>
      </c>
      <c r="BX2468" t="str">
        <f>"3:00 PM"</f>
        <v>3:00 PM</v>
      </c>
      <c r="BY2468" t="s">
        <v>133</v>
      </c>
      <c r="BZ2468">
        <v>0</v>
      </c>
      <c r="CA2468">
        <v>3</v>
      </c>
      <c r="CB2468" t="s">
        <v>117</v>
      </c>
      <c r="CD2468" s="2" t="s">
        <v>8654</v>
      </c>
      <c r="CE2468" t="s">
        <v>1106</v>
      </c>
      <c r="CG2468" t="s">
        <v>120</v>
      </c>
      <c r="CH2468" t="s">
        <v>121</v>
      </c>
      <c r="CI2468" s="6">
        <v>96950</v>
      </c>
      <c r="CJ2468" s="10">
        <v>8.35</v>
      </c>
      <c r="CK2468" s="10">
        <v>8.35</v>
      </c>
      <c r="CL2468" s="10">
        <v>0</v>
      </c>
      <c r="CM2468" s="10">
        <v>0</v>
      </c>
      <c r="CN2468" t="s">
        <v>137</v>
      </c>
      <c r="CO2468" t="s">
        <v>140</v>
      </c>
      <c r="CP2468" t="s">
        <v>138</v>
      </c>
      <c r="CR2468" t="s">
        <v>117</v>
      </c>
      <c r="CS2468" t="s">
        <v>139</v>
      </c>
      <c r="CT2468" t="s">
        <v>140</v>
      </c>
      <c r="CU2468" t="s">
        <v>140</v>
      </c>
      <c r="CV2468" t="s">
        <v>140</v>
      </c>
      <c r="CW2468" t="s">
        <v>139</v>
      </c>
      <c r="CX2468" t="s">
        <v>140</v>
      </c>
      <c r="CY2468" t="s">
        <v>133</v>
      </c>
      <c r="CZ2468" s="8">
        <v>16702358763</v>
      </c>
      <c r="DA2468" t="s">
        <v>1105</v>
      </c>
      <c r="DB2468" t="s">
        <v>140</v>
      </c>
      <c r="DC2468" t="s">
        <v>139</v>
      </c>
      <c r="DD2468" t="s">
        <v>139</v>
      </c>
    </row>
    <row r="2469" spans="1:114" ht="15" customHeight="1" x14ac:dyDescent="0.35">
      <c r="A2469" t="s">
        <v>12531</v>
      </c>
      <c r="B2469" t="s">
        <v>166</v>
      </c>
      <c r="C2469" s="1">
        <v>45768</v>
      </c>
      <c r="D2469" s="1">
        <v>45833</v>
      </c>
      <c r="E2469" t="s">
        <v>116</v>
      </c>
      <c r="F2469" s="1">
        <v>45899</v>
      </c>
      <c r="G2469" t="s">
        <v>139</v>
      </c>
      <c r="H2469" t="s">
        <v>117</v>
      </c>
      <c r="I2469" t="s">
        <v>117</v>
      </c>
      <c r="J2469" t="s">
        <v>7796</v>
      </c>
      <c r="L2469" t="s">
        <v>7801</v>
      </c>
      <c r="M2469" t="s">
        <v>7798</v>
      </c>
      <c r="N2469" t="s">
        <v>136</v>
      </c>
      <c r="O2469" t="s">
        <v>121</v>
      </c>
      <c r="P2469" s="6">
        <v>96950</v>
      </c>
      <c r="Q2469" t="s">
        <v>122</v>
      </c>
      <c r="S2469" s="8">
        <v>16702330349</v>
      </c>
      <c r="U2469" t="s">
        <v>5926</v>
      </c>
      <c r="V2469">
        <v>56132</v>
      </c>
      <c r="W2469" t="s">
        <v>150</v>
      </c>
      <c r="X2469" t="s">
        <v>139</v>
      </c>
      <c r="Y2469" t="s">
        <v>7799</v>
      </c>
      <c r="Z2469" t="s">
        <v>7800</v>
      </c>
      <c r="AA2469" t="s">
        <v>827</v>
      </c>
      <c r="AB2469" t="s">
        <v>1198</v>
      </c>
      <c r="AC2469" t="s">
        <v>7801</v>
      </c>
      <c r="AD2469" t="s">
        <v>7798</v>
      </c>
      <c r="AE2469" t="s">
        <v>136</v>
      </c>
      <c r="AF2469" t="s">
        <v>121</v>
      </c>
      <c r="AG2469" s="6">
        <v>96950</v>
      </c>
      <c r="AH2469" t="s">
        <v>122</v>
      </c>
      <c r="AJ2469" s="8">
        <v>16702330349</v>
      </c>
      <c r="AL2469" t="s">
        <v>7802</v>
      </c>
      <c r="BE2469" t="str">
        <f>"35-2014.00"</f>
        <v>35-2014.00</v>
      </c>
      <c r="BF2469" t="s">
        <v>191</v>
      </c>
      <c r="BG2469" t="s">
        <v>12532</v>
      </c>
      <c r="BH2469" t="s">
        <v>313</v>
      </c>
      <c r="BI2469">
        <v>1</v>
      </c>
      <c r="BK2469" s="1">
        <v>45901</v>
      </c>
      <c r="BL2469" s="1">
        <v>46996</v>
      </c>
      <c r="BO2469">
        <v>35</v>
      </c>
      <c r="BP2469">
        <v>7</v>
      </c>
      <c r="BQ2469">
        <v>0</v>
      </c>
      <c r="BR2469">
        <v>0</v>
      </c>
      <c r="BS2469">
        <v>7</v>
      </c>
      <c r="BT2469">
        <v>7</v>
      </c>
      <c r="BU2469">
        <v>7</v>
      </c>
      <c r="BV2469">
        <v>7</v>
      </c>
      <c r="BW2469" t="str">
        <f>"4:00 PM"</f>
        <v>4:00 PM</v>
      </c>
      <c r="BX2469" t="str">
        <f>"11:30 PM"</f>
        <v>11:30 PM</v>
      </c>
      <c r="BY2469" t="s">
        <v>133</v>
      </c>
      <c r="BZ2469">
        <v>0</v>
      </c>
      <c r="CA2469">
        <v>12</v>
      </c>
      <c r="CB2469" t="s">
        <v>117</v>
      </c>
      <c r="CD2469" s="2" t="s">
        <v>12533</v>
      </c>
      <c r="CE2469" t="s">
        <v>12534</v>
      </c>
      <c r="CG2469" t="s">
        <v>136</v>
      </c>
      <c r="CH2469" t="s">
        <v>121</v>
      </c>
      <c r="CI2469" s="6">
        <v>96950</v>
      </c>
      <c r="CJ2469" s="10">
        <v>8.83</v>
      </c>
      <c r="CK2469" s="10">
        <v>8.83</v>
      </c>
      <c r="CL2469" s="10">
        <v>0</v>
      </c>
      <c r="CM2469" s="10">
        <v>0</v>
      </c>
      <c r="CN2469" t="s">
        <v>137</v>
      </c>
      <c r="CO2469" t="s">
        <v>140</v>
      </c>
      <c r="CP2469" t="s">
        <v>138</v>
      </c>
      <c r="CR2469" t="s">
        <v>117</v>
      </c>
      <c r="CS2469" t="s">
        <v>139</v>
      </c>
      <c r="CT2469" t="s">
        <v>140</v>
      </c>
      <c r="CU2469" t="s">
        <v>140</v>
      </c>
      <c r="CV2469" t="s">
        <v>140</v>
      </c>
      <c r="CW2469" t="s">
        <v>139</v>
      </c>
      <c r="CX2469" t="s">
        <v>140</v>
      </c>
      <c r="CY2469" t="s">
        <v>133</v>
      </c>
      <c r="CZ2469" s="8">
        <v>16702330349</v>
      </c>
      <c r="DA2469" t="s">
        <v>7802</v>
      </c>
      <c r="DB2469" t="s">
        <v>140</v>
      </c>
      <c r="DC2469" t="s">
        <v>139</v>
      </c>
      <c r="DD2469" t="s">
        <v>139</v>
      </c>
    </row>
    <row r="2470" spans="1:114" ht="15" customHeight="1" x14ac:dyDescent="0.35">
      <c r="A2470" t="s">
        <v>10685</v>
      </c>
      <c r="B2470" t="s">
        <v>144</v>
      </c>
      <c r="C2470" s="1">
        <v>45769</v>
      </c>
      <c r="D2470" s="1">
        <v>45833</v>
      </c>
      <c r="E2470" t="s">
        <v>211</v>
      </c>
      <c r="G2470" t="s">
        <v>117</v>
      </c>
      <c r="H2470" t="s">
        <v>117</v>
      </c>
      <c r="I2470" t="s">
        <v>117</v>
      </c>
      <c r="J2470" t="s">
        <v>2924</v>
      </c>
      <c r="K2470" t="s">
        <v>2924</v>
      </c>
      <c r="L2470" t="s">
        <v>2925</v>
      </c>
      <c r="M2470" t="s">
        <v>2926</v>
      </c>
      <c r="N2470" t="s">
        <v>136</v>
      </c>
      <c r="O2470" t="s">
        <v>121</v>
      </c>
      <c r="P2470" s="6">
        <v>96950</v>
      </c>
      <c r="Q2470" t="s">
        <v>122</v>
      </c>
      <c r="S2470" s="8">
        <v>16702341795</v>
      </c>
      <c r="U2470" t="s">
        <v>2927</v>
      </c>
      <c r="V2470">
        <v>45999</v>
      </c>
      <c r="W2470" t="s">
        <v>124</v>
      </c>
      <c r="Y2470" t="s">
        <v>2928</v>
      </c>
      <c r="Z2470" t="s">
        <v>251</v>
      </c>
      <c r="AA2470" t="s">
        <v>2929</v>
      </c>
      <c r="AB2470" t="s">
        <v>1563</v>
      </c>
      <c r="AC2470" t="s">
        <v>2925</v>
      </c>
      <c r="AD2470" t="s">
        <v>2926</v>
      </c>
      <c r="AE2470" t="s">
        <v>120</v>
      </c>
      <c r="AF2470" t="s">
        <v>121</v>
      </c>
      <c r="AG2470" s="6">
        <v>96950</v>
      </c>
      <c r="AH2470" t="s">
        <v>122</v>
      </c>
      <c r="AJ2470" s="8">
        <v>16702341795</v>
      </c>
      <c r="AL2470" t="s">
        <v>2930</v>
      </c>
      <c r="BE2470" t="str">
        <f>"41-1011.00"</f>
        <v>41-1011.00</v>
      </c>
      <c r="BF2470" t="s">
        <v>1340</v>
      </c>
      <c r="BG2470" t="s">
        <v>4658</v>
      </c>
      <c r="BH2470" t="s">
        <v>4659</v>
      </c>
      <c r="BI2470">
        <v>1</v>
      </c>
      <c r="BJ2470">
        <v>1</v>
      </c>
      <c r="BK2470" s="1">
        <v>45809</v>
      </c>
      <c r="BL2470" s="1">
        <v>46173</v>
      </c>
      <c r="BM2470" s="1">
        <v>45833</v>
      </c>
      <c r="BN2470" s="1">
        <v>46173</v>
      </c>
      <c r="BO2470">
        <v>40</v>
      </c>
      <c r="BP2470">
        <v>0</v>
      </c>
      <c r="BQ2470">
        <v>8</v>
      </c>
      <c r="BR2470">
        <v>8</v>
      </c>
      <c r="BS2470">
        <v>0</v>
      </c>
      <c r="BT2470">
        <v>8</v>
      </c>
      <c r="BU2470">
        <v>8</v>
      </c>
      <c r="BV2470">
        <v>8</v>
      </c>
      <c r="BW2470" t="str">
        <f>"9:00 AM"</f>
        <v>9:00 AM</v>
      </c>
      <c r="BX2470" t="str">
        <f>"6:00 PM"</f>
        <v>6:00 PM</v>
      </c>
      <c r="BY2470" t="s">
        <v>159</v>
      </c>
      <c r="BZ2470">
        <v>0</v>
      </c>
      <c r="CA2470">
        <v>12</v>
      </c>
      <c r="CB2470" t="s">
        <v>139</v>
      </c>
      <c r="CC2470">
        <v>35</v>
      </c>
      <c r="CD2470" s="2" t="s">
        <v>4660</v>
      </c>
      <c r="CE2470" t="s">
        <v>3943</v>
      </c>
      <c r="CF2470" t="s">
        <v>120</v>
      </c>
      <c r="CG2470" t="s">
        <v>121</v>
      </c>
      <c r="CH2470" t="s">
        <v>121</v>
      </c>
      <c r="CI2470" s="6">
        <v>96950</v>
      </c>
      <c r="CJ2470" s="10">
        <v>11.35</v>
      </c>
      <c r="CK2470" s="10">
        <v>22.5</v>
      </c>
      <c r="CN2470" t="s">
        <v>137</v>
      </c>
      <c r="CO2470" t="s">
        <v>133</v>
      </c>
      <c r="CP2470" t="s">
        <v>138</v>
      </c>
      <c r="CR2470" t="s">
        <v>117</v>
      </c>
      <c r="CS2470" t="s">
        <v>139</v>
      </c>
      <c r="CT2470" t="s">
        <v>139</v>
      </c>
      <c r="CU2470" t="s">
        <v>140</v>
      </c>
      <c r="CV2470" t="s">
        <v>140</v>
      </c>
      <c r="CW2470" t="s">
        <v>139</v>
      </c>
      <c r="CX2470" t="s">
        <v>139</v>
      </c>
      <c r="CY2470" t="s">
        <v>2943</v>
      </c>
      <c r="CZ2470" s="8">
        <v>16702341795</v>
      </c>
      <c r="DA2470" t="s">
        <v>2930</v>
      </c>
      <c r="DB2470" t="s">
        <v>2937</v>
      </c>
      <c r="DC2470" t="s">
        <v>139</v>
      </c>
      <c r="DD2470" t="s">
        <v>117</v>
      </c>
    </row>
    <row r="2471" spans="1:114" ht="15" customHeight="1" x14ac:dyDescent="0.35">
      <c r="A2471" t="s">
        <v>10827</v>
      </c>
      <c r="B2471" t="s">
        <v>144</v>
      </c>
      <c r="C2471" s="1">
        <v>45769</v>
      </c>
      <c r="D2471" s="1">
        <v>45833</v>
      </c>
      <c r="E2471" t="s">
        <v>116</v>
      </c>
      <c r="F2471" s="1">
        <v>45929</v>
      </c>
      <c r="G2471" t="s">
        <v>117</v>
      </c>
      <c r="H2471" t="s">
        <v>117</v>
      </c>
      <c r="I2471" t="s">
        <v>117</v>
      </c>
      <c r="J2471" t="s">
        <v>9362</v>
      </c>
      <c r="K2471" t="s">
        <v>9363</v>
      </c>
      <c r="L2471" t="s">
        <v>10828</v>
      </c>
      <c r="M2471" t="s">
        <v>5990</v>
      </c>
      <c r="N2471" t="s">
        <v>120</v>
      </c>
      <c r="O2471" t="s">
        <v>121</v>
      </c>
      <c r="P2471" s="6">
        <v>96950</v>
      </c>
      <c r="Q2471" t="s">
        <v>122</v>
      </c>
      <c r="R2471" t="s">
        <v>652</v>
      </c>
      <c r="S2471" s="8">
        <v>16702856955</v>
      </c>
      <c r="U2471" t="s">
        <v>9365</v>
      </c>
      <c r="V2471">
        <v>561520</v>
      </c>
      <c r="W2471" t="s">
        <v>124</v>
      </c>
      <c r="Y2471" t="s">
        <v>1561</v>
      </c>
      <c r="Z2471" t="s">
        <v>9366</v>
      </c>
      <c r="AA2471" t="s">
        <v>140</v>
      </c>
      <c r="AB2471" t="s">
        <v>189</v>
      </c>
      <c r="AC2471" t="s">
        <v>10829</v>
      </c>
      <c r="AD2471" t="s">
        <v>5990</v>
      </c>
      <c r="AE2471" t="s">
        <v>120</v>
      </c>
      <c r="AF2471" t="s">
        <v>121</v>
      </c>
      <c r="AG2471" s="6">
        <v>96950</v>
      </c>
      <c r="AH2471" t="s">
        <v>122</v>
      </c>
      <c r="AI2471" t="s">
        <v>652</v>
      </c>
      <c r="AJ2471" s="8">
        <v>16702856955</v>
      </c>
      <c r="AL2471" t="s">
        <v>9368</v>
      </c>
      <c r="BE2471" t="str">
        <f>"39-7011.00"</f>
        <v>39-7011.00</v>
      </c>
      <c r="BF2471" t="s">
        <v>1985</v>
      </c>
      <c r="BG2471" t="s">
        <v>9369</v>
      </c>
      <c r="BH2471" t="s">
        <v>1708</v>
      </c>
      <c r="BI2471">
        <v>3</v>
      </c>
      <c r="BJ2471">
        <v>3</v>
      </c>
      <c r="BK2471" s="1">
        <v>45931</v>
      </c>
      <c r="BL2471" s="1">
        <v>46295</v>
      </c>
      <c r="BM2471" s="1">
        <v>45931</v>
      </c>
      <c r="BN2471" s="1">
        <v>46295</v>
      </c>
      <c r="BO2471">
        <v>35</v>
      </c>
      <c r="BP2471">
        <v>0</v>
      </c>
      <c r="BQ2471">
        <v>7</v>
      </c>
      <c r="BR2471">
        <v>7</v>
      </c>
      <c r="BS2471">
        <v>7</v>
      </c>
      <c r="BT2471">
        <v>7</v>
      </c>
      <c r="BU2471">
        <v>7</v>
      </c>
      <c r="BV2471">
        <v>0</v>
      </c>
      <c r="BW2471" t="str">
        <f>"8:00 AM"</f>
        <v>8:00 AM</v>
      </c>
      <c r="BX2471" t="str">
        <f>"4:00 PM"</f>
        <v>4:00 PM</v>
      </c>
      <c r="BY2471" t="s">
        <v>133</v>
      </c>
      <c r="BZ2471">
        <v>0</v>
      </c>
      <c r="CA2471">
        <v>24</v>
      </c>
      <c r="CB2471" t="s">
        <v>117</v>
      </c>
      <c r="CD2471" t="s">
        <v>10830</v>
      </c>
      <c r="CE2471" t="s">
        <v>9371</v>
      </c>
      <c r="CF2471" t="s">
        <v>5990</v>
      </c>
      <c r="CG2471" t="s">
        <v>120</v>
      </c>
      <c r="CH2471" t="s">
        <v>121</v>
      </c>
      <c r="CI2471" s="6">
        <v>96950</v>
      </c>
      <c r="CJ2471" s="10">
        <v>10.43</v>
      </c>
      <c r="CK2471" s="10">
        <v>10.5</v>
      </c>
      <c r="CL2471" s="10">
        <v>15.64</v>
      </c>
      <c r="CM2471" s="10">
        <v>15.75</v>
      </c>
      <c r="CN2471" t="s">
        <v>137</v>
      </c>
      <c r="CO2471" t="s">
        <v>140</v>
      </c>
      <c r="CP2471" t="s">
        <v>138</v>
      </c>
      <c r="CR2471" t="s">
        <v>117</v>
      </c>
      <c r="CS2471" t="s">
        <v>139</v>
      </c>
      <c r="CT2471" t="s">
        <v>139</v>
      </c>
      <c r="CU2471" t="s">
        <v>139</v>
      </c>
      <c r="CV2471" t="s">
        <v>140</v>
      </c>
      <c r="CW2471" t="s">
        <v>139</v>
      </c>
      <c r="CX2471" t="s">
        <v>140</v>
      </c>
      <c r="CY2471" t="s">
        <v>664</v>
      </c>
      <c r="CZ2471" s="8">
        <v>16702856955</v>
      </c>
      <c r="DA2471" t="s">
        <v>9368</v>
      </c>
      <c r="DB2471" t="s">
        <v>140</v>
      </c>
      <c r="DC2471" t="s">
        <v>139</v>
      </c>
      <c r="DD2471" t="s">
        <v>117</v>
      </c>
    </row>
    <row r="2472" spans="1:114" ht="15" customHeight="1" x14ac:dyDescent="0.35">
      <c r="A2472" t="s">
        <v>10626</v>
      </c>
      <c r="B2472" t="s">
        <v>294</v>
      </c>
      <c r="C2472" s="1">
        <v>45769</v>
      </c>
      <c r="D2472" s="1">
        <v>45833</v>
      </c>
      <c r="E2472" t="s">
        <v>116</v>
      </c>
      <c r="F2472" s="1">
        <v>45930</v>
      </c>
      <c r="G2472" t="s">
        <v>117</v>
      </c>
      <c r="H2472" t="s">
        <v>117</v>
      </c>
      <c r="I2472" t="s">
        <v>117</v>
      </c>
      <c r="J2472" t="s">
        <v>2405</v>
      </c>
      <c r="L2472" t="s">
        <v>2406</v>
      </c>
      <c r="M2472" t="s">
        <v>2407</v>
      </c>
      <c r="N2472" t="s">
        <v>136</v>
      </c>
      <c r="O2472" t="s">
        <v>121</v>
      </c>
      <c r="P2472" s="6">
        <v>96950</v>
      </c>
      <c r="Q2472" t="s">
        <v>122</v>
      </c>
      <c r="S2472" s="8">
        <v>16702357642</v>
      </c>
      <c r="U2472" t="s">
        <v>2408</v>
      </c>
      <c r="V2472">
        <v>56173</v>
      </c>
      <c r="W2472" t="s">
        <v>124</v>
      </c>
      <c r="Y2472" t="s">
        <v>2409</v>
      </c>
      <c r="Z2472" t="s">
        <v>2410</v>
      </c>
      <c r="AA2472" t="s">
        <v>2411</v>
      </c>
      <c r="AB2472" t="s">
        <v>2412</v>
      </c>
      <c r="AC2472" t="s">
        <v>2406</v>
      </c>
      <c r="AD2472" t="s">
        <v>2407</v>
      </c>
      <c r="AE2472" t="s">
        <v>136</v>
      </c>
      <c r="AF2472" t="s">
        <v>121</v>
      </c>
      <c r="AG2472" s="6">
        <v>96950</v>
      </c>
      <c r="AH2472" t="s">
        <v>122</v>
      </c>
      <c r="AJ2472" s="8">
        <v>16702357642</v>
      </c>
      <c r="AL2472" t="s">
        <v>2413</v>
      </c>
      <c r="BE2472" t="str">
        <f>"37-3011.00"</f>
        <v>37-3011.00</v>
      </c>
      <c r="BF2472" t="s">
        <v>177</v>
      </c>
      <c r="BG2472" t="s">
        <v>10178</v>
      </c>
      <c r="BH2472" t="s">
        <v>10179</v>
      </c>
      <c r="BI2472">
        <v>4</v>
      </c>
      <c r="BJ2472">
        <v>2</v>
      </c>
      <c r="BK2472" s="1">
        <v>45932</v>
      </c>
      <c r="BL2472" s="1">
        <v>46296</v>
      </c>
      <c r="BM2472" s="1">
        <v>45932</v>
      </c>
      <c r="BN2472" s="1">
        <v>46296</v>
      </c>
      <c r="BO2472">
        <v>35</v>
      </c>
      <c r="BP2472">
        <v>0</v>
      </c>
      <c r="BQ2472">
        <v>7</v>
      </c>
      <c r="BR2472">
        <v>7</v>
      </c>
      <c r="BS2472">
        <v>7</v>
      </c>
      <c r="BT2472">
        <v>7</v>
      </c>
      <c r="BU2472">
        <v>7</v>
      </c>
      <c r="BV2472">
        <v>0</v>
      </c>
      <c r="BW2472" t="str">
        <f>"8:00 AM"</f>
        <v>8:00 AM</v>
      </c>
      <c r="BX2472" t="str">
        <f>"4:00 PM"</f>
        <v>4:00 PM</v>
      </c>
      <c r="BY2472" t="s">
        <v>133</v>
      </c>
      <c r="BZ2472">
        <v>0</v>
      </c>
      <c r="CA2472">
        <v>3</v>
      </c>
      <c r="CB2472" t="s">
        <v>117</v>
      </c>
      <c r="CD2472" t="s">
        <v>10180</v>
      </c>
      <c r="CE2472" t="s">
        <v>2194</v>
      </c>
      <c r="CF2472" t="s">
        <v>140</v>
      </c>
      <c r="CG2472" t="s">
        <v>136</v>
      </c>
      <c r="CH2472" t="s">
        <v>121</v>
      </c>
      <c r="CI2472" s="6">
        <v>96950</v>
      </c>
      <c r="CJ2472" s="10">
        <v>8.57</v>
      </c>
      <c r="CK2472" s="10">
        <v>8.57</v>
      </c>
      <c r="CL2472" s="10">
        <v>12.86</v>
      </c>
      <c r="CM2472" s="10">
        <v>12.86</v>
      </c>
      <c r="CN2472" t="s">
        <v>137</v>
      </c>
      <c r="CO2472" t="s">
        <v>133</v>
      </c>
      <c r="CP2472" t="s">
        <v>138</v>
      </c>
      <c r="CR2472" t="s">
        <v>117</v>
      </c>
      <c r="CS2472" t="s">
        <v>139</v>
      </c>
      <c r="CT2472" t="s">
        <v>139</v>
      </c>
      <c r="CU2472" t="s">
        <v>139</v>
      </c>
      <c r="CV2472" t="s">
        <v>140</v>
      </c>
      <c r="CW2472" t="s">
        <v>139</v>
      </c>
      <c r="CX2472" t="s">
        <v>140</v>
      </c>
      <c r="CY2472" t="s">
        <v>140</v>
      </c>
      <c r="CZ2472" s="8">
        <v>16702357642</v>
      </c>
      <c r="DA2472" t="s">
        <v>2413</v>
      </c>
      <c r="DB2472" t="s">
        <v>140</v>
      </c>
      <c r="DC2472" t="s">
        <v>139</v>
      </c>
      <c r="DD2472" t="s">
        <v>117</v>
      </c>
    </row>
    <row r="2473" spans="1:114" ht="15" customHeight="1" x14ac:dyDescent="0.35">
      <c r="A2473" t="s">
        <v>5970</v>
      </c>
      <c r="B2473" t="s">
        <v>144</v>
      </c>
      <c r="C2473" s="1">
        <v>45769</v>
      </c>
      <c r="D2473" s="1">
        <v>45833</v>
      </c>
      <c r="E2473" t="s">
        <v>116</v>
      </c>
      <c r="F2473" s="1">
        <v>45929</v>
      </c>
      <c r="G2473" t="s">
        <v>139</v>
      </c>
      <c r="H2473" t="s">
        <v>117</v>
      </c>
      <c r="I2473" t="s">
        <v>117</v>
      </c>
      <c r="J2473" t="s">
        <v>5971</v>
      </c>
      <c r="L2473" t="s">
        <v>5972</v>
      </c>
      <c r="M2473" t="s">
        <v>3790</v>
      </c>
      <c r="N2473" t="s">
        <v>136</v>
      </c>
      <c r="O2473" t="s">
        <v>121</v>
      </c>
      <c r="P2473" s="6">
        <v>96950</v>
      </c>
      <c r="Q2473" t="s">
        <v>122</v>
      </c>
      <c r="S2473" s="8">
        <v>16702348904</v>
      </c>
      <c r="U2473" t="s">
        <v>3791</v>
      </c>
      <c r="V2473">
        <v>811210</v>
      </c>
      <c r="W2473" t="s">
        <v>124</v>
      </c>
      <c r="Y2473" t="s">
        <v>5300</v>
      </c>
      <c r="Z2473" t="s">
        <v>5301</v>
      </c>
      <c r="AA2473" t="s">
        <v>1530</v>
      </c>
      <c r="AB2473" t="s">
        <v>1198</v>
      </c>
      <c r="AC2473" t="s">
        <v>5972</v>
      </c>
      <c r="AD2473" t="s">
        <v>3797</v>
      </c>
      <c r="AE2473" t="s">
        <v>5973</v>
      </c>
      <c r="AF2473" t="s">
        <v>121</v>
      </c>
      <c r="AG2473" s="6">
        <v>96950</v>
      </c>
      <c r="AH2473" t="s">
        <v>122</v>
      </c>
      <c r="AJ2473" s="8">
        <v>16702348904</v>
      </c>
      <c r="AL2473" t="s">
        <v>5302</v>
      </c>
      <c r="BE2473" t="str">
        <f>"49-9071.00"</f>
        <v>49-9071.00</v>
      </c>
      <c r="BF2473" t="s">
        <v>156</v>
      </c>
      <c r="BG2473" t="s">
        <v>5974</v>
      </c>
      <c r="BH2473" t="s">
        <v>3102</v>
      </c>
      <c r="BI2473">
        <v>1</v>
      </c>
      <c r="BJ2473">
        <v>1</v>
      </c>
      <c r="BK2473" s="1">
        <v>45931</v>
      </c>
      <c r="BL2473" s="1">
        <v>47026</v>
      </c>
      <c r="BM2473" s="1">
        <v>45931</v>
      </c>
      <c r="BN2473" s="1">
        <v>47026</v>
      </c>
      <c r="BO2473">
        <v>40</v>
      </c>
      <c r="BP2473">
        <v>0</v>
      </c>
      <c r="BQ2473">
        <v>8</v>
      </c>
      <c r="BR2473">
        <v>8</v>
      </c>
      <c r="BS2473">
        <v>8</v>
      </c>
      <c r="BT2473">
        <v>8</v>
      </c>
      <c r="BU2473">
        <v>8</v>
      </c>
      <c r="BV2473">
        <v>0</v>
      </c>
      <c r="BW2473" t="str">
        <f>"8:00 AM"</f>
        <v>8:00 AM</v>
      </c>
      <c r="BX2473" t="str">
        <f>"5:00 PM"</f>
        <v>5:00 PM</v>
      </c>
      <c r="BY2473" t="s">
        <v>159</v>
      </c>
      <c r="BZ2473">
        <v>0</v>
      </c>
      <c r="CA2473">
        <v>12</v>
      </c>
      <c r="CB2473" t="s">
        <v>117</v>
      </c>
      <c r="CD2473" t="s">
        <v>5975</v>
      </c>
      <c r="CE2473" t="s">
        <v>5972</v>
      </c>
      <c r="CG2473" t="s">
        <v>136</v>
      </c>
      <c r="CH2473" t="s">
        <v>121</v>
      </c>
      <c r="CI2473" s="6">
        <v>96950</v>
      </c>
      <c r="CJ2473" s="10">
        <v>9.75</v>
      </c>
      <c r="CK2473" s="10">
        <v>9.75</v>
      </c>
      <c r="CL2473" s="10">
        <v>14.63</v>
      </c>
      <c r="CM2473" s="10">
        <v>14.63</v>
      </c>
      <c r="CN2473" t="s">
        <v>137</v>
      </c>
      <c r="CO2473" t="s">
        <v>140</v>
      </c>
      <c r="CP2473" t="s">
        <v>138</v>
      </c>
      <c r="CR2473" t="s">
        <v>139</v>
      </c>
      <c r="CS2473" t="s">
        <v>139</v>
      </c>
      <c r="CT2473" t="s">
        <v>140</v>
      </c>
      <c r="CU2473" t="s">
        <v>139</v>
      </c>
      <c r="CV2473" t="s">
        <v>140</v>
      </c>
      <c r="CW2473" t="s">
        <v>139</v>
      </c>
      <c r="CX2473" t="s">
        <v>140</v>
      </c>
      <c r="CY2473" t="s">
        <v>5976</v>
      </c>
      <c r="CZ2473" s="8">
        <v>16702348904</v>
      </c>
      <c r="DA2473" t="s">
        <v>5302</v>
      </c>
      <c r="DB2473" t="s">
        <v>140</v>
      </c>
      <c r="DC2473" t="s">
        <v>139</v>
      </c>
      <c r="DD2473" t="s">
        <v>117</v>
      </c>
    </row>
    <row r="2474" spans="1:114" ht="15" customHeight="1" x14ac:dyDescent="0.35">
      <c r="A2474" t="s">
        <v>15436</v>
      </c>
      <c r="B2474" t="s">
        <v>294</v>
      </c>
      <c r="C2474" s="1">
        <v>45769</v>
      </c>
      <c r="D2474" s="1">
        <v>45833</v>
      </c>
      <c r="E2474" t="s">
        <v>116</v>
      </c>
      <c r="F2474" s="1">
        <v>45929</v>
      </c>
      <c r="G2474" t="s">
        <v>117</v>
      </c>
      <c r="H2474" t="s">
        <v>117</v>
      </c>
      <c r="I2474" t="s">
        <v>117</v>
      </c>
      <c r="J2474" t="s">
        <v>2405</v>
      </c>
      <c r="L2474" t="s">
        <v>2406</v>
      </c>
      <c r="M2474" t="s">
        <v>2407</v>
      </c>
      <c r="N2474" t="s">
        <v>136</v>
      </c>
      <c r="O2474" t="s">
        <v>121</v>
      </c>
      <c r="P2474" s="6">
        <v>96950</v>
      </c>
      <c r="Q2474" t="s">
        <v>122</v>
      </c>
      <c r="S2474" s="8">
        <v>16702357642</v>
      </c>
      <c r="U2474" t="s">
        <v>2408</v>
      </c>
      <c r="V2474">
        <v>56132</v>
      </c>
      <c r="W2474" t="s">
        <v>124</v>
      </c>
      <c r="Y2474" t="s">
        <v>2409</v>
      </c>
      <c r="Z2474" t="s">
        <v>2410</v>
      </c>
      <c r="AA2474" t="s">
        <v>2411</v>
      </c>
      <c r="AB2474" t="s">
        <v>2412</v>
      </c>
      <c r="AC2474" t="s">
        <v>2406</v>
      </c>
      <c r="AD2474" t="s">
        <v>2407</v>
      </c>
      <c r="AE2474" t="s">
        <v>136</v>
      </c>
      <c r="AF2474" t="s">
        <v>121</v>
      </c>
      <c r="AG2474" s="6">
        <v>96950</v>
      </c>
      <c r="AH2474" t="s">
        <v>122</v>
      </c>
      <c r="AJ2474" s="8">
        <v>16702357642</v>
      </c>
      <c r="AL2474" t="s">
        <v>2413</v>
      </c>
      <c r="BE2474" t="str">
        <f>"37-2012.00"</f>
        <v>37-2012.00</v>
      </c>
      <c r="BF2474" t="s">
        <v>130</v>
      </c>
      <c r="BG2474" t="s">
        <v>15238</v>
      </c>
      <c r="BH2474" t="s">
        <v>15239</v>
      </c>
      <c r="BI2474">
        <v>5</v>
      </c>
      <c r="BJ2474">
        <v>2</v>
      </c>
      <c r="BK2474" s="1">
        <v>45931</v>
      </c>
      <c r="BL2474" s="1">
        <v>46295</v>
      </c>
      <c r="BM2474" s="1">
        <v>45931</v>
      </c>
      <c r="BN2474" s="1">
        <v>46295</v>
      </c>
      <c r="BO2474">
        <v>40</v>
      </c>
      <c r="BP2474">
        <v>0</v>
      </c>
      <c r="BQ2474">
        <v>8</v>
      </c>
      <c r="BR2474">
        <v>8</v>
      </c>
      <c r="BS2474">
        <v>8</v>
      </c>
      <c r="BT2474">
        <v>8</v>
      </c>
      <c r="BU2474">
        <v>8</v>
      </c>
      <c r="BV2474">
        <v>0</v>
      </c>
      <c r="BW2474" t="str">
        <f>"7:00 AM"</f>
        <v>7:00 AM</v>
      </c>
      <c r="BX2474" t="str">
        <f>"4:00 PM"</f>
        <v>4:00 PM</v>
      </c>
      <c r="BY2474" t="s">
        <v>133</v>
      </c>
      <c r="BZ2474">
        <v>0</v>
      </c>
      <c r="CA2474">
        <v>3</v>
      </c>
      <c r="CB2474" t="s">
        <v>117</v>
      </c>
      <c r="CD2474" t="s">
        <v>15240</v>
      </c>
      <c r="CE2474" t="s">
        <v>15241</v>
      </c>
      <c r="CF2474" t="s">
        <v>3437</v>
      </c>
      <c r="CG2474" t="s">
        <v>136</v>
      </c>
      <c r="CH2474" t="s">
        <v>121</v>
      </c>
      <c r="CI2474" s="6">
        <v>96950</v>
      </c>
      <c r="CJ2474" s="10">
        <v>7.77</v>
      </c>
      <c r="CK2474" s="10">
        <v>7.77</v>
      </c>
      <c r="CL2474" s="10">
        <v>11.66</v>
      </c>
      <c r="CM2474" s="10">
        <v>11.66</v>
      </c>
      <c r="CN2474" t="s">
        <v>137</v>
      </c>
      <c r="CO2474" t="s">
        <v>133</v>
      </c>
      <c r="CP2474" t="s">
        <v>138</v>
      </c>
      <c r="CR2474" t="s">
        <v>117</v>
      </c>
      <c r="CS2474" t="s">
        <v>139</v>
      </c>
      <c r="CT2474" t="s">
        <v>139</v>
      </c>
      <c r="CU2474" t="s">
        <v>139</v>
      </c>
      <c r="CV2474" t="s">
        <v>140</v>
      </c>
      <c r="CW2474" t="s">
        <v>139</v>
      </c>
      <c r="CX2474" t="s">
        <v>140</v>
      </c>
      <c r="CY2474" t="s">
        <v>140</v>
      </c>
      <c r="CZ2474" s="8">
        <v>16702357642</v>
      </c>
      <c r="DA2474" t="s">
        <v>2413</v>
      </c>
      <c r="DB2474" t="s">
        <v>140</v>
      </c>
      <c r="DC2474" t="s">
        <v>139</v>
      </c>
      <c r="DD2474" t="s">
        <v>117</v>
      </c>
    </row>
    <row r="2475" spans="1:114" ht="15" customHeight="1" x14ac:dyDescent="0.35">
      <c r="A2475" t="s">
        <v>6063</v>
      </c>
      <c r="B2475" t="s">
        <v>144</v>
      </c>
      <c r="C2475" s="1">
        <v>45770</v>
      </c>
      <c r="D2475" s="1">
        <v>45833</v>
      </c>
      <c r="E2475" t="s">
        <v>116</v>
      </c>
      <c r="F2475" s="1">
        <v>45847</v>
      </c>
      <c r="G2475" t="s">
        <v>117</v>
      </c>
      <c r="H2475" t="s">
        <v>117</v>
      </c>
      <c r="I2475" t="s">
        <v>117</v>
      </c>
      <c r="J2475" t="s">
        <v>2924</v>
      </c>
      <c r="L2475" t="s">
        <v>2926</v>
      </c>
      <c r="M2475" t="s">
        <v>3939</v>
      </c>
      <c r="N2475" t="s">
        <v>136</v>
      </c>
      <c r="O2475" t="s">
        <v>121</v>
      </c>
      <c r="P2475" s="6">
        <v>96950</v>
      </c>
      <c r="Q2475" t="s">
        <v>122</v>
      </c>
      <c r="S2475" s="8">
        <v>16702341795</v>
      </c>
      <c r="U2475" t="s">
        <v>2927</v>
      </c>
      <c r="V2475">
        <v>722511</v>
      </c>
      <c r="W2475" t="s">
        <v>124</v>
      </c>
      <c r="Y2475" t="s">
        <v>4415</v>
      </c>
      <c r="Z2475" t="s">
        <v>251</v>
      </c>
      <c r="AA2475" t="s">
        <v>2929</v>
      </c>
      <c r="AB2475" t="s">
        <v>1563</v>
      </c>
      <c r="AC2475" t="s">
        <v>2925</v>
      </c>
      <c r="AD2475" t="s">
        <v>2926</v>
      </c>
      <c r="AE2475" t="s">
        <v>136</v>
      </c>
      <c r="AF2475" t="s">
        <v>121</v>
      </c>
      <c r="AG2475" s="6">
        <v>96950</v>
      </c>
      <c r="AH2475" t="s">
        <v>122</v>
      </c>
      <c r="AJ2475" s="8">
        <v>16702341795</v>
      </c>
      <c r="AL2475" t="s">
        <v>2930</v>
      </c>
      <c r="BE2475" t="str">
        <f>"35-1011.00"</f>
        <v>35-1011.00</v>
      </c>
      <c r="BF2475" t="s">
        <v>4416</v>
      </c>
      <c r="BG2475" t="s">
        <v>4417</v>
      </c>
      <c r="BH2475" t="s">
        <v>4418</v>
      </c>
      <c r="BI2475">
        <v>1</v>
      </c>
      <c r="BJ2475">
        <v>1</v>
      </c>
      <c r="BK2475" s="1">
        <v>45848</v>
      </c>
      <c r="BL2475" s="1">
        <v>46212</v>
      </c>
      <c r="BM2475" s="1">
        <v>45848</v>
      </c>
      <c r="BN2475" s="1">
        <v>46212</v>
      </c>
      <c r="BO2475">
        <v>35</v>
      </c>
      <c r="BP2475">
        <v>0</v>
      </c>
      <c r="BQ2475">
        <v>6</v>
      </c>
      <c r="BR2475">
        <v>6</v>
      </c>
      <c r="BS2475">
        <v>6</v>
      </c>
      <c r="BT2475">
        <v>6</v>
      </c>
      <c r="BU2475">
        <v>6</v>
      </c>
      <c r="BV2475">
        <v>5</v>
      </c>
      <c r="BW2475" t="str">
        <f>"7:00 AM"</f>
        <v>7:00 AM</v>
      </c>
      <c r="BX2475" t="str">
        <f>"2:00 PM"</f>
        <v>2:00 PM</v>
      </c>
      <c r="BY2475" t="s">
        <v>159</v>
      </c>
      <c r="BZ2475">
        <v>0</v>
      </c>
      <c r="CA2475">
        <v>12</v>
      </c>
      <c r="CB2475" t="s">
        <v>139</v>
      </c>
      <c r="CC2475">
        <v>6</v>
      </c>
      <c r="CD2475" t="s">
        <v>6064</v>
      </c>
      <c r="CE2475" t="s">
        <v>4420</v>
      </c>
      <c r="CF2475" t="s">
        <v>4421</v>
      </c>
      <c r="CG2475" t="s">
        <v>1143</v>
      </c>
      <c r="CH2475" t="s">
        <v>121</v>
      </c>
      <c r="CI2475" s="6">
        <v>96952</v>
      </c>
      <c r="CJ2475" s="10">
        <v>15.13</v>
      </c>
      <c r="CK2475" s="10">
        <v>16</v>
      </c>
      <c r="CN2475" t="s">
        <v>137</v>
      </c>
      <c r="CO2475" t="s">
        <v>133</v>
      </c>
      <c r="CP2475" t="s">
        <v>138</v>
      </c>
      <c r="CR2475" t="s">
        <v>117</v>
      </c>
      <c r="CS2475" t="s">
        <v>139</v>
      </c>
      <c r="CT2475" t="s">
        <v>139</v>
      </c>
      <c r="CU2475" t="s">
        <v>140</v>
      </c>
      <c r="CV2475" t="s">
        <v>140</v>
      </c>
      <c r="CW2475" t="s">
        <v>139</v>
      </c>
      <c r="CX2475" t="s">
        <v>140</v>
      </c>
      <c r="CY2475" t="s">
        <v>2936</v>
      </c>
      <c r="CZ2475" s="8">
        <v>16702341795</v>
      </c>
      <c r="DA2475" t="s">
        <v>2930</v>
      </c>
      <c r="DB2475" t="s">
        <v>2937</v>
      </c>
      <c r="DC2475" t="s">
        <v>139</v>
      </c>
      <c r="DD2475" t="s">
        <v>117</v>
      </c>
    </row>
    <row r="2476" spans="1:114" ht="15" customHeight="1" x14ac:dyDescent="0.35">
      <c r="A2476" t="s">
        <v>2808</v>
      </c>
      <c r="B2476" t="s">
        <v>144</v>
      </c>
      <c r="C2476" s="1">
        <v>45771</v>
      </c>
      <c r="D2476" s="1">
        <v>45833</v>
      </c>
      <c r="E2476" t="s">
        <v>116</v>
      </c>
      <c r="F2476" s="1">
        <v>45929</v>
      </c>
      <c r="G2476" t="s">
        <v>117</v>
      </c>
      <c r="H2476" t="s">
        <v>117</v>
      </c>
      <c r="I2476" t="s">
        <v>117</v>
      </c>
      <c r="J2476" t="s">
        <v>2809</v>
      </c>
      <c r="L2476" t="s">
        <v>2810</v>
      </c>
      <c r="M2476" t="s">
        <v>2811</v>
      </c>
      <c r="N2476" t="s">
        <v>136</v>
      </c>
      <c r="O2476" t="s">
        <v>121</v>
      </c>
      <c r="P2476" s="6">
        <v>96950</v>
      </c>
      <c r="Q2476" t="s">
        <v>122</v>
      </c>
      <c r="R2476" t="s">
        <v>140</v>
      </c>
      <c r="S2476" s="8">
        <v>16702348079</v>
      </c>
      <c r="U2476" t="s">
        <v>2812</v>
      </c>
      <c r="V2476">
        <v>562920</v>
      </c>
      <c r="W2476" t="s">
        <v>124</v>
      </c>
      <c r="Y2476" t="s">
        <v>2813</v>
      </c>
      <c r="Z2476" t="s">
        <v>2814</v>
      </c>
      <c r="AA2476" t="s">
        <v>140</v>
      </c>
      <c r="AB2476" t="s">
        <v>474</v>
      </c>
      <c r="AC2476" t="s">
        <v>2810</v>
      </c>
      <c r="AD2476" t="s">
        <v>2811</v>
      </c>
      <c r="AE2476" t="s">
        <v>136</v>
      </c>
      <c r="AF2476" t="s">
        <v>121</v>
      </c>
      <c r="AG2476" s="6">
        <v>96950</v>
      </c>
      <c r="AH2476" t="s">
        <v>122</v>
      </c>
      <c r="AJ2476" s="8">
        <v>16702348079</v>
      </c>
      <c r="AL2476" t="s">
        <v>2815</v>
      </c>
      <c r="BE2476" t="str">
        <f>"53-7062.04"</f>
        <v>53-7062.04</v>
      </c>
      <c r="BF2476" t="s">
        <v>2816</v>
      </c>
      <c r="BG2476" t="s">
        <v>2817</v>
      </c>
      <c r="BH2476" t="s">
        <v>2818</v>
      </c>
      <c r="BI2476">
        <v>3</v>
      </c>
      <c r="BJ2476">
        <v>3</v>
      </c>
      <c r="BK2476" s="1">
        <v>45931</v>
      </c>
      <c r="BL2476" s="1">
        <v>46295</v>
      </c>
      <c r="BM2476" s="1">
        <v>45931</v>
      </c>
      <c r="BN2476" s="1">
        <v>46295</v>
      </c>
      <c r="BO2476">
        <v>40</v>
      </c>
      <c r="BP2476">
        <v>0</v>
      </c>
      <c r="BQ2476">
        <v>8</v>
      </c>
      <c r="BR2476">
        <v>8</v>
      </c>
      <c r="BS2476">
        <v>8</v>
      </c>
      <c r="BT2476">
        <v>8</v>
      </c>
      <c r="BU2476">
        <v>8</v>
      </c>
      <c r="BV2476">
        <v>0</v>
      </c>
      <c r="BW2476" t="str">
        <f>"8:00 AM"</f>
        <v>8:00 AM</v>
      </c>
      <c r="BX2476" t="str">
        <f>"5:00 PM"</f>
        <v>5:00 PM</v>
      </c>
      <c r="BY2476" t="s">
        <v>133</v>
      </c>
      <c r="BZ2476">
        <v>0</v>
      </c>
      <c r="CA2476">
        <v>12</v>
      </c>
      <c r="CB2476" t="s">
        <v>117</v>
      </c>
      <c r="CD2476" t="s">
        <v>2819</v>
      </c>
      <c r="CE2476" t="s">
        <v>2810</v>
      </c>
      <c r="CF2476" t="s">
        <v>140</v>
      </c>
      <c r="CG2476" t="s">
        <v>136</v>
      </c>
      <c r="CH2476" t="s">
        <v>121</v>
      </c>
      <c r="CI2476" s="6">
        <v>96950</v>
      </c>
      <c r="CJ2476" s="10">
        <v>8.3000000000000007</v>
      </c>
      <c r="CK2476" s="10">
        <v>8.65</v>
      </c>
      <c r="CL2476" s="10">
        <v>12.45</v>
      </c>
      <c r="CM2476" s="10">
        <v>12.98</v>
      </c>
      <c r="CN2476" t="s">
        <v>137</v>
      </c>
      <c r="CO2476" t="s">
        <v>140</v>
      </c>
      <c r="CP2476" t="s">
        <v>138</v>
      </c>
      <c r="CR2476" t="s">
        <v>117</v>
      </c>
      <c r="CS2476" t="s">
        <v>139</v>
      </c>
      <c r="CT2476" t="s">
        <v>140</v>
      </c>
      <c r="CU2476" t="s">
        <v>139</v>
      </c>
      <c r="CV2476" t="s">
        <v>140</v>
      </c>
      <c r="CW2476" t="s">
        <v>139</v>
      </c>
      <c r="CX2476" t="s">
        <v>140</v>
      </c>
      <c r="CY2476" t="s">
        <v>1167</v>
      </c>
      <c r="CZ2476" s="8">
        <v>16702348079</v>
      </c>
      <c r="DA2476" t="s">
        <v>2815</v>
      </c>
      <c r="DB2476" t="s">
        <v>309</v>
      </c>
      <c r="DC2476" t="s">
        <v>139</v>
      </c>
      <c r="DD2476" t="s">
        <v>117</v>
      </c>
      <c r="DE2476" t="s">
        <v>1530</v>
      </c>
      <c r="DF2476" t="s">
        <v>1531</v>
      </c>
      <c r="DG2476" t="s">
        <v>1532</v>
      </c>
      <c r="DH2476" t="s">
        <v>1156</v>
      </c>
      <c r="DI2476" t="s">
        <v>1153</v>
      </c>
      <c r="DJ2476" t="s">
        <v>1162</v>
      </c>
    </row>
    <row r="2477" spans="1:114" ht="15" customHeight="1" x14ac:dyDescent="0.35">
      <c r="A2477" t="s">
        <v>10755</v>
      </c>
      <c r="B2477" t="s">
        <v>294</v>
      </c>
      <c r="C2477" s="1">
        <v>45771</v>
      </c>
      <c r="D2477" s="1">
        <v>45833</v>
      </c>
      <c r="E2477" t="s">
        <v>116</v>
      </c>
      <c r="F2477" s="1">
        <v>45929</v>
      </c>
      <c r="G2477" t="s">
        <v>139</v>
      </c>
      <c r="H2477" t="s">
        <v>117</v>
      </c>
      <c r="I2477" t="s">
        <v>117</v>
      </c>
      <c r="J2477" t="s">
        <v>2809</v>
      </c>
      <c r="L2477" t="s">
        <v>2810</v>
      </c>
      <c r="M2477" t="s">
        <v>2811</v>
      </c>
      <c r="N2477" t="s">
        <v>136</v>
      </c>
      <c r="O2477" t="s">
        <v>121</v>
      </c>
      <c r="P2477" s="6">
        <v>96950</v>
      </c>
      <c r="Q2477" t="s">
        <v>122</v>
      </c>
      <c r="R2477" t="s">
        <v>140</v>
      </c>
      <c r="S2477" s="8">
        <v>16702348079</v>
      </c>
      <c r="U2477" t="s">
        <v>2812</v>
      </c>
      <c r="V2477">
        <v>562920</v>
      </c>
      <c r="W2477" t="s">
        <v>124</v>
      </c>
      <c r="Y2477" t="s">
        <v>2813</v>
      </c>
      <c r="Z2477" t="s">
        <v>2814</v>
      </c>
      <c r="AA2477" t="s">
        <v>140</v>
      </c>
      <c r="AB2477" t="s">
        <v>474</v>
      </c>
      <c r="AC2477" t="s">
        <v>2810</v>
      </c>
      <c r="AD2477" t="s">
        <v>2811</v>
      </c>
      <c r="AE2477" t="s">
        <v>136</v>
      </c>
      <c r="AF2477" t="s">
        <v>121</v>
      </c>
      <c r="AG2477" s="6">
        <v>96950</v>
      </c>
      <c r="AH2477" t="s">
        <v>122</v>
      </c>
      <c r="AJ2477" s="8">
        <v>16702348079</v>
      </c>
      <c r="AL2477" t="s">
        <v>2815</v>
      </c>
      <c r="BE2477" t="str">
        <f>"53-7062.04"</f>
        <v>53-7062.04</v>
      </c>
      <c r="BF2477" t="s">
        <v>2816</v>
      </c>
      <c r="BG2477" t="s">
        <v>2817</v>
      </c>
      <c r="BH2477" t="s">
        <v>2818</v>
      </c>
      <c r="BI2477">
        <v>3</v>
      </c>
      <c r="BJ2477">
        <v>2</v>
      </c>
      <c r="BK2477" s="1">
        <v>45931</v>
      </c>
      <c r="BL2477" s="1">
        <v>47026</v>
      </c>
      <c r="BM2477" s="1">
        <v>45931</v>
      </c>
      <c r="BN2477" s="1">
        <v>47026</v>
      </c>
      <c r="BO2477">
        <v>40</v>
      </c>
      <c r="BP2477">
        <v>0</v>
      </c>
      <c r="BQ2477">
        <v>8</v>
      </c>
      <c r="BR2477">
        <v>8</v>
      </c>
      <c r="BS2477">
        <v>8</v>
      </c>
      <c r="BT2477">
        <v>8</v>
      </c>
      <c r="BU2477">
        <v>8</v>
      </c>
      <c r="BV2477">
        <v>0</v>
      </c>
      <c r="BW2477" t="str">
        <f>"8:00 AM"</f>
        <v>8:00 AM</v>
      </c>
      <c r="BX2477" t="str">
        <f>"5:00 PM"</f>
        <v>5:00 PM</v>
      </c>
      <c r="BY2477" t="s">
        <v>133</v>
      </c>
      <c r="BZ2477">
        <v>0</v>
      </c>
      <c r="CA2477">
        <v>12</v>
      </c>
      <c r="CB2477" t="s">
        <v>117</v>
      </c>
      <c r="CD2477" t="s">
        <v>2819</v>
      </c>
      <c r="CE2477" t="s">
        <v>2810</v>
      </c>
      <c r="CF2477" t="s">
        <v>140</v>
      </c>
      <c r="CG2477" t="s">
        <v>136</v>
      </c>
      <c r="CH2477" t="s">
        <v>121</v>
      </c>
      <c r="CI2477" s="6">
        <v>96950</v>
      </c>
      <c r="CJ2477" s="10">
        <v>8.3000000000000007</v>
      </c>
      <c r="CK2477" s="10">
        <v>8.85</v>
      </c>
      <c r="CL2477" s="10">
        <v>12.45</v>
      </c>
      <c r="CM2477" s="10">
        <v>13.28</v>
      </c>
      <c r="CN2477" t="s">
        <v>137</v>
      </c>
      <c r="CO2477" t="s">
        <v>140</v>
      </c>
      <c r="CP2477" t="s">
        <v>138</v>
      </c>
      <c r="CR2477" t="s">
        <v>117</v>
      </c>
      <c r="CS2477" t="s">
        <v>139</v>
      </c>
      <c r="CT2477" t="s">
        <v>140</v>
      </c>
      <c r="CU2477" t="s">
        <v>139</v>
      </c>
      <c r="CV2477" t="s">
        <v>140</v>
      </c>
      <c r="CW2477" t="s">
        <v>139</v>
      </c>
      <c r="CX2477" t="s">
        <v>140</v>
      </c>
      <c r="CY2477" t="s">
        <v>140</v>
      </c>
      <c r="CZ2477" s="8">
        <v>16702348079</v>
      </c>
      <c r="DA2477" t="s">
        <v>2815</v>
      </c>
      <c r="DB2477" t="s">
        <v>309</v>
      </c>
      <c r="DC2477" t="s">
        <v>139</v>
      </c>
      <c r="DD2477" t="s">
        <v>117</v>
      </c>
      <c r="DE2477" t="s">
        <v>1530</v>
      </c>
      <c r="DF2477" t="s">
        <v>1531</v>
      </c>
      <c r="DG2477" t="s">
        <v>1532</v>
      </c>
      <c r="DH2477" t="s">
        <v>1156</v>
      </c>
      <c r="DI2477" t="s">
        <v>1153</v>
      </c>
      <c r="DJ2477" t="s">
        <v>1162</v>
      </c>
    </row>
    <row r="2478" spans="1:114" ht="15" customHeight="1" x14ac:dyDescent="0.35">
      <c r="A2478" t="s">
        <v>16717</v>
      </c>
      <c r="B2478" t="s">
        <v>166</v>
      </c>
      <c r="C2478" s="1">
        <v>45776</v>
      </c>
      <c r="D2478" s="1">
        <v>45833</v>
      </c>
      <c r="E2478" t="s">
        <v>116</v>
      </c>
      <c r="F2478" s="1">
        <v>45929</v>
      </c>
      <c r="G2478" t="s">
        <v>139</v>
      </c>
      <c r="H2478" t="s">
        <v>117</v>
      </c>
      <c r="I2478" t="s">
        <v>117</v>
      </c>
      <c r="J2478" t="s">
        <v>2183</v>
      </c>
      <c r="K2478" t="s">
        <v>140</v>
      </c>
      <c r="L2478" t="s">
        <v>2361</v>
      </c>
      <c r="N2478" t="s">
        <v>120</v>
      </c>
      <c r="O2478" t="s">
        <v>121</v>
      </c>
      <c r="P2478" s="6">
        <v>96950</v>
      </c>
      <c r="Q2478" t="s">
        <v>122</v>
      </c>
      <c r="S2478" s="8">
        <v>16702354000</v>
      </c>
      <c r="U2478" t="s">
        <v>2185</v>
      </c>
      <c r="V2478">
        <v>48819</v>
      </c>
      <c r="W2478" t="s">
        <v>124</v>
      </c>
      <c r="Y2478" t="s">
        <v>2358</v>
      </c>
      <c r="Z2478" t="s">
        <v>2359</v>
      </c>
      <c r="AA2478" t="s">
        <v>2360</v>
      </c>
      <c r="AB2478" t="s">
        <v>128</v>
      </c>
      <c r="AC2478" t="s">
        <v>2361</v>
      </c>
      <c r="AE2478" t="s">
        <v>120</v>
      </c>
      <c r="AF2478" t="s">
        <v>121</v>
      </c>
      <c r="AG2478" s="6">
        <v>96950</v>
      </c>
      <c r="AH2478" t="s">
        <v>122</v>
      </c>
      <c r="AJ2478" s="8">
        <v>16702354000</v>
      </c>
      <c r="AL2478" t="s">
        <v>2189</v>
      </c>
      <c r="BE2478" t="str">
        <f>"33-9032.00"</f>
        <v>33-9032.00</v>
      </c>
      <c r="BF2478" t="s">
        <v>1777</v>
      </c>
      <c r="BG2478" t="s">
        <v>16718</v>
      </c>
      <c r="BH2478" t="s">
        <v>1779</v>
      </c>
      <c r="BI2478">
        <v>1</v>
      </c>
      <c r="BK2478" s="1">
        <v>45931</v>
      </c>
      <c r="BL2478" s="1">
        <v>47026</v>
      </c>
      <c r="BO2478">
        <v>35</v>
      </c>
      <c r="BP2478">
        <v>6</v>
      </c>
      <c r="BQ2478">
        <v>6</v>
      </c>
      <c r="BR2478">
        <v>6</v>
      </c>
      <c r="BS2478">
        <v>6</v>
      </c>
      <c r="BT2478">
        <v>0</v>
      </c>
      <c r="BU2478">
        <v>6</v>
      </c>
      <c r="BV2478">
        <v>5</v>
      </c>
      <c r="BW2478" t="str">
        <f>"7:00 AM"</f>
        <v>7:00 AM</v>
      </c>
      <c r="BX2478" t="str">
        <f>"1:00 PM"</f>
        <v>1:00 PM</v>
      </c>
      <c r="BY2478" t="s">
        <v>159</v>
      </c>
      <c r="BZ2478">
        <v>0</v>
      </c>
      <c r="CA2478">
        <v>12</v>
      </c>
      <c r="CB2478" t="s">
        <v>117</v>
      </c>
      <c r="CD2478" t="s">
        <v>194</v>
      </c>
      <c r="CE2478" t="s">
        <v>3836</v>
      </c>
      <c r="CF2478" t="s">
        <v>16719</v>
      </c>
      <c r="CG2478" t="s">
        <v>120</v>
      </c>
      <c r="CH2478" t="s">
        <v>121</v>
      </c>
      <c r="CI2478" s="6">
        <v>96950</v>
      </c>
      <c r="CJ2478" s="10">
        <v>8.15</v>
      </c>
      <c r="CK2478" s="10">
        <v>8.15</v>
      </c>
      <c r="CL2478" s="10">
        <v>12.23</v>
      </c>
      <c r="CM2478" s="10">
        <v>12.23</v>
      </c>
      <c r="CN2478" t="s">
        <v>137</v>
      </c>
      <c r="CP2478" t="s">
        <v>138</v>
      </c>
      <c r="CR2478" t="s">
        <v>117</v>
      </c>
      <c r="CS2478" t="s">
        <v>139</v>
      </c>
      <c r="CT2478" t="s">
        <v>140</v>
      </c>
      <c r="CU2478" t="s">
        <v>139</v>
      </c>
      <c r="CV2478" t="s">
        <v>140</v>
      </c>
      <c r="CW2478" t="s">
        <v>139</v>
      </c>
      <c r="CX2478" t="s">
        <v>140</v>
      </c>
      <c r="CY2478" t="s">
        <v>6379</v>
      </c>
      <c r="CZ2478" s="8">
        <v>16702354000</v>
      </c>
      <c r="DA2478" t="s">
        <v>2189</v>
      </c>
      <c r="DB2478" t="s">
        <v>140</v>
      </c>
      <c r="DC2478" t="s">
        <v>139</v>
      </c>
      <c r="DD2478" t="s">
        <v>117</v>
      </c>
    </row>
    <row r="2479" spans="1:114" ht="15" customHeight="1" x14ac:dyDescent="0.35">
      <c r="A2479" t="s">
        <v>8727</v>
      </c>
      <c r="B2479" t="s">
        <v>144</v>
      </c>
      <c r="C2479" s="1">
        <v>45777</v>
      </c>
      <c r="D2479" s="1">
        <v>45833</v>
      </c>
      <c r="E2479" t="s">
        <v>116</v>
      </c>
      <c r="F2479" s="1">
        <v>45929</v>
      </c>
      <c r="G2479" t="s">
        <v>117</v>
      </c>
      <c r="H2479" t="s">
        <v>117</v>
      </c>
      <c r="I2479" t="s">
        <v>117</v>
      </c>
      <c r="J2479" t="s">
        <v>2945</v>
      </c>
      <c r="K2479" t="s">
        <v>7013</v>
      </c>
      <c r="L2479" t="s">
        <v>2947</v>
      </c>
      <c r="N2479" t="s">
        <v>120</v>
      </c>
      <c r="O2479" t="s">
        <v>121</v>
      </c>
      <c r="P2479" s="6">
        <v>96950</v>
      </c>
      <c r="Q2479" t="s">
        <v>122</v>
      </c>
      <c r="S2479" s="8">
        <v>16702347873</v>
      </c>
      <c r="U2479" t="s">
        <v>2948</v>
      </c>
      <c r="V2479">
        <v>56132</v>
      </c>
      <c r="W2479" t="s">
        <v>124</v>
      </c>
      <c r="Y2479" t="s">
        <v>2949</v>
      </c>
      <c r="Z2479" t="s">
        <v>2950</v>
      </c>
      <c r="AA2479" t="s">
        <v>2951</v>
      </c>
      <c r="AB2479" t="s">
        <v>128</v>
      </c>
      <c r="AC2479" t="s">
        <v>2947</v>
      </c>
      <c r="AE2479" t="s">
        <v>120</v>
      </c>
      <c r="AF2479" t="s">
        <v>121</v>
      </c>
      <c r="AG2479" s="6">
        <v>96950</v>
      </c>
      <c r="AH2479" t="s">
        <v>122</v>
      </c>
      <c r="AJ2479" s="8">
        <v>16702347873</v>
      </c>
      <c r="AL2479" t="s">
        <v>2952</v>
      </c>
      <c r="BE2479" t="str">
        <f>"49-9071.00"</f>
        <v>49-9071.00</v>
      </c>
      <c r="BF2479" t="s">
        <v>156</v>
      </c>
      <c r="BG2479" t="s">
        <v>7015</v>
      </c>
      <c r="BH2479" t="s">
        <v>7016</v>
      </c>
      <c r="BI2479">
        <v>20</v>
      </c>
      <c r="BJ2479">
        <v>20</v>
      </c>
      <c r="BK2479" s="1">
        <v>45931</v>
      </c>
      <c r="BL2479" s="1">
        <v>46295</v>
      </c>
      <c r="BM2479" s="1">
        <v>45931</v>
      </c>
      <c r="BN2479" s="1">
        <v>46295</v>
      </c>
      <c r="BO2479">
        <v>35</v>
      </c>
      <c r="BP2479">
        <v>0</v>
      </c>
      <c r="BQ2479">
        <v>7</v>
      </c>
      <c r="BR2479">
        <v>7</v>
      </c>
      <c r="BS2479">
        <v>7</v>
      </c>
      <c r="BT2479">
        <v>7</v>
      </c>
      <c r="BU2479">
        <v>7</v>
      </c>
      <c r="BV2479">
        <v>0</v>
      </c>
      <c r="BW2479" t="str">
        <f>"8:00 AM"</f>
        <v>8:00 AM</v>
      </c>
      <c r="BX2479" t="str">
        <f>"4:00 PM"</f>
        <v>4:00 PM</v>
      </c>
      <c r="BY2479" t="s">
        <v>159</v>
      </c>
      <c r="BZ2479">
        <v>0</v>
      </c>
      <c r="CA2479">
        <v>12</v>
      </c>
      <c r="CB2479" t="s">
        <v>117</v>
      </c>
      <c r="CD2479" t="s">
        <v>7017</v>
      </c>
      <c r="CE2479" t="s">
        <v>2956</v>
      </c>
      <c r="CG2479" t="s">
        <v>136</v>
      </c>
      <c r="CH2479" t="s">
        <v>121</v>
      </c>
      <c r="CI2479" s="6">
        <v>96950</v>
      </c>
      <c r="CJ2479" s="10">
        <v>9.75</v>
      </c>
      <c r="CK2479" s="10">
        <v>9.75</v>
      </c>
      <c r="CL2479" s="10">
        <v>14.63</v>
      </c>
      <c r="CM2479" s="10">
        <v>14.63</v>
      </c>
      <c r="CN2479" t="s">
        <v>137</v>
      </c>
      <c r="CP2479" t="s">
        <v>138</v>
      </c>
      <c r="CR2479" t="s">
        <v>117</v>
      </c>
      <c r="CS2479" t="s">
        <v>139</v>
      </c>
      <c r="CT2479" t="s">
        <v>140</v>
      </c>
      <c r="CU2479" t="s">
        <v>139</v>
      </c>
      <c r="CV2479" t="s">
        <v>140</v>
      </c>
      <c r="CW2479" t="s">
        <v>139</v>
      </c>
      <c r="CX2479" t="s">
        <v>140</v>
      </c>
      <c r="CY2479" t="s">
        <v>308</v>
      </c>
      <c r="CZ2479" s="8">
        <v>16702347873</v>
      </c>
      <c r="DA2479" t="s">
        <v>2952</v>
      </c>
      <c r="DB2479" t="s">
        <v>309</v>
      </c>
      <c r="DC2479" t="s">
        <v>139</v>
      </c>
      <c r="DD2479" t="s">
        <v>117</v>
      </c>
    </row>
    <row r="2480" spans="1:114" ht="15" customHeight="1" x14ac:dyDescent="0.35">
      <c r="A2480" t="s">
        <v>14145</v>
      </c>
      <c r="B2480" t="s">
        <v>144</v>
      </c>
      <c r="C2480" s="1">
        <v>45781</v>
      </c>
      <c r="D2480" s="1">
        <v>45833</v>
      </c>
      <c r="E2480" t="s">
        <v>116</v>
      </c>
      <c r="F2480" s="1">
        <v>45929</v>
      </c>
      <c r="G2480" t="s">
        <v>139</v>
      </c>
      <c r="H2480" t="s">
        <v>117</v>
      </c>
      <c r="I2480" t="s">
        <v>117</v>
      </c>
      <c r="J2480" t="s">
        <v>1611</v>
      </c>
      <c r="K2480" t="s">
        <v>1612</v>
      </c>
      <c r="L2480" t="s">
        <v>1616</v>
      </c>
      <c r="M2480" t="s">
        <v>11076</v>
      </c>
      <c r="N2480" t="s">
        <v>120</v>
      </c>
      <c r="O2480" t="s">
        <v>121</v>
      </c>
      <c r="P2480" s="6">
        <v>96950</v>
      </c>
      <c r="Q2480" t="s">
        <v>122</v>
      </c>
      <c r="S2480" s="8">
        <v>16702357354</v>
      </c>
      <c r="U2480" t="s">
        <v>1615</v>
      </c>
      <c r="V2480">
        <v>81231</v>
      </c>
      <c r="W2480" t="s">
        <v>124</v>
      </c>
      <c r="Y2480" t="s">
        <v>1426</v>
      </c>
      <c r="Z2480" t="s">
        <v>1427</v>
      </c>
      <c r="AB2480" t="s">
        <v>128</v>
      </c>
      <c r="AC2480" t="s">
        <v>1616</v>
      </c>
      <c r="AD2480" t="s">
        <v>11076</v>
      </c>
      <c r="AE2480" t="s">
        <v>120</v>
      </c>
      <c r="AF2480" t="s">
        <v>121</v>
      </c>
      <c r="AG2480" s="6">
        <v>96950</v>
      </c>
      <c r="AH2480" t="s">
        <v>122</v>
      </c>
      <c r="AJ2480" s="8">
        <v>16702357354</v>
      </c>
      <c r="AL2480" t="s">
        <v>1617</v>
      </c>
      <c r="BE2480" t="str">
        <f>"51-6052.00"</f>
        <v>51-6052.00</v>
      </c>
      <c r="BF2480" t="s">
        <v>3989</v>
      </c>
      <c r="BG2480" t="s">
        <v>11077</v>
      </c>
      <c r="BH2480" t="s">
        <v>11078</v>
      </c>
      <c r="BI2480">
        <v>4</v>
      </c>
      <c r="BJ2480">
        <v>4</v>
      </c>
      <c r="BK2480" s="1">
        <v>45931</v>
      </c>
      <c r="BL2480" s="1">
        <v>47026</v>
      </c>
      <c r="BM2480" s="1">
        <v>45931</v>
      </c>
      <c r="BN2480" s="1">
        <v>47026</v>
      </c>
      <c r="BO2480">
        <v>36</v>
      </c>
      <c r="BP2480">
        <v>0</v>
      </c>
      <c r="BQ2480">
        <v>6</v>
      </c>
      <c r="BR2480">
        <v>6</v>
      </c>
      <c r="BS2480">
        <v>6</v>
      </c>
      <c r="BT2480">
        <v>6</v>
      </c>
      <c r="BU2480">
        <v>6</v>
      </c>
      <c r="BV2480">
        <v>6</v>
      </c>
      <c r="BW2480" t="str">
        <f>"9:00 AM"</f>
        <v>9:00 AM</v>
      </c>
      <c r="BX2480" t="str">
        <f>"4:00 PM"</f>
        <v>4:00 PM</v>
      </c>
      <c r="BY2480" t="s">
        <v>133</v>
      </c>
      <c r="BZ2480">
        <v>0</v>
      </c>
      <c r="CA2480">
        <v>12</v>
      </c>
      <c r="CB2480" t="s">
        <v>117</v>
      </c>
      <c r="CD2480" t="s">
        <v>14146</v>
      </c>
      <c r="CE2480" t="s">
        <v>1616</v>
      </c>
      <c r="CF2480" t="s">
        <v>11076</v>
      </c>
      <c r="CG2480" t="s">
        <v>120</v>
      </c>
      <c r="CH2480" t="s">
        <v>121</v>
      </c>
      <c r="CI2480" s="6">
        <v>96950</v>
      </c>
      <c r="CJ2480" s="10">
        <v>8.08</v>
      </c>
      <c r="CK2480" s="10">
        <v>8.08</v>
      </c>
      <c r="CL2480" s="10">
        <v>0</v>
      </c>
      <c r="CM2480" s="10">
        <v>0</v>
      </c>
      <c r="CN2480" t="s">
        <v>137</v>
      </c>
      <c r="CO2480" t="s">
        <v>140</v>
      </c>
      <c r="CP2480" t="s">
        <v>138</v>
      </c>
      <c r="CR2480" t="s">
        <v>117</v>
      </c>
      <c r="CS2480" t="s">
        <v>139</v>
      </c>
      <c r="CT2480" t="s">
        <v>140</v>
      </c>
      <c r="CU2480" t="s">
        <v>140</v>
      </c>
      <c r="CV2480" t="s">
        <v>140</v>
      </c>
      <c r="CW2480" t="s">
        <v>139</v>
      </c>
      <c r="CX2480" t="s">
        <v>140</v>
      </c>
      <c r="CY2480" t="s">
        <v>140</v>
      </c>
      <c r="CZ2480" s="8">
        <v>16702357354</v>
      </c>
      <c r="DA2480" t="s">
        <v>1617</v>
      </c>
      <c r="DB2480" t="s">
        <v>140</v>
      </c>
      <c r="DC2480" t="s">
        <v>139</v>
      </c>
      <c r="DD2480" t="s">
        <v>117</v>
      </c>
      <c r="DE2480" t="s">
        <v>1622</v>
      </c>
      <c r="DF2480" t="s">
        <v>1623</v>
      </c>
      <c r="DG2480" t="s">
        <v>535</v>
      </c>
      <c r="DH2480" t="s">
        <v>1615</v>
      </c>
      <c r="DI2480" t="s">
        <v>1611</v>
      </c>
      <c r="DJ2480" t="s">
        <v>1617</v>
      </c>
    </row>
    <row r="2481" spans="1:114" ht="15" customHeight="1" x14ac:dyDescent="0.35">
      <c r="A2481" t="s">
        <v>13949</v>
      </c>
      <c r="B2481" t="s">
        <v>144</v>
      </c>
      <c r="C2481" s="1">
        <v>45782</v>
      </c>
      <c r="D2481" s="1">
        <v>45833</v>
      </c>
      <c r="E2481" t="s">
        <v>116</v>
      </c>
      <c r="F2481" s="1">
        <v>45960</v>
      </c>
      <c r="G2481" t="s">
        <v>117</v>
      </c>
      <c r="H2481" t="s">
        <v>117</v>
      </c>
      <c r="I2481" t="s">
        <v>117</v>
      </c>
      <c r="J2481" t="s">
        <v>10066</v>
      </c>
      <c r="K2481" t="s">
        <v>10067</v>
      </c>
      <c r="L2481" t="s">
        <v>10068</v>
      </c>
      <c r="N2481" t="s">
        <v>120</v>
      </c>
      <c r="O2481" t="s">
        <v>121</v>
      </c>
      <c r="P2481" s="6">
        <v>96950</v>
      </c>
      <c r="Q2481" t="s">
        <v>122</v>
      </c>
      <c r="S2481" s="8">
        <v>16702880407</v>
      </c>
      <c r="T2481">
        <v>301</v>
      </c>
      <c r="U2481" t="s">
        <v>10069</v>
      </c>
      <c r="V2481">
        <v>212312</v>
      </c>
      <c r="W2481" t="s">
        <v>124</v>
      </c>
      <c r="Y2481" t="s">
        <v>10070</v>
      </c>
      <c r="Z2481" t="s">
        <v>5582</v>
      </c>
      <c r="AA2481" t="s">
        <v>10071</v>
      </c>
      <c r="AB2481" t="s">
        <v>474</v>
      </c>
      <c r="AC2481" t="s">
        <v>10068</v>
      </c>
      <c r="AE2481" t="s">
        <v>120</v>
      </c>
      <c r="AF2481" t="s">
        <v>121</v>
      </c>
      <c r="AG2481" s="6">
        <v>96950</v>
      </c>
      <c r="AH2481" t="s">
        <v>122</v>
      </c>
      <c r="AJ2481" s="8">
        <v>16702880407</v>
      </c>
      <c r="AK2481">
        <v>301</v>
      </c>
      <c r="AL2481" t="s">
        <v>10072</v>
      </c>
      <c r="BE2481" t="str">
        <f>"49-3042.00"</f>
        <v>49-3042.00</v>
      </c>
      <c r="BF2481" t="s">
        <v>3611</v>
      </c>
      <c r="BG2481" t="s">
        <v>12191</v>
      </c>
      <c r="BH2481" t="s">
        <v>3613</v>
      </c>
      <c r="BI2481">
        <v>4</v>
      </c>
      <c r="BJ2481">
        <v>4</v>
      </c>
      <c r="BK2481" s="1">
        <v>45962</v>
      </c>
      <c r="BL2481" s="1">
        <v>46326</v>
      </c>
      <c r="BM2481" s="1">
        <v>45962</v>
      </c>
      <c r="BN2481" s="1">
        <v>46326</v>
      </c>
      <c r="BO2481">
        <v>40</v>
      </c>
      <c r="BP2481">
        <v>0</v>
      </c>
      <c r="BQ2481">
        <v>8</v>
      </c>
      <c r="BR2481">
        <v>8</v>
      </c>
      <c r="BS2481">
        <v>8</v>
      </c>
      <c r="BT2481">
        <v>8</v>
      </c>
      <c r="BU2481">
        <v>8</v>
      </c>
      <c r="BV2481">
        <v>0</v>
      </c>
      <c r="BW2481" t="str">
        <f>"7:00 AM"</f>
        <v>7:00 AM</v>
      </c>
      <c r="BX2481" t="str">
        <f>"3:30 PM"</f>
        <v>3:30 PM</v>
      </c>
      <c r="BY2481" t="s">
        <v>133</v>
      </c>
      <c r="BZ2481">
        <v>0</v>
      </c>
      <c r="CA2481">
        <v>12</v>
      </c>
      <c r="CB2481" t="s">
        <v>117</v>
      </c>
      <c r="CD2481" s="2" t="s">
        <v>12192</v>
      </c>
      <c r="CE2481" t="s">
        <v>10084</v>
      </c>
      <c r="CG2481" t="s">
        <v>136</v>
      </c>
      <c r="CH2481" t="s">
        <v>121</v>
      </c>
      <c r="CI2481" s="6">
        <v>96950</v>
      </c>
      <c r="CJ2481" s="10">
        <v>12.48</v>
      </c>
      <c r="CK2481" s="10">
        <v>14.5</v>
      </c>
      <c r="CL2481" s="10">
        <v>18.72</v>
      </c>
      <c r="CM2481" s="10">
        <v>21.75</v>
      </c>
      <c r="CN2481" t="s">
        <v>137</v>
      </c>
      <c r="CO2481" t="s">
        <v>12193</v>
      </c>
      <c r="CP2481" t="s">
        <v>209</v>
      </c>
      <c r="CR2481" t="s">
        <v>117</v>
      </c>
      <c r="CS2481" t="s">
        <v>139</v>
      </c>
      <c r="CT2481" t="s">
        <v>140</v>
      </c>
      <c r="CU2481" t="s">
        <v>139</v>
      </c>
      <c r="CV2481" t="s">
        <v>140</v>
      </c>
      <c r="CW2481" t="s">
        <v>139</v>
      </c>
      <c r="CX2481" t="s">
        <v>140</v>
      </c>
      <c r="CY2481" t="s">
        <v>13950</v>
      </c>
      <c r="CZ2481" s="8">
        <v>16702880407</v>
      </c>
      <c r="DA2481" t="s">
        <v>10072</v>
      </c>
      <c r="DB2481" t="s">
        <v>140</v>
      </c>
      <c r="DC2481" t="s">
        <v>139</v>
      </c>
      <c r="DD2481" t="s">
        <v>117</v>
      </c>
      <c r="DG2481" t="s">
        <v>1245</v>
      </c>
    </row>
    <row r="2482" spans="1:114" ht="15" customHeight="1" x14ac:dyDescent="0.35">
      <c r="A2482" t="s">
        <v>16635</v>
      </c>
      <c r="B2482" t="s">
        <v>144</v>
      </c>
      <c r="C2482" s="1">
        <v>45783</v>
      </c>
      <c r="D2482" s="1">
        <v>45833</v>
      </c>
      <c r="E2482" t="s">
        <v>116</v>
      </c>
      <c r="F2482" s="1">
        <v>45883</v>
      </c>
      <c r="G2482" t="s">
        <v>117</v>
      </c>
      <c r="H2482" t="s">
        <v>117</v>
      </c>
      <c r="I2482" t="s">
        <v>117</v>
      </c>
      <c r="J2482" t="s">
        <v>6070</v>
      </c>
      <c r="K2482" t="s">
        <v>133</v>
      </c>
      <c r="L2482" t="s">
        <v>6071</v>
      </c>
      <c r="M2482" t="s">
        <v>7885</v>
      </c>
      <c r="N2482" t="s">
        <v>136</v>
      </c>
      <c r="O2482" t="s">
        <v>121</v>
      </c>
      <c r="P2482" s="6">
        <v>96950</v>
      </c>
      <c r="Q2482" t="s">
        <v>122</v>
      </c>
      <c r="S2482" s="8">
        <v>16702341629</v>
      </c>
      <c r="U2482" t="s">
        <v>6073</v>
      </c>
      <c r="V2482">
        <v>44414</v>
      </c>
      <c r="W2482" t="s">
        <v>124</v>
      </c>
      <c r="Y2482" t="s">
        <v>6074</v>
      </c>
      <c r="Z2482" t="s">
        <v>6075</v>
      </c>
      <c r="AA2482" t="s">
        <v>6076</v>
      </c>
      <c r="AB2482" t="s">
        <v>205</v>
      </c>
      <c r="AC2482" t="s">
        <v>6071</v>
      </c>
      <c r="AD2482" t="s">
        <v>6072</v>
      </c>
      <c r="AE2482" t="s">
        <v>136</v>
      </c>
      <c r="AF2482" t="s">
        <v>121</v>
      </c>
      <c r="AG2482" s="6">
        <v>96950</v>
      </c>
      <c r="AH2482" t="s">
        <v>122</v>
      </c>
      <c r="AJ2482" s="8">
        <v>16702341629</v>
      </c>
      <c r="AL2482" t="s">
        <v>6077</v>
      </c>
      <c r="BE2482" t="str">
        <f>"41-2031.00"</f>
        <v>41-2031.00</v>
      </c>
      <c r="BF2482" t="s">
        <v>1189</v>
      </c>
      <c r="BG2482" t="s">
        <v>16636</v>
      </c>
      <c r="BH2482" t="s">
        <v>16637</v>
      </c>
      <c r="BI2482">
        <v>2</v>
      </c>
      <c r="BJ2482">
        <v>2</v>
      </c>
      <c r="BK2482" s="1">
        <v>45885</v>
      </c>
      <c r="BL2482" s="1">
        <v>46249</v>
      </c>
      <c r="BM2482" s="1">
        <v>45885</v>
      </c>
      <c r="BN2482" s="1">
        <v>46249</v>
      </c>
      <c r="BO2482">
        <v>35</v>
      </c>
      <c r="BP2482">
        <v>0</v>
      </c>
      <c r="BQ2482">
        <v>7</v>
      </c>
      <c r="BR2482">
        <v>7</v>
      </c>
      <c r="BS2482">
        <v>7</v>
      </c>
      <c r="BT2482">
        <v>7</v>
      </c>
      <c r="BU2482">
        <v>7</v>
      </c>
      <c r="BV2482">
        <v>0</v>
      </c>
      <c r="BW2482" t="str">
        <f>"8:00 AM"</f>
        <v>8:00 AM</v>
      </c>
      <c r="BX2482" t="str">
        <f>"5:00 PM"</f>
        <v>5:00 PM</v>
      </c>
      <c r="BY2482" t="s">
        <v>133</v>
      </c>
      <c r="BZ2482">
        <v>0</v>
      </c>
      <c r="CA2482">
        <v>12</v>
      </c>
      <c r="CB2482" t="s">
        <v>117</v>
      </c>
      <c r="CD2482" s="2" t="s">
        <v>16638</v>
      </c>
      <c r="CE2482" t="s">
        <v>16639</v>
      </c>
      <c r="CF2482" t="s">
        <v>16639</v>
      </c>
      <c r="CG2482" t="s">
        <v>136</v>
      </c>
      <c r="CH2482" t="s">
        <v>121</v>
      </c>
      <c r="CI2482" s="6">
        <v>96950</v>
      </c>
      <c r="CJ2482" s="10">
        <v>9.9</v>
      </c>
      <c r="CK2482" s="10">
        <v>9.93</v>
      </c>
      <c r="CL2482" s="10">
        <v>14.85</v>
      </c>
      <c r="CM2482" s="10">
        <v>14.9</v>
      </c>
      <c r="CN2482" t="s">
        <v>137</v>
      </c>
      <c r="CO2482" t="s">
        <v>133</v>
      </c>
      <c r="CP2482" t="s">
        <v>138</v>
      </c>
      <c r="CR2482" t="s">
        <v>117</v>
      </c>
      <c r="CS2482" t="s">
        <v>139</v>
      </c>
      <c r="CT2482" t="s">
        <v>140</v>
      </c>
      <c r="CU2482" t="s">
        <v>139</v>
      </c>
      <c r="CV2482" t="s">
        <v>140</v>
      </c>
      <c r="CW2482" t="s">
        <v>139</v>
      </c>
      <c r="CX2482" t="s">
        <v>140</v>
      </c>
      <c r="CY2482" t="s">
        <v>7914</v>
      </c>
      <c r="CZ2482" s="8">
        <v>16702341629</v>
      </c>
      <c r="DA2482" t="s">
        <v>6077</v>
      </c>
      <c r="DB2482" t="s">
        <v>140</v>
      </c>
      <c r="DC2482" t="s">
        <v>139</v>
      </c>
      <c r="DD2482" t="s">
        <v>117</v>
      </c>
      <c r="DE2482" t="s">
        <v>6074</v>
      </c>
      <c r="DF2482" t="s">
        <v>6075</v>
      </c>
      <c r="DG2482" t="s">
        <v>6083</v>
      </c>
      <c r="DH2482" t="s">
        <v>6073</v>
      </c>
      <c r="DI2482" t="s">
        <v>6070</v>
      </c>
      <c r="DJ2482" t="s">
        <v>6077</v>
      </c>
    </row>
    <row r="2483" spans="1:114" ht="15" customHeight="1" x14ac:dyDescent="0.35">
      <c r="A2483" t="s">
        <v>12654</v>
      </c>
      <c r="B2483" t="s">
        <v>144</v>
      </c>
      <c r="C2483" s="1">
        <v>45784</v>
      </c>
      <c r="D2483" s="1">
        <v>45833</v>
      </c>
      <c r="E2483" t="s">
        <v>116</v>
      </c>
      <c r="F2483" s="1">
        <v>45960</v>
      </c>
      <c r="G2483" t="s">
        <v>117</v>
      </c>
      <c r="H2483" t="s">
        <v>117</v>
      </c>
      <c r="I2483" t="s">
        <v>117</v>
      </c>
      <c r="J2483" t="s">
        <v>1664</v>
      </c>
      <c r="L2483" t="s">
        <v>4974</v>
      </c>
      <c r="N2483" t="s">
        <v>136</v>
      </c>
      <c r="O2483" t="s">
        <v>121</v>
      </c>
      <c r="P2483" s="6">
        <v>96950</v>
      </c>
      <c r="Q2483" t="s">
        <v>122</v>
      </c>
      <c r="S2483" s="8">
        <v>16702346445</v>
      </c>
      <c r="T2483">
        <v>2263</v>
      </c>
      <c r="U2483" t="s">
        <v>12655</v>
      </c>
      <c r="V2483">
        <v>444140</v>
      </c>
      <c r="W2483" t="s">
        <v>124</v>
      </c>
      <c r="Y2483" t="s">
        <v>698</v>
      </c>
      <c r="Z2483" t="s">
        <v>699</v>
      </c>
      <c r="AB2483" t="s">
        <v>215</v>
      </c>
      <c r="AC2483" t="s">
        <v>1667</v>
      </c>
      <c r="AE2483" t="s">
        <v>136</v>
      </c>
      <c r="AF2483" t="s">
        <v>121</v>
      </c>
      <c r="AG2483" s="6">
        <v>96950</v>
      </c>
      <c r="AH2483" t="s">
        <v>122</v>
      </c>
      <c r="AJ2483" s="8">
        <v>16702346445</v>
      </c>
      <c r="AK2483">
        <v>2263</v>
      </c>
      <c r="AL2483" t="s">
        <v>700</v>
      </c>
      <c r="BE2483" t="str">
        <f>"49-9071.00"</f>
        <v>49-9071.00</v>
      </c>
      <c r="BF2483" t="s">
        <v>156</v>
      </c>
      <c r="BG2483" t="s">
        <v>12656</v>
      </c>
      <c r="BH2483" t="s">
        <v>3221</v>
      </c>
      <c r="BI2483">
        <v>2</v>
      </c>
      <c r="BJ2483">
        <v>2</v>
      </c>
      <c r="BK2483" s="1">
        <v>45962</v>
      </c>
      <c r="BL2483" s="1">
        <v>46326</v>
      </c>
      <c r="BM2483" s="1">
        <v>45962</v>
      </c>
      <c r="BN2483" s="1">
        <v>46326</v>
      </c>
      <c r="BO2483">
        <v>40</v>
      </c>
      <c r="BP2483">
        <v>0</v>
      </c>
      <c r="BQ2483">
        <v>8</v>
      </c>
      <c r="BR2483">
        <v>8</v>
      </c>
      <c r="BS2483">
        <v>8</v>
      </c>
      <c r="BT2483">
        <v>8</v>
      </c>
      <c r="BU2483">
        <v>8</v>
      </c>
      <c r="BV2483">
        <v>0</v>
      </c>
      <c r="BW2483" t="str">
        <f>"8:00 AM"</f>
        <v>8:00 AM</v>
      </c>
      <c r="BX2483" t="str">
        <f>"5:00 PM"</f>
        <v>5:00 PM</v>
      </c>
      <c r="BY2483" t="s">
        <v>159</v>
      </c>
      <c r="BZ2483">
        <v>0</v>
      </c>
      <c r="CA2483">
        <v>12</v>
      </c>
      <c r="CB2483" t="s">
        <v>117</v>
      </c>
      <c r="CD2483" s="2" t="s">
        <v>12657</v>
      </c>
      <c r="CE2483" t="s">
        <v>2275</v>
      </c>
      <c r="CG2483" t="s">
        <v>136</v>
      </c>
      <c r="CH2483" t="s">
        <v>121</v>
      </c>
      <c r="CI2483" s="6">
        <v>96950</v>
      </c>
      <c r="CJ2483" s="10">
        <v>9.75</v>
      </c>
      <c r="CK2483" s="10">
        <v>10</v>
      </c>
      <c r="CL2483" s="10">
        <v>14.63</v>
      </c>
      <c r="CM2483" s="10">
        <v>15</v>
      </c>
      <c r="CN2483" t="s">
        <v>137</v>
      </c>
      <c r="CO2483" t="s">
        <v>803</v>
      </c>
      <c r="CP2483" t="s">
        <v>138</v>
      </c>
      <c r="CR2483" t="s">
        <v>117</v>
      </c>
      <c r="CS2483" t="s">
        <v>139</v>
      </c>
      <c r="CT2483" t="s">
        <v>140</v>
      </c>
      <c r="CU2483" t="s">
        <v>139</v>
      </c>
      <c r="CV2483" t="s">
        <v>140</v>
      </c>
      <c r="CW2483" t="s">
        <v>139</v>
      </c>
      <c r="CX2483" t="s">
        <v>140</v>
      </c>
      <c r="CY2483" s="2" t="s">
        <v>17410</v>
      </c>
      <c r="CZ2483" s="8">
        <v>16702346445</v>
      </c>
      <c r="DA2483" t="s">
        <v>700</v>
      </c>
      <c r="DB2483" t="s">
        <v>140</v>
      </c>
      <c r="DC2483" t="s">
        <v>139</v>
      </c>
      <c r="DD2483" t="s">
        <v>117</v>
      </c>
      <c r="DE2483" t="s">
        <v>698</v>
      </c>
      <c r="DF2483" t="s">
        <v>699</v>
      </c>
      <c r="DH2483" t="s">
        <v>12655</v>
      </c>
      <c r="DI2483" t="s">
        <v>1672</v>
      </c>
      <c r="DJ2483" t="s">
        <v>140</v>
      </c>
    </row>
    <row r="2484" spans="1:114" ht="15" customHeight="1" x14ac:dyDescent="0.35">
      <c r="A2484" t="s">
        <v>13947</v>
      </c>
      <c r="B2484" t="s">
        <v>166</v>
      </c>
      <c r="C2484" s="1">
        <v>45787</v>
      </c>
      <c r="D2484" s="1">
        <v>45833</v>
      </c>
      <c r="E2484" t="s">
        <v>211</v>
      </c>
      <c r="G2484" t="s">
        <v>117</v>
      </c>
      <c r="H2484" t="s">
        <v>117</v>
      </c>
      <c r="I2484" t="s">
        <v>117</v>
      </c>
      <c r="J2484" t="s">
        <v>5096</v>
      </c>
      <c r="L2484" t="s">
        <v>5097</v>
      </c>
      <c r="N2484" t="s">
        <v>120</v>
      </c>
      <c r="O2484" t="s">
        <v>121</v>
      </c>
      <c r="P2484" s="6">
        <v>96950</v>
      </c>
      <c r="Q2484" t="s">
        <v>122</v>
      </c>
      <c r="S2484" s="8">
        <v>16704831285</v>
      </c>
      <c r="U2484" t="s">
        <v>5098</v>
      </c>
      <c r="V2484">
        <v>56179</v>
      </c>
      <c r="W2484" t="s">
        <v>124</v>
      </c>
      <c r="Y2484" t="s">
        <v>1381</v>
      </c>
      <c r="Z2484" t="s">
        <v>1382</v>
      </c>
      <c r="AA2484" t="s">
        <v>1039</v>
      </c>
      <c r="AB2484" t="s">
        <v>1945</v>
      </c>
      <c r="AC2484" t="s">
        <v>5097</v>
      </c>
      <c r="AE2484" t="s">
        <v>120</v>
      </c>
      <c r="AF2484" t="s">
        <v>121</v>
      </c>
      <c r="AG2484" s="6">
        <v>96950</v>
      </c>
      <c r="AH2484" t="s">
        <v>122</v>
      </c>
      <c r="AJ2484" s="8">
        <v>16704831285</v>
      </c>
      <c r="AL2484" t="s">
        <v>5099</v>
      </c>
      <c r="BE2484" t="str">
        <f>"49-9071.00"</f>
        <v>49-9071.00</v>
      </c>
      <c r="BF2484" t="s">
        <v>156</v>
      </c>
      <c r="BG2484" t="s">
        <v>13948</v>
      </c>
      <c r="BH2484" t="s">
        <v>1090</v>
      </c>
      <c r="BI2484">
        <v>10</v>
      </c>
      <c r="BK2484" s="1">
        <v>45870</v>
      </c>
      <c r="BL2484" s="1">
        <v>46234</v>
      </c>
      <c r="BO2484">
        <v>35</v>
      </c>
      <c r="BP2484">
        <v>0</v>
      </c>
      <c r="BQ2484">
        <v>7</v>
      </c>
      <c r="BR2484">
        <v>7</v>
      </c>
      <c r="BS2484">
        <v>7</v>
      </c>
      <c r="BT2484">
        <v>7</v>
      </c>
      <c r="BU2484">
        <v>7</v>
      </c>
      <c r="BV2484">
        <v>0</v>
      </c>
      <c r="BW2484" t="str">
        <f>"9:00 AM"</f>
        <v>9:00 AM</v>
      </c>
      <c r="BX2484" t="str">
        <f>"5:00 PM"</f>
        <v>5:00 PM</v>
      </c>
      <c r="BY2484" t="s">
        <v>159</v>
      </c>
      <c r="BZ2484">
        <v>0</v>
      </c>
      <c r="CA2484">
        <v>24</v>
      </c>
      <c r="CB2484" t="s">
        <v>117</v>
      </c>
      <c r="CD2484" t="s">
        <v>194</v>
      </c>
      <c r="CE2484" t="s">
        <v>982</v>
      </c>
      <c r="CG2484" t="s">
        <v>120</v>
      </c>
      <c r="CH2484" t="s">
        <v>121</v>
      </c>
      <c r="CI2484" s="6">
        <v>96950</v>
      </c>
      <c r="CJ2484" s="10">
        <v>9.75</v>
      </c>
      <c r="CK2484" s="10">
        <v>9.75</v>
      </c>
      <c r="CL2484" s="10">
        <v>14.63</v>
      </c>
      <c r="CM2484" s="10">
        <v>14.63</v>
      </c>
      <c r="CN2484" t="s">
        <v>137</v>
      </c>
      <c r="CO2484" t="s">
        <v>140</v>
      </c>
      <c r="CP2484" t="s">
        <v>138</v>
      </c>
      <c r="CR2484" t="s">
        <v>117</v>
      </c>
      <c r="CS2484" t="s">
        <v>139</v>
      </c>
      <c r="CT2484" t="s">
        <v>140</v>
      </c>
      <c r="CU2484" t="s">
        <v>139</v>
      </c>
      <c r="CV2484" t="s">
        <v>140</v>
      </c>
      <c r="CW2484" t="s">
        <v>139</v>
      </c>
      <c r="CX2484" t="s">
        <v>140</v>
      </c>
      <c r="CY2484" t="s">
        <v>140</v>
      </c>
      <c r="CZ2484" s="8">
        <v>16704831285</v>
      </c>
      <c r="DA2484" t="s">
        <v>5101</v>
      </c>
      <c r="DB2484" t="s">
        <v>140</v>
      </c>
      <c r="DC2484" t="s">
        <v>139</v>
      </c>
      <c r="DD2484" t="s">
        <v>117</v>
      </c>
    </row>
    <row r="2485" spans="1:114" ht="15" customHeight="1" x14ac:dyDescent="0.35">
      <c r="A2485" t="s">
        <v>14050</v>
      </c>
      <c r="B2485" t="s">
        <v>166</v>
      </c>
      <c r="C2485" s="1">
        <v>45787</v>
      </c>
      <c r="D2485" s="1">
        <v>45833</v>
      </c>
      <c r="E2485" t="s">
        <v>211</v>
      </c>
      <c r="G2485" t="s">
        <v>117</v>
      </c>
      <c r="H2485" t="s">
        <v>117</v>
      </c>
      <c r="I2485" t="s">
        <v>117</v>
      </c>
      <c r="J2485" t="s">
        <v>5096</v>
      </c>
      <c r="L2485" t="s">
        <v>5097</v>
      </c>
      <c r="N2485" t="s">
        <v>120</v>
      </c>
      <c r="O2485" t="s">
        <v>121</v>
      </c>
      <c r="P2485" s="6">
        <v>96950</v>
      </c>
      <c r="Q2485" t="s">
        <v>122</v>
      </c>
      <c r="S2485" s="8">
        <v>16704831285</v>
      </c>
      <c r="U2485" t="s">
        <v>5098</v>
      </c>
      <c r="V2485">
        <v>56179</v>
      </c>
      <c r="W2485" t="s">
        <v>124</v>
      </c>
      <c r="Y2485" t="s">
        <v>1381</v>
      </c>
      <c r="Z2485" t="s">
        <v>1382</v>
      </c>
      <c r="AA2485" t="s">
        <v>1039</v>
      </c>
      <c r="AB2485" t="s">
        <v>1945</v>
      </c>
      <c r="AC2485" t="s">
        <v>5097</v>
      </c>
      <c r="AE2485" t="s">
        <v>120</v>
      </c>
      <c r="AF2485" t="s">
        <v>121</v>
      </c>
      <c r="AG2485" s="6">
        <v>96950</v>
      </c>
      <c r="AH2485" t="s">
        <v>122</v>
      </c>
      <c r="AJ2485" s="8">
        <v>16704831285</v>
      </c>
      <c r="AL2485" t="s">
        <v>5099</v>
      </c>
      <c r="BE2485" t="str">
        <f>"49-9071.00"</f>
        <v>49-9071.00</v>
      </c>
      <c r="BF2485" t="s">
        <v>156</v>
      </c>
      <c r="BG2485" t="s">
        <v>13948</v>
      </c>
      <c r="BH2485" t="s">
        <v>1090</v>
      </c>
      <c r="BI2485">
        <v>10</v>
      </c>
      <c r="BK2485" s="1">
        <v>45884</v>
      </c>
      <c r="BL2485" s="1">
        <v>46248</v>
      </c>
      <c r="BO2485">
        <v>35</v>
      </c>
      <c r="BP2485">
        <v>0</v>
      </c>
      <c r="BQ2485">
        <v>7</v>
      </c>
      <c r="BR2485">
        <v>7</v>
      </c>
      <c r="BS2485">
        <v>7</v>
      </c>
      <c r="BT2485">
        <v>7</v>
      </c>
      <c r="BU2485">
        <v>7</v>
      </c>
      <c r="BV2485">
        <v>0</v>
      </c>
      <c r="BW2485" t="str">
        <f>"9:00 AM"</f>
        <v>9:00 AM</v>
      </c>
      <c r="BX2485" t="str">
        <f>"5:00 PM"</f>
        <v>5:00 PM</v>
      </c>
      <c r="BY2485" t="s">
        <v>159</v>
      </c>
      <c r="BZ2485">
        <v>0</v>
      </c>
      <c r="CA2485">
        <v>24</v>
      </c>
      <c r="CB2485" t="s">
        <v>117</v>
      </c>
      <c r="CD2485" t="s">
        <v>194</v>
      </c>
      <c r="CE2485" t="s">
        <v>982</v>
      </c>
      <c r="CG2485" t="s">
        <v>120</v>
      </c>
      <c r="CH2485" t="s">
        <v>121</v>
      </c>
      <c r="CI2485" s="6">
        <v>96950</v>
      </c>
      <c r="CJ2485" s="10">
        <v>9.75</v>
      </c>
      <c r="CK2485" s="10">
        <v>9.75</v>
      </c>
      <c r="CL2485" s="10">
        <v>14.63</v>
      </c>
      <c r="CM2485" s="10">
        <v>14.63</v>
      </c>
      <c r="CN2485" t="s">
        <v>137</v>
      </c>
      <c r="CO2485" t="s">
        <v>140</v>
      </c>
      <c r="CP2485" t="s">
        <v>138</v>
      </c>
      <c r="CR2485" t="s">
        <v>117</v>
      </c>
      <c r="CS2485" t="s">
        <v>139</v>
      </c>
      <c r="CT2485" t="s">
        <v>140</v>
      </c>
      <c r="CU2485" t="s">
        <v>139</v>
      </c>
      <c r="CV2485" t="s">
        <v>140</v>
      </c>
      <c r="CW2485" t="s">
        <v>139</v>
      </c>
      <c r="CX2485" t="s">
        <v>140</v>
      </c>
      <c r="CY2485" t="s">
        <v>140</v>
      </c>
      <c r="CZ2485" s="8">
        <v>16704831285</v>
      </c>
      <c r="DA2485" t="s">
        <v>5101</v>
      </c>
      <c r="DB2485" t="s">
        <v>140</v>
      </c>
      <c r="DC2485" t="s">
        <v>139</v>
      </c>
      <c r="DD2485" t="s">
        <v>117</v>
      </c>
    </row>
    <row r="2486" spans="1:114" ht="15" customHeight="1" x14ac:dyDescent="0.35">
      <c r="A2486" t="s">
        <v>13942</v>
      </c>
      <c r="B2486" t="s">
        <v>144</v>
      </c>
      <c r="C2486" s="1">
        <v>45788</v>
      </c>
      <c r="D2486" s="1">
        <v>45833</v>
      </c>
      <c r="E2486" t="s">
        <v>116</v>
      </c>
      <c r="F2486" s="1">
        <v>45929</v>
      </c>
      <c r="G2486" t="s">
        <v>117</v>
      </c>
      <c r="H2486" t="s">
        <v>117</v>
      </c>
      <c r="I2486" t="s">
        <v>117</v>
      </c>
      <c r="J2486" t="s">
        <v>12341</v>
      </c>
      <c r="L2486" t="s">
        <v>10923</v>
      </c>
      <c r="M2486" t="s">
        <v>10924</v>
      </c>
      <c r="N2486" t="s">
        <v>136</v>
      </c>
      <c r="O2486" t="s">
        <v>121</v>
      </c>
      <c r="P2486" s="6">
        <v>96950</v>
      </c>
      <c r="Q2486" t="s">
        <v>122</v>
      </c>
      <c r="S2486" s="8">
        <v>16702346526</v>
      </c>
      <c r="U2486" t="s">
        <v>10925</v>
      </c>
      <c r="V2486">
        <v>23622</v>
      </c>
      <c r="W2486" t="s">
        <v>124</v>
      </c>
      <c r="Y2486" t="s">
        <v>10926</v>
      </c>
      <c r="Z2486" t="s">
        <v>10927</v>
      </c>
      <c r="AA2486" t="s">
        <v>10928</v>
      </c>
      <c r="AB2486" t="s">
        <v>1198</v>
      </c>
      <c r="AC2486" t="s">
        <v>13943</v>
      </c>
      <c r="AD2486" t="s">
        <v>10924</v>
      </c>
      <c r="AE2486" t="s">
        <v>136</v>
      </c>
      <c r="AF2486" t="s">
        <v>121</v>
      </c>
      <c r="AG2486" s="6">
        <v>96950</v>
      </c>
      <c r="AH2486" t="s">
        <v>122</v>
      </c>
      <c r="AJ2486" s="8">
        <v>16702346526</v>
      </c>
      <c r="AL2486" t="s">
        <v>10929</v>
      </c>
      <c r="BE2486" t="str">
        <f>"49-9071.00"</f>
        <v>49-9071.00</v>
      </c>
      <c r="BF2486" t="s">
        <v>156</v>
      </c>
      <c r="BG2486" t="s">
        <v>13944</v>
      </c>
      <c r="BH2486" t="s">
        <v>156</v>
      </c>
      <c r="BI2486">
        <v>10</v>
      </c>
      <c r="BJ2486">
        <v>10</v>
      </c>
      <c r="BK2486" s="1">
        <v>45931</v>
      </c>
      <c r="BL2486" s="1">
        <v>46295</v>
      </c>
      <c r="BM2486" s="1">
        <v>45931</v>
      </c>
      <c r="BN2486" s="1">
        <v>46295</v>
      </c>
      <c r="BO2486">
        <v>40</v>
      </c>
      <c r="BP2486">
        <v>0</v>
      </c>
      <c r="BQ2486">
        <v>8</v>
      </c>
      <c r="BR2486">
        <v>8</v>
      </c>
      <c r="BS2486">
        <v>8</v>
      </c>
      <c r="BT2486">
        <v>8</v>
      </c>
      <c r="BU2486">
        <v>8</v>
      </c>
      <c r="BV2486">
        <v>0</v>
      </c>
      <c r="BW2486" t="str">
        <f>"8:00 AM"</f>
        <v>8:00 AM</v>
      </c>
      <c r="BX2486" t="str">
        <f>"5:00 PM"</f>
        <v>5:00 PM</v>
      </c>
      <c r="BY2486" t="s">
        <v>159</v>
      </c>
      <c r="BZ2486">
        <v>0</v>
      </c>
      <c r="CA2486">
        <v>12</v>
      </c>
      <c r="CB2486" t="s">
        <v>117</v>
      </c>
      <c r="CD2486" t="s">
        <v>13945</v>
      </c>
      <c r="CE2486" t="s">
        <v>10923</v>
      </c>
      <c r="CG2486" t="s">
        <v>136</v>
      </c>
      <c r="CH2486" t="s">
        <v>121</v>
      </c>
      <c r="CI2486" s="6">
        <v>96950</v>
      </c>
      <c r="CJ2486" s="10">
        <v>9.75</v>
      </c>
      <c r="CK2486" s="10">
        <v>9.75</v>
      </c>
      <c r="CL2486" s="10">
        <v>14.63</v>
      </c>
      <c r="CM2486" s="10">
        <v>14.63</v>
      </c>
      <c r="CN2486" t="s">
        <v>137</v>
      </c>
      <c r="CO2486" t="s">
        <v>162</v>
      </c>
      <c r="CP2486" t="s">
        <v>138</v>
      </c>
      <c r="CR2486" t="s">
        <v>139</v>
      </c>
      <c r="CS2486" t="s">
        <v>139</v>
      </c>
      <c r="CT2486" t="s">
        <v>140</v>
      </c>
      <c r="CU2486" t="s">
        <v>139</v>
      </c>
      <c r="CV2486" t="s">
        <v>140</v>
      </c>
      <c r="CW2486" t="s">
        <v>139</v>
      </c>
      <c r="CX2486" t="s">
        <v>140</v>
      </c>
      <c r="CY2486" t="s">
        <v>13946</v>
      </c>
      <c r="CZ2486" s="8">
        <v>16702346526</v>
      </c>
      <c r="DA2486" t="s">
        <v>10929</v>
      </c>
      <c r="DB2486" t="s">
        <v>140</v>
      </c>
      <c r="DC2486" t="s">
        <v>139</v>
      </c>
      <c r="DD2486" t="s">
        <v>117</v>
      </c>
    </row>
    <row r="2487" spans="1:114" ht="15" customHeight="1" x14ac:dyDescent="0.35">
      <c r="A2487" t="s">
        <v>12642</v>
      </c>
      <c r="B2487" t="s">
        <v>144</v>
      </c>
      <c r="C2487" s="1">
        <v>45790</v>
      </c>
      <c r="D2487" s="1">
        <v>45833</v>
      </c>
      <c r="E2487" t="s">
        <v>116</v>
      </c>
      <c r="F2487" s="1">
        <v>45929</v>
      </c>
      <c r="G2487" t="s">
        <v>117</v>
      </c>
      <c r="H2487" t="s">
        <v>117</v>
      </c>
      <c r="I2487" t="s">
        <v>117</v>
      </c>
      <c r="J2487" t="s">
        <v>10697</v>
      </c>
      <c r="K2487" t="s">
        <v>10698</v>
      </c>
      <c r="L2487" t="s">
        <v>10699</v>
      </c>
      <c r="M2487" t="s">
        <v>12214</v>
      </c>
      <c r="N2487" t="s">
        <v>248</v>
      </c>
      <c r="O2487" t="s">
        <v>121</v>
      </c>
      <c r="P2487" s="6">
        <v>96951</v>
      </c>
      <c r="Q2487" t="s">
        <v>122</v>
      </c>
      <c r="S2487" s="8">
        <v>16707850100</v>
      </c>
      <c r="U2487" t="s">
        <v>4939</v>
      </c>
      <c r="V2487">
        <v>5511</v>
      </c>
      <c r="W2487" t="s">
        <v>124</v>
      </c>
      <c r="Y2487" t="s">
        <v>8908</v>
      </c>
      <c r="Z2487" t="s">
        <v>8909</v>
      </c>
      <c r="AB2487" t="s">
        <v>2678</v>
      </c>
      <c r="AC2487" t="s">
        <v>12215</v>
      </c>
      <c r="AD2487" t="s">
        <v>6561</v>
      </c>
      <c r="AE2487" t="s">
        <v>248</v>
      </c>
      <c r="AF2487" t="s">
        <v>121</v>
      </c>
      <c r="AG2487" s="6">
        <v>96951</v>
      </c>
      <c r="AH2487" t="s">
        <v>122</v>
      </c>
      <c r="AJ2487" s="8">
        <v>16707850100</v>
      </c>
      <c r="AL2487" t="s">
        <v>4943</v>
      </c>
      <c r="BE2487" t="str">
        <f>"43-3031.00"</f>
        <v>43-3031.00</v>
      </c>
      <c r="BF2487" t="s">
        <v>357</v>
      </c>
      <c r="BG2487" t="s">
        <v>12216</v>
      </c>
      <c r="BH2487" t="s">
        <v>537</v>
      </c>
      <c r="BI2487">
        <v>2</v>
      </c>
      <c r="BJ2487">
        <v>2</v>
      </c>
      <c r="BK2487" s="1">
        <v>45931</v>
      </c>
      <c r="BL2487" s="1">
        <v>46295</v>
      </c>
      <c r="BM2487" s="1">
        <v>45931</v>
      </c>
      <c r="BN2487" s="1">
        <v>46295</v>
      </c>
      <c r="BO2487">
        <v>35</v>
      </c>
      <c r="BP2487">
        <v>0</v>
      </c>
      <c r="BQ2487">
        <v>7</v>
      </c>
      <c r="BR2487">
        <v>7</v>
      </c>
      <c r="BS2487">
        <v>7</v>
      </c>
      <c r="BT2487">
        <v>7</v>
      </c>
      <c r="BU2487">
        <v>7</v>
      </c>
      <c r="BV2487">
        <v>0</v>
      </c>
      <c r="BW2487" t="str">
        <f>"8:00 AM"</f>
        <v>8:00 AM</v>
      </c>
      <c r="BX2487" t="str">
        <f>"5:00 PM"</f>
        <v>5:00 PM</v>
      </c>
      <c r="BY2487" t="s">
        <v>159</v>
      </c>
      <c r="BZ2487">
        <v>0</v>
      </c>
      <c r="CA2487">
        <v>12</v>
      </c>
      <c r="CB2487" t="s">
        <v>117</v>
      </c>
      <c r="CD2487" t="s">
        <v>12643</v>
      </c>
      <c r="CE2487" t="s">
        <v>10699</v>
      </c>
      <c r="CF2487" t="s">
        <v>6561</v>
      </c>
      <c r="CG2487" t="s">
        <v>248</v>
      </c>
      <c r="CH2487" t="s">
        <v>121</v>
      </c>
      <c r="CI2487" s="6">
        <v>96951</v>
      </c>
      <c r="CJ2487" s="10">
        <v>12.28</v>
      </c>
      <c r="CK2487" s="10">
        <v>12.28</v>
      </c>
      <c r="CL2487" s="10">
        <v>18.420000000000002</v>
      </c>
      <c r="CM2487" s="10">
        <v>18.420000000000002</v>
      </c>
      <c r="CN2487" t="s">
        <v>137</v>
      </c>
      <c r="CO2487" t="s">
        <v>194</v>
      </c>
      <c r="CP2487" t="s">
        <v>138</v>
      </c>
      <c r="CR2487" t="s">
        <v>117</v>
      </c>
      <c r="CS2487" t="s">
        <v>139</v>
      </c>
      <c r="CT2487" t="s">
        <v>140</v>
      </c>
      <c r="CU2487" t="s">
        <v>139</v>
      </c>
      <c r="CV2487" t="s">
        <v>140</v>
      </c>
      <c r="CW2487" t="s">
        <v>139</v>
      </c>
      <c r="CX2487" t="s">
        <v>140</v>
      </c>
      <c r="CY2487" t="s">
        <v>774</v>
      </c>
      <c r="CZ2487" s="8">
        <v>16707850100</v>
      </c>
      <c r="DA2487" t="s">
        <v>4943</v>
      </c>
      <c r="DB2487" t="s">
        <v>140</v>
      </c>
      <c r="DC2487" t="s">
        <v>139</v>
      </c>
      <c r="DD2487" t="s">
        <v>117</v>
      </c>
      <c r="DE2487" t="s">
        <v>4940</v>
      </c>
      <c r="DF2487" t="s">
        <v>4941</v>
      </c>
      <c r="DH2487" t="s">
        <v>4939</v>
      </c>
      <c r="DI2487" t="s">
        <v>4948</v>
      </c>
      <c r="DJ2487" t="s">
        <v>4943</v>
      </c>
    </row>
    <row r="2488" spans="1:114" ht="15" customHeight="1" x14ac:dyDescent="0.35">
      <c r="A2488" t="s">
        <v>14088</v>
      </c>
      <c r="B2488" t="s">
        <v>144</v>
      </c>
      <c r="C2488" s="1">
        <v>45793</v>
      </c>
      <c r="D2488" s="1">
        <v>45833</v>
      </c>
      <c r="E2488" t="s">
        <v>116</v>
      </c>
      <c r="F2488" s="1">
        <v>45959</v>
      </c>
      <c r="G2488" t="s">
        <v>117</v>
      </c>
      <c r="H2488" t="s">
        <v>117</v>
      </c>
      <c r="I2488" t="s">
        <v>117</v>
      </c>
      <c r="J2488" t="s">
        <v>4663</v>
      </c>
      <c r="K2488" t="s">
        <v>4664</v>
      </c>
      <c r="L2488" t="s">
        <v>14089</v>
      </c>
      <c r="N2488" t="s">
        <v>136</v>
      </c>
      <c r="O2488" t="s">
        <v>121</v>
      </c>
      <c r="P2488" s="6">
        <v>96950</v>
      </c>
      <c r="Q2488" t="s">
        <v>122</v>
      </c>
      <c r="R2488" t="s">
        <v>140</v>
      </c>
      <c r="S2488" s="8">
        <v>16702338883</v>
      </c>
      <c r="U2488" t="s">
        <v>1065</v>
      </c>
      <c r="V2488">
        <v>23622</v>
      </c>
      <c r="W2488" t="s">
        <v>124</v>
      </c>
      <c r="Y2488" t="s">
        <v>6539</v>
      </c>
      <c r="Z2488" t="s">
        <v>6540</v>
      </c>
      <c r="AA2488" t="s">
        <v>6541</v>
      </c>
      <c r="AB2488" t="s">
        <v>205</v>
      </c>
      <c r="AC2488" t="s">
        <v>14089</v>
      </c>
      <c r="AE2488" t="s">
        <v>136</v>
      </c>
      <c r="AF2488" t="s">
        <v>121</v>
      </c>
      <c r="AG2488" s="6">
        <v>96950</v>
      </c>
      <c r="AH2488" t="s">
        <v>122</v>
      </c>
      <c r="AJ2488" s="8">
        <v>16702338883</v>
      </c>
      <c r="AL2488" t="s">
        <v>1069</v>
      </c>
      <c r="BE2488" t="str">
        <f>"49-9071.00"</f>
        <v>49-9071.00</v>
      </c>
      <c r="BF2488" t="s">
        <v>156</v>
      </c>
      <c r="BG2488" t="s">
        <v>14090</v>
      </c>
      <c r="BH2488" t="s">
        <v>4780</v>
      </c>
      <c r="BI2488">
        <v>20</v>
      </c>
      <c r="BJ2488">
        <v>20</v>
      </c>
      <c r="BK2488" s="1">
        <v>45961</v>
      </c>
      <c r="BL2488" s="1">
        <v>46325</v>
      </c>
      <c r="BM2488" s="1">
        <v>45961</v>
      </c>
      <c r="BN2488" s="1">
        <v>46325</v>
      </c>
      <c r="BO2488">
        <v>40</v>
      </c>
      <c r="BP2488">
        <v>0</v>
      </c>
      <c r="BQ2488">
        <v>8</v>
      </c>
      <c r="BR2488">
        <v>8</v>
      </c>
      <c r="BS2488">
        <v>8</v>
      </c>
      <c r="BT2488">
        <v>8</v>
      </c>
      <c r="BU2488">
        <v>8</v>
      </c>
      <c r="BV2488">
        <v>0</v>
      </c>
      <c r="BW2488" t="str">
        <f>"7:30 AM"</f>
        <v>7:30 AM</v>
      </c>
      <c r="BX2488" t="str">
        <f>"4:30 PM"</f>
        <v>4:30 PM</v>
      </c>
      <c r="BY2488" t="s">
        <v>159</v>
      </c>
      <c r="BZ2488">
        <v>0</v>
      </c>
      <c r="CA2488">
        <v>12</v>
      </c>
      <c r="CB2488" t="s">
        <v>117</v>
      </c>
      <c r="CD2488" t="s">
        <v>14091</v>
      </c>
      <c r="CE2488" t="s">
        <v>14089</v>
      </c>
      <c r="CG2488" t="s">
        <v>136</v>
      </c>
      <c r="CH2488" t="s">
        <v>121</v>
      </c>
      <c r="CI2488" s="6">
        <v>96950</v>
      </c>
      <c r="CJ2488" s="10">
        <v>9.75</v>
      </c>
      <c r="CK2488" s="10">
        <v>9.75</v>
      </c>
      <c r="CL2488" s="10">
        <v>14.63</v>
      </c>
      <c r="CM2488" s="10">
        <v>14.63</v>
      </c>
      <c r="CN2488" t="s">
        <v>137</v>
      </c>
      <c r="CO2488" t="s">
        <v>140</v>
      </c>
      <c r="CP2488" t="s">
        <v>209</v>
      </c>
      <c r="CR2488" t="s">
        <v>117</v>
      </c>
      <c r="CS2488" t="s">
        <v>139</v>
      </c>
      <c r="CT2488" t="s">
        <v>139</v>
      </c>
      <c r="CU2488" t="s">
        <v>139</v>
      </c>
      <c r="CV2488" t="s">
        <v>140</v>
      </c>
      <c r="CW2488" t="s">
        <v>139</v>
      </c>
      <c r="CX2488" t="s">
        <v>139</v>
      </c>
      <c r="CY2488" t="s">
        <v>308</v>
      </c>
      <c r="CZ2488" s="8">
        <v>16702338883</v>
      </c>
      <c r="DA2488" t="s">
        <v>1069</v>
      </c>
      <c r="DB2488" t="s">
        <v>140</v>
      </c>
      <c r="DC2488" t="s">
        <v>139</v>
      </c>
      <c r="DD2488" t="s">
        <v>117</v>
      </c>
    </row>
    <row r="2489" spans="1:114" ht="15" customHeight="1" x14ac:dyDescent="0.35">
      <c r="A2489" t="s">
        <v>15416</v>
      </c>
      <c r="B2489" t="s">
        <v>166</v>
      </c>
      <c r="C2489" s="1">
        <v>45797</v>
      </c>
      <c r="D2489" s="1">
        <v>45833</v>
      </c>
      <c r="E2489" t="s">
        <v>116</v>
      </c>
      <c r="F2489" s="1">
        <v>45837</v>
      </c>
      <c r="G2489" t="s">
        <v>117</v>
      </c>
      <c r="H2489" t="s">
        <v>117</v>
      </c>
      <c r="I2489" t="s">
        <v>117</v>
      </c>
      <c r="J2489" t="s">
        <v>1712</v>
      </c>
      <c r="L2489" t="s">
        <v>1713</v>
      </c>
      <c r="M2489" t="s">
        <v>1714</v>
      </c>
      <c r="N2489" t="s">
        <v>120</v>
      </c>
      <c r="O2489" t="s">
        <v>121</v>
      </c>
      <c r="P2489" s="6">
        <v>96950</v>
      </c>
      <c r="Q2489" t="s">
        <v>122</v>
      </c>
      <c r="S2489" s="8">
        <v>16702858730</v>
      </c>
      <c r="U2489" t="s">
        <v>1073</v>
      </c>
      <c r="V2489">
        <v>561320</v>
      </c>
      <c r="W2489" t="s">
        <v>124</v>
      </c>
      <c r="Y2489" t="s">
        <v>174</v>
      </c>
      <c r="Z2489" t="s">
        <v>6058</v>
      </c>
      <c r="AA2489" t="s">
        <v>6059</v>
      </c>
      <c r="AB2489" t="s">
        <v>6060</v>
      </c>
      <c r="AC2489" t="s">
        <v>1713</v>
      </c>
      <c r="AD2489" t="s">
        <v>1714</v>
      </c>
      <c r="AE2489" t="s">
        <v>120</v>
      </c>
      <c r="AF2489" t="s">
        <v>121</v>
      </c>
      <c r="AG2489" s="6">
        <v>96950</v>
      </c>
      <c r="AH2489" t="s">
        <v>122</v>
      </c>
      <c r="AJ2489" s="8">
        <v>16702858730</v>
      </c>
      <c r="AL2489" t="s">
        <v>1078</v>
      </c>
      <c r="BE2489" t="str">
        <f>"13-2011.00"</f>
        <v>13-2011.00</v>
      </c>
      <c r="BF2489" t="s">
        <v>934</v>
      </c>
      <c r="BG2489" t="s">
        <v>6061</v>
      </c>
      <c r="BH2489" t="s">
        <v>2233</v>
      </c>
      <c r="BI2489">
        <v>2</v>
      </c>
      <c r="BK2489" s="1">
        <v>45839</v>
      </c>
      <c r="BL2489" s="1">
        <v>46203</v>
      </c>
      <c r="BO2489">
        <v>35</v>
      </c>
      <c r="BP2489">
        <v>0</v>
      </c>
      <c r="BQ2489">
        <v>7</v>
      </c>
      <c r="BR2489">
        <v>7</v>
      </c>
      <c r="BS2489">
        <v>7</v>
      </c>
      <c r="BT2489">
        <v>7</v>
      </c>
      <c r="BU2489">
        <v>7</v>
      </c>
      <c r="BV2489">
        <v>0</v>
      </c>
      <c r="BW2489" t="str">
        <f>"9:00 AM"</f>
        <v>9:00 AM</v>
      </c>
      <c r="BX2489" t="str">
        <f>"5:00 PM"</f>
        <v>5:00 PM</v>
      </c>
      <c r="BY2489" t="s">
        <v>588</v>
      </c>
      <c r="BZ2489">
        <v>0</v>
      </c>
      <c r="CA2489">
        <v>12</v>
      </c>
      <c r="CB2489" t="s">
        <v>139</v>
      </c>
      <c r="CC2489">
        <v>2</v>
      </c>
      <c r="CD2489" s="2" t="s">
        <v>6062</v>
      </c>
      <c r="CE2489" t="s">
        <v>5718</v>
      </c>
      <c r="CF2489" t="s">
        <v>982</v>
      </c>
      <c r="CG2489" t="s">
        <v>120</v>
      </c>
      <c r="CH2489" t="s">
        <v>121</v>
      </c>
      <c r="CI2489" s="6">
        <v>96950</v>
      </c>
      <c r="CJ2489" s="10">
        <v>17.48</v>
      </c>
      <c r="CK2489" s="10">
        <v>17.48</v>
      </c>
      <c r="CL2489" s="10">
        <v>26.22</v>
      </c>
      <c r="CM2489" s="10">
        <v>26.22</v>
      </c>
      <c r="CN2489" t="s">
        <v>137</v>
      </c>
      <c r="CO2489" t="s">
        <v>194</v>
      </c>
      <c r="CP2489" t="s">
        <v>138</v>
      </c>
      <c r="CR2489" t="s">
        <v>117</v>
      </c>
      <c r="CS2489" t="s">
        <v>139</v>
      </c>
      <c r="CT2489" t="s">
        <v>140</v>
      </c>
      <c r="CU2489" t="s">
        <v>139</v>
      </c>
      <c r="CV2489" t="s">
        <v>140</v>
      </c>
      <c r="CW2489" t="s">
        <v>139</v>
      </c>
      <c r="CX2489" t="s">
        <v>140</v>
      </c>
      <c r="CY2489" s="2" t="s">
        <v>4595</v>
      </c>
      <c r="CZ2489" s="8">
        <v>16702858730</v>
      </c>
      <c r="DA2489" t="s">
        <v>1078</v>
      </c>
      <c r="DB2489" t="s">
        <v>140</v>
      </c>
      <c r="DC2489" t="s">
        <v>139</v>
      </c>
      <c r="DD2489" t="s">
        <v>117</v>
      </c>
    </row>
    <row r="2490" spans="1:114" ht="15" customHeight="1" x14ac:dyDescent="0.35">
      <c r="A2490" t="s">
        <v>16754</v>
      </c>
      <c r="B2490" t="s">
        <v>166</v>
      </c>
      <c r="C2490" s="1">
        <v>45811</v>
      </c>
      <c r="D2490" s="1">
        <v>45833</v>
      </c>
      <c r="E2490" t="s">
        <v>211</v>
      </c>
      <c r="G2490" t="s">
        <v>117</v>
      </c>
      <c r="H2490" t="s">
        <v>117</v>
      </c>
      <c r="I2490" t="s">
        <v>117</v>
      </c>
      <c r="J2490" t="s">
        <v>1648</v>
      </c>
      <c r="K2490" t="s">
        <v>1649</v>
      </c>
      <c r="L2490" t="s">
        <v>1650</v>
      </c>
      <c r="M2490" t="s">
        <v>1651</v>
      </c>
      <c r="N2490" t="s">
        <v>136</v>
      </c>
      <c r="O2490" t="s">
        <v>121</v>
      </c>
      <c r="P2490" s="6">
        <v>96950</v>
      </c>
      <c r="Q2490" t="s">
        <v>122</v>
      </c>
      <c r="S2490" s="8">
        <v>16703222653</v>
      </c>
      <c r="U2490" t="s">
        <v>1652</v>
      </c>
      <c r="V2490">
        <v>722515</v>
      </c>
      <c r="W2490" t="s">
        <v>124</v>
      </c>
      <c r="Y2490" t="s">
        <v>1653</v>
      </c>
      <c r="Z2490" t="s">
        <v>1654</v>
      </c>
      <c r="AA2490" t="s">
        <v>1655</v>
      </c>
      <c r="AB2490" t="s">
        <v>1656</v>
      </c>
      <c r="AC2490" t="s">
        <v>1650</v>
      </c>
      <c r="AD2490" t="s">
        <v>1651</v>
      </c>
      <c r="AE2490" t="s">
        <v>136</v>
      </c>
      <c r="AF2490" t="s">
        <v>121</v>
      </c>
      <c r="AG2490" s="6">
        <v>96950</v>
      </c>
      <c r="AH2490" t="s">
        <v>122</v>
      </c>
      <c r="AJ2490" s="8">
        <v>16703222653</v>
      </c>
      <c r="AL2490" t="s">
        <v>1657</v>
      </c>
      <c r="BE2490" t="str">
        <f>"35-3031.00"</f>
        <v>35-3031.00</v>
      </c>
      <c r="BF2490" t="s">
        <v>788</v>
      </c>
      <c r="BG2490" t="s">
        <v>2085</v>
      </c>
      <c r="BH2490" t="s">
        <v>788</v>
      </c>
      <c r="BI2490">
        <v>5</v>
      </c>
      <c r="BK2490" s="1">
        <v>45930</v>
      </c>
      <c r="BL2490" s="1">
        <v>46296</v>
      </c>
      <c r="BO2490">
        <v>35</v>
      </c>
      <c r="BP2490">
        <v>5</v>
      </c>
      <c r="BQ2490">
        <v>5</v>
      </c>
      <c r="BR2490">
        <v>5</v>
      </c>
      <c r="BS2490">
        <v>5</v>
      </c>
      <c r="BT2490">
        <v>5</v>
      </c>
      <c r="BU2490">
        <v>5</v>
      </c>
      <c r="BV2490">
        <v>5</v>
      </c>
      <c r="BW2490" t="str">
        <f>"8:00 AM"</f>
        <v>8:00 AM</v>
      </c>
      <c r="BX2490" t="str">
        <f>"2:00 PM"</f>
        <v>2:00 PM</v>
      </c>
      <c r="BY2490" t="s">
        <v>133</v>
      </c>
      <c r="BZ2490">
        <v>0</v>
      </c>
      <c r="CA2490">
        <v>12</v>
      </c>
      <c r="CB2490" t="s">
        <v>117</v>
      </c>
      <c r="CD2490" s="2" t="s">
        <v>16755</v>
      </c>
      <c r="CE2490" t="s">
        <v>1650</v>
      </c>
      <c r="CF2490" t="s">
        <v>1651</v>
      </c>
      <c r="CG2490" t="s">
        <v>136</v>
      </c>
      <c r="CH2490" t="s">
        <v>121</v>
      </c>
      <c r="CI2490" s="6">
        <v>96950</v>
      </c>
      <c r="CJ2490" s="10">
        <v>8.0399999999999991</v>
      </c>
      <c r="CK2490" s="10">
        <v>8.0399999999999991</v>
      </c>
      <c r="CL2490" s="10">
        <v>12.06</v>
      </c>
      <c r="CM2490" s="10">
        <v>12.06</v>
      </c>
      <c r="CN2490" t="s">
        <v>137</v>
      </c>
      <c r="CO2490" t="s">
        <v>1661</v>
      </c>
      <c r="CP2490" t="s">
        <v>138</v>
      </c>
      <c r="CR2490" t="s">
        <v>117</v>
      </c>
      <c r="CS2490" t="s">
        <v>139</v>
      </c>
      <c r="CT2490" t="s">
        <v>140</v>
      </c>
      <c r="CU2490" t="s">
        <v>139</v>
      </c>
      <c r="CV2490" t="s">
        <v>140</v>
      </c>
      <c r="CW2490" t="s">
        <v>139</v>
      </c>
      <c r="CX2490" t="s">
        <v>140</v>
      </c>
      <c r="CY2490" t="s">
        <v>4742</v>
      </c>
      <c r="CZ2490" s="8">
        <v>16703222653</v>
      </c>
      <c r="DA2490" t="s">
        <v>1657</v>
      </c>
      <c r="DB2490" t="s">
        <v>142</v>
      </c>
      <c r="DC2490" t="s">
        <v>139</v>
      </c>
      <c r="DD2490" t="s">
        <v>117</v>
      </c>
    </row>
    <row r="2491" spans="1:114" ht="15" customHeight="1" x14ac:dyDescent="0.35">
      <c r="A2491" t="s">
        <v>6033</v>
      </c>
      <c r="B2491" t="s">
        <v>115</v>
      </c>
      <c r="C2491" s="1">
        <v>45832</v>
      </c>
      <c r="D2491" s="1">
        <v>45833</v>
      </c>
      <c r="E2491" t="s">
        <v>211</v>
      </c>
      <c r="G2491" t="s">
        <v>117</v>
      </c>
      <c r="H2491" t="s">
        <v>117</v>
      </c>
      <c r="I2491" t="s">
        <v>117</v>
      </c>
      <c r="J2491" t="s">
        <v>750</v>
      </c>
      <c r="K2491" t="s">
        <v>751</v>
      </c>
      <c r="L2491" t="s">
        <v>752</v>
      </c>
      <c r="M2491" t="s">
        <v>753</v>
      </c>
      <c r="N2491" t="s">
        <v>120</v>
      </c>
      <c r="O2491" t="s">
        <v>121</v>
      </c>
      <c r="P2491" s="6">
        <v>96950</v>
      </c>
      <c r="Q2491" t="s">
        <v>122</v>
      </c>
      <c r="R2491" t="s">
        <v>652</v>
      </c>
      <c r="S2491" s="8">
        <v>16702341336</v>
      </c>
      <c r="U2491" t="s">
        <v>754</v>
      </c>
      <c r="V2491">
        <v>425120</v>
      </c>
      <c r="W2491" t="s">
        <v>124</v>
      </c>
      <c r="Y2491" t="s">
        <v>755</v>
      </c>
      <c r="Z2491" t="s">
        <v>756</v>
      </c>
      <c r="AA2491" t="s">
        <v>140</v>
      </c>
      <c r="AB2491" t="s">
        <v>657</v>
      </c>
      <c r="AC2491" t="s">
        <v>752</v>
      </c>
      <c r="AD2491" t="s">
        <v>753</v>
      </c>
      <c r="AE2491" t="s">
        <v>120</v>
      </c>
      <c r="AF2491" t="s">
        <v>121</v>
      </c>
      <c r="AG2491" s="6">
        <v>96950</v>
      </c>
      <c r="AH2491" t="s">
        <v>122</v>
      </c>
      <c r="AI2491" t="s">
        <v>652</v>
      </c>
      <c r="AJ2491" s="8">
        <v>16702341336</v>
      </c>
      <c r="AL2491" t="s">
        <v>757</v>
      </c>
      <c r="BE2491" t="str">
        <f>"49-9071.00"</f>
        <v>49-9071.00</v>
      </c>
      <c r="BF2491" t="s">
        <v>156</v>
      </c>
      <c r="BG2491" t="s">
        <v>758</v>
      </c>
      <c r="BH2491" t="s">
        <v>341</v>
      </c>
      <c r="BI2491">
        <v>3</v>
      </c>
      <c r="BK2491" s="1">
        <v>45931</v>
      </c>
      <c r="BL2491" s="1">
        <v>46295</v>
      </c>
      <c r="BO2491">
        <v>35</v>
      </c>
      <c r="BP2491">
        <v>0</v>
      </c>
      <c r="BQ2491">
        <v>7</v>
      </c>
      <c r="BR2491">
        <v>7</v>
      </c>
      <c r="BS2491">
        <v>7</v>
      </c>
      <c r="BT2491">
        <v>7</v>
      </c>
      <c r="BU2491">
        <v>7</v>
      </c>
      <c r="BV2491">
        <v>0</v>
      </c>
      <c r="BW2491" t="str">
        <f>"8:00 AM"</f>
        <v>8:00 AM</v>
      </c>
      <c r="BX2491" t="str">
        <f>"4:00 PM"</f>
        <v>4:00 PM</v>
      </c>
      <c r="BY2491" t="s">
        <v>133</v>
      </c>
      <c r="BZ2491">
        <v>0</v>
      </c>
      <c r="CA2491">
        <v>12</v>
      </c>
      <c r="CB2491" t="s">
        <v>117</v>
      </c>
      <c r="CD2491" t="s">
        <v>759</v>
      </c>
      <c r="CE2491" t="s">
        <v>760</v>
      </c>
      <c r="CF2491" t="s">
        <v>570</v>
      </c>
      <c r="CG2491" t="s">
        <v>120</v>
      </c>
      <c r="CH2491" t="s">
        <v>121</v>
      </c>
      <c r="CI2491" s="6">
        <v>96950</v>
      </c>
      <c r="CJ2491" s="10">
        <v>9.75</v>
      </c>
      <c r="CK2491" s="10">
        <v>10</v>
      </c>
      <c r="CL2491" s="10">
        <v>14.62</v>
      </c>
      <c r="CM2491" s="10">
        <v>15</v>
      </c>
      <c r="CN2491" t="s">
        <v>137</v>
      </c>
      <c r="CO2491" t="s">
        <v>140</v>
      </c>
      <c r="CP2491" t="s">
        <v>138</v>
      </c>
      <c r="CR2491" t="s">
        <v>117</v>
      </c>
      <c r="CS2491" t="s">
        <v>139</v>
      </c>
      <c r="CT2491" t="s">
        <v>139</v>
      </c>
      <c r="CU2491" t="s">
        <v>139</v>
      </c>
      <c r="CV2491" t="s">
        <v>140</v>
      </c>
      <c r="CW2491" t="s">
        <v>139</v>
      </c>
      <c r="CX2491" t="s">
        <v>140</v>
      </c>
      <c r="CY2491" t="s">
        <v>664</v>
      </c>
      <c r="CZ2491" s="8">
        <v>16702341336</v>
      </c>
      <c r="DA2491" t="s">
        <v>757</v>
      </c>
      <c r="DB2491" t="s">
        <v>140</v>
      </c>
      <c r="DC2491" t="s">
        <v>139</v>
      </c>
      <c r="DD2491" t="s">
        <v>117</v>
      </c>
    </row>
    <row r="2492" spans="1:114" ht="15" customHeight="1" x14ac:dyDescent="0.35">
      <c r="A2492" t="s">
        <v>8394</v>
      </c>
      <c r="B2492" t="s">
        <v>115</v>
      </c>
      <c r="C2492" s="1">
        <v>45832</v>
      </c>
      <c r="D2492" s="1">
        <v>45833</v>
      </c>
      <c r="E2492" t="s">
        <v>116</v>
      </c>
      <c r="F2492" s="1">
        <v>45929</v>
      </c>
      <c r="G2492" t="s">
        <v>139</v>
      </c>
      <c r="H2492" t="s">
        <v>117</v>
      </c>
      <c r="I2492" t="s">
        <v>117</v>
      </c>
      <c r="J2492" t="s">
        <v>750</v>
      </c>
      <c r="K2492" t="s">
        <v>751</v>
      </c>
      <c r="L2492" t="s">
        <v>752</v>
      </c>
      <c r="M2492" t="s">
        <v>753</v>
      </c>
      <c r="N2492" t="s">
        <v>120</v>
      </c>
      <c r="O2492" t="s">
        <v>121</v>
      </c>
      <c r="P2492" s="6">
        <v>96950</v>
      </c>
      <c r="Q2492" t="s">
        <v>122</v>
      </c>
      <c r="R2492" t="s">
        <v>652</v>
      </c>
      <c r="S2492" s="8">
        <v>16702341336</v>
      </c>
      <c r="U2492" t="s">
        <v>754</v>
      </c>
      <c r="V2492">
        <v>425120</v>
      </c>
      <c r="W2492" t="s">
        <v>124</v>
      </c>
      <c r="Y2492" t="s">
        <v>755</v>
      </c>
      <c r="Z2492" t="s">
        <v>756</v>
      </c>
      <c r="AA2492" t="s">
        <v>140</v>
      </c>
      <c r="AB2492" t="s">
        <v>657</v>
      </c>
      <c r="AC2492" t="s">
        <v>752</v>
      </c>
      <c r="AD2492" t="s">
        <v>753</v>
      </c>
      <c r="AE2492" t="s">
        <v>120</v>
      </c>
      <c r="AF2492" t="s">
        <v>121</v>
      </c>
      <c r="AG2492" s="6">
        <v>96950</v>
      </c>
      <c r="AH2492" t="s">
        <v>122</v>
      </c>
      <c r="AI2492" t="s">
        <v>652</v>
      </c>
      <c r="AJ2492" s="8">
        <v>16702341336</v>
      </c>
      <c r="AL2492" t="s">
        <v>757</v>
      </c>
      <c r="BE2492" t="str">
        <f>"49-9071.00"</f>
        <v>49-9071.00</v>
      </c>
      <c r="BF2492" t="s">
        <v>156</v>
      </c>
      <c r="BG2492" t="s">
        <v>758</v>
      </c>
      <c r="BH2492" t="s">
        <v>341</v>
      </c>
      <c r="BI2492">
        <v>2</v>
      </c>
      <c r="BK2492" s="1">
        <v>45931</v>
      </c>
      <c r="BL2492" s="1">
        <v>47026</v>
      </c>
      <c r="BO2492">
        <v>35</v>
      </c>
      <c r="BP2492">
        <v>0</v>
      </c>
      <c r="BQ2492">
        <v>7</v>
      </c>
      <c r="BR2492">
        <v>7</v>
      </c>
      <c r="BS2492">
        <v>7</v>
      </c>
      <c r="BT2492">
        <v>7</v>
      </c>
      <c r="BU2492">
        <v>7</v>
      </c>
      <c r="BV2492">
        <v>0</v>
      </c>
      <c r="BW2492" t="str">
        <f>"8:00 AM"</f>
        <v>8:00 AM</v>
      </c>
      <c r="BX2492" t="str">
        <f>"4:00 PM"</f>
        <v>4:00 PM</v>
      </c>
      <c r="BY2492" t="s">
        <v>133</v>
      </c>
      <c r="BZ2492">
        <v>0</v>
      </c>
      <c r="CA2492">
        <v>12</v>
      </c>
      <c r="CB2492" t="s">
        <v>117</v>
      </c>
      <c r="CD2492" t="s">
        <v>759</v>
      </c>
      <c r="CE2492" t="s">
        <v>760</v>
      </c>
      <c r="CF2492" t="s">
        <v>570</v>
      </c>
      <c r="CG2492" t="s">
        <v>120</v>
      </c>
      <c r="CH2492" t="s">
        <v>121</v>
      </c>
      <c r="CI2492" s="6">
        <v>96950</v>
      </c>
      <c r="CJ2492" s="10">
        <v>9.75</v>
      </c>
      <c r="CK2492" s="10">
        <v>10</v>
      </c>
      <c r="CL2492" s="10">
        <v>14.62</v>
      </c>
      <c r="CM2492" s="10">
        <v>15</v>
      </c>
      <c r="CN2492" t="s">
        <v>137</v>
      </c>
      <c r="CO2492" t="s">
        <v>140</v>
      </c>
      <c r="CP2492" t="s">
        <v>138</v>
      </c>
      <c r="CR2492" t="s">
        <v>117</v>
      </c>
      <c r="CS2492" t="s">
        <v>139</v>
      </c>
      <c r="CT2492" t="s">
        <v>139</v>
      </c>
      <c r="CU2492" t="s">
        <v>139</v>
      </c>
      <c r="CV2492" t="s">
        <v>140</v>
      </c>
      <c r="CW2492" t="s">
        <v>139</v>
      </c>
      <c r="CX2492" t="s">
        <v>140</v>
      </c>
      <c r="CY2492" t="s">
        <v>664</v>
      </c>
      <c r="CZ2492" s="8">
        <v>16702341336</v>
      </c>
      <c r="DA2492" t="s">
        <v>757</v>
      </c>
      <c r="DB2492" t="s">
        <v>140</v>
      </c>
      <c r="DC2492" t="s">
        <v>139</v>
      </c>
      <c r="DD2492" t="s">
        <v>117</v>
      </c>
    </row>
    <row r="2493" spans="1:114" ht="15" customHeight="1" x14ac:dyDescent="0.35">
      <c r="A2493" t="s">
        <v>15479</v>
      </c>
      <c r="B2493" t="s">
        <v>144</v>
      </c>
      <c r="C2493" s="1">
        <v>45755</v>
      </c>
      <c r="D2493" s="1">
        <v>45834</v>
      </c>
      <c r="E2493" t="s">
        <v>116</v>
      </c>
      <c r="F2493" s="1">
        <v>45930</v>
      </c>
      <c r="G2493" t="s">
        <v>139</v>
      </c>
      <c r="H2493" t="s">
        <v>117</v>
      </c>
      <c r="I2493" t="s">
        <v>117</v>
      </c>
      <c r="J2493" t="s">
        <v>2119</v>
      </c>
      <c r="K2493" t="s">
        <v>15480</v>
      </c>
      <c r="L2493" t="s">
        <v>10191</v>
      </c>
      <c r="M2493" t="s">
        <v>2122</v>
      </c>
      <c r="N2493" t="s">
        <v>248</v>
      </c>
      <c r="O2493" t="s">
        <v>121</v>
      </c>
      <c r="P2493" s="6">
        <v>96951</v>
      </c>
      <c r="Q2493" t="s">
        <v>122</v>
      </c>
      <c r="S2493" s="8">
        <v>16705320363</v>
      </c>
      <c r="U2493" t="s">
        <v>2123</v>
      </c>
      <c r="V2493">
        <v>561320</v>
      </c>
      <c r="W2493" t="s">
        <v>150</v>
      </c>
      <c r="X2493" t="s">
        <v>139</v>
      </c>
      <c r="Y2493" t="s">
        <v>2124</v>
      </c>
      <c r="Z2493" t="s">
        <v>2125</v>
      </c>
      <c r="AA2493" t="s">
        <v>2126</v>
      </c>
      <c r="AB2493" t="s">
        <v>1406</v>
      </c>
      <c r="AC2493" t="s">
        <v>5616</v>
      </c>
      <c r="AD2493" t="s">
        <v>2122</v>
      </c>
      <c r="AE2493" t="s">
        <v>248</v>
      </c>
      <c r="AF2493" t="s">
        <v>121</v>
      </c>
      <c r="AG2493" s="6">
        <v>96951</v>
      </c>
      <c r="AH2493" t="s">
        <v>122</v>
      </c>
      <c r="AJ2493" s="8">
        <v>16705320363</v>
      </c>
      <c r="AL2493" t="s">
        <v>2127</v>
      </c>
      <c r="BE2493" t="str">
        <f>"37-2012.00"</f>
        <v>37-2012.00</v>
      </c>
      <c r="BF2493" t="s">
        <v>130</v>
      </c>
      <c r="BG2493" t="s">
        <v>15481</v>
      </c>
      <c r="BH2493" t="s">
        <v>15482</v>
      </c>
      <c r="BI2493">
        <v>1</v>
      </c>
      <c r="BJ2493">
        <v>1</v>
      </c>
      <c r="BK2493" s="1">
        <v>45932</v>
      </c>
      <c r="BL2493" s="1">
        <v>47027</v>
      </c>
      <c r="BM2493" s="1">
        <v>45932</v>
      </c>
      <c r="BN2493" s="1">
        <v>47027</v>
      </c>
      <c r="BO2493">
        <v>35</v>
      </c>
      <c r="BP2493">
        <v>0</v>
      </c>
      <c r="BQ2493">
        <v>7</v>
      </c>
      <c r="BR2493">
        <v>7</v>
      </c>
      <c r="BS2493">
        <v>7</v>
      </c>
      <c r="BT2493">
        <v>7</v>
      </c>
      <c r="BU2493">
        <v>7</v>
      </c>
      <c r="BV2493">
        <v>0</v>
      </c>
      <c r="BW2493" t="str">
        <f>"8:00 AM"</f>
        <v>8:00 AM</v>
      </c>
      <c r="BX2493" t="str">
        <f>"4:00 PM"</f>
        <v>4:00 PM</v>
      </c>
      <c r="BY2493" t="s">
        <v>133</v>
      </c>
      <c r="BZ2493">
        <v>0</v>
      </c>
      <c r="CA2493">
        <v>3</v>
      </c>
      <c r="CB2493" t="s">
        <v>117</v>
      </c>
      <c r="CD2493" t="s">
        <v>15483</v>
      </c>
      <c r="CE2493" t="s">
        <v>15484</v>
      </c>
      <c r="CF2493" t="s">
        <v>15485</v>
      </c>
      <c r="CG2493" t="s">
        <v>248</v>
      </c>
      <c r="CH2493" t="s">
        <v>121</v>
      </c>
      <c r="CI2493" s="6">
        <v>96951</v>
      </c>
      <c r="CJ2493" s="10">
        <v>8.1999999999999993</v>
      </c>
      <c r="CK2493" s="10">
        <v>8.1999999999999993</v>
      </c>
      <c r="CL2493" s="10">
        <v>12.3</v>
      </c>
      <c r="CM2493" s="10">
        <v>12.3</v>
      </c>
      <c r="CN2493" t="s">
        <v>137</v>
      </c>
      <c r="CO2493" t="s">
        <v>140</v>
      </c>
      <c r="CP2493" t="s">
        <v>138</v>
      </c>
      <c r="CR2493" t="s">
        <v>117</v>
      </c>
      <c r="CS2493" t="s">
        <v>139</v>
      </c>
      <c r="CT2493" t="s">
        <v>140</v>
      </c>
      <c r="CU2493" t="s">
        <v>139</v>
      </c>
      <c r="CV2493" t="s">
        <v>140</v>
      </c>
      <c r="CW2493" t="s">
        <v>139</v>
      </c>
      <c r="CX2493" t="s">
        <v>140</v>
      </c>
      <c r="CY2493" t="s">
        <v>2131</v>
      </c>
      <c r="CZ2493" s="8">
        <v>16705320363</v>
      </c>
      <c r="DA2493" t="s">
        <v>2127</v>
      </c>
      <c r="DB2493" t="s">
        <v>2132</v>
      </c>
      <c r="DC2493" t="s">
        <v>139</v>
      </c>
      <c r="DD2493" t="s">
        <v>139</v>
      </c>
    </row>
    <row r="2494" spans="1:114" ht="15" customHeight="1" x14ac:dyDescent="0.35">
      <c r="A2494" t="s">
        <v>5890</v>
      </c>
      <c r="B2494" t="s">
        <v>144</v>
      </c>
      <c r="C2494" s="1">
        <v>45761</v>
      </c>
      <c r="D2494" s="1">
        <v>45834</v>
      </c>
      <c r="E2494" t="s">
        <v>116</v>
      </c>
      <c r="F2494" s="1">
        <v>45930</v>
      </c>
      <c r="G2494" t="s">
        <v>139</v>
      </c>
      <c r="H2494" t="s">
        <v>117</v>
      </c>
      <c r="I2494" t="s">
        <v>117</v>
      </c>
      <c r="J2494" t="s">
        <v>5891</v>
      </c>
      <c r="K2494" t="s">
        <v>5892</v>
      </c>
      <c r="L2494" t="s">
        <v>5893</v>
      </c>
      <c r="N2494" t="s">
        <v>136</v>
      </c>
      <c r="O2494" t="s">
        <v>121</v>
      </c>
      <c r="P2494" s="6">
        <v>96950</v>
      </c>
      <c r="Q2494" t="s">
        <v>122</v>
      </c>
      <c r="S2494" s="8">
        <v>16709896670</v>
      </c>
      <c r="U2494" t="s">
        <v>5894</v>
      </c>
      <c r="V2494">
        <v>71329</v>
      </c>
      <c r="W2494" t="s">
        <v>124</v>
      </c>
      <c r="Y2494" t="s">
        <v>5895</v>
      </c>
      <c r="Z2494" t="s">
        <v>5896</v>
      </c>
      <c r="AB2494" t="s">
        <v>205</v>
      </c>
      <c r="AC2494" t="s">
        <v>5893</v>
      </c>
      <c r="AE2494" t="s">
        <v>136</v>
      </c>
      <c r="AF2494" t="s">
        <v>121</v>
      </c>
      <c r="AG2494" s="6">
        <v>96950</v>
      </c>
      <c r="AH2494" t="s">
        <v>122</v>
      </c>
      <c r="AJ2494" s="8">
        <v>16709896670</v>
      </c>
      <c r="AL2494" t="s">
        <v>599</v>
      </c>
      <c r="AM2494" t="s">
        <v>600</v>
      </c>
      <c r="AN2494" t="s">
        <v>601</v>
      </c>
      <c r="AO2494" t="s">
        <v>602</v>
      </c>
      <c r="AQ2494" t="s">
        <v>603</v>
      </c>
      <c r="AS2494" t="s">
        <v>136</v>
      </c>
      <c r="AT2494" t="s">
        <v>121</v>
      </c>
      <c r="AU2494" s="6">
        <v>96950</v>
      </c>
      <c r="AV2494" t="s">
        <v>122</v>
      </c>
      <c r="AX2494" s="8">
        <v>16702353403</v>
      </c>
      <c r="AZ2494" t="s">
        <v>604</v>
      </c>
      <c r="BA2494" t="s">
        <v>605</v>
      </c>
      <c r="BB2494" t="s">
        <v>606</v>
      </c>
      <c r="BE2494" t="str">
        <f>"39-1013.00"</f>
        <v>39-1013.00</v>
      </c>
      <c r="BF2494" t="s">
        <v>5897</v>
      </c>
      <c r="BG2494" t="s">
        <v>5898</v>
      </c>
      <c r="BH2494" t="s">
        <v>5899</v>
      </c>
      <c r="BI2494">
        <v>1</v>
      </c>
      <c r="BJ2494">
        <v>1</v>
      </c>
      <c r="BK2494" s="1">
        <v>45932</v>
      </c>
      <c r="BL2494" s="1">
        <v>47027</v>
      </c>
      <c r="BM2494" s="1">
        <v>45932</v>
      </c>
      <c r="BN2494" s="1">
        <v>47027</v>
      </c>
      <c r="BO2494">
        <v>35</v>
      </c>
      <c r="BP2494">
        <v>0</v>
      </c>
      <c r="BQ2494">
        <v>7</v>
      </c>
      <c r="BR2494">
        <v>7</v>
      </c>
      <c r="BS2494">
        <v>7</v>
      </c>
      <c r="BT2494">
        <v>7</v>
      </c>
      <c r="BU2494">
        <v>7</v>
      </c>
      <c r="BV2494">
        <v>0</v>
      </c>
      <c r="BW2494" t="str">
        <f>"9:00 AM"</f>
        <v>9:00 AM</v>
      </c>
      <c r="BX2494" t="str">
        <f>"5:00 PM"</f>
        <v>5:00 PM</v>
      </c>
      <c r="BY2494" t="s">
        <v>159</v>
      </c>
      <c r="BZ2494">
        <v>0</v>
      </c>
      <c r="CA2494">
        <v>12</v>
      </c>
      <c r="CB2494" t="s">
        <v>139</v>
      </c>
      <c r="CC2494">
        <v>2</v>
      </c>
      <c r="CD2494" t="s">
        <v>5900</v>
      </c>
      <c r="CE2494" t="s">
        <v>5179</v>
      </c>
      <c r="CG2494" t="s">
        <v>136</v>
      </c>
      <c r="CH2494" t="s">
        <v>121</v>
      </c>
      <c r="CI2494" s="6">
        <v>96950</v>
      </c>
      <c r="CJ2494" s="10">
        <v>19.11</v>
      </c>
      <c r="CK2494" s="10">
        <v>19.11</v>
      </c>
      <c r="CL2494" s="10">
        <v>0</v>
      </c>
      <c r="CM2494" s="10">
        <v>0</v>
      </c>
      <c r="CN2494" t="s">
        <v>137</v>
      </c>
      <c r="CO2494" t="s">
        <v>133</v>
      </c>
      <c r="CP2494" t="s">
        <v>138</v>
      </c>
      <c r="CR2494" t="s">
        <v>117</v>
      </c>
      <c r="CS2494" t="s">
        <v>139</v>
      </c>
      <c r="CT2494" t="s">
        <v>140</v>
      </c>
      <c r="CU2494" t="s">
        <v>140</v>
      </c>
      <c r="CV2494" t="s">
        <v>140</v>
      </c>
      <c r="CW2494" t="s">
        <v>139</v>
      </c>
      <c r="CX2494" t="s">
        <v>140</v>
      </c>
      <c r="CY2494" s="2" t="s">
        <v>2375</v>
      </c>
      <c r="CZ2494" s="8">
        <v>16709896670</v>
      </c>
      <c r="DA2494" t="s">
        <v>599</v>
      </c>
      <c r="DB2494" t="s">
        <v>140</v>
      </c>
      <c r="DC2494" t="s">
        <v>139</v>
      </c>
      <c r="DD2494" t="s">
        <v>117</v>
      </c>
    </row>
    <row r="2495" spans="1:114" ht="15" customHeight="1" x14ac:dyDescent="0.35">
      <c r="A2495" t="s">
        <v>2830</v>
      </c>
      <c r="B2495" t="s">
        <v>166</v>
      </c>
      <c r="C2495" s="1">
        <v>45762</v>
      </c>
      <c r="D2495" s="1">
        <v>45834</v>
      </c>
      <c r="E2495" t="s">
        <v>116</v>
      </c>
      <c r="F2495" s="1">
        <v>45929</v>
      </c>
      <c r="G2495" t="s">
        <v>139</v>
      </c>
      <c r="H2495" t="s">
        <v>139</v>
      </c>
      <c r="I2495" t="s">
        <v>117</v>
      </c>
      <c r="J2495" t="s">
        <v>318</v>
      </c>
      <c r="K2495" t="s">
        <v>319</v>
      </c>
      <c r="L2495" t="s">
        <v>320</v>
      </c>
      <c r="N2495" t="s">
        <v>120</v>
      </c>
      <c r="O2495" t="s">
        <v>121</v>
      </c>
      <c r="P2495" s="6">
        <v>96950</v>
      </c>
      <c r="Q2495" t="s">
        <v>122</v>
      </c>
      <c r="S2495" s="8">
        <v>16702871186</v>
      </c>
      <c r="U2495" t="s">
        <v>321</v>
      </c>
      <c r="V2495">
        <v>5616</v>
      </c>
      <c r="W2495" t="s">
        <v>124</v>
      </c>
      <c r="Y2495" t="s">
        <v>322</v>
      </c>
      <c r="Z2495" t="s">
        <v>323</v>
      </c>
      <c r="AB2495" t="s">
        <v>189</v>
      </c>
      <c r="AC2495" t="s">
        <v>320</v>
      </c>
      <c r="AE2495" t="s">
        <v>120</v>
      </c>
      <c r="AF2495" t="s">
        <v>121</v>
      </c>
      <c r="AG2495" s="6">
        <v>96950</v>
      </c>
      <c r="AH2495" t="s">
        <v>122</v>
      </c>
      <c r="AJ2495" s="8">
        <v>16702871186</v>
      </c>
      <c r="AL2495" t="s">
        <v>324</v>
      </c>
      <c r="BE2495" t="str">
        <f>"27-3091.00"</f>
        <v>27-3091.00</v>
      </c>
      <c r="BF2495" t="s">
        <v>325</v>
      </c>
      <c r="BG2495" t="s">
        <v>326</v>
      </c>
      <c r="BH2495" t="s">
        <v>327</v>
      </c>
      <c r="BI2495">
        <v>1</v>
      </c>
      <c r="BK2495" s="1">
        <v>45931</v>
      </c>
      <c r="BL2495" s="1">
        <v>47026</v>
      </c>
      <c r="BO2495">
        <v>35</v>
      </c>
      <c r="BP2495">
        <v>5</v>
      </c>
      <c r="BQ2495">
        <v>5</v>
      </c>
      <c r="BR2495">
        <v>5</v>
      </c>
      <c r="BS2495">
        <v>5</v>
      </c>
      <c r="BT2495">
        <v>5</v>
      </c>
      <c r="BU2495">
        <v>5</v>
      </c>
      <c r="BV2495">
        <v>5</v>
      </c>
      <c r="BW2495" t="str">
        <f>"11:00 PM"</f>
        <v>11:00 PM</v>
      </c>
      <c r="BX2495" t="str">
        <f>"4:00 AM"</f>
        <v>4:00 AM</v>
      </c>
      <c r="BY2495" t="s">
        <v>133</v>
      </c>
      <c r="BZ2495">
        <v>0</v>
      </c>
      <c r="CA2495">
        <v>24</v>
      </c>
      <c r="CB2495" t="s">
        <v>117</v>
      </c>
      <c r="CD2495" t="s">
        <v>328</v>
      </c>
      <c r="CE2495" t="s">
        <v>329</v>
      </c>
      <c r="CG2495" t="s">
        <v>120</v>
      </c>
      <c r="CH2495" t="s">
        <v>121</v>
      </c>
      <c r="CI2495" s="6">
        <v>96950</v>
      </c>
      <c r="CJ2495" s="10">
        <v>19.309999999999999</v>
      </c>
      <c r="CK2495" s="10">
        <v>19.309999999999999</v>
      </c>
      <c r="CL2495" s="10">
        <v>0</v>
      </c>
      <c r="CM2495" s="10">
        <v>0</v>
      </c>
      <c r="CN2495" t="s">
        <v>137</v>
      </c>
      <c r="CP2495" t="s">
        <v>138</v>
      </c>
      <c r="CR2495" t="s">
        <v>117</v>
      </c>
      <c r="CS2495" t="s">
        <v>139</v>
      </c>
      <c r="CT2495" t="s">
        <v>140</v>
      </c>
      <c r="CU2495" t="s">
        <v>140</v>
      </c>
      <c r="CV2495" t="s">
        <v>140</v>
      </c>
      <c r="CW2495" t="s">
        <v>140</v>
      </c>
      <c r="CX2495" t="s">
        <v>140</v>
      </c>
      <c r="CY2495" t="s">
        <v>2831</v>
      </c>
      <c r="CZ2495" s="8">
        <v>16702871186</v>
      </c>
      <c r="DA2495" t="s">
        <v>324</v>
      </c>
      <c r="DB2495" t="s">
        <v>140</v>
      </c>
      <c r="DC2495" t="s">
        <v>139</v>
      </c>
      <c r="DD2495" t="s">
        <v>117</v>
      </c>
    </row>
    <row r="2496" spans="1:114" ht="15" customHeight="1" x14ac:dyDescent="0.35">
      <c r="A2496" t="s">
        <v>12424</v>
      </c>
      <c r="B2496" t="s">
        <v>294</v>
      </c>
      <c r="C2496" s="1">
        <v>45764</v>
      </c>
      <c r="D2496" s="1">
        <v>45834</v>
      </c>
      <c r="E2496" t="s">
        <v>116</v>
      </c>
      <c r="F2496" s="1">
        <v>45929</v>
      </c>
      <c r="G2496" t="s">
        <v>139</v>
      </c>
      <c r="H2496" t="s">
        <v>117</v>
      </c>
      <c r="I2496" t="s">
        <v>117</v>
      </c>
      <c r="J2496" t="s">
        <v>12425</v>
      </c>
      <c r="K2496" t="s">
        <v>12426</v>
      </c>
      <c r="L2496" t="s">
        <v>12427</v>
      </c>
      <c r="M2496" t="s">
        <v>11503</v>
      </c>
      <c r="N2496" t="s">
        <v>136</v>
      </c>
      <c r="O2496" t="s">
        <v>121</v>
      </c>
      <c r="P2496" s="6">
        <v>96950</v>
      </c>
      <c r="Q2496" t="s">
        <v>122</v>
      </c>
      <c r="S2496" s="8">
        <v>16702333600</v>
      </c>
      <c r="U2496" t="s">
        <v>12428</v>
      </c>
      <c r="V2496">
        <v>561510</v>
      </c>
      <c r="W2496" t="s">
        <v>124</v>
      </c>
      <c r="Y2496" t="s">
        <v>12429</v>
      </c>
      <c r="Z2496" t="s">
        <v>12430</v>
      </c>
      <c r="AB2496" t="s">
        <v>1724</v>
      </c>
      <c r="AC2496" t="s">
        <v>12427</v>
      </c>
      <c r="AD2496" t="s">
        <v>11503</v>
      </c>
      <c r="AE2496" t="s">
        <v>136</v>
      </c>
      <c r="AF2496" t="s">
        <v>121</v>
      </c>
      <c r="AG2496" s="6">
        <v>96950</v>
      </c>
      <c r="AH2496" t="s">
        <v>122</v>
      </c>
      <c r="AJ2496" s="8">
        <v>16702333600</v>
      </c>
      <c r="AL2496" t="s">
        <v>6944</v>
      </c>
      <c r="BE2496" t="str">
        <f>"43-4181.00"</f>
        <v>43-4181.00</v>
      </c>
      <c r="BF2496" t="s">
        <v>2826</v>
      </c>
      <c r="BG2496" t="s">
        <v>12431</v>
      </c>
      <c r="BH2496" t="s">
        <v>12432</v>
      </c>
      <c r="BI2496">
        <v>3</v>
      </c>
      <c r="BJ2496">
        <v>2</v>
      </c>
      <c r="BK2496" s="1">
        <v>45931</v>
      </c>
      <c r="BL2496" s="1">
        <v>47026</v>
      </c>
      <c r="BM2496" s="1">
        <v>45931</v>
      </c>
      <c r="BN2496" s="1">
        <v>47026</v>
      </c>
      <c r="BO2496">
        <v>40</v>
      </c>
      <c r="BP2496">
        <v>0</v>
      </c>
      <c r="BQ2496">
        <v>8</v>
      </c>
      <c r="BR2496">
        <v>8</v>
      </c>
      <c r="BS2496">
        <v>8</v>
      </c>
      <c r="BT2496">
        <v>8</v>
      </c>
      <c r="BU2496">
        <v>4</v>
      </c>
      <c r="BV2496">
        <v>4</v>
      </c>
      <c r="BW2496" t="str">
        <f>"8:00 AM"</f>
        <v>8:00 AM</v>
      </c>
      <c r="BX2496" t="str">
        <f>"5:00 PM"</f>
        <v>5:00 PM</v>
      </c>
      <c r="BY2496" t="s">
        <v>159</v>
      </c>
      <c r="BZ2496">
        <v>0</v>
      </c>
      <c r="CA2496">
        <v>12</v>
      </c>
      <c r="CB2496" t="s">
        <v>117</v>
      </c>
      <c r="CD2496" t="s">
        <v>12433</v>
      </c>
      <c r="CE2496" t="s">
        <v>6939</v>
      </c>
      <c r="CF2496" t="s">
        <v>136</v>
      </c>
      <c r="CG2496" t="s">
        <v>136</v>
      </c>
      <c r="CH2496" t="s">
        <v>121</v>
      </c>
      <c r="CI2496" s="6">
        <v>96950</v>
      </c>
      <c r="CJ2496" s="10">
        <v>8.77</v>
      </c>
      <c r="CK2496" s="10">
        <v>8.77</v>
      </c>
      <c r="CL2496" s="10">
        <v>13.16</v>
      </c>
      <c r="CM2496" s="10">
        <v>13.16</v>
      </c>
      <c r="CN2496" t="s">
        <v>137</v>
      </c>
      <c r="CO2496" t="s">
        <v>2468</v>
      </c>
      <c r="CP2496" t="s">
        <v>138</v>
      </c>
      <c r="CR2496" t="s">
        <v>117</v>
      </c>
      <c r="CS2496" t="s">
        <v>139</v>
      </c>
      <c r="CT2496" t="s">
        <v>139</v>
      </c>
      <c r="CU2496" t="s">
        <v>139</v>
      </c>
      <c r="CV2496" t="s">
        <v>139</v>
      </c>
      <c r="CW2496" t="s">
        <v>139</v>
      </c>
      <c r="CX2496" t="s">
        <v>140</v>
      </c>
      <c r="CY2496" t="s">
        <v>5886</v>
      </c>
      <c r="CZ2496" s="8">
        <v>16702333600</v>
      </c>
      <c r="DA2496" t="s">
        <v>6944</v>
      </c>
      <c r="DB2496" t="s">
        <v>140</v>
      </c>
      <c r="DC2496" t="s">
        <v>139</v>
      </c>
      <c r="DD2496" t="s">
        <v>117</v>
      </c>
    </row>
    <row r="2497" spans="1:114" ht="15" customHeight="1" x14ac:dyDescent="0.35">
      <c r="A2497" t="s">
        <v>16623</v>
      </c>
      <c r="B2497" t="s">
        <v>144</v>
      </c>
      <c r="C2497" s="1">
        <v>45765</v>
      </c>
      <c r="D2497" s="1">
        <v>45834</v>
      </c>
      <c r="E2497" t="s">
        <v>116</v>
      </c>
      <c r="F2497" s="1">
        <v>45929</v>
      </c>
      <c r="G2497" t="s">
        <v>139</v>
      </c>
      <c r="H2497" t="s">
        <v>117</v>
      </c>
      <c r="I2497" t="s">
        <v>117</v>
      </c>
      <c r="J2497" t="s">
        <v>2589</v>
      </c>
      <c r="K2497" t="s">
        <v>140</v>
      </c>
      <c r="L2497" t="s">
        <v>2590</v>
      </c>
      <c r="M2497" t="s">
        <v>2591</v>
      </c>
      <c r="N2497" t="s">
        <v>551</v>
      </c>
      <c r="O2497" t="s">
        <v>121</v>
      </c>
      <c r="P2497" s="6">
        <v>96952</v>
      </c>
      <c r="Q2497" t="s">
        <v>122</v>
      </c>
      <c r="R2497" t="s">
        <v>140</v>
      </c>
      <c r="S2497" s="8">
        <v>16704339989</v>
      </c>
      <c r="U2497" t="s">
        <v>2592</v>
      </c>
      <c r="V2497">
        <v>481111</v>
      </c>
      <c r="W2497" t="s">
        <v>124</v>
      </c>
      <c r="Y2497" t="s">
        <v>2593</v>
      </c>
      <c r="Z2497" t="s">
        <v>2594</v>
      </c>
      <c r="AA2497" t="s">
        <v>2595</v>
      </c>
      <c r="AB2497" t="s">
        <v>205</v>
      </c>
      <c r="AC2497" t="s">
        <v>2590</v>
      </c>
      <c r="AD2497" t="s">
        <v>2591</v>
      </c>
      <c r="AE2497" t="s">
        <v>551</v>
      </c>
      <c r="AF2497" t="s">
        <v>121</v>
      </c>
      <c r="AG2497" s="6">
        <v>96952</v>
      </c>
      <c r="AH2497" t="s">
        <v>122</v>
      </c>
      <c r="AJ2497" s="8">
        <v>16704339989</v>
      </c>
      <c r="AL2497" t="s">
        <v>2596</v>
      </c>
      <c r="BE2497" t="str">
        <f>"43-4181.00"</f>
        <v>43-4181.00</v>
      </c>
      <c r="BF2497" t="s">
        <v>2826</v>
      </c>
      <c r="BG2497" t="s">
        <v>2827</v>
      </c>
      <c r="BH2497" t="s">
        <v>2828</v>
      </c>
      <c r="BI2497">
        <v>2</v>
      </c>
      <c r="BJ2497">
        <v>2</v>
      </c>
      <c r="BK2497" s="1">
        <v>45931</v>
      </c>
      <c r="BL2497" s="1">
        <v>47026</v>
      </c>
      <c r="BM2497" s="1">
        <v>45931</v>
      </c>
      <c r="BN2497" s="1">
        <v>47026</v>
      </c>
      <c r="BO2497">
        <v>40</v>
      </c>
      <c r="BP2497">
        <v>0</v>
      </c>
      <c r="BQ2497">
        <v>8</v>
      </c>
      <c r="BR2497">
        <v>8</v>
      </c>
      <c r="BS2497">
        <v>8</v>
      </c>
      <c r="BT2497">
        <v>8</v>
      </c>
      <c r="BU2497">
        <v>8</v>
      </c>
      <c r="BV2497">
        <v>0</v>
      </c>
      <c r="BW2497" t="str">
        <f>"8:00 AM"</f>
        <v>8:00 AM</v>
      </c>
      <c r="BX2497" t="str">
        <f>"5:00 PM"</f>
        <v>5:00 PM</v>
      </c>
      <c r="BY2497" t="s">
        <v>159</v>
      </c>
      <c r="BZ2497">
        <v>0</v>
      </c>
      <c r="CA2497">
        <v>12</v>
      </c>
      <c r="CB2497" t="s">
        <v>117</v>
      </c>
      <c r="CD2497" s="2" t="s">
        <v>2829</v>
      </c>
      <c r="CE2497" t="s">
        <v>2590</v>
      </c>
      <c r="CF2497" t="s">
        <v>2591</v>
      </c>
      <c r="CG2497" t="s">
        <v>551</v>
      </c>
      <c r="CH2497" t="s">
        <v>121</v>
      </c>
      <c r="CI2497" s="6">
        <v>96952</v>
      </c>
      <c r="CJ2497" s="10">
        <v>8.77</v>
      </c>
      <c r="CK2497" s="10">
        <v>11.54</v>
      </c>
      <c r="CL2497" s="10">
        <v>0</v>
      </c>
      <c r="CM2497" s="10">
        <v>0</v>
      </c>
      <c r="CN2497" t="s">
        <v>137</v>
      </c>
      <c r="CO2497" t="s">
        <v>2600</v>
      </c>
      <c r="CP2497" t="s">
        <v>138</v>
      </c>
      <c r="CR2497" t="s">
        <v>117</v>
      </c>
      <c r="CS2497" t="s">
        <v>139</v>
      </c>
      <c r="CT2497" t="s">
        <v>140</v>
      </c>
      <c r="CU2497" t="s">
        <v>140</v>
      </c>
      <c r="CV2497" t="s">
        <v>139</v>
      </c>
      <c r="CW2497" t="s">
        <v>139</v>
      </c>
      <c r="CX2497" t="s">
        <v>140</v>
      </c>
      <c r="CY2497" t="s">
        <v>2601</v>
      </c>
      <c r="CZ2497" s="8">
        <v>16704339989</v>
      </c>
      <c r="DA2497" t="s">
        <v>2602</v>
      </c>
      <c r="DB2497" t="s">
        <v>140</v>
      </c>
      <c r="DC2497" t="s">
        <v>139</v>
      </c>
      <c r="DD2497" t="s">
        <v>117</v>
      </c>
    </row>
    <row r="2498" spans="1:114" ht="15" customHeight="1" x14ac:dyDescent="0.35">
      <c r="A2498" t="s">
        <v>15596</v>
      </c>
      <c r="B2498" t="s">
        <v>294</v>
      </c>
      <c r="C2498" s="1">
        <v>45768</v>
      </c>
      <c r="D2498" s="1">
        <v>45834</v>
      </c>
      <c r="E2498" t="s">
        <v>116</v>
      </c>
      <c r="F2498" s="1">
        <v>45929</v>
      </c>
      <c r="G2498" t="s">
        <v>117</v>
      </c>
      <c r="H2498" t="s">
        <v>117</v>
      </c>
      <c r="I2498" t="s">
        <v>117</v>
      </c>
      <c r="J2498" t="s">
        <v>428</v>
      </c>
      <c r="K2498" t="s">
        <v>429</v>
      </c>
      <c r="L2498" t="s">
        <v>430</v>
      </c>
      <c r="M2498" t="s">
        <v>431</v>
      </c>
      <c r="N2498" t="s">
        <v>120</v>
      </c>
      <c r="O2498" t="s">
        <v>121</v>
      </c>
      <c r="P2498" s="6">
        <v>96950</v>
      </c>
      <c r="Q2498" t="s">
        <v>122</v>
      </c>
      <c r="S2498" s="8">
        <v>16702858958</v>
      </c>
      <c r="U2498" t="s">
        <v>432</v>
      </c>
      <c r="V2498">
        <v>722513</v>
      </c>
      <c r="W2498" t="s">
        <v>124</v>
      </c>
      <c r="Y2498" t="s">
        <v>433</v>
      </c>
      <c r="Z2498" t="s">
        <v>434</v>
      </c>
      <c r="AA2498" t="s">
        <v>435</v>
      </c>
      <c r="AB2498" t="s">
        <v>436</v>
      </c>
      <c r="AC2498" t="s">
        <v>430</v>
      </c>
      <c r="AD2498" t="s">
        <v>431</v>
      </c>
      <c r="AE2498" t="s">
        <v>120</v>
      </c>
      <c r="AF2498" t="s">
        <v>121</v>
      </c>
      <c r="AG2498" s="6">
        <v>96950</v>
      </c>
      <c r="AH2498" t="s">
        <v>122</v>
      </c>
      <c r="AJ2498" s="8">
        <v>16702858958</v>
      </c>
      <c r="AL2498" t="s">
        <v>437</v>
      </c>
      <c r="BE2498" t="str">
        <f>"35-2021.00"</f>
        <v>35-2021.00</v>
      </c>
      <c r="BF2498" t="s">
        <v>438</v>
      </c>
      <c r="BG2498" t="s">
        <v>439</v>
      </c>
      <c r="BH2498" t="s">
        <v>440</v>
      </c>
      <c r="BI2498">
        <v>10</v>
      </c>
      <c r="BJ2498">
        <v>9</v>
      </c>
      <c r="BK2498" s="1">
        <v>45931</v>
      </c>
      <c r="BL2498" s="1">
        <v>46295</v>
      </c>
      <c r="BM2498" s="1">
        <v>45931</v>
      </c>
      <c r="BN2498" s="1">
        <v>46295</v>
      </c>
      <c r="BO2498">
        <v>35</v>
      </c>
      <c r="BP2498">
        <v>0</v>
      </c>
      <c r="BQ2498">
        <v>7</v>
      </c>
      <c r="BR2498">
        <v>7</v>
      </c>
      <c r="BS2498">
        <v>7</v>
      </c>
      <c r="BT2498">
        <v>7</v>
      </c>
      <c r="BU2498">
        <v>7</v>
      </c>
      <c r="BV2498">
        <v>0</v>
      </c>
      <c r="BW2498" t="str">
        <f>"9:00 AM"</f>
        <v>9:00 AM</v>
      </c>
      <c r="BX2498" t="str">
        <f>"5:00 PM"</f>
        <v>5:00 PM</v>
      </c>
      <c r="BY2498" t="s">
        <v>133</v>
      </c>
      <c r="BZ2498">
        <v>0</v>
      </c>
      <c r="CA2498">
        <v>3</v>
      </c>
      <c r="CB2498" t="s">
        <v>117</v>
      </c>
      <c r="CD2498" s="2" t="s">
        <v>441</v>
      </c>
      <c r="CE2498" t="s">
        <v>430</v>
      </c>
      <c r="CF2498" t="s">
        <v>431</v>
      </c>
      <c r="CG2498" t="s">
        <v>120</v>
      </c>
      <c r="CH2498" t="s">
        <v>121</v>
      </c>
      <c r="CI2498" s="6">
        <v>96950</v>
      </c>
      <c r="CJ2498" s="10">
        <v>7.84</v>
      </c>
      <c r="CK2498" s="10">
        <v>7.84</v>
      </c>
      <c r="CL2498" s="10">
        <v>11.76</v>
      </c>
      <c r="CM2498" s="10">
        <v>11.76</v>
      </c>
      <c r="CN2498" t="s">
        <v>137</v>
      </c>
      <c r="CP2498" t="s">
        <v>138</v>
      </c>
      <c r="CR2498" t="s">
        <v>117</v>
      </c>
      <c r="CS2498" t="s">
        <v>139</v>
      </c>
      <c r="CT2498" t="s">
        <v>139</v>
      </c>
      <c r="CU2498" t="s">
        <v>139</v>
      </c>
      <c r="CV2498" t="s">
        <v>139</v>
      </c>
      <c r="CW2498" t="s">
        <v>139</v>
      </c>
      <c r="CX2498" t="s">
        <v>139</v>
      </c>
      <c r="CY2498" s="2" t="s">
        <v>15597</v>
      </c>
      <c r="CZ2498" s="8">
        <v>16702858958</v>
      </c>
      <c r="DA2498" t="s">
        <v>437</v>
      </c>
      <c r="DB2498" t="s">
        <v>164</v>
      </c>
      <c r="DC2498" t="s">
        <v>139</v>
      </c>
      <c r="DD2498" t="s">
        <v>117</v>
      </c>
      <c r="DE2498" t="s">
        <v>433</v>
      </c>
      <c r="DF2498" t="s">
        <v>434</v>
      </c>
      <c r="DG2498" t="s">
        <v>443</v>
      </c>
      <c r="DH2498" t="s">
        <v>432</v>
      </c>
      <c r="DI2498" t="s">
        <v>444</v>
      </c>
      <c r="DJ2498" t="s">
        <v>437</v>
      </c>
    </row>
    <row r="2499" spans="1:114" ht="15" customHeight="1" x14ac:dyDescent="0.35">
      <c r="A2499" t="s">
        <v>5982</v>
      </c>
      <c r="B2499" t="s">
        <v>144</v>
      </c>
      <c r="C2499" s="1">
        <v>45768</v>
      </c>
      <c r="D2499" s="1">
        <v>45834</v>
      </c>
      <c r="E2499" t="s">
        <v>211</v>
      </c>
      <c r="G2499" t="s">
        <v>139</v>
      </c>
      <c r="H2499" t="s">
        <v>117</v>
      </c>
      <c r="I2499" t="s">
        <v>117</v>
      </c>
      <c r="J2499" t="s">
        <v>2924</v>
      </c>
      <c r="L2499" t="s">
        <v>2925</v>
      </c>
      <c r="M2499" t="s">
        <v>2926</v>
      </c>
      <c r="N2499" t="s">
        <v>136</v>
      </c>
      <c r="O2499" t="s">
        <v>121</v>
      </c>
      <c r="P2499" s="6">
        <v>96950</v>
      </c>
      <c r="Q2499" t="s">
        <v>122</v>
      </c>
      <c r="S2499" s="8">
        <v>16702341795</v>
      </c>
      <c r="U2499" t="s">
        <v>2927</v>
      </c>
      <c r="V2499">
        <v>551114</v>
      </c>
      <c r="W2499" t="s">
        <v>124</v>
      </c>
      <c r="Y2499" t="s">
        <v>2928</v>
      </c>
      <c r="Z2499" t="s">
        <v>251</v>
      </c>
      <c r="AA2499" t="s">
        <v>2929</v>
      </c>
      <c r="AB2499" t="s">
        <v>1563</v>
      </c>
      <c r="AC2499" t="s">
        <v>3938</v>
      </c>
      <c r="AE2499" t="s">
        <v>120</v>
      </c>
      <c r="AF2499" t="s">
        <v>121</v>
      </c>
      <c r="AG2499" s="6">
        <v>96950</v>
      </c>
      <c r="AH2499" t="s">
        <v>122</v>
      </c>
      <c r="AJ2499" s="8">
        <v>16702341795</v>
      </c>
      <c r="AL2499" t="s">
        <v>2930</v>
      </c>
      <c r="BE2499" t="str">
        <f>"13-2011.00"</f>
        <v>13-2011.00</v>
      </c>
      <c r="BF2499" t="s">
        <v>934</v>
      </c>
      <c r="BG2499" t="s">
        <v>2940</v>
      </c>
      <c r="BH2499" t="s">
        <v>2233</v>
      </c>
      <c r="BI2499">
        <v>1</v>
      </c>
      <c r="BJ2499">
        <v>1</v>
      </c>
      <c r="BK2499" s="1">
        <v>45809</v>
      </c>
      <c r="BL2499" s="1">
        <v>46173</v>
      </c>
      <c r="BM2499" s="1">
        <v>45834</v>
      </c>
      <c r="BN2499" s="1">
        <v>46173</v>
      </c>
      <c r="BO2499">
        <v>40</v>
      </c>
      <c r="BP2499">
        <v>0</v>
      </c>
      <c r="BQ2499">
        <v>8</v>
      </c>
      <c r="BR2499">
        <v>8</v>
      </c>
      <c r="BS2499">
        <v>8</v>
      </c>
      <c r="BT2499">
        <v>8</v>
      </c>
      <c r="BU2499">
        <v>8</v>
      </c>
      <c r="BV2499">
        <v>0</v>
      </c>
      <c r="BW2499" t="str">
        <f>"8:00 AM"</f>
        <v>8:00 AM</v>
      </c>
      <c r="BX2499" t="str">
        <f>"5:00 PM"</f>
        <v>5:00 PM</v>
      </c>
      <c r="BY2499" t="s">
        <v>588</v>
      </c>
      <c r="BZ2499">
        <v>0</v>
      </c>
      <c r="CA2499">
        <v>36</v>
      </c>
      <c r="CB2499" t="s">
        <v>117</v>
      </c>
      <c r="CD2499" t="s">
        <v>5983</v>
      </c>
      <c r="CE2499" t="s">
        <v>2934</v>
      </c>
      <c r="CF2499" t="s">
        <v>2935</v>
      </c>
      <c r="CG2499" t="s">
        <v>120</v>
      </c>
      <c r="CH2499" t="s">
        <v>121</v>
      </c>
      <c r="CI2499" s="6">
        <v>96950</v>
      </c>
      <c r="CJ2499" s="10">
        <v>17.48</v>
      </c>
      <c r="CK2499" s="10">
        <v>18.5</v>
      </c>
      <c r="CN2499" t="s">
        <v>137</v>
      </c>
      <c r="CO2499" t="s">
        <v>133</v>
      </c>
      <c r="CP2499" t="s">
        <v>138</v>
      </c>
      <c r="CR2499" t="s">
        <v>117</v>
      </c>
      <c r="CS2499" t="s">
        <v>139</v>
      </c>
      <c r="CT2499" t="s">
        <v>140</v>
      </c>
      <c r="CU2499" t="s">
        <v>140</v>
      </c>
      <c r="CV2499" t="s">
        <v>140</v>
      </c>
      <c r="CW2499" t="s">
        <v>139</v>
      </c>
      <c r="CX2499" t="s">
        <v>140</v>
      </c>
      <c r="CY2499" t="s">
        <v>2936</v>
      </c>
      <c r="CZ2499" s="8">
        <v>16702341795</v>
      </c>
      <c r="DA2499" t="s">
        <v>2930</v>
      </c>
      <c r="DB2499" t="s">
        <v>2937</v>
      </c>
      <c r="DC2499" t="s">
        <v>139</v>
      </c>
      <c r="DD2499" t="s">
        <v>117</v>
      </c>
    </row>
    <row r="2500" spans="1:114" ht="15" customHeight="1" x14ac:dyDescent="0.35">
      <c r="A2500" t="s">
        <v>10715</v>
      </c>
      <c r="B2500" t="s">
        <v>144</v>
      </c>
      <c r="C2500" s="1">
        <v>45769</v>
      </c>
      <c r="D2500" s="1">
        <v>45834</v>
      </c>
      <c r="E2500" t="s">
        <v>211</v>
      </c>
      <c r="G2500" t="s">
        <v>117</v>
      </c>
      <c r="H2500" t="s">
        <v>117</v>
      </c>
      <c r="I2500" t="s">
        <v>117</v>
      </c>
      <c r="J2500" t="s">
        <v>2924</v>
      </c>
      <c r="L2500" t="s">
        <v>2925</v>
      </c>
      <c r="M2500" t="s">
        <v>2926</v>
      </c>
      <c r="N2500" t="s">
        <v>136</v>
      </c>
      <c r="O2500" t="s">
        <v>121</v>
      </c>
      <c r="P2500" s="6">
        <v>96950</v>
      </c>
      <c r="Q2500" t="s">
        <v>122</v>
      </c>
      <c r="S2500" s="8">
        <v>16702341795</v>
      </c>
      <c r="U2500" t="s">
        <v>2927</v>
      </c>
      <c r="V2500">
        <v>722511</v>
      </c>
      <c r="W2500" t="s">
        <v>124</v>
      </c>
      <c r="Y2500" t="s">
        <v>2928</v>
      </c>
      <c r="Z2500" t="s">
        <v>251</v>
      </c>
      <c r="AA2500" t="s">
        <v>2929</v>
      </c>
      <c r="AB2500" t="s">
        <v>1563</v>
      </c>
      <c r="AC2500" t="s">
        <v>3938</v>
      </c>
      <c r="AD2500" t="s">
        <v>3939</v>
      </c>
      <c r="AE2500" t="s">
        <v>120</v>
      </c>
      <c r="AF2500" t="s">
        <v>121</v>
      </c>
      <c r="AG2500" s="6">
        <v>96950</v>
      </c>
      <c r="AH2500" t="s">
        <v>122</v>
      </c>
      <c r="AJ2500" s="8">
        <v>16702341795</v>
      </c>
      <c r="AL2500" t="s">
        <v>2930</v>
      </c>
      <c r="BE2500" t="str">
        <f>"35-1012.00"</f>
        <v>35-1012.00</v>
      </c>
      <c r="BF2500" t="s">
        <v>2494</v>
      </c>
      <c r="BG2500" t="s">
        <v>4979</v>
      </c>
      <c r="BH2500" t="s">
        <v>4980</v>
      </c>
      <c r="BI2500">
        <v>1</v>
      </c>
      <c r="BJ2500">
        <v>1</v>
      </c>
      <c r="BK2500" s="1">
        <v>45809</v>
      </c>
      <c r="BL2500" s="1">
        <v>46173</v>
      </c>
      <c r="BM2500" s="1">
        <v>45834</v>
      </c>
      <c r="BN2500" s="1">
        <v>46173</v>
      </c>
      <c r="BO2500">
        <v>35</v>
      </c>
      <c r="BP2500">
        <v>0</v>
      </c>
      <c r="BQ2500">
        <v>5</v>
      </c>
      <c r="BR2500">
        <v>6</v>
      </c>
      <c r="BS2500">
        <v>6</v>
      </c>
      <c r="BT2500">
        <v>6</v>
      </c>
      <c r="BU2500">
        <v>6</v>
      </c>
      <c r="BV2500">
        <v>6</v>
      </c>
      <c r="BW2500" t="str">
        <f>"10:00 AM"</f>
        <v>10:00 AM</v>
      </c>
      <c r="BX2500" t="str">
        <f>"5:00 PM"</f>
        <v>5:00 PM</v>
      </c>
      <c r="BY2500" t="s">
        <v>159</v>
      </c>
      <c r="BZ2500">
        <v>0</v>
      </c>
      <c r="CA2500">
        <v>12</v>
      </c>
      <c r="CB2500" t="s">
        <v>139</v>
      </c>
      <c r="CC2500">
        <v>10</v>
      </c>
      <c r="CD2500" t="s">
        <v>4981</v>
      </c>
      <c r="CE2500" t="s">
        <v>10716</v>
      </c>
      <c r="CF2500" t="s">
        <v>2925</v>
      </c>
      <c r="CG2500" t="s">
        <v>136</v>
      </c>
      <c r="CH2500" t="s">
        <v>121</v>
      </c>
      <c r="CI2500" s="6">
        <v>96950</v>
      </c>
      <c r="CJ2500" s="10">
        <v>10.6</v>
      </c>
      <c r="CK2500" s="10">
        <v>11.5</v>
      </c>
      <c r="CL2500" s="10">
        <v>15.9</v>
      </c>
      <c r="CM2500" s="10">
        <v>17.25</v>
      </c>
      <c r="CN2500" t="s">
        <v>137</v>
      </c>
      <c r="CO2500" t="s">
        <v>133</v>
      </c>
      <c r="CP2500" t="s">
        <v>138</v>
      </c>
      <c r="CR2500" t="s">
        <v>117</v>
      </c>
      <c r="CS2500" t="s">
        <v>139</v>
      </c>
      <c r="CT2500" t="s">
        <v>139</v>
      </c>
      <c r="CU2500" t="s">
        <v>139</v>
      </c>
      <c r="CV2500" t="s">
        <v>140</v>
      </c>
      <c r="CW2500" t="s">
        <v>139</v>
      </c>
      <c r="CX2500" t="s">
        <v>139</v>
      </c>
      <c r="CY2500" t="s">
        <v>2943</v>
      </c>
      <c r="CZ2500" s="8">
        <v>16702341795</v>
      </c>
      <c r="DA2500" t="s">
        <v>2930</v>
      </c>
      <c r="DB2500" t="s">
        <v>2937</v>
      </c>
      <c r="DC2500" t="s">
        <v>139</v>
      </c>
      <c r="DD2500" t="s">
        <v>117</v>
      </c>
    </row>
    <row r="2501" spans="1:114" ht="15" customHeight="1" x14ac:dyDescent="0.35">
      <c r="A2501" t="s">
        <v>16646</v>
      </c>
      <c r="B2501" t="s">
        <v>144</v>
      </c>
      <c r="C2501" s="1">
        <v>45769</v>
      </c>
      <c r="D2501" s="1">
        <v>45834</v>
      </c>
      <c r="E2501" t="s">
        <v>211</v>
      </c>
      <c r="G2501" t="s">
        <v>139</v>
      </c>
      <c r="H2501" t="s">
        <v>117</v>
      </c>
      <c r="I2501" t="s">
        <v>117</v>
      </c>
      <c r="J2501" t="s">
        <v>5422</v>
      </c>
      <c r="K2501" t="s">
        <v>5423</v>
      </c>
      <c r="L2501" t="s">
        <v>135</v>
      </c>
      <c r="N2501" t="s">
        <v>120</v>
      </c>
      <c r="O2501" t="s">
        <v>121</v>
      </c>
      <c r="P2501" s="6">
        <v>96950</v>
      </c>
      <c r="Q2501" t="s">
        <v>122</v>
      </c>
      <c r="S2501" s="8">
        <v>16707891106</v>
      </c>
      <c r="U2501" t="s">
        <v>123</v>
      </c>
      <c r="V2501">
        <v>54121</v>
      </c>
      <c r="W2501" t="s">
        <v>124</v>
      </c>
      <c r="Y2501" t="s">
        <v>125</v>
      </c>
      <c r="Z2501" t="s">
        <v>126</v>
      </c>
      <c r="AA2501" t="s">
        <v>1723</v>
      </c>
      <c r="AB2501" t="s">
        <v>128</v>
      </c>
      <c r="AC2501" t="s">
        <v>3946</v>
      </c>
      <c r="AE2501" t="s">
        <v>120</v>
      </c>
      <c r="AF2501" t="s">
        <v>121</v>
      </c>
      <c r="AG2501" s="6">
        <v>96950</v>
      </c>
      <c r="AH2501" t="s">
        <v>122</v>
      </c>
      <c r="AJ2501" s="8">
        <v>16707891106</v>
      </c>
      <c r="AL2501" t="s">
        <v>129</v>
      </c>
      <c r="BE2501" t="str">
        <f>"43-3031.00"</f>
        <v>43-3031.00</v>
      </c>
      <c r="BF2501" t="s">
        <v>357</v>
      </c>
      <c r="BG2501" t="s">
        <v>5424</v>
      </c>
      <c r="BH2501" t="s">
        <v>2969</v>
      </c>
      <c r="BI2501">
        <v>5</v>
      </c>
      <c r="BJ2501">
        <v>5</v>
      </c>
      <c r="BK2501" s="1">
        <v>45870</v>
      </c>
      <c r="BL2501" s="1">
        <v>46965</v>
      </c>
      <c r="BM2501" s="1">
        <v>45870</v>
      </c>
      <c r="BN2501" s="1">
        <v>46965</v>
      </c>
      <c r="BO2501">
        <v>35</v>
      </c>
      <c r="BP2501">
        <v>0</v>
      </c>
      <c r="BQ2501">
        <v>7</v>
      </c>
      <c r="BR2501">
        <v>7</v>
      </c>
      <c r="BS2501">
        <v>7</v>
      </c>
      <c r="BT2501">
        <v>7</v>
      </c>
      <c r="BU2501">
        <v>7</v>
      </c>
      <c r="BV2501">
        <v>0</v>
      </c>
      <c r="BW2501" t="str">
        <f>"8:00 AM"</f>
        <v>8:00 AM</v>
      </c>
      <c r="BX2501" t="str">
        <f>"4:00 PM"</f>
        <v>4:00 PM</v>
      </c>
      <c r="BY2501" t="s">
        <v>159</v>
      </c>
      <c r="BZ2501">
        <v>0</v>
      </c>
      <c r="CA2501">
        <v>24</v>
      </c>
      <c r="CB2501" t="s">
        <v>117</v>
      </c>
      <c r="CD2501" s="2" t="s">
        <v>2970</v>
      </c>
      <c r="CE2501" t="s">
        <v>135</v>
      </c>
      <c r="CG2501" t="s">
        <v>120</v>
      </c>
      <c r="CH2501" t="s">
        <v>121</v>
      </c>
      <c r="CI2501" s="6">
        <v>96950</v>
      </c>
      <c r="CJ2501" s="10">
        <v>12.28</v>
      </c>
      <c r="CK2501" s="10">
        <v>12.28</v>
      </c>
      <c r="CL2501" s="10">
        <v>18.420000000000002</v>
      </c>
      <c r="CM2501" s="10">
        <v>18.420000000000002</v>
      </c>
      <c r="CN2501" t="s">
        <v>137</v>
      </c>
      <c r="CP2501" t="s">
        <v>138</v>
      </c>
      <c r="CR2501" t="s">
        <v>117</v>
      </c>
      <c r="CS2501" t="s">
        <v>139</v>
      </c>
      <c r="CT2501" t="s">
        <v>140</v>
      </c>
      <c r="CU2501" t="s">
        <v>139</v>
      </c>
      <c r="CV2501" t="s">
        <v>140</v>
      </c>
      <c r="CW2501" t="s">
        <v>139</v>
      </c>
      <c r="CX2501" t="s">
        <v>140</v>
      </c>
      <c r="CY2501" t="s">
        <v>2971</v>
      </c>
      <c r="CZ2501" s="8">
        <v>16707891106</v>
      </c>
      <c r="DA2501" t="s">
        <v>129</v>
      </c>
      <c r="DB2501" t="s">
        <v>142</v>
      </c>
      <c r="DC2501" t="s">
        <v>139</v>
      </c>
      <c r="DD2501" t="s">
        <v>117</v>
      </c>
    </row>
    <row r="2502" spans="1:114" ht="15" customHeight="1" x14ac:dyDescent="0.35">
      <c r="A2502" t="s">
        <v>16624</v>
      </c>
      <c r="B2502" t="s">
        <v>144</v>
      </c>
      <c r="C2502" s="1">
        <v>45769</v>
      </c>
      <c r="D2502" s="1">
        <v>45834</v>
      </c>
      <c r="E2502" t="s">
        <v>211</v>
      </c>
      <c r="G2502" t="s">
        <v>139</v>
      </c>
      <c r="H2502" t="s">
        <v>117</v>
      </c>
      <c r="I2502" t="s">
        <v>117</v>
      </c>
      <c r="J2502" t="s">
        <v>5422</v>
      </c>
      <c r="L2502" t="s">
        <v>135</v>
      </c>
      <c r="N2502" t="s">
        <v>120</v>
      </c>
      <c r="O2502" t="s">
        <v>121</v>
      </c>
      <c r="P2502" s="6">
        <v>96950</v>
      </c>
      <c r="Q2502" t="s">
        <v>122</v>
      </c>
      <c r="S2502" s="8">
        <v>16707891106</v>
      </c>
      <c r="U2502" t="s">
        <v>123</v>
      </c>
      <c r="V2502">
        <v>56132</v>
      </c>
      <c r="W2502" t="s">
        <v>124</v>
      </c>
      <c r="Y2502" t="s">
        <v>125</v>
      </c>
      <c r="Z2502" t="s">
        <v>126</v>
      </c>
      <c r="AA2502" t="s">
        <v>1723</v>
      </c>
      <c r="AB2502" t="s">
        <v>128</v>
      </c>
      <c r="AC2502" t="s">
        <v>1106</v>
      </c>
      <c r="AE2502" t="s">
        <v>120</v>
      </c>
      <c r="AF2502" t="s">
        <v>121</v>
      </c>
      <c r="AG2502" s="6">
        <v>96950</v>
      </c>
      <c r="AH2502" t="s">
        <v>122</v>
      </c>
      <c r="AJ2502" s="8">
        <v>16707891106</v>
      </c>
      <c r="AL2502" t="s">
        <v>129</v>
      </c>
      <c r="BE2502" t="str">
        <f>"35-2014.00"</f>
        <v>35-2014.00</v>
      </c>
      <c r="BF2502" t="s">
        <v>191</v>
      </c>
      <c r="BG2502" t="s">
        <v>16625</v>
      </c>
      <c r="BH2502" t="s">
        <v>313</v>
      </c>
      <c r="BI2502">
        <v>5</v>
      </c>
      <c r="BJ2502">
        <v>5</v>
      </c>
      <c r="BK2502" s="1">
        <v>45870</v>
      </c>
      <c r="BL2502" s="1">
        <v>46965</v>
      </c>
      <c r="BM2502" s="1">
        <v>45870</v>
      </c>
      <c r="BN2502" s="1">
        <v>46965</v>
      </c>
      <c r="BO2502">
        <v>35</v>
      </c>
      <c r="BP2502">
        <v>0</v>
      </c>
      <c r="BQ2502">
        <v>7</v>
      </c>
      <c r="BR2502">
        <v>7</v>
      </c>
      <c r="BS2502">
        <v>7</v>
      </c>
      <c r="BT2502">
        <v>7</v>
      </c>
      <c r="BU2502">
        <v>7</v>
      </c>
      <c r="BV2502">
        <v>0</v>
      </c>
      <c r="BW2502" t="str">
        <f>"8:00 AM"</f>
        <v>8:00 AM</v>
      </c>
      <c r="BX2502" t="str">
        <f>"4:00 PM"</f>
        <v>4:00 PM</v>
      </c>
      <c r="BY2502" t="s">
        <v>133</v>
      </c>
      <c r="BZ2502">
        <v>0</v>
      </c>
      <c r="CA2502">
        <v>12</v>
      </c>
      <c r="CB2502" t="s">
        <v>117</v>
      </c>
      <c r="CD2502" s="2" t="s">
        <v>16626</v>
      </c>
      <c r="CE2502" t="s">
        <v>135</v>
      </c>
      <c r="CG2502" t="s">
        <v>136</v>
      </c>
      <c r="CH2502" t="s">
        <v>121</v>
      </c>
      <c r="CI2502" s="6">
        <v>96950</v>
      </c>
      <c r="CJ2502" s="10">
        <v>8.83</v>
      </c>
      <c r="CK2502" s="10">
        <v>8.83</v>
      </c>
      <c r="CL2502" s="10">
        <v>13.25</v>
      </c>
      <c r="CM2502" s="10">
        <v>13.25</v>
      </c>
      <c r="CN2502" t="s">
        <v>137</v>
      </c>
      <c r="CP2502" t="s">
        <v>138</v>
      </c>
      <c r="CR2502" t="s">
        <v>117</v>
      </c>
      <c r="CS2502" t="s">
        <v>139</v>
      </c>
      <c r="CT2502" t="s">
        <v>140</v>
      </c>
      <c r="CU2502" t="s">
        <v>139</v>
      </c>
      <c r="CV2502" t="s">
        <v>140</v>
      </c>
      <c r="CW2502" t="s">
        <v>139</v>
      </c>
      <c r="CX2502" t="s">
        <v>140</v>
      </c>
      <c r="CY2502" t="s">
        <v>10118</v>
      </c>
      <c r="CZ2502" s="8">
        <v>16707891106</v>
      </c>
      <c r="DA2502" t="s">
        <v>129</v>
      </c>
      <c r="DB2502" t="s">
        <v>142</v>
      </c>
      <c r="DC2502" t="s">
        <v>139</v>
      </c>
      <c r="DD2502" t="s">
        <v>117</v>
      </c>
    </row>
    <row r="2503" spans="1:114" ht="15" customHeight="1" x14ac:dyDescent="0.35">
      <c r="A2503" t="s">
        <v>14098</v>
      </c>
      <c r="B2503" t="s">
        <v>144</v>
      </c>
      <c r="C2503" s="1">
        <v>45769</v>
      </c>
      <c r="D2503" s="1">
        <v>45834</v>
      </c>
      <c r="E2503" t="s">
        <v>211</v>
      </c>
      <c r="G2503" t="s">
        <v>117</v>
      </c>
      <c r="H2503" t="s">
        <v>117</v>
      </c>
      <c r="I2503" t="s">
        <v>117</v>
      </c>
      <c r="J2503" t="s">
        <v>5129</v>
      </c>
      <c r="K2503" t="s">
        <v>5130</v>
      </c>
      <c r="L2503" t="s">
        <v>5062</v>
      </c>
      <c r="M2503" t="s">
        <v>5131</v>
      </c>
      <c r="N2503" t="s">
        <v>120</v>
      </c>
      <c r="O2503" t="s">
        <v>121</v>
      </c>
      <c r="P2503" s="6">
        <v>96950</v>
      </c>
      <c r="Q2503" t="s">
        <v>122</v>
      </c>
      <c r="R2503" t="s">
        <v>382</v>
      </c>
      <c r="S2503" s="8">
        <v>16702347492</v>
      </c>
      <c r="U2503" t="s">
        <v>5132</v>
      </c>
      <c r="V2503">
        <v>722310</v>
      </c>
      <c r="W2503" t="s">
        <v>124</v>
      </c>
      <c r="Y2503" t="s">
        <v>5133</v>
      </c>
      <c r="Z2503" t="s">
        <v>5134</v>
      </c>
      <c r="AA2503" t="s">
        <v>5135</v>
      </c>
      <c r="AB2503" t="s">
        <v>128</v>
      </c>
      <c r="AC2503" t="s">
        <v>5131</v>
      </c>
      <c r="AD2503" t="s">
        <v>5062</v>
      </c>
      <c r="AE2503" t="s">
        <v>120</v>
      </c>
      <c r="AF2503" t="s">
        <v>121</v>
      </c>
      <c r="AG2503" s="6">
        <v>96950</v>
      </c>
      <c r="AH2503" t="s">
        <v>122</v>
      </c>
      <c r="AI2503" t="s">
        <v>382</v>
      </c>
      <c r="AJ2503" s="8">
        <v>16702347492</v>
      </c>
      <c r="AL2503" t="s">
        <v>5136</v>
      </c>
      <c r="BE2503" t="str">
        <f>"35-2021.00"</f>
        <v>35-2021.00</v>
      </c>
      <c r="BF2503" t="s">
        <v>438</v>
      </c>
      <c r="BG2503" t="s">
        <v>5590</v>
      </c>
      <c r="BH2503" t="s">
        <v>5068</v>
      </c>
      <c r="BI2503">
        <v>5</v>
      </c>
      <c r="BJ2503">
        <v>5</v>
      </c>
      <c r="BK2503" s="1">
        <v>45884</v>
      </c>
      <c r="BL2503" s="1">
        <v>46248</v>
      </c>
      <c r="BM2503" s="1">
        <v>45884</v>
      </c>
      <c r="BN2503" s="1">
        <v>46248</v>
      </c>
      <c r="BO2503">
        <v>35</v>
      </c>
      <c r="BP2503">
        <v>0</v>
      </c>
      <c r="BQ2503">
        <v>7</v>
      </c>
      <c r="BR2503">
        <v>7</v>
      </c>
      <c r="BS2503">
        <v>7</v>
      </c>
      <c r="BT2503">
        <v>7</v>
      </c>
      <c r="BU2503">
        <v>7</v>
      </c>
      <c r="BV2503">
        <v>0</v>
      </c>
      <c r="BW2503" t="str">
        <f>"6:00 AM"</f>
        <v>6:00 AM</v>
      </c>
      <c r="BX2503" t="str">
        <f>"2:00 PM"</f>
        <v>2:00 PM</v>
      </c>
      <c r="BY2503" t="s">
        <v>133</v>
      </c>
      <c r="BZ2503">
        <v>0</v>
      </c>
      <c r="CA2503">
        <v>3</v>
      </c>
      <c r="CB2503" t="s">
        <v>117</v>
      </c>
      <c r="CD2503" t="s">
        <v>393</v>
      </c>
      <c r="CE2503" t="s">
        <v>5062</v>
      </c>
      <c r="CF2503" t="s">
        <v>5131</v>
      </c>
      <c r="CG2503" t="s">
        <v>120</v>
      </c>
      <c r="CH2503" t="s">
        <v>121</v>
      </c>
      <c r="CI2503" s="6">
        <v>96950</v>
      </c>
      <c r="CJ2503" s="10">
        <v>7.84</v>
      </c>
      <c r="CK2503" s="10">
        <v>7.84</v>
      </c>
      <c r="CL2503" s="10">
        <v>11.76</v>
      </c>
      <c r="CM2503" s="10">
        <v>11.76</v>
      </c>
      <c r="CN2503" t="s">
        <v>137</v>
      </c>
      <c r="CO2503" t="s">
        <v>393</v>
      </c>
      <c r="CP2503" t="s">
        <v>138</v>
      </c>
      <c r="CR2503" t="s">
        <v>117</v>
      </c>
      <c r="CS2503" t="s">
        <v>139</v>
      </c>
      <c r="CT2503" t="s">
        <v>140</v>
      </c>
      <c r="CU2503" t="s">
        <v>139</v>
      </c>
      <c r="CV2503" t="s">
        <v>140</v>
      </c>
      <c r="CW2503" t="s">
        <v>139</v>
      </c>
      <c r="CX2503" t="s">
        <v>140</v>
      </c>
      <c r="CY2503" t="s">
        <v>394</v>
      </c>
      <c r="CZ2503" s="8">
        <v>16702347492</v>
      </c>
      <c r="DA2503" t="s">
        <v>5136</v>
      </c>
      <c r="DB2503" t="s">
        <v>1095</v>
      </c>
      <c r="DC2503" t="s">
        <v>139</v>
      </c>
      <c r="DD2503" t="s">
        <v>117</v>
      </c>
    </row>
    <row r="2504" spans="1:114" ht="15" customHeight="1" x14ac:dyDescent="0.35">
      <c r="A2504" t="s">
        <v>2825</v>
      </c>
      <c r="B2504" t="s">
        <v>144</v>
      </c>
      <c r="C2504" s="1">
        <v>45770</v>
      </c>
      <c r="D2504" s="1">
        <v>45834</v>
      </c>
      <c r="E2504" t="s">
        <v>211</v>
      </c>
      <c r="G2504" t="s">
        <v>117</v>
      </c>
      <c r="H2504" t="s">
        <v>117</v>
      </c>
      <c r="I2504" t="s">
        <v>117</v>
      </c>
      <c r="J2504" t="s">
        <v>2589</v>
      </c>
      <c r="K2504" t="s">
        <v>140</v>
      </c>
      <c r="L2504" t="s">
        <v>2590</v>
      </c>
      <c r="M2504" t="s">
        <v>2591</v>
      </c>
      <c r="N2504" t="s">
        <v>551</v>
      </c>
      <c r="O2504" t="s">
        <v>121</v>
      </c>
      <c r="P2504" s="6">
        <v>96952</v>
      </c>
      <c r="Q2504" t="s">
        <v>122</v>
      </c>
      <c r="R2504" t="s">
        <v>140</v>
      </c>
      <c r="S2504" s="8">
        <v>16704339989</v>
      </c>
      <c r="U2504" t="s">
        <v>2592</v>
      </c>
      <c r="V2504">
        <v>481111</v>
      </c>
      <c r="W2504" t="s">
        <v>124</v>
      </c>
      <c r="Y2504" t="s">
        <v>2593</v>
      </c>
      <c r="Z2504" t="s">
        <v>2594</v>
      </c>
      <c r="AA2504" t="s">
        <v>2595</v>
      </c>
      <c r="AB2504" t="s">
        <v>205</v>
      </c>
      <c r="AC2504" t="s">
        <v>2590</v>
      </c>
      <c r="AD2504" t="s">
        <v>2591</v>
      </c>
      <c r="AE2504" t="s">
        <v>551</v>
      </c>
      <c r="AF2504" t="s">
        <v>121</v>
      </c>
      <c r="AG2504" s="6">
        <v>96952</v>
      </c>
      <c r="AH2504" t="s">
        <v>122</v>
      </c>
      <c r="AJ2504" s="8">
        <v>16704339989</v>
      </c>
      <c r="AL2504" t="s">
        <v>2596</v>
      </c>
      <c r="BE2504" t="str">
        <f>"43-4181.00"</f>
        <v>43-4181.00</v>
      </c>
      <c r="BF2504" t="s">
        <v>2826</v>
      </c>
      <c r="BG2504" t="s">
        <v>2827</v>
      </c>
      <c r="BH2504" t="s">
        <v>2828</v>
      </c>
      <c r="BI2504">
        <v>2</v>
      </c>
      <c r="BJ2504">
        <v>2</v>
      </c>
      <c r="BK2504" s="1">
        <v>45870</v>
      </c>
      <c r="BL2504" s="1">
        <v>46234</v>
      </c>
      <c r="BM2504" s="1">
        <v>45870</v>
      </c>
      <c r="BN2504" s="1">
        <v>46234</v>
      </c>
      <c r="BO2504">
        <v>40</v>
      </c>
      <c r="BP2504">
        <v>0</v>
      </c>
      <c r="BQ2504">
        <v>8</v>
      </c>
      <c r="BR2504">
        <v>8</v>
      </c>
      <c r="BS2504">
        <v>8</v>
      </c>
      <c r="BT2504">
        <v>8</v>
      </c>
      <c r="BU2504">
        <v>8</v>
      </c>
      <c r="BV2504">
        <v>0</v>
      </c>
      <c r="BW2504" t="str">
        <f>"8:00 AM"</f>
        <v>8:00 AM</v>
      </c>
      <c r="BX2504" t="str">
        <f>"5:00 PM"</f>
        <v>5:00 PM</v>
      </c>
      <c r="BY2504" t="s">
        <v>159</v>
      </c>
      <c r="BZ2504">
        <v>0</v>
      </c>
      <c r="CA2504">
        <v>12</v>
      </c>
      <c r="CB2504" t="s">
        <v>117</v>
      </c>
      <c r="CD2504" s="2" t="s">
        <v>2829</v>
      </c>
      <c r="CE2504" t="s">
        <v>2590</v>
      </c>
      <c r="CF2504" t="s">
        <v>2591</v>
      </c>
      <c r="CG2504" t="s">
        <v>551</v>
      </c>
      <c r="CH2504" t="s">
        <v>121</v>
      </c>
      <c r="CI2504" s="6">
        <v>96952</v>
      </c>
      <c r="CJ2504" s="10">
        <v>8.77</v>
      </c>
      <c r="CK2504" s="10">
        <v>8.9</v>
      </c>
      <c r="CL2504" s="10">
        <v>0</v>
      </c>
      <c r="CM2504" s="10">
        <v>0</v>
      </c>
      <c r="CN2504" t="s">
        <v>137</v>
      </c>
      <c r="CO2504" t="s">
        <v>140</v>
      </c>
      <c r="CP2504" t="s">
        <v>138</v>
      </c>
      <c r="CR2504" t="s">
        <v>117</v>
      </c>
      <c r="CS2504" t="s">
        <v>139</v>
      </c>
      <c r="CT2504" t="s">
        <v>140</v>
      </c>
      <c r="CU2504" t="s">
        <v>140</v>
      </c>
      <c r="CV2504" t="s">
        <v>139</v>
      </c>
      <c r="CW2504" t="s">
        <v>139</v>
      </c>
      <c r="CX2504" t="s">
        <v>140</v>
      </c>
      <c r="CY2504" t="s">
        <v>2601</v>
      </c>
      <c r="CZ2504" s="8">
        <v>16704339989</v>
      </c>
      <c r="DA2504" t="s">
        <v>2602</v>
      </c>
      <c r="DB2504" t="s">
        <v>140</v>
      </c>
      <c r="DC2504" t="s">
        <v>139</v>
      </c>
      <c r="DD2504" t="s">
        <v>117</v>
      </c>
    </row>
    <row r="2505" spans="1:114" ht="15" customHeight="1" x14ac:dyDescent="0.35">
      <c r="A2505" t="s">
        <v>2385</v>
      </c>
      <c r="B2505" t="s">
        <v>144</v>
      </c>
      <c r="C2505" s="1">
        <v>45775</v>
      </c>
      <c r="D2505" s="1">
        <v>45834</v>
      </c>
      <c r="E2505" t="s">
        <v>211</v>
      </c>
      <c r="G2505" t="s">
        <v>117</v>
      </c>
      <c r="H2505" t="s">
        <v>117</v>
      </c>
      <c r="I2505" t="s">
        <v>117</v>
      </c>
      <c r="J2505" t="s">
        <v>2386</v>
      </c>
      <c r="K2505" t="s">
        <v>2387</v>
      </c>
      <c r="L2505" t="s">
        <v>2388</v>
      </c>
      <c r="M2505" t="s">
        <v>2389</v>
      </c>
      <c r="N2505" t="s">
        <v>136</v>
      </c>
      <c r="O2505" t="s">
        <v>121</v>
      </c>
      <c r="P2505" s="6">
        <v>96950</v>
      </c>
      <c r="Q2505" t="s">
        <v>122</v>
      </c>
      <c r="S2505" s="8">
        <v>16709897652</v>
      </c>
      <c r="U2505" t="s">
        <v>2390</v>
      </c>
      <c r="V2505">
        <v>458110</v>
      </c>
      <c r="W2505" t="s">
        <v>124</v>
      </c>
      <c r="Y2505" t="s">
        <v>2391</v>
      </c>
      <c r="Z2505" t="s">
        <v>2392</v>
      </c>
      <c r="AB2505" t="s">
        <v>2393</v>
      </c>
      <c r="AC2505" t="s">
        <v>2388</v>
      </c>
      <c r="AD2505" t="s">
        <v>2389</v>
      </c>
      <c r="AE2505" t="s">
        <v>136</v>
      </c>
      <c r="AF2505" t="s">
        <v>121</v>
      </c>
      <c r="AG2505" s="6">
        <v>96950</v>
      </c>
      <c r="AH2505" t="s">
        <v>122</v>
      </c>
      <c r="AJ2505" s="8">
        <v>16709897652</v>
      </c>
      <c r="AL2505" t="s">
        <v>2394</v>
      </c>
      <c r="BE2505" t="str">
        <f>"43-3031.00"</f>
        <v>43-3031.00</v>
      </c>
      <c r="BF2505" t="s">
        <v>357</v>
      </c>
      <c r="BG2505" t="s">
        <v>2395</v>
      </c>
      <c r="BH2505" t="s">
        <v>2279</v>
      </c>
      <c r="BI2505">
        <v>2</v>
      </c>
      <c r="BJ2505">
        <v>2</v>
      </c>
      <c r="BK2505" s="1">
        <v>45895</v>
      </c>
      <c r="BL2505" s="1">
        <v>46259</v>
      </c>
      <c r="BM2505" s="1">
        <v>45895</v>
      </c>
      <c r="BN2505" s="1">
        <v>46259</v>
      </c>
      <c r="BO2505">
        <v>35</v>
      </c>
      <c r="BP2505">
        <v>0</v>
      </c>
      <c r="BQ2505">
        <v>6</v>
      </c>
      <c r="BR2505">
        <v>6</v>
      </c>
      <c r="BS2505">
        <v>6</v>
      </c>
      <c r="BT2505">
        <v>6</v>
      </c>
      <c r="BU2505">
        <v>6</v>
      </c>
      <c r="BV2505">
        <v>5</v>
      </c>
      <c r="BW2505" t="str">
        <f>"9:00 AM"</f>
        <v>9:00 AM</v>
      </c>
      <c r="BX2505" t="str">
        <f>"4:00 PM"</f>
        <v>4:00 PM</v>
      </c>
      <c r="BY2505" t="s">
        <v>159</v>
      </c>
      <c r="BZ2505">
        <v>0</v>
      </c>
      <c r="CA2505">
        <v>24</v>
      </c>
      <c r="CB2505" t="s">
        <v>117</v>
      </c>
      <c r="CD2505" s="2" t="s">
        <v>2396</v>
      </c>
      <c r="CE2505" t="s">
        <v>2397</v>
      </c>
      <c r="CF2505" t="s">
        <v>2389</v>
      </c>
      <c r="CG2505" t="s">
        <v>136</v>
      </c>
      <c r="CH2505" t="s">
        <v>121</v>
      </c>
      <c r="CI2505" s="6">
        <v>96950</v>
      </c>
      <c r="CJ2505" s="10">
        <v>12.28</v>
      </c>
      <c r="CK2505" s="10">
        <v>12.28</v>
      </c>
      <c r="CL2505" s="10">
        <v>18.420000000000002</v>
      </c>
      <c r="CM2505" s="10">
        <v>18.420000000000002</v>
      </c>
      <c r="CN2505" t="s">
        <v>137</v>
      </c>
      <c r="CO2505" t="s">
        <v>1661</v>
      </c>
      <c r="CP2505" t="s">
        <v>138</v>
      </c>
      <c r="CR2505" t="s">
        <v>117</v>
      </c>
      <c r="CS2505" t="s">
        <v>139</v>
      </c>
      <c r="CT2505" t="s">
        <v>140</v>
      </c>
      <c r="CU2505" t="s">
        <v>139</v>
      </c>
      <c r="CV2505" t="s">
        <v>140</v>
      </c>
      <c r="CW2505" t="s">
        <v>139</v>
      </c>
      <c r="CX2505" t="s">
        <v>140</v>
      </c>
      <c r="CY2505" t="s">
        <v>2398</v>
      </c>
      <c r="CZ2505" s="8">
        <v>16709897652</v>
      </c>
      <c r="DA2505" t="s">
        <v>2394</v>
      </c>
      <c r="DB2505" t="s">
        <v>142</v>
      </c>
      <c r="DC2505" t="s">
        <v>139</v>
      </c>
      <c r="DD2505" t="s">
        <v>117</v>
      </c>
      <c r="DE2505" t="s">
        <v>2399</v>
      </c>
      <c r="DF2505" t="s">
        <v>2400</v>
      </c>
      <c r="DG2505" t="s">
        <v>2239</v>
      </c>
      <c r="DH2505" t="s">
        <v>2401</v>
      </c>
      <c r="DI2505" t="s">
        <v>2402</v>
      </c>
      <c r="DJ2505" t="s">
        <v>2403</v>
      </c>
    </row>
    <row r="2506" spans="1:114" ht="15" customHeight="1" x14ac:dyDescent="0.35">
      <c r="A2506" t="s">
        <v>12602</v>
      </c>
      <c r="B2506" t="s">
        <v>144</v>
      </c>
      <c r="C2506" s="1">
        <v>45780</v>
      </c>
      <c r="D2506" s="1">
        <v>45834</v>
      </c>
      <c r="E2506" t="s">
        <v>116</v>
      </c>
      <c r="F2506" s="1">
        <v>45929</v>
      </c>
      <c r="G2506" t="s">
        <v>139</v>
      </c>
      <c r="H2506" t="s">
        <v>117</v>
      </c>
      <c r="I2506" t="s">
        <v>117</v>
      </c>
      <c r="J2506" t="s">
        <v>12603</v>
      </c>
      <c r="K2506" t="s">
        <v>12604</v>
      </c>
      <c r="L2506" t="s">
        <v>12605</v>
      </c>
      <c r="N2506" t="s">
        <v>5512</v>
      </c>
      <c r="O2506" t="s">
        <v>121</v>
      </c>
      <c r="P2506" s="6">
        <v>96951</v>
      </c>
      <c r="Q2506" t="s">
        <v>122</v>
      </c>
      <c r="S2506" s="8">
        <v>16702866933</v>
      </c>
      <c r="U2506" t="s">
        <v>12606</v>
      </c>
      <c r="V2506">
        <v>56172</v>
      </c>
      <c r="W2506" t="s">
        <v>124</v>
      </c>
      <c r="Y2506" t="s">
        <v>12607</v>
      </c>
      <c r="Z2506" t="s">
        <v>12608</v>
      </c>
      <c r="AB2506" t="s">
        <v>1057</v>
      </c>
      <c r="AC2506" t="s">
        <v>12609</v>
      </c>
      <c r="AE2506" t="s">
        <v>222</v>
      </c>
      <c r="AF2506" t="s">
        <v>121</v>
      </c>
      <c r="AG2506" s="6">
        <v>96951</v>
      </c>
      <c r="AH2506" t="s">
        <v>122</v>
      </c>
      <c r="AJ2506" s="8">
        <v>16702866933</v>
      </c>
      <c r="AL2506" t="s">
        <v>12610</v>
      </c>
      <c r="BE2506" t="str">
        <f>"37-2011.00"</f>
        <v>37-2011.00</v>
      </c>
      <c r="BF2506" t="s">
        <v>701</v>
      </c>
      <c r="BG2506" t="s">
        <v>12611</v>
      </c>
      <c r="BH2506" t="s">
        <v>12612</v>
      </c>
      <c r="BI2506">
        <v>3</v>
      </c>
      <c r="BJ2506">
        <v>3</v>
      </c>
      <c r="BK2506" s="1">
        <v>45931</v>
      </c>
      <c r="BL2506" s="1">
        <v>47026</v>
      </c>
      <c r="BM2506" s="1">
        <v>45931</v>
      </c>
      <c r="BN2506" s="1">
        <v>47026</v>
      </c>
      <c r="BO2506">
        <v>35</v>
      </c>
      <c r="BP2506">
        <v>0</v>
      </c>
      <c r="BQ2506">
        <v>7</v>
      </c>
      <c r="BR2506">
        <v>7</v>
      </c>
      <c r="BS2506">
        <v>7</v>
      </c>
      <c r="BT2506">
        <v>7</v>
      </c>
      <c r="BU2506">
        <v>7</v>
      </c>
      <c r="BV2506">
        <v>0</v>
      </c>
      <c r="BW2506" t="str">
        <f>"8:00 AM"</f>
        <v>8:00 AM</v>
      </c>
      <c r="BX2506" t="str">
        <f>"5:00 PM"</f>
        <v>5:00 PM</v>
      </c>
      <c r="BY2506" t="s">
        <v>133</v>
      </c>
      <c r="BZ2506">
        <v>0</v>
      </c>
      <c r="CA2506">
        <v>0</v>
      </c>
      <c r="CB2506" t="s">
        <v>117</v>
      </c>
      <c r="CD2506" t="s">
        <v>12613</v>
      </c>
      <c r="CE2506" t="s">
        <v>2256</v>
      </c>
      <c r="CG2506" t="s">
        <v>5512</v>
      </c>
      <c r="CH2506" t="s">
        <v>121</v>
      </c>
      <c r="CI2506" s="6">
        <v>96951</v>
      </c>
      <c r="CJ2506" s="10">
        <v>8.2899999999999991</v>
      </c>
      <c r="CK2506" s="10">
        <v>8.2899999999999991</v>
      </c>
      <c r="CL2506" s="10">
        <v>12.43</v>
      </c>
      <c r="CM2506" s="10">
        <v>12.43</v>
      </c>
      <c r="CN2506" t="s">
        <v>137</v>
      </c>
      <c r="CO2506" t="s">
        <v>162</v>
      </c>
      <c r="CP2506" t="s">
        <v>138</v>
      </c>
      <c r="CR2506" t="s">
        <v>117</v>
      </c>
      <c r="CS2506" t="s">
        <v>139</v>
      </c>
      <c r="CT2506" t="s">
        <v>140</v>
      </c>
      <c r="CU2506" t="s">
        <v>139</v>
      </c>
      <c r="CV2506" t="s">
        <v>140</v>
      </c>
      <c r="CW2506" t="s">
        <v>139</v>
      </c>
      <c r="CX2506" t="s">
        <v>140</v>
      </c>
      <c r="CY2506" t="s">
        <v>774</v>
      </c>
      <c r="CZ2506" s="8">
        <v>16702866933</v>
      </c>
      <c r="DA2506" t="s">
        <v>12610</v>
      </c>
      <c r="DB2506" t="s">
        <v>140</v>
      </c>
      <c r="DC2506" t="s">
        <v>139</v>
      </c>
      <c r="DD2506" t="s">
        <v>117</v>
      </c>
      <c r="DE2506" t="s">
        <v>12607</v>
      </c>
      <c r="DF2506" t="s">
        <v>12608</v>
      </c>
      <c r="DH2506" t="s">
        <v>12606</v>
      </c>
      <c r="DI2506" t="s">
        <v>12603</v>
      </c>
      <c r="DJ2506" t="s">
        <v>12610</v>
      </c>
    </row>
    <row r="2507" spans="1:114" ht="15" customHeight="1" x14ac:dyDescent="0.35">
      <c r="A2507" t="s">
        <v>16692</v>
      </c>
      <c r="B2507" t="s">
        <v>144</v>
      </c>
      <c r="C2507" s="1">
        <v>45782</v>
      </c>
      <c r="D2507" s="1">
        <v>45834</v>
      </c>
      <c r="E2507" t="s">
        <v>116</v>
      </c>
      <c r="F2507" s="1">
        <v>45929</v>
      </c>
      <c r="G2507" t="s">
        <v>117</v>
      </c>
      <c r="H2507" t="s">
        <v>139</v>
      </c>
      <c r="I2507" t="s">
        <v>117</v>
      </c>
      <c r="J2507" t="s">
        <v>1365</v>
      </c>
      <c r="K2507" t="s">
        <v>1366</v>
      </c>
      <c r="L2507" t="s">
        <v>1367</v>
      </c>
      <c r="M2507" t="s">
        <v>1368</v>
      </c>
      <c r="N2507" t="s">
        <v>120</v>
      </c>
      <c r="O2507" t="s">
        <v>121</v>
      </c>
      <c r="P2507" s="6">
        <v>96950</v>
      </c>
      <c r="Q2507" t="s">
        <v>122</v>
      </c>
      <c r="S2507" s="8">
        <v>16707837461</v>
      </c>
      <c r="U2507" t="s">
        <v>1369</v>
      </c>
      <c r="V2507">
        <v>56132</v>
      </c>
      <c r="W2507" t="s">
        <v>150</v>
      </c>
      <c r="X2507" t="s">
        <v>139</v>
      </c>
      <c r="Y2507" t="s">
        <v>559</v>
      </c>
      <c r="Z2507" t="s">
        <v>1370</v>
      </c>
      <c r="AA2507" t="s">
        <v>1371</v>
      </c>
      <c r="AB2507" t="s">
        <v>154</v>
      </c>
      <c r="AC2507" t="s">
        <v>1367</v>
      </c>
      <c r="AD2507" t="s">
        <v>1368</v>
      </c>
      <c r="AE2507" t="s">
        <v>120</v>
      </c>
      <c r="AF2507" t="s">
        <v>121</v>
      </c>
      <c r="AG2507" s="6">
        <v>96950</v>
      </c>
      <c r="AH2507" t="s">
        <v>122</v>
      </c>
      <c r="AJ2507" s="8">
        <v>16707837461</v>
      </c>
      <c r="AL2507" t="s">
        <v>463</v>
      </c>
      <c r="BE2507" t="str">
        <f>"13-2011.00"</f>
        <v>13-2011.00</v>
      </c>
      <c r="BF2507" t="s">
        <v>934</v>
      </c>
      <c r="BG2507" t="s">
        <v>12462</v>
      </c>
      <c r="BH2507" t="s">
        <v>2233</v>
      </c>
      <c r="BI2507">
        <v>3</v>
      </c>
      <c r="BJ2507">
        <v>3</v>
      </c>
      <c r="BK2507" s="1">
        <v>45931</v>
      </c>
      <c r="BL2507" s="1">
        <v>46295</v>
      </c>
      <c r="BM2507" s="1">
        <v>45931</v>
      </c>
      <c r="BN2507" s="1">
        <v>46295</v>
      </c>
      <c r="BO2507">
        <v>35</v>
      </c>
      <c r="BP2507">
        <v>0</v>
      </c>
      <c r="BQ2507">
        <v>7</v>
      </c>
      <c r="BR2507">
        <v>7</v>
      </c>
      <c r="BS2507">
        <v>7</v>
      </c>
      <c r="BT2507">
        <v>7</v>
      </c>
      <c r="BU2507">
        <v>7</v>
      </c>
      <c r="BV2507">
        <v>0</v>
      </c>
      <c r="BW2507" t="str">
        <f>"9:00 AM"</f>
        <v>9:00 AM</v>
      </c>
      <c r="BX2507" t="str">
        <f>"4:00 PM"</f>
        <v>4:00 PM</v>
      </c>
      <c r="BY2507" t="s">
        <v>588</v>
      </c>
      <c r="BZ2507">
        <v>0</v>
      </c>
      <c r="CA2507">
        <v>24</v>
      </c>
      <c r="CB2507" t="s">
        <v>117</v>
      </c>
      <c r="CD2507" s="2" t="s">
        <v>16693</v>
      </c>
      <c r="CE2507" t="s">
        <v>1367</v>
      </c>
      <c r="CF2507" t="s">
        <v>1368</v>
      </c>
      <c r="CG2507" t="s">
        <v>120</v>
      </c>
      <c r="CH2507" t="s">
        <v>121</v>
      </c>
      <c r="CI2507" s="6">
        <v>96950</v>
      </c>
      <c r="CJ2507" s="10">
        <v>17.48</v>
      </c>
      <c r="CK2507" s="10">
        <v>17.48</v>
      </c>
      <c r="CL2507" s="10">
        <v>26.22</v>
      </c>
      <c r="CM2507" s="10">
        <v>26.22</v>
      </c>
      <c r="CN2507" t="s">
        <v>137</v>
      </c>
      <c r="CO2507" t="s">
        <v>461</v>
      </c>
      <c r="CP2507" t="s">
        <v>138</v>
      </c>
      <c r="CR2507" t="s">
        <v>117</v>
      </c>
      <c r="CS2507" t="s">
        <v>139</v>
      </c>
      <c r="CT2507" t="s">
        <v>139</v>
      </c>
      <c r="CU2507" t="s">
        <v>139</v>
      </c>
      <c r="CV2507" t="s">
        <v>140</v>
      </c>
      <c r="CW2507" t="s">
        <v>139</v>
      </c>
      <c r="CX2507" t="s">
        <v>140</v>
      </c>
      <c r="CY2507" t="s">
        <v>462</v>
      </c>
      <c r="CZ2507" s="8">
        <v>16707837461</v>
      </c>
      <c r="DA2507" t="s">
        <v>463</v>
      </c>
      <c r="DB2507" t="s">
        <v>2722</v>
      </c>
      <c r="DC2507" t="s">
        <v>139</v>
      </c>
      <c r="DD2507" t="s">
        <v>139</v>
      </c>
    </row>
    <row r="2508" spans="1:114" ht="15" customHeight="1" x14ac:dyDescent="0.35">
      <c r="A2508" t="s">
        <v>16630</v>
      </c>
      <c r="B2508" t="s">
        <v>144</v>
      </c>
      <c r="C2508" s="1">
        <v>45783</v>
      </c>
      <c r="D2508" s="1">
        <v>45834</v>
      </c>
      <c r="E2508" t="s">
        <v>116</v>
      </c>
      <c r="F2508" s="1">
        <v>45929</v>
      </c>
      <c r="G2508" t="s">
        <v>117</v>
      </c>
      <c r="H2508" t="s">
        <v>117</v>
      </c>
      <c r="I2508" t="s">
        <v>117</v>
      </c>
      <c r="J2508" t="s">
        <v>8098</v>
      </c>
      <c r="L2508" t="s">
        <v>1001</v>
      </c>
      <c r="M2508" t="s">
        <v>5025</v>
      </c>
      <c r="N2508" t="s">
        <v>136</v>
      </c>
      <c r="O2508" t="s">
        <v>121</v>
      </c>
      <c r="P2508" s="6">
        <v>96950</v>
      </c>
      <c r="Q2508" t="s">
        <v>122</v>
      </c>
      <c r="S2508" s="8">
        <v>16702870657</v>
      </c>
      <c r="U2508" t="s">
        <v>994</v>
      </c>
      <c r="V2508">
        <v>561320</v>
      </c>
      <c r="W2508" t="s">
        <v>150</v>
      </c>
      <c r="X2508" t="s">
        <v>139</v>
      </c>
      <c r="Y2508" t="s">
        <v>995</v>
      </c>
      <c r="Z2508" t="s">
        <v>996</v>
      </c>
      <c r="AB2508" t="s">
        <v>997</v>
      </c>
      <c r="AC2508" t="s">
        <v>5025</v>
      </c>
      <c r="AD2508" t="s">
        <v>8099</v>
      </c>
      <c r="AE2508" t="s">
        <v>136</v>
      </c>
      <c r="AF2508" t="s">
        <v>121</v>
      </c>
      <c r="AG2508" s="6">
        <v>96950</v>
      </c>
      <c r="AH2508" t="s">
        <v>122</v>
      </c>
      <c r="AJ2508" s="8">
        <v>16702870657</v>
      </c>
      <c r="AL2508" t="s">
        <v>998</v>
      </c>
      <c r="BE2508" t="str">
        <f>"35-3023.00"</f>
        <v>35-3023.00</v>
      </c>
      <c r="BF2508" t="s">
        <v>509</v>
      </c>
      <c r="BG2508" t="s">
        <v>8100</v>
      </c>
      <c r="BH2508" t="s">
        <v>8101</v>
      </c>
      <c r="BI2508">
        <v>2</v>
      </c>
      <c r="BJ2508">
        <v>2</v>
      </c>
      <c r="BK2508" s="1">
        <v>45931</v>
      </c>
      <c r="BL2508" s="1">
        <v>46295</v>
      </c>
      <c r="BM2508" s="1">
        <v>45931</v>
      </c>
      <c r="BN2508" s="1">
        <v>46295</v>
      </c>
      <c r="BO2508">
        <v>35</v>
      </c>
      <c r="BP2508">
        <v>0</v>
      </c>
      <c r="BQ2508">
        <v>7</v>
      </c>
      <c r="BR2508">
        <v>7</v>
      </c>
      <c r="BS2508">
        <v>7</v>
      </c>
      <c r="BT2508">
        <v>7</v>
      </c>
      <c r="BU2508">
        <v>7</v>
      </c>
      <c r="BV2508">
        <v>0</v>
      </c>
      <c r="BW2508" t="str">
        <f>"10:00 AM"</f>
        <v>10:00 AM</v>
      </c>
      <c r="BX2508" t="str">
        <f>"5:00 PM"</f>
        <v>5:00 PM</v>
      </c>
      <c r="BY2508" t="s">
        <v>133</v>
      </c>
      <c r="BZ2508">
        <v>0</v>
      </c>
      <c r="CA2508">
        <v>3</v>
      </c>
      <c r="CB2508" t="s">
        <v>117</v>
      </c>
      <c r="CD2508" t="s">
        <v>9912</v>
      </c>
      <c r="CE2508" t="s">
        <v>1001</v>
      </c>
      <c r="CG2508" t="s">
        <v>120</v>
      </c>
      <c r="CH2508" t="s">
        <v>121</v>
      </c>
      <c r="CI2508" s="6">
        <v>96950</v>
      </c>
      <c r="CJ2508" s="10">
        <v>8.35</v>
      </c>
      <c r="CK2508" s="10">
        <v>8.35</v>
      </c>
      <c r="CL2508" s="10">
        <v>12.53</v>
      </c>
      <c r="CM2508" s="10">
        <v>12.53</v>
      </c>
      <c r="CN2508" t="s">
        <v>137</v>
      </c>
      <c r="CO2508" t="s">
        <v>194</v>
      </c>
      <c r="CP2508" t="s">
        <v>138</v>
      </c>
      <c r="CR2508" t="s">
        <v>139</v>
      </c>
      <c r="CS2508" t="s">
        <v>139</v>
      </c>
      <c r="CT2508" t="s">
        <v>140</v>
      </c>
      <c r="CU2508" t="s">
        <v>139</v>
      </c>
      <c r="CV2508" t="s">
        <v>140</v>
      </c>
      <c r="CW2508" t="s">
        <v>139</v>
      </c>
      <c r="CX2508" t="s">
        <v>140</v>
      </c>
      <c r="CY2508" t="s">
        <v>1002</v>
      </c>
      <c r="CZ2508" s="8">
        <v>16702870657</v>
      </c>
      <c r="DA2508" t="s">
        <v>998</v>
      </c>
      <c r="DB2508" t="s">
        <v>1003</v>
      </c>
      <c r="DC2508" t="s">
        <v>139</v>
      </c>
      <c r="DD2508" t="s">
        <v>139</v>
      </c>
    </row>
    <row r="2509" spans="1:114" ht="15" customHeight="1" x14ac:dyDescent="0.35">
      <c r="A2509" t="s">
        <v>8655</v>
      </c>
      <c r="B2509" t="s">
        <v>144</v>
      </c>
      <c r="C2509" s="1">
        <v>45784</v>
      </c>
      <c r="D2509" s="1">
        <v>45834</v>
      </c>
      <c r="E2509" t="s">
        <v>116</v>
      </c>
      <c r="F2509" s="1">
        <v>45960</v>
      </c>
      <c r="G2509" t="s">
        <v>117</v>
      </c>
      <c r="H2509" t="s">
        <v>117</v>
      </c>
      <c r="I2509" t="s">
        <v>117</v>
      </c>
      <c r="J2509" t="s">
        <v>1689</v>
      </c>
      <c r="L2509" t="s">
        <v>1690</v>
      </c>
      <c r="N2509" t="s">
        <v>136</v>
      </c>
      <c r="O2509" t="s">
        <v>121</v>
      </c>
      <c r="P2509" s="6">
        <v>96950</v>
      </c>
      <c r="Q2509" t="s">
        <v>122</v>
      </c>
      <c r="S2509" s="8">
        <v>16702346445</v>
      </c>
      <c r="T2509">
        <v>2263</v>
      </c>
      <c r="U2509" t="s">
        <v>1691</v>
      </c>
      <c r="V2509">
        <v>459110</v>
      </c>
      <c r="W2509" t="s">
        <v>124</v>
      </c>
      <c r="Y2509" t="s">
        <v>698</v>
      </c>
      <c r="Z2509" t="s">
        <v>699</v>
      </c>
      <c r="AB2509" t="s">
        <v>215</v>
      </c>
      <c r="AC2509" t="s">
        <v>1690</v>
      </c>
      <c r="AE2509" t="s">
        <v>136</v>
      </c>
      <c r="AF2509" t="s">
        <v>121</v>
      </c>
      <c r="AG2509" s="6">
        <v>96950</v>
      </c>
      <c r="AH2509" t="s">
        <v>122</v>
      </c>
      <c r="AJ2509" s="8">
        <v>16702346445</v>
      </c>
      <c r="AK2509">
        <v>2263</v>
      </c>
      <c r="AL2509" t="s">
        <v>700</v>
      </c>
      <c r="BE2509" t="str">
        <f>"41-1011.00"</f>
        <v>41-1011.00</v>
      </c>
      <c r="BF2509" t="s">
        <v>1340</v>
      </c>
      <c r="BG2509" t="s">
        <v>1692</v>
      </c>
      <c r="BH2509" t="s">
        <v>1693</v>
      </c>
      <c r="BI2509">
        <v>1</v>
      </c>
      <c r="BJ2509">
        <v>1</v>
      </c>
      <c r="BK2509" s="1">
        <v>45962</v>
      </c>
      <c r="BL2509" s="1">
        <v>46326</v>
      </c>
      <c r="BM2509" s="1">
        <v>45962</v>
      </c>
      <c r="BN2509" s="1">
        <v>46326</v>
      </c>
      <c r="BO2509">
        <v>40</v>
      </c>
      <c r="BP2509">
        <v>0</v>
      </c>
      <c r="BQ2509">
        <v>8</v>
      </c>
      <c r="BR2509">
        <v>8</v>
      </c>
      <c r="BS2509">
        <v>8</v>
      </c>
      <c r="BT2509">
        <v>8</v>
      </c>
      <c r="BU2509">
        <v>8</v>
      </c>
      <c r="BV2509">
        <v>0</v>
      </c>
      <c r="BW2509" t="str">
        <f>"8:00 AM"</f>
        <v>8:00 AM</v>
      </c>
      <c r="BX2509" t="str">
        <f>"5:00 PM"</f>
        <v>5:00 PM</v>
      </c>
      <c r="BY2509" t="s">
        <v>159</v>
      </c>
      <c r="BZ2509">
        <v>0</v>
      </c>
      <c r="CA2509">
        <v>12</v>
      </c>
      <c r="CB2509" t="s">
        <v>139</v>
      </c>
      <c r="CC2509">
        <v>12</v>
      </c>
      <c r="CD2509" s="2" t="s">
        <v>1694</v>
      </c>
      <c r="CE2509" t="s">
        <v>1437</v>
      </c>
      <c r="CG2509" t="s">
        <v>136</v>
      </c>
      <c r="CH2509" t="s">
        <v>121</v>
      </c>
      <c r="CI2509" s="6">
        <v>96950</v>
      </c>
      <c r="CJ2509" s="10">
        <v>11.35</v>
      </c>
      <c r="CK2509" s="10">
        <v>12</v>
      </c>
      <c r="CL2509" s="10">
        <v>17.03</v>
      </c>
      <c r="CM2509" s="10">
        <v>18</v>
      </c>
      <c r="CN2509" t="s">
        <v>137</v>
      </c>
      <c r="CO2509" t="s">
        <v>803</v>
      </c>
      <c r="CP2509" t="s">
        <v>138</v>
      </c>
      <c r="CR2509" t="s">
        <v>117</v>
      </c>
      <c r="CS2509" t="s">
        <v>139</v>
      </c>
      <c r="CT2509" t="s">
        <v>140</v>
      </c>
      <c r="CU2509" t="s">
        <v>139</v>
      </c>
      <c r="CV2509" t="s">
        <v>140</v>
      </c>
      <c r="CW2509" t="s">
        <v>139</v>
      </c>
      <c r="CX2509" t="s">
        <v>140</v>
      </c>
      <c r="CY2509" s="2" t="s">
        <v>17410</v>
      </c>
      <c r="CZ2509" s="8">
        <v>16702346445</v>
      </c>
      <c r="DA2509" t="s">
        <v>700</v>
      </c>
      <c r="DB2509" t="s">
        <v>140</v>
      </c>
      <c r="DC2509" t="s">
        <v>139</v>
      </c>
      <c r="DD2509" t="s">
        <v>117</v>
      </c>
      <c r="DE2509" t="s">
        <v>698</v>
      </c>
      <c r="DF2509" t="s">
        <v>699</v>
      </c>
      <c r="DH2509" t="s">
        <v>1691</v>
      </c>
      <c r="DI2509" t="s">
        <v>1695</v>
      </c>
      <c r="DJ2509" t="s">
        <v>140</v>
      </c>
    </row>
    <row r="2510" spans="1:114" ht="15" customHeight="1" x14ac:dyDescent="0.35">
      <c r="A2510" t="s">
        <v>10819</v>
      </c>
      <c r="B2510" t="s">
        <v>144</v>
      </c>
      <c r="C2510" s="1">
        <v>45784</v>
      </c>
      <c r="D2510" s="1">
        <v>45834</v>
      </c>
      <c r="E2510" t="s">
        <v>116</v>
      </c>
      <c r="F2510" s="1">
        <v>45929</v>
      </c>
      <c r="G2510" t="s">
        <v>117</v>
      </c>
      <c r="H2510" t="s">
        <v>117</v>
      </c>
      <c r="I2510" t="s">
        <v>117</v>
      </c>
      <c r="J2510" t="s">
        <v>7336</v>
      </c>
      <c r="L2510" t="s">
        <v>7337</v>
      </c>
      <c r="N2510" t="s">
        <v>136</v>
      </c>
      <c r="O2510" t="s">
        <v>121</v>
      </c>
      <c r="P2510" s="6">
        <v>96950</v>
      </c>
      <c r="Q2510" t="s">
        <v>122</v>
      </c>
      <c r="S2510" s="8">
        <v>16702349083</v>
      </c>
      <c r="U2510" t="s">
        <v>10386</v>
      </c>
      <c r="V2510">
        <v>811111</v>
      </c>
      <c r="W2510" t="s">
        <v>124</v>
      </c>
      <c r="Y2510" t="s">
        <v>7339</v>
      </c>
      <c r="Z2510" t="s">
        <v>7340</v>
      </c>
      <c r="AA2510" t="s">
        <v>7341</v>
      </c>
      <c r="AB2510" t="s">
        <v>205</v>
      </c>
      <c r="AC2510" t="s">
        <v>7337</v>
      </c>
      <c r="AE2510" t="s">
        <v>136</v>
      </c>
      <c r="AF2510" t="s">
        <v>121</v>
      </c>
      <c r="AG2510" s="6">
        <v>96950</v>
      </c>
      <c r="AH2510" t="s">
        <v>122</v>
      </c>
      <c r="AJ2510" s="8">
        <v>16702349083</v>
      </c>
      <c r="AL2510" t="s">
        <v>7342</v>
      </c>
      <c r="BE2510" t="str">
        <f>"49-3042.00"</f>
        <v>49-3042.00</v>
      </c>
      <c r="BF2510" t="s">
        <v>3611</v>
      </c>
      <c r="BG2510" t="s">
        <v>10387</v>
      </c>
      <c r="BH2510" t="s">
        <v>5281</v>
      </c>
      <c r="BI2510">
        <v>3</v>
      </c>
      <c r="BJ2510">
        <v>3</v>
      </c>
      <c r="BK2510" s="1">
        <v>45931</v>
      </c>
      <c r="BL2510" s="1">
        <v>46295</v>
      </c>
      <c r="BM2510" s="1">
        <v>45931</v>
      </c>
      <c r="BN2510" s="1">
        <v>46295</v>
      </c>
      <c r="BO2510">
        <v>35</v>
      </c>
      <c r="BP2510">
        <v>0</v>
      </c>
      <c r="BQ2510">
        <v>7</v>
      </c>
      <c r="BR2510">
        <v>7</v>
      </c>
      <c r="BS2510">
        <v>7</v>
      </c>
      <c r="BT2510">
        <v>7</v>
      </c>
      <c r="BU2510">
        <v>7</v>
      </c>
      <c r="BV2510">
        <v>0</v>
      </c>
      <c r="BW2510" t="str">
        <f>"8:00 AM"</f>
        <v>8:00 AM</v>
      </c>
      <c r="BX2510" t="str">
        <f>"4:00 PM"</f>
        <v>4:00 PM</v>
      </c>
      <c r="BY2510" t="s">
        <v>159</v>
      </c>
      <c r="BZ2510">
        <v>0</v>
      </c>
      <c r="CA2510">
        <v>24</v>
      </c>
      <c r="CB2510" t="s">
        <v>117</v>
      </c>
      <c r="CD2510" s="2" t="s">
        <v>10388</v>
      </c>
      <c r="CE2510" t="s">
        <v>4877</v>
      </c>
      <c r="CF2510" t="s">
        <v>7346</v>
      </c>
      <c r="CG2510" t="s">
        <v>136</v>
      </c>
      <c r="CH2510" t="s">
        <v>121</v>
      </c>
      <c r="CI2510" s="6">
        <v>96950</v>
      </c>
      <c r="CJ2510" s="10">
        <v>12.48</v>
      </c>
      <c r="CK2510" s="10">
        <v>12.48</v>
      </c>
      <c r="CL2510" s="10">
        <v>18.72</v>
      </c>
      <c r="CM2510" s="10">
        <v>18.72</v>
      </c>
      <c r="CN2510" t="s">
        <v>137</v>
      </c>
      <c r="CP2510" t="s">
        <v>138</v>
      </c>
      <c r="CR2510" t="s">
        <v>117</v>
      </c>
      <c r="CS2510" t="s">
        <v>139</v>
      </c>
      <c r="CT2510" t="s">
        <v>140</v>
      </c>
      <c r="CU2510" t="s">
        <v>139</v>
      </c>
      <c r="CV2510" t="s">
        <v>140</v>
      </c>
      <c r="CW2510" t="s">
        <v>139</v>
      </c>
      <c r="CX2510" t="s">
        <v>140</v>
      </c>
      <c r="CY2510" t="s">
        <v>308</v>
      </c>
      <c r="CZ2510" s="8">
        <v>16702349083</v>
      </c>
      <c r="DA2510" t="s">
        <v>7342</v>
      </c>
      <c r="DB2510" t="s">
        <v>309</v>
      </c>
      <c r="DC2510" t="s">
        <v>139</v>
      </c>
      <c r="DD2510" t="s">
        <v>117</v>
      </c>
    </row>
    <row r="2511" spans="1:114" ht="15" customHeight="1" x14ac:dyDescent="0.35">
      <c r="A2511" t="s">
        <v>5958</v>
      </c>
      <c r="B2511" t="s">
        <v>144</v>
      </c>
      <c r="C2511" s="1">
        <v>45785</v>
      </c>
      <c r="D2511" s="1">
        <v>45834</v>
      </c>
      <c r="E2511" t="s">
        <v>211</v>
      </c>
      <c r="G2511" t="s">
        <v>117</v>
      </c>
      <c r="H2511" t="s">
        <v>117</v>
      </c>
      <c r="I2511" t="s">
        <v>117</v>
      </c>
      <c r="J2511" t="s">
        <v>3192</v>
      </c>
      <c r="L2511" t="s">
        <v>4484</v>
      </c>
      <c r="N2511" t="s">
        <v>551</v>
      </c>
      <c r="O2511" t="s">
        <v>121</v>
      </c>
      <c r="P2511" s="6">
        <v>96952</v>
      </c>
      <c r="Q2511" t="s">
        <v>122</v>
      </c>
      <c r="S2511" s="8">
        <v>16704330422</v>
      </c>
      <c r="U2511" t="s">
        <v>3194</v>
      </c>
      <c r="V2511">
        <v>212312</v>
      </c>
      <c r="W2511" t="s">
        <v>124</v>
      </c>
      <c r="Y2511" t="s">
        <v>4481</v>
      </c>
      <c r="Z2511" t="s">
        <v>4482</v>
      </c>
      <c r="AA2511" t="s">
        <v>4483</v>
      </c>
      <c r="AB2511" t="s">
        <v>1724</v>
      </c>
      <c r="AC2511" t="s">
        <v>4484</v>
      </c>
      <c r="AE2511" t="s">
        <v>551</v>
      </c>
      <c r="AF2511" t="s">
        <v>121</v>
      </c>
      <c r="AG2511" s="6">
        <v>96952</v>
      </c>
      <c r="AH2511" t="s">
        <v>122</v>
      </c>
      <c r="AJ2511" s="8">
        <v>16704330422</v>
      </c>
      <c r="AL2511" t="s">
        <v>2917</v>
      </c>
      <c r="BE2511" t="str">
        <f>"19-5011.00"</f>
        <v>19-5011.00</v>
      </c>
      <c r="BF2511" t="s">
        <v>5959</v>
      </c>
      <c r="BG2511" t="s">
        <v>5960</v>
      </c>
      <c r="BH2511" t="s">
        <v>5961</v>
      </c>
      <c r="BI2511">
        <v>1</v>
      </c>
      <c r="BJ2511">
        <v>1</v>
      </c>
      <c r="BK2511" s="1">
        <v>45839</v>
      </c>
      <c r="BL2511" s="1">
        <v>46203</v>
      </c>
      <c r="BM2511" s="1">
        <v>45839</v>
      </c>
      <c r="BN2511" s="1">
        <v>46203</v>
      </c>
      <c r="BO2511">
        <v>40</v>
      </c>
      <c r="BP2511">
        <v>0</v>
      </c>
      <c r="BQ2511">
        <v>8</v>
      </c>
      <c r="BR2511">
        <v>8</v>
      </c>
      <c r="BS2511">
        <v>8</v>
      </c>
      <c r="BT2511">
        <v>8</v>
      </c>
      <c r="BU2511">
        <v>8</v>
      </c>
      <c r="BV2511">
        <v>0</v>
      </c>
      <c r="BW2511" t="str">
        <f>"7:30 AM"</f>
        <v>7:30 AM</v>
      </c>
      <c r="BX2511" t="str">
        <f>"4:30 PM"</f>
        <v>4:30 PM</v>
      </c>
      <c r="BY2511" t="s">
        <v>133</v>
      </c>
      <c r="BZ2511">
        <v>0</v>
      </c>
      <c r="CA2511">
        <v>12</v>
      </c>
      <c r="CB2511" t="s">
        <v>117</v>
      </c>
      <c r="CD2511" t="s">
        <v>5962</v>
      </c>
      <c r="CE2511" t="s">
        <v>4485</v>
      </c>
      <c r="CG2511" t="s">
        <v>551</v>
      </c>
      <c r="CH2511" t="s">
        <v>121</v>
      </c>
      <c r="CI2511" s="6">
        <v>96952</v>
      </c>
      <c r="CJ2511" s="10">
        <v>12.33</v>
      </c>
      <c r="CK2511" s="10">
        <v>15</v>
      </c>
      <c r="CL2511" s="10">
        <v>18.5</v>
      </c>
      <c r="CM2511" s="10">
        <v>22.5</v>
      </c>
      <c r="CN2511" t="s">
        <v>137</v>
      </c>
      <c r="CO2511" t="s">
        <v>4486</v>
      </c>
      <c r="CP2511" t="s">
        <v>209</v>
      </c>
      <c r="CR2511" t="s">
        <v>117</v>
      </c>
      <c r="CS2511" t="s">
        <v>139</v>
      </c>
      <c r="CT2511" t="s">
        <v>139</v>
      </c>
      <c r="CU2511" t="s">
        <v>139</v>
      </c>
      <c r="CV2511" t="s">
        <v>140</v>
      </c>
      <c r="CW2511" t="s">
        <v>139</v>
      </c>
      <c r="CX2511" t="s">
        <v>139</v>
      </c>
      <c r="CY2511" t="s">
        <v>3198</v>
      </c>
      <c r="CZ2511" s="8">
        <v>16704330422</v>
      </c>
      <c r="DA2511" t="s">
        <v>2917</v>
      </c>
      <c r="DB2511" t="s">
        <v>140</v>
      </c>
      <c r="DC2511" t="s">
        <v>139</v>
      </c>
      <c r="DD2511" t="s">
        <v>117</v>
      </c>
    </row>
    <row r="2512" spans="1:114" ht="15" customHeight="1" x14ac:dyDescent="0.35">
      <c r="A2512" t="s">
        <v>14092</v>
      </c>
      <c r="B2512" t="s">
        <v>144</v>
      </c>
      <c r="C2512" s="1">
        <v>45785</v>
      </c>
      <c r="D2512" s="1">
        <v>45834</v>
      </c>
      <c r="E2512" t="s">
        <v>211</v>
      </c>
      <c r="G2512" t="s">
        <v>139</v>
      </c>
      <c r="H2512" t="s">
        <v>117</v>
      </c>
      <c r="I2512" t="s">
        <v>117</v>
      </c>
      <c r="J2512" t="s">
        <v>3192</v>
      </c>
      <c r="L2512" t="s">
        <v>4484</v>
      </c>
      <c r="N2512" t="s">
        <v>551</v>
      </c>
      <c r="O2512" t="s">
        <v>121</v>
      </c>
      <c r="P2512" s="6">
        <v>96952</v>
      </c>
      <c r="Q2512" t="s">
        <v>122</v>
      </c>
      <c r="S2512" s="8">
        <v>16704330422</v>
      </c>
      <c r="U2512" t="s">
        <v>3194</v>
      </c>
      <c r="V2512">
        <v>212312</v>
      </c>
      <c r="W2512" t="s">
        <v>124</v>
      </c>
      <c r="Y2512" t="s">
        <v>4481</v>
      </c>
      <c r="Z2512" t="s">
        <v>4482</v>
      </c>
      <c r="AA2512" t="s">
        <v>4483</v>
      </c>
      <c r="AB2512" t="s">
        <v>1724</v>
      </c>
      <c r="AC2512" t="s">
        <v>4484</v>
      </c>
      <c r="AE2512" t="s">
        <v>551</v>
      </c>
      <c r="AF2512" t="s">
        <v>121</v>
      </c>
      <c r="AG2512" s="6">
        <v>96952</v>
      </c>
      <c r="AH2512" t="s">
        <v>122</v>
      </c>
      <c r="AJ2512" s="8">
        <v>16704330422</v>
      </c>
      <c r="AL2512" t="s">
        <v>2917</v>
      </c>
      <c r="BE2512" t="str">
        <f>"19-5011.00"</f>
        <v>19-5011.00</v>
      </c>
      <c r="BF2512" t="s">
        <v>5959</v>
      </c>
      <c r="BG2512" t="s">
        <v>5960</v>
      </c>
      <c r="BH2512" t="s">
        <v>5961</v>
      </c>
      <c r="BI2512">
        <v>1</v>
      </c>
      <c r="BJ2512">
        <v>1</v>
      </c>
      <c r="BK2512" s="1">
        <v>45839</v>
      </c>
      <c r="BL2512" s="1">
        <v>46934</v>
      </c>
      <c r="BM2512" s="1">
        <v>45839</v>
      </c>
      <c r="BN2512" s="1">
        <v>46934</v>
      </c>
      <c r="BO2512">
        <v>40</v>
      </c>
      <c r="BP2512">
        <v>0</v>
      </c>
      <c r="BQ2512">
        <v>8</v>
      </c>
      <c r="BR2512">
        <v>8</v>
      </c>
      <c r="BS2512">
        <v>8</v>
      </c>
      <c r="BT2512">
        <v>8</v>
      </c>
      <c r="BU2512">
        <v>8</v>
      </c>
      <c r="BV2512">
        <v>0</v>
      </c>
      <c r="BW2512" t="str">
        <f>"7:30 AM"</f>
        <v>7:30 AM</v>
      </c>
      <c r="BX2512" t="str">
        <f>"4:30 PM"</f>
        <v>4:30 PM</v>
      </c>
      <c r="BY2512" t="s">
        <v>133</v>
      </c>
      <c r="BZ2512">
        <v>0</v>
      </c>
      <c r="CA2512">
        <v>12</v>
      </c>
      <c r="CB2512" t="s">
        <v>117</v>
      </c>
      <c r="CD2512" t="s">
        <v>5962</v>
      </c>
      <c r="CE2512" t="s">
        <v>4485</v>
      </c>
      <c r="CG2512" t="s">
        <v>551</v>
      </c>
      <c r="CH2512" t="s">
        <v>121</v>
      </c>
      <c r="CI2512" s="6">
        <v>96952</v>
      </c>
      <c r="CJ2512" s="10">
        <v>12.33</v>
      </c>
      <c r="CK2512" s="10">
        <v>15</v>
      </c>
      <c r="CL2512" s="10">
        <v>18.5</v>
      </c>
      <c r="CM2512" s="10">
        <v>22.5</v>
      </c>
      <c r="CN2512" t="s">
        <v>137</v>
      </c>
      <c r="CO2512" t="s">
        <v>4486</v>
      </c>
      <c r="CP2512" t="s">
        <v>209</v>
      </c>
      <c r="CR2512" t="s">
        <v>117</v>
      </c>
      <c r="CS2512" t="s">
        <v>139</v>
      </c>
      <c r="CT2512" t="s">
        <v>139</v>
      </c>
      <c r="CU2512" t="s">
        <v>139</v>
      </c>
      <c r="CV2512" t="s">
        <v>140</v>
      </c>
      <c r="CW2512" t="s">
        <v>139</v>
      </c>
      <c r="CX2512" t="s">
        <v>139</v>
      </c>
      <c r="CY2512" t="s">
        <v>3198</v>
      </c>
      <c r="CZ2512" s="8">
        <v>16704330422</v>
      </c>
      <c r="DA2512" t="s">
        <v>2917</v>
      </c>
      <c r="DB2512" t="s">
        <v>140</v>
      </c>
      <c r="DC2512" t="s">
        <v>139</v>
      </c>
      <c r="DD2512" t="s">
        <v>117</v>
      </c>
    </row>
    <row r="2513" spans="1:114" ht="15" customHeight="1" x14ac:dyDescent="0.35">
      <c r="A2513" t="s">
        <v>10601</v>
      </c>
      <c r="B2513" t="s">
        <v>144</v>
      </c>
      <c r="C2513" s="1">
        <v>45786</v>
      </c>
      <c r="D2513" s="1">
        <v>45834</v>
      </c>
      <c r="E2513" t="s">
        <v>116</v>
      </c>
      <c r="F2513" s="1">
        <v>45929</v>
      </c>
      <c r="G2513" t="s">
        <v>117</v>
      </c>
      <c r="H2513" t="s">
        <v>139</v>
      </c>
      <c r="I2513" t="s">
        <v>117</v>
      </c>
      <c r="J2513" t="s">
        <v>1365</v>
      </c>
      <c r="K2513" t="s">
        <v>1366</v>
      </c>
      <c r="L2513" t="s">
        <v>1367</v>
      </c>
      <c r="M2513" t="s">
        <v>1368</v>
      </c>
      <c r="N2513" t="s">
        <v>120</v>
      </c>
      <c r="O2513" t="s">
        <v>121</v>
      </c>
      <c r="P2513" s="6">
        <v>96950</v>
      </c>
      <c r="Q2513" t="s">
        <v>122</v>
      </c>
      <c r="S2513" s="8">
        <v>16707837461</v>
      </c>
      <c r="U2513" t="s">
        <v>1369</v>
      </c>
      <c r="V2513">
        <v>56132</v>
      </c>
      <c r="W2513" t="s">
        <v>150</v>
      </c>
      <c r="X2513" t="s">
        <v>139</v>
      </c>
      <c r="Y2513" t="s">
        <v>559</v>
      </c>
      <c r="Z2513" t="s">
        <v>1370</v>
      </c>
      <c r="AA2513" t="s">
        <v>2134</v>
      </c>
      <c r="AB2513" t="s">
        <v>154</v>
      </c>
      <c r="AC2513" t="s">
        <v>1367</v>
      </c>
      <c r="AD2513" t="s">
        <v>1368</v>
      </c>
      <c r="AE2513" t="s">
        <v>120</v>
      </c>
      <c r="AF2513" t="s">
        <v>121</v>
      </c>
      <c r="AG2513" s="6">
        <v>96950</v>
      </c>
      <c r="AH2513" t="s">
        <v>122</v>
      </c>
      <c r="AJ2513" s="8">
        <v>16707837461</v>
      </c>
      <c r="AL2513" t="s">
        <v>463</v>
      </c>
      <c r="BE2513" t="str">
        <f>"35-2014.00"</f>
        <v>35-2014.00</v>
      </c>
      <c r="BF2513" t="s">
        <v>191</v>
      </c>
      <c r="BG2513" t="s">
        <v>9926</v>
      </c>
      <c r="BH2513" t="s">
        <v>193</v>
      </c>
      <c r="BI2513">
        <v>6</v>
      </c>
      <c r="BJ2513">
        <v>6</v>
      </c>
      <c r="BK2513" s="1">
        <v>45931</v>
      </c>
      <c r="BL2513" s="1">
        <v>46295</v>
      </c>
      <c r="BM2513" s="1">
        <v>45931</v>
      </c>
      <c r="BN2513" s="1">
        <v>46295</v>
      </c>
      <c r="BO2513">
        <v>35</v>
      </c>
      <c r="BP2513">
        <v>0</v>
      </c>
      <c r="BQ2513">
        <v>7</v>
      </c>
      <c r="BR2513">
        <v>7</v>
      </c>
      <c r="BS2513">
        <v>7</v>
      </c>
      <c r="BT2513">
        <v>7</v>
      </c>
      <c r="BU2513">
        <v>7</v>
      </c>
      <c r="BV2513">
        <v>0</v>
      </c>
      <c r="BW2513" t="str">
        <f>"8:00 AM"</f>
        <v>8:00 AM</v>
      </c>
      <c r="BX2513" t="str">
        <f>"4:00 PM"</f>
        <v>4:00 PM</v>
      </c>
      <c r="BY2513" t="s">
        <v>133</v>
      </c>
      <c r="BZ2513">
        <v>0</v>
      </c>
      <c r="CA2513">
        <v>12</v>
      </c>
      <c r="CB2513" t="s">
        <v>117</v>
      </c>
      <c r="CD2513" t="s">
        <v>9927</v>
      </c>
      <c r="CE2513" t="s">
        <v>2137</v>
      </c>
      <c r="CF2513" t="s">
        <v>1367</v>
      </c>
      <c r="CG2513" t="s">
        <v>120</v>
      </c>
      <c r="CH2513" t="s">
        <v>121</v>
      </c>
      <c r="CI2513" s="6">
        <v>96950</v>
      </c>
      <c r="CJ2513" s="10">
        <v>9.75</v>
      </c>
      <c r="CK2513" s="10">
        <v>9.75</v>
      </c>
      <c r="CL2513" s="10">
        <v>14.62</v>
      </c>
      <c r="CM2513" s="10">
        <v>14.62</v>
      </c>
      <c r="CN2513" t="s">
        <v>137</v>
      </c>
      <c r="CO2513" t="s">
        <v>2721</v>
      </c>
      <c r="CP2513" t="s">
        <v>138</v>
      </c>
      <c r="CR2513" t="s">
        <v>117</v>
      </c>
      <c r="CS2513" t="s">
        <v>139</v>
      </c>
      <c r="CT2513" t="s">
        <v>139</v>
      </c>
      <c r="CU2513" t="s">
        <v>139</v>
      </c>
      <c r="CV2513" t="s">
        <v>140</v>
      </c>
      <c r="CW2513" t="s">
        <v>139</v>
      </c>
      <c r="CX2513" t="s">
        <v>140</v>
      </c>
      <c r="CY2513" t="s">
        <v>462</v>
      </c>
      <c r="CZ2513" s="8">
        <v>16707837461</v>
      </c>
      <c r="DA2513" t="s">
        <v>463</v>
      </c>
      <c r="DB2513" t="s">
        <v>2722</v>
      </c>
      <c r="DC2513" t="s">
        <v>139</v>
      </c>
      <c r="DD2513" t="s">
        <v>139</v>
      </c>
    </row>
    <row r="2514" spans="1:114" ht="15" customHeight="1" x14ac:dyDescent="0.35">
      <c r="A2514" t="s">
        <v>12648</v>
      </c>
      <c r="B2514" t="s">
        <v>144</v>
      </c>
      <c r="C2514" s="1">
        <v>45788</v>
      </c>
      <c r="D2514" s="1">
        <v>45834</v>
      </c>
      <c r="E2514" t="s">
        <v>116</v>
      </c>
      <c r="F2514" s="1">
        <v>45929</v>
      </c>
      <c r="G2514" t="s">
        <v>117</v>
      </c>
      <c r="H2514" t="s">
        <v>117</v>
      </c>
      <c r="I2514" t="s">
        <v>117</v>
      </c>
      <c r="J2514" t="s">
        <v>12341</v>
      </c>
      <c r="K2514" t="s">
        <v>12649</v>
      </c>
      <c r="L2514" t="s">
        <v>12650</v>
      </c>
      <c r="M2514" t="s">
        <v>10924</v>
      </c>
      <c r="N2514" t="s">
        <v>136</v>
      </c>
      <c r="O2514" t="s">
        <v>121</v>
      </c>
      <c r="P2514" s="6">
        <v>96950</v>
      </c>
      <c r="Q2514" t="s">
        <v>122</v>
      </c>
      <c r="S2514" s="8">
        <v>16702346526</v>
      </c>
      <c r="U2514" t="s">
        <v>10925</v>
      </c>
      <c r="V2514">
        <v>488510</v>
      </c>
      <c r="W2514" t="s">
        <v>124</v>
      </c>
      <c r="Y2514" t="s">
        <v>10926</v>
      </c>
      <c r="Z2514" t="s">
        <v>10927</v>
      </c>
      <c r="AA2514" t="s">
        <v>10928</v>
      </c>
      <c r="AB2514" t="s">
        <v>1198</v>
      </c>
      <c r="AC2514" t="s">
        <v>10923</v>
      </c>
      <c r="AD2514" t="s">
        <v>10924</v>
      </c>
      <c r="AE2514" t="s">
        <v>136</v>
      </c>
      <c r="AF2514" t="s">
        <v>121</v>
      </c>
      <c r="AG2514" s="6">
        <v>96950</v>
      </c>
      <c r="AH2514" t="s">
        <v>122</v>
      </c>
      <c r="AJ2514" s="8">
        <v>16702346526</v>
      </c>
      <c r="AL2514" t="s">
        <v>10929</v>
      </c>
      <c r="BE2514" t="str">
        <f>"43-3031.00"</f>
        <v>43-3031.00</v>
      </c>
      <c r="BF2514" t="s">
        <v>357</v>
      </c>
      <c r="BG2514" t="s">
        <v>12651</v>
      </c>
      <c r="BH2514" t="s">
        <v>1164</v>
      </c>
      <c r="BI2514">
        <v>1</v>
      </c>
      <c r="BJ2514">
        <v>1</v>
      </c>
      <c r="BK2514" s="1">
        <v>45931</v>
      </c>
      <c r="BL2514" s="1">
        <v>46295</v>
      </c>
      <c r="BM2514" s="1">
        <v>45931</v>
      </c>
      <c r="BN2514" s="1">
        <v>46295</v>
      </c>
      <c r="BO2514">
        <v>40</v>
      </c>
      <c r="BP2514">
        <v>0</v>
      </c>
      <c r="BQ2514">
        <v>8</v>
      </c>
      <c r="BR2514">
        <v>8</v>
      </c>
      <c r="BS2514">
        <v>8</v>
      </c>
      <c r="BT2514">
        <v>8</v>
      </c>
      <c r="BU2514">
        <v>8</v>
      </c>
      <c r="BV2514">
        <v>0</v>
      </c>
      <c r="BW2514" t="str">
        <f>"8:00 AM"</f>
        <v>8:00 AM</v>
      </c>
      <c r="BX2514" t="str">
        <f>"5:00 PM"</f>
        <v>5:00 PM</v>
      </c>
      <c r="BY2514" t="s">
        <v>159</v>
      </c>
      <c r="BZ2514">
        <v>0</v>
      </c>
      <c r="CA2514">
        <v>12</v>
      </c>
      <c r="CB2514" t="s">
        <v>117</v>
      </c>
      <c r="CD2514" s="2" t="s">
        <v>12652</v>
      </c>
      <c r="CE2514" t="s">
        <v>10923</v>
      </c>
      <c r="CG2514" t="s">
        <v>136</v>
      </c>
      <c r="CH2514" t="s">
        <v>121</v>
      </c>
      <c r="CI2514" s="6">
        <v>96950</v>
      </c>
      <c r="CJ2514" s="10">
        <v>12.28</v>
      </c>
      <c r="CK2514" s="10">
        <v>12.28</v>
      </c>
      <c r="CL2514" s="10">
        <v>18.420000000000002</v>
      </c>
      <c r="CM2514" s="10">
        <v>18.420000000000002</v>
      </c>
      <c r="CN2514" t="s">
        <v>137</v>
      </c>
      <c r="CO2514" t="s">
        <v>164</v>
      </c>
      <c r="CP2514" t="s">
        <v>138</v>
      </c>
      <c r="CR2514" t="s">
        <v>117</v>
      </c>
      <c r="CS2514" t="s">
        <v>139</v>
      </c>
      <c r="CT2514" t="s">
        <v>140</v>
      </c>
      <c r="CU2514" t="s">
        <v>139</v>
      </c>
      <c r="CV2514" t="s">
        <v>140</v>
      </c>
      <c r="CW2514" t="s">
        <v>139</v>
      </c>
      <c r="CX2514" t="s">
        <v>140</v>
      </c>
      <c r="CY2514" t="s">
        <v>12653</v>
      </c>
      <c r="CZ2514" s="8">
        <v>16702346526</v>
      </c>
      <c r="DA2514" t="s">
        <v>10929</v>
      </c>
      <c r="DB2514" t="s">
        <v>140</v>
      </c>
      <c r="DC2514" t="s">
        <v>139</v>
      </c>
      <c r="DD2514" t="s">
        <v>117</v>
      </c>
    </row>
    <row r="2515" spans="1:114" ht="15" customHeight="1" x14ac:dyDescent="0.35">
      <c r="A2515" t="s">
        <v>16584</v>
      </c>
      <c r="B2515" t="s">
        <v>144</v>
      </c>
      <c r="C2515" s="1">
        <v>45790</v>
      </c>
      <c r="D2515" s="1">
        <v>45834</v>
      </c>
      <c r="E2515" t="s">
        <v>116</v>
      </c>
      <c r="F2515" s="1">
        <v>45929</v>
      </c>
      <c r="G2515" t="s">
        <v>117</v>
      </c>
      <c r="H2515" t="s">
        <v>117</v>
      </c>
      <c r="I2515" t="s">
        <v>117</v>
      </c>
      <c r="J2515" t="s">
        <v>10697</v>
      </c>
      <c r="K2515" t="s">
        <v>4937</v>
      </c>
      <c r="L2515" t="s">
        <v>10699</v>
      </c>
      <c r="M2515" t="s">
        <v>6561</v>
      </c>
      <c r="N2515" t="s">
        <v>248</v>
      </c>
      <c r="O2515" t="s">
        <v>121</v>
      </c>
      <c r="P2515" s="6">
        <v>96951</v>
      </c>
      <c r="Q2515" t="s">
        <v>122</v>
      </c>
      <c r="S2515" s="8">
        <v>16707850100</v>
      </c>
      <c r="U2515" t="s">
        <v>4939</v>
      </c>
      <c r="V2515">
        <v>5511</v>
      </c>
      <c r="W2515" t="s">
        <v>124</v>
      </c>
      <c r="Y2515" t="s">
        <v>8908</v>
      </c>
      <c r="Z2515" t="s">
        <v>8909</v>
      </c>
      <c r="AB2515" t="s">
        <v>2678</v>
      </c>
      <c r="AC2515" t="s">
        <v>10699</v>
      </c>
      <c r="AD2515" t="s">
        <v>6561</v>
      </c>
      <c r="AE2515" t="s">
        <v>248</v>
      </c>
      <c r="AF2515" t="s">
        <v>121</v>
      </c>
      <c r="AG2515" s="6">
        <v>96951</v>
      </c>
      <c r="AH2515" t="s">
        <v>122</v>
      </c>
      <c r="AJ2515" s="8">
        <v>16707850100</v>
      </c>
      <c r="AL2515" t="s">
        <v>4943</v>
      </c>
      <c r="BE2515" t="str">
        <f>"43-4051.00"</f>
        <v>43-4051.00</v>
      </c>
      <c r="BF2515" t="s">
        <v>5543</v>
      </c>
      <c r="BG2515" t="s">
        <v>12276</v>
      </c>
      <c r="BH2515" t="s">
        <v>12277</v>
      </c>
      <c r="BI2515">
        <v>3</v>
      </c>
      <c r="BJ2515">
        <v>3</v>
      </c>
      <c r="BK2515" s="1">
        <v>45931</v>
      </c>
      <c r="BL2515" s="1">
        <v>46295</v>
      </c>
      <c r="BM2515" s="1">
        <v>45931</v>
      </c>
      <c r="BN2515" s="1">
        <v>46295</v>
      </c>
      <c r="BO2515">
        <v>35</v>
      </c>
      <c r="BP2515">
        <v>0</v>
      </c>
      <c r="BQ2515">
        <v>7</v>
      </c>
      <c r="BR2515">
        <v>7</v>
      </c>
      <c r="BS2515">
        <v>7</v>
      </c>
      <c r="BT2515">
        <v>7</v>
      </c>
      <c r="BU2515">
        <v>7</v>
      </c>
      <c r="BV2515">
        <v>0</v>
      </c>
      <c r="BW2515" t="str">
        <f>"8:00 AM"</f>
        <v>8:00 AM</v>
      </c>
      <c r="BX2515" t="str">
        <f>"5:00 PM"</f>
        <v>5:00 PM</v>
      </c>
      <c r="BY2515" t="s">
        <v>159</v>
      </c>
      <c r="BZ2515">
        <v>0</v>
      </c>
      <c r="CA2515">
        <v>6</v>
      </c>
      <c r="CB2515" t="s">
        <v>117</v>
      </c>
      <c r="CD2515" t="s">
        <v>16585</v>
      </c>
      <c r="CE2515" t="s">
        <v>10699</v>
      </c>
      <c r="CF2515" t="s">
        <v>6561</v>
      </c>
      <c r="CG2515" t="s">
        <v>248</v>
      </c>
      <c r="CH2515" t="s">
        <v>121</v>
      </c>
      <c r="CI2515" s="6">
        <v>96951</v>
      </c>
      <c r="CJ2515" s="10">
        <v>10.83</v>
      </c>
      <c r="CK2515" s="10">
        <v>10.83</v>
      </c>
      <c r="CL2515" s="10">
        <v>16.239999999999998</v>
      </c>
      <c r="CM2515" s="10">
        <v>16.239999999999998</v>
      </c>
      <c r="CN2515" t="s">
        <v>137</v>
      </c>
      <c r="CO2515" t="s">
        <v>162</v>
      </c>
      <c r="CP2515" t="s">
        <v>138</v>
      </c>
      <c r="CR2515" t="s">
        <v>117</v>
      </c>
      <c r="CS2515" t="s">
        <v>139</v>
      </c>
      <c r="CT2515" t="s">
        <v>140</v>
      </c>
      <c r="CU2515" t="s">
        <v>139</v>
      </c>
      <c r="CV2515" t="s">
        <v>140</v>
      </c>
      <c r="CW2515" t="s">
        <v>139</v>
      </c>
      <c r="CX2515" t="s">
        <v>140</v>
      </c>
      <c r="CY2515" t="s">
        <v>16586</v>
      </c>
      <c r="CZ2515" s="8">
        <v>16707850100</v>
      </c>
      <c r="DA2515" t="s">
        <v>4943</v>
      </c>
      <c r="DB2515" t="s">
        <v>140</v>
      </c>
      <c r="DC2515" t="s">
        <v>139</v>
      </c>
      <c r="DD2515" t="s">
        <v>117</v>
      </c>
      <c r="DE2515" t="s">
        <v>4940</v>
      </c>
      <c r="DF2515" t="s">
        <v>4941</v>
      </c>
      <c r="DH2515" t="s">
        <v>4939</v>
      </c>
      <c r="DI2515" t="s">
        <v>4948</v>
      </c>
      <c r="DJ2515" t="s">
        <v>4943</v>
      </c>
    </row>
    <row r="2516" spans="1:114" ht="15" customHeight="1" x14ac:dyDescent="0.35">
      <c r="A2516" t="s">
        <v>15499</v>
      </c>
      <c r="B2516" t="s">
        <v>166</v>
      </c>
      <c r="C2516" s="1">
        <v>45791</v>
      </c>
      <c r="D2516" s="1">
        <v>45834</v>
      </c>
      <c r="E2516" t="s">
        <v>211</v>
      </c>
      <c r="G2516" t="s">
        <v>117</v>
      </c>
      <c r="H2516" t="s">
        <v>117</v>
      </c>
      <c r="I2516" t="s">
        <v>117</v>
      </c>
      <c r="J2516" t="s">
        <v>6825</v>
      </c>
      <c r="K2516" t="s">
        <v>6826</v>
      </c>
      <c r="L2516" t="s">
        <v>6827</v>
      </c>
      <c r="N2516" t="s">
        <v>120</v>
      </c>
      <c r="O2516" t="s">
        <v>121</v>
      </c>
      <c r="P2516" s="6">
        <v>96950</v>
      </c>
      <c r="Q2516" t="s">
        <v>122</v>
      </c>
      <c r="S2516" s="8">
        <v>16702331199</v>
      </c>
      <c r="U2516" t="s">
        <v>6828</v>
      </c>
      <c r="V2516">
        <v>532310</v>
      </c>
      <c r="W2516" t="s">
        <v>124</v>
      </c>
      <c r="Y2516" t="s">
        <v>3591</v>
      </c>
      <c r="Z2516" t="s">
        <v>3592</v>
      </c>
      <c r="AA2516" t="s">
        <v>3593</v>
      </c>
      <c r="AB2516" t="s">
        <v>128</v>
      </c>
      <c r="AC2516" t="s">
        <v>6827</v>
      </c>
      <c r="AE2516" t="s">
        <v>120</v>
      </c>
      <c r="AF2516" t="s">
        <v>121</v>
      </c>
      <c r="AG2516" s="6">
        <v>96950</v>
      </c>
      <c r="AH2516" t="s">
        <v>122</v>
      </c>
      <c r="AJ2516" s="8">
        <v>16702331199</v>
      </c>
      <c r="AL2516" t="s">
        <v>6832</v>
      </c>
      <c r="BE2516" t="str">
        <f>"13-2011.00"</f>
        <v>13-2011.00</v>
      </c>
      <c r="BF2516" t="s">
        <v>934</v>
      </c>
      <c r="BG2516" t="s">
        <v>7833</v>
      </c>
      <c r="BH2516" t="s">
        <v>2233</v>
      </c>
      <c r="BI2516">
        <v>2</v>
      </c>
      <c r="BK2516" s="1">
        <v>45869</v>
      </c>
      <c r="BL2516" s="1">
        <v>46235</v>
      </c>
      <c r="BO2516">
        <v>40</v>
      </c>
      <c r="BP2516">
        <v>0</v>
      </c>
      <c r="BQ2516">
        <v>8</v>
      </c>
      <c r="BR2516">
        <v>8</v>
      </c>
      <c r="BS2516">
        <v>8</v>
      </c>
      <c r="BT2516">
        <v>8</v>
      </c>
      <c r="BU2516">
        <v>8</v>
      </c>
      <c r="BV2516">
        <v>0</v>
      </c>
      <c r="BW2516" t="str">
        <f>"8:00 AM"</f>
        <v>8:00 AM</v>
      </c>
      <c r="BX2516" t="str">
        <f>"5:00 PM"</f>
        <v>5:00 PM</v>
      </c>
      <c r="BY2516" t="s">
        <v>588</v>
      </c>
      <c r="BZ2516">
        <v>0</v>
      </c>
      <c r="CA2516">
        <v>24</v>
      </c>
      <c r="CB2516" t="s">
        <v>117</v>
      </c>
      <c r="CD2516" t="s">
        <v>15500</v>
      </c>
      <c r="CE2516" t="s">
        <v>7835</v>
      </c>
      <c r="CG2516" t="s">
        <v>136</v>
      </c>
      <c r="CH2516" t="s">
        <v>121</v>
      </c>
      <c r="CI2516" s="6">
        <v>96950</v>
      </c>
      <c r="CJ2516" s="10">
        <v>17.48</v>
      </c>
      <c r="CK2516" s="10">
        <v>17.48</v>
      </c>
      <c r="CL2516" s="10">
        <v>26.22</v>
      </c>
      <c r="CM2516" s="10">
        <v>26.22</v>
      </c>
      <c r="CN2516" t="s">
        <v>137</v>
      </c>
      <c r="CO2516" t="s">
        <v>164</v>
      </c>
      <c r="CP2516" t="s">
        <v>209</v>
      </c>
      <c r="CR2516" t="s">
        <v>117</v>
      </c>
      <c r="CS2516" t="s">
        <v>139</v>
      </c>
      <c r="CT2516" t="s">
        <v>140</v>
      </c>
      <c r="CU2516" t="s">
        <v>139</v>
      </c>
      <c r="CV2516" t="s">
        <v>140</v>
      </c>
      <c r="CW2516" t="s">
        <v>139</v>
      </c>
      <c r="CX2516" t="s">
        <v>140</v>
      </c>
      <c r="CY2516" s="2" t="s">
        <v>15501</v>
      </c>
      <c r="CZ2516" s="8">
        <v>16702331199</v>
      </c>
      <c r="DA2516" t="s">
        <v>6832</v>
      </c>
      <c r="DB2516" t="s">
        <v>140</v>
      </c>
      <c r="DC2516" t="s">
        <v>139</v>
      </c>
      <c r="DD2516" t="s">
        <v>117</v>
      </c>
    </row>
    <row r="2517" spans="1:114" ht="15" customHeight="1" x14ac:dyDescent="0.35">
      <c r="A2517" t="s">
        <v>2433</v>
      </c>
      <c r="B2517" t="s">
        <v>115</v>
      </c>
      <c r="C2517" s="1">
        <v>45818</v>
      </c>
      <c r="D2517" s="1">
        <v>45834</v>
      </c>
      <c r="E2517" t="s">
        <v>116</v>
      </c>
      <c r="F2517" s="1">
        <v>45929</v>
      </c>
      <c r="G2517" t="s">
        <v>117</v>
      </c>
      <c r="H2517" t="s">
        <v>117</v>
      </c>
      <c r="I2517" t="s">
        <v>117</v>
      </c>
      <c r="J2517" t="s">
        <v>954</v>
      </c>
      <c r="K2517" t="s">
        <v>2434</v>
      </c>
      <c r="L2517" t="s">
        <v>2435</v>
      </c>
      <c r="M2517" t="s">
        <v>957</v>
      </c>
      <c r="N2517" t="s">
        <v>120</v>
      </c>
      <c r="O2517" t="s">
        <v>121</v>
      </c>
      <c r="P2517" s="6">
        <v>96950</v>
      </c>
      <c r="Q2517" t="s">
        <v>122</v>
      </c>
      <c r="S2517" s="8">
        <v>16702336927</v>
      </c>
      <c r="U2517" t="s">
        <v>958</v>
      </c>
      <c r="V2517">
        <v>811111</v>
      </c>
      <c r="W2517" t="s">
        <v>124</v>
      </c>
      <c r="Y2517" t="s">
        <v>959</v>
      </c>
      <c r="Z2517" t="s">
        <v>960</v>
      </c>
      <c r="AA2517" t="s">
        <v>961</v>
      </c>
      <c r="AB2517" t="s">
        <v>128</v>
      </c>
      <c r="AC2517" t="s">
        <v>2436</v>
      </c>
      <c r="AD2517" t="s">
        <v>957</v>
      </c>
      <c r="AE2517" t="s">
        <v>120</v>
      </c>
      <c r="AF2517" t="s">
        <v>121</v>
      </c>
      <c r="AG2517" s="6">
        <v>96950</v>
      </c>
      <c r="AH2517" t="s">
        <v>122</v>
      </c>
      <c r="AJ2517" s="8">
        <v>16702336927</v>
      </c>
      <c r="AL2517" t="s">
        <v>967</v>
      </c>
      <c r="BE2517" t="str">
        <f>"49-3023.00"</f>
        <v>49-3023.00</v>
      </c>
      <c r="BF2517" t="s">
        <v>1119</v>
      </c>
      <c r="BG2517" t="s">
        <v>2437</v>
      </c>
      <c r="BH2517" t="s">
        <v>2438</v>
      </c>
      <c r="BI2517">
        <v>4</v>
      </c>
      <c r="BK2517" s="1">
        <v>45931</v>
      </c>
      <c r="BL2517" s="1">
        <v>46295</v>
      </c>
      <c r="BO2517">
        <v>35</v>
      </c>
      <c r="BP2517">
        <v>0</v>
      </c>
      <c r="BQ2517">
        <v>7</v>
      </c>
      <c r="BR2517">
        <v>7</v>
      </c>
      <c r="BS2517">
        <v>7</v>
      </c>
      <c r="BT2517">
        <v>7</v>
      </c>
      <c r="BU2517">
        <v>7</v>
      </c>
      <c r="BV2517">
        <v>0</v>
      </c>
      <c r="BW2517" t="str">
        <f>"7:30 AM"</f>
        <v>7:30 AM</v>
      </c>
      <c r="BX2517" t="str">
        <f>"3:30 PM"</f>
        <v>3:30 PM</v>
      </c>
      <c r="BY2517" t="s">
        <v>159</v>
      </c>
      <c r="BZ2517">
        <v>0</v>
      </c>
      <c r="CA2517">
        <v>12</v>
      </c>
      <c r="CB2517" t="s">
        <v>117</v>
      </c>
      <c r="CD2517" t="s">
        <v>2439</v>
      </c>
      <c r="CE2517" t="s">
        <v>2435</v>
      </c>
      <c r="CF2517" t="s">
        <v>957</v>
      </c>
      <c r="CG2517" t="s">
        <v>120</v>
      </c>
      <c r="CH2517" t="s">
        <v>121</v>
      </c>
      <c r="CI2517" s="6">
        <v>96950</v>
      </c>
      <c r="CJ2517" s="10">
        <v>11.01</v>
      </c>
      <c r="CK2517" s="10">
        <v>11.01</v>
      </c>
      <c r="CL2517" s="10">
        <v>16.52</v>
      </c>
      <c r="CM2517" s="10">
        <v>16.52</v>
      </c>
      <c r="CN2517" t="s">
        <v>137</v>
      </c>
      <c r="CO2517" t="s">
        <v>164</v>
      </c>
      <c r="CP2517" t="s">
        <v>138</v>
      </c>
      <c r="CR2517" t="s">
        <v>117</v>
      </c>
      <c r="CS2517" t="s">
        <v>139</v>
      </c>
      <c r="CT2517" t="s">
        <v>140</v>
      </c>
      <c r="CU2517" t="s">
        <v>139</v>
      </c>
      <c r="CV2517" t="s">
        <v>140</v>
      </c>
      <c r="CW2517" t="s">
        <v>139</v>
      </c>
      <c r="CX2517" t="s">
        <v>140</v>
      </c>
      <c r="CY2517" t="s">
        <v>2440</v>
      </c>
      <c r="CZ2517" s="8">
        <v>16702336927</v>
      </c>
      <c r="DA2517" t="s">
        <v>967</v>
      </c>
      <c r="DB2517" t="s">
        <v>164</v>
      </c>
      <c r="DC2517" t="s">
        <v>139</v>
      </c>
      <c r="DD2517" t="s">
        <v>117</v>
      </c>
    </row>
    <row r="2518" spans="1:114" ht="15" customHeight="1" x14ac:dyDescent="0.35">
      <c r="A2518" t="s">
        <v>13999</v>
      </c>
      <c r="B2518" t="s">
        <v>278</v>
      </c>
      <c r="C2518" s="1">
        <v>45824</v>
      </c>
      <c r="D2518" s="1">
        <v>45834</v>
      </c>
      <c r="E2518" t="s">
        <v>116</v>
      </c>
      <c r="F2518" s="1">
        <v>46021</v>
      </c>
      <c r="G2518" t="s">
        <v>117</v>
      </c>
      <c r="H2518" t="s">
        <v>117</v>
      </c>
      <c r="I2518" t="s">
        <v>117</v>
      </c>
      <c r="J2518" t="s">
        <v>1284</v>
      </c>
      <c r="K2518" t="s">
        <v>1285</v>
      </c>
      <c r="L2518" t="s">
        <v>1286</v>
      </c>
      <c r="M2518" t="s">
        <v>1287</v>
      </c>
      <c r="N2518" t="s">
        <v>120</v>
      </c>
      <c r="O2518" t="s">
        <v>121</v>
      </c>
      <c r="P2518" s="6">
        <v>96950</v>
      </c>
      <c r="Q2518" t="s">
        <v>122</v>
      </c>
      <c r="R2518" t="s">
        <v>140</v>
      </c>
      <c r="S2518" s="8">
        <v>16702882288</v>
      </c>
      <c r="T2518">
        <v>106</v>
      </c>
      <c r="U2518" t="s">
        <v>1288</v>
      </c>
      <c r="V2518">
        <v>444140</v>
      </c>
      <c r="W2518" t="s">
        <v>124</v>
      </c>
      <c r="Y2518" t="s">
        <v>1289</v>
      </c>
      <c r="Z2518" t="s">
        <v>1290</v>
      </c>
      <c r="AB2518" t="s">
        <v>1291</v>
      </c>
      <c r="AC2518" t="s">
        <v>1286</v>
      </c>
      <c r="AD2518" t="s">
        <v>1287</v>
      </c>
      <c r="AE2518" t="s">
        <v>120</v>
      </c>
      <c r="AF2518" t="s">
        <v>121</v>
      </c>
      <c r="AG2518" s="6">
        <v>96950</v>
      </c>
      <c r="AH2518" t="s">
        <v>122</v>
      </c>
      <c r="AI2518" t="s">
        <v>1187</v>
      </c>
      <c r="AJ2518" s="8">
        <v>16702882288</v>
      </c>
      <c r="AK2518">
        <v>106</v>
      </c>
      <c r="AL2518" t="s">
        <v>1299</v>
      </c>
      <c r="BE2518" t="str">
        <f>"53-7065.00"</f>
        <v>53-7065.00</v>
      </c>
      <c r="BF2518" t="s">
        <v>255</v>
      </c>
      <c r="BG2518" t="s">
        <v>14000</v>
      </c>
      <c r="BH2518" t="s">
        <v>1294</v>
      </c>
      <c r="BI2518">
        <v>1</v>
      </c>
      <c r="BK2518" s="1">
        <v>46023</v>
      </c>
      <c r="BL2518" s="1">
        <v>46387</v>
      </c>
      <c r="BO2518">
        <v>40</v>
      </c>
      <c r="BP2518">
        <v>0</v>
      </c>
      <c r="BQ2518">
        <v>7</v>
      </c>
      <c r="BR2518">
        <v>6.5</v>
      </c>
      <c r="BS2518">
        <v>6.5</v>
      </c>
      <c r="BT2518">
        <v>6.5</v>
      </c>
      <c r="BU2518">
        <v>6.5</v>
      </c>
      <c r="BV2518">
        <v>7</v>
      </c>
      <c r="BW2518" t="str">
        <f>"9:00 AM"</f>
        <v>9:00 AM</v>
      </c>
      <c r="BX2518" t="str">
        <f>"5:00 PM"</f>
        <v>5:00 PM</v>
      </c>
      <c r="BY2518" t="s">
        <v>159</v>
      </c>
      <c r="BZ2518">
        <v>0</v>
      </c>
      <c r="CA2518">
        <v>12</v>
      </c>
      <c r="CB2518" t="s">
        <v>117</v>
      </c>
      <c r="CD2518" s="2" t="s">
        <v>14001</v>
      </c>
      <c r="CE2518" t="s">
        <v>1296</v>
      </c>
      <c r="CF2518" t="s">
        <v>1297</v>
      </c>
      <c r="CG2518" t="s">
        <v>120</v>
      </c>
      <c r="CH2518" t="s">
        <v>121</v>
      </c>
      <c r="CI2518" s="6">
        <v>96950</v>
      </c>
      <c r="CJ2518" s="10">
        <v>8.86</v>
      </c>
      <c r="CL2518" s="10">
        <v>13.29</v>
      </c>
      <c r="CN2518" t="s">
        <v>137</v>
      </c>
      <c r="CP2518" t="s">
        <v>138</v>
      </c>
      <c r="CR2518" t="s">
        <v>117</v>
      </c>
      <c r="CS2518" t="s">
        <v>139</v>
      </c>
      <c r="CT2518" t="s">
        <v>140</v>
      </c>
      <c r="CU2518" t="s">
        <v>139</v>
      </c>
      <c r="CV2518" t="s">
        <v>140</v>
      </c>
      <c r="CW2518" t="s">
        <v>139</v>
      </c>
      <c r="CX2518" t="s">
        <v>139</v>
      </c>
      <c r="CY2518" t="s">
        <v>1298</v>
      </c>
      <c r="CZ2518" s="8">
        <v>16702882288</v>
      </c>
      <c r="DA2518" t="s">
        <v>1299</v>
      </c>
      <c r="DB2518" t="s">
        <v>140</v>
      </c>
      <c r="DC2518" t="s">
        <v>139</v>
      </c>
      <c r="DD2518" t="s">
        <v>117</v>
      </c>
    </row>
    <row r="2519" spans="1:114" ht="15" customHeight="1" x14ac:dyDescent="0.35">
      <c r="A2519" t="s">
        <v>2725</v>
      </c>
      <c r="B2519" t="s">
        <v>278</v>
      </c>
      <c r="C2519" s="1">
        <v>45824</v>
      </c>
      <c r="D2519" s="1">
        <v>45834</v>
      </c>
      <c r="E2519" t="s">
        <v>116</v>
      </c>
      <c r="F2519" s="1">
        <v>46021</v>
      </c>
      <c r="G2519" t="s">
        <v>117</v>
      </c>
      <c r="H2519" t="s">
        <v>117</v>
      </c>
      <c r="I2519" t="s">
        <v>117</v>
      </c>
      <c r="J2519" t="s">
        <v>1284</v>
      </c>
      <c r="K2519" t="s">
        <v>1285</v>
      </c>
      <c r="L2519" t="s">
        <v>1286</v>
      </c>
      <c r="M2519" t="s">
        <v>1287</v>
      </c>
      <c r="N2519" t="s">
        <v>120</v>
      </c>
      <c r="O2519" t="s">
        <v>121</v>
      </c>
      <c r="P2519" s="6">
        <v>96950</v>
      </c>
      <c r="Q2519" t="s">
        <v>122</v>
      </c>
      <c r="R2519" t="s">
        <v>140</v>
      </c>
      <c r="S2519" s="8">
        <v>16702882288</v>
      </c>
      <c r="T2519">
        <v>106</v>
      </c>
      <c r="U2519" t="s">
        <v>1288</v>
      </c>
      <c r="V2519">
        <v>44414</v>
      </c>
      <c r="W2519" t="s">
        <v>124</v>
      </c>
      <c r="Y2519" t="s">
        <v>1289</v>
      </c>
      <c r="Z2519" t="s">
        <v>1290</v>
      </c>
      <c r="AA2519" t="s">
        <v>140</v>
      </c>
      <c r="AB2519" t="s">
        <v>1291</v>
      </c>
      <c r="AC2519" t="s">
        <v>1286</v>
      </c>
      <c r="AD2519" t="s">
        <v>1287</v>
      </c>
      <c r="AE2519" t="s">
        <v>120</v>
      </c>
      <c r="AF2519" t="s">
        <v>121</v>
      </c>
      <c r="AG2519" s="6">
        <v>96950</v>
      </c>
      <c r="AH2519" t="s">
        <v>122</v>
      </c>
      <c r="AI2519" t="s">
        <v>1187</v>
      </c>
      <c r="AJ2519" s="8">
        <v>16702882288</v>
      </c>
      <c r="AK2519">
        <v>106</v>
      </c>
      <c r="AL2519" t="s">
        <v>1292</v>
      </c>
      <c r="BE2519" t="str">
        <f>"53-7065.00"</f>
        <v>53-7065.00</v>
      </c>
      <c r="BF2519" t="s">
        <v>255</v>
      </c>
      <c r="BG2519" t="s">
        <v>1293</v>
      </c>
      <c r="BH2519" t="s">
        <v>1294</v>
      </c>
      <c r="BI2519">
        <v>1</v>
      </c>
      <c r="BK2519" s="1">
        <v>46023</v>
      </c>
      <c r="BL2519" s="1">
        <v>46387</v>
      </c>
      <c r="BO2519">
        <v>40</v>
      </c>
      <c r="BP2519">
        <v>0</v>
      </c>
      <c r="BQ2519">
        <v>7</v>
      </c>
      <c r="BR2519">
        <v>6.5</v>
      </c>
      <c r="BS2519">
        <v>6.5</v>
      </c>
      <c r="BT2519">
        <v>6.5</v>
      </c>
      <c r="BU2519">
        <v>6.5</v>
      </c>
      <c r="BV2519">
        <v>7</v>
      </c>
      <c r="BW2519" t="str">
        <f>"9:00 AM"</f>
        <v>9:00 AM</v>
      </c>
      <c r="BX2519" t="str">
        <f>"5:00 PM"</f>
        <v>5:00 PM</v>
      </c>
      <c r="BY2519" t="s">
        <v>159</v>
      </c>
      <c r="BZ2519">
        <v>0</v>
      </c>
      <c r="CA2519">
        <v>12</v>
      </c>
      <c r="CB2519" t="s">
        <v>117</v>
      </c>
      <c r="CD2519" s="2" t="s">
        <v>2726</v>
      </c>
      <c r="CE2519" t="s">
        <v>1296</v>
      </c>
      <c r="CF2519" t="s">
        <v>1297</v>
      </c>
      <c r="CG2519" t="s">
        <v>120</v>
      </c>
      <c r="CH2519" t="s">
        <v>121</v>
      </c>
      <c r="CI2519" s="6">
        <v>96950</v>
      </c>
      <c r="CJ2519" s="10">
        <v>8.86</v>
      </c>
      <c r="CL2519" s="10">
        <v>13.29</v>
      </c>
      <c r="CN2519" t="s">
        <v>137</v>
      </c>
      <c r="CP2519" t="s">
        <v>138</v>
      </c>
      <c r="CR2519" t="s">
        <v>117</v>
      </c>
      <c r="CS2519" t="s">
        <v>139</v>
      </c>
      <c r="CT2519" t="s">
        <v>140</v>
      </c>
      <c r="CU2519" t="s">
        <v>139</v>
      </c>
      <c r="CV2519" t="s">
        <v>140</v>
      </c>
      <c r="CW2519" t="s">
        <v>139</v>
      </c>
      <c r="CX2519" t="s">
        <v>139</v>
      </c>
      <c r="CY2519" t="s">
        <v>1298</v>
      </c>
      <c r="CZ2519" s="8">
        <v>16702882288</v>
      </c>
      <c r="DA2519" t="s">
        <v>1299</v>
      </c>
      <c r="DB2519" t="s">
        <v>140</v>
      </c>
      <c r="DC2519" t="s">
        <v>139</v>
      </c>
      <c r="DD2519" t="s">
        <v>117</v>
      </c>
    </row>
    <row r="2520" spans="1:114" ht="15" customHeight="1" x14ac:dyDescent="0.35">
      <c r="A2520" t="s">
        <v>14028</v>
      </c>
      <c r="B2520" t="s">
        <v>115</v>
      </c>
      <c r="C2520" s="1">
        <v>45829</v>
      </c>
      <c r="D2520" s="1">
        <v>45834</v>
      </c>
      <c r="E2520" t="s">
        <v>116</v>
      </c>
      <c r="F2520" s="1">
        <v>45990</v>
      </c>
      <c r="G2520" t="s">
        <v>117</v>
      </c>
      <c r="H2520" t="s">
        <v>117</v>
      </c>
      <c r="I2520" t="s">
        <v>117</v>
      </c>
      <c r="J2520" t="s">
        <v>553</v>
      </c>
      <c r="L2520" t="s">
        <v>2728</v>
      </c>
      <c r="M2520" t="s">
        <v>866</v>
      </c>
      <c r="N2520" t="s">
        <v>136</v>
      </c>
      <c r="O2520" t="s">
        <v>121</v>
      </c>
      <c r="P2520" s="6">
        <v>96950</v>
      </c>
      <c r="Q2520" t="s">
        <v>122</v>
      </c>
      <c r="R2520" t="s">
        <v>140</v>
      </c>
      <c r="S2520" s="8">
        <v>16702358763</v>
      </c>
      <c r="U2520" t="s">
        <v>556</v>
      </c>
      <c r="V2520">
        <v>56132</v>
      </c>
      <c r="W2520" t="s">
        <v>150</v>
      </c>
      <c r="X2520" t="s">
        <v>139</v>
      </c>
      <c r="Y2520" t="s">
        <v>1098</v>
      </c>
      <c r="Z2520" t="s">
        <v>1099</v>
      </c>
      <c r="AA2520" t="s">
        <v>1100</v>
      </c>
      <c r="AB2520" t="s">
        <v>2729</v>
      </c>
      <c r="AC2520" t="s">
        <v>561</v>
      </c>
      <c r="AD2520" t="s">
        <v>866</v>
      </c>
      <c r="AE2520" t="s">
        <v>136</v>
      </c>
      <c r="AF2520" t="s">
        <v>121</v>
      </c>
      <c r="AG2520" s="6">
        <v>96950</v>
      </c>
      <c r="AH2520" t="s">
        <v>122</v>
      </c>
      <c r="AJ2520" s="8">
        <v>16702358763</v>
      </c>
      <c r="AL2520" t="s">
        <v>562</v>
      </c>
      <c r="BE2520" t="str">
        <f>"35-3023.00"</f>
        <v>35-3023.00</v>
      </c>
      <c r="BF2520" t="s">
        <v>509</v>
      </c>
      <c r="BG2520" t="s">
        <v>2730</v>
      </c>
      <c r="BH2520" t="s">
        <v>2731</v>
      </c>
      <c r="BI2520">
        <v>1</v>
      </c>
      <c r="BK2520" s="1">
        <v>45992</v>
      </c>
      <c r="BL2520" s="1">
        <v>46356</v>
      </c>
      <c r="BO2520">
        <v>35</v>
      </c>
      <c r="BP2520">
        <v>0</v>
      </c>
      <c r="BQ2520">
        <v>7</v>
      </c>
      <c r="BR2520">
        <v>7</v>
      </c>
      <c r="BS2520">
        <v>7</v>
      </c>
      <c r="BT2520">
        <v>7</v>
      </c>
      <c r="BU2520">
        <v>7</v>
      </c>
      <c r="BV2520">
        <v>0</v>
      </c>
      <c r="BW2520" t="str">
        <f>"9:00 AM"</f>
        <v>9:00 AM</v>
      </c>
      <c r="BX2520" t="str">
        <f>"4:00 PM"</f>
        <v>4:00 PM</v>
      </c>
      <c r="BY2520" t="s">
        <v>133</v>
      </c>
      <c r="BZ2520">
        <v>0</v>
      </c>
      <c r="CA2520">
        <v>3</v>
      </c>
      <c r="CB2520" t="s">
        <v>117</v>
      </c>
      <c r="CD2520" s="2" t="s">
        <v>8654</v>
      </c>
      <c r="CE2520" t="s">
        <v>4093</v>
      </c>
      <c r="CG2520" t="s">
        <v>120</v>
      </c>
      <c r="CH2520" t="s">
        <v>121</v>
      </c>
      <c r="CI2520" s="6">
        <v>96950</v>
      </c>
      <c r="CJ2520" s="10">
        <v>8.35</v>
      </c>
      <c r="CK2520" s="10">
        <v>8.35</v>
      </c>
      <c r="CL2520" s="10">
        <v>0</v>
      </c>
      <c r="CM2520" s="10">
        <v>0</v>
      </c>
      <c r="CN2520" t="s">
        <v>137</v>
      </c>
      <c r="CP2520" t="s">
        <v>138</v>
      </c>
      <c r="CR2520" t="s">
        <v>117</v>
      </c>
      <c r="CS2520" t="s">
        <v>139</v>
      </c>
      <c r="CT2520" t="s">
        <v>140</v>
      </c>
      <c r="CU2520" t="s">
        <v>140</v>
      </c>
      <c r="CV2520" t="s">
        <v>140</v>
      </c>
      <c r="CW2520" t="s">
        <v>139</v>
      </c>
      <c r="CX2520" t="s">
        <v>140</v>
      </c>
      <c r="CY2520" t="s">
        <v>133</v>
      </c>
      <c r="CZ2520" s="8">
        <v>16702358763</v>
      </c>
      <c r="DA2520" t="s">
        <v>1105</v>
      </c>
      <c r="DB2520" t="s">
        <v>140</v>
      </c>
      <c r="DC2520" t="s">
        <v>139</v>
      </c>
      <c r="DD2520" t="s">
        <v>139</v>
      </c>
    </row>
    <row r="2521" spans="1:114" ht="15" customHeight="1" x14ac:dyDescent="0.35">
      <c r="A2521" t="s">
        <v>15559</v>
      </c>
      <c r="B2521" t="s">
        <v>115</v>
      </c>
      <c r="C2521" s="1">
        <v>45832</v>
      </c>
      <c r="D2521" s="1">
        <v>45834</v>
      </c>
      <c r="E2521" t="s">
        <v>116</v>
      </c>
      <c r="F2521" s="1">
        <v>45929</v>
      </c>
      <c r="G2521" t="s">
        <v>117</v>
      </c>
      <c r="H2521" t="s">
        <v>117</v>
      </c>
      <c r="I2521" t="s">
        <v>117</v>
      </c>
      <c r="J2521" t="s">
        <v>954</v>
      </c>
      <c r="K2521" t="s">
        <v>4565</v>
      </c>
      <c r="L2521" t="s">
        <v>956</v>
      </c>
      <c r="M2521" t="s">
        <v>957</v>
      </c>
      <c r="N2521" t="s">
        <v>120</v>
      </c>
      <c r="O2521" t="s">
        <v>121</v>
      </c>
      <c r="P2521" s="6">
        <v>96950</v>
      </c>
      <c r="Q2521" t="s">
        <v>122</v>
      </c>
      <c r="S2521" s="8">
        <v>16702336927</v>
      </c>
      <c r="U2521" t="s">
        <v>958</v>
      </c>
      <c r="V2521">
        <v>23622</v>
      </c>
      <c r="W2521" t="s">
        <v>150</v>
      </c>
      <c r="X2521" t="s">
        <v>139</v>
      </c>
      <c r="Y2521" t="s">
        <v>959</v>
      </c>
      <c r="Z2521" t="s">
        <v>960</v>
      </c>
      <c r="AA2521" t="s">
        <v>961</v>
      </c>
      <c r="AB2521" t="s">
        <v>128</v>
      </c>
      <c r="AC2521" t="s">
        <v>956</v>
      </c>
      <c r="AD2521" t="s">
        <v>957</v>
      </c>
      <c r="AE2521" t="s">
        <v>120</v>
      </c>
      <c r="AF2521" t="s">
        <v>121</v>
      </c>
      <c r="AG2521" s="6">
        <v>96950</v>
      </c>
      <c r="AH2521" t="s">
        <v>122</v>
      </c>
      <c r="AJ2521" s="8">
        <v>16702336927</v>
      </c>
      <c r="AL2521" t="s">
        <v>967</v>
      </c>
      <c r="BE2521" t="str">
        <f>"49-9071.00"</f>
        <v>49-9071.00</v>
      </c>
      <c r="BF2521" t="s">
        <v>156</v>
      </c>
      <c r="BG2521" t="s">
        <v>7110</v>
      </c>
      <c r="BH2521" t="s">
        <v>964</v>
      </c>
      <c r="BI2521">
        <v>7</v>
      </c>
      <c r="BK2521" s="1">
        <v>45931</v>
      </c>
      <c r="BL2521" s="1">
        <v>46295</v>
      </c>
      <c r="BO2521">
        <v>35</v>
      </c>
      <c r="BP2521">
        <v>0</v>
      </c>
      <c r="BQ2521">
        <v>7</v>
      </c>
      <c r="BR2521">
        <v>7</v>
      </c>
      <c r="BS2521">
        <v>7</v>
      </c>
      <c r="BT2521">
        <v>7</v>
      </c>
      <c r="BU2521">
        <v>7</v>
      </c>
      <c r="BV2521">
        <v>0</v>
      </c>
      <c r="BW2521" t="str">
        <f>"7:30 AM"</f>
        <v>7:30 AM</v>
      </c>
      <c r="BX2521" t="str">
        <f>"3:30 PM"</f>
        <v>3:30 PM</v>
      </c>
      <c r="BY2521" t="s">
        <v>159</v>
      </c>
      <c r="BZ2521">
        <v>0</v>
      </c>
      <c r="CA2521">
        <v>24</v>
      </c>
      <c r="CB2521" t="s">
        <v>117</v>
      </c>
      <c r="CD2521" s="2" t="s">
        <v>7111</v>
      </c>
      <c r="CE2521" t="s">
        <v>956</v>
      </c>
      <c r="CG2521" t="s">
        <v>120</v>
      </c>
      <c r="CH2521" t="s">
        <v>121</v>
      </c>
      <c r="CI2521" s="6">
        <v>96950</v>
      </c>
      <c r="CJ2521" s="10">
        <v>9.75</v>
      </c>
      <c r="CK2521" s="10">
        <v>9.75</v>
      </c>
      <c r="CL2521" s="10">
        <v>14.63</v>
      </c>
      <c r="CM2521" s="10">
        <v>14.63</v>
      </c>
      <c r="CN2521" t="s">
        <v>137</v>
      </c>
      <c r="CP2521" t="s">
        <v>138</v>
      </c>
      <c r="CR2521" t="s">
        <v>117</v>
      </c>
      <c r="CS2521" t="s">
        <v>139</v>
      </c>
      <c r="CT2521" t="s">
        <v>140</v>
      </c>
      <c r="CU2521" t="s">
        <v>139</v>
      </c>
      <c r="CV2521" t="s">
        <v>140</v>
      </c>
      <c r="CW2521" t="s">
        <v>139</v>
      </c>
      <c r="CX2521" t="s">
        <v>140</v>
      </c>
      <c r="CY2521" t="s">
        <v>966</v>
      </c>
      <c r="CZ2521" s="8">
        <v>16702336927</v>
      </c>
      <c r="DA2521" t="s">
        <v>967</v>
      </c>
      <c r="DB2521" t="s">
        <v>140</v>
      </c>
      <c r="DC2521" t="s">
        <v>139</v>
      </c>
      <c r="DD2521" t="s">
        <v>139</v>
      </c>
    </row>
    <row r="2522" spans="1:114" ht="15" customHeight="1" x14ac:dyDescent="0.35">
      <c r="A2522" t="s">
        <v>2727</v>
      </c>
      <c r="B2522" t="s">
        <v>115</v>
      </c>
      <c r="C2522" s="1">
        <v>45834</v>
      </c>
      <c r="D2522" s="1">
        <v>45834</v>
      </c>
      <c r="E2522" t="s">
        <v>116</v>
      </c>
      <c r="F2522" s="1">
        <v>45990</v>
      </c>
      <c r="G2522" t="s">
        <v>117</v>
      </c>
      <c r="H2522" t="s">
        <v>117</v>
      </c>
      <c r="I2522" t="s">
        <v>117</v>
      </c>
      <c r="J2522" t="s">
        <v>553</v>
      </c>
      <c r="L2522" t="s">
        <v>2728</v>
      </c>
      <c r="M2522" t="s">
        <v>866</v>
      </c>
      <c r="N2522" t="s">
        <v>136</v>
      </c>
      <c r="O2522" t="s">
        <v>121</v>
      </c>
      <c r="P2522" s="6">
        <v>96950</v>
      </c>
      <c r="Q2522" t="s">
        <v>122</v>
      </c>
      <c r="R2522" t="s">
        <v>140</v>
      </c>
      <c r="S2522" s="8">
        <v>16702358763</v>
      </c>
      <c r="U2522" t="s">
        <v>556</v>
      </c>
      <c r="V2522">
        <v>56132</v>
      </c>
      <c r="W2522" t="s">
        <v>150</v>
      </c>
      <c r="X2522" t="s">
        <v>139</v>
      </c>
      <c r="Y2522" t="s">
        <v>1098</v>
      </c>
      <c r="Z2522" t="s">
        <v>1099</v>
      </c>
      <c r="AA2522" t="s">
        <v>1100</v>
      </c>
      <c r="AB2522" t="s">
        <v>2729</v>
      </c>
      <c r="AC2522" t="s">
        <v>561</v>
      </c>
      <c r="AD2522" t="s">
        <v>866</v>
      </c>
      <c r="AE2522" t="s">
        <v>136</v>
      </c>
      <c r="AF2522" t="s">
        <v>121</v>
      </c>
      <c r="AG2522" s="6">
        <v>96950</v>
      </c>
      <c r="AH2522" t="s">
        <v>122</v>
      </c>
      <c r="AJ2522" s="8">
        <v>16702358763</v>
      </c>
      <c r="AL2522" t="s">
        <v>562</v>
      </c>
      <c r="BE2522" t="str">
        <f>"35-3023.00"</f>
        <v>35-3023.00</v>
      </c>
      <c r="BF2522" t="s">
        <v>509</v>
      </c>
      <c r="BG2522" t="s">
        <v>2730</v>
      </c>
      <c r="BH2522" t="s">
        <v>2731</v>
      </c>
      <c r="BI2522">
        <v>1</v>
      </c>
      <c r="BK2522" s="1">
        <v>45992</v>
      </c>
      <c r="BL2522" s="1">
        <v>46356</v>
      </c>
      <c r="BO2522">
        <v>35</v>
      </c>
      <c r="BP2522">
        <v>0</v>
      </c>
      <c r="BQ2522">
        <v>7</v>
      </c>
      <c r="BR2522">
        <v>7</v>
      </c>
      <c r="BS2522">
        <v>7</v>
      </c>
      <c r="BT2522">
        <v>7</v>
      </c>
      <c r="BU2522">
        <v>7</v>
      </c>
      <c r="BV2522">
        <v>0</v>
      </c>
      <c r="BW2522" t="str">
        <f>"9:00 AM"</f>
        <v>9:00 AM</v>
      </c>
      <c r="BX2522" t="str">
        <f>"4:00 PM"</f>
        <v>4:00 PM</v>
      </c>
      <c r="BY2522" t="s">
        <v>133</v>
      </c>
      <c r="BZ2522">
        <v>0</v>
      </c>
      <c r="CA2522">
        <v>3</v>
      </c>
      <c r="CB2522" t="s">
        <v>117</v>
      </c>
      <c r="CD2522" s="2" t="s">
        <v>2732</v>
      </c>
      <c r="CE2522" t="s">
        <v>2733</v>
      </c>
      <c r="CG2522" t="s">
        <v>120</v>
      </c>
      <c r="CH2522" t="s">
        <v>121</v>
      </c>
      <c r="CI2522" s="6">
        <v>96950</v>
      </c>
      <c r="CJ2522" s="10">
        <v>8.35</v>
      </c>
      <c r="CK2522" s="10">
        <v>8.35</v>
      </c>
      <c r="CL2522" s="10">
        <v>0</v>
      </c>
      <c r="CM2522" s="10">
        <v>0</v>
      </c>
      <c r="CN2522" t="s">
        <v>137</v>
      </c>
      <c r="CO2522" t="s">
        <v>140</v>
      </c>
      <c r="CP2522" t="s">
        <v>138</v>
      </c>
      <c r="CR2522" t="s">
        <v>117</v>
      </c>
      <c r="CS2522" t="s">
        <v>139</v>
      </c>
      <c r="CT2522" t="s">
        <v>140</v>
      </c>
      <c r="CU2522" t="s">
        <v>140</v>
      </c>
      <c r="CV2522" t="s">
        <v>140</v>
      </c>
      <c r="CW2522" t="s">
        <v>139</v>
      </c>
      <c r="CX2522" t="s">
        <v>140</v>
      </c>
      <c r="CY2522" t="s">
        <v>194</v>
      </c>
      <c r="CZ2522" s="8">
        <v>16702358763</v>
      </c>
      <c r="DA2522" t="s">
        <v>1105</v>
      </c>
      <c r="DB2522" t="s">
        <v>140</v>
      </c>
      <c r="DC2522" t="s">
        <v>139</v>
      </c>
      <c r="DD2522" t="s">
        <v>139</v>
      </c>
    </row>
    <row r="2523" spans="1:114" ht="15" customHeight="1" x14ac:dyDescent="0.35">
      <c r="A2523" t="s">
        <v>16714</v>
      </c>
      <c r="B2523" t="s">
        <v>144</v>
      </c>
      <c r="C2523" s="1">
        <v>45764</v>
      </c>
      <c r="D2523" s="1">
        <v>45835</v>
      </c>
      <c r="E2523" t="s">
        <v>116</v>
      </c>
      <c r="F2523" s="1">
        <v>45929</v>
      </c>
      <c r="G2523" t="s">
        <v>117</v>
      </c>
      <c r="H2523" t="s">
        <v>117</v>
      </c>
      <c r="I2523" t="s">
        <v>117</v>
      </c>
      <c r="J2523" t="s">
        <v>484</v>
      </c>
      <c r="K2523" t="s">
        <v>5113</v>
      </c>
      <c r="L2523" t="s">
        <v>486</v>
      </c>
      <c r="M2523" t="s">
        <v>487</v>
      </c>
      <c r="N2523" t="s">
        <v>496</v>
      </c>
      <c r="O2523" t="s">
        <v>121</v>
      </c>
      <c r="P2523" s="6">
        <v>96950</v>
      </c>
      <c r="Q2523" t="s">
        <v>122</v>
      </c>
      <c r="S2523" s="8">
        <v>16702876661</v>
      </c>
      <c r="U2523" t="s">
        <v>488</v>
      </c>
      <c r="V2523">
        <v>561520</v>
      </c>
      <c r="W2523" t="s">
        <v>124</v>
      </c>
      <c r="Y2523" t="s">
        <v>489</v>
      </c>
      <c r="Z2523" t="s">
        <v>490</v>
      </c>
      <c r="AB2523" t="s">
        <v>491</v>
      </c>
      <c r="AC2523" t="s">
        <v>486</v>
      </c>
      <c r="AD2523" t="s">
        <v>487</v>
      </c>
      <c r="AE2523" t="s">
        <v>120</v>
      </c>
      <c r="AF2523" t="s">
        <v>121</v>
      </c>
      <c r="AG2523" s="6">
        <v>96950</v>
      </c>
      <c r="AH2523" t="s">
        <v>122</v>
      </c>
      <c r="AJ2523" s="8">
        <v>16702876661</v>
      </c>
      <c r="AL2523" t="s">
        <v>492</v>
      </c>
      <c r="BE2523" t="str">
        <f>"39-7011.00"</f>
        <v>39-7011.00</v>
      </c>
      <c r="BF2523" t="s">
        <v>1985</v>
      </c>
      <c r="BG2523" t="s">
        <v>10348</v>
      </c>
      <c r="BH2523" t="s">
        <v>10349</v>
      </c>
      <c r="BI2523">
        <v>6</v>
      </c>
      <c r="BJ2523">
        <v>6</v>
      </c>
      <c r="BK2523" s="1">
        <v>45931</v>
      </c>
      <c r="BL2523" s="1">
        <v>46295</v>
      </c>
      <c r="BM2523" s="1">
        <v>45931</v>
      </c>
      <c r="BN2523" s="1">
        <v>46295</v>
      </c>
      <c r="BO2523">
        <v>35</v>
      </c>
      <c r="BP2523">
        <v>7</v>
      </c>
      <c r="BQ2523">
        <v>0</v>
      </c>
      <c r="BR2523">
        <v>0</v>
      </c>
      <c r="BS2523">
        <v>7</v>
      </c>
      <c r="BT2523">
        <v>7</v>
      </c>
      <c r="BU2523">
        <v>7</v>
      </c>
      <c r="BV2523">
        <v>7</v>
      </c>
      <c r="BW2523" t="str">
        <f>"12:00 AM"</f>
        <v>12:00 AM</v>
      </c>
      <c r="BX2523" t="str">
        <f>"7:00 AM"</f>
        <v>7:00 AM</v>
      </c>
      <c r="BY2523" t="s">
        <v>133</v>
      </c>
      <c r="BZ2523">
        <v>0</v>
      </c>
      <c r="CA2523">
        <v>12</v>
      </c>
      <c r="CB2523" t="s">
        <v>117</v>
      </c>
      <c r="CD2523" t="s">
        <v>10350</v>
      </c>
      <c r="CE2523" t="s">
        <v>486</v>
      </c>
      <c r="CF2523" t="s">
        <v>487</v>
      </c>
      <c r="CG2523" t="s">
        <v>496</v>
      </c>
      <c r="CH2523" t="s">
        <v>121</v>
      </c>
      <c r="CI2523" s="6">
        <v>96950</v>
      </c>
      <c r="CJ2523" s="10">
        <v>10.43</v>
      </c>
      <c r="CK2523" s="10">
        <v>10.43</v>
      </c>
      <c r="CL2523" s="10">
        <v>15.65</v>
      </c>
      <c r="CM2523" s="10">
        <v>15.65</v>
      </c>
      <c r="CN2523" t="s">
        <v>137</v>
      </c>
      <c r="CO2523" t="s">
        <v>194</v>
      </c>
      <c r="CP2523" t="s">
        <v>138</v>
      </c>
      <c r="CR2523" t="s">
        <v>117</v>
      </c>
      <c r="CS2523" t="s">
        <v>139</v>
      </c>
      <c r="CT2523" t="s">
        <v>140</v>
      </c>
      <c r="CU2523" t="s">
        <v>139</v>
      </c>
      <c r="CV2523" t="s">
        <v>140</v>
      </c>
      <c r="CW2523" t="s">
        <v>139</v>
      </c>
      <c r="CX2523" t="s">
        <v>140</v>
      </c>
      <c r="CY2523" t="s">
        <v>2770</v>
      </c>
      <c r="CZ2523" s="8">
        <v>16702876661</v>
      </c>
      <c r="DA2523" t="s">
        <v>492</v>
      </c>
      <c r="DB2523" t="s">
        <v>140</v>
      </c>
      <c r="DC2523" t="s">
        <v>139</v>
      </c>
      <c r="DD2523" t="s">
        <v>117</v>
      </c>
    </row>
    <row r="2524" spans="1:114" ht="15" customHeight="1" x14ac:dyDescent="0.35">
      <c r="A2524" t="s">
        <v>13992</v>
      </c>
      <c r="B2524" t="s">
        <v>166</v>
      </c>
      <c r="C2524" s="1">
        <v>45768</v>
      </c>
      <c r="D2524" s="1">
        <v>45835</v>
      </c>
      <c r="E2524" t="s">
        <v>116</v>
      </c>
      <c r="F2524" s="1">
        <v>45882</v>
      </c>
      <c r="G2524" t="s">
        <v>117</v>
      </c>
      <c r="H2524" t="s">
        <v>117</v>
      </c>
      <c r="I2524" t="s">
        <v>117</v>
      </c>
      <c r="J2524" t="s">
        <v>1435</v>
      </c>
      <c r="L2524" t="s">
        <v>4880</v>
      </c>
      <c r="M2524" t="s">
        <v>1437</v>
      </c>
      <c r="N2524" t="s">
        <v>136</v>
      </c>
      <c r="O2524" t="s">
        <v>121</v>
      </c>
      <c r="P2524" s="6">
        <v>96950</v>
      </c>
      <c r="Q2524" t="s">
        <v>122</v>
      </c>
      <c r="S2524" s="8">
        <v>16702350561</v>
      </c>
      <c r="T2524">
        <v>131</v>
      </c>
      <c r="U2524" t="s">
        <v>1438</v>
      </c>
      <c r="V2524">
        <v>531110</v>
      </c>
      <c r="W2524" t="s">
        <v>124</v>
      </c>
      <c r="Y2524" t="s">
        <v>1439</v>
      </c>
      <c r="Z2524" t="s">
        <v>1440</v>
      </c>
      <c r="AA2524" t="s">
        <v>827</v>
      </c>
      <c r="AB2524" t="s">
        <v>474</v>
      </c>
      <c r="AC2524" t="s">
        <v>4880</v>
      </c>
      <c r="AD2524" t="s">
        <v>1437</v>
      </c>
      <c r="AE2524" t="s">
        <v>136</v>
      </c>
      <c r="AF2524" t="s">
        <v>121</v>
      </c>
      <c r="AG2524" s="6">
        <v>96950</v>
      </c>
      <c r="AH2524" t="s">
        <v>122</v>
      </c>
      <c r="AJ2524" s="8">
        <v>16702350561</v>
      </c>
      <c r="AK2524">
        <v>131</v>
      </c>
      <c r="AL2524" t="s">
        <v>1441</v>
      </c>
      <c r="BE2524" t="str">
        <f>"49-9071.00"</f>
        <v>49-9071.00</v>
      </c>
      <c r="BF2524" t="s">
        <v>156</v>
      </c>
      <c r="BG2524" t="s">
        <v>8741</v>
      </c>
      <c r="BH2524" t="s">
        <v>1750</v>
      </c>
      <c r="BI2524">
        <v>1</v>
      </c>
      <c r="BK2524" s="1">
        <v>45884</v>
      </c>
      <c r="BL2524" s="1">
        <v>46248</v>
      </c>
      <c r="BO2524">
        <v>35</v>
      </c>
      <c r="BP2524">
        <v>0</v>
      </c>
      <c r="BQ2524">
        <v>7</v>
      </c>
      <c r="BR2524">
        <v>7</v>
      </c>
      <c r="BS2524">
        <v>7</v>
      </c>
      <c r="BT2524">
        <v>7</v>
      </c>
      <c r="BU2524">
        <v>7</v>
      </c>
      <c r="BV2524">
        <v>0</v>
      </c>
      <c r="BW2524" t="str">
        <f>"8:00 AM"</f>
        <v>8:00 AM</v>
      </c>
      <c r="BX2524" t="str">
        <f>"5:00 PM"</f>
        <v>5:00 PM</v>
      </c>
      <c r="BY2524" t="s">
        <v>159</v>
      </c>
      <c r="BZ2524">
        <v>0</v>
      </c>
      <c r="CA2524">
        <v>24</v>
      </c>
      <c r="CB2524" t="s">
        <v>117</v>
      </c>
      <c r="CD2524" s="2" t="s">
        <v>9977</v>
      </c>
      <c r="CE2524" t="s">
        <v>7176</v>
      </c>
      <c r="CF2524" t="s">
        <v>1437</v>
      </c>
      <c r="CG2524" t="s">
        <v>136</v>
      </c>
      <c r="CH2524" t="s">
        <v>121</v>
      </c>
      <c r="CI2524" s="6">
        <v>96950</v>
      </c>
      <c r="CJ2524" s="10">
        <v>9.75</v>
      </c>
      <c r="CK2524" s="10">
        <v>9.75</v>
      </c>
      <c r="CL2524" s="10">
        <v>14.63</v>
      </c>
      <c r="CM2524" s="10">
        <v>14.63</v>
      </c>
      <c r="CN2524" t="s">
        <v>137</v>
      </c>
      <c r="CO2524" t="s">
        <v>1446</v>
      </c>
      <c r="CP2524" t="s">
        <v>138</v>
      </c>
      <c r="CR2524" t="s">
        <v>139</v>
      </c>
      <c r="CS2524" t="s">
        <v>139</v>
      </c>
      <c r="CT2524" t="s">
        <v>140</v>
      </c>
      <c r="CU2524" t="s">
        <v>139</v>
      </c>
      <c r="CV2524" t="s">
        <v>140</v>
      </c>
      <c r="CW2524" t="s">
        <v>139</v>
      </c>
      <c r="CX2524" t="s">
        <v>140</v>
      </c>
      <c r="CY2524" t="s">
        <v>1447</v>
      </c>
      <c r="CZ2524" s="8">
        <v>16702350561</v>
      </c>
      <c r="DA2524" t="s">
        <v>1441</v>
      </c>
      <c r="DB2524" t="s">
        <v>142</v>
      </c>
      <c r="DC2524" t="s">
        <v>139</v>
      </c>
      <c r="DD2524" t="s">
        <v>117</v>
      </c>
    </row>
    <row r="2525" spans="1:114" ht="15" customHeight="1" x14ac:dyDescent="0.35">
      <c r="A2525" t="s">
        <v>13873</v>
      </c>
      <c r="B2525" t="s">
        <v>115</v>
      </c>
      <c r="C2525" s="1">
        <v>45774</v>
      </c>
      <c r="D2525" s="1">
        <v>45835</v>
      </c>
      <c r="E2525" t="s">
        <v>211</v>
      </c>
      <c r="G2525" t="s">
        <v>117</v>
      </c>
      <c r="H2525" t="s">
        <v>117</v>
      </c>
      <c r="I2525" t="s">
        <v>117</v>
      </c>
      <c r="J2525" t="s">
        <v>428</v>
      </c>
      <c r="K2525" t="s">
        <v>986</v>
      </c>
      <c r="L2525" t="s">
        <v>430</v>
      </c>
      <c r="M2525" t="s">
        <v>431</v>
      </c>
      <c r="N2525" t="s">
        <v>120</v>
      </c>
      <c r="O2525" t="s">
        <v>121</v>
      </c>
      <c r="P2525" s="6">
        <v>96950</v>
      </c>
      <c r="Q2525" t="s">
        <v>122</v>
      </c>
      <c r="S2525" s="8">
        <v>16702857365</v>
      </c>
      <c r="U2525" t="s">
        <v>432</v>
      </c>
      <c r="V2525">
        <v>237990</v>
      </c>
      <c r="W2525" t="s">
        <v>124</v>
      </c>
      <c r="Y2525" t="s">
        <v>433</v>
      </c>
      <c r="Z2525" t="s">
        <v>434</v>
      </c>
      <c r="AA2525" t="s">
        <v>435</v>
      </c>
      <c r="AB2525" t="s">
        <v>436</v>
      </c>
      <c r="AC2525" t="s">
        <v>430</v>
      </c>
      <c r="AD2525" t="s">
        <v>431</v>
      </c>
      <c r="AE2525" t="s">
        <v>120</v>
      </c>
      <c r="AF2525" t="s">
        <v>121</v>
      </c>
      <c r="AG2525" s="6">
        <v>96950</v>
      </c>
      <c r="AH2525" t="s">
        <v>122</v>
      </c>
      <c r="AJ2525" s="8">
        <v>16702858958</v>
      </c>
      <c r="AL2525" t="s">
        <v>437</v>
      </c>
      <c r="BE2525" t="str">
        <f>"49-9071.00"</f>
        <v>49-9071.00</v>
      </c>
      <c r="BF2525" t="s">
        <v>156</v>
      </c>
      <c r="BG2525" t="s">
        <v>987</v>
      </c>
      <c r="BH2525" t="s">
        <v>423</v>
      </c>
      <c r="BI2525">
        <v>10</v>
      </c>
      <c r="BK2525" s="1">
        <v>45870</v>
      </c>
      <c r="BL2525" s="1">
        <v>46234</v>
      </c>
      <c r="BO2525">
        <v>35</v>
      </c>
      <c r="BP2525">
        <v>0</v>
      </c>
      <c r="BQ2525">
        <v>7</v>
      </c>
      <c r="BR2525">
        <v>7</v>
      </c>
      <c r="BS2525">
        <v>7</v>
      </c>
      <c r="BT2525">
        <v>7</v>
      </c>
      <c r="BU2525">
        <v>7</v>
      </c>
      <c r="BV2525">
        <v>0</v>
      </c>
      <c r="BW2525" t="str">
        <f>"9:00 AM"</f>
        <v>9:00 AM</v>
      </c>
      <c r="BX2525" t="str">
        <f>"5:00 PM"</f>
        <v>5:00 PM</v>
      </c>
      <c r="BY2525" t="s">
        <v>159</v>
      </c>
      <c r="BZ2525">
        <v>0</v>
      </c>
      <c r="CA2525">
        <v>24</v>
      </c>
      <c r="CB2525" t="s">
        <v>117</v>
      </c>
      <c r="CD2525" s="2" t="s">
        <v>2604</v>
      </c>
      <c r="CE2525" t="s">
        <v>430</v>
      </c>
      <c r="CF2525" t="s">
        <v>431</v>
      </c>
      <c r="CG2525" t="s">
        <v>120</v>
      </c>
      <c r="CH2525" t="s">
        <v>121</v>
      </c>
      <c r="CI2525" s="6">
        <v>96950</v>
      </c>
      <c r="CJ2525" s="10">
        <v>9.75</v>
      </c>
      <c r="CK2525" s="10">
        <v>9.75</v>
      </c>
      <c r="CL2525" s="10">
        <v>14.63</v>
      </c>
      <c r="CM2525" s="10">
        <v>14.63</v>
      </c>
      <c r="CN2525" t="s">
        <v>137</v>
      </c>
      <c r="CO2525" t="s">
        <v>164</v>
      </c>
      <c r="CP2525" t="s">
        <v>138</v>
      </c>
      <c r="CR2525" t="s">
        <v>117</v>
      </c>
      <c r="CS2525" t="s">
        <v>139</v>
      </c>
      <c r="CT2525" t="s">
        <v>139</v>
      </c>
      <c r="CU2525" t="s">
        <v>139</v>
      </c>
      <c r="CV2525" t="s">
        <v>140</v>
      </c>
      <c r="CW2525" t="s">
        <v>139</v>
      </c>
      <c r="CX2525" t="s">
        <v>139</v>
      </c>
      <c r="CY2525" t="s">
        <v>2047</v>
      </c>
      <c r="CZ2525" s="8">
        <v>16702857365</v>
      </c>
      <c r="DA2525" t="s">
        <v>437</v>
      </c>
      <c r="DB2525" t="s">
        <v>164</v>
      </c>
      <c r="DC2525" t="s">
        <v>139</v>
      </c>
      <c r="DD2525" t="s">
        <v>117</v>
      </c>
      <c r="DE2525" t="s">
        <v>433</v>
      </c>
      <c r="DF2525" t="s">
        <v>434</v>
      </c>
      <c r="DG2525" t="s">
        <v>443</v>
      </c>
      <c r="DH2525" t="s">
        <v>432</v>
      </c>
      <c r="DI2525" t="s">
        <v>444</v>
      </c>
      <c r="DJ2525" t="s">
        <v>437</v>
      </c>
    </row>
    <row r="2526" spans="1:114" ht="15" customHeight="1" x14ac:dyDescent="0.35">
      <c r="A2526" t="s">
        <v>2046</v>
      </c>
      <c r="B2526" t="s">
        <v>115</v>
      </c>
      <c r="C2526" s="1">
        <v>45774</v>
      </c>
      <c r="D2526" s="1">
        <v>45835</v>
      </c>
      <c r="E2526" t="s">
        <v>116</v>
      </c>
      <c r="F2526" s="1">
        <v>45929</v>
      </c>
      <c r="G2526" t="s">
        <v>117</v>
      </c>
      <c r="H2526" t="s">
        <v>117</v>
      </c>
      <c r="I2526" t="s">
        <v>117</v>
      </c>
      <c r="J2526" t="s">
        <v>428</v>
      </c>
      <c r="K2526" t="s">
        <v>429</v>
      </c>
      <c r="L2526" t="s">
        <v>430</v>
      </c>
      <c r="M2526" t="s">
        <v>431</v>
      </c>
      <c r="N2526" t="s">
        <v>120</v>
      </c>
      <c r="O2526" t="s">
        <v>121</v>
      </c>
      <c r="P2526" s="6">
        <v>96950</v>
      </c>
      <c r="Q2526" t="s">
        <v>122</v>
      </c>
      <c r="S2526" s="8">
        <v>16702858958</v>
      </c>
      <c r="U2526" t="s">
        <v>432</v>
      </c>
      <c r="V2526">
        <v>722513</v>
      </c>
      <c r="W2526" t="s">
        <v>124</v>
      </c>
      <c r="Y2526" t="s">
        <v>433</v>
      </c>
      <c r="Z2526" t="s">
        <v>434</v>
      </c>
      <c r="AA2526" t="s">
        <v>435</v>
      </c>
      <c r="AB2526" t="s">
        <v>436</v>
      </c>
      <c r="AC2526" t="s">
        <v>430</v>
      </c>
      <c r="AD2526" t="s">
        <v>431</v>
      </c>
      <c r="AE2526" t="s">
        <v>120</v>
      </c>
      <c r="AF2526" t="s">
        <v>121</v>
      </c>
      <c r="AG2526" s="6">
        <v>96950</v>
      </c>
      <c r="AH2526" t="s">
        <v>122</v>
      </c>
      <c r="AJ2526" s="8">
        <v>16702858958</v>
      </c>
      <c r="AL2526" t="s">
        <v>437</v>
      </c>
      <c r="BE2526" t="str">
        <f>"35-2021.00"</f>
        <v>35-2021.00</v>
      </c>
      <c r="BF2526" t="s">
        <v>438</v>
      </c>
      <c r="BG2526" t="s">
        <v>439</v>
      </c>
      <c r="BH2526" t="s">
        <v>440</v>
      </c>
      <c r="BI2526">
        <v>10</v>
      </c>
      <c r="BK2526" s="1">
        <v>45931</v>
      </c>
      <c r="BL2526" s="1">
        <v>46295</v>
      </c>
      <c r="BO2526">
        <v>35</v>
      </c>
      <c r="BP2526">
        <v>0</v>
      </c>
      <c r="BQ2526">
        <v>7</v>
      </c>
      <c r="BR2526">
        <v>7</v>
      </c>
      <c r="BS2526">
        <v>7</v>
      </c>
      <c r="BT2526">
        <v>7</v>
      </c>
      <c r="BU2526">
        <v>7</v>
      </c>
      <c r="BV2526">
        <v>0</v>
      </c>
      <c r="BW2526" t="str">
        <f>"9:00 AM"</f>
        <v>9:00 AM</v>
      </c>
      <c r="BX2526" t="str">
        <f>"5:00 PM"</f>
        <v>5:00 PM</v>
      </c>
      <c r="BY2526" t="s">
        <v>133</v>
      </c>
      <c r="BZ2526">
        <v>0</v>
      </c>
      <c r="CA2526">
        <v>3</v>
      </c>
      <c r="CB2526" t="s">
        <v>117</v>
      </c>
      <c r="CD2526" s="2" t="s">
        <v>441</v>
      </c>
      <c r="CE2526" t="s">
        <v>430</v>
      </c>
      <c r="CF2526" t="s">
        <v>431</v>
      </c>
      <c r="CG2526" t="s">
        <v>120</v>
      </c>
      <c r="CH2526" t="s">
        <v>121</v>
      </c>
      <c r="CI2526" s="6">
        <v>96950</v>
      </c>
      <c r="CJ2526" s="10">
        <v>7.84</v>
      </c>
      <c r="CK2526" s="10">
        <v>7.84</v>
      </c>
      <c r="CL2526" s="10">
        <v>11.76</v>
      </c>
      <c r="CM2526" s="10">
        <v>11.76</v>
      </c>
      <c r="CN2526" t="s">
        <v>137</v>
      </c>
      <c r="CO2526" t="s">
        <v>164</v>
      </c>
      <c r="CP2526" t="s">
        <v>138</v>
      </c>
      <c r="CR2526" t="s">
        <v>117</v>
      </c>
      <c r="CS2526" t="s">
        <v>139</v>
      </c>
      <c r="CT2526" t="s">
        <v>139</v>
      </c>
      <c r="CU2526" t="s">
        <v>139</v>
      </c>
      <c r="CV2526" t="s">
        <v>140</v>
      </c>
      <c r="CW2526" t="s">
        <v>139</v>
      </c>
      <c r="CX2526" t="s">
        <v>139</v>
      </c>
      <c r="CY2526" t="s">
        <v>2047</v>
      </c>
      <c r="CZ2526" s="8">
        <v>16702858958</v>
      </c>
      <c r="DA2526" t="s">
        <v>437</v>
      </c>
      <c r="DB2526" t="s">
        <v>140</v>
      </c>
      <c r="DC2526" t="s">
        <v>139</v>
      </c>
      <c r="DD2526" t="s">
        <v>117</v>
      </c>
    </row>
    <row r="2527" spans="1:114" ht="15" customHeight="1" x14ac:dyDescent="0.35">
      <c r="A2527" t="s">
        <v>15603</v>
      </c>
      <c r="B2527" t="s">
        <v>166</v>
      </c>
      <c r="C2527" s="1">
        <v>45776</v>
      </c>
      <c r="D2527" s="1">
        <v>45835</v>
      </c>
      <c r="E2527" t="s">
        <v>116</v>
      </c>
      <c r="F2527" s="1">
        <v>45837</v>
      </c>
      <c r="G2527" t="s">
        <v>117</v>
      </c>
      <c r="H2527" t="s">
        <v>117</v>
      </c>
      <c r="I2527" t="s">
        <v>117</v>
      </c>
      <c r="J2527" t="s">
        <v>15604</v>
      </c>
      <c r="L2527" t="s">
        <v>15605</v>
      </c>
      <c r="N2527" t="s">
        <v>136</v>
      </c>
      <c r="O2527" t="s">
        <v>121</v>
      </c>
      <c r="P2527" s="6">
        <v>96950</v>
      </c>
      <c r="Q2527" t="s">
        <v>122</v>
      </c>
      <c r="S2527" s="8">
        <v>16702343926</v>
      </c>
      <c r="U2527" t="s">
        <v>15606</v>
      </c>
      <c r="V2527">
        <v>62151</v>
      </c>
      <c r="W2527" t="s">
        <v>124</v>
      </c>
      <c r="Y2527" t="s">
        <v>7256</v>
      </c>
      <c r="Z2527" t="s">
        <v>15607</v>
      </c>
      <c r="AA2527" t="s">
        <v>15608</v>
      </c>
      <c r="AB2527" t="s">
        <v>474</v>
      </c>
      <c r="AC2527" t="s">
        <v>15605</v>
      </c>
      <c r="AE2527" t="s">
        <v>136</v>
      </c>
      <c r="AF2527" t="s">
        <v>121</v>
      </c>
      <c r="AG2527" s="6">
        <v>96950</v>
      </c>
      <c r="AH2527" t="s">
        <v>122</v>
      </c>
      <c r="AJ2527" s="8">
        <v>16702343926</v>
      </c>
      <c r="AL2527" t="s">
        <v>15609</v>
      </c>
      <c r="BE2527" t="str">
        <f>"29-1141.00"</f>
        <v>29-1141.00</v>
      </c>
      <c r="BF2527" t="s">
        <v>1534</v>
      </c>
      <c r="BG2527" t="s">
        <v>15610</v>
      </c>
      <c r="BH2527" t="s">
        <v>11136</v>
      </c>
      <c r="BI2527">
        <v>2</v>
      </c>
      <c r="BK2527" s="1">
        <v>45839</v>
      </c>
      <c r="BL2527" s="1">
        <v>46203</v>
      </c>
      <c r="BO2527">
        <v>40</v>
      </c>
      <c r="BP2527">
        <v>0</v>
      </c>
      <c r="BQ2527">
        <v>8</v>
      </c>
      <c r="BR2527">
        <v>8</v>
      </c>
      <c r="BS2527">
        <v>8</v>
      </c>
      <c r="BT2527">
        <v>8</v>
      </c>
      <c r="BU2527">
        <v>8</v>
      </c>
      <c r="BV2527">
        <v>0</v>
      </c>
      <c r="BW2527" t="str">
        <f>"8:00 AM"</f>
        <v>8:00 AM</v>
      </c>
      <c r="BX2527" t="str">
        <f>"5:00 PM"</f>
        <v>5:00 PM</v>
      </c>
      <c r="BY2527" t="s">
        <v>459</v>
      </c>
      <c r="BZ2527">
        <v>0</v>
      </c>
      <c r="CA2527">
        <v>24</v>
      </c>
      <c r="CB2527" t="s">
        <v>117</v>
      </c>
      <c r="CD2527" t="s">
        <v>15611</v>
      </c>
      <c r="CE2527" t="s">
        <v>15612</v>
      </c>
      <c r="CF2527" t="s">
        <v>233</v>
      </c>
      <c r="CG2527" t="s">
        <v>136</v>
      </c>
      <c r="CH2527" t="s">
        <v>121</v>
      </c>
      <c r="CI2527" s="6">
        <v>96950</v>
      </c>
      <c r="CJ2527" s="10">
        <v>17.05</v>
      </c>
      <c r="CK2527" s="10">
        <v>17.05</v>
      </c>
      <c r="CL2527" s="10">
        <v>25.58</v>
      </c>
      <c r="CM2527" s="10">
        <v>25.58</v>
      </c>
      <c r="CN2527" t="s">
        <v>137</v>
      </c>
      <c r="CP2527" t="s">
        <v>138</v>
      </c>
      <c r="CR2527" t="s">
        <v>117</v>
      </c>
      <c r="CS2527" t="s">
        <v>139</v>
      </c>
      <c r="CT2527" t="s">
        <v>140</v>
      </c>
      <c r="CU2527" t="s">
        <v>139</v>
      </c>
      <c r="CV2527" t="s">
        <v>140</v>
      </c>
      <c r="CW2527" t="s">
        <v>139</v>
      </c>
      <c r="CX2527" t="s">
        <v>140</v>
      </c>
      <c r="CY2527" t="s">
        <v>308</v>
      </c>
      <c r="CZ2527" s="8">
        <v>16702343926</v>
      </c>
      <c r="DA2527" t="s">
        <v>15609</v>
      </c>
      <c r="DB2527" t="s">
        <v>309</v>
      </c>
      <c r="DC2527" t="s">
        <v>139</v>
      </c>
      <c r="DD2527" t="s">
        <v>117</v>
      </c>
    </row>
    <row r="2528" spans="1:114" ht="15" customHeight="1" x14ac:dyDescent="0.35">
      <c r="A2528" t="s">
        <v>10824</v>
      </c>
      <c r="B2528" t="s">
        <v>144</v>
      </c>
      <c r="C2528" s="1">
        <v>45776</v>
      </c>
      <c r="D2528" s="1">
        <v>45835</v>
      </c>
      <c r="E2528" t="s">
        <v>116</v>
      </c>
      <c r="F2528" s="1">
        <v>45929</v>
      </c>
      <c r="G2528" t="s">
        <v>139</v>
      </c>
      <c r="H2528" t="s">
        <v>117</v>
      </c>
      <c r="I2528" t="s">
        <v>117</v>
      </c>
      <c r="J2528" t="s">
        <v>2183</v>
      </c>
      <c r="K2528" t="s">
        <v>140</v>
      </c>
      <c r="L2528" t="s">
        <v>2184</v>
      </c>
      <c r="N2528" t="s">
        <v>120</v>
      </c>
      <c r="O2528" t="s">
        <v>121</v>
      </c>
      <c r="P2528" s="6">
        <v>96950</v>
      </c>
      <c r="Q2528" t="s">
        <v>122</v>
      </c>
      <c r="S2528" s="8">
        <v>16702354000</v>
      </c>
      <c r="U2528" t="s">
        <v>2185</v>
      </c>
      <c r="V2528">
        <v>48819</v>
      </c>
      <c r="W2528" t="s">
        <v>124</v>
      </c>
      <c r="Y2528" t="s">
        <v>2358</v>
      </c>
      <c r="Z2528" t="s">
        <v>2359</v>
      </c>
      <c r="AA2528" t="s">
        <v>2360</v>
      </c>
      <c r="AB2528" t="s">
        <v>128</v>
      </c>
      <c r="AC2528" t="s">
        <v>2361</v>
      </c>
      <c r="AE2528" t="s">
        <v>120</v>
      </c>
      <c r="AF2528" t="s">
        <v>121</v>
      </c>
      <c r="AG2528" s="6">
        <v>96950</v>
      </c>
      <c r="AH2528" t="s">
        <v>122</v>
      </c>
      <c r="AJ2528" s="8">
        <v>16702354000</v>
      </c>
      <c r="AL2528" t="s">
        <v>2189</v>
      </c>
      <c r="BE2528" t="str">
        <f>"53-7062.00"</f>
        <v>53-7062.00</v>
      </c>
      <c r="BF2528" t="s">
        <v>2362</v>
      </c>
      <c r="BG2528" t="s">
        <v>10825</v>
      </c>
      <c r="BH2528" t="s">
        <v>2364</v>
      </c>
      <c r="BI2528">
        <v>6</v>
      </c>
      <c r="BJ2528">
        <v>6</v>
      </c>
      <c r="BK2528" s="1">
        <v>45931</v>
      </c>
      <c r="BL2528" s="1">
        <v>47026</v>
      </c>
      <c r="BM2528" s="1">
        <v>45931</v>
      </c>
      <c r="BN2528" s="1">
        <v>47026</v>
      </c>
      <c r="BO2528">
        <v>35</v>
      </c>
      <c r="BP2528">
        <v>6</v>
      </c>
      <c r="BQ2528">
        <v>6</v>
      </c>
      <c r="BR2528">
        <v>6</v>
      </c>
      <c r="BS2528">
        <v>0</v>
      </c>
      <c r="BT2528">
        <v>6</v>
      </c>
      <c r="BU2528">
        <v>6</v>
      </c>
      <c r="BV2528">
        <v>5</v>
      </c>
      <c r="BW2528" t="str">
        <f>"6:00 AM"</f>
        <v>6:00 AM</v>
      </c>
      <c r="BX2528" t="str">
        <f>"12:00 PM"</f>
        <v>12:00 PM</v>
      </c>
      <c r="BY2528" t="s">
        <v>133</v>
      </c>
      <c r="BZ2528">
        <v>0</v>
      </c>
      <c r="CA2528">
        <v>12</v>
      </c>
      <c r="CB2528" t="s">
        <v>117</v>
      </c>
      <c r="CD2528" t="s">
        <v>133</v>
      </c>
      <c r="CE2528" t="s">
        <v>2194</v>
      </c>
      <c r="CF2528" t="s">
        <v>2195</v>
      </c>
      <c r="CG2528" t="s">
        <v>136</v>
      </c>
      <c r="CH2528" t="s">
        <v>121</v>
      </c>
      <c r="CI2528" s="6">
        <v>96950</v>
      </c>
      <c r="CJ2528" s="10">
        <v>9.2100000000000009</v>
      </c>
      <c r="CK2528" s="10">
        <v>9.2100000000000009</v>
      </c>
      <c r="CL2528" s="10">
        <v>13.82</v>
      </c>
      <c r="CM2528" s="10">
        <v>13.82</v>
      </c>
      <c r="CN2528" t="s">
        <v>137</v>
      </c>
      <c r="CP2528" t="s">
        <v>138</v>
      </c>
      <c r="CR2528" t="s">
        <v>117</v>
      </c>
      <c r="CS2528" t="s">
        <v>139</v>
      </c>
      <c r="CT2528" t="s">
        <v>140</v>
      </c>
      <c r="CU2528" t="s">
        <v>139</v>
      </c>
      <c r="CV2528" t="s">
        <v>140</v>
      </c>
      <c r="CW2528" t="s">
        <v>139</v>
      </c>
      <c r="CX2528" t="s">
        <v>140</v>
      </c>
      <c r="CY2528" t="s">
        <v>10826</v>
      </c>
      <c r="CZ2528" s="8">
        <v>16702354000</v>
      </c>
      <c r="DA2528" t="s">
        <v>2189</v>
      </c>
      <c r="DB2528" t="s">
        <v>140</v>
      </c>
      <c r="DC2528" t="s">
        <v>139</v>
      </c>
      <c r="DD2528" t="s">
        <v>117</v>
      </c>
    </row>
    <row r="2529" spans="1:114" ht="15" customHeight="1" x14ac:dyDescent="0.35">
      <c r="A2529" t="s">
        <v>8798</v>
      </c>
      <c r="B2529" t="s">
        <v>144</v>
      </c>
      <c r="C2529" s="1">
        <v>45776</v>
      </c>
      <c r="D2529" s="1">
        <v>45835</v>
      </c>
      <c r="E2529" t="s">
        <v>116</v>
      </c>
      <c r="F2529" s="1">
        <v>45929</v>
      </c>
      <c r="G2529" t="s">
        <v>139</v>
      </c>
      <c r="H2529" t="s">
        <v>117</v>
      </c>
      <c r="I2529" t="s">
        <v>117</v>
      </c>
      <c r="J2529" t="s">
        <v>2183</v>
      </c>
      <c r="L2529" t="s">
        <v>2184</v>
      </c>
      <c r="N2529" t="s">
        <v>136</v>
      </c>
      <c r="O2529" t="s">
        <v>121</v>
      </c>
      <c r="P2529" s="6">
        <v>96950</v>
      </c>
      <c r="Q2529" t="s">
        <v>122</v>
      </c>
      <c r="S2529" s="8">
        <v>16702354000</v>
      </c>
      <c r="U2529" t="s">
        <v>2185</v>
      </c>
      <c r="V2529">
        <v>48819</v>
      </c>
      <c r="W2529" t="s">
        <v>124</v>
      </c>
      <c r="Y2529" t="s">
        <v>2186</v>
      </c>
      <c r="Z2529" t="s">
        <v>2187</v>
      </c>
      <c r="AA2529" t="s">
        <v>2188</v>
      </c>
      <c r="AB2529" t="s">
        <v>205</v>
      </c>
      <c r="AC2529" t="s">
        <v>2184</v>
      </c>
      <c r="AE2529" t="s">
        <v>136</v>
      </c>
      <c r="AF2529" t="s">
        <v>121</v>
      </c>
      <c r="AG2529" s="6">
        <v>96950</v>
      </c>
      <c r="AH2529" t="s">
        <v>122</v>
      </c>
      <c r="AJ2529" s="8">
        <v>16702354000</v>
      </c>
      <c r="AL2529" t="s">
        <v>2189</v>
      </c>
      <c r="BE2529" t="str">
        <f>"49-3011.00"</f>
        <v>49-3011.00</v>
      </c>
      <c r="BF2529" t="s">
        <v>2190</v>
      </c>
      <c r="BG2529" t="s">
        <v>8799</v>
      </c>
      <c r="BH2529" t="s">
        <v>3834</v>
      </c>
      <c r="BI2529">
        <v>1</v>
      </c>
      <c r="BJ2529">
        <v>1</v>
      </c>
      <c r="BK2529" s="1">
        <v>45931</v>
      </c>
      <c r="BL2529" s="1">
        <v>47026</v>
      </c>
      <c r="BM2529" s="1">
        <v>45931</v>
      </c>
      <c r="BN2529" s="1">
        <v>47026</v>
      </c>
      <c r="BO2529">
        <v>40</v>
      </c>
      <c r="BP2529">
        <v>0</v>
      </c>
      <c r="BQ2529">
        <v>8</v>
      </c>
      <c r="BR2529">
        <v>8</v>
      </c>
      <c r="BS2529">
        <v>8</v>
      </c>
      <c r="BT2529">
        <v>0</v>
      </c>
      <c r="BU2529">
        <v>8</v>
      </c>
      <c r="BV2529">
        <v>8</v>
      </c>
      <c r="BW2529" t="str">
        <f>"8:00 AM"</f>
        <v>8:00 AM</v>
      </c>
      <c r="BX2529" t="str">
        <f>"5:00 PM"</f>
        <v>5:00 PM</v>
      </c>
      <c r="BY2529" t="s">
        <v>159</v>
      </c>
      <c r="BZ2529">
        <v>0</v>
      </c>
      <c r="CA2529">
        <v>24</v>
      </c>
      <c r="CB2529" t="s">
        <v>117</v>
      </c>
      <c r="CD2529" t="s">
        <v>133</v>
      </c>
      <c r="CE2529" t="s">
        <v>3836</v>
      </c>
      <c r="CF2529" t="s">
        <v>8800</v>
      </c>
      <c r="CG2529" t="s">
        <v>120</v>
      </c>
      <c r="CH2529" t="s">
        <v>121</v>
      </c>
      <c r="CI2529" s="6">
        <v>96950</v>
      </c>
      <c r="CJ2529" s="10">
        <v>15</v>
      </c>
      <c r="CK2529" s="10">
        <v>22.5</v>
      </c>
      <c r="CL2529" s="10">
        <v>22.5</v>
      </c>
      <c r="CM2529" s="10">
        <v>33.75</v>
      </c>
      <c r="CN2529" t="s">
        <v>137</v>
      </c>
      <c r="CP2529" t="s">
        <v>138</v>
      </c>
      <c r="CR2529" t="s">
        <v>117</v>
      </c>
      <c r="CS2529" t="s">
        <v>139</v>
      </c>
      <c r="CT2529" t="s">
        <v>140</v>
      </c>
      <c r="CU2529" t="s">
        <v>139</v>
      </c>
      <c r="CV2529" t="s">
        <v>140</v>
      </c>
      <c r="CW2529" t="s">
        <v>139</v>
      </c>
      <c r="CX2529" t="s">
        <v>140</v>
      </c>
      <c r="CY2529" t="s">
        <v>5271</v>
      </c>
      <c r="CZ2529" s="8">
        <v>16702354000</v>
      </c>
      <c r="DA2529" t="s">
        <v>2189</v>
      </c>
      <c r="DB2529" t="s">
        <v>140</v>
      </c>
      <c r="DC2529" t="s">
        <v>139</v>
      </c>
      <c r="DD2529" t="s">
        <v>117</v>
      </c>
    </row>
    <row r="2530" spans="1:114" ht="15" customHeight="1" x14ac:dyDescent="0.35">
      <c r="A2530" t="s">
        <v>10730</v>
      </c>
      <c r="B2530" t="s">
        <v>144</v>
      </c>
      <c r="C2530" s="1">
        <v>45776</v>
      </c>
      <c r="D2530" s="1">
        <v>45835</v>
      </c>
      <c r="E2530" t="s">
        <v>116</v>
      </c>
      <c r="F2530" s="1">
        <v>45929</v>
      </c>
      <c r="G2530" t="s">
        <v>139</v>
      </c>
      <c r="H2530" t="s">
        <v>117</v>
      </c>
      <c r="I2530" t="s">
        <v>117</v>
      </c>
      <c r="J2530" t="s">
        <v>2183</v>
      </c>
      <c r="K2530" t="s">
        <v>140</v>
      </c>
      <c r="L2530" t="s">
        <v>2184</v>
      </c>
      <c r="N2530" t="s">
        <v>136</v>
      </c>
      <c r="O2530" t="s">
        <v>121</v>
      </c>
      <c r="P2530" s="6">
        <v>96950</v>
      </c>
      <c r="Q2530" t="s">
        <v>122</v>
      </c>
      <c r="S2530" s="8">
        <v>16702354000</v>
      </c>
      <c r="U2530" t="s">
        <v>2185</v>
      </c>
      <c r="V2530">
        <v>48819</v>
      </c>
      <c r="W2530" t="s">
        <v>124</v>
      </c>
      <c r="Y2530" t="s">
        <v>2358</v>
      </c>
      <c r="Z2530" t="s">
        <v>2359</v>
      </c>
      <c r="AA2530" t="s">
        <v>2360</v>
      </c>
      <c r="AB2530" t="s">
        <v>128</v>
      </c>
      <c r="AC2530" t="s">
        <v>2361</v>
      </c>
      <c r="AE2530" t="s">
        <v>120</v>
      </c>
      <c r="AF2530" t="s">
        <v>121</v>
      </c>
      <c r="AG2530" s="6">
        <v>96950</v>
      </c>
      <c r="AH2530" t="s">
        <v>122</v>
      </c>
      <c r="AJ2530" s="8">
        <v>16702354000</v>
      </c>
      <c r="AL2530" t="s">
        <v>2189</v>
      </c>
      <c r="BE2530" t="str">
        <f>"37-2011.00"</f>
        <v>37-2011.00</v>
      </c>
      <c r="BF2530" t="s">
        <v>701</v>
      </c>
      <c r="BG2530" t="s">
        <v>10731</v>
      </c>
      <c r="BH2530" t="s">
        <v>2807</v>
      </c>
      <c r="BI2530">
        <v>5</v>
      </c>
      <c r="BJ2530">
        <v>5</v>
      </c>
      <c r="BK2530" s="1">
        <v>45931</v>
      </c>
      <c r="BL2530" s="1">
        <v>47026</v>
      </c>
      <c r="BM2530" s="1">
        <v>45931</v>
      </c>
      <c r="BN2530" s="1">
        <v>47026</v>
      </c>
      <c r="BO2530">
        <v>35</v>
      </c>
      <c r="BP2530">
        <v>6</v>
      </c>
      <c r="BQ2530">
        <v>6</v>
      </c>
      <c r="BR2530">
        <v>6</v>
      </c>
      <c r="BS2530">
        <v>0</v>
      </c>
      <c r="BT2530">
        <v>6</v>
      </c>
      <c r="BU2530">
        <v>6</v>
      </c>
      <c r="BV2530">
        <v>5</v>
      </c>
      <c r="BW2530" t="str">
        <f>"7:00 AM"</f>
        <v>7:00 AM</v>
      </c>
      <c r="BX2530" t="str">
        <f>"1:00 PM"</f>
        <v>1:00 PM</v>
      </c>
      <c r="BY2530" t="s">
        <v>133</v>
      </c>
      <c r="BZ2530">
        <v>0</v>
      </c>
      <c r="CA2530">
        <v>12</v>
      </c>
      <c r="CB2530" t="s">
        <v>117</v>
      </c>
      <c r="CD2530" t="s">
        <v>133</v>
      </c>
      <c r="CE2530" t="s">
        <v>2194</v>
      </c>
      <c r="CF2530" t="s">
        <v>2195</v>
      </c>
      <c r="CG2530" t="s">
        <v>136</v>
      </c>
      <c r="CH2530" t="s">
        <v>121</v>
      </c>
      <c r="CI2530" s="6">
        <v>96950</v>
      </c>
      <c r="CJ2530" s="10">
        <v>8.2899999999999991</v>
      </c>
      <c r="CK2530" s="10">
        <v>8.2899999999999991</v>
      </c>
      <c r="CL2530" s="10">
        <v>12.44</v>
      </c>
      <c r="CM2530" s="10">
        <v>12.44</v>
      </c>
      <c r="CN2530" t="s">
        <v>137</v>
      </c>
      <c r="CP2530" t="s">
        <v>138</v>
      </c>
      <c r="CR2530" t="s">
        <v>117</v>
      </c>
      <c r="CS2530" t="s">
        <v>139</v>
      </c>
      <c r="CT2530" t="s">
        <v>140</v>
      </c>
      <c r="CU2530" t="s">
        <v>139</v>
      </c>
      <c r="CV2530" t="s">
        <v>140</v>
      </c>
      <c r="CW2530" t="s">
        <v>139</v>
      </c>
      <c r="CX2530" t="s">
        <v>140</v>
      </c>
      <c r="CY2530" t="s">
        <v>10732</v>
      </c>
      <c r="CZ2530" s="8">
        <v>16702354000</v>
      </c>
      <c r="DA2530" t="s">
        <v>2189</v>
      </c>
      <c r="DB2530" t="s">
        <v>140</v>
      </c>
      <c r="DC2530" t="s">
        <v>139</v>
      </c>
      <c r="DD2530" t="s">
        <v>117</v>
      </c>
    </row>
    <row r="2531" spans="1:114" ht="15" customHeight="1" x14ac:dyDescent="0.35">
      <c r="A2531" t="s">
        <v>1922</v>
      </c>
      <c r="B2531" t="s">
        <v>115</v>
      </c>
      <c r="C2531" s="1">
        <v>45779</v>
      </c>
      <c r="D2531" s="1">
        <v>45835</v>
      </c>
      <c r="E2531" t="s">
        <v>211</v>
      </c>
      <c r="G2531" t="s">
        <v>117</v>
      </c>
      <c r="H2531" t="s">
        <v>117</v>
      </c>
      <c r="I2531" t="s">
        <v>117</v>
      </c>
      <c r="J2531" t="s">
        <v>1923</v>
      </c>
      <c r="K2531" t="s">
        <v>1924</v>
      </c>
      <c r="L2531" t="s">
        <v>1925</v>
      </c>
      <c r="M2531" t="s">
        <v>1926</v>
      </c>
      <c r="N2531" t="s">
        <v>120</v>
      </c>
      <c r="O2531" t="s">
        <v>121</v>
      </c>
      <c r="P2531" s="6">
        <v>96950</v>
      </c>
      <c r="Q2531" t="s">
        <v>122</v>
      </c>
      <c r="S2531" s="8">
        <v>16702332564</v>
      </c>
      <c r="U2531" t="s">
        <v>1927</v>
      </c>
      <c r="V2531">
        <v>621111</v>
      </c>
      <c r="W2531" t="s">
        <v>124</v>
      </c>
      <c r="Y2531" t="s">
        <v>1928</v>
      </c>
      <c r="Z2531" t="s">
        <v>1929</v>
      </c>
      <c r="AB2531" t="s">
        <v>1930</v>
      </c>
      <c r="AC2531" t="s">
        <v>1925</v>
      </c>
      <c r="AD2531" t="s">
        <v>1926</v>
      </c>
      <c r="AE2531" t="s">
        <v>120</v>
      </c>
      <c r="AF2531" t="s">
        <v>121</v>
      </c>
      <c r="AG2531" s="6">
        <v>96950</v>
      </c>
      <c r="AH2531" t="s">
        <v>122</v>
      </c>
      <c r="AJ2531" s="8">
        <v>16702332564</v>
      </c>
      <c r="AL2531" t="s">
        <v>1931</v>
      </c>
      <c r="BE2531" t="str">
        <f>"43-3021.00"</f>
        <v>43-3021.00</v>
      </c>
      <c r="BF2531" t="s">
        <v>1932</v>
      </c>
      <c r="BG2531" t="s">
        <v>1933</v>
      </c>
      <c r="BH2531" t="s">
        <v>1934</v>
      </c>
      <c r="BI2531">
        <v>1</v>
      </c>
      <c r="BK2531" s="1">
        <v>45839</v>
      </c>
      <c r="BL2531" s="1">
        <v>46203</v>
      </c>
      <c r="BO2531">
        <v>40</v>
      </c>
      <c r="BP2531">
        <v>0</v>
      </c>
      <c r="BQ2531">
        <v>8</v>
      </c>
      <c r="BR2531">
        <v>8</v>
      </c>
      <c r="BS2531">
        <v>8</v>
      </c>
      <c r="BT2531">
        <v>8</v>
      </c>
      <c r="BU2531">
        <v>8</v>
      </c>
      <c r="BV2531">
        <v>0</v>
      </c>
      <c r="BW2531" t="str">
        <f>"8:00 AM"</f>
        <v>8:00 AM</v>
      </c>
      <c r="BX2531" t="str">
        <f>"5:00 PM"</f>
        <v>5:00 PM</v>
      </c>
      <c r="BY2531" t="s">
        <v>159</v>
      </c>
      <c r="BZ2531">
        <v>0</v>
      </c>
      <c r="CA2531">
        <v>12</v>
      </c>
      <c r="CB2531" t="s">
        <v>117</v>
      </c>
      <c r="CD2531" t="s">
        <v>1935</v>
      </c>
      <c r="CE2531" t="s">
        <v>1925</v>
      </c>
      <c r="CF2531" t="s">
        <v>1926</v>
      </c>
      <c r="CG2531" t="s">
        <v>120</v>
      </c>
      <c r="CH2531" t="s">
        <v>121</v>
      </c>
      <c r="CI2531" s="6">
        <v>96950</v>
      </c>
      <c r="CJ2531" s="10">
        <v>12.72</v>
      </c>
      <c r="CK2531" s="10">
        <v>12.72</v>
      </c>
      <c r="CL2531" s="10">
        <v>19.079999999999998</v>
      </c>
      <c r="CM2531" s="10">
        <v>19.079999999999998</v>
      </c>
      <c r="CN2531" t="s">
        <v>137</v>
      </c>
      <c r="CO2531" t="s">
        <v>194</v>
      </c>
      <c r="CP2531" t="s">
        <v>138</v>
      </c>
      <c r="CR2531" t="s">
        <v>117</v>
      </c>
      <c r="CS2531" t="s">
        <v>139</v>
      </c>
      <c r="CT2531" t="s">
        <v>140</v>
      </c>
      <c r="CU2531" t="s">
        <v>139</v>
      </c>
      <c r="CV2531" t="s">
        <v>140</v>
      </c>
      <c r="CW2531" t="s">
        <v>139</v>
      </c>
      <c r="CX2531" t="s">
        <v>140</v>
      </c>
      <c r="CY2531" t="s">
        <v>1936</v>
      </c>
      <c r="CZ2531" s="8">
        <v>16702332564</v>
      </c>
      <c r="DA2531" t="s">
        <v>1931</v>
      </c>
      <c r="DB2531" t="s">
        <v>140</v>
      </c>
      <c r="DC2531" t="s">
        <v>139</v>
      </c>
      <c r="DD2531" t="s">
        <v>117</v>
      </c>
      <c r="DE2531" t="s">
        <v>1928</v>
      </c>
      <c r="DF2531" t="s">
        <v>1929</v>
      </c>
      <c r="DH2531" t="s">
        <v>1927</v>
      </c>
      <c r="DI2531" t="s">
        <v>1924</v>
      </c>
      <c r="DJ2531" t="s">
        <v>1931</v>
      </c>
    </row>
    <row r="2532" spans="1:114" ht="15" customHeight="1" x14ac:dyDescent="0.35">
      <c r="A2532" t="s">
        <v>2167</v>
      </c>
      <c r="B2532" t="s">
        <v>144</v>
      </c>
      <c r="C2532" s="1">
        <v>45782</v>
      </c>
      <c r="D2532" s="1">
        <v>45835</v>
      </c>
      <c r="E2532" t="s">
        <v>116</v>
      </c>
      <c r="F2532" s="1">
        <v>45960</v>
      </c>
      <c r="G2532" t="s">
        <v>117</v>
      </c>
      <c r="H2532" t="s">
        <v>117</v>
      </c>
      <c r="I2532" t="s">
        <v>117</v>
      </c>
      <c r="J2532" t="s">
        <v>794</v>
      </c>
      <c r="L2532" t="s">
        <v>795</v>
      </c>
      <c r="N2532" t="s">
        <v>136</v>
      </c>
      <c r="O2532" t="s">
        <v>121</v>
      </c>
      <c r="P2532" s="6">
        <v>96950</v>
      </c>
      <c r="Q2532" t="s">
        <v>122</v>
      </c>
      <c r="S2532" s="8">
        <v>16702346445</v>
      </c>
      <c r="T2532">
        <v>2263</v>
      </c>
      <c r="U2532" t="s">
        <v>796</v>
      </c>
      <c r="V2532">
        <v>532111</v>
      </c>
      <c r="W2532" t="s">
        <v>124</v>
      </c>
      <c r="Y2532" t="s">
        <v>698</v>
      </c>
      <c r="Z2532" t="s">
        <v>699</v>
      </c>
      <c r="AB2532" t="s">
        <v>215</v>
      </c>
      <c r="AC2532" t="s">
        <v>797</v>
      </c>
      <c r="AE2532" t="s">
        <v>136</v>
      </c>
      <c r="AF2532" t="s">
        <v>121</v>
      </c>
      <c r="AG2532" s="6">
        <v>96950</v>
      </c>
      <c r="AH2532" t="s">
        <v>122</v>
      </c>
      <c r="AJ2532" s="8">
        <v>16702346445</v>
      </c>
      <c r="AK2532">
        <v>2263</v>
      </c>
      <c r="AL2532" t="s">
        <v>700</v>
      </c>
      <c r="BE2532" t="str">
        <f>"41-2021.00"</f>
        <v>41-2021.00</v>
      </c>
      <c r="BF2532" t="s">
        <v>798</v>
      </c>
      <c r="BG2532" t="s">
        <v>799</v>
      </c>
      <c r="BH2532" t="s">
        <v>800</v>
      </c>
      <c r="BI2532">
        <v>1</v>
      </c>
      <c r="BJ2532">
        <v>1</v>
      </c>
      <c r="BK2532" s="1">
        <v>45962</v>
      </c>
      <c r="BL2532" s="1">
        <v>46326</v>
      </c>
      <c r="BM2532" s="1">
        <v>45962</v>
      </c>
      <c r="BN2532" s="1">
        <v>46326</v>
      </c>
      <c r="BO2532">
        <v>40</v>
      </c>
      <c r="BP2532">
        <v>0</v>
      </c>
      <c r="BQ2532">
        <v>8</v>
      </c>
      <c r="BR2532">
        <v>8</v>
      </c>
      <c r="BS2532">
        <v>8</v>
      </c>
      <c r="BT2532">
        <v>8</v>
      </c>
      <c r="BU2532">
        <v>8</v>
      </c>
      <c r="BV2532">
        <v>0</v>
      </c>
      <c r="BW2532" t="str">
        <f>"8:00 AM"</f>
        <v>8:00 AM</v>
      </c>
      <c r="BX2532" t="str">
        <f>"5:00 PM"</f>
        <v>5:00 PM</v>
      </c>
      <c r="BY2532" t="s">
        <v>133</v>
      </c>
      <c r="BZ2532">
        <v>0</v>
      </c>
      <c r="CA2532">
        <v>6</v>
      </c>
      <c r="CB2532" t="s">
        <v>117</v>
      </c>
      <c r="CD2532" t="s">
        <v>801</v>
      </c>
      <c r="CE2532" t="s">
        <v>802</v>
      </c>
      <c r="CG2532" t="s">
        <v>136</v>
      </c>
      <c r="CH2532" t="s">
        <v>121</v>
      </c>
      <c r="CI2532" s="6">
        <v>96950</v>
      </c>
      <c r="CJ2532" s="10">
        <v>9.5</v>
      </c>
      <c r="CK2532" s="10">
        <v>13</v>
      </c>
      <c r="CL2532" s="10">
        <v>14.25</v>
      </c>
      <c r="CM2532" s="10">
        <v>19.5</v>
      </c>
      <c r="CN2532" t="s">
        <v>137</v>
      </c>
      <c r="CO2532" t="s">
        <v>803</v>
      </c>
      <c r="CP2532" t="s">
        <v>138</v>
      </c>
      <c r="CR2532" t="s">
        <v>117</v>
      </c>
      <c r="CS2532" t="s">
        <v>139</v>
      </c>
      <c r="CT2532" t="s">
        <v>140</v>
      </c>
      <c r="CU2532" t="s">
        <v>139</v>
      </c>
      <c r="CV2532" t="s">
        <v>140</v>
      </c>
      <c r="CW2532" t="s">
        <v>139</v>
      </c>
      <c r="CX2532" t="s">
        <v>140</v>
      </c>
      <c r="CY2532" t="s">
        <v>17406</v>
      </c>
      <c r="CZ2532" s="8">
        <v>16702346445</v>
      </c>
      <c r="DA2532" t="s">
        <v>700</v>
      </c>
      <c r="DB2532" t="s">
        <v>140</v>
      </c>
      <c r="DC2532" t="s">
        <v>139</v>
      </c>
      <c r="DD2532" t="s">
        <v>117</v>
      </c>
      <c r="DE2532" t="s">
        <v>698</v>
      </c>
      <c r="DF2532" t="s">
        <v>699</v>
      </c>
      <c r="DH2532" t="s">
        <v>796</v>
      </c>
      <c r="DI2532" t="s">
        <v>2168</v>
      </c>
      <c r="DJ2532" t="s">
        <v>140</v>
      </c>
    </row>
    <row r="2533" spans="1:114" ht="15" customHeight="1" x14ac:dyDescent="0.35">
      <c r="A2533" t="s">
        <v>10820</v>
      </c>
      <c r="B2533" t="s">
        <v>144</v>
      </c>
      <c r="C2533" s="1">
        <v>45782</v>
      </c>
      <c r="D2533" s="1">
        <v>45835</v>
      </c>
      <c r="E2533" t="s">
        <v>116</v>
      </c>
      <c r="F2533" s="1">
        <v>45960</v>
      </c>
      <c r="G2533" t="s">
        <v>117</v>
      </c>
      <c r="H2533" t="s">
        <v>117</v>
      </c>
      <c r="I2533" t="s">
        <v>117</v>
      </c>
      <c r="J2533" t="s">
        <v>794</v>
      </c>
      <c r="L2533" t="s">
        <v>5531</v>
      </c>
      <c r="N2533" t="s">
        <v>136</v>
      </c>
      <c r="O2533" t="s">
        <v>121</v>
      </c>
      <c r="P2533" s="6">
        <v>96950</v>
      </c>
      <c r="Q2533" t="s">
        <v>122</v>
      </c>
      <c r="S2533" s="8">
        <v>16702346445</v>
      </c>
      <c r="T2533">
        <v>2263</v>
      </c>
      <c r="U2533" t="s">
        <v>2747</v>
      </c>
      <c r="V2533">
        <v>4411</v>
      </c>
      <c r="W2533" t="s">
        <v>124</v>
      </c>
      <c r="Y2533" t="s">
        <v>698</v>
      </c>
      <c r="Z2533" t="s">
        <v>699</v>
      </c>
      <c r="AB2533" t="s">
        <v>215</v>
      </c>
      <c r="AC2533" t="s">
        <v>1667</v>
      </c>
      <c r="AE2533" t="s">
        <v>136</v>
      </c>
      <c r="AF2533" t="s">
        <v>121</v>
      </c>
      <c r="AG2533" s="6">
        <v>96950</v>
      </c>
      <c r="AH2533" t="s">
        <v>122</v>
      </c>
      <c r="AJ2533" s="8">
        <v>16702346445</v>
      </c>
      <c r="AK2533">
        <v>2263</v>
      </c>
      <c r="AL2533" t="s">
        <v>700</v>
      </c>
      <c r="BE2533" t="str">
        <f>"49-3021.00"</f>
        <v>49-3021.00</v>
      </c>
      <c r="BF2533" t="s">
        <v>3171</v>
      </c>
      <c r="BG2533" t="s">
        <v>5532</v>
      </c>
      <c r="BH2533" t="s">
        <v>5533</v>
      </c>
      <c r="BI2533">
        <v>1</v>
      </c>
      <c r="BJ2533">
        <v>1</v>
      </c>
      <c r="BK2533" s="1">
        <v>45962</v>
      </c>
      <c r="BL2533" s="1">
        <v>46326</v>
      </c>
      <c r="BM2533" s="1">
        <v>45962</v>
      </c>
      <c r="BN2533" s="1">
        <v>46326</v>
      </c>
      <c r="BO2533">
        <v>40</v>
      </c>
      <c r="BP2533">
        <v>0</v>
      </c>
      <c r="BQ2533">
        <v>8</v>
      </c>
      <c r="BR2533">
        <v>8</v>
      </c>
      <c r="BS2533">
        <v>8</v>
      </c>
      <c r="BT2533">
        <v>8</v>
      </c>
      <c r="BU2533">
        <v>8</v>
      </c>
      <c r="BV2533">
        <v>0</v>
      </c>
      <c r="BW2533" t="str">
        <f>"8:00 AM"</f>
        <v>8:00 AM</v>
      </c>
      <c r="BX2533" t="str">
        <f>"5:00 PM"</f>
        <v>5:00 PM</v>
      </c>
      <c r="BY2533" t="s">
        <v>159</v>
      </c>
      <c r="BZ2533">
        <v>0</v>
      </c>
      <c r="CA2533">
        <v>12</v>
      </c>
      <c r="CB2533" t="s">
        <v>117</v>
      </c>
      <c r="CD2533" s="2" t="s">
        <v>5534</v>
      </c>
      <c r="CE2533" t="s">
        <v>802</v>
      </c>
      <c r="CG2533" t="s">
        <v>136</v>
      </c>
      <c r="CH2533" t="s">
        <v>121</v>
      </c>
      <c r="CI2533" s="6">
        <v>96950</v>
      </c>
      <c r="CJ2533" s="10">
        <v>11.18</v>
      </c>
      <c r="CK2533" s="10">
        <v>13</v>
      </c>
      <c r="CL2533" s="10">
        <v>16.77</v>
      </c>
      <c r="CM2533" s="10">
        <v>19.5</v>
      </c>
      <c r="CN2533" t="s">
        <v>137</v>
      </c>
      <c r="CO2533" t="s">
        <v>803</v>
      </c>
      <c r="CP2533" t="s">
        <v>138</v>
      </c>
      <c r="CR2533" t="s">
        <v>117</v>
      </c>
      <c r="CS2533" t="s">
        <v>139</v>
      </c>
      <c r="CT2533" t="s">
        <v>140</v>
      </c>
      <c r="CU2533" t="s">
        <v>139</v>
      </c>
      <c r="CV2533" t="s">
        <v>140</v>
      </c>
      <c r="CW2533" t="s">
        <v>139</v>
      </c>
      <c r="CX2533" t="s">
        <v>140</v>
      </c>
      <c r="CY2533" t="s">
        <v>17406</v>
      </c>
      <c r="CZ2533" s="8">
        <v>16702346445</v>
      </c>
      <c r="DA2533" t="s">
        <v>700</v>
      </c>
      <c r="DB2533" t="s">
        <v>140</v>
      </c>
      <c r="DC2533" t="s">
        <v>139</v>
      </c>
      <c r="DD2533" t="s">
        <v>117</v>
      </c>
      <c r="DE2533" t="s">
        <v>698</v>
      </c>
      <c r="DF2533" t="s">
        <v>699</v>
      </c>
      <c r="DH2533" t="s">
        <v>2747</v>
      </c>
      <c r="DI2533" t="s">
        <v>2168</v>
      </c>
      <c r="DJ2533" t="s">
        <v>140</v>
      </c>
    </row>
    <row r="2534" spans="1:114" ht="15" customHeight="1" x14ac:dyDescent="0.35">
      <c r="A2534" t="s">
        <v>13951</v>
      </c>
      <c r="B2534" t="s">
        <v>144</v>
      </c>
      <c r="C2534" s="1">
        <v>45784</v>
      </c>
      <c r="D2534" s="1">
        <v>45835</v>
      </c>
      <c r="E2534" t="s">
        <v>211</v>
      </c>
      <c r="G2534" t="s">
        <v>117</v>
      </c>
      <c r="H2534" t="s">
        <v>117</v>
      </c>
      <c r="I2534" t="s">
        <v>117</v>
      </c>
      <c r="J2534" t="s">
        <v>737</v>
      </c>
      <c r="K2534" t="s">
        <v>738</v>
      </c>
      <c r="L2534" t="s">
        <v>739</v>
      </c>
      <c r="N2534" t="s">
        <v>136</v>
      </c>
      <c r="O2534" t="s">
        <v>121</v>
      </c>
      <c r="P2534" s="6">
        <v>96950</v>
      </c>
      <c r="Q2534" t="s">
        <v>122</v>
      </c>
      <c r="S2534" s="8">
        <v>16702345900</v>
      </c>
      <c r="T2534">
        <v>266</v>
      </c>
      <c r="U2534" t="s">
        <v>740</v>
      </c>
      <c r="V2534">
        <v>721110</v>
      </c>
      <c r="W2534" t="s">
        <v>124</v>
      </c>
      <c r="Y2534" t="s">
        <v>741</v>
      </c>
      <c r="Z2534" t="s">
        <v>742</v>
      </c>
      <c r="AB2534" t="s">
        <v>743</v>
      </c>
      <c r="AC2534" t="s">
        <v>739</v>
      </c>
      <c r="AE2534" t="s">
        <v>136</v>
      </c>
      <c r="AF2534" t="s">
        <v>121</v>
      </c>
      <c r="AG2534" s="6">
        <v>96950</v>
      </c>
      <c r="AH2534" t="s">
        <v>122</v>
      </c>
      <c r="AJ2534" s="8">
        <v>16702345900</v>
      </c>
      <c r="AK2534">
        <v>266</v>
      </c>
      <c r="AL2534" t="s">
        <v>744</v>
      </c>
      <c r="BE2534" t="str">
        <f>"49-9071.00"</f>
        <v>49-9071.00</v>
      </c>
      <c r="BF2534" t="s">
        <v>156</v>
      </c>
      <c r="BG2534" t="s">
        <v>745</v>
      </c>
      <c r="BH2534" t="s">
        <v>290</v>
      </c>
      <c r="BI2534">
        <v>2</v>
      </c>
      <c r="BJ2534">
        <v>2</v>
      </c>
      <c r="BK2534" s="1">
        <v>45843</v>
      </c>
      <c r="BL2534" s="1">
        <v>46207</v>
      </c>
      <c r="BM2534" s="1">
        <v>45843</v>
      </c>
      <c r="BN2534" s="1">
        <v>46207</v>
      </c>
      <c r="BO2534">
        <v>40</v>
      </c>
      <c r="BP2534">
        <v>0</v>
      </c>
      <c r="BQ2534">
        <v>8</v>
      </c>
      <c r="BR2534">
        <v>8</v>
      </c>
      <c r="BS2534">
        <v>8</v>
      </c>
      <c r="BT2534">
        <v>8</v>
      </c>
      <c r="BU2534">
        <v>8</v>
      </c>
      <c r="BV2534">
        <v>0</v>
      </c>
      <c r="BW2534" t="str">
        <f>"8:00 AM"</f>
        <v>8:00 AM</v>
      </c>
      <c r="BX2534" t="str">
        <f>"5:00 PM"</f>
        <v>5:00 PM</v>
      </c>
      <c r="BY2534" t="s">
        <v>159</v>
      </c>
      <c r="BZ2534">
        <v>0</v>
      </c>
      <c r="CA2534">
        <v>12</v>
      </c>
      <c r="CB2534" t="s">
        <v>117</v>
      </c>
      <c r="CD2534" t="s">
        <v>162</v>
      </c>
      <c r="CE2534" t="s">
        <v>746</v>
      </c>
      <c r="CG2534" t="s">
        <v>136</v>
      </c>
      <c r="CH2534" t="s">
        <v>121</v>
      </c>
      <c r="CI2534" s="6">
        <v>96950</v>
      </c>
      <c r="CJ2534" s="10">
        <v>9.75</v>
      </c>
      <c r="CK2534" s="10">
        <v>9.75</v>
      </c>
      <c r="CL2534" s="10">
        <v>14.62</v>
      </c>
      <c r="CM2534" s="10">
        <v>14.62</v>
      </c>
      <c r="CN2534" t="s">
        <v>137</v>
      </c>
      <c r="CP2534" t="s">
        <v>138</v>
      </c>
      <c r="CR2534" t="s">
        <v>117</v>
      </c>
      <c r="CS2534" t="s">
        <v>139</v>
      </c>
      <c r="CT2534" t="s">
        <v>140</v>
      </c>
      <c r="CU2534" t="s">
        <v>139</v>
      </c>
      <c r="CV2534" t="s">
        <v>140</v>
      </c>
      <c r="CW2534" t="s">
        <v>139</v>
      </c>
      <c r="CX2534" t="s">
        <v>140</v>
      </c>
      <c r="CY2534" t="s">
        <v>13952</v>
      </c>
      <c r="CZ2534" s="8">
        <v>16702345900</v>
      </c>
      <c r="DA2534" t="s">
        <v>748</v>
      </c>
      <c r="DB2534" t="s">
        <v>140</v>
      </c>
      <c r="DC2534" t="s">
        <v>139</v>
      </c>
      <c r="DD2534" t="s">
        <v>117</v>
      </c>
    </row>
    <row r="2535" spans="1:114" ht="15" customHeight="1" x14ac:dyDescent="0.35">
      <c r="A2535" t="s">
        <v>16828</v>
      </c>
      <c r="B2535" t="s">
        <v>144</v>
      </c>
      <c r="C2535" s="1">
        <v>45784</v>
      </c>
      <c r="D2535" s="1">
        <v>45835</v>
      </c>
      <c r="E2535" t="s">
        <v>116</v>
      </c>
      <c r="F2535" s="1">
        <v>45893</v>
      </c>
      <c r="G2535" t="s">
        <v>117</v>
      </c>
      <c r="H2535" t="s">
        <v>117</v>
      </c>
      <c r="I2535" t="s">
        <v>117</v>
      </c>
      <c r="J2535" t="s">
        <v>8658</v>
      </c>
      <c r="K2535" t="s">
        <v>8659</v>
      </c>
      <c r="L2535" t="s">
        <v>16493</v>
      </c>
      <c r="M2535" t="s">
        <v>8661</v>
      </c>
      <c r="N2535" t="s">
        <v>120</v>
      </c>
      <c r="O2535" t="s">
        <v>121</v>
      </c>
      <c r="P2535" s="6">
        <v>96950</v>
      </c>
      <c r="Q2535" t="s">
        <v>122</v>
      </c>
      <c r="R2535" t="s">
        <v>382</v>
      </c>
      <c r="S2535" s="8">
        <v>16702346323</v>
      </c>
      <c r="U2535" t="s">
        <v>8662</v>
      </c>
      <c r="V2535">
        <v>621210</v>
      </c>
      <c r="W2535" t="s">
        <v>124</v>
      </c>
      <c r="Y2535" t="s">
        <v>8663</v>
      </c>
      <c r="Z2535" t="s">
        <v>8664</v>
      </c>
      <c r="AB2535" t="s">
        <v>8665</v>
      </c>
      <c r="AC2535" t="s">
        <v>8666</v>
      </c>
      <c r="AE2535" t="s">
        <v>120</v>
      </c>
      <c r="AF2535" t="s">
        <v>121</v>
      </c>
      <c r="AG2535" s="6">
        <v>96950</v>
      </c>
      <c r="AH2535" t="s">
        <v>122</v>
      </c>
      <c r="AI2535" t="s">
        <v>382</v>
      </c>
      <c r="AJ2535" s="8">
        <v>16702346323</v>
      </c>
      <c r="AL2535" t="s">
        <v>8667</v>
      </c>
      <c r="BE2535" t="str">
        <f>"51-9081.00"</f>
        <v>51-9081.00</v>
      </c>
      <c r="BF2535" t="s">
        <v>16494</v>
      </c>
      <c r="BG2535" t="s">
        <v>16495</v>
      </c>
      <c r="BH2535" t="s">
        <v>16496</v>
      </c>
      <c r="BI2535">
        <v>2</v>
      </c>
      <c r="BJ2535">
        <v>2</v>
      </c>
      <c r="BK2535" s="1">
        <v>45895</v>
      </c>
      <c r="BL2535" s="1">
        <v>46259</v>
      </c>
      <c r="BM2535" s="1">
        <v>45895</v>
      </c>
      <c r="BN2535" s="1">
        <v>46259</v>
      </c>
      <c r="BO2535">
        <v>35</v>
      </c>
      <c r="BP2535">
        <v>0</v>
      </c>
      <c r="BQ2535">
        <v>7</v>
      </c>
      <c r="BR2535">
        <v>7</v>
      </c>
      <c r="BS2535">
        <v>7</v>
      </c>
      <c r="BT2535">
        <v>7</v>
      </c>
      <c r="BU2535">
        <v>7</v>
      </c>
      <c r="BV2535">
        <v>0</v>
      </c>
      <c r="BW2535" t="str">
        <f>"9:00 AM"</f>
        <v>9:00 AM</v>
      </c>
      <c r="BX2535" t="str">
        <f>"5:00 PM"</f>
        <v>5:00 PM</v>
      </c>
      <c r="BY2535" t="s">
        <v>159</v>
      </c>
      <c r="BZ2535">
        <v>0</v>
      </c>
      <c r="CA2535">
        <v>12</v>
      </c>
      <c r="CB2535" t="s">
        <v>117</v>
      </c>
      <c r="CD2535" t="s">
        <v>16497</v>
      </c>
      <c r="CE2535" t="s">
        <v>16493</v>
      </c>
      <c r="CF2535" t="s">
        <v>8661</v>
      </c>
      <c r="CG2535" t="s">
        <v>120</v>
      </c>
      <c r="CH2535" t="s">
        <v>121</v>
      </c>
      <c r="CI2535" s="6">
        <v>96950</v>
      </c>
      <c r="CJ2535" s="10">
        <v>9.57</v>
      </c>
      <c r="CK2535" s="10">
        <v>18</v>
      </c>
      <c r="CL2535" s="10">
        <v>14.36</v>
      </c>
      <c r="CM2535" s="10">
        <v>27</v>
      </c>
      <c r="CN2535" t="s">
        <v>137</v>
      </c>
      <c r="CO2535" t="s">
        <v>393</v>
      </c>
      <c r="CP2535" t="s">
        <v>138</v>
      </c>
      <c r="CR2535" t="s">
        <v>117</v>
      </c>
      <c r="CS2535" t="s">
        <v>139</v>
      </c>
      <c r="CT2535" t="s">
        <v>140</v>
      </c>
      <c r="CU2535" t="s">
        <v>139</v>
      </c>
      <c r="CV2535" t="s">
        <v>140</v>
      </c>
      <c r="CW2535" t="s">
        <v>139</v>
      </c>
      <c r="CX2535" t="s">
        <v>140</v>
      </c>
      <c r="CY2535" t="s">
        <v>394</v>
      </c>
      <c r="CZ2535" s="8">
        <v>16702347326</v>
      </c>
      <c r="DA2535" t="s">
        <v>8667</v>
      </c>
      <c r="DB2535" t="s">
        <v>292</v>
      </c>
      <c r="DC2535" t="s">
        <v>139</v>
      </c>
      <c r="DD2535" t="s">
        <v>117</v>
      </c>
    </row>
    <row r="2536" spans="1:114" ht="15" customHeight="1" x14ac:dyDescent="0.35">
      <c r="A2536" t="s">
        <v>16784</v>
      </c>
      <c r="B2536" t="s">
        <v>166</v>
      </c>
      <c r="C2536" s="1">
        <v>45786</v>
      </c>
      <c r="D2536" s="1">
        <v>45835</v>
      </c>
      <c r="E2536" t="s">
        <v>116</v>
      </c>
      <c r="F2536" s="1">
        <v>45929</v>
      </c>
      <c r="G2536" t="s">
        <v>117</v>
      </c>
      <c r="H2536" t="s">
        <v>139</v>
      </c>
      <c r="I2536" t="s">
        <v>117</v>
      </c>
      <c r="J2536" t="s">
        <v>1365</v>
      </c>
      <c r="K2536" t="s">
        <v>1366</v>
      </c>
      <c r="L2536" t="s">
        <v>1367</v>
      </c>
      <c r="M2536" t="s">
        <v>1368</v>
      </c>
      <c r="N2536" t="s">
        <v>120</v>
      </c>
      <c r="O2536" t="s">
        <v>121</v>
      </c>
      <c r="P2536" s="6">
        <v>96950</v>
      </c>
      <c r="Q2536" t="s">
        <v>122</v>
      </c>
      <c r="S2536" s="8">
        <v>16707837461</v>
      </c>
      <c r="U2536" t="s">
        <v>1369</v>
      </c>
      <c r="V2536">
        <v>56132</v>
      </c>
      <c r="W2536" t="s">
        <v>150</v>
      </c>
      <c r="X2536" t="s">
        <v>139</v>
      </c>
      <c r="Y2536" t="s">
        <v>559</v>
      </c>
      <c r="Z2536" t="s">
        <v>1370</v>
      </c>
      <c r="AA2536" t="s">
        <v>2134</v>
      </c>
      <c r="AB2536" t="s">
        <v>154</v>
      </c>
      <c r="AC2536" t="s">
        <v>1367</v>
      </c>
      <c r="AD2536" t="s">
        <v>1368</v>
      </c>
      <c r="AE2536" t="s">
        <v>120</v>
      </c>
      <c r="AF2536" t="s">
        <v>121</v>
      </c>
      <c r="AG2536" s="6">
        <v>96950</v>
      </c>
      <c r="AH2536" t="s">
        <v>122</v>
      </c>
      <c r="AJ2536" s="8">
        <v>16707837461</v>
      </c>
      <c r="AL2536" t="s">
        <v>463</v>
      </c>
      <c r="BE2536" t="str">
        <f>"49-9071.00"</f>
        <v>49-9071.00</v>
      </c>
      <c r="BF2536" t="s">
        <v>156</v>
      </c>
      <c r="BG2536" t="s">
        <v>2135</v>
      </c>
      <c r="BH2536" t="s">
        <v>964</v>
      </c>
      <c r="BI2536">
        <v>6</v>
      </c>
      <c r="BK2536" s="1">
        <v>45931</v>
      </c>
      <c r="BL2536" s="1">
        <v>46295</v>
      </c>
      <c r="BO2536">
        <v>35</v>
      </c>
      <c r="BP2536">
        <v>0</v>
      </c>
      <c r="BQ2536">
        <v>7</v>
      </c>
      <c r="BR2536">
        <v>7</v>
      </c>
      <c r="BS2536">
        <v>7</v>
      </c>
      <c r="BT2536">
        <v>7</v>
      </c>
      <c r="BU2536">
        <v>7</v>
      </c>
      <c r="BV2536">
        <v>0</v>
      </c>
      <c r="BW2536" t="str">
        <f>"8:00 AM"</f>
        <v>8:00 AM</v>
      </c>
      <c r="BX2536" t="str">
        <f>"4:00 PM"</f>
        <v>4:00 PM</v>
      </c>
      <c r="BY2536" t="s">
        <v>133</v>
      </c>
      <c r="BZ2536">
        <v>0</v>
      </c>
      <c r="CA2536">
        <v>12</v>
      </c>
      <c r="CB2536" t="s">
        <v>117</v>
      </c>
      <c r="CD2536" s="2" t="s">
        <v>7809</v>
      </c>
      <c r="CE2536" t="s">
        <v>2137</v>
      </c>
      <c r="CF2536" t="s">
        <v>1367</v>
      </c>
      <c r="CG2536" t="s">
        <v>120</v>
      </c>
      <c r="CH2536" t="s">
        <v>121</v>
      </c>
      <c r="CI2536" s="6">
        <v>96950</v>
      </c>
      <c r="CJ2536" s="10">
        <v>9.75</v>
      </c>
      <c r="CK2536" s="10">
        <v>9.75</v>
      </c>
      <c r="CL2536" s="10">
        <v>14.62</v>
      </c>
      <c r="CM2536" s="10">
        <v>14.62</v>
      </c>
      <c r="CN2536" t="s">
        <v>137</v>
      </c>
      <c r="CO2536" t="s">
        <v>2721</v>
      </c>
      <c r="CP2536" t="s">
        <v>138</v>
      </c>
      <c r="CR2536" t="s">
        <v>117</v>
      </c>
      <c r="CS2536" t="s">
        <v>139</v>
      </c>
      <c r="CT2536" t="s">
        <v>139</v>
      </c>
      <c r="CU2536" t="s">
        <v>139</v>
      </c>
      <c r="CV2536" t="s">
        <v>140</v>
      </c>
      <c r="CW2536" t="s">
        <v>139</v>
      </c>
      <c r="CX2536" t="s">
        <v>140</v>
      </c>
      <c r="CY2536" t="s">
        <v>462</v>
      </c>
      <c r="CZ2536" s="8">
        <v>16707837461</v>
      </c>
      <c r="DA2536" t="s">
        <v>463</v>
      </c>
      <c r="DB2536" t="s">
        <v>2722</v>
      </c>
      <c r="DC2536" t="s">
        <v>139</v>
      </c>
      <c r="DD2536" t="s">
        <v>139</v>
      </c>
    </row>
    <row r="2537" spans="1:114" ht="15" customHeight="1" x14ac:dyDescent="0.35">
      <c r="A2537" t="s">
        <v>15503</v>
      </c>
      <c r="B2537" t="s">
        <v>294</v>
      </c>
      <c r="C2537" s="1">
        <v>45788</v>
      </c>
      <c r="D2537" s="1">
        <v>45835</v>
      </c>
      <c r="E2537" t="s">
        <v>116</v>
      </c>
      <c r="F2537" s="1">
        <v>45929</v>
      </c>
      <c r="G2537" t="s">
        <v>117</v>
      </c>
      <c r="H2537" t="s">
        <v>117</v>
      </c>
      <c r="I2537" t="s">
        <v>117</v>
      </c>
      <c r="J2537" t="s">
        <v>12341</v>
      </c>
      <c r="L2537" t="s">
        <v>10923</v>
      </c>
      <c r="M2537" t="s">
        <v>15504</v>
      </c>
      <c r="N2537" t="s">
        <v>136</v>
      </c>
      <c r="O2537" t="s">
        <v>121</v>
      </c>
      <c r="P2537" s="6">
        <v>96950</v>
      </c>
      <c r="Q2537" t="s">
        <v>122</v>
      </c>
      <c r="S2537" s="8">
        <v>16702346526</v>
      </c>
      <c r="U2537" t="s">
        <v>10925</v>
      </c>
      <c r="V2537">
        <v>488510</v>
      </c>
      <c r="W2537" t="s">
        <v>124</v>
      </c>
      <c r="Y2537" t="s">
        <v>10926</v>
      </c>
      <c r="Z2537" t="s">
        <v>10927</v>
      </c>
      <c r="AA2537" t="s">
        <v>10928</v>
      </c>
      <c r="AB2537" t="s">
        <v>1198</v>
      </c>
      <c r="AC2537" t="s">
        <v>10923</v>
      </c>
      <c r="AD2537" t="s">
        <v>10924</v>
      </c>
      <c r="AE2537" t="s">
        <v>136</v>
      </c>
      <c r="AF2537" t="s">
        <v>121</v>
      </c>
      <c r="AG2537" s="6">
        <v>96950</v>
      </c>
      <c r="AH2537" t="s">
        <v>122</v>
      </c>
      <c r="AJ2537" s="8">
        <v>16702346526</v>
      </c>
      <c r="AL2537" t="s">
        <v>10929</v>
      </c>
      <c r="BE2537" t="str">
        <f>"53-3032.00"</f>
        <v>53-3032.00</v>
      </c>
      <c r="BF2537" t="s">
        <v>4159</v>
      </c>
      <c r="BG2537" t="s">
        <v>15505</v>
      </c>
      <c r="BH2537" t="s">
        <v>4159</v>
      </c>
      <c r="BI2537">
        <v>2</v>
      </c>
      <c r="BJ2537">
        <v>1</v>
      </c>
      <c r="BK2537" s="1">
        <v>45931</v>
      </c>
      <c r="BL2537" s="1">
        <v>46295</v>
      </c>
      <c r="BM2537" s="1">
        <v>45931</v>
      </c>
      <c r="BN2537" s="1">
        <v>46295</v>
      </c>
      <c r="BO2537">
        <v>40</v>
      </c>
      <c r="BP2537">
        <v>0</v>
      </c>
      <c r="BQ2537">
        <v>8</v>
      </c>
      <c r="BR2537">
        <v>8</v>
      </c>
      <c r="BS2537">
        <v>8</v>
      </c>
      <c r="BT2537">
        <v>8</v>
      </c>
      <c r="BU2537">
        <v>8</v>
      </c>
      <c r="BV2537">
        <v>0</v>
      </c>
      <c r="BW2537" t="str">
        <f>"8:00 AM"</f>
        <v>8:00 AM</v>
      </c>
      <c r="BX2537" t="str">
        <f>"5:00 PM"</f>
        <v>5:00 PM</v>
      </c>
      <c r="BY2537" t="s">
        <v>159</v>
      </c>
      <c r="BZ2537">
        <v>0</v>
      </c>
      <c r="CA2537">
        <v>12</v>
      </c>
      <c r="CB2537" t="s">
        <v>117</v>
      </c>
      <c r="CD2537" s="2" t="s">
        <v>15506</v>
      </c>
      <c r="CE2537" t="s">
        <v>12650</v>
      </c>
      <c r="CG2537" t="s">
        <v>136</v>
      </c>
      <c r="CH2537" t="s">
        <v>121</v>
      </c>
      <c r="CI2537" s="6">
        <v>96950</v>
      </c>
      <c r="CJ2537" s="10">
        <v>11.31</v>
      </c>
      <c r="CK2537" s="10">
        <v>11.31</v>
      </c>
      <c r="CL2537" s="10">
        <v>16.97</v>
      </c>
      <c r="CM2537" s="10">
        <v>16.97</v>
      </c>
      <c r="CN2537" t="s">
        <v>137</v>
      </c>
      <c r="CO2537" t="s">
        <v>162</v>
      </c>
      <c r="CP2537" t="s">
        <v>138</v>
      </c>
      <c r="CR2537" t="s">
        <v>139</v>
      </c>
      <c r="CS2537" t="s">
        <v>139</v>
      </c>
      <c r="CT2537" t="s">
        <v>140</v>
      </c>
      <c r="CU2537" t="s">
        <v>139</v>
      </c>
      <c r="CV2537" t="s">
        <v>140</v>
      </c>
      <c r="CW2537" t="s">
        <v>139</v>
      </c>
      <c r="CX2537" t="s">
        <v>140</v>
      </c>
      <c r="CY2537" t="s">
        <v>13946</v>
      </c>
      <c r="CZ2537" s="8">
        <v>16702346526</v>
      </c>
      <c r="DA2537" t="s">
        <v>10929</v>
      </c>
      <c r="DB2537" t="s">
        <v>140</v>
      </c>
      <c r="DC2537" t="s">
        <v>139</v>
      </c>
      <c r="DD2537" t="s">
        <v>117</v>
      </c>
    </row>
    <row r="2538" spans="1:114" ht="15" customHeight="1" x14ac:dyDescent="0.35">
      <c r="A2538" t="s">
        <v>8241</v>
      </c>
      <c r="B2538" t="s">
        <v>115</v>
      </c>
      <c r="C2538" s="1">
        <v>45789</v>
      </c>
      <c r="D2538" s="1">
        <v>45835</v>
      </c>
      <c r="E2538" t="s">
        <v>211</v>
      </c>
      <c r="G2538" t="s">
        <v>117</v>
      </c>
      <c r="H2538" t="s">
        <v>117</v>
      </c>
      <c r="I2538" t="s">
        <v>117</v>
      </c>
      <c r="J2538" t="s">
        <v>5660</v>
      </c>
      <c r="K2538" t="s">
        <v>5661</v>
      </c>
      <c r="L2538" t="s">
        <v>5662</v>
      </c>
      <c r="M2538" t="s">
        <v>5663</v>
      </c>
      <c r="N2538" t="s">
        <v>136</v>
      </c>
      <c r="O2538" t="s">
        <v>121</v>
      </c>
      <c r="P2538" s="6">
        <v>96950</v>
      </c>
      <c r="Q2538" t="s">
        <v>122</v>
      </c>
      <c r="S2538" s="8">
        <v>16702349226</v>
      </c>
      <c r="U2538" t="s">
        <v>5664</v>
      </c>
      <c r="V2538">
        <v>722511</v>
      </c>
      <c r="W2538" t="s">
        <v>124</v>
      </c>
      <c r="Y2538" t="s">
        <v>1630</v>
      </c>
      <c r="Z2538" t="s">
        <v>5665</v>
      </c>
      <c r="AA2538" t="s">
        <v>1654</v>
      </c>
      <c r="AB2538" t="s">
        <v>474</v>
      </c>
      <c r="AC2538" t="s">
        <v>5662</v>
      </c>
      <c r="AD2538" t="s">
        <v>5663</v>
      </c>
      <c r="AE2538" t="s">
        <v>136</v>
      </c>
      <c r="AF2538" t="s">
        <v>121</v>
      </c>
      <c r="AG2538" s="6">
        <v>96950</v>
      </c>
      <c r="AH2538" t="s">
        <v>122</v>
      </c>
      <c r="AJ2538" s="8">
        <v>16702349226</v>
      </c>
      <c r="AL2538" t="s">
        <v>5666</v>
      </c>
      <c r="BE2538" t="str">
        <f>"35-2014.00"</f>
        <v>35-2014.00</v>
      </c>
      <c r="BF2538" t="s">
        <v>191</v>
      </c>
      <c r="BG2538" t="s">
        <v>5667</v>
      </c>
      <c r="BH2538" t="s">
        <v>313</v>
      </c>
      <c r="BI2538">
        <v>2</v>
      </c>
      <c r="BK2538" s="1">
        <v>45931</v>
      </c>
      <c r="BL2538" s="1">
        <v>46295</v>
      </c>
      <c r="BO2538">
        <v>36</v>
      </c>
      <c r="BP2538">
        <v>0</v>
      </c>
      <c r="BQ2538">
        <v>6</v>
      </c>
      <c r="BR2538">
        <v>6</v>
      </c>
      <c r="BS2538">
        <v>6</v>
      </c>
      <c r="BT2538">
        <v>6</v>
      </c>
      <c r="BU2538">
        <v>6</v>
      </c>
      <c r="BV2538">
        <v>6</v>
      </c>
      <c r="BW2538" t="str">
        <f>"8:00 AM"</f>
        <v>8:00 AM</v>
      </c>
      <c r="BX2538" t="str">
        <f>"2:00 PM"</f>
        <v>2:00 PM</v>
      </c>
      <c r="BY2538" t="s">
        <v>133</v>
      </c>
      <c r="BZ2538">
        <v>0</v>
      </c>
      <c r="CA2538">
        <v>12</v>
      </c>
      <c r="CB2538" t="s">
        <v>117</v>
      </c>
      <c r="CD2538" s="2" t="s">
        <v>8242</v>
      </c>
      <c r="CE2538" t="s">
        <v>5662</v>
      </c>
      <c r="CF2538" t="s">
        <v>5663</v>
      </c>
      <c r="CG2538" t="s">
        <v>136</v>
      </c>
      <c r="CH2538" t="s">
        <v>121</v>
      </c>
      <c r="CI2538" s="6">
        <v>96950</v>
      </c>
      <c r="CJ2538" s="10">
        <v>8.83</v>
      </c>
      <c r="CK2538" s="10">
        <v>8.83</v>
      </c>
      <c r="CL2538" s="10">
        <v>13.25</v>
      </c>
      <c r="CM2538" s="10">
        <v>13.25</v>
      </c>
      <c r="CN2538" t="s">
        <v>137</v>
      </c>
      <c r="CO2538" t="s">
        <v>140</v>
      </c>
      <c r="CP2538" t="s">
        <v>138</v>
      </c>
      <c r="CR2538" t="s">
        <v>117</v>
      </c>
      <c r="CS2538" t="s">
        <v>139</v>
      </c>
      <c r="CT2538" t="s">
        <v>140</v>
      </c>
      <c r="CU2538" t="s">
        <v>139</v>
      </c>
      <c r="CV2538" t="s">
        <v>140</v>
      </c>
      <c r="CW2538" t="s">
        <v>139</v>
      </c>
      <c r="CX2538" t="s">
        <v>140</v>
      </c>
      <c r="CY2538" t="s">
        <v>5669</v>
      </c>
      <c r="CZ2538" s="8">
        <v>16702349226</v>
      </c>
      <c r="DA2538" t="s">
        <v>5666</v>
      </c>
      <c r="DB2538" t="s">
        <v>140</v>
      </c>
      <c r="DC2538" t="s">
        <v>139</v>
      </c>
      <c r="DD2538" t="s">
        <v>117</v>
      </c>
    </row>
    <row r="2539" spans="1:114" ht="15" customHeight="1" x14ac:dyDescent="0.35">
      <c r="A2539" t="s">
        <v>15496</v>
      </c>
      <c r="B2539" t="s">
        <v>144</v>
      </c>
      <c r="C2539" s="1">
        <v>45791</v>
      </c>
      <c r="D2539" s="1">
        <v>45835</v>
      </c>
      <c r="E2539" t="s">
        <v>116</v>
      </c>
      <c r="F2539" s="1">
        <v>45929</v>
      </c>
      <c r="G2539" t="s">
        <v>139</v>
      </c>
      <c r="H2539" t="s">
        <v>117</v>
      </c>
      <c r="I2539" t="s">
        <v>117</v>
      </c>
      <c r="J2539" t="s">
        <v>2858</v>
      </c>
      <c r="K2539" t="s">
        <v>2859</v>
      </c>
      <c r="L2539" t="s">
        <v>2860</v>
      </c>
      <c r="M2539" t="s">
        <v>2861</v>
      </c>
      <c r="N2539" t="s">
        <v>136</v>
      </c>
      <c r="O2539" t="s">
        <v>121</v>
      </c>
      <c r="P2539" s="6">
        <v>96950</v>
      </c>
      <c r="Q2539" t="s">
        <v>122</v>
      </c>
      <c r="S2539" s="8">
        <v>16702339999</v>
      </c>
      <c r="U2539" t="s">
        <v>2862</v>
      </c>
      <c r="V2539">
        <v>722511</v>
      </c>
      <c r="W2539" t="s">
        <v>124</v>
      </c>
      <c r="Y2539" t="s">
        <v>849</v>
      </c>
      <c r="Z2539" t="s">
        <v>2863</v>
      </c>
      <c r="AB2539" t="s">
        <v>205</v>
      </c>
      <c r="AC2539" t="s">
        <v>2860</v>
      </c>
      <c r="AD2539" t="s">
        <v>2861</v>
      </c>
      <c r="AE2539" t="s">
        <v>136</v>
      </c>
      <c r="AF2539" t="s">
        <v>121</v>
      </c>
      <c r="AG2539" s="6">
        <v>96950</v>
      </c>
      <c r="AH2539" t="s">
        <v>122</v>
      </c>
      <c r="AJ2539" s="8">
        <v>16702339999</v>
      </c>
      <c r="AL2539" t="s">
        <v>2864</v>
      </c>
      <c r="BE2539" t="str">
        <f>"35-2014.00"</f>
        <v>35-2014.00</v>
      </c>
      <c r="BF2539" t="s">
        <v>191</v>
      </c>
      <c r="BG2539" t="s">
        <v>15497</v>
      </c>
      <c r="BH2539" t="s">
        <v>313</v>
      </c>
      <c r="BI2539">
        <v>4</v>
      </c>
      <c r="BJ2539">
        <v>4</v>
      </c>
      <c r="BK2539" s="1">
        <v>45931</v>
      </c>
      <c r="BL2539" s="1">
        <v>47026</v>
      </c>
      <c r="BM2539" s="1">
        <v>45931</v>
      </c>
      <c r="BN2539" s="1">
        <v>47026</v>
      </c>
      <c r="BO2539">
        <v>35</v>
      </c>
      <c r="BP2539">
        <v>0</v>
      </c>
      <c r="BQ2539">
        <v>7</v>
      </c>
      <c r="BR2539">
        <v>7</v>
      </c>
      <c r="BS2539">
        <v>7</v>
      </c>
      <c r="BT2539">
        <v>7</v>
      </c>
      <c r="BU2539">
        <v>7</v>
      </c>
      <c r="BV2539">
        <v>0</v>
      </c>
      <c r="BW2539" t="str">
        <f>"11:00 AM"</f>
        <v>11:00 AM</v>
      </c>
      <c r="BX2539" t="str">
        <f>"7:00 PM"</f>
        <v>7:00 PM</v>
      </c>
      <c r="BY2539" t="s">
        <v>133</v>
      </c>
      <c r="BZ2539">
        <v>0</v>
      </c>
      <c r="CA2539">
        <v>12</v>
      </c>
      <c r="CB2539" t="s">
        <v>139</v>
      </c>
      <c r="CC2539">
        <v>2</v>
      </c>
      <c r="CD2539" t="s">
        <v>15498</v>
      </c>
      <c r="CE2539" t="s">
        <v>2860</v>
      </c>
      <c r="CF2539" t="s">
        <v>2861</v>
      </c>
      <c r="CG2539" t="s">
        <v>136</v>
      </c>
      <c r="CH2539" t="s">
        <v>121</v>
      </c>
      <c r="CI2539" s="6">
        <v>96950</v>
      </c>
      <c r="CJ2539" s="10">
        <v>8.83</v>
      </c>
      <c r="CK2539" s="10">
        <v>8.83</v>
      </c>
      <c r="CL2539" s="10">
        <v>13.25</v>
      </c>
      <c r="CM2539" s="10">
        <v>13.25</v>
      </c>
      <c r="CN2539" t="s">
        <v>137</v>
      </c>
      <c r="CO2539" t="s">
        <v>133</v>
      </c>
      <c r="CP2539" t="s">
        <v>138</v>
      </c>
      <c r="CR2539" t="s">
        <v>117</v>
      </c>
      <c r="CS2539" t="s">
        <v>139</v>
      </c>
      <c r="CT2539" t="s">
        <v>140</v>
      </c>
      <c r="CU2539" t="s">
        <v>139</v>
      </c>
      <c r="CV2539" t="s">
        <v>140</v>
      </c>
      <c r="CW2539" t="s">
        <v>139</v>
      </c>
      <c r="CX2539" t="s">
        <v>140</v>
      </c>
      <c r="CY2539" t="s">
        <v>133</v>
      </c>
      <c r="CZ2539" s="8">
        <v>16702339999</v>
      </c>
      <c r="DA2539" t="s">
        <v>2864</v>
      </c>
      <c r="DB2539" t="s">
        <v>140</v>
      </c>
      <c r="DC2539" t="s">
        <v>139</v>
      </c>
      <c r="DD2539" t="s">
        <v>117</v>
      </c>
    </row>
    <row r="2540" spans="1:114" ht="15" customHeight="1" x14ac:dyDescent="0.35">
      <c r="A2540" t="s">
        <v>2923</v>
      </c>
      <c r="B2540" t="s">
        <v>144</v>
      </c>
      <c r="C2540" s="1">
        <v>45793</v>
      </c>
      <c r="D2540" s="1">
        <v>45835</v>
      </c>
      <c r="E2540" t="s">
        <v>116</v>
      </c>
      <c r="F2540" s="1">
        <v>45964</v>
      </c>
      <c r="G2540" t="s">
        <v>117</v>
      </c>
      <c r="H2540" t="s">
        <v>117</v>
      </c>
      <c r="I2540" t="s">
        <v>117</v>
      </c>
      <c r="J2540" t="s">
        <v>2924</v>
      </c>
      <c r="L2540" t="s">
        <v>2925</v>
      </c>
      <c r="M2540" t="s">
        <v>2926</v>
      </c>
      <c r="N2540" t="s">
        <v>136</v>
      </c>
      <c r="O2540" t="s">
        <v>121</v>
      </c>
      <c r="P2540" s="6">
        <v>96950</v>
      </c>
      <c r="Q2540" t="s">
        <v>122</v>
      </c>
      <c r="S2540" s="8">
        <v>16702341795</v>
      </c>
      <c r="U2540" t="s">
        <v>2927</v>
      </c>
      <c r="V2540">
        <v>551114</v>
      </c>
      <c r="W2540" t="s">
        <v>124</v>
      </c>
      <c r="Y2540" t="s">
        <v>2928</v>
      </c>
      <c r="Z2540" t="s">
        <v>251</v>
      </c>
      <c r="AA2540" t="s">
        <v>2929</v>
      </c>
      <c r="AB2540" t="s">
        <v>1563</v>
      </c>
      <c r="AC2540" t="s">
        <v>2925</v>
      </c>
      <c r="AD2540" t="s">
        <v>2926</v>
      </c>
      <c r="AE2540" t="s">
        <v>120</v>
      </c>
      <c r="AF2540" t="s">
        <v>121</v>
      </c>
      <c r="AG2540" s="6">
        <v>96950</v>
      </c>
      <c r="AH2540" t="s">
        <v>122</v>
      </c>
      <c r="AJ2540" s="8">
        <v>16702341795</v>
      </c>
      <c r="AL2540" t="s">
        <v>2930</v>
      </c>
      <c r="BE2540" t="str">
        <f>"27-1024.00"</f>
        <v>27-1024.00</v>
      </c>
      <c r="BF2540" t="s">
        <v>1059</v>
      </c>
      <c r="BG2540" t="s">
        <v>2931</v>
      </c>
      <c r="BH2540" t="s">
        <v>2932</v>
      </c>
      <c r="BI2540">
        <v>1</v>
      </c>
      <c r="BJ2540">
        <v>1</v>
      </c>
      <c r="BK2540" s="1">
        <v>45966</v>
      </c>
      <c r="BL2540" s="1">
        <v>46330</v>
      </c>
      <c r="BM2540" s="1">
        <v>45966</v>
      </c>
      <c r="BN2540" s="1">
        <v>46330</v>
      </c>
      <c r="BO2540">
        <v>40</v>
      </c>
      <c r="BP2540">
        <v>0</v>
      </c>
      <c r="BQ2540">
        <v>8</v>
      </c>
      <c r="BR2540">
        <v>8</v>
      </c>
      <c r="BS2540">
        <v>8</v>
      </c>
      <c r="BT2540">
        <v>8</v>
      </c>
      <c r="BU2540">
        <v>8</v>
      </c>
      <c r="BV2540">
        <v>0</v>
      </c>
      <c r="BW2540" t="str">
        <f>"8:00 AM"</f>
        <v>8:00 AM</v>
      </c>
      <c r="BX2540" t="str">
        <f>"5:00 PM"</f>
        <v>5:00 PM</v>
      </c>
      <c r="BY2540" t="s">
        <v>459</v>
      </c>
      <c r="BZ2540">
        <v>0</v>
      </c>
      <c r="CA2540">
        <v>24</v>
      </c>
      <c r="CB2540" t="s">
        <v>117</v>
      </c>
      <c r="CD2540" t="s">
        <v>2933</v>
      </c>
      <c r="CE2540" t="s">
        <v>2934</v>
      </c>
      <c r="CF2540" t="s">
        <v>2935</v>
      </c>
      <c r="CG2540" t="s">
        <v>120</v>
      </c>
      <c r="CH2540" t="s">
        <v>121</v>
      </c>
      <c r="CI2540" s="6">
        <v>96950</v>
      </c>
      <c r="CJ2540" s="10">
        <v>10.130000000000001</v>
      </c>
      <c r="CK2540" s="10">
        <v>17.5</v>
      </c>
      <c r="CN2540" t="s">
        <v>137</v>
      </c>
      <c r="CO2540" t="s">
        <v>133</v>
      </c>
      <c r="CP2540" t="s">
        <v>138</v>
      </c>
      <c r="CR2540" t="s">
        <v>117</v>
      </c>
      <c r="CS2540" t="s">
        <v>139</v>
      </c>
      <c r="CT2540" t="s">
        <v>140</v>
      </c>
      <c r="CU2540" t="s">
        <v>140</v>
      </c>
      <c r="CV2540" t="s">
        <v>140</v>
      </c>
      <c r="CW2540" t="s">
        <v>139</v>
      </c>
      <c r="CX2540" t="s">
        <v>140</v>
      </c>
      <c r="CY2540" t="s">
        <v>2936</v>
      </c>
      <c r="CZ2540" s="8">
        <v>16702341795</v>
      </c>
      <c r="DA2540" t="s">
        <v>2930</v>
      </c>
      <c r="DB2540" t="s">
        <v>2937</v>
      </c>
      <c r="DC2540" t="s">
        <v>139</v>
      </c>
      <c r="DD2540" t="s">
        <v>117</v>
      </c>
    </row>
    <row r="2541" spans="1:114" ht="15" customHeight="1" x14ac:dyDescent="0.35">
      <c r="A2541" t="s">
        <v>16825</v>
      </c>
      <c r="B2541" t="s">
        <v>144</v>
      </c>
      <c r="C2541" s="1">
        <v>45799</v>
      </c>
      <c r="D2541" s="1">
        <v>45835</v>
      </c>
      <c r="E2541" t="s">
        <v>116</v>
      </c>
      <c r="F2541" s="1">
        <v>45929</v>
      </c>
      <c r="G2541" t="s">
        <v>117</v>
      </c>
      <c r="H2541" t="s">
        <v>117</v>
      </c>
      <c r="I2541" t="s">
        <v>117</v>
      </c>
      <c r="J2541" t="s">
        <v>991</v>
      </c>
      <c r="L2541" t="s">
        <v>992</v>
      </c>
      <c r="M2541" t="s">
        <v>993</v>
      </c>
      <c r="N2541" t="s">
        <v>136</v>
      </c>
      <c r="O2541" t="s">
        <v>121</v>
      </c>
      <c r="P2541" s="6">
        <v>96950</v>
      </c>
      <c r="Q2541" t="s">
        <v>122</v>
      </c>
      <c r="S2541" s="8">
        <v>16702870657</v>
      </c>
      <c r="U2541" t="s">
        <v>994</v>
      </c>
      <c r="V2541">
        <v>561720</v>
      </c>
      <c r="W2541" t="s">
        <v>150</v>
      </c>
      <c r="X2541" t="s">
        <v>139</v>
      </c>
      <c r="Y2541" t="s">
        <v>995</v>
      </c>
      <c r="Z2541" t="s">
        <v>996</v>
      </c>
      <c r="AB2541" t="s">
        <v>997</v>
      </c>
      <c r="AC2541" t="s">
        <v>8253</v>
      </c>
      <c r="AD2541" t="s">
        <v>993</v>
      </c>
      <c r="AE2541" t="s">
        <v>136</v>
      </c>
      <c r="AF2541" t="s">
        <v>121</v>
      </c>
      <c r="AG2541" s="6">
        <v>96950</v>
      </c>
      <c r="AH2541" t="s">
        <v>122</v>
      </c>
      <c r="AJ2541" s="8">
        <v>16702870657</v>
      </c>
      <c r="AL2541" t="s">
        <v>998</v>
      </c>
      <c r="BE2541" t="str">
        <f>"39-5092.00"</f>
        <v>39-5092.00</v>
      </c>
      <c r="BF2541" t="s">
        <v>4754</v>
      </c>
      <c r="BG2541" t="s">
        <v>10502</v>
      </c>
      <c r="BH2541" t="s">
        <v>5698</v>
      </c>
      <c r="BI2541">
        <v>1</v>
      </c>
      <c r="BJ2541">
        <v>1</v>
      </c>
      <c r="BK2541" s="1">
        <v>45931</v>
      </c>
      <c r="BL2541" s="1">
        <v>46295</v>
      </c>
      <c r="BM2541" s="1">
        <v>45931</v>
      </c>
      <c r="BN2541" s="1">
        <v>46295</v>
      </c>
      <c r="BO2541">
        <v>35</v>
      </c>
      <c r="BP2541">
        <v>0</v>
      </c>
      <c r="BQ2541">
        <v>7</v>
      </c>
      <c r="BR2541">
        <v>7</v>
      </c>
      <c r="BS2541">
        <v>7</v>
      </c>
      <c r="BT2541">
        <v>7</v>
      </c>
      <c r="BU2541">
        <v>7</v>
      </c>
      <c r="BV2541">
        <v>0</v>
      </c>
      <c r="BW2541" t="str">
        <f>"8:00 AM"</f>
        <v>8:00 AM</v>
      </c>
      <c r="BX2541" t="str">
        <f>"5:00 PM"</f>
        <v>5:00 PM</v>
      </c>
      <c r="BY2541" t="s">
        <v>133</v>
      </c>
      <c r="BZ2541">
        <v>0</v>
      </c>
      <c r="CA2541">
        <v>4</v>
      </c>
      <c r="CB2541" t="s">
        <v>117</v>
      </c>
      <c r="CD2541" t="s">
        <v>16826</v>
      </c>
      <c r="CE2541" t="s">
        <v>1001</v>
      </c>
      <c r="CG2541" t="s">
        <v>136</v>
      </c>
      <c r="CH2541" t="s">
        <v>121</v>
      </c>
      <c r="CI2541" s="6">
        <v>96950</v>
      </c>
      <c r="CJ2541" s="10">
        <v>8.14</v>
      </c>
      <c r="CK2541" s="10">
        <v>8.14</v>
      </c>
      <c r="CL2541" s="10">
        <v>12.21</v>
      </c>
      <c r="CM2541" s="10">
        <v>12.21</v>
      </c>
      <c r="CN2541" t="s">
        <v>137</v>
      </c>
      <c r="CO2541" t="s">
        <v>194</v>
      </c>
      <c r="CP2541" t="s">
        <v>138</v>
      </c>
      <c r="CR2541" t="s">
        <v>117</v>
      </c>
      <c r="CS2541" t="s">
        <v>139</v>
      </c>
      <c r="CT2541" t="s">
        <v>140</v>
      </c>
      <c r="CU2541" t="s">
        <v>139</v>
      </c>
      <c r="CV2541" t="s">
        <v>140</v>
      </c>
      <c r="CW2541" t="s">
        <v>139</v>
      </c>
      <c r="CX2541" t="s">
        <v>140</v>
      </c>
      <c r="CY2541" t="s">
        <v>16827</v>
      </c>
      <c r="CZ2541" s="8">
        <v>16702870657</v>
      </c>
      <c r="DA2541" t="s">
        <v>998</v>
      </c>
      <c r="DB2541" t="s">
        <v>1003</v>
      </c>
      <c r="DC2541" t="s">
        <v>139</v>
      </c>
      <c r="DD2541" t="s">
        <v>139</v>
      </c>
    </row>
    <row r="2542" spans="1:114" ht="15" customHeight="1" x14ac:dyDescent="0.35">
      <c r="A2542" t="s">
        <v>12549</v>
      </c>
      <c r="B2542" t="s">
        <v>166</v>
      </c>
      <c r="C2542" s="1">
        <v>45803</v>
      </c>
      <c r="D2542" s="1">
        <v>45835</v>
      </c>
      <c r="E2542" t="s">
        <v>116</v>
      </c>
      <c r="F2542" s="1">
        <v>45837</v>
      </c>
      <c r="G2542" t="s">
        <v>117</v>
      </c>
      <c r="H2542" t="s">
        <v>117</v>
      </c>
      <c r="I2542" t="s">
        <v>117</v>
      </c>
      <c r="J2542" t="s">
        <v>1712</v>
      </c>
      <c r="K2542" t="s">
        <v>1071</v>
      </c>
      <c r="L2542" t="s">
        <v>1713</v>
      </c>
      <c r="M2542" t="s">
        <v>1714</v>
      </c>
      <c r="N2542" t="s">
        <v>120</v>
      </c>
      <c r="O2542" t="s">
        <v>121</v>
      </c>
      <c r="P2542" s="6">
        <v>96950</v>
      </c>
      <c r="Q2542" t="s">
        <v>122</v>
      </c>
      <c r="S2542" s="8">
        <v>16702858730</v>
      </c>
      <c r="U2542" t="s">
        <v>1073</v>
      </c>
      <c r="V2542">
        <v>561320</v>
      </c>
      <c r="W2542" t="s">
        <v>124</v>
      </c>
      <c r="Y2542" t="s">
        <v>1074</v>
      </c>
      <c r="Z2542" t="s">
        <v>1075</v>
      </c>
      <c r="AA2542" t="s">
        <v>1076</v>
      </c>
      <c r="AB2542" t="s">
        <v>12550</v>
      </c>
      <c r="AC2542" t="s">
        <v>1713</v>
      </c>
      <c r="AD2542" t="s">
        <v>1714</v>
      </c>
      <c r="AE2542" t="s">
        <v>120</v>
      </c>
      <c r="AF2542" t="s">
        <v>121</v>
      </c>
      <c r="AG2542" s="6">
        <v>96950</v>
      </c>
      <c r="AH2542" t="s">
        <v>122</v>
      </c>
      <c r="AJ2542" s="8">
        <v>16702858730</v>
      </c>
      <c r="AL2542" t="s">
        <v>1078</v>
      </c>
      <c r="BE2542" t="str">
        <f>"35-2014.00"</f>
        <v>35-2014.00</v>
      </c>
      <c r="BF2542" t="s">
        <v>191</v>
      </c>
      <c r="BG2542" t="s">
        <v>12551</v>
      </c>
      <c r="BH2542" t="s">
        <v>193</v>
      </c>
      <c r="BI2542">
        <v>6</v>
      </c>
      <c r="BK2542" s="1">
        <v>45839</v>
      </c>
      <c r="BL2542" s="1">
        <v>46203</v>
      </c>
      <c r="BO2542">
        <v>35</v>
      </c>
      <c r="BP2542">
        <v>0</v>
      </c>
      <c r="BQ2542">
        <v>7</v>
      </c>
      <c r="BR2542">
        <v>7</v>
      </c>
      <c r="BS2542">
        <v>7</v>
      </c>
      <c r="BT2542">
        <v>7</v>
      </c>
      <c r="BU2542">
        <v>7</v>
      </c>
      <c r="BV2542">
        <v>0</v>
      </c>
      <c r="BW2542" t="str">
        <f>"7:00 AM"</f>
        <v>7:00 AM</v>
      </c>
      <c r="BX2542" t="str">
        <f>"3:00 PM"</f>
        <v>3:00 PM</v>
      </c>
      <c r="BY2542" t="s">
        <v>133</v>
      </c>
      <c r="BZ2542">
        <v>0</v>
      </c>
      <c r="CA2542">
        <v>12</v>
      </c>
      <c r="CB2542" t="s">
        <v>117</v>
      </c>
      <c r="CD2542" s="2" t="s">
        <v>12552</v>
      </c>
      <c r="CE2542" t="s">
        <v>1718</v>
      </c>
      <c r="CF2542" t="s">
        <v>982</v>
      </c>
      <c r="CG2542" t="s">
        <v>120</v>
      </c>
      <c r="CH2542" t="s">
        <v>121</v>
      </c>
      <c r="CI2542" s="6">
        <v>96950</v>
      </c>
      <c r="CJ2542" s="10">
        <v>8.83</v>
      </c>
      <c r="CK2542" s="10">
        <v>8.83</v>
      </c>
      <c r="CL2542" s="10">
        <v>13.25</v>
      </c>
      <c r="CM2542" s="10">
        <v>13.25</v>
      </c>
      <c r="CN2542" t="s">
        <v>137</v>
      </c>
      <c r="CO2542" t="s">
        <v>194</v>
      </c>
      <c r="CP2542" t="s">
        <v>138</v>
      </c>
      <c r="CR2542" t="s">
        <v>117</v>
      </c>
      <c r="CS2542" t="s">
        <v>139</v>
      </c>
      <c r="CT2542" t="s">
        <v>140</v>
      </c>
      <c r="CU2542" t="s">
        <v>139</v>
      </c>
      <c r="CV2542" t="s">
        <v>140</v>
      </c>
      <c r="CW2542" t="s">
        <v>139</v>
      </c>
      <c r="CX2542" t="s">
        <v>140</v>
      </c>
      <c r="CY2542" s="2" t="s">
        <v>1719</v>
      </c>
      <c r="CZ2542" s="8">
        <v>16702858730</v>
      </c>
      <c r="DA2542" t="s">
        <v>1078</v>
      </c>
      <c r="DB2542" t="s">
        <v>140</v>
      </c>
      <c r="DC2542" t="s">
        <v>139</v>
      </c>
      <c r="DD2542" t="s">
        <v>117</v>
      </c>
    </row>
    <row r="2543" spans="1:114" ht="15" customHeight="1" x14ac:dyDescent="0.35">
      <c r="A2543" t="s">
        <v>16787</v>
      </c>
      <c r="B2543" t="s">
        <v>166</v>
      </c>
      <c r="C2543" s="1">
        <v>45803</v>
      </c>
      <c r="D2543" s="1">
        <v>45835</v>
      </c>
      <c r="E2543" t="s">
        <v>116</v>
      </c>
      <c r="F2543" s="1">
        <v>45837</v>
      </c>
      <c r="G2543" t="s">
        <v>117</v>
      </c>
      <c r="H2543" t="s">
        <v>117</v>
      </c>
      <c r="I2543" t="s">
        <v>117</v>
      </c>
      <c r="J2543" t="s">
        <v>1712</v>
      </c>
      <c r="K2543" t="s">
        <v>1071</v>
      </c>
      <c r="L2543" t="s">
        <v>1713</v>
      </c>
      <c r="M2543" t="s">
        <v>1714</v>
      </c>
      <c r="N2543" t="s">
        <v>120</v>
      </c>
      <c r="O2543" t="s">
        <v>121</v>
      </c>
      <c r="P2543" s="6">
        <v>96950</v>
      </c>
      <c r="Q2543" t="s">
        <v>122</v>
      </c>
      <c r="S2543" s="8">
        <v>16702858730</v>
      </c>
      <c r="U2543" t="s">
        <v>1073</v>
      </c>
      <c r="V2543">
        <v>561320</v>
      </c>
      <c r="W2543" t="s">
        <v>124</v>
      </c>
      <c r="Y2543" t="s">
        <v>1074</v>
      </c>
      <c r="Z2543" t="s">
        <v>1075</v>
      </c>
      <c r="AA2543" t="s">
        <v>1076</v>
      </c>
      <c r="AB2543" t="s">
        <v>189</v>
      </c>
      <c r="AC2543" t="s">
        <v>1713</v>
      </c>
      <c r="AD2543" t="s">
        <v>1714</v>
      </c>
      <c r="AE2543" t="s">
        <v>120</v>
      </c>
      <c r="AF2543" t="s">
        <v>121</v>
      </c>
      <c r="AG2543" s="6">
        <v>96950</v>
      </c>
      <c r="AH2543" t="s">
        <v>122</v>
      </c>
      <c r="AJ2543" s="8">
        <v>16702858730</v>
      </c>
      <c r="AL2543" t="s">
        <v>1078</v>
      </c>
      <c r="BE2543" t="str">
        <f>"35-2014.00"</f>
        <v>35-2014.00</v>
      </c>
      <c r="BF2543" t="s">
        <v>191</v>
      </c>
      <c r="BG2543" t="s">
        <v>1715</v>
      </c>
      <c r="BH2543" t="s">
        <v>1716</v>
      </c>
      <c r="BI2543">
        <v>8</v>
      </c>
      <c r="BK2543" s="1">
        <v>45839</v>
      </c>
      <c r="BL2543" s="1">
        <v>46203</v>
      </c>
      <c r="BO2543">
        <v>35</v>
      </c>
      <c r="BP2543">
        <v>0</v>
      </c>
      <c r="BQ2543">
        <v>7</v>
      </c>
      <c r="BR2543">
        <v>7</v>
      </c>
      <c r="BS2543">
        <v>7</v>
      </c>
      <c r="BT2543">
        <v>7</v>
      </c>
      <c r="BU2543">
        <v>7</v>
      </c>
      <c r="BV2543">
        <v>0</v>
      </c>
      <c r="BW2543" t="str">
        <f>"8:00 AM"</f>
        <v>8:00 AM</v>
      </c>
      <c r="BX2543" t="str">
        <f>"4:00 PM"</f>
        <v>4:00 PM</v>
      </c>
      <c r="BY2543" t="s">
        <v>133</v>
      </c>
      <c r="BZ2543">
        <v>0</v>
      </c>
      <c r="CA2543">
        <v>12</v>
      </c>
      <c r="CB2543" t="s">
        <v>117</v>
      </c>
      <c r="CD2543" s="2" t="s">
        <v>16788</v>
      </c>
      <c r="CE2543" t="s">
        <v>1718</v>
      </c>
      <c r="CF2543" t="s">
        <v>982</v>
      </c>
      <c r="CG2543" t="s">
        <v>120</v>
      </c>
      <c r="CH2543" t="s">
        <v>121</v>
      </c>
      <c r="CI2543" s="6">
        <v>96950</v>
      </c>
      <c r="CJ2543" s="10">
        <v>8.83</v>
      </c>
      <c r="CK2543" s="10">
        <v>8.83</v>
      </c>
      <c r="CL2543" s="10">
        <v>13.25</v>
      </c>
      <c r="CM2543" s="10">
        <v>13.25</v>
      </c>
      <c r="CN2543" t="s">
        <v>137</v>
      </c>
      <c r="CO2543" t="s">
        <v>194</v>
      </c>
      <c r="CP2543" t="s">
        <v>138</v>
      </c>
      <c r="CR2543" t="s">
        <v>117</v>
      </c>
      <c r="CS2543" t="s">
        <v>139</v>
      </c>
      <c r="CT2543" t="s">
        <v>140</v>
      </c>
      <c r="CU2543" t="s">
        <v>139</v>
      </c>
      <c r="CV2543" t="s">
        <v>140</v>
      </c>
      <c r="CW2543" t="s">
        <v>139</v>
      </c>
      <c r="CX2543" t="s">
        <v>140</v>
      </c>
      <c r="CY2543" s="2" t="s">
        <v>3998</v>
      </c>
      <c r="CZ2543" s="8">
        <v>16702858730</v>
      </c>
      <c r="DA2543" t="s">
        <v>1078</v>
      </c>
      <c r="DB2543" t="s">
        <v>164</v>
      </c>
      <c r="DC2543" t="s">
        <v>139</v>
      </c>
      <c r="DD2543" t="s">
        <v>117</v>
      </c>
    </row>
    <row r="2544" spans="1:114" ht="15" customHeight="1" x14ac:dyDescent="0.35">
      <c r="A2544" t="s">
        <v>16690</v>
      </c>
      <c r="B2544" t="s">
        <v>144</v>
      </c>
      <c r="C2544" s="1">
        <v>45805</v>
      </c>
      <c r="D2544" s="1">
        <v>45835</v>
      </c>
      <c r="E2544" t="s">
        <v>211</v>
      </c>
      <c r="G2544" t="s">
        <v>139</v>
      </c>
      <c r="H2544" t="s">
        <v>117</v>
      </c>
      <c r="I2544" t="s">
        <v>117</v>
      </c>
      <c r="J2544" t="s">
        <v>806</v>
      </c>
      <c r="K2544" t="s">
        <v>140</v>
      </c>
      <c r="L2544" t="s">
        <v>807</v>
      </c>
      <c r="M2544" t="s">
        <v>808</v>
      </c>
      <c r="N2544" t="s">
        <v>120</v>
      </c>
      <c r="O2544" t="s">
        <v>121</v>
      </c>
      <c r="P2544" s="6">
        <v>96950</v>
      </c>
      <c r="Q2544" t="s">
        <v>122</v>
      </c>
      <c r="S2544" s="8">
        <v>16702351980</v>
      </c>
      <c r="U2544" t="s">
        <v>809</v>
      </c>
      <c r="V2544">
        <v>561320</v>
      </c>
      <c r="W2544" t="s">
        <v>150</v>
      </c>
      <c r="X2544" t="s">
        <v>139</v>
      </c>
      <c r="Y2544" t="s">
        <v>810</v>
      </c>
      <c r="Z2544" t="s">
        <v>811</v>
      </c>
      <c r="AA2544" t="s">
        <v>812</v>
      </c>
      <c r="AB2544" t="s">
        <v>205</v>
      </c>
      <c r="AC2544" t="s">
        <v>813</v>
      </c>
      <c r="AD2544" t="s">
        <v>814</v>
      </c>
      <c r="AE2544" t="s">
        <v>120</v>
      </c>
      <c r="AF2544" t="s">
        <v>121</v>
      </c>
      <c r="AG2544" s="6">
        <v>96950</v>
      </c>
      <c r="AH2544" t="s">
        <v>122</v>
      </c>
      <c r="AJ2544" s="8">
        <v>16702351980</v>
      </c>
      <c r="AL2544" t="s">
        <v>815</v>
      </c>
      <c r="BE2544" t="str">
        <f>"37-2011.00"</f>
        <v>37-2011.00</v>
      </c>
      <c r="BF2544" t="s">
        <v>701</v>
      </c>
      <c r="BG2544" t="s">
        <v>816</v>
      </c>
      <c r="BH2544" t="s">
        <v>817</v>
      </c>
      <c r="BI2544">
        <v>10</v>
      </c>
      <c r="BJ2544">
        <v>10</v>
      </c>
      <c r="BK2544" s="1">
        <v>45839</v>
      </c>
      <c r="BL2544" s="1">
        <v>46934</v>
      </c>
      <c r="BM2544" s="1">
        <v>45839</v>
      </c>
      <c r="BN2544" s="1">
        <v>46934</v>
      </c>
      <c r="BO2544">
        <v>35</v>
      </c>
      <c r="BP2544">
        <v>0</v>
      </c>
      <c r="BQ2544">
        <v>7</v>
      </c>
      <c r="BR2544">
        <v>7</v>
      </c>
      <c r="BS2544">
        <v>7</v>
      </c>
      <c r="BT2544">
        <v>7</v>
      </c>
      <c r="BU2544">
        <v>7</v>
      </c>
      <c r="BV2544">
        <v>0</v>
      </c>
      <c r="BW2544" t="str">
        <f>"8:00 AM"</f>
        <v>8:00 AM</v>
      </c>
      <c r="BX2544" t="str">
        <f>"4:00 PM"</f>
        <v>4:00 PM</v>
      </c>
      <c r="BY2544" t="s">
        <v>133</v>
      </c>
      <c r="BZ2544">
        <v>0</v>
      </c>
      <c r="CA2544">
        <v>12</v>
      </c>
      <c r="CB2544" t="s">
        <v>117</v>
      </c>
      <c r="CD2544" s="2" t="s">
        <v>16691</v>
      </c>
      <c r="CE2544" t="s">
        <v>982</v>
      </c>
      <c r="CF2544" t="s">
        <v>12363</v>
      </c>
      <c r="CG2544" t="s">
        <v>120</v>
      </c>
      <c r="CH2544" t="s">
        <v>121</v>
      </c>
      <c r="CI2544" s="6">
        <v>96950</v>
      </c>
      <c r="CJ2544" s="10">
        <v>8.2899999999999991</v>
      </c>
      <c r="CK2544" s="10">
        <v>8.2899999999999991</v>
      </c>
      <c r="CL2544" s="10">
        <v>12.44</v>
      </c>
      <c r="CM2544" s="10">
        <v>12.44</v>
      </c>
      <c r="CN2544" t="s">
        <v>137</v>
      </c>
      <c r="CO2544" t="s">
        <v>821</v>
      </c>
      <c r="CP2544" t="s">
        <v>138</v>
      </c>
      <c r="CR2544" t="s">
        <v>117</v>
      </c>
      <c r="CS2544" t="s">
        <v>139</v>
      </c>
      <c r="CT2544" t="s">
        <v>140</v>
      </c>
      <c r="CU2544" t="s">
        <v>139</v>
      </c>
      <c r="CV2544" t="s">
        <v>140</v>
      </c>
      <c r="CW2544" t="s">
        <v>139</v>
      </c>
      <c r="CX2544" t="s">
        <v>140</v>
      </c>
      <c r="CY2544" t="s">
        <v>822</v>
      </c>
      <c r="CZ2544" s="8">
        <v>16702351980</v>
      </c>
      <c r="DA2544" t="s">
        <v>815</v>
      </c>
      <c r="DB2544" t="s">
        <v>140</v>
      </c>
      <c r="DC2544" t="s">
        <v>139</v>
      </c>
      <c r="DD2544" t="s">
        <v>139</v>
      </c>
    </row>
    <row r="2545" spans="1:114" ht="15" customHeight="1" x14ac:dyDescent="0.35">
      <c r="A2545" t="s">
        <v>10686</v>
      </c>
      <c r="B2545" t="s">
        <v>166</v>
      </c>
      <c r="C2545" s="1">
        <v>45810</v>
      </c>
      <c r="D2545" s="1">
        <v>45835</v>
      </c>
      <c r="E2545" t="s">
        <v>211</v>
      </c>
      <c r="G2545" t="s">
        <v>117</v>
      </c>
      <c r="H2545" t="s">
        <v>139</v>
      </c>
      <c r="I2545" t="s">
        <v>117</v>
      </c>
      <c r="J2545" t="s">
        <v>1412</v>
      </c>
      <c r="K2545" t="s">
        <v>1412</v>
      </c>
      <c r="L2545" t="s">
        <v>1413</v>
      </c>
      <c r="M2545" t="s">
        <v>1414</v>
      </c>
      <c r="N2545" t="s">
        <v>120</v>
      </c>
      <c r="O2545" t="s">
        <v>121</v>
      </c>
      <c r="P2545" s="6">
        <v>96950</v>
      </c>
      <c r="Q2545" t="s">
        <v>122</v>
      </c>
      <c r="S2545" s="8">
        <v>16702874740</v>
      </c>
      <c r="U2545" t="s">
        <v>1415</v>
      </c>
      <c r="V2545">
        <v>333111</v>
      </c>
      <c r="W2545" t="s">
        <v>124</v>
      </c>
      <c r="Y2545" t="s">
        <v>450</v>
      </c>
      <c r="Z2545" t="s">
        <v>451</v>
      </c>
      <c r="AA2545" t="s">
        <v>452</v>
      </c>
      <c r="AB2545" t="s">
        <v>2015</v>
      </c>
      <c r="AC2545" t="s">
        <v>1413</v>
      </c>
      <c r="AD2545" t="s">
        <v>1416</v>
      </c>
      <c r="AE2545" t="s">
        <v>120</v>
      </c>
      <c r="AF2545" t="s">
        <v>121</v>
      </c>
      <c r="AG2545" s="6">
        <v>96950</v>
      </c>
      <c r="AH2545" t="s">
        <v>122</v>
      </c>
      <c r="AJ2545" s="8">
        <v>16702874740</v>
      </c>
      <c r="AL2545" t="s">
        <v>455</v>
      </c>
      <c r="BE2545" t="str">
        <f>"37-2011.00"</f>
        <v>37-2011.00</v>
      </c>
      <c r="BF2545" t="s">
        <v>701</v>
      </c>
      <c r="BG2545" t="s">
        <v>1417</v>
      </c>
      <c r="BH2545" t="s">
        <v>1418</v>
      </c>
      <c r="BI2545">
        <v>4</v>
      </c>
      <c r="BK2545" s="1">
        <v>45899</v>
      </c>
      <c r="BL2545" s="1">
        <v>46263</v>
      </c>
      <c r="BO2545">
        <v>35</v>
      </c>
      <c r="BP2545">
        <v>0</v>
      </c>
      <c r="BQ2545">
        <v>7</v>
      </c>
      <c r="BR2545">
        <v>7</v>
      </c>
      <c r="BS2545">
        <v>7</v>
      </c>
      <c r="BT2545">
        <v>7</v>
      </c>
      <c r="BU2545">
        <v>7</v>
      </c>
      <c r="BV2545">
        <v>0</v>
      </c>
      <c r="BW2545" t="str">
        <f>"8:00 AM"</f>
        <v>8:00 AM</v>
      </c>
      <c r="BX2545" t="str">
        <f>"4:00 AM"</f>
        <v>4:00 AM</v>
      </c>
      <c r="BY2545" t="s">
        <v>133</v>
      </c>
      <c r="BZ2545">
        <v>0</v>
      </c>
      <c r="CA2545">
        <v>6</v>
      </c>
      <c r="CB2545" t="s">
        <v>117</v>
      </c>
      <c r="CD2545" t="s">
        <v>1419</v>
      </c>
      <c r="CE2545" t="s">
        <v>1420</v>
      </c>
      <c r="CF2545" t="s">
        <v>1416</v>
      </c>
      <c r="CG2545" t="s">
        <v>120</v>
      </c>
      <c r="CH2545" t="s">
        <v>121</v>
      </c>
      <c r="CI2545" s="6">
        <v>96950</v>
      </c>
      <c r="CJ2545" s="10">
        <v>8.2899999999999991</v>
      </c>
      <c r="CK2545" s="10">
        <v>8.2899999999999991</v>
      </c>
      <c r="CL2545" s="10">
        <v>12.43</v>
      </c>
      <c r="CM2545" s="10">
        <v>12.43</v>
      </c>
      <c r="CN2545" t="s">
        <v>137</v>
      </c>
      <c r="CO2545" t="s">
        <v>461</v>
      </c>
      <c r="CP2545" t="s">
        <v>138</v>
      </c>
      <c r="CR2545" t="s">
        <v>117</v>
      </c>
      <c r="CS2545" t="s">
        <v>139</v>
      </c>
      <c r="CT2545" t="s">
        <v>139</v>
      </c>
      <c r="CU2545" t="s">
        <v>139</v>
      </c>
      <c r="CV2545" t="s">
        <v>140</v>
      </c>
      <c r="CW2545" t="s">
        <v>139</v>
      </c>
      <c r="CX2545" t="s">
        <v>140</v>
      </c>
      <c r="CY2545" t="s">
        <v>462</v>
      </c>
      <c r="CZ2545" s="8">
        <v>16707837461</v>
      </c>
      <c r="DA2545" t="s">
        <v>463</v>
      </c>
      <c r="DB2545" t="s">
        <v>464</v>
      </c>
      <c r="DC2545" t="s">
        <v>139</v>
      </c>
      <c r="DD2545" t="s">
        <v>117</v>
      </c>
    </row>
    <row r="2546" spans="1:114" ht="15" customHeight="1" x14ac:dyDescent="0.35">
      <c r="A2546" t="s">
        <v>15470</v>
      </c>
      <c r="B2546" t="s">
        <v>278</v>
      </c>
      <c r="C2546" s="1">
        <v>45828</v>
      </c>
      <c r="D2546" s="1">
        <v>45835</v>
      </c>
      <c r="E2546" t="s">
        <v>116</v>
      </c>
      <c r="F2546" s="1">
        <v>46294</v>
      </c>
      <c r="G2546" t="s">
        <v>117</v>
      </c>
      <c r="H2546" t="s">
        <v>117</v>
      </c>
      <c r="I2546" t="s">
        <v>117</v>
      </c>
      <c r="J2546" t="s">
        <v>1021</v>
      </c>
      <c r="L2546" t="s">
        <v>1022</v>
      </c>
      <c r="M2546" t="s">
        <v>1023</v>
      </c>
      <c r="N2546" t="s">
        <v>120</v>
      </c>
      <c r="O2546" t="s">
        <v>121</v>
      </c>
      <c r="P2546" s="6">
        <v>96950</v>
      </c>
      <c r="Q2546" t="s">
        <v>122</v>
      </c>
      <c r="S2546" s="8">
        <v>16702353838</v>
      </c>
      <c r="U2546" t="s">
        <v>1024</v>
      </c>
      <c r="V2546">
        <v>42499</v>
      </c>
      <c r="W2546" t="s">
        <v>124</v>
      </c>
      <c r="Y2546" t="s">
        <v>1025</v>
      </c>
      <c r="Z2546" t="s">
        <v>1026</v>
      </c>
      <c r="AB2546" t="s">
        <v>575</v>
      </c>
      <c r="AC2546" t="s">
        <v>1022</v>
      </c>
      <c r="AD2546" t="s">
        <v>1023</v>
      </c>
      <c r="AE2546" t="s">
        <v>120</v>
      </c>
      <c r="AF2546" t="s">
        <v>121</v>
      </c>
      <c r="AG2546" s="6">
        <v>96950</v>
      </c>
      <c r="AH2546" t="s">
        <v>122</v>
      </c>
      <c r="AJ2546" s="8">
        <v>16702353838</v>
      </c>
      <c r="AL2546" t="s">
        <v>1027</v>
      </c>
      <c r="BE2546" t="str">
        <f>"49-9071.00"</f>
        <v>49-9071.00</v>
      </c>
      <c r="BF2546" t="s">
        <v>156</v>
      </c>
      <c r="BG2546" t="s">
        <v>1028</v>
      </c>
      <c r="BH2546" t="s">
        <v>1029</v>
      </c>
      <c r="BI2546">
        <v>2</v>
      </c>
      <c r="BK2546" s="1">
        <v>45931</v>
      </c>
      <c r="BL2546" s="1">
        <v>46295</v>
      </c>
      <c r="BO2546">
        <v>35</v>
      </c>
      <c r="BP2546">
        <v>0</v>
      </c>
      <c r="BQ2546">
        <v>7</v>
      </c>
      <c r="BR2546">
        <v>7</v>
      </c>
      <c r="BS2546">
        <v>7</v>
      </c>
      <c r="BT2546">
        <v>7</v>
      </c>
      <c r="BU2546">
        <v>7</v>
      </c>
      <c r="BV2546">
        <v>0</v>
      </c>
      <c r="BW2546" t="str">
        <f>"8:00 AM"</f>
        <v>8:00 AM</v>
      </c>
      <c r="BX2546" t="str">
        <f>"5:00 PM"</f>
        <v>5:00 PM</v>
      </c>
      <c r="BY2546" t="s">
        <v>133</v>
      </c>
      <c r="BZ2546">
        <v>0</v>
      </c>
      <c r="CA2546">
        <v>24</v>
      </c>
      <c r="CB2546" t="s">
        <v>117</v>
      </c>
      <c r="CD2546" s="2" t="s">
        <v>15471</v>
      </c>
      <c r="CE2546" t="s">
        <v>1031</v>
      </c>
      <c r="CF2546" t="s">
        <v>531</v>
      </c>
      <c r="CG2546" t="s">
        <v>120</v>
      </c>
      <c r="CH2546" t="s">
        <v>121</v>
      </c>
      <c r="CI2546" s="6">
        <v>96950</v>
      </c>
      <c r="CJ2546" s="10">
        <v>9.75</v>
      </c>
      <c r="CK2546" s="10">
        <v>9.75</v>
      </c>
      <c r="CL2546" s="10">
        <v>0</v>
      </c>
      <c r="CM2546" s="10">
        <v>0</v>
      </c>
      <c r="CN2546" t="s">
        <v>137</v>
      </c>
      <c r="CO2546" t="s">
        <v>194</v>
      </c>
      <c r="CP2546" t="s">
        <v>138</v>
      </c>
      <c r="CR2546" t="s">
        <v>117</v>
      </c>
      <c r="CS2546" t="s">
        <v>139</v>
      </c>
      <c r="CT2546" t="s">
        <v>140</v>
      </c>
      <c r="CU2546" t="s">
        <v>140</v>
      </c>
      <c r="CV2546" t="s">
        <v>140</v>
      </c>
      <c r="CW2546" t="s">
        <v>139</v>
      </c>
      <c r="CX2546" t="s">
        <v>140</v>
      </c>
      <c r="CY2546" t="s">
        <v>1002</v>
      </c>
      <c r="CZ2546" s="8">
        <v>16702353838</v>
      </c>
      <c r="DA2546" t="s">
        <v>1033</v>
      </c>
      <c r="DB2546" t="s">
        <v>164</v>
      </c>
      <c r="DC2546" t="s">
        <v>139</v>
      </c>
      <c r="DD2546" t="s">
        <v>117</v>
      </c>
    </row>
    <row r="2547" spans="1:114" ht="15" customHeight="1" x14ac:dyDescent="0.35">
      <c r="A2547" t="s">
        <v>6270</v>
      </c>
      <c r="B2547" t="s">
        <v>278</v>
      </c>
      <c r="C2547" s="1">
        <v>45831</v>
      </c>
      <c r="D2547" s="1">
        <v>45835</v>
      </c>
      <c r="E2547" t="s">
        <v>211</v>
      </c>
      <c r="G2547" t="s">
        <v>139</v>
      </c>
      <c r="H2547" t="s">
        <v>117</v>
      </c>
      <c r="I2547" t="s">
        <v>117</v>
      </c>
      <c r="J2547" t="s">
        <v>3907</v>
      </c>
      <c r="L2547" t="s">
        <v>3908</v>
      </c>
      <c r="N2547" t="s">
        <v>120</v>
      </c>
      <c r="O2547" t="s">
        <v>121</v>
      </c>
      <c r="P2547" s="6">
        <v>96950</v>
      </c>
      <c r="Q2547" t="s">
        <v>122</v>
      </c>
      <c r="S2547" s="8">
        <v>16709894888</v>
      </c>
      <c r="U2547" t="s">
        <v>3909</v>
      </c>
      <c r="V2547">
        <v>561710</v>
      </c>
      <c r="W2547" t="s">
        <v>124</v>
      </c>
      <c r="Y2547" t="s">
        <v>6271</v>
      </c>
      <c r="Z2547" t="s">
        <v>6272</v>
      </c>
      <c r="AB2547" t="s">
        <v>1160</v>
      </c>
      <c r="AC2547" t="s">
        <v>6273</v>
      </c>
      <c r="AE2547" t="s">
        <v>136</v>
      </c>
      <c r="AF2547" t="s">
        <v>121</v>
      </c>
      <c r="AG2547" s="6">
        <v>96950</v>
      </c>
      <c r="AH2547" t="s">
        <v>122</v>
      </c>
      <c r="AJ2547" s="8">
        <v>16709894888</v>
      </c>
      <c r="AL2547" t="s">
        <v>3912</v>
      </c>
      <c r="BE2547" t="str">
        <f>"37-2021.00"</f>
        <v>37-2021.00</v>
      </c>
      <c r="BF2547" t="s">
        <v>304</v>
      </c>
      <c r="BG2547" t="s">
        <v>6274</v>
      </c>
      <c r="BH2547" t="s">
        <v>6275</v>
      </c>
      <c r="BI2547">
        <v>8</v>
      </c>
      <c r="BK2547" s="1">
        <v>45962</v>
      </c>
      <c r="BL2547" s="1">
        <v>47057</v>
      </c>
      <c r="BO2547">
        <v>35</v>
      </c>
      <c r="BP2547">
        <v>0</v>
      </c>
      <c r="BQ2547">
        <v>7</v>
      </c>
      <c r="BR2547">
        <v>7</v>
      </c>
      <c r="BS2547">
        <v>7</v>
      </c>
      <c r="BT2547">
        <v>7</v>
      </c>
      <c r="BU2547">
        <v>7</v>
      </c>
      <c r="BV2547">
        <v>0</v>
      </c>
      <c r="BW2547" t="str">
        <f>"8:30 AM"</f>
        <v>8:30 AM</v>
      </c>
      <c r="BX2547" t="str">
        <f>"4:30 PM"</f>
        <v>4:30 PM</v>
      </c>
      <c r="BY2547" t="s">
        <v>159</v>
      </c>
      <c r="BZ2547">
        <v>0</v>
      </c>
      <c r="CA2547">
        <v>12</v>
      </c>
      <c r="CB2547" t="s">
        <v>117</v>
      </c>
      <c r="CD2547" s="2" t="s">
        <v>6276</v>
      </c>
      <c r="CE2547" t="s">
        <v>570</v>
      </c>
      <c r="CG2547" t="s">
        <v>120</v>
      </c>
      <c r="CH2547" t="s">
        <v>121</v>
      </c>
      <c r="CI2547" s="6">
        <v>96950</v>
      </c>
      <c r="CJ2547" s="10">
        <v>8.2899999999999991</v>
      </c>
      <c r="CK2547" s="10">
        <v>8.2899999999999991</v>
      </c>
      <c r="CL2547" s="10">
        <v>0</v>
      </c>
      <c r="CM2547" s="10">
        <v>0</v>
      </c>
      <c r="CN2547" t="s">
        <v>137</v>
      </c>
      <c r="CP2547" t="s">
        <v>138</v>
      </c>
      <c r="CR2547" t="s">
        <v>117</v>
      </c>
      <c r="CS2547" t="s">
        <v>139</v>
      </c>
      <c r="CT2547" t="s">
        <v>140</v>
      </c>
      <c r="CU2547" t="s">
        <v>140</v>
      </c>
      <c r="CV2547" t="s">
        <v>140</v>
      </c>
      <c r="CW2547" t="s">
        <v>139</v>
      </c>
      <c r="CX2547" t="s">
        <v>140</v>
      </c>
      <c r="CY2547" s="2" t="s">
        <v>6277</v>
      </c>
      <c r="CZ2547" s="8">
        <v>16709890667</v>
      </c>
      <c r="DA2547" t="s">
        <v>3912</v>
      </c>
      <c r="DB2547" t="s">
        <v>140</v>
      </c>
      <c r="DC2547" t="s">
        <v>139</v>
      </c>
      <c r="DD2547" t="s">
        <v>117</v>
      </c>
    </row>
    <row r="2548" spans="1:114" ht="15" customHeight="1" x14ac:dyDescent="0.35">
      <c r="A2548" t="s">
        <v>6278</v>
      </c>
      <c r="B2548" t="s">
        <v>115</v>
      </c>
      <c r="C2548" s="1">
        <v>45836</v>
      </c>
      <c r="D2548" s="1">
        <v>45836</v>
      </c>
      <c r="E2548" t="s">
        <v>116</v>
      </c>
      <c r="F2548" s="1">
        <v>45960</v>
      </c>
      <c r="G2548" t="s">
        <v>117</v>
      </c>
      <c r="H2548" t="s">
        <v>117</v>
      </c>
      <c r="I2548" t="s">
        <v>117</v>
      </c>
      <c r="J2548" t="s">
        <v>6279</v>
      </c>
      <c r="K2548" t="s">
        <v>6280</v>
      </c>
      <c r="L2548" t="s">
        <v>6281</v>
      </c>
      <c r="M2548" t="s">
        <v>6282</v>
      </c>
      <c r="N2548" t="s">
        <v>120</v>
      </c>
      <c r="O2548" t="s">
        <v>121</v>
      </c>
      <c r="P2548" s="6">
        <v>96950</v>
      </c>
      <c r="Q2548" t="s">
        <v>122</v>
      </c>
      <c r="S2548" s="8">
        <v>16702353027</v>
      </c>
      <c r="U2548" t="s">
        <v>171</v>
      </c>
      <c r="V2548">
        <v>722310</v>
      </c>
      <c r="W2548" t="s">
        <v>124</v>
      </c>
      <c r="Y2548" t="s">
        <v>172</v>
      </c>
      <c r="Z2548" t="s">
        <v>173</v>
      </c>
      <c r="AA2548" t="s">
        <v>174</v>
      </c>
      <c r="AB2548" t="s">
        <v>175</v>
      </c>
      <c r="AC2548" t="s">
        <v>169</v>
      </c>
      <c r="AD2548" t="s">
        <v>170</v>
      </c>
      <c r="AE2548" t="s">
        <v>136</v>
      </c>
      <c r="AF2548" t="s">
        <v>121</v>
      </c>
      <c r="AG2548" s="6">
        <v>96950</v>
      </c>
      <c r="AH2548" t="s">
        <v>122</v>
      </c>
      <c r="AJ2548" s="8">
        <v>16702353027</v>
      </c>
      <c r="AL2548" t="s">
        <v>176</v>
      </c>
      <c r="BE2548" t="str">
        <f>"35-2012.00"</f>
        <v>35-2012.00</v>
      </c>
      <c r="BF2548" t="s">
        <v>311</v>
      </c>
      <c r="BG2548" t="s">
        <v>6283</v>
      </c>
      <c r="BH2548" t="s">
        <v>193</v>
      </c>
      <c r="BI2548">
        <v>5</v>
      </c>
      <c r="BK2548" s="1">
        <v>46327</v>
      </c>
      <c r="BL2548" s="1">
        <v>45961</v>
      </c>
      <c r="BO2548">
        <v>35</v>
      </c>
      <c r="BP2548">
        <v>0</v>
      </c>
      <c r="BQ2548">
        <v>7</v>
      </c>
      <c r="BR2548">
        <v>7</v>
      </c>
      <c r="BS2548">
        <v>7</v>
      </c>
      <c r="BT2548">
        <v>7</v>
      </c>
      <c r="BU2548">
        <v>7</v>
      </c>
      <c r="BV2548">
        <v>0</v>
      </c>
      <c r="BW2548" t="str">
        <f>"2:30 AM"</f>
        <v>2:30 AM</v>
      </c>
      <c r="BX2548" t="str">
        <f>"9:30 AM"</f>
        <v>9:30 AM</v>
      </c>
      <c r="BY2548" t="s">
        <v>133</v>
      </c>
      <c r="BZ2548">
        <v>0</v>
      </c>
      <c r="CA2548">
        <v>12</v>
      </c>
      <c r="CB2548" t="s">
        <v>117</v>
      </c>
      <c r="CD2548" t="s">
        <v>6284</v>
      </c>
      <c r="CE2548" t="s">
        <v>170</v>
      </c>
      <c r="CG2548" t="s">
        <v>136</v>
      </c>
      <c r="CH2548" t="s">
        <v>121</v>
      </c>
      <c r="CI2548" s="6">
        <v>96950</v>
      </c>
      <c r="CJ2548" s="10">
        <v>8.85</v>
      </c>
      <c r="CK2548" s="10">
        <v>13.38</v>
      </c>
      <c r="CL2548" s="10">
        <v>13.28</v>
      </c>
      <c r="CM2548" s="10">
        <v>20.07</v>
      </c>
      <c r="CN2548" t="s">
        <v>137</v>
      </c>
      <c r="CO2548">
        <v>0</v>
      </c>
      <c r="CP2548" t="s">
        <v>138</v>
      </c>
      <c r="CR2548" t="s">
        <v>117</v>
      </c>
      <c r="CS2548" t="s">
        <v>139</v>
      </c>
      <c r="CT2548" t="s">
        <v>140</v>
      </c>
      <c r="CU2548" t="s">
        <v>139</v>
      </c>
      <c r="CV2548" t="s">
        <v>140</v>
      </c>
      <c r="CW2548" t="s">
        <v>139</v>
      </c>
      <c r="CX2548" t="s">
        <v>140</v>
      </c>
      <c r="CY2548" t="s">
        <v>6285</v>
      </c>
      <c r="CZ2548" s="8">
        <v>16702353027</v>
      </c>
      <c r="DA2548" t="s">
        <v>176</v>
      </c>
      <c r="DB2548" t="s">
        <v>140</v>
      </c>
      <c r="DC2548" t="s">
        <v>139</v>
      </c>
      <c r="DD2548" t="s">
        <v>117</v>
      </c>
    </row>
    <row r="2549" spans="1:114" ht="15" customHeight="1" x14ac:dyDescent="0.35">
      <c r="A2549" t="s">
        <v>5659</v>
      </c>
      <c r="B2549" t="s">
        <v>115</v>
      </c>
      <c r="C2549" s="1">
        <v>45789</v>
      </c>
      <c r="D2549" s="1">
        <v>45837</v>
      </c>
      <c r="E2549" t="s">
        <v>211</v>
      </c>
      <c r="G2549" t="s">
        <v>117</v>
      </c>
      <c r="H2549" t="s">
        <v>117</v>
      </c>
      <c r="I2549" t="s">
        <v>117</v>
      </c>
      <c r="J2549" t="s">
        <v>5660</v>
      </c>
      <c r="K2549" t="s">
        <v>5661</v>
      </c>
      <c r="L2549" t="s">
        <v>5662</v>
      </c>
      <c r="M2549" t="s">
        <v>5663</v>
      </c>
      <c r="N2549" t="s">
        <v>136</v>
      </c>
      <c r="O2549" t="s">
        <v>121</v>
      </c>
      <c r="P2549" s="6">
        <v>96950</v>
      </c>
      <c r="Q2549" t="s">
        <v>122</v>
      </c>
      <c r="S2549" s="8">
        <v>16702349226</v>
      </c>
      <c r="U2549" t="s">
        <v>5664</v>
      </c>
      <c r="V2549">
        <v>722511</v>
      </c>
      <c r="W2549" t="s">
        <v>124</v>
      </c>
      <c r="Y2549" t="s">
        <v>1630</v>
      </c>
      <c r="Z2549" t="s">
        <v>5665</v>
      </c>
      <c r="AA2549" t="s">
        <v>1654</v>
      </c>
      <c r="AB2549" t="s">
        <v>474</v>
      </c>
      <c r="AC2549" t="s">
        <v>5662</v>
      </c>
      <c r="AD2549" t="s">
        <v>5663</v>
      </c>
      <c r="AE2549" t="s">
        <v>136</v>
      </c>
      <c r="AF2549" t="s">
        <v>121</v>
      </c>
      <c r="AG2549" s="6">
        <v>96950</v>
      </c>
      <c r="AH2549" t="s">
        <v>122</v>
      </c>
      <c r="AJ2549" s="8">
        <v>16702349226</v>
      </c>
      <c r="AL2549" t="s">
        <v>5666</v>
      </c>
      <c r="BE2549" t="str">
        <f>"35-2014.00"</f>
        <v>35-2014.00</v>
      </c>
      <c r="BF2549" t="s">
        <v>191</v>
      </c>
      <c r="BG2549" t="s">
        <v>5667</v>
      </c>
      <c r="BH2549" t="s">
        <v>313</v>
      </c>
      <c r="BI2549">
        <v>2</v>
      </c>
      <c r="BK2549" s="1">
        <v>45931</v>
      </c>
      <c r="BL2549" s="1">
        <v>46295</v>
      </c>
      <c r="BO2549">
        <v>36</v>
      </c>
      <c r="BP2549">
        <v>0</v>
      </c>
      <c r="BQ2549">
        <v>6</v>
      </c>
      <c r="BR2549">
        <v>6</v>
      </c>
      <c r="BS2549">
        <v>6</v>
      </c>
      <c r="BT2549">
        <v>6</v>
      </c>
      <c r="BU2549">
        <v>6</v>
      </c>
      <c r="BV2549">
        <v>6</v>
      </c>
      <c r="BW2549" t="str">
        <f>"8:00 AM"</f>
        <v>8:00 AM</v>
      </c>
      <c r="BX2549" t="str">
        <f>"2:00 PM"</f>
        <v>2:00 PM</v>
      </c>
      <c r="BY2549" t="s">
        <v>133</v>
      </c>
      <c r="BZ2549">
        <v>0</v>
      </c>
      <c r="CA2549">
        <v>12</v>
      </c>
      <c r="CB2549" t="s">
        <v>117</v>
      </c>
      <c r="CD2549" t="s">
        <v>5668</v>
      </c>
      <c r="CE2549" t="s">
        <v>5662</v>
      </c>
      <c r="CF2549" t="s">
        <v>5663</v>
      </c>
      <c r="CG2549" t="s">
        <v>136</v>
      </c>
      <c r="CH2549" t="s">
        <v>121</v>
      </c>
      <c r="CI2549" s="6">
        <v>96950</v>
      </c>
      <c r="CJ2549" s="10">
        <v>8.83</v>
      </c>
      <c r="CK2549" s="10">
        <v>8.83</v>
      </c>
      <c r="CL2549" s="10">
        <v>13.25</v>
      </c>
      <c r="CM2549" s="10">
        <v>13.25</v>
      </c>
      <c r="CN2549" t="s">
        <v>137</v>
      </c>
      <c r="CO2549" t="s">
        <v>140</v>
      </c>
      <c r="CP2549" t="s">
        <v>138</v>
      </c>
      <c r="CR2549" t="s">
        <v>117</v>
      </c>
      <c r="CS2549" t="s">
        <v>139</v>
      </c>
      <c r="CT2549" t="s">
        <v>140</v>
      </c>
      <c r="CU2549" t="s">
        <v>139</v>
      </c>
      <c r="CV2549" t="s">
        <v>140</v>
      </c>
      <c r="CW2549" t="s">
        <v>139</v>
      </c>
      <c r="CX2549" t="s">
        <v>140</v>
      </c>
      <c r="CY2549" t="s">
        <v>5669</v>
      </c>
      <c r="CZ2549" s="8">
        <v>16702349226</v>
      </c>
      <c r="DA2549" t="s">
        <v>5666</v>
      </c>
      <c r="DB2549" t="s">
        <v>140</v>
      </c>
      <c r="DC2549" t="s">
        <v>139</v>
      </c>
      <c r="DD2549" t="s">
        <v>117</v>
      </c>
    </row>
    <row r="2550" spans="1:114" ht="15" customHeight="1" x14ac:dyDescent="0.35">
      <c r="A2550" t="s">
        <v>12364</v>
      </c>
      <c r="B2550" t="s">
        <v>115</v>
      </c>
      <c r="C2550" s="1">
        <v>45812</v>
      </c>
      <c r="D2550" s="1">
        <v>45837</v>
      </c>
      <c r="E2550" t="s">
        <v>116</v>
      </c>
      <c r="F2550" s="1">
        <v>45929</v>
      </c>
      <c r="G2550" t="s">
        <v>139</v>
      </c>
      <c r="H2550" t="s">
        <v>117</v>
      </c>
      <c r="I2550" t="s">
        <v>117</v>
      </c>
      <c r="J2550" t="s">
        <v>872</v>
      </c>
      <c r="K2550" t="s">
        <v>873</v>
      </c>
      <c r="L2550" t="s">
        <v>874</v>
      </c>
      <c r="M2550" t="s">
        <v>875</v>
      </c>
      <c r="N2550" t="s">
        <v>136</v>
      </c>
      <c r="O2550" t="s">
        <v>121</v>
      </c>
      <c r="P2550" s="6">
        <v>96950</v>
      </c>
      <c r="Q2550" t="s">
        <v>122</v>
      </c>
      <c r="S2550" s="8">
        <v>16702878866</v>
      </c>
      <c r="U2550" t="s">
        <v>876</v>
      </c>
      <c r="V2550">
        <v>72111</v>
      </c>
      <c r="W2550" t="s">
        <v>124</v>
      </c>
      <c r="Y2550" t="s">
        <v>877</v>
      </c>
      <c r="Z2550" t="s">
        <v>878</v>
      </c>
      <c r="AB2550" t="s">
        <v>879</v>
      </c>
      <c r="AC2550" t="s">
        <v>880</v>
      </c>
      <c r="AE2550" t="s">
        <v>496</v>
      </c>
      <c r="AF2550" t="s">
        <v>121</v>
      </c>
      <c r="AG2550" s="6">
        <v>96950</v>
      </c>
      <c r="AH2550" t="s">
        <v>122</v>
      </c>
      <c r="AJ2550" s="8">
        <v>16702878866</v>
      </c>
      <c r="AL2550" t="s">
        <v>881</v>
      </c>
      <c r="BE2550" t="str">
        <f>"49-9071.00"</f>
        <v>49-9071.00</v>
      </c>
      <c r="BF2550" t="s">
        <v>156</v>
      </c>
      <c r="BG2550" t="s">
        <v>882</v>
      </c>
      <c r="BH2550" t="s">
        <v>883</v>
      </c>
      <c r="BI2550">
        <v>2</v>
      </c>
      <c r="BK2550" s="1">
        <v>45931</v>
      </c>
      <c r="BL2550" s="1">
        <v>47026</v>
      </c>
      <c r="BO2550">
        <v>40</v>
      </c>
      <c r="BP2550">
        <v>0</v>
      </c>
      <c r="BQ2550">
        <v>8</v>
      </c>
      <c r="BR2550">
        <v>8</v>
      </c>
      <c r="BS2550">
        <v>8</v>
      </c>
      <c r="BT2550">
        <v>8</v>
      </c>
      <c r="BU2550">
        <v>8</v>
      </c>
      <c r="BV2550">
        <v>0</v>
      </c>
      <c r="BW2550" t="str">
        <f>"8:00 AM"</f>
        <v>8:00 AM</v>
      </c>
      <c r="BX2550" t="str">
        <f>"5:00 PM"</f>
        <v>5:00 PM</v>
      </c>
      <c r="BY2550" t="s">
        <v>133</v>
      </c>
      <c r="BZ2550">
        <v>0</v>
      </c>
      <c r="CA2550">
        <v>12</v>
      </c>
      <c r="CB2550" t="s">
        <v>117</v>
      </c>
      <c r="CD2550" t="s">
        <v>12365</v>
      </c>
      <c r="CE2550" t="s">
        <v>885</v>
      </c>
      <c r="CG2550" t="s">
        <v>496</v>
      </c>
      <c r="CH2550" t="s">
        <v>121</v>
      </c>
      <c r="CI2550" s="6">
        <v>96950</v>
      </c>
      <c r="CJ2550" s="10">
        <v>9.75</v>
      </c>
      <c r="CK2550" s="10">
        <v>11</v>
      </c>
      <c r="CL2550" s="10">
        <v>14.63</v>
      </c>
      <c r="CM2550" s="10">
        <v>16.5</v>
      </c>
      <c r="CN2550" t="s">
        <v>137</v>
      </c>
      <c r="CO2550" t="s">
        <v>162</v>
      </c>
      <c r="CP2550" t="s">
        <v>138</v>
      </c>
      <c r="CR2550" t="s">
        <v>117</v>
      </c>
      <c r="CS2550" t="s">
        <v>139</v>
      </c>
      <c r="CT2550" t="s">
        <v>140</v>
      </c>
      <c r="CU2550" t="s">
        <v>139</v>
      </c>
      <c r="CV2550" t="s">
        <v>140</v>
      </c>
      <c r="CW2550" t="s">
        <v>139</v>
      </c>
      <c r="CX2550" t="s">
        <v>140</v>
      </c>
      <c r="CY2550" t="s">
        <v>886</v>
      </c>
      <c r="CZ2550" s="8">
        <v>16702348866</v>
      </c>
      <c r="DA2550" t="s">
        <v>881</v>
      </c>
      <c r="DB2550" t="s">
        <v>164</v>
      </c>
      <c r="DC2550" t="s">
        <v>139</v>
      </c>
      <c r="DD2550" t="s">
        <v>117</v>
      </c>
    </row>
    <row r="2551" spans="1:114" ht="15" customHeight="1" x14ac:dyDescent="0.35">
      <c r="A2551" t="s">
        <v>6215</v>
      </c>
      <c r="B2551" t="s">
        <v>166</v>
      </c>
      <c r="C2551" s="1">
        <v>45750</v>
      </c>
      <c r="D2551" s="1">
        <v>45838</v>
      </c>
      <c r="E2551" t="s">
        <v>116</v>
      </c>
      <c r="F2551" s="1">
        <v>45929</v>
      </c>
      <c r="G2551" t="s">
        <v>117</v>
      </c>
      <c r="H2551" t="s">
        <v>117</v>
      </c>
      <c r="I2551" t="s">
        <v>117</v>
      </c>
      <c r="J2551" t="s">
        <v>5913</v>
      </c>
      <c r="L2551" t="s">
        <v>6216</v>
      </c>
      <c r="N2551" t="s">
        <v>120</v>
      </c>
      <c r="O2551" t="s">
        <v>121</v>
      </c>
      <c r="P2551" s="6">
        <v>96950</v>
      </c>
      <c r="Q2551" t="s">
        <v>122</v>
      </c>
      <c r="S2551" s="8">
        <v>16702850138</v>
      </c>
      <c r="U2551" t="s">
        <v>5915</v>
      </c>
      <c r="V2551">
        <v>72232</v>
      </c>
      <c r="W2551" t="s">
        <v>124</v>
      </c>
      <c r="Y2551" t="s">
        <v>5916</v>
      </c>
      <c r="Z2551" t="s">
        <v>2582</v>
      </c>
      <c r="AB2551" t="s">
        <v>128</v>
      </c>
      <c r="AC2551" t="s">
        <v>6216</v>
      </c>
      <c r="AE2551" t="s">
        <v>120</v>
      </c>
      <c r="AF2551" t="s">
        <v>121</v>
      </c>
      <c r="AG2551" s="6">
        <v>96950</v>
      </c>
      <c r="AH2551" t="s">
        <v>122</v>
      </c>
      <c r="AJ2551" s="8">
        <v>16702850138</v>
      </c>
      <c r="AL2551" t="s">
        <v>5917</v>
      </c>
      <c r="BE2551" t="str">
        <f>"35-2014.00"</f>
        <v>35-2014.00</v>
      </c>
      <c r="BF2551" t="s">
        <v>191</v>
      </c>
      <c r="BG2551" t="s">
        <v>6217</v>
      </c>
      <c r="BH2551" t="s">
        <v>193</v>
      </c>
      <c r="BI2551">
        <v>5</v>
      </c>
      <c r="BK2551" s="1">
        <v>45931</v>
      </c>
      <c r="BL2551" s="1">
        <v>46295</v>
      </c>
      <c r="BO2551">
        <v>35</v>
      </c>
      <c r="BP2551">
        <v>0</v>
      </c>
      <c r="BQ2551">
        <v>7</v>
      </c>
      <c r="BR2551">
        <v>7</v>
      </c>
      <c r="BS2551">
        <v>7</v>
      </c>
      <c r="BT2551">
        <v>7</v>
      </c>
      <c r="BU2551">
        <v>7</v>
      </c>
      <c r="BV2551">
        <v>0</v>
      </c>
      <c r="BW2551" t="str">
        <f>"7:00 AM"</f>
        <v>7:00 AM</v>
      </c>
      <c r="BX2551" t="str">
        <f>"3:00 PM"</f>
        <v>3:00 PM</v>
      </c>
      <c r="BY2551" t="s">
        <v>133</v>
      </c>
      <c r="BZ2551">
        <v>0</v>
      </c>
      <c r="CA2551">
        <v>12</v>
      </c>
      <c r="CB2551" t="s">
        <v>117</v>
      </c>
      <c r="CD2551" t="s">
        <v>6218</v>
      </c>
      <c r="CE2551" t="s">
        <v>5920</v>
      </c>
      <c r="CG2551" t="s">
        <v>120</v>
      </c>
      <c r="CH2551" t="s">
        <v>121</v>
      </c>
      <c r="CI2551" s="6">
        <v>96950</v>
      </c>
      <c r="CJ2551" s="10">
        <v>8.83</v>
      </c>
      <c r="CK2551" s="10">
        <v>8.83</v>
      </c>
      <c r="CL2551" s="10">
        <v>13.25</v>
      </c>
      <c r="CM2551" s="10">
        <v>13.25</v>
      </c>
      <c r="CN2551" t="s">
        <v>137</v>
      </c>
      <c r="CP2551" t="s">
        <v>138</v>
      </c>
      <c r="CR2551" t="s">
        <v>117</v>
      </c>
      <c r="CS2551" t="s">
        <v>139</v>
      </c>
      <c r="CT2551" t="s">
        <v>140</v>
      </c>
      <c r="CU2551" t="s">
        <v>139</v>
      </c>
      <c r="CV2551" t="s">
        <v>140</v>
      </c>
      <c r="CW2551" t="s">
        <v>139</v>
      </c>
      <c r="CX2551" t="s">
        <v>140</v>
      </c>
      <c r="CY2551" t="s">
        <v>5921</v>
      </c>
      <c r="CZ2551" s="8">
        <v>16702850138</v>
      </c>
      <c r="DA2551" t="s">
        <v>5917</v>
      </c>
      <c r="DB2551" t="s">
        <v>140</v>
      </c>
      <c r="DC2551" t="s">
        <v>139</v>
      </c>
      <c r="DD2551" t="s">
        <v>117</v>
      </c>
    </row>
    <row r="2552" spans="1:114" ht="15" customHeight="1" x14ac:dyDescent="0.35">
      <c r="A2552" t="s">
        <v>6207</v>
      </c>
      <c r="B2552" t="s">
        <v>144</v>
      </c>
      <c r="C2552" s="1">
        <v>45759</v>
      </c>
      <c r="D2552" s="1">
        <v>45838</v>
      </c>
      <c r="E2552" t="s">
        <v>116</v>
      </c>
      <c r="F2552" s="1">
        <v>45929</v>
      </c>
      <c r="G2552" t="s">
        <v>117</v>
      </c>
      <c r="H2552" t="s">
        <v>117</v>
      </c>
      <c r="I2552" t="s">
        <v>117</v>
      </c>
      <c r="J2552" t="s">
        <v>230</v>
      </c>
      <c r="K2552" t="s">
        <v>231</v>
      </c>
      <c r="L2552" t="s">
        <v>232</v>
      </c>
      <c r="M2552" t="s">
        <v>136</v>
      </c>
      <c r="N2552" t="s">
        <v>233</v>
      </c>
      <c r="O2552" t="s">
        <v>121</v>
      </c>
      <c r="P2552" s="6">
        <v>96950</v>
      </c>
      <c r="Q2552" t="s">
        <v>122</v>
      </c>
      <c r="S2552" s="8">
        <v>16702331530</v>
      </c>
      <c r="U2552" t="s">
        <v>234</v>
      </c>
      <c r="V2552">
        <v>445299</v>
      </c>
      <c r="W2552" t="s">
        <v>124</v>
      </c>
      <c r="Y2552" t="s">
        <v>235</v>
      </c>
      <c r="Z2552" t="s">
        <v>236</v>
      </c>
      <c r="AA2552" t="s">
        <v>164</v>
      </c>
      <c r="AB2552" t="s">
        <v>237</v>
      </c>
      <c r="AC2552" t="s">
        <v>232</v>
      </c>
      <c r="AD2552" t="s">
        <v>136</v>
      </c>
      <c r="AE2552" t="s">
        <v>233</v>
      </c>
      <c r="AF2552" t="s">
        <v>121</v>
      </c>
      <c r="AG2552" s="6">
        <v>96950</v>
      </c>
      <c r="AH2552" t="s">
        <v>122</v>
      </c>
      <c r="AJ2552" s="8">
        <v>16702331530</v>
      </c>
      <c r="AL2552" t="s">
        <v>238</v>
      </c>
      <c r="BE2552" t="str">
        <f>"11-1021.00"</f>
        <v>11-1021.00</v>
      </c>
      <c r="BF2552" t="s">
        <v>586</v>
      </c>
      <c r="BG2552" t="s">
        <v>587</v>
      </c>
      <c r="BH2552" t="s">
        <v>474</v>
      </c>
      <c r="BI2552">
        <v>1</v>
      </c>
      <c r="BJ2552">
        <v>1</v>
      </c>
      <c r="BK2552" s="1">
        <v>45931</v>
      </c>
      <c r="BL2552" s="1">
        <v>46295</v>
      </c>
      <c r="BM2552" s="1">
        <v>45931</v>
      </c>
      <c r="BN2552" s="1">
        <v>46295</v>
      </c>
      <c r="BO2552">
        <v>40</v>
      </c>
      <c r="BP2552">
        <v>7</v>
      </c>
      <c r="BQ2552">
        <v>7</v>
      </c>
      <c r="BR2552">
        <v>0</v>
      </c>
      <c r="BS2552">
        <v>6</v>
      </c>
      <c r="BT2552">
        <v>6</v>
      </c>
      <c r="BU2552">
        <v>7</v>
      </c>
      <c r="BV2552">
        <v>7</v>
      </c>
      <c r="BW2552" t="str">
        <f>"10:00 AM"</f>
        <v>10:00 AM</v>
      </c>
      <c r="BX2552" t="str">
        <f>"6:00 PM"</f>
        <v>6:00 PM</v>
      </c>
      <c r="BY2552" t="s">
        <v>588</v>
      </c>
      <c r="BZ2552">
        <v>0</v>
      </c>
      <c r="CA2552">
        <v>48</v>
      </c>
      <c r="CB2552" t="s">
        <v>139</v>
      </c>
      <c r="CC2552">
        <v>30</v>
      </c>
      <c r="CD2552" t="s">
        <v>6208</v>
      </c>
      <c r="CE2552" t="s">
        <v>232</v>
      </c>
      <c r="CF2552" t="s">
        <v>136</v>
      </c>
      <c r="CG2552" t="s">
        <v>233</v>
      </c>
      <c r="CH2552" t="s">
        <v>121</v>
      </c>
      <c r="CI2552" s="6">
        <v>96950</v>
      </c>
      <c r="CJ2552" s="10">
        <v>22.09</v>
      </c>
      <c r="CK2552" s="10">
        <v>23.46</v>
      </c>
      <c r="CL2552" s="10">
        <v>33.14</v>
      </c>
      <c r="CM2552" s="10">
        <v>35.19</v>
      </c>
      <c r="CN2552" t="s">
        <v>137</v>
      </c>
      <c r="CO2552" t="s">
        <v>164</v>
      </c>
      <c r="CP2552" t="s">
        <v>138</v>
      </c>
      <c r="CR2552" t="s">
        <v>117</v>
      </c>
      <c r="CS2552" t="s">
        <v>139</v>
      </c>
      <c r="CT2552" t="s">
        <v>140</v>
      </c>
      <c r="CU2552" t="s">
        <v>139</v>
      </c>
      <c r="CV2552" t="s">
        <v>140</v>
      </c>
      <c r="CW2552" t="s">
        <v>139</v>
      </c>
      <c r="CX2552" t="s">
        <v>140</v>
      </c>
      <c r="CY2552" t="s">
        <v>623</v>
      </c>
      <c r="CZ2552" s="8">
        <v>16702331530</v>
      </c>
      <c r="DA2552" t="s">
        <v>238</v>
      </c>
      <c r="DB2552" t="s">
        <v>244</v>
      </c>
      <c r="DC2552" t="s">
        <v>139</v>
      </c>
      <c r="DD2552" t="s">
        <v>117</v>
      </c>
      <c r="DE2552" t="s">
        <v>235</v>
      </c>
      <c r="DF2552" t="s">
        <v>236</v>
      </c>
      <c r="DG2552" t="s">
        <v>164</v>
      </c>
      <c r="DH2552" t="s">
        <v>234</v>
      </c>
      <c r="DI2552" t="s">
        <v>230</v>
      </c>
      <c r="DJ2552" t="s">
        <v>238</v>
      </c>
    </row>
    <row r="2553" spans="1:114" ht="15" customHeight="1" x14ac:dyDescent="0.35">
      <c r="A2553" t="s">
        <v>15522</v>
      </c>
      <c r="B2553" t="s">
        <v>144</v>
      </c>
      <c r="C2553" s="1">
        <v>45759</v>
      </c>
      <c r="D2553" s="1">
        <v>45838</v>
      </c>
      <c r="E2553" t="s">
        <v>116</v>
      </c>
      <c r="F2553" s="1">
        <v>45929</v>
      </c>
      <c r="G2553" t="s">
        <v>117</v>
      </c>
      <c r="H2553" t="s">
        <v>117</v>
      </c>
      <c r="I2553" t="s">
        <v>117</v>
      </c>
      <c r="J2553" t="s">
        <v>230</v>
      </c>
      <c r="K2553" t="s">
        <v>231</v>
      </c>
      <c r="L2553" t="s">
        <v>232</v>
      </c>
      <c r="M2553" t="s">
        <v>136</v>
      </c>
      <c r="N2553" t="s">
        <v>233</v>
      </c>
      <c r="O2553" t="s">
        <v>121</v>
      </c>
      <c r="P2553" s="6">
        <v>96950</v>
      </c>
      <c r="Q2553" t="s">
        <v>122</v>
      </c>
      <c r="S2553" s="8">
        <v>16702331530</v>
      </c>
      <c r="U2553" t="s">
        <v>234</v>
      </c>
      <c r="V2553">
        <v>722511</v>
      </c>
      <c r="W2553" t="s">
        <v>124</v>
      </c>
      <c r="Y2553" t="s">
        <v>235</v>
      </c>
      <c r="Z2553" t="s">
        <v>236</v>
      </c>
      <c r="AA2553" t="s">
        <v>164</v>
      </c>
      <c r="AB2553" t="s">
        <v>237</v>
      </c>
      <c r="AC2553" t="s">
        <v>232</v>
      </c>
      <c r="AD2553" t="s">
        <v>136</v>
      </c>
      <c r="AE2553" t="s">
        <v>233</v>
      </c>
      <c r="AF2553" t="s">
        <v>121</v>
      </c>
      <c r="AG2553" s="6">
        <v>96950</v>
      </c>
      <c r="AH2553" t="s">
        <v>122</v>
      </c>
      <c r="AJ2553" s="8">
        <v>16702331530</v>
      </c>
      <c r="AL2553" t="s">
        <v>238</v>
      </c>
      <c r="BE2553" t="str">
        <f>"35-2014.00"</f>
        <v>35-2014.00</v>
      </c>
      <c r="BF2553" t="s">
        <v>191</v>
      </c>
      <c r="BG2553" t="s">
        <v>7050</v>
      </c>
      <c r="BH2553" t="s">
        <v>313</v>
      </c>
      <c r="BI2553">
        <v>3</v>
      </c>
      <c r="BJ2553">
        <v>3</v>
      </c>
      <c r="BK2553" s="1">
        <v>45931</v>
      </c>
      <c r="BL2553" s="1">
        <v>46295</v>
      </c>
      <c r="BM2553" s="1">
        <v>45931</v>
      </c>
      <c r="BN2553" s="1">
        <v>46295</v>
      </c>
      <c r="BO2553">
        <v>35</v>
      </c>
      <c r="BP2553">
        <v>7</v>
      </c>
      <c r="BQ2553">
        <v>7</v>
      </c>
      <c r="BR2553">
        <v>0</v>
      </c>
      <c r="BS2553">
        <v>7</v>
      </c>
      <c r="BT2553">
        <v>0</v>
      </c>
      <c r="BU2553">
        <v>7</v>
      </c>
      <c r="BV2553">
        <v>7</v>
      </c>
      <c r="BW2553" t="str">
        <f>"5:30 AM"</f>
        <v>5:30 AM</v>
      </c>
      <c r="BX2553" t="str">
        <f>"1:30 PM"</f>
        <v>1:30 PM</v>
      </c>
      <c r="BY2553" t="s">
        <v>133</v>
      </c>
      <c r="BZ2553">
        <v>0</v>
      </c>
      <c r="CA2553">
        <v>12</v>
      </c>
      <c r="CB2553" t="s">
        <v>117</v>
      </c>
      <c r="CD2553" t="s">
        <v>15523</v>
      </c>
      <c r="CE2553" t="s">
        <v>232</v>
      </c>
      <c r="CF2553" t="s">
        <v>136</v>
      </c>
      <c r="CG2553" t="s">
        <v>233</v>
      </c>
      <c r="CH2553" t="s">
        <v>121</v>
      </c>
      <c r="CI2553" s="6">
        <v>96950</v>
      </c>
      <c r="CJ2553" s="10">
        <v>8.83</v>
      </c>
      <c r="CK2553" s="10">
        <v>14.19</v>
      </c>
      <c r="CL2553" s="10">
        <v>13.25</v>
      </c>
      <c r="CM2553" s="10">
        <v>21.29</v>
      </c>
      <c r="CN2553" t="s">
        <v>137</v>
      </c>
      <c r="CO2553" t="s">
        <v>164</v>
      </c>
      <c r="CP2553" t="s">
        <v>138</v>
      </c>
      <c r="CR2553" t="s">
        <v>117</v>
      </c>
      <c r="CS2553" t="s">
        <v>139</v>
      </c>
      <c r="CT2553" t="s">
        <v>140</v>
      </c>
      <c r="CU2553" t="s">
        <v>139</v>
      </c>
      <c r="CV2553" t="s">
        <v>140</v>
      </c>
      <c r="CW2553" t="s">
        <v>139</v>
      </c>
      <c r="CX2553" t="s">
        <v>140</v>
      </c>
      <c r="CY2553" t="s">
        <v>590</v>
      </c>
      <c r="CZ2553" s="8">
        <v>16702331530</v>
      </c>
      <c r="DA2553" t="s">
        <v>238</v>
      </c>
      <c r="DB2553" t="s">
        <v>244</v>
      </c>
      <c r="DC2553" t="s">
        <v>139</v>
      </c>
      <c r="DD2553" t="s">
        <v>117</v>
      </c>
      <c r="DE2553" t="s">
        <v>235</v>
      </c>
      <c r="DF2553" t="s">
        <v>236</v>
      </c>
      <c r="DG2553" t="s">
        <v>164</v>
      </c>
      <c r="DH2553" t="s">
        <v>234</v>
      </c>
      <c r="DI2553" t="s">
        <v>230</v>
      </c>
      <c r="DJ2553" t="s">
        <v>238</v>
      </c>
    </row>
    <row r="2554" spans="1:114" ht="15" customHeight="1" x14ac:dyDescent="0.35">
      <c r="A2554" t="s">
        <v>16726</v>
      </c>
      <c r="B2554" t="s">
        <v>144</v>
      </c>
      <c r="C2554" s="1">
        <v>45759</v>
      </c>
      <c r="D2554" s="1">
        <v>45838</v>
      </c>
      <c r="E2554" t="s">
        <v>116</v>
      </c>
      <c r="F2554" s="1">
        <v>45929</v>
      </c>
      <c r="G2554" t="s">
        <v>117</v>
      </c>
      <c r="H2554" t="s">
        <v>117</v>
      </c>
      <c r="I2554" t="s">
        <v>117</v>
      </c>
      <c r="J2554" t="s">
        <v>230</v>
      </c>
      <c r="K2554" t="s">
        <v>231</v>
      </c>
      <c r="L2554" t="s">
        <v>232</v>
      </c>
      <c r="M2554" t="s">
        <v>136</v>
      </c>
      <c r="N2554" t="s">
        <v>233</v>
      </c>
      <c r="O2554" t="s">
        <v>121</v>
      </c>
      <c r="P2554" s="6">
        <v>96950</v>
      </c>
      <c r="Q2554" t="s">
        <v>122</v>
      </c>
      <c r="S2554" s="8">
        <v>16702331530</v>
      </c>
      <c r="U2554" t="s">
        <v>234</v>
      </c>
      <c r="V2554">
        <v>721110</v>
      </c>
      <c r="W2554" t="s">
        <v>124</v>
      </c>
      <c r="Y2554" t="s">
        <v>235</v>
      </c>
      <c r="Z2554" t="s">
        <v>236</v>
      </c>
      <c r="AB2554" t="s">
        <v>237</v>
      </c>
      <c r="AC2554" t="s">
        <v>232</v>
      </c>
      <c r="AD2554" t="s">
        <v>136</v>
      </c>
      <c r="AE2554" t="s">
        <v>233</v>
      </c>
      <c r="AF2554" t="s">
        <v>121</v>
      </c>
      <c r="AG2554" s="6">
        <v>96950</v>
      </c>
      <c r="AH2554" t="s">
        <v>122</v>
      </c>
      <c r="AJ2554" s="8">
        <v>16702331530</v>
      </c>
      <c r="AL2554" t="s">
        <v>238</v>
      </c>
      <c r="BE2554" t="str">
        <f>"49-9021.00"</f>
        <v>49-9021.00</v>
      </c>
      <c r="BF2554" t="s">
        <v>239</v>
      </c>
      <c r="BG2554" t="s">
        <v>240</v>
      </c>
      <c r="BH2554" t="s">
        <v>241</v>
      </c>
      <c r="BI2554">
        <v>1</v>
      </c>
      <c r="BJ2554">
        <v>1</v>
      </c>
      <c r="BK2554" s="1">
        <v>45931</v>
      </c>
      <c r="BL2554" s="1">
        <v>46295</v>
      </c>
      <c r="BM2554" s="1">
        <v>45931</v>
      </c>
      <c r="BN2554" s="1">
        <v>46295</v>
      </c>
      <c r="BO2554">
        <v>40</v>
      </c>
      <c r="BP2554">
        <v>0</v>
      </c>
      <c r="BQ2554">
        <v>8</v>
      </c>
      <c r="BR2554">
        <v>8</v>
      </c>
      <c r="BS2554">
        <v>8</v>
      </c>
      <c r="BT2554">
        <v>8</v>
      </c>
      <c r="BU2554">
        <v>8</v>
      </c>
      <c r="BV2554">
        <v>0</v>
      </c>
      <c r="BW2554" t="str">
        <f>"7:00 AM"</f>
        <v>7:00 AM</v>
      </c>
      <c r="BX2554" t="str">
        <f>"4:00 PM"</f>
        <v>4:00 PM</v>
      </c>
      <c r="BY2554" t="s">
        <v>159</v>
      </c>
      <c r="BZ2554">
        <v>0</v>
      </c>
      <c r="CA2554">
        <v>24</v>
      </c>
      <c r="CB2554" t="s">
        <v>117</v>
      </c>
      <c r="CD2554" t="s">
        <v>16727</v>
      </c>
      <c r="CE2554" t="s">
        <v>232</v>
      </c>
      <c r="CF2554" t="s">
        <v>136</v>
      </c>
      <c r="CG2554" t="s">
        <v>233</v>
      </c>
      <c r="CH2554" t="s">
        <v>121</v>
      </c>
      <c r="CI2554" s="6">
        <v>96950</v>
      </c>
      <c r="CJ2554" s="10">
        <v>10.74</v>
      </c>
      <c r="CK2554" s="10">
        <v>10.74</v>
      </c>
      <c r="CL2554" s="10">
        <v>16.11</v>
      </c>
      <c r="CM2554" s="10">
        <v>16.11</v>
      </c>
      <c r="CN2554" t="s">
        <v>137</v>
      </c>
      <c r="CP2554" t="s">
        <v>138</v>
      </c>
      <c r="CR2554" t="s">
        <v>117</v>
      </c>
      <c r="CS2554" t="s">
        <v>139</v>
      </c>
      <c r="CT2554" t="s">
        <v>140</v>
      </c>
      <c r="CU2554" t="s">
        <v>139</v>
      </c>
      <c r="CV2554" t="s">
        <v>140</v>
      </c>
      <c r="CW2554" t="s">
        <v>139</v>
      </c>
      <c r="CX2554" t="s">
        <v>140</v>
      </c>
      <c r="CY2554" t="s">
        <v>590</v>
      </c>
      <c r="CZ2554" s="8">
        <v>16702331530</v>
      </c>
      <c r="DA2554" t="s">
        <v>238</v>
      </c>
      <c r="DB2554" t="s">
        <v>244</v>
      </c>
      <c r="DC2554" t="s">
        <v>139</v>
      </c>
      <c r="DD2554" t="s">
        <v>117</v>
      </c>
      <c r="DE2554" t="s">
        <v>235</v>
      </c>
      <c r="DF2554" t="s">
        <v>236</v>
      </c>
      <c r="DG2554" t="s">
        <v>164</v>
      </c>
      <c r="DH2554" t="s">
        <v>234</v>
      </c>
      <c r="DI2554" t="s">
        <v>230</v>
      </c>
      <c r="DJ2554" t="s">
        <v>238</v>
      </c>
    </row>
    <row r="2555" spans="1:114" ht="15" customHeight="1" x14ac:dyDescent="0.35">
      <c r="A2555" t="s">
        <v>8689</v>
      </c>
      <c r="B2555" t="s">
        <v>166</v>
      </c>
      <c r="C2555" s="1">
        <v>45761</v>
      </c>
      <c r="D2555" s="1">
        <v>45838</v>
      </c>
      <c r="E2555" t="s">
        <v>116</v>
      </c>
      <c r="F2555" s="1">
        <v>45929</v>
      </c>
      <c r="G2555" t="s">
        <v>117</v>
      </c>
      <c r="H2555" t="s">
        <v>117</v>
      </c>
      <c r="I2555" t="s">
        <v>117</v>
      </c>
      <c r="J2555" t="s">
        <v>7998</v>
      </c>
      <c r="K2555" t="s">
        <v>7999</v>
      </c>
      <c r="L2555" t="s">
        <v>8009</v>
      </c>
      <c r="M2555" t="s">
        <v>8000</v>
      </c>
      <c r="N2555" t="s">
        <v>136</v>
      </c>
      <c r="O2555" t="s">
        <v>121</v>
      </c>
      <c r="P2555" s="6">
        <v>96950</v>
      </c>
      <c r="Q2555" t="s">
        <v>122</v>
      </c>
      <c r="S2555" s="8">
        <v>16702854040</v>
      </c>
      <c r="U2555" t="s">
        <v>8001</v>
      </c>
      <c r="V2555">
        <v>722410</v>
      </c>
      <c r="W2555" t="s">
        <v>124</v>
      </c>
      <c r="Y2555" t="s">
        <v>8002</v>
      </c>
      <c r="Z2555" t="s">
        <v>8003</v>
      </c>
      <c r="AA2555" t="s">
        <v>8004</v>
      </c>
      <c r="AB2555" t="s">
        <v>474</v>
      </c>
      <c r="AC2555" t="s">
        <v>8009</v>
      </c>
      <c r="AD2555" t="s">
        <v>8000</v>
      </c>
      <c r="AE2555" t="s">
        <v>136</v>
      </c>
      <c r="AF2555" t="s">
        <v>121</v>
      </c>
      <c r="AG2555" s="6">
        <v>96950</v>
      </c>
      <c r="AH2555" t="s">
        <v>122</v>
      </c>
      <c r="AJ2555" s="8">
        <v>16702854040</v>
      </c>
      <c r="AL2555" t="s">
        <v>8005</v>
      </c>
      <c r="BE2555" t="str">
        <f>"27-2042.00"</f>
        <v>27-2042.00</v>
      </c>
      <c r="BF2555" t="s">
        <v>4229</v>
      </c>
      <c r="BG2555" t="s">
        <v>8006</v>
      </c>
      <c r="BH2555" t="s">
        <v>8007</v>
      </c>
      <c r="BI2555">
        <v>2</v>
      </c>
      <c r="BK2555" s="1">
        <v>45931</v>
      </c>
      <c r="BL2555" s="1">
        <v>46295</v>
      </c>
      <c r="BO2555">
        <v>35</v>
      </c>
      <c r="BP2555">
        <v>3</v>
      </c>
      <c r="BQ2555">
        <v>0</v>
      </c>
      <c r="BR2555">
        <v>4</v>
      </c>
      <c r="BS2555">
        <v>7</v>
      </c>
      <c r="BT2555">
        <v>7</v>
      </c>
      <c r="BU2555">
        <v>7</v>
      </c>
      <c r="BV2555">
        <v>7</v>
      </c>
      <c r="BW2555" t="str">
        <f>"5:00 PM"</f>
        <v>5:00 PM</v>
      </c>
      <c r="BX2555" t="str">
        <f>"1:00 AM"</f>
        <v>1:00 AM</v>
      </c>
      <c r="BY2555" t="s">
        <v>133</v>
      </c>
      <c r="BZ2555">
        <v>0</v>
      </c>
      <c r="CA2555">
        <v>12</v>
      </c>
      <c r="CB2555" t="s">
        <v>117</v>
      </c>
      <c r="CD2555" s="2" t="s">
        <v>8008</v>
      </c>
      <c r="CE2555" t="s">
        <v>8009</v>
      </c>
      <c r="CF2555" t="s">
        <v>8000</v>
      </c>
      <c r="CG2555" t="s">
        <v>136</v>
      </c>
      <c r="CH2555" t="s">
        <v>121</v>
      </c>
      <c r="CI2555" s="6">
        <v>96950</v>
      </c>
      <c r="CJ2555" s="10">
        <v>33.06</v>
      </c>
      <c r="CK2555" s="10">
        <v>33.06</v>
      </c>
      <c r="CL2555" s="10">
        <v>49.6</v>
      </c>
      <c r="CM2555" s="10">
        <v>49.6</v>
      </c>
      <c r="CN2555" t="s">
        <v>137</v>
      </c>
      <c r="CO2555" t="s">
        <v>8010</v>
      </c>
      <c r="CP2555" t="s">
        <v>138</v>
      </c>
      <c r="CR2555" t="s">
        <v>117</v>
      </c>
      <c r="CS2555" t="s">
        <v>139</v>
      </c>
      <c r="CT2555" t="s">
        <v>140</v>
      </c>
      <c r="CU2555" t="s">
        <v>139</v>
      </c>
      <c r="CV2555" t="s">
        <v>140</v>
      </c>
      <c r="CW2555" t="s">
        <v>139</v>
      </c>
      <c r="CX2555" t="s">
        <v>140</v>
      </c>
      <c r="CY2555" t="s">
        <v>8011</v>
      </c>
      <c r="CZ2555" s="8">
        <v>16702854040</v>
      </c>
      <c r="DA2555" t="s">
        <v>8012</v>
      </c>
      <c r="DB2555" t="s">
        <v>142</v>
      </c>
      <c r="DC2555" t="s">
        <v>139</v>
      </c>
      <c r="DD2555" t="s">
        <v>117</v>
      </c>
    </row>
    <row r="2556" spans="1:114" ht="15" customHeight="1" x14ac:dyDescent="0.35">
      <c r="A2556" t="s">
        <v>14097</v>
      </c>
      <c r="B2556" t="s">
        <v>144</v>
      </c>
      <c r="C2556" s="1">
        <v>45763</v>
      </c>
      <c r="D2556" s="1">
        <v>45838</v>
      </c>
      <c r="E2556" t="s">
        <v>116</v>
      </c>
      <c r="F2556" s="1">
        <v>45911</v>
      </c>
      <c r="G2556" t="s">
        <v>117</v>
      </c>
      <c r="H2556" t="s">
        <v>117</v>
      </c>
      <c r="I2556" t="s">
        <v>117</v>
      </c>
      <c r="J2556" t="s">
        <v>4074</v>
      </c>
      <c r="K2556" t="s">
        <v>4917</v>
      </c>
      <c r="L2556" t="s">
        <v>4918</v>
      </c>
      <c r="M2556" t="s">
        <v>1150</v>
      </c>
      <c r="N2556" t="s">
        <v>1143</v>
      </c>
      <c r="O2556" t="s">
        <v>121</v>
      </c>
      <c r="P2556" s="6">
        <v>96952</v>
      </c>
      <c r="Q2556" t="s">
        <v>122</v>
      </c>
      <c r="R2556" t="s">
        <v>382</v>
      </c>
      <c r="S2556" s="8">
        <v>16704330105</v>
      </c>
      <c r="U2556" t="s">
        <v>4076</v>
      </c>
      <c r="V2556">
        <v>445110</v>
      </c>
      <c r="W2556" t="s">
        <v>124</v>
      </c>
      <c r="Y2556" t="s">
        <v>4077</v>
      </c>
      <c r="Z2556" t="s">
        <v>4078</v>
      </c>
      <c r="AB2556" t="s">
        <v>154</v>
      </c>
      <c r="AC2556" t="s">
        <v>4079</v>
      </c>
      <c r="AD2556" t="s">
        <v>1150</v>
      </c>
      <c r="AE2556" t="s">
        <v>1143</v>
      </c>
      <c r="AF2556" t="s">
        <v>121</v>
      </c>
      <c r="AG2556" s="6">
        <v>96952</v>
      </c>
      <c r="AH2556" t="s">
        <v>122</v>
      </c>
      <c r="AI2556" t="s">
        <v>382</v>
      </c>
      <c r="AJ2556" s="8">
        <v>16704330105</v>
      </c>
      <c r="AL2556" t="s">
        <v>4080</v>
      </c>
      <c r="BE2556" t="str">
        <f>"53-7065.00"</f>
        <v>53-7065.00</v>
      </c>
      <c r="BF2556" t="s">
        <v>255</v>
      </c>
      <c r="BG2556" t="s">
        <v>4919</v>
      </c>
      <c r="BH2556" t="s">
        <v>4920</v>
      </c>
      <c r="BI2556">
        <v>1</v>
      </c>
      <c r="BJ2556">
        <v>1</v>
      </c>
      <c r="BK2556" s="1">
        <v>45913</v>
      </c>
      <c r="BL2556" s="1">
        <v>46277</v>
      </c>
      <c r="BM2556" s="1">
        <v>45913</v>
      </c>
      <c r="BN2556" s="1">
        <v>46277</v>
      </c>
      <c r="BO2556">
        <v>35</v>
      </c>
      <c r="BP2556">
        <v>0</v>
      </c>
      <c r="BQ2556">
        <v>7</v>
      </c>
      <c r="BR2556">
        <v>7</v>
      </c>
      <c r="BS2556">
        <v>7</v>
      </c>
      <c r="BT2556">
        <v>7</v>
      </c>
      <c r="BU2556">
        <v>7</v>
      </c>
      <c r="BV2556">
        <v>0</v>
      </c>
      <c r="BW2556" t="str">
        <f>"9:00 AM"</f>
        <v>9:00 AM</v>
      </c>
      <c r="BX2556" t="str">
        <f>"5:00 PM"</f>
        <v>5:00 PM</v>
      </c>
      <c r="BY2556" t="s">
        <v>133</v>
      </c>
      <c r="BZ2556">
        <v>0</v>
      </c>
      <c r="CA2556">
        <v>6</v>
      </c>
      <c r="CB2556" t="s">
        <v>117</v>
      </c>
      <c r="CD2556" t="s">
        <v>393</v>
      </c>
      <c r="CE2556" t="s">
        <v>4921</v>
      </c>
      <c r="CF2556" t="s">
        <v>1150</v>
      </c>
      <c r="CG2556" t="s">
        <v>1143</v>
      </c>
      <c r="CH2556" t="s">
        <v>121</v>
      </c>
      <c r="CI2556" s="6">
        <v>96952</v>
      </c>
      <c r="CJ2556" s="10">
        <v>8.86</v>
      </c>
      <c r="CK2556" s="10">
        <v>8.86</v>
      </c>
      <c r="CL2556" s="10">
        <v>13.29</v>
      </c>
      <c r="CM2556" s="10">
        <v>13.29</v>
      </c>
      <c r="CN2556" t="s">
        <v>137</v>
      </c>
      <c r="CO2556" t="s">
        <v>393</v>
      </c>
      <c r="CP2556" t="s">
        <v>138</v>
      </c>
      <c r="CR2556" t="s">
        <v>117</v>
      </c>
      <c r="CS2556" t="s">
        <v>139</v>
      </c>
      <c r="CT2556" t="s">
        <v>140</v>
      </c>
      <c r="CU2556" t="s">
        <v>139</v>
      </c>
      <c r="CV2556" t="s">
        <v>140</v>
      </c>
      <c r="CW2556" t="s">
        <v>139</v>
      </c>
      <c r="CX2556" t="s">
        <v>140</v>
      </c>
      <c r="CY2556" t="s">
        <v>394</v>
      </c>
      <c r="CZ2556" s="8">
        <v>16704330105</v>
      </c>
      <c r="DA2556" t="s">
        <v>4080</v>
      </c>
      <c r="DB2556" t="s">
        <v>292</v>
      </c>
      <c r="DC2556" t="s">
        <v>139</v>
      </c>
      <c r="DD2556" t="s">
        <v>117</v>
      </c>
    </row>
    <row r="2557" spans="1:114" ht="15" customHeight="1" x14ac:dyDescent="0.35">
      <c r="A2557" t="s">
        <v>14029</v>
      </c>
      <c r="B2557" t="s">
        <v>144</v>
      </c>
      <c r="C2557" s="1">
        <v>45765</v>
      </c>
      <c r="D2557" s="1">
        <v>45838</v>
      </c>
      <c r="E2557" t="s">
        <v>116</v>
      </c>
      <c r="F2557" s="1">
        <v>45929</v>
      </c>
      <c r="G2557" t="s">
        <v>139</v>
      </c>
      <c r="H2557" t="s">
        <v>117</v>
      </c>
      <c r="I2557" t="s">
        <v>117</v>
      </c>
      <c r="J2557" t="s">
        <v>2589</v>
      </c>
      <c r="K2557" t="s">
        <v>140</v>
      </c>
      <c r="L2557" t="s">
        <v>2590</v>
      </c>
      <c r="M2557" t="s">
        <v>2591</v>
      </c>
      <c r="N2557" t="s">
        <v>551</v>
      </c>
      <c r="O2557" t="s">
        <v>121</v>
      </c>
      <c r="P2557" s="6">
        <v>96952</v>
      </c>
      <c r="Q2557" t="s">
        <v>122</v>
      </c>
      <c r="R2557" t="s">
        <v>140</v>
      </c>
      <c r="S2557" s="8">
        <v>16704339989</v>
      </c>
      <c r="U2557" t="s">
        <v>2592</v>
      </c>
      <c r="V2557">
        <v>481111</v>
      </c>
      <c r="W2557" t="s">
        <v>124</v>
      </c>
      <c r="Y2557" t="s">
        <v>2593</v>
      </c>
      <c r="Z2557" t="s">
        <v>2594</v>
      </c>
      <c r="AA2557" t="s">
        <v>2595</v>
      </c>
      <c r="AB2557" t="s">
        <v>205</v>
      </c>
      <c r="AC2557" t="s">
        <v>2590</v>
      </c>
      <c r="AD2557" t="s">
        <v>2591</v>
      </c>
      <c r="AE2557" t="s">
        <v>551</v>
      </c>
      <c r="AF2557" t="s">
        <v>121</v>
      </c>
      <c r="AG2557" s="6">
        <v>96952</v>
      </c>
      <c r="AH2557" t="s">
        <v>122</v>
      </c>
      <c r="AJ2557" s="8">
        <v>16704339989</v>
      </c>
      <c r="AL2557" t="s">
        <v>2596</v>
      </c>
      <c r="BE2557" t="str">
        <f>"15-1232.00"</f>
        <v>15-1232.00</v>
      </c>
      <c r="BF2557" t="s">
        <v>3284</v>
      </c>
      <c r="BG2557" t="s">
        <v>14030</v>
      </c>
      <c r="BH2557" t="s">
        <v>3284</v>
      </c>
      <c r="BI2557">
        <v>1</v>
      </c>
      <c r="BJ2557">
        <v>1</v>
      </c>
      <c r="BK2557" s="1">
        <v>45931</v>
      </c>
      <c r="BL2557" s="1">
        <v>47026</v>
      </c>
      <c r="BM2557" s="1">
        <v>45931</v>
      </c>
      <c r="BN2557" s="1">
        <v>47026</v>
      </c>
      <c r="BO2557">
        <v>40</v>
      </c>
      <c r="BP2557">
        <v>0</v>
      </c>
      <c r="BQ2557">
        <v>8</v>
      </c>
      <c r="BR2557">
        <v>8</v>
      </c>
      <c r="BS2557">
        <v>8</v>
      </c>
      <c r="BT2557">
        <v>8</v>
      </c>
      <c r="BU2557">
        <v>8</v>
      </c>
      <c r="BV2557">
        <v>0</v>
      </c>
      <c r="BW2557" t="str">
        <f>"8:00 AM"</f>
        <v>8:00 AM</v>
      </c>
      <c r="BX2557" t="str">
        <f>"5:00 PM"</f>
        <v>5:00 PM</v>
      </c>
      <c r="BY2557" t="s">
        <v>159</v>
      </c>
      <c r="BZ2557">
        <v>0</v>
      </c>
      <c r="CA2557">
        <v>24</v>
      </c>
      <c r="CB2557" t="s">
        <v>117</v>
      </c>
      <c r="CD2557" t="s">
        <v>11678</v>
      </c>
      <c r="CE2557" t="s">
        <v>2590</v>
      </c>
      <c r="CF2557" t="s">
        <v>2591</v>
      </c>
      <c r="CG2557" t="s">
        <v>551</v>
      </c>
      <c r="CH2557" t="s">
        <v>121</v>
      </c>
      <c r="CI2557" s="6">
        <v>96952</v>
      </c>
      <c r="CJ2557" s="10">
        <v>15.2</v>
      </c>
      <c r="CK2557" s="10">
        <v>15.25</v>
      </c>
      <c r="CL2557" s="10">
        <v>0</v>
      </c>
      <c r="CM2557" s="10">
        <v>0</v>
      </c>
      <c r="CN2557" t="s">
        <v>137</v>
      </c>
      <c r="CO2557" t="s">
        <v>140</v>
      </c>
      <c r="CP2557" t="s">
        <v>138</v>
      </c>
      <c r="CR2557" t="s">
        <v>117</v>
      </c>
      <c r="CS2557" t="s">
        <v>139</v>
      </c>
      <c r="CT2557" t="s">
        <v>140</v>
      </c>
      <c r="CU2557" t="s">
        <v>140</v>
      </c>
      <c r="CV2557" t="s">
        <v>139</v>
      </c>
      <c r="CW2557" t="s">
        <v>139</v>
      </c>
      <c r="CX2557" t="s">
        <v>140</v>
      </c>
      <c r="CY2557" t="s">
        <v>2601</v>
      </c>
      <c r="CZ2557" s="8">
        <v>16704339989</v>
      </c>
      <c r="DA2557" t="s">
        <v>2602</v>
      </c>
      <c r="DB2557" t="s">
        <v>140</v>
      </c>
      <c r="DC2557" t="s">
        <v>139</v>
      </c>
      <c r="DD2557" t="s">
        <v>117</v>
      </c>
    </row>
    <row r="2558" spans="1:114" ht="15" customHeight="1" x14ac:dyDescent="0.35">
      <c r="A2558" t="s">
        <v>2588</v>
      </c>
      <c r="B2558" t="s">
        <v>144</v>
      </c>
      <c r="C2558" s="1">
        <v>45765</v>
      </c>
      <c r="D2558" s="1">
        <v>45838</v>
      </c>
      <c r="E2558" t="s">
        <v>116</v>
      </c>
      <c r="F2558" s="1">
        <v>45929</v>
      </c>
      <c r="G2558" t="s">
        <v>139</v>
      </c>
      <c r="H2558" t="s">
        <v>117</v>
      </c>
      <c r="I2558" t="s">
        <v>117</v>
      </c>
      <c r="J2558" t="s">
        <v>2589</v>
      </c>
      <c r="K2558" t="s">
        <v>140</v>
      </c>
      <c r="L2558" t="s">
        <v>2590</v>
      </c>
      <c r="M2558" t="s">
        <v>2591</v>
      </c>
      <c r="N2558" t="s">
        <v>551</v>
      </c>
      <c r="O2558" t="s">
        <v>121</v>
      </c>
      <c r="P2558" s="6">
        <v>96952</v>
      </c>
      <c r="Q2558" t="s">
        <v>122</v>
      </c>
      <c r="R2558" t="s">
        <v>140</v>
      </c>
      <c r="S2558" s="8">
        <v>16704339989</v>
      </c>
      <c r="U2558" t="s">
        <v>2592</v>
      </c>
      <c r="V2558">
        <v>481111</v>
      </c>
      <c r="W2558" t="s">
        <v>124</v>
      </c>
      <c r="Y2558" t="s">
        <v>2593</v>
      </c>
      <c r="Z2558" t="s">
        <v>2594</v>
      </c>
      <c r="AA2558" t="s">
        <v>2595</v>
      </c>
      <c r="AB2558" t="s">
        <v>205</v>
      </c>
      <c r="AC2558" t="s">
        <v>2590</v>
      </c>
      <c r="AD2558" t="s">
        <v>2591</v>
      </c>
      <c r="AE2558" t="s">
        <v>551</v>
      </c>
      <c r="AF2558" t="s">
        <v>121</v>
      </c>
      <c r="AG2558" s="6">
        <v>96952</v>
      </c>
      <c r="AH2558" t="s">
        <v>122</v>
      </c>
      <c r="AJ2558" s="8">
        <v>16704339989</v>
      </c>
      <c r="AL2558" t="s">
        <v>2596</v>
      </c>
      <c r="BE2558" t="str">
        <f>"49-3011.00"</f>
        <v>49-3011.00</v>
      </c>
      <c r="BF2558" t="s">
        <v>2190</v>
      </c>
      <c r="BG2558" t="s">
        <v>2597</v>
      </c>
      <c r="BH2558" t="s">
        <v>2598</v>
      </c>
      <c r="BI2558">
        <v>2</v>
      </c>
      <c r="BJ2558">
        <v>2</v>
      </c>
      <c r="BK2558" s="1">
        <v>45931</v>
      </c>
      <c r="BL2558" s="1">
        <v>47026</v>
      </c>
      <c r="BM2558" s="1">
        <v>45931</v>
      </c>
      <c r="BN2558" s="1">
        <v>47026</v>
      </c>
      <c r="BO2558">
        <v>40</v>
      </c>
      <c r="BP2558">
        <v>0</v>
      </c>
      <c r="BQ2558">
        <v>8</v>
      </c>
      <c r="BR2558">
        <v>8</v>
      </c>
      <c r="BS2558">
        <v>8</v>
      </c>
      <c r="BT2558">
        <v>8</v>
      </c>
      <c r="BU2558">
        <v>8</v>
      </c>
      <c r="BV2558">
        <v>0</v>
      </c>
      <c r="BW2558" t="str">
        <f>"7:30 AM"</f>
        <v>7:30 AM</v>
      </c>
      <c r="BX2558" t="str">
        <f>"4:30 PM"</f>
        <v>4:30 PM</v>
      </c>
      <c r="BY2558" t="s">
        <v>159</v>
      </c>
      <c r="BZ2558">
        <v>0</v>
      </c>
      <c r="CA2558">
        <v>18</v>
      </c>
      <c r="CB2558" t="s">
        <v>117</v>
      </c>
      <c r="CD2558" s="2" t="s">
        <v>2599</v>
      </c>
      <c r="CE2558" t="s">
        <v>2590</v>
      </c>
      <c r="CF2558" t="s">
        <v>2591</v>
      </c>
      <c r="CG2558" t="s">
        <v>551</v>
      </c>
      <c r="CH2558" t="s">
        <v>121</v>
      </c>
      <c r="CI2558" s="6">
        <v>96952</v>
      </c>
      <c r="CJ2558" s="10">
        <v>11.85</v>
      </c>
      <c r="CK2558" s="10">
        <v>15.63</v>
      </c>
      <c r="CL2558" s="10">
        <v>0</v>
      </c>
      <c r="CM2558" s="10">
        <v>0</v>
      </c>
      <c r="CN2558" t="s">
        <v>137</v>
      </c>
      <c r="CO2558" t="s">
        <v>2600</v>
      </c>
      <c r="CP2558" t="s">
        <v>138</v>
      </c>
      <c r="CR2558" t="s">
        <v>117</v>
      </c>
      <c r="CS2558" t="s">
        <v>139</v>
      </c>
      <c r="CT2558" t="s">
        <v>140</v>
      </c>
      <c r="CU2558" t="s">
        <v>140</v>
      </c>
      <c r="CV2558" t="s">
        <v>139</v>
      </c>
      <c r="CW2558" t="s">
        <v>139</v>
      </c>
      <c r="CX2558" t="s">
        <v>140</v>
      </c>
      <c r="CY2558" t="s">
        <v>2601</v>
      </c>
      <c r="CZ2558" s="8">
        <v>16704339989</v>
      </c>
      <c r="DA2558" t="s">
        <v>2602</v>
      </c>
      <c r="DB2558" t="s">
        <v>140</v>
      </c>
      <c r="DC2558" t="s">
        <v>139</v>
      </c>
      <c r="DD2558" t="s">
        <v>117</v>
      </c>
    </row>
    <row r="2559" spans="1:114" ht="15" customHeight="1" x14ac:dyDescent="0.35">
      <c r="A2559" t="s">
        <v>10760</v>
      </c>
      <c r="B2559" t="s">
        <v>144</v>
      </c>
      <c r="C2559" s="1">
        <v>45765</v>
      </c>
      <c r="D2559" s="1">
        <v>45838</v>
      </c>
      <c r="E2559" t="s">
        <v>116</v>
      </c>
      <c r="F2559" s="1">
        <v>45929</v>
      </c>
      <c r="G2559" t="s">
        <v>139</v>
      </c>
      <c r="H2559" t="s">
        <v>117</v>
      </c>
      <c r="I2559" t="s">
        <v>117</v>
      </c>
      <c r="J2559" t="s">
        <v>2589</v>
      </c>
      <c r="K2559" t="s">
        <v>140</v>
      </c>
      <c r="L2559" t="s">
        <v>2590</v>
      </c>
      <c r="M2559" t="s">
        <v>2591</v>
      </c>
      <c r="N2559" t="s">
        <v>551</v>
      </c>
      <c r="O2559" t="s">
        <v>121</v>
      </c>
      <c r="P2559" s="6">
        <v>96952</v>
      </c>
      <c r="Q2559" t="s">
        <v>122</v>
      </c>
      <c r="R2559" t="s">
        <v>140</v>
      </c>
      <c r="S2559" s="8">
        <v>16704339989</v>
      </c>
      <c r="U2559" t="s">
        <v>2592</v>
      </c>
      <c r="V2559">
        <v>481111</v>
      </c>
      <c r="W2559" t="s">
        <v>124</v>
      </c>
      <c r="Y2559" t="s">
        <v>2593</v>
      </c>
      <c r="Z2559" t="s">
        <v>2594</v>
      </c>
      <c r="AA2559" t="s">
        <v>2595</v>
      </c>
      <c r="AB2559" t="s">
        <v>205</v>
      </c>
      <c r="AC2559" t="s">
        <v>2590</v>
      </c>
      <c r="AD2559" t="s">
        <v>2591</v>
      </c>
      <c r="AE2559" t="s">
        <v>551</v>
      </c>
      <c r="AF2559" t="s">
        <v>121</v>
      </c>
      <c r="AG2559" s="6">
        <v>96952</v>
      </c>
      <c r="AH2559" t="s">
        <v>122</v>
      </c>
      <c r="AJ2559" s="8">
        <v>16704339989</v>
      </c>
      <c r="AL2559" t="s">
        <v>2596</v>
      </c>
      <c r="BE2559" t="str">
        <f>"43-3031.00"</f>
        <v>43-3031.00</v>
      </c>
      <c r="BF2559" t="s">
        <v>357</v>
      </c>
      <c r="BG2559" t="s">
        <v>10761</v>
      </c>
      <c r="BH2559" t="s">
        <v>1356</v>
      </c>
      <c r="BI2559">
        <v>1</v>
      </c>
      <c r="BJ2559">
        <v>1</v>
      </c>
      <c r="BK2559" s="1">
        <v>45931</v>
      </c>
      <c r="BL2559" s="1">
        <v>47026</v>
      </c>
      <c r="BM2559" s="1">
        <v>45931</v>
      </c>
      <c r="BN2559" s="1">
        <v>47026</v>
      </c>
      <c r="BO2559">
        <v>40</v>
      </c>
      <c r="BP2559">
        <v>0</v>
      </c>
      <c r="BQ2559">
        <v>8</v>
      </c>
      <c r="BR2559">
        <v>8</v>
      </c>
      <c r="BS2559">
        <v>8</v>
      </c>
      <c r="BT2559">
        <v>8</v>
      </c>
      <c r="BU2559">
        <v>8</v>
      </c>
      <c r="BV2559">
        <v>0</v>
      </c>
      <c r="BW2559" t="str">
        <f>"8:00 AM"</f>
        <v>8:00 AM</v>
      </c>
      <c r="BX2559" t="str">
        <f>"5:00 PM"</f>
        <v>5:00 PM</v>
      </c>
      <c r="BY2559" t="s">
        <v>159</v>
      </c>
      <c r="BZ2559">
        <v>0</v>
      </c>
      <c r="CA2559">
        <v>24</v>
      </c>
      <c r="CB2559" t="s">
        <v>117</v>
      </c>
      <c r="CD2559" t="s">
        <v>6334</v>
      </c>
      <c r="CE2559" t="s">
        <v>10052</v>
      </c>
      <c r="CF2559" t="s">
        <v>2591</v>
      </c>
      <c r="CG2559" t="s">
        <v>551</v>
      </c>
      <c r="CH2559" t="s">
        <v>121</v>
      </c>
      <c r="CI2559" s="6">
        <v>96952</v>
      </c>
      <c r="CJ2559" s="10">
        <v>12.28</v>
      </c>
      <c r="CK2559" s="10">
        <v>12.3</v>
      </c>
      <c r="CL2559" s="10">
        <v>0</v>
      </c>
      <c r="CM2559" s="10">
        <v>0</v>
      </c>
      <c r="CN2559" t="s">
        <v>137</v>
      </c>
      <c r="CO2559" t="s">
        <v>140</v>
      </c>
      <c r="CP2559" t="s">
        <v>138</v>
      </c>
      <c r="CR2559" t="s">
        <v>117</v>
      </c>
      <c r="CS2559" t="s">
        <v>139</v>
      </c>
      <c r="CT2559" t="s">
        <v>140</v>
      </c>
      <c r="CU2559" t="s">
        <v>140</v>
      </c>
      <c r="CV2559" t="s">
        <v>139</v>
      </c>
      <c r="CW2559" t="s">
        <v>139</v>
      </c>
      <c r="CX2559" t="s">
        <v>140</v>
      </c>
      <c r="CY2559" t="s">
        <v>2601</v>
      </c>
      <c r="CZ2559" s="8">
        <v>16704339989</v>
      </c>
      <c r="DA2559" t="s">
        <v>2602</v>
      </c>
      <c r="DB2559" t="s">
        <v>140</v>
      </c>
      <c r="DC2559" t="s">
        <v>139</v>
      </c>
      <c r="DD2559" t="s">
        <v>117</v>
      </c>
    </row>
    <row r="2560" spans="1:114" ht="15" customHeight="1" x14ac:dyDescent="0.35">
      <c r="A2560" t="s">
        <v>12511</v>
      </c>
      <c r="B2560" t="s">
        <v>166</v>
      </c>
      <c r="C2560" s="1">
        <v>45768</v>
      </c>
      <c r="D2560" s="1">
        <v>45838</v>
      </c>
      <c r="E2560" t="s">
        <v>116</v>
      </c>
      <c r="F2560" s="1">
        <v>45929</v>
      </c>
      <c r="G2560" t="s">
        <v>117</v>
      </c>
      <c r="H2560" t="s">
        <v>117</v>
      </c>
      <c r="I2560" t="s">
        <v>117</v>
      </c>
      <c r="J2560" t="s">
        <v>2760</v>
      </c>
      <c r="K2560" t="s">
        <v>2761</v>
      </c>
      <c r="L2560" t="s">
        <v>2762</v>
      </c>
      <c r="M2560" t="s">
        <v>2763</v>
      </c>
      <c r="N2560" t="s">
        <v>120</v>
      </c>
      <c r="O2560" t="s">
        <v>121</v>
      </c>
      <c r="P2560" s="6">
        <v>96950</v>
      </c>
      <c r="Q2560" t="s">
        <v>122</v>
      </c>
      <c r="S2560" s="8">
        <v>16702876661</v>
      </c>
      <c r="U2560" t="s">
        <v>2764</v>
      </c>
      <c r="V2560">
        <v>812112</v>
      </c>
      <c r="W2560" t="s">
        <v>124</v>
      </c>
      <c r="Y2560" t="s">
        <v>489</v>
      </c>
      <c r="Z2560" t="s">
        <v>490</v>
      </c>
      <c r="AB2560" t="s">
        <v>2453</v>
      </c>
      <c r="AC2560" t="s">
        <v>2762</v>
      </c>
      <c r="AD2560" t="s">
        <v>2763</v>
      </c>
      <c r="AE2560" t="s">
        <v>120</v>
      </c>
      <c r="AF2560" t="s">
        <v>121</v>
      </c>
      <c r="AG2560" s="6">
        <v>96950</v>
      </c>
      <c r="AH2560" t="s">
        <v>122</v>
      </c>
      <c r="AJ2560" s="8">
        <v>16702876661</v>
      </c>
      <c r="AL2560" t="s">
        <v>2765</v>
      </c>
      <c r="BE2560" t="str">
        <f>"39-5012.00"</f>
        <v>39-5012.00</v>
      </c>
      <c r="BF2560" t="s">
        <v>272</v>
      </c>
      <c r="BG2560" t="s">
        <v>2766</v>
      </c>
      <c r="BH2560" t="s">
        <v>2767</v>
      </c>
      <c r="BI2560">
        <v>2</v>
      </c>
      <c r="BK2560" s="1">
        <v>45931</v>
      </c>
      <c r="BL2560" s="1">
        <v>46295</v>
      </c>
      <c r="BO2560">
        <v>35</v>
      </c>
      <c r="BP2560">
        <v>7</v>
      </c>
      <c r="BQ2560">
        <v>0</v>
      </c>
      <c r="BR2560">
        <v>0</v>
      </c>
      <c r="BS2560">
        <v>7</v>
      </c>
      <c r="BT2560">
        <v>7</v>
      </c>
      <c r="BU2560">
        <v>7</v>
      </c>
      <c r="BV2560">
        <v>7</v>
      </c>
      <c r="BW2560" t="str">
        <f>"11:00 AM"</f>
        <v>11:00 AM</v>
      </c>
      <c r="BX2560" t="str">
        <f>"6:00 PM"</f>
        <v>6:00 PM</v>
      </c>
      <c r="BY2560" t="s">
        <v>133</v>
      </c>
      <c r="BZ2560">
        <v>0</v>
      </c>
      <c r="CA2560">
        <v>12</v>
      </c>
      <c r="CB2560" t="s">
        <v>117</v>
      </c>
      <c r="CD2560" t="s">
        <v>11766</v>
      </c>
      <c r="CE2560" t="s">
        <v>2769</v>
      </c>
      <c r="CF2560" t="s">
        <v>2763</v>
      </c>
      <c r="CG2560" t="s">
        <v>120</v>
      </c>
      <c r="CH2560" t="s">
        <v>121</v>
      </c>
      <c r="CI2560" s="6">
        <v>96950</v>
      </c>
      <c r="CJ2560" s="10">
        <v>7.98</v>
      </c>
      <c r="CK2560" s="10">
        <v>7.98</v>
      </c>
      <c r="CL2560" s="10">
        <v>11.97</v>
      </c>
      <c r="CM2560" s="10">
        <v>11.97</v>
      </c>
      <c r="CN2560" t="s">
        <v>137</v>
      </c>
      <c r="CO2560" t="s">
        <v>194</v>
      </c>
      <c r="CP2560" t="s">
        <v>138</v>
      </c>
      <c r="CR2560" t="s">
        <v>117</v>
      </c>
      <c r="CS2560" t="s">
        <v>139</v>
      </c>
      <c r="CT2560" t="s">
        <v>140</v>
      </c>
      <c r="CU2560" t="s">
        <v>139</v>
      </c>
      <c r="CV2560" t="s">
        <v>140</v>
      </c>
      <c r="CW2560" t="s">
        <v>139</v>
      </c>
      <c r="CX2560" t="s">
        <v>140</v>
      </c>
      <c r="CY2560" t="s">
        <v>2770</v>
      </c>
      <c r="CZ2560" s="8">
        <v>16702876661</v>
      </c>
      <c r="DA2560" t="s">
        <v>2765</v>
      </c>
      <c r="DB2560" t="s">
        <v>140</v>
      </c>
      <c r="DC2560" t="s">
        <v>139</v>
      </c>
      <c r="DD2560" t="s">
        <v>117</v>
      </c>
    </row>
    <row r="2561" spans="1:114" ht="15" customHeight="1" x14ac:dyDescent="0.35">
      <c r="A2561" t="s">
        <v>15418</v>
      </c>
      <c r="B2561" t="s">
        <v>166</v>
      </c>
      <c r="C2561" s="1">
        <v>45778</v>
      </c>
      <c r="D2561" s="1">
        <v>45838</v>
      </c>
      <c r="E2561" t="s">
        <v>116</v>
      </c>
      <c r="F2561" s="1">
        <v>45929</v>
      </c>
      <c r="G2561" t="s">
        <v>117</v>
      </c>
      <c r="H2561" t="s">
        <v>139</v>
      </c>
      <c r="I2561" t="s">
        <v>117</v>
      </c>
      <c r="J2561" t="s">
        <v>1365</v>
      </c>
      <c r="K2561" t="s">
        <v>1366</v>
      </c>
      <c r="L2561" t="s">
        <v>1367</v>
      </c>
      <c r="M2561" t="s">
        <v>1368</v>
      </c>
      <c r="N2561" t="s">
        <v>120</v>
      </c>
      <c r="O2561" t="s">
        <v>121</v>
      </c>
      <c r="P2561" s="6">
        <v>96950</v>
      </c>
      <c r="Q2561" t="s">
        <v>122</v>
      </c>
      <c r="S2561" s="8">
        <v>16707837461</v>
      </c>
      <c r="U2561" t="s">
        <v>1369</v>
      </c>
      <c r="V2561">
        <v>56132</v>
      </c>
      <c r="W2561" t="s">
        <v>150</v>
      </c>
      <c r="X2561" t="s">
        <v>139</v>
      </c>
      <c r="Y2561" t="s">
        <v>559</v>
      </c>
      <c r="Z2561" t="s">
        <v>1370</v>
      </c>
      <c r="AA2561" t="s">
        <v>2134</v>
      </c>
      <c r="AB2561" t="s">
        <v>154</v>
      </c>
      <c r="AC2561" t="s">
        <v>1367</v>
      </c>
      <c r="AD2561" t="s">
        <v>1368</v>
      </c>
      <c r="AE2561" t="s">
        <v>120</v>
      </c>
      <c r="AF2561" t="s">
        <v>121</v>
      </c>
      <c r="AG2561" s="6">
        <v>96950</v>
      </c>
      <c r="AH2561" t="s">
        <v>122</v>
      </c>
      <c r="AJ2561" s="8">
        <v>16707837461</v>
      </c>
      <c r="AL2561" t="s">
        <v>463</v>
      </c>
      <c r="BE2561" t="str">
        <f>"49-9071.00"</f>
        <v>49-9071.00</v>
      </c>
      <c r="BF2561" t="s">
        <v>156</v>
      </c>
      <c r="BG2561" t="s">
        <v>2135</v>
      </c>
      <c r="BH2561" t="s">
        <v>964</v>
      </c>
      <c r="BI2561">
        <v>8</v>
      </c>
      <c r="BK2561" s="1">
        <v>45931</v>
      </c>
      <c r="BL2561" s="1">
        <v>46295</v>
      </c>
      <c r="BO2561">
        <v>40</v>
      </c>
      <c r="BP2561">
        <v>0</v>
      </c>
      <c r="BQ2561">
        <v>8</v>
      </c>
      <c r="BR2561">
        <v>8</v>
      </c>
      <c r="BS2561">
        <v>8</v>
      </c>
      <c r="BT2561">
        <v>8</v>
      </c>
      <c r="BU2561">
        <v>8</v>
      </c>
      <c r="BV2561">
        <v>0</v>
      </c>
      <c r="BW2561" t="str">
        <f>"8:00 AM"</f>
        <v>8:00 AM</v>
      </c>
      <c r="BX2561" t="str">
        <f>"5:00 PM"</f>
        <v>5:00 PM</v>
      </c>
      <c r="BY2561" t="s">
        <v>133</v>
      </c>
      <c r="BZ2561">
        <v>0</v>
      </c>
      <c r="CA2561">
        <v>12</v>
      </c>
      <c r="CB2561" t="s">
        <v>117</v>
      </c>
      <c r="CD2561" s="2" t="s">
        <v>7809</v>
      </c>
      <c r="CE2561" t="s">
        <v>2137</v>
      </c>
      <c r="CF2561" t="s">
        <v>1367</v>
      </c>
      <c r="CG2561" t="s">
        <v>120</v>
      </c>
      <c r="CH2561" t="s">
        <v>121</v>
      </c>
      <c r="CI2561" s="6">
        <v>96950</v>
      </c>
      <c r="CJ2561" s="10">
        <v>9.75</v>
      </c>
      <c r="CK2561" s="10">
        <v>9.75</v>
      </c>
      <c r="CL2561" s="10">
        <v>14.62</v>
      </c>
      <c r="CM2561" s="10">
        <v>14.62</v>
      </c>
      <c r="CN2561" t="s">
        <v>137</v>
      </c>
      <c r="CO2561" t="s">
        <v>15419</v>
      </c>
      <c r="CP2561" t="s">
        <v>138</v>
      </c>
      <c r="CR2561" t="s">
        <v>117</v>
      </c>
      <c r="CS2561" t="s">
        <v>139</v>
      </c>
      <c r="CT2561" t="s">
        <v>139</v>
      </c>
      <c r="CU2561" t="s">
        <v>139</v>
      </c>
      <c r="CV2561" t="s">
        <v>140</v>
      </c>
      <c r="CW2561" t="s">
        <v>139</v>
      </c>
      <c r="CX2561" t="s">
        <v>140</v>
      </c>
      <c r="CY2561" t="s">
        <v>462</v>
      </c>
      <c r="CZ2561" s="8">
        <v>16707837461</v>
      </c>
      <c r="DA2561" t="s">
        <v>463</v>
      </c>
      <c r="DB2561" t="s">
        <v>464</v>
      </c>
      <c r="DC2561" t="s">
        <v>139</v>
      </c>
      <c r="DD2561" t="s">
        <v>139</v>
      </c>
    </row>
    <row r="2562" spans="1:114" ht="15" customHeight="1" x14ac:dyDescent="0.35">
      <c r="A2562" t="s">
        <v>14058</v>
      </c>
      <c r="B2562" t="s">
        <v>144</v>
      </c>
      <c r="C2562" s="1">
        <v>45778</v>
      </c>
      <c r="D2562" s="1">
        <v>45838</v>
      </c>
      <c r="E2562" t="s">
        <v>116</v>
      </c>
      <c r="F2562" s="1">
        <v>45929</v>
      </c>
      <c r="G2562" t="s">
        <v>117</v>
      </c>
      <c r="H2562" t="s">
        <v>117</v>
      </c>
      <c r="I2562" t="s">
        <v>117</v>
      </c>
      <c r="J2562" t="s">
        <v>12845</v>
      </c>
      <c r="K2562" t="s">
        <v>12846</v>
      </c>
      <c r="L2562" t="s">
        <v>2797</v>
      </c>
      <c r="M2562" t="s">
        <v>2798</v>
      </c>
      <c r="N2562" t="s">
        <v>120</v>
      </c>
      <c r="O2562" t="s">
        <v>121</v>
      </c>
      <c r="P2562" s="6">
        <v>96950</v>
      </c>
      <c r="Q2562" t="s">
        <v>122</v>
      </c>
      <c r="S2562" s="8">
        <v>16702851093</v>
      </c>
      <c r="U2562" t="s">
        <v>2799</v>
      </c>
      <c r="V2562">
        <v>111211</v>
      </c>
      <c r="W2562" t="s">
        <v>124</v>
      </c>
      <c r="Y2562" t="s">
        <v>2800</v>
      </c>
      <c r="Z2562" t="s">
        <v>2801</v>
      </c>
      <c r="AB2562" t="s">
        <v>270</v>
      </c>
      <c r="AC2562" t="s">
        <v>2797</v>
      </c>
      <c r="AD2562" t="s">
        <v>2798</v>
      </c>
      <c r="AE2562" t="s">
        <v>120</v>
      </c>
      <c r="AF2562" t="s">
        <v>121</v>
      </c>
      <c r="AG2562" s="6">
        <v>96950</v>
      </c>
      <c r="AH2562" t="s">
        <v>122</v>
      </c>
      <c r="AJ2562" s="8">
        <v>16702851093</v>
      </c>
      <c r="AL2562" t="s">
        <v>2802</v>
      </c>
      <c r="BE2562" t="str">
        <f>"45-2092.00"</f>
        <v>45-2092.00</v>
      </c>
      <c r="BF2562" t="s">
        <v>1014</v>
      </c>
      <c r="BG2562" t="s">
        <v>12847</v>
      </c>
      <c r="BH2562" t="s">
        <v>1016</v>
      </c>
      <c r="BI2562">
        <v>3</v>
      </c>
      <c r="BJ2562">
        <v>3</v>
      </c>
      <c r="BK2562" s="1">
        <v>45931</v>
      </c>
      <c r="BL2562" s="1">
        <v>46295</v>
      </c>
      <c r="BM2562" s="1">
        <v>45931</v>
      </c>
      <c r="BN2562" s="1">
        <v>46295</v>
      </c>
      <c r="BO2562">
        <v>40</v>
      </c>
      <c r="BP2562">
        <v>0</v>
      </c>
      <c r="BQ2562">
        <v>8</v>
      </c>
      <c r="BR2562">
        <v>8</v>
      </c>
      <c r="BS2562">
        <v>8</v>
      </c>
      <c r="BT2562">
        <v>8</v>
      </c>
      <c r="BU2562">
        <v>8</v>
      </c>
      <c r="BV2562">
        <v>0</v>
      </c>
      <c r="BW2562" t="str">
        <f>"8:00 AM"</f>
        <v>8:00 AM</v>
      </c>
      <c r="BX2562" t="str">
        <f>"5:00 PM"</f>
        <v>5:00 PM</v>
      </c>
      <c r="BY2562" t="s">
        <v>133</v>
      </c>
      <c r="BZ2562">
        <v>0</v>
      </c>
      <c r="CA2562">
        <v>3</v>
      </c>
      <c r="CB2562" t="s">
        <v>117</v>
      </c>
      <c r="CD2562" t="s">
        <v>12848</v>
      </c>
      <c r="CE2562" t="s">
        <v>2797</v>
      </c>
      <c r="CF2562" t="s">
        <v>2798</v>
      </c>
      <c r="CG2562" t="s">
        <v>120</v>
      </c>
      <c r="CH2562" t="s">
        <v>121</v>
      </c>
      <c r="CI2562" s="6">
        <v>96950</v>
      </c>
      <c r="CJ2562" s="10">
        <v>11.91</v>
      </c>
      <c r="CK2562" s="10">
        <v>11.91</v>
      </c>
      <c r="CL2562" s="10">
        <v>17.87</v>
      </c>
      <c r="CM2562" s="10">
        <v>17.87</v>
      </c>
      <c r="CN2562" t="s">
        <v>137</v>
      </c>
      <c r="CO2562" t="s">
        <v>140</v>
      </c>
      <c r="CP2562" t="s">
        <v>138</v>
      </c>
      <c r="CR2562" t="s">
        <v>117</v>
      </c>
      <c r="CS2562" t="s">
        <v>139</v>
      </c>
      <c r="CT2562" t="s">
        <v>140</v>
      </c>
      <c r="CU2562" t="s">
        <v>139</v>
      </c>
      <c r="CV2562" t="s">
        <v>140</v>
      </c>
      <c r="CW2562" t="s">
        <v>139</v>
      </c>
      <c r="CX2562" t="s">
        <v>140</v>
      </c>
      <c r="CY2562" t="s">
        <v>276</v>
      </c>
      <c r="CZ2562" s="8">
        <v>16702851093</v>
      </c>
      <c r="DA2562" t="s">
        <v>2802</v>
      </c>
      <c r="DB2562" t="s">
        <v>140</v>
      </c>
      <c r="DC2562" t="s">
        <v>139</v>
      </c>
      <c r="DD2562" t="s">
        <v>117</v>
      </c>
    </row>
    <row r="2563" spans="1:114" ht="15" customHeight="1" x14ac:dyDescent="0.35">
      <c r="A2563" t="s">
        <v>2794</v>
      </c>
      <c r="B2563" t="s">
        <v>144</v>
      </c>
      <c r="C2563" s="1">
        <v>45778</v>
      </c>
      <c r="D2563" s="1">
        <v>45838</v>
      </c>
      <c r="E2563" t="s">
        <v>116</v>
      </c>
      <c r="F2563" s="1">
        <v>45929</v>
      </c>
      <c r="G2563" t="s">
        <v>117</v>
      </c>
      <c r="H2563" t="s">
        <v>117</v>
      </c>
      <c r="I2563" t="s">
        <v>117</v>
      </c>
      <c r="J2563" t="s">
        <v>2795</v>
      </c>
      <c r="K2563" t="s">
        <v>2796</v>
      </c>
      <c r="L2563" t="s">
        <v>2797</v>
      </c>
      <c r="M2563" t="s">
        <v>2798</v>
      </c>
      <c r="N2563" t="s">
        <v>120</v>
      </c>
      <c r="O2563" t="s">
        <v>121</v>
      </c>
      <c r="P2563" s="6">
        <v>96950</v>
      </c>
      <c r="Q2563" t="s">
        <v>122</v>
      </c>
      <c r="S2563" s="8">
        <v>16702851093</v>
      </c>
      <c r="U2563" t="s">
        <v>2799</v>
      </c>
      <c r="V2563">
        <v>561510</v>
      </c>
      <c r="W2563" t="s">
        <v>124</v>
      </c>
      <c r="Y2563" t="s">
        <v>2800</v>
      </c>
      <c r="Z2563" t="s">
        <v>2801</v>
      </c>
      <c r="AB2563" t="s">
        <v>270</v>
      </c>
      <c r="AC2563" t="s">
        <v>2797</v>
      </c>
      <c r="AD2563" t="s">
        <v>2798</v>
      </c>
      <c r="AE2563" t="s">
        <v>120</v>
      </c>
      <c r="AF2563" t="s">
        <v>121</v>
      </c>
      <c r="AG2563" s="6">
        <v>96950</v>
      </c>
      <c r="AH2563" t="s">
        <v>122</v>
      </c>
      <c r="AJ2563" s="8">
        <v>16702851093</v>
      </c>
      <c r="AL2563" t="s">
        <v>2802</v>
      </c>
      <c r="BE2563" t="str">
        <f>"39-7011.00"</f>
        <v>39-7011.00</v>
      </c>
      <c r="BF2563" t="s">
        <v>1985</v>
      </c>
      <c r="BG2563" t="s">
        <v>2803</v>
      </c>
      <c r="BH2563" t="s">
        <v>1708</v>
      </c>
      <c r="BI2563">
        <v>3</v>
      </c>
      <c r="BJ2563">
        <v>3</v>
      </c>
      <c r="BK2563" s="1">
        <v>45931</v>
      </c>
      <c r="BL2563" s="1">
        <v>46295</v>
      </c>
      <c r="BM2563" s="1">
        <v>45931</v>
      </c>
      <c r="BN2563" s="1">
        <v>46295</v>
      </c>
      <c r="BO2563">
        <v>40</v>
      </c>
      <c r="BP2563">
        <v>0</v>
      </c>
      <c r="BQ2563">
        <v>8</v>
      </c>
      <c r="BR2563">
        <v>8</v>
      </c>
      <c r="BS2563">
        <v>8</v>
      </c>
      <c r="BT2563">
        <v>8</v>
      </c>
      <c r="BU2563">
        <v>8</v>
      </c>
      <c r="BV2563">
        <v>0</v>
      </c>
      <c r="BW2563" t="str">
        <f>"8:00 AM"</f>
        <v>8:00 AM</v>
      </c>
      <c r="BX2563" t="str">
        <f>"5:00 PM"</f>
        <v>5:00 PM</v>
      </c>
      <c r="BY2563" t="s">
        <v>159</v>
      </c>
      <c r="BZ2563">
        <v>0</v>
      </c>
      <c r="CA2563">
        <v>24</v>
      </c>
      <c r="CB2563" t="s">
        <v>117</v>
      </c>
      <c r="CD2563" t="s">
        <v>2804</v>
      </c>
      <c r="CE2563" t="s">
        <v>2797</v>
      </c>
      <c r="CF2563" t="s">
        <v>2798</v>
      </c>
      <c r="CG2563" t="s">
        <v>120</v>
      </c>
      <c r="CH2563" t="s">
        <v>121</v>
      </c>
      <c r="CI2563" s="6">
        <v>96950</v>
      </c>
      <c r="CJ2563" s="10">
        <v>10.43</v>
      </c>
      <c r="CK2563" s="10">
        <v>10.43</v>
      </c>
      <c r="CL2563" s="10">
        <v>15.65</v>
      </c>
      <c r="CM2563" s="10">
        <v>15.65</v>
      </c>
      <c r="CN2563" t="s">
        <v>137</v>
      </c>
      <c r="CO2563" t="s">
        <v>140</v>
      </c>
      <c r="CP2563" t="s">
        <v>138</v>
      </c>
      <c r="CR2563" t="s">
        <v>117</v>
      </c>
      <c r="CS2563" t="s">
        <v>139</v>
      </c>
      <c r="CT2563" t="s">
        <v>140</v>
      </c>
      <c r="CU2563" t="s">
        <v>139</v>
      </c>
      <c r="CV2563" t="s">
        <v>140</v>
      </c>
      <c r="CW2563" t="s">
        <v>139</v>
      </c>
      <c r="CX2563" t="s">
        <v>140</v>
      </c>
      <c r="CY2563" t="s">
        <v>276</v>
      </c>
      <c r="CZ2563" s="8">
        <v>16702851093</v>
      </c>
      <c r="DA2563" t="s">
        <v>2802</v>
      </c>
      <c r="DB2563" t="s">
        <v>140</v>
      </c>
      <c r="DC2563" t="s">
        <v>139</v>
      </c>
      <c r="DD2563" t="s">
        <v>117</v>
      </c>
    </row>
    <row r="2564" spans="1:114" ht="15" customHeight="1" x14ac:dyDescent="0.35">
      <c r="A2564" t="s">
        <v>15489</v>
      </c>
      <c r="B2564" t="s">
        <v>144</v>
      </c>
      <c r="C2564" s="1">
        <v>45779</v>
      </c>
      <c r="D2564" s="1">
        <v>45838</v>
      </c>
      <c r="E2564" t="s">
        <v>116</v>
      </c>
      <c r="F2564" s="1">
        <v>45929</v>
      </c>
      <c r="G2564" t="s">
        <v>117</v>
      </c>
      <c r="H2564" t="s">
        <v>117</v>
      </c>
      <c r="I2564" t="s">
        <v>117</v>
      </c>
      <c r="J2564" t="s">
        <v>9889</v>
      </c>
      <c r="L2564" t="s">
        <v>15490</v>
      </c>
      <c r="M2564" t="s">
        <v>9891</v>
      </c>
      <c r="N2564" t="s">
        <v>120</v>
      </c>
      <c r="O2564" t="s">
        <v>121</v>
      </c>
      <c r="P2564" s="6">
        <v>96950</v>
      </c>
      <c r="Q2564" t="s">
        <v>122</v>
      </c>
      <c r="S2564" s="8">
        <v>16702342425</v>
      </c>
      <c r="U2564" t="s">
        <v>948</v>
      </c>
      <c r="V2564">
        <v>236116</v>
      </c>
      <c r="W2564" t="s">
        <v>124</v>
      </c>
      <c r="Y2564" t="s">
        <v>9892</v>
      </c>
      <c r="Z2564" t="s">
        <v>9893</v>
      </c>
      <c r="AB2564" t="s">
        <v>154</v>
      </c>
      <c r="AC2564" t="s">
        <v>15490</v>
      </c>
      <c r="AD2564" t="s">
        <v>9891</v>
      </c>
      <c r="AE2564" t="s">
        <v>120</v>
      </c>
      <c r="AF2564" t="s">
        <v>121</v>
      </c>
      <c r="AG2564" s="6">
        <v>96950</v>
      </c>
      <c r="AH2564" t="s">
        <v>122</v>
      </c>
      <c r="AJ2564" s="8">
        <v>16702342425</v>
      </c>
      <c r="AL2564" t="s">
        <v>951</v>
      </c>
      <c r="BE2564" t="str">
        <f>"49-9071.00"</f>
        <v>49-9071.00</v>
      </c>
      <c r="BF2564" t="s">
        <v>156</v>
      </c>
      <c r="BG2564" t="s">
        <v>9895</v>
      </c>
      <c r="BH2564" t="s">
        <v>423</v>
      </c>
      <c r="BI2564">
        <v>7</v>
      </c>
      <c r="BJ2564">
        <v>7</v>
      </c>
      <c r="BK2564" s="1">
        <v>45931</v>
      </c>
      <c r="BL2564" s="1">
        <v>46295</v>
      </c>
      <c r="BM2564" s="1">
        <v>45931</v>
      </c>
      <c r="BN2564" s="1">
        <v>46295</v>
      </c>
      <c r="BO2564">
        <v>35</v>
      </c>
      <c r="BP2564">
        <v>0</v>
      </c>
      <c r="BQ2564">
        <v>7</v>
      </c>
      <c r="BR2564">
        <v>7</v>
      </c>
      <c r="BS2564">
        <v>7</v>
      </c>
      <c r="BT2564">
        <v>7</v>
      </c>
      <c r="BU2564">
        <v>7</v>
      </c>
      <c r="BV2564">
        <v>0</v>
      </c>
      <c r="BW2564" t="str">
        <f>"8:00 AM"</f>
        <v>8:00 AM</v>
      </c>
      <c r="BX2564" t="str">
        <f>"4:00 PM"</f>
        <v>4:00 PM</v>
      </c>
      <c r="BY2564" t="s">
        <v>159</v>
      </c>
      <c r="BZ2564">
        <v>0</v>
      </c>
      <c r="CA2564">
        <v>12</v>
      </c>
      <c r="CB2564" t="s">
        <v>117</v>
      </c>
      <c r="CD2564" s="2" t="s">
        <v>15491</v>
      </c>
      <c r="CE2564" t="s">
        <v>15490</v>
      </c>
      <c r="CG2564" t="s">
        <v>120</v>
      </c>
      <c r="CH2564" t="s">
        <v>121</v>
      </c>
      <c r="CI2564" s="6">
        <v>96950</v>
      </c>
      <c r="CJ2564" s="10">
        <v>9.75</v>
      </c>
      <c r="CK2564" s="10">
        <v>9.75</v>
      </c>
      <c r="CL2564" s="10">
        <v>0</v>
      </c>
      <c r="CM2564" s="10">
        <v>0</v>
      </c>
      <c r="CN2564" t="s">
        <v>137</v>
      </c>
      <c r="CO2564" t="s">
        <v>133</v>
      </c>
      <c r="CP2564" t="s">
        <v>138</v>
      </c>
      <c r="CR2564" t="s">
        <v>117</v>
      </c>
      <c r="CS2564" t="s">
        <v>139</v>
      </c>
      <c r="CT2564" t="s">
        <v>140</v>
      </c>
      <c r="CU2564" t="s">
        <v>140</v>
      </c>
      <c r="CV2564" t="s">
        <v>140</v>
      </c>
      <c r="CW2564" t="s">
        <v>139</v>
      </c>
      <c r="CX2564" t="s">
        <v>140</v>
      </c>
      <c r="CY2564" t="s">
        <v>133</v>
      </c>
      <c r="CZ2564" s="8">
        <v>16702342425</v>
      </c>
      <c r="DA2564" t="s">
        <v>953</v>
      </c>
      <c r="DB2564" t="s">
        <v>140</v>
      </c>
      <c r="DC2564" t="s">
        <v>139</v>
      </c>
      <c r="DD2564" t="s">
        <v>117</v>
      </c>
    </row>
    <row r="2565" spans="1:114" ht="15" customHeight="1" x14ac:dyDescent="0.35">
      <c r="A2565" t="s">
        <v>5745</v>
      </c>
      <c r="B2565" t="s">
        <v>115</v>
      </c>
      <c r="C2565" s="1">
        <v>45782</v>
      </c>
      <c r="D2565" s="1">
        <v>45838</v>
      </c>
      <c r="E2565" t="s">
        <v>116</v>
      </c>
      <c r="F2565" s="1">
        <v>45929</v>
      </c>
      <c r="G2565" t="s">
        <v>139</v>
      </c>
      <c r="H2565" t="s">
        <v>117</v>
      </c>
      <c r="I2565" t="s">
        <v>117</v>
      </c>
      <c r="J2565" t="s">
        <v>3907</v>
      </c>
      <c r="L2565" t="s">
        <v>3908</v>
      </c>
      <c r="N2565" t="s">
        <v>120</v>
      </c>
      <c r="O2565" t="s">
        <v>121</v>
      </c>
      <c r="P2565" s="6">
        <v>96950</v>
      </c>
      <c r="Q2565" t="s">
        <v>122</v>
      </c>
      <c r="S2565" s="8">
        <v>16709894888</v>
      </c>
      <c r="U2565" t="s">
        <v>3909</v>
      </c>
      <c r="V2565">
        <v>561710</v>
      </c>
      <c r="W2565" t="s">
        <v>124</v>
      </c>
      <c r="Y2565" t="s">
        <v>3910</v>
      </c>
      <c r="Z2565" t="s">
        <v>3911</v>
      </c>
      <c r="AB2565" t="s">
        <v>270</v>
      </c>
      <c r="AC2565" t="s">
        <v>3908</v>
      </c>
      <c r="AE2565" t="s">
        <v>120</v>
      </c>
      <c r="AF2565" t="s">
        <v>121</v>
      </c>
      <c r="AG2565" s="6">
        <v>96950</v>
      </c>
      <c r="AH2565" t="s">
        <v>122</v>
      </c>
      <c r="AJ2565" s="8">
        <v>16709894888</v>
      </c>
      <c r="AL2565" t="s">
        <v>3912</v>
      </c>
      <c r="BE2565" t="str">
        <f>"43-3031.00"</f>
        <v>43-3031.00</v>
      </c>
      <c r="BF2565" t="s">
        <v>357</v>
      </c>
      <c r="BG2565" t="s">
        <v>3913</v>
      </c>
      <c r="BH2565" t="s">
        <v>1229</v>
      </c>
      <c r="BI2565">
        <v>6</v>
      </c>
      <c r="BK2565" s="1">
        <v>45931</v>
      </c>
      <c r="BL2565" s="1">
        <v>47026</v>
      </c>
      <c r="BO2565">
        <v>35</v>
      </c>
      <c r="BP2565">
        <v>0</v>
      </c>
      <c r="BQ2565">
        <v>7</v>
      </c>
      <c r="BR2565">
        <v>7</v>
      </c>
      <c r="BS2565">
        <v>7</v>
      </c>
      <c r="BT2565">
        <v>7</v>
      </c>
      <c r="BU2565">
        <v>7</v>
      </c>
      <c r="BV2565">
        <v>0</v>
      </c>
      <c r="BW2565" t="str">
        <f>"8:30 AM"</f>
        <v>8:30 AM</v>
      </c>
      <c r="BX2565" t="str">
        <f>"4:30 PM"</f>
        <v>4:30 PM</v>
      </c>
      <c r="BY2565" t="s">
        <v>159</v>
      </c>
      <c r="BZ2565">
        <v>0</v>
      </c>
      <c r="CA2565">
        <v>24</v>
      </c>
      <c r="CB2565" t="s">
        <v>117</v>
      </c>
      <c r="CD2565" t="s">
        <v>5746</v>
      </c>
      <c r="CE2565" t="s">
        <v>570</v>
      </c>
      <c r="CG2565" t="s">
        <v>120</v>
      </c>
      <c r="CH2565" t="s">
        <v>121</v>
      </c>
      <c r="CI2565" s="6">
        <v>96950</v>
      </c>
      <c r="CJ2565" s="10">
        <v>12.28</v>
      </c>
      <c r="CK2565" s="10">
        <v>12.28</v>
      </c>
      <c r="CL2565" s="10">
        <v>0</v>
      </c>
      <c r="CM2565" s="10">
        <v>0</v>
      </c>
      <c r="CN2565" t="s">
        <v>137</v>
      </c>
      <c r="CP2565" t="s">
        <v>138</v>
      </c>
      <c r="CR2565" t="s">
        <v>117</v>
      </c>
      <c r="CS2565" t="s">
        <v>139</v>
      </c>
      <c r="CT2565" t="s">
        <v>140</v>
      </c>
      <c r="CU2565" t="s">
        <v>140</v>
      </c>
      <c r="CV2565" t="s">
        <v>140</v>
      </c>
      <c r="CW2565" t="s">
        <v>139</v>
      </c>
      <c r="CX2565" t="s">
        <v>140</v>
      </c>
      <c r="CY2565" t="s">
        <v>5747</v>
      </c>
      <c r="CZ2565" s="8">
        <v>16709890667</v>
      </c>
      <c r="DA2565" t="s">
        <v>3912</v>
      </c>
      <c r="DB2565" t="s">
        <v>140</v>
      </c>
      <c r="DC2565" t="s">
        <v>139</v>
      </c>
      <c r="DD2565" t="s">
        <v>117</v>
      </c>
    </row>
    <row r="2566" spans="1:114" ht="15" customHeight="1" x14ac:dyDescent="0.35">
      <c r="A2566" t="s">
        <v>8683</v>
      </c>
      <c r="B2566" t="s">
        <v>144</v>
      </c>
      <c r="C2566" s="1">
        <v>45782</v>
      </c>
      <c r="D2566" s="1">
        <v>45838</v>
      </c>
      <c r="E2566" t="s">
        <v>116</v>
      </c>
      <c r="F2566" s="1">
        <v>45960</v>
      </c>
      <c r="G2566" t="s">
        <v>117</v>
      </c>
      <c r="H2566" t="s">
        <v>117</v>
      </c>
      <c r="I2566" t="s">
        <v>117</v>
      </c>
      <c r="J2566" t="s">
        <v>8684</v>
      </c>
      <c r="K2566" t="s">
        <v>5168</v>
      </c>
      <c r="L2566" t="s">
        <v>8685</v>
      </c>
      <c r="N2566" t="s">
        <v>136</v>
      </c>
      <c r="O2566" t="s">
        <v>121</v>
      </c>
      <c r="P2566" s="6">
        <v>96950</v>
      </c>
      <c r="Q2566" t="s">
        <v>122</v>
      </c>
      <c r="S2566" s="8">
        <v>16702346445</v>
      </c>
      <c r="T2566">
        <v>2263</v>
      </c>
      <c r="U2566" t="s">
        <v>8686</v>
      </c>
      <c r="V2566">
        <v>23822</v>
      </c>
      <c r="W2566" t="s">
        <v>124</v>
      </c>
      <c r="Y2566" t="s">
        <v>698</v>
      </c>
      <c r="Z2566" t="s">
        <v>699</v>
      </c>
      <c r="AB2566" t="s">
        <v>215</v>
      </c>
      <c r="AC2566" t="s">
        <v>1667</v>
      </c>
      <c r="AE2566" t="s">
        <v>136</v>
      </c>
      <c r="AF2566" t="s">
        <v>121</v>
      </c>
      <c r="AG2566" s="6">
        <v>96950</v>
      </c>
      <c r="AH2566" t="s">
        <v>122</v>
      </c>
      <c r="AJ2566" s="8">
        <v>16702346445</v>
      </c>
      <c r="AK2566">
        <v>2263</v>
      </c>
      <c r="AL2566" t="s">
        <v>700</v>
      </c>
      <c r="BE2566" t="str">
        <f>"49-9021.00"</f>
        <v>49-9021.00</v>
      </c>
      <c r="BF2566" t="s">
        <v>239</v>
      </c>
      <c r="BG2566" t="s">
        <v>8687</v>
      </c>
      <c r="BH2566" t="s">
        <v>5172</v>
      </c>
      <c r="BI2566">
        <v>1</v>
      </c>
      <c r="BJ2566">
        <v>1</v>
      </c>
      <c r="BK2566" s="1">
        <v>45962</v>
      </c>
      <c r="BL2566" s="1">
        <v>46326</v>
      </c>
      <c r="BM2566" s="1">
        <v>45962</v>
      </c>
      <c r="BN2566" s="1">
        <v>46326</v>
      </c>
      <c r="BO2566">
        <v>40</v>
      </c>
      <c r="BP2566">
        <v>0</v>
      </c>
      <c r="BQ2566">
        <v>8</v>
      </c>
      <c r="BR2566">
        <v>8</v>
      </c>
      <c r="BS2566">
        <v>8</v>
      </c>
      <c r="BT2566">
        <v>8</v>
      </c>
      <c r="BU2566">
        <v>8</v>
      </c>
      <c r="BV2566">
        <v>0</v>
      </c>
      <c r="BW2566" t="str">
        <f>"8:00 AM"</f>
        <v>8:00 AM</v>
      </c>
      <c r="BX2566" t="str">
        <f>"5:00 PM"</f>
        <v>5:00 PM</v>
      </c>
      <c r="BY2566" t="s">
        <v>159</v>
      </c>
      <c r="BZ2566">
        <v>0</v>
      </c>
      <c r="CA2566">
        <v>12</v>
      </c>
      <c r="CB2566" t="s">
        <v>117</v>
      </c>
      <c r="CD2566" s="2" t="s">
        <v>5173</v>
      </c>
      <c r="CE2566" t="s">
        <v>8688</v>
      </c>
      <c r="CG2566" t="s">
        <v>136</v>
      </c>
      <c r="CH2566" t="s">
        <v>121</v>
      </c>
      <c r="CI2566" s="6">
        <v>96950</v>
      </c>
      <c r="CJ2566" s="10">
        <v>10.74</v>
      </c>
      <c r="CK2566" s="10">
        <v>11</v>
      </c>
      <c r="CL2566" s="10">
        <v>16.11</v>
      </c>
      <c r="CM2566" s="10">
        <v>16.5</v>
      </c>
      <c r="CN2566" t="s">
        <v>137</v>
      </c>
      <c r="CO2566" t="s">
        <v>803</v>
      </c>
      <c r="CP2566" t="s">
        <v>138</v>
      </c>
      <c r="CR2566" t="s">
        <v>117</v>
      </c>
      <c r="CS2566" t="s">
        <v>139</v>
      </c>
      <c r="CT2566" t="s">
        <v>140</v>
      </c>
      <c r="CU2566" t="s">
        <v>139</v>
      </c>
      <c r="CV2566" t="s">
        <v>140</v>
      </c>
      <c r="CW2566" t="s">
        <v>139</v>
      </c>
      <c r="CX2566" t="s">
        <v>140</v>
      </c>
      <c r="CY2566" s="2" t="s">
        <v>17410</v>
      </c>
      <c r="CZ2566" s="8">
        <v>16702346445</v>
      </c>
      <c r="DA2566" t="s">
        <v>700</v>
      </c>
      <c r="DB2566" t="s">
        <v>140</v>
      </c>
      <c r="DC2566" t="s">
        <v>139</v>
      </c>
      <c r="DD2566" t="s">
        <v>117</v>
      </c>
      <c r="DE2566" t="s">
        <v>698</v>
      </c>
      <c r="DF2566" t="s">
        <v>699</v>
      </c>
      <c r="DH2566" t="s">
        <v>8686</v>
      </c>
      <c r="DI2566" t="s">
        <v>5167</v>
      </c>
      <c r="DJ2566" t="s">
        <v>140</v>
      </c>
    </row>
    <row r="2567" spans="1:114" ht="15" customHeight="1" x14ac:dyDescent="0.35">
      <c r="A2567" t="s">
        <v>2470</v>
      </c>
      <c r="B2567" t="s">
        <v>144</v>
      </c>
      <c r="C2567" s="1">
        <v>45791</v>
      </c>
      <c r="D2567" s="1">
        <v>45838</v>
      </c>
      <c r="E2567" t="s">
        <v>116</v>
      </c>
      <c r="F2567" s="1">
        <v>45929</v>
      </c>
      <c r="G2567" t="s">
        <v>117</v>
      </c>
      <c r="H2567" t="s">
        <v>117</v>
      </c>
      <c r="I2567" t="s">
        <v>117</v>
      </c>
      <c r="J2567" t="s">
        <v>2471</v>
      </c>
      <c r="K2567" t="s">
        <v>2472</v>
      </c>
      <c r="L2567" t="s">
        <v>2289</v>
      </c>
      <c r="N2567" t="s">
        <v>136</v>
      </c>
      <c r="O2567" t="s">
        <v>121</v>
      </c>
      <c r="P2567" s="6">
        <v>96950</v>
      </c>
      <c r="Q2567" t="s">
        <v>122</v>
      </c>
      <c r="S2567" s="8">
        <v>16702358778</v>
      </c>
      <c r="U2567" t="s">
        <v>2473</v>
      </c>
      <c r="V2567">
        <v>522299</v>
      </c>
      <c r="W2567" t="s">
        <v>124</v>
      </c>
      <c r="Y2567" t="s">
        <v>2286</v>
      </c>
      <c r="Z2567" t="s">
        <v>2287</v>
      </c>
      <c r="AA2567" t="s">
        <v>2288</v>
      </c>
      <c r="AB2567" t="s">
        <v>474</v>
      </c>
      <c r="AC2567" t="s">
        <v>2289</v>
      </c>
      <c r="AE2567" t="s">
        <v>136</v>
      </c>
      <c r="AF2567" t="s">
        <v>121</v>
      </c>
      <c r="AG2567" s="6">
        <v>96950</v>
      </c>
      <c r="AH2567" t="s">
        <v>122</v>
      </c>
      <c r="AJ2567" s="8">
        <v>16702358778</v>
      </c>
      <c r="AL2567" t="s">
        <v>2290</v>
      </c>
      <c r="BE2567" t="str">
        <f>"37-2011.00"</f>
        <v>37-2011.00</v>
      </c>
      <c r="BF2567" t="s">
        <v>701</v>
      </c>
      <c r="BG2567" t="s">
        <v>2474</v>
      </c>
      <c r="BH2567" t="s">
        <v>854</v>
      </c>
      <c r="BI2567">
        <v>1</v>
      </c>
      <c r="BJ2567">
        <v>1</v>
      </c>
      <c r="BK2567" s="1">
        <v>45931</v>
      </c>
      <c r="BL2567" s="1">
        <v>46295</v>
      </c>
      <c r="BM2567" s="1">
        <v>45931</v>
      </c>
      <c r="BN2567" s="1">
        <v>46295</v>
      </c>
      <c r="BO2567">
        <v>40</v>
      </c>
      <c r="BP2567">
        <v>0</v>
      </c>
      <c r="BQ2567">
        <v>8</v>
      </c>
      <c r="BR2567">
        <v>8</v>
      </c>
      <c r="BS2567">
        <v>8</v>
      </c>
      <c r="BT2567">
        <v>8</v>
      </c>
      <c r="BU2567">
        <v>8</v>
      </c>
      <c r="BV2567">
        <v>0</v>
      </c>
      <c r="BW2567" t="str">
        <f>"8:00 AM"</f>
        <v>8:00 AM</v>
      </c>
      <c r="BX2567" t="str">
        <f>"5:00 PM"</f>
        <v>5:00 PM</v>
      </c>
      <c r="BY2567" t="s">
        <v>133</v>
      </c>
      <c r="BZ2567">
        <v>0</v>
      </c>
      <c r="CA2567">
        <v>6</v>
      </c>
      <c r="CB2567" t="s">
        <v>117</v>
      </c>
      <c r="CD2567" t="s">
        <v>2475</v>
      </c>
      <c r="CE2567" t="s">
        <v>2289</v>
      </c>
      <c r="CG2567" t="s">
        <v>136</v>
      </c>
      <c r="CH2567" t="s">
        <v>121</v>
      </c>
      <c r="CI2567" s="6">
        <v>96950</v>
      </c>
      <c r="CJ2567" s="10">
        <v>8.2899999999999991</v>
      </c>
      <c r="CK2567" s="10">
        <v>8.2899999999999991</v>
      </c>
      <c r="CL2567" s="10">
        <v>12.44</v>
      </c>
      <c r="CM2567" s="10">
        <v>12.44</v>
      </c>
      <c r="CN2567" t="s">
        <v>137</v>
      </c>
      <c r="CP2567" t="s">
        <v>138</v>
      </c>
      <c r="CR2567" t="s">
        <v>117</v>
      </c>
      <c r="CS2567" t="s">
        <v>139</v>
      </c>
      <c r="CT2567" t="s">
        <v>139</v>
      </c>
      <c r="CU2567" t="s">
        <v>139</v>
      </c>
      <c r="CV2567" t="s">
        <v>140</v>
      </c>
      <c r="CW2567" t="s">
        <v>139</v>
      </c>
      <c r="CX2567" t="s">
        <v>139</v>
      </c>
      <c r="CY2567" t="s">
        <v>2293</v>
      </c>
      <c r="CZ2567" s="8">
        <v>16702358778</v>
      </c>
      <c r="DA2567" t="s">
        <v>2290</v>
      </c>
      <c r="DB2567" t="s">
        <v>140</v>
      </c>
      <c r="DC2567" t="s">
        <v>139</v>
      </c>
      <c r="DD2567" t="s">
        <v>117</v>
      </c>
    </row>
    <row r="2568" spans="1:114" ht="15" customHeight="1" x14ac:dyDescent="0.35">
      <c r="A2568" t="s">
        <v>16709</v>
      </c>
      <c r="B2568" t="s">
        <v>144</v>
      </c>
      <c r="C2568" s="1">
        <v>45792</v>
      </c>
      <c r="D2568" s="1">
        <v>45838</v>
      </c>
      <c r="E2568" t="s">
        <v>116</v>
      </c>
      <c r="F2568" s="1">
        <v>45929</v>
      </c>
      <c r="G2568" t="s">
        <v>117</v>
      </c>
      <c r="H2568" t="s">
        <v>117</v>
      </c>
      <c r="I2568" t="s">
        <v>117</v>
      </c>
      <c r="J2568" t="s">
        <v>16710</v>
      </c>
      <c r="K2568" t="s">
        <v>16711</v>
      </c>
      <c r="L2568" t="s">
        <v>12684</v>
      </c>
      <c r="M2568" t="s">
        <v>140</v>
      </c>
      <c r="N2568" t="s">
        <v>1143</v>
      </c>
      <c r="O2568" t="s">
        <v>121</v>
      </c>
      <c r="P2568" s="6">
        <v>96952</v>
      </c>
      <c r="Q2568" t="s">
        <v>122</v>
      </c>
      <c r="S2568" s="8">
        <v>16707889668</v>
      </c>
      <c r="U2568" t="s">
        <v>12685</v>
      </c>
      <c r="V2568">
        <v>111419</v>
      </c>
      <c r="W2568" t="s">
        <v>124</v>
      </c>
      <c r="Y2568" t="s">
        <v>4077</v>
      </c>
      <c r="Z2568" t="s">
        <v>12686</v>
      </c>
      <c r="AB2568" t="s">
        <v>128</v>
      </c>
      <c r="AC2568" t="s">
        <v>12684</v>
      </c>
      <c r="AD2568" t="s">
        <v>140</v>
      </c>
      <c r="AE2568" t="s">
        <v>1143</v>
      </c>
      <c r="AF2568" t="s">
        <v>121</v>
      </c>
      <c r="AG2568" s="6">
        <v>96952</v>
      </c>
      <c r="AH2568" t="s">
        <v>122</v>
      </c>
      <c r="AJ2568" s="8">
        <v>16707889668</v>
      </c>
      <c r="AL2568" t="s">
        <v>12687</v>
      </c>
      <c r="BE2568" t="str">
        <f>"45-2092.00"</f>
        <v>45-2092.00</v>
      </c>
      <c r="BF2568" t="s">
        <v>1014</v>
      </c>
      <c r="BG2568" t="s">
        <v>16712</v>
      </c>
      <c r="BH2568" t="s">
        <v>1016</v>
      </c>
      <c r="BI2568">
        <v>3</v>
      </c>
      <c r="BJ2568">
        <v>3</v>
      </c>
      <c r="BK2568" s="1">
        <v>45931</v>
      </c>
      <c r="BL2568" s="1">
        <v>46295</v>
      </c>
      <c r="BM2568" s="1">
        <v>45931</v>
      </c>
      <c r="BN2568" s="1">
        <v>46295</v>
      </c>
      <c r="BO2568">
        <v>35</v>
      </c>
      <c r="BP2568">
        <v>0</v>
      </c>
      <c r="BQ2568">
        <v>7</v>
      </c>
      <c r="BR2568">
        <v>7</v>
      </c>
      <c r="BS2568">
        <v>7</v>
      </c>
      <c r="BT2568">
        <v>7</v>
      </c>
      <c r="BU2568">
        <v>7</v>
      </c>
      <c r="BV2568">
        <v>0</v>
      </c>
      <c r="BW2568" t="str">
        <f>"7:00 AM"</f>
        <v>7:00 AM</v>
      </c>
      <c r="BX2568" t="str">
        <f>"5:00 PM"</f>
        <v>5:00 PM</v>
      </c>
      <c r="BY2568" t="s">
        <v>133</v>
      </c>
      <c r="BZ2568">
        <v>0</v>
      </c>
      <c r="CA2568">
        <v>3</v>
      </c>
      <c r="CB2568" t="s">
        <v>117</v>
      </c>
      <c r="CD2568" s="2" t="s">
        <v>16713</v>
      </c>
      <c r="CE2568" t="s">
        <v>12684</v>
      </c>
      <c r="CF2568" t="s">
        <v>140</v>
      </c>
      <c r="CG2568" t="s">
        <v>1143</v>
      </c>
      <c r="CH2568" t="s">
        <v>121</v>
      </c>
      <c r="CI2568" s="6">
        <v>96952</v>
      </c>
      <c r="CJ2568" s="10">
        <v>11.91</v>
      </c>
      <c r="CK2568" s="10">
        <v>11.91</v>
      </c>
      <c r="CL2568" s="10">
        <v>17.86</v>
      </c>
      <c r="CM2568" s="10">
        <v>17.86</v>
      </c>
      <c r="CN2568" t="s">
        <v>137</v>
      </c>
      <c r="CO2568" t="s">
        <v>15318</v>
      </c>
      <c r="CP2568" t="s">
        <v>138</v>
      </c>
      <c r="CR2568" t="s">
        <v>117</v>
      </c>
      <c r="CS2568" t="s">
        <v>139</v>
      </c>
      <c r="CT2568" t="s">
        <v>140</v>
      </c>
      <c r="CU2568" t="s">
        <v>139</v>
      </c>
      <c r="CV2568" t="s">
        <v>140</v>
      </c>
      <c r="CW2568" t="s">
        <v>139</v>
      </c>
      <c r="CX2568" t="s">
        <v>140</v>
      </c>
      <c r="CY2568" t="s">
        <v>1686</v>
      </c>
      <c r="CZ2568" s="8">
        <v>16707889668</v>
      </c>
      <c r="DA2568" t="s">
        <v>12690</v>
      </c>
      <c r="DB2568" t="s">
        <v>140</v>
      </c>
      <c r="DC2568" t="s">
        <v>139</v>
      </c>
      <c r="DD2568" t="s">
        <v>117</v>
      </c>
    </row>
    <row r="2569" spans="1:114" ht="15" customHeight="1" x14ac:dyDescent="0.35">
      <c r="A2569" t="s">
        <v>12681</v>
      </c>
      <c r="B2569" t="s">
        <v>144</v>
      </c>
      <c r="C2569" s="1">
        <v>45792</v>
      </c>
      <c r="D2569" s="1">
        <v>45838</v>
      </c>
      <c r="E2569" t="s">
        <v>116</v>
      </c>
      <c r="F2569" s="1">
        <v>45929</v>
      </c>
      <c r="G2569" t="s">
        <v>117</v>
      </c>
      <c r="H2569" t="s">
        <v>117</v>
      </c>
      <c r="I2569" t="s">
        <v>117</v>
      </c>
      <c r="J2569" t="s">
        <v>12682</v>
      </c>
      <c r="K2569" t="s">
        <v>12683</v>
      </c>
      <c r="L2569" t="s">
        <v>12684</v>
      </c>
      <c r="M2569" t="s">
        <v>140</v>
      </c>
      <c r="N2569" t="s">
        <v>1143</v>
      </c>
      <c r="O2569" t="s">
        <v>121</v>
      </c>
      <c r="P2569" s="6">
        <v>96952</v>
      </c>
      <c r="Q2569" t="s">
        <v>122</v>
      </c>
      <c r="S2569" s="8">
        <v>16707889668</v>
      </c>
      <c r="U2569" t="s">
        <v>12685</v>
      </c>
      <c r="V2569">
        <v>531110</v>
      </c>
      <c r="W2569" t="s">
        <v>124</v>
      </c>
      <c r="Y2569" t="s">
        <v>4077</v>
      </c>
      <c r="Z2569" t="s">
        <v>12686</v>
      </c>
      <c r="AB2569" t="s">
        <v>128</v>
      </c>
      <c r="AC2569" t="s">
        <v>12684</v>
      </c>
      <c r="AD2569" t="s">
        <v>140</v>
      </c>
      <c r="AE2569" t="s">
        <v>1143</v>
      </c>
      <c r="AF2569" t="s">
        <v>121</v>
      </c>
      <c r="AG2569" s="6">
        <v>96952</v>
      </c>
      <c r="AH2569" t="s">
        <v>122</v>
      </c>
      <c r="AJ2569" s="8">
        <v>16707889668</v>
      </c>
      <c r="AL2569" t="s">
        <v>12687</v>
      </c>
      <c r="BE2569" t="str">
        <f>"49-9071.00"</f>
        <v>49-9071.00</v>
      </c>
      <c r="BF2569" t="s">
        <v>156</v>
      </c>
      <c r="BG2569" t="s">
        <v>12688</v>
      </c>
      <c r="BH2569" t="s">
        <v>341</v>
      </c>
      <c r="BI2569">
        <v>2</v>
      </c>
      <c r="BJ2569">
        <v>2</v>
      </c>
      <c r="BK2569" s="1">
        <v>45931</v>
      </c>
      <c r="BL2569" s="1">
        <v>46295</v>
      </c>
      <c r="BM2569" s="1">
        <v>45931</v>
      </c>
      <c r="BN2569" s="1">
        <v>46295</v>
      </c>
      <c r="BO2569">
        <v>35</v>
      </c>
      <c r="BP2569">
        <v>0</v>
      </c>
      <c r="BQ2569">
        <v>7</v>
      </c>
      <c r="BR2569">
        <v>7</v>
      </c>
      <c r="BS2569">
        <v>7</v>
      </c>
      <c r="BT2569">
        <v>7</v>
      </c>
      <c r="BU2569">
        <v>7</v>
      </c>
      <c r="BV2569">
        <v>0</v>
      </c>
      <c r="BW2569" t="str">
        <f>"8:00 AM"</f>
        <v>8:00 AM</v>
      </c>
      <c r="BX2569" t="str">
        <f>"5:00 PM"</f>
        <v>5:00 PM</v>
      </c>
      <c r="BY2569" t="s">
        <v>159</v>
      </c>
      <c r="BZ2569">
        <v>0</v>
      </c>
      <c r="CA2569">
        <v>18</v>
      </c>
      <c r="CB2569" t="s">
        <v>117</v>
      </c>
      <c r="CD2569" s="2" t="s">
        <v>12689</v>
      </c>
      <c r="CE2569" t="s">
        <v>12684</v>
      </c>
      <c r="CF2569" t="s">
        <v>140</v>
      </c>
      <c r="CG2569" t="s">
        <v>1143</v>
      </c>
      <c r="CH2569" t="s">
        <v>121</v>
      </c>
      <c r="CI2569" s="6">
        <v>96952</v>
      </c>
      <c r="CJ2569" s="10">
        <v>9.75</v>
      </c>
      <c r="CK2569" s="10">
        <v>9.75</v>
      </c>
      <c r="CL2569" s="10">
        <v>14.62</v>
      </c>
      <c r="CM2569" s="10">
        <v>14.62</v>
      </c>
      <c r="CN2569" t="s">
        <v>137</v>
      </c>
      <c r="CO2569" t="s">
        <v>4719</v>
      </c>
      <c r="CP2569" t="s">
        <v>138</v>
      </c>
      <c r="CR2569" t="s">
        <v>117</v>
      </c>
      <c r="CS2569" t="s">
        <v>139</v>
      </c>
      <c r="CT2569" t="s">
        <v>140</v>
      </c>
      <c r="CU2569" t="s">
        <v>139</v>
      </c>
      <c r="CV2569" t="s">
        <v>140</v>
      </c>
      <c r="CW2569" t="s">
        <v>139</v>
      </c>
      <c r="CX2569" t="s">
        <v>140</v>
      </c>
      <c r="CY2569" t="s">
        <v>1686</v>
      </c>
      <c r="CZ2569" s="8">
        <v>16707889668</v>
      </c>
      <c r="DA2569" t="s">
        <v>12690</v>
      </c>
      <c r="DB2569" t="s">
        <v>140</v>
      </c>
      <c r="DC2569" t="s">
        <v>139</v>
      </c>
      <c r="DD2569" t="s">
        <v>117</v>
      </c>
    </row>
    <row r="2570" spans="1:114" ht="15" customHeight="1" x14ac:dyDescent="0.35">
      <c r="A2570" t="s">
        <v>14144</v>
      </c>
      <c r="B2570" t="s">
        <v>144</v>
      </c>
      <c r="C2570" s="1">
        <v>45793</v>
      </c>
      <c r="D2570" s="1">
        <v>45838</v>
      </c>
      <c r="E2570" t="s">
        <v>116</v>
      </c>
      <c r="F2570" s="1">
        <v>45930</v>
      </c>
      <c r="G2570" t="s">
        <v>139</v>
      </c>
      <c r="H2570" t="s">
        <v>117</v>
      </c>
      <c r="I2570" t="s">
        <v>117</v>
      </c>
      <c r="J2570" t="s">
        <v>1784</v>
      </c>
      <c r="K2570" t="s">
        <v>1785</v>
      </c>
      <c r="L2570" t="s">
        <v>1786</v>
      </c>
      <c r="M2570" t="s">
        <v>1150</v>
      </c>
      <c r="N2570" t="s">
        <v>120</v>
      </c>
      <c r="O2570" t="s">
        <v>121</v>
      </c>
      <c r="P2570" s="6">
        <v>96950</v>
      </c>
      <c r="Q2570" t="s">
        <v>122</v>
      </c>
      <c r="R2570" t="s">
        <v>382</v>
      </c>
      <c r="S2570" s="8">
        <v>16702349909</v>
      </c>
      <c r="U2570" t="s">
        <v>1787</v>
      </c>
      <c r="V2570">
        <v>812112</v>
      </c>
      <c r="W2570" t="s">
        <v>124</v>
      </c>
      <c r="Y2570" t="s">
        <v>1788</v>
      </c>
      <c r="Z2570" t="s">
        <v>1789</v>
      </c>
      <c r="AB2570" t="s">
        <v>128</v>
      </c>
      <c r="AC2570" t="s">
        <v>1786</v>
      </c>
      <c r="AD2570" t="s">
        <v>1150</v>
      </c>
      <c r="AE2570" t="s">
        <v>120</v>
      </c>
      <c r="AF2570" t="s">
        <v>121</v>
      </c>
      <c r="AG2570" s="6">
        <v>96950</v>
      </c>
      <c r="AH2570" t="s">
        <v>122</v>
      </c>
      <c r="AI2570" t="s">
        <v>382</v>
      </c>
      <c r="AJ2570" s="8">
        <v>16702349909</v>
      </c>
      <c r="AL2570" t="s">
        <v>1790</v>
      </c>
      <c r="BE2570" t="str">
        <f>"39-5012.00"</f>
        <v>39-5012.00</v>
      </c>
      <c r="BF2570" t="s">
        <v>272</v>
      </c>
      <c r="BG2570" t="s">
        <v>1791</v>
      </c>
      <c r="BH2570" t="s">
        <v>1792</v>
      </c>
      <c r="BI2570">
        <v>3</v>
      </c>
      <c r="BJ2570">
        <v>3</v>
      </c>
      <c r="BK2570" s="1">
        <v>45932</v>
      </c>
      <c r="BL2570" s="1">
        <v>47027</v>
      </c>
      <c r="BM2570" s="1">
        <v>45932</v>
      </c>
      <c r="BN2570" s="1">
        <v>47027</v>
      </c>
      <c r="BO2570">
        <v>35</v>
      </c>
      <c r="BP2570">
        <v>7</v>
      </c>
      <c r="BQ2570">
        <v>0</v>
      </c>
      <c r="BR2570">
        <v>7</v>
      </c>
      <c r="BS2570">
        <v>0</v>
      </c>
      <c r="BT2570">
        <v>7</v>
      </c>
      <c r="BU2570">
        <v>7</v>
      </c>
      <c r="BV2570">
        <v>7</v>
      </c>
      <c r="BW2570" t="str">
        <f>"10:00 AM"</f>
        <v>10:00 AM</v>
      </c>
      <c r="BX2570" t="str">
        <f>"6:00 PM"</f>
        <v>6:00 PM</v>
      </c>
      <c r="BY2570" t="s">
        <v>133</v>
      </c>
      <c r="BZ2570">
        <v>0</v>
      </c>
      <c r="CA2570">
        <v>12</v>
      </c>
      <c r="CB2570" t="s">
        <v>117</v>
      </c>
      <c r="CD2570" t="s">
        <v>393</v>
      </c>
      <c r="CE2570" t="s">
        <v>1786</v>
      </c>
      <c r="CF2570" t="s">
        <v>1150</v>
      </c>
      <c r="CG2570" t="s">
        <v>120</v>
      </c>
      <c r="CH2570" t="s">
        <v>121</v>
      </c>
      <c r="CI2570" s="6">
        <v>96950</v>
      </c>
      <c r="CJ2570" s="10">
        <v>7.98</v>
      </c>
      <c r="CK2570" s="10">
        <v>7.98</v>
      </c>
      <c r="CL2570" s="10">
        <v>11.97</v>
      </c>
      <c r="CM2570" s="10">
        <v>11.97</v>
      </c>
      <c r="CN2570" t="s">
        <v>137</v>
      </c>
      <c r="CO2570" t="s">
        <v>393</v>
      </c>
      <c r="CP2570" t="s">
        <v>138</v>
      </c>
      <c r="CR2570" t="s">
        <v>117</v>
      </c>
      <c r="CS2570" t="s">
        <v>139</v>
      </c>
      <c r="CT2570" t="s">
        <v>140</v>
      </c>
      <c r="CU2570" t="s">
        <v>139</v>
      </c>
      <c r="CV2570" t="s">
        <v>140</v>
      </c>
      <c r="CW2570" t="s">
        <v>139</v>
      </c>
      <c r="CX2570" t="s">
        <v>140</v>
      </c>
      <c r="CY2570" t="s">
        <v>394</v>
      </c>
      <c r="CZ2570" s="8">
        <v>16702349909</v>
      </c>
      <c r="DA2570" t="s">
        <v>1790</v>
      </c>
      <c r="DB2570" t="s">
        <v>1095</v>
      </c>
      <c r="DC2570" t="s">
        <v>139</v>
      </c>
      <c r="DD2570" t="s">
        <v>117</v>
      </c>
    </row>
    <row r="2571" spans="1:114" ht="15" customHeight="1" x14ac:dyDescent="0.35">
      <c r="A2571" t="s">
        <v>13974</v>
      </c>
      <c r="B2571" t="s">
        <v>144</v>
      </c>
      <c r="C2571" s="1">
        <v>45793</v>
      </c>
      <c r="D2571" s="1">
        <v>45838</v>
      </c>
      <c r="E2571" t="s">
        <v>211</v>
      </c>
      <c r="G2571" t="s">
        <v>117</v>
      </c>
      <c r="H2571" t="s">
        <v>117</v>
      </c>
      <c r="I2571" t="s">
        <v>117</v>
      </c>
      <c r="J2571" t="s">
        <v>1784</v>
      </c>
      <c r="K2571" t="s">
        <v>1785</v>
      </c>
      <c r="L2571" t="s">
        <v>1786</v>
      </c>
      <c r="M2571" t="s">
        <v>1150</v>
      </c>
      <c r="N2571" t="s">
        <v>120</v>
      </c>
      <c r="O2571" t="s">
        <v>121</v>
      </c>
      <c r="P2571" s="6">
        <v>96950</v>
      </c>
      <c r="Q2571" t="s">
        <v>122</v>
      </c>
      <c r="R2571" t="s">
        <v>382</v>
      </c>
      <c r="S2571" s="8">
        <v>16702349909</v>
      </c>
      <c r="U2571" t="s">
        <v>1787</v>
      </c>
      <c r="V2571">
        <v>812112</v>
      </c>
      <c r="W2571" t="s">
        <v>124</v>
      </c>
      <c r="Y2571" t="s">
        <v>1788</v>
      </c>
      <c r="Z2571" t="s">
        <v>1789</v>
      </c>
      <c r="AB2571" t="s">
        <v>128</v>
      </c>
      <c r="AC2571" t="s">
        <v>1786</v>
      </c>
      <c r="AD2571" t="s">
        <v>1150</v>
      </c>
      <c r="AE2571" t="s">
        <v>120</v>
      </c>
      <c r="AF2571" t="s">
        <v>121</v>
      </c>
      <c r="AG2571" s="6">
        <v>96950</v>
      </c>
      <c r="AH2571" t="s">
        <v>122</v>
      </c>
      <c r="AI2571" t="s">
        <v>382</v>
      </c>
      <c r="AJ2571" s="8">
        <v>16702349909</v>
      </c>
      <c r="AL2571" t="s">
        <v>1790</v>
      </c>
      <c r="BE2571" t="str">
        <f>"39-5012.00"</f>
        <v>39-5012.00</v>
      </c>
      <c r="BF2571" t="s">
        <v>272</v>
      </c>
      <c r="BG2571" t="s">
        <v>1791</v>
      </c>
      <c r="BH2571" t="s">
        <v>1792</v>
      </c>
      <c r="BI2571">
        <v>5</v>
      </c>
      <c r="BJ2571">
        <v>5</v>
      </c>
      <c r="BK2571" s="1">
        <v>45901</v>
      </c>
      <c r="BL2571" s="1">
        <v>46265</v>
      </c>
      <c r="BM2571" s="1">
        <v>45901</v>
      </c>
      <c r="BN2571" s="1">
        <v>46265</v>
      </c>
      <c r="BO2571">
        <v>35</v>
      </c>
      <c r="BP2571">
        <v>7</v>
      </c>
      <c r="BQ2571">
        <v>0</v>
      </c>
      <c r="BR2571">
        <v>7</v>
      </c>
      <c r="BS2571">
        <v>0</v>
      </c>
      <c r="BT2571">
        <v>7</v>
      </c>
      <c r="BU2571">
        <v>7</v>
      </c>
      <c r="BV2571">
        <v>7</v>
      </c>
      <c r="BW2571" t="str">
        <f>"10:00 AM"</f>
        <v>10:00 AM</v>
      </c>
      <c r="BX2571" t="str">
        <f>"6:00 PM"</f>
        <v>6:00 PM</v>
      </c>
      <c r="BY2571" t="s">
        <v>133</v>
      </c>
      <c r="BZ2571">
        <v>0</v>
      </c>
      <c r="CA2571">
        <v>12</v>
      </c>
      <c r="CB2571" t="s">
        <v>117</v>
      </c>
      <c r="CD2571" t="s">
        <v>393</v>
      </c>
      <c r="CE2571" t="s">
        <v>1786</v>
      </c>
      <c r="CF2571" t="s">
        <v>1150</v>
      </c>
      <c r="CG2571" t="s">
        <v>120</v>
      </c>
      <c r="CH2571" t="s">
        <v>121</v>
      </c>
      <c r="CI2571" s="6">
        <v>96950</v>
      </c>
      <c r="CJ2571" s="10">
        <v>7.98</v>
      </c>
      <c r="CK2571" s="10">
        <v>7.98</v>
      </c>
      <c r="CL2571" s="10">
        <v>11.97</v>
      </c>
      <c r="CM2571" s="10">
        <v>11.97</v>
      </c>
      <c r="CN2571" t="s">
        <v>137</v>
      </c>
      <c r="CO2571" t="s">
        <v>393</v>
      </c>
      <c r="CP2571" t="s">
        <v>138</v>
      </c>
      <c r="CR2571" t="s">
        <v>117</v>
      </c>
      <c r="CS2571" t="s">
        <v>139</v>
      </c>
      <c r="CT2571" t="s">
        <v>140</v>
      </c>
      <c r="CU2571" t="s">
        <v>139</v>
      </c>
      <c r="CV2571" t="s">
        <v>140</v>
      </c>
      <c r="CW2571" t="s">
        <v>139</v>
      </c>
      <c r="CX2571" t="s">
        <v>140</v>
      </c>
      <c r="CY2571" t="s">
        <v>394</v>
      </c>
      <c r="CZ2571" s="8">
        <v>16702349909</v>
      </c>
      <c r="DA2571" t="s">
        <v>1790</v>
      </c>
      <c r="DB2571" t="s">
        <v>1095</v>
      </c>
      <c r="DC2571" t="s">
        <v>139</v>
      </c>
      <c r="DD2571" t="s">
        <v>117</v>
      </c>
    </row>
    <row r="2572" spans="1:114" ht="15" customHeight="1" x14ac:dyDescent="0.35">
      <c r="A2572" t="s">
        <v>8589</v>
      </c>
      <c r="B2572" t="s">
        <v>144</v>
      </c>
      <c r="C2572" s="1">
        <v>45795</v>
      </c>
      <c r="D2572" s="1">
        <v>45838</v>
      </c>
      <c r="E2572" t="s">
        <v>116</v>
      </c>
      <c r="F2572" s="1">
        <v>45929</v>
      </c>
      <c r="G2572" t="s">
        <v>117</v>
      </c>
      <c r="H2572" t="s">
        <v>117</v>
      </c>
      <c r="I2572" t="s">
        <v>117</v>
      </c>
      <c r="J2572" t="s">
        <v>3192</v>
      </c>
      <c r="L2572" t="s">
        <v>2916</v>
      </c>
      <c r="N2572" t="s">
        <v>551</v>
      </c>
      <c r="O2572" t="s">
        <v>121</v>
      </c>
      <c r="P2572" s="6">
        <v>96952</v>
      </c>
      <c r="Q2572" t="s">
        <v>122</v>
      </c>
      <c r="S2572" s="8">
        <v>16704330422</v>
      </c>
      <c r="U2572" t="s">
        <v>3194</v>
      </c>
      <c r="V2572">
        <v>212312</v>
      </c>
      <c r="W2572" t="s">
        <v>124</v>
      </c>
      <c r="Y2572" t="s">
        <v>2913</v>
      </c>
      <c r="Z2572" t="s">
        <v>2914</v>
      </c>
      <c r="AA2572" t="s">
        <v>2915</v>
      </c>
      <c r="AB2572" t="s">
        <v>1842</v>
      </c>
      <c r="AC2572" t="s">
        <v>2916</v>
      </c>
      <c r="AE2572" t="s">
        <v>551</v>
      </c>
      <c r="AF2572" t="s">
        <v>121</v>
      </c>
      <c r="AG2572" s="6">
        <v>96952</v>
      </c>
      <c r="AH2572" t="s">
        <v>122</v>
      </c>
      <c r="AJ2572" s="8">
        <v>16704330422</v>
      </c>
      <c r="AL2572" t="s">
        <v>2917</v>
      </c>
      <c r="BE2572" t="str">
        <f>"49-9071.00"</f>
        <v>49-9071.00</v>
      </c>
      <c r="BF2572" t="s">
        <v>156</v>
      </c>
      <c r="BG2572" t="s">
        <v>8590</v>
      </c>
      <c r="BH2572" t="s">
        <v>8591</v>
      </c>
      <c r="BI2572">
        <v>2</v>
      </c>
      <c r="BJ2572">
        <v>2</v>
      </c>
      <c r="BK2572" s="1">
        <v>45931</v>
      </c>
      <c r="BL2572" s="1">
        <v>46295</v>
      </c>
      <c r="BM2572" s="1">
        <v>45931</v>
      </c>
      <c r="BN2572" s="1">
        <v>46295</v>
      </c>
      <c r="BO2572">
        <v>40</v>
      </c>
      <c r="BP2572">
        <v>0</v>
      </c>
      <c r="BQ2572">
        <v>8</v>
      </c>
      <c r="BR2572">
        <v>8</v>
      </c>
      <c r="BS2572">
        <v>8</v>
      </c>
      <c r="BT2572">
        <v>8</v>
      </c>
      <c r="BU2572">
        <v>8</v>
      </c>
      <c r="BV2572">
        <v>0</v>
      </c>
      <c r="BW2572" t="str">
        <f>"7:30 AM"</f>
        <v>7:30 AM</v>
      </c>
      <c r="BX2572" t="str">
        <f>"4:30 PM"</f>
        <v>4:30 PM</v>
      </c>
      <c r="BY2572" t="s">
        <v>133</v>
      </c>
      <c r="BZ2572">
        <v>0</v>
      </c>
      <c r="CA2572">
        <v>12</v>
      </c>
      <c r="CB2572" t="s">
        <v>117</v>
      </c>
      <c r="CD2572" t="s">
        <v>8592</v>
      </c>
      <c r="CE2572" t="s">
        <v>2916</v>
      </c>
      <c r="CG2572" t="s">
        <v>551</v>
      </c>
      <c r="CH2572" t="s">
        <v>121</v>
      </c>
      <c r="CI2572" s="6">
        <v>96952</v>
      </c>
      <c r="CJ2572" s="10">
        <v>10</v>
      </c>
      <c r="CK2572" s="10">
        <v>12</v>
      </c>
      <c r="CL2572" s="10">
        <v>15</v>
      </c>
      <c r="CM2572" s="10">
        <v>18</v>
      </c>
      <c r="CN2572" t="s">
        <v>137</v>
      </c>
      <c r="CO2572" t="s">
        <v>3197</v>
      </c>
      <c r="CP2572" t="s">
        <v>209</v>
      </c>
      <c r="CR2572" t="s">
        <v>117</v>
      </c>
      <c r="CS2572" t="s">
        <v>139</v>
      </c>
      <c r="CT2572" t="s">
        <v>139</v>
      </c>
      <c r="CU2572" t="s">
        <v>139</v>
      </c>
      <c r="CV2572" t="s">
        <v>140</v>
      </c>
      <c r="CW2572" t="s">
        <v>139</v>
      </c>
      <c r="CX2572" t="s">
        <v>139</v>
      </c>
      <c r="CY2572" t="s">
        <v>3198</v>
      </c>
      <c r="CZ2572" s="8">
        <v>16704330422</v>
      </c>
      <c r="DA2572" t="s">
        <v>2917</v>
      </c>
      <c r="DB2572" t="s">
        <v>140</v>
      </c>
      <c r="DC2572" t="s">
        <v>139</v>
      </c>
      <c r="DD2572" t="s">
        <v>117</v>
      </c>
    </row>
    <row r="2573" spans="1:114" ht="15" customHeight="1" x14ac:dyDescent="0.35">
      <c r="A2573" t="s">
        <v>8340</v>
      </c>
      <c r="B2573" t="s">
        <v>144</v>
      </c>
      <c r="C2573" s="1">
        <v>45796</v>
      </c>
      <c r="D2573" s="1">
        <v>45838</v>
      </c>
      <c r="E2573" t="s">
        <v>211</v>
      </c>
      <c r="G2573" t="s">
        <v>117</v>
      </c>
      <c r="H2573" t="s">
        <v>117</v>
      </c>
      <c r="I2573" t="s">
        <v>117</v>
      </c>
      <c r="J2573" t="s">
        <v>4091</v>
      </c>
      <c r="K2573" t="s">
        <v>164</v>
      </c>
      <c r="L2573" t="s">
        <v>8341</v>
      </c>
      <c r="M2573" t="s">
        <v>8342</v>
      </c>
      <c r="N2573" t="s">
        <v>1433</v>
      </c>
      <c r="O2573" t="s">
        <v>121</v>
      </c>
      <c r="P2573" s="6">
        <v>96950</v>
      </c>
      <c r="Q2573" t="s">
        <v>122</v>
      </c>
      <c r="R2573" t="s">
        <v>164</v>
      </c>
      <c r="S2573" s="8">
        <v>16704832583</v>
      </c>
      <c r="U2573" t="s">
        <v>8343</v>
      </c>
      <c r="V2573">
        <v>81131</v>
      </c>
      <c r="W2573" t="s">
        <v>124</v>
      </c>
      <c r="Y2573" t="s">
        <v>4096</v>
      </c>
      <c r="Z2573" t="s">
        <v>4097</v>
      </c>
      <c r="AA2573" t="s">
        <v>4098</v>
      </c>
      <c r="AB2573" t="s">
        <v>1669</v>
      </c>
      <c r="AC2573" t="s">
        <v>4093</v>
      </c>
      <c r="AD2573" t="s">
        <v>4094</v>
      </c>
      <c r="AE2573" t="s">
        <v>3160</v>
      </c>
      <c r="AF2573" t="s">
        <v>121</v>
      </c>
      <c r="AG2573" s="6">
        <v>96950</v>
      </c>
      <c r="AH2573" t="s">
        <v>122</v>
      </c>
      <c r="AJ2573" s="8">
        <v>16702852253</v>
      </c>
      <c r="AL2573" t="s">
        <v>4099</v>
      </c>
      <c r="BE2573" t="str">
        <f>"49-9071.00"</f>
        <v>49-9071.00</v>
      </c>
      <c r="BF2573" t="s">
        <v>156</v>
      </c>
      <c r="BG2573" t="s">
        <v>8344</v>
      </c>
      <c r="BH2573" t="s">
        <v>8345</v>
      </c>
      <c r="BI2573">
        <v>1</v>
      </c>
      <c r="BJ2573">
        <v>1</v>
      </c>
      <c r="BK2573" s="1">
        <v>45871</v>
      </c>
      <c r="BL2573" s="1">
        <v>46235</v>
      </c>
      <c r="BM2573" s="1">
        <v>45871</v>
      </c>
      <c r="BN2573" s="1">
        <v>46235</v>
      </c>
      <c r="BO2573">
        <v>40</v>
      </c>
      <c r="BP2573">
        <v>0</v>
      </c>
      <c r="BQ2573">
        <v>8</v>
      </c>
      <c r="BR2573">
        <v>8</v>
      </c>
      <c r="BS2573">
        <v>8</v>
      </c>
      <c r="BT2573">
        <v>8</v>
      </c>
      <c r="BU2573">
        <v>8</v>
      </c>
      <c r="BV2573">
        <v>0</v>
      </c>
      <c r="BW2573" t="str">
        <f>"8:00 AM"</f>
        <v>8:00 AM</v>
      </c>
      <c r="BX2573" t="str">
        <f>"5:00 PM"</f>
        <v>5:00 PM</v>
      </c>
      <c r="BY2573" t="s">
        <v>133</v>
      </c>
      <c r="BZ2573">
        <v>0</v>
      </c>
      <c r="CA2573">
        <v>12</v>
      </c>
      <c r="CB2573" t="s">
        <v>117</v>
      </c>
      <c r="CD2573" t="s">
        <v>8346</v>
      </c>
      <c r="CE2573" t="s">
        <v>8341</v>
      </c>
      <c r="CF2573" t="s">
        <v>8342</v>
      </c>
      <c r="CG2573" t="s">
        <v>1433</v>
      </c>
      <c r="CH2573" t="s">
        <v>121</v>
      </c>
      <c r="CI2573" s="6">
        <v>96950</v>
      </c>
      <c r="CJ2573" s="10">
        <v>9.75</v>
      </c>
      <c r="CK2573" s="10">
        <v>9.75</v>
      </c>
      <c r="CL2573" s="10">
        <v>14.63</v>
      </c>
      <c r="CM2573" s="10">
        <v>14.63</v>
      </c>
      <c r="CN2573" t="s">
        <v>137</v>
      </c>
      <c r="CO2573" t="s">
        <v>164</v>
      </c>
      <c r="CP2573" t="s">
        <v>138</v>
      </c>
      <c r="CR2573" t="s">
        <v>117</v>
      </c>
      <c r="CS2573" t="s">
        <v>139</v>
      </c>
      <c r="CT2573" t="s">
        <v>140</v>
      </c>
      <c r="CU2573" t="s">
        <v>139</v>
      </c>
      <c r="CV2573" t="s">
        <v>140</v>
      </c>
      <c r="CW2573" t="s">
        <v>139</v>
      </c>
      <c r="CX2573" t="s">
        <v>140</v>
      </c>
      <c r="CY2573" t="s">
        <v>8347</v>
      </c>
      <c r="CZ2573" s="8">
        <v>16702852253</v>
      </c>
      <c r="DA2573" t="s">
        <v>4099</v>
      </c>
      <c r="DB2573" t="s">
        <v>142</v>
      </c>
      <c r="DC2573" t="s">
        <v>139</v>
      </c>
      <c r="DD2573" t="s">
        <v>117</v>
      </c>
    </row>
    <row r="2574" spans="1:114" ht="15" customHeight="1" x14ac:dyDescent="0.35">
      <c r="A2574" t="s">
        <v>12521</v>
      </c>
      <c r="B2574" t="s">
        <v>144</v>
      </c>
      <c r="C2574" s="1">
        <v>45798</v>
      </c>
      <c r="D2574" s="1">
        <v>45838</v>
      </c>
      <c r="E2574" t="s">
        <v>211</v>
      </c>
      <c r="G2574" t="s">
        <v>139</v>
      </c>
      <c r="H2574" t="s">
        <v>139</v>
      </c>
      <c r="I2574" t="s">
        <v>117</v>
      </c>
      <c r="J2574" t="s">
        <v>3722</v>
      </c>
      <c r="K2574" t="s">
        <v>12522</v>
      </c>
      <c r="L2574" t="s">
        <v>4612</v>
      </c>
      <c r="M2574" t="s">
        <v>4237</v>
      </c>
      <c r="N2574" t="s">
        <v>136</v>
      </c>
      <c r="O2574" t="s">
        <v>121</v>
      </c>
      <c r="P2574" s="6">
        <v>96950</v>
      </c>
      <c r="Q2574" t="s">
        <v>122</v>
      </c>
      <c r="S2574" s="8">
        <v>16702850063</v>
      </c>
      <c r="U2574" t="s">
        <v>3726</v>
      </c>
      <c r="V2574">
        <v>23821</v>
      </c>
      <c r="W2574" t="s">
        <v>124</v>
      </c>
      <c r="Y2574" t="s">
        <v>3180</v>
      </c>
      <c r="Z2574" t="s">
        <v>4825</v>
      </c>
      <c r="AA2574" t="s">
        <v>4826</v>
      </c>
      <c r="AB2574" t="s">
        <v>205</v>
      </c>
      <c r="AC2574" t="s">
        <v>4612</v>
      </c>
      <c r="AD2574" t="s">
        <v>4237</v>
      </c>
      <c r="AE2574" t="s">
        <v>136</v>
      </c>
      <c r="AF2574" t="s">
        <v>121</v>
      </c>
      <c r="AG2574" s="6">
        <v>96950</v>
      </c>
      <c r="AH2574" t="s">
        <v>122</v>
      </c>
      <c r="AJ2574" s="8">
        <v>16702850063</v>
      </c>
      <c r="AL2574" t="s">
        <v>3730</v>
      </c>
      <c r="BE2574" t="str">
        <f>"47-2111.00"</f>
        <v>47-2111.00</v>
      </c>
      <c r="BF2574" t="s">
        <v>3271</v>
      </c>
      <c r="BG2574" t="s">
        <v>12523</v>
      </c>
      <c r="BH2574" t="s">
        <v>11433</v>
      </c>
      <c r="BI2574">
        <v>10</v>
      </c>
      <c r="BJ2574">
        <v>10</v>
      </c>
      <c r="BK2574" s="1">
        <v>45839</v>
      </c>
      <c r="BL2574" s="1">
        <v>46203</v>
      </c>
      <c r="BM2574" s="1">
        <v>45839</v>
      </c>
      <c r="BN2574" s="1">
        <v>46203</v>
      </c>
      <c r="BO2574">
        <v>40</v>
      </c>
      <c r="BP2574">
        <v>0</v>
      </c>
      <c r="BQ2574">
        <v>8</v>
      </c>
      <c r="BR2574">
        <v>8</v>
      </c>
      <c r="BS2574">
        <v>8</v>
      </c>
      <c r="BT2574">
        <v>8</v>
      </c>
      <c r="BU2574">
        <v>8</v>
      </c>
      <c r="BV2574">
        <v>0</v>
      </c>
      <c r="BW2574" t="str">
        <f>"8:25 AM"</f>
        <v>8:25 AM</v>
      </c>
      <c r="BX2574" t="str">
        <f>"5:25 PM"</f>
        <v>5:25 PM</v>
      </c>
      <c r="BY2574" t="s">
        <v>159</v>
      </c>
      <c r="BZ2574">
        <v>0</v>
      </c>
      <c r="CA2574">
        <v>12</v>
      </c>
      <c r="CB2574" t="s">
        <v>117</v>
      </c>
      <c r="CD2574" t="s">
        <v>12524</v>
      </c>
      <c r="CE2574" t="s">
        <v>4612</v>
      </c>
      <c r="CF2574" t="s">
        <v>4237</v>
      </c>
      <c r="CG2574" t="s">
        <v>136</v>
      </c>
      <c r="CH2574" t="s">
        <v>121</v>
      </c>
      <c r="CI2574" s="6">
        <v>96950</v>
      </c>
      <c r="CJ2574" s="10">
        <v>12.64</v>
      </c>
      <c r="CK2574" s="10">
        <v>12.64</v>
      </c>
      <c r="CL2574" s="10">
        <v>18.96</v>
      </c>
      <c r="CM2574" s="10">
        <v>18.96</v>
      </c>
      <c r="CN2574" t="s">
        <v>137</v>
      </c>
      <c r="CO2574" t="s">
        <v>3733</v>
      </c>
      <c r="CP2574" t="s">
        <v>138</v>
      </c>
      <c r="CR2574" t="s">
        <v>117</v>
      </c>
      <c r="CS2574" t="s">
        <v>139</v>
      </c>
      <c r="CT2574" t="s">
        <v>139</v>
      </c>
      <c r="CU2574" t="s">
        <v>139</v>
      </c>
      <c r="CV2574" t="s">
        <v>140</v>
      </c>
      <c r="CW2574" t="s">
        <v>139</v>
      </c>
      <c r="CX2574" t="s">
        <v>139</v>
      </c>
      <c r="CY2574" s="2" t="s">
        <v>12525</v>
      </c>
      <c r="CZ2574" s="8">
        <v>16702850063</v>
      </c>
      <c r="DA2574" t="s">
        <v>4242</v>
      </c>
      <c r="DB2574" t="s">
        <v>140</v>
      </c>
      <c r="DC2574" t="s">
        <v>139</v>
      </c>
      <c r="DD2574" t="s">
        <v>117</v>
      </c>
    </row>
    <row r="2575" spans="1:114" ht="15" customHeight="1" x14ac:dyDescent="0.35">
      <c r="A2575" t="s">
        <v>16731</v>
      </c>
      <c r="B2575" t="s">
        <v>144</v>
      </c>
      <c r="C2575" s="1">
        <v>45802</v>
      </c>
      <c r="D2575" s="1">
        <v>45838</v>
      </c>
      <c r="E2575" t="s">
        <v>211</v>
      </c>
      <c r="G2575" t="s">
        <v>117</v>
      </c>
      <c r="H2575" t="s">
        <v>117</v>
      </c>
      <c r="I2575" t="s">
        <v>117</v>
      </c>
      <c r="J2575" t="s">
        <v>6256</v>
      </c>
      <c r="L2575" t="s">
        <v>6257</v>
      </c>
      <c r="M2575" t="s">
        <v>6258</v>
      </c>
      <c r="N2575" t="s">
        <v>136</v>
      </c>
      <c r="O2575" t="s">
        <v>121</v>
      </c>
      <c r="P2575" s="6">
        <v>96950</v>
      </c>
      <c r="Q2575" t="s">
        <v>122</v>
      </c>
      <c r="S2575" s="8">
        <v>16704843028</v>
      </c>
      <c r="U2575" t="s">
        <v>6259</v>
      </c>
      <c r="V2575">
        <v>42361</v>
      </c>
      <c r="W2575" t="s">
        <v>124</v>
      </c>
      <c r="Y2575" t="s">
        <v>6260</v>
      </c>
      <c r="Z2575" t="s">
        <v>6261</v>
      </c>
      <c r="AA2575" t="s">
        <v>6262</v>
      </c>
      <c r="AB2575" t="s">
        <v>205</v>
      </c>
      <c r="AC2575" t="s">
        <v>6257</v>
      </c>
      <c r="AD2575" t="s">
        <v>6258</v>
      </c>
      <c r="AE2575" t="s">
        <v>136</v>
      </c>
      <c r="AF2575" t="s">
        <v>121</v>
      </c>
      <c r="AG2575" s="6">
        <v>96950</v>
      </c>
      <c r="AH2575" t="s">
        <v>122</v>
      </c>
      <c r="AJ2575" s="8">
        <v>16704843028</v>
      </c>
      <c r="AL2575" t="s">
        <v>16732</v>
      </c>
      <c r="BE2575" t="str">
        <f>"49-9071.00"</f>
        <v>49-9071.00</v>
      </c>
      <c r="BF2575" t="s">
        <v>156</v>
      </c>
      <c r="BG2575" t="s">
        <v>16733</v>
      </c>
      <c r="BH2575" t="s">
        <v>156</v>
      </c>
      <c r="BI2575">
        <v>2</v>
      </c>
      <c r="BJ2575">
        <v>2</v>
      </c>
      <c r="BK2575" s="1">
        <v>45915</v>
      </c>
      <c r="BL2575" s="1">
        <v>46279</v>
      </c>
      <c r="BM2575" s="1">
        <v>45915</v>
      </c>
      <c r="BN2575" s="1">
        <v>46279</v>
      </c>
      <c r="BO2575">
        <v>35</v>
      </c>
      <c r="BP2575">
        <v>0</v>
      </c>
      <c r="BQ2575">
        <v>7</v>
      </c>
      <c r="BR2575">
        <v>7</v>
      </c>
      <c r="BS2575">
        <v>7</v>
      </c>
      <c r="BT2575">
        <v>7</v>
      </c>
      <c r="BU2575">
        <v>7</v>
      </c>
      <c r="BV2575">
        <v>0</v>
      </c>
      <c r="BW2575" t="str">
        <f>"9:00 AM"</f>
        <v>9:00 AM</v>
      </c>
      <c r="BX2575" t="str">
        <f>"5:00 PM"</f>
        <v>5:00 PM</v>
      </c>
      <c r="BY2575" t="s">
        <v>159</v>
      </c>
      <c r="BZ2575">
        <v>0</v>
      </c>
      <c r="CA2575">
        <v>24</v>
      </c>
      <c r="CB2575" t="s">
        <v>117</v>
      </c>
      <c r="CD2575" t="s">
        <v>16734</v>
      </c>
      <c r="CE2575" t="s">
        <v>6257</v>
      </c>
      <c r="CF2575" t="s">
        <v>6258</v>
      </c>
      <c r="CG2575" t="s">
        <v>136</v>
      </c>
      <c r="CH2575" t="s">
        <v>121</v>
      </c>
      <c r="CI2575" s="6">
        <v>96950</v>
      </c>
      <c r="CJ2575" s="10">
        <v>9.75</v>
      </c>
      <c r="CK2575" s="10">
        <v>9.75</v>
      </c>
      <c r="CL2575" s="10">
        <v>14.63</v>
      </c>
      <c r="CM2575" s="10">
        <v>14.63</v>
      </c>
      <c r="CN2575" t="s">
        <v>137</v>
      </c>
      <c r="CO2575" t="s">
        <v>13729</v>
      </c>
      <c r="CP2575" t="s">
        <v>138</v>
      </c>
      <c r="CR2575" t="s">
        <v>139</v>
      </c>
      <c r="CS2575" t="s">
        <v>139</v>
      </c>
      <c r="CT2575" t="s">
        <v>140</v>
      </c>
      <c r="CU2575" t="s">
        <v>139</v>
      </c>
      <c r="CV2575" t="s">
        <v>140</v>
      </c>
      <c r="CW2575" t="s">
        <v>139</v>
      </c>
      <c r="CX2575" t="s">
        <v>140</v>
      </c>
      <c r="CY2575" t="s">
        <v>1662</v>
      </c>
      <c r="CZ2575" s="8">
        <v>16704843028</v>
      </c>
      <c r="DA2575" t="s">
        <v>6267</v>
      </c>
      <c r="DB2575" t="s">
        <v>142</v>
      </c>
      <c r="DC2575" t="s">
        <v>139</v>
      </c>
      <c r="DD2575" t="s">
        <v>117</v>
      </c>
      <c r="DE2575" t="s">
        <v>2399</v>
      </c>
      <c r="DF2575" t="s">
        <v>2400</v>
      </c>
      <c r="DG2575" t="s">
        <v>2239</v>
      </c>
      <c r="DH2575" t="s">
        <v>2401</v>
      </c>
      <c r="DI2575" t="s">
        <v>2402</v>
      </c>
      <c r="DJ2575" t="s">
        <v>2403</v>
      </c>
    </row>
    <row r="2576" spans="1:114" ht="15" customHeight="1" x14ac:dyDescent="0.35">
      <c r="A2576" t="s">
        <v>5938</v>
      </c>
      <c r="B2576" t="s">
        <v>144</v>
      </c>
      <c r="C2576" s="1">
        <v>45759</v>
      </c>
      <c r="D2576" s="1">
        <v>45839</v>
      </c>
      <c r="E2576" t="s">
        <v>116</v>
      </c>
      <c r="F2576" s="1">
        <v>45929</v>
      </c>
      <c r="G2576" t="s">
        <v>117</v>
      </c>
      <c r="H2576" t="s">
        <v>117</v>
      </c>
      <c r="I2576" t="s">
        <v>117</v>
      </c>
      <c r="J2576" t="s">
        <v>230</v>
      </c>
      <c r="K2576" t="s">
        <v>231</v>
      </c>
      <c r="L2576" t="s">
        <v>232</v>
      </c>
      <c r="M2576" t="s">
        <v>136</v>
      </c>
      <c r="N2576" t="s">
        <v>233</v>
      </c>
      <c r="O2576" t="s">
        <v>121</v>
      </c>
      <c r="P2576" s="6">
        <v>96950</v>
      </c>
      <c r="Q2576" t="s">
        <v>122</v>
      </c>
      <c r="S2576" s="8">
        <v>16702331530</v>
      </c>
      <c r="U2576" t="s">
        <v>234</v>
      </c>
      <c r="V2576">
        <v>311812</v>
      </c>
      <c r="W2576" t="s">
        <v>124</v>
      </c>
      <c r="Y2576" t="s">
        <v>235</v>
      </c>
      <c r="Z2576" t="s">
        <v>236</v>
      </c>
      <c r="AB2576" t="s">
        <v>237</v>
      </c>
      <c r="AC2576" t="s">
        <v>232</v>
      </c>
      <c r="AD2576" t="s">
        <v>136</v>
      </c>
      <c r="AE2576" t="s">
        <v>233</v>
      </c>
      <c r="AF2576" t="s">
        <v>121</v>
      </c>
      <c r="AG2576" s="6">
        <v>96950</v>
      </c>
      <c r="AH2576" t="s">
        <v>122</v>
      </c>
      <c r="AJ2576" s="8">
        <v>16702331530</v>
      </c>
      <c r="AL2576" t="s">
        <v>238</v>
      </c>
      <c r="BE2576" t="str">
        <f>"51-3011.00"</f>
        <v>51-3011.00</v>
      </c>
      <c r="BF2576" t="s">
        <v>217</v>
      </c>
      <c r="BG2576" t="s">
        <v>3026</v>
      </c>
      <c r="BH2576" t="s">
        <v>219</v>
      </c>
      <c r="BI2576">
        <v>1</v>
      </c>
      <c r="BJ2576">
        <v>1</v>
      </c>
      <c r="BK2576" s="1">
        <v>45931</v>
      </c>
      <c r="BL2576" s="1">
        <v>46295</v>
      </c>
      <c r="BM2576" s="1">
        <v>45931</v>
      </c>
      <c r="BN2576" s="1">
        <v>46295</v>
      </c>
      <c r="BO2576">
        <v>35</v>
      </c>
      <c r="BP2576">
        <v>7</v>
      </c>
      <c r="BQ2576">
        <v>0</v>
      </c>
      <c r="BR2576">
        <v>7</v>
      </c>
      <c r="BS2576">
        <v>0</v>
      </c>
      <c r="BT2576">
        <v>7</v>
      </c>
      <c r="BU2576">
        <v>7</v>
      </c>
      <c r="BV2576">
        <v>7</v>
      </c>
      <c r="BW2576" t="str">
        <f>"5:30 AM"</f>
        <v>5:30 AM</v>
      </c>
      <c r="BX2576" t="str">
        <f>"1:30 PM"</f>
        <v>1:30 PM</v>
      </c>
      <c r="BY2576" t="s">
        <v>133</v>
      </c>
      <c r="BZ2576">
        <v>0</v>
      </c>
      <c r="CA2576">
        <v>12</v>
      </c>
      <c r="CB2576" t="s">
        <v>117</v>
      </c>
      <c r="CD2576" t="s">
        <v>5939</v>
      </c>
      <c r="CE2576" t="s">
        <v>232</v>
      </c>
      <c r="CF2576" t="s">
        <v>136</v>
      </c>
      <c r="CG2576" t="s">
        <v>233</v>
      </c>
      <c r="CH2576" t="s">
        <v>121</v>
      </c>
      <c r="CI2576" s="6">
        <v>96950</v>
      </c>
      <c r="CJ2576" s="10">
        <v>8.64</v>
      </c>
      <c r="CK2576" s="10">
        <v>8.64</v>
      </c>
      <c r="CL2576" s="10">
        <v>12.96</v>
      </c>
      <c r="CM2576" s="10">
        <v>12.96</v>
      </c>
      <c r="CN2576" t="s">
        <v>137</v>
      </c>
      <c r="CO2576" t="s">
        <v>164</v>
      </c>
      <c r="CP2576" t="s">
        <v>138</v>
      </c>
      <c r="CR2576" t="s">
        <v>117</v>
      </c>
      <c r="CS2576" t="s">
        <v>139</v>
      </c>
      <c r="CT2576" t="s">
        <v>140</v>
      </c>
      <c r="CU2576" t="s">
        <v>139</v>
      </c>
      <c r="CV2576" t="s">
        <v>140</v>
      </c>
      <c r="CW2576" t="s">
        <v>139</v>
      </c>
      <c r="CX2576" t="s">
        <v>140</v>
      </c>
      <c r="CY2576" t="s">
        <v>590</v>
      </c>
      <c r="CZ2576" s="8">
        <v>16702331530</v>
      </c>
      <c r="DA2576" t="s">
        <v>238</v>
      </c>
      <c r="DB2576" t="s">
        <v>244</v>
      </c>
      <c r="DC2576" t="s">
        <v>139</v>
      </c>
      <c r="DD2576" t="s">
        <v>117</v>
      </c>
      <c r="DE2576" t="s">
        <v>235</v>
      </c>
      <c r="DF2576" t="s">
        <v>236</v>
      </c>
      <c r="DG2576" t="s">
        <v>164</v>
      </c>
      <c r="DH2576" t="s">
        <v>234</v>
      </c>
      <c r="DI2576" t="s">
        <v>230</v>
      </c>
      <c r="DJ2576" t="s">
        <v>238</v>
      </c>
    </row>
    <row r="2577" spans="1:114" ht="15" customHeight="1" x14ac:dyDescent="0.35">
      <c r="A2577" t="s">
        <v>15466</v>
      </c>
      <c r="B2577" t="s">
        <v>144</v>
      </c>
      <c r="C2577" s="1">
        <v>45761</v>
      </c>
      <c r="D2577" s="1">
        <v>45839</v>
      </c>
      <c r="E2577" t="s">
        <v>116</v>
      </c>
      <c r="F2577" s="1">
        <v>45929</v>
      </c>
      <c r="G2577" t="s">
        <v>117</v>
      </c>
      <c r="H2577" t="s">
        <v>117</v>
      </c>
      <c r="I2577" t="s">
        <v>117</v>
      </c>
      <c r="J2577" t="s">
        <v>13463</v>
      </c>
      <c r="K2577" t="s">
        <v>13464</v>
      </c>
      <c r="L2577" t="s">
        <v>13465</v>
      </c>
      <c r="N2577" t="s">
        <v>1143</v>
      </c>
      <c r="O2577" t="s">
        <v>121</v>
      </c>
      <c r="P2577" s="6">
        <v>96952</v>
      </c>
      <c r="Q2577" t="s">
        <v>122</v>
      </c>
      <c r="R2577" t="s">
        <v>382</v>
      </c>
      <c r="S2577" s="8">
        <v>16704331000</v>
      </c>
      <c r="U2577" t="s">
        <v>13466</v>
      </c>
      <c r="V2577">
        <v>445110</v>
      </c>
      <c r="W2577" t="s">
        <v>124</v>
      </c>
      <c r="Y2577" t="s">
        <v>13467</v>
      </c>
      <c r="Z2577" t="s">
        <v>13468</v>
      </c>
      <c r="AB2577" t="s">
        <v>1428</v>
      </c>
      <c r="AC2577" t="s">
        <v>13465</v>
      </c>
      <c r="AE2577" t="s">
        <v>1143</v>
      </c>
      <c r="AF2577" t="s">
        <v>121</v>
      </c>
      <c r="AG2577" s="6">
        <v>96952</v>
      </c>
      <c r="AH2577" t="s">
        <v>122</v>
      </c>
      <c r="AI2577" t="s">
        <v>382</v>
      </c>
      <c r="AJ2577" s="8">
        <v>16704331000</v>
      </c>
      <c r="AL2577" t="s">
        <v>13469</v>
      </c>
      <c r="BE2577" t="str">
        <f>"43-3031.00"</f>
        <v>43-3031.00</v>
      </c>
      <c r="BF2577" t="s">
        <v>357</v>
      </c>
      <c r="BG2577" t="s">
        <v>13470</v>
      </c>
      <c r="BH2577" t="s">
        <v>2453</v>
      </c>
      <c r="BI2577">
        <v>1</v>
      </c>
      <c r="BJ2577">
        <v>1</v>
      </c>
      <c r="BK2577" s="1">
        <v>45931</v>
      </c>
      <c r="BL2577" s="1">
        <v>46295</v>
      </c>
      <c r="BM2577" s="1">
        <v>45931</v>
      </c>
      <c r="BN2577" s="1">
        <v>46295</v>
      </c>
      <c r="BO2577">
        <v>35</v>
      </c>
      <c r="BP2577">
        <v>0</v>
      </c>
      <c r="BQ2577">
        <v>7</v>
      </c>
      <c r="BR2577">
        <v>7</v>
      </c>
      <c r="BS2577">
        <v>7</v>
      </c>
      <c r="BT2577">
        <v>7</v>
      </c>
      <c r="BU2577">
        <v>7</v>
      </c>
      <c r="BV2577">
        <v>0</v>
      </c>
      <c r="BW2577" t="str">
        <f>"9:00 AM"</f>
        <v>9:00 AM</v>
      </c>
      <c r="BX2577" t="str">
        <f>"5:00 PM"</f>
        <v>5:00 PM</v>
      </c>
      <c r="BY2577" t="s">
        <v>159</v>
      </c>
      <c r="BZ2577">
        <v>0</v>
      </c>
      <c r="CA2577">
        <v>6</v>
      </c>
      <c r="CB2577" t="s">
        <v>117</v>
      </c>
      <c r="CD2577" t="s">
        <v>393</v>
      </c>
      <c r="CE2577" t="s">
        <v>13471</v>
      </c>
      <c r="CF2577" t="s">
        <v>1150</v>
      </c>
      <c r="CG2577" t="s">
        <v>1143</v>
      </c>
      <c r="CH2577" t="s">
        <v>121</v>
      </c>
      <c r="CI2577" s="6">
        <v>96952</v>
      </c>
      <c r="CJ2577" s="10">
        <v>12.28</v>
      </c>
      <c r="CK2577" s="10">
        <v>12.28</v>
      </c>
      <c r="CL2577" s="10">
        <v>18.420000000000002</v>
      </c>
      <c r="CM2577" s="10">
        <v>18.420000000000002</v>
      </c>
      <c r="CN2577" t="s">
        <v>137</v>
      </c>
      <c r="CO2577" t="s">
        <v>393</v>
      </c>
      <c r="CP2577" t="s">
        <v>138</v>
      </c>
      <c r="CR2577" t="s">
        <v>117</v>
      </c>
      <c r="CS2577" t="s">
        <v>139</v>
      </c>
      <c r="CT2577" t="s">
        <v>140</v>
      </c>
      <c r="CU2577" t="s">
        <v>139</v>
      </c>
      <c r="CV2577" t="s">
        <v>140</v>
      </c>
      <c r="CW2577" t="s">
        <v>139</v>
      </c>
      <c r="CX2577" t="s">
        <v>140</v>
      </c>
      <c r="CY2577" t="s">
        <v>394</v>
      </c>
      <c r="CZ2577" s="8">
        <v>16704331000</v>
      </c>
      <c r="DA2577" t="s">
        <v>13472</v>
      </c>
      <c r="DB2577" t="s">
        <v>1257</v>
      </c>
      <c r="DC2577" t="s">
        <v>139</v>
      </c>
      <c r="DD2577" t="s">
        <v>117</v>
      </c>
    </row>
    <row r="2578" spans="1:114" ht="15" customHeight="1" x14ac:dyDescent="0.35">
      <c r="A2578" t="s">
        <v>12535</v>
      </c>
      <c r="B2578" t="s">
        <v>166</v>
      </c>
      <c r="C2578" s="1">
        <v>45762</v>
      </c>
      <c r="D2578" s="1">
        <v>45839</v>
      </c>
      <c r="E2578" t="s">
        <v>116</v>
      </c>
      <c r="F2578" s="1">
        <v>45929</v>
      </c>
      <c r="G2578" t="s">
        <v>139</v>
      </c>
      <c r="H2578" t="s">
        <v>117</v>
      </c>
      <c r="I2578" t="s">
        <v>117</v>
      </c>
      <c r="J2578" t="s">
        <v>4906</v>
      </c>
      <c r="K2578" t="s">
        <v>4907</v>
      </c>
      <c r="L2578" t="s">
        <v>4913</v>
      </c>
      <c r="M2578" t="s">
        <v>4908</v>
      </c>
      <c r="N2578" t="s">
        <v>120</v>
      </c>
      <c r="O2578" t="s">
        <v>121</v>
      </c>
      <c r="P2578" s="6">
        <v>96950</v>
      </c>
      <c r="Q2578" t="s">
        <v>122</v>
      </c>
      <c r="S2578" s="8">
        <v>16704839942</v>
      </c>
      <c r="U2578" t="s">
        <v>4910</v>
      </c>
      <c r="V2578">
        <v>236115</v>
      </c>
      <c r="W2578" t="s">
        <v>124</v>
      </c>
      <c r="Y2578" t="s">
        <v>1840</v>
      </c>
      <c r="Z2578" t="s">
        <v>4911</v>
      </c>
      <c r="AA2578" t="s">
        <v>4912</v>
      </c>
      <c r="AB2578" t="s">
        <v>128</v>
      </c>
      <c r="AC2578" t="s">
        <v>4913</v>
      </c>
      <c r="AE2578" t="s">
        <v>120</v>
      </c>
      <c r="AF2578" t="s">
        <v>121</v>
      </c>
      <c r="AG2578" s="6">
        <v>96950</v>
      </c>
      <c r="AH2578" t="s">
        <v>122</v>
      </c>
      <c r="AJ2578" s="8">
        <v>16704839942</v>
      </c>
      <c r="AL2578" t="s">
        <v>4914</v>
      </c>
      <c r="BE2578" t="str">
        <f>"47-2111.00"</f>
        <v>47-2111.00</v>
      </c>
      <c r="BF2578" t="s">
        <v>3271</v>
      </c>
      <c r="BG2578" t="s">
        <v>12536</v>
      </c>
      <c r="BH2578" t="s">
        <v>3273</v>
      </c>
      <c r="BI2578">
        <v>1</v>
      </c>
      <c r="BK2578" s="1">
        <v>45931</v>
      </c>
      <c r="BL2578" s="1">
        <v>47026</v>
      </c>
      <c r="BO2578">
        <v>40</v>
      </c>
      <c r="BP2578">
        <v>0</v>
      </c>
      <c r="BQ2578">
        <v>8</v>
      </c>
      <c r="BR2578">
        <v>8</v>
      </c>
      <c r="BS2578">
        <v>8</v>
      </c>
      <c r="BT2578">
        <v>8</v>
      </c>
      <c r="BU2578">
        <v>8</v>
      </c>
      <c r="BV2578">
        <v>0</v>
      </c>
      <c r="BW2578" t="str">
        <f>"7:30 AM"</f>
        <v>7:30 AM</v>
      </c>
      <c r="BX2578" t="str">
        <f>"4:30 PM"</f>
        <v>4:30 PM</v>
      </c>
      <c r="BY2578" t="s">
        <v>159</v>
      </c>
      <c r="BZ2578">
        <v>0</v>
      </c>
      <c r="CA2578">
        <v>24</v>
      </c>
      <c r="CB2578" t="s">
        <v>117</v>
      </c>
      <c r="CD2578" t="s">
        <v>194</v>
      </c>
      <c r="CE2578" t="s">
        <v>12537</v>
      </c>
      <c r="CG2578" t="s">
        <v>120</v>
      </c>
      <c r="CH2578" t="s">
        <v>121</v>
      </c>
      <c r="CI2578" s="6">
        <v>96950</v>
      </c>
      <c r="CJ2578" s="10">
        <v>12.64</v>
      </c>
      <c r="CK2578" s="10">
        <v>12.64</v>
      </c>
      <c r="CL2578" s="10">
        <v>18.96</v>
      </c>
      <c r="CM2578" s="10">
        <v>18.96</v>
      </c>
      <c r="CN2578" t="s">
        <v>137</v>
      </c>
      <c r="CO2578" t="s">
        <v>194</v>
      </c>
      <c r="CP2578" t="s">
        <v>138</v>
      </c>
      <c r="CR2578" t="s">
        <v>117</v>
      </c>
      <c r="CS2578" t="s">
        <v>139</v>
      </c>
      <c r="CT2578" t="s">
        <v>139</v>
      </c>
      <c r="CU2578" t="s">
        <v>139</v>
      </c>
      <c r="CV2578" t="s">
        <v>140</v>
      </c>
      <c r="CW2578" t="s">
        <v>139</v>
      </c>
      <c r="CX2578" t="s">
        <v>140</v>
      </c>
      <c r="CY2578" t="s">
        <v>194</v>
      </c>
      <c r="CZ2578" s="8">
        <v>16704839942</v>
      </c>
      <c r="DA2578" t="s">
        <v>4914</v>
      </c>
      <c r="DB2578" t="s">
        <v>140</v>
      </c>
      <c r="DC2578" t="s">
        <v>139</v>
      </c>
      <c r="DD2578" t="s">
        <v>117</v>
      </c>
    </row>
    <row r="2579" spans="1:114" ht="15" customHeight="1" x14ac:dyDescent="0.35">
      <c r="A2579" t="s">
        <v>13971</v>
      </c>
      <c r="B2579" t="s">
        <v>144</v>
      </c>
      <c r="C2579" s="1">
        <v>45768</v>
      </c>
      <c r="D2579" s="1">
        <v>45839</v>
      </c>
      <c r="E2579" t="s">
        <v>116</v>
      </c>
      <c r="F2579" s="1">
        <v>45861</v>
      </c>
      <c r="G2579" t="s">
        <v>117</v>
      </c>
      <c r="H2579" t="s">
        <v>117</v>
      </c>
      <c r="I2579" t="s">
        <v>117</v>
      </c>
      <c r="J2579" t="s">
        <v>3664</v>
      </c>
      <c r="L2579" t="s">
        <v>6985</v>
      </c>
      <c r="M2579" t="s">
        <v>6986</v>
      </c>
      <c r="N2579" t="s">
        <v>120</v>
      </c>
      <c r="O2579" t="s">
        <v>121</v>
      </c>
      <c r="P2579" s="6">
        <v>96950</v>
      </c>
      <c r="Q2579" t="s">
        <v>122</v>
      </c>
      <c r="S2579" s="8">
        <v>16702885982</v>
      </c>
      <c r="U2579" t="s">
        <v>3667</v>
      </c>
      <c r="V2579">
        <v>561320</v>
      </c>
      <c r="W2579" t="s">
        <v>124</v>
      </c>
      <c r="Y2579" t="s">
        <v>3668</v>
      </c>
      <c r="Z2579" t="s">
        <v>6859</v>
      </c>
      <c r="AA2579" t="s">
        <v>3670</v>
      </c>
      <c r="AB2579" t="s">
        <v>128</v>
      </c>
      <c r="AC2579" t="s">
        <v>6987</v>
      </c>
      <c r="AD2579" t="s">
        <v>6986</v>
      </c>
      <c r="AE2579" t="s">
        <v>120</v>
      </c>
      <c r="AF2579" t="s">
        <v>121</v>
      </c>
      <c r="AG2579" s="6">
        <v>96950</v>
      </c>
      <c r="AH2579" t="s">
        <v>122</v>
      </c>
      <c r="AJ2579" s="8">
        <v>16702885982</v>
      </c>
      <c r="AL2579" t="s">
        <v>3672</v>
      </c>
      <c r="BE2579" t="str">
        <f>"49-9071.00"</f>
        <v>49-9071.00</v>
      </c>
      <c r="BF2579" t="s">
        <v>156</v>
      </c>
      <c r="BG2579" t="s">
        <v>6988</v>
      </c>
      <c r="BH2579" t="s">
        <v>1729</v>
      </c>
      <c r="BI2579">
        <v>3</v>
      </c>
      <c r="BJ2579">
        <v>3</v>
      </c>
      <c r="BK2579" s="1">
        <v>45863</v>
      </c>
      <c r="BL2579" s="1">
        <v>46227</v>
      </c>
      <c r="BM2579" s="1">
        <v>45863</v>
      </c>
      <c r="BN2579" s="1">
        <v>46227</v>
      </c>
      <c r="BO2579">
        <v>40</v>
      </c>
      <c r="BP2579">
        <v>0</v>
      </c>
      <c r="BQ2579">
        <v>8</v>
      </c>
      <c r="BR2579">
        <v>8</v>
      </c>
      <c r="BS2579">
        <v>8</v>
      </c>
      <c r="BT2579">
        <v>8</v>
      </c>
      <c r="BU2579">
        <v>8</v>
      </c>
      <c r="BV2579">
        <v>0</v>
      </c>
      <c r="BW2579" t="str">
        <f>"8:00 AM"</f>
        <v>8:00 AM</v>
      </c>
      <c r="BX2579" t="str">
        <f>"5:00 PM"</f>
        <v>5:00 PM</v>
      </c>
      <c r="BY2579" t="s">
        <v>159</v>
      </c>
      <c r="BZ2579">
        <v>0</v>
      </c>
      <c r="CA2579">
        <v>24</v>
      </c>
      <c r="CB2579" t="s">
        <v>117</v>
      </c>
      <c r="CD2579" t="s">
        <v>3674</v>
      </c>
      <c r="CE2579" t="s">
        <v>6989</v>
      </c>
      <c r="CF2579" t="s">
        <v>140</v>
      </c>
      <c r="CG2579" t="s">
        <v>120</v>
      </c>
      <c r="CH2579" t="s">
        <v>121</v>
      </c>
      <c r="CI2579" s="6">
        <v>96950</v>
      </c>
      <c r="CJ2579" s="10">
        <v>9.75</v>
      </c>
      <c r="CK2579" s="10">
        <v>9.75</v>
      </c>
      <c r="CL2579" s="10">
        <v>14.63</v>
      </c>
      <c r="CM2579" s="10">
        <v>14.63</v>
      </c>
      <c r="CN2579" t="s">
        <v>137</v>
      </c>
      <c r="CO2579" t="s">
        <v>140</v>
      </c>
      <c r="CP2579" t="s">
        <v>138</v>
      </c>
      <c r="CR2579" t="s">
        <v>117</v>
      </c>
      <c r="CS2579" t="s">
        <v>139</v>
      </c>
      <c r="CT2579" t="s">
        <v>140</v>
      </c>
      <c r="CU2579" t="s">
        <v>139</v>
      </c>
      <c r="CV2579" t="s">
        <v>140</v>
      </c>
      <c r="CW2579" t="s">
        <v>139</v>
      </c>
      <c r="CX2579" t="s">
        <v>140</v>
      </c>
      <c r="CY2579" t="s">
        <v>1167</v>
      </c>
      <c r="CZ2579" s="8">
        <v>16702885982</v>
      </c>
      <c r="DA2579" t="s">
        <v>3672</v>
      </c>
      <c r="DB2579" t="s">
        <v>309</v>
      </c>
      <c r="DC2579" t="s">
        <v>139</v>
      </c>
      <c r="DD2579" t="s">
        <v>117</v>
      </c>
      <c r="DE2579" t="s">
        <v>1530</v>
      </c>
      <c r="DF2579" t="s">
        <v>1531</v>
      </c>
      <c r="DG2579" t="s">
        <v>1532</v>
      </c>
      <c r="DH2579" t="s">
        <v>1156</v>
      </c>
      <c r="DI2579" t="s">
        <v>1153</v>
      </c>
      <c r="DJ2579" t="s">
        <v>1162</v>
      </c>
    </row>
    <row r="2580" spans="1:114" ht="15" customHeight="1" x14ac:dyDescent="0.35">
      <c r="A2580" t="s">
        <v>14142</v>
      </c>
      <c r="B2580" t="s">
        <v>166</v>
      </c>
      <c r="C2580" s="1">
        <v>45768</v>
      </c>
      <c r="D2580" s="1">
        <v>45839</v>
      </c>
      <c r="E2580" t="s">
        <v>116</v>
      </c>
      <c r="F2580" s="1">
        <v>45929</v>
      </c>
      <c r="G2580" t="s">
        <v>117</v>
      </c>
      <c r="H2580" t="s">
        <v>117</v>
      </c>
      <c r="I2580" t="s">
        <v>117</v>
      </c>
      <c r="J2580" t="s">
        <v>4503</v>
      </c>
      <c r="K2580" t="s">
        <v>4504</v>
      </c>
      <c r="L2580" t="s">
        <v>4505</v>
      </c>
      <c r="M2580" t="s">
        <v>4506</v>
      </c>
      <c r="N2580" t="s">
        <v>120</v>
      </c>
      <c r="O2580" t="s">
        <v>121</v>
      </c>
      <c r="P2580" s="6">
        <v>96950</v>
      </c>
      <c r="Q2580" t="s">
        <v>122</v>
      </c>
      <c r="S2580" s="8">
        <v>16702876661</v>
      </c>
      <c r="U2580" t="s">
        <v>4507</v>
      </c>
      <c r="V2580">
        <v>812112</v>
      </c>
      <c r="W2580" t="s">
        <v>124</v>
      </c>
      <c r="Y2580" t="s">
        <v>489</v>
      </c>
      <c r="Z2580" t="s">
        <v>490</v>
      </c>
      <c r="AB2580" t="s">
        <v>2453</v>
      </c>
      <c r="AC2580" t="s">
        <v>4505</v>
      </c>
      <c r="AD2580" t="s">
        <v>4513</v>
      </c>
      <c r="AE2580" t="s">
        <v>120</v>
      </c>
      <c r="AF2580" t="s">
        <v>121</v>
      </c>
      <c r="AG2580" s="6">
        <v>96950</v>
      </c>
      <c r="AH2580" t="s">
        <v>122</v>
      </c>
      <c r="AJ2580" s="8">
        <v>16702876661</v>
      </c>
      <c r="AL2580" t="s">
        <v>4511</v>
      </c>
      <c r="BE2580" t="str">
        <f>"39-5012.00"</f>
        <v>39-5012.00</v>
      </c>
      <c r="BF2580" t="s">
        <v>272</v>
      </c>
      <c r="BG2580" t="s">
        <v>8296</v>
      </c>
      <c r="BH2580" t="s">
        <v>2767</v>
      </c>
      <c r="BI2580">
        <v>2</v>
      </c>
      <c r="BK2580" s="1">
        <v>45931</v>
      </c>
      <c r="BL2580" s="1">
        <v>46295</v>
      </c>
      <c r="BO2580">
        <v>35</v>
      </c>
      <c r="BP2580">
        <v>7</v>
      </c>
      <c r="BQ2580">
        <v>0</v>
      </c>
      <c r="BR2580">
        <v>0</v>
      </c>
      <c r="BS2580">
        <v>7</v>
      </c>
      <c r="BT2580">
        <v>7</v>
      </c>
      <c r="BU2580">
        <v>7</v>
      </c>
      <c r="BV2580">
        <v>7</v>
      </c>
      <c r="BW2580" t="str">
        <f>"11:00 AM"</f>
        <v>11:00 AM</v>
      </c>
      <c r="BX2580" t="str">
        <f>"6:00 PM"</f>
        <v>6:00 PM</v>
      </c>
      <c r="BY2580" t="s">
        <v>159</v>
      </c>
      <c r="BZ2580">
        <v>0</v>
      </c>
      <c r="CA2580">
        <v>12</v>
      </c>
      <c r="CB2580" t="s">
        <v>117</v>
      </c>
      <c r="CD2580" t="s">
        <v>8297</v>
      </c>
      <c r="CE2580" t="s">
        <v>4505</v>
      </c>
      <c r="CF2580" t="s">
        <v>4513</v>
      </c>
      <c r="CG2580" t="s">
        <v>120</v>
      </c>
      <c r="CH2580" t="s">
        <v>121</v>
      </c>
      <c r="CI2580" s="6">
        <v>96950</v>
      </c>
      <c r="CJ2580" s="10">
        <v>7.98</v>
      </c>
      <c r="CK2580" s="10">
        <v>7.98</v>
      </c>
      <c r="CL2580" s="10">
        <v>11.97</v>
      </c>
      <c r="CM2580" s="10">
        <v>11.97</v>
      </c>
      <c r="CN2580" t="s">
        <v>137</v>
      </c>
      <c r="CO2580" t="s">
        <v>194</v>
      </c>
      <c r="CP2580" t="s">
        <v>138</v>
      </c>
      <c r="CR2580" t="s">
        <v>117</v>
      </c>
      <c r="CS2580" t="s">
        <v>139</v>
      </c>
      <c r="CT2580" t="s">
        <v>140</v>
      </c>
      <c r="CU2580" t="s">
        <v>139</v>
      </c>
      <c r="CV2580" t="s">
        <v>140</v>
      </c>
      <c r="CW2580" t="s">
        <v>139</v>
      </c>
      <c r="CX2580" t="s">
        <v>140</v>
      </c>
      <c r="CY2580" t="s">
        <v>14143</v>
      </c>
      <c r="CZ2580" s="8">
        <v>16702876661</v>
      </c>
      <c r="DA2580" t="s">
        <v>4511</v>
      </c>
      <c r="DB2580" t="s">
        <v>140</v>
      </c>
      <c r="DC2580" t="s">
        <v>139</v>
      </c>
      <c r="DD2580" t="s">
        <v>117</v>
      </c>
    </row>
    <row r="2581" spans="1:114" ht="15" customHeight="1" x14ac:dyDescent="0.35">
      <c r="A2581" t="s">
        <v>10616</v>
      </c>
      <c r="B2581" t="s">
        <v>166</v>
      </c>
      <c r="C2581" s="1">
        <v>45773</v>
      </c>
      <c r="D2581" s="1">
        <v>45839</v>
      </c>
      <c r="E2581" t="s">
        <v>116</v>
      </c>
      <c r="F2581" s="1">
        <v>45929</v>
      </c>
      <c r="G2581" t="s">
        <v>117</v>
      </c>
      <c r="H2581" t="s">
        <v>117</v>
      </c>
      <c r="I2581" t="s">
        <v>117</v>
      </c>
      <c r="J2581" t="s">
        <v>1080</v>
      </c>
      <c r="K2581" t="s">
        <v>1080</v>
      </c>
      <c r="L2581" t="s">
        <v>1082</v>
      </c>
      <c r="M2581" t="s">
        <v>753</v>
      </c>
      <c r="N2581" t="s">
        <v>120</v>
      </c>
      <c r="O2581" t="s">
        <v>121</v>
      </c>
      <c r="P2581" s="6">
        <v>96950</v>
      </c>
      <c r="Q2581" t="s">
        <v>122</v>
      </c>
      <c r="S2581" s="8">
        <v>16702870614</v>
      </c>
      <c r="U2581" t="s">
        <v>1083</v>
      </c>
      <c r="V2581">
        <v>561320</v>
      </c>
      <c r="W2581" t="s">
        <v>124</v>
      </c>
      <c r="Y2581" t="s">
        <v>1084</v>
      </c>
      <c r="Z2581" t="s">
        <v>1085</v>
      </c>
      <c r="AA2581" t="s">
        <v>1086</v>
      </c>
      <c r="AB2581" t="s">
        <v>189</v>
      </c>
      <c r="AC2581" t="s">
        <v>753</v>
      </c>
      <c r="AD2581" t="s">
        <v>1087</v>
      </c>
      <c r="AE2581" t="s">
        <v>120</v>
      </c>
      <c r="AF2581" t="s">
        <v>121</v>
      </c>
      <c r="AG2581" s="6">
        <v>96950</v>
      </c>
      <c r="AH2581" t="s">
        <v>122</v>
      </c>
      <c r="AJ2581" s="8">
        <v>16702870614</v>
      </c>
      <c r="AL2581" t="s">
        <v>1088</v>
      </c>
      <c r="BE2581" t="str">
        <f>"49-9071.00"</f>
        <v>49-9071.00</v>
      </c>
      <c r="BF2581" t="s">
        <v>156</v>
      </c>
      <c r="BG2581" t="s">
        <v>1089</v>
      </c>
      <c r="BH2581" t="s">
        <v>1090</v>
      </c>
      <c r="BI2581">
        <v>20</v>
      </c>
      <c r="BK2581" s="1">
        <v>45931</v>
      </c>
      <c r="BL2581" s="1">
        <v>46295</v>
      </c>
      <c r="BO2581">
        <v>35</v>
      </c>
      <c r="BP2581">
        <v>0</v>
      </c>
      <c r="BQ2581">
        <v>7</v>
      </c>
      <c r="BR2581">
        <v>7</v>
      </c>
      <c r="BS2581">
        <v>7</v>
      </c>
      <c r="BT2581">
        <v>7</v>
      </c>
      <c r="BU2581">
        <v>7</v>
      </c>
      <c r="BV2581">
        <v>0</v>
      </c>
      <c r="BW2581" t="str">
        <f>"8:00 AM"</f>
        <v>8:00 AM</v>
      </c>
      <c r="BX2581" t="str">
        <f>"4:00 PM"</f>
        <v>4:00 PM</v>
      </c>
      <c r="BY2581" t="s">
        <v>133</v>
      </c>
      <c r="BZ2581">
        <v>0</v>
      </c>
      <c r="CA2581">
        <v>6</v>
      </c>
      <c r="CB2581" t="s">
        <v>117</v>
      </c>
      <c r="CD2581" s="2" t="s">
        <v>1091</v>
      </c>
      <c r="CE2581" t="s">
        <v>753</v>
      </c>
      <c r="CF2581" t="s">
        <v>1087</v>
      </c>
      <c r="CG2581" t="s">
        <v>1092</v>
      </c>
      <c r="CH2581" t="s">
        <v>121</v>
      </c>
      <c r="CI2581" s="6">
        <v>96950</v>
      </c>
      <c r="CJ2581" s="10">
        <v>9.75</v>
      </c>
      <c r="CK2581" s="10">
        <v>9.75</v>
      </c>
      <c r="CL2581" s="10">
        <v>14.63</v>
      </c>
      <c r="CM2581" s="10">
        <v>14.63</v>
      </c>
      <c r="CN2581" t="s">
        <v>137</v>
      </c>
      <c r="CO2581" t="s">
        <v>1093</v>
      </c>
      <c r="CP2581" t="s">
        <v>138</v>
      </c>
      <c r="CR2581" t="s">
        <v>117</v>
      </c>
      <c r="CS2581" t="s">
        <v>139</v>
      </c>
      <c r="CT2581" t="s">
        <v>140</v>
      </c>
      <c r="CU2581" t="s">
        <v>139</v>
      </c>
      <c r="CV2581" t="s">
        <v>139</v>
      </c>
      <c r="CW2581" t="s">
        <v>139</v>
      </c>
      <c r="CX2581" t="s">
        <v>140</v>
      </c>
      <c r="CY2581" t="s">
        <v>2824</v>
      </c>
      <c r="CZ2581" s="8">
        <v>16702870614</v>
      </c>
      <c r="DA2581" t="s">
        <v>1088</v>
      </c>
      <c r="DB2581" t="s">
        <v>1095</v>
      </c>
      <c r="DC2581" t="s">
        <v>139</v>
      </c>
      <c r="DD2581" t="s">
        <v>117</v>
      </c>
    </row>
    <row r="2582" spans="1:114" ht="15" customHeight="1" x14ac:dyDescent="0.35">
      <c r="A2582" t="s">
        <v>15512</v>
      </c>
      <c r="B2582" t="s">
        <v>144</v>
      </c>
      <c r="C2582" s="1">
        <v>45782</v>
      </c>
      <c r="D2582" s="1">
        <v>45839</v>
      </c>
      <c r="E2582" t="s">
        <v>116</v>
      </c>
      <c r="F2582" s="1">
        <v>45960</v>
      </c>
      <c r="G2582" t="s">
        <v>117</v>
      </c>
      <c r="H2582" t="s">
        <v>117</v>
      </c>
      <c r="I2582" t="s">
        <v>117</v>
      </c>
      <c r="J2582" t="s">
        <v>3218</v>
      </c>
      <c r="L2582" t="s">
        <v>1667</v>
      </c>
      <c r="N2582" t="s">
        <v>136</v>
      </c>
      <c r="O2582" t="s">
        <v>121</v>
      </c>
      <c r="P2582" s="6">
        <v>96950</v>
      </c>
      <c r="Q2582" t="s">
        <v>122</v>
      </c>
      <c r="S2582" s="8">
        <v>16702346445</v>
      </c>
      <c r="T2582">
        <v>2263</v>
      </c>
      <c r="U2582" t="s">
        <v>3219</v>
      </c>
      <c r="V2582">
        <v>53111</v>
      </c>
      <c r="W2582" t="s">
        <v>124</v>
      </c>
      <c r="Y2582" t="s">
        <v>698</v>
      </c>
      <c r="Z2582" t="s">
        <v>699</v>
      </c>
      <c r="AB2582" t="s">
        <v>215</v>
      </c>
      <c r="AC2582" t="s">
        <v>1667</v>
      </c>
      <c r="AE2582" t="s">
        <v>136</v>
      </c>
      <c r="AF2582" t="s">
        <v>121</v>
      </c>
      <c r="AG2582" s="6">
        <v>96950</v>
      </c>
      <c r="AH2582" t="s">
        <v>122</v>
      </c>
      <c r="AJ2582" s="8">
        <v>16702346445</v>
      </c>
      <c r="AK2582">
        <v>2263</v>
      </c>
      <c r="AL2582" t="s">
        <v>700</v>
      </c>
      <c r="BE2582" t="str">
        <f>"49-9071.00"</f>
        <v>49-9071.00</v>
      </c>
      <c r="BF2582" t="s">
        <v>156</v>
      </c>
      <c r="BG2582" t="s">
        <v>15249</v>
      </c>
      <c r="BH2582" t="s">
        <v>3221</v>
      </c>
      <c r="BI2582">
        <v>3</v>
      </c>
      <c r="BJ2582">
        <v>3</v>
      </c>
      <c r="BK2582" s="1">
        <v>45962</v>
      </c>
      <c r="BL2582" s="1">
        <v>46326</v>
      </c>
      <c r="BM2582" s="1">
        <v>45962</v>
      </c>
      <c r="BN2582" s="1">
        <v>46326</v>
      </c>
      <c r="BO2582">
        <v>40</v>
      </c>
      <c r="BP2582">
        <v>0</v>
      </c>
      <c r="BQ2582">
        <v>8</v>
      </c>
      <c r="BR2582">
        <v>8</v>
      </c>
      <c r="BS2582">
        <v>8</v>
      </c>
      <c r="BT2582">
        <v>8</v>
      </c>
      <c r="BU2582">
        <v>8</v>
      </c>
      <c r="BV2582">
        <v>0</v>
      </c>
      <c r="BW2582" t="str">
        <f>"8:00 AM"</f>
        <v>8:00 AM</v>
      </c>
      <c r="BX2582" t="str">
        <f>"5:00 PM"</f>
        <v>5:00 PM</v>
      </c>
      <c r="BY2582" t="s">
        <v>133</v>
      </c>
      <c r="BZ2582">
        <v>0</v>
      </c>
      <c r="CA2582">
        <v>12</v>
      </c>
      <c r="CB2582" t="s">
        <v>117</v>
      </c>
      <c r="CD2582" s="2" t="s">
        <v>15250</v>
      </c>
      <c r="CE2582" t="s">
        <v>2275</v>
      </c>
      <c r="CG2582" t="s">
        <v>136</v>
      </c>
      <c r="CH2582" t="s">
        <v>121</v>
      </c>
      <c r="CI2582" s="6">
        <v>96950</v>
      </c>
      <c r="CJ2582" s="10">
        <v>9.75</v>
      </c>
      <c r="CK2582" s="10">
        <v>10</v>
      </c>
      <c r="CL2582" s="10">
        <v>14.63</v>
      </c>
      <c r="CM2582" s="10">
        <v>15</v>
      </c>
      <c r="CN2582" t="s">
        <v>137</v>
      </c>
      <c r="CO2582" t="s">
        <v>803</v>
      </c>
      <c r="CP2582" t="s">
        <v>138</v>
      </c>
      <c r="CR2582" t="s">
        <v>117</v>
      </c>
      <c r="CS2582" t="s">
        <v>139</v>
      </c>
      <c r="CT2582" t="s">
        <v>140</v>
      </c>
      <c r="CU2582" t="s">
        <v>139</v>
      </c>
      <c r="CV2582" t="s">
        <v>140</v>
      </c>
      <c r="CW2582" t="s">
        <v>139</v>
      </c>
      <c r="CX2582" t="s">
        <v>140</v>
      </c>
      <c r="CY2582" t="s">
        <v>17406</v>
      </c>
      <c r="CZ2582" s="8">
        <v>16702346445</v>
      </c>
      <c r="DA2582" t="s">
        <v>700</v>
      </c>
      <c r="DB2582" t="s">
        <v>140</v>
      </c>
      <c r="DC2582" t="s">
        <v>139</v>
      </c>
      <c r="DD2582" t="s">
        <v>117</v>
      </c>
      <c r="DE2582" t="s">
        <v>698</v>
      </c>
      <c r="DF2582" t="s">
        <v>699</v>
      </c>
      <c r="DH2582" t="s">
        <v>3219</v>
      </c>
      <c r="DI2582" t="s">
        <v>3218</v>
      </c>
      <c r="DJ2582" t="s">
        <v>140</v>
      </c>
    </row>
    <row r="2583" spans="1:114" ht="15" customHeight="1" x14ac:dyDescent="0.35">
      <c r="A2583" t="s">
        <v>12672</v>
      </c>
      <c r="B2583" t="s">
        <v>144</v>
      </c>
      <c r="C2583" s="1">
        <v>45782</v>
      </c>
      <c r="D2583" s="1">
        <v>45839</v>
      </c>
      <c r="E2583" t="s">
        <v>116</v>
      </c>
      <c r="F2583" s="1">
        <v>45960</v>
      </c>
      <c r="G2583" t="s">
        <v>117</v>
      </c>
      <c r="H2583" t="s">
        <v>117</v>
      </c>
      <c r="I2583" t="s">
        <v>117</v>
      </c>
      <c r="J2583" t="s">
        <v>10341</v>
      </c>
      <c r="L2583" t="s">
        <v>10342</v>
      </c>
      <c r="N2583" t="s">
        <v>136</v>
      </c>
      <c r="O2583" t="s">
        <v>121</v>
      </c>
      <c r="P2583" s="6">
        <v>96950</v>
      </c>
      <c r="Q2583" t="s">
        <v>122</v>
      </c>
      <c r="S2583" s="8">
        <v>16702346445</v>
      </c>
      <c r="T2583">
        <v>2263</v>
      </c>
      <c r="U2583" t="s">
        <v>7888</v>
      </c>
      <c r="V2583">
        <v>212311</v>
      </c>
      <c r="W2583" t="s">
        <v>124</v>
      </c>
      <c r="Y2583" t="s">
        <v>698</v>
      </c>
      <c r="Z2583" t="s">
        <v>699</v>
      </c>
      <c r="AB2583" t="s">
        <v>215</v>
      </c>
      <c r="AC2583" t="s">
        <v>1667</v>
      </c>
      <c r="AE2583" t="s">
        <v>136</v>
      </c>
      <c r="AF2583" t="s">
        <v>121</v>
      </c>
      <c r="AG2583" s="6">
        <v>96950</v>
      </c>
      <c r="AH2583" t="s">
        <v>122</v>
      </c>
      <c r="AJ2583" s="8">
        <v>16702346445</v>
      </c>
      <c r="AK2583">
        <v>2263</v>
      </c>
      <c r="AL2583" t="s">
        <v>700</v>
      </c>
      <c r="BE2583" t="str">
        <f>"49-3042.00"</f>
        <v>49-3042.00</v>
      </c>
      <c r="BF2583" t="s">
        <v>3611</v>
      </c>
      <c r="BG2583" t="s">
        <v>10343</v>
      </c>
      <c r="BH2583" t="s">
        <v>5281</v>
      </c>
      <c r="BI2583">
        <v>1</v>
      </c>
      <c r="BJ2583">
        <v>1</v>
      </c>
      <c r="BK2583" s="1">
        <v>45962</v>
      </c>
      <c r="BL2583" s="1">
        <v>46326</v>
      </c>
      <c r="BM2583" s="1">
        <v>45962</v>
      </c>
      <c r="BN2583" s="1">
        <v>46326</v>
      </c>
      <c r="BO2583">
        <v>40</v>
      </c>
      <c r="BP2583">
        <v>0</v>
      </c>
      <c r="BQ2583">
        <v>8</v>
      </c>
      <c r="BR2583">
        <v>8</v>
      </c>
      <c r="BS2583">
        <v>8</v>
      </c>
      <c r="BT2583">
        <v>8</v>
      </c>
      <c r="BU2583">
        <v>8</v>
      </c>
      <c r="BV2583">
        <v>0</v>
      </c>
      <c r="BW2583" t="str">
        <f>"8:00 AM"</f>
        <v>8:00 AM</v>
      </c>
      <c r="BX2583" t="str">
        <f>"5:00 PM"</f>
        <v>5:00 PM</v>
      </c>
      <c r="BY2583" t="s">
        <v>159</v>
      </c>
      <c r="BZ2583">
        <v>0</v>
      </c>
      <c r="CA2583">
        <v>12</v>
      </c>
      <c r="CB2583" t="s">
        <v>117</v>
      </c>
      <c r="CD2583" s="2" t="s">
        <v>10344</v>
      </c>
      <c r="CE2583" t="s">
        <v>12673</v>
      </c>
      <c r="CG2583" t="s">
        <v>136</v>
      </c>
      <c r="CH2583" t="s">
        <v>121</v>
      </c>
      <c r="CI2583" s="6">
        <v>96950</v>
      </c>
      <c r="CJ2583" s="10">
        <v>12.48</v>
      </c>
      <c r="CK2583" s="10">
        <v>13</v>
      </c>
      <c r="CL2583" s="10">
        <v>18.72</v>
      </c>
      <c r="CM2583" s="10">
        <v>19.5</v>
      </c>
      <c r="CN2583" t="s">
        <v>137</v>
      </c>
      <c r="CO2583" t="s">
        <v>803</v>
      </c>
      <c r="CP2583" t="s">
        <v>138</v>
      </c>
      <c r="CR2583" t="s">
        <v>117</v>
      </c>
      <c r="CS2583" t="s">
        <v>139</v>
      </c>
      <c r="CT2583" t="s">
        <v>140</v>
      </c>
      <c r="CU2583" t="s">
        <v>139</v>
      </c>
      <c r="CV2583" t="s">
        <v>140</v>
      </c>
      <c r="CW2583" t="s">
        <v>139</v>
      </c>
      <c r="CX2583" t="s">
        <v>140</v>
      </c>
      <c r="CY2583" t="s">
        <v>17406</v>
      </c>
      <c r="CZ2583" s="8">
        <v>16702346445</v>
      </c>
      <c r="DA2583" t="s">
        <v>700</v>
      </c>
      <c r="DB2583" t="s">
        <v>140</v>
      </c>
      <c r="DC2583" t="s">
        <v>139</v>
      </c>
      <c r="DD2583" t="s">
        <v>117</v>
      </c>
      <c r="DE2583" t="s">
        <v>698</v>
      </c>
      <c r="DF2583" t="s">
        <v>699</v>
      </c>
      <c r="DH2583" t="s">
        <v>7888</v>
      </c>
      <c r="DI2583" t="s">
        <v>7887</v>
      </c>
      <c r="DJ2583" t="s">
        <v>140</v>
      </c>
    </row>
    <row r="2584" spans="1:114" ht="15" customHeight="1" x14ac:dyDescent="0.35">
      <c r="A2584" t="s">
        <v>8765</v>
      </c>
      <c r="B2584" t="s">
        <v>144</v>
      </c>
      <c r="C2584" s="1">
        <v>45782</v>
      </c>
      <c r="D2584" s="1">
        <v>45839</v>
      </c>
      <c r="E2584" t="s">
        <v>116</v>
      </c>
      <c r="F2584" s="1">
        <v>45929</v>
      </c>
      <c r="G2584" t="s">
        <v>117</v>
      </c>
      <c r="H2584" t="s">
        <v>117</v>
      </c>
      <c r="I2584" t="s">
        <v>117</v>
      </c>
      <c r="J2584" t="s">
        <v>8766</v>
      </c>
      <c r="K2584" t="s">
        <v>140</v>
      </c>
      <c r="L2584" t="s">
        <v>8767</v>
      </c>
      <c r="M2584" t="s">
        <v>8768</v>
      </c>
      <c r="N2584" t="s">
        <v>7346</v>
      </c>
      <c r="O2584" t="s">
        <v>121</v>
      </c>
      <c r="P2584" s="6">
        <v>96950</v>
      </c>
      <c r="Q2584" t="s">
        <v>122</v>
      </c>
      <c r="S2584" s="8">
        <v>16702356000</v>
      </c>
      <c r="U2584" t="s">
        <v>8769</v>
      </c>
      <c r="V2584">
        <v>541330</v>
      </c>
      <c r="W2584" t="s">
        <v>124</v>
      </c>
      <c r="Y2584" t="s">
        <v>8770</v>
      </c>
      <c r="Z2584" t="s">
        <v>8771</v>
      </c>
      <c r="AB2584" t="s">
        <v>205</v>
      </c>
      <c r="AC2584" t="s">
        <v>8767</v>
      </c>
      <c r="AD2584" t="s">
        <v>8768</v>
      </c>
      <c r="AE2584" t="s">
        <v>7346</v>
      </c>
      <c r="AF2584" t="s">
        <v>121</v>
      </c>
      <c r="AG2584" s="6">
        <v>96950</v>
      </c>
      <c r="AH2584" t="s">
        <v>122</v>
      </c>
      <c r="AJ2584" s="8">
        <v>16716867710</v>
      </c>
      <c r="AL2584" t="s">
        <v>8772</v>
      </c>
      <c r="AM2584" t="s">
        <v>717</v>
      </c>
      <c r="AN2584" t="s">
        <v>718</v>
      </c>
      <c r="AO2584" t="s">
        <v>719</v>
      </c>
      <c r="AP2584" t="s">
        <v>720</v>
      </c>
      <c r="AQ2584" t="s">
        <v>721</v>
      </c>
      <c r="AR2584" t="s">
        <v>722</v>
      </c>
      <c r="AS2584" t="s">
        <v>577</v>
      </c>
      <c r="AT2584" t="s">
        <v>578</v>
      </c>
      <c r="AU2584" s="6">
        <v>96913</v>
      </c>
      <c r="AV2584" t="s">
        <v>122</v>
      </c>
      <c r="AX2584" s="8">
        <v>16716461222</v>
      </c>
      <c r="AY2584">
        <v>111</v>
      </c>
      <c r="AZ2584" t="s">
        <v>723</v>
      </c>
      <c r="BA2584" t="s">
        <v>724</v>
      </c>
      <c r="BB2584" t="s">
        <v>725</v>
      </c>
      <c r="BC2584" t="s">
        <v>578</v>
      </c>
      <c r="BD2584" t="s">
        <v>726</v>
      </c>
      <c r="BE2584" t="str">
        <f>"17-3022.00"</f>
        <v>17-3022.00</v>
      </c>
      <c r="BF2584" t="s">
        <v>456</v>
      </c>
      <c r="BG2584" t="s">
        <v>8773</v>
      </c>
      <c r="BH2584" t="s">
        <v>8774</v>
      </c>
      <c r="BI2584">
        <v>1</v>
      </c>
      <c r="BJ2584">
        <v>1</v>
      </c>
      <c r="BK2584" s="1">
        <v>45931</v>
      </c>
      <c r="BL2584" s="1">
        <v>46295</v>
      </c>
      <c r="BM2584" s="1">
        <v>45931</v>
      </c>
      <c r="BN2584" s="1">
        <v>46295</v>
      </c>
      <c r="BO2584">
        <v>40</v>
      </c>
      <c r="BP2584">
        <v>0</v>
      </c>
      <c r="BQ2584">
        <v>8</v>
      </c>
      <c r="BR2584">
        <v>8</v>
      </c>
      <c r="BS2584">
        <v>8</v>
      </c>
      <c r="BT2584">
        <v>8</v>
      </c>
      <c r="BU2584">
        <v>8</v>
      </c>
      <c r="BV2584">
        <v>0</v>
      </c>
      <c r="BW2584" t="str">
        <f>"8:00 AM"</f>
        <v>8:00 AM</v>
      </c>
      <c r="BX2584" t="str">
        <f>"5:00 PM"</f>
        <v>5:00 PM</v>
      </c>
      <c r="BY2584" t="s">
        <v>159</v>
      </c>
      <c r="BZ2584">
        <v>0</v>
      </c>
      <c r="CA2584">
        <v>24</v>
      </c>
      <c r="CB2584" t="s">
        <v>117</v>
      </c>
      <c r="CD2584" s="2" t="s">
        <v>8775</v>
      </c>
      <c r="CE2584" t="s">
        <v>8767</v>
      </c>
      <c r="CF2584" t="s">
        <v>8768</v>
      </c>
      <c r="CG2584" t="s">
        <v>7346</v>
      </c>
      <c r="CH2584" t="s">
        <v>121</v>
      </c>
      <c r="CI2584" s="6">
        <v>96950</v>
      </c>
      <c r="CJ2584" s="10">
        <v>17.760000000000002</v>
      </c>
      <c r="CK2584" s="10">
        <v>17.760000000000002</v>
      </c>
      <c r="CL2584" s="10">
        <v>26.64</v>
      </c>
      <c r="CM2584" s="10">
        <v>26.64</v>
      </c>
      <c r="CN2584" t="s">
        <v>137</v>
      </c>
      <c r="CO2584" t="s">
        <v>133</v>
      </c>
      <c r="CP2584" t="s">
        <v>138</v>
      </c>
      <c r="CR2584" t="s">
        <v>139</v>
      </c>
      <c r="CS2584" t="s">
        <v>139</v>
      </c>
      <c r="CT2584" t="s">
        <v>140</v>
      </c>
      <c r="CU2584" t="s">
        <v>139</v>
      </c>
      <c r="CV2584" t="s">
        <v>140</v>
      </c>
      <c r="CW2584" t="s">
        <v>139</v>
      </c>
      <c r="CX2584" t="s">
        <v>140</v>
      </c>
      <c r="CY2584" t="s">
        <v>1139</v>
      </c>
      <c r="CZ2584" s="8">
        <v>16702356000</v>
      </c>
      <c r="DA2584" t="s">
        <v>8776</v>
      </c>
      <c r="DB2584" t="s">
        <v>140</v>
      </c>
      <c r="DC2584" t="s">
        <v>139</v>
      </c>
      <c r="DD2584" t="s">
        <v>117</v>
      </c>
    </row>
    <row r="2585" spans="1:114" ht="15" customHeight="1" x14ac:dyDescent="0.35">
      <c r="A2585" t="s">
        <v>16823</v>
      </c>
      <c r="B2585" t="s">
        <v>144</v>
      </c>
      <c r="C2585" s="1">
        <v>45784</v>
      </c>
      <c r="D2585" s="1">
        <v>45839</v>
      </c>
      <c r="E2585" t="s">
        <v>116</v>
      </c>
      <c r="F2585" s="1">
        <v>45929</v>
      </c>
      <c r="G2585" t="s">
        <v>139</v>
      </c>
      <c r="H2585" t="s">
        <v>117</v>
      </c>
      <c r="I2585" t="s">
        <v>117</v>
      </c>
      <c r="J2585" t="s">
        <v>5035</v>
      </c>
      <c r="L2585" t="s">
        <v>3908</v>
      </c>
      <c r="N2585" t="s">
        <v>120</v>
      </c>
      <c r="O2585" t="s">
        <v>121</v>
      </c>
      <c r="P2585" s="6">
        <v>96950</v>
      </c>
      <c r="Q2585" t="s">
        <v>122</v>
      </c>
      <c r="S2585" s="8">
        <v>16702333625</v>
      </c>
      <c r="U2585" t="s">
        <v>5037</v>
      </c>
      <c r="V2585">
        <v>541219</v>
      </c>
      <c r="W2585" t="s">
        <v>124</v>
      </c>
      <c r="Y2585" t="s">
        <v>5038</v>
      </c>
      <c r="Z2585" t="s">
        <v>5039</v>
      </c>
      <c r="AB2585" t="s">
        <v>128</v>
      </c>
      <c r="AC2585" t="s">
        <v>5036</v>
      </c>
      <c r="AE2585" t="s">
        <v>120</v>
      </c>
      <c r="AF2585" t="s">
        <v>121</v>
      </c>
      <c r="AG2585" s="6">
        <v>96950</v>
      </c>
      <c r="AH2585" t="s">
        <v>122</v>
      </c>
      <c r="AJ2585" s="8">
        <v>16702333625</v>
      </c>
      <c r="AL2585" t="s">
        <v>5040</v>
      </c>
      <c r="BE2585" t="str">
        <f>"13-2011.00"</f>
        <v>13-2011.00</v>
      </c>
      <c r="BF2585" t="s">
        <v>934</v>
      </c>
      <c r="BG2585" t="s">
        <v>9622</v>
      </c>
      <c r="BH2585" t="s">
        <v>2233</v>
      </c>
      <c r="BI2585">
        <v>3</v>
      </c>
      <c r="BJ2585">
        <v>3</v>
      </c>
      <c r="BK2585" s="1">
        <v>45931</v>
      </c>
      <c r="BL2585" s="1">
        <v>47026</v>
      </c>
      <c r="BM2585" s="1">
        <v>45931</v>
      </c>
      <c r="BN2585" s="1">
        <v>47026</v>
      </c>
      <c r="BO2585">
        <v>35</v>
      </c>
      <c r="BP2585">
        <v>0</v>
      </c>
      <c r="BQ2585">
        <v>7</v>
      </c>
      <c r="BR2585">
        <v>7</v>
      </c>
      <c r="BS2585">
        <v>7</v>
      </c>
      <c r="BT2585">
        <v>7</v>
      </c>
      <c r="BU2585">
        <v>7</v>
      </c>
      <c r="BV2585">
        <v>0</v>
      </c>
      <c r="BW2585" t="str">
        <f>"8:30 AM"</f>
        <v>8:30 AM</v>
      </c>
      <c r="BX2585" t="str">
        <f>"4:30 PM"</f>
        <v>4:30 PM</v>
      </c>
      <c r="BY2585" t="s">
        <v>588</v>
      </c>
      <c r="BZ2585">
        <v>0</v>
      </c>
      <c r="CA2585">
        <v>36</v>
      </c>
      <c r="CB2585" t="s">
        <v>117</v>
      </c>
      <c r="CD2585" s="2" t="s">
        <v>16824</v>
      </c>
      <c r="CE2585" t="s">
        <v>982</v>
      </c>
      <c r="CG2585" t="s">
        <v>120</v>
      </c>
      <c r="CH2585" t="s">
        <v>121</v>
      </c>
      <c r="CI2585" s="6">
        <v>96950</v>
      </c>
      <c r="CJ2585" s="10">
        <v>17.48</v>
      </c>
      <c r="CK2585" s="10">
        <v>17.48</v>
      </c>
      <c r="CL2585" s="10">
        <v>0</v>
      </c>
      <c r="CM2585" s="10">
        <v>0</v>
      </c>
      <c r="CN2585" t="s">
        <v>137</v>
      </c>
      <c r="CP2585" t="s">
        <v>138</v>
      </c>
      <c r="CR2585" t="s">
        <v>117</v>
      </c>
      <c r="CS2585" t="s">
        <v>139</v>
      </c>
      <c r="CT2585" t="s">
        <v>140</v>
      </c>
      <c r="CU2585" t="s">
        <v>140</v>
      </c>
      <c r="CV2585" t="s">
        <v>140</v>
      </c>
      <c r="CW2585" t="s">
        <v>139</v>
      </c>
      <c r="CX2585" t="s">
        <v>140</v>
      </c>
      <c r="CY2585" t="s">
        <v>15644</v>
      </c>
      <c r="CZ2585" s="8">
        <v>16709894888</v>
      </c>
      <c r="DA2585" t="s">
        <v>5040</v>
      </c>
      <c r="DB2585" t="s">
        <v>140</v>
      </c>
      <c r="DC2585" t="s">
        <v>139</v>
      </c>
      <c r="DD2585" t="s">
        <v>117</v>
      </c>
    </row>
    <row r="2586" spans="1:114" ht="15" customHeight="1" x14ac:dyDescent="0.35">
      <c r="A2586" t="s">
        <v>15539</v>
      </c>
      <c r="B2586" t="s">
        <v>144</v>
      </c>
      <c r="C2586" s="1">
        <v>45784</v>
      </c>
      <c r="D2586" s="1">
        <v>45839</v>
      </c>
      <c r="E2586" t="s">
        <v>116</v>
      </c>
      <c r="F2586" s="1">
        <v>45893</v>
      </c>
      <c r="G2586" t="s">
        <v>117</v>
      </c>
      <c r="H2586" t="s">
        <v>117</v>
      </c>
      <c r="I2586" t="s">
        <v>117</v>
      </c>
      <c r="J2586" t="s">
        <v>1836</v>
      </c>
      <c r="K2586" t="s">
        <v>1837</v>
      </c>
      <c r="L2586" t="s">
        <v>15540</v>
      </c>
      <c r="M2586" t="s">
        <v>15541</v>
      </c>
      <c r="N2586" t="s">
        <v>120</v>
      </c>
      <c r="O2586" t="s">
        <v>121</v>
      </c>
      <c r="P2586" s="6">
        <v>96950</v>
      </c>
      <c r="Q2586" t="s">
        <v>122</v>
      </c>
      <c r="S2586" s="8">
        <v>16702358570</v>
      </c>
      <c r="U2586" t="s">
        <v>1839</v>
      </c>
      <c r="V2586">
        <v>445250</v>
      </c>
      <c r="W2586" t="s">
        <v>124</v>
      </c>
      <c r="Y2586" t="s">
        <v>1840</v>
      </c>
      <c r="Z2586" t="s">
        <v>1841</v>
      </c>
      <c r="AA2586" t="s">
        <v>535</v>
      </c>
      <c r="AB2586" t="s">
        <v>1842</v>
      </c>
      <c r="AC2586" t="s">
        <v>15542</v>
      </c>
      <c r="AD2586" t="s">
        <v>531</v>
      </c>
      <c r="AE2586" t="s">
        <v>120</v>
      </c>
      <c r="AF2586" t="s">
        <v>121</v>
      </c>
      <c r="AG2586" s="6">
        <v>96950</v>
      </c>
      <c r="AH2586" t="s">
        <v>122</v>
      </c>
      <c r="AJ2586" s="8">
        <v>16702358570</v>
      </c>
      <c r="AL2586" t="s">
        <v>1843</v>
      </c>
      <c r="BE2586" t="str">
        <f>"45-3031.00"</f>
        <v>45-3031.00</v>
      </c>
      <c r="BF2586" t="s">
        <v>1844</v>
      </c>
      <c r="BG2586" t="s">
        <v>1845</v>
      </c>
      <c r="BH2586" t="s">
        <v>1846</v>
      </c>
      <c r="BI2586">
        <v>3</v>
      </c>
      <c r="BJ2586">
        <v>3</v>
      </c>
      <c r="BK2586" s="1">
        <v>45895</v>
      </c>
      <c r="BL2586" s="1">
        <v>46259</v>
      </c>
      <c r="BM2586" s="1">
        <v>45895</v>
      </c>
      <c r="BN2586" s="1">
        <v>46259</v>
      </c>
      <c r="BO2586">
        <v>36</v>
      </c>
      <c r="BP2586">
        <v>0</v>
      </c>
      <c r="BQ2586">
        <v>6</v>
      </c>
      <c r="BR2586">
        <v>6</v>
      </c>
      <c r="BS2586">
        <v>6</v>
      </c>
      <c r="BT2586">
        <v>6</v>
      </c>
      <c r="BU2586">
        <v>6</v>
      </c>
      <c r="BV2586">
        <v>6</v>
      </c>
      <c r="BW2586" t="str">
        <f>"8:00 AM"</f>
        <v>8:00 AM</v>
      </c>
      <c r="BX2586" t="str">
        <f>"3:00 PM"</f>
        <v>3:00 PM</v>
      </c>
      <c r="BY2586" t="s">
        <v>133</v>
      </c>
      <c r="BZ2586">
        <v>0</v>
      </c>
      <c r="CA2586">
        <v>3</v>
      </c>
      <c r="CB2586" t="s">
        <v>117</v>
      </c>
      <c r="CD2586" t="s">
        <v>1847</v>
      </c>
      <c r="CE2586" t="s">
        <v>15540</v>
      </c>
      <c r="CF2586" t="s">
        <v>1353</v>
      </c>
      <c r="CG2586" t="s">
        <v>120</v>
      </c>
      <c r="CH2586" t="s">
        <v>121</v>
      </c>
      <c r="CI2586" s="6">
        <v>96950</v>
      </c>
      <c r="CJ2586" s="10">
        <v>16.53</v>
      </c>
      <c r="CK2586" s="10">
        <v>16.53</v>
      </c>
      <c r="CL2586" s="10">
        <v>24.79</v>
      </c>
      <c r="CM2586" s="10">
        <v>24.79</v>
      </c>
      <c r="CN2586" t="s">
        <v>137</v>
      </c>
      <c r="CO2586" t="s">
        <v>164</v>
      </c>
      <c r="CP2586" t="s">
        <v>138</v>
      </c>
      <c r="CR2586" t="s">
        <v>117</v>
      </c>
      <c r="CS2586" t="s">
        <v>139</v>
      </c>
      <c r="CT2586" t="s">
        <v>140</v>
      </c>
      <c r="CU2586" t="s">
        <v>139</v>
      </c>
      <c r="CV2586" t="s">
        <v>140</v>
      </c>
      <c r="CW2586" t="s">
        <v>139</v>
      </c>
      <c r="CX2586" t="s">
        <v>140</v>
      </c>
      <c r="CY2586" t="s">
        <v>1766</v>
      </c>
      <c r="CZ2586" s="8">
        <v>16702358570</v>
      </c>
      <c r="DA2586" t="s">
        <v>1843</v>
      </c>
      <c r="DB2586" t="s">
        <v>140</v>
      </c>
      <c r="DC2586" t="s">
        <v>139</v>
      </c>
      <c r="DD2586" t="s">
        <v>117</v>
      </c>
    </row>
    <row r="2587" spans="1:114" ht="15" customHeight="1" x14ac:dyDescent="0.35">
      <c r="A2587" t="s">
        <v>8337</v>
      </c>
      <c r="B2587" t="s">
        <v>144</v>
      </c>
      <c r="C2587" s="1">
        <v>45784</v>
      </c>
      <c r="D2587" s="1">
        <v>45839</v>
      </c>
      <c r="E2587" t="s">
        <v>116</v>
      </c>
      <c r="F2587" s="1">
        <v>45929</v>
      </c>
      <c r="G2587" t="s">
        <v>117</v>
      </c>
      <c r="H2587" t="s">
        <v>117</v>
      </c>
      <c r="I2587" t="s">
        <v>117</v>
      </c>
      <c r="J2587" t="s">
        <v>5311</v>
      </c>
      <c r="K2587" t="s">
        <v>8118</v>
      </c>
      <c r="L2587" t="s">
        <v>8119</v>
      </c>
      <c r="M2587" t="s">
        <v>3982</v>
      </c>
      <c r="N2587" t="s">
        <v>120</v>
      </c>
      <c r="O2587" t="s">
        <v>121</v>
      </c>
      <c r="P2587" s="6">
        <v>96950</v>
      </c>
      <c r="Q2587" t="s">
        <v>122</v>
      </c>
      <c r="S2587" s="8">
        <v>16702358233</v>
      </c>
      <c r="U2587" t="s">
        <v>5314</v>
      </c>
      <c r="V2587">
        <v>445131</v>
      </c>
      <c r="W2587" t="s">
        <v>124</v>
      </c>
      <c r="Y2587" t="s">
        <v>3985</v>
      </c>
      <c r="Z2587" t="s">
        <v>3986</v>
      </c>
      <c r="AA2587" t="s">
        <v>535</v>
      </c>
      <c r="AB2587" t="s">
        <v>420</v>
      </c>
      <c r="AC2587" t="s">
        <v>8119</v>
      </c>
      <c r="AD2587" t="s">
        <v>3982</v>
      </c>
      <c r="AE2587" t="s">
        <v>120</v>
      </c>
      <c r="AF2587" t="s">
        <v>121</v>
      </c>
      <c r="AG2587" s="6">
        <v>96950</v>
      </c>
      <c r="AH2587" t="s">
        <v>122</v>
      </c>
      <c r="AJ2587" s="8">
        <v>16702358233</v>
      </c>
      <c r="AL2587" t="s">
        <v>5321</v>
      </c>
      <c r="BE2587" t="str">
        <f>"27-1024.00"</f>
        <v>27-1024.00</v>
      </c>
      <c r="BF2587" t="s">
        <v>1059</v>
      </c>
      <c r="BG2587" t="s">
        <v>8120</v>
      </c>
      <c r="BH2587" t="s">
        <v>2932</v>
      </c>
      <c r="BI2587">
        <v>1</v>
      </c>
      <c r="BJ2587">
        <v>1</v>
      </c>
      <c r="BK2587" s="1">
        <v>45931</v>
      </c>
      <c r="BL2587" s="1">
        <v>46295</v>
      </c>
      <c r="BM2587" s="1">
        <v>45931</v>
      </c>
      <c r="BN2587" s="1">
        <v>46295</v>
      </c>
      <c r="BO2587">
        <v>35</v>
      </c>
      <c r="BP2587">
        <v>0</v>
      </c>
      <c r="BQ2587">
        <v>7</v>
      </c>
      <c r="BR2587">
        <v>7</v>
      </c>
      <c r="BS2587">
        <v>7</v>
      </c>
      <c r="BT2587">
        <v>7</v>
      </c>
      <c r="BU2587">
        <v>7</v>
      </c>
      <c r="BV2587">
        <v>0</v>
      </c>
      <c r="BW2587" t="str">
        <f>"9:00 AM"</f>
        <v>9:00 AM</v>
      </c>
      <c r="BX2587" t="str">
        <f>"5:00 PM"</f>
        <v>5:00 PM</v>
      </c>
      <c r="BY2587" t="s">
        <v>159</v>
      </c>
      <c r="BZ2587">
        <v>0</v>
      </c>
      <c r="CA2587">
        <v>12</v>
      </c>
      <c r="CB2587" t="s">
        <v>117</v>
      </c>
      <c r="CD2587" s="2" t="s">
        <v>8338</v>
      </c>
      <c r="CE2587" t="s">
        <v>8119</v>
      </c>
      <c r="CF2587" t="s">
        <v>3982</v>
      </c>
      <c r="CG2587" t="s">
        <v>120</v>
      </c>
      <c r="CH2587" t="s">
        <v>121</v>
      </c>
      <c r="CI2587" s="6">
        <v>96950</v>
      </c>
      <c r="CJ2587" s="10">
        <v>10.130000000000001</v>
      </c>
      <c r="CK2587" s="10">
        <v>10.130000000000001</v>
      </c>
      <c r="CL2587" s="10">
        <v>15.2</v>
      </c>
      <c r="CM2587" s="10">
        <v>15.2</v>
      </c>
      <c r="CN2587" t="s">
        <v>137</v>
      </c>
      <c r="CP2587" t="s">
        <v>138</v>
      </c>
      <c r="CR2587" t="s">
        <v>117</v>
      </c>
      <c r="CS2587" t="s">
        <v>139</v>
      </c>
      <c r="CT2587" t="s">
        <v>140</v>
      </c>
      <c r="CU2587" t="s">
        <v>139</v>
      </c>
      <c r="CV2587" t="s">
        <v>140</v>
      </c>
      <c r="CW2587" t="s">
        <v>139</v>
      </c>
      <c r="CX2587" t="s">
        <v>140</v>
      </c>
      <c r="CY2587" s="2" t="s">
        <v>8339</v>
      </c>
      <c r="CZ2587" s="8">
        <v>16702358233</v>
      </c>
      <c r="DA2587" t="s">
        <v>8122</v>
      </c>
      <c r="DB2587" t="s">
        <v>140</v>
      </c>
      <c r="DC2587" t="s">
        <v>139</v>
      </c>
      <c r="DD2587" t="s">
        <v>117</v>
      </c>
    </row>
    <row r="2588" spans="1:114" ht="15" customHeight="1" x14ac:dyDescent="0.35">
      <c r="A2588" t="s">
        <v>8357</v>
      </c>
      <c r="B2588" t="s">
        <v>144</v>
      </c>
      <c r="C2588" s="1">
        <v>45784</v>
      </c>
      <c r="D2588" s="1">
        <v>45839</v>
      </c>
      <c r="E2588" t="s">
        <v>116</v>
      </c>
      <c r="F2588" s="1">
        <v>45929</v>
      </c>
      <c r="G2588" t="s">
        <v>117</v>
      </c>
      <c r="H2588" t="s">
        <v>117</v>
      </c>
      <c r="I2588" t="s">
        <v>117</v>
      </c>
      <c r="J2588" t="s">
        <v>5007</v>
      </c>
      <c r="K2588" t="s">
        <v>5081</v>
      </c>
      <c r="L2588" t="s">
        <v>5009</v>
      </c>
      <c r="M2588" t="s">
        <v>3982</v>
      </c>
      <c r="N2588" t="s">
        <v>120</v>
      </c>
      <c r="O2588" t="s">
        <v>121</v>
      </c>
      <c r="P2588" s="6">
        <v>96950</v>
      </c>
      <c r="Q2588" t="s">
        <v>122</v>
      </c>
      <c r="R2588" t="s">
        <v>121</v>
      </c>
      <c r="S2588" s="8">
        <v>16702880373</v>
      </c>
      <c r="U2588" t="s">
        <v>3984</v>
      </c>
      <c r="V2588">
        <v>532111</v>
      </c>
      <c r="W2588" t="s">
        <v>124</v>
      </c>
      <c r="Y2588" t="s">
        <v>3985</v>
      </c>
      <c r="Z2588" t="s">
        <v>3986</v>
      </c>
      <c r="AA2588" t="s">
        <v>3987</v>
      </c>
      <c r="AB2588" t="s">
        <v>128</v>
      </c>
      <c r="AC2588" t="s">
        <v>5009</v>
      </c>
      <c r="AD2588" t="s">
        <v>3982</v>
      </c>
      <c r="AE2588" t="s">
        <v>120</v>
      </c>
      <c r="AF2588" t="s">
        <v>121</v>
      </c>
      <c r="AG2588" s="6">
        <v>96950</v>
      </c>
      <c r="AH2588" t="s">
        <v>122</v>
      </c>
      <c r="AJ2588" s="8">
        <v>16702880373</v>
      </c>
      <c r="AL2588" t="s">
        <v>3988</v>
      </c>
      <c r="BE2588" t="str">
        <f>"49-3023.00"</f>
        <v>49-3023.00</v>
      </c>
      <c r="BF2588" t="s">
        <v>1119</v>
      </c>
      <c r="BG2588" t="s">
        <v>8358</v>
      </c>
      <c r="BH2588" t="s">
        <v>8359</v>
      </c>
      <c r="BI2588">
        <v>2</v>
      </c>
      <c r="BJ2588">
        <v>2</v>
      </c>
      <c r="BK2588" s="1">
        <v>45931</v>
      </c>
      <c r="BL2588" s="1">
        <v>46295</v>
      </c>
      <c r="BM2588" s="1">
        <v>45931</v>
      </c>
      <c r="BN2588" s="1">
        <v>46295</v>
      </c>
      <c r="BO2588">
        <v>35</v>
      </c>
      <c r="BP2588">
        <v>0</v>
      </c>
      <c r="BQ2588">
        <v>7</v>
      </c>
      <c r="BR2588">
        <v>7</v>
      </c>
      <c r="BS2588">
        <v>7</v>
      </c>
      <c r="BT2588">
        <v>7</v>
      </c>
      <c r="BU2588">
        <v>7</v>
      </c>
      <c r="BV2588">
        <v>0</v>
      </c>
      <c r="BW2588" t="str">
        <f>"9:00 AM"</f>
        <v>9:00 AM</v>
      </c>
      <c r="BX2588" t="str">
        <f>"5:00 PM"</f>
        <v>5:00 PM</v>
      </c>
      <c r="BY2588" t="s">
        <v>159</v>
      </c>
      <c r="BZ2588">
        <v>0</v>
      </c>
      <c r="CA2588">
        <v>12</v>
      </c>
      <c r="CB2588" t="s">
        <v>117</v>
      </c>
      <c r="CD2588" s="2" t="s">
        <v>8360</v>
      </c>
      <c r="CE2588" t="s">
        <v>5009</v>
      </c>
      <c r="CF2588" t="s">
        <v>3982</v>
      </c>
      <c r="CG2588" t="s">
        <v>120</v>
      </c>
      <c r="CH2588" t="s">
        <v>121</v>
      </c>
      <c r="CI2588" s="6">
        <v>96950</v>
      </c>
      <c r="CJ2588" s="10">
        <v>11.01</v>
      </c>
      <c r="CK2588" s="10">
        <v>11.01</v>
      </c>
      <c r="CL2588" s="10">
        <v>16.52</v>
      </c>
      <c r="CM2588" s="10">
        <v>16.52</v>
      </c>
      <c r="CN2588" t="s">
        <v>137</v>
      </c>
      <c r="CP2588" t="s">
        <v>138</v>
      </c>
      <c r="CR2588" t="s">
        <v>117</v>
      </c>
      <c r="CS2588" t="s">
        <v>139</v>
      </c>
      <c r="CT2588" t="s">
        <v>140</v>
      </c>
      <c r="CU2588" t="s">
        <v>139</v>
      </c>
      <c r="CV2588" t="s">
        <v>140</v>
      </c>
      <c r="CW2588" t="s">
        <v>139</v>
      </c>
      <c r="CX2588" t="s">
        <v>140</v>
      </c>
      <c r="CY2588" s="2" t="s">
        <v>8339</v>
      </c>
      <c r="CZ2588" s="8">
        <v>16702880373</v>
      </c>
      <c r="DA2588" t="s">
        <v>3988</v>
      </c>
      <c r="DB2588" t="s">
        <v>140</v>
      </c>
      <c r="DC2588" t="s">
        <v>139</v>
      </c>
      <c r="DD2588" t="s">
        <v>117</v>
      </c>
    </row>
    <row r="2589" spans="1:114" ht="15" customHeight="1" x14ac:dyDescent="0.35">
      <c r="A2589" t="s">
        <v>12372</v>
      </c>
      <c r="B2589" t="s">
        <v>144</v>
      </c>
      <c r="C2589" s="1">
        <v>45793</v>
      </c>
      <c r="D2589" s="1">
        <v>45839</v>
      </c>
      <c r="E2589" t="s">
        <v>211</v>
      </c>
      <c r="G2589" t="s">
        <v>117</v>
      </c>
      <c r="H2589" t="s">
        <v>117</v>
      </c>
      <c r="I2589" t="s">
        <v>117</v>
      </c>
      <c r="J2589" t="s">
        <v>2924</v>
      </c>
      <c r="L2589" t="s">
        <v>2925</v>
      </c>
      <c r="M2589" t="s">
        <v>2926</v>
      </c>
      <c r="N2589" t="s">
        <v>136</v>
      </c>
      <c r="O2589" t="s">
        <v>121</v>
      </c>
      <c r="P2589" s="6">
        <v>96950</v>
      </c>
      <c r="Q2589" t="s">
        <v>122</v>
      </c>
      <c r="S2589" s="8">
        <v>16702341795</v>
      </c>
      <c r="U2589" t="s">
        <v>2927</v>
      </c>
      <c r="V2589">
        <v>45999</v>
      </c>
      <c r="W2589" t="s">
        <v>124</v>
      </c>
      <c r="Y2589" t="s">
        <v>4415</v>
      </c>
      <c r="Z2589" t="s">
        <v>251</v>
      </c>
      <c r="AA2589" t="s">
        <v>2929</v>
      </c>
      <c r="AB2589" t="s">
        <v>1563</v>
      </c>
      <c r="AC2589" t="s">
        <v>2925</v>
      </c>
      <c r="AD2589" t="s">
        <v>2926</v>
      </c>
      <c r="AE2589" t="s">
        <v>136</v>
      </c>
      <c r="AF2589" t="s">
        <v>121</v>
      </c>
      <c r="AG2589" s="6">
        <v>96950</v>
      </c>
      <c r="AH2589" t="s">
        <v>122</v>
      </c>
      <c r="AJ2589" s="8">
        <v>16702341795</v>
      </c>
      <c r="AL2589" t="s">
        <v>2930</v>
      </c>
      <c r="BE2589" t="str">
        <f>"51-3021.00"</f>
        <v>51-3021.00</v>
      </c>
      <c r="BF2589" t="s">
        <v>2162</v>
      </c>
      <c r="BG2589" t="s">
        <v>12195</v>
      </c>
      <c r="BH2589" t="s">
        <v>12196</v>
      </c>
      <c r="BI2589">
        <v>1</v>
      </c>
      <c r="BJ2589">
        <v>1</v>
      </c>
      <c r="BK2589" s="1">
        <v>45880</v>
      </c>
      <c r="BL2589" s="1">
        <v>46244</v>
      </c>
      <c r="BM2589" s="1">
        <v>45880</v>
      </c>
      <c r="BN2589" s="1">
        <v>46244</v>
      </c>
      <c r="BO2589">
        <v>35</v>
      </c>
      <c r="BP2589">
        <v>0</v>
      </c>
      <c r="BQ2589">
        <v>6</v>
      </c>
      <c r="BR2589">
        <v>6</v>
      </c>
      <c r="BS2589">
        <v>6</v>
      </c>
      <c r="BT2589">
        <v>6</v>
      </c>
      <c r="BU2589">
        <v>6</v>
      </c>
      <c r="BV2589">
        <v>5</v>
      </c>
      <c r="BW2589" t="str">
        <f>"10:00 AM"</f>
        <v>10:00 AM</v>
      </c>
      <c r="BX2589" t="str">
        <f>"5:00 PM"</f>
        <v>5:00 PM</v>
      </c>
      <c r="BY2589" t="s">
        <v>133</v>
      </c>
      <c r="BZ2589">
        <v>0</v>
      </c>
      <c r="CA2589">
        <v>3</v>
      </c>
      <c r="CB2589" t="s">
        <v>117</v>
      </c>
      <c r="CD2589" s="2" t="s">
        <v>12197</v>
      </c>
      <c r="CE2589" t="s">
        <v>12198</v>
      </c>
      <c r="CG2589" t="s">
        <v>136</v>
      </c>
      <c r="CH2589" t="s">
        <v>121</v>
      </c>
      <c r="CI2589" s="6">
        <v>96950</v>
      </c>
      <c r="CJ2589" s="10">
        <v>8.6300000000000008</v>
      </c>
      <c r="CK2589" s="10">
        <v>12</v>
      </c>
      <c r="CL2589" s="10">
        <v>12.95</v>
      </c>
      <c r="CM2589" s="10">
        <v>18</v>
      </c>
      <c r="CN2589" t="s">
        <v>137</v>
      </c>
      <c r="CO2589" t="s">
        <v>133</v>
      </c>
      <c r="CP2589" t="s">
        <v>138</v>
      </c>
      <c r="CR2589" t="s">
        <v>117</v>
      </c>
      <c r="CS2589" t="s">
        <v>139</v>
      </c>
      <c r="CT2589" t="s">
        <v>139</v>
      </c>
      <c r="CU2589" t="s">
        <v>139</v>
      </c>
      <c r="CV2589" t="s">
        <v>140</v>
      </c>
      <c r="CW2589" t="s">
        <v>139</v>
      </c>
      <c r="CX2589" t="s">
        <v>139</v>
      </c>
      <c r="CY2589" t="s">
        <v>2943</v>
      </c>
      <c r="CZ2589" s="8">
        <v>16702341795</v>
      </c>
      <c r="DA2589" t="s">
        <v>2930</v>
      </c>
      <c r="DB2589" t="s">
        <v>2937</v>
      </c>
      <c r="DC2589" t="s">
        <v>139</v>
      </c>
      <c r="DD2589" t="s">
        <v>117</v>
      </c>
    </row>
    <row r="2590" spans="1:114" ht="15" customHeight="1" x14ac:dyDescent="0.35">
      <c r="A2590" t="s">
        <v>2938</v>
      </c>
      <c r="B2590" t="s">
        <v>144</v>
      </c>
      <c r="C2590" s="1">
        <v>45793</v>
      </c>
      <c r="D2590" s="1">
        <v>45839</v>
      </c>
      <c r="E2590" t="s">
        <v>116</v>
      </c>
      <c r="F2590" s="1">
        <v>45960</v>
      </c>
      <c r="G2590" t="s">
        <v>117</v>
      </c>
      <c r="H2590" t="s">
        <v>117</v>
      </c>
      <c r="I2590" t="s">
        <v>117</v>
      </c>
      <c r="J2590" t="s">
        <v>2924</v>
      </c>
      <c r="K2590" t="s">
        <v>2924</v>
      </c>
      <c r="L2590" t="s">
        <v>2925</v>
      </c>
      <c r="M2590" t="s">
        <v>2926</v>
      </c>
      <c r="N2590" t="s">
        <v>136</v>
      </c>
      <c r="O2590" t="s">
        <v>121</v>
      </c>
      <c r="P2590" s="6">
        <v>96950</v>
      </c>
      <c r="Q2590" t="s">
        <v>122</v>
      </c>
      <c r="S2590" s="8">
        <v>16702341795</v>
      </c>
      <c r="U2590" t="s">
        <v>2927</v>
      </c>
      <c r="V2590">
        <v>551114</v>
      </c>
      <c r="W2590" t="s">
        <v>124</v>
      </c>
      <c r="Y2590" t="s">
        <v>2928</v>
      </c>
      <c r="Z2590" t="s">
        <v>251</v>
      </c>
      <c r="AA2590" t="s">
        <v>2929</v>
      </c>
      <c r="AB2590" t="s">
        <v>1563</v>
      </c>
      <c r="AC2590" t="s">
        <v>2939</v>
      </c>
      <c r="AD2590" t="s">
        <v>2926</v>
      </c>
      <c r="AE2590" t="s">
        <v>120</v>
      </c>
      <c r="AF2590" t="s">
        <v>121</v>
      </c>
      <c r="AG2590" s="6">
        <v>96950</v>
      </c>
      <c r="AH2590" t="s">
        <v>122</v>
      </c>
      <c r="AJ2590" s="8">
        <v>16702341795</v>
      </c>
      <c r="AL2590" t="s">
        <v>2930</v>
      </c>
      <c r="BE2590" t="str">
        <f>"13-2011.00"</f>
        <v>13-2011.00</v>
      </c>
      <c r="BF2590" t="s">
        <v>934</v>
      </c>
      <c r="BG2590" t="s">
        <v>2940</v>
      </c>
      <c r="BH2590" t="s">
        <v>2233</v>
      </c>
      <c r="BI2590">
        <v>1</v>
      </c>
      <c r="BJ2590">
        <v>1</v>
      </c>
      <c r="BK2590" s="1">
        <v>45962</v>
      </c>
      <c r="BL2590" s="1">
        <v>46326</v>
      </c>
      <c r="BM2590" s="1">
        <v>45962</v>
      </c>
      <c r="BN2590" s="1">
        <v>46326</v>
      </c>
      <c r="BO2590">
        <v>40</v>
      </c>
      <c r="BP2590">
        <v>0</v>
      </c>
      <c r="BQ2590">
        <v>8</v>
      </c>
      <c r="BR2590">
        <v>8</v>
      </c>
      <c r="BS2590">
        <v>8</v>
      </c>
      <c r="BT2590">
        <v>8</v>
      </c>
      <c r="BU2590">
        <v>8</v>
      </c>
      <c r="BV2590">
        <v>0</v>
      </c>
      <c r="BW2590" t="str">
        <f>"8:00 AM"</f>
        <v>8:00 AM</v>
      </c>
      <c r="BX2590" t="str">
        <f>"5:00 PM"</f>
        <v>5:00 PM</v>
      </c>
      <c r="BY2590" t="s">
        <v>588</v>
      </c>
      <c r="BZ2590">
        <v>0</v>
      </c>
      <c r="CA2590">
        <v>36</v>
      </c>
      <c r="CB2590" t="s">
        <v>117</v>
      </c>
      <c r="CD2590" t="s">
        <v>2941</v>
      </c>
      <c r="CE2590" t="s">
        <v>2942</v>
      </c>
      <c r="CG2590" t="s">
        <v>551</v>
      </c>
      <c r="CH2590" t="s">
        <v>121</v>
      </c>
      <c r="CI2590" s="6">
        <v>96952</v>
      </c>
      <c r="CJ2590" s="10">
        <v>17.48</v>
      </c>
      <c r="CK2590" s="10">
        <v>18.5</v>
      </c>
      <c r="CN2590" t="s">
        <v>137</v>
      </c>
      <c r="CO2590" t="s">
        <v>133</v>
      </c>
      <c r="CP2590" t="s">
        <v>138</v>
      </c>
      <c r="CR2590" t="s">
        <v>117</v>
      </c>
      <c r="CS2590" t="s">
        <v>139</v>
      </c>
      <c r="CT2590" t="s">
        <v>139</v>
      </c>
      <c r="CU2590" t="s">
        <v>140</v>
      </c>
      <c r="CV2590" t="s">
        <v>140</v>
      </c>
      <c r="CW2590" t="s">
        <v>139</v>
      </c>
      <c r="CX2590" t="s">
        <v>139</v>
      </c>
      <c r="CY2590" t="s">
        <v>2943</v>
      </c>
      <c r="CZ2590" s="8">
        <v>16702341795</v>
      </c>
      <c r="DA2590" t="s">
        <v>2930</v>
      </c>
      <c r="DB2590" t="s">
        <v>2937</v>
      </c>
      <c r="DC2590" t="s">
        <v>139</v>
      </c>
      <c r="DD2590" t="s">
        <v>117</v>
      </c>
    </row>
    <row r="2591" spans="1:114" ht="15" customHeight="1" x14ac:dyDescent="0.35">
      <c r="A2591" t="s">
        <v>1991</v>
      </c>
      <c r="B2591" t="s">
        <v>115</v>
      </c>
      <c r="C2591" s="1">
        <v>45796</v>
      </c>
      <c r="D2591" s="1">
        <v>45839</v>
      </c>
      <c r="E2591" t="s">
        <v>116</v>
      </c>
      <c r="F2591" s="1">
        <v>45929</v>
      </c>
      <c r="G2591" t="s">
        <v>139</v>
      </c>
      <c r="H2591" t="s">
        <v>117</v>
      </c>
      <c r="I2591" t="s">
        <v>117</v>
      </c>
      <c r="J2591" t="s">
        <v>737</v>
      </c>
      <c r="K2591" t="s">
        <v>738</v>
      </c>
      <c r="L2591" t="s">
        <v>739</v>
      </c>
      <c r="N2591" t="s">
        <v>136</v>
      </c>
      <c r="O2591" t="s">
        <v>121</v>
      </c>
      <c r="P2591" s="6">
        <v>96950</v>
      </c>
      <c r="Q2591" t="s">
        <v>122</v>
      </c>
      <c r="S2591" s="8">
        <v>16702345900</v>
      </c>
      <c r="T2591">
        <v>266</v>
      </c>
      <c r="U2591" t="s">
        <v>740</v>
      </c>
      <c r="V2591">
        <v>721110</v>
      </c>
      <c r="W2591" t="s">
        <v>124</v>
      </c>
      <c r="Y2591" t="s">
        <v>741</v>
      </c>
      <c r="Z2591" t="s">
        <v>742</v>
      </c>
      <c r="AB2591" t="s">
        <v>743</v>
      </c>
      <c r="AC2591" t="s">
        <v>739</v>
      </c>
      <c r="AE2591" t="s">
        <v>136</v>
      </c>
      <c r="AF2591" t="s">
        <v>121</v>
      </c>
      <c r="AG2591" s="6">
        <v>96950</v>
      </c>
      <c r="AH2591" t="s">
        <v>122</v>
      </c>
      <c r="AJ2591" s="8">
        <v>16702345900</v>
      </c>
      <c r="AK2591">
        <v>266</v>
      </c>
      <c r="AL2591" t="s">
        <v>744</v>
      </c>
      <c r="BE2591" t="str">
        <f>"49-9071.00"</f>
        <v>49-9071.00</v>
      </c>
      <c r="BF2591" t="s">
        <v>156</v>
      </c>
      <c r="BG2591" t="s">
        <v>745</v>
      </c>
      <c r="BH2591" t="s">
        <v>290</v>
      </c>
      <c r="BI2591">
        <v>10</v>
      </c>
      <c r="BK2591" s="1">
        <v>45931</v>
      </c>
      <c r="BL2591" s="1">
        <v>47026</v>
      </c>
      <c r="BO2591">
        <v>40</v>
      </c>
      <c r="BP2591">
        <v>0</v>
      </c>
      <c r="BQ2591">
        <v>8</v>
      </c>
      <c r="BR2591">
        <v>8</v>
      </c>
      <c r="BS2591">
        <v>8</v>
      </c>
      <c r="BT2591">
        <v>8</v>
      </c>
      <c r="BU2591">
        <v>8</v>
      </c>
      <c r="BV2591">
        <v>0</v>
      </c>
      <c r="BW2591" t="str">
        <f>"8:00 AM"</f>
        <v>8:00 AM</v>
      </c>
      <c r="BX2591" t="str">
        <f>"5:00 PM"</f>
        <v>5:00 PM</v>
      </c>
      <c r="BY2591" t="s">
        <v>159</v>
      </c>
      <c r="BZ2591">
        <v>0</v>
      </c>
      <c r="CA2591">
        <v>12</v>
      </c>
      <c r="CB2591" t="s">
        <v>117</v>
      </c>
      <c r="CD2591" t="s">
        <v>162</v>
      </c>
      <c r="CE2591" t="s">
        <v>746</v>
      </c>
      <c r="CG2591" t="s">
        <v>136</v>
      </c>
      <c r="CH2591" t="s">
        <v>121</v>
      </c>
      <c r="CI2591" s="6">
        <v>96950</v>
      </c>
      <c r="CJ2591" s="10">
        <v>9.75</v>
      </c>
      <c r="CK2591" s="10">
        <v>9.75</v>
      </c>
      <c r="CL2591" s="10">
        <v>14.63</v>
      </c>
      <c r="CM2591" s="10">
        <v>14.63</v>
      </c>
      <c r="CN2591" t="s">
        <v>137</v>
      </c>
      <c r="CP2591" t="s">
        <v>138</v>
      </c>
      <c r="CR2591" t="s">
        <v>117</v>
      </c>
      <c r="CS2591" t="s">
        <v>139</v>
      </c>
      <c r="CT2591" t="s">
        <v>140</v>
      </c>
      <c r="CU2591" t="s">
        <v>139</v>
      </c>
      <c r="CV2591" t="s">
        <v>140</v>
      </c>
      <c r="CW2591" t="s">
        <v>139</v>
      </c>
      <c r="CX2591" t="s">
        <v>140</v>
      </c>
      <c r="CY2591" t="s">
        <v>1992</v>
      </c>
      <c r="CZ2591" s="8">
        <v>16702345900</v>
      </c>
      <c r="DA2591" t="s">
        <v>748</v>
      </c>
      <c r="DB2591" t="s">
        <v>140</v>
      </c>
      <c r="DC2591" t="s">
        <v>139</v>
      </c>
      <c r="DD2591" t="s">
        <v>117</v>
      </c>
    </row>
    <row r="2592" spans="1:114" ht="15" customHeight="1" x14ac:dyDescent="0.35">
      <c r="A2592" t="s">
        <v>5622</v>
      </c>
      <c r="B2592" t="s">
        <v>115</v>
      </c>
      <c r="C2592" s="1">
        <v>45796</v>
      </c>
      <c r="D2592" s="1">
        <v>45839</v>
      </c>
      <c r="E2592" t="s">
        <v>116</v>
      </c>
      <c r="F2592" s="1">
        <v>45929</v>
      </c>
      <c r="G2592" t="s">
        <v>139</v>
      </c>
      <c r="H2592" t="s">
        <v>117</v>
      </c>
      <c r="I2592" t="s">
        <v>117</v>
      </c>
      <c r="J2592" t="s">
        <v>737</v>
      </c>
      <c r="K2592" t="s">
        <v>738</v>
      </c>
      <c r="L2592" t="s">
        <v>739</v>
      </c>
      <c r="N2592" t="s">
        <v>136</v>
      </c>
      <c r="O2592" t="s">
        <v>121</v>
      </c>
      <c r="P2592" s="6">
        <v>96950</v>
      </c>
      <c r="Q2592" t="s">
        <v>122</v>
      </c>
      <c r="S2592" s="8">
        <v>16702345900</v>
      </c>
      <c r="U2592" t="s">
        <v>740</v>
      </c>
      <c r="V2592">
        <v>721110</v>
      </c>
      <c r="W2592" t="s">
        <v>124</v>
      </c>
      <c r="Y2592" t="s">
        <v>741</v>
      </c>
      <c r="Z2592" t="s">
        <v>742</v>
      </c>
      <c r="AB2592" t="s">
        <v>743</v>
      </c>
      <c r="AC2592" t="s">
        <v>5623</v>
      </c>
      <c r="AE2592" t="s">
        <v>136</v>
      </c>
      <c r="AF2592" t="s">
        <v>121</v>
      </c>
      <c r="AG2592" s="6">
        <v>96950</v>
      </c>
      <c r="AH2592" t="s">
        <v>122</v>
      </c>
      <c r="AJ2592" s="8">
        <v>16702345900</v>
      </c>
      <c r="AK2592">
        <v>266</v>
      </c>
      <c r="AL2592" t="s">
        <v>744</v>
      </c>
      <c r="BE2592" t="str">
        <f>"35-2014.00"</f>
        <v>35-2014.00</v>
      </c>
      <c r="BF2592" t="s">
        <v>191</v>
      </c>
      <c r="BG2592" t="s">
        <v>5624</v>
      </c>
      <c r="BH2592" t="s">
        <v>313</v>
      </c>
      <c r="BI2592">
        <v>5</v>
      </c>
      <c r="BK2592" s="1">
        <v>45931</v>
      </c>
      <c r="BL2592" s="1">
        <v>47026</v>
      </c>
      <c r="BO2592">
        <v>40</v>
      </c>
      <c r="BP2592">
        <v>8</v>
      </c>
      <c r="BQ2592">
        <v>8</v>
      </c>
      <c r="BR2592">
        <v>0</v>
      </c>
      <c r="BS2592">
        <v>0</v>
      </c>
      <c r="BT2592">
        <v>8</v>
      </c>
      <c r="BU2592">
        <v>8</v>
      </c>
      <c r="BV2592">
        <v>8</v>
      </c>
      <c r="BW2592" t="str">
        <f>"6:00 AM"</f>
        <v>6:00 AM</v>
      </c>
      <c r="BX2592" t="str">
        <f>"3:00 PM"</f>
        <v>3:00 PM</v>
      </c>
      <c r="BY2592" t="s">
        <v>133</v>
      </c>
      <c r="BZ2592">
        <v>0</v>
      </c>
      <c r="CA2592">
        <v>12</v>
      </c>
      <c r="CB2592" t="s">
        <v>117</v>
      </c>
      <c r="CD2592" t="s">
        <v>5625</v>
      </c>
      <c r="CE2592" t="s">
        <v>5626</v>
      </c>
      <c r="CG2592" t="s">
        <v>136</v>
      </c>
      <c r="CH2592" t="s">
        <v>121</v>
      </c>
      <c r="CI2592" s="6">
        <v>96950</v>
      </c>
      <c r="CJ2592" s="10">
        <v>8.83</v>
      </c>
      <c r="CK2592" s="10">
        <v>8.83</v>
      </c>
      <c r="CL2592" s="10">
        <v>13.25</v>
      </c>
      <c r="CM2592" s="10">
        <v>13.25</v>
      </c>
      <c r="CN2592" t="s">
        <v>137</v>
      </c>
      <c r="CP2592" t="s">
        <v>138</v>
      </c>
      <c r="CR2592" t="s">
        <v>117</v>
      </c>
      <c r="CS2592" t="s">
        <v>139</v>
      </c>
      <c r="CT2592" t="s">
        <v>140</v>
      </c>
      <c r="CU2592" t="s">
        <v>139</v>
      </c>
      <c r="CV2592" t="s">
        <v>140</v>
      </c>
      <c r="CW2592" t="s">
        <v>139</v>
      </c>
      <c r="CX2592" t="s">
        <v>140</v>
      </c>
      <c r="CY2592" t="s">
        <v>1992</v>
      </c>
      <c r="CZ2592" s="8">
        <v>16702345900</v>
      </c>
      <c r="DA2592" t="s">
        <v>748</v>
      </c>
      <c r="DB2592" t="s">
        <v>140</v>
      </c>
      <c r="DC2592" t="s">
        <v>139</v>
      </c>
      <c r="DD2592" t="s">
        <v>117</v>
      </c>
    </row>
    <row r="2593" spans="1:114" ht="15" customHeight="1" x14ac:dyDescent="0.35">
      <c r="A2593" t="s">
        <v>6035</v>
      </c>
      <c r="B2593" t="s">
        <v>144</v>
      </c>
      <c r="C2593" s="1">
        <v>45796</v>
      </c>
      <c r="D2593" s="1">
        <v>45839</v>
      </c>
      <c r="E2593" t="s">
        <v>116</v>
      </c>
      <c r="F2593" s="1">
        <v>45929</v>
      </c>
      <c r="G2593" t="s">
        <v>117</v>
      </c>
      <c r="H2593" t="s">
        <v>117</v>
      </c>
      <c r="I2593" t="s">
        <v>117</v>
      </c>
      <c r="J2593" t="s">
        <v>6036</v>
      </c>
      <c r="L2593" t="s">
        <v>6037</v>
      </c>
      <c r="N2593" t="s">
        <v>120</v>
      </c>
      <c r="O2593" t="s">
        <v>121</v>
      </c>
      <c r="P2593" s="6">
        <v>96950</v>
      </c>
      <c r="Q2593" t="s">
        <v>122</v>
      </c>
      <c r="S2593" s="8">
        <v>16702851190</v>
      </c>
      <c r="U2593" t="s">
        <v>6038</v>
      </c>
      <c r="V2593">
        <v>721110</v>
      </c>
      <c r="W2593" t="s">
        <v>124</v>
      </c>
      <c r="Y2593" t="s">
        <v>6039</v>
      </c>
      <c r="Z2593" t="s">
        <v>6040</v>
      </c>
      <c r="AB2593" t="s">
        <v>128</v>
      </c>
      <c r="AC2593" t="s">
        <v>6037</v>
      </c>
      <c r="AE2593" t="s">
        <v>120</v>
      </c>
      <c r="AF2593" t="s">
        <v>121</v>
      </c>
      <c r="AG2593" s="6">
        <v>96950</v>
      </c>
      <c r="AH2593" t="s">
        <v>122</v>
      </c>
      <c r="AJ2593" s="8">
        <v>16702851190</v>
      </c>
      <c r="AL2593" t="s">
        <v>6041</v>
      </c>
      <c r="BE2593" t="str">
        <f>"49-9071.00"</f>
        <v>49-9071.00</v>
      </c>
      <c r="BF2593" t="s">
        <v>156</v>
      </c>
      <c r="BG2593" t="s">
        <v>6042</v>
      </c>
      <c r="BH2593" t="s">
        <v>6043</v>
      </c>
      <c r="BI2593">
        <v>1</v>
      </c>
      <c r="BJ2593">
        <v>1</v>
      </c>
      <c r="BK2593" s="1">
        <v>45931</v>
      </c>
      <c r="BL2593" s="1">
        <v>46295</v>
      </c>
      <c r="BM2593" s="1">
        <v>45931</v>
      </c>
      <c r="BN2593" s="1">
        <v>46295</v>
      </c>
      <c r="BO2593">
        <v>35</v>
      </c>
      <c r="BP2593">
        <v>0</v>
      </c>
      <c r="BQ2593">
        <v>7</v>
      </c>
      <c r="BR2593">
        <v>7</v>
      </c>
      <c r="BS2593">
        <v>7</v>
      </c>
      <c r="BT2593">
        <v>7</v>
      </c>
      <c r="BU2593">
        <v>7</v>
      </c>
      <c r="BV2593">
        <v>0</v>
      </c>
      <c r="BW2593" t="str">
        <f>"7:00 AM"</f>
        <v>7:00 AM</v>
      </c>
      <c r="BX2593" t="str">
        <f>"7:00 PM"</f>
        <v>7:00 PM</v>
      </c>
      <c r="BY2593" t="s">
        <v>133</v>
      </c>
      <c r="BZ2593">
        <v>0</v>
      </c>
      <c r="CA2593">
        <v>24</v>
      </c>
      <c r="CB2593" t="s">
        <v>117</v>
      </c>
      <c r="CD2593" t="s">
        <v>6044</v>
      </c>
      <c r="CE2593" t="s">
        <v>6037</v>
      </c>
      <c r="CG2593" t="s">
        <v>120</v>
      </c>
      <c r="CH2593" t="s">
        <v>121</v>
      </c>
      <c r="CI2593" s="6">
        <v>96950</v>
      </c>
      <c r="CJ2593" s="10">
        <v>9.75</v>
      </c>
      <c r="CK2593" s="10">
        <v>9.75</v>
      </c>
      <c r="CL2593" s="10">
        <v>0</v>
      </c>
      <c r="CM2593" s="10">
        <v>0</v>
      </c>
      <c r="CN2593" t="s">
        <v>137</v>
      </c>
      <c r="CO2593" t="s">
        <v>140</v>
      </c>
      <c r="CP2593" t="s">
        <v>138</v>
      </c>
      <c r="CR2593" t="s">
        <v>117</v>
      </c>
      <c r="CS2593" t="s">
        <v>139</v>
      </c>
      <c r="CT2593" t="s">
        <v>140</v>
      </c>
      <c r="CU2593" t="s">
        <v>140</v>
      </c>
      <c r="CV2593" t="s">
        <v>140</v>
      </c>
      <c r="CW2593" t="s">
        <v>139</v>
      </c>
      <c r="CX2593" t="s">
        <v>140</v>
      </c>
      <c r="CY2593" t="s">
        <v>140</v>
      </c>
      <c r="CZ2593" s="8">
        <v>16702851190</v>
      </c>
      <c r="DA2593" t="s">
        <v>6045</v>
      </c>
      <c r="DB2593" t="s">
        <v>140</v>
      </c>
      <c r="DC2593" t="s">
        <v>139</v>
      </c>
      <c r="DD2593" t="s">
        <v>117</v>
      </c>
    </row>
    <row r="2594" spans="1:114" ht="15" customHeight="1" x14ac:dyDescent="0.35">
      <c r="A2594" t="s">
        <v>16818</v>
      </c>
      <c r="B2594" t="s">
        <v>144</v>
      </c>
      <c r="C2594" s="1">
        <v>45797</v>
      </c>
      <c r="D2594" s="1">
        <v>45839</v>
      </c>
      <c r="E2594" t="s">
        <v>211</v>
      </c>
      <c r="G2594" t="s">
        <v>117</v>
      </c>
      <c r="H2594" t="s">
        <v>117</v>
      </c>
      <c r="I2594" t="s">
        <v>117</v>
      </c>
      <c r="J2594" t="s">
        <v>10066</v>
      </c>
      <c r="K2594" t="s">
        <v>10067</v>
      </c>
      <c r="L2594" t="s">
        <v>10068</v>
      </c>
      <c r="N2594" t="s">
        <v>136</v>
      </c>
      <c r="O2594" t="s">
        <v>121</v>
      </c>
      <c r="P2594" s="6">
        <v>96950</v>
      </c>
      <c r="Q2594" t="s">
        <v>122</v>
      </c>
      <c r="S2594" s="8">
        <v>16702880407</v>
      </c>
      <c r="T2594">
        <v>301</v>
      </c>
      <c r="U2594" t="s">
        <v>10069</v>
      </c>
      <c r="V2594">
        <v>212312</v>
      </c>
      <c r="W2594" t="s">
        <v>124</v>
      </c>
      <c r="Y2594" t="s">
        <v>10070</v>
      </c>
      <c r="Z2594" t="s">
        <v>5582</v>
      </c>
      <c r="AA2594" t="s">
        <v>10071</v>
      </c>
      <c r="AB2594" t="s">
        <v>474</v>
      </c>
      <c r="AC2594" t="s">
        <v>10068</v>
      </c>
      <c r="AE2594" t="s">
        <v>136</v>
      </c>
      <c r="AF2594" t="s">
        <v>121</v>
      </c>
      <c r="AG2594" s="6">
        <v>96950</v>
      </c>
      <c r="AH2594" t="s">
        <v>122</v>
      </c>
      <c r="AJ2594" s="8">
        <v>16702880407</v>
      </c>
      <c r="AK2594">
        <v>301</v>
      </c>
      <c r="AL2594" t="s">
        <v>10072</v>
      </c>
      <c r="BE2594" t="str">
        <f>"51-9021.00"</f>
        <v>51-9021.00</v>
      </c>
      <c r="BF2594" t="s">
        <v>8700</v>
      </c>
      <c r="BG2594" t="s">
        <v>16819</v>
      </c>
      <c r="BH2594" t="s">
        <v>16820</v>
      </c>
      <c r="BI2594">
        <v>2</v>
      </c>
      <c r="BJ2594">
        <v>2</v>
      </c>
      <c r="BK2594" s="1">
        <v>45915</v>
      </c>
      <c r="BL2594" s="1">
        <v>46279</v>
      </c>
      <c r="BM2594" s="1">
        <v>45915</v>
      </c>
      <c r="BN2594" s="1">
        <v>46279</v>
      </c>
      <c r="BO2594">
        <v>40</v>
      </c>
      <c r="BP2594">
        <v>0</v>
      </c>
      <c r="BQ2594">
        <v>8</v>
      </c>
      <c r="BR2594">
        <v>8</v>
      </c>
      <c r="BS2594">
        <v>8</v>
      </c>
      <c r="BT2594">
        <v>8</v>
      </c>
      <c r="BU2594">
        <v>8</v>
      </c>
      <c r="BV2594">
        <v>0</v>
      </c>
      <c r="BW2594" t="str">
        <f>"7:00 AM"</f>
        <v>7:00 AM</v>
      </c>
      <c r="BX2594" t="str">
        <f>"3:30 PM"</f>
        <v>3:30 PM</v>
      </c>
      <c r="BY2594" t="s">
        <v>159</v>
      </c>
      <c r="BZ2594">
        <v>0</v>
      </c>
      <c r="CA2594">
        <v>12</v>
      </c>
      <c r="CB2594" t="s">
        <v>117</v>
      </c>
      <c r="CD2594" s="2" t="s">
        <v>16821</v>
      </c>
      <c r="CE2594" t="s">
        <v>16822</v>
      </c>
      <c r="CG2594" t="s">
        <v>136</v>
      </c>
      <c r="CH2594" t="s">
        <v>121</v>
      </c>
      <c r="CI2594" s="6">
        <v>96950</v>
      </c>
      <c r="CJ2594" s="10">
        <v>9.57</v>
      </c>
      <c r="CK2594" s="10">
        <v>9.57</v>
      </c>
      <c r="CL2594" s="10">
        <v>14.36</v>
      </c>
      <c r="CM2594" s="10">
        <v>14.36</v>
      </c>
      <c r="CN2594" t="s">
        <v>137</v>
      </c>
      <c r="CO2594" t="s">
        <v>140</v>
      </c>
      <c r="CP2594" t="s">
        <v>209</v>
      </c>
      <c r="CR2594" t="s">
        <v>117</v>
      </c>
      <c r="CS2594" t="s">
        <v>139</v>
      </c>
      <c r="CT2594" t="s">
        <v>140</v>
      </c>
      <c r="CU2594" t="s">
        <v>139</v>
      </c>
      <c r="CV2594" t="s">
        <v>140</v>
      </c>
      <c r="CW2594" t="s">
        <v>139</v>
      </c>
      <c r="CX2594" t="s">
        <v>140</v>
      </c>
      <c r="CY2594" t="s">
        <v>10073</v>
      </c>
      <c r="CZ2594" s="8">
        <v>16702880407</v>
      </c>
      <c r="DA2594" t="s">
        <v>10072</v>
      </c>
      <c r="DB2594" t="s">
        <v>140</v>
      </c>
      <c r="DC2594" t="s">
        <v>139</v>
      </c>
      <c r="DD2594" t="s">
        <v>117</v>
      </c>
    </row>
    <row r="2595" spans="1:114" ht="15" customHeight="1" x14ac:dyDescent="0.35">
      <c r="A2595" t="s">
        <v>8361</v>
      </c>
      <c r="B2595" t="s">
        <v>144</v>
      </c>
      <c r="C2595" s="1">
        <v>45806</v>
      </c>
      <c r="D2595" s="1">
        <v>45839</v>
      </c>
      <c r="E2595" t="s">
        <v>116</v>
      </c>
      <c r="F2595" s="1">
        <v>45929</v>
      </c>
      <c r="G2595" t="s">
        <v>117</v>
      </c>
      <c r="H2595" t="s">
        <v>117</v>
      </c>
      <c r="I2595" t="s">
        <v>117</v>
      </c>
      <c r="J2595" t="s">
        <v>8362</v>
      </c>
      <c r="L2595" t="s">
        <v>8363</v>
      </c>
      <c r="N2595" t="s">
        <v>120</v>
      </c>
      <c r="O2595" t="s">
        <v>121</v>
      </c>
      <c r="P2595" s="6">
        <v>96950</v>
      </c>
      <c r="Q2595" t="s">
        <v>122</v>
      </c>
      <c r="R2595" t="s">
        <v>382</v>
      </c>
      <c r="S2595" s="8">
        <v>16704830017</v>
      </c>
      <c r="U2595" t="s">
        <v>8364</v>
      </c>
      <c r="V2595">
        <v>812112</v>
      </c>
      <c r="W2595" t="s">
        <v>124</v>
      </c>
      <c r="Y2595" t="s">
        <v>8365</v>
      </c>
      <c r="Z2595" t="s">
        <v>8366</v>
      </c>
      <c r="AA2595" t="s">
        <v>8367</v>
      </c>
      <c r="AB2595" t="s">
        <v>8368</v>
      </c>
      <c r="AC2595" t="s">
        <v>8363</v>
      </c>
      <c r="AE2595" t="s">
        <v>120</v>
      </c>
      <c r="AF2595" t="s">
        <v>121</v>
      </c>
      <c r="AG2595" s="6">
        <v>96950</v>
      </c>
      <c r="AH2595" t="s">
        <v>122</v>
      </c>
      <c r="AI2595" t="s">
        <v>382</v>
      </c>
      <c r="AJ2595" s="8">
        <v>16704830017</v>
      </c>
      <c r="AL2595" t="s">
        <v>8369</v>
      </c>
      <c r="BE2595" t="str">
        <f>"39-5012.00"</f>
        <v>39-5012.00</v>
      </c>
      <c r="BF2595" t="s">
        <v>272</v>
      </c>
      <c r="BG2595" t="s">
        <v>8370</v>
      </c>
      <c r="BH2595" t="s">
        <v>1409</v>
      </c>
      <c r="BI2595">
        <v>3</v>
      </c>
      <c r="BJ2595">
        <v>3</v>
      </c>
      <c r="BK2595" s="1">
        <v>45931</v>
      </c>
      <c r="BL2595" s="1">
        <v>46295</v>
      </c>
      <c r="BM2595" s="1">
        <v>45931</v>
      </c>
      <c r="BN2595" s="1">
        <v>46295</v>
      </c>
      <c r="BO2595">
        <v>35</v>
      </c>
      <c r="BP2595">
        <v>0</v>
      </c>
      <c r="BQ2595">
        <v>7</v>
      </c>
      <c r="BR2595">
        <v>7</v>
      </c>
      <c r="BS2595">
        <v>7</v>
      </c>
      <c r="BT2595">
        <v>7</v>
      </c>
      <c r="BU2595">
        <v>7</v>
      </c>
      <c r="BV2595">
        <v>0</v>
      </c>
      <c r="BW2595" t="str">
        <f>"10:00 AM"</f>
        <v>10:00 AM</v>
      </c>
      <c r="BX2595" t="str">
        <f>"5:00 PM"</f>
        <v>5:00 PM</v>
      </c>
      <c r="BY2595" t="s">
        <v>159</v>
      </c>
      <c r="BZ2595">
        <v>0</v>
      </c>
      <c r="CA2595">
        <v>12</v>
      </c>
      <c r="CB2595" t="s">
        <v>117</v>
      </c>
      <c r="CD2595" t="s">
        <v>393</v>
      </c>
      <c r="CE2595" t="s">
        <v>8371</v>
      </c>
      <c r="CG2595" t="s">
        <v>120</v>
      </c>
      <c r="CH2595" t="s">
        <v>121</v>
      </c>
      <c r="CI2595" s="6">
        <v>96950</v>
      </c>
      <c r="CJ2595" s="10">
        <v>7.98</v>
      </c>
      <c r="CK2595" s="10">
        <v>7.98</v>
      </c>
      <c r="CL2595" s="10">
        <v>11.97</v>
      </c>
      <c r="CM2595" s="10">
        <v>11.97</v>
      </c>
      <c r="CN2595" t="s">
        <v>137</v>
      </c>
      <c r="CO2595" t="s">
        <v>393</v>
      </c>
      <c r="CP2595" t="s">
        <v>138</v>
      </c>
      <c r="CR2595" t="s">
        <v>117</v>
      </c>
      <c r="CS2595" t="s">
        <v>139</v>
      </c>
      <c r="CT2595" t="s">
        <v>140</v>
      </c>
      <c r="CU2595" t="s">
        <v>139</v>
      </c>
      <c r="CV2595" t="s">
        <v>140</v>
      </c>
      <c r="CW2595" t="s">
        <v>139</v>
      </c>
      <c r="CX2595" t="s">
        <v>140</v>
      </c>
      <c r="CY2595" t="s">
        <v>394</v>
      </c>
      <c r="CZ2595" s="8">
        <v>16704830017</v>
      </c>
      <c r="DA2595" t="s">
        <v>8369</v>
      </c>
      <c r="DB2595" t="s">
        <v>292</v>
      </c>
      <c r="DC2595" t="s">
        <v>139</v>
      </c>
      <c r="DD2595" t="s">
        <v>117</v>
      </c>
    </row>
    <row r="2596" spans="1:114" ht="15" customHeight="1" x14ac:dyDescent="0.35">
      <c r="A2596" t="s">
        <v>13954</v>
      </c>
      <c r="B2596" t="s">
        <v>144</v>
      </c>
      <c r="C2596" s="1">
        <v>45806</v>
      </c>
      <c r="D2596" s="1">
        <v>45839</v>
      </c>
      <c r="E2596" t="s">
        <v>211</v>
      </c>
      <c r="G2596" t="s">
        <v>139</v>
      </c>
      <c r="H2596" t="s">
        <v>117</v>
      </c>
      <c r="I2596" t="s">
        <v>117</v>
      </c>
      <c r="J2596" t="s">
        <v>806</v>
      </c>
      <c r="K2596" t="s">
        <v>140</v>
      </c>
      <c r="L2596" t="s">
        <v>807</v>
      </c>
      <c r="M2596" t="s">
        <v>808</v>
      </c>
      <c r="N2596" t="s">
        <v>120</v>
      </c>
      <c r="O2596" t="s">
        <v>121</v>
      </c>
      <c r="P2596" s="6">
        <v>96950</v>
      </c>
      <c r="Q2596" t="s">
        <v>122</v>
      </c>
      <c r="S2596" s="8">
        <v>16702351980</v>
      </c>
      <c r="U2596" t="s">
        <v>809</v>
      </c>
      <c r="V2596">
        <v>561320</v>
      </c>
      <c r="W2596" t="s">
        <v>150</v>
      </c>
      <c r="X2596" t="s">
        <v>139</v>
      </c>
      <c r="Y2596" t="s">
        <v>810</v>
      </c>
      <c r="Z2596" t="s">
        <v>811</v>
      </c>
      <c r="AA2596" t="s">
        <v>812</v>
      </c>
      <c r="AB2596" t="s">
        <v>205</v>
      </c>
      <c r="AC2596" t="s">
        <v>813</v>
      </c>
      <c r="AD2596" t="s">
        <v>814</v>
      </c>
      <c r="AE2596" t="s">
        <v>120</v>
      </c>
      <c r="AF2596" t="s">
        <v>121</v>
      </c>
      <c r="AG2596" s="6">
        <v>96950</v>
      </c>
      <c r="AH2596" t="s">
        <v>122</v>
      </c>
      <c r="AJ2596" s="8">
        <v>16702351980</v>
      </c>
      <c r="AL2596" t="s">
        <v>815</v>
      </c>
      <c r="BE2596" t="str">
        <f>"37-2011.00"</f>
        <v>37-2011.00</v>
      </c>
      <c r="BF2596" t="s">
        <v>701</v>
      </c>
      <c r="BG2596" t="s">
        <v>816</v>
      </c>
      <c r="BH2596" t="s">
        <v>817</v>
      </c>
      <c r="BI2596">
        <v>10</v>
      </c>
      <c r="BJ2596">
        <v>10</v>
      </c>
      <c r="BK2596" s="1">
        <v>45839</v>
      </c>
      <c r="BL2596" s="1">
        <v>46934</v>
      </c>
      <c r="BM2596" s="1">
        <v>45839</v>
      </c>
      <c r="BN2596" s="1">
        <v>46934</v>
      </c>
      <c r="BO2596">
        <v>35</v>
      </c>
      <c r="BP2596">
        <v>0</v>
      </c>
      <c r="BQ2596">
        <v>7</v>
      </c>
      <c r="BR2596">
        <v>7</v>
      </c>
      <c r="BS2596">
        <v>7</v>
      </c>
      <c r="BT2596">
        <v>7</v>
      </c>
      <c r="BU2596">
        <v>7</v>
      </c>
      <c r="BV2596">
        <v>0</v>
      </c>
      <c r="BW2596" t="str">
        <f>"8:00 AM"</f>
        <v>8:00 AM</v>
      </c>
      <c r="BX2596" t="str">
        <f>"4:00 PM"</f>
        <v>4:00 PM</v>
      </c>
      <c r="BY2596" t="s">
        <v>133</v>
      </c>
      <c r="BZ2596">
        <v>0</v>
      </c>
      <c r="CA2596">
        <v>12</v>
      </c>
      <c r="CB2596" t="s">
        <v>117</v>
      </c>
      <c r="CD2596" s="2" t="s">
        <v>818</v>
      </c>
      <c r="CE2596" t="s">
        <v>13955</v>
      </c>
      <c r="CF2596" t="s">
        <v>531</v>
      </c>
      <c r="CG2596" t="s">
        <v>120</v>
      </c>
      <c r="CH2596" t="s">
        <v>121</v>
      </c>
      <c r="CI2596" s="6">
        <v>96950</v>
      </c>
      <c r="CJ2596" s="10">
        <v>8.2899999999999991</v>
      </c>
      <c r="CK2596" s="10">
        <v>8.2899999999999991</v>
      </c>
      <c r="CL2596" s="10">
        <v>12.44</v>
      </c>
      <c r="CM2596" s="10">
        <v>12.44</v>
      </c>
      <c r="CN2596" t="s">
        <v>137</v>
      </c>
      <c r="CO2596" t="s">
        <v>821</v>
      </c>
      <c r="CP2596" t="s">
        <v>138</v>
      </c>
      <c r="CR2596" t="s">
        <v>117</v>
      </c>
      <c r="CS2596" t="s">
        <v>139</v>
      </c>
      <c r="CT2596" t="s">
        <v>140</v>
      </c>
      <c r="CU2596" t="s">
        <v>139</v>
      </c>
      <c r="CV2596" t="s">
        <v>140</v>
      </c>
      <c r="CW2596" t="s">
        <v>139</v>
      </c>
      <c r="CX2596" t="s">
        <v>140</v>
      </c>
      <c r="CY2596" t="s">
        <v>822</v>
      </c>
      <c r="CZ2596" s="8">
        <v>16702351980</v>
      </c>
      <c r="DA2596" t="s">
        <v>815</v>
      </c>
      <c r="DB2596" t="s">
        <v>140</v>
      </c>
      <c r="DC2596" t="s">
        <v>139</v>
      </c>
      <c r="DD2596" t="s">
        <v>139</v>
      </c>
    </row>
    <row r="2597" spans="1:114" ht="15" customHeight="1" x14ac:dyDescent="0.35">
      <c r="A2597" t="s">
        <v>15450</v>
      </c>
      <c r="B2597" t="s">
        <v>115</v>
      </c>
      <c r="C2597" s="1">
        <v>45812</v>
      </c>
      <c r="D2597" s="1">
        <v>45839</v>
      </c>
      <c r="E2597" t="s">
        <v>116</v>
      </c>
      <c r="F2597" s="1">
        <v>45929</v>
      </c>
      <c r="G2597" t="s">
        <v>139</v>
      </c>
      <c r="H2597" t="s">
        <v>117</v>
      </c>
      <c r="I2597" t="s">
        <v>117</v>
      </c>
      <c r="J2597" t="s">
        <v>2306</v>
      </c>
      <c r="L2597" t="s">
        <v>2307</v>
      </c>
      <c r="N2597" t="s">
        <v>496</v>
      </c>
      <c r="O2597" t="s">
        <v>121</v>
      </c>
      <c r="P2597" s="6">
        <v>96950</v>
      </c>
      <c r="Q2597" t="s">
        <v>122</v>
      </c>
      <c r="S2597" s="8">
        <v>16704831971</v>
      </c>
      <c r="U2597" t="s">
        <v>2308</v>
      </c>
      <c r="V2597">
        <v>531120</v>
      </c>
      <c r="W2597" t="s">
        <v>124</v>
      </c>
      <c r="Y2597" t="s">
        <v>2309</v>
      </c>
      <c r="Z2597" t="s">
        <v>2310</v>
      </c>
      <c r="AB2597" t="s">
        <v>237</v>
      </c>
      <c r="AC2597" t="s">
        <v>2311</v>
      </c>
      <c r="AE2597" t="s">
        <v>496</v>
      </c>
      <c r="AF2597" t="s">
        <v>121</v>
      </c>
      <c r="AG2597" s="6">
        <v>96950</v>
      </c>
      <c r="AH2597" t="s">
        <v>122</v>
      </c>
      <c r="AJ2597" s="8">
        <v>16704831971</v>
      </c>
      <c r="AL2597" t="s">
        <v>2312</v>
      </c>
      <c r="BE2597" t="str">
        <f>"37-2012.00"</f>
        <v>37-2012.00</v>
      </c>
      <c r="BF2597" t="s">
        <v>130</v>
      </c>
      <c r="BG2597" t="s">
        <v>2313</v>
      </c>
      <c r="BH2597" t="s">
        <v>130</v>
      </c>
      <c r="BI2597">
        <v>6</v>
      </c>
      <c r="BK2597" s="1">
        <v>45931</v>
      </c>
      <c r="BL2597" s="1">
        <v>47026</v>
      </c>
      <c r="BO2597">
        <v>35</v>
      </c>
      <c r="BP2597">
        <v>0</v>
      </c>
      <c r="BQ2597">
        <v>7</v>
      </c>
      <c r="BR2597">
        <v>7</v>
      </c>
      <c r="BS2597">
        <v>7</v>
      </c>
      <c r="BT2597">
        <v>7</v>
      </c>
      <c r="BU2597">
        <v>7</v>
      </c>
      <c r="BV2597">
        <v>0</v>
      </c>
      <c r="BW2597" t="str">
        <f>"8:00 AM"</f>
        <v>8:00 AM</v>
      </c>
      <c r="BX2597" t="str">
        <f>"5:00 PM"</f>
        <v>5:00 PM</v>
      </c>
      <c r="BY2597" t="s">
        <v>133</v>
      </c>
      <c r="BZ2597">
        <v>0</v>
      </c>
      <c r="CA2597">
        <v>3</v>
      </c>
      <c r="CB2597" t="s">
        <v>117</v>
      </c>
      <c r="CD2597" s="2" t="s">
        <v>15451</v>
      </c>
      <c r="CE2597" t="s">
        <v>2315</v>
      </c>
      <c r="CG2597" t="s">
        <v>136</v>
      </c>
      <c r="CH2597" t="s">
        <v>121</v>
      </c>
      <c r="CI2597" s="6">
        <v>96950</v>
      </c>
      <c r="CJ2597" s="10">
        <v>7.77</v>
      </c>
      <c r="CK2597" s="10">
        <v>7.77</v>
      </c>
      <c r="CL2597" s="10">
        <v>11.65</v>
      </c>
      <c r="CM2597" s="10">
        <v>11.65</v>
      </c>
      <c r="CN2597" t="s">
        <v>137</v>
      </c>
      <c r="CO2597" t="s">
        <v>162</v>
      </c>
      <c r="CP2597" t="s">
        <v>138</v>
      </c>
      <c r="CR2597" t="s">
        <v>117</v>
      </c>
      <c r="CS2597" t="s">
        <v>139</v>
      </c>
      <c r="CT2597" t="s">
        <v>140</v>
      </c>
      <c r="CU2597" t="s">
        <v>139</v>
      </c>
      <c r="CV2597" t="s">
        <v>140</v>
      </c>
      <c r="CW2597" t="s">
        <v>139</v>
      </c>
      <c r="CX2597" t="s">
        <v>140</v>
      </c>
      <c r="CY2597" t="s">
        <v>15452</v>
      </c>
      <c r="CZ2597" s="8">
        <v>16704831971</v>
      </c>
      <c r="DA2597" t="s">
        <v>2312</v>
      </c>
      <c r="DB2597" t="s">
        <v>140</v>
      </c>
      <c r="DC2597" t="s">
        <v>139</v>
      </c>
      <c r="DD2597" t="s">
        <v>117</v>
      </c>
      <c r="DE2597" t="s">
        <v>2309</v>
      </c>
      <c r="DF2597" t="s">
        <v>2310</v>
      </c>
      <c r="DH2597" t="s">
        <v>2308</v>
      </c>
      <c r="DI2597" t="s">
        <v>2317</v>
      </c>
      <c r="DJ2597" t="s">
        <v>15453</v>
      </c>
    </row>
    <row r="2598" spans="1:114" ht="15" customHeight="1" x14ac:dyDescent="0.35">
      <c r="A2598" t="s">
        <v>14031</v>
      </c>
      <c r="B2598" t="s">
        <v>115</v>
      </c>
      <c r="C2598" s="1">
        <v>45824</v>
      </c>
      <c r="D2598" s="1">
        <v>45839</v>
      </c>
      <c r="E2598" t="s">
        <v>211</v>
      </c>
      <c r="G2598" t="s">
        <v>117</v>
      </c>
      <c r="H2598" t="s">
        <v>117</v>
      </c>
      <c r="I2598" t="s">
        <v>117</v>
      </c>
      <c r="J2598" t="s">
        <v>14032</v>
      </c>
      <c r="K2598" t="s">
        <v>13386</v>
      </c>
      <c r="L2598" t="s">
        <v>14033</v>
      </c>
      <c r="M2598" t="s">
        <v>1437</v>
      </c>
      <c r="N2598" t="s">
        <v>120</v>
      </c>
      <c r="O2598" t="s">
        <v>121</v>
      </c>
      <c r="P2598" s="6">
        <v>96950</v>
      </c>
      <c r="Q2598" t="s">
        <v>122</v>
      </c>
      <c r="S2598" s="8">
        <v>16702346495</v>
      </c>
      <c r="U2598" t="s">
        <v>14034</v>
      </c>
      <c r="V2598">
        <v>72111</v>
      </c>
      <c r="W2598" t="s">
        <v>124</v>
      </c>
      <c r="Y2598" t="s">
        <v>14035</v>
      </c>
      <c r="Z2598" t="s">
        <v>14036</v>
      </c>
      <c r="AA2598" t="s">
        <v>6756</v>
      </c>
      <c r="AB2598" t="s">
        <v>14037</v>
      </c>
      <c r="AC2598" t="s">
        <v>1437</v>
      </c>
      <c r="AD2598" t="s">
        <v>14033</v>
      </c>
      <c r="AE2598" t="s">
        <v>120</v>
      </c>
      <c r="AF2598" t="s">
        <v>121</v>
      </c>
      <c r="AG2598" s="6">
        <v>96950</v>
      </c>
      <c r="AH2598" t="s">
        <v>122</v>
      </c>
      <c r="AJ2598" s="8">
        <v>16702346495</v>
      </c>
      <c r="AL2598" t="s">
        <v>14038</v>
      </c>
      <c r="BE2598" t="str">
        <f>"47-2031.00"</f>
        <v>47-2031.00</v>
      </c>
      <c r="BF2598" t="s">
        <v>11736</v>
      </c>
      <c r="BG2598" t="s">
        <v>14039</v>
      </c>
      <c r="BH2598" t="s">
        <v>3221</v>
      </c>
      <c r="BI2598">
        <v>2</v>
      </c>
      <c r="BK2598" s="1">
        <v>45931</v>
      </c>
      <c r="BL2598" s="1">
        <v>46295</v>
      </c>
      <c r="BO2598">
        <v>35</v>
      </c>
      <c r="BP2598">
        <v>0</v>
      </c>
      <c r="BQ2598">
        <v>7</v>
      </c>
      <c r="BR2598">
        <v>7</v>
      </c>
      <c r="BS2598">
        <v>7</v>
      </c>
      <c r="BT2598">
        <v>7</v>
      </c>
      <c r="BU2598">
        <v>7</v>
      </c>
      <c r="BV2598">
        <v>0</v>
      </c>
      <c r="BW2598" t="str">
        <f>"8:00 AM"</f>
        <v>8:00 AM</v>
      </c>
      <c r="BX2598" t="str">
        <f>"5:00 PM"</f>
        <v>5:00 PM</v>
      </c>
      <c r="BY2598" t="s">
        <v>133</v>
      </c>
      <c r="BZ2598">
        <v>0</v>
      </c>
      <c r="CA2598">
        <v>12</v>
      </c>
      <c r="CB2598" t="s">
        <v>117</v>
      </c>
      <c r="CD2598" s="2" t="s">
        <v>14040</v>
      </c>
      <c r="CE2598" t="s">
        <v>1437</v>
      </c>
      <c r="CG2598" t="s">
        <v>120</v>
      </c>
      <c r="CH2598" t="s">
        <v>121</v>
      </c>
      <c r="CI2598" s="6">
        <v>96950</v>
      </c>
      <c r="CJ2598" s="10">
        <v>12.62</v>
      </c>
      <c r="CK2598" s="10">
        <v>12.62</v>
      </c>
      <c r="CL2598" s="10">
        <v>18.93</v>
      </c>
      <c r="CM2598" s="10">
        <v>18.93</v>
      </c>
      <c r="CN2598" t="s">
        <v>137</v>
      </c>
      <c r="CO2598">
        <v>0</v>
      </c>
      <c r="CP2598" t="s">
        <v>138</v>
      </c>
      <c r="CR2598" t="s">
        <v>117</v>
      </c>
      <c r="CS2598" t="s">
        <v>139</v>
      </c>
      <c r="CT2598" t="s">
        <v>140</v>
      </c>
      <c r="CU2598" t="s">
        <v>139</v>
      </c>
      <c r="CV2598" t="s">
        <v>140</v>
      </c>
      <c r="CW2598" t="s">
        <v>139</v>
      </c>
      <c r="CX2598" t="s">
        <v>140</v>
      </c>
      <c r="CY2598" t="s">
        <v>1002</v>
      </c>
      <c r="CZ2598" s="8">
        <v>16702346495</v>
      </c>
      <c r="DA2598" t="s">
        <v>14038</v>
      </c>
      <c r="DB2598" t="s">
        <v>164</v>
      </c>
      <c r="DC2598" t="s">
        <v>139</v>
      </c>
      <c r="DD2598" t="s">
        <v>117</v>
      </c>
    </row>
    <row r="2599" spans="1:114" ht="15" customHeight="1" x14ac:dyDescent="0.35">
      <c r="A2599" t="s">
        <v>12594</v>
      </c>
      <c r="B2599" t="s">
        <v>278</v>
      </c>
      <c r="C2599" s="1">
        <v>45833</v>
      </c>
      <c r="D2599" s="1">
        <v>45839</v>
      </c>
      <c r="E2599" t="s">
        <v>211</v>
      </c>
      <c r="G2599" t="s">
        <v>117</v>
      </c>
      <c r="H2599" t="s">
        <v>117</v>
      </c>
      <c r="I2599" t="s">
        <v>117</v>
      </c>
      <c r="J2599" t="s">
        <v>4927</v>
      </c>
      <c r="K2599" t="s">
        <v>12135</v>
      </c>
      <c r="L2599" t="s">
        <v>4372</v>
      </c>
      <c r="N2599" t="s">
        <v>136</v>
      </c>
      <c r="O2599" t="s">
        <v>121</v>
      </c>
      <c r="P2599" s="6">
        <v>96950</v>
      </c>
      <c r="Q2599" t="s">
        <v>122</v>
      </c>
      <c r="S2599" s="8">
        <v>16702881463</v>
      </c>
      <c r="U2599" t="s">
        <v>1262</v>
      </c>
      <c r="V2599">
        <v>236116</v>
      </c>
      <c r="W2599" t="s">
        <v>124</v>
      </c>
      <c r="Y2599" t="s">
        <v>827</v>
      </c>
      <c r="Z2599" t="s">
        <v>3407</v>
      </c>
      <c r="AA2599" t="s">
        <v>4373</v>
      </c>
      <c r="AB2599" t="s">
        <v>474</v>
      </c>
      <c r="AC2599" t="s">
        <v>4372</v>
      </c>
      <c r="AE2599" t="s">
        <v>136</v>
      </c>
      <c r="AF2599" t="s">
        <v>121</v>
      </c>
      <c r="AG2599" s="6">
        <v>96950</v>
      </c>
      <c r="AH2599" t="s">
        <v>122</v>
      </c>
      <c r="AJ2599" s="8">
        <v>16702881463</v>
      </c>
      <c r="AL2599" t="s">
        <v>1268</v>
      </c>
      <c r="BE2599" t="str">
        <f>"49-9071.00"</f>
        <v>49-9071.00</v>
      </c>
      <c r="BF2599" t="s">
        <v>156</v>
      </c>
      <c r="BG2599" t="s">
        <v>12136</v>
      </c>
      <c r="BH2599" t="s">
        <v>156</v>
      </c>
      <c r="BI2599">
        <v>10</v>
      </c>
      <c r="BK2599" s="1">
        <v>45992</v>
      </c>
      <c r="BL2599" s="1">
        <v>46356</v>
      </c>
      <c r="BO2599">
        <v>35</v>
      </c>
      <c r="BP2599">
        <v>0</v>
      </c>
      <c r="BQ2599">
        <v>7</v>
      </c>
      <c r="BR2599">
        <v>7</v>
      </c>
      <c r="BS2599">
        <v>7</v>
      </c>
      <c r="BT2599">
        <v>7</v>
      </c>
      <c r="BU2599">
        <v>7</v>
      </c>
      <c r="BV2599">
        <v>0</v>
      </c>
      <c r="BW2599" t="str">
        <f>"8:30 AM"</f>
        <v>8:30 AM</v>
      </c>
      <c r="BX2599" t="str">
        <f>"4:30 PM"</f>
        <v>4:30 PM</v>
      </c>
      <c r="BY2599" t="s">
        <v>159</v>
      </c>
      <c r="BZ2599">
        <v>1</v>
      </c>
      <c r="CA2599">
        <v>6</v>
      </c>
      <c r="CB2599" t="s">
        <v>117</v>
      </c>
      <c r="CD2599" s="2" t="s">
        <v>12595</v>
      </c>
      <c r="CE2599" t="s">
        <v>4372</v>
      </c>
      <c r="CG2599" t="s">
        <v>136</v>
      </c>
      <c r="CH2599" t="s">
        <v>121</v>
      </c>
      <c r="CI2599" s="6">
        <v>96950</v>
      </c>
      <c r="CJ2599" s="10">
        <v>9.75</v>
      </c>
      <c r="CK2599" s="10">
        <v>9.75</v>
      </c>
      <c r="CL2599" s="10">
        <v>14.63</v>
      </c>
      <c r="CM2599" s="10">
        <v>14.63</v>
      </c>
      <c r="CN2599" t="s">
        <v>137</v>
      </c>
      <c r="CP2599" t="s">
        <v>138</v>
      </c>
      <c r="CR2599" t="s">
        <v>117</v>
      </c>
      <c r="CS2599" t="s">
        <v>139</v>
      </c>
      <c r="CT2599" t="s">
        <v>139</v>
      </c>
      <c r="CU2599" t="s">
        <v>139</v>
      </c>
      <c r="CV2599" t="s">
        <v>140</v>
      </c>
      <c r="CW2599" t="s">
        <v>139</v>
      </c>
      <c r="CX2599" t="s">
        <v>140</v>
      </c>
      <c r="CY2599" s="2" t="s">
        <v>12138</v>
      </c>
      <c r="CZ2599" s="8">
        <v>16702881463</v>
      </c>
      <c r="DA2599" t="s">
        <v>1273</v>
      </c>
      <c r="DB2599" t="s">
        <v>309</v>
      </c>
      <c r="DC2599" t="s">
        <v>139</v>
      </c>
      <c r="DD2599" t="s">
        <v>117</v>
      </c>
    </row>
    <row r="2600" spans="1:114" ht="15" customHeight="1" x14ac:dyDescent="0.35">
      <c r="A2600" t="s">
        <v>15467</v>
      </c>
      <c r="B2600" t="s">
        <v>144</v>
      </c>
      <c r="C2600" s="1">
        <v>45764</v>
      </c>
      <c r="D2600" s="1">
        <v>45840</v>
      </c>
      <c r="E2600" t="s">
        <v>116</v>
      </c>
      <c r="F2600" s="1">
        <v>45929</v>
      </c>
      <c r="G2600" t="s">
        <v>139</v>
      </c>
      <c r="H2600" t="s">
        <v>117</v>
      </c>
      <c r="I2600" t="s">
        <v>117</v>
      </c>
      <c r="J2600" t="s">
        <v>5502</v>
      </c>
      <c r="K2600" t="s">
        <v>5503</v>
      </c>
      <c r="L2600" t="s">
        <v>5504</v>
      </c>
      <c r="M2600" t="s">
        <v>846</v>
      </c>
      <c r="N2600" t="s">
        <v>120</v>
      </c>
      <c r="O2600" t="s">
        <v>121</v>
      </c>
      <c r="P2600" s="6">
        <v>96950</v>
      </c>
      <c r="Q2600" t="s">
        <v>122</v>
      </c>
      <c r="S2600" s="8">
        <v>16702353313</v>
      </c>
      <c r="U2600" t="s">
        <v>1348</v>
      </c>
      <c r="V2600">
        <v>722511</v>
      </c>
      <c r="W2600" t="s">
        <v>124</v>
      </c>
      <c r="Y2600" t="s">
        <v>1426</v>
      </c>
      <c r="Z2600" t="s">
        <v>1427</v>
      </c>
      <c r="AB2600" t="s">
        <v>1428</v>
      </c>
      <c r="AC2600" t="s">
        <v>846</v>
      </c>
      <c r="AE2600" t="s">
        <v>120</v>
      </c>
      <c r="AF2600" t="s">
        <v>121</v>
      </c>
      <c r="AG2600" s="6">
        <v>96950</v>
      </c>
      <c r="AH2600" t="s">
        <v>122</v>
      </c>
      <c r="AJ2600" s="8">
        <v>16702353313</v>
      </c>
      <c r="AL2600" t="s">
        <v>852</v>
      </c>
      <c r="BE2600" t="str">
        <f>"35-2014.00"</f>
        <v>35-2014.00</v>
      </c>
      <c r="BF2600" t="s">
        <v>191</v>
      </c>
      <c r="BG2600" t="s">
        <v>5505</v>
      </c>
      <c r="BH2600" t="s">
        <v>193</v>
      </c>
      <c r="BI2600">
        <v>4</v>
      </c>
      <c r="BJ2600">
        <v>4</v>
      </c>
      <c r="BK2600" s="1">
        <v>45931</v>
      </c>
      <c r="BL2600" s="1">
        <v>47026</v>
      </c>
      <c r="BM2600" s="1">
        <v>45931</v>
      </c>
      <c r="BN2600" s="1">
        <v>47026</v>
      </c>
      <c r="BO2600">
        <v>36</v>
      </c>
      <c r="BP2600">
        <v>6</v>
      </c>
      <c r="BQ2600">
        <v>6</v>
      </c>
      <c r="BR2600">
        <v>6</v>
      </c>
      <c r="BS2600">
        <v>0</v>
      </c>
      <c r="BT2600">
        <v>6</v>
      </c>
      <c r="BU2600">
        <v>6</v>
      </c>
      <c r="BV2600">
        <v>6</v>
      </c>
      <c r="BW2600" t="str">
        <f>"6:00 AM"</f>
        <v>6:00 AM</v>
      </c>
      <c r="BX2600" t="str">
        <f>"11:00 PM"</f>
        <v>11:00 PM</v>
      </c>
      <c r="BY2600" t="s">
        <v>133</v>
      </c>
      <c r="BZ2600">
        <v>0</v>
      </c>
      <c r="CA2600">
        <v>12</v>
      </c>
      <c r="CB2600" t="s">
        <v>117</v>
      </c>
      <c r="CD2600" t="s">
        <v>15468</v>
      </c>
      <c r="CE2600" t="s">
        <v>15469</v>
      </c>
      <c r="CF2600" t="s">
        <v>531</v>
      </c>
      <c r="CG2600" t="s">
        <v>120</v>
      </c>
      <c r="CH2600" t="s">
        <v>121</v>
      </c>
      <c r="CI2600" s="6">
        <v>96950</v>
      </c>
      <c r="CJ2600" s="10">
        <v>8.83</v>
      </c>
      <c r="CK2600" s="10">
        <v>8.83</v>
      </c>
      <c r="CN2600" t="s">
        <v>137</v>
      </c>
      <c r="CO2600" t="s">
        <v>133</v>
      </c>
      <c r="CP2600" t="s">
        <v>138</v>
      </c>
      <c r="CR2600" t="s">
        <v>117</v>
      </c>
      <c r="CS2600" t="s">
        <v>139</v>
      </c>
      <c r="CT2600" t="s">
        <v>140</v>
      </c>
      <c r="CU2600" t="s">
        <v>140</v>
      </c>
      <c r="CV2600" t="s">
        <v>140</v>
      </c>
      <c r="CW2600" t="s">
        <v>139</v>
      </c>
      <c r="CX2600" t="s">
        <v>140</v>
      </c>
      <c r="CY2600" t="s">
        <v>133</v>
      </c>
      <c r="CZ2600" s="8">
        <v>16702353313</v>
      </c>
      <c r="DA2600" t="s">
        <v>852</v>
      </c>
      <c r="DB2600" t="s">
        <v>140</v>
      </c>
      <c r="DC2600" t="s">
        <v>139</v>
      </c>
      <c r="DD2600" t="s">
        <v>117</v>
      </c>
    </row>
    <row r="2601" spans="1:114" ht="15" customHeight="1" x14ac:dyDescent="0.35">
      <c r="A2601" t="s">
        <v>6046</v>
      </c>
      <c r="B2601" t="s">
        <v>144</v>
      </c>
      <c r="C2601" s="1">
        <v>45764</v>
      </c>
      <c r="D2601" s="1">
        <v>45840</v>
      </c>
      <c r="E2601" t="s">
        <v>116</v>
      </c>
      <c r="F2601" s="1">
        <v>45929</v>
      </c>
      <c r="G2601" t="s">
        <v>139</v>
      </c>
      <c r="H2601" t="s">
        <v>117</v>
      </c>
      <c r="I2601" t="s">
        <v>117</v>
      </c>
      <c r="J2601" t="s">
        <v>6047</v>
      </c>
      <c r="L2601" t="s">
        <v>2458</v>
      </c>
      <c r="M2601" t="s">
        <v>6048</v>
      </c>
      <c r="N2601" t="s">
        <v>136</v>
      </c>
      <c r="O2601" t="s">
        <v>121</v>
      </c>
      <c r="P2601" s="6">
        <v>96950</v>
      </c>
      <c r="Q2601" t="s">
        <v>122</v>
      </c>
      <c r="R2601" t="s">
        <v>140</v>
      </c>
      <c r="S2601" s="8">
        <v>16702857557</v>
      </c>
      <c r="U2601" t="s">
        <v>2460</v>
      </c>
      <c r="V2601">
        <v>485310</v>
      </c>
      <c r="W2601" t="s">
        <v>124</v>
      </c>
      <c r="Y2601" t="s">
        <v>2461</v>
      </c>
      <c r="Z2601" t="s">
        <v>2462</v>
      </c>
      <c r="AB2601" t="s">
        <v>2463</v>
      </c>
      <c r="AC2601" t="s">
        <v>2458</v>
      </c>
      <c r="AD2601" t="s">
        <v>2459</v>
      </c>
      <c r="AE2601" t="s">
        <v>136</v>
      </c>
      <c r="AF2601" t="s">
        <v>121</v>
      </c>
      <c r="AG2601" s="6">
        <v>96950</v>
      </c>
      <c r="AH2601" t="s">
        <v>122</v>
      </c>
      <c r="AJ2601" s="8">
        <v>16702857557</v>
      </c>
      <c r="AL2601" t="s">
        <v>2464</v>
      </c>
      <c r="BE2601" t="str">
        <f>"53-3054.00"</f>
        <v>53-3054.00</v>
      </c>
      <c r="BF2601" t="s">
        <v>4791</v>
      </c>
      <c r="BG2601" t="s">
        <v>6049</v>
      </c>
      <c r="BH2601" t="s">
        <v>4791</v>
      </c>
      <c r="BI2601">
        <v>6</v>
      </c>
      <c r="BJ2601">
        <v>6</v>
      </c>
      <c r="BK2601" s="1">
        <v>45931</v>
      </c>
      <c r="BL2601" s="1">
        <v>46295</v>
      </c>
      <c r="BM2601" s="1">
        <v>45931</v>
      </c>
      <c r="BN2601" s="1">
        <v>46295</v>
      </c>
      <c r="BO2601">
        <v>40</v>
      </c>
      <c r="BP2601">
        <v>0</v>
      </c>
      <c r="BQ2601">
        <v>8</v>
      </c>
      <c r="BR2601">
        <v>8</v>
      </c>
      <c r="BS2601">
        <v>8</v>
      </c>
      <c r="BT2601">
        <v>8</v>
      </c>
      <c r="BU2601">
        <v>4</v>
      </c>
      <c r="BV2601">
        <v>4</v>
      </c>
      <c r="BW2601" t="str">
        <f>"10:00 AM"</f>
        <v>10:00 AM</v>
      </c>
      <c r="BX2601" t="str">
        <f>"10:00 PM"</f>
        <v>10:00 PM</v>
      </c>
      <c r="BY2601" t="s">
        <v>133</v>
      </c>
      <c r="BZ2601">
        <v>0</v>
      </c>
      <c r="CA2601">
        <v>6</v>
      </c>
      <c r="CB2601" t="s">
        <v>117</v>
      </c>
      <c r="CD2601" t="s">
        <v>6050</v>
      </c>
      <c r="CE2601" t="s">
        <v>6051</v>
      </c>
      <c r="CF2601" t="s">
        <v>136</v>
      </c>
      <c r="CG2601" t="s">
        <v>136</v>
      </c>
      <c r="CH2601" t="s">
        <v>121</v>
      </c>
      <c r="CI2601" s="6">
        <v>96950</v>
      </c>
      <c r="CJ2601" s="10">
        <v>9.41</v>
      </c>
      <c r="CK2601" s="10">
        <v>9.41</v>
      </c>
      <c r="CL2601" s="10">
        <v>14.12</v>
      </c>
      <c r="CM2601" s="10">
        <v>14.12</v>
      </c>
      <c r="CN2601" t="s">
        <v>137</v>
      </c>
      <c r="CO2601" t="s">
        <v>140</v>
      </c>
      <c r="CP2601" t="s">
        <v>138</v>
      </c>
      <c r="CR2601" t="s">
        <v>117</v>
      </c>
      <c r="CS2601" t="s">
        <v>139</v>
      </c>
      <c r="CT2601" t="s">
        <v>139</v>
      </c>
      <c r="CU2601" t="s">
        <v>139</v>
      </c>
      <c r="CV2601" t="s">
        <v>139</v>
      </c>
      <c r="CW2601" t="s">
        <v>139</v>
      </c>
      <c r="CX2601" t="s">
        <v>140</v>
      </c>
      <c r="CY2601" t="s">
        <v>6052</v>
      </c>
      <c r="CZ2601" s="8">
        <v>16702857557</v>
      </c>
      <c r="DA2601" t="s">
        <v>2464</v>
      </c>
      <c r="DB2601" t="s">
        <v>140</v>
      </c>
      <c r="DC2601" t="s">
        <v>139</v>
      </c>
      <c r="DD2601" t="s">
        <v>117</v>
      </c>
    </row>
    <row r="2602" spans="1:114" ht="15" customHeight="1" x14ac:dyDescent="0.35">
      <c r="A2602" t="s">
        <v>12263</v>
      </c>
      <c r="B2602" t="s">
        <v>115</v>
      </c>
      <c r="C2602" s="1">
        <v>45768</v>
      </c>
      <c r="D2602" s="1">
        <v>45840</v>
      </c>
      <c r="E2602" t="s">
        <v>211</v>
      </c>
      <c r="G2602" t="s">
        <v>117</v>
      </c>
      <c r="H2602" t="s">
        <v>117</v>
      </c>
      <c r="I2602" t="s">
        <v>117</v>
      </c>
      <c r="J2602" t="s">
        <v>4091</v>
      </c>
      <c r="K2602" t="s">
        <v>12264</v>
      </c>
      <c r="L2602" t="s">
        <v>12265</v>
      </c>
      <c r="M2602" t="s">
        <v>8342</v>
      </c>
      <c r="N2602" t="s">
        <v>233</v>
      </c>
      <c r="O2602" t="s">
        <v>121</v>
      </c>
      <c r="P2602" s="6">
        <v>96950</v>
      </c>
      <c r="Q2602" t="s">
        <v>122</v>
      </c>
      <c r="R2602" t="s">
        <v>164</v>
      </c>
      <c r="S2602" s="8">
        <v>16704832583</v>
      </c>
      <c r="U2602" t="s">
        <v>8343</v>
      </c>
      <c r="V2602">
        <v>722410</v>
      </c>
      <c r="W2602" t="s">
        <v>124</v>
      </c>
      <c r="Y2602" t="s">
        <v>4096</v>
      </c>
      <c r="Z2602" t="s">
        <v>4097</v>
      </c>
      <c r="AA2602" t="s">
        <v>4098</v>
      </c>
      <c r="AB2602" t="s">
        <v>1669</v>
      </c>
      <c r="AC2602" t="s">
        <v>4093</v>
      </c>
      <c r="AD2602" t="s">
        <v>4094</v>
      </c>
      <c r="AE2602" t="s">
        <v>3160</v>
      </c>
      <c r="AF2602" t="s">
        <v>121</v>
      </c>
      <c r="AG2602" s="6">
        <v>96950</v>
      </c>
      <c r="AH2602" t="s">
        <v>122</v>
      </c>
      <c r="AJ2602" s="8">
        <v>16702852253</v>
      </c>
      <c r="AL2602" t="s">
        <v>4099</v>
      </c>
      <c r="BE2602" t="str">
        <f>"35-3031.00"</f>
        <v>35-3031.00</v>
      </c>
      <c r="BF2602" t="s">
        <v>788</v>
      </c>
      <c r="BG2602" t="s">
        <v>12266</v>
      </c>
      <c r="BH2602" t="s">
        <v>10910</v>
      </c>
      <c r="BI2602">
        <v>1</v>
      </c>
      <c r="BK2602" s="1">
        <v>45871</v>
      </c>
      <c r="BL2602" s="1">
        <v>46235</v>
      </c>
      <c r="BO2602">
        <v>35</v>
      </c>
      <c r="BP2602">
        <v>0</v>
      </c>
      <c r="BQ2602">
        <v>6</v>
      </c>
      <c r="BR2602">
        <v>6</v>
      </c>
      <c r="BS2602">
        <v>6</v>
      </c>
      <c r="BT2602">
        <v>6</v>
      </c>
      <c r="BU2602">
        <v>6</v>
      </c>
      <c r="BV2602">
        <v>5</v>
      </c>
      <c r="BW2602" t="str">
        <f>"7:00 PM"</f>
        <v>7:00 PM</v>
      </c>
      <c r="BX2602" t="str">
        <f>"1:00 AM"</f>
        <v>1:00 AM</v>
      </c>
      <c r="BY2602" t="s">
        <v>133</v>
      </c>
      <c r="BZ2602">
        <v>0</v>
      </c>
      <c r="CA2602">
        <v>12</v>
      </c>
      <c r="CB2602" t="s">
        <v>117</v>
      </c>
      <c r="CD2602" t="s">
        <v>162</v>
      </c>
      <c r="CE2602" t="s">
        <v>12265</v>
      </c>
      <c r="CF2602" t="s">
        <v>8342</v>
      </c>
      <c r="CG2602" t="s">
        <v>233</v>
      </c>
      <c r="CH2602" t="s">
        <v>121</v>
      </c>
      <c r="CI2602" s="6">
        <v>96950</v>
      </c>
      <c r="CJ2602" s="10">
        <v>8.0399999999999991</v>
      </c>
      <c r="CK2602" s="10">
        <v>8.0399999999999991</v>
      </c>
      <c r="CL2602" s="10">
        <v>12.06</v>
      </c>
      <c r="CM2602" s="10">
        <v>12.06</v>
      </c>
      <c r="CN2602" t="s">
        <v>137</v>
      </c>
      <c r="CO2602" t="s">
        <v>164</v>
      </c>
      <c r="CP2602" t="s">
        <v>138</v>
      </c>
      <c r="CR2602" t="s">
        <v>117</v>
      </c>
      <c r="CS2602" t="s">
        <v>139</v>
      </c>
      <c r="CT2602" t="s">
        <v>140</v>
      </c>
      <c r="CU2602" t="s">
        <v>139</v>
      </c>
      <c r="CV2602" t="s">
        <v>140</v>
      </c>
      <c r="CW2602" t="s">
        <v>139</v>
      </c>
      <c r="CX2602" t="s">
        <v>140</v>
      </c>
      <c r="CY2602" t="s">
        <v>12267</v>
      </c>
      <c r="CZ2602" s="8">
        <v>16702852253</v>
      </c>
      <c r="DA2602" t="s">
        <v>4099</v>
      </c>
      <c r="DB2602" t="s">
        <v>142</v>
      </c>
      <c r="DC2602" t="s">
        <v>139</v>
      </c>
      <c r="DD2602" t="s">
        <v>117</v>
      </c>
    </row>
    <row r="2603" spans="1:114" ht="15" customHeight="1" x14ac:dyDescent="0.35">
      <c r="A2603" t="s">
        <v>14116</v>
      </c>
      <c r="B2603" t="s">
        <v>144</v>
      </c>
      <c r="C2603" s="1">
        <v>45768</v>
      </c>
      <c r="D2603" s="1">
        <v>45840</v>
      </c>
      <c r="E2603" t="s">
        <v>116</v>
      </c>
      <c r="F2603" s="1">
        <v>45929</v>
      </c>
      <c r="G2603" t="s">
        <v>117</v>
      </c>
      <c r="H2603" t="s">
        <v>117</v>
      </c>
      <c r="I2603" t="s">
        <v>117</v>
      </c>
      <c r="J2603" t="s">
        <v>4503</v>
      </c>
      <c r="K2603" t="s">
        <v>6134</v>
      </c>
      <c r="L2603" t="s">
        <v>4505</v>
      </c>
      <c r="M2603" t="s">
        <v>4506</v>
      </c>
      <c r="N2603" t="s">
        <v>496</v>
      </c>
      <c r="O2603" t="s">
        <v>121</v>
      </c>
      <c r="P2603" s="6">
        <v>96950</v>
      </c>
      <c r="Q2603" t="s">
        <v>122</v>
      </c>
      <c r="S2603" s="8">
        <v>16702876661</v>
      </c>
      <c r="U2603" t="s">
        <v>4507</v>
      </c>
      <c r="V2603">
        <v>812112</v>
      </c>
      <c r="W2603" t="s">
        <v>124</v>
      </c>
      <c r="Y2603" t="s">
        <v>489</v>
      </c>
      <c r="Z2603" t="s">
        <v>490</v>
      </c>
      <c r="AB2603" t="s">
        <v>2453</v>
      </c>
      <c r="AC2603" t="s">
        <v>4505</v>
      </c>
      <c r="AD2603" t="s">
        <v>4506</v>
      </c>
      <c r="AE2603" t="s">
        <v>120</v>
      </c>
      <c r="AF2603" t="s">
        <v>121</v>
      </c>
      <c r="AG2603" s="6">
        <v>96950</v>
      </c>
      <c r="AH2603" t="s">
        <v>122</v>
      </c>
      <c r="AJ2603" s="8">
        <v>16702876661</v>
      </c>
      <c r="AL2603" t="s">
        <v>4511</v>
      </c>
      <c r="BE2603" t="str">
        <f>"39-5092.00"</f>
        <v>39-5092.00</v>
      </c>
      <c r="BF2603" t="s">
        <v>4754</v>
      </c>
      <c r="BG2603" t="s">
        <v>6135</v>
      </c>
      <c r="BH2603" t="s">
        <v>6136</v>
      </c>
      <c r="BI2603">
        <v>5</v>
      </c>
      <c r="BJ2603">
        <v>5</v>
      </c>
      <c r="BK2603" s="1">
        <v>45931</v>
      </c>
      <c r="BL2603" s="1">
        <v>46295</v>
      </c>
      <c r="BM2603" s="1">
        <v>45931</v>
      </c>
      <c r="BN2603" s="1">
        <v>46295</v>
      </c>
      <c r="BO2603">
        <v>35</v>
      </c>
      <c r="BP2603">
        <v>7</v>
      </c>
      <c r="BQ2603">
        <v>0</v>
      </c>
      <c r="BR2603">
        <v>0</v>
      </c>
      <c r="BS2603">
        <v>7</v>
      </c>
      <c r="BT2603">
        <v>7</v>
      </c>
      <c r="BU2603">
        <v>7</v>
      </c>
      <c r="BV2603">
        <v>7</v>
      </c>
      <c r="BW2603" t="str">
        <f>"11:00 AM"</f>
        <v>11:00 AM</v>
      </c>
      <c r="BX2603" t="str">
        <f>"6:00 PM"</f>
        <v>6:00 PM</v>
      </c>
      <c r="BY2603" t="s">
        <v>133</v>
      </c>
      <c r="BZ2603">
        <v>0</v>
      </c>
      <c r="CA2603">
        <v>12</v>
      </c>
      <c r="CB2603" t="s">
        <v>117</v>
      </c>
      <c r="CD2603" t="s">
        <v>12354</v>
      </c>
      <c r="CE2603" t="s">
        <v>4505</v>
      </c>
      <c r="CF2603" t="s">
        <v>4513</v>
      </c>
      <c r="CG2603" t="s">
        <v>120</v>
      </c>
      <c r="CH2603" t="s">
        <v>121</v>
      </c>
      <c r="CI2603" s="6">
        <v>96950</v>
      </c>
      <c r="CJ2603" s="10">
        <v>8.14</v>
      </c>
      <c r="CK2603" s="10">
        <v>8.14</v>
      </c>
      <c r="CL2603" s="10">
        <v>12.21</v>
      </c>
      <c r="CM2603" s="10">
        <v>12.21</v>
      </c>
      <c r="CN2603" t="s">
        <v>137</v>
      </c>
      <c r="CO2603" t="s">
        <v>194</v>
      </c>
      <c r="CP2603" t="s">
        <v>138</v>
      </c>
      <c r="CR2603" t="s">
        <v>117</v>
      </c>
      <c r="CS2603" t="s">
        <v>139</v>
      </c>
      <c r="CT2603" t="s">
        <v>140</v>
      </c>
      <c r="CU2603" t="s">
        <v>139</v>
      </c>
      <c r="CV2603" t="s">
        <v>140</v>
      </c>
      <c r="CW2603" t="s">
        <v>139</v>
      </c>
      <c r="CX2603" t="s">
        <v>140</v>
      </c>
      <c r="CY2603" t="s">
        <v>2770</v>
      </c>
      <c r="CZ2603" s="8">
        <v>16702876661</v>
      </c>
      <c r="DA2603" t="s">
        <v>4511</v>
      </c>
      <c r="DB2603" t="s">
        <v>140</v>
      </c>
      <c r="DC2603" t="s">
        <v>139</v>
      </c>
      <c r="DD2603" t="s">
        <v>117</v>
      </c>
    </row>
    <row r="2604" spans="1:114" ht="15" customHeight="1" x14ac:dyDescent="0.35">
      <c r="A2604" t="s">
        <v>16738</v>
      </c>
      <c r="B2604" t="s">
        <v>144</v>
      </c>
      <c r="C2604" s="1">
        <v>45768</v>
      </c>
      <c r="D2604" s="1">
        <v>45840</v>
      </c>
      <c r="E2604" t="s">
        <v>116</v>
      </c>
      <c r="F2604" s="1">
        <v>45929</v>
      </c>
      <c r="G2604" t="s">
        <v>139</v>
      </c>
      <c r="H2604" t="s">
        <v>117</v>
      </c>
      <c r="I2604" t="s">
        <v>117</v>
      </c>
      <c r="J2604" t="s">
        <v>4503</v>
      </c>
      <c r="K2604" t="s">
        <v>6134</v>
      </c>
      <c r="L2604" t="s">
        <v>4505</v>
      </c>
      <c r="M2604" t="s">
        <v>4506</v>
      </c>
      <c r="N2604" t="s">
        <v>496</v>
      </c>
      <c r="O2604" t="s">
        <v>121</v>
      </c>
      <c r="P2604" s="6">
        <v>96950</v>
      </c>
      <c r="Q2604" t="s">
        <v>122</v>
      </c>
      <c r="S2604" s="8">
        <v>16702876661</v>
      </c>
      <c r="U2604" t="s">
        <v>4507</v>
      </c>
      <c r="V2604">
        <v>812112</v>
      </c>
      <c r="W2604" t="s">
        <v>124</v>
      </c>
      <c r="Y2604" t="s">
        <v>489</v>
      </c>
      <c r="Z2604" t="s">
        <v>490</v>
      </c>
      <c r="AB2604" t="s">
        <v>2453</v>
      </c>
      <c r="AC2604" t="s">
        <v>4505</v>
      </c>
      <c r="AD2604" t="s">
        <v>4506</v>
      </c>
      <c r="AE2604" t="s">
        <v>120</v>
      </c>
      <c r="AF2604" t="s">
        <v>121</v>
      </c>
      <c r="AG2604" s="6">
        <v>96950</v>
      </c>
      <c r="AH2604" t="s">
        <v>122</v>
      </c>
      <c r="AJ2604" s="8">
        <v>16702876661</v>
      </c>
      <c r="AL2604" t="s">
        <v>4511</v>
      </c>
      <c r="BE2604" t="str">
        <f>"39-5092.00"</f>
        <v>39-5092.00</v>
      </c>
      <c r="BF2604" t="s">
        <v>4754</v>
      </c>
      <c r="BG2604" t="s">
        <v>6135</v>
      </c>
      <c r="BH2604" t="s">
        <v>6136</v>
      </c>
      <c r="BI2604">
        <v>4</v>
      </c>
      <c r="BJ2604">
        <v>4</v>
      </c>
      <c r="BK2604" s="1">
        <v>45931</v>
      </c>
      <c r="BL2604" s="1">
        <v>47026</v>
      </c>
      <c r="BM2604" s="1">
        <v>45931</v>
      </c>
      <c r="BN2604" s="1">
        <v>47026</v>
      </c>
      <c r="BO2604">
        <v>35</v>
      </c>
      <c r="BP2604">
        <v>7</v>
      </c>
      <c r="BQ2604">
        <v>0</v>
      </c>
      <c r="BR2604">
        <v>0</v>
      </c>
      <c r="BS2604">
        <v>7</v>
      </c>
      <c r="BT2604">
        <v>7</v>
      </c>
      <c r="BU2604">
        <v>7</v>
      </c>
      <c r="BV2604">
        <v>7</v>
      </c>
      <c r="BW2604" t="str">
        <f>"11:00 AM"</f>
        <v>11:00 AM</v>
      </c>
      <c r="BX2604" t="str">
        <f>"6:00 PM"</f>
        <v>6:00 PM</v>
      </c>
      <c r="BY2604" t="s">
        <v>133</v>
      </c>
      <c r="BZ2604">
        <v>0</v>
      </c>
      <c r="CA2604">
        <v>12</v>
      </c>
      <c r="CB2604" t="s">
        <v>117</v>
      </c>
      <c r="CD2604" t="s">
        <v>12354</v>
      </c>
      <c r="CE2604" t="s">
        <v>4505</v>
      </c>
      <c r="CF2604" t="s">
        <v>4513</v>
      </c>
      <c r="CG2604" t="s">
        <v>120</v>
      </c>
      <c r="CH2604" t="s">
        <v>121</v>
      </c>
      <c r="CI2604" s="6">
        <v>96950</v>
      </c>
      <c r="CJ2604" s="10">
        <v>8.14</v>
      </c>
      <c r="CK2604" s="10">
        <v>8.14</v>
      </c>
      <c r="CL2604" s="10">
        <v>12.21</v>
      </c>
      <c r="CM2604" s="10">
        <v>12.21</v>
      </c>
      <c r="CN2604" t="s">
        <v>137</v>
      </c>
      <c r="CO2604" t="s">
        <v>194</v>
      </c>
      <c r="CP2604" t="s">
        <v>138</v>
      </c>
      <c r="CR2604" t="s">
        <v>117</v>
      </c>
      <c r="CS2604" t="s">
        <v>139</v>
      </c>
      <c r="CT2604" t="s">
        <v>140</v>
      </c>
      <c r="CU2604" t="s">
        <v>139</v>
      </c>
      <c r="CV2604" t="s">
        <v>140</v>
      </c>
      <c r="CW2604" t="s">
        <v>139</v>
      </c>
      <c r="CX2604" t="s">
        <v>140</v>
      </c>
      <c r="CY2604" t="s">
        <v>2770</v>
      </c>
      <c r="CZ2604" s="8">
        <v>16702876661</v>
      </c>
      <c r="DA2604" t="s">
        <v>4511</v>
      </c>
      <c r="DB2604" t="s">
        <v>140</v>
      </c>
      <c r="DC2604" t="s">
        <v>139</v>
      </c>
      <c r="DD2604" t="s">
        <v>117</v>
      </c>
    </row>
    <row r="2605" spans="1:114" ht="15" customHeight="1" x14ac:dyDescent="0.35">
      <c r="A2605" t="s">
        <v>16628</v>
      </c>
      <c r="B2605" t="s">
        <v>144</v>
      </c>
      <c r="C2605" s="1">
        <v>45770</v>
      </c>
      <c r="D2605" s="1">
        <v>45840</v>
      </c>
      <c r="E2605" t="s">
        <v>116</v>
      </c>
      <c r="F2605" s="1">
        <v>45929</v>
      </c>
      <c r="G2605" t="s">
        <v>117</v>
      </c>
      <c r="H2605" t="s">
        <v>117</v>
      </c>
      <c r="I2605" t="s">
        <v>117</v>
      </c>
      <c r="J2605" t="s">
        <v>295</v>
      </c>
      <c r="K2605" t="s">
        <v>6969</v>
      </c>
      <c r="L2605" t="s">
        <v>2834</v>
      </c>
      <c r="N2605" t="s">
        <v>136</v>
      </c>
      <c r="O2605" t="s">
        <v>121</v>
      </c>
      <c r="P2605" s="6">
        <v>96950</v>
      </c>
      <c r="Q2605" t="s">
        <v>122</v>
      </c>
      <c r="S2605" s="8">
        <v>16702356129</v>
      </c>
      <c r="U2605" t="s">
        <v>299</v>
      </c>
      <c r="V2605">
        <v>812112</v>
      </c>
      <c r="W2605" t="s">
        <v>124</v>
      </c>
      <c r="Y2605" t="s">
        <v>300</v>
      </c>
      <c r="Z2605" t="s">
        <v>301</v>
      </c>
      <c r="AA2605" t="s">
        <v>2835</v>
      </c>
      <c r="AB2605" t="s">
        <v>237</v>
      </c>
      <c r="AC2605" t="s">
        <v>2834</v>
      </c>
      <c r="AE2605" t="s">
        <v>136</v>
      </c>
      <c r="AF2605" t="s">
        <v>121</v>
      </c>
      <c r="AG2605" s="6">
        <v>96950</v>
      </c>
      <c r="AH2605" t="s">
        <v>122</v>
      </c>
      <c r="AJ2605" s="8">
        <v>16702356129</v>
      </c>
      <c r="AL2605" t="s">
        <v>303</v>
      </c>
      <c r="BE2605" t="str">
        <f>"39-5012.00"</f>
        <v>39-5012.00</v>
      </c>
      <c r="BF2605" t="s">
        <v>272</v>
      </c>
      <c r="BG2605" t="s">
        <v>6971</v>
      </c>
      <c r="BH2605" t="s">
        <v>6972</v>
      </c>
      <c r="BI2605">
        <v>5</v>
      </c>
      <c r="BJ2605">
        <v>5</v>
      </c>
      <c r="BK2605" s="1">
        <v>45931</v>
      </c>
      <c r="BL2605" s="1">
        <v>46295</v>
      </c>
      <c r="BM2605" s="1">
        <v>45931</v>
      </c>
      <c r="BN2605" s="1">
        <v>46295</v>
      </c>
      <c r="BO2605">
        <v>35</v>
      </c>
      <c r="BP2605">
        <v>7</v>
      </c>
      <c r="BQ2605">
        <v>0</v>
      </c>
      <c r="BR2605">
        <v>0</v>
      </c>
      <c r="BS2605">
        <v>7</v>
      </c>
      <c r="BT2605">
        <v>7</v>
      </c>
      <c r="BU2605">
        <v>7</v>
      </c>
      <c r="BV2605">
        <v>7</v>
      </c>
      <c r="BW2605" t="str">
        <f>"11:00 AM"</f>
        <v>11:00 AM</v>
      </c>
      <c r="BX2605" t="str">
        <f>"7:00 PM"</f>
        <v>7:00 PM</v>
      </c>
      <c r="BY2605" t="s">
        <v>159</v>
      </c>
      <c r="BZ2605">
        <v>0</v>
      </c>
      <c r="CA2605">
        <v>12</v>
      </c>
      <c r="CB2605" t="s">
        <v>117</v>
      </c>
      <c r="CD2605" s="2" t="s">
        <v>16629</v>
      </c>
      <c r="CE2605" t="s">
        <v>2839</v>
      </c>
      <c r="CF2605" t="s">
        <v>2840</v>
      </c>
      <c r="CG2605" t="s">
        <v>136</v>
      </c>
      <c r="CH2605" t="s">
        <v>121</v>
      </c>
      <c r="CI2605" s="6">
        <v>96950</v>
      </c>
      <c r="CJ2605" s="10">
        <v>7.98</v>
      </c>
      <c r="CK2605" s="10">
        <v>7.98</v>
      </c>
      <c r="CL2605" s="10">
        <v>11.97</v>
      </c>
      <c r="CM2605" s="10">
        <v>11.97</v>
      </c>
      <c r="CN2605" t="s">
        <v>137</v>
      </c>
      <c r="CP2605" t="s">
        <v>138</v>
      </c>
      <c r="CR2605" t="s">
        <v>117</v>
      </c>
      <c r="CS2605" t="s">
        <v>139</v>
      </c>
      <c r="CT2605" t="s">
        <v>140</v>
      </c>
      <c r="CU2605" t="s">
        <v>139</v>
      </c>
      <c r="CV2605" t="s">
        <v>140</v>
      </c>
      <c r="CW2605" t="s">
        <v>139</v>
      </c>
      <c r="CX2605" t="s">
        <v>140</v>
      </c>
      <c r="CY2605" t="s">
        <v>2696</v>
      </c>
      <c r="CZ2605" s="8">
        <v>16702356129</v>
      </c>
      <c r="DA2605" t="s">
        <v>303</v>
      </c>
      <c r="DB2605" t="s">
        <v>309</v>
      </c>
      <c r="DC2605" t="s">
        <v>139</v>
      </c>
      <c r="DD2605" t="s">
        <v>117</v>
      </c>
    </row>
    <row r="2606" spans="1:114" ht="15" customHeight="1" x14ac:dyDescent="0.35">
      <c r="A2606" t="s">
        <v>2944</v>
      </c>
      <c r="B2606" t="s">
        <v>294</v>
      </c>
      <c r="C2606" s="1">
        <v>45777</v>
      </c>
      <c r="D2606" s="1">
        <v>45840</v>
      </c>
      <c r="E2606" t="s">
        <v>116</v>
      </c>
      <c r="F2606" s="1">
        <v>45929</v>
      </c>
      <c r="G2606" t="s">
        <v>117</v>
      </c>
      <c r="H2606" t="s">
        <v>117</v>
      </c>
      <c r="I2606" t="s">
        <v>117</v>
      </c>
      <c r="J2606" t="s">
        <v>2945</v>
      </c>
      <c r="K2606" t="s">
        <v>2946</v>
      </c>
      <c r="L2606" t="s">
        <v>2947</v>
      </c>
      <c r="N2606" t="s">
        <v>136</v>
      </c>
      <c r="O2606" t="s">
        <v>121</v>
      </c>
      <c r="P2606" s="6">
        <v>96950</v>
      </c>
      <c r="Q2606" t="s">
        <v>122</v>
      </c>
      <c r="R2606" t="s">
        <v>140</v>
      </c>
      <c r="S2606" s="8">
        <v>16702347873</v>
      </c>
      <c r="U2606" t="s">
        <v>2948</v>
      </c>
      <c r="V2606">
        <v>56132</v>
      </c>
      <c r="W2606" t="s">
        <v>124</v>
      </c>
      <c r="Y2606" t="s">
        <v>2949</v>
      </c>
      <c r="Z2606" t="s">
        <v>2950</v>
      </c>
      <c r="AA2606" t="s">
        <v>2951</v>
      </c>
      <c r="AB2606" t="s">
        <v>128</v>
      </c>
      <c r="AC2606" t="s">
        <v>2947</v>
      </c>
      <c r="AE2606" t="s">
        <v>120</v>
      </c>
      <c r="AF2606" t="s">
        <v>121</v>
      </c>
      <c r="AG2606" s="6">
        <v>96950</v>
      </c>
      <c r="AH2606" t="s">
        <v>122</v>
      </c>
      <c r="AJ2606" s="8">
        <v>16702347873</v>
      </c>
      <c r="AL2606" t="s">
        <v>2952</v>
      </c>
      <c r="BE2606" t="str">
        <f>"37-2011.00"</f>
        <v>37-2011.00</v>
      </c>
      <c r="BF2606" t="s">
        <v>701</v>
      </c>
      <c r="BG2606" t="s">
        <v>2953</v>
      </c>
      <c r="BH2606" t="s">
        <v>2954</v>
      </c>
      <c r="BI2606">
        <v>15</v>
      </c>
      <c r="BJ2606">
        <v>14</v>
      </c>
      <c r="BK2606" s="1">
        <v>45931</v>
      </c>
      <c r="BL2606" s="1">
        <v>46295</v>
      </c>
      <c r="BM2606" s="1">
        <v>45931</v>
      </c>
      <c r="BN2606" s="1">
        <v>46295</v>
      </c>
      <c r="BO2606">
        <v>35</v>
      </c>
      <c r="BP2606">
        <v>0</v>
      </c>
      <c r="BQ2606">
        <v>7</v>
      </c>
      <c r="BR2606">
        <v>7</v>
      </c>
      <c r="BS2606">
        <v>7</v>
      </c>
      <c r="BT2606">
        <v>7</v>
      </c>
      <c r="BU2606">
        <v>7</v>
      </c>
      <c r="BV2606">
        <v>0</v>
      </c>
      <c r="BW2606" t="str">
        <f>"8:00 AM"</f>
        <v>8:00 AM</v>
      </c>
      <c r="BX2606" t="str">
        <f>"4:00 PM"</f>
        <v>4:00 PM</v>
      </c>
      <c r="BY2606" t="s">
        <v>133</v>
      </c>
      <c r="BZ2606">
        <v>0</v>
      </c>
      <c r="CA2606">
        <v>6</v>
      </c>
      <c r="CB2606" t="s">
        <v>117</v>
      </c>
      <c r="CD2606" t="s">
        <v>2955</v>
      </c>
      <c r="CE2606" t="s">
        <v>2956</v>
      </c>
      <c r="CG2606" t="s">
        <v>120</v>
      </c>
      <c r="CH2606" t="s">
        <v>121</v>
      </c>
      <c r="CI2606" s="6">
        <v>96950</v>
      </c>
      <c r="CJ2606" s="10">
        <v>8.2899999999999991</v>
      </c>
      <c r="CK2606" s="10">
        <v>8.2899999999999991</v>
      </c>
      <c r="CL2606" s="10">
        <v>12.44</v>
      </c>
      <c r="CM2606" s="10">
        <v>12.44</v>
      </c>
      <c r="CN2606" t="s">
        <v>137</v>
      </c>
      <c r="CP2606" t="s">
        <v>138</v>
      </c>
      <c r="CR2606" t="s">
        <v>117</v>
      </c>
      <c r="CS2606" t="s">
        <v>139</v>
      </c>
      <c r="CT2606" t="s">
        <v>140</v>
      </c>
      <c r="CU2606" t="s">
        <v>139</v>
      </c>
      <c r="CV2606" t="s">
        <v>140</v>
      </c>
      <c r="CW2606" t="s">
        <v>139</v>
      </c>
      <c r="CX2606" t="s">
        <v>140</v>
      </c>
      <c r="CY2606" t="s">
        <v>308</v>
      </c>
      <c r="CZ2606" s="8">
        <v>16702347873</v>
      </c>
      <c r="DA2606" t="s">
        <v>2952</v>
      </c>
      <c r="DB2606" t="s">
        <v>309</v>
      </c>
      <c r="DC2606" t="s">
        <v>139</v>
      </c>
      <c r="DD2606" t="s">
        <v>117</v>
      </c>
    </row>
    <row r="2607" spans="1:114" ht="15" customHeight="1" x14ac:dyDescent="0.35">
      <c r="A2607" t="s">
        <v>16759</v>
      </c>
      <c r="B2607" t="s">
        <v>144</v>
      </c>
      <c r="C2607" s="1">
        <v>45778</v>
      </c>
      <c r="D2607" s="1">
        <v>45840</v>
      </c>
      <c r="E2607" t="s">
        <v>116</v>
      </c>
      <c r="F2607" s="1">
        <v>45929</v>
      </c>
      <c r="G2607" t="s">
        <v>117</v>
      </c>
      <c r="H2607" t="s">
        <v>117</v>
      </c>
      <c r="I2607" t="s">
        <v>117</v>
      </c>
      <c r="J2607" t="s">
        <v>6882</v>
      </c>
      <c r="K2607" t="s">
        <v>140</v>
      </c>
      <c r="L2607" t="s">
        <v>6883</v>
      </c>
      <c r="M2607" t="s">
        <v>8723</v>
      </c>
      <c r="N2607" t="s">
        <v>3437</v>
      </c>
      <c r="O2607" t="s">
        <v>121</v>
      </c>
      <c r="P2607" s="6">
        <v>96950</v>
      </c>
      <c r="Q2607" t="s">
        <v>122</v>
      </c>
      <c r="S2607" s="8">
        <v>16703226031</v>
      </c>
      <c r="U2607" t="s">
        <v>6885</v>
      </c>
      <c r="V2607">
        <v>424410</v>
      </c>
      <c r="W2607" t="s">
        <v>124</v>
      </c>
      <c r="Y2607" t="s">
        <v>6886</v>
      </c>
      <c r="Z2607" t="s">
        <v>6887</v>
      </c>
      <c r="AA2607" t="s">
        <v>6888</v>
      </c>
      <c r="AB2607" t="s">
        <v>6889</v>
      </c>
      <c r="AC2607" t="s">
        <v>6883</v>
      </c>
      <c r="AD2607" t="s">
        <v>8723</v>
      </c>
      <c r="AE2607" t="s">
        <v>3437</v>
      </c>
      <c r="AF2607" t="s">
        <v>121</v>
      </c>
      <c r="AG2607" s="6">
        <v>96950</v>
      </c>
      <c r="AH2607" t="s">
        <v>122</v>
      </c>
      <c r="AJ2607" s="8">
        <v>16714826266</v>
      </c>
      <c r="AL2607" t="s">
        <v>6897</v>
      </c>
      <c r="AM2607" t="s">
        <v>717</v>
      </c>
      <c r="AN2607" t="s">
        <v>718</v>
      </c>
      <c r="AO2607" t="s">
        <v>719</v>
      </c>
      <c r="AP2607" t="s">
        <v>720</v>
      </c>
      <c r="AQ2607" t="s">
        <v>721</v>
      </c>
      <c r="AR2607" t="s">
        <v>722</v>
      </c>
      <c r="AS2607" t="s">
        <v>577</v>
      </c>
      <c r="AT2607" t="s">
        <v>578</v>
      </c>
      <c r="AU2607" s="6">
        <v>96913</v>
      </c>
      <c r="AV2607" t="s">
        <v>122</v>
      </c>
      <c r="AX2607" s="8">
        <v>16716461222</v>
      </c>
      <c r="AY2607">
        <v>111</v>
      </c>
      <c r="AZ2607" t="s">
        <v>723</v>
      </c>
      <c r="BA2607" t="s">
        <v>724</v>
      </c>
      <c r="BB2607" t="s">
        <v>725</v>
      </c>
      <c r="BC2607" t="s">
        <v>578</v>
      </c>
      <c r="BD2607" t="s">
        <v>726</v>
      </c>
      <c r="BE2607" t="str">
        <f>"53-3031.00"</f>
        <v>53-3031.00</v>
      </c>
      <c r="BF2607" t="s">
        <v>406</v>
      </c>
      <c r="BG2607" t="s">
        <v>16760</v>
      </c>
      <c r="BH2607" t="s">
        <v>14807</v>
      </c>
      <c r="BI2607">
        <v>1</v>
      </c>
      <c r="BJ2607">
        <v>1</v>
      </c>
      <c r="BK2607" s="1">
        <v>45931</v>
      </c>
      <c r="BL2607" s="1">
        <v>46295</v>
      </c>
      <c r="BM2607" s="1">
        <v>45931</v>
      </c>
      <c r="BN2607" s="1">
        <v>46295</v>
      </c>
      <c r="BO2607">
        <v>40</v>
      </c>
      <c r="BP2607">
        <v>0</v>
      </c>
      <c r="BQ2607">
        <v>8</v>
      </c>
      <c r="BR2607">
        <v>8</v>
      </c>
      <c r="BS2607">
        <v>8</v>
      </c>
      <c r="BT2607">
        <v>8</v>
      </c>
      <c r="BU2607">
        <v>8</v>
      </c>
      <c r="BV2607">
        <v>0</v>
      </c>
      <c r="BW2607" t="str">
        <f>"8:00 AM"</f>
        <v>8:00 AM</v>
      </c>
      <c r="BX2607" t="str">
        <f>"5:00 PM"</f>
        <v>5:00 PM</v>
      </c>
      <c r="BY2607" t="s">
        <v>159</v>
      </c>
      <c r="BZ2607">
        <v>0</v>
      </c>
      <c r="CA2607">
        <v>12</v>
      </c>
      <c r="CB2607" t="s">
        <v>117</v>
      </c>
      <c r="CD2607" s="2" t="s">
        <v>16761</v>
      </c>
      <c r="CE2607" t="s">
        <v>6883</v>
      </c>
      <c r="CF2607" t="s">
        <v>8723</v>
      </c>
      <c r="CG2607" t="s">
        <v>3437</v>
      </c>
      <c r="CH2607" t="s">
        <v>121</v>
      </c>
      <c r="CI2607" s="6">
        <v>96950</v>
      </c>
      <c r="CJ2607" s="10">
        <v>8.34</v>
      </c>
      <c r="CK2607" s="10">
        <v>8.34</v>
      </c>
      <c r="CL2607" s="10">
        <v>12.51</v>
      </c>
      <c r="CM2607" s="10">
        <v>12.51</v>
      </c>
      <c r="CN2607" t="s">
        <v>137</v>
      </c>
      <c r="CO2607" t="s">
        <v>8726</v>
      </c>
      <c r="CP2607" t="s">
        <v>138</v>
      </c>
      <c r="CR2607" t="s">
        <v>139</v>
      </c>
      <c r="CS2607" t="s">
        <v>139</v>
      </c>
      <c r="CT2607" t="s">
        <v>139</v>
      </c>
      <c r="CU2607" t="s">
        <v>139</v>
      </c>
      <c r="CV2607" t="s">
        <v>140</v>
      </c>
      <c r="CW2607" t="s">
        <v>139</v>
      </c>
      <c r="CX2607" t="s">
        <v>139</v>
      </c>
      <c r="CY2607" t="s">
        <v>6896</v>
      </c>
      <c r="CZ2607" s="8">
        <v>16703226031</v>
      </c>
      <c r="DA2607" t="s">
        <v>6897</v>
      </c>
      <c r="DB2607" t="s">
        <v>140</v>
      </c>
      <c r="DC2607" t="s">
        <v>139</v>
      </c>
      <c r="DD2607" t="s">
        <v>117</v>
      </c>
    </row>
    <row r="2608" spans="1:114" ht="15" customHeight="1" x14ac:dyDescent="0.35">
      <c r="A2608" t="s">
        <v>6155</v>
      </c>
      <c r="B2608" t="s">
        <v>166</v>
      </c>
      <c r="C2608" s="1">
        <v>45781</v>
      </c>
      <c r="D2608" s="1">
        <v>45840</v>
      </c>
      <c r="E2608" t="s">
        <v>116</v>
      </c>
      <c r="F2608" s="1">
        <v>45929</v>
      </c>
      <c r="G2608" t="s">
        <v>139</v>
      </c>
      <c r="H2608" t="s">
        <v>117</v>
      </c>
      <c r="I2608" t="s">
        <v>117</v>
      </c>
      <c r="J2608" t="s">
        <v>5988</v>
      </c>
      <c r="L2608" t="s">
        <v>5989</v>
      </c>
      <c r="M2608" t="s">
        <v>5990</v>
      </c>
      <c r="N2608" t="s">
        <v>136</v>
      </c>
      <c r="O2608" t="s">
        <v>121</v>
      </c>
      <c r="P2608" s="6">
        <v>96950</v>
      </c>
      <c r="Q2608" t="s">
        <v>122</v>
      </c>
      <c r="R2608" t="s">
        <v>120</v>
      </c>
      <c r="S2608" s="8">
        <v>16702343870</v>
      </c>
      <c r="U2608" t="s">
        <v>5991</v>
      </c>
      <c r="V2608">
        <v>238220</v>
      </c>
      <c r="W2608" t="s">
        <v>124</v>
      </c>
      <c r="Y2608" t="s">
        <v>5992</v>
      </c>
      <c r="Z2608" t="s">
        <v>5993</v>
      </c>
      <c r="AA2608" t="s">
        <v>5994</v>
      </c>
      <c r="AB2608" t="s">
        <v>128</v>
      </c>
      <c r="AC2608" t="s">
        <v>5989</v>
      </c>
      <c r="AD2608" t="s">
        <v>5990</v>
      </c>
      <c r="AE2608" t="s">
        <v>136</v>
      </c>
      <c r="AF2608" t="s">
        <v>121</v>
      </c>
      <c r="AG2608" s="6">
        <v>96950</v>
      </c>
      <c r="AH2608" t="s">
        <v>122</v>
      </c>
      <c r="AI2608" t="s">
        <v>120</v>
      </c>
      <c r="AJ2608" s="8">
        <v>16702343870</v>
      </c>
      <c r="AL2608" t="s">
        <v>5995</v>
      </c>
      <c r="BE2608" t="str">
        <f>"49-9021.00"</f>
        <v>49-9021.00</v>
      </c>
      <c r="BF2608" t="s">
        <v>239</v>
      </c>
      <c r="BG2608" t="s">
        <v>5996</v>
      </c>
      <c r="BH2608" t="s">
        <v>5997</v>
      </c>
      <c r="BI2608">
        <v>3</v>
      </c>
      <c r="BK2608" s="1">
        <v>45931</v>
      </c>
      <c r="BL2608" s="1">
        <v>47026</v>
      </c>
      <c r="BO2608">
        <v>35</v>
      </c>
      <c r="BP2608">
        <v>0</v>
      </c>
      <c r="BQ2608">
        <v>7</v>
      </c>
      <c r="BR2608">
        <v>7</v>
      </c>
      <c r="BS2608">
        <v>7</v>
      </c>
      <c r="BT2608">
        <v>7</v>
      </c>
      <c r="BU2608">
        <v>7</v>
      </c>
      <c r="BV2608">
        <v>0</v>
      </c>
      <c r="BW2608" t="str">
        <f>"7:30 PM"</f>
        <v>7:30 PM</v>
      </c>
      <c r="BX2608" t="str">
        <f>"3:30 PM"</f>
        <v>3:30 PM</v>
      </c>
      <c r="BY2608" t="s">
        <v>159</v>
      </c>
      <c r="BZ2608">
        <v>0</v>
      </c>
      <c r="CA2608">
        <v>12</v>
      </c>
      <c r="CB2608" t="s">
        <v>117</v>
      </c>
      <c r="CD2608" t="s">
        <v>5998</v>
      </c>
      <c r="CE2608" t="s">
        <v>5989</v>
      </c>
      <c r="CF2608" t="s">
        <v>5990</v>
      </c>
      <c r="CG2608" t="s">
        <v>136</v>
      </c>
      <c r="CH2608" t="s">
        <v>121</v>
      </c>
      <c r="CI2608" s="6">
        <v>96950</v>
      </c>
      <c r="CJ2608" s="10">
        <v>10.74</v>
      </c>
      <c r="CK2608" s="10">
        <v>10.74</v>
      </c>
      <c r="CL2608" s="10">
        <v>16.11</v>
      </c>
      <c r="CM2608" s="10">
        <v>16.11</v>
      </c>
      <c r="CN2608" t="s">
        <v>137</v>
      </c>
      <c r="CO2608" t="s">
        <v>1245</v>
      </c>
      <c r="CP2608" t="s">
        <v>138</v>
      </c>
      <c r="CR2608" t="s">
        <v>117</v>
      </c>
      <c r="CS2608" t="s">
        <v>139</v>
      </c>
      <c r="CT2608" t="s">
        <v>139</v>
      </c>
      <c r="CU2608" t="s">
        <v>139</v>
      </c>
      <c r="CV2608" t="s">
        <v>140</v>
      </c>
      <c r="CW2608" t="s">
        <v>139</v>
      </c>
      <c r="CX2608" t="s">
        <v>140</v>
      </c>
      <c r="CY2608" t="s">
        <v>6156</v>
      </c>
      <c r="CZ2608" s="8">
        <v>16702343870</v>
      </c>
      <c r="DA2608" t="s">
        <v>5995</v>
      </c>
      <c r="DB2608" t="s">
        <v>140</v>
      </c>
      <c r="DC2608" t="s">
        <v>139</v>
      </c>
      <c r="DD2608" t="s">
        <v>117</v>
      </c>
    </row>
    <row r="2609" spans="1:114" ht="15" customHeight="1" x14ac:dyDescent="0.35">
      <c r="A2609" t="s">
        <v>16831</v>
      </c>
      <c r="B2609" t="s">
        <v>144</v>
      </c>
      <c r="C2609" s="1">
        <v>45782</v>
      </c>
      <c r="D2609" s="1">
        <v>45840</v>
      </c>
      <c r="E2609" t="s">
        <v>211</v>
      </c>
      <c r="G2609" t="s">
        <v>117</v>
      </c>
      <c r="H2609" t="s">
        <v>117</v>
      </c>
      <c r="I2609" t="s">
        <v>117</v>
      </c>
      <c r="J2609" t="s">
        <v>16832</v>
      </c>
      <c r="K2609" t="s">
        <v>140</v>
      </c>
      <c r="L2609" t="s">
        <v>16833</v>
      </c>
      <c r="M2609" t="s">
        <v>16834</v>
      </c>
      <c r="N2609" t="s">
        <v>1143</v>
      </c>
      <c r="O2609" t="s">
        <v>121</v>
      </c>
      <c r="P2609" s="6">
        <v>96952</v>
      </c>
      <c r="Q2609" t="s">
        <v>122</v>
      </c>
      <c r="R2609" t="s">
        <v>140</v>
      </c>
      <c r="S2609" s="8">
        <v>16704339989</v>
      </c>
      <c r="U2609" t="s">
        <v>2592</v>
      </c>
      <c r="V2609">
        <v>481111</v>
      </c>
      <c r="W2609" t="s">
        <v>124</v>
      </c>
      <c r="Y2609" t="s">
        <v>2055</v>
      </c>
      <c r="Z2609" t="s">
        <v>16835</v>
      </c>
      <c r="AA2609" t="s">
        <v>3030</v>
      </c>
      <c r="AB2609" t="s">
        <v>128</v>
      </c>
      <c r="AC2609" t="s">
        <v>16833</v>
      </c>
      <c r="AD2609" t="s">
        <v>2591</v>
      </c>
      <c r="AE2609" t="s">
        <v>1143</v>
      </c>
      <c r="AF2609" t="s">
        <v>121</v>
      </c>
      <c r="AG2609" s="6">
        <v>96952</v>
      </c>
      <c r="AH2609" t="s">
        <v>122</v>
      </c>
      <c r="AJ2609" s="8">
        <v>16704339989</v>
      </c>
      <c r="AL2609" t="s">
        <v>2596</v>
      </c>
      <c r="BE2609" t="str">
        <f>"51-6031.00"</f>
        <v>51-6031.00</v>
      </c>
      <c r="BF2609" t="s">
        <v>10461</v>
      </c>
      <c r="BG2609" t="s">
        <v>16836</v>
      </c>
      <c r="BH2609" t="s">
        <v>16837</v>
      </c>
      <c r="BI2609">
        <v>2</v>
      </c>
      <c r="BJ2609">
        <v>2</v>
      </c>
      <c r="BK2609" s="1">
        <v>45901</v>
      </c>
      <c r="BL2609" s="1">
        <v>46265</v>
      </c>
      <c r="BM2609" s="1">
        <v>45901</v>
      </c>
      <c r="BN2609" s="1">
        <v>46265</v>
      </c>
      <c r="BO2609">
        <v>40</v>
      </c>
      <c r="BP2609">
        <v>0</v>
      </c>
      <c r="BQ2609">
        <v>8</v>
      </c>
      <c r="BR2609">
        <v>8</v>
      </c>
      <c r="BS2609">
        <v>8</v>
      </c>
      <c r="BT2609">
        <v>8</v>
      </c>
      <c r="BU2609">
        <v>8</v>
      </c>
      <c r="BV2609">
        <v>0</v>
      </c>
      <c r="BW2609" t="str">
        <f>"8:00 AM"</f>
        <v>8:00 AM</v>
      </c>
      <c r="BX2609" t="str">
        <f>"5:00 PM"</f>
        <v>5:00 PM</v>
      </c>
      <c r="BY2609" t="s">
        <v>133</v>
      </c>
      <c r="BZ2609">
        <v>0</v>
      </c>
      <c r="CA2609">
        <v>3</v>
      </c>
      <c r="CB2609" t="s">
        <v>117</v>
      </c>
      <c r="CD2609" s="2" t="s">
        <v>16838</v>
      </c>
      <c r="CE2609" t="s">
        <v>16833</v>
      </c>
      <c r="CF2609" t="s">
        <v>16834</v>
      </c>
      <c r="CG2609" t="s">
        <v>1143</v>
      </c>
      <c r="CH2609" t="s">
        <v>121</v>
      </c>
      <c r="CI2609" s="6">
        <v>96952</v>
      </c>
      <c r="CJ2609" s="10">
        <v>8.08</v>
      </c>
      <c r="CK2609" s="10">
        <v>8.1</v>
      </c>
      <c r="CL2609" s="10">
        <v>0</v>
      </c>
      <c r="CM2609" s="10">
        <v>0</v>
      </c>
      <c r="CN2609" t="s">
        <v>137</v>
      </c>
      <c r="CO2609" t="s">
        <v>140</v>
      </c>
      <c r="CP2609" t="s">
        <v>138</v>
      </c>
      <c r="CR2609" t="s">
        <v>117</v>
      </c>
      <c r="CS2609" t="s">
        <v>139</v>
      </c>
      <c r="CT2609" t="s">
        <v>140</v>
      </c>
      <c r="CU2609" t="s">
        <v>140</v>
      </c>
      <c r="CV2609" t="s">
        <v>139</v>
      </c>
      <c r="CW2609" t="s">
        <v>139</v>
      </c>
      <c r="CX2609" t="s">
        <v>140</v>
      </c>
      <c r="CY2609" t="s">
        <v>2601</v>
      </c>
      <c r="CZ2609" s="8">
        <v>16704339989</v>
      </c>
      <c r="DA2609" t="s">
        <v>2602</v>
      </c>
      <c r="DB2609" t="s">
        <v>140</v>
      </c>
      <c r="DC2609" t="s">
        <v>139</v>
      </c>
      <c r="DD2609" t="s">
        <v>117</v>
      </c>
    </row>
    <row r="2610" spans="1:114" ht="15" customHeight="1" x14ac:dyDescent="0.35">
      <c r="A2610" t="s">
        <v>8424</v>
      </c>
      <c r="B2610" t="s">
        <v>144</v>
      </c>
      <c r="C2610" s="1">
        <v>45782</v>
      </c>
      <c r="D2610" s="1">
        <v>45840</v>
      </c>
      <c r="E2610" t="s">
        <v>116</v>
      </c>
      <c r="F2610" s="1">
        <v>45929</v>
      </c>
      <c r="G2610" t="s">
        <v>139</v>
      </c>
      <c r="H2610" t="s">
        <v>117</v>
      </c>
      <c r="I2610" t="s">
        <v>117</v>
      </c>
      <c r="J2610" t="s">
        <v>8425</v>
      </c>
      <c r="K2610" t="s">
        <v>8426</v>
      </c>
      <c r="L2610" t="s">
        <v>8427</v>
      </c>
      <c r="N2610" t="s">
        <v>5512</v>
      </c>
      <c r="O2610" t="s">
        <v>121</v>
      </c>
      <c r="P2610" s="6">
        <v>96951</v>
      </c>
      <c r="Q2610" t="s">
        <v>122</v>
      </c>
      <c r="S2610" s="8">
        <v>16707852766</v>
      </c>
      <c r="U2610" t="s">
        <v>8428</v>
      </c>
      <c r="V2610">
        <v>455219</v>
      </c>
      <c r="W2610" t="s">
        <v>124</v>
      </c>
      <c r="Y2610" t="s">
        <v>8429</v>
      </c>
      <c r="Z2610" t="s">
        <v>8430</v>
      </c>
      <c r="AB2610" t="s">
        <v>1057</v>
      </c>
      <c r="AC2610" t="s">
        <v>8427</v>
      </c>
      <c r="AE2610" t="s">
        <v>5512</v>
      </c>
      <c r="AF2610" t="s">
        <v>121</v>
      </c>
      <c r="AG2610" s="6">
        <v>96951</v>
      </c>
      <c r="AH2610" t="s">
        <v>122</v>
      </c>
      <c r="AJ2610" s="8">
        <v>16707852766</v>
      </c>
      <c r="AL2610" t="s">
        <v>8431</v>
      </c>
      <c r="BE2610" t="str">
        <f>"49-9071.00"</f>
        <v>49-9071.00</v>
      </c>
      <c r="BF2610" t="s">
        <v>156</v>
      </c>
      <c r="BG2610" t="s">
        <v>8432</v>
      </c>
      <c r="BH2610" t="s">
        <v>8433</v>
      </c>
      <c r="BI2610">
        <v>2</v>
      </c>
      <c r="BJ2610">
        <v>2</v>
      </c>
      <c r="BK2610" s="1">
        <v>45931</v>
      </c>
      <c r="BL2610" s="1">
        <v>47026</v>
      </c>
      <c r="BM2610" s="1">
        <v>45931</v>
      </c>
      <c r="BN2610" s="1">
        <v>47026</v>
      </c>
      <c r="BO2610">
        <v>35</v>
      </c>
      <c r="BP2610">
        <v>0</v>
      </c>
      <c r="BQ2610">
        <v>7</v>
      </c>
      <c r="BR2610">
        <v>7</v>
      </c>
      <c r="BS2610">
        <v>7</v>
      </c>
      <c r="BT2610">
        <v>7</v>
      </c>
      <c r="BU2610">
        <v>7</v>
      </c>
      <c r="BV2610">
        <v>0</v>
      </c>
      <c r="BW2610" t="str">
        <f>"8:00 AM"</f>
        <v>8:00 AM</v>
      </c>
      <c r="BX2610" t="str">
        <f>"5:00 PM"</f>
        <v>5:00 PM</v>
      </c>
      <c r="BY2610" t="s">
        <v>159</v>
      </c>
      <c r="BZ2610">
        <v>0</v>
      </c>
      <c r="CA2610">
        <v>12</v>
      </c>
      <c r="CB2610" t="s">
        <v>117</v>
      </c>
      <c r="CD2610" t="s">
        <v>8434</v>
      </c>
      <c r="CE2610" t="s">
        <v>8435</v>
      </c>
      <c r="CG2610" t="s">
        <v>5512</v>
      </c>
      <c r="CH2610" t="s">
        <v>121</v>
      </c>
      <c r="CI2610" s="6">
        <v>96951</v>
      </c>
      <c r="CJ2610" s="10">
        <v>9.75</v>
      </c>
      <c r="CK2610" s="10">
        <v>9.75</v>
      </c>
      <c r="CL2610" s="10">
        <v>14.62</v>
      </c>
      <c r="CM2610" s="10">
        <v>14.62</v>
      </c>
      <c r="CN2610" t="s">
        <v>137</v>
      </c>
      <c r="CO2610" t="s">
        <v>194</v>
      </c>
      <c r="CP2610" t="s">
        <v>138</v>
      </c>
      <c r="CR2610" t="s">
        <v>117</v>
      </c>
      <c r="CS2610" t="s">
        <v>139</v>
      </c>
      <c r="CT2610" t="s">
        <v>140</v>
      </c>
      <c r="CU2610" t="s">
        <v>139</v>
      </c>
      <c r="CV2610" t="s">
        <v>140</v>
      </c>
      <c r="CW2610" t="s">
        <v>139</v>
      </c>
      <c r="CX2610" t="s">
        <v>140</v>
      </c>
      <c r="CY2610" t="s">
        <v>1498</v>
      </c>
      <c r="CZ2610" s="8">
        <v>16707852766</v>
      </c>
      <c r="DA2610" t="s">
        <v>8436</v>
      </c>
      <c r="DB2610" t="s">
        <v>140</v>
      </c>
      <c r="DC2610" t="s">
        <v>139</v>
      </c>
      <c r="DD2610" t="s">
        <v>117</v>
      </c>
      <c r="DE2610" t="s">
        <v>8429</v>
      </c>
      <c r="DF2610" t="s">
        <v>8430</v>
      </c>
      <c r="DH2610" t="s">
        <v>8428</v>
      </c>
      <c r="DI2610" t="s">
        <v>8437</v>
      </c>
      <c r="DJ2610" t="s">
        <v>8436</v>
      </c>
    </row>
    <row r="2611" spans="1:114" ht="15" customHeight="1" x14ac:dyDescent="0.35">
      <c r="A2611" t="s">
        <v>16453</v>
      </c>
      <c r="B2611" t="s">
        <v>115</v>
      </c>
      <c r="C2611" s="1">
        <v>45782</v>
      </c>
      <c r="D2611" s="1">
        <v>45840</v>
      </c>
      <c r="E2611" t="s">
        <v>116</v>
      </c>
      <c r="F2611" s="1">
        <v>45929</v>
      </c>
      <c r="G2611" t="s">
        <v>117</v>
      </c>
      <c r="H2611" t="s">
        <v>117</v>
      </c>
      <c r="I2611" t="s">
        <v>117</v>
      </c>
      <c r="J2611" t="s">
        <v>5422</v>
      </c>
      <c r="L2611" t="s">
        <v>135</v>
      </c>
      <c r="N2611" t="s">
        <v>136</v>
      </c>
      <c r="O2611" t="s">
        <v>121</v>
      </c>
      <c r="P2611" s="6">
        <v>96950</v>
      </c>
      <c r="Q2611" t="s">
        <v>122</v>
      </c>
      <c r="S2611" s="8">
        <v>16707891106</v>
      </c>
      <c r="U2611" t="s">
        <v>123</v>
      </c>
      <c r="V2611">
        <v>56132</v>
      </c>
      <c r="W2611" t="s">
        <v>124</v>
      </c>
      <c r="Y2611" t="s">
        <v>125</v>
      </c>
      <c r="Z2611" t="s">
        <v>126</v>
      </c>
      <c r="AA2611" t="s">
        <v>1723</v>
      </c>
      <c r="AB2611" t="s">
        <v>128</v>
      </c>
      <c r="AC2611" t="s">
        <v>3946</v>
      </c>
      <c r="AE2611" t="s">
        <v>120</v>
      </c>
      <c r="AF2611" t="s">
        <v>121</v>
      </c>
      <c r="AG2611" s="6">
        <v>96950</v>
      </c>
      <c r="AH2611" t="s">
        <v>122</v>
      </c>
      <c r="AJ2611" s="8">
        <v>16707891106</v>
      </c>
      <c r="AL2611" t="s">
        <v>129</v>
      </c>
      <c r="BE2611" t="str">
        <f>"37-2012.00"</f>
        <v>37-2012.00</v>
      </c>
      <c r="BF2611" t="s">
        <v>130</v>
      </c>
      <c r="BG2611" t="s">
        <v>16454</v>
      </c>
      <c r="BH2611" t="s">
        <v>132</v>
      </c>
      <c r="BI2611">
        <v>10</v>
      </c>
      <c r="BK2611" s="1">
        <v>45931</v>
      </c>
      <c r="BL2611" s="1">
        <v>46295</v>
      </c>
      <c r="BO2611">
        <v>35</v>
      </c>
      <c r="BP2611">
        <v>0</v>
      </c>
      <c r="BQ2611">
        <v>7</v>
      </c>
      <c r="BR2611">
        <v>7</v>
      </c>
      <c r="BS2611">
        <v>7</v>
      </c>
      <c r="BT2611">
        <v>7</v>
      </c>
      <c r="BU2611">
        <v>7</v>
      </c>
      <c r="BV2611">
        <v>0</v>
      </c>
      <c r="BW2611" t="str">
        <f>"8:00 AM"</f>
        <v>8:00 AM</v>
      </c>
      <c r="BX2611" t="str">
        <f>"4:00 PM"</f>
        <v>4:00 PM</v>
      </c>
      <c r="BY2611" t="s">
        <v>133</v>
      </c>
      <c r="BZ2611">
        <v>0</v>
      </c>
      <c r="CA2611">
        <v>3</v>
      </c>
      <c r="CB2611" t="s">
        <v>117</v>
      </c>
      <c r="CD2611" t="s">
        <v>16455</v>
      </c>
      <c r="CE2611" t="s">
        <v>135</v>
      </c>
      <c r="CG2611" t="s">
        <v>136</v>
      </c>
      <c r="CH2611" t="s">
        <v>121</v>
      </c>
      <c r="CI2611" s="6">
        <v>96950</v>
      </c>
      <c r="CJ2611" s="10">
        <v>7.77</v>
      </c>
      <c r="CK2611" s="10">
        <v>7.77</v>
      </c>
      <c r="CL2611" s="10">
        <v>11.66</v>
      </c>
      <c r="CM2611" s="10">
        <v>11.66</v>
      </c>
      <c r="CN2611" t="s">
        <v>137</v>
      </c>
      <c r="CP2611" t="s">
        <v>138</v>
      </c>
      <c r="CR2611" t="s">
        <v>117</v>
      </c>
      <c r="CS2611" t="s">
        <v>139</v>
      </c>
      <c r="CT2611" t="s">
        <v>140</v>
      </c>
      <c r="CU2611" t="s">
        <v>139</v>
      </c>
      <c r="CV2611" t="s">
        <v>140</v>
      </c>
      <c r="CW2611" t="s">
        <v>139</v>
      </c>
      <c r="CX2611" t="s">
        <v>140</v>
      </c>
      <c r="CY2611" s="2" t="s">
        <v>141</v>
      </c>
      <c r="CZ2611" s="8">
        <v>16707891106</v>
      </c>
      <c r="DA2611" t="s">
        <v>129</v>
      </c>
      <c r="DB2611" t="s">
        <v>142</v>
      </c>
      <c r="DC2611" t="s">
        <v>139</v>
      </c>
      <c r="DD2611" t="s">
        <v>117</v>
      </c>
    </row>
    <row r="2612" spans="1:114" ht="15" customHeight="1" x14ac:dyDescent="0.35">
      <c r="A2612" t="s">
        <v>10821</v>
      </c>
      <c r="B2612" t="s">
        <v>144</v>
      </c>
      <c r="C2612" s="1">
        <v>45782</v>
      </c>
      <c r="D2612" s="1">
        <v>45840</v>
      </c>
      <c r="E2612" t="s">
        <v>116</v>
      </c>
      <c r="F2612" s="1">
        <v>45929</v>
      </c>
      <c r="G2612" t="s">
        <v>117</v>
      </c>
      <c r="H2612" t="s">
        <v>117</v>
      </c>
      <c r="I2612" t="s">
        <v>117</v>
      </c>
      <c r="J2612" t="s">
        <v>8766</v>
      </c>
      <c r="K2612" t="s">
        <v>140</v>
      </c>
      <c r="L2612" t="s">
        <v>8767</v>
      </c>
      <c r="M2612" t="s">
        <v>8768</v>
      </c>
      <c r="N2612" t="s">
        <v>7346</v>
      </c>
      <c r="O2612" t="s">
        <v>121</v>
      </c>
      <c r="P2612" s="6">
        <v>96950</v>
      </c>
      <c r="Q2612" t="s">
        <v>122</v>
      </c>
      <c r="S2612" s="8">
        <v>16702356000</v>
      </c>
      <c r="U2612" t="s">
        <v>8769</v>
      </c>
      <c r="V2612">
        <v>541330</v>
      </c>
      <c r="W2612" t="s">
        <v>124</v>
      </c>
      <c r="Y2612" t="s">
        <v>8770</v>
      </c>
      <c r="Z2612" t="s">
        <v>8771</v>
      </c>
      <c r="AB2612" t="s">
        <v>205</v>
      </c>
      <c r="AC2612" t="s">
        <v>8767</v>
      </c>
      <c r="AD2612" t="s">
        <v>8768</v>
      </c>
      <c r="AE2612" t="s">
        <v>7346</v>
      </c>
      <c r="AF2612" t="s">
        <v>121</v>
      </c>
      <c r="AG2612" s="6">
        <v>96950</v>
      </c>
      <c r="AH2612" t="s">
        <v>122</v>
      </c>
      <c r="AJ2612" s="8">
        <v>16716867710</v>
      </c>
      <c r="AL2612" t="s">
        <v>8772</v>
      </c>
      <c r="AM2612" t="s">
        <v>717</v>
      </c>
      <c r="AN2612" t="s">
        <v>718</v>
      </c>
      <c r="AO2612" t="s">
        <v>719</v>
      </c>
      <c r="AP2612" t="s">
        <v>720</v>
      </c>
      <c r="AQ2612" t="s">
        <v>721</v>
      </c>
      <c r="AR2612" t="s">
        <v>722</v>
      </c>
      <c r="AS2612" t="s">
        <v>577</v>
      </c>
      <c r="AT2612" t="s">
        <v>578</v>
      </c>
      <c r="AU2612" s="6">
        <v>96913</v>
      </c>
      <c r="AV2612" t="s">
        <v>122</v>
      </c>
      <c r="AX2612" s="8">
        <v>16716461222</v>
      </c>
      <c r="AY2612">
        <v>111</v>
      </c>
      <c r="AZ2612" t="s">
        <v>723</v>
      </c>
      <c r="BA2612" t="s">
        <v>724</v>
      </c>
      <c r="BB2612" t="s">
        <v>725</v>
      </c>
      <c r="BC2612" t="s">
        <v>578</v>
      </c>
      <c r="BD2612" t="s">
        <v>726</v>
      </c>
      <c r="BE2612" t="str">
        <f>"17-3022.00"</f>
        <v>17-3022.00</v>
      </c>
      <c r="BF2612" t="s">
        <v>456</v>
      </c>
      <c r="BG2612" t="s">
        <v>10822</v>
      </c>
      <c r="BH2612" t="s">
        <v>1136</v>
      </c>
      <c r="BI2612">
        <v>1</v>
      </c>
      <c r="BJ2612">
        <v>1</v>
      </c>
      <c r="BK2612" s="1">
        <v>45931</v>
      </c>
      <c r="BL2612" s="1">
        <v>46295</v>
      </c>
      <c r="BM2612" s="1">
        <v>45931</v>
      </c>
      <c r="BN2612" s="1">
        <v>46295</v>
      </c>
      <c r="BO2612">
        <v>40</v>
      </c>
      <c r="BP2612">
        <v>0</v>
      </c>
      <c r="BQ2612">
        <v>8</v>
      </c>
      <c r="BR2612">
        <v>8</v>
      </c>
      <c r="BS2612">
        <v>8</v>
      </c>
      <c r="BT2612">
        <v>8</v>
      </c>
      <c r="BU2612">
        <v>8</v>
      </c>
      <c r="BV2612">
        <v>0</v>
      </c>
      <c r="BW2612" t="str">
        <f>"8:00 AM"</f>
        <v>8:00 AM</v>
      </c>
      <c r="BX2612" t="str">
        <f>"5:00 PM"</f>
        <v>5:00 PM</v>
      </c>
      <c r="BY2612" t="s">
        <v>459</v>
      </c>
      <c r="BZ2612">
        <v>0</v>
      </c>
      <c r="CA2612">
        <v>24</v>
      </c>
      <c r="CB2612" t="s">
        <v>139</v>
      </c>
      <c r="CC2612">
        <v>2</v>
      </c>
      <c r="CD2612" s="2" t="s">
        <v>10823</v>
      </c>
      <c r="CE2612" t="s">
        <v>8767</v>
      </c>
      <c r="CF2612" t="s">
        <v>8768</v>
      </c>
      <c r="CG2612" t="s">
        <v>7346</v>
      </c>
      <c r="CH2612" t="s">
        <v>121</v>
      </c>
      <c r="CI2612" s="6">
        <v>96950</v>
      </c>
      <c r="CJ2612" s="10">
        <v>17.760000000000002</v>
      </c>
      <c r="CK2612" s="10">
        <v>17.760000000000002</v>
      </c>
      <c r="CL2612" s="10">
        <v>26.64</v>
      </c>
      <c r="CM2612" s="10">
        <v>26.64</v>
      </c>
      <c r="CN2612" t="s">
        <v>137</v>
      </c>
      <c r="CO2612" t="s">
        <v>133</v>
      </c>
      <c r="CP2612" t="s">
        <v>138</v>
      </c>
      <c r="CR2612" t="s">
        <v>139</v>
      </c>
      <c r="CS2612" t="s">
        <v>139</v>
      </c>
      <c r="CT2612" t="s">
        <v>140</v>
      </c>
      <c r="CU2612" t="s">
        <v>139</v>
      </c>
      <c r="CV2612" t="s">
        <v>140</v>
      </c>
      <c r="CW2612" t="s">
        <v>139</v>
      </c>
      <c r="CX2612" t="s">
        <v>140</v>
      </c>
      <c r="CY2612" t="s">
        <v>1139</v>
      </c>
      <c r="CZ2612" s="8">
        <v>16702356000</v>
      </c>
      <c r="DA2612" t="s">
        <v>8776</v>
      </c>
      <c r="DB2612" t="s">
        <v>140</v>
      </c>
      <c r="DC2612" t="s">
        <v>139</v>
      </c>
      <c r="DD2612" t="s">
        <v>117</v>
      </c>
    </row>
    <row r="2613" spans="1:114" ht="15" customHeight="1" x14ac:dyDescent="0.35">
      <c r="A2613" t="s">
        <v>16513</v>
      </c>
      <c r="B2613" t="s">
        <v>115</v>
      </c>
      <c r="C2613" s="1">
        <v>45782</v>
      </c>
      <c r="D2613" s="1">
        <v>45840</v>
      </c>
      <c r="E2613" t="s">
        <v>211</v>
      </c>
      <c r="G2613" t="s">
        <v>117</v>
      </c>
      <c r="H2613" t="s">
        <v>117</v>
      </c>
      <c r="I2613" t="s">
        <v>117</v>
      </c>
      <c r="J2613" t="s">
        <v>118</v>
      </c>
      <c r="L2613" t="s">
        <v>119</v>
      </c>
      <c r="M2613" t="s">
        <v>3946</v>
      </c>
      <c r="N2613" t="s">
        <v>120</v>
      </c>
      <c r="O2613" t="s">
        <v>121</v>
      </c>
      <c r="P2613" s="6">
        <v>96950</v>
      </c>
      <c r="Q2613" t="s">
        <v>122</v>
      </c>
      <c r="S2613" s="8">
        <v>16707891106</v>
      </c>
      <c r="U2613" t="s">
        <v>123</v>
      </c>
      <c r="V2613">
        <v>5611</v>
      </c>
      <c r="W2613" t="s">
        <v>124</v>
      </c>
      <c r="Y2613" t="s">
        <v>125</v>
      </c>
      <c r="Z2613" t="s">
        <v>126</v>
      </c>
      <c r="AA2613" t="s">
        <v>1723</v>
      </c>
      <c r="AB2613" t="s">
        <v>128</v>
      </c>
      <c r="AC2613" t="s">
        <v>119</v>
      </c>
      <c r="AE2613" t="s">
        <v>120</v>
      </c>
      <c r="AF2613" t="s">
        <v>121</v>
      </c>
      <c r="AG2613" s="6">
        <v>96950</v>
      </c>
      <c r="AH2613" t="s">
        <v>122</v>
      </c>
      <c r="AJ2613" s="8">
        <v>16707891106</v>
      </c>
      <c r="AL2613" t="s">
        <v>129</v>
      </c>
      <c r="BE2613" t="str">
        <f>"43-9061.00"</f>
        <v>43-9061.00</v>
      </c>
      <c r="BF2613" t="s">
        <v>4260</v>
      </c>
      <c r="BG2613" t="s">
        <v>16514</v>
      </c>
      <c r="BH2613" t="s">
        <v>16515</v>
      </c>
      <c r="BI2613">
        <v>10</v>
      </c>
      <c r="BK2613" s="1">
        <v>45931</v>
      </c>
      <c r="BL2613" s="1">
        <v>46295</v>
      </c>
      <c r="BO2613">
        <v>35</v>
      </c>
      <c r="BP2613">
        <v>0</v>
      </c>
      <c r="BQ2613">
        <v>7</v>
      </c>
      <c r="BR2613">
        <v>7</v>
      </c>
      <c r="BS2613">
        <v>7</v>
      </c>
      <c r="BT2613">
        <v>7</v>
      </c>
      <c r="BU2613">
        <v>7</v>
      </c>
      <c r="BV2613">
        <v>0</v>
      </c>
      <c r="BW2613" t="str">
        <f>"8:00 AM"</f>
        <v>8:00 AM</v>
      </c>
      <c r="BX2613" t="str">
        <f>"4:00 PM"</f>
        <v>4:00 PM</v>
      </c>
      <c r="BY2613" t="s">
        <v>159</v>
      </c>
      <c r="BZ2613">
        <v>0</v>
      </c>
      <c r="CA2613">
        <v>12</v>
      </c>
      <c r="CB2613" t="s">
        <v>117</v>
      </c>
      <c r="CD2613" s="2" t="s">
        <v>16516</v>
      </c>
      <c r="CE2613" t="s">
        <v>135</v>
      </c>
      <c r="CG2613" t="s">
        <v>136</v>
      </c>
      <c r="CH2613" t="s">
        <v>121</v>
      </c>
      <c r="CI2613" s="6">
        <v>96950</v>
      </c>
      <c r="CJ2613" s="10">
        <v>9.9499999999999993</v>
      </c>
      <c r="CK2613" s="10">
        <v>9.9499999999999993</v>
      </c>
      <c r="CL2613" s="10">
        <v>14.93</v>
      </c>
      <c r="CM2613" s="10">
        <v>14.93</v>
      </c>
      <c r="CN2613" t="s">
        <v>137</v>
      </c>
      <c r="CP2613" t="s">
        <v>138</v>
      </c>
      <c r="CR2613" t="s">
        <v>117</v>
      </c>
      <c r="CS2613" t="s">
        <v>139</v>
      </c>
      <c r="CT2613" t="s">
        <v>140</v>
      </c>
      <c r="CU2613" t="s">
        <v>139</v>
      </c>
      <c r="CV2613" t="s">
        <v>140</v>
      </c>
      <c r="CW2613" t="s">
        <v>139</v>
      </c>
      <c r="CX2613" t="s">
        <v>140</v>
      </c>
      <c r="CY2613" s="2" t="s">
        <v>16517</v>
      </c>
      <c r="CZ2613" s="8">
        <v>16707891106</v>
      </c>
      <c r="DA2613" t="s">
        <v>129</v>
      </c>
      <c r="DB2613" t="s">
        <v>142</v>
      </c>
      <c r="DC2613" t="s">
        <v>139</v>
      </c>
      <c r="DD2613" t="s">
        <v>117</v>
      </c>
    </row>
    <row r="2614" spans="1:114" ht="15" customHeight="1" x14ac:dyDescent="0.35">
      <c r="A2614" t="s">
        <v>10660</v>
      </c>
      <c r="B2614" t="s">
        <v>144</v>
      </c>
      <c r="C2614" s="1">
        <v>45784</v>
      </c>
      <c r="D2614" s="1">
        <v>45840</v>
      </c>
      <c r="E2614" t="s">
        <v>116</v>
      </c>
      <c r="F2614" s="1">
        <v>45960</v>
      </c>
      <c r="G2614" t="s">
        <v>117</v>
      </c>
      <c r="H2614" t="s">
        <v>117</v>
      </c>
      <c r="I2614" t="s">
        <v>117</v>
      </c>
      <c r="J2614" t="s">
        <v>625</v>
      </c>
      <c r="L2614" t="s">
        <v>633</v>
      </c>
      <c r="M2614" t="s">
        <v>634</v>
      </c>
      <c r="N2614" t="s">
        <v>136</v>
      </c>
      <c r="O2614" t="s">
        <v>121</v>
      </c>
      <c r="P2614" s="6">
        <v>96950</v>
      </c>
      <c r="Q2614" t="s">
        <v>122</v>
      </c>
      <c r="S2614" s="8">
        <v>16702368202</v>
      </c>
      <c r="U2614" t="s">
        <v>628</v>
      </c>
      <c r="V2614">
        <v>62211</v>
      </c>
      <c r="W2614" t="s">
        <v>124</v>
      </c>
      <c r="Y2614" t="s">
        <v>629</v>
      </c>
      <c r="Z2614" t="s">
        <v>630</v>
      </c>
      <c r="AA2614" t="s">
        <v>631</v>
      </c>
      <c r="AB2614" t="s">
        <v>632</v>
      </c>
      <c r="AC2614" t="s">
        <v>633</v>
      </c>
      <c r="AD2614" t="s">
        <v>634</v>
      </c>
      <c r="AE2614" t="s">
        <v>136</v>
      </c>
      <c r="AF2614" t="s">
        <v>121</v>
      </c>
      <c r="AG2614" s="6">
        <v>96950</v>
      </c>
      <c r="AH2614" t="s">
        <v>122</v>
      </c>
      <c r="AJ2614" s="8">
        <v>16702368202</v>
      </c>
      <c r="AL2614" t="s">
        <v>635</v>
      </c>
      <c r="BE2614" t="str">
        <f>"29-1141.00"</f>
        <v>29-1141.00</v>
      </c>
      <c r="BF2614" t="s">
        <v>1534</v>
      </c>
      <c r="BG2614" t="s">
        <v>1535</v>
      </c>
      <c r="BH2614" t="s">
        <v>1534</v>
      </c>
      <c r="BI2614">
        <v>14</v>
      </c>
      <c r="BJ2614">
        <v>14</v>
      </c>
      <c r="BK2614" s="1">
        <v>45962</v>
      </c>
      <c r="BL2614" s="1">
        <v>46326</v>
      </c>
      <c r="BM2614" s="1">
        <v>45962</v>
      </c>
      <c r="BN2614" s="1">
        <v>46326</v>
      </c>
      <c r="BO2614">
        <v>40</v>
      </c>
      <c r="BP2614">
        <v>12</v>
      </c>
      <c r="BQ2614">
        <v>12</v>
      </c>
      <c r="BR2614">
        <v>12</v>
      </c>
      <c r="BS2614">
        <v>4</v>
      </c>
      <c r="BT2614">
        <v>0</v>
      </c>
      <c r="BU2614">
        <v>0</v>
      </c>
      <c r="BV2614">
        <v>0</v>
      </c>
      <c r="BW2614" t="str">
        <f>"7:00 AM"</f>
        <v>7:00 AM</v>
      </c>
      <c r="BX2614" t="str">
        <f>"7:00 PM"</f>
        <v>7:00 PM</v>
      </c>
      <c r="BY2614" t="s">
        <v>459</v>
      </c>
      <c r="BZ2614">
        <v>0</v>
      </c>
      <c r="CA2614">
        <v>0</v>
      </c>
      <c r="CB2614" t="s">
        <v>117</v>
      </c>
      <c r="CD2614" s="2" t="s">
        <v>1536</v>
      </c>
      <c r="CE2614" t="s">
        <v>633</v>
      </c>
      <c r="CF2614" t="s">
        <v>634</v>
      </c>
      <c r="CG2614" t="s">
        <v>136</v>
      </c>
      <c r="CH2614" t="s">
        <v>121</v>
      </c>
      <c r="CI2614" s="6">
        <v>96950</v>
      </c>
      <c r="CJ2614" s="10">
        <v>22.22</v>
      </c>
      <c r="CK2614" s="10">
        <v>32.9</v>
      </c>
      <c r="CN2614" t="s">
        <v>137</v>
      </c>
      <c r="CO2614" t="s">
        <v>9979</v>
      </c>
      <c r="CP2614" t="s">
        <v>138</v>
      </c>
      <c r="CR2614" t="s">
        <v>117</v>
      </c>
      <c r="CS2614" t="s">
        <v>139</v>
      </c>
      <c r="CT2614" t="s">
        <v>140</v>
      </c>
      <c r="CU2614" t="s">
        <v>140</v>
      </c>
      <c r="CV2614" t="s">
        <v>140</v>
      </c>
      <c r="CW2614" t="s">
        <v>139</v>
      </c>
      <c r="CX2614" t="s">
        <v>140</v>
      </c>
      <c r="CY2614" t="s">
        <v>641</v>
      </c>
      <c r="CZ2614" s="8">
        <v>16702368202</v>
      </c>
      <c r="DA2614" t="s">
        <v>642</v>
      </c>
      <c r="DB2614" t="s">
        <v>643</v>
      </c>
      <c r="DC2614" t="s">
        <v>139</v>
      </c>
      <c r="DD2614" t="s">
        <v>117</v>
      </c>
      <c r="DE2614" t="s">
        <v>10661</v>
      </c>
      <c r="DF2614" t="s">
        <v>10662</v>
      </c>
      <c r="DG2614" t="s">
        <v>1108</v>
      </c>
      <c r="DH2614" t="s">
        <v>628</v>
      </c>
      <c r="DI2614" t="s">
        <v>625</v>
      </c>
      <c r="DJ2614" t="s">
        <v>4494</v>
      </c>
    </row>
    <row r="2615" spans="1:114" ht="15" customHeight="1" x14ac:dyDescent="0.35">
      <c r="A2615" t="s">
        <v>15378</v>
      </c>
      <c r="B2615" t="s">
        <v>115</v>
      </c>
      <c r="C2615" s="1">
        <v>45785</v>
      </c>
      <c r="D2615" s="1">
        <v>45840</v>
      </c>
      <c r="E2615" t="s">
        <v>116</v>
      </c>
      <c r="F2615" s="1">
        <v>45929</v>
      </c>
      <c r="G2615" t="s">
        <v>139</v>
      </c>
      <c r="H2615" t="s">
        <v>117</v>
      </c>
      <c r="I2615" t="s">
        <v>117</v>
      </c>
      <c r="J2615" t="s">
        <v>347</v>
      </c>
      <c r="K2615" t="s">
        <v>348</v>
      </c>
      <c r="L2615" t="s">
        <v>349</v>
      </c>
      <c r="M2615" t="s">
        <v>350</v>
      </c>
      <c r="N2615" t="s">
        <v>136</v>
      </c>
      <c r="O2615" t="s">
        <v>121</v>
      </c>
      <c r="P2615" s="6">
        <v>96950</v>
      </c>
      <c r="Q2615" t="s">
        <v>122</v>
      </c>
      <c r="S2615" s="8">
        <v>16702346412</v>
      </c>
      <c r="T2615">
        <v>1510</v>
      </c>
      <c r="U2615" t="s">
        <v>351</v>
      </c>
      <c r="V2615">
        <v>72111</v>
      </c>
      <c r="W2615" t="s">
        <v>124</v>
      </c>
      <c r="Y2615" t="s">
        <v>352</v>
      </c>
      <c r="Z2615" t="s">
        <v>353</v>
      </c>
      <c r="AB2615" t="s">
        <v>354</v>
      </c>
      <c r="AC2615" t="s">
        <v>355</v>
      </c>
      <c r="AE2615" t="s">
        <v>136</v>
      </c>
      <c r="AF2615" t="s">
        <v>121</v>
      </c>
      <c r="AG2615" s="6">
        <v>96950</v>
      </c>
      <c r="AH2615" t="s">
        <v>122</v>
      </c>
      <c r="AJ2615" s="8">
        <v>16702852190</v>
      </c>
      <c r="AL2615" t="s">
        <v>356</v>
      </c>
      <c r="BE2615" t="str">
        <f>"43-3031.00"</f>
        <v>43-3031.00</v>
      </c>
      <c r="BF2615" t="s">
        <v>357</v>
      </c>
      <c r="BG2615" t="s">
        <v>358</v>
      </c>
      <c r="BH2615" t="s">
        <v>359</v>
      </c>
      <c r="BI2615">
        <v>2</v>
      </c>
      <c r="BK2615" s="1">
        <v>45931</v>
      </c>
      <c r="BL2615" s="1">
        <v>47026</v>
      </c>
      <c r="BO2615">
        <v>35</v>
      </c>
      <c r="BP2615">
        <v>0</v>
      </c>
      <c r="BQ2615">
        <v>7</v>
      </c>
      <c r="BR2615">
        <v>7</v>
      </c>
      <c r="BS2615">
        <v>7</v>
      </c>
      <c r="BT2615">
        <v>7</v>
      </c>
      <c r="BU2615">
        <v>7</v>
      </c>
      <c r="BV2615">
        <v>0</v>
      </c>
      <c r="BW2615" t="str">
        <f>"9:00 AM"</f>
        <v>9:00 AM</v>
      </c>
      <c r="BX2615" t="str">
        <f>"5:00 PM"</f>
        <v>5:00 PM</v>
      </c>
      <c r="BY2615" t="s">
        <v>159</v>
      </c>
      <c r="BZ2615">
        <v>0</v>
      </c>
      <c r="CA2615">
        <v>24</v>
      </c>
      <c r="CB2615" t="s">
        <v>117</v>
      </c>
      <c r="CD2615" t="s">
        <v>15379</v>
      </c>
      <c r="CE2615" t="s">
        <v>349</v>
      </c>
      <c r="CF2615" t="s">
        <v>350</v>
      </c>
      <c r="CG2615" t="s">
        <v>136</v>
      </c>
      <c r="CH2615" t="s">
        <v>121</v>
      </c>
      <c r="CI2615" s="6">
        <v>96950</v>
      </c>
      <c r="CJ2615" s="10">
        <v>12.28</v>
      </c>
      <c r="CK2615" s="10">
        <v>13.28</v>
      </c>
      <c r="CL2615" s="10">
        <v>18.420000000000002</v>
      </c>
      <c r="CM2615" s="10">
        <v>19.920000000000002</v>
      </c>
      <c r="CN2615" t="s">
        <v>137</v>
      </c>
      <c r="CO2615" t="s">
        <v>361</v>
      </c>
      <c r="CP2615" t="s">
        <v>138</v>
      </c>
      <c r="CR2615" t="s">
        <v>117</v>
      </c>
      <c r="CS2615" t="s">
        <v>139</v>
      </c>
      <c r="CT2615" t="s">
        <v>140</v>
      </c>
      <c r="CU2615" t="s">
        <v>139</v>
      </c>
      <c r="CV2615" t="s">
        <v>139</v>
      </c>
      <c r="CW2615" t="s">
        <v>139</v>
      </c>
      <c r="CX2615" t="s">
        <v>140</v>
      </c>
      <c r="CY2615" t="s">
        <v>362</v>
      </c>
      <c r="CZ2615" s="8">
        <v>16702346412</v>
      </c>
      <c r="DA2615" t="s">
        <v>363</v>
      </c>
      <c r="DB2615" t="s">
        <v>292</v>
      </c>
      <c r="DC2615" t="s">
        <v>139</v>
      </c>
      <c r="DD2615" t="s">
        <v>117</v>
      </c>
      <c r="DE2615" t="s">
        <v>352</v>
      </c>
      <c r="DF2615" t="s">
        <v>353</v>
      </c>
      <c r="DH2615" t="s">
        <v>351</v>
      </c>
      <c r="DI2615" t="s">
        <v>347</v>
      </c>
      <c r="DJ2615" t="s">
        <v>356</v>
      </c>
    </row>
    <row r="2616" spans="1:114" ht="15" customHeight="1" x14ac:dyDescent="0.35">
      <c r="A2616" t="s">
        <v>8652</v>
      </c>
      <c r="B2616" t="s">
        <v>166</v>
      </c>
      <c r="C2616" s="1">
        <v>45787</v>
      </c>
      <c r="D2616" s="1">
        <v>45840</v>
      </c>
      <c r="E2616" t="s">
        <v>211</v>
      </c>
      <c r="G2616" t="s">
        <v>117</v>
      </c>
      <c r="H2616" t="s">
        <v>117</v>
      </c>
      <c r="I2616" t="s">
        <v>117</v>
      </c>
      <c r="J2616" t="s">
        <v>5096</v>
      </c>
      <c r="L2616" t="s">
        <v>5097</v>
      </c>
      <c r="N2616" t="s">
        <v>120</v>
      </c>
      <c r="O2616" t="s">
        <v>121</v>
      </c>
      <c r="P2616" s="6">
        <v>96950</v>
      </c>
      <c r="Q2616" t="s">
        <v>122</v>
      </c>
      <c r="S2616" s="8">
        <v>16704831285</v>
      </c>
      <c r="U2616" t="s">
        <v>5098</v>
      </c>
      <c r="V2616">
        <v>561720</v>
      </c>
      <c r="W2616" t="s">
        <v>124</v>
      </c>
      <c r="Y2616" t="s">
        <v>1381</v>
      </c>
      <c r="Z2616" t="s">
        <v>1382</v>
      </c>
      <c r="AA2616" t="s">
        <v>1039</v>
      </c>
      <c r="AB2616" t="s">
        <v>1945</v>
      </c>
      <c r="AC2616" t="s">
        <v>5097</v>
      </c>
      <c r="AE2616" t="s">
        <v>120</v>
      </c>
      <c r="AF2616" t="s">
        <v>121</v>
      </c>
      <c r="AG2616" s="6">
        <v>96950</v>
      </c>
      <c r="AH2616" t="s">
        <v>122</v>
      </c>
      <c r="AJ2616" s="8">
        <v>16704831285</v>
      </c>
      <c r="AL2616" t="s">
        <v>5099</v>
      </c>
      <c r="BE2616" t="str">
        <f>"37-2011.00"</f>
        <v>37-2011.00</v>
      </c>
      <c r="BF2616" t="s">
        <v>701</v>
      </c>
      <c r="BG2616" t="s">
        <v>5100</v>
      </c>
      <c r="BH2616" t="s">
        <v>1477</v>
      </c>
      <c r="BI2616">
        <v>10</v>
      </c>
      <c r="BK2616" s="1">
        <v>45880</v>
      </c>
      <c r="BL2616" s="1">
        <v>46244</v>
      </c>
      <c r="BO2616">
        <v>35</v>
      </c>
      <c r="BP2616">
        <v>0</v>
      </c>
      <c r="BQ2616">
        <v>7</v>
      </c>
      <c r="BR2616">
        <v>7</v>
      </c>
      <c r="BS2616">
        <v>7</v>
      </c>
      <c r="BT2616">
        <v>7</v>
      </c>
      <c r="BU2616">
        <v>7</v>
      </c>
      <c r="BV2616">
        <v>0</v>
      </c>
      <c r="BW2616" t="str">
        <f>"9:00 AM"</f>
        <v>9:00 AM</v>
      </c>
      <c r="BX2616" t="str">
        <f>"5:00 PM"</f>
        <v>5:00 PM</v>
      </c>
      <c r="BY2616" t="s">
        <v>133</v>
      </c>
      <c r="BZ2616">
        <v>0</v>
      </c>
      <c r="CA2616">
        <v>12</v>
      </c>
      <c r="CB2616" t="s">
        <v>117</v>
      </c>
      <c r="CD2616" t="s">
        <v>194</v>
      </c>
      <c r="CE2616" t="s">
        <v>982</v>
      </c>
      <c r="CG2616" t="s">
        <v>120</v>
      </c>
      <c r="CH2616" t="s">
        <v>121</v>
      </c>
      <c r="CI2616" s="6">
        <v>96950</v>
      </c>
      <c r="CJ2616" s="10">
        <v>8.2899999999999991</v>
      </c>
      <c r="CK2616" s="10">
        <v>8.2899999999999991</v>
      </c>
      <c r="CL2616" s="10">
        <v>12.44</v>
      </c>
      <c r="CM2616" s="10">
        <v>12.44</v>
      </c>
      <c r="CN2616" t="s">
        <v>137</v>
      </c>
      <c r="CO2616" t="s">
        <v>140</v>
      </c>
      <c r="CP2616" t="s">
        <v>138</v>
      </c>
      <c r="CR2616" t="s">
        <v>139</v>
      </c>
      <c r="CS2616" t="s">
        <v>139</v>
      </c>
      <c r="CT2616" t="s">
        <v>140</v>
      </c>
      <c r="CU2616" t="s">
        <v>139</v>
      </c>
      <c r="CV2616" t="s">
        <v>140</v>
      </c>
      <c r="CW2616" t="s">
        <v>139</v>
      </c>
      <c r="CX2616" t="s">
        <v>140</v>
      </c>
      <c r="CY2616" t="s">
        <v>140</v>
      </c>
      <c r="CZ2616" s="8">
        <v>16704831285</v>
      </c>
      <c r="DA2616" t="s">
        <v>5101</v>
      </c>
      <c r="DB2616" t="s">
        <v>140</v>
      </c>
      <c r="DC2616" t="s">
        <v>139</v>
      </c>
      <c r="DD2616" t="s">
        <v>117</v>
      </c>
    </row>
    <row r="2617" spans="1:114" ht="15" customHeight="1" x14ac:dyDescent="0.35">
      <c r="A2617" t="s">
        <v>8415</v>
      </c>
      <c r="B2617" t="s">
        <v>144</v>
      </c>
      <c r="C2617" s="1">
        <v>45789</v>
      </c>
      <c r="D2617" s="1">
        <v>45840</v>
      </c>
      <c r="E2617" t="s">
        <v>116</v>
      </c>
      <c r="F2617" s="1">
        <v>45929</v>
      </c>
      <c r="G2617" t="s">
        <v>117</v>
      </c>
      <c r="H2617" t="s">
        <v>117</v>
      </c>
      <c r="I2617" t="s">
        <v>117</v>
      </c>
      <c r="J2617" t="s">
        <v>8416</v>
      </c>
      <c r="K2617" t="s">
        <v>8417</v>
      </c>
      <c r="L2617" t="s">
        <v>4258</v>
      </c>
      <c r="N2617" t="s">
        <v>120</v>
      </c>
      <c r="O2617" t="s">
        <v>121</v>
      </c>
      <c r="P2617" s="6">
        <v>96950</v>
      </c>
      <c r="Q2617" t="s">
        <v>122</v>
      </c>
      <c r="S2617" s="8">
        <v>16702337251</v>
      </c>
      <c r="U2617" t="s">
        <v>8418</v>
      </c>
      <c r="V2617">
        <v>5241</v>
      </c>
      <c r="W2617" t="s">
        <v>124</v>
      </c>
      <c r="Y2617" t="s">
        <v>1066</v>
      </c>
      <c r="Z2617" t="s">
        <v>1067</v>
      </c>
      <c r="AA2617" t="s">
        <v>1068</v>
      </c>
      <c r="AB2617" t="s">
        <v>128</v>
      </c>
      <c r="AC2617" t="s">
        <v>4258</v>
      </c>
      <c r="AE2617" t="s">
        <v>120</v>
      </c>
      <c r="AF2617" t="s">
        <v>121</v>
      </c>
      <c r="AG2617" s="6">
        <v>96950</v>
      </c>
      <c r="AH2617" t="s">
        <v>122</v>
      </c>
      <c r="AJ2617" s="8">
        <v>16702337251</v>
      </c>
      <c r="AL2617" t="s">
        <v>8419</v>
      </c>
      <c r="BE2617" t="str">
        <f>"43-9041.00"</f>
        <v>43-9041.00</v>
      </c>
      <c r="BF2617" t="s">
        <v>8420</v>
      </c>
      <c r="BG2617" t="s">
        <v>8421</v>
      </c>
      <c r="BH2617" t="s">
        <v>8422</v>
      </c>
      <c r="BI2617">
        <v>2</v>
      </c>
      <c r="BJ2617">
        <v>2</v>
      </c>
      <c r="BK2617" s="1">
        <v>45931</v>
      </c>
      <c r="BL2617" s="1">
        <v>46295</v>
      </c>
      <c r="BM2617" s="1">
        <v>45931</v>
      </c>
      <c r="BN2617" s="1">
        <v>46295</v>
      </c>
      <c r="BO2617">
        <v>40</v>
      </c>
      <c r="BP2617">
        <v>0</v>
      </c>
      <c r="BQ2617">
        <v>8</v>
      </c>
      <c r="BR2617">
        <v>8</v>
      </c>
      <c r="BS2617">
        <v>8</v>
      </c>
      <c r="BT2617">
        <v>8</v>
      </c>
      <c r="BU2617">
        <v>8</v>
      </c>
      <c r="BV2617">
        <v>0</v>
      </c>
      <c r="BW2617" t="str">
        <f>"8:00 AM"</f>
        <v>8:00 AM</v>
      </c>
      <c r="BX2617" t="str">
        <f>"5:00 PM"</f>
        <v>5:00 PM</v>
      </c>
      <c r="BY2617" t="s">
        <v>159</v>
      </c>
      <c r="BZ2617">
        <v>0</v>
      </c>
      <c r="CA2617">
        <v>12</v>
      </c>
      <c r="CB2617" t="s">
        <v>117</v>
      </c>
      <c r="CD2617" t="s">
        <v>8423</v>
      </c>
      <c r="CE2617" t="s">
        <v>2284</v>
      </c>
      <c r="CG2617" t="s">
        <v>136</v>
      </c>
      <c r="CH2617" t="s">
        <v>121</v>
      </c>
      <c r="CI2617" s="6">
        <v>96950</v>
      </c>
      <c r="CJ2617" s="10">
        <v>11.83</v>
      </c>
      <c r="CK2617" s="10">
        <v>12</v>
      </c>
      <c r="CL2617" s="10">
        <v>17.75</v>
      </c>
      <c r="CM2617" s="10">
        <v>18</v>
      </c>
      <c r="CN2617" t="s">
        <v>137</v>
      </c>
      <c r="CO2617" t="s">
        <v>164</v>
      </c>
      <c r="CP2617" t="s">
        <v>138</v>
      </c>
      <c r="CR2617" t="s">
        <v>117</v>
      </c>
      <c r="CS2617" t="s">
        <v>139</v>
      </c>
      <c r="CT2617" t="s">
        <v>139</v>
      </c>
      <c r="CU2617" t="s">
        <v>139</v>
      </c>
      <c r="CV2617" t="s">
        <v>140</v>
      </c>
      <c r="CW2617" t="s">
        <v>139</v>
      </c>
      <c r="CX2617" t="s">
        <v>139</v>
      </c>
      <c r="CY2617" t="s">
        <v>2293</v>
      </c>
      <c r="CZ2617" s="8">
        <v>16702337251</v>
      </c>
      <c r="DA2617" t="s">
        <v>8419</v>
      </c>
      <c r="DB2617" t="s">
        <v>140</v>
      </c>
      <c r="DC2617" t="s">
        <v>139</v>
      </c>
      <c r="DD2617" t="s">
        <v>117</v>
      </c>
    </row>
    <row r="2618" spans="1:114" ht="15" customHeight="1" x14ac:dyDescent="0.35">
      <c r="A2618" t="s">
        <v>16694</v>
      </c>
      <c r="B2618" t="s">
        <v>144</v>
      </c>
      <c r="C2618" s="1">
        <v>45796</v>
      </c>
      <c r="D2618" s="1">
        <v>45840</v>
      </c>
      <c r="E2618" t="s">
        <v>116</v>
      </c>
      <c r="F2618" s="1">
        <v>45959</v>
      </c>
      <c r="G2618" t="s">
        <v>139</v>
      </c>
      <c r="H2618" t="s">
        <v>117</v>
      </c>
      <c r="I2618" t="s">
        <v>117</v>
      </c>
      <c r="J2618" t="s">
        <v>2377</v>
      </c>
      <c r="L2618" t="s">
        <v>1909</v>
      </c>
      <c r="M2618" t="s">
        <v>2378</v>
      </c>
      <c r="N2618" t="s">
        <v>136</v>
      </c>
      <c r="O2618" t="s">
        <v>121</v>
      </c>
      <c r="P2618" s="6">
        <v>96950</v>
      </c>
      <c r="Q2618" t="s">
        <v>122</v>
      </c>
      <c r="R2618" t="s">
        <v>469</v>
      </c>
      <c r="S2618" s="8">
        <v>16702352653</v>
      </c>
      <c r="T2618">
        <v>324</v>
      </c>
      <c r="U2618" t="s">
        <v>2379</v>
      </c>
      <c r="V2618">
        <v>42449</v>
      </c>
      <c r="W2618" t="s">
        <v>124</v>
      </c>
      <c r="Y2618" t="s">
        <v>1912</v>
      </c>
      <c r="Z2618" t="s">
        <v>1913</v>
      </c>
      <c r="AA2618" t="s">
        <v>1914</v>
      </c>
      <c r="AB2618" t="s">
        <v>1915</v>
      </c>
      <c r="AC2618" t="s">
        <v>1909</v>
      </c>
      <c r="AD2618" t="s">
        <v>1910</v>
      </c>
      <c r="AE2618" t="s">
        <v>136</v>
      </c>
      <c r="AF2618" t="s">
        <v>121</v>
      </c>
      <c r="AG2618" s="6">
        <v>96950</v>
      </c>
      <c r="AH2618" t="s">
        <v>122</v>
      </c>
      <c r="AI2618" t="s">
        <v>469</v>
      </c>
      <c r="AJ2618" s="8">
        <v>16702352653</v>
      </c>
      <c r="AK2618">
        <v>324</v>
      </c>
      <c r="AL2618" t="s">
        <v>1916</v>
      </c>
      <c r="BE2618" t="str">
        <f>"49-3023.00"</f>
        <v>49-3023.00</v>
      </c>
      <c r="BF2618" t="s">
        <v>1119</v>
      </c>
      <c r="BG2618" t="s">
        <v>16695</v>
      </c>
      <c r="BH2618" t="s">
        <v>1879</v>
      </c>
      <c r="BI2618">
        <v>2</v>
      </c>
      <c r="BJ2618">
        <v>2</v>
      </c>
      <c r="BK2618" s="1">
        <v>45961</v>
      </c>
      <c r="BL2618" s="1">
        <v>47056</v>
      </c>
      <c r="BM2618" s="1">
        <v>45961</v>
      </c>
      <c r="BN2618" s="1">
        <v>47056</v>
      </c>
      <c r="BO2618">
        <v>35</v>
      </c>
      <c r="BP2618">
        <v>0</v>
      </c>
      <c r="BQ2618">
        <v>7</v>
      </c>
      <c r="BR2618">
        <v>7</v>
      </c>
      <c r="BS2618">
        <v>7</v>
      </c>
      <c r="BT2618">
        <v>7</v>
      </c>
      <c r="BU2618">
        <v>7</v>
      </c>
      <c r="BV2618">
        <v>0</v>
      </c>
      <c r="BW2618" t="str">
        <f>"8:00 AM"</f>
        <v>8:00 AM</v>
      </c>
      <c r="BX2618" t="str">
        <f>"4:00 PM"</f>
        <v>4:00 PM</v>
      </c>
      <c r="BY2618" t="s">
        <v>133</v>
      </c>
      <c r="BZ2618">
        <v>0</v>
      </c>
      <c r="CA2618">
        <v>24</v>
      </c>
      <c r="CB2618" t="s">
        <v>117</v>
      </c>
      <c r="CD2618" t="s">
        <v>16696</v>
      </c>
      <c r="CE2618" t="s">
        <v>1909</v>
      </c>
      <c r="CF2618" t="s">
        <v>2383</v>
      </c>
      <c r="CG2618" t="s">
        <v>136</v>
      </c>
      <c r="CH2618" t="s">
        <v>121</v>
      </c>
      <c r="CI2618" s="6">
        <v>96950</v>
      </c>
      <c r="CJ2618" s="10">
        <v>11.01</v>
      </c>
      <c r="CK2618" s="10">
        <v>15</v>
      </c>
      <c r="CL2618" s="10">
        <v>16.510000000000002</v>
      </c>
      <c r="CM2618" s="10">
        <v>22.5</v>
      </c>
      <c r="CN2618" t="s">
        <v>137</v>
      </c>
      <c r="CO2618" t="s">
        <v>133</v>
      </c>
      <c r="CP2618" t="s">
        <v>138</v>
      </c>
      <c r="CR2618" t="s">
        <v>117</v>
      </c>
      <c r="CS2618" t="s">
        <v>139</v>
      </c>
      <c r="CT2618" t="s">
        <v>140</v>
      </c>
      <c r="CU2618" t="s">
        <v>139</v>
      </c>
      <c r="CV2618" t="s">
        <v>140</v>
      </c>
      <c r="CW2618" t="s">
        <v>139</v>
      </c>
      <c r="CX2618" t="s">
        <v>140</v>
      </c>
      <c r="CY2618" t="s">
        <v>1921</v>
      </c>
      <c r="CZ2618" s="8">
        <v>16702352653</v>
      </c>
      <c r="DA2618" t="s">
        <v>1916</v>
      </c>
      <c r="DB2618" t="s">
        <v>1095</v>
      </c>
      <c r="DC2618" t="s">
        <v>139</v>
      </c>
      <c r="DD2618" t="s">
        <v>117</v>
      </c>
    </row>
    <row r="2619" spans="1:114" ht="15" customHeight="1" x14ac:dyDescent="0.35">
      <c r="A2619" t="s">
        <v>12674</v>
      </c>
      <c r="B2619" t="s">
        <v>166</v>
      </c>
      <c r="C2619" s="1">
        <v>45798</v>
      </c>
      <c r="D2619" s="1">
        <v>45840</v>
      </c>
      <c r="E2619" t="s">
        <v>116</v>
      </c>
      <c r="F2619" s="1">
        <v>45929</v>
      </c>
      <c r="G2619" t="s">
        <v>139</v>
      </c>
      <c r="H2619" t="s">
        <v>139</v>
      </c>
      <c r="I2619" t="s">
        <v>117</v>
      </c>
      <c r="J2619" t="s">
        <v>10405</v>
      </c>
      <c r="K2619" t="s">
        <v>889</v>
      </c>
      <c r="L2619" t="s">
        <v>10406</v>
      </c>
      <c r="N2619" t="s">
        <v>120</v>
      </c>
      <c r="O2619" t="s">
        <v>121</v>
      </c>
      <c r="P2619" s="6">
        <v>96950</v>
      </c>
      <c r="Q2619" t="s">
        <v>122</v>
      </c>
      <c r="S2619" s="8">
        <v>16702352567</v>
      </c>
      <c r="U2619" t="s">
        <v>891</v>
      </c>
      <c r="V2619">
        <v>332710</v>
      </c>
      <c r="W2619" t="s">
        <v>124</v>
      </c>
      <c r="Y2619" t="s">
        <v>10407</v>
      </c>
      <c r="Z2619" t="s">
        <v>10408</v>
      </c>
      <c r="AA2619" t="s">
        <v>10409</v>
      </c>
      <c r="AB2619" t="s">
        <v>657</v>
      </c>
      <c r="AC2619" t="s">
        <v>10406</v>
      </c>
      <c r="AE2619" t="s">
        <v>120</v>
      </c>
      <c r="AF2619" t="s">
        <v>121</v>
      </c>
      <c r="AG2619" s="6">
        <v>96950</v>
      </c>
      <c r="AH2619" t="s">
        <v>122</v>
      </c>
      <c r="AJ2619" s="8">
        <v>16702352567</v>
      </c>
      <c r="AL2619" t="s">
        <v>896</v>
      </c>
      <c r="BE2619" t="str">
        <f>"51-4041.00"</f>
        <v>51-4041.00</v>
      </c>
      <c r="BF2619" t="s">
        <v>10410</v>
      </c>
      <c r="BG2619" t="s">
        <v>10411</v>
      </c>
      <c r="BH2619" t="s">
        <v>10412</v>
      </c>
      <c r="BI2619">
        <v>1</v>
      </c>
      <c r="BK2619" s="1">
        <v>45931</v>
      </c>
      <c r="BL2619" s="1">
        <v>47026</v>
      </c>
      <c r="BO2619">
        <v>40</v>
      </c>
      <c r="BP2619">
        <v>0</v>
      </c>
      <c r="BQ2619">
        <v>8</v>
      </c>
      <c r="BR2619">
        <v>8</v>
      </c>
      <c r="BS2619">
        <v>8</v>
      </c>
      <c r="BT2619">
        <v>8</v>
      </c>
      <c r="BU2619">
        <v>8</v>
      </c>
      <c r="BV2619">
        <v>0</v>
      </c>
      <c r="BW2619" t="str">
        <f>"8:00 AM"</f>
        <v>8:00 AM</v>
      </c>
      <c r="BX2619" t="str">
        <f>"5:00 PM"</f>
        <v>5:00 PM</v>
      </c>
      <c r="BY2619" t="s">
        <v>159</v>
      </c>
      <c r="BZ2619">
        <v>0</v>
      </c>
      <c r="CA2619">
        <v>12</v>
      </c>
      <c r="CB2619" t="s">
        <v>117</v>
      </c>
      <c r="CD2619" t="s">
        <v>10413</v>
      </c>
      <c r="CE2619" t="s">
        <v>901</v>
      </c>
      <c r="CG2619" t="s">
        <v>136</v>
      </c>
      <c r="CH2619" t="s">
        <v>121</v>
      </c>
      <c r="CI2619" s="6">
        <v>96950</v>
      </c>
      <c r="CJ2619" s="10">
        <v>16.8</v>
      </c>
      <c r="CK2619" s="10">
        <v>16.8</v>
      </c>
      <c r="CL2619" s="10">
        <v>0</v>
      </c>
      <c r="CM2619" s="10">
        <v>0</v>
      </c>
      <c r="CN2619" t="s">
        <v>137</v>
      </c>
      <c r="CP2619" t="s">
        <v>138</v>
      </c>
      <c r="CR2619" t="s">
        <v>117</v>
      </c>
      <c r="CS2619" t="s">
        <v>139</v>
      </c>
      <c r="CT2619" t="s">
        <v>140</v>
      </c>
      <c r="CU2619" t="s">
        <v>140</v>
      </c>
      <c r="CV2619" t="s">
        <v>140</v>
      </c>
      <c r="CW2619" t="s">
        <v>139</v>
      </c>
      <c r="CX2619" t="s">
        <v>140</v>
      </c>
      <c r="CY2619" t="s">
        <v>12675</v>
      </c>
      <c r="CZ2619" s="8">
        <v>16702352567</v>
      </c>
      <c r="DA2619" t="s">
        <v>896</v>
      </c>
      <c r="DB2619" t="s">
        <v>140</v>
      </c>
      <c r="DC2619" t="s">
        <v>139</v>
      </c>
      <c r="DD2619" t="s">
        <v>117</v>
      </c>
    </row>
    <row r="2620" spans="1:114" ht="15" customHeight="1" x14ac:dyDescent="0.35">
      <c r="A2620" t="s">
        <v>2723</v>
      </c>
      <c r="B2620" t="s">
        <v>115</v>
      </c>
      <c r="C2620" s="1">
        <v>45833</v>
      </c>
      <c r="D2620" s="1">
        <v>45840</v>
      </c>
      <c r="E2620" t="s">
        <v>116</v>
      </c>
      <c r="F2620" s="1">
        <v>45960</v>
      </c>
      <c r="G2620" t="s">
        <v>139</v>
      </c>
      <c r="H2620" t="s">
        <v>117</v>
      </c>
      <c r="I2620" t="s">
        <v>117</v>
      </c>
      <c r="J2620" t="s">
        <v>1324</v>
      </c>
      <c r="K2620" t="s">
        <v>1325</v>
      </c>
      <c r="L2620" t="s">
        <v>1326</v>
      </c>
      <c r="M2620" t="s">
        <v>1327</v>
      </c>
      <c r="N2620" t="s">
        <v>120</v>
      </c>
      <c r="O2620" t="s">
        <v>121</v>
      </c>
      <c r="P2620" s="6">
        <v>96950</v>
      </c>
      <c r="Q2620" t="s">
        <v>122</v>
      </c>
      <c r="S2620" s="8">
        <v>16703236877</v>
      </c>
      <c r="U2620" t="s">
        <v>1328</v>
      </c>
      <c r="V2620">
        <v>621610</v>
      </c>
      <c r="W2620" t="s">
        <v>124</v>
      </c>
      <c r="Y2620" t="s">
        <v>1329</v>
      </c>
      <c r="Z2620" t="s">
        <v>1330</v>
      </c>
      <c r="AA2620" t="s">
        <v>1331</v>
      </c>
      <c r="AB2620" t="s">
        <v>128</v>
      </c>
      <c r="AC2620" t="s">
        <v>1332</v>
      </c>
      <c r="AE2620" t="s">
        <v>839</v>
      </c>
      <c r="AF2620" t="s">
        <v>578</v>
      </c>
      <c r="AG2620" s="6">
        <v>96931</v>
      </c>
      <c r="AH2620" t="s">
        <v>122</v>
      </c>
      <c r="AJ2620" s="8">
        <v>16716498746</v>
      </c>
      <c r="AK2620">
        <v>203</v>
      </c>
      <c r="AL2620" t="s">
        <v>1333</v>
      </c>
      <c r="BE2620" t="str">
        <f>"43-3031.00"</f>
        <v>43-3031.00</v>
      </c>
      <c r="BF2620" t="s">
        <v>357</v>
      </c>
      <c r="BG2620" t="s">
        <v>1334</v>
      </c>
      <c r="BH2620" t="s">
        <v>1335</v>
      </c>
      <c r="BI2620">
        <v>1</v>
      </c>
      <c r="BK2620" s="1">
        <v>45962</v>
      </c>
      <c r="BL2620" s="1">
        <v>47057</v>
      </c>
      <c r="BO2620">
        <v>40</v>
      </c>
      <c r="BP2620">
        <v>0</v>
      </c>
      <c r="BQ2620">
        <v>8</v>
      </c>
      <c r="BR2620">
        <v>8</v>
      </c>
      <c r="BS2620">
        <v>8</v>
      </c>
      <c r="BT2620">
        <v>8</v>
      </c>
      <c r="BU2620">
        <v>5</v>
      </c>
      <c r="BV2620">
        <v>3</v>
      </c>
      <c r="BW2620" t="str">
        <f>"8:30 AM"</f>
        <v>8:30 AM</v>
      </c>
      <c r="BX2620" t="str">
        <f>"5:30 PM"</f>
        <v>5:30 PM</v>
      </c>
      <c r="BY2620" t="s">
        <v>2724</v>
      </c>
      <c r="BZ2620">
        <v>0</v>
      </c>
      <c r="CA2620">
        <v>12</v>
      </c>
      <c r="CB2620" t="s">
        <v>117</v>
      </c>
      <c r="CD2620" t="s">
        <v>1336</v>
      </c>
      <c r="CE2620" t="s">
        <v>1337</v>
      </c>
      <c r="CF2620" t="s">
        <v>1327</v>
      </c>
      <c r="CG2620" t="s">
        <v>120</v>
      </c>
      <c r="CH2620" t="s">
        <v>121</v>
      </c>
      <c r="CI2620" s="6">
        <v>96950</v>
      </c>
      <c r="CJ2620" s="10">
        <v>12.28</v>
      </c>
      <c r="CK2620" s="10">
        <v>12.28</v>
      </c>
      <c r="CN2620" t="s">
        <v>137</v>
      </c>
      <c r="CP2620" t="s">
        <v>138</v>
      </c>
      <c r="CR2620" t="s">
        <v>117</v>
      </c>
      <c r="CS2620" t="s">
        <v>139</v>
      </c>
      <c r="CT2620" t="s">
        <v>140</v>
      </c>
      <c r="CU2620" t="s">
        <v>140</v>
      </c>
      <c r="CV2620" t="s">
        <v>140</v>
      </c>
      <c r="CW2620" t="s">
        <v>139</v>
      </c>
      <c r="CX2620" t="s">
        <v>140</v>
      </c>
      <c r="CY2620" t="s">
        <v>140</v>
      </c>
      <c r="CZ2620" s="8">
        <v>16703236877</v>
      </c>
      <c r="DA2620" t="s">
        <v>1338</v>
      </c>
      <c r="DB2620" t="s">
        <v>140</v>
      </c>
      <c r="DC2620" t="s">
        <v>139</v>
      </c>
      <c r="DD2620" t="s">
        <v>117</v>
      </c>
    </row>
    <row r="2621" spans="1:114" ht="15" customHeight="1" x14ac:dyDescent="0.35">
      <c r="A2621" t="s">
        <v>8479</v>
      </c>
      <c r="B2621" t="s">
        <v>115</v>
      </c>
      <c r="C2621" s="1">
        <v>45833</v>
      </c>
      <c r="D2621" s="1">
        <v>45840</v>
      </c>
      <c r="E2621" t="s">
        <v>211</v>
      </c>
      <c r="G2621" t="s">
        <v>117</v>
      </c>
      <c r="H2621" t="s">
        <v>117</v>
      </c>
      <c r="I2621" t="s">
        <v>117</v>
      </c>
      <c r="J2621" t="s">
        <v>1324</v>
      </c>
      <c r="K2621" t="s">
        <v>1325</v>
      </c>
      <c r="L2621" t="s">
        <v>1326</v>
      </c>
      <c r="M2621" t="s">
        <v>1327</v>
      </c>
      <c r="N2621" t="s">
        <v>120</v>
      </c>
      <c r="O2621" t="s">
        <v>121</v>
      </c>
      <c r="P2621" s="6">
        <v>96950</v>
      </c>
      <c r="Q2621" t="s">
        <v>122</v>
      </c>
      <c r="S2621" s="8">
        <v>16703236877</v>
      </c>
      <c r="U2621" t="s">
        <v>1328</v>
      </c>
      <c r="V2621">
        <v>621610</v>
      </c>
      <c r="W2621" t="s">
        <v>124</v>
      </c>
      <c r="Y2621" t="s">
        <v>1329</v>
      </c>
      <c r="Z2621" t="s">
        <v>1330</v>
      </c>
      <c r="AA2621" t="s">
        <v>1331</v>
      </c>
      <c r="AB2621" t="s">
        <v>128</v>
      </c>
      <c r="AC2621" t="s">
        <v>1332</v>
      </c>
      <c r="AE2621" t="s">
        <v>839</v>
      </c>
      <c r="AF2621" t="s">
        <v>578</v>
      </c>
      <c r="AG2621" s="6">
        <v>96931</v>
      </c>
      <c r="AH2621" t="s">
        <v>122</v>
      </c>
      <c r="AJ2621" s="8">
        <v>16716498746</v>
      </c>
      <c r="AK2621">
        <v>203</v>
      </c>
      <c r="AL2621" t="s">
        <v>1333</v>
      </c>
      <c r="BE2621" t="str">
        <f>"43-3031.00"</f>
        <v>43-3031.00</v>
      </c>
      <c r="BF2621" t="s">
        <v>357</v>
      </c>
      <c r="BG2621" t="s">
        <v>1334</v>
      </c>
      <c r="BH2621" t="s">
        <v>1335</v>
      </c>
      <c r="BI2621">
        <v>3</v>
      </c>
      <c r="BK2621" s="1">
        <v>45962</v>
      </c>
      <c r="BL2621" s="1">
        <v>46326</v>
      </c>
      <c r="BO2621">
        <v>40</v>
      </c>
      <c r="BP2621">
        <v>0</v>
      </c>
      <c r="BQ2621">
        <v>8</v>
      </c>
      <c r="BR2621">
        <v>8</v>
      </c>
      <c r="BS2621">
        <v>8</v>
      </c>
      <c r="BT2621">
        <v>8</v>
      </c>
      <c r="BU2621">
        <v>5</v>
      </c>
      <c r="BV2621">
        <v>3</v>
      </c>
      <c r="BW2621" t="str">
        <f>"8:30 AM"</f>
        <v>8:30 AM</v>
      </c>
      <c r="BX2621" t="str">
        <f>"5:30 PM"</f>
        <v>5:30 PM</v>
      </c>
      <c r="BY2621" t="s">
        <v>159</v>
      </c>
      <c r="BZ2621">
        <v>0</v>
      </c>
      <c r="CA2621">
        <v>12</v>
      </c>
      <c r="CB2621" t="s">
        <v>117</v>
      </c>
      <c r="CD2621" t="s">
        <v>1336</v>
      </c>
      <c r="CE2621" t="s">
        <v>1337</v>
      </c>
      <c r="CF2621" t="s">
        <v>1327</v>
      </c>
      <c r="CG2621" t="s">
        <v>120</v>
      </c>
      <c r="CH2621" t="s">
        <v>121</v>
      </c>
      <c r="CI2621" s="6">
        <v>96950</v>
      </c>
      <c r="CJ2621" s="10">
        <v>12.28</v>
      </c>
      <c r="CK2621" s="10">
        <v>12.28</v>
      </c>
      <c r="CN2621" t="s">
        <v>137</v>
      </c>
      <c r="CP2621" t="s">
        <v>138</v>
      </c>
      <c r="CR2621" t="s">
        <v>117</v>
      </c>
      <c r="CS2621" t="s">
        <v>139</v>
      </c>
      <c r="CT2621" t="s">
        <v>140</v>
      </c>
      <c r="CU2621" t="s">
        <v>140</v>
      </c>
      <c r="CV2621" t="s">
        <v>140</v>
      </c>
      <c r="CW2621" t="s">
        <v>139</v>
      </c>
      <c r="CX2621" t="s">
        <v>140</v>
      </c>
      <c r="CY2621" t="s">
        <v>140</v>
      </c>
      <c r="CZ2621" s="8">
        <v>16703236877</v>
      </c>
      <c r="DA2621" t="s">
        <v>1338</v>
      </c>
      <c r="DB2621" t="s">
        <v>140</v>
      </c>
      <c r="DC2621" t="s">
        <v>139</v>
      </c>
      <c r="DD2621" t="s">
        <v>117</v>
      </c>
    </row>
    <row r="2622" spans="1:114" ht="15" customHeight="1" x14ac:dyDescent="0.35">
      <c r="A2622" t="s">
        <v>5963</v>
      </c>
      <c r="B2622" t="s">
        <v>115</v>
      </c>
      <c r="C2622" s="1">
        <v>45840</v>
      </c>
      <c r="D2622" s="1">
        <v>45840</v>
      </c>
      <c r="E2622" t="s">
        <v>211</v>
      </c>
      <c r="G2622" t="s">
        <v>117</v>
      </c>
      <c r="H2622" t="s">
        <v>117</v>
      </c>
      <c r="I2622" t="s">
        <v>117</v>
      </c>
      <c r="J2622" t="s">
        <v>1324</v>
      </c>
      <c r="K2622" t="s">
        <v>4798</v>
      </c>
      <c r="L2622" t="s">
        <v>1326</v>
      </c>
      <c r="M2622" t="s">
        <v>4799</v>
      </c>
      <c r="N2622" t="s">
        <v>120</v>
      </c>
      <c r="O2622" t="s">
        <v>121</v>
      </c>
      <c r="P2622" s="6">
        <v>96950</v>
      </c>
      <c r="Q2622" t="s">
        <v>122</v>
      </c>
      <c r="S2622" s="8">
        <v>16703236877</v>
      </c>
      <c r="U2622" t="s">
        <v>1328</v>
      </c>
      <c r="V2622">
        <v>621610</v>
      </c>
      <c r="W2622" t="s">
        <v>124</v>
      </c>
      <c r="Y2622" t="s">
        <v>1329</v>
      </c>
      <c r="Z2622" t="s">
        <v>1330</v>
      </c>
      <c r="AA2622" t="s">
        <v>4800</v>
      </c>
      <c r="AB2622" t="s">
        <v>128</v>
      </c>
      <c r="AC2622" t="s">
        <v>1332</v>
      </c>
      <c r="AE2622" t="s">
        <v>839</v>
      </c>
      <c r="AF2622" t="s">
        <v>578</v>
      </c>
      <c r="AG2622" s="6">
        <v>96913</v>
      </c>
      <c r="AH2622" t="s">
        <v>122</v>
      </c>
      <c r="AJ2622" s="8">
        <v>16716498746</v>
      </c>
      <c r="AK2622">
        <v>203</v>
      </c>
      <c r="AL2622" t="s">
        <v>1333</v>
      </c>
      <c r="BE2622" t="str">
        <f>"31-2021.00"</f>
        <v>31-2021.00</v>
      </c>
      <c r="BF2622" t="s">
        <v>4801</v>
      </c>
      <c r="BG2622" t="s">
        <v>4802</v>
      </c>
      <c r="BH2622" t="s">
        <v>4803</v>
      </c>
      <c r="BI2622">
        <v>3</v>
      </c>
      <c r="BK2622" s="1">
        <v>45964</v>
      </c>
      <c r="BL2622" s="1">
        <v>45963</v>
      </c>
      <c r="BO2622">
        <v>40</v>
      </c>
      <c r="BP2622">
        <v>0</v>
      </c>
      <c r="BQ2622">
        <v>8</v>
      </c>
      <c r="BR2622">
        <v>8</v>
      </c>
      <c r="BS2622">
        <v>8</v>
      </c>
      <c r="BT2622">
        <v>8</v>
      </c>
      <c r="BU2622">
        <v>5</v>
      </c>
      <c r="BV2622">
        <v>3</v>
      </c>
      <c r="BW2622" t="str">
        <f>"8:30 AM"</f>
        <v>8:30 AM</v>
      </c>
      <c r="BX2622" t="str">
        <f>"5:30 PM"</f>
        <v>5:30 PM</v>
      </c>
      <c r="BY2622" t="s">
        <v>459</v>
      </c>
      <c r="BZ2622">
        <v>0</v>
      </c>
      <c r="CA2622">
        <v>0</v>
      </c>
      <c r="CB2622" t="s">
        <v>117</v>
      </c>
      <c r="CD2622" t="s">
        <v>4804</v>
      </c>
      <c r="CE2622" t="s">
        <v>1326</v>
      </c>
      <c r="CF2622" t="s">
        <v>1327</v>
      </c>
      <c r="CG2622" t="s">
        <v>120</v>
      </c>
      <c r="CH2622" t="s">
        <v>121</v>
      </c>
      <c r="CI2622" s="6">
        <v>96950</v>
      </c>
      <c r="CJ2622" s="10">
        <v>20.260000000000002</v>
      </c>
      <c r="CK2622" s="10">
        <v>20.260000000000002</v>
      </c>
      <c r="CN2622" t="s">
        <v>137</v>
      </c>
      <c r="CP2622" t="s">
        <v>138</v>
      </c>
      <c r="CR2622" t="s">
        <v>117</v>
      </c>
      <c r="CS2622" t="s">
        <v>139</v>
      </c>
      <c r="CT2622" t="s">
        <v>139</v>
      </c>
      <c r="CU2622" t="s">
        <v>140</v>
      </c>
      <c r="CV2622" t="s">
        <v>140</v>
      </c>
      <c r="CW2622" t="s">
        <v>139</v>
      </c>
      <c r="CX2622" t="s">
        <v>140</v>
      </c>
      <c r="CY2622" t="s">
        <v>140</v>
      </c>
      <c r="CZ2622" s="8">
        <v>16703236877</v>
      </c>
      <c r="DA2622" t="s">
        <v>1338</v>
      </c>
      <c r="DB2622" t="s">
        <v>140</v>
      </c>
      <c r="DC2622" t="s">
        <v>139</v>
      </c>
      <c r="DD2622" t="s">
        <v>117</v>
      </c>
    </row>
    <row r="2623" spans="1:114" ht="15" customHeight="1" x14ac:dyDescent="0.35">
      <c r="A2623" t="s">
        <v>16829</v>
      </c>
      <c r="B2623" t="s">
        <v>144</v>
      </c>
      <c r="C2623" s="1">
        <v>45763</v>
      </c>
      <c r="D2623" s="1">
        <v>45841</v>
      </c>
      <c r="E2623" t="s">
        <v>116</v>
      </c>
      <c r="F2623" s="1">
        <v>45929</v>
      </c>
      <c r="G2623" t="s">
        <v>117</v>
      </c>
      <c r="H2623" t="s">
        <v>117</v>
      </c>
      <c r="I2623" t="s">
        <v>117</v>
      </c>
      <c r="J2623" t="s">
        <v>1884</v>
      </c>
      <c r="K2623" t="s">
        <v>8068</v>
      </c>
      <c r="L2623" t="s">
        <v>846</v>
      </c>
      <c r="M2623" t="s">
        <v>847</v>
      </c>
      <c r="N2623" t="s">
        <v>120</v>
      </c>
      <c r="O2623" t="s">
        <v>121</v>
      </c>
      <c r="P2623" s="6">
        <v>96950</v>
      </c>
      <c r="Q2623" t="s">
        <v>122</v>
      </c>
      <c r="S2623" s="8">
        <v>16702353313</v>
      </c>
      <c r="U2623" t="s">
        <v>848</v>
      </c>
      <c r="V2623">
        <v>721110</v>
      </c>
      <c r="W2623" t="s">
        <v>124</v>
      </c>
      <c r="Y2623" t="s">
        <v>1426</v>
      </c>
      <c r="Z2623" t="s">
        <v>1427</v>
      </c>
      <c r="AB2623" t="s">
        <v>154</v>
      </c>
      <c r="AC2623" t="s">
        <v>846</v>
      </c>
      <c r="AE2623" t="s">
        <v>120</v>
      </c>
      <c r="AF2623" t="s">
        <v>121</v>
      </c>
      <c r="AG2623" s="6">
        <v>96950</v>
      </c>
      <c r="AH2623" t="s">
        <v>122</v>
      </c>
      <c r="AJ2623" s="8">
        <v>16702353313</v>
      </c>
      <c r="AL2623" t="s">
        <v>852</v>
      </c>
      <c r="BE2623" t="str">
        <f>"49-9071.00"</f>
        <v>49-9071.00</v>
      </c>
      <c r="BF2623" t="s">
        <v>156</v>
      </c>
      <c r="BG2623" t="s">
        <v>8069</v>
      </c>
      <c r="BH2623" t="s">
        <v>8070</v>
      </c>
      <c r="BI2623">
        <v>4</v>
      </c>
      <c r="BJ2623">
        <v>4</v>
      </c>
      <c r="BK2623" s="1">
        <v>45931</v>
      </c>
      <c r="BL2623" s="1">
        <v>46295</v>
      </c>
      <c r="BM2623" s="1">
        <v>45931</v>
      </c>
      <c r="BN2623" s="1">
        <v>46295</v>
      </c>
      <c r="BO2623">
        <v>36</v>
      </c>
      <c r="BP2623">
        <v>6</v>
      </c>
      <c r="BQ2623">
        <v>6</v>
      </c>
      <c r="BR2623">
        <v>6</v>
      </c>
      <c r="BS2623">
        <v>6</v>
      </c>
      <c r="BT2623">
        <v>0</v>
      </c>
      <c r="BU2623">
        <v>6</v>
      </c>
      <c r="BV2623">
        <v>6</v>
      </c>
      <c r="BW2623" t="str">
        <f>"7:00 AM"</f>
        <v>7:00 AM</v>
      </c>
      <c r="BX2623" t="str">
        <f>"6:00 PM"</f>
        <v>6:00 PM</v>
      </c>
      <c r="BY2623" t="s">
        <v>159</v>
      </c>
      <c r="BZ2623">
        <v>0</v>
      </c>
      <c r="CA2623">
        <v>24</v>
      </c>
      <c r="CB2623" t="s">
        <v>117</v>
      </c>
      <c r="CD2623" t="s">
        <v>16830</v>
      </c>
      <c r="CE2623" t="s">
        <v>856</v>
      </c>
      <c r="CG2623" t="s">
        <v>120</v>
      </c>
      <c r="CH2623" t="s">
        <v>121</v>
      </c>
      <c r="CI2623" s="6">
        <v>96950</v>
      </c>
      <c r="CJ2623" s="10">
        <v>9.75</v>
      </c>
      <c r="CK2623" s="10">
        <v>9.75</v>
      </c>
      <c r="CN2623" t="s">
        <v>137</v>
      </c>
      <c r="CO2623" t="s">
        <v>133</v>
      </c>
      <c r="CP2623" t="s">
        <v>138</v>
      </c>
      <c r="CR2623" t="s">
        <v>139</v>
      </c>
      <c r="CS2623" t="s">
        <v>139</v>
      </c>
      <c r="CT2623" t="s">
        <v>140</v>
      </c>
      <c r="CU2623" t="s">
        <v>140</v>
      </c>
      <c r="CV2623" t="s">
        <v>140</v>
      </c>
      <c r="CW2623" t="s">
        <v>139</v>
      </c>
      <c r="CX2623" t="s">
        <v>140</v>
      </c>
      <c r="CY2623" t="s">
        <v>133</v>
      </c>
      <c r="CZ2623" s="8">
        <v>16702353313</v>
      </c>
      <c r="DA2623" t="s">
        <v>852</v>
      </c>
      <c r="DB2623" t="s">
        <v>140</v>
      </c>
      <c r="DC2623" t="s">
        <v>139</v>
      </c>
      <c r="DD2623" t="s">
        <v>117</v>
      </c>
      <c r="DE2623" t="s">
        <v>857</v>
      </c>
      <c r="DF2623" t="s">
        <v>858</v>
      </c>
      <c r="DG2623" t="s">
        <v>419</v>
      </c>
      <c r="DH2623" t="s">
        <v>848</v>
      </c>
      <c r="DI2623" t="s">
        <v>844</v>
      </c>
      <c r="DJ2623" t="s">
        <v>852</v>
      </c>
    </row>
    <row r="2624" spans="1:114" ht="15" customHeight="1" x14ac:dyDescent="0.35">
      <c r="A2624" t="s">
        <v>15588</v>
      </c>
      <c r="B2624" t="s">
        <v>144</v>
      </c>
      <c r="C2624" s="1">
        <v>45763</v>
      </c>
      <c r="D2624" s="1">
        <v>45841</v>
      </c>
      <c r="E2624" t="s">
        <v>116</v>
      </c>
      <c r="F2624" s="1">
        <v>45929</v>
      </c>
      <c r="G2624" t="s">
        <v>117</v>
      </c>
      <c r="H2624" t="s">
        <v>117</v>
      </c>
      <c r="I2624" t="s">
        <v>117</v>
      </c>
      <c r="J2624" t="s">
        <v>1884</v>
      </c>
      <c r="K2624" t="s">
        <v>1885</v>
      </c>
      <c r="L2624" t="s">
        <v>846</v>
      </c>
      <c r="M2624" t="s">
        <v>847</v>
      </c>
      <c r="N2624" t="s">
        <v>120</v>
      </c>
      <c r="O2624" t="s">
        <v>121</v>
      </c>
      <c r="P2624" s="6">
        <v>96950</v>
      </c>
      <c r="Q2624" t="s">
        <v>122</v>
      </c>
      <c r="S2624" s="8">
        <v>16702353313</v>
      </c>
      <c r="U2624" t="s">
        <v>848</v>
      </c>
      <c r="V2624">
        <v>721110</v>
      </c>
      <c r="W2624" t="s">
        <v>124</v>
      </c>
      <c r="Y2624" t="s">
        <v>1426</v>
      </c>
      <c r="Z2624" t="s">
        <v>1427</v>
      </c>
      <c r="AB2624" t="s">
        <v>154</v>
      </c>
      <c r="AC2624" t="s">
        <v>846</v>
      </c>
      <c r="AE2624" t="s">
        <v>120</v>
      </c>
      <c r="AF2624" t="s">
        <v>121</v>
      </c>
      <c r="AG2624" s="6">
        <v>96950</v>
      </c>
      <c r="AH2624" t="s">
        <v>122</v>
      </c>
      <c r="AJ2624" s="8">
        <v>16702353313</v>
      </c>
      <c r="AL2624" t="s">
        <v>852</v>
      </c>
      <c r="BE2624" t="str">
        <f>"37-2012.00"</f>
        <v>37-2012.00</v>
      </c>
      <c r="BF2624" t="s">
        <v>130</v>
      </c>
      <c r="BG2624" t="s">
        <v>5441</v>
      </c>
      <c r="BH2624" t="s">
        <v>2029</v>
      </c>
      <c r="BI2624">
        <v>3</v>
      </c>
      <c r="BJ2624">
        <v>3</v>
      </c>
      <c r="BK2624" s="1">
        <v>45931</v>
      </c>
      <c r="BL2624" s="1">
        <v>46295</v>
      </c>
      <c r="BM2624" s="1">
        <v>45931</v>
      </c>
      <c r="BN2624" s="1">
        <v>46295</v>
      </c>
      <c r="BO2624">
        <v>36</v>
      </c>
      <c r="BP2624">
        <v>6</v>
      </c>
      <c r="BQ2624">
        <v>6</v>
      </c>
      <c r="BR2624">
        <v>6</v>
      </c>
      <c r="BS2624">
        <v>6</v>
      </c>
      <c r="BT2624">
        <v>0</v>
      </c>
      <c r="BU2624">
        <v>6</v>
      </c>
      <c r="BV2624">
        <v>6</v>
      </c>
      <c r="BW2624" t="str">
        <f>"8:00 AM"</f>
        <v>8:00 AM</v>
      </c>
      <c r="BX2624" t="str">
        <f>"6:00 PM"</f>
        <v>6:00 PM</v>
      </c>
      <c r="BY2624" t="s">
        <v>133</v>
      </c>
      <c r="BZ2624">
        <v>0</v>
      </c>
      <c r="CA2624">
        <v>3</v>
      </c>
      <c r="CB2624" t="s">
        <v>117</v>
      </c>
      <c r="CD2624" t="s">
        <v>15589</v>
      </c>
      <c r="CE2624" t="s">
        <v>847</v>
      </c>
      <c r="CG2624" t="s">
        <v>136</v>
      </c>
      <c r="CH2624" t="s">
        <v>121</v>
      </c>
      <c r="CI2624" s="6">
        <v>96950</v>
      </c>
      <c r="CJ2624" s="10">
        <v>7.77</v>
      </c>
      <c r="CK2624" s="10">
        <v>7.77</v>
      </c>
      <c r="CN2624" t="s">
        <v>137</v>
      </c>
      <c r="CO2624" t="s">
        <v>133</v>
      </c>
      <c r="CP2624" t="s">
        <v>138</v>
      </c>
      <c r="CR2624" t="s">
        <v>139</v>
      </c>
      <c r="CS2624" t="s">
        <v>139</v>
      </c>
      <c r="CT2624" t="s">
        <v>140</v>
      </c>
      <c r="CU2624" t="s">
        <v>140</v>
      </c>
      <c r="CV2624" t="s">
        <v>140</v>
      </c>
      <c r="CW2624" t="s">
        <v>139</v>
      </c>
      <c r="CX2624" t="s">
        <v>140</v>
      </c>
      <c r="CY2624" t="s">
        <v>133</v>
      </c>
      <c r="CZ2624" s="8">
        <v>16702353313</v>
      </c>
      <c r="DA2624" t="s">
        <v>852</v>
      </c>
      <c r="DB2624" t="s">
        <v>140</v>
      </c>
      <c r="DC2624" t="s">
        <v>139</v>
      </c>
      <c r="DD2624" t="s">
        <v>117</v>
      </c>
      <c r="DE2624" t="s">
        <v>857</v>
      </c>
      <c r="DF2624" t="s">
        <v>858</v>
      </c>
      <c r="DG2624" t="s">
        <v>419</v>
      </c>
      <c r="DH2624" t="s">
        <v>848</v>
      </c>
      <c r="DI2624" t="s">
        <v>844</v>
      </c>
      <c r="DJ2624" t="s">
        <v>852</v>
      </c>
    </row>
    <row r="2625" spans="1:114" ht="15" customHeight="1" x14ac:dyDescent="0.35">
      <c r="A2625" t="s">
        <v>14136</v>
      </c>
      <c r="B2625" t="s">
        <v>144</v>
      </c>
      <c r="C2625" s="1">
        <v>45777</v>
      </c>
      <c r="D2625" s="1">
        <v>45841</v>
      </c>
      <c r="E2625" t="s">
        <v>211</v>
      </c>
      <c r="G2625" t="s">
        <v>117</v>
      </c>
      <c r="H2625" t="s">
        <v>117</v>
      </c>
      <c r="I2625" t="s">
        <v>117</v>
      </c>
      <c r="J2625" t="s">
        <v>625</v>
      </c>
      <c r="L2625" t="s">
        <v>634</v>
      </c>
      <c r="M2625" t="s">
        <v>633</v>
      </c>
      <c r="N2625" t="s">
        <v>136</v>
      </c>
      <c r="O2625" t="s">
        <v>121</v>
      </c>
      <c r="P2625" s="6">
        <v>96950</v>
      </c>
      <c r="Q2625" t="s">
        <v>122</v>
      </c>
      <c r="S2625" s="8">
        <v>16702368202</v>
      </c>
      <c r="U2625" t="s">
        <v>628</v>
      </c>
      <c r="V2625">
        <v>62211</v>
      </c>
      <c r="W2625" t="s">
        <v>124</v>
      </c>
      <c r="Y2625" t="s">
        <v>629</v>
      </c>
      <c r="Z2625" t="s">
        <v>630</v>
      </c>
      <c r="AA2625" t="s">
        <v>631</v>
      </c>
      <c r="AB2625" t="s">
        <v>632</v>
      </c>
      <c r="AC2625" t="s">
        <v>633</v>
      </c>
      <c r="AD2625" t="s">
        <v>634</v>
      </c>
      <c r="AE2625" t="s">
        <v>136</v>
      </c>
      <c r="AF2625" t="s">
        <v>121</v>
      </c>
      <c r="AG2625" s="6">
        <v>96950</v>
      </c>
      <c r="AH2625" t="s">
        <v>122</v>
      </c>
      <c r="AJ2625" s="8">
        <v>16702368202</v>
      </c>
      <c r="AL2625" t="s">
        <v>635</v>
      </c>
      <c r="BE2625" t="str">
        <f>"49-9062.00"</f>
        <v>49-9062.00</v>
      </c>
      <c r="BF2625" t="s">
        <v>14137</v>
      </c>
      <c r="BG2625" t="s">
        <v>14138</v>
      </c>
      <c r="BH2625" t="s">
        <v>14139</v>
      </c>
      <c r="BI2625">
        <v>2</v>
      </c>
      <c r="BJ2625">
        <v>2</v>
      </c>
      <c r="BK2625" s="1">
        <v>45895</v>
      </c>
      <c r="BL2625" s="1">
        <v>46259</v>
      </c>
      <c r="BM2625" s="1">
        <v>45895</v>
      </c>
      <c r="BN2625" s="1">
        <v>46259</v>
      </c>
      <c r="BO2625">
        <v>40</v>
      </c>
      <c r="BP2625">
        <v>0</v>
      </c>
      <c r="BQ2625">
        <v>8</v>
      </c>
      <c r="BR2625">
        <v>8</v>
      </c>
      <c r="BS2625">
        <v>8</v>
      </c>
      <c r="BT2625">
        <v>8</v>
      </c>
      <c r="BU2625">
        <v>8</v>
      </c>
      <c r="BV2625">
        <v>0</v>
      </c>
      <c r="BW2625" t="str">
        <f>"7:30 AM"</f>
        <v>7:30 AM</v>
      </c>
      <c r="BX2625" t="str">
        <f>"4:30 PM"</f>
        <v>4:30 PM</v>
      </c>
      <c r="BY2625" t="s">
        <v>459</v>
      </c>
      <c r="BZ2625">
        <v>0</v>
      </c>
      <c r="CA2625">
        <v>24</v>
      </c>
      <c r="CB2625" t="s">
        <v>139</v>
      </c>
      <c r="CC2625">
        <v>3</v>
      </c>
      <c r="CD2625" t="s">
        <v>14140</v>
      </c>
      <c r="CE2625" t="s">
        <v>633</v>
      </c>
      <c r="CF2625" t="s">
        <v>634</v>
      </c>
      <c r="CG2625" t="s">
        <v>136</v>
      </c>
      <c r="CH2625" t="s">
        <v>121</v>
      </c>
      <c r="CI2625" s="6">
        <v>96950</v>
      </c>
      <c r="CJ2625" s="10">
        <v>19.86</v>
      </c>
      <c r="CK2625" s="10">
        <v>20.85</v>
      </c>
      <c r="CL2625" s="10">
        <v>29.79</v>
      </c>
      <c r="CM2625" s="10">
        <v>31.28</v>
      </c>
      <c r="CN2625" t="s">
        <v>137</v>
      </c>
      <c r="CO2625" t="s">
        <v>640</v>
      </c>
      <c r="CP2625" t="s">
        <v>138</v>
      </c>
      <c r="CR2625" t="s">
        <v>117</v>
      </c>
      <c r="CS2625" t="s">
        <v>139</v>
      </c>
      <c r="CT2625" t="s">
        <v>140</v>
      </c>
      <c r="CU2625" t="s">
        <v>139</v>
      </c>
      <c r="CV2625" t="s">
        <v>140</v>
      </c>
      <c r="CW2625" t="s">
        <v>139</v>
      </c>
      <c r="CX2625" t="s">
        <v>140</v>
      </c>
      <c r="CY2625" t="s">
        <v>14141</v>
      </c>
      <c r="CZ2625" s="8">
        <v>16702368202</v>
      </c>
      <c r="DA2625" t="s">
        <v>642</v>
      </c>
      <c r="DB2625" t="s">
        <v>643</v>
      </c>
      <c r="DC2625" t="s">
        <v>139</v>
      </c>
      <c r="DD2625" t="s">
        <v>117</v>
      </c>
      <c r="DE2625" t="s">
        <v>644</v>
      </c>
      <c r="DF2625" t="s">
        <v>645</v>
      </c>
      <c r="DG2625" t="s">
        <v>127</v>
      </c>
      <c r="DH2625" t="s">
        <v>628</v>
      </c>
      <c r="DI2625" t="s">
        <v>625</v>
      </c>
      <c r="DJ2625" t="s">
        <v>646</v>
      </c>
    </row>
    <row r="2626" spans="1:114" ht="15" customHeight="1" x14ac:dyDescent="0.35">
      <c r="A2626" t="s">
        <v>15502</v>
      </c>
      <c r="B2626" t="s">
        <v>294</v>
      </c>
      <c r="C2626" s="1">
        <v>45777</v>
      </c>
      <c r="D2626" s="1">
        <v>45841</v>
      </c>
      <c r="E2626" t="s">
        <v>116</v>
      </c>
      <c r="F2626" s="1">
        <v>45929</v>
      </c>
      <c r="G2626" t="s">
        <v>117</v>
      </c>
      <c r="H2626" t="s">
        <v>117</v>
      </c>
      <c r="I2626" t="s">
        <v>117</v>
      </c>
      <c r="J2626" t="s">
        <v>2945</v>
      </c>
      <c r="K2626" t="s">
        <v>5549</v>
      </c>
      <c r="L2626" t="s">
        <v>2947</v>
      </c>
      <c r="N2626" t="s">
        <v>120</v>
      </c>
      <c r="O2626" t="s">
        <v>121</v>
      </c>
      <c r="P2626" s="6">
        <v>96950</v>
      </c>
      <c r="Q2626" t="s">
        <v>122</v>
      </c>
      <c r="R2626" t="s">
        <v>140</v>
      </c>
      <c r="S2626" s="8">
        <v>16702347873</v>
      </c>
      <c r="U2626" t="s">
        <v>2948</v>
      </c>
      <c r="V2626">
        <v>56132</v>
      </c>
      <c r="W2626" t="s">
        <v>124</v>
      </c>
      <c r="Y2626" t="s">
        <v>2949</v>
      </c>
      <c r="Z2626" t="s">
        <v>2950</v>
      </c>
      <c r="AA2626" t="s">
        <v>2951</v>
      </c>
      <c r="AB2626" t="s">
        <v>128</v>
      </c>
      <c r="AC2626" t="s">
        <v>2947</v>
      </c>
      <c r="AE2626" t="s">
        <v>120</v>
      </c>
      <c r="AF2626" t="s">
        <v>121</v>
      </c>
      <c r="AG2626" s="6">
        <v>96950</v>
      </c>
      <c r="AH2626" t="s">
        <v>122</v>
      </c>
      <c r="AJ2626" s="8">
        <v>16702347873</v>
      </c>
      <c r="AL2626" t="s">
        <v>2952</v>
      </c>
      <c r="BE2626" t="str">
        <f>"35-3011.00"</f>
        <v>35-3011.00</v>
      </c>
      <c r="BF2626" t="s">
        <v>3842</v>
      </c>
      <c r="BG2626" t="s">
        <v>5550</v>
      </c>
      <c r="BH2626" t="s">
        <v>3844</v>
      </c>
      <c r="BI2626">
        <v>8</v>
      </c>
      <c r="BJ2626">
        <v>7</v>
      </c>
      <c r="BK2626" s="1">
        <v>45931</v>
      </c>
      <c r="BL2626" s="1">
        <v>46295</v>
      </c>
      <c r="BM2626" s="1">
        <v>45931</v>
      </c>
      <c r="BN2626" s="1">
        <v>46295</v>
      </c>
      <c r="BO2626">
        <v>35</v>
      </c>
      <c r="BP2626">
        <v>0</v>
      </c>
      <c r="BQ2626">
        <v>7</v>
      </c>
      <c r="BR2626">
        <v>7</v>
      </c>
      <c r="BS2626">
        <v>7</v>
      </c>
      <c r="BT2626">
        <v>7</v>
      </c>
      <c r="BU2626">
        <v>7</v>
      </c>
      <c r="BV2626">
        <v>0</v>
      </c>
      <c r="BW2626" t="str">
        <f>"8:00 AM"</f>
        <v>8:00 AM</v>
      </c>
      <c r="BX2626" t="str">
        <f>"4:00 PM"</f>
        <v>4:00 PM</v>
      </c>
      <c r="BY2626" t="s">
        <v>133</v>
      </c>
      <c r="BZ2626">
        <v>0</v>
      </c>
      <c r="CA2626">
        <v>6</v>
      </c>
      <c r="CB2626" t="s">
        <v>117</v>
      </c>
      <c r="CD2626" t="s">
        <v>5551</v>
      </c>
      <c r="CE2626" t="s">
        <v>2956</v>
      </c>
      <c r="CG2626" t="s">
        <v>120</v>
      </c>
      <c r="CH2626" t="s">
        <v>121</v>
      </c>
      <c r="CI2626" s="6">
        <v>96950</v>
      </c>
      <c r="CJ2626" s="10">
        <v>8.15</v>
      </c>
      <c r="CK2626" s="10">
        <v>8.15</v>
      </c>
      <c r="CL2626" s="10">
        <v>12.22</v>
      </c>
      <c r="CM2626" s="10">
        <v>12.22</v>
      </c>
      <c r="CN2626" t="s">
        <v>137</v>
      </c>
      <c r="CP2626" t="s">
        <v>138</v>
      </c>
      <c r="CR2626" t="s">
        <v>117</v>
      </c>
      <c r="CS2626" t="s">
        <v>139</v>
      </c>
      <c r="CT2626" t="s">
        <v>140</v>
      </c>
      <c r="CU2626" t="s">
        <v>139</v>
      </c>
      <c r="CV2626" t="s">
        <v>140</v>
      </c>
      <c r="CW2626" t="s">
        <v>139</v>
      </c>
      <c r="CX2626" t="s">
        <v>140</v>
      </c>
      <c r="CY2626" t="s">
        <v>308</v>
      </c>
      <c r="CZ2626" s="8">
        <v>16702347873</v>
      </c>
      <c r="DA2626" t="s">
        <v>2952</v>
      </c>
      <c r="DB2626" t="s">
        <v>309</v>
      </c>
      <c r="DC2626" t="s">
        <v>139</v>
      </c>
      <c r="DD2626" t="s">
        <v>117</v>
      </c>
    </row>
    <row r="2627" spans="1:114" ht="15" customHeight="1" x14ac:dyDescent="0.35">
      <c r="A2627" t="s">
        <v>13934</v>
      </c>
      <c r="B2627" t="s">
        <v>144</v>
      </c>
      <c r="C2627" s="1">
        <v>45778</v>
      </c>
      <c r="D2627" s="1">
        <v>45841</v>
      </c>
      <c r="E2627" t="s">
        <v>116</v>
      </c>
      <c r="F2627" s="1">
        <v>45929</v>
      </c>
      <c r="G2627" t="s">
        <v>117</v>
      </c>
      <c r="H2627" t="s">
        <v>117</v>
      </c>
      <c r="I2627" t="s">
        <v>117</v>
      </c>
      <c r="J2627" t="s">
        <v>13935</v>
      </c>
      <c r="K2627" t="s">
        <v>13936</v>
      </c>
      <c r="L2627" t="s">
        <v>13937</v>
      </c>
      <c r="M2627" t="s">
        <v>12783</v>
      </c>
      <c r="N2627" t="s">
        <v>136</v>
      </c>
      <c r="O2627" t="s">
        <v>121</v>
      </c>
      <c r="P2627" s="6">
        <v>96950</v>
      </c>
      <c r="Q2627" t="s">
        <v>122</v>
      </c>
      <c r="S2627" s="8">
        <v>16702355098</v>
      </c>
      <c r="U2627" t="s">
        <v>12784</v>
      </c>
      <c r="V2627">
        <v>72251</v>
      </c>
      <c r="W2627" t="s">
        <v>124</v>
      </c>
      <c r="Y2627" t="s">
        <v>4151</v>
      </c>
      <c r="Z2627" t="s">
        <v>13938</v>
      </c>
      <c r="AA2627" t="s">
        <v>13939</v>
      </c>
      <c r="AB2627" t="s">
        <v>474</v>
      </c>
      <c r="AC2627" t="s">
        <v>13937</v>
      </c>
      <c r="AD2627" t="s">
        <v>12783</v>
      </c>
      <c r="AE2627" t="s">
        <v>136</v>
      </c>
      <c r="AF2627" t="s">
        <v>121</v>
      </c>
      <c r="AG2627" s="6">
        <v>96950</v>
      </c>
      <c r="AH2627" t="s">
        <v>122</v>
      </c>
      <c r="AJ2627" s="8">
        <v>16702355098</v>
      </c>
      <c r="AL2627" t="s">
        <v>12790</v>
      </c>
      <c r="BE2627" t="str">
        <f>"35-2014.00"</f>
        <v>35-2014.00</v>
      </c>
      <c r="BF2627" t="s">
        <v>191</v>
      </c>
      <c r="BG2627" t="s">
        <v>13940</v>
      </c>
      <c r="BH2627" t="s">
        <v>313</v>
      </c>
      <c r="BI2627">
        <v>7</v>
      </c>
      <c r="BJ2627">
        <v>7</v>
      </c>
      <c r="BK2627" s="1">
        <v>45931</v>
      </c>
      <c r="BL2627" s="1">
        <v>46295</v>
      </c>
      <c r="BM2627" s="1">
        <v>45931</v>
      </c>
      <c r="BN2627" s="1">
        <v>46295</v>
      </c>
      <c r="BO2627">
        <v>36</v>
      </c>
      <c r="BP2627">
        <v>6</v>
      </c>
      <c r="BQ2627">
        <v>6</v>
      </c>
      <c r="BR2627">
        <v>6</v>
      </c>
      <c r="BS2627">
        <v>0</v>
      </c>
      <c r="BT2627">
        <v>6</v>
      </c>
      <c r="BU2627">
        <v>6</v>
      </c>
      <c r="BV2627">
        <v>6</v>
      </c>
      <c r="BW2627" t="str">
        <f>"7:00 AM"</f>
        <v>7:00 AM</v>
      </c>
      <c r="BX2627" t="str">
        <f>"2:00 PM"</f>
        <v>2:00 PM</v>
      </c>
      <c r="BY2627" t="s">
        <v>133</v>
      </c>
      <c r="BZ2627">
        <v>0</v>
      </c>
      <c r="CA2627">
        <v>12</v>
      </c>
      <c r="CB2627" t="s">
        <v>117</v>
      </c>
      <c r="CD2627" t="s">
        <v>13941</v>
      </c>
      <c r="CE2627" t="s">
        <v>13937</v>
      </c>
      <c r="CF2627" t="s">
        <v>140</v>
      </c>
      <c r="CG2627" t="s">
        <v>136</v>
      </c>
      <c r="CH2627" t="s">
        <v>121</v>
      </c>
      <c r="CI2627" s="6">
        <v>96950</v>
      </c>
      <c r="CJ2627" s="10">
        <v>8.83</v>
      </c>
      <c r="CK2627" s="10">
        <v>8.83</v>
      </c>
      <c r="CL2627" s="10">
        <v>13.25</v>
      </c>
      <c r="CM2627" s="10">
        <v>13.25</v>
      </c>
      <c r="CN2627" t="s">
        <v>137</v>
      </c>
      <c r="CO2627" t="s">
        <v>140</v>
      </c>
      <c r="CP2627" t="s">
        <v>138</v>
      </c>
      <c r="CR2627" t="s">
        <v>117</v>
      </c>
      <c r="CS2627" t="s">
        <v>139</v>
      </c>
      <c r="CT2627" t="s">
        <v>140</v>
      </c>
      <c r="CU2627" t="s">
        <v>139</v>
      </c>
      <c r="CV2627" t="s">
        <v>140</v>
      </c>
      <c r="CW2627" t="s">
        <v>139</v>
      </c>
      <c r="CX2627" t="s">
        <v>140</v>
      </c>
      <c r="CY2627" t="s">
        <v>1167</v>
      </c>
      <c r="CZ2627" s="8">
        <v>16702355098</v>
      </c>
      <c r="DA2627" t="s">
        <v>12790</v>
      </c>
      <c r="DB2627" t="s">
        <v>309</v>
      </c>
      <c r="DC2627" t="s">
        <v>139</v>
      </c>
      <c r="DD2627" t="s">
        <v>117</v>
      </c>
      <c r="DE2627" t="s">
        <v>1530</v>
      </c>
      <c r="DF2627" t="s">
        <v>1531</v>
      </c>
      <c r="DG2627" t="s">
        <v>1532</v>
      </c>
      <c r="DH2627" t="s">
        <v>1156</v>
      </c>
      <c r="DI2627" t="s">
        <v>1153</v>
      </c>
      <c r="DJ2627" t="s">
        <v>1162</v>
      </c>
    </row>
    <row r="2628" spans="1:114" ht="15" customHeight="1" x14ac:dyDescent="0.35">
      <c r="A2628" t="s">
        <v>12616</v>
      </c>
      <c r="B2628" t="s">
        <v>144</v>
      </c>
      <c r="C2628" s="1">
        <v>45778</v>
      </c>
      <c r="D2628" s="1">
        <v>45841</v>
      </c>
      <c r="E2628" t="s">
        <v>116</v>
      </c>
      <c r="F2628" s="1">
        <v>45929</v>
      </c>
      <c r="G2628" t="s">
        <v>117</v>
      </c>
      <c r="H2628" t="s">
        <v>117</v>
      </c>
      <c r="I2628" t="s">
        <v>117</v>
      </c>
      <c r="J2628" t="s">
        <v>6882</v>
      </c>
      <c r="K2628" t="s">
        <v>140</v>
      </c>
      <c r="L2628" t="s">
        <v>6883</v>
      </c>
      <c r="M2628" t="s">
        <v>8723</v>
      </c>
      <c r="N2628" t="s">
        <v>3437</v>
      </c>
      <c r="O2628" t="s">
        <v>121</v>
      </c>
      <c r="P2628" s="6">
        <v>96950</v>
      </c>
      <c r="Q2628" t="s">
        <v>122</v>
      </c>
      <c r="S2628" s="8">
        <v>16703226031</v>
      </c>
      <c r="U2628" t="s">
        <v>6885</v>
      </c>
      <c r="V2628">
        <v>424410</v>
      </c>
      <c r="W2628" t="s">
        <v>124</v>
      </c>
      <c r="Y2628" t="s">
        <v>6886</v>
      </c>
      <c r="Z2628" t="s">
        <v>6887</v>
      </c>
      <c r="AA2628" t="s">
        <v>6888</v>
      </c>
      <c r="AB2628" t="s">
        <v>6889</v>
      </c>
      <c r="AC2628" t="s">
        <v>6883</v>
      </c>
      <c r="AD2628" t="s">
        <v>8723</v>
      </c>
      <c r="AE2628" t="s">
        <v>3437</v>
      </c>
      <c r="AF2628" t="s">
        <v>121</v>
      </c>
      <c r="AG2628" s="6">
        <v>96950</v>
      </c>
      <c r="AH2628" t="s">
        <v>122</v>
      </c>
      <c r="AJ2628" s="8">
        <v>16714826266</v>
      </c>
      <c r="AL2628" t="s">
        <v>6897</v>
      </c>
      <c r="AM2628" t="s">
        <v>717</v>
      </c>
      <c r="AN2628" t="s">
        <v>718</v>
      </c>
      <c r="AO2628" t="s">
        <v>719</v>
      </c>
      <c r="AP2628" t="s">
        <v>720</v>
      </c>
      <c r="AQ2628" t="s">
        <v>721</v>
      </c>
      <c r="AR2628" t="s">
        <v>722</v>
      </c>
      <c r="AS2628" t="s">
        <v>577</v>
      </c>
      <c r="AT2628" t="s">
        <v>578</v>
      </c>
      <c r="AU2628" s="6">
        <v>96913</v>
      </c>
      <c r="AV2628" t="s">
        <v>122</v>
      </c>
      <c r="AX2628" s="8">
        <v>16716461222</v>
      </c>
      <c r="AY2628">
        <v>111</v>
      </c>
      <c r="AZ2628" t="s">
        <v>723</v>
      </c>
      <c r="BA2628" t="s">
        <v>724</v>
      </c>
      <c r="BB2628" t="s">
        <v>725</v>
      </c>
      <c r="BC2628" t="s">
        <v>578</v>
      </c>
      <c r="BD2628" t="s">
        <v>726</v>
      </c>
      <c r="BE2628" t="str">
        <f>"43-3031.00"</f>
        <v>43-3031.00</v>
      </c>
      <c r="BF2628" t="s">
        <v>357</v>
      </c>
      <c r="BG2628" t="s">
        <v>12617</v>
      </c>
      <c r="BH2628" t="s">
        <v>1669</v>
      </c>
      <c r="BI2628">
        <v>1</v>
      </c>
      <c r="BJ2628">
        <v>1</v>
      </c>
      <c r="BK2628" s="1">
        <v>45931</v>
      </c>
      <c r="BL2628" s="1">
        <v>46295</v>
      </c>
      <c r="BM2628" s="1">
        <v>45931</v>
      </c>
      <c r="BN2628" s="1">
        <v>46295</v>
      </c>
      <c r="BO2628">
        <v>40</v>
      </c>
      <c r="BP2628">
        <v>0</v>
      </c>
      <c r="BQ2628">
        <v>8</v>
      </c>
      <c r="BR2628">
        <v>8</v>
      </c>
      <c r="BS2628">
        <v>8</v>
      </c>
      <c r="BT2628">
        <v>8</v>
      </c>
      <c r="BU2628">
        <v>8</v>
      </c>
      <c r="BV2628">
        <v>0</v>
      </c>
      <c r="BW2628" t="str">
        <f>"8:00 AM"</f>
        <v>8:00 AM</v>
      </c>
      <c r="BX2628" t="str">
        <f>"5:00 PM"</f>
        <v>5:00 PM</v>
      </c>
      <c r="BY2628" t="s">
        <v>159</v>
      </c>
      <c r="BZ2628">
        <v>0</v>
      </c>
      <c r="CA2628">
        <v>12</v>
      </c>
      <c r="CB2628" t="s">
        <v>117</v>
      </c>
      <c r="CD2628" s="2" t="s">
        <v>12618</v>
      </c>
      <c r="CE2628" t="s">
        <v>6883</v>
      </c>
      <c r="CF2628" t="s">
        <v>8723</v>
      </c>
      <c r="CG2628" t="s">
        <v>3437</v>
      </c>
      <c r="CH2628" t="s">
        <v>121</v>
      </c>
      <c r="CI2628" s="6">
        <v>96950</v>
      </c>
      <c r="CJ2628" s="10">
        <v>12.28</v>
      </c>
      <c r="CK2628" s="10">
        <v>12.28</v>
      </c>
      <c r="CL2628" s="10">
        <v>18.420000000000002</v>
      </c>
      <c r="CM2628" s="10">
        <v>18.420000000000002</v>
      </c>
      <c r="CN2628" t="s">
        <v>137</v>
      </c>
      <c r="CO2628" t="s">
        <v>12619</v>
      </c>
      <c r="CP2628" t="s">
        <v>138</v>
      </c>
      <c r="CR2628" t="s">
        <v>117</v>
      </c>
      <c r="CS2628" t="s">
        <v>139</v>
      </c>
      <c r="CT2628" t="s">
        <v>139</v>
      </c>
      <c r="CU2628" t="s">
        <v>139</v>
      </c>
      <c r="CV2628" t="s">
        <v>140</v>
      </c>
      <c r="CW2628" t="s">
        <v>139</v>
      </c>
      <c r="CX2628" t="s">
        <v>139</v>
      </c>
      <c r="CY2628" t="s">
        <v>6896</v>
      </c>
      <c r="CZ2628" s="8">
        <v>16703226031</v>
      </c>
      <c r="DA2628" t="s">
        <v>6897</v>
      </c>
      <c r="DB2628" t="s">
        <v>140</v>
      </c>
      <c r="DC2628" t="s">
        <v>139</v>
      </c>
      <c r="DD2628" t="s">
        <v>117</v>
      </c>
    </row>
    <row r="2629" spans="1:114" ht="15" customHeight="1" x14ac:dyDescent="0.35">
      <c r="A2629" t="s">
        <v>15587</v>
      </c>
      <c r="B2629" t="s">
        <v>294</v>
      </c>
      <c r="C2629" s="1">
        <v>45779</v>
      </c>
      <c r="D2629" s="1">
        <v>45841</v>
      </c>
      <c r="E2629" t="s">
        <v>116</v>
      </c>
      <c r="F2629" s="1">
        <v>45929</v>
      </c>
      <c r="G2629" t="s">
        <v>117</v>
      </c>
      <c r="H2629" t="s">
        <v>117</v>
      </c>
      <c r="I2629" t="s">
        <v>117</v>
      </c>
      <c r="J2629" t="s">
        <v>295</v>
      </c>
      <c r="K2629" t="s">
        <v>7307</v>
      </c>
      <c r="L2629" t="s">
        <v>2834</v>
      </c>
      <c r="N2629" t="s">
        <v>136</v>
      </c>
      <c r="O2629" t="s">
        <v>121</v>
      </c>
      <c r="P2629" s="6">
        <v>96950</v>
      </c>
      <c r="Q2629" t="s">
        <v>122</v>
      </c>
      <c r="S2629" s="8">
        <v>16702356129</v>
      </c>
      <c r="U2629" t="s">
        <v>299</v>
      </c>
      <c r="V2629">
        <v>56132</v>
      </c>
      <c r="W2629" t="s">
        <v>124</v>
      </c>
      <c r="Y2629" t="s">
        <v>300</v>
      </c>
      <c r="Z2629" t="s">
        <v>301</v>
      </c>
      <c r="AA2629" t="s">
        <v>2835</v>
      </c>
      <c r="AB2629" t="s">
        <v>237</v>
      </c>
      <c r="AC2629" t="s">
        <v>2834</v>
      </c>
      <c r="AE2629" t="s">
        <v>136</v>
      </c>
      <c r="AF2629" t="s">
        <v>121</v>
      </c>
      <c r="AG2629" s="6">
        <v>96950</v>
      </c>
      <c r="AH2629" t="s">
        <v>122</v>
      </c>
      <c r="AJ2629" s="8">
        <v>16702356129</v>
      </c>
      <c r="AL2629" t="s">
        <v>303</v>
      </c>
      <c r="BE2629" t="str">
        <f>"37-2012.00"</f>
        <v>37-2012.00</v>
      </c>
      <c r="BF2629" t="s">
        <v>130</v>
      </c>
      <c r="BG2629" t="s">
        <v>14462</v>
      </c>
      <c r="BH2629" t="s">
        <v>5324</v>
      </c>
      <c r="BI2629">
        <v>15</v>
      </c>
      <c r="BJ2629">
        <v>14</v>
      </c>
      <c r="BK2629" s="1">
        <v>45931</v>
      </c>
      <c r="BL2629" s="1">
        <v>46295</v>
      </c>
      <c r="BM2629" s="1">
        <v>45931</v>
      </c>
      <c r="BN2629" s="1">
        <v>46295</v>
      </c>
      <c r="BO2629">
        <v>35</v>
      </c>
      <c r="BP2629">
        <v>0</v>
      </c>
      <c r="BQ2629">
        <v>7</v>
      </c>
      <c r="BR2629">
        <v>7</v>
      </c>
      <c r="BS2629">
        <v>7</v>
      </c>
      <c r="BT2629">
        <v>7</v>
      </c>
      <c r="BU2629">
        <v>7</v>
      </c>
      <c r="BV2629">
        <v>0</v>
      </c>
      <c r="BW2629" t="str">
        <f>"8:00 AM"</f>
        <v>8:00 AM</v>
      </c>
      <c r="BX2629" t="str">
        <f>"4:00 PM"</f>
        <v>4:00 PM</v>
      </c>
      <c r="BY2629" t="s">
        <v>133</v>
      </c>
      <c r="BZ2629">
        <v>0</v>
      </c>
      <c r="CA2629">
        <v>3</v>
      </c>
      <c r="CB2629" t="s">
        <v>117</v>
      </c>
      <c r="CD2629" t="s">
        <v>14463</v>
      </c>
      <c r="CE2629" t="s">
        <v>2839</v>
      </c>
      <c r="CF2629" t="s">
        <v>2840</v>
      </c>
      <c r="CG2629" t="s">
        <v>136</v>
      </c>
      <c r="CH2629" t="s">
        <v>121</v>
      </c>
      <c r="CI2629" s="6">
        <v>96950</v>
      </c>
      <c r="CJ2629" s="10">
        <v>7.77</v>
      </c>
      <c r="CK2629" s="10">
        <v>7.77</v>
      </c>
      <c r="CL2629" s="10">
        <v>11.66</v>
      </c>
      <c r="CM2629" s="10">
        <v>11.66</v>
      </c>
      <c r="CN2629" t="s">
        <v>137</v>
      </c>
      <c r="CP2629" t="s">
        <v>138</v>
      </c>
      <c r="CR2629" t="s">
        <v>117</v>
      </c>
      <c r="CS2629" t="s">
        <v>139</v>
      </c>
      <c r="CT2629" t="s">
        <v>140</v>
      </c>
      <c r="CU2629" t="s">
        <v>139</v>
      </c>
      <c r="CV2629" t="s">
        <v>140</v>
      </c>
      <c r="CW2629" t="s">
        <v>139</v>
      </c>
      <c r="CX2629" t="s">
        <v>140</v>
      </c>
      <c r="CY2629" t="s">
        <v>308</v>
      </c>
      <c r="CZ2629" s="8">
        <v>16702356129</v>
      </c>
      <c r="DA2629" t="s">
        <v>303</v>
      </c>
      <c r="DB2629" t="s">
        <v>309</v>
      </c>
      <c r="DC2629" t="s">
        <v>139</v>
      </c>
      <c r="DD2629" t="s">
        <v>117</v>
      </c>
    </row>
    <row r="2630" spans="1:114" ht="15" customHeight="1" x14ac:dyDescent="0.35">
      <c r="A2630" t="s">
        <v>15524</v>
      </c>
      <c r="B2630" t="s">
        <v>144</v>
      </c>
      <c r="C2630" s="1">
        <v>45779</v>
      </c>
      <c r="D2630" s="1">
        <v>45841</v>
      </c>
      <c r="E2630" t="s">
        <v>116</v>
      </c>
      <c r="F2630" s="1">
        <v>45929</v>
      </c>
      <c r="G2630" t="s">
        <v>139</v>
      </c>
      <c r="H2630" t="s">
        <v>117</v>
      </c>
      <c r="I2630" t="s">
        <v>117</v>
      </c>
      <c r="J2630" t="s">
        <v>295</v>
      </c>
      <c r="K2630" t="s">
        <v>7307</v>
      </c>
      <c r="L2630" t="s">
        <v>2834</v>
      </c>
      <c r="N2630" t="s">
        <v>136</v>
      </c>
      <c r="O2630" t="s">
        <v>121</v>
      </c>
      <c r="P2630" s="6">
        <v>96950</v>
      </c>
      <c r="Q2630" t="s">
        <v>122</v>
      </c>
      <c r="S2630" s="8">
        <v>16702356129</v>
      </c>
      <c r="U2630" t="s">
        <v>299</v>
      </c>
      <c r="V2630">
        <v>56132</v>
      </c>
      <c r="W2630" t="s">
        <v>124</v>
      </c>
      <c r="Y2630" t="s">
        <v>300</v>
      </c>
      <c r="Z2630" t="s">
        <v>301</v>
      </c>
      <c r="AA2630" t="s">
        <v>2835</v>
      </c>
      <c r="AB2630" t="s">
        <v>237</v>
      </c>
      <c r="AC2630" t="s">
        <v>2834</v>
      </c>
      <c r="AE2630" t="s">
        <v>136</v>
      </c>
      <c r="AF2630" t="s">
        <v>121</v>
      </c>
      <c r="AG2630" s="6">
        <v>96950</v>
      </c>
      <c r="AH2630" t="s">
        <v>122</v>
      </c>
      <c r="AJ2630" s="8">
        <v>16702356129</v>
      </c>
      <c r="AL2630" t="s">
        <v>303</v>
      </c>
      <c r="BE2630" t="str">
        <f>"37-2012.00"</f>
        <v>37-2012.00</v>
      </c>
      <c r="BF2630" t="s">
        <v>130</v>
      </c>
      <c r="BG2630" t="s">
        <v>14462</v>
      </c>
      <c r="BH2630" t="s">
        <v>5324</v>
      </c>
      <c r="BI2630">
        <v>3</v>
      </c>
      <c r="BJ2630">
        <v>3</v>
      </c>
      <c r="BK2630" s="1">
        <v>45931</v>
      </c>
      <c r="BL2630" s="1">
        <v>47026</v>
      </c>
      <c r="BM2630" s="1">
        <v>45931</v>
      </c>
      <c r="BN2630" s="1">
        <v>47026</v>
      </c>
      <c r="BO2630">
        <v>35</v>
      </c>
      <c r="BP2630">
        <v>0</v>
      </c>
      <c r="BQ2630">
        <v>7</v>
      </c>
      <c r="BR2630">
        <v>7</v>
      </c>
      <c r="BS2630">
        <v>7</v>
      </c>
      <c r="BT2630">
        <v>7</v>
      </c>
      <c r="BU2630">
        <v>7</v>
      </c>
      <c r="BV2630">
        <v>0</v>
      </c>
      <c r="BW2630" t="str">
        <f>"8:00 AM"</f>
        <v>8:00 AM</v>
      </c>
      <c r="BX2630" t="str">
        <f>"4:00 PM"</f>
        <v>4:00 PM</v>
      </c>
      <c r="BY2630" t="s">
        <v>133</v>
      </c>
      <c r="BZ2630">
        <v>0</v>
      </c>
      <c r="CA2630">
        <v>3</v>
      </c>
      <c r="CB2630" t="s">
        <v>117</v>
      </c>
      <c r="CD2630" t="s">
        <v>14463</v>
      </c>
      <c r="CE2630" t="s">
        <v>2839</v>
      </c>
      <c r="CF2630" t="s">
        <v>2840</v>
      </c>
      <c r="CG2630" t="s">
        <v>136</v>
      </c>
      <c r="CH2630" t="s">
        <v>121</v>
      </c>
      <c r="CI2630" s="6">
        <v>96950</v>
      </c>
      <c r="CJ2630" s="10">
        <v>7.77</v>
      </c>
      <c r="CK2630" s="10">
        <v>7.77</v>
      </c>
      <c r="CL2630" s="10">
        <v>11.66</v>
      </c>
      <c r="CM2630" s="10">
        <v>11.66</v>
      </c>
      <c r="CN2630" t="s">
        <v>137</v>
      </c>
      <c r="CP2630" t="s">
        <v>138</v>
      </c>
      <c r="CR2630" t="s">
        <v>117</v>
      </c>
      <c r="CS2630" t="s">
        <v>139</v>
      </c>
      <c r="CT2630" t="s">
        <v>140</v>
      </c>
      <c r="CU2630" t="s">
        <v>139</v>
      </c>
      <c r="CV2630" t="s">
        <v>140</v>
      </c>
      <c r="CW2630" t="s">
        <v>139</v>
      </c>
      <c r="CX2630" t="s">
        <v>140</v>
      </c>
      <c r="CY2630" t="s">
        <v>308</v>
      </c>
      <c r="CZ2630" s="8">
        <v>16702356129</v>
      </c>
      <c r="DA2630" t="s">
        <v>303</v>
      </c>
      <c r="DB2630" t="s">
        <v>309</v>
      </c>
      <c r="DC2630" t="s">
        <v>139</v>
      </c>
      <c r="DD2630" t="s">
        <v>117</v>
      </c>
    </row>
    <row r="2631" spans="1:114" ht="15" customHeight="1" x14ac:dyDescent="0.35">
      <c r="A2631" t="s">
        <v>2957</v>
      </c>
      <c r="B2631" t="s">
        <v>144</v>
      </c>
      <c r="C2631" s="1">
        <v>45780</v>
      </c>
      <c r="D2631" s="1">
        <v>45841</v>
      </c>
      <c r="E2631" t="s">
        <v>116</v>
      </c>
      <c r="F2631" s="1">
        <v>45929</v>
      </c>
      <c r="G2631" t="s">
        <v>117</v>
      </c>
      <c r="H2631" t="s">
        <v>117</v>
      </c>
      <c r="I2631" t="s">
        <v>117</v>
      </c>
      <c r="J2631" t="s">
        <v>2958</v>
      </c>
      <c r="L2631" t="s">
        <v>2959</v>
      </c>
      <c r="M2631" t="s">
        <v>2687</v>
      </c>
      <c r="N2631" t="s">
        <v>120</v>
      </c>
      <c r="O2631" t="s">
        <v>121</v>
      </c>
      <c r="P2631" s="6">
        <v>96950</v>
      </c>
      <c r="Q2631" t="s">
        <v>122</v>
      </c>
      <c r="S2631" s="8">
        <v>16702341726</v>
      </c>
      <c r="U2631" t="s">
        <v>2688</v>
      </c>
      <c r="V2631">
        <v>311811</v>
      </c>
      <c r="W2631" t="s">
        <v>124</v>
      </c>
      <c r="Y2631" t="s">
        <v>2689</v>
      </c>
      <c r="Z2631" t="s">
        <v>2690</v>
      </c>
      <c r="AB2631" t="s">
        <v>2691</v>
      </c>
      <c r="AC2631" t="s">
        <v>2686</v>
      </c>
      <c r="AD2631" t="s">
        <v>2687</v>
      </c>
      <c r="AE2631" t="s">
        <v>120</v>
      </c>
      <c r="AF2631" t="s">
        <v>121</v>
      </c>
      <c r="AG2631" s="6">
        <v>96950</v>
      </c>
      <c r="AH2631" t="s">
        <v>122</v>
      </c>
      <c r="AJ2631" s="8">
        <v>16702341726</v>
      </c>
      <c r="AL2631" t="s">
        <v>2692</v>
      </c>
      <c r="BE2631" t="str">
        <f>"49-9041.00"</f>
        <v>49-9041.00</v>
      </c>
      <c r="BF2631" t="s">
        <v>2960</v>
      </c>
      <c r="BG2631" t="s">
        <v>2961</v>
      </c>
      <c r="BH2631" t="s">
        <v>2960</v>
      </c>
      <c r="BI2631">
        <v>2</v>
      </c>
      <c r="BJ2631">
        <v>2</v>
      </c>
      <c r="BK2631" s="1">
        <v>45931</v>
      </c>
      <c r="BL2631" s="1">
        <v>46295</v>
      </c>
      <c r="BM2631" s="1">
        <v>45931</v>
      </c>
      <c r="BN2631" s="1">
        <v>46295</v>
      </c>
      <c r="BO2631">
        <v>40</v>
      </c>
      <c r="BP2631">
        <v>0</v>
      </c>
      <c r="BQ2631">
        <v>7</v>
      </c>
      <c r="BR2631">
        <v>7</v>
      </c>
      <c r="BS2631">
        <v>7</v>
      </c>
      <c r="BT2631">
        <v>7</v>
      </c>
      <c r="BU2631">
        <v>7</v>
      </c>
      <c r="BV2631">
        <v>5</v>
      </c>
      <c r="BW2631" t="str">
        <f>"8:00 AM"</f>
        <v>8:00 AM</v>
      </c>
      <c r="BX2631" t="str">
        <f>"4:00 PM"</f>
        <v>4:00 PM</v>
      </c>
      <c r="BY2631" t="s">
        <v>159</v>
      </c>
      <c r="BZ2631">
        <v>3</v>
      </c>
      <c r="CA2631">
        <v>12</v>
      </c>
      <c r="CB2631" t="s">
        <v>117</v>
      </c>
      <c r="CD2631" t="s">
        <v>2962</v>
      </c>
      <c r="CE2631" t="s">
        <v>2686</v>
      </c>
      <c r="CF2631" t="s">
        <v>2687</v>
      </c>
      <c r="CG2631" t="s">
        <v>120</v>
      </c>
      <c r="CH2631" t="s">
        <v>121</v>
      </c>
      <c r="CI2631" s="6">
        <v>96950</v>
      </c>
      <c r="CJ2631" s="10">
        <v>10.029999999999999</v>
      </c>
      <c r="CK2631" s="10">
        <v>10.029999999999999</v>
      </c>
      <c r="CL2631" s="10">
        <v>15.05</v>
      </c>
      <c r="CM2631" s="10">
        <v>15.05</v>
      </c>
      <c r="CN2631" t="s">
        <v>137</v>
      </c>
      <c r="CP2631" t="s">
        <v>138</v>
      </c>
      <c r="CR2631" t="s">
        <v>117</v>
      </c>
      <c r="CS2631" t="s">
        <v>139</v>
      </c>
      <c r="CT2631" t="s">
        <v>140</v>
      </c>
      <c r="CU2631" t="s">
        <v>139</v>
      </c>
      <c r="CV2631" t="s">
        <v>140</v>
      </c>
      <c r="CW2631" t="s">
        <v>139</v>
      </c>
      <c r="CX2631" t="s">
        <v>140</v>
      </c>
      <c r="CY2631" t="s">
        <v>2696</v>
      </c>
      <c r="CZ2631" s="8">
        <v>16702341726</v>
      </c>
      <c r="DA2631" t="s">
        <v>2697</v>
      </c>
      <c r="DB2631" t="s">
        <v>140</v>
      </c>
      <c r="DC2631" t="s">
        <v>139</v>
      </c>
      <c r="DD2631" t="s">
        <v>117</v>
      </c>
    </row>
    <row r="2632" spans="1:114" ht="15" customHeight="1" x14ac:dyDescent="0.35">
      <c r="A2632" t="s">
        <v>2684</v>
      </c>
      <c r="B2632" t="s">
        <v>144</v>
      </c>
      <c r="C2632" s="1">
        <v>45780</v>
      </c>
      <c r="D2632" s="1">
        <v>45841</v>
      </c>
      <c r="E2632" t="s">
        <v>116</v>
      </c>
      <c r="F2632" s="1">
        <v>45929</v>
      </c>
      <c r="G2632" t="s">
        <v>117</v>
      </c>
      <c r="H2632" t="s">
        <v>117</v>
      </c>
      <c r="I2632" t="s">
        <v>117</v>
      </c>
      <c r="J2632" t="s">
        <v>2685</v>
      </c>
      <c r="L2632" t="s">
        <v>2686</v>
      </c>
      <c r="M2632" t="s">
        <v>2687</v>
      </c>
      <c r="N2632" t="s">
        <v>120</v>
      </c>
      <c r="O2632" t="s">
        <v>121</v>
      </c>
      <c r="P2632" s="6">
        <v>96950</v>
      </c>
      <c r="Q2632" t="s">
        <v>122</v>
      </c>
      <c r="S2632" s="8">
        <v>16702341726</v>
      </c>
      <c r="U2632" t="s">
        <v>2688</v>
      </c>
      <c r="V2632">
        <v>311812</v>
      </c>
      <c r="W2632" t="s">
        <v>124</v>
      </c>
      <c r="Y2632" t="s">
        <v>2689</v>
      </c>
      <c r="Z2632" t="s">
        <v>2690</v>
      </c>
      <c r="AB2632" t="s">
        <v>2691</v>
      </c>
      <c r="AC2632" t="s">
        <v>2686</v>
      </c>
      <c r="AD2632" t="s">
        <v>2687</v>
      </c>
      <c r="AE2632" t="s">
        <v>120</v>
      </c>
      <c r="AF2632" t="s">
        <v>121</v>
      </c>
      <c r="AG2632" s="6">
        <v>96950</v>
      </c>
      <c r="AH2632" t="s">
        <v>122</v>
      </c>
      <c r="AJ2632" s="8">
        <v>16702341726</v>
      </c>
      <c r="AL2632" t="s">
        <v>2692</v>
      </c>
      <c r="BE2632" t="str">
        <f>"43-3031.00"</f>
        <v>43-3031.00</v>
      </c>
      <c r="BF2632" t="s">
        <v>357</v>
      </c>
      <c r="BG2632" t="s">
        <v>2693</v>
      </c>
      <c r="BH2632" t="s">
        <v>2694</v>
      </c>
      <c r="BI2632">
        <v>3</v>
      </c>
      <c r="BJ2632">
        <v>3</v>
      </c>
      <c r="BK2632" s="1">
        <v>45931</v>
      </c>
      <c r="BL2632" s="1">
        <v>46295</v>
      </c>
      <c r="BM2632" s="1">
        <v>45931</v>
      </c>
      <c r="BN2632" s="1">
        <v>46295</v>
      </c>
      <c r="BO2632">
        <v>40</v>
      </c>
      <c r="BP2632">
        <v>0</v>
      </c>
      <c r="BQ2632">
        <v>7</v>
      </c>
      <c r="BR2632">
        <v>7</v>
      </c>
      <c r="BS2632">
        <v>7</v>
      </c>
      <c r="BT2632">
        <v>7</v>
      </c>
      <c r="BU2632">
        <v>7</v>
      </c>
      <c r="BV2632">
        <v>5</v>
      </c>
      <c r="BW2632" t="str">
        <f>"8:00 AM"</f>
        <v>8:00 AM</v>
      </c>
      <c r="BX2632" t="str">
        <f>"4:00 PM"</f>
        <v>4:00 PM</v>
      </c>
      <c r="BY2632" t="s">
        <v>159</v>
      </c>
      <c r="BZ2632">
        <v>6</v>
      </c>
      <c r="CA2632">
        <v>12</v>
      </c>
      <c r="CB2632" t="s">
        <v>117</v>
      </c>
      <c r="CD2632" t="s">
        <v>2695</v>
      </c>
      <c r="CE2632" t="s">
        <v>2686</v>
      </c>
      <c r="CF2632" t="s">
        <v>2687</v>
      </c>
      <c r="CG2632" t="s">
        <v>136</v>
      </c>
      <c r="CH2632" t="s">
        <v>121</v>
      </c>
      <c r="CI2632" s="6">
        <v>96950</v>
      </c>
      <c r="CJ2632" s="10">
        <v>12.28</v>
      </c>
      <c r="CK2632" s="10">
        <v>12.28</v>
      </c>
      <c r="CL2632" s="10">
        <v>18.420000000000002</v>
      </c>
      <c r="CM2632" s="10">
        <v>18.420000000000002</v>
      </c>
      <c r="CN2632" t="s">
        <v>137</v>
      </c>
      <c r="CP2632" t="s">
        <v>138</v>
      </c>
      <c r="CR2632" t="s">
        <v>117</v>
      </c>
      <c r="CS2632" t="s">
        <v>139</v>
      </c>
      <c r="CT2632" t="s">
        <v>140</v>
      </c>
      <c r="CU2632" t="s">
        <v>139</v>
      </c>
      <c r="CV2632" t="s">
        <v>140</v>
      </c>
      <c r="CW2632" t="s">
        <v>139</v>
      </c>
      <c r="CX2632" t="s">
        <v>140</v>
      </c>
      <c r="CY2632" t="s">
        <v>2696</v>
      </c>
      <c r="CZ2632" s="8">
        <v>16702341726</v>
      </c>
      <c r="DA2632" t="s">
        <v>2697</v>
      </c>
      <c r="DB2632" t="s">
        <v>140</v>
      </c>
      <c r="DC2632" t="s">
        <v>139</v>
      </c>
      <c r="DD2632" t="s">
        <v>117</v>
      </c>
    </row>
    <row r="2633" spans="1:114" ht="15" customHeight="1" x14ac:dyDescent="0.35">
      <c r="A2633" t="s">
        <v>8605</v>
      </c>
      <c r="B2633" t="s">
        <v>144</v>
      </c>
      <c r="C2633" s="1">
        <v>45780</v>
      </c>
      <c r="D2633" s="1">
        <v>45841</v>
      </c>
      <c r="E2633" t="s">
        <v>116</v>
      </c>
      <c r="F2633" s="1">
        <v>45899</v>
      </c>
      <c r="G2633" t="s">
        <v>117</v>
      </c>
      <c r="H2633" t="s">
        <v>117</v>
      </c>
      <c r="I2633" t="s">
        <v>117</v>
      </c>
      <c r="J2633" t="s">
        <v>2685</v>
      </c>
      <c r="L2633" t="s">
        <v>2686</v>
      </c>
      <c r="M2633" t="s">
        <v>3029</v>
      </c>
      <c r="N2633" t="s">
        <v>120</v>
      </c>
      <c r="O2633" t="s">
        <v>121</v>
      </c>
      <c r="P2633" s="6">
        <v>96950</v>
      </c>
      <c r="Q2633" t="s">
        <v>122</v>
      </c>
      <c r="S2633" s="8">
        <v>16702341726</v>
      </c>
      <c r="U2633" t="s">
        <v>2688</v>
      </c>
      <c r="V2633">
        <v>311812</v>
      </c>
      <c r="W2633" t="s">
        <v>124</v>
      </c>
      <c r="Y2633" t="s">
        <v>2689</v>
      </c>
      <c r="Z2633" t="s">
        <v>2690</v>
      </c>
      <c r="AB2633" t="s">
        <v>2691</v>
      </c>
      <c r="AC2633" t="s">
        <v>2686</v>
      </c>
      <c r="AD2633" t="s">
        <v>2687</v>
      </c>
      <c r="AE2633" t="s">
        <v>120</v>
      </c>
      <c r="AF2633" t="s">
        <v>121</v>
      </c>
      <c r="AG2633" s="6">
        <v>96950</v>
      </c>
      <c r="AH2633" t="s">
        <v>122</v>
      </c>
      <c r="AJ2633" s="8">
        <v>16702341726</v>
      </c>
      <c r="AL2633" t="s">
        <v>2692</v>
      </c>
      <c r="BE2633" t="str">
        <f>"51-3011.00"</f>
        <v>51-3011.00</v>
      </c>
      <c r="BF2633" t="s">
        <v>217</v>
      </c>
      <c r="BG2633" t="s">
        <v>3032</v>
      </c>
      <c r="BH2633" t="s">
        <v>217</v>
      </c>
      <c r="BI2633">
        <v>10</v>
      </c>
      <c r="BJ2633">
        <v>10</v>
      </c>
      <c r="BK2633" s="1">
        <v>45901</v>
      </c>
      <c r="BL2633" s="1">
        <v>46265</v>
      </c>
      <c r="BM2633" s="1">
        <v>45901</v>
      </c>
      <c r="BN2633" s="1">
        <v>46265</v>
      </c>
      <c r="BO2633">
        <v>40</v>
      </c>
      <c r="BP2633">
        <v>5</v>
      </c>
      <c r="BQ2633">
        <v>6</v>
      </c>
      <c r="BR2633">
        <v>6</v>
      </c>
      <c r="BS2633">
        <v>6</v>
      </c>
      <c r="BT2633">
        <v>6</v>
      </c>
      <c r="BU2633">
        <v>6</v>
      </c>
      <c r="BV2633">
        <v>5</v>
      </c>
      <c r="BW2633" t="str">
        <f>"5:00 AM"</f>
        <v>5:00 AM</v>
      </c>
      <c r="BX2633" t="str">
        <f>"6:00 PM"</f>
        <v>6:00 PM</v>
      </c>
      <c r="BY2633" t="s">
        <v>133</v>
      </c>
      <c r="BZ2633">
        <v>6</v>
      </c>
      <c r="CA2633">
        <v>12</v>
      </c>
      <c r="CB2633" t="s">
        <v>117</v>
      </c>
      <c r="CD2633" t="s">
        <v>8606</v>
      </c>
      <c r="CE2633" t="s">
        <v>2686</v>
      </c>
      <c r="CF2633" t="s">
        <v>2687</v>
      </c>
      <c r="CG2633" t="s">
        <v>136</v>
      </c>
      <c r="CH2633" t="s">
        <v>121</v>
      </c>
      <c r="CI2633" s="6">
        <v>96950</v>
      </c>
      <c r="CJ2633" s="10">
        <v>8.64</v>
      </c>
      <c r="CK2633" s="10">
        <v>8.64</v>
      </c>
      <c r="CL2633" s="10">
        <v>12.96</v>
      </c>
      <c r="CM2633" s="10">
        <v>12.96</v>
      </c>
      <c r="CN2633" t="s">
        <v>137</v>
      </c>
      <c r="CP2633" t="s">
        <v>138</v>
      </c>
      <c r="CR2633" t="s">
        <v>117</v>
      </c>
      <c r="CS2633" t="s">
        <v>139</v>
      </c>
      <c r="CT2633" t="s">
        <v>140</v>
      </c>
      <c r="CU2633" t="s">
        <v>139</v>
      </c>
      <c r="CV2633" t="s">
        <v>140</v>
      </c>
      <c r="CW2633" t="s">
        <v>139</v>
      </c>
      <c r="CX2633" t="s">
        <v>140</v>
      </c>
      <c r="CY2633" t="s">
        <v>2696</v>
      </c>
      <c r="CZ2633" s="8">
        <v>16702341726</v>
      </c>
      <c r="DA2633" t="s">
        <v>2697</v>
      </c>
      <c r="DB2633" t="s">
        <v>140</v>
      </c>
      <c r="DC2633" t="s">
        <v>139</v>
      </c>
      <c r="DD2633" t="s">
        <v>117</v>
      </c>
    </row>
    <row r="2634" spans="1:114" ht="15" customHeight="1" x14ac:dyDescent="0.35">
      <c r="A2634" t="s">
        <v>8480</v>
      </c>
      <c r="B2634" t="s">
        <v>144</v>
      </c>
      <c r="C2634" s="1">
        <v>45780</v>
      </c>
      <c r="D2634" s="1">
        <v>45841</v>
      </c>
      <c r="E2634" t="s">
        <v>116</v>
      </c>
      <c r="F2634" s="1">
        <v>45868</v>
      </c>
      <c r="G2634" t="s">
        <v>117</v>
      </c>
      <c r="H2634" t="s">
        <v>117</v>
      </c>
      <c r="I2634" t="s">
        <v>117</v>
      </c>
      <c r="J2634" t="s">
        <v>2685</v>
      </c>
      <c r="L2634" t="s">
        <v>2686</v>
      </c>
      <c r="M2634" t="s">
        <v>2687</v>
      </c>
      <c r="N2634" t="s">
        <v>120</v>
      </c>
      <c r="O2634" t="s">
        <v>121</v>
      </c>
      <c r="P2634" s="6">
        <v>96950</v>
      </c>
      <c r="Q2634" t="s">
        <v>122</v>
      </c>
      <c r="S2634" s="8">
        <v>16702341726</v>
      </c>
      <c r="U2634" t="s">
        <v>2688</v>
      </c>
      <c r="V2634">
        <v>311812</v>
      </c>
      <c r="W2634" t="s">
        <v>124</v>
      </c>
      <c r="Y2634" t="s">
        <v>2689</v>
      </c>
      <c r="Z2634" t="s">
        <v>2690</v>
      </c>
      <c r="AB2634" t="s">
        <v>2691</v>
      </c>
      <c r="AC2634" t="s">
        <v>2686</v>
      </c>
      <c r="AD2634" t="s">
        <v>2687</v>
      </c>
      <c r="AE2634" t="s">
        <v>120</v>
      </c>
      <c r="AF2634" t="s">
        <v>121</v>
      </c>
      <c r="AG2634" s="6">
        <v>96950</v>
      </c>
      <c r="AH2634" t="s">
        <v>122</v>
      </c>
      <c r="AJ2634" s="8">
        <v>16702341726</v>
      </c>
      <c r="AL2634" t="s">
        <v>2692</v>
      </c>
      <c r="BE2634" t="str">
        <f>"35-2014.00"</f>
        <v>35-2014.00</v>
      </c>
      <c r="BF2634" t="s">
        <v>191</v>
      </c>
      <c r="BG2634" t="s">
        <v>3894</v>
      </c>
      <c r="BH2634" t="s">
        <v>3895</v>
      </c>
      <c r="BI2634">
        <v>5</v>
      </c>
      <c r="BJ2634">
        <v>5</v>
      </c>
      <c r="BK2634" s="1">
        <v>45870</v>
      </c>
      <c r="BL2634" s="1">
        <v>46234</v>
      </c>
      <c r="BM2634" s="1">
        <v>45870</v>
      </c>
      <c r="BN2634" s="1">
        <v>46234</v>
      </c>
      <c r="BO2634">
        <v>40</v>
      </c>
      <c r="BP2634">
        <v>5</v>
      </c>
      <c r="BQ2634">
        <v>6</v>
      </c>
      <c r="BR2634">
        <v>6</v>
      </c>
      <c r="BS2634">
        <v>6</v>
      </c>
      <c r="BT2634">
        <v>6</v>
      </c>
      <c r="BU2634">
        <v>6</v>
      </c>
      <c r="BV2634">
        <v>5</v>
      </c>
      <c r="BW2634" t="str">
        <f>"6:00 AM"</f>
        <v>6:00 AM</v>
      </c>
      <c r="BX2634" t="str">
        <f>"1:00 PM"</f>
        <v>1:00 PM</v>
      </c>
      <c r="BY2634" t="s">
        <v>133</v>
      </c>
      <c r="BZ2634">
        <v>6</v>
      </c>
      <c r="CA2634">
        <v>12</v>
      </c>
      <c r="CB2634" t="s">
        <v>117</v>
      </c>
      <c r="CD2634" t="s">
        <v>8481</v>
      </c>
      <c r="CE2634" t="s">
        <v>2686</v>
      </c>
      <c r="CF2634" t="s">
        <v>2687</v>
      </c>
      <c r="CG2634" t="s">
        <v>136</v>
      </c>
      <c r="CH2634" t="s">
        <v>121</v>
      </c>
      <c r="CI2634" s="6">
        <v>96950</v>
      </c>
      <c r="CJ2634" s="10">
        <v>8.83</v>
      </c>
      <c r="CK2634" s="10">
        <v>8.83</v>
      </c>
      <c r="CL2634" s="10">
        <v>13.25</v>
      </c>
      <c r="CM2634" s="10">
        <v>13.25</v>
      </c>
      <c r="CN2634" t="s">
        <v>137</v>
      </c>
      <c r="CP2634" t="s">
        <v>138</v>
      </c>
      <c r="CR2634" t="s">
        <v>117</v>
      </c>
      <c r="CS2634" t="s">
        <v>139</v>
      </c>
      <c r="CT2634" t="s">
        <v>140</v>
      </c>
      <c r="CU2634" t="s">
        <v>139</v>
      </c>
      <c r="CV2634" t="s">
        <v>140</v>
      </c>
      <c r="CW2634" t="s">
        <v>139</v>
      </c>
      <c r="CX2634" t="s">
        <v>140</v>
      </c>
      <c r="CY2634" t="s">
        <v>2696</v>
      </c>
      <c r="CZ2634" s="8" t="s">
        <v>8482</v>
      </c>
      <c r="DA2634" t="s">
        <v>2697</v>
      </c>
      <c r="DB2634" t="s">
        <v>140</v>
      </c>
      <c r="DC2634" t="s">
        <v>139</v>
      </c>
      <c r="DD2634" t="s">
        <v>117</v>
      </c>
    </row>
    <row r="2635" spans="1:114" ht="15" customHeight="1" x14ac:dyDescent="0.35">
      <c r="A2635" t="s">
        <v>10602</v>
      </c>
      <c r="B2635" t="s">
        <v>144</v>
      </c>
      <c r="C2635" s="1">
        <v>45780</v>
      </c>
      <c r="D2635" s="1">
        <v>45841</v>
      </c>
      <c r="E2635" t="s">
        <v>116</v>
      </c>
      <c r="F2635" s="1">
        <v>45929</v>
      </c>
      <c r="G2635" t="s">
        <v>117</v>
      </c>
      <c r="H2635" t="s">
        <v>117</v>
      </c>
      <c r="I2635" t="s">
        <v>117</v>
      </c>
      <c r="J2635" t="s">
        <v>2685</v>
      </c>
      <c r="L2635" t="s">
        <v>2686</v>
      </c>
      <c r="M2635" t="s">
        <v>2687</v>
      </c>
      <c r="N2635" t="s">
        <v>120</v>
      </c>
      <c r="O2635" t="s">
        <v>121</v>
      </c>
      <c r="P2635" s="6">
        <v>96950</v>
      </c>
      <c r="Q2635" t="s">
        <v>122</v>
      </c>
      <c r="S2635" s="8">
        <v>16702341726</v>
      </c>
      <c r="U2635" t="s">
        <v>2688</v>
      </c>
      <c r="V2635">
        <v>311812</v>
      </c>
      <c r="W2635" t="s">
        <v>124</v>
      </c>
      <c r="Y2635" t="s">
        <v>2689</v>
      </c>
      <c r="Z2635" t="s">
        <v>2690</v>
      </c>
      <c r="AB2635" t="s">
        <v>2691</v>
      </c>
      <c r="AC2635" t="s">
        <v>2686</v>
      </c>
      <c r="AD2635" t="s">
        <v>8585</v>
      </c>
      <c r="AE2635" t="s">
        <v>120</v>
      </c>
      <c r="AF2635" t="s">
        <v>121</v>
      </c>
      <c r="AG2635" s="6">
        <v>96950</v>
      </c>
      <c r="AH2635" t="s">
        <v>122</v>
      </c>
      <c r="AJ2635" s="8">
        <v>16702341726</v>
      </c>
      <c r="AL2635" t="s">
        <v>2692</v>
      </c>
      <c r="BE2635" t="str">
        <f>"35-3041.00"</f>
        <v>35-3041.00</v>
      </c>
      <c r="BF2635" t="s">
        <v>8586</v>
      </c>
      <c r="BG2635" t="s">
        <v>8587</v>
      </c>
      <c r="BH2635" t="s">
        <v>6866</v>
      </c>
      <c r="BI2635">
        <v>2</v>
      </c>
      <c r="BJ2635">
        <v>2</v>
      </c>
      <c r="BK2635" s="1">
        <v>45931</v>
      </c>
      <c r="BL2635" s="1">
        <v>46295</v>
      </c>
      <c r="BM2635" s="1">
        <v>45931</v>
      </c>
      <c r="BN2635" s="1">
        <v>46295</v>
      </c>
      <c r="BO2635">
        <v>40</v>
      </c>
      <c r="BP2635">
        <v>0</v>
      </c>
      <c r="BQ2635">
        <v>7</v>
      </c>
      <c r="BR2635">
        <v>7</v>
      </c>
      <c r="BS2635">
        <v>7</v>
      </c>
      <c r="BT2635">
        <v>7</v>
      </c>
      <c r="BU2635">
        <v>7</v>
      </c>
      <c r="BV2635">
        <v>5</v>
      </c>
      <c r="BW2635" t="str">
        <f>"6:00 AM"</f>
        <v>6:00 AM</v>
      </c>
      <c r="BX2635" t="str">
        <f>"6:00 PM"</f>
        <v>6:00 PM</v>
      </c>
      <c r="BY2635" t="s">
        <v>133</v>
      </c>
      <c r="BZ2635">
        <v>3</v>
      </c>
      <c r="CA2635">
        <v>3</v>
      </c>
      <c r="CB2635" t="s">
        <v>117</v>
      </c>
      <c r="CD2635" t="s">
        <v>8588</v>
      </c>
      <c r="CE2635" t="s">
        <v>2686</v>
      </c>
      <c r="CF2635" t="s">
        <v>2687</v>
      </c>
      <c r="CG2635" t="s">
        <v>136</v>
      </c>
      <c r="CH2635" t="s">
        <v>121</v>
      </c>
      <c r="CI2635" s="6">
        <v>96950</v>
      </c>
      <c r="CJ2635" s="10">
        <v>8.85</v>
      </c>
      <c r="CK2635" s="10">
        <v>8.85</v>
      </c>
      <c r="CL2635" s="10">
        <v>13.28</v>
      </c>
      <c r="CM2635" s="10">
        <v>13.28</v>
      </c>
      <c r="CN2635" t="s">
        <v>137</v>
      </c>
      <c r="CO2635" t="s">
        <v>3034</v>
      </c>
      <c r="CP2635" t="s">
        <v>138</v>
      </c>
      <c r="CR2635" t="s">
        <v>117</v>
      </c>
      <c r="CS2635" t="s">
        <v>139</v>
      </c>
      <c r="CT2635" t="s">
        <v>140</v>
      </c>
      <c r="CU2635" t="s">
        <v>139</v>
      </c>
      <c r="CV2635" t="s">
        <v>140</v>
      </c>
      <c r="CW2635" t="s">
        <v>139</v>
      </c>
      <c r="CX2635" t="s">
        <v>140</v>
      </c>
      <c r="CY2635" t="s">
        <v>2696</v>
      </c>
      <c r="CZ2635" s="8">
        <v>16702341726</v>
      </c>
      <c r="DA2635" t="s">
        <v>2697</v>
      </c>
      <c r="DB2635" t="s">
        <v>140</v>
      </c>
      <c r="DC2635" t="s">
        <v>139</v>
      </c>
      <c r="DD2635" t="s">
        <v>117</v>
      </c>
    </row>
    <row r="2636" spans="1:114" ht="15" customHeight="1" x14ac:dyDescent="0.35">
      <c r="A2636" t="s">
        <v>8280</v>
      </c>
      <c r="B2636" t="s">
        <v>115</v>
      </c>
      <c r="C2636" s="1">
        <v>45786</v>
      </c>
      <c r="D2636" s="1">
        <v>45841</v>
      </c>
      <c r="E2636" t="s">
        <v>116</v>
      </c>
      <c r="F2636" s="1">
        <v>45929</v>
      </c>
      <c r="G2636" t="s">
        <v>117</v>
      </c>
      <c r="H2636" t="s">
        <v>117</v>
      </c>
      <c r="I2636" t="s">
        <v>117</v>
      </c>
      <c r="J2636" t="s">
        <v>4431</v>
      </c>
      <c r="K2636" t="s">
        <v>4432</v>
      </c>
      <c r="L2636" t="s">
        <v>4433</v>
      </c>
      <c r="M2636" t="s">
        <v>4434</v>
      </c>
      <c r="N2636" t="s">
        <v>120</v>
      </c>
      <c r="O2636" t="s">
        <v>121</v>
      </c>
      <c r="P2636" s="6">
        <v>96950</v>
      </c>
      <c r="Q2636" t="s">
        <v>122</v>
      </c>
      <c r="S2636" s="8">
        <v>16702350064</v>
      </c>
      <c r="U2636" t="s">
        <v>4435</v>
      </c>
      <c r="V2636">
        <v>23622</v>
      </c>
      <c r="W2636" t="s">
        <v>124</v>
      </c>
      <c r="Y2636" t="s">
        <v>4436</v>
      </c>
      <c r="Z2636" t="s">
        <v>4437</v>
      </c>
      <c r="AA2636" t="s">
        <v>1701</v>
      </c>
      <c r="AB2636" t="s">
        <v>270</v>
      </c>
      <c r="AC2636" t="s">
        <v>4433</v>
      </c>
      <c r="AD2636" t="s">
        <v>4434</v>
      </c>
      <c r="AE2636" t="s">
        <v>120</v>
      </c>
      <c r="AF2636" t="s">
        <v>121</v>
      </c>
      <c r="AG2636" s="6">
        <v>96950</v>
      </c>
      <c r="AH2636" t="s">
        <v>122</v>
      </c>
      <c r="AJ2636" s="8">
        <v>16702350064</v>
      </c>
      <c r="AL2636" t="s">
        <v>4438</v>
      </c>
      <c r="BE2636" t="str">
        <f>"49-9071.00"</f>
        <v>49-9071.00</v>
      </c>
      <c r="BF2636" t="s">
        <v>156</v>
      </c>
      <c r="BG2636" t="s">
        <v>4439</v>
      </c>
      <c r="BH2636" t="s">
        <v>4440</v>
      </c>
      <c r="BI2636">
        <v>2</v>
      </c>
      <c r="BK2636" s="1">
        <v>45931</v>
      </c>
      <c r="BL2636" s="1">
        <v>46295</v>
      </c>
      <c r="BO2636">
        <v>35</v>
      </c>
      <c r="BP2636">
        <v>0</v>
      </c>
      <c r="BQ2636">
        <v>7</v>
      </c>
      <c r="BR2636">
        <v>7</v>
      </c>
      <c r="BS2636">
        <v>7</v>
      </c>
      <c r="BT2636">
        <v>7</v>
      </c>
      <c r="BU2636">
        <v>7</v>
      </c>
      <c r="BV2636">
        <v>0</v>
      </c>
      <c r="BW2636" t="str">
        <f>"8:00 AM"</f>
        <v>8:00 AM</v>
      </c>
      <c r="BX2636" t="str">
        <f>"5:00 PM"</f>
        <v>5:00 PM</v>
      </c>
      <c r="BY2636" t="s">
        <v>159</v>
      </c>
      <c r="BZ2636">
        <v>0</v>
      </c>
      <c r="CA2636">
        <v>24</v>
      </c>
      <c r="CB2636" t="s">
        <v>117</v>
      </c>
      <c r="CD2636" s="2" t="s">
        <v>4441</v>
      </c>
      <c r="CE2636" t="s">
        <v>4434</v>
      </c>
      <c r="CG2636" t="s">
        <v>120</v>
      </c>
      <c r="CH2636" t="s">
        <v>121</v>
      </c>
      <c r="CI2636" s="6">
        <v>96950</v>
      </c>
      <c r="CJ2636" s="10">
        <v>9.75</v>
      </c>
      <c r="CK2636" s="10">
        <v>9.75</v>
      </c>
      <c r="CL2636" s="10">
        <v>14.63</v>
      </c>
      <c r="CM2636" s="10">
        <v>14.63</v>
      </c>
      <c r="CN2636" t="s">
        <v>137</v>
      </c>
      <c r="CO2636" t="s">
        <v>194</v>
      </c>
      <c r="CP2636" t="s">
        <v>209</v>
      </c>
      <c r="CR2636" t="s">
        <v>139</v>
      </c>
      <c r="CS2636" t="s">
        <v>139</v>
      </c>
      <c r="CT2636" t="s">
        <v>140</v>
      </c>
      <c r="CU2636" t="s">
        <v>139</v>
      </c>
      <c r="CV2636" t="s">
        <v>140</v>
      </c>
      <c r="CW2636" t="s">
        <v>139</v>
      </c>
      <c r="CX2636" t="s">
        <v>140</v>
      </c>
      <c r="CY2636" t="s">
        <v>1002</v>
      </c>
      <c r="CZ2636" s="8">
        <v>16702350064</v>
      </c>
      <c r="DA2636" t="s">
        <v>4438</v>
      </c>
      <c r="DB2636" t="s">
        <v>164</v>
      </c>
      <c r="DC2636" t="s">
        <v>139</v>
      </c>
      <c r="DD2636" t="s">
        <v>117</v>
      </c>
    </row>
    <row r="2637" spans="1:114" ht="15" customHeight="1" x14ac:dyDescent="0.35">
      <c r="A2637" t="s">
        <v>10534</v>
      </c>
      <c r="B2637" t="s">
        <v>115</v>
      </c>
      <c r="C2637" s="1">
        <v>45825</v>
      </c>
      <c r="D2637" s="1">
        <v>45841</v>
      </c>
      <c r="E2637" t="s">
        <v>211</v>
      </c>
      <c r="G2637" t="s">
        <v>117</v>
      </c>
      <c r="H2637" t="s">
        <v>117</v>
      </c>
      <c r="I2637" t="s">
        <v>117</v>
      </c>
      <c r="J2637" t="s">
        <v>5213</v>
      </c>
      <c r="K2637" t="s">
        <v>3292</v>
      </c>
      <c r="L2637" t="s">
        <v>3293</v>
      </c>
      <c r="M2637" t="s">
        <v>1304</v>
      </c>
      <c r="N2637" t="s">
        <v>136</v>
      </c>
      <c r="O2637" t="s">
        <v>121</v>
      </c>
      <c r="P2637" s="6">
        <v>96950</v>
      </c>
      <c r="Q2637" t="s">
        <v>122</v>
      </c>
      <c r="S2637" s="8">
        <v>16703221690</v>
      </c>
      <c r="T2637">
        <v>408</v>
      </c>
      <c r="U2637" t="s">
        <v>3294</v>
      </c>
      <c r="V2637">
        <v>488510</v>
      </c>
      <c r="W2637" t="s">
        <v>124</v>
      </c>
      <c r="Y2637" t="s">
        <v>1100</v>
      </c>
      <c r="Z2637" t="s">
        <v>10535</v>
      </c>
      <c r="AA2637" t="s">
        <v>3296</v>
      </c>
      <c r="AB2637" t="s">
        <v>474</v>
      </c>
      <c r="AC2637" t="s">
        <v>3293</v>
      </c>
      <c r="AD2637" t="s">
        <v>1304</v>
      </c>
      <c r="AE2637" t="s">
        <v>136</v>
      </c>
      <c r="AF2637" t="s">
        <v>121</v>
      </c>
      <c r="AG2637" s="6">
        <v>96950</v>
      </c>
      <c r="AH2637" t="s">
        <v>122</v>
      </c>
      <c r="AJ2637" s="8">
        <v>16703221690</v>
      </c>
      <c r="AK2637">
        <v>408</v>
      </c>
      <c r="AL2637" t="s">
        <v>3297</v>
      </c>
      <c r="BE2637" t="str">
        <f>"53-3032.00"</f>
        <v>53-3032.00</v>
      </c>
      <c r="BF2637" t="s">
        <v>4159</v>
      </c>
      <c r="BG2637" t="s">
        <v>10536</v>
      </c>
      <c r="BH2637" t="s">
        <v>10537</v>
      </c>
      <c r="BI2637">
        <v>1</v>
      </c>
      <c r="BK2637" s="1">
        <v>45931</v>
      </c>
      <c r="BL2637" s="1">
        <v>46295</v>
      </c>
      <c r="BO2637">
        <v>35</v>
      </c>
      <c r="BP2637">
        <v>0</v>
      </c>
      <c r="BQ2637">
        <v>7</v>
      </c>
      <c r="BR2637">
        <v>7</v>
      </c>
      <c r="BS2637">
        <v>7</v>
      </c>
      <c r="BT2637">
        <v>7</v>
      </c>
      <c r="BU2637">
        <v>7</v>
      </c>
      <c r="BV2637">
        <v>0</v>
      </c>
      <c r="BW2637" t="str">
        <f>"8:00 AM"</f>
        <v>8:00 AM</v>
      </c>
      <c r="BX2637" t="str">
        <f>"5:00 PM"</f>
        <v>5:00 PM</v>
      </c>
      <c r="BY2637" t="s">
        <v>159</v>
      </c>
      <c r="BZ2637">
        <v>0</v>
      </c>
      <c r="CA2637">
        <v>12</v>
      </c>
      <c r="CB2637" t="s">
        <v>117</v>
      </c>
      <c r="CD2637" s="2" t="s">
        <v>10538</v>
      </c>
      <c r="CE2637" t="s">
        <v>3293</v>
      </c>
      <c r="CF2637" t="s">
        <v>1304</v>
      </c>
      <c r="CG2637" t="s">
        <v>136</v>
      </c>
      <c r="CH2637" t="s">
        <v>121</v>
      </c>
      <c r="CI2637" s="6">
        <v>96950</v>
      </c>
      <c r="CJ2637" s="10">
        <v>11.31</v>
      </c>
      <c r="CK2637" s="10">
        <v>11.31</v>
      </c>
      <c r="CL2637" s="10">
        <v>16.97</v>
      </c>
      <c r="CM2637" s="10">
        <v>16.97</v>
      </c>
      <c r="CN2637" t="s">
        <v>137</v>
      </c>
      <c r="CO2637" t="s">
        <v>9753</v>
      </c>
      <c r="CP2637" t="s">
        <v>138</v>
      </c>
      <c r="CR2637" t="s">
        <v>117</v>
      </c>
      <c r="CS2637" t="s">
        <v>139</v>
      </c>
      <c r="CT2637" t="s">
        <v>140</v>
      </c>
      <c r="CU2637" t="s">
        <v>139</v>
      </c>
      <c r="CV2637" t="s">
        <v>140</v>
      </c>
      <c r="CW2637" t="s">
        <v>139</v>
      </c>
      <c r="CX2637" t="s">
        <v>140</v>
      </c>
      <c r="CY2637" t="s">
        <v>362</v>
      </c>
      <c r="CZ2637" s="8">
        <v>16703221690</v>
      </c>
      <c r="DA2637" t="s">
        <v>3297</v>
      </c>
      <c r="DB2637" t="s">
        <v>142</v>
      </c>
      <c r="DC2637" t="s">
        <v>139</v>
      </c>
      <c r="DD2637" t="s">
        <v>117</v>
      </c>
    </row>
    <row r="2638" spans="1:114" ht="15" customHeight="1" x14ac:dyDescent="0.35">
      <c r="A2638" t="s">
        <v>6026</v>
      </c>
      <c r="B2638" t="s">
        <v>278</v>
      </c>
      <c r="C2638" s="1">
        <v>45834</v>
      </c>
      <c r="D2638" s="1">
        <v>45841</v>
      </c>
      <c r="E2638" t="s">
        <v>211</v>
      </c>
      <c r="G2638" t="s">
        <v>117</v>
      </c>
      <c r="H2638" t="s">
        <v>117</v>
      </c>
      <c r="I2638" t="s">
        <v>117</v>
      </c>
      <c r="J2638" t="s">
        <v>230</v>
      </c>
      <c r="K2638" t="s">
        <v>231</v>
      </c>
      <c r="L2638" t="s">
        <v>232</v>
      </c>
      <c r="M2638" t="s">
        <v>136</v>
      </c>
      <c r="N2638" t="s">
        <v>233</v>
      </c>
      <c r="O2638" t="s">
        <v>121</v>
      </c>
      <c r="P2638" s="6">
        <v>96950</v>
      </c>
      <c r="Q2638" t="s">
        <v>122</v>
      </c>
      <c r="S2638" s="8">
        <v>16702331530</v>
      </c>
      <c r="U2638" t="s">
        <v>234</v>
      </c>
      <c r="V2638">
        <v>311812</v>
      </c>
      <c r="W2638" t="s">
        <v>124</v>
      </c>
      <c r="Y2638" t="s">
        <v>235</v>
      </c>
      <c r="Z2638" t="s">
        <v>236</v>
      </c>
      <c r="AB2638" t="s">
        <v>237</v>
      </c>
      <c r="AC2638" t="s">
        <v>232</v>
      </c>
      <c r="AD2638" t="s">
        <v>136</v>
      </c>
      <c r="AE2638" t="s">
        <v>233</v>
      </c>
      <c r="AF2638" t="s">
        <v>121</v>
      </c>
      <c r="AG2638" s="6">
        <v>96950</v>
      </c>
      <c r="AH2638" t="s">
        <v>122</v>
      </c>
      <c r="AJ2638" s="8">
        <v>16702331530</v>
      </c>
      <c r="AL2638" t="s">
        <v>238</v>
      </c>
      <c r="BE2638" t="str">
        <f>"49-9071.00"</f>
        <v>49-9071.00</v>
      </c>
      <c r="BF2638" t="s">
        <v>156</v>
      </c>
      <c r="BG2638" t="s">
        <v>6027</v>
      </c>
      <c r="BH2638" t="s">
        <v>156</v>
      </c>
      <c r="BI2638">
        <v>2</v>
      </c>
      <c r="BK2638" s="1">
        <v>45955</v>
      </c>
      <c r="BL2638" s="1">
        <v>46295</v>
      </c>
      <c r="BO2638">
        <v>40</v>
      </c>
      <c r="BP2638">
        <v>0</v>
      </c>
      <c r="BQ2638">
        <v>8</v>
      </c>
      <c r="BR2638">
        <v>8</v>
      </c>
      <c r="BS2638">
        <v>8</v>
      </c>
      <c r="BT2638">
        <v>8</v>
      </c>
      <c r="BU2638">
        <v>8</v>
      </c>
      <c r="BV2638">
        <v>0</v>
      </c>
      <c r="BW2638" t="str">
        <f>"7:00 AM"</f>
        <v>7:00 AM</v>
      </c>
      <c r="BX2638" t="str">
        <f>"4:00 PM"</f>
        <v>4:00 PM</v>
      </c>
      <c r="BY2638" t="s">
        <v>159</v>
      </c>
      <c r="BZ2638">
        <v>0</v>
      </c>
      <c r="CA2638">
        <v>24</v>
      </c>
      <c r="CB2638" t="s">
        <v>117</v>
      </c>
      <c r="CD2638" t="s">
        <v>6028</v>
      </c>
      <c r="CE2638" t="s">
        <v>232</v>
      </c>
      <c r="CF2638" t="s">
        <v>136</v>
      </c>
      <c r="CG2638" t="s">
        <v>233</v>
      </c>
      <c r="CH2638" t="s">
        <v>121</v>
      </c>
      <c r="CI2638" s="6">
        <v>96950</v>
      </c>
      <c r="CJ2638" s="10">
        <v>9.75</v>
      </c>
      <c r="CK2638" s="10">
        <v>9.75</v>
      </c>
      <c r="CL2638" s="10">
        <v>14.63</v>
      </c>
      <c r="CM2638" s="10">
        <v>14.63</v>
      </c>
      <c r="CN2638" t="s">
        <v>137</v>
      </c>
      <c r="CO2638" t="s">
        <v>164</v>
      </c>
      <c r="CP2638" t="s">
        <v>138</v>
      </c>
      <c r="CR2638" t="s">
        <v>117</v>
      </c>
      <c r="CS2638" t="s">
        <v>139</v>
      </c>
      <c r="CT2638" t="s">
        <v>140</v>
      </c>
      <c r="CU2638" t="s">
        <v>139</v>
      </c>
      <c r="CV2638" t="s">
        <v>140</v>
      </c>
      <c r="CW2638" t="s">
        <v>139</v>
      </c>
      <c r="CX2638" t="s">
        <v>140</v>
      </c>
      <c r="CY2638" t="s">
        <v>6029</v>
      </c>
      <c r="CZ2638" s="8">
        <v>16702331530</v>
      </c>
      <c r="DA2638" t="s">
        <v>238</v>
      </c>
      <c r="DB2638" t="s">
        <v>244</v>
      </c>
      <c r="DC2638" t="s">
        <v>139</v>
      </c>
      <c r="DD2638" t="s">
        <v>117</v>
      </c>
      <c r="DE2638" t="s">
        <v>235</v>
      </c>
      <c r="DF2638" t="s">
        <v>236</v>
      </c>
      <c r="DH2638" t="s">
        <v>234</v>
      </c>
      <c r="DI2638" t="s">
        <v>230</v>
      </c>
      <c r="DJ2638" t="s">
        <v>238</v>
      </c>
    </row>
    <row r="2639" spans="1:114" ht="15" customHeight="1" x14ac:dyDescent="0.35">
      <c r="A2639" t="s">
        <v>14135</v>
      </c>
      <c r="B2639" t="s">
        <v>144</v>
      </c>
      <c r="C2639" s="1">
        <v>45759</v>
      </c>
      <c r="D2639" s="1">
        <v>45845</v>
      </c>
      <c r="E2639" t="s">
        <v>116</v>
      </c>
      <c r="F2639" s="1">
        <v>45929</v>
      </c>
      <c r="G2639" t="s">
        <v>117</v>
      </c>
      <c r="H2639" t="s">
        <v>117</v>
      </c>
      <c r="I2639" t="s">
        <v>117</v>
      </c>
      <c r="J2639" t="s">
        <v>230</v>
      </c>
      <c r="K2639" t="s">
        <v>231</v>
      </c>
      <c r="L2639" t="s">
        <v>232</v>
      </c>
      <c r="M2639" t="s">
        <v>136</v>
      </c>
      <c r="N2639" t="s">
        <v>233</v>
      </c>
      <c r="O2639" t="s">
        <v>121</v>
      </c>
      <c r="P2639" s="6">
        <v>96950</v>
      </c>
      <c r="Q2639" t="s">
        <v>122</v>
      </c>
      <c r="S2639" s="8">
        <v>16702331530</v>
      </c>
      <c r="U2639" t="s">
        <v>234</v>
      </c>
      <c r="V2639">
        <v>721110</v>
      </c>
      <c r="W2639" t="s">
        <v>124</v>
      </c>
      <c r="Y2639" t="s">
        <v>235</v>
      </c>
      <c r="Z2639" t="s">
        <v>236</v>
      </c>
      <c r="AB2639" t="s">
        <v>237</v>
      </c>
      <c r="AC2639" t="s">
        <v>232</v>
      </c>
      <c r="AD2639" t="s">
        <v>136</v>
      </c>
      <c r="AE2639" t="s">
        <v>233</v>
      </c>
      <c r="AF2639" t="s">
        <v>121</v>
      </c>
      <c r="AG2639" s="6">
        <v>96950</v>
      </c>
      <c r="AH2639" t="s">
        <v>122</v>
      </c>
      <c r="AJ2639" s="8">
        <v>16702331530</v>
      </c>
      <c r="AL2639" t="s">
        <v>238</v>
      </c>
      <c r="BE2639" t="str">
        <f>"49-9071.00"</f>
        <v>49-9071.00</v>
      </c>
      <c r="BF2639" t="s">
        <v>156</v>
      </c>
      <c r="BG2639" t="s">
        <v>6027</v>
      </c>
      <c r="BH2639" t="s">
        <v>156</v>
      </c>
      <c r="BI2639">
        <v>3</v>
      </c>
      <c r="BJ2639">
        <v>3</v>
      </c>
      <c r="BK2639" s="1">
        <v>45931</v>
      </c>
      <c r="BL2639" s="1">
        <v>46295</v>
      </c>
      <c r="BM2639" s="1">
        <v>45931</v>
      </c>
      <c r="BN2639" s="1">
        <v>46295</v>
      </c>
      <c r="BO2639">
        <v>40</v>
      </c>
      <c r="BP2639">
        <v>0</v>
      </c>
      <c r="BQ2639">
        <v>8</v>
      </c>
      <c r="BR2639">
        <v>8</v>
      </c>
      <c r="BS2639">
        <v>8</v>
      </c>
      <c r="BT2639">
        <v>8</v>
      </c>
      <c r="BU2639">
        <v>8</v>
      </c>
      <c r="BV2639">
        <v>0</v>
      </c>
      <c r="BW2639" t="str">
        <f>"8:00 AM"</f>
        <v>8:00 AM</v>
      </c>
      <c r="BX2639" t="str">
        <f>"4:00 PM"</f>
        <v>4:00 PM</v>
      </c>
      <c r="BY2639" t="s">
        <v>159</v>
      </c>
      <c r="BZ2639">
        <v>0</v>
      </c>
      <c r="CA2639">
        <v>24</v>
      </c>
      <c r="CB2639" t="s">
        <v>117</v>
      </c>
      <c r="CD2639" t="s">
        <v>6028</v>
      </c>
      <c r="CE2639" t="s">
        <v>232</v>
      </c>
      <c r="CF2639" t="s">
        <v>136</v>
      </c>
      <c r="CG2639" t="s">
        <v>233</v>
      </c>
      <c r="CH2639" t="s">
        <v>121</v>
      </c>
      <c r="CI2639" s="6">
        <v>96950</v>
      </c>
      <c r="CJ2639" s="10">
        <v>9.75</v>
      </c>
      <c r="CK2639" s="10">
        <v>10.06</v>
      </c>
      <c r="CL2639" s="10">
        <v>14.63</v>
      </c>
      <c r="CM2639" s="10">
        <v>15.09</v>
      </c>
      <c r="CN2639" t="s">
        <v>137</v>
      </c>
      <c r="CO2639" t="s">
        <v>164</v>
      </c>
      <c r="CP2639" t="s">
        <v>138</v>
      </c>
      <c r="CR2639" t="s">
        <v>117</v>
      </c>
      <c r="CS2639" t="s">
        <v>139</v>
      </c>
      <c r="CT2639" t="s">
        <v>140</v>
      </c>
      <c r="CU2639" t="s">
        <v>139</v>
      </c>
      <c r="CV2639" t="s">
        <v>140</v>
      </c>
      <c r="CW2639" t="s">
        <v>139</v>
      </c>
      <c r="CX2639" t="s">
        <v>140</v>
      </c>
      <c r="CY2639" t="s">
        <v>590</v>
      </c>
      <c r="CZ2639" s="8">
        <v>16702331530</v>
      </c>
      <c r="DA2639" t="s">
        <v>238</v>
      </c>
      <c r="DB2639" t="s">
        <v>244</v>
      </c>
      <c r="DC2639" t="s">
        <v>139</v>
      </c>
      <c r="DD2639" t="s">
        <v>117</v>
      </c>
      <c r="DE2639" t="s">
        <v>235</v>
      </c>
      <c r="DF2639" t="s">
        <v>236</v>
      </c>
      <c r="DG2639" t="s">
        <v>164</v>
      </c>
      <c r="DH2639" t="s">
        <v>234</v>
      </c>
      <c r="DI2639" t="s">
        <v>230</v>
      </c>
      <c r="DJ2639" t="s">
        <v>238</v>
      </c>
    </row>
    <row r="2640" spans="1:114" ht="15" customHeight="1" x14ac:dyDescent="0.35">
      <c r="A2640" t="s">
        <v>6253</v>
      </c>
      <c r="B2640" t="s">
        <v>144</v>
      </c>
      <c r="C2640" s="1">
        <v>45762</v>
      </c>
      <c r="D2640" s="1">
        <v>45845</v>
      </c>
      <c r="E2640" t="s">
        <v>116</v>
      </c>
      <c r="F2640" s="1">
        <v>45929</v>
      </c>
      <c r="G2640" t="s">
        <v>117</v>
      </c>
      <c r="H2640" t="s">
        <v>117</v>
      </c>
      <c r="I2640" t="s">
        <v>117</v>
      </c>
      <c r="J2640" t="s">
        <v>396</v>
      </c>
      <c r="K2640" t="s">
        <v>397</v>
      </c>
      <c r="L2640" t="s">
        <v>398</v>
      </c>
      <c r="M2640" t="s">
        <v>399</v>
      </c>
      <c r="N2640" t="s">
        <v>136</v>
      </c>
      <c r="O2640" t="s">
        <v>121</v>
      </c>
      <c r="P2640" s="6">
        <v>96950</v>
      </c>
      <c r="Q2640" t="s">
        <v>122</v>
      </c>
      <c r="S2640" s="8">
        <v>16703226130</v>
      </c>
      <c r="U2640" t="s">
        <v>400</v>
      </c>
      <c r="V2640">
        <v>312112</v>
      </c>
      <c r="W2640" t="s">
        <v>124</v>
      </c>
      <c r="Y2640" t="s">
        <v>401</v>
      </c>
      <c r="Z2640" t="s">
        <v>402</v>
      </c>
      <c r="AA2640" t="s">
        <v>403</v>
      </c>
      <c r="AB2640" t="s">
        <v>404</v>
      </c>
      <c r="AC2640" t="s">
        <v>398</v>
      </c>
      <c r="AD2640" t="s">
        <v>399</v>
      </c>
      <c r="AE2640" t="s">
        <v>136</v>
      </c>
      <c r="AF2640" t="s">
        <v>121</v>
      </c>
      <c r="AG2640" s="6">
        <v>96950</v>
      </c>
      <c r="AH2640" t="s">
        <v>122</v>
      </c>
      <c r="AJ2640" s="8">
        <v>16703226130</v>
      </c>
      <c r="AL2640" t="s">
        <v>405</v>
      </c>
      <c r="BE2640" t="str">
        <f>"49-9021.00"</f>
        <v>49-9021.00</v>
      </c>
      <c r="BF2640" t="s">
        <v>239</v>
      </c>
      <c r="BG2640" t="s">
        <v>1360</v>
      </c>
      <c r="BH2640" t="s">
        <v>1361</v>
      </c>
      <c r="BI2640">
        <v>2</v>
      </c>
      <c r="BJ2640">
        <v>2</v>
      </c>
      <c r="BK2640" s="1">
        <v>45931</v>
      </c>
      <c r="BL2640" s="1">
        <v>46295</v>
      </c>
      <c r="BM2640" s="1">
        <v>45931</v>
      </c>
      <c r="BN2640" s="1">
        <v>46295</v>
      </c>
      <c r="BO2640">
        <v>40</v>
      </c>
      <c r="BP2640">
        <v>0</v>
      </c>
      <c r="BQ2640">
        <v>8</v>
      </c>
      <c r="BR2640">
        <v>8</v>
      </c>
      <c r="BS2640">
        <v>8</v>
      </c>
      <c r="BT2640">
        <v>8</v>
      </c>
      <c r="BU2640">
        <v>8</v>
      </c>
      <c r="BV2640">
        <v>0</v>
      </c>
      <c r="BW2640" t="str">
        <f>"8:00 AM"</f>
        <v>8:00 AM</v>
      </c>
      <c r="BX2640" t="str">
        <f>"5:00 PM"</f>
        <v>5:00 PM</v>
      </c>
      <c r="BY2640" t="s">
        <v>159</v>
      </c>
      <c r="BZ2640">
        <v>3</v>
      </c>
      <c r="CA2640">
        <v>6</v>
      </c>
      <c r="CB2640" t="s">
        <v>117</v>
      </c>
      <c r="CD2640" t="s">
        <v>1362</v>
      </c>
      <c r="CE2640" t="s">
        <v>398</v>
      </c>
      <c r="CF2640" t="s">
        <v>399</v>
      </c>
      <c r="CG2640" t="s">
        <v>136</v>
      </c>
      <c r="CH2640" t="s">
        <v>121</v>
      </c>
      <c r="CI2640" s="6">
        <v>96950</v>
      </c>
      <c r="CJ2640" s="10">
        <v>10.74</v>
      </c>
      <c r="CK2640" s="10">
        <v>10.74</v>
      </c>
      <c r="CL2640" s="10">
        <v>16.11</v>
      </c>
      <c r="CM2640" s="10">
        <v>16.11</v>
      </c>
      <c r="CN2640" t="s">
        <v>137</v>
      </c>
      <c r="CP2640" t="s">
        <v>138</v>
      </c>
      <c r="CR2640" t="s">
        <v>117</v>
      </c>
      <c r="CS2640" t="s">
        <v>139</v>
      </c>
      <c r="CT2640" t="s">
        <v>140</v>
      </c>
      <c r="CU2640" t="s">
        <v>139</v>
      </c>
      <c r="CV2640" t="s">
        <v>140</v>
      </c>
      <c r="CW2640" t="s">
        <v>139</v>
      </c>
      <c r="CX2640" t="s">
        <v>139</v>
      </c>
      <c r="CY2640" t="s">
        <v>1363</v>
      </c>
      <c r="CZ2640" s="8" t="s">
        <v>6254</v>
      </c>
      <c r="DA2640" t="s">
        <v>405</v>
      </c>
      <c r="DB2640" t="s">
        <v>411</v>
      </c>
      <c r="DC2640" t="s">
        <v>139</v>
      </c>
      <c r="DD2640" t="s">
        <v>117</v>
      </c>
    </row>
    <row r="2641" spans="1:114" ht="15" customHeight="1" x14ac:dyDescent="0.35">
      <c r="A2641" t="s">
        <v>6172</v>
      </c>
      <c r="B2641" t="s">
        <v>144</v>
      </c>
      <c r="C2641" s="1">
        <v>45763</v>
      </c>
      <c r="D2641" s="1">
        <v>45845</v>
      </c>
      <c r="E2641" t="s">
        <v>211</v>
      </c>
      <c r="G2641" t="s">
        <v>117</v>
      </c>
      <c r="H2641" t="s">
        <v>117</v>
      </c>
      <c r="I2641" t="s">
        <v>117</v>
      </c>
      <c r="J2641" t="s">
        <v>6173</v>
      </c>
      <c r="K2641" t="s">
        <v>6174</v>
      </c>
      <c r="L2641" t="s">
        <v>6175</v>
      </c>
      <c r="N2641" t="s">
        <v>136</v>
      </c>
      <c r="O2641" t="s">
        <v>121</v>
      </c>
      <c r="P2641" s="6">
        <v>96950</v>
      </c>
      <c r="Q2641" t="s">
        <v>122</v>
      </c>
      <c r="S2641" s="8">
        <v>16702855943</v>
      </c>
      <c r="U2641" t="s">
        <v>6176</v>
      </c>
      <c r="V2641">
        <v>722511</v>
      </c>
      <c r="W2641" t="s">
        <v>124</v>
      </c>
      <c r="Y2641" t="s">
        <v>6177</v>
      </c>
      <c r="Z2641" t="s">
        <v>6178</v>
      </c>
      <c r="AA2641" t="s">
        <v>6179</v>
      </c>
      <c r="AB2641" t="s">
        <v>932</v>
      </c>
      <c r="AC2641" t="s">
        <v>6175</v>
      </c>
      <c r="AE2641" t="s">
        <v>136</v>
      </c>
      <c r="AF2641" t="s">
        <v>121</v>
      </c>
      <c r="AG2641" s="6">
        <v>96950</v>
      </c>
      <c r="AH2641" t="s">
        <v>122</v>
      </c>
      <c r="AJ2641" s="8">
        <v>16702855943</v>
      </c>
      <c r="AL2641" t="s">
        <v>6180</v>
      </c>
      <c r="BE2641" t="str">
        <f>"35-2014.00"</f>
        <v>35-2014.00</v>
      </c>
      <c r="BF2641" t="s">
        <v>191</v>
      </c>
      <c r="BG2641" t="s">
        <v>6181</v>
      </c>
      <c r="BH2641" t="s">
        <v>313</v>
      </c>
      <c r="BI2641">
        <v>5</v>
      </c>
      <c r="BJ2641">
        <v>5</v>
      </c>
      <c r="BK2641" s="1">
        <v>45839</v>
      </c>
      <c r="BL2641" s="1">
        <v>46203</v>
      </c>
      <c r="BM2641" s="1">
        <v>45845</v>
      </c>
      <c r="BN2641" s="1">
        <v>46203</v>
      </c>
      <c r="BO2641">
        <v>35</v>
      </c>
      <c r="BP2641">
        <v>0</v>
      </c>
      <c r="BQ2641">
        <v>7</v>
      </c>
      <c r="BR2641">
        <v>7</v>
      </c>
      <c r="BS2641">
        <v>7</v>
      </c>
      <c r="BT2641">
        <v>7</v>
      </c>
      <c r="BU2641">
        <v>7</v>
      </c>
      <c r="BV2641">
        <v>0</v>
      </c>
      <c r="BW2641" t="str">
        <f>"8:00 AM"</f>
        <v>8:00 AM</v>
      </c>
      <c r="BX2641" t="str">
        <f>"4:00 PM"</f>
        <v>4:00 PM</v>
      </c>
      <c r="BY2641" t="s">
        <v>133</v>
      </c>
      <c r="BZ2641">
        <v>0</v>
      </c>
      <c r="CA2641">
        <v>12</v>
      </c>
      <c r="CB2641" t="s">
        <v>117</v>
      </c>
      <c r="CD2641" s="2" t="s">
        <v>6182</v>
      </c>
      <c r="CE2641" t="s">
        <v>6183</v>
      </c>
      <c r="CF2641" t="s">
        <v>1433</v>
      </c>
      <c r="CG2641" t="s">
        <v>136</v>
      </c>
      <c r="CH2641" t="s">
        <v>121</v>
      </c>
      <c r="CI2641" s="6">
        <v>96950</v>
      </c>
      <c r="CJ2641" s="10">
        <v>8.83</v>
      </c>
      <c r="CK2641" s="10">
        <v>8.83</v>
      </c>
      <c r="CL2641" s="10">
        <v>13.24</v>
      </c>
      <c r="CM2641" s="10">
        <v>13.24</v>
      </c>
      <c r="CN2641" t="s">
        <v>137</v>
      </c>
      <c r="CP2641" t="s">
        <v>138</v>
      </c>
      <c r="CR2641" t="s">
        <v>117</v>
      </c>
      <c r="CS2641" t="s">
        <v>139</v>
      </c>
      <c r="CT2641" t="s">
        <v>140</v>
      </c>
      <c r="CU2641" t="s">
        <v>139</v>
      </c>
      <c r="CV2641" t="s">
        <v>140</v>
      </c>
      <c r="CW2641" t="s">
        <v>139</v>
      </c>
      <c r="CX2641" t="s">
        <v>140</v>
      </c>
      <c r="CY2641" t="s">
        <v>6184</v>
      </c>
      <c r="CZ2641" s="8">
        <v>16702855943</v>
      </c>
      <c r="DA2641" t="s">
        <v>6185</v>
      </c>
      <c r="DB2641" t="s">
        <v>309</v>
      </c>
      <c r="DC2641" t="s">
        <v>139</v>
      </c>
      <c r="DD2641" t="s">
        <v>117</v>
      </c>
    </row>
    <row r="2642" spans="1:114" ht="15" customHeight="1" x14ac:dyDescent="0.35">
      <c r="A2642" t="s">
        <v>16839</v>
      </c>
      <c r="B2642" t="s">
        <v>144</v>
      </c>
      <c r="C2642" s="1">
        <v>45763</v>
      </c>
      <c r="D2642" s="1">
        <v>45845</v>
      </c>
      <c r="E2642" t="s">
        <v>211</v>
      </c>
      <c r="G2642" t="s">
        <v>117</v>
      </c>
      <c r="H2642" t="s">
        <v>117</v>
      </c>
      <c r="I2642" t="s">
        <v>117</v>
      </c>
      <c r="J2642" t="s">
        <v>2924</v>
      </c>
      <c r="L2642" t="s">
        <v>2925</v>
      </c>
      <c r="M2642" t="s">
        <v>2926</v>
      </c>
      <c r="N2642" t="s">
        <v>136</v>
      </c>
      <c r="O2642" t="s">
        <v>121</v>
      </c>
      <c r="P2642" s="6">
        <v>96950</v>
      </c>
      <c r="Q2642" t="s">
        <v>122</v>
      </c>
      <c r="S2642" s="8">
        <v>16702341795</v>
      </c>
      <c r="U2642" t="s">
        <v>2927</v>
      </c>
      <c r="V2642">
        <v>811111</v>
      </c>
      <c r="W2642" t="s">
        <v>124</v>
      </c>
      <c r="Y2642" t="s">
        <v>2928</v>
      </c>
      <c r="Z2642" t="s">
        <v>251</v>
      </c>
      <c r="AA2642" t="s">
        <v>2929</v>
      </c>
      <c r="AB2642" t="s">
        <v>1563</v>
      </c>
      <c r="AC2642" t="s">
        <v>3938</v>
      </c>
      <c r="AD2642" t="s">
        <v>3939</v>
      </c>
      <c r="AE2642" t="s">
        <v>120</v>
      </c>
      <c r="AF2642" t="s">
        <v>121</v>
      </c>
      <c r="AG2642" s="6">
        <v>96950</v>
      </c>
      <c r="AH2642" t="s">
        <v>122</v>
      </c>
      <c r="AJ2642" s="8">
        <v>16702341795</v>
      </c>
      <c r="AL2642" t="s">
        <v>2930</v>
      </c>
      <c r="BE2642" t="str">
        <f>"49-3031.00"</f>
        <v>49-3031.00</v>
      </c>
      <c r="BF2642" t="s">
        <v>2414</v>
      </c>
      <c r="BG2642" t="s">
        <v>11476</v>
      </c>
      <c r="BH2642" t="s">
        <v>16840</v>
      </c>
      <c r="BI2642">
        <v>2</v>
      </c>
      <c r="BJ2642">
        <v>2</v>
      </c>
      <c r="BK2642" s="1">
        <v>45809</v>
      </c>
      <c r="BL2642" s="1">
        <v>46173</v>
      </c>
      <c r="BM2642" s="1">
        <v>45845</v>
      </c>
      <c r="BN2642" s="1">
        <v>46173</v>
      </c>
      <c r="BO2642">
        <v>35</v>
      </c>
      <c r="BP2642">
        <v>0</v>
      </c>
      <c r="BQ2642">
        <v>6</v>
      </c>
      <c r="BR2642">
        <v>6</v>
      </c>
      <c r="BS2642">
        <v>6</v>
      </c>
      <c r="BT2642">
        <v>6</v>
      </c>
      <c r="BU2642">
        <v>6</v>
      </c>
      <c r="BV2642">
        <v>5</v>
      </c>
      <c r="BW2642" t="str">
        <f>"9:00 AM"</f>
        <v>9:00 AM</v>
      </c>
      <c r="BX2642" t="str">
        <f>"4:00 PM"</f>
        <v>4:00 PM</v>
      </c>
      <c r="BY2642" t="s">
        <v>159</v>
      </c>
      <c r="BZ2642">
        <v>0</v>
      </c>
      <c r="CA2642">
        <v>24</v>
      </c>
      <c r="CB2642" t="s">
        <v>117</v>
      </c>
      <c r="CD2642" s="2" t="s">
        <v>16841</v>
      </c>
      <c r="CE2642" t="s">
        <v>9857</v>
      </c>
      <c r="CF2642" t="s">
        <v>550</v>
      </c>
      <c r="CG2642" t="s">
        <v>551</v>
      </c>
      <c r="CH2642" t="s">
        <v>121</v>
      </c>
      <c r="CI2642" s="6">
        <v>96952</v>
      </c>
      <c r="CJ2642" s="10">
        <v>11.85</v>
      </c>
      <c r="CK2642" s="10">
        <v>12.5</v>
      </c>
      <c r="CN2642" t="s">
        <v>137</v>
      </c>
      <c r="CO2642" t="s">
        <v>133</v>
      </c>
      <c r="CP2642" t="s">
        <v>138</v>
      </c>
      <c r="CR2642" t="s">
        <v>117</v>
      </c>
      <c r="CS2642" t="s">
        <v>139</v>
      </c>
      <c r="CT2642" t="s">
        <v>139</v>
      </c>
      <c r="CU2642" t="s">
        <v>140</v>
      </c>
      <c r="CV2642" t="s">
        <v>140</v>
      </c>
      <c r="CW2642" t="s">
        <v>139</v>
      </c>
      <c r="CX2642" t="s">
        <v>139</v>
      </c>
      <c r="CY2642" t="s">
        <v>16842</v>
      </c>
      <c r="CZ2642" s="8">
        <v>16702341795</v>
      </c>
      <c r="DA2642" t="s">
        <v>2930</v>
      </c>
      <c r="DB2642" t="s">
        <v>2937</v>
      </c>
      <c r="DC2642" t="s">
        <v>139</v>
      </c>
      <c r="DD2642" t="s">
        <v>117</v>
      </c>
    </row>
    <row r="2643" spans="1:114" ht="15" customHeight="1" x14ac:dyDescent="0.35">
      <c r="A2643" t="s">
        <v>8729</v>
      </c>
      <c r="B2643" t="s">
        <v>144</v>
      </c>
      <c r="C2643" s="1">
        <v>45765</v>
      </c>
      <c r="D2643" s="1">
        <v>45845</v>
      </c>
      <c r="E2643" t="s">
        <v>116</v>
      </c>
      <c r="F2643" s="1">
        <v>45929</v>
      </c>
      <c r="G2643" t="s">
        <v>139</v>
      </c>
      <c r="H2643" t="s">
        <v>117</v>
      </c>
      <c r="I2643" t="s">
        <v>117</v>
      </c>
      <c r="J2643" t="s">
        <v>2589</v>
      </c>
      <c r="K2643" t="s">
        <v>140</v>
      </c>
      <c r="L2643" t="s">
        <v>2590</v>
      </c>
      <c r="M2643" t="s">
        <v>2591</v>
      </c>
      <c r="N2643" t="s">
        <v>551</v>
      </c>
      <c r="O2643" t="s">
        <v>121</v>
      </c>
      <c r="P2643" s="6">
        <v>96952</v>
      </c>
      <c r="Q2643" t="s">
        <v>122</v>
      </c>
      <c r="R2643" t="s">
        <v>140</v>
      </c>
      <c r="S2643" s="8">
        <v>16704339989</v>
      </c>
      <c r="U2643" t="s">
        <v>2592</v>
      </c>
      <c r="V2643">
        <v>481111</v>
      </c>
      <c r="W2643" t="s">
        <v>124</v>
      </c>
      <c r="Y2643" t="s">
        <v>2593</v>
      </c>
      <c r="Z2643" t="s">
        <v>2594</v>
      </c>
      <c r="AA2643" t="s">
        <v>2595</v>
      </c>
      <c r="AB2643" t="s">
        <v>205</v>
      </c>
      <c r="AC2643" t="s">
        <v>2590</v>
      </c>
      <c r="AD2643" t="s">
        <v>2591</v>
      </c>
      <c r="AE2643" t="s">
        <v>551</v>
      </c>
      <c r="AF2643" t="s">
        <v>121</v>
      </c>
      <c r="AG2643" s="6">
        <v>96952</v>
      </c>
      <c r="AH2643" t="s">
        <v>122</v>
      </c>
      <c r="AJ2643" s="8">
        <v>16704339989</v>
      </c>
      <c r="AL2643" t="s">
        <v>2596</v>
      </c>
      <c r="BE2643" t="str">
        <f>"53-7065.00"</f>
        <v>53-7065.00</v>
      </c>
      <c r="BF2643" t="s">
        <v>255</v>
      </c>
      <c r="BG2643" t="s">
        <v>6332</v>
      </c>
      <c r="BH2643" t="s">
        <v>6333</v>
      </c>
      <c r="BI2643">
        <v>1</v>
      </c>
      <c r="BJ2643">
        <v>1</v>
      </c>
      <c r="BK2643" s="1">
        <v>45931</v>
      </c>
      <c r="BL2643" s="1">
        <v>47026</v>
      </c>
      <c r="BM2643" s="1">
        <v>45931</v>
      </c>
      <c r="BN2643" s="1">
        <v>47026</v>
      </c>
      <c r="BO2643">
        <v>40</v>
      </c>
      <c r="BP2643">
        <v>0</v>
      </c>
      <c r="BQ2643">
        <v>8</v>
      </c>
      <c r="BR2643">
        <v>8</v>
      </c>
      <c r="BS2643">
        <v>8</v>
      </c>
      <c r="BT2643">
        <v>8</v>
      </c>
      <c r="BU2643">
        <v>8</v>
      </c>
      <c r="BV2643">
        <v>0</v>
      </c>
      <c r="BW2643" t="str">
        <f>"8:00 AM"</f>
        <v>8:00 AM</v>
      </c>
      <c r="BX2643" t="str">
        <f>"5:00 PM"</f>
        <v>5:00 PM</v>
      </c>
      <c r="BY2643" t="s">
        <v>159</v>
      </c>
      <c r="BZ2643">
        <v>0</v>
      </c>
      <c r="CA2643">
        <v>12</v>
      </c>
      <c r="CB2643" t="s">
        <v>117</v>
      </c>
      <c r="CD2643" t="s">
        <v>6334</v>
      </c>
      <c r="CE2643" t="s">
        <v>2590</v>
      </c>
      <c r="CF2643" t="s">
        <v>2591</v>
      </c>
      <c r="CG2643" t="s">
        <v>551</v>
      </c>
      <c r="CH2643" t="s">
        <v>121</v>
      </c>
      <c r="CI2643" s="6">
        <v>96952</v>
      </c>
      <c r="CJ2643" s="10">
        <v>8.86</v>
      </c>
      <c r="CK2643" s="10">
        <v>13.6</v>
      </c>
      <c r="CL2643" s="10">
        <v>0</v>
      </c>
      <c r="CM2643" s="10">
        <v>0</v>
      </c>
      <c r="CN2643" t="s">
        <v>137</v>
      </c>
      <c r="CO2643" t="s">
        <v>2600</v>
      </c>
      <c r="CP2643" t="s">
        <v>138</v>
      </c>
      <c r="CR2643" t="s">
        <v>117</v>
      </c>
      <c r="CS2643" t="s">
        <v>139</v>
      </c>
      <c r="CT2643" t="s">
        <v>140</v>
      </c>
      <c r="CU2643" t="s">
        <v>140</v>
      </c>
      <c r="CV2643" t="s">
        <v>139</v>
      </c>
      <c r="CW2643" t="s">
        <v>139</v>
      </c>
      <c r="CX2643" t="s">
        <v>140</v>
      </c>
      <c r="CY2643" t="s">
        <v>2601</v>
      </c>
      <c r="CZ2643" s="8">
        <v>16704339989</v>
      </c>
      <c r="DA2643" t="s">
        <v>2602</v>
      </c>
      <c r="DB2643" t="s">
        <v>140</v>
      </c>
      <c r="DC2643" t="s">
        <v>139</v>
      </c>
      <c r="DD2643" t="s">
        <v>117</v>
      </c>
    </row>
    <row r="2644" spans="1:114" ht="15" customHeight="1" x14ac:dyDescent="0.35">
      <c r="A2644" t="s">
        <v>15551</v>
      </c>
      <c r="B2644" t="s">
        <v>166</v>
      </c>
      <c r="C2644" s="1">
        <v>45768</v>
      </c>
      <c r="D2644" s="1">
        <v>45845</v>
      </c>
      <c r="E2644" t="s">
        <v>116</v>
      </c>
      <c r="F2644" s="1">
        <v>45929</v>
      </c>
      <c r="G2644" t="s">
        <v>139</v>
      </c>
      <c r="H2644" t="s">
        <v>117</v>
      </c>
      <c r="I2644" t="s">
        <v>117</v>
      </c>
      <c r="J2644" t="s">
        <v>2760</v>
      </c>
      <c r="K2644" t="s">
        <v>2761</v>
      </c>
      <c r="L2644" t="s">
        <v>2762</v>
      </c>
      <c r="M2644" t="s">
        <v>2763</v>
      </c>
      <c r="N2644" t="s">
        <v>120</v>
      </c>
      <c r="O2644" t="s">
        <v>121</v>
      </c>
      <c r="P2644" s="6">
        <v>96950</v>
      </c>
      <c r="Q2644" t="s">
        <v>122</v>
      </c>
      <c r="S2644" s="8">
        <v>16702876661</v>
      </c>
      <c r="U2644" t="s">
        <v>2764</v>
      </c>
      <c r="V2644">
        <v>812112</v>
      </c>
      <c r="W2644" t="s">
        <v>124</v>
      </c>
      <c r="Y2644" t="s">
        <v>489</v>
      </c>
      <c r="Z2644" t="s">
        <v>490</v>
      </c>
      <c r="AB2644" t="s">
        <v>2453</v>
      </c>
      <c r="AC2644" t="s">
        <v>2762</v>
      </c>
      <c r="AD2644" t="s">
        <v>2763</v>
      </c>
      <c r="AE2644" t="s">
        <v>120</v>
      </c>
      <c r="AF2644" t="s">
        <v>121</v>
      </c>
      <c r="AG2644" s="6">
        <v>96950</v>
      </c>
      <c r="AH2644" t="s">
        <v>122</v>
      </c>
      <c r="AJ2644" s="8">
        <v>16702876661</v>
      </c>
      <c r="AL2644" t="s">
        <v>2765</v>
      </c>
      <c r="BE2644" t="str">
        <f>"39-5012.00"</f>
        <v>39-5012.00</v>
      </c>
      <c r="BF2644" t="s">
        <v>272</v>
      </c>
      <c r="BG2644" t="s">
        <v>2766</v>
      </c>
      <c r="BH2644" t="s">
        <v>2767</v>
      </c>
      <c r="BI2644">
        <v>2</v>
      </c>
      <c r="BK2644" s="1">
        <v>45931</v>
      </c>
      <c r="BL2644" s="1">
        <v>47026</v>
      </c>
      <c r="BO2644">
        <v>35</v>
      </c>
      <c r="BP2644">
        <v>7</v>
      </c>
      <c r="BQ2644">
        <v>0</v>
      </c>
      <c r="BR2644">
        <v>0</v>
      </c>
      <c r="BS2644">
        <v>7</v>
      </c>
      <c r="BT2644">
        <v>7</v>
      </c>
      <c r="BU2644">
        <v>7</v>
      </c>
      <c r="BV2644">
        <v>7</v>
      </c>
      <c r="BW2644" t="str">
        <f>"11:00 AM"</f>
        <v>11:00 AM</v>
      </c>
      <c r="BX2644" t="str">
        <f>"6:00 PM"</f>
        <v>6:00 PM</v>
      </c>
      <c r="BY2644" t="s">
        <v>133</v>
      </c>
      <c r="BZ2644">
        <v>0</v>
      </c>
      <c r="CA2644">
        <v>12</v>
      </c>
      <c r="CB2644" t="s">
        <v>117</v>
      </c>
      <c r="CD2644" t="s">
        <v>11766</v>
      </c>
      <c r="CE2644" t="s">
        <v>2769</v>
      </c>
      <c r="CF2644" t="s">
        <v>2763</v>
      </c>
      <c r="CG2644" t="s">
        <v>120</v>
      </c>
      <c r="CH2644" t="s">
        <v>121</v>
      </c>
      <c r="CI2644" s="6">
        <v>96950</v>
      </c>
      <c r="CJ2644" s="10">
        <v>7.98</v>
      </c>
      <c r="CK2644" s="10">
        <v>7.98</v>
      </c>
      <c r="CL2644" s="10">
        <v>11.97</v>
      </c>
      <c r="CM2644" s="10">
        <v>11.97</v>
      </c>
      <c r="CN2644" t="s">
        <v>137</v>
      </c>
      <c r="CO2644">
        <v>0</v>
      </c>
      <c r="CP2644" t="s">
        <v>138</v>
      </c>
      <c r="CR2644" t="s">
        <v>117</v>
      </c>
      <c r="CS2644" t="s">
        <v>139</v>
      </c>
      <c r="CT2644" t="s">
        <v>140</v>
      </c>
      <c r="CU2644" t="s">
        <v>139</v>
      </c>
      <c r="CV2644" t="s">
        <v>140</v>
      </c>
      <c r="CW2644" t="s">
        <v>139</v>
      </c>
      <c r="CX2644" t="s">
        <v>140</v>
      </c>
      <c r="CY2644" t="s">
        <v>11777</v>
      </c>
      <c r="CZ2644" s="8">
        <v>16702876661</v>
      </c>
      <c r="DA2644" t="s">
        <v>2765</v>
      </c>
      <c r="DB2644" t="s">
        <v>140</v>
      </c>
      <c r="DC2644" t="s">
        <v>139</v>
      </c>
      <c r="DD2644" t="s">
        <v>117</v>
      </c>
    </row>
    <row r="2645" spans="1:114" ht="15" customHeight="1" x14ac:dyDescent="0.35">
      <c r="A2645" t="s">
        <v>10803</v>
      </c>
      <c r="B2645" t="s">
        <v>166</v>
      </c>
      <c r="C2645" s="1">
        <v>45768</v>
      </c>
      <c r="D2645" s="1">
        <v>45845</v>
      </c>
      <c r="E2645" t="s">
        <v>116</v>
      </c>
      <c r="F2645" s="1">
        <v>45929</v>
      </c>
      <c r="G2645" t="s">
        <v>139</v>
      </c>
      <c r="H2645" t="s">
        <v>117</v>
      </c>
      <c r="I2645" t="s">
        <v>117</v>
      </c>
      <c r="J2645" t="s">
        <v>4503</v>
      </c>
      <c r="K2645" t="s">
        <v>4504</v>
      </c>
      <c r="L2645" t="s">
        <v>4505</v>
      </c>
      <c r="M2645" t="s">
        <v>4506</v>
      </c>
      <c r="N2645" t="s">
        <v>120</v>
      </c>
      <c r="O2645" t="s">
        <v>121</v>
      </c>
      <c r="P2645" s="6">
        <v>96950</v>
      </c>
      <c r="Q2645" t="s">
        <v>122</v>
      </c>
      <c r="S2645" s="8">
        <v>16702876661</v>
      </c>
      <c r="U2645" t="s">
        <v>4507</v>
      </c>
      <c r="V2645">
        <v>812112</v>
      </c>
      <c r="W2645" t="s">
        <v>124</v>
      </c>
      <c r="Y2645" t="s">
        <v>489</v>
      </c>
      <c r="Z2645" t="s">
        <v>490</v>
      </c>
      <c r="AB2645" t="s">
        <v>2453</v>
      </c>
      <c r="AC2645" t="s">
        <v>4505</v>
      </c>
      <c r="AD2645" t="s">
        <v>4513</v>
      </c>
      <c r="AE2645" t="s">
        <v>120</v>
      </c>
      <c r="AF2645" t="s">
        <v>121</v>
      </c>
      <c r="AG2645" s="6">
        <v>96950</v>
      </c>
      <c r="AH2645" t="s">
        <v>122</v>
      </c>
      <c r="AJ2645" s="8">
        <v>16702876661</v>
      </c>
      <c r="AL2645" t="s">
        <v>4511</v>
      </c>
      <c r="BE2645" t="str">
        <f>"39-5012.00"</f>
        <v>39-5012.00</v>
      </c>
      <c r="BF2645" t="s">
        <v>272</v>
      </c>
      <c r="BG2645" t="s">
        <v>8296</v>
      </c>
      <c r="BH2645" t="s">
        <v>2767</v>
      </c>
      <c r="BI2645">
        <v>2</v>
      </c>
      <c r="BK2645" s="1">
        <v>45931</v>
      </c>
      <c r="BL2645" s="1">
        <v>47026</v>
      </c>
      <c r="BO2645">
        <v>35</v>
      </c>
      <c r="BP2645">
        <v>7</v>
      </c>
      <c r="BQ2645">
        <v>0</v>
      </c>
      <c r="BR2645">
        <v>0</v>
      </c>
      <c r="BS2645">
        <v>7</v>
      </c>
      <c r="BT2645">
        <v>7</v>
      </c>
      <c r="BU2645">
        <v>7</v>
      </c>
      <c r="BV2645">
        <v>7</v>
      </c>
      <c r="BW2645" t="str">
        <f>"11:00 AM"</f>
        <v>11:00 AM</v>
      </c>
      <c r="BX2645" t="str">
        <f>"6:00 PM"</f>
        <v>6:00 PM</v>
      </c>
      <c r="BY2645" t="s">
        <v>133</v>
      </c>
      <c r="BZ2645">
        <v>0</v>
      </c>
      <c r="CA2645">
        <v>12</v>
      </c>
      <c r="CB2645" t="s">
        <v>117</v>
      </c>
      <c r="CD2645" t="s">
        <v>8297</v>
      </c>
      <c r="CE2645" t="s">
        <v>4505</v>
      </c>
      <c r="CF2645" t="s">
        <v>4513</v>
      </c>
      <c r="CG2645" t="s">
        <v>120</v>
      </c>
      <c r="CH2645" t="s">
        <v>121</v>
      </c>
      <c r="CI2645" s="6">
        <v>96950</v>
      </c>
      <c r="CJ2645" s="10">
        <v>7.98</v>
      </c>
      <c r="CK2645" s="10">
        <v>7.98</v>
      </c>
      <c r="CL2645" s="10">
        <v>11.97</v>
      </c>
      <c r="CM2645" s="10">
        <v>11.97</v>
      </c>
      <c r="CN2645" t="s">
        <v>137</v>
      </c>
      <c r="CO2645" t="s">
        <v>194</v>
      </c>
      <c r="CP2645" t="s">
        <v>138</v>
      </c>
      <c r="CR2645" t="s">
        <v>117</v>
      </c>
      <c r="CS2645" t="s">
        <v>139</v>
      </c>
      <c r="CT2645" t="s">
        <v>140</v>
      </c>
      <c r="CU2645" t="s">
        <v>139</v>
      </c>
      <c r="CV2645" t="s">
        <v>140</v>
      </c>
      <c r="CW2645" t="s">
        <v>139</v>
      </c>
      <c r="CX2645" t="s">
        <v>140</v>
      </c>
      <c r="CY2645" t="s">
        <v>2770</v>
      </c>
      <c r="CZ2645" s="8">
        <v>16702876661</v>
      </c>
      <c r="DA2645" t="s">
        <v>4511</v>
      </c>
      <c r="DB2645" t="s">
        <v>140</v>
      </c>
      <c r="DC2645" t="s">
        <v>139</v>
      </c>
      <c r="DD2645" t="s">
        <v>117</v>
      </c>
    </row>
    <row r="2646" spans="1:114" ht="15" customHeight="1" x14ac:dyDescent="0.35">
      <c r="A2646" t="s">
        <v>6230</v>
      </c>
      <c r="B2646" t="s">
        <v>166</v>
      </c>
      <c r="C2646" s="1">
        <v>45768</v>
      </c>
      <c r="D2646" s="1">
        <v>45845</v>
      </c>
      <c r="E2646" t="s">
        <v>116</v>
      </c>
      <c r="F2646" s="1">
        <v>45914</v>
      </c>
      <c r="G2646" t="s">
        <v>117</v>
      </c>
      <c r="H2646" t="s">
        <v>117</v>
      </c>
      <c r="I2646" t="s">
        <v>117</v>
      </c>
      <c r="J2646" t="s">
        <v>6231</v>
      </c>
      <c r="K2646" t="s">
        <v>6232</v>
      </c>
      <c r="L2646" t="s">
        <v>6233</v>
      </c>
      <c r="M2646" t="s">
        <v>6234</v>
      </c>
      <c r="N2646" t="s">
        <v>136</v>
      </c>
      <c r="O2646" t="s">
        <v>121</v>
      </c>
      <c r="P2646" s="6">
        <v>96950</v>
      </c>
      <c r="Q2646" t="s">
        <v>122</v>
      </c>
      <c r="S2646" s="8">
        <v>16718881388</v>
      </c>
      <c r="U2646" t="s">
        <v>6235</v>
      </c>
      <c r="V2646">
        <v>811111</v>
      </c>
      <c r="W2646" t="s">
        <v>124</v>
      </c>
      <c r="Y2646" t="s">
        <v>6236</v>
      </c>
      <c r="Z2646" t="s">
        <v>6237</v>
      </c>
      <c r="AA2646" t="s">
        <v>6238</v>
      </c>
      <c r="AB2646" t="s">
        <v>6239</v>
      </c>
      <c r="AC2646" t="s">
        <v>6233</v>
      </c>
      <c r="AD2646" t="s">
        <v>6234</v>
      </c>
      <c r="AE2646" t="s">
        <v>136</v>
      </c>
      <c r="AF2646" t="s">
        <v>121</v>
      </c>
      <c r="AG2646" s="6">
        <v>96950</v>
      </c>
      <c r="AH2646" t="s">
        <v>122</v>
      </c>
      <c r="AJ2646" s="8">
        <v>16718881388</v>
      </c>
      <c r="AL2646" t="s">
        <v>6240</v>
      </c>
      <c r="BE2646" t="str">
        <f>"49-3051.00"</f>
        <v>49-3051.00</v>
      </c>
      <c r="BF2646" t="s">
        <v>3860</v>
      </c>
      <c r="BG2646" t="s">
        <v>6241</v>
      </c>
      <c r="BH2646" t="s">
        <v>6242</v>
      </c>
      <c r="BI2646">
        <v>1</v>
      </c>
      <c r="BK2646" s="1">
        <v>45915</v>
      </c>
      <c r="BL2646" s="1">
        <v>46279</v>
      </c>
      <c r="BO2646">
        <v>40</v>
      </c>
      <c r="BP2646">
        <v>0</v>
      </c>
      <c r="BQ2646">
        <v>8</v>
      </c>
      <c r="BR2646">
        <v>8</v>
      </c>
      <c r="BS2646">
        <v>8</v>
      </c>
      <c r="BT2646">
        <v>8</v>
      </c>
      <c r="BU2646">
        <v>8</v>
      </c>
      <c r="BV2646">
        <v>0</v>
      </c>
      <c r="BW2646" t="str">
        <f>"8:00 AM"</f>
        <v>8:00 AM</v>
      </c>
      <c r="BX2646" t="str">
        <f>"5:00 PM"</f>
        <v>5:00 PM</v>
      </c>
      <c r="BY2646" t="s">
        <v>159</v>
      </c>
      <c r="BZ2646">
        <v>0</v>
      </c>
      <c r="CA2646">
        <v>6</v>
      </c>
      <c r="CB2646" t="s">
        <v>117</v>
      </c>
      <c r="CD2646" t="s">
        <v>133</v>
      </c>
      <c r="CE2646" t="s">
        <v>6243</v>
      </c>
      <c r="CG2646" t="s">
        <v>136</v>
      </c>
      <c r="CH2646" t="s">
        <v>121</v>
      </c>
      <c r="CI2646" s="6">
        <v>96950</v>
      </c>
      <c r="CJ2646" s="10">
        <v>11.85</v>
      </c>
      <c r="CK2646" s="10">
        <v>11.85</v>
      </c>
      <c r="CL2646" s="10">
        <v>17.78</v>
      </c>
      <c r="CM2646" s="10">
        <v>17.78</v>
      </c>
      <c r="CN2646" t="s">
        <v>137</v>
      </c>
      <c r="CO2646" t="s">
        <v>140</v>
      </c>
      <c r="CP2646" t="s">
        <v>138</v>
      </c>
      <c r="CR2646" t="s">
        <v>117</v>
      </c>
      <c r="CS2646" t="s">
        <v>139</v>
      </c>
      <c r="CT2646" t="s">
        <v>139</v>
      </c>
      <c r="CU2646" t="s">
        <v>139</v>
      </c>
      <c r="CV2646" t="s">
        <v>140</v>
      </c>
      <c r="CW2646" t="s">
        <v>139</v>
      </c>
      <c r="CX2646" t="s">
        <v>140</v>
      </c>
      <c r="CY2646" t="s">
        <v>140</v>
      </c>
      <c r="CZ2646" s="8">
        <v>16718881388</v>
      </c>
      <c r="DA2646" t="s">
        <v>6240</v>
      </c>
      <c r="DB2646" t="s">
        <v>140</v>
      </c>
      <c r="DC2646" t="s">
        <v>139</v>
      </c>
      <c r="DD2646" t="s">
        <v>117</v>
      </c>
    </row>
    <row r="2647" spans="1:114" ht="15" customHeight="1" x14ac:dyDescent="0.35">
      <c r="A2647" t="s">
        <v>15535</v>
      </c>
      <c r="B2647" t="s">
        <v>144</v>
      </c>
      <c r="C2647" s="1">
        <v>45772</v>
      </c>
      <c r="D2647" s="1">
        <v>45845</v>
      </c>
      <c r="E2647" t="s">
        <v>116</v>
      </c>
      <c r="F2647" s="1">
        <v>45929</v>
      </c>
      <c r="G2647" t="s">
        <v>139</v>
      </c>
      <c r="H2647" t="s">
        <v>117</v>
      </c>
      <c r="I2647" t="s">
        <v>117</v>
      </c>
      <c r="J2647" t="s">
        <v>5035</v>
      </c>
      <c r="L2647" t="s">
        <v>5036</v>
      </c>
      <c r="N2647" t="s">
        <v>120</v>
      </c>
      <c r="O2647" t="s">
        <v>121</v>
      </c>
      <c r="P2647" s="6">
        <v>96950</v>
      </c>
      <c r="Q2647" t="s">
        <v>122</v>
      </c>
      <c r="S2647" s="8">
        <v>16702333625</v>
      </c>
      <c r="U2647" t="s">
        <v>5037</v>
      </c>
      <c r="V2647">
        <v>541219</v>
      </c>
      <c r="W2647" t="s">
        <v>124</v>
      </c>
      <c r="Y2647" t="s">
        <v>5038</v>
      </c>
      <c r="Z2647" t="s">
        <v>5039</v>
      </c>
      <c r="AB2647" t="s">
        <v>128</v>
      </c>
      <c r="AC2647" t="s">
        <v>5036</v>
      </c>
      <c r="AE2647" t="s">
        <v>120</v>
      </c>
      <c r="AF2647" t="s">
        <v>121</v>
      </c>
      <c r="AG2647" s="6">
        <v>96950</v>
      </c>
      <c r="AH2647" t="s">
        <v>122</v>
      </c>
      <c r="AJ2647" s="8">
        <v>16702333625</v>
      </c>
      <c r="AL2647" t="s">
        <v>5040</v>
      </c>
      <c r="BE2647" t="str">
        <f>"43-3031.00"</f>
        <v>43-3031.00</v>
      </c>
      <c r="BF2647" t="s">
        <v>357</v>
      </c>
      <c r="BG2647" t="s">
        <v>5041</v>
      </c>
      <c r="BH2647" t="s">
        <v>1229</v>
      </c>
      <c r="BI2647">
        <v>3</v>
      </c>
      <c r="BJ2647">
        <v>3</v>
      </c>
      <c r="BK2647" s="1">
        <v>45931</v>
      </c>
      <c r="BL2647" s="1">
        <v>47026</v>
      </c>
      <c r="BM2647" s="1">
        <v>45931</v>
      </c>
      <c r="BN2647" s="1">
        <v>47026</v>
      </c>
      <c r="BO2647">
        <v>35</v>
      </c>
      <c r="BP2647">
        <v>0</v>
      </c>
      <c r="BQ2647">
        <v>7</v>
      </c>
      <c r="BR2647">
        <v>7</v>
      </c>
      <c r="BS2647">
        <v>7</v>
      </c>
      <c r="BT2647">
        <v>7</v>
      </c>
      <c r="BU2647">
        <v>7</v>
      </c>
      <c r="BV2647">
        <v>0</v>
      </c>
      <c r="BW2647" t="str">
        <f>"8:30 AM"</f>
        <v>8:30 AM</v>
      </c>
      <c r="BX2647" t="str">
        <f>"4:30 PM"</f>
        <v>4:30 PM</v>
      </c>
      <c r="BY2647" t="s">
        <v>159</v>
      </c>
      <c r="BZ2647">
        <v>0</v>
      </c>
      <c r="CA2647">
        <v>12</v>
      </c>
      <c r="CB2647" t="s">
        <v>117</v>
      </c>
      <c r="CD2647" s="2" t="s">
        <v>15536</v>
      </c>
      <c r="CE2647" t="s">
        <v>982</v>
      </c>
      <c r="CG2647" t="s">
        <v>120</v>
      </c>
      <c r="CH2647" t="s">
        <v>121</v>
      </c>
      <c r="CI2647" s="6">
        <v>96950</v>
      </c>
      <c r="CJ2647" s="10">
        <v>12.28</v>
      </c>
      <c r="CK2647" s="10">
        <v>12.28</v>
      </c>
      <c r="CL2647" s="10">
        <v>0</v>
      </c>
      <c r="CM2647" s="10">
        <v>0</v>
      </c>
      <c r="CN2647" t="s">
        <v>137</v>
      </c>
      <c r="CP2647" t="s">
        <v>138</v>
      </c>
      <c r="CR2647" t="s">
        <v>117</v>
      </c>
      <c r="CS2647" t="s">
        <v>139</v>
      </c>
      <c r="CT2647" t="s">
        <v>140</v>
      </c>
      <c r="CU2647" t="s">
        <v>140</v>
      </c>
      <c r="CV2647" t="s">
        <v>140</v>
      </c>
      <c r="CW2647" t="s">
        <v>139</v>
      </c>
      <c r="CX2647" t="s">
        <v>140</v>
      </c>
      <c r="CY2647" t="s">
        <v>15537</v>
      </c>
      <c r="CZ2647" s="8">
        <v>16709894888</v>
      </c>
      <c r="DA2647" t="s">
        <v>5040</v>
      </c>
      <c r="DB2647" t="s">
        <v>140</v>
      </c>
      <c r="DC2647" t="s">
        <v>139</v>
      </c>
      <c r="DD2647" t="s">
        <v>117</v>
      </c>
    </row>
    <row r="2648" spans="1:114" ht="15" customHeight="1" x14ac:dyDescent="0.35">
      <c r="A2648" t="s">
        <v>8739</v>
      </c>
      <c r="B2648" t="s">
        <v>166</v>
      </c>
      <c r="C2648" s="1">
        <v>45775</v>
      </c>
      <c r="D2648" s="1">
        <v>45845</v>
      </c>
      <c r="E2648" t="s">
        <v>116</v>
      </c>
      <c r="F2648" s="1">
        <v>45929</v>
      </c>
      <c r="G2648" t="s">
        <v>139</v>
      </c>
      <c r="H2648" t="s">
        <v>117</v>
      </c>
      <c r="I2648" t="s">
        <v>117</v>
      </c>
      <c r="J2648" t="s">
        <v>1435</v>
      </c>
      <c r="L2648" t="s">
        <v>1436</v>
      </c>
      <c r="M2648" t="s">
        <v>8740</v>
      </c>
      <c r="N2648" t="s">
        <v>136</v>
      </c>
      <c r="O2648" t="s">
        <v>121</v>
      </c>
      <c r="P2648" s="6">
        <v>96950</v>
      </c>
      <c r="Q2648" t="s">
        <v>122</v>
      </c>
      <c r="S2648" s="8">
        <v>16702350561</v>
      </c>
      <c r="T2648">
        <v>131</v>
      </c>
      <c r="U2648" t="s">
        <v>1438</v>
      </c>
      <c r="V2648">
        <v>531110</v>
      </c>
      <c r="W2648" t="s">
        <v>124</v>
      </c>
      <c r="Y2648" t="s">
        <v>1439</v>
      </c>
      <c r="Z2648" t="s">
        <v>1440</v>
      </c>
      <c r="AA2648" t="s">
        <v>827</v>
      </c>
      <c r="AB2648" t="s">
        <v>474</v>
      </c>
      <c r="AC2648" t="s">
        <v>1436</v>
      </c>
      <c r="AD2648" t="s">
        <v>8740</v>
      </c>
      <c r="AE2648" t="s">
        <v>136</v>
      </c>
      <c r="AF2648" t="s">
        <v>121</v>
      </c>
      <c r="AG2648" s="6">
        <v>96950</v>
      </c>
      <c r="AH2648" t="s">
        <v>122</v>
      </c>
      <c r="AJ2648" s="8">
        <v>16702350561</v>
      </c>
      <c r="AK2648">
        <v>131</v>
      </c>
      <c r="AL2648" t="s">
        <v>1441</v>
      </c>
      <c r="BE2648" t="str">
        <f>"49-9071.00"</f>
        <v>49-9071.00</v>
      </c>
      <c r="BF2648" t="s">
        <v>156</v>
      </c>
      <c r="BG2648" t="s">
        <v>8741</v>
      </c>
      <c r="BH2648" t="s">
        <v>1750</v>
      </c>
      <c r="BI2648">
        <v>5</v>
      </c>
      <c r="BK2648" s="1">
        <v>45931</v>
      </c>
      <c r="BL2648" s="1">
        <v>47026</v>
      </c>
      <c r="BO2648">
        <v>35</v>
      </c>
      <c r="BP2648">
        <v>0</v>
      </c>
      <c r="BQ2648">
        <v>7</v>
      </c>
      <c r="BR2648">
        <v>7</v>
      </c>
      <c r="BS2648">
        <v>7</v>
      </c>
      <c r="BT2648">
        <v>7</v>
      </c>
      <c r="BU2648">
        <v>7</v>
      </c>
      <c r="BV2648">
        <v>0</v>
      </c>
      <c r="BW2648" t="str">
        <f>"8:00 AM"</f>
        <v>8:00 AM</v>
      </c>
      <c r="BX2648" t="str">
        <f>"5:00 PM"</f>
        <v>5:00 PM</v>
      </c>
      <c r="BY2648" t="s">
        <v>159</v>
      </c>
      <c r="BZ2648">
        <v>0</v>
      </c>
      <c r="CA2648">
        <v>24</v>
      </c>
      <c r="CB2648" t="s">
        <v>117</v>
      </c>
      <c r="CD2648" t="s">
        <v>8742</v>
      </c>
      <c r="CE2648" t="s">
        <v>1445</v>
      </c>
      <c r="CF2648" t="s">
        <v>1437</v>
      </c>
      <c r="CG2648" t="s">
        <v>136</v>
      </c>
      <c r="CH2648" t="s">
        <v>121</v>
      </c>
      <c r="CI2648" s="6">
        <v>96950</v>
      </c>
      <c r="CJ2648" s="10">
        <v>9.75</v>
      </c>
      <c r="CK2648" s="10">
        <v>9.75</v>
      </c>
      <c r="CL2648" s="10">
        <v>14.63</v>
      </c>
      <c r="CM2648" s="10">
        <v>14.63</v>
      </c>
      <c r="CN2648" t="s">
        <v>137</v>
      </c>
      <c r="CO2648" t="s">
        <v>1446</v>
      </c>
      <c r="CP2648" t="s">
        <v>138</v>
      </c>
      <c r="CR2648" t="s">
        <v>139</v>
      </c>
      <c r="CS2648" t="s">
        <v>139</v>
      </c>
      <c r="CT2648" t="s">
        <v>140</v>
      </c>
      <c r="CU2648" t="s">
        <v>139</v>
      </c>
      <c r="CV2648" t="s">
        <v>140</v>
      </c>
      <c r="CW2648" t="s">
        <v>139</v>
      </c>
      <c r="CX2648" t="s">
        <v>140</v>
      </c>
      <c r="CY2648" t="s">
        <v>1447</v>
      </c>
      <c r="CZ2648" s="8">
        <v>16702350561</v>
      </c>
      <c r="DA2648" t="s">
        <v>1441</v>
      </c>
      <c r="DB2648" t="s">
        <v>142</v>
      </c>
      <c r="DC2648" t="s">
        <v>139</v>
      </c>
      <c r="DD2648" t="s">
        <v>117</v>
      </c>
    </row>
    <row r="2649" spans="1:114" ht="15" customHeight="1" x14ac:dyDescent="0.35">
      <c r="A2649" t="s">
        <v>10837</v>
      </c>
      <c r="B2649" t="s">
        <v>144</v>
      </c>
      <c r="C2649" s="1">
        <v>45778</v>
      </c>
      <c r="D2649" s="1">
        <v>45845</v>
      </c>
      <c r="E2649" t="s">
        <v>116</v>
      </c>
      <c r="F2649" s="1">
        <v>45929</v>
      </c>
      <c r="G2649" t="s">
        <v>117</v>
      </c>
      <c r="H2649" t="s">
        <v>117</v>
      </c>
      <c r="I2649" t="s">
        <v>117</v>
      </c>
      <c r="J2649" t="s">
        <v>8484</v>
      </c>
      <c r="K2649" t="s">
        <v>8485</v>
      </c>
      <c r="L2649" t="s">
        <v>8486</v>
      </c>
      <c r="M2649" t="s">
        <v>8487</v>
      </c>
      <c r="N2649" t="s">
        <v>120</v>
      </c>
      <c r="O2649" t="s">
        <v>121</v>
      </c>
      <c r="P2649" s="6">
        <v>96950</v>
      </c>
      <c r="Q2649" t="s">
        <v>122</v>
      </c>
      <c r="R2649" t="s">
        <v>140</v>
      </c>
      <c r="S2649" s="8">
        <v>16702354839</v>
      </c>
      <c r="U2649" t="s">
        <v>8488</v>
      </c>
      <c r="V2649">
        <v>722410</v>
      </c>
      <c r="W2649" t="s">
        <v>124</v>
      </c>
      <c r="Y2649" t="s">
        <v>8489</v>
      </c>
      <c r="Z2649" t="s">
        <v>1226</v>
      </c>
      <c r="AB2649" t="s">
        <v>8490</v>
      </c>
      <c r="AC2649" t="s">
        <v>8486</v>
      </c>
      <c r="AD2649" t="s">
        <v>8487</v>
      </c>
      <c r="AE2649" t="s">
        <v>120</v>
      </c>
      <c r="AF2649" t="s">
        <v>121</v>
      </c>
      <c r="AG2649" s="6">
        <v>96950</v>
      </c>
      <c r="AH2649" t="s">
        <v>122</v>
      </c>
      <c r="AJ2649" s="8">
        <v>16702354839</v>
      </c>
      <c r="AL2649" t="s">
        <v>8491</v>
      </c>
      <c r="BE2649" t="str">
        <f>"35-3031.00"</f>
        <v>35-3031.00</v>
      </c>
      <c r="BF2649" t="s">
        <v>788</v>
      </c>
      <c r="BG2649" t="s">
        <v>8492</v>
      </c>
      <c r="BH2649" t="s">
        <v>8493</v>
      </c>
      <c r="BI2649">
        <v>1</v>
      </c>
      <c r="BJ2649">
        <v>1</v>
      </c>
      <c r="BK2649" s="1">
        <v>45931</v>
      </c>
      <c r="BL2649" s="1">
        <v>46295</v>
      </c>
      <c r="BM2649" s="1">
        <v>45931</v>
      </c>
      <c r="BN2649" s="1">
        <v>46295</v>
      </c>
      <c r="BO2649">
        <v>35</v>
      </c>
      <c r="BP2649">
        <v>0</v>
      </c>
      <c r="BQ2649">
        <v>6</v>
      </c>
      <c r="BR2649">
        <v>6</v>
      </c>
      <c r="BS2649">
        <v>6</v>
      </c>
      <c r="BT2649">
        <v>6</v>
      </c>
      <c r="BU2649">
        <v>6</v>
      </c>
      <c r="BV2649">
        <v>5</v>
      </c>
      <c r="BW2649" t="str">
        <f>"5:00 PM"</f>
        <v>5:00 PM</v>
      </c>
      <c r="BX2649" t="str">
        <f>"11:00 PM"</f>
        <v>11:00 PM</v>
      </c>
      <c r="BY2649" t="s">
        <v>133</v>
      </c>
      <c r="BZ2649">
        <v>0</v>
      </c>
      <c r="CA2649">
        <v>12</v>
      </c>
      <c r="CB2649" t="s">
        <v>117</v>
      </c>
      <c r="CD2649" s="2" t="s">
        <v>10838</v>
      </c>
      <c r="CE2649" t="s">
        <v>8486</v>
      </c>
      <c r="CG2649" t="s">
        <v>120</v>
      </c>
      <c r="CH2649" t="s">
        <v>121</v>
      </c>
      <c r="CI2649" s="6">
        <v>96950</v>
      </c>
      <c r="CJ2649" s="10">
        <v>8.0399999999999991</v>
      </c>
      <c r="CK2649" s="10">
        <v>8.0399999999999991</v>
      </c>
      <c r="CL2649" s="10">
        <v>0</v>
      </c>
      <c r="CM2649" s="10">
        <v>0</v>
      </c>
      <c r="CN2649" t="s">
        <v>137</v>
      </c>
      <c r="CO2649" t="s">
        <v>164</v>
      </c>
      <c r="CP2649" t="s">
        <v>138</v>
      </c>
      <c r="CR2649" t="s">
        <v>117</v>
      </c>
      <c r="CS2649" t="s">
        <v>139</v>
      </c>
      <c r="CT2649" t="s">
        <v>140</v>
      </c>
      <c r="CU2649" t="s">
        <v>140</v>
      </c>
      <c r="CV2649" t="s">
        <v>140</v>
      </c>
      <c r="CW2649" t="s">
        <v>139</v>
      </c>
      <c r="CX2649" t="s">
        <v>140</v>
      </c>
      <c r="CY2649" t="s">
        <v>133</v>
      </c>
      <c r="CZ2649" s="8">
        <v>16702354839</v>
      </c>
      <c r="DA2649" t="s">
        <v>8495</v>
      </c>
      <c r="DB2649" t="s">
        <v>140</v>
      </c>
      <c r="DC2649" t="s">
        <v>139</v>
      </c>
      <c r="DD2649" t="s">
        <v>117</v>
      </c>
    </row>
    <row r="2650" spans="1:114" ht="15" customHeight="1" x14ac:dyDescent="0.35">
      <c r="A2650" t="s">
        <v>16680</v>
      </c>
      <c r="B2650" t="s">
        <v>144</v>
      </c>
      <c r="C2650" s="1">
        <v>45778</v>
      </c>
      <c r="D2650" s="1">
        <v>45845</v>
      </c>
      <c r="E2650" t="s">
        <v>116</v>
      </c>
      <c r="F2650" s="1">
        <v>45929</v>
      </c>
      <c r="G2650" t="s">
        <v>117</v>
      </c>
      <c r="H2650" t="s">
        <v>117</v>
      </c>
      <c r="I2650" t="s">
        <v>117</v>
      </c>
      <c r="J2650" t="s">
        <v>2672</v>
      </c>
      <c r="L2650" t="s">
        <v>2673</v>
      </c>
      <c r="M2650" t="s">
        <v>2674</v>
      </c>
      <c r="N2650" t="s">
        <v>120</v>
      </c>
      <c r="O2650" t="s">
        <v>121</v>
      </c>
      <c r="P2650" s="6">
        <v>96950</v>
      </c>
      <c r="Q2650" t="s">
        <v>122</v>
      </c>
      <c r="S2650" s="8">
        <v>16702348106</v>
      </c>
      <c r="U2650" t="s">
        <v>2675</v>
      </c>
      <c r="V2650">
        <v>23622</v>
      </c>
      <c r="W2650" t="s">
        <v>124</v>
      </c>
      <c r="Y2650" t="s">
        <v>2676</v>
      </c>
      <c r="Z2650" t="s">
        <v>2677</v>
      </c>
      <c r="AB2650" t="s">
        <v>2678</v>
      </c>
      <c r="AC2650" t="s">
        <v>2673</v>
      </c>
      <c r="AD2650" t="s">
        <v>2674</v>
      </c>
      <c r="AE2650" t="s">
        <v>120</v>
      </c>
      <c r="AF2650" t="s">
        <v>121</v>
      </c>
      <c r="AG2650" s="6">
        <v>96950</v>
      </c>
      <c r="AH2650" t="s">
        <v>122</v>
      </c>
      <c r="AJ2650" s="8">
        <v>16702348106</v>
      </c>
      <c r="AL2650" t="s">
        <v>2679</v>
      </c>
      <c r="BE2650" t="str">
        <f>"17-3022.00"</f>
        <v>17-3022.00</v>
      </c>
      <c r="BF2650" t="s">
        <v>456</v>
      </c>
      <c r="BG2650" t="s">
        <v>3337</v>
      </c>
      <c r="BH2650" t="s">
        <v>3338</v>
      </c>
      <c r="BI2650">
        <v>1</v>
      </c>
      <c r="BJ2650">
        <v>1</v>
      </c>
      <c r="BK2650" s="1">
        <v>45931</v>
      </c>
      <c r="BL2650" s="1">
        <v>46295</v>
      </c>
      <c r="BM2650" s="1">
        <v>45931</v>
      </c>
      <c r="BN2650" s="1">
        <v>46295</v>
      </c>
      <c r="BO2650">
        <v>40</v>
      </c>
      <c r="BP2650">
        <v>0</v>
      </c>
      <c r="BQ2650">
        <v>8</v>
      </c>
      <c r="BR2650">
        <v>8</v>
      </c>
      <c r="BS2650">
        <v>8</v>
      </c>
      <c r="BT2650">
        <v>8</v>
      </c>
      <c r="BU2650">
        <v>8</v>
      </c>
      <c r="BV2650">
        <v>0</v>
      </c>
      <c r="BW2650" t="str">
        <f>"8:00 AM"</f>
        <v>8:00 AM</v>
      </c>
      <c r="BX2650" t="str">
        <f>"5:00 PM"</f>
        <v>5:00 PM</v>
      </c>
      <c r="BY2650" t="s">
        <v>459</v>
      </c>
      <c r="BZ2650">
        <v>0</v>
      </c>
      <c r="CA2650">
        <v>24</v>
      </c>
      <c r="CB2650" t="s">
        <v>139</v>
      </c>
      <c r="CC2650">
        <v>2</v>
      </c>
      <c r="CD2650" t="s">
        <v>3339</v>
      </c>
      <c r="CE2650" t="s">
        <v>2673</v>
      </c>
      <c r="CF2650" t="s">
        <v>2674</v>
      </c>
      <c r="CG2650" t="s">
        <v>136</v>
      </c>
      <c r="CH2650" t="s">
        <v>121</v>
      </c>
      <c r="CI2650" s="6">
        <v>96950</v>
      </c>
      <c r="CJ2650" s="10">
        <v>15.75</v>
      </c>
      <c r="CK2650" s="10">
        <v>15.75</v>
      </c>
      <c r="CL2650" s="10">
        <v>23.63</v>
      </c>
      <c r="CM2650" s="10">
        <v>23.63</v>
      </c>
      <c r="CN2650" t="s">
        <v>137</v>
      </c>
      <c r="CP2650" t="s">
        <v>138</v>
      </c>
      <c r="CR2650" t="s">
        <v>117</v>
      </c>
      <c r="CS2650" t="s">
        <v>139</v>
      </c>
      <c r="CT2650" t="s">
        <v>140</v>
      </c>
      <c r="CU2650" t="s">
        <v>139</v>
      </c>
      <c r="CV2650" t="s">
        <v>140</v>
      </c>
      <c r="CW2650" t="s">
        <v>139</v>
      </c>
      <c r="CX2650" t="s">
        <v>140</v>
      </c>
      <c r="CY2650" t="s">
        <v>2683</v>
      </c>
      <c r="CZ2650" s="8">
        <v>16702348106</v>
      </c>
      <c r="DA2650" t="s">
        <v>2679</v>
      </c>
      <c r="DB2650" t="s">
        <v>140</v>
      </c>
      <c r="DC2650" t="s">
        <v>139</v>
      </c>
      <c r="DD2650" t="s">
        <v>117</v>
      </c>
    </row>
    <row r="2651" spans="1:114" ht="15" customHeight="1" x14ac:dyDescent="0.35">
      <c r="A2651" t="s">
        <v>12486</v>
      </c>
      <c r="B2651" t="s">
        <v>144</v>
      </c>
      <c r="C2651" s="1">
        <v>45784</v>
      </c>
      <c r="D2651" s="1">
        <v>45845</v>
      </c>
      <c r="E2651" t="s">
        <v>116</v>
      </c>
      <c r="F2651" s="1">
        <v>45960</v>
      </c>
      <c r="G2651" t="s">
        <v>117</v>
      </c>
      <c r="H2651" t="s">
        <v>117</v>
      </c>
      <c r="I2651" t="s">
        <v>117</v>
      </c>
      <c r="J2651" t="s">
        <v>3218</v>
      </c>
      <c r="L2651" t="s">
        <v>1667</v>
      </c>
      <c r="N2651" t="s">
        <v>136</v>
      </c>
      <c r="O2651" t="s">
        <v>121</v>
      </c>
      <c r="P2651" s="6">
        <v>96950</v>
      </c>
      <c r="Q2651" t="s">
        <v>122</v>
      </c>
      <c r="S2651" s="8">
        <v>16702346445</v>
      </c>
      <c r="T2651">
        <v>2263</v>
      </c>
      <c r="U2651" t="s">
        <v>3219</v>
      </c>
      <c r="V2651">
        <v>53111</v>
      </c>
      <c r="W2651" t="s">
        <v>124</v>
      </c>
      <c r="Y2651" t="s">
        <v>698</v>
      </c>
      <c r="Z2651" t="s">
        <v>699</v>
      </c>
      <c r="AB2651" t="s">
        <v>215</v>
      </c>
      <c r="AC2651" t="s">
        <v>1667</v>
      </c>
      <c r="AE2651" t="s">
        <v>136</v>
      </c>
      <c r="AF2651" t="s">
        <v>121</v>
      </c>
      <c r="AG2651" s="6">
        <v>96950</v>
      </c>
      <c r="AH2651" t="s">
        <v>122</v>
      </c>
      <c r="AJ2651" s="8">
        <v>16702346445</v>
      </c>
      <c r="AK2651">
        <v>2263</v>
      </c>
      <c r="AL2651" t="s">
        <v>700</v>
      </c>
      <c r="BE2651" t="str">
        <f>"49-9071.00"</f>
        <v>49-9071.00</v>
      </c>
      <c r="BF2651" t="s">
        <v>156</v>
      </c>
      <c r="BG2651" t="s">
        <v>3220</v>
      </c>
      <c r="BH2651" t="s">
        <v>3221</v>
      </c>
      <c r="BI2651">
        <v>2</v>
      </c>
      <c r="BJ2651">
        <v>2</v>
      </c>
      <c r="BK2651" s="1">
        <v>45962</v>
      </c>
      <c r="BL2651" s="1">
        <v>46326</v>
      </c>
      <c r="BM2651" s="1">
        <v>45962</v>
      </c>
      <c r="BN2651" s="1">
        <v>46326</v>
      </c>
      <c r="BO2651">
        <v>40</v>
      </c>
      <c r="BP2651">
        <v>0</v>
      </c>
      <c r="BQ2651">
        <v>8</v>
      </c>
      <c r="BR2651">
        <v>8</v>
      </c>
      <c r="BS2651">
        <v>8</v>
      </c>
      <c r="BT2651">
        <v>8</v>
      </c>
      <c r="BU2651">
        <v>8</v>
      </c>
      <c r="BV2651">
        <v>0</v>
      </c>
      <c r="BW2651" t="str">
        <f>"8:00 AM"</f>
        <v>8:00 AM</v>
      </c>
      <c r="BX2651" t="str">
        <f>"5:00 PM"</f>
        <v>5:00 PM</v>
      </c>
      <c r="BY2651" t="s">
        <v>133</v>
      </c>
      <c r="BZ2651">
        <v>0</v>
      </c>
      <c r="CA2651">
        <v>12</v>
      </c>
      <c r="CB2651" t="s">
        <v>117</v>
      </c>
      <c r="CD2651" s="2" t="s">
        <v>12487</v>
      </c>
      <c r="CE2651" t="s">
        <v>2275</v>
      </c>
      <c r="CG2651" t="s">
        <v>136</v>
      </c>
      <c r="CH2651" t="s">
        <v>121</v>
      </c>
      <c r="CI2651" s="6">
        <v>96950</v>
      </c>
      <c r="CJ2651" s="10">
        <v>9.75</v>
      </c>
      <c r="CK2651" s="10">
        <v>10</v>
      </c>
      <c r="CL2651" s="10">
        <v>14.63</v>
      </c>
      <c r="CM2651" s="10">
        <v>15</v>
      </c>
      <c r="CN2651" t="s">
        <v>137</v>
      </c>
      <c r="CO2651" t="s">
        <v>803</v>
      </c>
      <c r="CP2651" t="s">
        <v>138</v>
      </c>
      <c r="CR2651" t="s">
        <v>117</v>
      </c>
      <c r="CS2651" t="s">
        <v>139</v>
      </c>
      <c r="CT2651" t="s">
        <v>140</v>
      </c>
      <c r="CU2651" t="s">
        <v>139</v>
      </c>
      <c r="CV2651" t="s">
        <v>140</v>
      </c>
      <c r="CW2651" t="s">
        <v>139</v>
      </c>
      <c r="CX2651" t="s">
        <v>140</v>
      </c>
      <c r="CY2651" t="s">
        <v>17406</v>
      </c>
      <c r="CZ2651" s="8">
        <v>16702346445</v>
      </c>
      <c r="DA2651" t="s">
        <v>700</v>
      </c>
      <c r="DB2651" t="s">
        <v>140</v>
      </c>
      <c r="DC2651" t="s">
        <v>139</v>
      </c>
      <c r="DD2651" t="s">
        <v>117</v>
      </c>
      <c r="DE2651" t="s">
        <v>698</v>
      </c>
      <c r="DF2651" t="s">
        <v>699</v>
      </c>
      <c r="DH2651" t="s">
        <v>3219</v>
      </c>
      <c r="DI2651" t="s">
        <v>3218</v>
      </c>
      <c r="DJ2651" t="s">
        <v>140</v>
      </c>
    </row>
    <row r="2652" spans="1:114" ht="15" customHeight="1" x14ac:dyDescent="0.35">
      <c r="A2652" t="s">
        <v>10687</v>
      </c>
      <c r="B2652" t="s">
        <v>144</v>
      </c>
      <c r="C2652" s="1">
        <v>45801</v>
      </c>
      <c r="D2652" s="1">
        <v>45845</v>
      </c>
      <c r="E2652" t="s">
        <v>116</v>
      </c>
      <c r="F2652" s="1">
        <v>45929</v>
      </c>
      <c r="G2652" t="s">
        <v>117</v>
      </c>
      <c r="H2652" t="s">
        <v>117</v>
      </c>
      <c r="I2652" t="s">
        <v>117</v>
      </c>
      <c r="J2652" t="s">
        <v>10688</v>
      </c>
      <c r="K2652" t="s">
        <v>10689</v>
      </c>
      <c r="L2652" t="s">
        <v>2956</v>
      </c>
      <c r="M2652" t="s">
        <v>140</v>
      </c>
      <c r="N2652" t="s">
        <v>136</v>
      </c>
      <c r="O2652" t="s">
        <v>121</v>
      </c>
      <c r="P2652" s="6">
        <v>96950</v>
      </c>
      <c r="Q2652" t="s">
        <v>122</v>
      </c>
      <c r="S2652" s="8">
        <v>16702856862</v>
      </c>
      <c r="U2652" t="s">
        <v>10690</v>
      </c>
      <c r="V2652">
        <v>444140</v>
      </c>
      <c r="W2652" t="s">
        <v>124</v>
      </c>
      <c r="Y2652" t="s">
        <v>5808</v>
      </c>
      <c r="Z2652" t="s">
        <v>5809</v>
      </c>
      <c r="AB2652" t="s">
        <v>270</v>
      </c>
      <c r="AC2652" t="s">
        <v>2956</v>
      </c>
      <c r="AD2652" t="s">
        <v>140</v>
      </c>
      <c r="AE2652" t="s">
        <v>136</v>
      </c>
      <c r="AF2652" t="s">
        <v>121</v>
      </c>
      <c r="AG2652" s="6">
        <v>96950</v>
      </c>
      <c r="AH2652" t="s">
        <v>122</v>
      </c>
      <c r="AJ2652" s="8">
        <v>16702856862</v>
      </c>
      <c r="AL2652" t="s">
        <v>10691</v>
      </c>
      <c r="BE2652" t="str">
        <f>"41-2022.00"</f>
        <v>41-2022.00</v>
      </c>
      <c r="BF2652" t="s">
        <v>3255</v>
      </c>
      <c r="BG2652" t="s">
        <v>10692</v>
      </c>
      <c r="BH2652" t="s">
        <v>10693</v>
      </c>
      <c r="BI2652">
        <v>3</v>
      </c>
      <c r="BJ2652">
        <v>3</v>
      </c>
      <c r="BK2652" s="1">
        <v>45931</v>
      </c>
      <c r="BL2652" s="1">
        <v>46295</v>
      </c>
      <c r="BM2652" s="1">
        <v>45931</v>
      </c>
      <c r="BN2652" s="1">
        <v>46295</v>
      </c>
      <c r="BO2652">
        <v>35</v>
      </c>
      <c r="BP2652">
        <v>0</v>
      </c>
      <c r="BQ2652">
        <v>7</v>
      </c>
      <c r="BR2652">
        <v>7</v>
      </c>
      <c r="BS2652">
        <v>7</v>
      </c>
      <c r="BT2652">
        <v>7</v>
      </c>
      <c r="BU2652">
        <v>7</v>
      </c>
      <c r="BV2652">
        <v>0</v>
      </c>
      <c r="BW2652" t="str">
        <f>"8:00 AM"</f>
        <v>8:00 AM</v>
      </c>
      <c r="BX2652" t="str">
        <f>"5:00 PM"</f>
        <v>5:00 PM</v>
      </c>
      <c r="BY2652" t="s">
        <v>133</v>
      </c>
      <c r="BZ2652">
        <v>0</v>
      </c>
      <c r="CA2652">
        <v>12</v>
      </c>
      <c r="CB2652" t="s">
        <v>117</v>
      </c>
      <c r="CD2652" s="2" t="s">
        <v>8650</v>
      </c>
      <c r="CE2652" t="s">
        <v>2956</v>
      </c>
      <c r="CF2652" t="s">
        <v>140</v>
      </c>
      <c r="CG2652" t="s">
        <v>136</v>
      </c>
      <c r="CH2652" t="s">
        <v>121</v>
      </c>
      <c r="CI2652" s="6">
        <v>96950</v>
      </c>
      <c r="CJ2652" s="10">
        <v>9.5</v>
      </c>
      <c r="CK2652" s="10">
        <v>9.5</v>
      </c>
      <c r="CL2652" s="10">
        <v>14.25</v>
      </c>
      <c r="CM2652" s="10">
        <v>14.25</v>
      </c>
      <c r="CN2652" t="s">
        <v>137</v>
      </c>
      <c r="CO2652" t="s">
        <v>10694</v>
      </c>
      <c r="CP2652" t="s">
        <v>138</v>
      </c>
      <c r="CR2652" t="s">
        <v>117</v>
      </c>
      <c r="CS2652" t="s">
        <v>139</v>
      </c>
      <c r="CT2652" t="s">
        <v>140</v>
      </c>
      <c r="CU2652" t="s">
        <v>139</v>
      </c>
      <c r="CV2652" t="s">
        <v>140</v>
      </c>
      <c r="CW2652" t="s">
        <v>139</v>
      </c>
      <c r="CX2652" t="s">
        <v>140</v>
      </c>
      <c r="CY2652" t="s">
        <v>1686</v>
      </c>
      <c r="CZ2652" s="8">
        <v>16702856862</v>
      </c>
      <c r="DA2652" t="s">
        <v>10695</v>
      </c>
      <c r="DB2652" t="s">
        <v>140</v>
      </c>
      <c r="DC2652" t="s">
        <v>139</v>
      </c>
      <c r="DD2652" t="s">
        <v>117</v>
      </c>
    </row>
    <row r="2653" spans="1:114" ht="15" customHeight="1" x14ac:dyDescent="0.35">
      <c r="A2653" t="s">
        <v>8656</v>
      </c>
      <c r="B2653" t="s">
        <v>144</v>
      </c>
      <c r="C2653" s="1">
        <v>45811</v>
      </c>
      <c r="D2653" s="1">
        <v>45845</v>
      </c>
      <c r="E2653" t="s">
        <v>116</v>
      </c>
      <c r="F2653" s="1">
        <v>45882</v>
      </c>
      <c r="G2653" t="s">
        <v>117</v>
      </c>
      <c r="H2653" t="s">
        <v>117</v>
      </c>
      <c r="I2653" t="s">
        <v>117</v>
      </c>
      <c r="J2653" t="s">
        <v>648</v>
      </c>
      <c r="K2653" t="s">
        <v>649</v>
      </c>
      <c r="L2653" t="s">
        <v>650</v>
      </c>
      <c r="M2653" t="s">
        <v>651</v>
      </c>
      <c r="N2653" t="s">
        <v>120</v>
      </c>
      <c r="O2653" t="s">
        <v>121</v>
      </c>
      <c r="P2653" s="6">
        <v>96950</v>
      </c>
      <c r="Q2653" t="s">
        <v>122</v>
      </c>
      <c r="R2653" t="s">
        <v>652</v>
      </c>
      <c r="S2653" s="8">
        <v>16702351024</v>
      </c>
      <c r="U2653" t="s">
        <v>653</v>
      </c>
      <c r="V2653">
        <v>236116</v>
      </c>
      <c r="W2653" t="s">
        <v>124</v>
      </c>
      <c r="Y2653" t="s">
        <v>654</v>
      </c>
      <c r="Z2653" t="s">
        <v>655</v>
      </c>
      <c r="AA2653" t="s">
        <v>656</v>
      </c>
      <c r="AB2653" t="s">
        <v>657</v>
      </c>
      <c r="AC2653" t="s">
        <v>650</v>
      </c>
      <c r="AD2653" t="s">
        <v>651</v>
      </c>
      <c r="AE2653" t="s">
        <v>120</v>
      </c>
      <c r="AF2653" t="s">
        <v>121</v>
      </c>
      <c r="AG2653" s="6">
        <v>96950</v>
      </c>
      <c r="AH2653" t="s">
        <v>122</v>
      </c>
      <c r="AI2653" t="s">
        <v>652</v>
      </c>
      <c r="AJ2653" s="8">
        <v>16702351024</v>
      </c>
      <c r="AL2653" t="s">
        <v>658</v>
      </c>
      <c r="BE2653" t="str">
        <f>"49-9071.00"</f>
        <v>49-9071.00</v>
      </c>
      <c r="BF2653" t="s">
        <v>156</v>
      </c>
      <c r="BG2653" t="s">
        <v>1463</v>
      </c>
      <c r="BH2653" t="s">
        <v>341</v>
      </c>
      <c r="BI2653">
        <v>2</v>
      </c>
      <c r="BJ2653">
        <v>2</v>
      </c>
      <c r="BK2653" s="1">
        <v>45884</v>
      </c>
      <c r="BL2653" s="1">
        <v>46248</v>
      </c>
      <c r="BM2653" s="1">
        <v>45884</v>
      </c>
      <c r="BN2653" s="1">
        <v>46248</v>
      </c>
      <c r="BO2653">
        <v>35</v>
      </c>
      <c r="BP2653">
        <v>0</v>
      </c>
      <c r="BQ2653">
        <v>7</v>
      </c>
      <c r="BR2653">
        <v>7</v>
      </c>
      <c r="BS2653">
        <v>7</v>
      </c>
      <c r="BT2653">
        <v>7</v>
      </c>
      <c r="BU2653">
        <v>7</v>
      </c>
      <c r="BV2653">
        <v>0</v>
      </c>
      <c r="BW2653" t="str">
        <f>"8:00 AM"</f>
        <v>8:00 AM</v>
      </c>
      <c r="BX2653" t="str">
        <f>"4:00 PM"</f>
        <v>4:00 PM</v>
      </c>
      <c r="BY2653" t="s">
        <v>133</v>
      </c>
      <c r="BZ2653">
        <v>0</v>
      </c>
      <c r="CA2653">
        <v>12</v>
      </c>
      <c r="CB2653" t="s">
        <v>117</v>
      </c>
      <c r="CD2653" t="s">
        <v>1464</v>
      </c>
      <c r="CE2653" t="s">
        <v>663</v>
      </c>
      <c r="CF2653" t="s">
        <v>651</v>
      </c>
      <c r="CG2653" t="s">
        <v>120</v>
      </c>
      <c r="CH2653" t="s">
        <v>121</v>
      </c>
      <c r="CI2653" s="6">
        <v>96950</v>
      </c>
      <c r="CJ2653" s="10">
        <v>9.75</v>
      </c>
      <c r="CK2653" s="10">
        <v>10</v>
      </c>
      <c r="CL2653" s="10">
        <v>14.62</v>
      </c>
      <c r="CM2653" s="10">
        <v>15</v>
      </c>
      <c r="CN2653" t="s">
        <v>137</v>
      </c>
      <c r="CO2653" t="s">
        <v>140</v>
      </c>
      <c r="CP2653" t="s">
        <v>138</v>
      </c>
      <c r="CR2653" t="s">
        <v>117</v>
      </c>
      <c r="CS2653" t="s">
        <v>139</v>
      </c>
      <c r="CT2653" t="s">
        <v>139</v>
      </c>
      <c r="CU2653" t="s">
        <v>139</v>
      </c>
      <c r="CV2653" t="s">
        <v>140</v>
      </c>
      <c r="CW2653" t="s">
        <v>139</v>
      </c>
      <c r="CX2653" t="s">
        <v>140</v>
      </c>
      <c r="CY2653" t="s">
        <v>664</v>
      </c>
      <c r="CZ2653" s="8">
        <v>16702351024</v>
      </c>
      <c r="DA2653" t="s">
        <v>658</v>
      </c>
      <c r="DB2653" t="s">
        <v>140</v>
      </c>
      <c r="DC2653" t="s">
        <v>139</v>
      </c>
      <c r="DD2653" t="s">
        <v>117</v>
      </c>
    </row>
    <row r="2654" spans="1:114" ht="15" customHeight="1" x14ac:dyDescent="0.35">
      <c r="A2654" t="s">
        <v>10780</v>
      </c>
      <c r="B2654" t="s">
        <v>166</v>
      </c>
      <c r="C2654" s="1">
        <v>45811</v>
      </c>
      <c r="D2654" s="1">
        <v>45845</v>
      </c>
      <c r="E2654" t="s">
        <v>211</v>
      </c>
      <c r="G2654" t="s">
        <v>139</v>
      </c>
      <c r="H2654" t="s">
        <v>117</v>
      </c>
      <c r="I2654" t="s">
        <v>117</v>
      </c>
      <c r="J2654" t="s">
        <v>246</v>
      </c>
      <c r="K2654" t="s">
        <v>246</v>
      </c>
      <c r="L2654" t="s">
        <v>534</v>
      </c>
      <c r="M2654">
        <v>1007</v>
      </c>
      <c r="N2654" t="s">
        <v>248</v>
      </c>
      <c r="O2654" t="s">
        <v>121</v>
      </c>
      <c r="P2654" s="6">
        <v>96951</v>
      </c>
      <c r="Q2654" t="s">
        <v>122</v>
      </c>
      <c r="S2654" s="8">
        <v>16705320350</v>
      </c>
      <c r="U2654" t="s">
        <v>249</v>
      </c>
      <c r="V2654">
        <v>31199</v>
      </c>
      <c r="W2654" t="s">
        <v>124</v>
      </c>
      <c r="Y2654" t="s">
        <v>250</v>
      </c>
      <c r="Z2654" t="s">
        <v>251</v>
      </c>
      <c r="AA2654" t="s">
        <v>252</v>
      </c>
      <c r="AB2654" t="s">
        <v>128</v>
      </c>
      <c r="AC2654" t="s">
        <v>253</v>
      </c>
      <c r="AE2654" t="s">
        <v>248</v>
      </c>
      <c r="AF2654" t="s">
        <v>121</v>
      </c>
      <c r="AG2654" s="6">
        <v>96951</v>
      </c>
      <c r="AH2654" t="s">
        <v>122</v>
      </c>
      <c r="AJ2654" s="8">
        <v>16705320350</v>
      </c>
      <c r="AL2654" t="s">
        <v>254</v>
      </c>
      <c r="BE2654" t="str">
        <f>"51-3092.00"</f>
        <v>51-3092.00</v>
      </c>
      <c r="BF2654" t="s">
        <v>5087</v>
      </c>
      <c r="BG2654" t="s">
        <v>5088</v>
      </c>
      <c r="BH2654" t="s">
        <v>5089</v>
      </c>
      <c r="BI2654">
        <v>1</v>
      </c>
      <c r="BK2654" s="1">
        <v>45931</v>
      </c>
      <c r="BL2654" s="1">
        <v>47026</v>
      </c>
      <c r="BO2654">
        <v>40</v>
      </c>
      <c r="BP2654">
        <v>0</v>
      </c>
      <c r="BQ2654">
        <v>7</v>
      </c>
      <c r="BR2654">
        <v>7</v>
      </c>
      <c r="BS2654">
        <v>7</v>
      </c>
      <c r="BT2654">
        <v>7</v>
      </c>
      <c r="BU2654">
        <v>7</v>
      </c>
      <c r="BV2654">
        <v>5</v>
      </c>
      <c r="BW2654" t="str">
        <f>"8:00 AM"</f>
        <v>8:00 AM</v>
      </c>
      <c r="BX2654" t="str">
        <f>"4:00 PM"</f>
        <v>4:00 PM</v>
      </c>
      <c r="BY2654" t="s">
        <v>159</v>
      </c>
      <c r="BZ2654">
        <v>0</v>
      </c>
      <c r="CA2654">
        <v>12</v>
      </c>
      <c r="CB2654" t="s">
        <v>117</v>
      </c>
      <c r="CD2654" t="s">
        <v>5090</v>
      </c>
      <c r="CE2654" t="s">
        <v>259</v>
      </c>
      <c r="CG2654" t="s">
        <v>248</v>
      </c>
      <c r="CH2654" t="s">
        <v>121</v>
      </c>
      <c r="CI2654" s="6">
        <v>96951</v>
      </c>
      <c r="CJ2654" s="10">
        <v>8.6300000000000008</v>
      </c>
      <c r="CK2654" s="10">
        <v>8.6300000000000008</v>
      </c>
      <c r="CL2654" s="10">
        <v>12.95</v>
      </c>
      <c r="CM2654" s="10">
        <v>12.95</v>
      </c>
      <c r="CN2654" t="s">
        <v>137</v>
      </c>
      <c r="CO2654" t="s">
        <v>140</v>
      </c>
      <c r="CP2654" t="s">
        <v>138</v>
      </c>
      <c r="CR2654" t="s">
        <v>117</v>
      </c>
      <c r="CS2654" t="s">
        <v>139</v>
      </c>
      <c r="CT2654" t="s">
        <v>139</v>
      </c>
      <c r="CU2654" t="s">
        <v>139</v>
      </c>
      <c r="CV2654" t="s">
        <v>140</v>
      </c>
      <c r="CW2654" t="s">
        <v>139</v>
      </c>
      <c r="CX2654" t="s">
        <v>140</v>
      </c>
      <c r="CY2654" t="s">
        <v>539</v>
      </c>
      <c r="CZ2654" s="8">
        <v>16705320350</v>
      </c>
      <c r="DA2654" t="s">
        <v>254</v>
      </c>
      <c r="DB2654" t="s">
        <v>140</v>
      </c>
      <c r="DC2654" t="s">
        <v>139</v>
      </c>
      <c r="DD2654" t="s">
        <v>117</v>
      </c>
    </row>
    <row r="2655" spans="1:114" ht="15" customHeight="1" x14ac:dyDescent="0.35">
      <c r="A2655" t="s">
        <v>15335</v>
      </c>
      <c r="B2655" t="s">
        <v>115</v>
      </c>
      <c r="C2655" s="1">
        <v>45765</v>
      </c>
      <c r="D2655" s="1">
        <v>45846</v>
      </c>
      <c r="E2655" t="s">
        <v>116</v>
      </c>
      <c r="F2655" s="1">
        <v>45929</v>
      </c>
      <c r="G2655" t="s">
        <v>139</v>
      </c>
      <c r="H2655" t="s">
        <v>117</v>
      </c>
      <c r="I2655" t="s">
        <v>117</v>
      </c>
      <c r="J2655" t="s">
        <v>2589</v>
      </c>
      <c r="K2655" t="s">
        <v>140</v>
      </c>
      <c r="L2655" t="s">
        <v>2590</v>
      </c>
      <c r="M2655" t="s">
        <v>2591</v>
      </c>
      <c r="N2655" t="s">
        <v>551</v>
      </c>
      <c r="O2655" t="s">
        <v>121</v>
      </c>
      <c r="P2655" s="6">
        <v>96952</v>
      </c>
      <c r="Q2655" t="s">
        <v>122</v>
      </c>
      <c r="R2655" t="s">
        <v>140</v>
      </c>
      <c r="S2655" s="8">
        <v>16704339989</v>
      </c>
      <c r="U2655" t="s">
        <v>2592</v>
      </c>
      <c r="V2655">
        <v>481111</v>
      </c>
      <c r="W2655" t="s">
        <v>124</v>
      </c>
      <c r="Y2655" t="s">
        <v>2593</v>
      </c>
      <c r="Z2655" t="s">
        <v>2594</v>
      </c>
      <c r="AA2655" t="s">
        <v>2595</v>
      </c>
      <c r="AB2655" t="s">
        <v>205</v>
      </c>
      <c r="AC2655" t="s">
        <v>2590</v>
      </c>
      <c r="AD2655" t="s">
        <v>2591</v>
      </c>
      <c r="AE2655" t="s">
        <v>551</v>
      </c>
      <c r="AF2655" t="s">
        <v>121</v>
      </c>
      <c r="AG2655" s="6">
        <v>96952</v>
      </c>
      <c r="AH2655" t="s">
        <v>122</v>
      </c>
      <c r="AJ2655" s="8">
        <v>16704339989</v>
      </c>
      <c r="AL2655" t="s">
        <v>2596</v>
      </c>
      <c r="BE2655" t="str">
        <f>"43-4181.00"</f>
        <v>43-4181.00</v>
      </c>
      <c r="BF2655" t="s">
        <v>2826</v>
      </c>
      <c r="BG2655" t="s">
        <v>2827</v>
      </c>
      <c r="BH2655" t="s">
        <v>2828</v>
      </c>
      <c r="BI2655">
        <v>2</v>
      </c>
      <c r="BK2655" s="1">
        <v>45931</v>
      </c>
      <c r="BL2655" s="1">
        <v>47026</v>
      </c>
      <c r="BO2655">
        <v>40</v>
      </c>
      <c r="BP2655">
        <v>0</v>
      </c>
      <c r="BQ2655">
        <v>8</v>
      </c>
      <c r="BR2655">
        <v>8</v>
      </c>
      <c r="BS2655">
        <v>8</v>
      </c>
      <c r="BT2655">
        <v>8</v>
      </c>
      <c r="BU2655">
        <v>8</v>
      </c>
      <c r="BV2655">
        <v>0</v>
      </c>
      <c r="BW2655" t="str">
        <f>"8:00 AM"</f>
        <v>8:00 AM</v>
      </c>
      <c r="BX2655" t="str">
        <f>"5:00 PM"</f>
        <v>5:00 PM</v>
      </c>
      <c r="BY2655" t="s">
        <v>159</v>
      </c>
      <c r="BZ2655">
        <v>0</v>
      </c>
      <c r="CA2655">
        <v>12</v>
      </c>
      <c r="CB2655" t="s">
        <v>117</v>
      </c>
      <c r="CD2655" s="2" t="s">
        <v>5379</v>
      </c>
      <c r="CE2655" t="s">
        <v>15336</v>
      </c>
      <c r="CF2655" t="s">
        <v>281</v>
      </c>
      <c r="CG2655" t="s">
        <v>136</v>
      </c>
      <c r="CH2655" t="s">
        <v>121</v>
      </c>
      <c r="CI2655" s="6">
        <v>96950</v>
      </c>
      <c r="CJ2655" s="10">
        <v>8.77</v>
      </c>
      <c r="CK2655" s="10">
        <v>10.91</v>
      </c>
      <c r="CL2655" s="10">
        <v>0</v>
      </c>
      <c r="CM2655" s="10">
        <v>0</v>
      </c>
      <c r="CN2655" t="s">
        <v>137</v>
      </c>
      <c r="CO2655" t="s">
        <v>2600</v>
      </c>
      <c r="CP2655" t="s">
        <v>138</v>
      </c>
      <c r="CR2655" t="s">
        <v>117</v>
      </c>
      <c r="CS2655" t="s">
        <v>139</v>
      </c>
      <c r="CT2655" t="s">
        <v>140</v>
      </c>
      <c r="CU2655" t="s">
        <v>140</v>
      </c>
      <c r="CV2655" t="s">
        <v>139</v>
      </c>
      <c r="CW2655" t="s">
        <v>139</v>
      </c>
      <c r="CX2655" t="s">
        <v>140</v>
      </c>
      <c r="CY2655" t="s">
        <v>2601</v>
      </c>
      <c r="CZ2655" s="8">
        <v>16704339989</v>
      </c>
      <c r="DA2655" t="s">
        <v>2602</v>
      </c>
      <c r="DB2655" t="s">
        <v>140</v>
      </c>
      <c r="DC2655" t="s">
        <v>139</v>
      </c>
      <c r="DD2655" t="s">
        <v>117</v>
      </c>
    </row>
    <row r="2656" spans="1:114" ht="15" customHeight="1" x14ac:dyDescent="0.35">
      <c r="A2656" t="s">
        <v>16666</v>
      </c>
      <c r="B2656" t="s">
        <v>144</v>
      </c>
      <c r="C2656" s="1">
        <v>45768</v>
      </c>
      <c r="D2656" s="1">
        <v>45846</v>
      </c>
      <c r="E2656" t="s">
        <v>116</v>
      </c>
      <c r="F2656" s="1">
        <v>45929</v>
      </c>
      <c r="G2656" t="s">
        <v>117</v>
      </c>
      <c r="H2656" t="s">
        <v>117</v>
      </c>
      <c r="I2656" t="s">
        <v>117</v>
      </c>
      <c r="J2656" t="s">
        <v>8543</v>
      </c>
      <c r="K2656" t="s">
        <v>16667</v>
      </c>
      <c r="L2656" t="s">
        <v>2100</v>
      </c>
      <c r="M2656" t="s">
        <v>140</v>
      </c>
      <c r="N2656" t="s">
        <v>120</v>
      </c>
      <c r="O2656" t="s">
        <v>121</v>
      </c>
      <c r="P2656" s="6">
        <v>96950</v>
      </c>
      <c r="Q2656" t="s">
        <v>122</v>
      </c>
      <c r="R2656" t="s">
        <v>1677</v>
      </c>
      <c r="S2656" s="8">
        <v>16702359168</v>
      </c>
      <c r="U2656" t="s">
        <v>8545</v>
      </c>
      <c r="V2656">
        <v>445110</v>
      </c>
      <c r="W2656" t="s">
        <v>124</v>
      </c>
      <c r="Y2656" t="s">
        <v>268</v>
      </c>
      <c r="Z2656" t="s">
        <v>8546</v>
      </c>
      <c r="AB2656" t="s">
        <v>128</v>
      </c>
      <c r="AC2656" t="s">
        <v>2100</v>
      </c>
      <c r="AD2656" t="s">
        <v>140</v>
      </c>
      <c r="AE2656" t="s">
        <v>120</v>
      </c>
      <c r="AF2656" t="s">
        <v>121</v>
      </c>
      <c r="AG2656" s="6">
        <v>96950</v>
      </c>
      <c r="AH2656" t="s">
        <v>122</v>
      </c>
      <c r="AJ2656" s="8">
        <v>16702359168</v>
      </c>
      <c r="AL2656" t="s">
        <v>8547</v>
      </c>
      <c r="BE2656" t="str">
        <f>"41-1011.00"</f>
        <v>41-1011.00</v>
      </c>
      <c r="BF2656" t="s">
        <v>1340</v>
      </c>
      <c r="BG2656" t="s">
        <v>16668</v>
      </c>
      <c r="BH2656" t="s">
        <v>2107</v>
      </c>
      <c r="BI2656">
        <v>5</v>
      </c>
      <c r="BJ2656">
        <v>5</v>
      </c>
      <c r="BK2656" s="1">
        <v>45931</v>
      </c>
      <c r="BL2656" s="1">
        <v>46295</v>
      </c>
      <c r="BM2656" s="1">
        <v>45931</v>
      </c>
      <c r="BN2656" s="1">
        <v>46295</v>
      </c>
      <c r="BO2656">
        <v>35</v>
      </c>
      <c r="BP2656">
        <v>0</v>
      </c>
      <c r="BQ2656">
        <v>7</v>
      </c>
      <c r="BR2656">
        <v>7</v>
      </c>
      <c r="BS2656">
        <v>7</v>
      </c>
      <c r="BT2656">
        <v>7</v>
      </c>
      <c r="BU2656">
        <v>7</v>
      </c>
      <c r="BV2656">
        <v>0</v>
      </c>
      <c r="BW2656" t="str">
        <f>"8:00 AM"</f>
        <v>8:00 AM</v>
      </c>
      <c r="BX2656" t="str">
        <f>"5:00 PM"</f>
        <v>5:00 PM</v>
      </c>
      <c r="BY2656" t="s">
        <v>159</v>
      </c>
      <c r="BZ2656">
        <v>0</v>
      </c>
      <c r="CA2656">
        <v>12</v>
      </c>
      <c r="CB2656" t="s">
        <v>139</v>
      </c>
      <c r="CC2656">
        <v>13</v>
      </c>
      <c r="CD2656" s="2" t="s">
        <v>2343</v>
      </c>
      <c r="CE2656" t="s">
        <v>2100</v>
      </c>
      <c r="CF2656" t="s">
        <v>140</v>
      </c>
      <c r="CG2656" t="s">
        <v>120</v>
      </c>
      <c r="CH2656" t="s">
        <v>121</v>
      </c>
      <c r="CI2656" s="6">
        <v>96950</v>
      </c>
      <c r="CJ2656" s="10">
        <v>11.35</v>
      </c>
      <c r="CK2656" s="10">
        <v>11.35</v>
      </c>
      <c r="CL2656" s="10">
        <v>17.02</v>
      </c>
      <c r="CM2656" s="10">
        <v>17.02</v>
      </c>
      <c r="CN2656" t="s">
        <v>137</v>
      </c>
      <c r="CO2656" t="s">
        <v>5767</v>
      </c>
      <c r="CP2656" t="s">
        <v>138</v>
      </c>
      <c r="CR2656" t="s">
        <v>117</v>
      </c>
      <c r="CS2656" t="s">
        <v>139</v>
      </c>
      <c r="CT2656" t="s">
        <v>140</v>
      </c>
      <c r="CU2656" t="s">
        <v>139</v>
      </c>
      <c r="CV2656" t="s">
        <v>140</v>
      </c>
      <c r="CW2656" t="s">
        <v>139</v>
      </c>
      <c r="CX2656" t="s">
        <v>140</v>
      </c>
      <c r="CY2656" t="s">
        <v>1686</v>
      </c>
      <c r="CZ2656" s="8">
        <v>16702359168</v>
      </c>
      <c r="DA2656" t="s">
        <v>8551</v>
      </c>
      <c r="DB2656" t="s">
        <v>140</v>
      </c>
      <c r="DC2656" t="s">
        <v>139</v>
      </c>
      <c r="DD2656" t="s">
        <v>117</v>
      </c>
    </row>
    <row r="2657" spans="1:114" ht="15" customHeight="1" x14ac:dyDescent="0.35">
      <c r="A2657" t="s">
        <v>2671</v>
      </c>
      <c r="B2657" t="s">
        <v>144</v>
      </c>
      <c r="C2657" s="1">
        <v>45778</v>
      </c>
      <c r="D2657" s="1">
        <v>45846</v>
      </c>
      <c r="E2657" t="s">
        <v>116</v>
      </c>
      <c r="F2657" s="1">
        <v>45929</v>
      </c>
      <c r="G2657" t="s">
        <v>117</v>
      </c>
      <c r="H2657" t="s">
        <v>117</v>
      </c>
      <c r="I2657" t="s">
        <v>117</v>
      </c>
      <c r="J2657" t="s">
        <v>2672</v>
      </c>
      <c r="L2657" t="s">
        <v>2673</v>
      </c>
      <c r="M2657" t="s">
        <v>2674</v>
      </c>
      <c r="N2657" t="s">
        <v>136</v>
      </c>
      <c r="O2657" t="s">
        <v>121</v>
      </c>
      <c r="P2657" s="6">
        <v>96950</v>
      </c>
      <c r="Q2657" t="s">
        <v>122</v>
      </c>
      <c r="S2657" s="8">
        <v>16702348106</v>
      </c>
      <c r="U2657" t="s">
        <v>2675</v>
      </c>
      <c r="V2657">
        <v>23622</v>
      </c>
      <c r="W2657" t="s">
        <v>124</v>
      </c>
      <c r="Y2657" t="s">
        <v>2676</v>
      </c>
      <c r="Z2657" t="s">
        <v>2677</v>
      </c>
      <c r="AB2657" t="s">
        <v>2678</v>
      </c>
      <c r="AC2657" t="s">
        <v>2673</v>
      </c>
      <c r="AD2657" t="s">
        <v>2674</v>
      </c>
      <c r="AE2657" t="s">
        <v>120</v>
      </c>
      <c r="AF2657" t="s">
        <v>121</v>
      </c>
      <c r="AG2657" s="6">
        <v>96950</v>
      </c>
      <c r="AH2657" t="s">
        <v>122</v>
      </c>
      <c r="AJ2657" s="8">
        <v>16702348106</v>
      </c>
      <c r="AL2657" t="s">
        <v>2679</v>
      </c>
      <c r="BE2657" t="str">
        <f>"49-9071.00"</f>
        <v>49-9071.00</v>
      </c>
      <c r="BF2657" t="s">
        <v>156</v>
      </c>
      <c r="BG2657" t="s">
        <v>2680</v>
      </c>
      <c r="BH2657" t="s">
        <v>2681</v>
      </c>
      <c r="BI2657">
        <v>4</v>
      </c>
      <c r="BJ2657">
        <v>4</v>
      </c>
      <c r="BK2657" s="1">
        <v>45931</v>
      </c>
      <c r="BL2657" s="1">
        <v>46295</v>
      </c>
      <c r="BM2657" s="1">
        <v>45931</v>
      </c>
      <c r="BN2657" s="1">
        <v>46295</v>
      </c>
      <c r="BO2657">
        <v>40</v>
      </c>
      <c r="BP2657">
        <v>0</v>
      </c>
      <c r="BQ2657">
        <v>8</v>
      </c>
      <c r="BR2657">
        <v>8</v>
      </c>
      <c r="BS2657">
        <v>8</v>
      </c>
      <c r="BT2657">
        <v>8</v>
      </c>
      <c r="BU2657">
        <v>8</v>
      </c>
      <c r="BV2657">
        <v>0</v>
      </c>
      <c r="BW2657" t="str">
        <f>"8:00 AM"</f>
        <v>8:00 AM</v>
      </c>
      <c r="BX2657" t="str">
        <f>"5:00 PM"</f>
        <v>5:00 PM</v>
      </c>
      <c r="BY2657" t="s">
        <v>133</v>
      </c>
      <c r="BZ2657">
        <v>0</v>
      </c>
      <c r="CA2657">
        <v>24</v>
      </c>
      <c r="CB2657" t="s">
        <v>117</v>
      </c>
      <c r="CD2657" t="s">
        <v>2682</v>
      </c>
      <c r="CE2657" t="s">
        <v>2673</v>
      </c>
      <c r="CF2657" t="s">
        <v>2674</v>
      </c>
      <c r="CG2657" t="s">
        <v>136</v>
      </c>
      <c r="CH2657" t="s">
        <v>121</v>
      </c>
      <c r="CI2657" s="6">
        <v>96950</v>
      </c>
      <c r="CJ2657" s="10">
        <v>9.75</v>
      </c>
      <c r="CK2657" s="10">
        <v>9.75</v>
      </c>
      <c r="CL2657" s="10">
        <v>14.63</v>
      </c>
      <c r="CM2657" s="10">
        <v>14.63</v>
      </c>
      <c r="CN2657" t="s">
        <v>137</v>
      </c>
      <c r="CO2657" t="s">
        <v>140</v>
      </c>
      <c r="CP2657" t="s">
        <v>138</v>
      </c>
      <c r="CR2657" t="s">
        <v>117</v>
      </c>
      <c r="CS2657" t="s">
        <v>139</v>
      </c>
      <c r="CT2657" t="s">
        <v>140</v>
      </c>
      <c r="CU2657" t="s">
        <v>139</v>
      </c>
      <c r="CV2657" t="s">
        <v>140</v>
      </c>
      <c r="CW2657" t="s">
        <v>139</v>
      </c>
      <c r="CX2657" t="s">
        <v>140</v>
      </c>
      <c r="CY2657" t="s">
        <v>2683</v>
      </c>
      <c r="CZ2657" s="8">
        <v>16702348106</v>
      </c>
      <c r="DA2657" t="s">
        <v>2679</v>
      </c>
      <c r="DB2657" t="s">
        <v>140</v>
      </c>
      <c r="DC2657" t="s">
        <v>139</v>
      </c>
      <c r="DD2657" t="s">
        <v>117</v>
      </c>
    </row>
    <row r="2658" spans="1:114" ht="15" customHeight="1" x14ac:dyDescent="0.35">
      <c r="A2658" t="s">
        <v>6244</v>
      </c>
      <c r="B2658" t="s">
        <v>144</v>
      </c>
      <c r="C2658" s="1">
        <v>45778</v>
      </c>
      <c r="D2658" s="1">
        <v>45846</v>
      </c>
      <c r="E2658" t="s">
        <v>211</v>
      </c>
      <c r="G2658" t="s">
        <v>117</v>
      </c>
      <c r="H2658" t="s">
        <v>117</v>
      </c>
      <c r="I2658" t="s">
        <v>117</v>
      </c>
      <c r="J2658" t="s">
        <v>6245</v>
      </c>
      <c r="K2658" t="s">
        <v>140</v>
      </c>
      <c r="L2658" t="s">
        <v>2673</v>
      </c>
      <c r="M2658" t="s">
        <v>4817</v>
      </c>
      <c r="N2658" t="s">
        <v>6246</v>
      </c>
      <c r="O2658" t="s">
        <v>121</v>
      </c>
      <c r="P2658" s="6">
        <v>96950</v>
      </c>
      <c r="Q2658" t="s">
        <v>122</v>
      </c>
      <c r="S2658" s="8">
        <v>16702348106</v>
      </c>
      <c r="U2658" t="s">
        <v>4818</v>
      </c>
      <c r="V2658">
        <v>23622</v>
      </c>
      <c r="W2658" t="s">
        <v>124</v>
      </c>
      <c r="Y2658" t="s">
        <v>2676</v>
      </c>
      <c r="Z2658" t="s">
        <v>4819</v>
      </c>
      <c r="AB2658" t="s">
        <v>128</v>
      </c>
      <c r="AC2658" t="s">
        <v>2673</v>
      </c>
      <c r="AD2658" t="s">
        <v>4817</v>
      </c>
      <c r="AE2658" t="s">
        <v>120</v>
      </c>
      <c r="AF2658" t="s">
        <v>121</v>
      </c>
      <c r="AG2658" s="6">
        <v>96950</v>
      </c>
      <c r="AH2658" t="s">
        <v>122</v>
      </c>
      <c r="AJ2658" s="8">
        <v>16702348106</v>
      </c>
      <c r="AL2658" t="s">
        <v>4820</v>
      </c>
      <c r="BE2658" t="str">
        <f>"37-2011.00"</f>
        <v>37-2011.00</v>
      </c>
      <c r="BF2658" t="s">
        <v>701</v>
      </c>
      <c r="BG2658" t="s">
        <v>6247</v>
      </c>
      <c r="BH2658" t="s">
        <v>3477</v>
      </c>
      <c r="BI2658">
        <v>2</v>
      </c>
      <c r="BJ2658">
        <v>2</v>
      </c>
      <c r="BK2658" s="1">
        <v>45889</v>
      </c>
      <c r="BL2658" s="1">
        <v>46253</v>
      </c>
      <c r="BM2658" s="1">
        <v>45889</v>
      </c>
      <c r="BN2658" s="1">
        <v>46253</v>
      </c>
      <c r="BO2658">
        <v>35</v>
      </c>
      <c r="BP2658">
        <v>0</v>
      </c>
      <c r="BQ2658">
        <v>7</v>
      </c>
      <c r="BR2658">
        <v>7</v>
      </c>
      <c r="BS2658">
        <v>7</v>
      </c>
      <c r="BT2658">
        <v>7</v>
      </c>
      <c r="BU2658">
        <v>7</v>
      </c>
      <c r="BV2658">
        <v>0</v>
      </c>
      <c r="BW2658" t="str">
        <f>"7:30 AM"</f>
        <v>7:30 AM</v>
      </c>
      <c r="BX2658" t="str">
        <f>"4:00 PM"</f>
        <v>4:00 PM</v>
      </c>
      <c r="BY2658" t="s">
        <v>133</v>
      </c>
      <c r="BZ2658">
        <v>0</v>
      </c>
      <c r="CA2658">
        <v>12</v>
      </c>
      <c r="CB2658" t="s">
        <v>117</v>
      </c>
      <c r="CD2658" t="s">
        <v>6248</v>
      </c>
      <c r="CE2658" t="s">
        <v>2673</v>
      </c>
      <c r="CF2658" t="s">
        <v>4817</v>
      </c>
      <c r="CG2658" t="s">
        <v>136</v>
      </c>
      <c r="CH2658" t="s">
        <v>121</v>
      </c>
      <c r="CI2658" s="6">
        <v>96950</v>
      </c>
      <c r="CJ2658" s="10">
        <v>8.57</v>
      </c>
      <c r="CK2658" s="10">
        <v>8.57</v>
      </c>
      <c r="CL2658" s="10">
        <v>12.86</v>
      </c>
      <c r="CM2658" s="10">
        <v>12.86</v>
      </c>
      <c r="CN2658" t="s">
        <v>137</v>
      </c>
      <c r="CO2658" t="s">
        <v>140</v>
      </c>
      <c r="CP2658" t="s">
        <v>138</v>
      </c>
      <c r="CR2658" t="s">
        <v>117</v>
      </c>
      <c r="CS2658" t="s">
        <v>139</v>
      </c>
      <c r="CT2658" t="s">
        <v>140</v>
      </c>
      <c r="CU2658" t="s">
        <v>139</v>
      </c>
      <c r="CV2658" t="s">
        <v>140</v>
      </c>
      <c r="CW2658" t="s">
        <v>139</v>
      </c>
      <c r="CX2658" t="s">
        <v>140</v>
      </c>
      <c r="CY2658" t="s">
        <v>4823</v>
      </c>
      <c r="CZ2658" s="8">
        <v>16702348106</v>
      </c>
      <c r="DA2658" t="s">
        <v>4820</v>
      </c>
      <c r="DB2658" t="s">
        <v>140</v>
      </c>
      <c r="DC2658" t="s">
        <v>139</v>
      </c>
      <c r="DD2658" t="s">
        <v>117</v>
      </c>
    </row>
    <row r="2659" spans="1:114" ht="15" customHeight="1" x14ac:dyDescent="0.35">
      <c r="A2659" t="s">
        <v>6206</v>
      </c>
      <c r="B2659" t="s">
        <v>144</v>
      </c>
      <c r="C2659" s="1">
        <v>45778</v>
      </c>
      <c r="D2659" s="1">
        <v>45846</v>
      </c>
      <c r="E2659" t="s">
        <v>211</v>
      </c>
      <c r="G2659" t="s">
        <v>117</v>
      </c>
      <c r="H2659" t="s">
        <v>117</v>
      </c>
      <c r="I2659" t="s">
        <v>117</v>
      </c>
      <c r="J2659" t="s">
        <v>4816</v>
      </c>
      <c r="L2659" t="s">
        <v>2673</v>
      </c>
      <c r="M2659" t="s">
        <v>4817</v>
      </c>
      <c r="N2659" t="s">
        <v>136</v>
      </c>
      <c r="O2659" t="s">
        <v>121</v>
      </c>
      <c r="P2659" s="6">
        <v>96950</v>
      </c>
      <c r="Q2659" t="s">
        <v>122</v>
      </c>
      <c r="S2659" s="8">
        <v>16702348106</v>
      </c>
      <c r="U2659" t="s">
        <v>4818</v>
      </c>
      <c r="V2659">
        <v>23622</v>
      </c>
      <c r="W2659" t="s">
        <v>124</v>
      </c>
      <c r="Y2659" t="s">
        <v>2676</v>
      </c>
      <c r="Z2659" t="s">
        <v>4819</v>
      </c>
      <c r="AB2659" t="s">
        <v>128</v>
      </c>
      <c r="AC2659" t="s">
        <v>2673</v>
      </c>
      <c r="AD2659" t="s">
        <v>4817</v>
      </c>
      <c r="AE2659" t="s">
        <v>120</v>
      </c>
      <c r="AF2659" t="s">
        <v>121</v>
      </c>
      <c r="AG2659" s="6">
        <v>96950</v>
      </c>
      <c r="AH2659" t="s">
        <v>122</v>
      </c>
      <c r="AJ2659" s="8">
        <v>16702348106</v>
      </c>
      <c r="AL2659" t="s">
        <v>4820</v>
      </c>
      <c r="BE2659" t="str">
        <f>"49-9071.00"</f>
        <v>49-9071.00</v>
      </c>
      <c r="BF2659" t="s">
        <v>156</v>
      </c>
      <c r="BG2659" t="s">
        <v>4821</v>
      </c>
      <c r="BH2659" t="s">
        <v>2681</v>
      </c>
      <c r="BI2659">
        <v>4</v>
      </c>
      <c r="BJ2659">
        <v>4</v>
      </c>
      <c r="BK2659" s="1">
        <v>45889</v>
      </c>
      <c r="BL2659" s="1">
        <v>46253</v>
      </c>
      <c r="BM2659" s="1">
        <v>45889</v>
      </c>
      <c r="BN2659" s="1">
        <v>46253</v>
      </c>
      <c r="BO2659">
        <v>40</v>
      </c>
      <c r="BP2659">
        <v>0</v>
      </c>
      <c r="BQ2659">
        <v>8</v>
      </c>
      <c r="BR2659">
        <v>8</v>
      </c>
      <c r="BS2659">
        <v>8</v>
      </c>
      <c r="BT2659">
        <v>8</v>
      </c>
      <c r="BU2659">
        <v>8</v>
      </c>
      <c r="BV2659">
        <v>0</v>
      </c>
      <c r="BW2659" t="str">
        <f>"8:00 AM"</f>
        <v>8:00 AM</v>
      </c>
      <c r="BX2659" t="str">
        <f>"5:00 PM"</f>
        <v>5:00 PM</v>
      </c>
      <c r="BY2659" t="s">
        <v>133</v>
      </c>
      <c r="BZ2659">
        <v>0</v>
      </c>
      <c r="CA2659">
        <v>24</v>
      </c>
      <c r="CB2659" t="s">
        <v>117</v>
      </c>
      <c r="CD2659" t="s">
        <v>4822</v>
      </c>
      <c r="CE2659" t="s">
        <v>2673</v>
      </c>
      <c r="CF2659" t="s">
        <v>4817</v>
      </c>
      <c r="CG2659" t="s">
        <v>136</v>
      </c>
      <c r="CH2659" t="s">
        <v>121</v>
      </c>
      <c r="CI2659" s="6">
        <v>96950</v>
      </c>
      <c r="CJ2659" s="10">
        <v>9.75</v>
      </c>
      <c r="CK2659" s="10">
        <v>9.75</v>
      </c>
      <c r="CL2659" s="10">
        <v>14.63</v>
      </c>
      <c r="CM2659" s="10">
        <v>14.63</v>
      </c>
      <c r="CN2659" t="s">
        <v>137</v>
      </c>
      <c r="CO2659" t="s">
        <v>140</v>
      </c>
      <c r="CP2659" t="s">
        <v>138</v>
      </c>
      <c r="CR2659" t="s">
        <v>117</v>
      </c>
      <c r="CS2659" t="s">
        <v>139</v>
      </c>
      <c r="CT2659" t="s">
        <v>140</v>
      </c>
      <c r="CU2659" t="s">
        <v>139</v>
      </c>
      <c r="CV2659" t="s">
        <v>140</v>
      </c>
      <c r="CW2659" t="s">
        <v>139</v>
      </c>
      <c r="CX2659" t="s">
        <v>140</v>
      </c>
      <c r="CY2659" t="s">
        <v>4823</v>
      </c>
      <c r="CZ2659" s="8">
        <v>16702348106</v>
      </c>
      <c r="DA2659" t="s">
        <v>4820</v>
      </c>
      <c r="DB2659" t="s">
        <v>140</v>
      </c>
      <c r="DC2659" t="s">
        <v>139</v>
      </c>
      <c r="DD2659" t="s">
        <v>117</v>
      </c>
    </row>
    <row r="2660" spans="1:114" ht="15" customHeight="1" x14ac:dyDescent="0.35">
      <c r="A2660" t="s">
        <v>12501</v>
      </c>
      <c r="B2660" t="s">
        <v>144</v>
      </c>
      <c r="C2660" s="1">
        <v>45778</v>
      </c>
      <c r="D2660" s="1">
        <v>45846</v>
      </c>
      <c r="E2660" t="s">
        <v>116</v>
      </c>
      <c r="F2660" s="1">
        <v>45929</v>
      </c>
      <c r="G2660" t="s">
        <v>117</v>
      </c>
      <c r="H2660" t="s">
        <v>117</v>
      </c>
      <c r="I2660" t="s">
        <v>117</v>
      </c>
      <c r="J2660" t="s">
        <v>5138</v>
      </c>
      <c r="K2660" t="s">
        <v>5139</v>
      </c>
      <c r="L2660" t="s">
        <v>5140</v>
      </c>
      <c r="M2660" t="s">
        <v>5141</v>
      </c>
      <c r="N2660" t="s">
        <v>120</v>
      </c>
      <c r="O2660" t="s">
        <v>121</v>
      </c>
      <c r="P2660" s="6">
        <v>96950</v>
      </c>
      <c r="Q2660" t="s">
        <v>122</v>
      </c>
      <c r="R2660" t="s">
        <v>140</v>
      </c>
      <c r="S2660" s="8">
        <v>16702342521</v>
      </c>
      <c r="U2660" t="s">
        <v>5142</v>
      </c>
      <c r="V2660">
        <v>812199</v>
      </c>
      <c r="W2660" t="s">
        <v>124</v>
      </c>
      <c r="Y2660" t="s">
        <v>12502</v>
      </c>
      <c r="Z2660" t="s">
        <v>12503</v>
      </c>
      <c r="AB2660" t="s">
        <v>128</v>
      </c>
      <c r="AC2660" t="s">
        <v>5140</v>
      </c>
      <c r="AD2660" t="s">
        <v>5141</v>
      </c>
      <c r="AE2660" t="s">
        <v>120</v>
      </c>
      <c r="AF2660" t="s">
        <v>121</v>
      </c>
      <c r="AG2660" s="6">
        <v>96950</v>
      </c>
      <c r="AH2660" t="s">
        <v>122</v>
      </c>
      <c r="AJ2660" s="8">
        <v>16702342521</v>
      </c>
      <c r="AL2660" t="s">
        <v>5145</v>
      </c>
      <c r="BE2660" t="str">
        <f>"31-9011.00"</f>
        <v>31-9011.00</v>
      </c>
      <c r="BF2660" t="s">
        <v>225</v>
      </c>
      <c r="BG2660" t="s">
        <v>5146</v>
      </c>
      <c r="BH2660" t="s">
        <v>227</v>
      </c>
      <c r="BI2660">
        <v>3</v>
      </c>
      <c r="BJ2660">
        <v>3</v>
      </c>
      <c r="BK2660" s="1">
        <v>45931</v>
      </c>
      <c r="BL2660" s="1">
        <v>46295</v>
      </c>
      <c r="BM2660" s="1">
        <v>45931</v>
      </c>
      <c r="BN2660" s="1">
        <v>46295</v>
      </c>
      <c r="BO2660">
        <v>35</v>
      </c>
      <c r="BP2660">
        <v>6</v>
      </c>
      <c r="BQ2660">
        <v>0</v>
      </c>
      <c r="BR2660">
        <v>6</v>
      </c>
      <c r="BS2660">
        <v>5</v>
      </c>
      <c r="BT2660">
        <v>6</v>
      </c>
      <c r="BU2660">
        <v>6</v>
      </c>
      <c r="BV2660">
        <v>6</v>
      </c>
      <c r="BW2660" t="str">
        <f>"10:00 AM"</f>
        <v>10:00 AM</v>
      </c>
      <c r="BX2660" t="str">
        <f>"10:00 PM"</f>
        <v>10:00 PM</v>
      </c>
      <c r="BY2660" t="s">
        <v>133</v>
      </c>
      <c r="BZ2660">
        <v>0</v>
      </c>
      <c r="CA2660">
        <v>12</v>
      </c>
      <c r="CB2660" t="s">
        <v>117</v>
      </c>
      <c r="CD2660" s="2" t="s">
        <v>12504</v>
      </c>
      <c r="CE2660" t="s">
        <v>5140</v>
      </c>
      <c r="CG2660" t="s">
        <v>120</v>
      </c>
      <c r="CH2660" t="s">
        <v>121</v>
      </c>
      <c r="CI2660" s="6">
        <v>96950</v>
      </c>
      <c r="CJ2660" s="10">
        <v>12.37</v>
      </c>
      <c r="CK2660" s="10">
        <v>12.37</v>
      </c>
      <c r="CL2660" s="10">
        <v>0</v>
      </c>
      <c r="CM2660" s="10">
        <v>0</v>
      </c>
      <c r="CN2660" t="s">
        <v>137</v>
      </c>
      <c r="CO2660" t="s">
        <v>140</v>
      </c>
      <c r="CP2660" t="s">
        <v>138</v>
      </c>
      <c r="CR2660" t="s">
        <v>117</v>
      </c>
      <c r="CS2660" t="s">
        <v>139</v>
      </c>
      <c r="CT2660" t="s">
        <v>140</v>
      </c>
      <c r="CU2660" t="s">
        <v>140</v>
      </c>
      <c r="CV2660" t="s">
        <v>140</v>
      </c>
      <c r="CW2660" t="s">
        <v>139</v>
      </c>
      <c r="CX2660" t="s">
        <v>140</v>
      </c>
      <c r="CY2660" t="s">
        <v>133</v>
      </c>
      <c r="CZ2660" s="8">
        <v>16702342521</v>
      </c>
      <c r="DA2660" t="s">
        <v>5145</v>
      </c>
      <c r="DB2660" t="s">
        <v>140</v>
      </c>
      <c r="DC2660" t="s">
        <v>139</v>
      </c>
      <c r="DD2660" t="s">
        <v>117</v>
      </c>
    </row>
    <row r="2661" spans="1:114" ht="15" customHeight="1" x14ac:dyDescent="0.35">
      <c r="A2661" t="s">
        <v>8584</v>
      </c>
      <c r="B2661" t="s">
        <v>294</v>
      </c>
      <c r="C2661" s="1">
        <v>45780</v>
      </c>
      <c r="D2661" s="1">
        <v>45846</v>
      </c>
      <c r="E2661" t="s">
        <v>116</v>
      </c>
      <c r="F2661" s="1">
        <v>45899</v>
      </c>
      <c r="G2661" t="s">
        <v>117</v>
      </c>
      <c r="H2661" t="s">
        <v>117</v>
      </c>
      <c r="I2661" t="s">
        <v>117</v>
      </c>
      <c r="J2661" t="s">
        <v>2685</v>
      </c>
      <c r="L2661" t="s">
        <v>2686</v>
      </c>
      <c r="M2661" t="s">
        <v>2687</v>
      </c>
      <c r="N2661" t="s">
        <v>120</v>
      </c>
      <c r="O2661" t="s">
        <v>121</v>
      </c>
      <c r="P2661" s="6">
        <v>96950</v>
      </c>
      <c r="Q2661" t="s">
        <v>122</v>
      </c>
      <c r="S2661" s="8">
        <v>16702341726</v>
      </c>
      <c r="U2661" t="s">
        <v>2688</v>
      </c>
      <c r="V2661">
        <v>311812</v>
      </c>
      <c r="W2661" t="s">
        <v>124</v>
      </c>
      <c r="Y2661" t="s">
        <v>2689</v>
      </c>
      <c r="Z2661" t="s">
        <v>2690</v>
      </c>
      <c r="AB2661" t="s">
        <v>2691</v>
      </c>
      <c r="AC2661" t="s">
        <v>2686</v>
      </c>
      <c r="AD2661" t="s">
        <v>8585</v>
      </c>
      <c r="AE2661" t="s">
        <v>120</v>
      </c>
      <c r="AF2661" t="s">
        <v>121</v>
      </c>
      <c r="AG2661" s="6">
        <v>96950</v>
      </c>
      <c r="AH2661" t="s">
        <v>122</v>
      </c>
      <c r="AJ2661" s="8">
        <v>16702341726</v>
      </c>
      <c r="AL2661" t="s">
        <v>2692</v>
      </c>
      <c r="BE2661" t="str">
        <f>"35-3041.00"</f>
        <v>35-3041.00</v>
      </c>
      <c r="BF2661" t="s">
        <v>8586</v>
      </c>
      <c r="BG2661" t="s">
        <v>8587</v>
      </c>
      <c r="BH2661" t="s">
        <v>6866</v>
      </c>
      <c r="BI2661">
        <v>3</v>
      </c>
      <c r="BJ2661">
        <v>2</v>
      </c>
      <c r="BK2661" s="1">
        <v>45901</v>
      </c>
      <c r="BL2661" s="1">
        <v>46265</v>
      </c>
      <c r="BM2661" s="1">
        <v>45901</v>
      </c>
      <c r="BN2661" s="1">
        <v>46265</v>
      </c>
      <c r="BO2661">
        <v>40</v>
      </c>
      <c r="BP2661">
        <v>0</v>
      </c>
      <c r="BQ2661">
        <v>7</v>
      </c>
      <c r="BR2661">
        <v>7</v>
      </c>
      <c r="BS2661">
        <v>7</v>
      </c>
      <c r="BT2661">
        <v>7</v>
      </c>
      <c r="BU2661">
        <v>7</v>
      </c>
      <c r="BV2661">
        <v>5</v>
      </c>
      <c r="BW2661" t="str">
        <f>"6:00 AM"</f>
        <v>6:00 AM</v>
      </c>
      <c r="BX2661" t="str">
        <f>"6:00 PM"</f>
        <v>6:00 PM</v>
      </c>
      <c r="BY2661" t="s">
        <v>133</v>
      </c>
      <c r="BZ2661">
        <v>3</v>
      </c>
      <c r="CA2661">
        <v>3</v>
      </c>
      <c r="CB2661" t="s">
        <v>117</v>
      </c>
      <c r="CD2661" t="s">
        <v>8588</v>
      </c>
      <c r="CE2661" t="s">
        <v>2686</v>
      </c>
      <c r="CF2661" t="s">
        <v>2687</v>
      </c>
      <c r="CG2661" t="s">
        <v>136</v>
      </c>
      <c r="CH2661" t="s">
        <v>121</v>
      </c>
      <c r="CI2661" s="6">
        <v>96950</v>
      </c>
      <c r="CJ2661" s="10">
        <v>8.85</v>
      </c>
      <c r="CK2661" s="10">
        <v>8.85</v>
      </c>
      <c r="CL2661" s="10">
        <v>13.28</v>
      </c>
      <c r="CM2661" s="10">
        <v>13.28</v>
      </c>
      <c r="CN2661" t="s">
        <v>137</v>
      </c>
      <c r="CP2661" t="s">
        <v>138</v>
      </c>
      <c r="CR2661" t="s">
        <v>117</v>
      </c>
      <c r="CS2661" t="s">
        <v>139</v>
      </c>
      <c r="CT2661" t="s">
        <v>140</v>
      </c>
      <c r="CU2661" t="s">
        <v>139</v>
      </c>
      <c r="CV2661" t="s">
        <v>140</v>
      </c>
      <c r="CW2661" t="s">
        <v>139</v>
      </c>
      <c r="CX2661" t="s">
        <v>140</v>
      </c>
      <c r="CY2661" t="s">
        <v>2696</v>
      </c>
      <c r="CZ2661" s="8">
        <v>16702341726</v>
      </c>
      <c r="DA2661" t="s">
        <v>2697</v>
      </c>
      <c r="DB2661" t="s">
        <v>140</v>
      </c>
      <c r="DC2661" t="s">
        <v>139</v>
      </c>
      <c r="DD2661" t="s">
        <v>117</v>
      </c>
    </row>
    <row r="2662" spans="1:114" ht="15" customHeight="1" x14ac:dyDescent="0.35">
      <c r="A2662" t="s">
        <v>15618</v>
      </c>
      <c r="B2662" t="s">
        <v>294</v>
      </c>
      <c r="C2662" s="1">
        <v>45781</v>
      </c>
      <c r="D2662" s="1">
        <v>45846</v>
      </c>
      <c r="E2662" t="s">
        <v>116</v>
      </c>
      <c r="F2662" s="1">
        <v>45929</v>
      </c>
      <c r="G2662" t="s">
        <v>117</v>
      </c>
      <c r="H2662" t="s">
        <v>117</v>
      </c>
      <c r="I2662" t="s">
        <v>117</v>
      </c>
      <c r="J2662" t="s">
        <v>5988</v>
      </c>
      <c r="K2662" t="s">
        <v>5988</v>
      </c>
      <c r="L2662" t="s">
        <v>5989</v>
      </c>
      <c r="M2662" t="s">
        <v>5990</v>
      </c>
      <c r="N2662" t="s">
        <v>136</v>
      </c>
      <c r="O2662" t="s">
        <v>121</v>
      </c>
      <c r="P2662" s="6">
        <v>96950</v>
      </c>
      <c r="Q2662" t="s">
        <v>122</v>
      </c>
      <c r="R2662" t="s">
        <v>120</v>
      </c>
      <c r="S2662" s="8">
        <v>16702343870</v>
      </c>
      <c r="U2662" t="s">
        <v>5991</v>
      </c>
      <c r="V2662">
        <v>56172</v>
      </c>
      <c r="W2662" t="s">
        <v>124</v>
      </c>
      <c r="Y2662" t="s">
        <v>5992</v>
      </c>
      <c r="Z2662" t="s">
        <v>5993</v>
      </c>
      <c r="AA2662" t="s">
        <v>5994</v>
      </c>
      <c r="AB2662" t="s">
        <v>128</v>
      </c>
      <c r="AC2662" t="s">
        <v>5989</v>
      </c>
      <c r="AD2662" t="s">
        <v>5990</v>
      </c>
      <c r="AE2662" t="s">
        <v>136</v>
      </c>
      <c r="AF2662" t="s">
        <v>121</v>
      </c>
      <c r="AG2662" s="6">
        <v>96950</v>
      </c>
      <c r="AH2662" t="s">
        <v>122</v>
      </c>
      <c r="AI2662" t="s">
        <v>120</v>
      </c>
      <c r="AJ2662" s="8">
        <v>16702343870</v>
      </c>
      <c r="AL2662" t="s">
        <v>5995</v>
      </c>
      <c r="BE2662" t="str">
        <f>"37-2011.00"</f>
        <v>37-2011.00</v>
      </c>
      <c r="BF2662" t="s">
        <v>701</v>
      </c>
      <c r="BG2662" t="s">
        <v>15619</v>
      </c>
      <c r="BH2662" t="s">
        <v>1418</v>
      </c>
      <c r="BI2662">
        <v>15</v>
      </c>
      <c r="BJ2662">
        <v>12</v>
      </c>
      <c r="BK2662" s="1">
        <v>45931</v>
      </c>
      <c r="BL2662" s="1">
        <v>46295</v>
      </c>
      <c r="BM2662" s="1">
        <v>45931</v>
      </c>
      <c r="BN2662" s="1">
        <v>46295</v>
      </c>
      <c r="BO2662">
        <v>35</v>
      </c>
      <c r="BP2662">
        <v>0</v>
      </c>
      <c r="BQ2662">
        <v>7</v>
      </c>
      <c r="BR2662">
        <v>7</v>
      </c>
      <c r="BS2662">
        <v>7</v>
      </c>
      <c r="BT2662">
        <v>7</v>
      </c>
      <c r="BU2662">
        <v>7</v>
      </c>
      <c r="BV2662">
        <v>0</v>
      </c>
      <c r="BW2662" t="str">
        <f>"8:00 AM"</f>
        <v>8:00 AM</v>
      </c>
      <c r="BX2662" t="str">
        <f>"4:00 PM"</f>
        <v>4:00 PM</v>
      </c>
      <c r="BY2662" t="s">
        <v>133</v>
      </c>
      <c r="BZ2662">
        <v>0</v>
      </c>
      <c r="CA2662">
        <v>6</v>
      </c>
      <c r="CB2662" t="s">
        <v>117</v>
      </c>
      <c r="CD2662" t="s">
        <v>15620</v>
      </c>
      <c r="CE2662" t="s">
        <v>5989</v>
      </c>
      <c r="CF2662" t="s">
        <v>5990</v>
      </c>
      <c r="CG2662" t="s">
        <v>136</v>
      </c>
      <c r="CH2662" t="s">
        <v>121</v>
      </c>
      <c r="CI2662" s="6">
        <v>96950</v>
      </c>
      <c r="CJ2662" s="10">
        <v>8.2899999999999991</v>
      </c>
      <c r="CK2662" s="10">
        <v>8.2899999999999991</v>
      </c>
      <c r="CL2662" s="10">
        <v>12.44</v>
      </c>
      <c r="CM2662" s="10">
        <v>12.44</v>
      </c>
      <c r="CN2662" t="s">
        <v>137</v>
      </c>
      <c r="CO2662" t="s">
        <v>1245</v>
      </c>
      <c r="CP2662" t="s">
        <v>138</v>
      </c>
      <c r="CR2662" t="s">
        <v>117</v>
      </c>
      <c r="CS2662" t="s">
        <v>139</v>
      </c>
      <c r="CT2662" t="s">
        <v>139</v>
      </c>
      <c r="CU2662" t="s">
        <v>139</v>
      </c>
      <c r="CV2662" t="s">
        <v>140</v>
      </c>
      <c r="CW2662" t="s">
        <v>139</v>
      </c>
      <c r="CX2662" t="s">
        <v>140</v>
      </c>
      <c r="CY2662" t="s">
        <v>5999</v>
      </c>
      <c r="CZ2662" s="8">
        <v>16702343870</v>
      </c>
      <c r="DA2662" t="s">
        <v>5995</v>
      </c>
      <c r="DB2662" t="s">
        <v>140</v>
      </c>
      <c r="DC2662" t="s">
        <v>139</v>
      </c>
      <c r="DD2662" t="s">
        <v>117</v>
      </c>
    </row>
    <row r="2663" spans="1:114" ht="15" customHeight="1" x14ac:dyDescent="0.35">
      <c r="A2663" t="s">
        <v>14134</v>
      </c>
      <c r="B2663" t="s">
        <v>144</v>
      </c>
      <c r="C2663" s="1">
        <v>45782</v>
      </c>
      <c r="D2663" s="1">
        <v>45846</v>
      </c>
      <c r="E2663" t="s">
        <v>116</v>
      </c>
      <c r="F2663" s="1">
        <v>45808</v>
      </c>
      <c r="G2663" t="s">
        <v>117</v>
      </c>
      <c r="H2663" t="s">
        <v>117</v>
      </c>
      <c r="I2663" t="s">
        <v>117</v>
      </c>
      <c r="J2663" t="s">
        <v>2924</v>
      </c>
      <c r="L2663" t="s">
        <v>2925</v>
      </c>
      <c r="M2663" t="s">
        <v>2926</v>
      </c>
      <c r="N2663" t="s">
        <v>136</v>
      </c>
      <c r="O2663" t="s">
        <v>121</v>
      </c>
      <c r="P2663" s="6">
        <v>96950</v>
      </c>
      <c r="Q2663" t="s">
        <v>122</v>
      </c>
      <c r="S2663" s="8">
        <v>16702341795</v>
      </c>
      <c r="U2663" t="s">
        <v>2927</v>
      </c>
      <c r="V2663">
        <v>45999</v>
      </c>
      <c r="W2663" t="s">
        <v>124</v>
      </c>
      <c r="Y2663" t="s">
        <v>2928</v>
      </c>
      <c r="Z2663" t="s">
        <v>251</v>
      </c>
      <c r="AA2663" t="s">
        <v>2929</v>
      </c>
      <c r="AB2663" t="s">
        <v>1563</v>
      </c>
      <c r="AC2663" t="s">
        <v>2925</v>
      </c>
      <c r="AD2663" t="s">
        <v>2926</v>
      </c>
      <c r="AE2663" t="s">
        <v>120</v>
      </c>
      <c r="AF2663" t="s">
        <v>121</v>
      </c>
      <c r="AG2663" s="6">
        <v>96950</v>
      </c>
      <c r="AH2663" t="s">
        <v>122</v>
      </c>
      <c r="AJ2663" s="8">
        <v>16702341795</v>
      </c>
      <c r="AL2663" t="s">
        <v>2930</v>
      </c>
      <c r="BE2663" t="str">
        <f>"41-1011.00"</f>
        <v>41-1011.00</v>
      </c>
      <c r="BF2663" t="s">
        <v>1340</v>
      </c>
      <c r="BG2663" t="s">
        <v>4658</v>
      </c>
      <c r="BH2663" t="s">
        <v>4659</v>
      </c>
      <c r="BI2663">
        <v>1</v>
      </c>
      <c r="BJ2663">
        <v>1</v>
      </c>
      <c r="BK2663" s="1">
        <v>45810</v>
      </c>
      <c r="BL2663" s="1">
        <v>46174</v>
      </c>
      <c r="BM2663" s="1">
        <v>45846</v>
      </c>
      <c r="BN2663" s="1">
        <v>46174</v>
      </c>
      <c r="BO2663">
        <v>40</v>
      </c>
      <c r="BP2663">
        <v>0</v>
      </c>
      <c r="BQ2663">
        <v>8</v>
      </c>
      <c r="BR2663">
        <v>8</v>
      </c>
      <c r="BS2663">
        <v>8</v>
      </c>
      <c r="BT2663">
        <v>8</v>
      </c>
      <c r="BU2663">
        <v>8</v>
      </c>
      <c r="BV2663">
        <v>0</v>
      </c>
      <c r="BW2663" t="str">
        <f>"9:00 AM"</f>
        <v>9:00 AM</v>
      </c>
      <c r="BX2663" t="str">
        <f>"6:00 PM"</f>
        <v>6:00 PM</v>
      </c>
      <c r="BY2663" t="s">
        <v>159</v>
      </c>
      <c r="BZ2663">
        <v>0</v>
      </c>
      <c r="CA2663">
        <v>12</v>
      </c>
      <c r="CB2663" t="s">
        <v>139</v>
      </c>
      <c r="CC2663">
        <v>35</v>
      </c>
      <c r="CD2663" s="2" t="s">
        <v>4660</v>
      </c>
      <c r="CE2663" t="s">
        <v>3943</v>
      </c>
      <c r="CF2663" t="s">
        <v>120</v>
      </c>
      <c r="CG2663" t="s">
        <v>121</v>
      </c>
      <c r="CH2663" t="s">
        <v>121</v>
      </c>
      <c r="CI2663" s="6">
        <v>96950</v>
      </c>
      <c r="CJ2663" s="10">
        <v>11.35</v>
      </c>
      <c r="CK2663" s="10">
        <v>22</v>
      </c>
      <c r="CN2663" t="s">
        <v>137</v>
      </c>
      <c r="CO2663" t="s">
        <v>133</v>
      </c>
      <c r="CP2663" t="s">
        <v>138</v>
      </c>
      <c r="CR2663" t="s">
        <v>117</v>
      </c>
      <c r="CS2663" t="s">
        <v>139</v>
      </c>
      <c r="CT2663" t="s">
        <v>139</v>
      </c>
      <c r="CU2663" t="s">
        <v>140</v>
      </c>
      <c r="CV2663" t="s">
        <v>140</v>
      </c>
      <c r="CW2663" t="s">
        <v>139</v>
      </c>
      <c r="CX2663" t="s">
        <v>139</v>
      </c>
      <c r="CY2663" t="s">
        <v>2943</v>
      </c>
      <c r="CZ2663" s="8">
        <v>16702341795</v>
      </c>
      <c r="DA2663" t="s">
        <v>2930</v>
      </c>
      <c r="DB2663" t="s">
        <v>2937</v>
      </c>
      <c r="DC2663" t="s">
        <v>139</v>
      </c>
      <c r="DD2663" t="s">
        <v>117</v>
      </c>
    </row>
    <row r="2664" spans="1:114" ht="15" customHeight="1" x14ac:dyDescent="0.35">
      <c r="A2664" t="s">
        <v>13973</v>
      </c>
      <c r="B2664" t="s">
        <v>144</v>
      </c>
      <c r="C2664" s="1">
        <v>45782</v>
      </c>
      <c r="D2664" s="1">
        <v>45846</v>
      </c>
      <c r="E2664" t="s">
        <v>211</v>
      </c>
      <c r="G2664" t="s">
        <v>117</v>
      </c>
      <c r="H2664" t="s">
        <v>117</v>
      </c>
      <c r="I2664" t="s">
        <v>117</v>
      </c>
      <c r="J2664" t="s">
        <v>2924</v>
      </c>
      <c r="L2664" t="s">
        <v>2925</v>
      </c>
      <c r="M2664" t="s">
        <v>2926</v>
      </c>
      <c r="N2664" t="s">
        <v>136</v>
      </c>
      <c r="O2664" t="s">
        <v>121</v>
      </c>
      <c r="P2664" s="6">
        <v>96950</v>
      </c>
      <c r="Q2664" t="s">
        <v>122</v>
      </c>
      <c r="S2664" s="8">
        <v>16702341795</v>
      </c>
      <c r="U2664" t="s">
        <v>2927</v>
      </c>
      <c r="V2664">
        <v>45999</v>
      </c>
      <c r="W2664" t="s">
        <v>124</v>
      </c>
      <c r="Y2664" t="s">
        <v>2928</v>
      </c>
      <c r="Z2664" t="s">
        <v>251</v>
      </c>
      <c r="AA2664" t="s">
        <v>2929</v>
      </c>
      <c r="AB2664" t="s">
        <v>1563</v>
      </c>
      <c r="AC2664" t="s">
        <v>2925</v>
      </c>
      <c r="AD2664" t="s">
        <v>2926</v>
      </c>
      <c r="AE2664" t="s">
        <v>120</v>
      </c>
      <c r="AF2664" t="s">
        <v>121</v>
      </c>
      <c r="AG2664" s="6">
        <v>96950</v>
      </c>
      <c r="AH2664" t="s">
        <v>122</v>
      </c>
      <c r="AJ2664" s="8">
        <v>16702341795</v>
      </c>
      <c r="AL2664" t="s">
        <v>2930</v>
      </c>
      <c r="BE2664" t="str">
        <f>"41-1011.00"</f>
        <v>41-1011.00</v>
      </c>
      <c r="BF2664" t="s">
        <v>1340</v>
      </c>
      <c r="BG2664" t="s">
        <v>4658</v>
      </c>
      <c r="BH2664" t="s">
        <v>4659</v>
      </c>
      <c r="BI2664">
        <v>1</v>
      </c>
      <c r="BJ2664">
        <v>1</v>
      </c>
      <c r="BK2664" s="1">
        <v>45809</v>
      </c>
      <c r="BL2664" s="1">
        <v>46173</v>
      </c>
      <c r="BM2664" s="1">
        <v>45846</v>
      </c>
      <c r="BN2664" s="1">
        <v>46173</v>
      </c>
      <c r="BO2664">
        <v>40</v>
      </c>
      <c r="BP2664">
        <v>0</v>
      </c>
      <c r="BQ2664">
        <v>8</v>
      </c>
      <c r="BR2664">
        <v>8</v>
      </c>
      <c r="BS2664">
        <v>8</v>
      </c>
      <c r="BT2664">
        <v>8</v>
      </c>
      <c r="BU2664">
        <v>8</v>
      </c>
      <c r="BV2664">
        <v>0</v>
      </c>
      <c r="BW2664" t="str">
        <f>"9:00 AM"</f>
        <v>9:00 AM</v>
      </c>
      <c r="BX2664" t="str">
        <f>"6:00 PM"</f>
        <v>6:00 PM</v>
      </c>
      <c r="BY2664" t="s">
        <v>159</v>
      </c>
      <c r="BZ2664">
        <v>0</v>
      </c>
      <c r="CA2664">
        <v>12</v>
      </c>
      <c r="CB2664" t="s">
        <v>139</v>
      </c>
      <c r="CC2664">
        <v>35</v>
      </c>
      <c r="CD2664" s="2" t="s">
        <v>4660</v>
      </c>
      <c r="CE2664" t="s">
        <v>3943</v>
      </c>
      <c r="CF2664" t="s">
        <v>120</v>
      </c>
      <c r="CG2664" t="s">
        <v>121</v>
      </c>
      <c r="CH2664" t="s">
        <v>121</v>
      </c>
      <c r="CI2664" s="6">
        <v>96950</v>
      </c>
      <c r="CJ2664" s="10">
        <v>11.35</v>
      </c>
      <c r="CK2664" s="10">
        <v>22</v>
      </c>
      <c r="CN2664" t="s">
        <v>137</v>
      </c>
      <c r="CO2664" t="s">
        <v>133</v>
      </c>
      <c r="CP2664" t="s">
        <v>138</v>
      </c>
      <c r="CR2664" t="s">
        <v>117</v>
      </c>
      <c r="CS2664" t="s">
        <v>139</v>
      </c>
      <c r="CT2664" t="s">
        <v>139</v>
      </c>
      <c r="CU2664" t="s">
        <v>140</v>
      </c>
      <c r="CV2664" t="s">
        <v>140</v>
      </c>
      <c r="CW2664" t="s">
        <v>139</v>
      </c>
      <c r="CX2664" t="s">
        <v>139</v>
      </c>
      <c r="CY2664" t="s">
        <v>2943</v>
      </c>
      <c r="CZ2664" s="8">
        <v>16702341795</v>
      </c>
      <c r="DA2664" t="s">
        <v>2930</v>
      </c>
      <c r="DB2664" t="s">
        <v>2937</v>
      </c>
      <c r="DC2664" t="s">
        <v>139</v>
      </c>
      <c r="DD2664" t="s">
        <v>117</v>
      </c>
    </row>
    <row r="2665" spans="1:114" ht="15" customHeight="1" x14ac:dyDescent="0.35">
      <c r="A2665" t="s">
        <v>14147</v>
      </c>
      <c r="B2665" t="s">
        <v>166</v>
      </c>
      <c r="C2665" s="1">
        <v>45782</v>
      </c>
      <c r="D2665" s="1">
        <v>45846</v>
      </c>
      <c r="E2665" t="s">
        <v>116</v>
      </c>
      <c r="F2665" s="1">
        <v>45868</v>
      </c>
      <c r="G2665" t="s">
        <v>117</v>
      </c>
      <c r="H2665" t="s">
        <v>139</v>
      </c>
      <c r="I2665" t="s">
        <v>117</v>
      </c>
      <c r="J2665" t="s">
        <v>969</v>
      </c>
      <c r="L2665" t="s">
        <v>8744</v>
      </c>
      <c r="N2665" t="s">
        <v>120</v>
      </c>
      <c r="O2665" t="s">
        <v>121</v>
      </c>
      <c r="P2665" s="6">
        <v>96950</v>
      </c>
      <c r="Q2665" t="s">
        <v>122</v>
      </c>
      <c r="S2665" s="8">
        <v>16702355009</v>
      </c>
      <c r="U2665" t="s">
        <v>971</v>
      </c>
      <c r="V2665">
        <v>561311</v>
      </c>
      <c r="W2665" t="s">
        <v>150</v>
      </c>
      <c r="X2665" t="s">
        <v>139</v>
      </c>
      <c r="Y2665" t="s">
        <v>972</v>
      </c>
      <c r="Z2665" t="s">
        <v>3716</v>
      </c>
      <c r="AA2665" t="s">
        <v>974</v>
      </c>
      <c r="AB2665" t="s">
        <v>128</v>
      </c>
      <c r="AC2665" t="s">
        <v>8745</v>
      </c>
      <c r="AE2665" t="s">
        <v>120</v>
      </c>
      <c r="AF2665" t="s">
        <v>121</v>
      </c>
      <c r="AG2665" s="6">
        <v>96950</v>
      </c>
      <c r="AH2665" t="s">
        <v>122</v>
      </c>
      <c r="AJ2665" s="8">
        <v>16702355009</v>
      </c>
      <c r="AL2665" t="s">
        <v>8746</v>
      </c>
      <c r="BE2665" t="str">
        <f>"35-2014.00"</f>
        <v>35-2014.00</v>
      </c>
      <c r="BF2665" t="s">
        <v>191</v>
      </c>
      <c r="BG2665" t="s">
        <v>8747</v>
      </c>
      <c r="BH2665" t="s">
        <v>3718</v>
      </c>
      <c r="BI2665">
        <v>8</v>
      </c>
      <c r="BK2665" s="1">
        <v>45869</v>
      </c>
      <c r="BL2665" s="1">
        <v>46233</v>
      </c>
      <c r="BO2665">
        <v>40</v>
      </c>
      <c r="BP2665">
        <v>0</v>
      </c>
      <c r="BQ2665">
        <v>8</v>
      </c>
      <c r="BR2665">
        <v>8</v>
      </c>
      <c r="BS2665">
        <v>8</v>
      </c>
      <c r="BT2665">
        <v>8</v>
      </c>
      <c r="BU2665">
        <v>8</v>
      </c>
      <c r="BV2665">
        <v>0</v>
      </c>
      <c r="BW2665" t="str">
        <f>"9:00 AM"</f>
        <v>9:00 AM</v>
      </c>
      <c r="BX2665" t="str">
        <f>"6:00 PM"</f>
        <v>6:00 PM</v>
      </c>
      <c r="BY2665" t="s">
        <v>133</v>
      </c>
      <c r="BZ2665">
        <v>0</v>
      </c>
      <c r="CA2665">
        <v>12</v>
      </c>
      <c r="CB2665" t="s">
        <v>117</v>
      </c>
      <c r="CD2665" t="s">
        <v>8748</v>
      </c>
      <c r="CE2665" t="s">
        <v>8749</v>
      </c>
      <c r="CF2665" t="s">
        <v>531</v>
      </c>
      <c r="CG2665" t="s">
        <v>120</v>
      </c>
      <c r="CH2665" t="s">
        <v>121</v>
      </c>
      <c r="CI2665" s="6">
        <v>96950</v>
      </c>
      <c r="CJ2665" s="10">
        <v>8.83</v>
      </c>
      <c r="CK2665" s="10">
        <v>8.83</v>
      </c>
      <c r="CL2665" s="10">
        <v>13.24</v>
      </c>
      <c r="CM2665" s="10">
        <v>13.24</v>
      </c>
      <c r="CN2665" t="s">
        <v>137</v>
      </c>
      <c r="CO2665" t="s">
        <v>461</v>
      </c>
      <c r="CP2665" t="s">
        <v>138</v>
      </c>
      <c r="CR2665" t="s">
        <v>117</v>
      </c>
      <c r="CS2665" t="s">
        <v>139</v>
      </c>
      <c r="CT2665" t="s">
        <v>139</v>
      </c>
      <c r="CU2665" t="s">
        <v>139</v>
      </c>
      <c r="CV2665" t="s">
        <v>140</v>
      </c>
      <c r="CW2665" t="s">
        <v>139</v>
      </c>
      <c r="CX2665" t="s">
        <v>140</v>
      </c>
      <c r="CY2665" t="s">
        <v>462</v>
      </c>
      <c r="CZ2665" s="8">
        <v>16702355009</v>
      </c>
      <c r="DA2665" t="s">
        <v>8746</v>
      </c>
      <c r="DB2665" t="s">
        <v>2722</v>
      </c>
      <c r="DC2665" t="s">
        <v>139</v>
      </c>
      <c r="DD2665" t="s">
        <v>139</v>
      </c>
    </row>
    <row r="2666" spans="1:114" ht="15" customHeight="1" x14ac:dyDescent="0.35">
      <c r="A2666" t="s">
        <v>6255</v>
      </c>
      <c r="B2666" t="s">
        <v>144</v>
      </c>
      <c r="C2666" s="1">
        <v>45782</v>
      </c>
      <c r="D2666" s="1">
        <v>45846</v>
      </c>
      <c r="E2666" t="s">
        <v>116</v>
      </c>
      <c r="F2666" s="1">
        <v>45924</v>
      </c>
      <c r="G2666" t="s">
        <v>117</v>
      </c>
      <c r="H2666" t="s">
        <v>117</v>
      </c>
      <c r="I2666" t="s">
        <v>117</v>
      </c>
      <c r="J2666" t="s">
        <v>6256</v>
      </c>
      <c r="L2666" t="s">
        <v>6257</v>
      </c>
      <c r="M2666" t="s">
        <v>6258</v>
      </c>
      <c r="N2666" t="s">
        <v>136</v>
      </c>
      <c r="O2666" t="s">
        <v>121</v>
      </c>
      <c r="P2666" s="6">
        <v>96950</v>
      </c>
      <c r="Q2666" t="s">
        <v>122</v>
      </c>
      <c r="S2666" s="8">
        <v>16704842038</v>
      </c>
      <c r="U2666" t="s">
        <v>6259</v>
      </c>
      <c r="V2666">
        <v>42361</v>
      </c>
      <c r="W2666" t="s">
        <v>124</v>
      </c>
      <c r="Y2666" t="s">
        <v>6260</v>
      </c>
      <c r="Z2666" t="s">
        <v>6261</v>
      </c>
      <c r="AA2666" t="s">
        <v>6262</v>
      </c>
      <c r="AB2666" t="s">
        <v>205</v>
      </c>
      <c r="AC2666" t="s">
        <v>6257</v>
      </c>
      <c r="AD2666" t="s">
        <v>6258</v>
      </c>
      <c r="AE2666" t="s">
        <v>136</v>
      </c>
      <c r="AF2666" t="s">
        <v>121</v>
      </c>
      <c r="AG2666" s="6">
        <v>96950</v>
      </c>
      <c r="AH2666" t="s">
        <v>122</v>
      </c>
      <c r="AJ2666" s="8">
        <v>16704842038</v>
      </c>
      <c r="AL2666" t="s">
        <v>6263</v>
      </c>
      <c r="BE2666" t="str">
        <f>"43-3031.00"</f>
        <v>43-3031.00</v>
      </c>
      <c r="BF2666" t="s">
        <v>357</v>
      </c>
      <c r="BG2666" t="s">
        <v>6264</v>
      </c>
      <c r="BH2666" t="s">
        <v>2279</v>
      </c>
      <c r="BI2666">
        <v>2</v>
      </c>
      <c r="BJ2666">
        <v>2</v>
      </c>
      <c r="BK2666" s="1">
        <v>45926</v>
      </c>
      <c r="BL2666" s="1">
        <v>46290</v>
      </c>
      <c r="BM2666" s="1">
        <v>45926</v>
      </c>
      <c r="BN2666" s="1">
        <v>46290</v>
      </c>
      <c r="BO2666">
        <v>35</v>
      </c>
      <c r="BP2666">
        <v>0</v>
      </c>
      <c r="BQ2666">
        <v>7</v>
      </c>
      <c r="BR2666">
        <v>7</v>
      </c>
      <c r="BS2666">
        <v>7</v>
      </c>
      <c r="BT2666">
        <v>7</v>
      </c>
      <c r="BU2666">
        <v>7</v>
      </c>
      <c r="BV2666">
        <v>0</v>
      </c>
      <c r="BW2666" t="str">
        <f>"9:00 AM"</f>
        <v>9:00 AM</v>
      </c>
      <c r="BX2666" t="str">
        <f>"5:00 PM"</f>
        <v>5:00 PM</v>
      </c>
      <c r="BY2666" t="s">
        <v>159</v>
      </c>
      <c r="BZ2666">
        <v>0</v>
      </c>
      <c r="CA2666">
        <v>12</v>
      </c>
      <c r="CB2666" t="s">
        <v>117</v>
      </c>
      <c r="CD2666" s="2" t="s">
        <v>6265</v>
      </c>
      <c r="CE2666" t="s">
        <v>6257</v>
      </c>
      <c r="CF2666" t="s">
        <v>6258</v>
      </c>
      <c r="CG2666" t="s">
        <v>136</v>
      </c>
      <c r="CH2666" t="s">
        <v>121</v>
      </c>
      <c r="CI2666" s="6">
        <v>96950</v>
      </c>
      <c r="CJ2666" s="10">
        <v>12.28</v>
      </c>
      <c r="CK2666" s="10">
        <v>12.28</v>
      </c>
      <c r="CL2666" s="10">
        <v>18.420000000000002</v>
      </c>
      <c r="CM2666" s="10">
        <v>18.420000000000002</v>
      </c>
      <c r="CN2666" t="s">
        <v>137</v>
      </c>
      <c r="CO2666" t="s">
        <v>1661</v>
      </c>
      <c r="CP2666" t="s">
        <v>138</v>
      </c>
      <c r="CR2666" t="s">
        <v>117</v>
      </c>
      <c r="CS2666" t="s">
        <v>139</v>
      </c>
      <c r="CT2666" t="s">
        <v>140</v>
      </c>
      <c r="CU2666" t="s">
        <v>139</v>
      </c>
      <c r="CV2666" t="s">
        <v>140</v>
      </c>
      <c r="CW2666" t="s">
        <v>139</v>
      </c>
      <c r="CX2666" t="s">
        <v>140</v>
      </c>
      <c r="CY2666" t="s">
        <v>6266</v>
      </c>
      <c r="CZ2666" s="8">
        <v>16704843028</v>
      </c>
      <c r="DA2666" t="s">
        <v>6267</v>
      </c>
      <c r="DB2666" t="s">
        <v>142</v>
      </c>
      <c r="DC2666" t="s">
        <v>139</v>
      </c>
      <c r="DD2666" t="s">
        <v>117</v>
      </c>
      <c r="DE2666" t="s">
        <v>2399</v>
      </c>
      <c r="DF2666" t="s">
        <v>2400</v>
      </c>
      <c r="DG2666" t="s">
        <v>2239</v>
      </c>
      <c r="DH2666" t="s">
        <v>2401</v>
      </c>
      <c r="DI2666" t="s">
        <v>2402</v>
      </c>
      <c r="DJ2666" t="s">
        <v>2403</v>
      </c>
    </row>
    <row r="2667" spans="1:114" ht="15" customHeight="1" x14ac:dyDescent="0.35">
      <c r="A2667" t="s">
        <v>14108</v>
      </c>
      <c r="B2667" t="s">
        <v>144</v>
      </c>
      <c r="C2667" s="1">
        <v>45782</v>
      </c>
      <c r="D2667" s="1">
        <v>45846</v>
      </c>
      <c r="E2667" t="s">
        <v>116</v>
      </c>
      <c r="F2667" s="1">
        <v>45929</v>
      </c>
      <c r="G2667" t="s">
        <v>117</v>
      </c>
      <c r="H2667" t="s">
        <v>117</v>
      </c>
      <c r="I2667" t="s">
        <v>117</v>
      </c>
      <c r="J2667" t="s">
        <v>8766</v>
      </c>
      <c r="K2667" t="s">
        <v>140</v>
      </c>
      <c r="L2667" t="s">
        <v>8767</v>
      </c>
      <c r="M2667" t="s">
        <v>8768</v>
      </c>
      <c r="N2667" t="s">
        <v>7346</v>
      </c>
      <c r="O2667" t="s">
        <v>121</v>
      </c>
      <c r="P2667" s="6">
        <v>96950</v>
      </c>
      <c r="Q2667" t="s">
        <v>122</v>
      </c>
      <c r="S2667" s="8">
        <v>16702356000</v>
      </c>
      <c r="U2667" t="s">
        <v>8769</v>
      </c>
      <c r="V2667">
        <v>541330</v>
      </c>
      <c r="W2667" t="s">
        <v>124</v>
      </c>
      <c r="Y2667" t="s">
        <v>8770</v>
      </c>
      <c r="Z2667" t="s">
        <v>8771</v>
      </c>
      <c r="AB2667" t="s">
        <v>205</v>
      </c>
      <c r="AC2667" t="s">
        <v>8767</v>
      </c>
      <c r="AD2667" t="s">
        <v>8768</v>
      </c>
      <c r="AE2667" t="s">
        <v>7346</v>
      </c>
      <c r="AF2667" t="s">
        <v>121</v>
      </c>
      <c r="AG2667" s="6">
        <v>96950</v>
      </c>
      <c r="AH2667" t="s">
        <v>122</v>
      </c>
      <c r="AJ2667" s="8">
        <v>16716867710</v>
      </c>
      <c r="AL2667" t="s">
        <v>8772</v>
      </c>
      <c r="AM2667" t="s">
        <v>717</v>
      </c>
      <c r="AN2667" t="s">
        <v>718</v>
      </c>
      <c r="AO2667" t="s">
        <v>719</v>
      </c>
      <c r="AP2667" t="s">
        <v>720</v>
      </c>
      <c r="AQ2667" t="s">
        <v>721</v>
      </c>
      <c r="AR2667" t="s">
        <v>722</v>
      </c>
      <c r="AS2667" t="s">
        <v>577</v>
      </c>
      <c r="AT2667" t="s">
        <v>578</v>
      </c>
      <c r="AU2667" s="6">
        <v>96913</v>
      </c>
      <c r="AV2667" t="s">
        <v>122</v>
      </c>
      <c r="AX2667" s="8">
        <v>16716461222</v>
      </c>
      <c r="AY2667">
        <v>111</v>
      </c>
      <c r="AZ2667" t="s">
        <v>723</v>
      </c>
      <c r="BA2667" t="s">
        <v>724</v>
      </c>
      <c r="BB2667" t="s">
        <v>725</v>
      </c>
      <c r="BC2667" t="s">
        <v>578</v>
      </c>
      <c r="BD2667" t="s">
        <v>726</v>
      </c>
      <c r="BE2667" t="str">
        <f>"17-3022.00"</f>
        <v>17-3022.00</v>
      </c>
      <c r="BF2667" t="s">
        <v>456</v>
      </c>
      <c r="BG2667" t="s">
        <v>14109</v>
      </c>
      <c r="BH2667" t="s">
        <v>14110</v>
      </c>
      <c r="BI2667">
        <v>1</v>
      </c>
      <c r="BJ2667">
        <v>1</v>
      </c>
      <c r="BK2667" s="1">
        <v>45931</v>
      </c>
      <c r="BL2667" s="1">
        <v>46295</v>
      </c>
      <c r="BM2667" s="1">
        <v>45931</v>
      </c>
      <c r="BN2667" s="1">
        <v>46295</v>
      </c>
      <c r="BO2667">
        <v>40</v>
      </c>
      <c r="BP2667">
        <v>0</v>
      </c>
      <c r="BQ2667">
        <v>8</v>
      </c>
      <c r="BR2667">
        <v>8</v>
      </c>
      <c r="BS2667">
        <v>8</v>
      </c>
      <c r="BT2667">
        <v>8</v>
      </c>
      <c r="BU2667">
        <v>8</v>
      </c>
      <c r="BV2667">
        <v>0</v>
      </c>
      <c r="BW2667" t="str">
        <f>"8:00 AM"</f>
        <v>8:00 AM</v>
      </c>
      <c r="BX2667" t="str">
        <f>"5:00 PM"</f>
        <v>5:00 PM</v>
      </c>
      <c r="BY2667" t="s">
        <v>159</v>
      </c>
      <c r="BZ2667">
        <v>0</v>
      </c>
      <c r="CA2667">
        <v>12</v>
      </c>
      <c r="CB2667" t="s">
        <v>117</v>
      </c>
      <c r="CD2667" s="2" t="s">
        <v>14111</v>
      </c>
      <c r="CE2667" t="s">
        <v>8767</v>
      </c>
      <c r="CF2667" t="s">
        <v>8768</v>
      </c>
      <c r="CG2667" t="s">
        <v>7346</v>
      </c>
      <c r="CH2667" t="s">
        <v>121</v>
      </c>
      <c r="CI2667" s="6">
        <v>96950</v>
      </c>
      <c r="CJ2667" s="10">
        <v>17.760000000000002</v>
      </c>
      <c r="CK2667" s="10">
        <v>17.760000000000002</v>
      </c>
      <c r="CL2667" s="10">
        <v>26.64</v>
      </c>
      <c r="CM2667" s="10">
        <v>26.64</v>
      </c>
      <c r="CN2667" t="s">
        <v>137</v>
      </c>
      <c r="CO2667" t="s">
        <v>133</v>
      </c>
      <c r="CP2667" t="s">
        <v>138</v>
      </c>
      <c r="CR2667" t="s">
        <v>139</v>
      </c>
      <c r="CS2667" t="s">
        <v>139</v>
      </c>
      <c r="CT2667" t="s">
        <v>140</v>
      </c>
      <c r="CU2667" t="s">
        <v>139</v>
      </c>
      <c r="CV2667" t="s">
        <v>140</v>
      </c>
      <c r="CW2667" t="s">
        <v>139</v>
      </c>
      <c r="CX2667" t="s">
        <v>140</v>
      </c>
      <c r="CY2667" t="s">
        <v>1139</v>
      </c>
      <c r="CZ2667" s="8">
        <v>16702356000</v>
      </c>
      <c r="DA2667" t="s">
        <v>8776</v>
      </c>
      <c r="DB2667" t="s">
        <v>140</v>
      </c>
      <c r="DC2667" t="s">
        <v>139</v>
      </c>
      <c r="DD2667" t="s">
        <v>117</v>
      </c>
    </row>
    <row r="2668" spans="1:114" ht="15" customHeight="1" x14ac:dyDescent="0.35">
      <c r="A2668" t="s">
        <v>6069</v>
      </c>
      <c r="B2668" t="s">
        <v>144</v>
      </c>
      <c r="C2668" s="1">
        <v>45782</v>
      </c>
      <c r="D2668" s="1">
        <v>45846</v>
      </c>
      <c r="E2668" t="s">
        <v>211</v>
      </c>
      <c r="G2668" t="s">
        <v>117</v>
      </c>
      <c r="H2668" t="s">
        <v>117</v>
      </c>
      <c r="I2668" t="s">
        <v>117</v>
      </c>
      <c r="J2668" t="s">
        <v>6070</v>
      </c>
      <c r="K2668" t="s">
        <v>133</v>
      </c>
      <c r="L2668" t="s">
        <v>6071</v>
      </c>
      <c r="M2668" t="s">
        <v>6072</v>
      </c>
      <c r="N2668" t="s">
        <v>136</v>
      </c>
      <c r="O2668" t="s">
        <v>121</v>
      </c>
      <c r="P2668" s="6">
        <v>96950</v>
      </c>
      <c r="Q2668" t="s">
        <v>122</v>
      </c>
      <c r="S2668" s="8">
        <v>16702341629</v>
      </c>
      <c r="U2668" t="s">
        <v>6073</v>
      </c>
      <c r="V2668">
        <v>44414</v>
      </c>
      <c r="W2668" t="s">
        <v>124</v>
      </c>
      <c r="Y2668" t="s">
        <v>6074</v>
      </c>
      <c r="Z2668" t="s">
        <v>6075</v>
      </c>
      <c r="AA2668" t="s">
        <v>6076</v>
      </c>
      <c r="AB2668" t="s">
        <v>205</v>
      </c>
      <c r="AC2668" t="s">
        <v>6071</v>
      </c>
      <c r="AD2668" t="s">
        <v>6072</v>
      </c>
      <c r="AE2668" t="s">
        <v>136</v>
      </c>
      <c r="AF2668" t="s">
        <v>121</v>
      </c>
      <c r="AG2668" s="6">
        <v>96950</v>
      </c>
      <c r="AH2668" t="s">
        <v>122</v>
      </c>
      <c r="AJ2668" s="8">
        <v>16702341629</v>
      </c>
      <c r="AL2668" t="s">
        <v>6077</v>
      </c>
      <c r="BE2668" t="str">
        <f>"43-5061.00"</f>
        <v>43-5061.00</v>
      </c>
      <c r="BF2668" t="s">
        <v>6078</v>
      </c>
      <c r="BG2668" t="s">
        <v>6079</v>
      </c>
      <c r="BH2668" t="s">
        <v>6080</v>
      </c>
      <c r="BI2668">
        <v>2</v>
      </c>
      <c r="BJ2668">
        <v>2</v>
      </c>
      <c r="BK2668" s="1">
        <v>45839</v>
      </c>
      <c r="BL2668" s="1">
        <v>46203</v>
      </c>
      <c r="BM2668" s="1">
        <v>45846</v>
      </c>
      <c r="BN2668" s="1">
        <v>46203</v>
      </c>
      <c r="BO2668">
        <v>35</v>
      </c>
      <c r="BP2668">
        <v>0</v>
      </c>
      <c r="BQ2668">
        <v>7</v>
      </c>
      <c r="BR2668">
        <v>7</v>
      </c>
      <c r="BS2668">
        <v>7</v>
      </c>
      <c r="BT2668">
        <v>7</v>
      </c>
      <c r="BU2668">
        <v>7</v>
      </c>
      <c r="BV2668">
        <v>0</v>
      </c>
      <c r="BW2668" t="str">
        <f>"8:00 AM"</f>
        <v>8:00 AM</v>
      </c>
      <c r="BX2668" t="str">
        <f>"5:00 PM"</f>
        <v>5:00 PM</v>
      </c>
      <c r="BY2668" t="s">
        <v>159</v>
      </c>
      <c r="BZ2668">
        <v>0</v>
      </c>
      <c r="CA2668">
        <v>12</v>
      </c>
      <c r="CB2668" t="s">
        <v>117</v>
      </c>
      <c r="CD2668" s="2" t="s">
        <v>6081</v>
      </c>
      <c r="CE2668" t="s">
        <v>6071</v>
      </c>
      <c r="CF2668" t="s">
        <v>6071</v>
      </c>
      <c r="CG2668" t="s">
        <v>136</v>
      </c>
      <c r="CH2668" t="s">
        <v>121</v>
      </c>
      <c r="CI2668" s="6">
        <v>96950</v>
      </c>
      <c r="CJ2668" s="10">
        <v>10.19</v>
      </c>
      <c r="CK2668" s="10">
        <v>10.19</v>
      </c>
      <c r="CL2668" s="10">
        <v>15.29</v>
      </c>
      <c r="CM2668" s="10">
        <v>15.29</v>
      </c>
      <c r="CN2668" t="s">
        <v>137</v>
      </c>
      <c r="CO2668" t="s">
        <v>133</v>
      </c>
      <c r="CP2668" t="s">
        <v>138</v>
      </c>
      <c r="CR2668" t="s">
        <v>117</v>
      </c>
      <c r="CS2668" t="s">
        <v>139</v>
      </c>
      <c r="CT2668" t="s">
        <v>140</v>
      </c>
      <c r="CU2668" t="s">
        <v>139</v>
      </c>
      <c r="CV2668" t="s">
        <v>140</v>
      </c>
      <c r="CW2668" t="s">
        <v>139</v>
      </c>
      <c r="CX2668" t="s">
        <v>140</v>
      </c>
      <c r="CY2668" t="s">
        <v>6082</v>
      </c>
      <c r="CZ2668" s="8">
        <v>16702341629</v>
      </c>
      <c r="DA2668" t="s">
        <v>6077</v>
      </c>
      <c r="DB2668" t="s">
        <v>140</v>
      </c>
      <c r="DC2668" t="s">
        <v>139</v>
      </c>
      <c r="DD2668" t="s">
        <v>117</v>
      </c>
      <c r="DE2668" t="s">
        <v>6074</v>
      </c>
      <c r="DF2668" t="s">
        <v>6075</v>
      </c>
      <c r="DG2668" t="s">
        <v>6083</v>
      </c>
      <c r="DH2668" t="s">
        <v>6073</v>
      </c>
      <c r="DI2668" t="s">
        <v>6084</v>
      </c>
      <c r="DJ2668" t="s">
        <v>6077</v>
      </c>
    </row>
    <row r="2669" spans="1:114" ht="15" customHeight="1" x14ac:dyDescent="0.35">
      <c r="A2669" t="s">
        <v>2879</v>
      </c>
      <c r="B2669" t="s">
        <v>144</v>
      </c>
      <c r="C2669" s="1">
        <v>45784</v>
      </c>
      <c r="D2669" s="1">
        <v>45846</v>
      </c>
      <c r="E2669" t="s">
        <v>211</v>
      </c>
      <c r="G2669" t="s">
        <v>117</v>
      </c>
      <c r="H2669" t="s">
        <v>117</v>
      </c>
      <c r="I2669" t="s">
        <v>117</v>
      </c>
      <c r="J2669" t="s">
        <v>1180</v>
      </c>
      <c r="K2669" t="s">
        <v>2880</v>
      </c>
      <c r="L2669" t="s">
        <v>2881</v>
      </c>
      <c r="M2669" t="s">
        <v>1183</v>
      </c>
      <c r="N2669" t="s">
        <v>136</v>
      </c>
      <c r="O2669" t="s">
        <v>121</v>
      </c>
      <c r="P2669" s="6">
        <v>96950</v>
      </c>
      <c r="Q2669" t="s">
        <v>122</v>
      </c>
      <c r="R2669" t="s">
        <v>1187</v>
      </c>
      <c r="S2669" s="8">
        <v>16702352020</v>
      </c>
      <c r="U2669" t="s">
        <v>1184</v>
      </c>
      <c r="V2669">
        <v>312112</v>
      </c>
      <c r="W2669" t="s">
        <v>124</v>
      </c>
      <c r="Y2669" t="s">
        <v>1185</v>
      </c>
      <c r="Z2669" t="s">
        <v>1186</v>
      </c>
      <c r="AB2669" t="s">
        <v>205</v>
      </c>
      <c r="AC2669" t="s">
        <v>1182</v>
      </c>
      <c r="AD2669" t="s">
        <v>1183</v>
      </c>
      <c r="AE2669" t="s">
        <v>136</v>
      </c>
      <c r="AF2669" t="s">
        <v>121</v>
      </c>
      <c r="AG2669" s="6">
        <v>96950</v>
      </c>
      <c r="AH2669" t="s">
        <v>122</v>
      </c>
      <c r="AI2669" t="s">
        <v>1187</v>
      </c>
      <c r="AJ2669" s="8">
        <v>16702352020</v>
      </c>
      <c r="AL2669" t="s">
        <v>2882</v>
      </c>
      <c r="BE2669" t="str">
        <f>"53-3031.00"</f>
        <v>53-3031.00</v>
      </c>
      <c r="BF2669" t="s">
        <v>406</v>
      </c>
      <c r="BG2669" t="s">
        <v>2883</v>
      </c>
      <c r="BH2669" t="s">
        <v>2884</v>
      </c>
      <c r="BI2669">
        <v>4</v>
      </c>
      <c r="BJ2669">
        <v>4</v>
      </c>
      <c r="BK2669" s="1">
        <v>45870</v>
      </c>
      <c r="BL2669" s="1">
        <v>46234</v>
      </c>
      <c r="BM2669" s="1">
        <v>45870</v>
      </c>
      <c r="BN2669" s="1">
        <v>46234</v>
      </c>
      <c r="BO2669">
        <v>35</v>
      </c>
      <c r="BP2669">
        <v>0</v>
      </c>
      <c r="BQ2669">
        <v>6</v>
      </c>
      <c r="BR2669">
        <v>6</v>
      </c>
      <c r="BS2669">
        <v>6</v>
      </c>
      <c r="BT2669">
        <v>5</v>
      </c>
      <c r="BU2669">
        <v>6</v>
      </c>
      <c r="BV2669">
        <v>6</v>
      </c>
      <c r="BW2669" t="str">
        <f>"8:00 AM"</f>
        <v>8:00 AM</v>
      </c>
      <c r="BX2669" t="str">
        <f>"5:00 PM"</f>
        <v>5:00 PM</v>
      </c>
      <c r="BY2669" t="s">
        <v>133</v>
      </c>
      <c r="BZ2669">
        <v>0</v>
      </c>
      <c r="CA2669">
        <v>12</v>
      </c>
      <c r="CB2669" t="s">
        <v>117</v>
      </c>
      <c r="CD2669" t="s">
        <v>2885</v>
      </c>
      <c r="CE2669" t="s">
        <v>1182</v>
      </c>
      <c r="CF2669" t="s">
        <v>1183</v>
      </c>
      <c r="CG2669" t="s">
        <v>136</v>
      </c>
      <c r="CH2669" t="s">
        <v>121</v>
      </c>
      <c r="CI2669" s="6">
        <v>96950</v>
      </c>
      <c r="CJ2669" s="10">
        <v>8.34</v>
      </c>
      <c r="CK2669" s="10">
        <v>8.34</v>
      </c>
      <c r="CL2669" s="10">
        <v>12.51</v>
      </c>
      <c r="CM2669" s="10">
        <v>12.51</v>
      </c>
      <c r="CN2669" t="s">
        <v>137</v>
      </c>
      <c r="CP2669" t="s">
        <v>138</v>
      </c>
      <c r="CR2669" t="s">
        <v>117</v>
      </c>
      <c r="CS2669" t="s">
        <v>139</v>
      </c>
      <c r="CT2669" t="s">
        <v>140</v>
      </c>
      <c r="CU2669" t="s">
        <v>139</v>
      </c>
      <c r="CV2669" t="s">
        <v>140</v>
      </c>
      <c r="CW2669" t="s">
        <v>139</v>
      </c>
      <c r="CX2669" t="s">
        <v>140</v>
      </c>
      <c r="CY2669" t="s">
        <v>2886</v>
      </c>
      <c r="CZ2669" s="8">
        <v>16702352020</v>
      </c>
      <c r="DA2669" t="s">
        <v>2882</v>
      </c>
      <c r="DB2669" t="s">
        <v>140</v>
      </c>
      <c r="DC2669" t="s">
        <v>139</v>
      </c>
      <c r="DD2669" t="s">
        <v>117</v>
      </c>
    </row>
    <row r="2670" spans="1:114" ht="15" customHeight="1" x14ac:dyDescent="0.35">
      <c r="A2670" t="s">
        <v>8348</v>
      </c>
      <c r="B2670" t="s">
        <v>144</v>
      </c>
      <c r="C2670" s="1">
        <v>45785</v>
      </c>
      <c r="D2670" s="1">
        <v>45846</v>
      </c>
      <c r="E2670" t="s">
        <v>211</v>
      </c>
      <c r="G2670" t="s">
        <v>139</v>
      </c>
      <c r="H2670" t="s">
        <v>117</v>
      </c>
      <c r="I2670" t="s">
        <v>117</v>
      </c>
      <c r="J2670" t="s">
        <v>8349</v>
      </c>
      <c r="K2670" t="s">
        <v>8350</v>
      </c>
      <c r="L2670" t="s">
        <v>8351</v>
      </c>
      <c r="N2670" t="s">
        <v>120</v>
      </c>
      <c r="O2670" t="s">
        <v>121</v>
      </c>
      <c r="P2670" s="6">
        <v>96950</v>
      </c>
      <c r="Q2670" t="s">
        <v>122</v>
      </c>
      <c r="S2670" s="8">
        <v>16702332421</v>
      </c>
      <c r="U2670" t="s">
        <v>8352</v>
      </c>
      <c r="V2670">
        <v>722513</v>
      </c>
      <c r="W2670" t="s">
        <v>124</v>
      </c>
      <c r="Y2670" t="s">
        <v>1561</v>
      </c>
      <c r="Z2670" t="s">
        <v>2582</v>
      </c>
      <c r="AA2670" t="s">
        <v>5018</v>
      </c>
      <c r="AB2670" t="s">
        <v>189</v>
      </c>
      <c r="AC2670" t="s">
        <v>2580</v>
      </c>
      <c r="AE2670" t="s">
        <v>120</v>
      </c>
      <c r="AF2670" t="s">
        <v>121</v>
      </c>
      <c r="AG2670" s="6">
        <v>96950</v>
      </c>
      <c r="AH2670" t="s">
        <v>122</v>
      </c>
      <c r="AJ2670" s="8">
        <v>16702862420</v>
      </c>
      <c r="AL2670" t="s">
        <v>8353</v>
      </c>
      <c r="BE2670" t="str">
        <f>"43-3031.00"</f>
        <v>43-3031.00</v>
      </c>
      <c r="BF2670" t="s">
        <v>357</v>
      </c>
      <c r="BG2670" t="s">
        <v>8354</v>
      </c>
      <c r="BH2670" t="s">
        <v>8355</v>
      </c>
      <c r="BI2670">
        <v>2</v>
      </c>
      <c r="BJ2670">
        <v>2</v>
      </c>
      <c r="BK2670" s="1">
        <v>45870</v>
      </c>
      <c r="BL2670" s="1">
        <v>46965</v>
      </c>
      <c r="BM2670" s="1">
        <v>45870</v>
      </c>
      <c r="BN2670" s="1">
        <v>46965</v>
      </c>
      <c r="BO2670">
        <v>35</v>
      </c>
      <c r="BP2670">
        <v>0</v>
      </c>
      <c r="BQ2670">
        <v>7</v>
      </c>
      <c r="BR2670">
        <v>7</v>
      </c>
      <c r="BS2670">
        <v>7</v>
      </c>
      <c r="BT2670">
        <v>7</v>
      </c>
      <c r="BU2670">
        <v>7</v>
      </c>
      <c r="BV2670">
        <v>0</v>
      </c>
      <c r="BW2670" t="str">
        <f>"8:00 AM"</f>
        <v>8:00 AM</v>
      </c>
      <c r="BX2670" t="str">
        <f>"4:00 PM"</f>
        <v>4:00 PM</v>
      </c>
      <c r="BY2670" t="s">
        <v>159</v>
      </c>
      <c r="BZ2670">
        <v>0</v>
      </c>
      <c r="CA2670">
        <v>24</v>
      </c>
      <c r="CB2670" t="s">
        <v>117</v>
      </c>
      <c r="CD2670" t="s">
        <v>8356</v>
      </c>
      <c r="CE2670" t="s">
        <v>2586</v>
      </c>
      <c r="CG2670" t="s">
        <v>136</v>
      </c>
      <c r="CH2670" t="s">
        <v>121</v>
      </c>
      <c r="CI2670" s="6">
        <v>96950</v>
      </c>
      <c r="CJ2670" s="10">
        <v>12.28</v>
      </c>
      <c r="CK2670" s="10">
        <v>12.86</v>
      </c>
      <c r="CL2670" s="10">
        <v>18.420000000000002</v>
      </c>
      <c r="CM2670" s="10">
        <v>19.29</v>
      </c>
      <c r="CN2670" t="s">
        <v>137</v>
      </c>
      <c r="CO2670" t="s">
        <v>164</v>
      </c>
      <c r="CP2670" t="s">
        <v>138</v>
      </c>
      <c r="CR2670" t="s">
        <v>117</v>
      </c>
      <c r="CS2670" t="s">
        <v>139</v>
      </c>
      <c r="CT2670" t="s">
        <v>140</v>
      </c>
      <c r="CU2670" t="s">
        <v>139</v>
      </c>
      <c r="CV2670" t="s">
        <v>140</v>
      </c>
      <c r="CW2670" t="s">
        <v>139</v>
      </c>
      <c r="CX2670" t="s">
        <v>140</v>
      </c>
      <c r="CY2670" t="s">
        <v>7419</v>
      </c>
      <c r="CZ2670" s="8">
        <v>16702332421</v>
      </c>
      <c r="DA2670" t="s">
        <v>8353</v>
      </c>
      <c r="DB2670" t="s">
        <v>140</v>
      </c>
      <c r="DC2670" t="s">
        <v>139</v>
      </c>
      <c r="DD2670" t="s">
        <v>117</v>
      </c>
    </row>
    <row r="2671" spans="1:114" ht="15" customHeight="1" x14ac:dyDescent="0.35">
      <c r="A2671" t="s">
        <v>5940</v>
      </c>
      <c r="B2671" t="s">
        <v>144</v>
      </c>
      <c r="C2671" s="1">
        <v>45785</v>
      </c>
      <c r="D2671" s="1">
        <v>45846</v>
      </c>
      <c r="E2671" t="s">
        <v>116</v>
      </c>
      <c r="F2671" s="1">
        <v>45929</v>
      </c>
      <c r="G2671" t="s">
        <v>117</v>
      </c>
      <c r="H2671" t="s">
        <v>117</v>
      </c>
      <c r="I2671" t="s">
        <v>117</v>
      </c>
      <c r="J2671" t="s">
        <v>5941</v>
      </c>
      <c r="L2671" t="s">
        <v>1437</v>
      </c>
      <c r="M2671" t="s">
        <v>4681</v>
      </c>
      <c r="N2671" t="s">
        <v>136</v>
      </c>
      <c r="O2671" t="s">
        <v>121</v>
      </c>
      <c r="P2671" s="6">
        <v>96950</v>
      </c>
      <c r="Q2671" t="s">
        <v>122</v>
      </c>
      <c r="S2671" s="8">
        <v>16702334321</v>
      </c>
      <c r="U2671" t="s">
        <v>5942</v>
      </c>
      <c r="V2671">
        <v>562111</v>
      </c>
      <c r="W2671" t="s">
        <v>124</v>
      </c>
      <c r="Y2671" t="s">
        <v>2999</v>
      </c>
      <c r="Z2671" t="s">
        <v>4683</v>
      </c>
      <c r="AA2671" t="s">
        <v>140</v>
      </c>
      <c r="AB2671" t="s">
        <v>2665</v>
      </c>
      <c r="AC2671" t="s">
        <v>1437</v>
      </c>
      <c r="AD2671" t="s">
        <v>4681</v>
      </c>
      <c r="AE2671" t="s">
        <v>136</v>
      </c>
      <c r="AF2671" t="s">
        <v>121</v>
      </c>
      <c r="AG2671" s="6">
        <v>96950</v>
      </c>
      <c r="AH2671" t="s">
        <v>122</v>
      </c>
      <c r="AJ2671" s="8">
        <v>16702334321</v>
      </c>
      <c r="AL2671" t="s">
        <v>4684</v>
      </c>
      <c r="BE2671" t="str">
        <f>"53-7081.00"</f>
        <v>53-7081.00</v>
      </c>
      <c r="BF2671" t="s">
        <v>5943</v>
      </c>
      <c r="BG2671" t="s">
        <v>5944</v>
      </c>
      <c r="BH2671" t="s">
        <v>5943</v>
      </c>
      <c r="BI2671">
        <v>2</v>
      </c>
      <c r="BJ2671">
        <v>2</v>
      </c>
      <c r="BK2671" s="1">
        <v>45931</v>
      </c>
      <c r="BL2671" s="1">
        <v>46295</v>
      </c>
      <c r="BM2671" s="1">
        <v>45931</v>
      </c>
      <c r="BN2671" s="1">
        <v>46295</v>
      </c>
      <c r="BO2671">
        <v>40</v>
      </c>
      <c r="BP2671">
        <v>0</v>
      </c>
      <c r="BQ2671">
        <v>8</v>
      </c>
      <c r="BR2671">
        <v>8</v>
      </c>
      <c r="BS2671">
        <v>8</v>
      </c>
      <c r="BT2671">
        <v>8</v>
      </c>
      <c r="BU2671">
        <v>8</v>
      </c>
      <c r="BV2671">
        <v>0</v>
      </c>
      <c r="BW2671" t="str">
        <f>"8:00 AM"</f>
        <v>8:00 AM</v>
      </c>
      <c r="BX2671" t="str">
        <f>"5:00 PM"</f>
        <v>5:00 PM</v>
      </c>
      <c r="BY2671" t="s">
        <v>133</v>
      </c>
      <c r="BZ2671">
        <v>0</v>
      </c>
      <c r="CA2671">
        <v>12</v>
      </c>
      <c r="CB2671" t="s">
        <v>117</v>
      </c>
      <c r="CD2671" t="s">
        <v>5945</v>
      </c>
      <c r="CE2671" t="s">
        <v>1437</v>
      </c>
      <c r="CF2671" t="s">
        <v>140</v>
      </c>
      <c r="CG2671" t="s">
        <v>136</v>
      </c>
      <c r="CH2671" t="s">
        <v>121</v>
      </c>
      <c r="CI2671" s="6">
        <v>96950</v>
      </c>
      <c r="CJ2671" s="10">
        <v>8.91</v>
      </c>
      <c r="CK2671" s="10">
        <v>9.56</v>
      </c>
      <c r="CL2671" s="10">
        <v>13.37</v>
      </c>
      <c r="CM2671" s="10">
        <v>14.34</v>
      </c>
      <c r="CN2671" t="s">
        <v>137</v>
      </c>
      <c r="CO2671" t="s">
        <v>140</v>
      </c>
      <c r="CP2671" t="s">
        <v>138</v>
      </c>
      <c r="CR2671" t="s">
        <v>117</v>
      </c>
      <c r="CS2671" t="s">
        <v>139</v>
      </c>
      <c r="CT2671" t="s">
        <v>140</v>
      </c>
      <c r="CU2671" t="s">
        <v>139</v>
      </c>
      <c r="CV2671" t="s">
        <v>140</v>
      </c>
      <c r="CW2671" t="s">
        <v>139</v>
      </c>
      <c r="CX2671" t="s">
        <v>140</v>
      </c>
      <c r="CY2671" t="s">
        <v>1167</v>
      </c>
      <c r="CZ2671" s="8">
        <v>16702334321</v>
      </c>
      <c r="DA2671" t="s">
        <v>4684</v>
      </c>
      <c r="DB2671" t="s">
        <v>309</v>
      </c>
      <c r="DC2671" t="s">
        <v>139</v>
      </c>
      <c r="DD2671" t="s">
        <v>117</v>
      </c>
      <c r="DE2671" t="s">
        <v>1530</v>
      </c>
      <c r="DF2671" t="s">
        <v>1531</v>
      </c>
      <c r="DG2671" t="s">
        <v>1532</v>
      </c>
      <c r="DH2671" t="s">
        <v>1156</v>
      </c>
      <c r="DI2671" t="s">
        <v>1153</v>
      </c>
      <c r="DJ2671" t="s">
        <v>1162</v>
      </c>
    </row>
    <row r="2672" spans="1:114" ht="15" customHeight="1" x14ac:dyDescent="0.35">
      <c r="A2672" t="s">
        <v>8730</v>
      </c>
      <c r="B2672" t="s">
        <v>166</v>
      </c>
      <c r="C2672" s="1">
        <v>45789</v>
      </c>
      <c r="D2672" s="1">
        <v>45846</v>
      </c>
      <c r="E2672" t="s">
        <v>116</v>
      </c>
      <c r="F2672" s="1">
        <v>45929</v>
      </c>
      <c r="G2672" t="s">
        <v>117</v>
      </c>
      <c r="H2672" t="s">
        <v>117</v>
      </c>
      <c r="I2672" t="s">
        <v>117</v>
      </c>
      <c r="J2672" t="s">
        <v>5660</v>
      </c>
      <c r="K2672" t="s">
        <v>5661</v>
      </c>
      <c r="L2672" t="s">
        <v>5662</v>
      </c>
      <c r="M2672" t="s">
        <v>5663</v>
      </c>
      <c r="N2672" t="s">
        <v>136</v>
      </c>
      <c r="O2672" t="s">
        <v>121</v>
      </c>
      <c r="P2672" s="6">
        <v>96950</v>
      </c>
      <c r="Q2672" t="s">
        <v>122</v>
      </c>
      <c r="S2672" s="8">
        <v>16702349226</v>
      </c>
      <c r="U2672" t="s">
        <v>5664</v>
      </c>
      <c r="V2672">
        <v>722511</v>
      </c>
      <c r="W2672" t="s">
        <v>124</v>
      </c>
      <c r="Y2672" t="s">
        <v>1630</v>
      </c>
      <c r="Z2672" t="s">
        <v>5665</v>
      </c>
      <c r="AA2672" t="s">
        <v>1654</v>
      </c>
      <c r="AB2672" t="s">
        <v>474</v>
      </c>
      <c r="AC2672" t="s">
        <v>5662</v>
      </c>
      <c r="AD2672" t="s">
        <v>5663</v>
      </c>
      <c r="AE2672" t="s">
        <v>136</v>
      </c>
      <c r="AF2672" t="s">
        <v>121</v>
      </c>
      <c r="AG2672" s="6">
        <v>96950</v>
      </c>
      <c r="AH2672" t="s">
        <v>122</v>
      </c>
      <c r="AJ2672" s="8">
        <v>16702349226</v>
      </c>
      <c r="AL2672" t="s">
        <v>5666</v>
      </c>
      <c r="BE2672" t="str">
        <f>"35-2014.00"</f>
        <v>35-2014.00</v>
      </c>
      <c r="BF2672" t="s">
        <v>191</v>
      </c>
      <c r="BG2672" t="s">
        <v>5667</v>
      </c>
      <c r="BH2672" t="s">
        <v>313</v>
      </c>
      <c r="BI2672">
        <v>3</v>
      </c>
      <c r="BK2672" s="1">
        <v>45931</v>
      </c>
      <c r="BL2672" s="1">
        <v>46295</v>
      </c>
      <c r="BO2672">
        <v>36</v>
      </c>
      <c r="BP2672">
        <v>0</v>
      </c>
      <c r="BQ2672">
        <v>6</v>
      </c>
      <c r="BR2672">
        <v>6</v>
      </c>
      <c r="BS2672">
        <v>6</v>
      </c>
      <c r="BT2672">
        <v>6</v>
      </c>
      <c r="BU2672">
        <v>6</v>
      </c>
      <c r="BV2672">
        <v>6</v>
      </c>
      <c r="BW2672" t="str">
        <f>"8:00 AM"</f>
        <v>8:00 AM</v>
      </c>
      <c r="BX2672" t="str">
        <f>"2:00 PM"</f>
        <v>2:00 PM</v>
      </c>
      <c r="BY2672" t="s">
        <v>133</v>
      </c>
      <c r="BZ2672">
        <v>0</v>
      </c>
      <c r="CA2672">
        <v>3</v>
      </c>
      <c r="CB2672" t="s">
        <v>117</v>
      </c>
      <c r="CD2672" t="s">
        <v>5668</v>
      </c>
      <c r="CE2672" t="s">
        <v>5662</v>
      </c>
      <c r="CF2672" t="s">
        <v>5663</v>
      </c>
      <c r="CG2672" t="s">
        <v>136</v>
      </c>
      <c r="CH2672" t="s">
        <v>121</v>
      </c>
      <c r="CI2672" s="6">
        <v>96950</v>
      </c>
      <c r="CJ2672" s="10">
        <v>8.83</v>
      </c>
      <c r="CK2672" s="10">
        <v>8.83</v>
      </c>
      <c r="CL2672" s="10">
        <v>13.25</v>
      </c>
      <c r="CM2672" s="10">
        <v>13.25</v>
      </c>
      <c r="CN2672" t="s">
        <v>137</v>
      </c>
      <c r="CO2672" t="s">
        <v>140</v>
      </c>
      <c r="CP2672" t="s">
        <v>138</v>
      </c>
      <c r="CR2672" t="s">
        <v>117</v>
      </c>
      <c r="CS2672" t="s">
        <v>139</v>
      </c>
      <c r="CT2672" t="s">
        <v>140</v>
      </c>
      <c r="CU2672" t="s">
        <v>139</v>
      </c>
      <c r="CV2672" t="s">
        <v>140</v>
      </c>
      <c r="CW2672" t="s">
        <v>139</v>
      </c>
      <c r="CX2672" t="s">
        <v>140</v>
      </c>
      <c r="CY2672" t="s">
        <v>5669</v>
      </c>
      <c r="CZ2672" s="8">
        <v>16702349226</v>
      </c>
      <c r="DA2672" t="s">
        <v>5666</v>
      </c>
      <c r="DB2672" t="s">
        <v>140</v>
      </c>
      <c r="DC2672" t="s">
        <v>139</v>
      </c>
      <c r="DD2672" t="s">
        <v>117</v>
      </c>
    </row>
    <row r="2673" spans="1:114" ht="15" customHeight="1" x14ac:dyDescent="0.35">
      <c r="A2673" t="s">
        <v>10843</v>
      </c>
      <c r="B2673" t="s">
        <v>144</v>
      </c>
      <c r="C2673" s="1">
        <v>45789</v>
      </c>
      <c r="D2673" s="1">
        <v>45846</v>
      </c>
      <c r="E2673" t="s">
        <v>116</v>
      </c>
      <c r="F2673" s="1">
        <v>45929</v>
      </c>
      <c r="G2673" t="s">
        <v>117</v>
      </c>
      <c r="H2673" t="s">
        <v>117</v>
      </c>
      <c r="I2673" t="s">
        <v>117</v>
      </c>
      <c r="J2673" t="s">
        <v>5660</v>
      </c>
      <c r="K2673" t="s">
        <v>5661</v>
      </c>
      <c r="L2673" t="s">
        <v>5662</v>
      </c>
      <c r="M2673" t="s">
        <v>5663</v>
      </c>
      <c r="N2673" t="s">
        <v>136</v>
      </c>
      <c r="O2673" t="s">
        <v>121</v>
      </c>
      <c r="P2673" s="6">
        <v>96950</v>
      </c>
      <c r="Q2673" t="s">
        <v>122</v>
      </c>
      <c r="S2673" s="8">
        <v>16702349226</v>
      </c>
      <c r="U2673" t="s">
        <v>5664</v>
      </c>
      <c r="V2673">
        <v>722511</v>
      </c>
      <c r="W2673" t="s">
        <v>124</v>
      </c>
      <c r="Y2673" t="s">
        <v>1630</v>
      </c>
      <c r="Z2673" t="s">
        <v>5665</v>
      </c>
      <c r="AA2673" t="s">
        <v>1654</v>
      </c>
      <c r="AB2673" t="s">
        <v>474</v>
      </c>
      <c r="AC2673" t="s">
        <v>5662</v>
      </c>
      <c r="AD2673" t="s">
        <v>5663</v>
      </c>
      <c r="AE2673" t="s">
        <v>136</v>
      </c>
      <c r="AF2673" t="s">
        <v>121</v>
      </c>
      <c r="AG2673" s="6">
        <v>96950</v>
      </c>
      <c r="AH2673" t="s">
        <v>122</v>
      </c>
      <c r="AJ2673" s="8">
        <v>16702349226</v>
      </c>
      <c r="AL2673" t="s">
        <v>5666</v>
      </c>
      <c r="BE2673" t="str">
        <f>"35-2014.00"</f>
        <v>35-2014.00</v>
      </c>
      <c r="BF2673" t="s">
        <v>191</v>
      </c>
      <c r="BG2673" t="s">
        <v>5667</v>
      </c>
      <c r="BH2673" t="s">
        <v>313</v>
      </c>
      <c r="BI2673">
        <v>3</v>
      </c>
      <c r="BJ2673">
        <v>3</v>
      </c>
      <c r="BK2673" s="1">
        <v>45931</v>
      </c>
      <c r="BL2673" s="1">
        <v>46295</v>
      </c>
      <c r="BM2673" s="1">
        <v>45931</v>
      </c>
      <c r="BN2673" s="1">
        <v>46295</v>
      </c>
      <c r="BO2673">
        <v>36</v>
      </c>
      <c r="BP2673">
        <v>0</v>
      </c>
      <c r="BQ2673">
        <v>6</v>
      </c>
      <c r="BR2673">
        <v>6</v>
      </c>
      <c r="BS2673">
        <v>6</v>
      </c>
      <c r="BT2673">
        <v>6</v>
      </c>
      <c r="BU2673">
        <v>6</v>
      </c>
      <c r="BV2673">
        <v>6</v>
      </c>
      <c r="BW2673" t="str">
        <f>"8:00 AM"</f>
        <v>8:00 AM</v>
      </c>
      <c r="BX2673" t="str">
        <f>"2:00 PM"</f>
        <v>2:00 PM</v>
      </c>
      <c r="BY2673" t="s">
        <v>133</v>
      </c>
      <c r="BZ2673">
        <v>0</v>
      </c>
      <c r="CA2673">
        <v>12</v>
      </c>
      <c r="CB2673" t="s">
        <v>117</v>
      </c>
      <c r="CD2673" s="2" t="s">
        <v>10844</v>
      </c>
      <c r="CE2673" t="s">
        <v>5662</v>
      </c>
      <c r="CF2673" t="s">
        <v>5663</v>
      </c>
      <c r="CG2673" t="s">
        <v>136</v>
      </c>
      <c r="CH2673" t="s">
        <v>121</v>
      </c>
      <c r="CI2673" s="6">
        <v>96950</v>
      </c>
      <c r="CJ2673" s="10">
        <v>8.83</v>
      </c>
      <c r="CK2673" s="10">
        <v>8.83</v>
      </c>
      <c r="CL2673" s="10">
        <v>13.25</v>
      </c>
      <c r="CM2673" s="10">
        <v>13.25</v>
      </c>
      <c r="CN2673" t="s">
        <v>137</v>
      </c>
      <c r="CO2673" t="s">
        <v>140</v>
      </c>
      <c r="CP2673" t="s">
        <v>138</v>
      </c>
      <c r="CR2673" t="s">
        <v>117</v>
      </c>
      <c r="CS2673" t="s">
        <v>139</v>
      </c>
      <c r="CT2673" t="s">
        <v>140</v>
      </c>
      <c r="CU2673" t="s">
        <v>139</v>
      </c>
      <c r="CV2673" t="s">
        <v>140</v>
      </c>
      <c r="CW2673" t="s">
        <v>139</v>
      </c>
      <c r="CX2673" t="s">
        <v>140</v>
      </c>
      <c r="CY2673" t="s">
        <v>5669</v>
      </c>
      <c r="CZ2673" s="8">
        <v>16702349226</v>
      </c>
      <c r="DA2673" t="s">
        <v>5666</v>
      </c>
      <c r="DB2673" t="s">
        <v>140</v>
      </c>
      <c r="DC2673" t="s">
        <v>139</v>
      </c>
      <c r="DD2673" t="s">
        <v>117</v>
      </c>
    </row>
    <row r="2674" spans="1:114" ht="15" customHeight="1" x14ac:dyDescent="0.35">
      <c r="A2674" t="s">
        <v>15645</v>
      </c>
      <c r="B2674" t="s">
        <v>144</v>
      </c>
      <c r="C2674" s="1">
        <v>45804</v>
      </c>
      <c r="D2674" s="1">
        <v>45846</v>
      </c>
      <c r="E2674" t="s">
        <v>116</v>
      </c>
      <c r="F2674" s="1">
        <v>45929</v>
      </c>
      <c r="G2674" t="s">
        <v>117</v>
      </c>
      <c r="H2674" t="s">
        <v>117</v>
      </c>
      <c r="I2674" t="s">
        <v>117</v>
      </c>
      <c r="J2674" t="s">
        <v>8497</v>
      </c>
      <c r="K2674" t="s">
        <v>15646</v>
      </c>
      <c r="L2674" t="s">
        <v>8499</v>
      </c>
      <c r="M2674" t="s">
        <v>140</v>
      </c>
      <c r="N2674" t="s">
        <v>1143</v>
      </c>
      <c r="O2674" t="s">
        <v>121</v>
      </c>
      <c r="P2674" s="6">
        <v>96952</v>
      </c>
      <c r="Q2674" t="s">
        <v>122</v>
      </c>
      <c r="R2674" t="s">
        <v>1677</v>
      </c>
      <c r="S2674" s="8">
        <v>16707832666</v>
      </c>
      <c r="U2674" t="s">
        <v>8500</v>
      </c>
      <c r="V2674">
        <v>721110</v>
      </c>
      <c r="W2674" t="s">
        <v>124</v>
      </c>
      <c r="Y2674" t="s">
        <v>8501</v>
      </c>
      <c r="Z2674" t="s">
        <v>4066</v>
      </c>
      <c r="AB2674" t="s">
        <v>128</v>
      </c>
      <c r="AC2674" t="s">
        <v>8499</v>
      </c>
      <c r="AD2674" t="s">
        <v>140</v>
      </c>
      <c r="AE2674" t="s">
        <v>1143</v>
      </c>
      <c r="AF2674" t="s">
        <v>121</v>
      </c>
      <c r="AG2674" s="6">
        <v>96952</v>
      </c>
      <c r="AH2674" t="s">
        <v>122</v>
      </c>
      <c r="AJ2674" s="8">
        <v>16707832666</v>
      </c>
      <c r="AL2674" t="s">
        <v>8502</v>
      </c>
      <c r="BE2674" t="str">
        <f>"49-9071.00"</f>
        <v>49-9071.00</v>
      </c>
      <c r="BF2674" t="s">
        <v>156</v>
      </c>
      <c r="BG2674" t="s">
        <v>15647</v>
      </c>
      <c r="BH2674" t="s">
        <v>11101</v>
      </c>
      <c r="BI2674">
        <v>2</v>
      </c>
      <c r="BJ2674">
        <v>2</v>
      </c>
      <c r="BK2674" s="1">
        <v>45931</v>
      </c>
      <c r="BL2674" s="1">
        <v>46295</v>
      </c>
      <c r="BM2674" s="1">
        <v>45931</v>
      </c>
      <c r="BN2674" s="1">
        <v>46295</v>
      </c>
      <c r="BO2674">
        <v>35</v>
      </c>
      <c r="BP2674">
        <v>0</v>
      </c>
      <c r="BQ2674">
        <v>7</v>
      </c>
      <c r="BR2674">
        <v>7</v>
      </c>
      <c r="BS2674">
        <v>7</v>
      </c>
      <c r="BT2674">
        <v>7</v>
      </c>
      <c r="BU2674">
        <v>7</v>
      </c>
      <c r="BV2674">
        <v>0</v>
      </c>
      <c r="BW2674" t="str">
        <f>"8:00 AM"</f>
        <v>8:00 AM</v>
      </c>
      <c r="BX2674" t="str">
        <f>"5:00 PM"</f>
        <v>5:00 PM</v>
      </c>
      <c r="BY2674" t="s">
        <v>159</v>
      </c>
      <c r="BZ2674">
        <v>0</v>
      </c>
      <c r="CA2674">
        <v>18</v>
      </c>
      <c r="CB2674" t="s">
        <v>117</v>
      </c>
      <c r="CD2674" s="2" t="s">
        <v>15648</v>
      </c>
      <c r="CE2674" t="s">
        <v>8499</v>
      </c>
      <c r="CF2674" t="s">
        <v>140</v>
      </c>
      <c r="CG2674" t="s">
        <v>1143</v>
      </c>
      <c r="CH2674" t="s">
        <v>121</v>
      </c>
      <c r="CI2674" s="6">
        <v>96952</v>
      </c>
      <c r="CJ2674" s="10">
        <v>9.75</v>
      </c>
      <c r="CK2674" s="10">
        <v>9.75</v>
      </c>
      <c r="CL2674" s="10">
        <v>14.62</v>
      </c>
      <c r="CM2674" s="10">
        <v>14.62</v>
      </c>
      <c r="CN2674" t="s">
        <v>137</v>
      </c>
      <c r="CO2674" t="s">
        <v>4719</v>
      </c>
      <c r="CP2674" t="s">
        <v>138</v>
      </c>
      <c r="CR2674" t="s">
        <v>117</v>
      </c>
      <c r="CS2674" t="s">
        <v>139</v>
      </c>
      <c r="CT2674" t="s">
        <v>140</v>
      </c>
      <c r="CU2674" t="s">
        <v>139</v>
      </c>
      <c r="CV2674" t="s">
        <v>140</v>
      </c>
      <c r="CW2674" t="s">
        <v>139</v>
      </c>
      <c r="CX2674" t="s">
        <v>140</v>
      </c>
      <c r="CY2674" t="s">
        <v>1686</v>
      </c>
      <c r="CZ2674" s="8">
        <v>16707832666</v>
      </c>
      <c r="DA2674" t="s">
        <v>8505</v>
      </c>
      <c r="DB2674" t="s">
        <v>140</v>
      </c>
      <c r="DC2674" t="s">
        <v>139</v>
      </c>
      <c r="DD2674" t="s">
        <v>117</v>
      </c>
    </row>
    <row r="2675" spans="1:114" ht="15" customHeight="1" x14ac:dyDescent="0.35">
      <c r="A2675" t="s">
        <v>8496</v>
      </c>
      <c r="B2675" t="s">
        <v>144</v>
      </c>
      <c r="C2675" s="1">
        <v>45804</v>
      </c>
      <c r="D2675" s="1">
        <v>45846</v>
      </c>
      <c r="E2675" t="s">
        <v>116</v>
      </c>
      <c r="F2675" s="1">
        <v>45929</v>
      </c>
      <c r="G2675" t="s">
        <v>117</v>
      </c>
      <c r="H2675" t="s">
        <v>117</v>
      </c>
      <c r="I2675" t="s">
        <v>117</v>
      </c>
      <c r="J2675" t="s">
        <v>8497</v>
      </c>
      <c r="K2675" t="s">
        <v>8498</v>
      </c>
      <c r="L2675" t="s">
        <v>8499</v>
      </c>
      <c r="M2675" t="s">
        <v>140</v>
      </c>
      <c r="N2675" t="s">
        <v>1143</v>
      </c>
      <c r="O2675" t="s">
        <v>121</v>
      </c>
      <c r="P2675" s="6">
        <v>96952</v>
      </c>
      <c r="Q2675" t="s">
        <v>122</v>
      </c>
      <c r="R2675" t="s">
        <v>1677</v>
      </c>
      <c r="S2675" s="8">
        <v>16707832666</v>
      </c>
      <c r="U2675" t="s">
        <v>8500</v>
      </c>
      <c r="V2675">
        <v>812199</v>
      </c>
      <c r="W2675" t="s">
        <v>124</v>
      </c>
      <c r="Y2675" t="s">
        <v>8501</v>
      </c>
      <c r="Z2675" t="s">
        <v>4066</v>
      </c>
      <c r="AB2675" t="s">
        <v>128</v>
      </c>
      <c r="AC2675" t="s">
        <v>8499</v>
      </c>
      <c r="AD2675" t="s">
        <v>140</v>
      </c>
      <c r="AE2675" t="s">
        <v>1143</v>
      </c>
      <c r="AF2675" t="s">
        <v>121</v>
      </c>
      <c r="AG2675" s="6">
        <v>96952</v>
      </c>
      <c r="AH2675" t="s">
        <v>122</v>
      </c>
      <c r="AJ2675" s="8">
        <v>16707832666</v>
      </c>
      <c r="AL2675" t="s">
        <v>8502</v>
      </c>
      <c r="BE2675" t="str">
        <f>"31-9011.00"</f>
        <v>31-9011.00</v>
      </c>
      <c r="BF2675" t="s">
        <v>225</v>
      </c>
      <c r="BG2675" t="s">
        <v>8503</v>
      </c>
      <c r="BH2675" t="s">
        <v>1683</v>
      </c>
      <c r="BI2675">
        <v>3</v>
      </c>
      <c r="BJ2675">
        <v>3</v>
      </c>
      <c r="BK2675" s="1">
        <v>45931</v>
      </c>
      <c r="BL2675" s="1">
        <v>46295</v>
      </c>
      <c r="BM2675" s="1">
        <v>45931</v>
      </c>
      <c r="BN2675" s="1">
        <v>46295</v>
      </c>
      <c r="BO2675">
        <v>35</v>
      </c>
      <c r="BP2675">
        <v>0</v>
      </c>
      <c r="BQ2675">
        <v>7</v>
      </c>
      <c r="BR2675">
        <v>7</v>
      </c>
      <c r="BS2675">
        <v>7</v>
      </c>
      <c r="BT2675">
        <v>7</v>
      </c>
      <c r="BU2675">
        <v>7</v>
      </c>
      <c r="BV2675">
        <v>0</v>
      </c>
      <c r="BW2675" t="str">
        <f>"10:00 AM"</f>
        <v>10:00 AM</v>
      </c>
      <c r="BX2675" t="str">
        <f>"6:00 PM"</f>
        <v>6:00 PM</v>
      </c>
      <c r="BY2675" t="s">
        <v>159</v>
      </c>
      <c r="BZ2675">
        <v>0</v>
      </c>
      <c r="CA2675">
        <v>18</v>
      </c>
      <c r="CB2675" t="s">
        <v>117</v>
      </c>
      <c r="CD2675" s="2" t="s">
        <v>8504</v>
      </c>
      <c r="CE2675" t="s">
        <v>8499</v>
      </c>
      <c r="CF2675" t="s">
        <v>140</v>
      </c>
      <c r="CG2675" t="s">
        <v>1143</v>
      </c>
      <c r="CH2675" t="s">
        <v>121</v>
      </c>
      <c r="CI2675" s="6">
        <v>96952</v>
      </c>
      <c r="CJ2675" s="10">
        <v>12.37</v>
      </c>
      <c r="CK2675" s="10">
        <v>12.37</v>
      </c>
      <c r="CL2675" s="10">
        <v>18.55</v>
      </c>
      <c r="CM2675" s="10">
        <v>18.55</v>
      </c>
      <c r="CN2675" t="s">
        <v>137</v>
      </c>
      <c r="CO2675" t="s">
        <v>1685</v>
      </c>
      <c r="CP2675" t="s">
        <v>138</v>
      </c>
      <c r="CR2675" t="s">
        <v>117</v>
      </c>
      <c r="CS2675" t="s">
        <v>139</v>
      </c>
      <c r="CT2675" t="s">
        <v>140</v>
      </c>
      <c r="CU2675" t="s">
        <v>139</v>
      </c>
      <c r="CV2675" t="s">
        <v>140</v>
      </c>
      <c r="CW2675" t="s">
        <v>139</v>
      </c>
      <c r="CX2675" t="s">
        <v>140</v>
      </c>
      <c r="CY2675" t="s">
        <v>1686</v>
      </c>
      <c r="CZ2675" s="8">
        <v>16707832666</v>
      </c>
      <c r="DA2675" t="s">
        <v>8505</v>
      </c>
      <c r="DB2675" t="s">
        <v>140</v>
      </c>
      <c r="DC2675" t="s">
        <v>139</v>
      </c>
      <c r="DD2675" t="s">
        <v>117</v>
      </c>
    </row>
    <row r="2676" spans="1:114" ht="15" customHeight="1" x14ac:dyDescent="0.35">
      <c r="A2676" t="s">
        <v>10539</v>
      </c>
      <c r="B2676" t="s">
        <v>144</v>
      </c>
      <c r="C2676" s="1">
        <v>45805</v>
      </c>
      <c r="D2676" s="1">
        <v>45846</v>
      </c>
      <c r="E2676" t="s">
        <v>211</v>
      </c>
      <c r="G2676" t="s">
        <v>117</v>
      </c>
      <c r="H2676" t="s">
        <v>117</v>
      </c>
      <c r="I2676" t="s">
        <v>117</v>
      </c>
      <c r="J2676" t="s">
        <v>3192</v>
      </c>
      <c r="L2676" t="s">
        <v>2916</v>
      </c>
      <c r="N2676" t="s">
        <v>551</v>
      </c>
      <c r="O2676" t="s">
        <v>121</v>
      </c>
      <c r="P2676" s="6">
        <v>96952</v>
      </c>
      <c r="Q2676" t="s">
        <v>122</v>
      </c>
      <c r="S2676" s="8">
        <v>16704330422</v>
      </c>
      <c r="U2676" t="s">
        <v>3194</v>
      </c>
      <c r="V2676">
        <v>212312</v>
      </c>
      <c r="W2676" t="s">
        <v>124</v>
      </c>
      <c r="Y2676" t="s">
        <v>2913</v>
      </c>
      <c r="Z2676" t="s">
        <v>2914</v>
      </c>
      <c r="AA2676" t="s">
        <v>2915</v>
      </c>
      <c r="AB2676" t="s">
        <v>1842</v>
      </c>
      <c r="AC2676" t="s">
        <v>2916</v>
      </c>
      <c r="AE2676" t="s">
        <v>551</v>
      </c>
      <c r="AF2676" t="s">
        <v>121</v>
      </c>
      <c r="AG2676" s="6">
        <v>96952</v>
      </c>
      <c r="AH2676" t="s">
        <v>122</v>
      </c>
      <c r="AJ2676" s="8">
        <v>16704330422</v>
      </c>
      <c r="AL2676" t="s">
        <v>2917</v>
      </c>
      <c r="BE2676" t="str">
        <f>"53-3032.00"</f>
        <v>53-3032.00</v>
      </c>
      <c r="BF2676" t="s">
        <v>4159</v>
      </c>
      <c r="BG2676" t="s">
        <v>7152</v>
      </c>
      <c r="BH2676" t="s">
        <v>7153</v>
      </c>
      <c r="BI2676">
        <v>10</v>
      </c>
      <c r="BJ2676">
        <v>10</v>
      </c>
      <c r="BK2676" s="1">
        <v>45870</v>
      </c>
      <c r="BL2676" s="1">
        <v>46234</v>
      </c>
      <c r="BM2676" s="1">
        <v>45870</v>
      </c>
      <c r="BN2676" s="1">
        <v>46234</v>
      </c>
      <c r="BO2676">
        <v>40</v>
      </c>
      <c r="BP2676">
        <v>0</v>
      </c>
      <c r="BQ2676">
        <v>8</v>
      </c>
      <c r="BR2676">
        <v>8</v>
      </c>
      <c r="BS2676">
        <v>8</v>
      </c>
      <c r="BT2676">
        <v>8</v>
      </c>
      <c r="BU2676">
        <v>8</v>
      </c>
      <c r="BV2676">
        <v>0</v>
      </c>
      <c r="BW2676" t="str">
        <f>"7:30 AM"</f>
        <v>7:30 AM</v>
      </c>
      <c r="BX2676" t="str">
        <f>"7:30 PM"</f>
        <v>7:30 PM</v>
      </c>
      <c r="BY2676" t="s">
        <v>133</v>
      </c>
      <c r="BZ2676">
        <v>0</v>
      </c>
      <c r="CA2676">
        <v>12</v>
      </c>
      <c r="CB2676" t="s">
        <v>117</v>
      </c>
      <c r="CD2676" t="s">
        <v>10540</v>
      </c>
      <c r="CE2676" t="s">
        <v>2916</v>
      </c>
      <c r="CG2676" t="s">
        <v>551</v>
      </c>
      <c r="CH2676" t="s">
        <v>121</v>
      </c>
      <c r="CI2676" s="6">
        <v>96952</v>
      </c>
      <c r="CJ2676" s="10">
        <v>11.86</v>
      </c>
      <c r="CK2676" s="10">
        <v>13.5</v>
      </c>
      <c r="CL2676" s="10">
        <v>17.79</v>
      </c>
      <c r="CM2676" s="10">
        <v>20.25</v>
      </c>
      <c r="CN2676" t="s">
        <v>137</v>
      </c>
      <c r="CO2676" t="s">
        <v>3197</v>
      </c>
      <c r="CP2676" t="s">
        <v>209</v>
      </c>
      <c r="CR2676" t="s">
        <v>117</v>
      </c>
      <c r="CS2676" t="s">
        <v>139</v>
      </c>
      <c r="CT2676" t="s">
        <v>139</v>
      </c>
      <c r="CU2676" t="s">
        <v>139</v>
      </c>
      <c r="CV2676" t="s">
        <v>140</v>
      </c>
      <c r="CW2676" t="s">
        <v>139</v>
      </c>
      <c r="CX2676" t="s">
        <v>139</v>
      </c>
      <c r="CY2676" t="s">
        <v>3198</v>
      </c>
      <c r="CZ2676" s="8">
        <v>16704330422</v>
      </c>
      <c r="DA2676" t="s">
        <v>2917</v>
      </c>
      <c r="DB2676" t="s">
        <v>140</v>
      </c>
      <c r="DC2676" t="s">
        <v>139</v>
      </c>
      <c r="DD2676" t="s">
        <v>117</v>
      </c>
    </row>
    <row r="2677" spans="1:114" ht="15" customHeight="1" x14ac:dyDescent="0.35">
      <c r="A2677" t="s">
        <v>10784</v>
      </c>
      <c r="B2677" t="s">
        <v>115</v>
      </c>
      <c r="C2677" s="1">
        <v>45811</v>
      </c>
      <c r="D2677" s="1">
        <v>45846</v>
      </c>
      <c r="E2677" t="s">
        <v>211</v>
      </c>
      <c r="G2677" t="s">
        <v>117</v>
      </c>
      <c r="H2677" t="s">
        <v>117</v>
      </c>
      <c r="I2677" t="s">
        <v>117</v>
      </c>
      <c r="J2677" t="s">
        <v>4292</v>
      </c>
      <c r="K2677" t="s">
        <v>348</v>
      </c>
      <c r="L2677" t="s">
        <v>349</v>
      </c>
      <c r="M2677" t="s">
        <v>350</v>
      </c>
      <c r="N2677" t="s">
        <v>136</v>
      </c>
      <c r="O2677" t="s">
        <v>121</v>
      </c>
      <c r="P2677" s="6">
        <v>96950</v>
      </c>
      <c r="Q2677" t="s">
        <v>122</v>
      </c>
      <c r="S2677" s="8">
        <v>16702346412</v>
      </c>
      <c r="T2677">
        <v>1510</v>
      </c>
      <c r="U2677" t="s">
        <v>351</v>
      </c>
      <c r="V2677">
        <v>72111</v>
      </c>
      <c r="W2677" t="s">
        <v>124</v>
      </c>
      <c r="Y2677" t="s">
        <v>352</v>
      </c>
      <c r="Z2677" t="s">
        <v>353</v>
      </c>
      <c r="AB2677" t="s">
        <v>354</v>
      </c>
      <c r="AC2677" t="s">
        <v>349</v>
      </c>
      <c r="AD2677" t="s">
        <v>350</v>
      </c>
      <c r="AE2677" t="s">
        <v>136</v>
      </c>
      <c r="AF2677" t="s">
        <v>121</v>
      </c>
      <c r="AG2677" s="6">
        <v>96950</v>
      </c>
      <c r="AH2677" t="s">
        <v>122</v>
      </c>
      <c r="AJ2677" s="8">
        <v>16702852190</v>
      </c>
      <c r="AL2677" t="s">
        <v>356</v>
      </c>
      <c r="BE2677" t="str">
        <f>"49-9071.00"</f>
        <v>49-9071.00</v>
      </c>
      <c r="BF2677" t="s">
        <v>156</v>
      </c>
      <c r="BG2677" t="s">
        <v>4293</v>
      </c>
      <c r="BH2677" t="s">
        <v>1750</v>
      </c>
      <c r="BI2677">
        <v>7</v>
      </c>
      <c r="BK2677" s="1">
        <v>45931</v>
      </c>
      <c r="BL2677" s="1">
        <v>46295</v>
      </c>
      <c r="BO2677">
        <v>35</v>
      </c>
      <c r="BP2677">
        <v>0</v>
      </c>
      <c r="BQ2677">
        <v>7</v>
      </c>
      <c r="BR2677">
        <v>7</v>
      </c>
      <c r="BS2677">
        <v>7</v>
      </c>
      <c r="BT2677">
        <v>7</v>
      </c>
      <c r="BU2677">
        <v>7</v>
      </c>
      <c r="BV2677">
        <v>0</v>
      </c>
      <c r="BW2677" t="str">
        <f>"8:00 AM"</f>
        <v>8:00 AM</v>
      </c>
      <c r="BX2677" t="str">
        <f>"4:00 PM"</f>
        <v>4:00 PM</v>
      </c>
      <c r="BY2677" t="s">
        <v>133</v>
      </c>
      <c r="BZ2677">
        <v>0</v>
      </c>
      <c r="CA2677">
        <v>12</v>
      </c>
      <c r="CB2677" t="s">
        <v>117</v>
      </c>
      <c r="CD2677" t="s">
        <v>4294</v>
      </c>
      <c r="CE2677" t="s">
        <v>349</v>
      </c>
      <c r="CF2677" t="s">
        <v>350</v>
      </c>
      <c r="CG2677" t="s">
        <v>136</v>
      </c>
      <c r="CH2677" t="s">
        <v>121</v>
      </c>
      <c r="CI2677" s="6">
        <v>96950</v>
      </c>
      <c r="CJ2677" s="10">
        <v>9.75</v>
      </c>
      <c r="CK2677" s="10">
        <v>11</v>
      </c>
      <c r="CL2677" s="10">
        <v>14.63</v>
      </c>
      <c r="CM2677" s="10">
        <v>16.5</v>
      </c>
      <c r="CN2677" t="s">
        <v>137</v>
      </c>
      <c r="CO2677" t="s">
        <v>4295</v>
      </c>
      <c r="CP2677" t="s">
        <v>138</v>
      </c>
      <c r="CR2677" t="s">
        <v>117</v>
      </c>
      <c r="CS2677" t="s">
        <v>139</v>
      </c>
      <c r="CT2677" t="s">
        <v>140</v>
      </c>
      <c r="CU2677" t="s">
        <v>139</v>
      </c>
      <c r="CV2677" t="s">
        <v>139</v>
      </c>
      <c r="CW2677" t="s">
        <v>139</v>
      </c>
      <c r="CX2677" t="s">
        <v>140</v>
      </c>
      <c r="CY2677" t="s">
        <v>362</v>
      </c>
      <c r="CZ2677" s="8">
        <v>16702346412</v>
      </c>
      <c r="DA2677" t="s">
        <v>363</v>
      </c>
      <c r="DB2677" t="s">
        <v>142</v>
      </c>
      <c r="DC2677" t="s">
        <v>139</v>
      </c>
      <c r="DD2677" t="s">
        <v>117</v>
      </c>
      <c r="DE2677" t="s">
        <v>352</v>
      </c>
      <c r="DF2677" t="s">
        <v>353</v>
      </c>
      <c r="DH2677" t="s">
        <v>351</v>
      </c>
      <c r="DI2677" t="s">
        <v>365</v>
      </c>
      <c r="DJ2677" t="s">
        <v>356</v>
      </c>
    </row>
    <row r="2678" spans="1:114" ht="15" customHeight="1" x14ac:dyDescent="0.35">
      <c r="A2678" t="s">
        <v>15632</v>
      </c>
      <c r="B2678" t="s">
        <v>144</v>
      </c>
      <c r="C2678" s="1">
        <v>45811</v>
      </c>
      <c r="D2678" s="1">
        <v>45846</v>
      </c>
      <c r="E2678" t="s">
        <v>211</v>
      </c>
      <c r="G2678" t="s">
        <v>117</v>
      </c>
      <c r="H2678" t="s">
        <v>117</v>
      </c>
      <c r="I2678" t="s">
        <v>117</v>
      </c>
      <c r="J2678" t="s">
        <v>246</v>
      </c>
      <c r="K2678" t="s">
        <v>246</v>
      </c>
      <c r="L2678" t="s">
        <v>247</v>
      </c>
      <c r="N2678" t="s">
        <v>248</v>
      </c>
      <c r="O2678" t="s">
        <v>121</v>
      </c>
      <c r="P2678" s="6">
        <v>96951</v>
      </c>
      <c r="Q2678" t="s">
        <v>122</v>
      </c>
      <c r="S2678" s="8">
        <v>16705320350</v>
      </c>
      <c r="U2678" t="s">
        <v>249</v>
      </c>
      <c r="V2678">
        <v>445110</v>
      </c>
      <c r="W2678" t="s">
        <v>124</v>
      </c>
      <c r="Y2678" t="s">
        <v>250</v>
      </c>
      <c r="Z2678" t="s">
        <v>251</v>
      </c>
      <c r="AA2678" t="s">
        <v>252</v>
      </c>
      <c r="AB2678" t="s">
        <v>128</v>
      </c>
      <c r="AC2678" t="s">
        <v>253</v>
      </c>
      <c r="AE2678" t="s">
        <v>248</v>
      </c>
      <c r="AF2678" t="s">
        <v>121</v>
      </c>
      <c r="AG2678" s="6">
        <v>96951</v>
      </c>
      <c r="AH2678" t="s">
        <v>122</v>
      </c>
      <c r="AJ2678" s="8">
        <v>16705320350</v>
      </c>
      <c r="AL2678" t="s">
        <v>254</v>
      </c>
      <c r="BE2678" t="str">
        <f>"53-7065.00"</f>
        <v>53-7065.00</v>
      </c>
      <c r="BF2678" t="s">
        <v>255</v>
      </c>
      <c r="BG2678" t="s">
        <v>256</v>
      </c>
      <c r="BH2678" t="s">
        <v>257</v>
      </c>
      <c r="BI2678">
        <v>1</v>
      </c>
      <c r="BJ2678">
        <v>1</v>
      </c>
      <c r="BK2678" s="1">
        <v>45931</v>
      </c>
      <c r="BL2678" s="1">
        <v>46295</v>
      </c>
      <c r="BM2678" s="1">
        <v>45931</v>
      </c>
      <c r="BN2678" s="1">
        <v>46295</v>
      </c>
      <c r="BO2678">
        <v>40</v>
      </c>
      <c r="BP2678">
        <v>0</v>
      </c>
      <c r="BQ2678">
        <v>8</v>
      </c>
      <c r="BR2678">
        <v>8</v>
      </c>
      <c r="BS2678">
        <v>8</v>
      </c>
      <c r="BT2678">
        <v>8</v>
      </c>
      <c r="BU2678">
        <v>8</v>
      </c>
      <c r="BV2678">
        <v>0</v>
      </c>
      <c r="BW2678" t="str">
        <f>"8:00 AM"</f>
        <v>8:00 AM</v>
      </c>
      <c r="BX2678" t="str">
        <f>"5:00 PM"</f>
        <v>5:00 PM</v>
      </c>
      <c r="BY2678" t="s">
        <v>159</v>
      </c>
      <c r="BZ2678">
        <v>0</v>
      </c>
      <c r="CA2678">
        <v>12</v>
      </c>
      <c r="CB2678" t="s">
        <v>117</v>
      </c>
      <c r="CD2678" t="s">
        <v>2152</v>
      </c>
      <c r="CE2678" t="s">
        <v>259</v>
      </c>
      <c r="CG2678" t="s">
        <v>248</v>
      </c>
      <c r="CH2678" t="s">
        <v>121</v>
      </c>
      <c r="CI2678" s="6">
        <v>96951</v>
      </c>
      <c r="CJ2678" s="10">
        <v>8.86</v>
      </c>
      <c r="CK2678" s="10">
        <v>8.86</v>
      </c>
      <c r="CL2678" s="10">
        <v>13.29</v>
      </c>
      <c r="CM2678" s="10">
        <v>13.29</v>
      </c>
      <c r="CN2678" t="s">
        <v>137</v>
      </c>
      <c r="CO2678" t="s">
        <v>140</v>
      </c>
      <c r="CP2678" t="s">
        <v>138</v>
      </c>
      <c r="CR2678" t="s">
        <v>117</v>
      </c>
      <c r="CS2678" t="s">
        <v>139</v>
      </c>
      <c r="CT2678" t="s">
        <v>139</v>
      </c>
      <c r="CU2678" t="s">
        <v>139</v>
      </c>
      <c r="CV2678" t="s">
        <v>140</v>
      </c>
      <c r="CW2678" t="s">
        <v>139</v>
      </c>
      <c r="CX2678" t="s">
        <v>140</v>
      </c>
      <c r="CY2678" t="s">
        <v>539</v>
      </c>
      <c r="CZ2678" s="8">
        <v>16705320350</v>
      </c>
      <c r="DA2678" t="s">
        <v>254</v>
      </c>
      <c r="DB2678" t="s">
        <v>140</v>
      </c>
      <c r="DC2678" t="s">
        <v>139</v>
      </c>
      <c r="DD2678" t="s">
        <v>117</v>
      </c>
    </row>
    <row r="2679" spans="1:114" ht="15" customHeight="1" x14ac:dyDescent="0.35">
      <c r="A2679" t="s">
        <v>12598</v>
      </c>
      <c r="B2679" t="s">
        <v>166</v>
      </c>
      <c r="C2679" s="1">
        <v>45811</v>
      </c>
      <c r="D2679" s="1">
        <v>45846</v>
      </c>
      <c r="E2679" t="s">
        <v>211</v>
      </c>
      <c r="G2679" t="s">
        <v>117</v>
      </c>
      <c r="H2679" t="s">
        <v>117</v>
      </c>
      <c r="I2679" t="s">
        <v>117</v>
      </c>
      <c r="J2679" t="s">
        <v>246</v>
      </c>
      <c r="K2679" t="s">
        <v>246</v>
      </c>
      <c r="L2679" t="s">
        <v>247</v>
      </c>
      <c r="N2679" t="s">
        <v>248</v>
      </c>
      <c r="O2679" t="s">
        <v>121</v>
      </c>
      <c r="P2679" s="6">
        <v>96951</v>
      </c>
      <c r="Q2679" t="s">
        <v>122</v>
      </c>
      <c r="S2679" s="8">
        <v>16705320350</v>
      </c>
      <c r="U2679" t="s">
        <v>249</v>
      </c>
      <c r="V2679">
        <v>487210</v>
      </c>
      <c r="W2679" t="s">
        <v>124</v>
      </c>
      <c r="Y2679" t="s">
        <v>250</v>
      </c>
      <c r="Z2679" t="s">
        <v>251</v>
      </c>
      <c r="AA2679" t="s">
        <v>252</v>
      </c>
      <c r="AB2679" t="s">
        <v>128</v>
      </c>
      <c r="AC2679" t="s">
        <v>253</v>
      </c>
      <c r="AE2679" t="s">
        <v>248</v>
      </c>
      <c r="AF2679" t="s">
        <v>121</v>
      </c>
      <c r="AG2679" s="6">
        <v>96951</v>
      </c>
      <c r="AH2679" t="s">
        <v>122</v>
      </c>
      <c r="AJ2679" s="8">
        <v>16705320350</v>
      </c>
      <c r="AL2679" t="s">
        <v>254</v>
      </c>
      <c r="BE2679" t="str">
        <f>"49-3031.00"</f>
        <v>49-3031.00</v>
      </c>
      <c r="BF2679" t="s">
        <v>2414</v>
      </c>
      <c r="BG2679" t="s">
        <v>11916</v>
      </c>
      <c r="BH2679" t="s">
        <v>11917</v>
      </c>
      <c r="BI2679">
        <v>1</v>
      </c>
      <c r="BK2679" s="1">
        <v>45931</v>
      </c>
      <c r="BL2679" s="1">
        <v>46295</v>
      </c>
      <c r="BO2679">
        <v>40</v>
      </c>
      <c r="BP2679">
        <v>0</v>
      </c>
      <c r="BQ2679">
        <v>7</v>
      </c>
      <c r="BR2679">
        <v>7</v>
      </c>
      <c r="BS2679">
        <v>7</v>
      </c>
      <c r="BT2679">
        <v>7</v>
      </c>
      <c r="BU2679">
        <v>7</v>
      </c>
      <c r="BV2679">
        <v>5</v>
      </c>
      <c r="BW2679" t="str">
        <f>"8:00 AM"</f>
        <v>8:00 AM</v>
      </c>
      <c r="BX2679" t="str">
        <f>"4:00 PM"</f>
        <v>4:00 PM</v>
      </c>
      <c r="BY2679" t="s">
        <v>159</v>
      </c>
      <c r="BZ2679">
        <v>0</v>
      </c>
      <c r="CA2679">
        <v>12</v>
      </c>
      <c r="CB2679" t="s">
        <v>117</v>
      </c>
      <c r="CD2679" t="s">
        <v>5270</v>
      </c>
      <c r="CE2679" t="s">
        <v>259</v>
      </c>
      <c r="CG2679" t="s">
        <v>248</v>
      </c>
      <c r="CH2679" t="s">
        <v>121</v>
      </c>
      <c r="CI2679" s="6">
        <v>96951</v>
      </c>
      <c r="CJ2679" s="10">
        <v>11.85</v>
      </c>
      <c r="CK2679" s="10">
        <v>11.85</v>
      </c>
      <c r="CL2679" s="10">
        <v>17.78</v>
      </c>
      <c r="CM2679" s="10">
        <v>17.78</v>
      </c>
      <c r="CN2679" t="s">
        <v>137</v>
      </c>
      <c r="CO2679" t="s">
        <v>140</v>
      </c>
      <c r="CP2679" t="s">
        <v>138</v>
      </c>
      <c r="CR2679" t="s">
        <v>117</v>
      </c>
      <c r="CS2679" t="s">
        <v>139</v>
      </c>
      <c r="CT2679" t="s">
        <v>139</v>
      </c>
      <c r="CU2679" t="s">
        <v>139</v>
      </c>
      <c r="CV2679" t="s">
        <v>140</v>
      </c>
      <c r="CW2679" t="s">
        <v>139</v>
      </c>
      <c r="CX2679" t="s">
        <v>140</v>
      </c>
      <c r="CY2679" t="s">
        <v>539</v>
      </c>
      <c r="CZ2679" s="8">
        <v>16705320350</v>
      </c>
      <c r="DA2679" t="s">
        <v>254</v>
      </c>
      <c r="DB2679" t="s">
        <v>140</v>
      </c>
      <c r="DC2679" t="s">
        <v>139</v>
      </c>
      <c r="DD2679" t="s">
        <v>117</v>
      </c>
    </row>
    <row r="2680" spans="1:114" ht="15" customHeight="1" x14ac:dyDescent="0.35">
      <c r="A2680" t="s">
        <v>12576</v>
      </c>
      <c r="B2680" t="s">
        <v>166</v>
      </c>
      <c r="C2680" s="1">
        <v>45812</v>
      </c>
      <c r="D2680" s="1">
        <v>45846</v>
      </c>
      <c r="E2680" t="s">
        <v>116</v>
      </c>
      <c r="F2680" s="1">
        <v>45929</v>
      </c>
      <c r="G2680" t="s">
        <v>117</v>
      </c>
      <c r="H2680" t="s">
        <v>117</v>
      </c>
      <c r="I2680" t="s">
        <v>117</v>
      </c>
      <c r="J2680" t="s">
        <v>4832</v>
      </c>
      <c r="K2680" t="s">
        <v>4833</v>
      </c>
      <c r="L2680" t="s">
        <v>4834</v>
      </c>
      <c r="M2680" t="s">
        <v>266</v>
      </c>
      <c r="N2680" t="s">
        <v>120</v>
      </c>
      <c r="O2680" t="s">
        <v>121</v>
      </c>
      <c r="P2680" s="6">
        <v>96950</v>
      </c>
      <c r="Q2680" t="s">
        <v>122</v>
      </c>
      <c r="S2680" s="8">
        <v>16704830068</v>
      </c>
      <c r="U2680" t="s">
        <v>4835</v>
      </c>
      <c r="V2680">
        <v>722320</v>
      </c>
      <c r="W2680" t="s">
        <v>124</v>
      </c>
      <c r="Y2680" t="s">
        <v>4836</v>
      </c>
      <c r="Z2680" t="s">
        <v>4837</v>
      </c>
      <c r="AB2680" t="s">
        <v>189</v>
      </c>
      <c r="AC2680" t="s">
        <v>4834</v>
      </c>
      <c r="AD2680" t="s">
        <v>266</v>
      </c>
      <c r="AE2680" t="s">
        <v>120</v>
      </c>
      <c r="AF2680" t="s">
        <v>121</v>
      </c>
      <c r="AG2680" s="6">
        <v>96950</v>
      </c>
      <c r="AH2680" t="s">
        <v>122</v>
      </c>
      <c r="AJ2680" s="8">
        <v>16704830068</v>
      </c>
      <c r="AL2680" t="s">
        <v>4838</v>
      </c>
      <c r="BE2680" t="str">
        <f>"49-9021.00"</f>
        <v>49-9021.00</v>
      </c>
      <c r="BF2680" t="s">
        <v>239</v>
      </c>
      <c r="BG2680" t="s">
        <v>12577</v>
      </c>
      <c r="BH2680" t="s">
        <v>12578</v>
      </c>
      <c r="BI2680">
        <v>2</v>
      </c>
      <c r="BK2680" s="1">
        <v>45931</v>
      </c>
      <c r="BL2680" s="1">
        <v>46295</v>
      </c>
      <c r="BO2680">
        <v>40</v>
      </c>
      <c r="BP2680">
        <v>0</v>
      </c>
      <c r="BQ2680">
        <v>8</v>
      </c>
      <c r="BR2680">
        <v>8</v>
      </c>
      <c r="BS2680">
        <v>8</v>
      </c>
      <c r="BT2680">
        <v>8</v>
      </c>
      <c r="BU2680">
        <v>8</v>
      </c>
      <c r="BV2680">
        <v>0</v>
      </c>
      <c r="BW2680" t="str">
        <f>"8:00 AM"</f>
        <v>8:00 AM</v>
      </c>
      <c r="BX2680" t="str">
        <f>"5:00 PM"</f>
        <v>5:00 PM</v>
      </c>
      <c r="BY2680" t="s">
        <v>159</v>
      </c>
      <c r="BZ2680">
        <v>0</v>
      </c>
      <c r="CA2680">
        <v>12</v>
      </c>
      <c r="CB2680" t="s">
        <v>117</v>
      </c>
      <c r="CD2680" t="s">
        <v>12579</v>
      </c>
      <c r="CE2680" t="s">
        <v>4834</v>
      </c>
      <c r="CF2680" t="s">
        <v>266</v>
      </c>
      <c r="CG2680" t="s">
        <v>120</v>
      </c>
      <c r="CH2680" t="s">
        <v>121</v>
      </c>
      <c r="CI2680" s="6">
        <v>96950</v>
      </c>
      <c r="CJ2680" s="10">
        <v>10.74</v>
      </c>
      <c r="CK2680" s="10">
        <v>10.74</v>
      </c>
      <c r="CL2680" s="10">
        <v>16.11</v>
      </c>
      <c r="CM2680" s="10">
        <v>16.11</v>
      </c>
      <c r="CN2680" t="s">
        <v>137</v>
      </c>
      <c r="CO2680" t="s">
        <v>140</v>
      </c>
      <c r="CP2680" t="s">
        <v>138</v>
      </c>
      <c r="CR2680" t="s">
        <v>117</v>
      </c>
      <c r="CS2680" t="s">
        <v>139</v>
      </c>
      <c r="CT2680" t="s">
        <v>140</v>
      </c>
      <c r="CU2680" t="s">
        <v>139</v>
      </c>
      <c r="CV2680" t="s">
        <v>140</v>
      </c>
      <c r="CW2680" t="s">
        <v>139</v>
      </c>
      <c r="CX2680" t="s">
        <v>140</v>
      </c>
      <c r="CY2680" t="s">
        <v>276</v>
      </c>
      <c r="CZ2680" s="8">
        <v>16704830068</v>
      </c>
      <c r="DA2680" t="s">
        <v>4838</v>
      </c>
      <c r="DB2680" t="s">
        <v>140</v>
      </c>
      <c r="DC2680" t="s">
        <v>139</v>
      </c>
      <c r="DD2680" t="s">
        <v>117</v>
      </c>
    </row>
    <row r="2681" spans="1:114" ht="15" customHeight="1" x14ac:dyDescent="0.35">
      <c r="A2681" t="s">
        <v>2151</v>
      </c>
      <c r="B2681" t="s">
        <v>144</v>
      </c>
      <c r="C2681" s="1">
        <v>45813</v>
      </c>
      <c r="D2681" s="1">
        <v>45846</v>
      </c>
      <c r="E2681" t="s">
        <v>211</v>
      </c>
      <c r="G2681" t="s">
        <v>139</v>
      </c>
      <c r="H2681" t="s">
        <v>117</v>
      </c>
      <c r="I2681" t="s">
        <v>117</v>
      </c>
      <c r="J2681" t="s">
        <v>246</v>
      </c>
      <c r="K2681" t="s">
        <v>246</v>
      </c>
      <c r="L2681" t="s">
        <v>247</v>
      </c>
      <c r="N2681" t="s">
        <v>248</v>
      </c>
      <c r="O2681" t="s">
        <v>121</v>
      </c>
      <c r="P2681" s="6">
        <v>96951</v>
      </c>
      <c r="Q2681" t="s">
        <v>122</v>
      </c>
      <c r="S2681" s="8">
        <v>16705320350</v>
      </c>
      <c r="U2681" t="s">
        <v>249</v>
      </c>
      <c r="V2681">
        <v>445110</v>
      </c>
      <c r="W2681" t="s">
        <v>124</v>
      </c>
      <c r="Y2681" t="s">
        <v>250</v>
      </c>
      <c r="Z2681" t="s">
        <v>251</v>
      </c>
      <c r="AA2681" t="s">
        <v>252</v>
      </c>
      <c r="AB2681" t="s">
        <v>128</v>
      </c>
      <c r="AC2681" t="s">
        <v>253</v>
      </c>
      <c r="AE2681" t="s">
        <v>248</v>
      </c>
      <c r="AF2681" t="s">
        <v>121</v>
      </c>
      <c r="AG2681" s="6">
        <v>96951</v>
      </c>
      <c r="AH2681" t="s">
        <v>122</v>
      </c>
      <c r="AJ2681" s="8">
        <v>16705320350</v>
      </c>
      <c r="AL2681" t="s">
        <v>254</v>
      </c>
      <c r="BE2681" t="str">
        <f>"53-7065.00"</f>
        <v>53-7065.00</v>
      </c>
      <c r="BF2681" t="s">
        <v>255</v>
      </c>
      <c r="BG2681" t="s">
        <v>256</v>
      </c>
      <c r="BH2681" t="s">
        <v>257</v>
      </c>
      <c r="BI2681">
        <v>2</v>
      </c>
      <c r="BJ2681">
        <v>2</v>
      </c>
      <c r="BK2681" s="1">
        <v>45931</v>
      </c>
      <c r="BL2681" s="1">
        <v>47026</v>
      </c>
      <c r="BM2681" s="1">
        <v>45931</v>
      </c>
      <c r="BN2681" s="1">
        <v>47026</v>
      </c>
      <c r="BO2681">
        <v>40</v>
      </c>
      <c r="BP2681">
        <v>0</v>
      </c>
      <c r="BQ2681">
        <v>7</v>
      </c>
      <c r="BR2681">
        <v>7</v>
      </c>
      <c r="BS2681">
        <v>7</v>
      </c>
      <c r="BT2681">
        <v>7</v>
      </c>
      <c r="BU2681">
        <v>7</v>
      </c>
      <c r="BV2681">
        <v>5</v>
      </c>
      <c r="BW2681" t="str">
        <f>"8:00 AM"</f>
        <v>8:00 AM</v>
      </c>
      <c r="BX2681" t="str">
        <f>"4:00 PM"</f>
        <v>4:00 PM</v>
      </c>
      <c r="BY2681" t="s">
        <v>133</v>
      </c>
      <c r="BZ2681">
        <v>0</v>
      </c>
      <c r="CA2681">
        <v>3</v>
      </c>
      <c r="CB2681" t="s">
        <v>117</v>
      </c>
      <c r="CD2681" t="s">
        <v>2152</v>
      </c>
      <c r="CE2681" t="s">
        <v>259</v>
      </c>
      <c r="CG2681" t="s">
        <v>248</v>
      </c>
      <c r="CH2681" t="s">
        <v>121</v>
      </c>
      <c r="CI2681" s="6">
        <v>96951</v>
      </c>
      <c r="CJ2681" s="10">
        <v>8.86</v>
      </c>
      <c r="CK2681" s="10">
        <v>8.86</v>
      </c>
      <c r="CL2681" s="10">
        <v>13.29</v>
      </c>
      <c r="CM2681" s="10">
        <v>13.29</v>
      </c>
      <c r="CN2681" t="s">
        <v>137</v>
      </c>
      <c r="CO2681" t="s">
        <v>140</v>
      </c>
      <c r="CP2681" t="s">
        <v>138</v>
      </c>
      <c r="CR2681" t="s">
        <v>117</v>
      </c>
      <c r="CS2681" t="s">
        <v>139</v>
      </c>
      <c r="CT2681" t="s">
        <v>139</v>
      </c>
      <c r="CU2681" t="s">
        <v>139</v>
      </c>
      <c r="CV2681" t="s">
        <v>140</v>
      </c>
      <c r="CW2681" t="s">
        <v>139</v>
      </c>
      <c r="CX2681" t="s">
        <v>140</v>
      </c>
      <c r="CY2681" t="s">
        <v>260</v>
      </c>
      <c r="CZ2681" s="8">
        <v>16705320350</v>
      </c>
      <c r="DA2681" t="s">
        <v>254</v>
      </c>
      <c r="DB2681" t="s">
        <v>140</v>
      </c>
      <c r="DC2681" t="s">
        <v>139</v>
      </c>
      <c r="DD2681" t="s">
        <v>117</v>
      </c>
    </row>
    <row r="2682" spans="1:114" ht="15" customHeight="1" x14ac:dyDescent="0.35">
      <c r="A2682" t="s">
        <v>2895</v>
      </c>
      <c r="B2682" t="s">
        <v>144</v>
      </c>
      <c r="C2682" s="1">
        <v>45776</v>
      </c>
      <c r="D2682" s="1">
        <v>45847</v>
      </c>
      <c r="E2682" t="s">
        <v>211</v>
      </c>
      <c r="G2682" t="s">
        <v>117</v>
      </c>
      <c r="H2682" t="s">
        <v>117</v>
      </c>
      <c r="I2682" t="s">
        <v>117</v>
      </c>
      <c r="J2682" t="s">
        <v>2896</v>
      </c>
      <c r="K2682" t="s">
        <v>140</v>
      </c>
      <c r="L2682" t="s">
        <v>2897</v>
      </c>
      <c r="M2682" t="s">
        <v>2898</v>
      </c>
      <c r="N2682" t="s">
        <v>1143</v>
      </c>
      <c r="O2682" t="s">
        <v>121</v>
      </c>
      <c r="P2682" s="6">
        <v>96952</v>
      </c>
      <c r="Q2682" t="s">
        <v>122</v>
      </c>
      <c r="S2682" s="8">
        <v>16702860037</v>
      </c>
      <c r="U2682" t="s">
        <v>2899</v>
      </c>
      <c r="V2682">
        <v>624410</v>
      </c>
      <c r="W2682" t="s">
        <v>124</v>
      </c>
      <c r="Y2682" t="s">
        <v>559</v>
      </c>
      <c r="Z2682" t="s">
        <v>2900</v>
      </c>
      <c r="AA2682" t="s">
        <v>2901</v>
      </c>
      <c r="AB2682" t="s">
        <v>2015</v>
      </c>
      <c r="AC2682" t="s">
        <v>2897</v>
      </c>
      <c r="AD2682" t="s">
        <v>2902</v>
      </c>
      <c r="AE2682" t="s">
        <v>1143</v>
      </c>
      <c r="AF2682" t="s">
        <v>121</v>
      </c>
      <c r="AG2682" s="6">
        <v>96952</v>
      </c>
      <c r="AH2682" t="s">
        <v>122</v>
      </c>
      <c r="AJ2682" s="8">
        <v>16702860037</v>
      </c>
      <c r="AL2682" t="s">
        <v>2903</v>
      </c>
      <c r="BE2682" t="str">
        <f>"39-9011.00"</f>
        <v>39-9011.00</v>
      </c>
      <c r="BF2682" t="s">
        <v>614</v>
      </c>
      <c r="BG2682" t="s">
        <v>2904</v>
      </c>
      <c r="BH2682" t="s">
        <v>616</v>
      </c>
      <c r="BI2682">
        <v>3</v>
      </c>
      <c r="BJ2682">
        <v>3</v>
      </c>
      <c r="BK2682" s="1">
        <v>45864</v>
      </c>
      <c r="BL2682" s="1">
        <v>46228</v>
      </c>
      <c r="BM2682" s="1">
        <v>45864</v>
      </c>
      <c r="BN2682" s="1">
        <v>46228</v>
      </c>
      <c r="BO2682">
        <v>40</v>
      </c>
      <c r="BP2682">
        <v>0</v>
      </c>
      <c r="BQ2682">
        <v>8</v>
      </c>
      <c r="BR2682">
        <v>8</v>
      </c>
      <c r="BS2682">
        <v>8</v>
      </c>
      <c r="BT2682">
        <v>8</v>
      </c>
      <c r="BU2682">
        <v>8</v>
      </c>
      <c r="BV2682">
        <v>0</v>
      </c>
      <c r="BW2682" t="str">
        <f>"9:00 AM"</f>
        <v>9:00 AM</v>
      </c>
      <c r="BX2682" t="str">
        <f>"5:00 PM"</f>
        <v>5:00 PM</v>
      </c>
      <c r="BY2682" t="s">
        <v>159</v>
      </c>
      <c r="BZ2682">
        <v>0</v>
      </c>
      <c r="CA2682">
        <v>12</v>
      </c>
      <c r="CB2682" t="s">
        <v>117</v>
      </c>
      <c r="CD2682" t="s">
        <v>194</v>
      </c>
      <c r="CE2682" t="s">
        <v>2897</v>
      </c>
      <c r="CF2682" t="s">
        <v>2898</v>
      </c>
      <c r="CG2682" t="s">
        <v>1143</v>
      </c>
      <c r="CH2682" t="s">
        <v>121</v>
      </c>
      <c r="CI2682" s="6">
        <v>96952</v>
      </c>
      <c r="CJ2682" s="10">
        <v>7.81</v>
      </c>
      <c r="CK2682" s="10">
        <v>7.81</v>
      </c>
      <c r="CN2682" t="s">
        <v>137</v>
      </c>
      <c r="CO2682" t="s">
        <v>194</v>
      </c>
      <c r="CP2682" t="s">
        <v>138</v>
      </c>
      <c r="CR2682" t="s">
        <v>117</v>
      </c>
      <c r="CS2682" t="s">
        <v>139</v>
      </c>
      <c r="CT2682" t="s">
        <v>140</v>
      </c>
      <c r="CU2682" t="s">
        <v>140</v>
      </c>
      <c r="CV2682" t="s">
        <v>140</v>
      </c>
      <c r="CW2682" t="s">
        <v>139</v>
      </c>
      <c r="CX2682" t="s">
        <v>140</v>
      </c>
      <c r="CY2682" t="s">
        <v>1139</v>
      </c>
      <c r="CZ2682" s="8">
        <v>16702860037</v>
      </c>
      <c r="DA2682" t="s">
        <v>2905</v>
      </c>
      <c r="DB2682" t="s">
        <v>140</v>
      </c>
      <c r="DC2682" t="s">
        <v>139</v>
      </c>
      <c r="DD2682" t="s">
        <v>117</v>
      </c>
    </row>
    <row r="2683" spans="1:114" ht="15" customHeight="1" x14ac:dyDescent="0.35">
      <c r="A2683" t="s">
        <v>10751</v>
      </c>
      <c r="B2683" t="s">
        <v>294</v>
      </c>
      <c r="C2683" s="1">
        <v>45777</v>
      </c>
      <c r="D2683" s="1">
        <v>45847</v>
      </c>
      <c r="E2683" t="s">
        <v>116</v>
      </c>
      <c r="F2683" s="1">
        <v>45929</v>
      </c>
      <c r="G2683" t="s">
        <v>139</v>
      </c>
      <c r="H2683" t="s">
        <v>117</v>
      </c>
      <c r="I2683" t="s">
        <v>117</v>
      </c>
      <c r="J2683" t="s">
        <v>4679</v>
      </c>
      <c r="K2683" t="s">
        <v>4680</v>
      </c>
      <c r="L2683" t="s">
        <v>2586</v>
      </c>
      <c r="M2683" t="s">
        <v>4681</v>
      </c>
      <c r="N2683" t="s">
        <v>136</v>
      </c>
      <c r="O2683" t="s">
        <v>121</v>
      </c>
      <c r="P2683" s="6">
        <v>96950</v>
      </c>
      <c r="Q2683" t="s">
        <v>122</v>
      </c>
      <c r="S2683" s="8">
        <v>16702334321</v>
      </c>
      <c r="U2683" t="s">
        <v>4682</v>
      </c>
      <c r="V2683">
        <v>562111</v>
      </c>
      <c r="W2683" t="s">
        <v>124</v>
      </c>
      <c r="Y2683" t="s">
        <v>2999</v>
      </c>
      <c r="Z2683" t="s">
        <v>4683</v>
      </c>
      <c r="AA2683" t="s">
        <v>140</v>
      </c>
      <c r="AB2683" t="s">
        <v>2665</v>
      </c>
      <c r="AC2683" t="s">
        <v>2586</v>
      </c>
      <c r="AD2683" t="s">
        <v>4681</v>
      </c>
      <c r="AE2683" t="s">
        <v>136</v>
      </c>
      <c r="AF2683" t="s">
        <v>121</v>
      </c>
      <c r="AG2683" s="6">
        <v>96950</v>
      </c>
      <c r="AH2683" t="s">
        <v>122</v>
      </c>
      <c r="AJ2683" s="8">
        <v>16702334321</v>
      </c>
      <c r="AL2683" t="s">
        <v>4684</v>
      </c>
      <c r="BE2683" t="str">
        <f>"53-7081.00"</f>
        <v>53-7081.00</v>
      </c>
      <c r="BF2683" t="s">
        <v>5943</v>
      </c>
      <c r="BG2683" t="s">
        <v>10752</v>
      </c>
      <c r="BH2683" t="s">
        <v>5943</v>
      </c>
      <c r="BI2683">
        <v>5</v>
      </c>
      <c r="BJ2683">
        <v>3</v>
      </c>
      <c r="BK2683" s="1">
        <v>45931</v>
      </c>
      <c r="BL2683" s="1">
        <v>47026</v>
      </c>
      <c r="BM2683" s="1">
        <v>45931</v>
      </c>
      <c r="BN2683" s="1">
        <v>47026</v>
      </c>
      <c r="BO2683">
        <v>40</v>
      </c>
      <c r="BP2683">
        <v>0</v>
      </c>
      <c r="BQ2683">
        <v>8</v>
      </c>
      <c r="BR2683">
        <v>8</v>
      </c>
      <c r="BS2683">
        <v>8</v>
      </c>
      <c r="BT2683">
        <v>8</v>
      </c>
      <c r="BU2683">
        <v>8</v>
      </c>
      <c r="BV2683">
        <v>0</v>
      </c>
      <c r="BW2683" t="str">
        <f>"8:00 AM"</f>
        <v>8:00 AM</v>
      </c>
      <c r="BX2683" t="str">
        <f>"5:00 PM"</f>
        <v>5:00 PM</v>
      </c>
      <c r="BY2683" t="s">
        <v>133</v>
      </c>
      <c r="BZ2683">
        <v>0</v>
      </c>
      <c r="CA2683">
        <v>12</v>
      </c>
      <c r="CB2683" t="s">
        <v>117</v>
      </c>
      <c r="CD2683" t="s">
        <v>10753</v>
      </c>
      <c r="CE2683" t="s">
        <v>2586</v>
      </c>
      <c r="CF2683" t="s">
        <v>140</v>
      </c>
      <c r="CG2683" t="s">
        <v>136</v>
      </c>
      <c r="CH2683" t="s">
        <v>121</v>
      </c>
      <c r="CI2683" s="6">
        <v>96950</v>
      </c>
      <c r="CJ2683" s="10">
        <v>8.91</v>
      </c>
      <c r="CK2683" s="10">
        <v>10.35</v>
      </c>
      <c r="CL2683" s="10">
        <v>13.37</v>
      </c>
      <c r="CM2683" s="10">
        <v>15.53</v>
      </c>
      <c r="CN2683" t="s">
        <v>137</v>
      </c>
      <c r="CO2683" t="s">
        <v>140</v>
      </c>
      <c r="CP2683" t="s">
        <v>138</v>
      </c>
      <c r="CR2683" t="s">
        <v>117</v>
      </c>
      <c r="CS2683" t="s">
        <v>139</v>
      </c>
      <c r="CT2683" t="s">
        <v>140</v>
      </c>
      <c r="CU2683" t="s">
        <v>139</v>
      </c>
      <c r="CV2683" t="s">
        <v>140</v>
      </c>
      <c r="CW2683" t="s">
        <v>139</v>
      </c>
      <c r="CX2683" t="s">
        <v>140</v>
      </c>
      <c r="CY2683" t="s">
        <v>1167</v>
      </c>
      <c r="CZ2683" s="8">
        <v>16702334321</v>
      </c>
      <c r="DA2683" t="s">
        <v>4684</v>
      </c>
      <c r="DB2683" t="s">
        <v>309</v>
      </c>
      <c r="DC2683" t="s">
        <v>139</v>
      </c>
      <c r="DD2683" t="s">
        <v>117</v>
      </c>
      <c r="DE2683" t="s">
        <v>1530</v>
      </c>
      <c r="DF2683" t="s">
        <v>1531</v>
      </c>
      <c r="DG2683" t="s">
        <v>1532</v>
      </c>
      <c r="DH2683" t="s">
        <v>1156</v>
      </c>
      <c r="DI2683" t="s">
        <v>1153</v>
      </c>
      <c r="DJ2683" t="s">
        <v>1162</v>
      </c>
    </row>
    <row r="2684" spans="1:114" ht="15" customHeight="1" x14ac:dyDescent="0.35">
      <c r="A2684" t="s">
        <v>16762</v>
      </c>
      <c r="B2684" t="s">
        <v>144</v>
      </c>
      <c r="C2684" s="1">
        <v>45778</v>
      </c>
      <c r="D2684" s="1">
        <v>45847</v>
      </c>
      <c r="E2684" t="s">
        <v>116</v>
      </c>
      <c r="F2684" s="1">
        <v>45929</v>
      </c>
      <c r="G2684" t="s">
        <v>117</v>
      </c>
      <c r="H2684" t="s">
        <v>117</v>
      </c>
      <c r="I2684" t="s">
        <v>117</v>
      </c>
      <c r="J2684" t="s">
        <v>16763</v>
      </c>
      <c r="K2684" t="s">
        <v>16764</v>
      </c>
      <c r="L2684" t="s">
        <v>4693</v>
      </c>
      <c r="M2684" t="s">
        <v>16765</v>
      </c>
      <c r="N2684" t="s">
        <v>136</v>
      </c>
      <c r="O2684" t="s">
        <v>121</v>
      </c>
      <c r="P2684" s="6">
        <v>96950</v>
      </c>
      <c r="Q2684" t="s">
        <v>122</v>
      </c>
      <c r="S2684" s="8">
        <v>16702333966</v>
      </c>
      <c r="U2684" t="s">
        <v>9306</v>
      </c>
      <c r="V2684">
        <v>722511</v>
      </c>
      <c r="W2684" t="s">
        <v>124</v>
      </c>
      <c r="Y2684" t="s">
        <v>16766</v>
      </c>
      <c r="Z2684" t="s">
        <v>16767</v>
      </c>
      <c r="AB2684" t="s">
        <v>16768</v>
      </c>
      <c r="AC2684" t="s">
        <v>4693</v>
      </c>
      <c r="AD2684" t="s">
        <v>16765</v>
      </c>
      <c r="AE2684" t="s">
        <v>136</v>
      </c>
      <c r="AF2684" t="s">
        <v>121</v>
      </c>
      <c r="AG2684" s="6">
        <v>96950</v>
      </c>
      <c r="AH2684" t="s">
        <v>122</v>
      </c>
      <c r="AJ2684" s="8">
        <v>16702333396</v>
      </c>
      <c r="AL2684" t="s">
        <v>9310</v>
      </c>
      <c r="BE2684" t="str">
        <f>"35-2014.00"</f>
        <v>35-2014.00</v>
      </c>
      <c r="BF2684" t="s">
        <v>191</v>
      </c>
      <c r="BG2684" t="s">
        <v>16769</v>
      </c>
      <c r="BH2684" t="s">
        <v>16770</v>
      </c>
      <c r="BI2684">
        <v>1</v>
      </c>
      <c r="BJ2684">
        <v>1</v>
      </c>
      <c r="BK2684" s="1">
        <v>45931</v>
      </c>
      <c r="BL2684" s="1">
        <v>46295</v>
      </c>
      <c r="BM2684" s="1">
        <v>45931</v>
      </c>
      <c r="BN2684" s="1">
        <v>46295</v>
      </c>
      <c r="BO2684">
        <v>35</v>
      </c>
      <c r="BP2684">
        <v>0</v>
      </c>
      <c r="BQ2684">
        <v>7</v>
      </c>
      <c r="BR2684">
        <v>7</v>
      </c>
      <c r="BS2684">
        <v>7</v>
      </c>
      <c r="BT2684">
        <v>7</v>
      </c>
      <c r="BU2684">
        <v>7</v>
      </c>
      <c r="BV2684">
        <v>0</v>
      </c>
      <c r="BW2684" t="str">
        <f>"10:00 AM"</f>
        <v>10:00 AM</v>
      </c>
      <c r="BX2684" t="str">
        <f>"6:00 PM"</f>
        <v>6:00 PM</v>
      </c>
      <c r="BY2684" t="s">
        <v>133</v>
      </c>
      <c r="BZ2684">
        <v>0</v>
      </c>
      <c r="CA2684">
        <v>12</v>
      </c>
      <c r="CB2684" t="s">
        <v>117</v>
      </c>
      <c r="CD2684" t="s">
        <v>16771</v>
      </c>
      <c r="CE2684" t="s">
        <v>16772</v>
      </c>
      <c r="CG2684" t="s">
        <v>136</v>
      </c>
      <c r="CH2684" t="s">
        <v>121</v>
      </c>
      <c r="CI2684" s="6">
        <v>96950</v>
      </c>
      <c r="CJ2684" s="10">
        <v>8.83</v>
      </c>
      <c r="CK2684" s="10">
        <v>9</v>
      </c>
      <c r="CL2684" s="10">
        <v>13.25</v>
      </c>
      <c r="CM2684" s="10">
        <v>13.5</v>
      </c>
      <c r="CN2684" t="s">
        <v>137</v>
      </c>
      <c r="CO2684" t="s">
        <v>140</v>
      </c>
      <c r="CP2684" t="s">
        <v>138</v>
      </c>
      <c r="CR2684" t="s">
        <v>117</v>
      </c>
      <c r="CS2684" t="s">
        <v>139</v>
      </c>
      <c r="CT2684" t="s">
        <v>140</v>
      </c>
      <c r="CU2684" t="s">
        <v>139</v>
      </c>
      <c r="CV2684" t="s">
        <v>140</v>
      </c>
      <c r="CW2684" t="s">
        <v>139</v>
      </c>
      <c r="CX2684" t="s">
        <v>140</v>
      </c>
      <c r="CY2684" t="s">
        <v>1167</v>
      </c>
      <c r="CZ2684" s="8">
        <v>16702333966</v>
      </c>
      <c r="DA2684" t="s">
        <v>9310</v>
      </c>
      <c r="DB2684" t="s">
        <v>309</v>
      </c>
      <c r="DC2684" t="s">
        <v>139</v>
      </c>
      <c r="DD2684" t="s">
        <v>117</v>
      </c>
      <c r="DE2684" t="s">
        <v>1530</v>
      </c>
      <c r="DF2684" t="s">
        <v>1531</v>
      </c>
      <c r="DG2684" t="s">
        <v>1532</v>
      </c>
      <c r="DH2684" t="s">
        <v>1156</v>
      </c>
      <c r="DI2684" t="s">
        <v>1153</v>
      </c>
      <c r="DJ2684" t="s">
        <v>1162</v>
      </c>
    </row>
    <row r="2685" spans="1:114" ht="15" customHeight="1" x14ac:dyDescent="0.35">
      <c r="A2685" t="s">
        <v>15642</v>
      </c>
      <c r="B2685" t="s">
        <v>144</v>
      </c>
      <c r="C2685" s="1">
        <v>45778</v>
      </c>
      <c r="D2685" s="1">
        <v>45847</v>
      </c>
      <c r="E2685" t="s">
        <v>116</v>
      </c>
      <c r="F2685" s="1">
        <v>45929</v>
      </c>
      <c r="G2685" t="s">
        <v>139</v>
      </c>
      <c r="H2685" t="s">
        <v>117</v>
      </c>
      <c r="I2685" t="s">
        <v>117</v>
      </c>
      <c r="J2685" t="s">
        <v>3907</v>
      </c>
      <c r="L2685" t="s">
        <v>3908</v>
      </c>
      <c r="N2685" t="s">
        <v>120</v>
      </c>
      <c r="O2685" t="s">
        <v>121</v>
      </c>
      <c r="P2685" s="6">
        <v>96950</v>
      </c>
      <c r="Q2685" t="s">
        <v>122</v>
      </c>
      <c r="S2685" s="8">
        <v>16709894888</v>
      </c>
      <c r="U2685" t="s">
        <v>3909</v>
      </c>
      <c r="V2685">
        <v>561710</v>
      </c>
      <c r="W2685" t="s">
        <v>124</v>
      </c>
      <c r="Y2685" t="s">
        <v>6271</v>
      </c>
      <c r="Z2685" t="s">
        <v>6272</v>
      </c>
      <c r="AB2685" t="s">
        <v>1160</v>
      </c>
      <c r="AC2685" t="s">
        <v>6273</v>
      </c>
      <c r="AE2685" t="s">
        <v>136</v>
      </c>
      <c r="AF2685" t="s">
        <v>121</v>
      </c>
      <c r="AG2685" s="6">
        <v>96950</v>
      </c>
      <c r="AH2685" t="s">
        <v>122</v>
      </c>
      <c r="AJ2685" s="8">
        <v>16709894888</v>
      </c>
      <c r="AL2685" t="s">
        <v>3912</v>
      </c>
      <c r="BE2685" t="str">
        <f>"37-2021.00"</f>
        <v>37-2021.00</v>
      </c>
      <c r="BF2685" t="s">
        <v>304</v>
      </c>
      <c r="BG2685" t="s">
        <v>6274</v>
      </c>
      <c r="BH2685" t="s">
        <v>6275</v>
      </c>
      <c r="BI2685">
        <v>10</v>
      </c>
      <c r="BJ2685">
        <v>10</v>
      </c>
      <c r="BK2685" s="1">
        <v>45931</v>
      </c>
      <c r="BL2685" s="1">
        <v>47026</v>
      </c>
      <c r="BM2685" s="1">
        <v>45931</v>
      </c>
      <c r="BN2685" s="1">
        <v>47026</v>
      </c>
      <c r="BO2685">
        <v>35</v>
      </c>
      <c r="BP2685">
        <v>0</v>
      </c>
      <c r="BQ2685">
        <v>7</v>
      </c>
      <c r="BR2685">
        <v>7</v>
      </c>
      <c r="BS2685">
        <v>7</v>
      </c>
      <c r="BT2685">
        <v>7</v>
      </c>
      <c r="BU2685">
        <v>7</v>
      </c>
      <c r="BV2685">
        <v>0</v>
      </c>
      <c r="BW2685" t="str">
        <f>"8:30 AM"</f>
        <v>8:30 AM</v>
      </c>
      <c r="BX2685" t="str">
        <f>"4:30 PM"</f>
        <v>4:30 PM</v>
      </c>
      <c r="BY2685" t="s">
        <v>159</v>
      </c>
      <c r="BZ2685">
        <v>0</v>
      </c>
      <c r="CA2685">
        <v>12</v>
      </c>
      <c r="CB2685" t="s">
        <v>117</v>
      </c>
      <c r="CD2685" s="2" t="s">
        <v>15643</v>
      </c>
      <c r="CE2685" t="s">
        <v>570</v>
      </c>
      <c r="CG2685" t="s">
        <v>120</v>
      </c>
      <c r="CH2685" t="s">
        <v>121</v>
      </c>
      <c r="CI2685" s="6">
        <v>96950</v>
      </c>
      <c r="CJ2685" s="10">
        <v>8.2899999999999991</v>
      </c>
      <c r="CK2685" s="10">
        <v>8.2899999999999991</v>
      </c>
      <c r="CL2685" s="10">
        <v>0</v>
      </c>
      <c r="CM2685" s="10">
        <v>0</v>
      </c>
      <c r="CN2685" t="s">
        <v>137</v>
      </c>
      <c r="CP2685" t="s">
        <v>138</v>
      </c>
      <c r="CR2685" t="s">
        <v>117</v>
      </c>
      <c r="CS2685" t="s">
        <v>139</v>
      </c>
      <c r="CT2685" t="s">
        <v>140</v>
      </c>
      <c r="CU2685" t="s">
        <v>140</v>
      </c>
      <c r="CV2685" t="s">
        <v>140</v>
      </c>
      <c r="CW2685" t="s">
        <v>139</v>
      </c>
      <c r="CX2685" t="s">
        <v>140</v>
      </c>
      <c r="CY2685" t="s">
        <v>15644</v>
      </c>
      <c r="CZ2685" s="8">
        <v>16709890667</v>
      </c>
      <c r="DA2685" t="s">
        <v>3912</v>
      </c>
      <c r="DB2685" t="s">
        <v>140</v>
      </c>
      <c r="DC2685" t="s">
        <v>139</v>
      </c>
      <c r="DD2685" t="s">
        <v>117</v>
      </c>
    </row>
    <row r="2686" spans="1:114" ht="15" customHeight="1" x14ac:dyDescent="0.35">
      <c r="A2686" t="s">
        <v>15552</v>
      </c>
      <c r="B2686" t="s">
        <v>144</v>
      </c>
      <c r="C2686" s="1">
        <v>45781</v>
      </c>
      <c r="D2686" s="1">
        <v>45847</v>
      </c>
      <c r="E2686" t="s">
        <v>116</v>
      </c>
      <c r="F2686" s="1">
        <v>45929</v>
      </c>
      <c r="G2686" t="s">
        <v>117</v>
      </c>
      <c r="H2686" t="s">
        <v>117</v>
      </c>
      <c r="I2686" t="s">
        <v>117</v>
      </c>
      <c r="J2686" t="s">
        <v>5988</v>
      </c>
      <c r="K2686" t="s">
        <v>12666</v>
      </c>
      <c r="L2686" t="s">
        <v>5989</v>
      </c>
      <c r="M2686" t="s">
        <v>5990</v>
      </c>
      <c r="N2686" t="s">
        <v>136</v>
      </c>
      <c r="O2686" t="s">
        <v>121</v>
      </c>
      <c r="P2686" s="6">
        <v>96950</v>
      </c>
      <c r="Q2686" t="s">
        <v>122</v>
      </c>
      <c r="R2686" t="s">
        <v>120</v>
      </c>
      <c r="S2686" s="8">
        <v>16702343870</v>
      </c>
      <c r="U2686" t="s">
        <v>5991</v>
      </c>
      <c r="V2686">
        <v>236220</v>
      </c>
      <c r="W2686" t="s">
        <v>124</v>
      </c>
      <c r="Y2686" t="s">
        <v>5992</v>
      </c>
      <c r="Z2686" t="s">
        <v>5993</v>
      </c>
      <c r="AA2686" t="s">
        <v>5994</v>
      </c>
      <c r="AB2686" t="s">
        <v>128</v>
      </c>
      <c r="AC2686" t="s">
        <v>5989</v>
      </c>
      <c r="AD2686" t="s">
        <v>5990</v>
      </c>
      <c r="AE2686" t="s">
        <v>136</v>
      </c>
      <c r="AF2686" t="s">
        <v>121</v>
      </c>
      <c r="AG2686" s="6">
        <v>96950</v>
      </c>
      <c r="AH2686" t="s">
        <v>122</v>
      </c>
      <c r="AI2686" t="s">
        <v>120</v>
      </c>
      <c r="AJ2686" s="8">
        <v>16702343870</v>
      </c>
      <c r="AL2686" t="s">
        <v>5995</v>
      </c>
      <c r="BE2686" t="str">
        <f>"49-9071.00"</f>
        <v>49-9071.00</v>
      </c>
      <c r="BF2686" t="s">
        <v>156</v>
      </c>
      <c r="BG2686" t="s">
        <v>12667</v>
      </c>
      <c r="BH2686" t="s">
        <v>7534</v>
      </c>
      <c r="BI2686">
        <v>20</v>
      </c>
      <c r="BJ2686">
        <v>20</v>
      </c>
      <c r="BK2686" s="1">
        <v>45931</v>
      </c>
      <c r="BL2686" s="1">
        <v>46295</v>
      </c>
      <c r="BM2686" s="1">
        <v>45931</v>
      </c>
      <c r="BN2686" s="1">
        <v>46295</v>
      </c>
      <c r="BO2686">
        <v>35</v>
      </c>
      <c r="BP2686">
        <v>0</v>
      </c>
      <c r="BQ2686">
        <v>7</v>
      </c>
      <c r="BR2686">
        <v>7</v>
      </c>
      <c r="BS2686">
        <v>7</v>
      </c>
      <c r="BT2686">
        <v>7</v>
      </c>
      <c r="BU2686">
        <v>7</v>
      </c>
      <c r="BV2686">
        <v>0</v>
      </c>
      <c r="BW2686" t="str">
        <f>"7:30 AM"</f>
        <v>7:30 AM</v>
      </c>
      <c r="BX2686" t="str">
        <f>"3:30 PM"</f>
        <v>3:30 PM</v>
      </c>
      <c r="BY2686" t="s">
        <v>159</v>
      </c>
      <c r="BZ2686">
        <v>0</v>
      </c>
      <c r="CA2686">
        <v>24</v>
      </c>
      <c r="CB2686" t="s">
        <v>117</v>
      </c>
      <c r="CD2686" t="s">
        <v>12668</v>
      </c>
      <c r="CE2686" t="s">
        <v>5989</v>
      </c>
      <c r="CF2686" t="s">
        <v>5990</v>
      </c>
      <c r="CG2686" t="s">
        <v>136</v>
      </c>
      <c r="CH2686" t="s">
        <v>121</v>
      </c>
      <c r="CI2686" s="6">
        <v>96950</v>
      </c>
      <c r="CJ2686" s="10">
        <v>9.75</v>
      </c>
      <c r="CK2686" s="10">
        <v>9.75</v>
      </c>
      <c r="CL2686" s="10">
        <v>15.63</v>
      </c>
      <c r="CM2686" s="10">
        <v>15.63</v>
      </c>
      <c r="CN2686" t="s">
        <v>137</v>
      </c>
      <c r="CO2686" t="s">
        <v>1245</v>
      </c>
      <c r="CP2686" t="s">
        <v>138</v>
      </c>
      <c r="CR2686" t="s">
        <v>117</v>
      </c>
      <c r="CS2686" t="s">
        <v>139</v>
      </c>
      <c r="CT2686" t="s">
        <v>139</v>
      </c>
      <c r="CU2686" t="s">
        <v>139</v>
      </c>
      <c r="CV2686" t="s">
        <v>140</v>
      </c>
      <c r="CW2686" t="s">
        <v>139</v>
      </c>
      <c r="CX2686" t="s">
        <v>140</v>
      </c>
      <c r="CY2686" t="s">
        <v>6156</v>
      </c>
      <c r="CZ2686" s="8">
        <v>16702343870</v>
      </c>
      <c r="DA2686" t="s">
        <v>5995</v>
      </c>
      <c r="DB2686" t="s">
        <v>140</v>
      </c>
      <c r="DC2686" t="s">
        <v>139</v>
      </c>
      <c r="DD2686" t="s">
        <v>117</v>
      </c>
    </row>
    <row r="2687" spans="1:114" ht="15" customHeight="1" x14ac:dyDescent="0.35">
      <c r="A2687" t="s">
        <v>12665</v>
      </c>
      <c r="B2687" t="s">
        <v>144</v>
      </c>
      <c r="C2687" s="1">
        <v>45781</v>
      </c>
      <c r="D2687" s="1">
        <v>45847</v>
      </c>
      <c r="E2687" t="s">
        <v>116</v>
      </c>
      <c r="F2687" s="1">
        <v>45929</v>
      </c>
      <c r="G2687" t="s">
        <v>117</v>
      </c>
      <c r="H2687" t="s">
        <v>117</v>
      </c>
      <c r="I2687" t="s">
        <v>117</v>
      </c>
      <c r="J2687" t="s">
        <v>5988</v>
      </c>
      <c r="K2687" t="s">
        <v>12666</v>
      </c>
      <c r="L2687" t="s">
        <v>5989</v>
      </c>
      <c r="M2687" t="s">
        <v>5990</v>
      </c>
      <c r="N2687" t="s">
        <v>136</v>
      </c>
      <c r="O2687" t="s">
        <v>121</v>
      </c>
      <c r="P2687" s="6">
        <v>96950</v>
      </c>
      <c r="Q2687" t="s">
        <v>122</v>
      </c>
      <c r="R2687" t="s">
        <v>120</v>
      </c>
      <c r="S2687" s="8">
        <v>16702343870</v>
      </c>
      <c r="U2687" t="s">
        <v>5991</v>
      </c>
      <c r="V2687">
        <v>236220</v>
      </c>
      <c r="W2687" t="s">
        <v>124</v>
      </c>
      <c r="Y2687" t="s">
        <v>5992</v>
      </c>
      <c r="Z2687" t="s">
        <v>5993</v>
      </c>
      <c r="AA2687" t="s">
        <v>5994</v>
      </c>
      <c r="AB2687" t="s">
        <v>128</v>
      </c>
      <c r="AC2687" t="s">
        <v>5989</v>
      </c>
      <c r="AD2687" t="s">
        <v>5990</v>
      </c>
      <c r="AE2687" t="s">
        <v>136</v>
      </c>
      <c r="AF2687" t="s">
        <v>121</v>
      </c>
      <c r="AG2687" s="6">
        <v>96950</v>
      </c>
      <c r="AH2687" t="s">
        <v>122</v>
      </c>
      <c r="AI2687" t="s">
        <v>120</v>
      </c>
      <c r="AJ2687" s="8">
        <v>16702343870</v>
      </c>
      <c r="AL2687" t="s">
        <v>5995</v>
      </c>
      <c r="BE2687" t="str">
        <f>"49-9071.00"</f>
        <v>49-9071.00</v>
      </c>
      <c r="BF2687" t="s">
        <v>156</v>
      </c>
      <c r="BG2687" t="s">
        <v>12667</v>
      </c>
      <c r="BH2687" t="s">
        <v>7534</v>
      </c>
      <c r="BI2687">
        <v>20</v>
      </c>
      <c r="BJ2687">
        <v>20</v>
      </c>
      <c r="BK2687" s="1">
        <v>45931</v>
      </c>
      <c r="BL2687" s="1">
        <v>46295</v>
      </c>
      <c r="BM2687" s="1">
        <v>45931</v>
      </c>
      <c r="BN2687" s="1">
        <v>46295</v>
      </c>
      <c r="BO2687">
        <v>35</v>
      </c>
      <c r="BP2687">
        <v>0</v>
      </c>
      <c r="BQ2687">
        <v>7</v>
      </c>
      <c r="BR2687">
        <v>7</v>
      </c>
      <c r="BS2687">
        <v>7</v>
      </c>
      <c r="BT2687">
        <v>7</v>
      </c>
      <c r="BU2687">
        <v>7</v>
      </c>
      <c r="BV2687">
        <v>0</v>
      </c>
      <c r="BW2687" t="str">
        <f>"7:30 AM"</f>
        <v>7:30 AM</v>
      </c>
      <c r="BX2687" t="str">
        <f>"3:30 PM"</f>
        <v>3:30 PM</v>
      </c>
      <c r="BY2687" t="s">
        <v>159</v>
      </c>
      <c r="BZ2687">
        <v>0</v>
      </c>
      <c r="CA2687">
        <v>24</v>
      </c>
      <c r="CB2687" t="s">
        <v>117</v>
      </c>
      <c r="CD2687" t="s">
        <v>12668</v>
      </c>
      <c r="CE2687" t="s">
        <v>5989</v>
      </c>
      <c r="CF2687" t="s">
        <v>5990</v>
      </c>
      <c r="CG2687" t="s">
        <v>136</v>
      </c>
      <c r="CH2687" t="s">
        <v>121</v>
      </c>
      <c r="CI2687" s="6">
        <v>96950</v>
      </c>
      <c r="CJ2687" s="10">
        <v>9.75</v>
      </c>
      <c r="CK2687" s="10">
        <v>9.75</v>
      </c>
      <c r="CL2687" s="10">
        <v>14.63</v>
      </c>
      <c r="CM2687" s="10">
        <v>14.63</v>
      </c>
      <c r="CN2687" t="s">
        <v>137</v>
      </c>
      <c r="CO2687" t="s">
        <v>1245</v>
      </c>
      <c r="CP2687" t="s">
        <v>138</v>
      </c>
      <c r="CR2687" t="s">
        <v>117</v>
      </c>
      <c r="CS2687" t="s">
        <v>139</v>
      </c>
      <c r="CT2687" t="s">
        <v>139</v>
      </c>
      <c r="CU2687" t="s">
        <v>139</v>
      </c>
      <c r="CV2687" t="s">
        <v>140</v>
      </c>
      <c r="CW2687" t="s">
        <v>139</v>
      </c>
      <c r="CX2687" t="s">
        <v>140</v>
      </c>
      <c r="CY2687" t="s">
        <v>5999</v>
      </c>
      <c r="CZ2687" s="8">
        <v>16702343870</v>
      </c>
      <c r="DA2687" t="s">
        <v>5995</v>
      </c>
      <c r="DB2687" t="s">
        <v>140</v>
      </c>
      <c r="DC2687" t="s">
        <v>139</v>
      </c>
      <c r="DD2687" t="s">
        <v>117</v>
      </c>
    </row>
    <row r="2688" spans="1:114" ht="15" customHeight="1" x14ac:dyDescent="0.35">
      <c r="A2688" t="s">
        <v>5987</v>
      </c>
      <c r="B2688" t="s">
        <v>144</v>
      </c>
      <c r="C2688" s="1">
        <v>45781</v>
      </c>
      <c r="D2688" s="1">
        <v>45847</v>
      </c>
      <c r="E2688" t="s">
        <v>116</v>
      </c>
      <c r="F2688" s="1">
        <v>45929</v>
      </c>
      <c r="G2688" t="s">
        <v>139</v>
      </c>
      <c r="H2688" t="s">
        <v>117</v>
      </c>
      <c r="I2688" t="s">
        <v>117</v>
      </c>
      <c r="J2688" t="s">
        <v>5988</v>
      </c>
      <c r="L2688" t="s">
        <v>5989</v>
      </c>
      <c r="M2688" t="s">
        <v>5990</v>
      </c>
      <c r="N2688" t="s">
        <v>136</v>
      </c>
      <c r="O2688" t="s">
        <v>121</v>
      </c>
      <c r="P2688" s="6">
        <v>96950</v>
      </c>
      <c r="Q2688" t="s">
        <v>122</v>
      </c>
      <c r="R2688" t="s">
        <v>120</v>
      </c>
      <c r="S2688" s="8">
        <v>16702343870</v>
      </c>
      <c r="U2688" t="s">
        <v>5991</v>
      </c>
      <c r="V2688">
        <v>238220</v>
      </c>
      <c r="W2688" t="s">
        <v>124</v>
      </c>
      <c r="Y2688" t="s">
        <v>5992</v>
      </c>
      <c r="Z2688" t="s">
        <v>5993</v>
      </c>
      <c r="AA2688" t="s">
        <v>5994</v>
      </c>
      <c r="AB2688" t="s">
        <v>128</v>
      </c>
      <c r="AC2688" t="s">
        <v>5989</v>
      </c>
      <c r="AD2688" t="s">
        <v>5990</v>
      </c>
      <c r="AE2688" t="s">
        <v>136</v>
      </c>
      <c r="AF2688" t="s">
        <v>121</v>
      </c>
      <c r="AG2688" s="6">
        <v>96950</v>
      </c>
      <c r="AH2688" t="s">
        <v>122</v>
      </c>
      <c r="AI2688" t="s">
        <v>120</v>
      </c>
      <c r="AJ2688" s="8">
        <v>16702343870</v>
      </c>
      <c r="AL2688" t="s">
        <v>5995</v>
      </c>
      <c r="BE2688" t="str">
        <f>"49-9021.00"</f>
        <v>49-9021.00</v>
      </c>
      <c r="BF2688" t="s">
        <v>239</v>
      </c>
      <c r="BG2688" t="s">
        <v>5996</v>
      </c>
      <c r="BH2688" t="s">
        <v>5997</v>
      </c>
      <c r="BI2688">
        <v>3</v>
      </c>
      <c r="BJ2688">
        <v>3</v>
      </c>
      <c r="BK2688" s="1">
        <v>45931</v>
      </c>
      <c r="BL2688" s="1">
        <v>46295</v>
      </c>
      <c r="BM2688" s="1">
        <v>45931</v>
      </c>
      <c r="BN2688" s="1">
        <v>46295</v>
      </c>
      <c r="BO2688">
        <v>35</v>
      </c>
      <c r="BP2688">
        <v>0</v>
      </c>
      <c r="BQ2688">
        <v>7</v>
      </c>
      <c r="BR2688">
        <v>7</v>
      </c>
      <c r="BS2688">
        <v>7</v>
      </c>
      <c r="BT2688">
        <v>7</v>
      </c>
      <c r="BU2688">
        <v>7</v>
      </c>
      <c r="BV2688">
        <v>0</v>
      </c>
      <c r="BW2688" t="str">
        <f>"7:30 AM"</f>
        <v>7:30 AM</v>
      </c>
      <c r="BX2688" t="str">
        <f>"3:30 PM"</f>
        <v>3:30 PM</v>
      </c>
      <c r="BY2688" t="s">
        <v>159</v>
      </c>
      <c r="BZ2688">
        <v>0</v>
      </c>
      <c r="CA2688">
        <v>12</v>
      </c>
      <c r="CB2688" t="s">
        <v>117</v>
      </c>
      <c r="CD2688" t="s">
        <v>5998</v>
      </c>
      <c r="CE2688" t="s">
        <v>5989</v>
      </c>
      <c r="CF2688" t="s">
        <v>5990</v>
      </c>
      <c r="CG2688" t="s">
        <v>136</v>
      </c>
      <c r="CH2688" t="s">
        <v>121</v>
      </c>
      <c r="CI2688" s="6">
        <v>96950</v>
      </c>
      <c r="CJ2688" s="10">
        <v>10.74</v>
      </c>
      <c r="CK2688" s="10">
        <v>10.74</v>
      </c>
      <c r="CL2688" s="10">
        <v>16.11</v>
      </c>
      <c r="CM2688" s="10">
        <v>16.11</v>
      </c>
      <c r="CN2688" t="s">
        <v>137</v>
      </c>
      <c r="CO2688" t="s">
        <v>1245</v>
      </c>
      <c r="CP2688" t="s">
        <v>138</v>
      </c>
      <c r="CR2688" t="s">
        <v>117</v>
      </c>
      <c r="CS2688" t="s">
        <v>139</v>
      </c>
      <c r="CT2688" t="s">
        <v>139</v>
      </c>
      <c r="CU2688" t="s">
        <v>139</v>
      </c>
      <c r="CV2688" t="s">
        <v>140</v>
      </c>
      <c r="CW2688" t="s">
        <v>139</v>
      </c>
      <c r="CX2688" t="s">
        <v>140</v>
      </c>
      <c r="CY2688" t="s">
        <v>5999</v>
      </c>
      <c r="CZ2688" s="8">
        <v>16702343870</v>
      </c>
      <c r="DA2688" t="s">
        <v>5995</v>
      </c>
      <c r="DB2688" t="s">
        <v>140</v>
      </c>
      <c r="DC2688" t="s">
        <v>139</v>
      </c>
      <c r="DD2688" t="s">
        <v>117</v>
      </c>
    </row>
    <row r="2689" spans="1:114" ht="15" customHeight="1" x14ac:dyDescent="0.35">
      <c r="A2689" t="s">
        <v>16741</v>
      </c>
      <c r="B2689" t="s">
        <v>144</v>
      </c>
      <c r="C2689" s="1">
        <v>45783</v>
      </c>
      <c r="D2689" s="1">
        <v>45847</v>
      </c>
      <c r="E2689" t="s">
        <v>211</v>
      </c>
      <c r="G2689" t="s">
        <v>117</v>
      </c>
      <c r="H2689" t="s">
        <v>117</v>
      </c>
      <c r="I2689" t="s">
        <v>117</v>
      </c>
      <c r="J2689" t="s">
        <v>954</v>
      </c>
      <c r="K2689" t="s">
        <v>4565</v>
      </c>
      <c r="L2689" t="s">
        <v>956</v>
      </c>
      <c r="M2689" t="s">
        <v>957</v>
      </c>
      <c r="N2689" t="s">
        <v>120</v>
      </c>
      <c r="O2689" t="s">
        <v>121</v>
      </c>
      <c r="P2689" s="6">
        <v>96950</v>
      </c>
      <c r="Q2689" t="s">
        <v>122</v>
      </c>
      <c r="S2689" s="8">
        <v>16702336927</v>
      </c>
      <c r="U2689" t="s">
        <v>958</v>
      </c>
      <c r="V2689">
        <v>561320</v>
      </c>
      <c r="W2689" t="s">
        <v>124</v>
      </c>
      <c r="Y2689" t="s">
        <v>959</v>
      </c>
      <c r="Z2689" t="s">
        <v>960</v>
      </c>
      <c r="AA2689" t="s">
        <v>961</v>
      </c>
      <c r="AB2689" t="s">
        <v>128</v>
      </c>
      <c r="AC2689" t="s">
        <v>956</v>
      </c>
      <c r="AD2689" t="s">
        <v>957</v>
      </c>
      <c r="AE2689" t="s">
        <v>120</v>
      </c>
      <c r="AF2689" t="s">
        <v>121</v>
      </c>
      <c r="AG2689" s="6">
        <v>96950</v>
      </c>
      <c r="AH2689" t="s">
        <v>122</v>
      </c>
      <c r="AJ2689" s="8">
        <v>16702336927</v>
      </c>
      <c r="AL2689" t="s">
        <v>967</v>
      </c>
      <c r="BE2689" t="str">
        <f>"37-2011.00"</f>
        <v>37-2011.00</v>
      </c>
      <c r="BF2689" t="s">
        <v>701</v>
      </c>
      <c r="BG2689" t="s">
        <v>2113</v>
      </c>
      <c r="BH2689" t="s">
        <v>2114</v>
      </c>
      <c r="BI2689">
        <v>6</v>
      </c>
      <c r="BJ2689">
        <v>6</v>
      </c>
      <c r="BK2689" s="1">
        <v>45809</v>
      </c>
      <c r="BL2689" s="1">
        <v>46173</v>
      </c>
      <c r="BM2689" s="1">
        <v>45847</v>
      </c>
      <c r="BN2689" s="1">
        <v>46173</v>
      </c>
      <c r="BO2689">
        <v>35</v>
      </c>
      <c r="BP2689">
        <v>0</v>
      </c>
      <c r="BQ2689">
        <v>7</v>
      </c>
      <c r="BR2689">
        <v>7</v>
      </c>
      <c r="BS2689">
        <v>7</v>
      </c>
      <c r="BT2689">
        <v>7</v>
      </c>
      <c r="BU2689">
        <v>7</v>
      </c>
      <c r="BV2689">
        <v>0</v>
      </c>
      <c r="BW2689" t="str">
        <f>"7:30 AM"</f>
        <v>7:30 AM</v>
      </c>
      <c r="BX2689" t="str">
        <f>"3:30 PM"</f>
        <v>3:30 PM</v>
      </c>
      <c r="BY2689" t="s">
        <v>133</v>
      </c>
      <c r="BZ2689">
        <v>0</v>
      </c>
      <c r="CA2689">
        <v>12</v>
      </c>
      <c r="CB2689" t="s">
        <v>117</v>
      </c>
      <c r="CD2689" s="2" t="s">
        <v>8282</v>
      </c>
      <c r="CE2689" t="s">
        <v>2116</v>
      </c>
      <c r="CG2689" t="s">
        <v>120</v>
      </c>
      <c r="CH2689" t="s">
        <v>121</v>
      </c>
      <c r="CI2689" s="6">
        <v>96950</v>
      </c>
      <c r="CJ2689" s="10">
        <v>8.2899999999999991</v>
      </c>
      <c r="CK2689" s="10">
        <v>8.2899999999999991</v>
      </c>
      <c r="CL2689" s="10">
        <v>12.44</v>
      </c>
      <c r="CM2689" s="10">
        <v>12.44</v>
      </c>
      <c r="CN2689" t="s">
        <v>137</v>
      </c>
      <c r="CP2689" t="s">
        <v>138</v>
      </c>
      <c r="CR2689" t="s">
        <v>117</v>
      </c>
      <c r="CS2689" t="s">
        <v>139</v>
      </c>
      <c r="CT2689" t="s">
        <v>140</v>
      </c>
      <c r="CU2689" t="s">
        <v>139</v>
      </c>
      <c r="CV2689" t="s">
        <v>140</v>
      </c>
      <c r="CW2689" t="s">
        <v>139</v>
      </c>
      <c r="CX2689" t="s">
        <v>140</v>
      </c>
      <c r="CY2689" t="s">
        <v>966</v>
      </c>
      <c r="CZ2689" s="8">
        <v>16702336927</v>
      </c>
      <c r="DA2689" t="s">
        <v>967</v>
      </c>
      <c r="DB2689" t="s">
        <v>140</v>
      </c>
      <c r="DC2689" t="s">
        <v>139</v>
      </c>
      <c r="DD2689" t="s">
        <v>117</v>
      </c>
    </row>
    <row r="2690" spans="1:114" ht="15" customHeight="1" x14ac:dyDescent="0.35">
      <c r="A2690" t="s">
        <v>15617</v>
      </c>
      <c r="B2690" t="s">
        <v>144</v>
      </c>
      <c r="C2690" s="1">
        <v>45784</v>
      </c>
      <c r="D2690" s="1">
        <v>45847</v>
      </c>
      <c r="E2690" t="s">
        <v>116</v>
      </c>
      <c r="F2690" s="1">
        <v>45929</v>
      </c>
      <c r="G2690" t="s">
        <v>117</v>
      </c>
      <c r="H2690" t="s">
        <v>117</v>
      </c>
      <c r="I2690" t="s">
        <v>117</v>
      </c>
      <c r="J2690" t="s">
        <v>199</v>
      </c>
      <c r="L2690" t="s">
        <v>1578</v>
      </c>
      <c r="N2690" t="s">
        <v>120</v>
      </c>
      <c r="O2690" t="s">
        <v>121</v>
      </c>
      <c r="P2690" s="6">
        <v>96950</v>
      </c>
      <c r="Q2690" t="s">
        <v>122</v>
      </c>
      <c r="S2690" s="8">
        <v>16702358748</v>
      </c>
      <c r="U2690" t="s">
        <v>201</v>
      </c>
      <c r="V2690">
        <v>2362</v>
      </c>
      <c r="W2690" t="s">
        <v>124</v>
      </c>
      <c r="Y2690" t="s">
        <v>202</v>
      </c>
      <c r="Z2690" t="s">
        <v>203</v>
      </c>
      <c r="AA2690" t="s">
        <v>204</v>
      </c>
      <c r="AB2690" t="s">
        <v>205</v>
      </c>
      <c r="AC2690" t="s">
        <v>200</v>
      </c>
      <c r="AE2690" t="s">
        <v>136</v>
      </c>
      <c r="AF2690" t="s">
        <v>121</v>
      </c>
      <c r="AG2690" s="6">
        <v>96950</v>
      </c>
      <c r="AH2690" t="s">
        <v>122</v>
      </c>
      <c r="AJ2690" s="8">
        <v>16702358748</v>
      </c>
      <c r="AL2690" t="s">
        <v>206</v>
      </c>
      <c r="BE2690" t="str">
        <f>"49-3023.00"</f>
        <v>49-3023.00</v>
      </c>
      <c r="BF2690" t="s">
        <v>1119</v>
      </c>
      <c r="BG2690" t="s">
        <v>1579</v>
      </c>
      <c r="BH2690" t="s">
        <v>1580</v>
      </c>
      <c r="BI2690">
        <v>1</v>
      </c>
      <c r="BJ2690">
        <v>1</v>
      </c>
      <c r="BK2690" s="1">
        <v>45931</v>
      </c>
      <c r="BL2690" s="1">
        <v>46295</v>
      </c>
      <c r="BM2690" s="1">
        <v>45931</v>
      </c>
      <c r="BN2690" s="1">
        <v>46295</v>
      </c>
      <c r="BO2690">
        <v>35</v>
      </c>
      <c r="BP2690">
        <v>0</v>
      </c>
      <c r="BQ2690">
        <v>7</v>
      </c>
      <c r="BR2690">
        <v>7</v>
      </c>
      <c r="BS2690">
        <v>7</v>
      </c>
      <c r="BT2690">
        <v>7</v>
      </c>
      <c r="BU2690">
        <v>7</v>
      </c>
      <c r="BV2690">
        <v>0</v>
      </c>
      <c r="BW2690" t="str">
        <f>"8:00 AM"</f>
        <v>8:00 AM</v>
      </c>
      <c r="BX2690" t="str">
        <f>"4:00 PM"</f>
        <v>4:00 PM</v>
      </c>
      <c r="BY2690" t="s">
        <v>159</v>
      </c>
      <c r="BZ2690">
        <v>0</v>
      </c>
      <c r="CA2690">
        <v>24</v>
      </c>
      <c r="CB2690" t="s">
        <v>117</v>
      </c>
      <c r="CD2690" t="s">
        <v>1581</v>
      </c>
      <c r="CE2690" t="s">
        <v>1578</v>
      </c>
      <c r="CG2690" t="s">
        <v>120</v>
      </c>
      <c r="CH2690" t="s">
        <v>121</v>
      </c>
      <c r="CI2690" s="6">
        <v>96950</v>
      </c>
      <c r="CJ2690" s="10">
        <v>11.01</v>
      </c>
      <c r="CK2690" s="10">
        <v>11.01</v>
      </c>
      <c r="CL2690" s="10">
        <v>16.510000000000002</v>
      </c>
      <c r="CM2690" s="10">
        <v>16.510000000000002</v>
      </c>
      <c r="CN2690" t="s">
        <v>137</v>
      </c>
      <c r="CO2690" t="s">
        <v>164</v>
      </c>
      <c r="CP2690" t="s">
        <v>209</v>
      </c>
      <c r="CR2690" t="s">
        <v>117</v>
      </c>
      <c r="CS2690" t="s">
        <v>139</v>
      </c>
      <c r="CT2690" t="s">
        <v>140</v>
      </c>
      <c r="CU2690" t="s">
        <v>139</v>
      </c>
      <c r="CV2690" t="s">
        <v>140</v>
      </c>
      <c r="CW2690" t="s">
        <v>139</v>
      </c>
      <c r="CX2690" t="s">
        <v>140</v>
      </c>
      <c r="CY2690" t="s">
        <v>17407</v>
      </c>
      <c r="CZ2690" s="8">
        <v>16702358748</v>
      </c>
      <c r="DA2690" t="s">
        <v>206</v>
      </c>
      <c r="DB2690" t="s">
        <v>164</v>
      </c>
      <c r="DC2690" t="s">
        <v>139</v>
      </c>
      <c r="DD2690" t="s">
        <v>117</v>
      </c>
    </row>
    <row r="2691" spans="1:114" ht="15" customHeight="1" x14ac:dyDescent="0.35">
      <c r="A2691" t="s">
        <v>6034</v>
      </c>
      <c r="B2691" t="s">
        <v>144</v>
      </c>
      <c r="C2691" s="1">
        <v>45784</v>
      </c>
      <c r="D2691" s="1">
        <v>45847</v>
      </c>
      <c r="E2691" t="s">
        <v>116</v>
      </c>
      <c r="F2691" s="1">
        <v>45930</v>
      </c>
      <c r="G2691" t="s">
        <v>117</v>
      </c>
      <c r="H2691" t="s">
        <v>117</v>
      </c>
      <c r="I2691" t="s">
        <v>117</v>
      </c>
      <c r="J2691" t="s">
        <v>199</v>
      </c>
      <c r="L2691" t="s">
        <v>200</v>
      </c>
      <c r="N2691" t="s">
        <v>136</v>
      </c>
      <c r="O2691" t="s">
        <v>121</v>
      </c>
      <c r="P2691" s="6">
        <v>96950</v>
      </c>
      <c r="Q2691" t="s">
        <v>122</v>
      </c>
      <c r="S2691" s="8">
        <v>16702358748</v>
      </c>
      <c r="U2691" t="s">
        <v>201</v>
      </c>
      <c r="V2691">
        <v>23622</v>
      </c>
      <c r="W2691" t="s">
        <v>124</v>
      </c>
      <c r="Y2691" t="s">
        <v>202</v>
      </c>
      <c r="Z2691" t="s">
        <v>203</v>
      </c>
      <c r="AA2691" t="s">
        <v>204</v>
      </c>
      <c r="AB2691" t="s">
        <v>205</v>
      </c>
      <c r="AC2691" t="s">
        <v>200</v>
      </c>
      <c r="AE2691" t="s">
        <v>136</v>
      </c>
      <c r="AF2691" t="s">
        <v>121</v>
      </c>
      <c r="AG2691" s="6">
        <v>96950</v>
      </c>
      <c r="AH2691" t="s">
        <v>122</v>
      </c>
      <c r="AJ2691" s="8">
        <v>16702358748</v>
      </c>
      <c r="AL2691" t="s">
        <v>206</v>
      </c>
      <c r="BE2691" t="str">
        <f>"49-9071.00"</f>
        <v>49-9071.00</v>
      </c>
      <c r="BF2691" t="s">
        <v>156</v>
      </c>
      <c r="BG2691" t="s">
        <v>207</v>
      </c>
      <c r="BH2691" t="s">
        <v>208</v>
      </c>
      <c r="BI2691">
        <v>6</v>
      </c>
      <c r="BJ2691">
        <v>6</v>
      </c>
      <c r="BK2691" s="1">
        <v>45932</v>
      </c>
      <c r="BL2691" s="1">
        <v>46296</v>
      </c>
      <c r="BM2691" s="1">
        <v>45932</v>
      </c>
      <c r="BN2691" s="1">
        <v>46296</v>
      </c>
      <c r="BO2691">
        <v>35</v>
      </c>
      <c r="BP2691">
        <v>0</v>
      </c>
      <c r="BQ2691">
        <v>7</v>
      </c>
      <c r="BR2691">
        <v>7</v>
      </c>
      <c r="BS2691">
        <v>7</v>
      </c>
      <c r="BT2691">
        <v>7</v>
      </c>
      <c r="BU2691">
        <v>7</v>
      </c>
      <c r="BV2691">
        <v>0</v>
      </c>
      <c r="BW2691" t="str">
        <f>"8:00 AM"</f>
        <v>8:00 AM</v>
      </c>
      <c r="BX2691" t="str">
        <f>"4:00 PM"</f>
        <v>4:00 PM</v>
      </c>
      <c r="BY2691" t="s">
        <v>159</v>
      </c>
      <c r="BZ2691">
        <v>0</v>
      </c>
      <c r="CA2691">
        <v>12</v>
      </c>
      <c r="CB2691" t="s">
        <v>117</v>
      </c>
      <c r="CD2691" t="s">
        <v>133</v>
      </c>
      <c r="CE2691" t="s">
        <v>200</v>
      </c>
      <c r="CG2691" t="s">
        <v>136</v>
      </c>
      <c r="CH2691" t="s">
        <v>121</v>
      </c>
      <c r="CI2691" s="6">
        <v>96950</v>
      </c>
      <c r="CJ2691" s="10">
        <v>9.75</v>
      </c>
      <c r="CK2691" s="10">
        <v>9.75</v>
      </c>
      <c r="CL2691" s="10">
        <v>14.62</v>
      </c>
      <c r="CM2691" s="10">
        <v>14.62</v>
      </c>
      <c r="CN2691" t="s">
        <v>137</v>
      </c>
      <c r="CO2691" t="s">
        <v>164</v>
      </c>
      <c r="CP2691" t="s">
        <v>209</v>
      </c>
      <c r="CR2691" t="s">
        <v>117</v>
      </c>
      <c r="CS2691" t="s">
        <v>139</v>
      </c>
      <c r="CT2691" t="s">
        <v>140</v>
      </c>
      <c r="CU2691" t="s">
        <v>139</v>
      </c>
      <c r="CV2691" t="s">
        <v>140</v>
      </c>
      <c r="CW2691" t="s">
        <v>139</v>
      </c>
      <c r="CX2691" t="s">
        <v>140</v>
      </c>
      <c r="CY2691" t="s">
        <v>17407</v>
      </c>
      <c r="CZ2691" s="8">
        <v>16702358748</v>
      </c>
      <c r="DA2691" t="s">
        <v>206</v>
      </c>
      <c r="DB2691" t="s">
        <v>164</v>
      </c>
      <c r="DC2691" t="s">
        <v>139</v>
      </c>
      <c r="DD2691" t="s">
        <v>117</v>
      </c>
    </row>
    <row r="2692" spans="1:114" ht="15" customHeight="1" x14ac:dyDescent="0.35">
      <c r="A2692" t="s">
        <v>16681</v>
      </c>
      <c r="B2692" t="s">
        <v>144</v>
      </c>
      <c r="C2692" s="1">
        <v>45787</v>
      </c>
      <c r="D2692" s="1">
        <v>45847</v>
      </c>
      <c r="E2692" t="s">
        <v>116</v>
      </c>
      <c r="F2692" s="1">
        <v>45943</v>
      </c>
      <c r="G2692" t="s">
        <v>117</v>
      </c>
      <c r="H2692" t="s">
        <v>117</v>
      </c>
      <c r="I2692" t="s">
        <v>117</v>
      </c>
      <c r="J2692" t="s">
        <v>1862</v>
      </c>
      <c r="L2692" t="s">
        <v>1578</v>
      </c>
      <c r="N2692" t="s">
        <v>136</v>
      </c>
      <c r="O2692" t="s">
        <v>121</v>
      </c>
      <c r="P2692" s="6">
        <v>96950</v>
      </c>
      <c r="Q2692" t="s">
        <v>122</v>
      </c>
      <c r="S2692" s="8">
        <v>16702358748</v>
      </c>
      <c r="U2692" t="s">
        <v>201</v>
      </c>
      <c r="V2692">
        <v>23622</v>
      </c>
      <c r="W2692" t="s">
        <v>124</v>
      </c>
      <c r="Y2692" t="s">
        <v>202</v>
      </c>
      <c r="Z2692" t="s">
        <v>203</v>
      </c>
      <c r="AA2692" t="s">
        <v>204</v>
      </c>
      <c r="AB2692" t="s">
        <v>205</v>
      </c>
      <c r="AC2692" t="s">
        <v>1578</v>
      </c>
      <c r="AE2692" t="s">
        <v>136</v>
      </c>
      <c r="AF2692" t="s">
        <v>121</v>
      </c>
      <c r="AG2692" s="6">
        <v>96950</v>
      </c>
      <c r="AH2692" t="s">
        <v>122</v>
      </c>
      <c r="AJ2692" s="8">
        <v>16702358748</v>
      </c>
      <c r="AL2692" t="s">
        <v>206</v>
      </c>
      <c r="BE2692" t="str">
        <f>"49-3042.00"</f>
        <v>49-3042.00</v>
      </c>
      <c r="BF2692" t="s">
        <v>3611</v>
      </c>
      <c r="BG2692" t="s">
        <v>12986</v>
      </c>
      <c r="BH2692" t="s">
        <v>5281</v>
      </c>
      <c r="BI2692">
        <v>1</v>
      </c>
      <c r="BJ2692">
        <v>1</v>
      </c>
      <c r="BK2692" s="1">
        <v>45945</v>
      </c>
      <c r="BL2692" s="1">
        <v>46309</v>
      </c>
      <c r="BM2692" s="1">
        <v>45945</v>
      </c>
      <c r="BN2692" s="1">
        <v>46309</v>
      </c>
      <c r="BO2692">
        <v>35</v>
      </c>
      <c r="BP2692">
        <v>0</v>
      </c>
      <c r="BQ2692">
        <v>7</v>
      </c>
      <c r="BR2692">
        <v>7</v>
      </c>
      <c r="BS2692">
        <v>7</v>
      </c>
      <c r="BT2692">
        <v>7</v>
      </c>
      <c r="BU2692">
        <v>7</v>
      </c>
      <c r="BV2692">
        <v>0</v>
      </c>
      <c r="BW2692" t="str">
        <f>"8:00 AM"</f>
        <v>8:00 AM</v>
      </c>
      <c r="BX2692" t="str">
        <f>"4:00 PM"</f>
        <v>4:00 PM</v>
      </c>
      <c r="BY2692" t="s">
        <v>159</v>
      </c>
      <c r="BZ2692">
        <v>0</v>
      </c>
      <c r="CA2692">
        <v>24</v>
      </c>
      <c r="CB2692" t="s">
        <v>117</v>
      </c>
      <c r="CD2692" t="s">
        <v>12987</v>
      </c>
      <c r="CE2692" t="s">
        <v>1578</v>
      </c>
      <c r="CG2692" t="s">
        <v>120</v>
      </c>
      <c r="CH2692" t="s">
        <v>121</v>
      </c>
      <c r="CI2692" s="6">
        <v>96950</v>
      </c>
      <c r="CJ2692" s="10">
        <v>12.48</v>
      </c>
      <c r="CK2692" s="10">
        <v>12.48</v>
      </c>
      <c r="CL2692" s="10">
        <v>18.72</v>
      </c>
      <c r="CM2692" s="10">
        <v>18.72</v>
      </c>
      <c r="CN2692" t="s">
        <v>137</v>
      </c>
      <c r="CO2692" t="s">
        <v>164</v>
      </c>
      <c r="CP2692" t="s">
        <v>209</v>
      </c>
      <c r="CR2692" t="s">
        <v>117</v>
      </c>
      <c r="CS2692" t="s">
        <v>139</v>
      </c>
      <c r="CT2692" t="s">
        <v>140</v>
      </c>
      <c r="CU2692" t="s">
        <v>139</v>
      </c>
      <c r="CV2692" t="s">
        <v>140</v>
      </c>
      <c r="CW2692" t="s">
        <v>139</v>
      </c>
      <c r="CX2692" t="s">
        <v>140</v>
      </c>
      <c r="CY2692" t="s">
        <v>17407</v>
      </c>
      <c r="CZ2692" s="8">
        <v>16702358748</v>
      </c>
      <c r="DA2692" t="s">
        <v>206</v>
      </c>
      <c r="DB2692" t="s">
        <v>164</v>
      </c>
      <c r="DC2692" t="s">
        <v>139</v>
      </c>
      <c r="DD2692" t="s">
        <v>117</v>
      </c>
    </row>
    <row r="2693" spans="1:114" ht="15" customHeight="1" x14ac:dyDescent="0.35">
      <c r="A2693" t="s">
        <v>12557</v>
      </c>
      <c r="B2693" t="s">
        <v>144</v>
      </c>
      <c r="C2693" s="1">
        <v>45788</v>
      </c>
      <c r="D2693" s="1">
        <v>45847</v>
      </c>
      <c r="E2693" t="s">
        <v>116</v>
      </c>
      <c r="F2693" s="1">
        <v>45960</v>
      </c>
      <c r="G2693" t="s">
        <v>117</v>
      </c>
      <c r="H2693" t="s">
        <v>117</v>
      </c>
      <c r="I2693" t="s">
        <v>117</v>
      </c>
      <c r="J2693" t="s">
        <v>6210</v>
      </c>
      <c r="K2693" t="s">
        <v>6211</v>
      </c>
      <c r="L2693" t="s">
        <v>2289</v>
      </c>
      <c r="N2693" t="s">
        <v>136</v>
      </c>
      <c r="O2693" t="s">
        <v>121</v>
      </c>
      <c r="P2693" s="6">
        <v>96950</v>
      </c>
      <c r="Q2693" t="s">
        <v>122</v>
      </c>
      <c r="S2693" s="8">
        <v>16702358778</v>
      </c>
      <c r="U2693" t="s">
        <v>2527</v>
      </c>
      <c r="V2693">
        <v>23622</v>
      </c>
      <c r="W2693" t="s">
        <v>124</v>
      </c>
      <c r="Y2693" t="s">
        <v>2286</v>
      </c>
      <c r="Z2693" t="s">
        <v>2287</v>
      </c>
      <c r="AA2693" t="s">
        <v>2288</v>
      </c>
      <c r="AB2693" t="s">
        <v>474</v>
      </c>
      <c r="AC2693" t="s">
        <v>2289</v>
      </c>
      <c r="AE2693" t="s">
        <v>136</v>
      </c>
      <c r="AF2693" t="s">
        <v>121</v>
      </c>
      <c r="AG2693" s="6">
        <v>96950</v>
      </c>
      <c r="AH2693" t="s">
        <v>122</v>
      </c>
      <c r="AJ2693" s="8">
        <v>16702358778</v>
      </c>
      <c r="AL2693" t="s">
        <v>2290</v>
      </c>
      <c r="BE2693" t="str">
        <f>"43-3031.00"</f>
        <v>43-3031.00</v>
      </c>
      <c r="BF2693" t="s">
        <v>357</v>
      </c>
      <c r="BG2693" t="s">
        <v>12558</v>
      </c>
      <c r="BH2693" t="s">
        <v>1669</v>
      </c>
      <c r="BI2693">
        <v>1</v>
      </c>
      <c r="BJ2693">
        <v>1</v>
      </c>
      <c r="BK2693" s="1">
        <v>45962</v>
      </c>
      <c r="BL2693" s="1">
        <v>46326</v>
      </c>
      <c r="BM2693" s="1">
        <v>45962</v>
      </c>
      <c r="BN2693" s="1">
        <v>46326</v>
      </c>
      <c r="BO2693">
        <v>40</v>
      </c>
      <c r="BP2693">
        <v>0</v>
      </c>
      <c r="BQ2693">
        <v>8</v>
      </c>
      <c r="BR2693">
        <v>8</v>
      </c>
      <c r="BS2693">
        <v>8</v>
      </c>
      <c r="BT2693">
        <v>8</v>
      </c>
      <c r="BU2693">
        <v>8</v>
      </c>
      <c r="BV2693">
        <v>0</v>
      </c>
      <c r="BW2693" t="str">
        <f>"8:00 AM"</f>
        <v>8:00 AM</v>
      </c>
      <c r="BX2693" t="str">
        <f>"5:00 PM"</f>
        <v>5:00 PM</v>
      </c>
      <c r="BY2693" t="s">
        <v>159</v>
      </c>
      <c r="BZ2693">
        <v>0</v>
      </c>
      <c r="CA2693">
        <v>12</v>
      </c>
      <c r="CB2693" t="s">
        <v>117</v>
      </c>
      <c r="CD2693" t="s">
        <v>12559</v>
      </c>
      <c r="CE2693" t="s">
        <v>2289</v>
      </c>
      <c r="CG2693" t="s">
        <v>136</v>
      </c>
      <c r="CH2693" t="s">
        <v>121</v>
      </c>
      <c r="CI2693" s="6">
        <v>96950</v>
      </c>
      <c r="CJ2693" s="10">
        <v>12.28</v>
      </c>
      <c r="CK2693" s="10">
        <v>14</v>
      </c>
      <c r="CL2693" s="10">
        <v>18.420000000000002</v>
      </c>
      <c r="CM2693" s="10">
        <v>21</v>
      </c>
      <c r="CN2693" t="s">
        <v>137</v>
      </c>
      <c r="CO2693" t="s">
        <v>164</v>
      </c>
      <c r="CP2693" t="s">
        <v>209</v>
      </c>
      <c r="CR2693" t="s">
        <v>117</v>
      </c>
      <c r="CS2693" t="s">
        <v>139</v>
      </c>
      <c r="CT2693" t="s">
        <v>139</v>
      </c>
      <c r="CU2693" t="s">
        <v>139</v>
      </c>
      <c r="CV2693" t="s">
        <v>140</v>
      </c>
      <c r="CW2693" t="s">
        <v>139</v>
      </c>
      <c r="CX2693" t="s">
        <v>139</v>
      </c>
      <c r="CY2693" t="s">
        <v>2293</v>
      </c>
      <c r="CZ2693" s="8">
        <v>16702358778</v>
      </c>
      <c r="DA2693" t="s">
        <v>2290</v>
      </c>
      <c r="DB2693" t="s">
        <v>140</v>
      </c>
      <c r="DC2693" t="s">
        <v>139</v>
      </c>
      <c r="DD2693" t="s">
        <v>117</v>
      </c>
    </row>
    <row r="2694" spans="1:114" ht="15" customHeight="1" x14ac:dyDescent="0.35">
      <c r="A2694" t="s">
        <v>10839</v>
      </c>
      <c r="B2694" t="s">
        <v>144</v>
      </c>
      <c r="C2694" s="1">
        <v>45788</v>
      </c>
      <c r="D2694" s="1">
        <v>45847</v>
      </c>
      <c r="E2694" t="s">
        <v>116</v>
      </c>
      <c r="F2694" s="1">
        <v>45960</v>
      </c>
      <c r="G2694" t="s">
        <v>117</v>
      </c>
      <c r="H2694" t="s">
        <v>117</v>
      </c>
      <c r="I2694" t="s">
        <v>117</v>
      </c>
      <c r="J2694" t="s">
        <v>2282</v>
      </c>
      <c r="K2694" t="s">
        <v>2283</v>
      </c>
      <c r="L2694" t="s">
        <v>2284</v>
      </c>
      <c r="N2694" t="s">
        <v>136</v>
      </c>
      <c r="O2694" t="s">
        <v>121</v>
      </c>
      <c r="P2694" s="6">
        <v>96950</v>
      </c>
      <c r="Q2694" t="s">
        <v>122</v>
      </c>
      <c r="S2694" s="8">
        <v>16702358778</v>
      </c>
      <c r="U2694" t="s">
        <v>2285</v>
      </c>
      <c r="V2694">
        <v>455219</v>
      </c>
      <c r="W2694" t="s">
        <v>124</v>
      </c>
      <c r="Y2694" t="s">
        <v>2286</v>
      </c>
      <c r="Z2694" t="s">
        <v>2287</v>
      </c>
      <c r="AA2694" t="s">
        <v>2288</v>
      </c>
      <c r="AB2694" t="s">
        <v>474</v>
      </c>
      <c r="AC2694" t="s">
        <v>10840</v>
      </c>
      <c r="AE2694" t="s">
        <v>136</v>
      </c>
      <c r="AF2694" t="s">
        <v>121</v>
      </c>
      <c r="AG2694" s="6">
        <v>96950</v>
      </c>
      <c r="AH2694" t="s">
        <v>122</v>
      </c>
      <c r="AJ2694" s="8">
        <v>16702358778</v>
      </c>
      <c r="AL2694" t="s">
        <v>2290</v>
      </c>
      <c r="BE2694" t="str">
        <f>"53-3031.00"</f>
        <v>53-3031.00</v>
      </c>
      <c r="BF2694" t="s">
        <v>406</v>
      </c>
      <c r="BG2694" t="s">
        <v>10841</v>
      </c>
      <c r="BH2694" t="s">
        <v>408</v>
      </c>
      <c r="BI2694">
        <v>1</v>
      </c>
      <c r="BJ2694">
        <v>1</v>
      </c>
      <c r="BK2694" s="1">
        <v>45962</v>
      </c>
      <c r="BL2694" s="1">
        <v>46326</v>
      </c>
      <c r="BM2694" s="1">
        <v>45962</v>
      </c>
      <c r="BN2694" s="1">
        <v>46326</v>
      </c>
      <c r="BO2694">
        <v>40</v>
      </c>
      <c r="BP2694">
        <v>0</v>
      </c>
      <c r="BQ2694">
        <v>8</v>
      </c>
      <c r="BR2694">
        <v>8</v>
      </c>
      <c r="BS2694">
        <v>8</v>
      </c>
      <c r="BT2694">
        <v>8</v>
      </c>
      <c r="BU2694">
        <v>8</v>
      </c>
      <c r="BV2694">
        <v>0</v>
      </c>
      <c r="BW2694" t="str">
        <f>"8:00 AM"</f>
        <v>8:00 AM</v>
      </c>
      <c r="BX2694" t="str">
        <f>"5:00 PM"</f>
        <v>5:00 PM</v>
      </c>
      <c r="BY2694" t="s">
        <v>159</v>
      </c>
      <c r="BZ2694">
        <v>0</v>
      </c>
      <c r="CA2694">
        <v>6</v>
      </c>
      <c r="CB2694" t="s">
        <v>117</v>
      </c>
      <c r="CD2694" s="2" t="s">
        <v>10842</v>
      </c>
      <c r="CE2694" t="s">
        <v>2284</v>
      </c>
      <c r="CG2694" t="s">
        <v>136</v>
      </c>
      <c r="CH2694" t="s">
        <v>121</v>
      </c>
      <c r="CI2694" s="6">
        <v>96950</v>
      </c>
      <c r="CJ2694" s="10">
        <v>8.34</v>
      </c>
      <c r="CK2694" s="10">
        <v>9</v>
      </c>
      <c r="CL2694" s="10">
        <v>12.51</v>
      </c>
      <c r="CM2694" s="10">
        <v>13.5</v>
      </c>
      <c r="CN2694" t="s">
        <v>137</v>
      </c>
      <c r="CO2694" t="s">
        <v>164</v>
      </c>
      <c r="CP2694" t="s">
        <v>138</v>
      </c>
      <c r="CR2694" t="s">
        <v>117</v>
      </c>
      <c r="CS2694" t="s">
        <v>139</v>
      </c>
      <c r="CT2694" t="s">
        <v>139</v>
      </c>
      <c r="CU2694" t="s">
        <v>139</v>
      </c>
      <c r="CV2694" t="s">
        <v>140</v>
      </c>
      <c r="CW2694" t="s">
        <v>139</v>
      </c>
      <c r="CX2694" t="s">
        <v>139</v>
      </c>
      <c r="CY2694" t="s">
        <v>2293</v>
      </c>
      <c r="CZ2694" s="8">
        <v>16702358778</v>
      </c>
      <c r="DA2694" t="s">
        <v>2290</v>
      </c>
      <c r="DB2694" t="s">
        <v>140</v>
      </c>
      <c r="DC2694" t="s">
        <v>139</v>
      </c>
      <c r="DD2694" t="s">
        <v>117</v>
      </c>
    </row>
    <row r="2695" spans="1:114" ht="15" customHeight="1" x14ac:dyDescent="0.35">
      <c r="A2695" t="s">
        <v>2605</v>
      </c>
      <c r="B2695" t="s">
        <v>144</v>
      </c>
      <c r="C2695" s="1">
        <v>45788</v>
      </c>
      <c r="D2695" s="1">
        <v>45847</v>
      </c>
      <c r="E2695" t="s">
        <v>116</v>
      </c>
      <c r="F2695" s="1">
        <v>45929</v>
      </c>
      <c r="G2695" t="s">
        <v>139</v>
      </c>
      <c r="H2695" t="s">
        <v>117</v>
      </c>
      <c r="I2695" t="s">
        <v>117</v>
      </c>
      <c r="J2695" t="s">
        <v>2606</v>
      </c>
      <c r="K2695" t="s">
        <v>2607</v>
      </c>
      <c r="L2695" t="s">
        <v>2608</v>
      </c>
      <c r="M2695" t="s">
        <v>136</v>
      </c>
      <c r="N2695" t="s">
        <v>136</v>
      </c>
      <c r="O2695" t="s">
        <v>121</v>
      </c>
      <c r="P2695" s="6">
        <v>96950</v>
      </c>
      <c r="Q2695" t="s">
        <v>122</v>
      </c>
      <c r="R2695" t="s">
        <v>140</v>
      </c>
      <c r="S2695" s="8">
        <v>16703221234</v>
      </c>
      <c r="T2695">
        <v>701</v>
      </c>
      <c r="U2695" t="s">
        <v>2609</v>
      </c>
      <c r="V2695">
        <v>721110</v>
      </c>
      <c r="W2695" t="s">
        <v>124</v>
      </c>
      <c r="Y2695" t="s">
        <v>2610</v>
      </c>
      <c r="Z2695" t="s">
        <v>2611</v>
      </c>
      <c r="AA2695" t="s">
        <v>2612</v>
      </c>
      <c r="AB2695" t="s">
        <v>2613</v>
      </c>
      <c r="AC2695" t="s">
        <v>2608</v>
      </c>
      <c r="AD2695" t="s">
        <v>136</v>
      </c>
      <c r="AE2695" t="s">
        <v>136</v>
      </c>
      <c r="AF2695" t="s">
        <v>121</v>
      </c>
      <c r="AG2695" s="6">
        <v>96950</v>
      </c>
      <c r="AH2695" t="s">
        <v>122</v>
      </c>
      <c r="AJ2695" s="8">
        <v>16703221234</v>
      </c>
      <c r="AL2695" t="s">
        <v>2614</v>
      </c>
      <c r="BE2695" t="str">
        <f>"35-1012.00"</f>
        <v>35-1012.00</v>
      </c>
      <c r="BF2695" t="s">
        <v>2494</v>
      </c>
      <c r="BG2695" t="s">
        <v>2615</v>
      </c>
      <c r="BH2695" t="s">
        <v>2616</v>
      </c>
      <c r="BI2695">
        <v>1</v>
      </c>
      <c r="BJ2695">
        <v>1</v>
      </c>
      <c r="BK2695" s="1">
        <v>45931</v>
      </c>
      <c r="BL2695" s="1">
        <v>47026</v>
      </c>
      <c r="BM2695" s="1">
        <v>45931</v>
      </c>
      <c r="BN2695" s="1">
        <v>47026</v>
      </c>
      <c r="BO2695">
        <v>40</v>
      </c>
      <c r="BP2695">
        <v>8</v>
      </c>
      <c r="BQ2695">
        <v>0</v>
      </c>
      <c r="BR2695">
        <v>8</v>
      </c>
      <c r="BS2695">
        <v>8</v>
      </c>
      <c r="BT2695">
        <v>0</v>
      </c>
      <c r="BU2695">
        <v>8</v>
      </c>
      <c r="BV2695">
        <v>8</v>
      </c>
      <c r="BW2695" t="str">
        <f>"2:30 PM"</f>
        <v>2:30 PM</v>
      </c>
      <c r="BX2695" t="str">
        <f>"10:30 PM"</f>
        <v>10:30 PM</v>
      </c>
      <c r="BY2695" t="s">
        <v>159</v>
      </c>
      <c r="BZ2695">
        <v>0</v>
      </c>
      <c r="CA2695">
        <v>12</v>
      </c>
      <c r="CB2695" t="s">
        <v>139</v>
      </c>
      <c r="CC2695">
        <v>4</v>
      </c>
      <c r="CD2695" t="s">
        <v>2617</v>
      </c>
      <c r="CE2695" t="s">
        <v>2608</v>
      </c>
      <c r="CF2695" t="s">
        <v>2618</v>
      </c>
      <c r="CG2695" t="s">
        <v>136</v>
      </c>
      <c r="CH2695" t="s">
        <v>121</v>
      </c>
      <c r="CI2695" s="6">
        <v>96950</v>
      </c>
      <c r="CJ2695" s="10">
        <v>1975</v>
      </c>
      <c r="CK2695" s="10">
        <v>1975</v>
      </c>
      <c r="CL2695" s="10">
        <v>0</v>
      </c>
      <c r="CM2695" s="10">
        <v>0</v>
      </c>
      <c r="CN2695" t="s">
        <v>375</v>
      </c>
      <c r="CO2695" t="s">
        <v>2619</v>
      </c>
      <c r="CP2695" t="s">
        <v>138</v>
      </c>
      <c r="CR2695" t="s">
        <v>117</v>
      </c>
      <c r="CS2695" t="s">
        <v>139</v>
      </c>
      <c r="CT2695" t="s">
        <v>140</v>
      </c>
      <c r="CU2695" t="s">
        <v>140</v>
      </c>
      <c r="CV2695" t="s">
        <v>140</v>
      </c>
      <c r="CW2695" t="s">
        <v>139</v>
      </c>
      <c r="CX2695" t="s">
        <v>140</v>
      </c>
      <c r="CY2695" t="s">
        <v>2620</v>
      </c>
      <c r="CZ2695" s="8">
        <v>16703221234</v>
      </c>
      <c r="DA2695" t="s">
        <v>2614</v>
      </c>
      <c r="DB2695" t="s">
        <v>140</v>
      </c>
      <c r="DC2695" t="s">
        <v>139</v>
      </c>
      <c r="DD2695" t="s">
        <v>117</v>
      </c>
    </row>
    <row r="2696" spans="1:114" ht="15" customHeight="1" x14ac:dyDescent="0.35">
      <c r="A2696" t="s">
        <v>2887</v>
      </c>
      <c r="B2696" t="s">
        <v>144</v>
      </c>
      <c r="C2696" s="1">
        <v>45788</v>
      </c>
      <c r="D2696" s="1">
        <v>45847</v>
      </c>
      <c r="E2696" t="s">
        <v>116</v>
      </c>
      <c r="F2696" s="1">
        <v>45929</v>
      </c>
      <c r="G2696" t="s">
        <v>117</v>
      </c>
      <c r="H2696" t="s">
        <v>117</v>
      </c>
      <c r="I2696" t="s">
        <v>117</v>
      </c>
      <c r="J2696" t="s">
        <v>2888</v>
      </c>
      <c r="K2696" t="s">
        <v>2889</v>
      </c>
      <c r="L2696" t="s">
        <v>2890</v>
      </c>
      <c r="M2696" t="s">
        <v>1853</v>
      </c>
      <c r="N2696" t="s">
        <v>136</v>
      </c>
      <c r="O2696" t="s">
        <v>121</v>
      </c>
      <c r="P2696" s="6">
        <v>96950</v>
      </c>
      <c r="Q2696" t="s">
        <v>122</v>
      </c>
      <c r="S2696" s="8">
        <v>16704833702</v>
      </c>
      <c r="T2696">
        <v>0</v>
      </c>
      <c r="U2696" t="s">
        <v>2891</v>
      </c>
      <c r="V2696">
        <v>531110</v>
      </c>
      <c r="W2696" t="s">
        <v>124</v>
      </c>
      <c r="Y2696" t="s">
        <v>1855</v>
      </c>
      <c r="Z2696" t="s">
        <v>1856</v>
      </c>
      <c r="AB2696" t="s">
        <v>205</v>
      </c>
      <c r="AC2696" t="s">
        <v>2890</v>
      </c>
      <c r="AD2696" t="s">
        <v>1853</v>
      </c>
      <c r="AE2696" t="s">
        <v>136</v>
      </c>
      <c r="AF2696" t="s">
        <v>121</v>
      </c>
      <c r="AG2696" s="6">
        <v>96950</v>
      </c>
      <c r="AH2696" t="s">
        <v>122</v>
      </c>
      <c r="AJ2696" s="8">
        <v>16704833702</v>
      </c>
      <c r="AK2696">
        <v>0</v>
      </c>
      <c r="AL2696" t="s">
        <v>2892</v>
      </c>
      <c r="BE2696" t="str">
        <f>"49-9071.00"</f>
        <v>49-9071.00</v>
      </c>
      <c r="BF2696" t="s">
        <v>156</v>
      </c>
      <c r="BG2696" t="s">
        <v>2893</v>
      </c>
      <c r="BH2696" t="s">
        <v>2639</v>
      </c>
      <c r="BI2696">
        <v>2</v>
      </c>
      <c r="BJ2696">
        <v>2</v>
      </c>
      <c r="BK2696" s="1">
        <v>45931</v>
      </c>
      <c r="BL2696" s="1">
        <v>46295</v>
      </c>
      <c r="BM2696" s="1">
        <v>45931</v>
      </c>
      <c r="BN2696" s="1">
        <v>46295</v>
      </c>
      <c r="BO2696">
        <v>40</v>
      </c>
      <c r="BP2696">
        <v>0</v>
      </c>
      <c r="BQ2696">
        <v>8</v>
      </c>
      <c r="BR2696">
        <v>8</v>
      </c>
      <c r="BS2696">
        <v>8</v>
      </c>
      <c r="BT2696">
        <v>8</v>
      </c>
      <c r="BU2696">
        <v>8</v>
      </c>
      <c r="BV2696">
        <v>0</v>
      </c>
      <c r="BW2696" t="str">
        <f>"8:00 AM"</f>
        <v>8:00 AM</v>
      </c>
      <c r="BX2696" t="str">
        <f>"5:00 PM"</f>
        <v>5:00 PM</v>
      </c>
      <c r="BY2696" t="s">
        <v>159</v>
      </c>
      <c r="BZ2696">
        <v>0</v>
      </c>
      <c r="CA2696">
        <v>24</v>
      </c>
      <c r="CB2696" t="s">
        <v>117</v>
      </c>
      <c r="CD2696" t="s">
        <v>2894</v>
      </c>
      <c r="CE2696" t="s">
        <v>2890</v>
      </c>
      <c r="CF2696" t="s">
        <v>1853</v>
      </c>
      <c r="CG2696" t="s">
        <v>136</v>
      </c>
      <c r="CH2696" t="s">
        <v>121</v>
      </c>
      <c r="CI2696" s="6">
        <v>96950</v>
      </c>
      <c r="CJ2696" s="10">
        <v>9.75</v>
      </c>
      <c r="CK2696" s="10">
        <v>9.75</v>
      </c>
      <c r="CL2696" s="10">
        <v>14.63</v>
      </c>
      <c r="CM2696" s="10">
        <v>14.63</v>
      </c>
      <c r="CN2696" t="s">
        <v>137</v>
      </c>
      <c r="CO2696" t="s">
        <v>140</v>
      </c>
      <c r="CP2696" t="s">
        <v>138</v>
      </c>
      <c r="CR2696" t="s">
        <v>117</v>
      </c>
      <c r="CS2696" t="s">
        <v>139</v>
      </c>
      <c r="CT2696" t="s">
        <v>140</v>
      </c>
      <c r="CU2696" t="s">
        <v>139</v>
      </c>
      <c r="CV2696" t="s">
        <v>140</v>
      </c>
      <c r="CW2696" t="s">
        <v>139</v>
      </c>
      <c r="CX2696" t="s">
        <v>140</v>
      </c>
      <c r="CY2696" t="s">
        <v>1860</v>
      </c>
      <c r="CZ2696" s="8">
        <v>16702333702</v>
      </c>
      <c r="DA2696" t="s">
        <v>2892</v>
      </c>
      <c r="DB2696" t="s">
        <v>140</v>
      </c>
      <c r="DC2696" t="s">
        <v>139</v>
      </c>
      <c r="DD2696" t="s">
        <v>117</v>
      </c>
      <c r="DE2696" t="s">
        <v>1855</v>
      </c>
      <c r="DF2696" t="s">
        <v>1856</v>
      </c>
      <c r="DH2696" t="s">
        <v>2891</v>
      </c>
      <c r="DI2696" t="s">
        <v>2888</v>
      </c>
      <c r="DJ2696" t="s">
        <v>2892</v>
      </c>
    </row>
    <row r="2697" spans="1:114" ht="15" customHeight="1" x14ac:dyDescent="0.35">
      <c r="A2697" t="s">
        <v>2906</v>
      </c>
      <c r="B2697" t="s">
        <v>294</v>
      </c>
      <c r="C2697" s="1">
        <v>45788</v>
      </c>
      <c r="D2697" s="1">
        <v>45847</v>
      </c>
      <c r="E2697" t="s">
        <v>211</v>
      </c>
      <c r="G2697" t="s">
        <v>117</v>
      </c>
      <c r="H2697" t="s">
        <v>117</v>
      </c>
      <c r="I2697" t="s">
        <v>117</v>
      </c>
      <c r="J2697" t="s">
        <v>1951</v>
      </c>
      <c r="K2697" t="s">
        <v>1952</v>
      </c>
      <c r="L2697" t="s">
        <v>1953</v>
      </c>
      <c r="M2697" t="s">
        <v>17405</v>
      </c>
      <c r="N2697" t="s">
        <v>120</v>
      </c>
      <c r="O2697" t="s">
        <v>121</v>
      </c>
      <c r="P2697" s="6">
        <v>96950</v>
      </c>
      <c r="Q2697" t="s">
        <v>122</v>
      </c>
      <c r="S2697" s="8">
        <v>16702875905</v>
      </c>
      <c r="U2697" t="s">
        <v>1954</v>
      </c>
      <c r="V2697">
        <v>561720</v>
      </c>
      <c r="W2697" t="s">
        <v>124</v>
      </c>
      <c r="Y2697" t="s">
        <v>1955</v>
      </c>
      <c r="Z2697" t="s">
        <v>1956</v>
      </c>
      <c r="AA2697" t="s">
        <v>776</v>
      </c>
      <c r="AB2697" t="s">
        <v>657</v>
      </c>
      <c r="AC2697" t="s">
        <v>1957</v>
      </c>
      <c r="AD2697" t="s">
        <v>1958</v>
      </c>
      <c r="AE2697" t="s">
        <v>120</v>
      </c>
      <c r="AF2697" t="s">
        <v>121</v>
      </c>
      <c r="AG2697" s="6">
        <v>96950</v>
      </c>
      <c r="AH2697" t="s">
        <v>122</v>
      </c>
      <c r="AJ2697" s="8">
        <v>16702875905</v>
      </c>
      <c r="AL2697" t="s">
        <v>1959</v>
      </c>
      <c r="BE2697" t="str">
        <f>"37-2011.00"</f>
        <v>37-2011.00</v>
      </c>
      <c r="BF2697" t="s">
        <v>701</v>
      </c>
      <c r="BG2697" t="s">
        <v>1960</v>
      </c>
      <c r="BH2697" t="s">
        <v>1961</v>
      </c>
      <c r="BI2697">
        <v>8</v>
      </c>
      <c r="BJ2697">
        <v>5</v>
      </c>
      <c r="BK2697" s="1">
        <v>45874</v>
      </c>
      <c r="BL2697" s="1">
        <v>46238</v>
      </c>
      <c r="BM2697" s="1">
        <v>45874</v>
      </c>
      <c r="BN2697" s="1">
        <v>46238</v>
      </c>
      <c r="BO2697">
        <v>36</v>
      </c>
      <c r="BP2697">
        <v>0</v>
      </c>
      <c r="BQ2697">
        <v>8</v>
      </c>
      <c r="BR2697">
        <v>4</v>
      </c>
      <c r="BS2697">
        <v>8</v>
      </c>
      <c r="BT2697">
        <v>4</v>
      </c>
      <c r="BU2697">
        <v>8</v>
      </c>
      <c r="BV2697">
        <v>4</v>
      </c>
      <c r="BW2697" t="str">
        <f>"8:00 AM"</f>
        <v>8:00 AM</v>
      </c>
      <c r="BX2697" t="str">
        <f>"6:00 PM"</f>
        <v>6:00 PM</v>
      </c>
      <c r="BY2697" t="s">
        <v>133</v>
      </c>
      <c r="BZ2697">
        <v>0</v>
      </c>
      <c r="CA2697">
        <v>0</v>
      </c>
      <c r="CB2697" t="s">
        <v>117</v>
      </c>
      <c r="CD2697" s="2" t="s">
        <v>2907</v>
      </c>
      <c r="CE2697" t="s">
        <v>1437</v>
      </c>
      <c r="CG2697" t="s">
        <v>120</v>
      </c>
      <c r="CH2697" t="s">
        <v>121</v>
      </c>
      <c r="CI2697" s="6">
        <v>96950</v>
      </c>
      <c r="CJ2697" s="10">
        <v>8.2899999999999991</v>
      </c>
      <c r="CK2697" s="10">
        <v>8.2899999999999991</v>
      </c>
      <c r="CL2697" s="10">
        <v>12.43</v>
      </c>
      <c r="CM2697" s="10">
        <v>12.43</v>
      </c>
      <c r="CN2697" t="s">
        <v>137</v>
      </c>
      <c r="CO2697" t="s">
        <v>140</v>
      </c>
      <c r="CP2697" t="s">
        <v>138</v>
      </c>
      <c r="CR2697" t="s">
        <v>139</v>
      </c>
      <c r="CS2697" t="s">
        <v>139</v>
      </c>
      <c r="CT2697" t="s">
        <v>139</v>
      </c>
      <c r="CU2697" t="s">
        <v>139</v>
      </c>
      <c r="CV2697" t="s">
        <v>140</v>
      </c>
      <c r="CW2697" t="s">
        <v>139</v>
      </c>
      <c r="CX2697" t="s">
        <v>140</v>
      </c>
      <c r="CY2697" t="s">
        <v>2908</v>
      </c>
      <c r="CZ2697" s="8">
        <v>16702875905</v>
      </c>
      <c r="DA2697" t="s">
        <v>1959</v>
      </c>
      <c r="DB2697" t="s">
        <v>140</v>
      </c>
      <c r="DC2697" t="s">
        <v>139</v>
      </c>
      <c r="DD2697" t="s">
        <v>117</v>
      </c>
    </row>
    <row r="2698" spans="1:114" ht="15" customHeight="1" x14ac:dyDescent="0.35">
      <c r="A2698" t="s">
        <v>10723</v>
      </c>
      <c r="B2698" t="s">
        <v>166</v>
      </c>
      <c r="C2698" s="1">
        <v>45800</v>
      </c>
      <c r="D2698" s="1">
        <v>45847</v>
      </c>
      <c r="E2698" t="s">
        <v>211</v>
      </c>
      <c r="G2698" t="s">
        <v>139</v>
      </c>
      <c r="H2698" t="s">
        <v>117</v>
      </c>
      <c r="I2698" t="s">
        <v>117</v>
      </c>
      <c r="J2698" t="s">
        <v>9643</v>
      </c>
      <c r="K2698" t="s">
        <v>2050</v>
      </c>
      <c r="L2698" t="s">
        <v>6018</v>
      </c>
      <c r="N2698" t="s">
        <v>120</v>
      </c>
      <c r="O2698" t="s">
        <v>121</v>
      </c>
      <c r="P2698" s="6">
        <v>96950</v>
      </c>
      <c r="Q2698" t="s">
        <v>122</v>
      </c>
      <c r="R2698" t="s">
        <v>6020</v>
      </c>
      <c r="S2698" s="8">
        <v>16702343207</v>
      </c>
      <c r="U2698" t="s">
        <v>2052</v>
      </c>
      <c r="V2698">
        <v>61111</v>
      </c>
      <c r="W2698" t="s">
        <v>124</v>
      </c>
      <c r="Y2698" t="s">
        <v>2053</v>
      </c>
      <c r="Z2698" t="s">
        <v>2054</v>
      </c>
      <c r="AA2698" t="s">
        <v>2055</v>
      </c>
      <c r="AB2698" t="s">
        <v>128</v>
      </c>
      <c r="AC2698" t="s">
        <v>6018</v>
      </c>
      <c r="AE2698" t="s">
        <v>120</v>
      </c>
      <c r="AF2698" t="s">
        <v>121</v>
      </c>
      <c r="AG2698" s="6">
        <v>96950</v>
      </c>
      <c r="AH2698" t="s">
        <v>122</v>
      </c>
      <c r="AI2698" t="s">
        <v>6020</v>
      </c>
      <c r="AJ2698" s="8">
        <v>16702343207</v>
      </c>
      <c r="AL2698" t="s">
        <v>2056</v>
      </c>
      <c r="BE2698" t="str">
        <f>"15-1251.00"</f>
        <v>15-1251.00</v>
      </c>
      <c r="BF2698" t="s">
        <v>10724</v>
      </c>
      <c r="BG2698" t="s">
        <v>9645</v>
      </c>
      <c r="BH2698" t="s">
        <v>2453</v>
      </c>
      <c r="BI2698">
        <v>1</v>
      </c>
      <c r="BK2698" s="1">
        <v>45870</v>
      </c>
      <c r="BL2698" s="1">
        <v>46234</v>
      </c>
      <c r="BO2698">
        <v>40</v>
      </c>
      <c r="BP2698">
        <v>0</v>
      </c>
      <c r="BQ2698">
        <v>8</v>
      </c>
      <c r="BR2698">
        <v>8</v>
      </c>
      <c r="BS2698">
        <v>8</v>
      </c>
      <c r="BT2698">
        <v>8</v>
      </c>
      <c r="BU2698">
        <v>8</v>
      </c>
      <c r="BV2698">
        <v>0</v>
      </c>
      <c r="BW2698" t="str">
        <f>"8:00 AM"</f>
        <v>8:00 AM</v>
      </c>
      <c r="BX2698" t="str">
        <f>"5:00 PM"</f>
        <v>5:00 PM</v>
      </c>
      <c r="BY2698" t="s">
        <v>459</v>
      </c>
      <c r="BZ2698">
        <v>0</v>
      </c>
      <c r="CA2698">
        <v>12</v>
      </c>
      <c r="CB2698" t="s">
        <v>117</v>
      </c>
      <c r="CD2698" s="2" t="s">
        <v>10725</v>
      </c>
      <c r="CE2698" t="s">
        <v>9647</v>
      </c>
      <c r="CF2698" t="s">
        <v>7722</v>
      </c>
      <c r="CG2698" t="s">
        <v>120</v>
      </c>
      <c r="CH2698" t="s">
        <v>121</v>
      </c>
      <c r="CI2698" s="6">
        <v>96950</v>
      </c>
      <c r="CJ2698" s="10">
        <v>17.309999999999999</v>
      </c>
      <c r="CK2698" s="10">
        <v>17.309999999999999</v>
      </c>
      <c r="CL2698" s="10">
        <v>25.97</v>
      </c>
      <c r="CM2698" s="10">
        <v>25.97</v>
      </c>
      <c r="CN2698" t="s">
        <v>137</v>
      </c>
      <c r="CP2698" t="s">
        <v>138</v>
      </c>
      <c r="CR2698" t="s">
        <v>117</v>
      </c>
      <c r="CS2698" t="s">
        <v>139</v>
      </c>
      <c r="CT2698" t="s">
        <v>140</v>
      </c>
      <c r="CU2698" t="s">
        <v>139</v>
      </c>
      <c r="CV2698" t="s">
        <v>140</v>
      </c>
      <c r="CW2698" t="s">
        <v>139</v>
      </c>
      <c r="CX2698" t="s">
        <v>140</v>
      </c>
      <c r="CY2698" t="s">
        <v>7723</v>
      </c>
      <c r="CZ2698" s="8">
        <v>16702343203</v>
      </c>
      <c r="DA2698" t="s">
        <v>2056</v>
      </c>
      <c r="DB2698" t="s">
        <v>140</v>
      </c>
      <c r="DC2698" t="s">
        <v>139</v>
      </c>
      <c r="DD2698" t="s">
        <v>117</v>
      </c>
    </row>
    <row r="2699" spans="1:114" ht="15" customHeight="1" x14ac:dyDescent="0.35">
      <c r="A2699" t="s">
        <v>5964</v>
      </c>
      <c r="B2699" t="s">
        <v>144</v>
      </c>
      <c r="C2699" s="1">
        <v>45811</v>
      </c>
      <c r="D2699" s="1">
        <v>45847</v>
      </c>
      <c r="E2699" t="s">
        <v>211</v>
      </c>
      <c r="G2699" t="s">
        <v>117</v>
      </c>
      <c r="H2699" t="s">
        <v>117</v>
      </c>
      <c r="I2699" t="s">
        <v>117</v>
      </c>
      <c r="J2699" t="s">
        <v>2547</v>
      </c>
      <c r="K2699" t="s">
        <v>2548</v>
      </c>
      <c r="L2699" t="s">
        <v>2549</v>
      </c>
      <c r="M2699" t="s">
        <v>2550</v>
      </c>
      <c r="N2699" t="s">
        <v>120</v>
      </c>
      <c r="O2699" t="s">
        <v>121</v>
      </c>
      <c r="P2699" s="6">
        <v>96950</v>
      </c>
      <c r="Q2699" t="s">
        <v>122</v>
      </c>
      <c r="S2699" s="8">
        <v>16704833926</v>
      </c>
      <c r="U2699" t="s">
        <v>2551</v>
      </c>
      <c r="V2699">
        <v>56173</v>
      </c>
      <c r="W2699" t="s">
        <v>124</v>
      </c>
      <c r="Y2699" t="s">
        <v>2552</v>
      </c>
      <c r="Z2699" t="s">
        <v>2553</v>
      </c>
      <c r="AA2699" t="s">
        <v>2554</v>
      </c>
      <c r="AB2699" t="s">
        <v>1406</v>
      </c>
      <c r="AC2699" t="s">
        <v>2549</v>
      </c>
      <c r="AD2699" t="s">
        <v>2550</v>
      </c>
      <c r="AE2699" t="s">
        <v>120</v>
      </c>
      <c r="AF2699" t="s">
        <v>121</v>
      </c>
      <c r="AG2699" s="6">
        <v>96950</v>
      </c>
      <c r="AH2699" t="s">
        <v>122</v>
      </c>
      <c r="AJ2699" s="8">
        <v>16704833926</v>
      </c>
      <c r="AL2699" t="s">
        <v>2555</v>
      </c>
      <c r="BE2699" t="str">
        <f>"45-2092.00"</f>
        <v>45-2092.00</v>
      </c>
      <c r="BF2699" t="s">
        <v>1014</v>
      </c>
      <c r="BG2699" t="s">
        <v>5965</v>
      </c>
      <c r="BH2699" t="s">
        <v>5966</v>
      </c>
      <c r="BI2699">
        <v>1</v>
      </c>
      <c r="BJ2699">
        <v>1</v>
      </c>
      <c r="BK2699" s="1">
        <v>45926</v>
      </c>
      <c r="BL2699" s="1">
        <v>46290</v>
      </c>
      <c r="BM2699" s="1">
        <v>45926</v>
      </c>
      <c r="BN2699" s="1">
        <v>46290</v>
      </c>
      <c r="BO2699">
        <v>35</v>
      </c>
      <c r="BP2699">
        <v>0</v>
      </c>
      <c r="BQ2699">
        <v>7</v>
      </c>
      <c r="BR2699">
        <v>7</v>
      </c>
      <c r="BS2699">
        <v>7</v>
      </c>
      <c r="BT2699">
        <v>7</v>
      </c>
      <c r="BU2699">
        <v>7</v>
      </c>
      <c r="BV2699">
        <v>0</v>
      </c>
      <c r="BW2699" t="str">
        <f>"8:00 AM"</f>
        <v>8:00 AM</v>
      </c>
      <c r="BX2699" t="str">
        <f>"4:00 PM"</f>
        <v>4:00 PM</v>
      </c>
      <c r="BY2699" t="s">
        <v>133</v>
      </c>
      <c r="BZ2699">
        <v>0</v>
      </c>
      <c r="CA2699">
        <v>3</v>
      </c>
      <c r="CB2699" t="s">
        <v>117</v>
      </c>
      <c r="CD2699" t="s">
        <v>5967</v>
      </c>
      <c r="CE2699" t="s">
        <v>2549</v>
      </c>
      <c r="CF2699" t="s">
        <v>2559</v>
      </c>
      <c r="CG2699" t="s">
        <v>120</v>
      </c>
      <c r="CH2699" t="s">
        <v>121</v>
      </c>
      <c r="CI2699" s="6">
        <v>96950</v>
      </c>
      <c r="CJ2699" s="10">
        <v>11.91</v>
      </c>
      <c r="CK2699" s="10">
        <v>11.91</v>
      </c>
      <c r="CL2699" s="10">
        <v>17.87</v>
      </c>
      <c r="CM2699" s="10">
        <v>17.87</v>
      </c>
      <c r="CN2699" t="s">
        <v>137</v>
      </c>
      <c r="CO2699" t="s">
        <v>2560</v>
      </c>
      <c r="CP2699" t="s">
        <v>138</v>
      </c>
      <c r="CR2699" t="s">
        <v>117</v>
      </c>
      <c r="CS2699" t="s">
        <v>139</v>
      </c>
      <c r="CT2699" t="s">
        <v>140</v>
      </c>
      <c r="CU2699" t="s">
        <v>139</v>
      </c>
      <c r="CV2699" t="s">
        <v>140</v>
      </c>
      <c r="CW2699" t="s">
        <v>139</v>
      </c>
      <c r="CX2699" t="s">
        <v>140</v>
      </c>
      <c r="CY2699" t="s">
        <v>164</v>
      </c>
      <c r="CZ2699" s="8">
        <v>16704833926</v>
      </c>
      <c r="DA2699" t="s">
        <v>2555</v>
      </c>
      <c r="DB2699" t="s">
        <v>164</v>
      </c>
      <c r="DC2699" t="s">
        <v>139</v>
      </c>
      <c r="DD2699" t="s">
        <v>117</v>
      </c>
    </row>
    <row r="2700" spans="1:114" ht="15" customHeight="1" x14ac:dyDescent="0.35">
      <c r="A2700" t="s">
        <v>2546</v>
      </c>
      <c r="B2700" t="s">
        <v>144</v>
      </c>
      <c r="C2700" s="1">
        <v>45811</v>
      </c>
      <c r="D2700" s="1">
        <v>45847</v>
      </c>
      <c r="E2700" t="s">
        <v>116</v>
      </c>
      <c r="F2700" s="1">
        <v>45883</v>
      </c>
      <c r="G2700" t="s">
        <v>139</v>
      </c>
      <c r="H2700" t="s">
        <v>117</v>
      </c>
      <c r="I2700" t="s">
        <v>117</v>
      </c>
      <c r="J2700" t="s">
        <v>2547</v>
      </c>
      <c r="K2700" t="s">
        <v>2548</v>
      </c>
      <c r="L2700" t="s">
        <v>2549</v>
      </c>
      <c r="M2700" t="s">
        <v>2550</v>
      </c>
      <c r="N2700" t="s">
        <v>120</v>
      </c>
      <c r="O2700" t="s">
        <v>121</v>
      </c>
      <c r="P2700" s="6">
        <v>96950</v>
      </c>
      <c r="Q2700" t="s">
        <v>122</v>
      </c>
      <c r="S2700" s="8">
        <v>16704833926</v>
      </c>
      <c r="U2700" t="s">
        <v>2551</v>
      </c>
      <c r="V2700">
        <v>56173</v>
      </c>
      <c r="W2700" t="s">
        <v>124</v>
      </c>
      <c r="Y2700" t="s">
        <v>2552</v>
      </c>
      <c r="Z2700" t="s">
        <v>2553</v>
      </c>
      <c r="AA2700" t="s">
        <v>2554</v>
      </c>
      <c r="AB2700" t="s">
        <v>1406</v>
      </c>
      <c r="AC2700" t="s">
        <v>2549</v>
      </c>
      <c r="AD2700" t="s">
        <v>2550</v>
      </c>
      <c r="AE2700" t="s">
        <v>120</v>
      </c>
      <c r="AF2700" t="s">
        <v>121</v>
      </c>
      <c r="AG2700" s="6">
        <v>96950</v>
      </c>
      <c r="AH2700" t="s">
        <v>122</v>
      </c>
      <c r="AJ2700" s="8">
        <v>16704833926</v>
      </c>
      <c r="AL2700" t="s">
        <v>2555</v>
      </c>
      <c r="BE2700" t="str">
        <f>"49-9071.00"</f>
        <v>49-9071.00</v>
      </c>
      <c r="BF2700" t="s">
        <v>156</v>
      </c>
      <c r="BG2700" t="s">
        <v>2556</v>
      </c>
      <c r="BH2700" t="s">
        <v>2557</v>
      </c>
      <c r="BI2700">
        <v>1</v>
      </c>
      <c r="BJ2700">
        <v>1</v>
      </c>
      <c r="BK2700" s="1">
        <v>45885</v>
      </c>
      <c r="BL2700" s="1">
        <v>46980</v>
      </c>
      <c r="BM2700" s="1">
        <v>45885</v>
      </c>
      <c r="BN2700" s="1">
        <v>46980</v>
      </c>
      <c r="BO2700">
        <v>35</v>
      </c>
      <c r="BP2700">
        <v>0</v>
      </c>
      <c r="BQ2700">
        <v>7</v>
      </c>
      <c r="BR2700">
        <v>7</v>
      </c>
      <c r="BS2700">
        <v>7</v>
      </c>
      <c r="BT2700">
        <v>7</v>
      </c>
      <c r="BU2700">
        <v>7</v>
      </c>
      <c r="BV2700">
        <v>0</v>
      </c>
      <c r="BW2700" t="str">
        <f>"8:00 AM"</f>
        <v>8:00 AM</v>
      </c>
      <c r="BX2700" t="str">
        <f>"4:00 PM"</f>
        <v>4:00 PM</v>
      </c>
      <c r="BY2700" t="s">
        <v>133</v>
      </c>
      <c r="BZ2700">
        <v>0</v>
      </c>
      <c r="CA2700">
        <v>24</v>
      </c>
      <c r="CB2700" t="s">
        <v>117</v>
      </c>
      <c r="CD2700" t="s">
        <v>2558</v>
      </c>
      <c r="CE2700" t="s">
        <v>2549</v>
      </c>
      <c r="CF2700" t="s">
        <v>2559</v>
      </c>
      <c r="CG2700" t="s">
        <v>120</v>
      </c>
      <c r="CH2700" t="s">
        <v>121</v>
      </c>
      <c r="CI2700" s="6">
        <v>96950</v>
      </c>
      <c r="CJ2700" s="10">
        <v>9.75</v>
      </c>
      <c r="CK2700" s="10">
        <v>9.75</v>
      </c>
      <c r="CL2700" s="10">
        <v>14.63</v>
      </c>
      <c r="CM2700" s="10">
        <v>14.63</v>
      </c>
      <c r="CN2700" t="s">
        <v>137</v>
      </c>
      <c r="CO2700" t="s">
        <v>2560</v>
      </c>
      <c r="CP2700" t="s">
        <v>138</v>
      </c>
      <c r="CR2700" t="s">
        <v>117</v>
      </c>
      <c r="CS2700" t="s">
        <v>139</v>
      </c>
      <c r="CT2700" t="s">
        <v>140</v>
      </c>
      <c r="CU2700" t="s">
        <v>139</v>
      </c>
      <c r="CV2700" t="s">
        <v>140</v>
      </c>
      <c r="CW2700" t="s">
        <v>139</v>
      </c>
      <c r="CX2700" t="s">
        <v>140</v>
      </c>
      <c r="CY2700" t="s">
        <v>164</v>
      </c>
      <c r="CZ2700" s="8">
        <v>16704833926</v>
      </c>
      <c r="DA2700" t="s">
        <v>2555</v>
      </c>
      <c r="DB2700" t="s">
        <v>164</v>
      </c>
      <c r="DC2700" t="s">
        <v>139</v>
      </c>
      <c r="DD2700" t="s">
        <v>117</v>
      </c>
    </row>
    <row r="2701" spans="1:114" ht="15" customHeight="1" x14ac:dyDescent="0.35">
      <c r="A2701" t="s">
        <v>12512</v>
      </c>
      <c r="B2701" t="s">
        <v>115</v>
      </c>
      <c r="C2701" s="1">
        <v>45821</v>
      </c>
      <c r="D2701" s="1">
        <v>45847</v>
      </c>
      <c r="E2701" t="s">
        <v>116</v>
      </c>
      <c r="F2701" s="1">
        <v>45929</v>
      </c>
      <c r="G2701" t="s">
        <v>117</v>
      </c>
      <c r="H2701" t="s">
        <v>117</v>
      </c>
      <c r="I2701" t="s">
        <v>117</v>
      </c>
      <c r="J2701" t="s">
        <v>12513</v>
      </c>
      <c r="K2701" t="s">
        <v>12514</v>
      </c>
      <c r="L2701" t="s">
        <v>12515</v>
      </c>
      <c r="M2701" t="s">
        <v>9860</v>
      </c>
      <c r="N2701" t="s">
        <v>120</v>
      </c>
      <c r="O2701" t="s">
        <v>121</v>
      </c>
      <c r="P2701" s="6">
        <v>96950</v>
      </c>
      <c r="Q2701" t="s">
        <v>122</v>
      </c>
      <c r="R2701" t="s">
        <v>652</v>
      </c>
      <c r="S2701" s="8">
        <v>16702883526</v>
      </c>
      <c r="U2701" t="s">
        <v>6474</v>
      </c>
      <c r="V2701">
        <v>445110</v>
      </c>
      <c r="W2701" t="s">
        <v>124</v>
      </c>
      <c r="Y2701" t="s">
        <v>1041</v>
      </c>
      <c r="Z2701" t="s">
        <v>6475</v>
      </c>
      <c r="AA2701" t="s">
        <v>140</v>
      </c>
      <c r="AB2701" t="s">
        <v>189</v>
      </c>
      <c r="AC2701" t="s">
        <v>12515</v>
      </c>
      <c r="AD2701" t="s">
        <v>9860</v>
      </c>
      <c r="AE2701" t="s">
        <v>120</v>
      </c>
      <c r="AF2701" t="s">
        <v>121</v>
      </c>
      <c r="AG2701" s="6">
        <v>96950</v>
      </c>
      <c r="AH2701" t="s">
        <v>122</v>
      </c>
      <c r="AI2701" t="s">
        <v>652</v>
      </c>
      <c r="AJ2701" s="8">
        <v>16702883526</v>
      </c>
      <c r="AL2701" t="s">
        <v>12516</v>
      </c>
      <c r="BE2701" t="str">
        <f>"33-9099.02"</f>
        <v>33-9099.02</v>
      </c>
      <c r="BF2701" t="s">
        <v>12517</v>
      </c>
      <c r="BG2701" t="s">
        <v>12518</v>
      </c>
      <c r="BH2701" t="s">
        <v>12519</v>
      </c>
      <c r="BI2701">
        <v>2</v>
      </c>
      <c r="BK2701" s="1">
        <v>45931</v>
      </c>
      <c r="BL2701" s="1">
        <v>46295</v>
      </c>
      <c r="BO2701">
        <v>35</v>
      </c>
      <c r="BP2701">
        <v>0</v>
      </c>
      <c r="BQ2701">
        <v>7</v>
      </c>
      <c r="BR2701">
        <v>7</v>
      </c>
      <c r="BS2701">
        <v>7</v>
      </c>
      <c r="BT2701">
        <v>7</v>
      </c>
      <c r="BU2701">
        <v>7</v>
      </c>
      <c r="BV2701">
        <v>0</v>
      </c>
      <c r="BW2701" t="str">
        <f>"10:00 AM"</f>
        <v>10:00 AM</v>
      </c>
      <c r="BX2701" t="str">
        <f>"6:00 PM"</f>
        <v>6:00 PM</v>
      </c>
      <c r="BY2701" t="s">
        <v>133</v>
      </c>
      <c r="BZ2701">
        <v>0</v>
      </c>
      <c r="CA2701">
        <v>12</v>
      </c>
      <c r="CB2701" t="s">
        <v>117</v>
      </c>
      <c r="CD2701" t="s">
        <v>12520</v>
      </c>
      <c r="CE2701" t="s">
        <v>5212</v>
      </c>
      <c r="CF2701" t="s">
        <v>9860</v>
      </c>
      <c r="CG2701" t="s">
        <v>120</v>
      </c>
      <c r="CH2701" t="s">
        <v>121</v>
      </c>
      <c r="CI2701" s="6">
        <v>96950</v>
      </c>
      <c r="CJ2701" s="10">
        <v>13.18</v>
      </c>
      <c r="CK2701" s="10">
        <v>13.25</v>
      </c>
      <c r="CL2701" s="10">
        <v>0</v>
      </c>
      <c r="CM2701" s="10">
        <v>0</v>
      </c>
      <c r="CN2701" t="s">
        <v>137</v>
      </c>
      <c r="CO2701" t="s">
        <v>140</v>
      </c>
      <c r="CP2701" t="s">
        <v>138</v>
      </c>
      <c r="CR2701" t="s">
        <v>117</v>
      </c>
      <c r="CS2701" t="s">
        <v>139</v>
      </c>
      <c r="CT2701" t="s">
        <v>139</v>
      </c>
      <c r="CU2701" t="s">
        <v>140</v>
      </c>
      <c r="CV2701" t="s">
        <v>140</v>
      </c>
      <c r="CW2701" t="s">
        <v>139</v>
      </c>
      <c r="CX2701" t="s">
        <v>140</v>
      </c>
      <c r="CY2701" t="s">
        <v>664</v>
      </c>
      <c r="CZ2701" s="8">
        <v>16702883526</v>
      </c>
      <c r="DA2701" t="s">
        <v>12516</v>
      </c>
      <c r="DB2701" t="s">
        <v>140</v>
      </c>
      <c r="DC2701" t="s">
        <v>139</v>
      </c>
      <c r="DD2701" t="s">
        <v>117</v>
      </c>
    </row>
    <row r="2702" spans="1:114" ht="15" customHeight="1" x14ac:dyDescent="0.35">
      <c r="A2702" t="s">
        <v>10613</v>
      </c>
      <c r="B2702" t="s">
        <v>115</v>
      </c>
      <c r="C2702" s="1">
        <v>45831</v>
      </c>
      <c r="D2702" s="1">
        <v>45847</v>
      </c>
      <c r="E2702" t="s">
        <v>211</v>
      </c>
      <c r="G2702" t="s">
        <v>117</v>
      </c>
      <c r="H2702" t="s">
        <v>117</v>
      </c>
      <c r="I2702" t="s">
        <v>117</v>
      </c>
      <c r="J2702" t="s">
        <v>2198</v>
      </c>
      <c r="L2702" t="s">
        <v>2199</v>
      </c>
      <c r="M2702" t="s">
        <v>2200</v>
      </c>
      <c r="N2702" t="s">
        <v>120</v>
      </c>
      <c r="O2702" t="s">
        <v>121</v>
      </c>
      <c r="P2702" s="6">
        <v>96950</v>
      </c>
      <c r="Q2702" t="s">
        <v>122</v>
      </c>
      <c r="S2702" s="8">
        <v>16702342783</v>
      </c>
      <c r="U2702" t="s">
        <v>2201</v>
      </c>
      <c r="V2702">
        <v>812199</v>
      </c>
      <c r="W2702" t="s">
        <v>124</v>
      </c>
      <c r="Y2702" t="s">
        <v>2202</v>
      </c>
      <c r="Z2702" t="s">
        <v>2203</v>
      </c>
      <c r="AA2702" t="s">
        <v>2204</v>
      </c>
      <c r="AB2702" t="s">
        <v>2205</v>
      </c>
      <c r="AC2702" t="s">
        <v>2199</v>
      </c>
      <c r="AD2702" t="s">
        <v>2200</v>
      </c>
      <c r="AE2702" t="s">
        <v>120</v>
      </c>
      <c r="AF2702" t="s">
        <v>121</v>
      </c>
      <c r="AG2702" s="6">
        <v>96950</v>
      </c>
      <c r="AH2702" t="s">
        <v>122</v>
      </c>
      <c r="AJ2702" s="8">
        <v>16702342783</v>
      </c>
      <c r="AL2702" t="s">
        <v>2206</v>
      </c>
      <c r="AM2702" t="s">
        <v>717</v>
      </c>
      <c r="AN2702" t="s">
        <v>2207</v>
      </c>
      <c r="AO2702" t="s">
        <v>2208</v>
      </c>
      <c r="AP2702" t="s">
        <v>1561</v>
      </c>
      <c r="AQ2702" t="s">
        <v>2209</v>
      </c>
      <c r="AR2702" t="s">
        <v>2210</v>
      </c>
      <c r="AS2702" t="s">
        <v>120</v>
      </c>
      <c r="AT2702" t="s">
        <v>121</v>
      </c>
      <c r="AU2702" s="6">
        <v>96950</v>
      </c>
      <c r="AV2702" t="s">
        <v>122</v>
      </c>
      <c r="AX2702" s="8">
        <v>16702330081</v>
      </c>
      <c r="AZ2702" t="s">
        <v>2211</v>
      </c>
      <c r="BA2702" t="s">
        <v>2212</v>
      </c>
      <c r="BB2702" t="s">
        <v>2213</v>
      </c>
      <c r="BC2702" t="s">
        <v>121</v>
      </c>
      <c r="BD2702" t="s">
        <v>2214</v>
      </c>
      <c r="BE2702" t="str">
        <f>"31-9011.00"</f>
        <v>31-9011.00</v>
      </c>
      <c r="BF2702" t="s">
        <v>225</v>
      </c>
      <c r="BG2702" t="s">
        <v>2215</v>
      </c>
      <c r="BH2702" t="s">
        <v>494</v>
      </c>
      <c r="BI2702">
        <v>3</v>
      </c>
      <c r="BK2702" s="1">
        <v>45951</v>
      </c>
      <c r="BL2702" s="1">
        <v>46315</v>
      </c>
      <c r="BO2702">
        <v>36</v>
      </c>
      <c r="BP2702">
        <v>0</v>
      </c>
      <c r="BQ2702">
        <v>6</v>
      </c>
      <c r="BR2702">
        <v>6</v>
      </c>
      <c r="BS2702">
        <v>6</v>
      </c>
      <c r="BT2702">
        <v>6</v>
      </c>
      <c r="BU2702">
        <v>6</v>
      </c>
      <c r="BV2702">
        <v>6</v>
      </c>
      <c r="BW2702" t="str">
        <f>"11:00 AM"</f>
        <v>11:00 AM</v>
      </c>
      <c r="BX2702" t="str">
        <f>"5:00 PM"</f>
        <v>5:00 PM</v>
      </c>
      <c r="BY2702" t="s">
        <v>159</v>
      </c>
      <c r="BZ2702">
        <v>0</v>
      </c>
      <c r="CA2702">
        <v>24</v>
      </c>
      <c r="CB2702" t="s">
        <v>117</v>
      </c>
      <c r="CD2702" t="s">
        <v>2217</v>
      </c>
      <c r="CE2702" t="s">
        <v>2218</v>
      </c>
      <c r="CF2702" t="s">
        <v>2199</v>
      </c>
      <c r="CG2702" t="s">
        <v>120</v>
      </c>
      <c r="CH2702" t="s">
        <v>121</v>
      </c>
      <c r="CI2702" s="6">
        <v>96950</v>
      </c>
      <c r="CJ2702" s="10">
        <v>12.37</v>
      </c>
      <c r="CL2702" s="10">
        <v>18.55</v>
      </c>
      <c r="CN2702" t="s">
        <v>137</v>
      </c>
      <c r="CP2702" t="s">
        <v>138</v>
      </c>
      <c r="CR2702" t="s">
        <v>117</v>
      </c>
      <c r="CS2702" t="s">
        <v>139</v>
      </c>
      <c r="CT2702" t="s">
        <v>140</v>
      </c>
      <c r="CU2702" t="s">
        <v>139</v>
      </c>
      <c r="CV2702" t="s">
        <v>140</v>
      </c>
      <c r="CW2702" t="s">
        <v>139</v>
      </c>
      <c r="CX2702" t="s">
        <v>140</v>
      </c>
      <c r="CY2702" t="s">
        <v>10614</v>
      </c>
      <c r="CZ2702" s="8">
        <v>16702342783</v>
      </c>
      <c r="DA2702" t="s">
        <v>2206</v>
      </c>
      <c r="DB2702" t="s">
        <v>140</v>
      </c>
      <c r="DC2702" t="s">
        <v>139</v>
      </c>
      <c r="DD2702" t="s">
        <v>117</v>
      </c>
      <c r="DE2702" t="s">
        <v>2207</v>
      </c>
      <c r="DF2702" t="s">
        <v>2208</v>
      </c>
      <c r="DG2702" t="s">
        <v>2718</v>
      </c>
      <c r="DH2702" t="s">
        <v>2213</v>
      </c>
      <c r="DI2702" t="s">
        <v>10615</v>
      </c>
      <c r="DJ2702" t="s">
        <v>2211</v>
      </c>
    </row>
    <row r="2703" spans="1:114" ht="15" customHeight="1" x14ac:dyDescent="0.35">
      <c r="A2703" t="s">
        <v>16817</v>
      </c>
      <c r="B2703" t="s">
        <v>115</v>
      </c>
      <c r="C2703" s="1">
        <v>45833</v>
      </c>
      <c r="D2703" s="1">
        <v>45847</v>
      </c>
      <c r="E2703" t="s">
        <v>116</v>
      </c>
      <c r="F2703" s="1">
        <v>45929</v>
      </c>
      <c r="G2703" t="s">
        <v>139</v>
      </c>
      <c r="H2703" t="s">
        <v>117</v>
      </c>
      <c r="I2703" t="s">
        <v>117</v>
      </c>
      <c r="J2703" t="s">
        <v>347</v>
      </c>
      <c r="K2703" t="s">
        <v>348</v>
      </c>
      <c r="L2703" t="s">
        <v>349</v>
      </c>
      <c r="M2703" t="s">
        <v>350</v>
      </c>
      <c r="N2703" t="s">
        <v>136</v>
      </c>
      <c r="O2703" t="s">
        <v>121</v>
      </c>
      <c r="P2703" s="6">
        <v>96950</v>
      </c>
      <c r="Q2703" t="s">
        <v>122</v>
      </c>
      <c r="S2703" s="8">
        <v>16702346412</v>
      </c>
      <c r="T2703">
        <v>1510</v>
      </c>
      <c r="U2703" t="s">
        <v>351</v>
      </c>
      <c r="V2703">
        <v>72111</v>
      </c>
      <c r="W2703" t="s">
        <v>124</v>
      </c>
      <c r="Y2703" t="s">
        <v>352</v>
      </c>
      <c r="Z2703" t="s">
        <v>353</v>
      </c>
      <c r="AB2703" t="s">
        <v>354</v>
      </c>
      <c r="AC2703" t="s">
        <v>349</v>
      </c>
      <c r="AD2703" t="s">
        <v>350</v>
      </c>
      <c r="AE2703" t="s">
        <v>136</v>
      </c>
      <c r="AF2703" t="s">
        <v>121</v>
      </c>
      <c r="AG2703" s="6">
        <v>96950</v>
      </c>
      <c r="AH2703" t="s">
        <v>122</v>
      </c>
      <c r="AJ2703" s="8">
        <v>16702852190</v>
      </c>
      <c r="AL2703" t="s">
        <v>356</v>
      </c>
      <c r="BE2703" t="str">
        <f>"53-7065.00"</f>
        <v>53-7065.00</v>
      </c>
      <c r="BF2703" t="s">
        <v>255</v>
      </c>
      <c r="BG2703" t="s">
        <v>7558</v>
      </c>
      <c r="BH2703" t="s">
        <v>6893</v>
      </c>
      <c r="BI2703">
        <v>2</v>
      </c>
      <c r="BK2703" s="1">
        <v>45931</v>
      </c>
      <c r="BL2703" s="1">
        <v>47026</v>
      </c>
      <c r="BO2703">
        <v>35</v>
      </c>
      <c r="BP2703">
        <v>0</v>
      </c>
      <c r="BQ2703">
        <v>7</v>
      </c>
      <c r="BR2703">
        <v>7</v>
      </c>
      <c r="BS2703">
        <v>7</v>
      </c>
      <c r="BT2703">
        <v>7</v>
      </c>
      <c r="BU2703">
        <v>7</v>
      </c>
      <c r="BV2703">
        <v>0</v>
      </c>
      <c r="BW2703" t="str">
        <f>"8:00 AM"</f>
        <v>8:00 AM</v>
      </c>
      <c r="BX2703" t="str">
        <f>"4:00 PM"</f>
        <v>4:00 PM</v>
      </c>
      <c r="BY2703" t="s">
        <v>159</v>
      </c>
      <c r="BZ2703">
        <v>0</v>
      </c>
      <c r="CA2703">
        <v>12</v>
      </c>
      <c r="CB2703" t="s">
        <v>117</v>
      </c>
      <c r="CD2703" t="s">
        <v>10817</v>
      </c>
      <c r="CE2703" t="s">
        <v>7560</v>
      </c>
      <c r="CF2703" t="s">
        <v>350</v>
      </c>
      <c r="CG2703" t="s">
        <v>136</v>
      </c>
      <c r="CH2703" t="s">
        <v>121</v>
      </c>
      <c r="CI2703" s="6">
        <v>96950</v>
      </c>
      <c r="CJ2703" s="10">
        <v>8.86</v>
      </c>
      <c r="CK2703" s="10">
        <v>10</v>
      </c>
      <c r="CL2703" s="10">
        <v>13.29</v>
      </c>
      <c r="CM2703" s="10">
        <v>15</v>
      </c>
      <c r="CN2703" t="s">
        <v>137</v>
      </c>
      <c r="CO2703" t="s">
        <v>6765</v>
      </c>
      <c r="CP2703" t="s">
        <v>138</v>
      </c>
      <c r="CR2703" t="s">
        <v>117</v>
      </c>
      <c r="CS2703" t="s">
        <v>139</v>
      </c>
      <c r="CT2703" t="s">
        <v>140</v>
      </c>
      <c r="CU2703" t="s">
        <v>139</v>
      </c>
      <c r="CV2703" t="s">
        <v>139</v>
      </c>
      <c r="CW2703" t="s">
        <v>139</v>
      </c>
      <c r="CX2703" t="s">
        <v>140</v>
      </c>
      <c r="CY2703" s="2" t="s">
        <v>12322</v>
      </c>
      <c r="CZ2703" s="8">
        <v>16702346412</v>
      </c>
      <c r="DA2703" t="s">
        <v>363</v>
      </c>
      <c r="DB2703" t="s">
        <v>292</v>
      </c>
      <c r="DC2703" t="s">
        <v>139</v>
      </c>
      <c r="DD2703" t="s">
        <v>117</v>
      </c>
      <c r="DE2703" t="s">
        <v>352</v>
      </c>
      <c r="DF2703" t="s">
        <v>353</v>
      </c>
      <c r="DH2703" t="s">
        <v>351</v>
      </c>
      <c r="DI2703" t="s">
        <v>365</v>
      </c>
      <c r="DJ2703" t="s">
        <v>356</v>
      </c>
    </row>
    <row r="2704" spans="1:114" ht="15" customHeight="1" x14ac:dyDescent="0.35">
      <c r="A2704" t="s">
        <v>15638</v>
      </c>
      <c r="B2704" t="s">
        <v>144</v>
      </c>
      <c r="C2704" s="1">
        <v>45785</v>
      </c>
      <c r="D2704" s="1">
        <v>45848</v>
      </c>
      <c r="E2704" t="s">
        <v>211</v>
      </c>
      <c r="G2704" t="s">
        <v>139</v>
      </c>
      <c r="H2704" t="s">
        <v>117</v>
      </c>
      <c r="I2704" t="s">
        <v>117</v>
      </c>
      <c r="J2704" t="s">
        <v>8349</v>
      </c>
      <c r="K2704" t="s">
        <v>8350</v>
      </c>
      <c r="L2704" t="s">
        <v>8351</v>
      </c>
      <c r="N2704" t="s">
        <v>120</v>
      </c>
      <c r="O2704" t="s">
        <v>121</v>
      </c>
      <c r="P2704" s="6">
        <v>96950</v>
      </c>
      <c r="Q2704" t="s">
        <v>122</v>
      </c>
      <c r="S2704" s="8">
        <v>16702332421</v>
      </c>
      <c r="U2704" t="s">
        <v>8352</v>
      </c>
      <c r="V2704">
        <v>722513</v>
      </c>
      <c r="W2704" t="s">
        <v>124</v>
      </c>
      <c r="Y2704" t="s">
        <v>1561</v>
      </c>
      <c r="Z2704" t="s">
        <v>2582</v>
      </c>
      <c r="AA2704" t="s">
        <v>5018</v>
      </c>
      <c r="AB2704" t="s">
        <v>189</v>
      </c>
      <c r="AC2704" t="s">
        <v>2580</v>
      </c>
      <c r="AE2704" t="s">
        <v>120</v>
      </c>
      <c r="AF2704" t="s">
        <v>121</v>
      </c>
      <c r="AG2704" s="6">
        <v>96950</v>
      </c>
      <c r="AH2704" t="s">
        <v>122</v>
      </c>
      <c r="AJ2704" s="8">
        <v>16702862420</v>
      </c>
      <c r="AL2704" t="s">
        <v>8353</v>
      </c>
      <c r="BE2704" t="str">
        <f>"43-3031.00"</f>
        <v>43-3031.00</v>
      </c>
      <c r="BF2704" t="s">
        <v>357</v>
      </c>
      <c r="BG2704" t="s">
        <v>8354</v>
      </c>
      <c r="BH2704" t="s">
        <v>8355</v>
      </c>
      <c r="BI2704">
        <v>2</v>
      </c>
      <c r="BJ2704">
        <v>2</v>
      </c>
      <c r="BK2704" s="1">
        <v>45901</v>
      </c>
      <c r="BL2704" s="1">
        <v>46265</v>
      </c>
      <c r="BM2704" s="1">
        <v>45901</v>
      </c>
      <c r="BN2704" s="1">
        <v>46265</v>
      </c>
      <c r="BO2704">
        <v>35</v>
      </c>
      <c r="BP2704">
        <v>0</v>
      </c>
      <c r="BQ2704">
        <v>7</v>
      </c>
      <c r="BR2704">
        <v>7</v>
      </c>
      <c r="BS2704">
        <v>7</v>
      </c>
      <c r="BT2704">
        <v>7</v>
      </c>
      <c r="BU2704">
        <v>7</v>
      </c>
      <c r="BV2704">
        <v>0</v>
      </c>
      <c r="BW2704" t="str">
        <f>"9:00 AM"</f>
        <v>9:00 AM</v>
      </c>
      <c r="BX2704" t="str">
        <f>"5:00 PM"</f>
        <v>5:00 PM</v>
      </c>
      <c r="BY2704" t="s">
        <v>159</v>
      </c>
      <c r="BZ2704">
        <v>0</v>
      </c>
      <c r="CA2704">
        <v>24</v>
      </c>
      <c r="CB2704" t="s">
        <v>117</v>
      </c>
      <c r="CD2704" t="s">
        <v>15639</v>
      </c>
      <c r="CE2704" t="s">
        <v>2586</v>
      </c>
      <c r="CG2704" t="s">
        <v>136</v>
      </c>
      <c r="CH2704" t="s">
        <v>121</v>
      </c>
      <c r="CI2704" s="6">
        <v>96950</v>
      </c>
      <c r="CJ2704" s="10">
        <v>12.28</v>
      </c>
      <c r="CK2704" s="10">
        <v>12.86</v>
      </c>
      <c r="CL2704" s="10">
        <v>18.420000000000002</v>
      </c>
      <c r="CM2704" s="10">
        <v>19.29</v>
      </c>
      <c r="CN2704" t="s">
        <v>137</v>
      </c>
      <c r="CO2704" t="s">
        <v>164</v>
      </c>
      <c r="CP2704" t="s">
        <v>138</v>
      </c>
      <c r="CR2704" t="s">
        <v>117</v>
      </c>
      <c r="CS2704" t="s">
        <v>139</v>
      </c>
      <c r="CT2704" t="s">
        <v>140</v>
      </c>
      <c r="CU2704" t="s">
        <v>139</v>
      </c>
      <c r="CV2704" t="s">
        <v>140</v>
      </c>
      <c r="CW2704" t="s">
        <v>139</v>
      </c>
      <c r="CX2704" t="s">
        <v>140</v>
      </c>
      <c r="CY2704" t="s">
        <v>2587</v>
      </c>
      <c r="CZ2704" s="8">
        <v>16702332421</v>
      </c>
      <c r="DA2704" t="s">
        <v>8353</v>
      </c>
      <c r="DB2704" t="s">
        <v>140</v>
      </c>
      <c r="DC2704" t="s">
        <v>139</v>
      </c>
      <c r="DD2704" t="s">
        <v>117</v>
      </c>
    </row>
    <row r="2705" spans="1:114" ht="15" customHeight="1" x14ac:dyDescent="0.35">
      <c r="A2705" t="s">
        <v>8593</v>
      </c>
      <c r="B2705" t="s">
        <v>144</v>
      </c>
      <c r="C2705" s="1">
        <v>45786</v>
      </c>
      <c r="D2705" s="1">
        <v>45848</v>
      </c>
      <c r="E2705" t="s">
        <v>211</v>
      </c>
      <c r="G2705" t="s">
        <v>117</v>
      </c>
      <c r="H2705" t="s">
        <v>117</v>
      </c>
      <c r="I2705" t="s">
        <v>117</v>
      </c>
      <c r="J2705" t="s">
        <v>4773</v>
      </c>
      <c r="K2705" t="s">
        <v>140</v>
      </c>
      <c r="L2705" t="s">
        <v>4774</v>
      </c>
      <c r="M2705" t="s">
        <v>3160</v>
      </c>
      <c r="N2705" t="s">
        <v>136</v>
      </c>
      <c r="O2705" t="s">
        <v>121</v>
      </c>
      <c r="P2705" s="6">
        <v>96950</v>
      </c>
      <c r="Q2705" t="s">
        <v>122</v>
      </c>
      <c r="R2705" t="s">
        <v>140</v>
      </c>
      <c r="S2705" s="8">
        <v>16702346560</v>
      </c>
      <c r="U2705" t="s">
        <v>4775</v>
      </c>
      <c r="V2705">
        <v>238220</v>
      </c>
      <c r="W2705" t="s">
        <v>124</v>
      </c>
      <c r="Y2705" t="s">
        <v>4776</v>
      </c>
      <c r="Z2705" t="s">
        <v>353</v>
      </c>
      <c r="AA2705" t="s">
        <v>8594</v>
      </c>
      <c r="AB2705" t="s">
        <v>936</v>
      </c>
      <c r="AC2705" t="s">
        <v>4774</v>
      </c>
      <c r="AD2705" t="s">
        <v>3160</v>
      </c>
      <c r="AE2705" t="s">
        <v>136</v>
      </c>
      <c r="AF2705" t="s">
        <v>121</v>
      </c>
      <c r="AG2705" s="6">
        <v>96950</v>
      </c>
      <c r="AH2705" t="s">
        <v>122</v>
      </c>
      <c r="AJ2705" s="8">
        <v>16702346560</v>
      </c>
      <c r="AL2705" t="s">
        <v>4778</v>
      </c>
      <c r="BE2705" t="str">
        <f>"49-9021.00"</f>
        <v>49-9021.00</v>
      </c>
      <c r="BF2705" t="s">
        <v>239</v>
      </c>
      <c r="BG2705" t="s">
        <v>8595</v>
      </c>
      <c r="BH2705" t="s">
        <v>8596</v>
      </c>
      <c r="BI2705">
        <v>3</v>
      </c>
      <c r="BJ2705">
        <v>3</v>
      </c>
      <c r="BK2705" s="1">
        <v>45901</v>
      </c>
      <c r="BL2705" s="1">
        <v>46265</v>
      </c>
      <c r="BM2705" s="1">
        <v>45901</v>
      </c>
      <c r="BN2705" s="1">
        <v>46265</v>
      </c>
      <c r="BO2705">
        <v>35</v>
      </c>
      <c r="BP2705">
        <v>0</v>
      </c>
      <c r="BQ2705">
        <v>7</v>
      </c>
      <c r="BR2705">
        <v>7</v>
      </c>
      <c r="BS2705">
        <v>7</v>
      </c>
      <c r="BT2705">
        <v>7</v>
      </c>
      <c r="BU2705">
        <v>7</v>
      </c>
      <c r="BV2705">
        <v>0</v>
      </c>
      <c r="BW2705" t="str">
        <f>"8:00 AM"</f>
        <v>8:00 AM</v>
      </c>
      <c r="BX2705" t="str">
        <f>"4:00 PM"</f>
        <v>4:00 PM</v>
      </c>
      <c r="BY2705" t="s">
        <v>159</v>
      </c>
      <c r="BZ2705">
        <v>0</v>
      </c>
      <c r="CA2705">
        <v>24</v>
      </c>
      <c r="CB2705" t="s">
        <v>117</v>
      </c>
      <c r="CD2705" t="s">
        <v>8597</v>
      </c>
      <c r="CE2705" t="s">
        <v>4774</v>
      </c>
      <c r="CF2705" t="s">
        <v>3160</v>
      </c>
      <c r="CG2705" t="s">
        <v>136</v>
      </c>
      <c r="CH2705" t="s">
        <v>121</v>
      </c>
      <c r="CI2705" s="6">
        <v>96950</v>
      </c>
      <c r="CJ2705" s="10">
        <v>11</v>
      </c>
      <c r="CK2705" s="10">
        <v>15</v>
      </c>
      <c r="CL2705" s="10">
        <v>16.5</v>
      </c>
      <c r="CM2705" s="10">
        <v>22.5</v>
      </c>
      <c r="CN2705" t="s">
        <v>137</v>
      </c>
      <c r="CP2705" t="s">
        <v>138</v>
      </c>
      <c r="CR2705" t="s">
        <v>139</v>
      </c>
      <c r="CS2705" t="s">
        <v>139</v>
      </c>
      <c r="CT2705" t="s">
        <v>139</v>
      </c>
      <c r="CU2705" t="s">
        <v>139</v>
      </c>
      <c r="CV2705" t="s">
        <v>140</v>
      </c>
      <c r="CW2705" t="s">
        <v>139</v>
      </c>
      <c r="CX2705" t="s">
        <v>139</v>
      </c>
      <c r="CY2705" t="s">
        <v>8598</v>
      </c>
      <c r="CZ2705" s="8">
        <v>16702346560</v>
      </c>
      <c r="DA2705" t="s">
        <v>4778</v>
      </c>
      <c r="DB2705" t="s">
        <v>1095</v>
      </c>
      <c r="DC2705" t="s">
        <v>139</v>
      </c>
      <c r="DD2705" t="s">
        <v>117</v>
      </c>
    </row>
    <row r="2706" spans="1:114" ht="15" customHeight="1" x14ac:dyDescent="0.35">
      <c r="A2706" t="s">
        <v>10717</v>
      </c>
      <c r="B2706" t="s">
        <v>166</v>
      </c>
      <c r="C2706" s="1">
        <v>45786</v>
      </c>
      <c r="D2706" s="1">
        <v>45848</v>
      </c>
      <c r="E2706" t="s">
        <v>211</v>
      </c>
      <c r="G2706" t="s">
        <v>117</v>
      </c>
      <c r="H2706" t="s">
        <v>117</v>
      </c>
      <c r="I2706" t="s">
        <v>117</v>
      </c>
      <c r="J2706" t="s">
        <v>5096</v>
      </c>
      <c r="L2706" t="s">
        <v>5097</v>
      </c>
      <c r="N2706" t="s">
        <v>120</v>
      </c>
      <c r="O2706" t="s">
        <v>121</v>
      </c>
      <c r="P2706" s="6">
        <v>96950</v>
      </c>
      <c r="Q2706" t="s">
        <v>122</v>
      </c>
      <c r="R2706" t="s">
        <v>140</v>
      </c>
      <c r="S2706" s="8">
        <v>16704831285</v>
      </c>
      <c r="U2706" t="s">
        <v>5098</v>
      </c>
      <c r="V2706">
        <v>541340</v>
      </c>
      <c r="W2706" t="s">
        <v>124</v>
      </c>
      <c r="Y2706" t="s">
        <v>1381</v>
      </c>
      <c r="Z2706" t="s">
        <v>1382</v>
      </c>
      <c r="AA2706" t="s">
        <v>1039</v>
      </c>
      <c r="AB2706" t="s">
        <v>1945</v>
      </c>
      <c r="AC2706" t="s">
        <v>5097</v>
      </c>
      <c r="AE2706" t="s">
        <v>120</v>
      </c>
      <c r="AF2706" t="s">
        <v>121</v>
      </c>
      <c r="AG2706" s="6">
        <v>96950</v>
      </c>
      <c r="AH2706" t="s">
        <v>122</v>
      </c>
      <c r="AJ2706" s="8">
        <v>16704831285</v>
      </c>
      <c r="AL2706" t="s">
        <v>5099</v>
      </c>
      <c r="BE2706" t="str">
        <f>"17-3011.00"</f>
        <v>17-3011.00</v>
      </c>
      <c r="BF2706" t="s">
        <v>1589</v>
      </c>
      <c r="BG2706" t="s">
        <v>10718</v>
      </c>
      <c r="BH2706" t="s">
        <v>1591</v>
      </c>
      <c r="BI2706">
        <v>1</v>
      </c>
      <c r="BK2706" s="1">
        <v>45884</v>
      </c>
      <c r="BL2706" s="1">
        <v>46248</v>
      </c>
      <c r="BO2706">
        <v>35</v>
      </c>
      <c r="BP2706">
        <v>0</v>
      </c>
      <c r="BQ2706">
        <v>7</v>
      </c>
      <c r="BR2706">
        <v>7</v>
      </c>
      <c r="BS2706">
        <v>7</v>
      </c>
      <c r="BT2706">
        <v>7</v>
      </c>
      <c r="BU2706">
        <v>7</v>
      </c>
      <c r="BV2706">
        <v>0</v>
      </c>
      <c r="BW2706" t="str">
        <f>"9:00 AM"</f>
        <v>9:00 AM</v>
      </c>
      <c r="BX2706" t="str">
        <f>"5:00 PM"</f>
        <v>5:00 PM</v>
      </c>
      <c r="BY2706" t="s">
        <v>159</v>
      </c>
      <c r="BZ2706">
        <v>0</v>
      </c>
      <c r="CA2706">
        <v>24</v>
      </c>
      <c r="CB2706" t="s">
        <v>117</v>
      </c>
      <c r="CD2706" t="s">
        <v>10719</v>
      </c>
      <c r="CE2706" t="s">
        <v>10720</v>
      </c>
      <c r="CF2706" t="s">
        <v>10721</v>
      </c>
      <c r="CG2706" t="s">
        <v>120</v>
      </c>
      <c r="CH2706" t="s">
        <v>121</v>
      </c>
      <c r="CI2706" s="6">
        <v>96950</v>
      </c>
      <c r="CJ2706" s="10">
        <v>16.18</v>
      </c>
      <c r="CK2706" s="10">
        <v>16.18</v>
      </c>
      <c r="CL2706" s="10">
        <v>24.27</v>
      </c>
      <c r="CM2706" s="10">
        <v>24.27</v>
      </c>
      <c r="CN2706" t="s">
        <v>137</v>
      </c>
      <c r="CO2706" t="s">
        <v>140</v>
      </c>
      <c r="CP2706" t="s">
        <v>138</v>
      </c>
      <c r="CR2706" t="s">
        <v>117</v>
      </c>
      <c r="CS2706" t="s">
        <v>139</v>
      </c>
      <c r="CT2706" t="s">
        <v>140</v>
      </c>
      <c r="CU2706" t="s">
        <v>139</v>
      </c>
      <c r="CV2706" t="s">
        <v>140</v>
      </c>
      <c r="CW2706" t="s">
        <v>139</v>
      </c>
      <c r="CX2706" t="s">
        <v>140</v>
      </c>
      <c r="CY2706" t="s">
        <v>140</v>
      </c>
      <c r="CZ2706" s="8" t="s">
        <v>10722</v>
      </c>
      <c r="DA2706" t="s">
        <v>5101</v>
      </c>
      <c r="DB2706" t="s">
        <v>140</v>
      </c>
      <c r="DC2706" t="s">
        <v>139</v>
      </c>
      <c r="DD2706" t="s">
        <v>117</v>
      </c>
    </row>
    <row r="2707" spans="1:114" ht="15" customHeight="1" x14ac:dyDescent="0.35">
      <c r="A2707" t="s">
        <v>14085</v>
      </c>
      <c r="B2707" t="s">
        <v>166</v>
      </c>
      <c r="C2707" s="1">
        <v>45786</v>
      </c>
      <c r="D2707" s="1">
        <v>45848</v>
      </c>
      <c r="E2707" t="s">
        <v>211</v>
      </c>
      <c r="G2707" t="s">
        <v>117</v>
      </c>
      <c r="H2707" t="s">
        <v>117</v>
      </c>
      <c r="I2707" t="s">
        <v>117</v>
      </c>
      <c r="J2707" t="s">
        <v>5096</v>
      </c>
      <c r="L2707" t="s">
        <v>5097</v>
      </c>
      <c r="N2707" t="s">
        <v>120</v>
      </c>
      <c r="O2707" t="s">
        <v>121</v>
      </c>
      <c r="P2707" s="6">
        <v>96950</v>
      </c>
      <c r="Q2707" t="s">
        <v>122</v>
      </c>
      <c r="S2707" s="8">
        <v>16704831285</v>
      </c>
      <c r="U2707" t="s">
        <v>5098</v>
      </c>
      <c r="V2707">
        <v>561720</v>
      </c>
      <c r="W2707" t="s">
        <v>124</v>
      </c>
      <c r="Y2707" t="s">
        <v>1381</v>
      </c>
      <c r="Z2707" t="s">
        <v>1382</v>
      </c>
      <c r="AA2707" t="s">
        <v>1039</v>
      </c>
      <c r="AB2707" t="s">
        <v>1945</v>
      </c>
      <c r="AC2707" t="s">
        <v>5097</v>
      </c>
      <c r="AE2707" t="s">
        <v>120</v>
      </c>
      <c r="AF2707" t="s">
        <v>121</v>
      </c>
      <c r="AG2707" s="6">
        <v>96950</v>
      </c>
      <c r="AH2707" t="s">
        <v>122</v>
      </c>
      <c r="AJ2707" s="8">
        <v>16704831285</v>
      </c>
      <c r="AL2707" t="s">
        <v>5099</v>
      </c>
      <c r="BE2707" t="str">
        <f>"37-2011.00"</f>
        <v>37-2011.00</v>
      </c>
      <c r="BF2707" t="s">
        <v>701</v>
      </c>
      <c r="BG2707" t="s">
        <v>5100</v>
      </c>
      <c r="BH2707" t="s">
        <v>1477</v>
      </c>
      <c r="BI2707">
        <v>10</v>
      </c>
      <c r="BK2707" s="1">
        <v>45870</v>
      </c>
      <c r="BL2707" s="1">
        <v>46234</v>
      </c>
      <c r="BO2707">
        <v>35</v>
      </c>
      <c r="BP2707">
        <v>0</v>
      </c>
      <c r="BQ2707">
        <v>7</v>
      </c>
      <c r="BR2707">
        <v>7</v>
      </c>
      <c r="BS2707">
        <v>7</v>
      </c>
      <c r="BT2707">
        <v>7</v>
      </c>
      <c r="BU2707">
        <v>7</v>
      </c>
      <c r="BV2707">
        <v>0</v>
      </c>
      <c r="BW2707" t="str">
        <f>"9:00 AM"</f>
        <v>9:00 AM</v>
      </c>
      <c r="BX2707" t="str">
        <f>"5:00 PM"</f>
        <v>5:00 PM</v>
      </c>
      <c r="BY2707" t="s">
        <v>133</v>
      </c>
      <c r="BZ2707">
        <v>0</v>
      </c>
      <c r="CA2707">
        <v>12</v>
      </c>
      <c r="CB2707" t="s">
        <v>117</v>
      </c>
      <c r="CD2707" t="s">
        <v>194</v>
      </c>
      <c r="CE2707" t="s">
        <v>982</v>
      </c>
      <c r="CG2707" t="s">
        <v>120</v>
      </c>
      <c r="CH2707" t="s">
        <v>121</v>
      </c>
      <c r="CI2707" s="6">
        <v>96950</v>
      </c>
      <c r="CJ2707" s="10">
        <v>8.2899999999999991</v>
      </c>
      <c r="CK2707" s="10">
        <v>8.2899999999999991</v>
      </c>
      <c r="CL2707" s="10">
        <v>12.44</v>
      </c>
      <c r="CM2707" s="10">
        <v>12.44</v>
      </c>
      <c r="CN2707" t="s">
        <v>137</v>
      </c>
      <c r="CO2707" t="s">
        <v>140</v>
      </c>
      <c r="CP2707" t="s">
        <v>138</v>
      </c>
      <c r="CR2707" t="s">
        <v>139</v>
      </c>
      <c r="CS2707" t="s">
        <v>139</v>
      </c>
      <c r="CT2707" t="s">
        <v>140</v>
      </c>
      <c r="CU2707" t="s">
        <v>139</v>
      </c>
      <c r="CV2707" t="s">
        <v>140</v>
      </c>
      <c r="CW2707" t="s">
        <v>139</v>
      </c>
      <c r="CX2707" t="s">
        <v>140</v>
      </c>
      <c r="CY2707" t="s">
        <v>140</v>
      </c>
      <c r="CZ2707" s="8">
        <v>16704831285</v>
      </c>
      <c r="DA2707" t="s">
        <v>5101</v>
      </c>
      <c r="DB2707" t="s">
        <v>140</v>
      </c>
      <c r="DC2707" t="s">
        <v>139</v>
      </c>
      <c r="DD2707" t="s">
        <v>117</v>
      </c>
    </row>
    <row r="2708" spans="1:114" ht="15" customHeight="1" x14ac:dyDescent="0.35">
      <c r="A2708" t="s">
        <v>16789</v>
      </c>
      <c r="B2708" t="s">
        <v>144</v>
      </c>
      <c r="C2708" s="1">
        <v>45787</v>
      </c>
      <c r="D2708" s="1">
        <v>45848</v>
      </c>
      <c r="E2708" t="s">
        <v>116</v>
      </c>
      <c r="F2708" s="1">
        <v>45929</v>
      </c>
      <c r="G2708" t="s">
        <v>117</v>
      </c>
      <c r="H2708" t="s">
        <v>117</v>
      </c>
      <c r="I2708" t="s">
        <v>117</v>
      </c>
      <c r="J2708" t="s">
        <v>4503</v>
      </c>
      <c r="K2708" t="s">
        <v>4504</v>
      </c>
      <c r="L2708" t="s">
        <v>4505</v>
      </c>
      <c r="M2708" t="s">
        <v>4506</v>
      </c>
      <c r="N2708" t="s">
        <v>120</v>
      </c>
      <c r="O2708" t="s">
        <v>121</v>
      </c>
      <c r="P2708" s="6">
        <v>96950</v>
      </c>
      <c r="Q2708" t="s">
        <v>122</v>
      </c>
      <c r="S2708" s="8">
        <v>16702876661</v>
      </c>
      <c r="U2708" t="s">
        <v>4507</v>
      </c>
      <c r="V2708">
        <v>812112</v>
      </c>
      <c r="W2708" t="s">
        <v>124</v>
      </c>
      <c r="Y2708" t="s">
        <v>489</v>
      </c>
      <c r="Z2708" t="s">
        <v>490</v>
      </c>
      <c r="AB2708" t="s">
        <v>2453</v>
      </c>
      <c r="AC2708" t="s">
        <v>4505</v>
      </c>
      <c r="AD2708" t="s">
        <v>4513</v>
      </c>
      <c r="AE2708" t="s">
        <v>120</v>
      </c>
      <c r="AF2708" t="s">
        <v>121</v>
      </c>
      <c r="AG2708" s="6">
        <v>96950</v>
      </c>
      <c r="AH2708" t="s">
        <v>122</v>
      </c>
      <c r="AJ2708" s="8">
        <v>16702876661</v>
      </c>
      <c r="AL2708" t="s">
        <v>4511</v>
      </c>
      <c r="BE2708" t="str">
        <f>"39-5012.00"</f>
        <v>39-5012.00</v>
      </c>
      <c r="BF2708" t="s">
        <v>272</v>
      </c>
      <c r="BG2708" t="s">
        <v>8296</v>
      </c>
      <c r="BH2708" t="s">
        <v>2767</v>
      </c>
      <c r="BI2708">
        <v>2</v>
      </c>
      <c r="BJ2708">
        <v>2</v>
      </c>
      <c r="BK2708" s="1">
        <v>45931</v>
      </c>
      <c r="BL2708" s="1">
        <v>46295</v>
      </c>
      <c r="BM2708" s="1">
        <v>45931</v>
      </c>
      <c r="BN2708" s="1">
        <v>46295</v>
      </c>
      <c r="BO2708">
        <v>35</v>
      </c>
      <c r="BP2708">
        <v>7</v>
      </c>
      <c r="BQ2708">
        <v>0</v>
      </c>
      <c r="BR2708">
        <v>0</v>
      </c>
      <c r="BS2708">
        <v>7</v>
      </c>
      <c r="BT2708">
        <v>7</v>
      </c>
      <c r="BU2708">
        <v>7</v>
      </c>
      <c r="BV2708">
        <v>7</v>
      </c>
      <c r="BW2708" t="str">
        <f>"11:00 AM"</f>
        <v>11:00 AM</v>
      </c>
      <c r="BX2708" t="str">
        <f>"6:00 PM"</f>
        <v>6:00 PM</v>
      </c>
      <c r="BY2708" t="s">
        <v>133</v>
      </c>
      <c r="BZ2708">
        <v>0</v>
      </c>
      <c r="CA2708">
        <v>12</v>
      </c>
      <c r="CB2708" t="s">
        <v>117</v>
      </c>
      <c r="CD2708" t="s">
        <v>16790</v>
      </c>
      <c r="CE2708" t="s">
        <v>4505</v>
      </c>
      <c r="CF2708" t="s">
        <v>4513</v>
      </c>
      <c r="CG2708" t="s">
        <v>120</v>
      </c>
      <c r="CH2708" t="s">
        <v>121</v>
      </c>
      <c r="CI2708" s="6">
        <v>96950</v>
      </c>
      <c r="CJ2708" s="10">
        <v>7.98</v>
      </c>
      <c r="CK2708" s="10">
        <v>7.98</v>
      </c>
      <c r="CL2708" s="10">
        <v>11.97</v>
      </c>
      <c r="CM2708" s="10">
        <v>11.97</v>
      </c>
      <c r="CN2708" t="s">
        <v>137</v>
      </c>
      <c r="CO2708" t="s">
        <v>194</v>
      </c>
      <c r="CP2708" t="s">
        <v>138</v>
      </c>
      <c r="CR2708" t="s">
        <v>117</v>
      </c>
      <c r="CS2708" t="s">
        <v>139</v>
      </c>
      <c r="CT2708" t="s">
        <v>140</v>
      </c>
      <c r="CU2708" t="s">
        <v>139</v>
      </c>
      <c r="CV2708" t="s">
        <v>140</v>
      </c>
      <c r="CW2708" t="s">
        <v>139</v>
      </c>
      <c r="CX2708" t="s">
        <v>140</v>
      </c>
      <c r="CY2708" t="s">
        <v>2770</v>
      </c>
      <c r="CZ2708" s="8">
        <v>16702876661</v>
      </c>
      <c r="DA2708" t="s">
        <v>4511</v>
      </c>
      <c r="DB2708" t="s">
        <v>140</v>
      </c>
      <c r="DC2708" t="s">
        <v>139</v>
      </c>
      <c r="DD2708" t="s">
        <v>117</v>
      </c>
    </row>
    <row r="2709" spans="1:114" ht="15" customHeight="1" x14ac:dyDescent="0.35">
      <c r="A2709" t="s">
        <v>16780</v>
      </c>
      <c r="B2709" t="s">
        <v>144</v>
      </c>
      <c r="C2709" s="1">
        <v>45787</v>
      </c>
      <c r="D2709" s="1">
        <v>45848</v>
      </c>
      <c r="E2709" t="s">
        <v>116</v>
      </c>
      <c r="F2709" s="1">
        <v>45929</v>
      </c>
      <c r="G2709" t="s">
        <v>139</v>
      </c>
      <c r="H2709" t="s">
        <v>117</v>
      </c>
      <c r="I2709" t="s">
        <v>117</v>
      </c>
      <c r="J2709" t="s">
        <v>4503</v>
      </c>
      <c r="K2709" t="s">
        <v>4504</v>
      </c>
      <c r="L2709" t="s">
        <v>4505</v>
      </c>
      <c r="M2709" t="s">
        <v>4506</v>
      </c>
      <c r="N2709" t="s">
        <v>120</v>
      </c>
      <c r="O2709" t="s">
        <v>121</v>
      </c>
      <c r="P2709" s="6">
        <v>96950</v>
      </c>
      <c r="Q2709" t="s">
        <v>122</v>
      </c>
      <c r="S2709" s="8">
        <v>16702876661</v>
      </c>
      <c r="U2709" t="s">
        <v>4507</v>
      </c>
      <c r="V2709">
        <v>812112</v>
      </c>
      <c r="W2709" t="s">
        <v>124</v>
      </c>
      <c r="Y2709" t="s">
        <v>489</v>
      </c>
      <c r="Z2709" t="s">
        <v>490</v>
      </c>
      <c r="AB2709" t="s">
        <v>2453</v>
      </c>
      <c r="AC2709" t="s">
        <v>4505</v>
      </c>
      <c r="AD2709" t="s">
        <v>4513</v>
      </c>
      <c r="AE2709" t="s">
        <v>120</v>
      </c>
      <c r="AF2709" t="s">
        <v>121</v>
      </c>
      <c r="AG2709" s="6">
        <v>96950</v>
      </c>
      <c r="AH2709" t="s">
        <v>122</v>
      </c>
      <c r="AJ2709" s="8">
        <v>16702876661</v>
      </c>
      <c r="AL2709" t="s">
        <v>4511</v>
      </c>
      <c r="BE2709" t="str">
        <f>"39-5012.00"</f>
        <v>39-5012.00</v>
      </c>
      <c r="BF2709" t="s">
        <v>272</v>
      </c>
      <c r="BG2709" t="s">
        <v>8296</v>
      </c>
      <c r="BH2709" t="s">
        <v>2767</v>
      </c>
      <c r="BI2709">
        <v>2</v>
      </c>
      <c r="BJ2709">
        <v>2</v>
      </c>
      <c r="BK2709" s="1">
        <v>45931</v>
      </c>
      <c r="BL2709" s="1">
        <v>47026</v>
      </c>
      <c r="BM2709" s="1">
        <v>45931</v>
      </c>
      <c r="BN2709" s="1">
        <v>47026</v>
      </c>
      <c r="BO2709">
        <v>35</v>
      </c>
      <c r="BP2709">
        <v>7</v>
      </c>
      <c r="BQ2709">
        <v>0</v>
      </c>
      <c r="BR2709">
        <v>0</v>
      </c>
      <c r="BS2709">
        <v>7</v>
      </c>
      <c r="BT2709">
        <v>7</v>
      </c>
      <c r="BU2709">
        <v>7</v>
      </c>
      <c r="BV2709">
        <v>7</v>
      </c>
      <c r="BW2709" t="str">
        <f>"11:00 AM"</f>
        <v>11:00 AM</v>
      </c>
      <c r="BX2709" t="str">
        <f>"6:00 PM"</f>
        <v>6:00 PM</v>
      </c>
      <c r="BY2709" t="s">
        <v>133</v>
      </c>
      <c r="BZ2709">
        <v>0</v>
      </c>
      <c r="CA2709">
        <v>12</v>
      </c>
      <c r="CB2709" t="s">
        <v>117</v>
      </c>
      <c r="CD2709" t="s">
        <v>16781</v>
      </c>
      <c r="CE2709" t="s">
        <v>4505</v>
      </c>
      <c r="CF2709" t="s">
        <v>4513</v>
      </c>
      <c r="CG2709" t="s">
        <v>120</v>
      </c>
      <c r="CH2709" t="s">
        <v>121</v>
      </c>
      <c r="CI2709" s="6">
        <v>96950</v>
      </c>
      <c r="CJ2709" s="10">
        <v>7.98</v>
      </c>
      <c r="CK2709" s="10">
        <v>7.98</v>
      </c>
      <c r="CL2709" s="10">
        <v>11.97</v>
      </c>
      <c r="CM2709" s="10">
        <v>11.97</v>
      </c>
      <c r="CN2709" t="s">
        <v>137</v>
      </c>
      <c r="CO2709" t="s">
        <v>194</v>
      </c>
      <c r="CP2709" t="s">
        <v>138</v>
      </c>
      <c r="CR2709" t="s">
        <v>117</v>
      </c>
      <c r="CS2709" t="s">
        <v>139</v>
      </c>
      <c r="CT2709" t="s">
        <v>140</v>
      </c>
      <c r="CU2709" t="s">
        <v>139</v>
      </c>
      <c r="CV2709" t="s">
        <v>140</v>
      </c>
      <c r="CW2709" t="s">
        <v>139</v>
      </c>
      <c r="CX2709" t="s">
        <v>140</v>
      </c>
      <c r="CY2709" t="s">
        <v>2770</v>
      </c>
      <c r="CZ2709" s="8">
        <v>16702876661</v>
      </c>
      <c r="DA2709" t="s">
        <v>4511</v>
      </c>
      <c r="DB2709" t="s">
        <v>140</v>
      </c>
      <c r="DC2709" t="s">
        <v>139</v>
      </c>
      <c r="DD2709" t="s">
        <v>117</v>
      </c>
    </row>
    <row r="2710" spans="1:114" ht="15" customHeight="1" x14ac:dyDescent="0.35">
      <c r="A2710" t="s">
        <v>10627</v>
      </c>
      <c r="B2710" t="s">
        <v>144</v>
      </c>
      <c r="C2710" s="1">
        <v>45789</v>
      </c>
      <c r="D2710" s="1">
        <v>45848</v>
      </c>
      <c r="E2710" t="s">
        <v>116</v>
      </c>
      <c r="F2710" s="1">
        <v>45929</v>
      </c>
      <c r="G2710" t="s">
        <v>117</v>
      </c>
      <c r="H2710" t="s">
        <v>117</v>
      </c>
      <c r="I2710" t="s">
        <v>117</v>
      </c>
      <c r="J2710" t="s">
        <v>10628</v>
      </c>
      <c r="K2710" t="s">
        <v>10629</v>
      </c>
      <c r="L2710" t="s">
        <v>8126</v>
      </c>
      <c r="N2710" t="s">
        <v>1092</v>
      </c>
      <c r="O2710" t="s">
        <v>121</v>
      </c>
      <c r="P2710" s="6">
        <v>96950</v>
      </c>
      <c r="Q2710" t="s">
        <v>122</v>
      </c>
      <c r="S2710" s="8">
        <v>16702337251</v>
      </c>
      <c r="U2710" t="s">
        <v>8418</v>
      </c>
      <c r="V2710">
        <v>5241</v>
      </c>
      <c r="W2710" t="s">
        <v>124</v>
      </c>
      <c r="Y2710" t="s">
        <v>10630</v>
      </c>
      <c r="Z2710" t="s">
        <v>10631</v>
      </c>
      <c r="AA2710" t="s">
        <v>10632</v>
      </c>
      <c r="AB2710" t="s">
        <v>10633</v>
      </c>
      <c r="AC2710" t="s">
        <v>10634</v>
      </c>
      <c r="AE2710" t="s">
        <v>1092</v>
      </c>
      <c r="AF2710" t="s">
        <v>121</v>
      </c>
      <c r="AG2710" s="6">
        <v>96950</v>
      </c>
      <c r="AH2710" t="s">
        <v>122</v>
      </c>
      <c r="AJ2710" s="8">
        <v>16702337251</v>
      </c>
      <c r="AL2710" t="s">
        <v>8419</v>
      </c>
      <c r="BE2710" t="str">
        <f>"43-9041.00"</f>
        <v>43-9041.00</v>
      </c>
      <c r="BF2710" t="s">
        <v>8420</v>
      </c>
      <c r="BG2710" t="s">
        <v>10635</v>
      </c>
      <c r="BH2710" t="s">
        <v>10636</v>
      </c>
      <c r="BI2710">
        <v>3</v>
      </c>
      <c r="BJ2710">
        <v>3</v>
      </c>
      <c r="BK2710" s="1">
        <v>45931</v>
      </c>
      <c r="BL2710" s="1">
        <v>46295</v>
      </c>
      <c r="BM2710" s="1">
        <v>45931</v>
      </c>
      <c r="BN2710" s="1">
        <v>46295</v>
      </c>
      <c r="BO2710">
        <v>40</v>
      </c>
      <c r="BP2710">
        <v>0</v>
      </c>
      <c r="BQ2710">
        <v>8</v>
      </c>
      <c r="BR2710">
        <v>8</v>
      </c>
      <c r="BS2710">
        <v>8</v>
      </c>
      <c r="BT2710">
        <v>8</v>
      </c>
      <c r="BU2710">
        <v>8</v>
      </c>
      <c r="BV2710">
        <v>0</v>
      </c>
      <c r="BW2710" t="str">
        <f>"8:00 AM"</f>
        <v>8:00 AM</v>
      </c>
      <c r="BX2710" t="str">
        <f>"5:00 PM"</f>
        <v>5:00 PM</v>
      </c>
      <c r="BY2710" t="s">
        <v>159</v>
      </c>
      <c r="BZ2710">
        <v>0</v>
      </c>
      <c r="CA2710">
        <v>12</v>
      </c>
      <c r="CB2710" t="s">
        <v>117</v>
      </c>
      <c r="CD2710" t="s">
        <v>10637</v>
      </c>
      <c r="CE2710" t="s">
        <v>8126</v>
      </c>
      <c r="CG2710" t="s">
        <v>120</v>
      </c>
      <c r="CH2710" t="s">
        <v>121</v>
      </c>
      <c r="CI2710" s="6">
        <v>96950</v>
      </c>
      <c r="CJ2710" s="10">
        <v>11.83</v>
      </c>
      <c r="CK2710" s="10">
        <v>12</v>
      </c>
      <c r="CL2710" s="10">
        <v>17.75</v>
      </c>
      <c r="CM2710" s="10">
        <v>18</v>
      </c>
      <c r="CN2710" t="s">
        <v>137</v>
      </c>
      <c r="CO2710" t="s">
        <v>164</v>
      </c>
      <c r="CP2710" t="s">
        <v>138</v>
      </c>
      <c r="CR2710" t="s">
        <v>117</v>
      </c>
      <c r="CS2710" t="s">
        <v>139</v>
      </c>
      <c r="CT2710" t="s">
        <v>139</v>
      </c>
      <c r="CU2710" t="s">
        <v>139</v>
      </c>
      <c r="CV2710" t="s">
        <v>140</v>
      </c>
      <c r="CW2710" t="s">
        <v>139</v>
      </c>
      <c r="CX2710" t="s">
        <v>139</v>
      </c>
      <c r="CY2710" t="s">
        <v>2293</v>
      </c>
      <c r="CZ2710" s="8">
        <v>16702337251</v>
      </c>
      <c r="DA2710" t="s">
        <v>8419</v>
      </c>
      <c r="DB2710" t="s">
        <v>140</v>
      </c>
      <c r="DC2710" t="s">
        <v>139</v>
      </c>
      <c r="DD2710" t="s">
        <v>117</v>
      </c>
    </row>
    <row r="2711" spans="1:114" ht="15" customHeight="1" x14ac:dyDescent="0.35">
      <c r="A2711" t="s">
        <v>12646</v>
      </c>
      <c r="B2711" t="s">
        <v>144</v>
      </c>
      <c r="C2711" s="1">
        <v>45789</v>
      </c>
      <c r="D2711" s="1">
        <v>45848</v>
      </c>
      <c r="E2711" t="s">
        <v>116</v>
      </c>
      <c r="F2711" s="1">
        <v>45960</v>
      </c>
      <c r="G2711" t="s">
        <v>117</v>
      </c>
      <c r="H2711" t="s">
        <v>117</v>
      </c>
      <c r="I2711" t="s">
        <v>117</v>
      </c>
      <c r="J2711" t="s">
        <v>4663</v>
      </c>
      <c r="K2711" t="s">
        <v>4664</v>
      </c>
      <c r="L2711" t="s">
        <v>2284</v>
      </c>
      <c r="N2711" t="s">
        <v>136</v>
      </c>
      <c r="O2711" t="s">
        <v>121</v>
      </c>
      <c r="P2711" s="6">
        <v>96950</v>
      </c>
      <c r="Q2711" t="s">
        <v>122</v>
      </c>
      <c r="S2711" s="8">
        <v>16702338883</v>
      </c>
      <c r="U2711" t="s">
        <v>1065</v>
      </c>
      <c r="V2711">
        <v>23622</v>
      </c>
      <c r="W2711" t="s">
        <v>124</v>
      </c>
      <c r="Y2711" t="s">
        <v>1066</v>
      </c>
      <c r="Z2711" t="s">
        <v>1067</v>
      </c>
      <c r="AA2711" t="s">
        <v>1068</v>
      </c>
      <c r="AB2711" t="s">
        <v>128</v>
      </c>
      <c r="AC2711" t="s">
        <v>2284</v>
      </c>
      <c r="AE2711" t="s">
        <v>136</v>
      </c>
      <c r="AF2711" t="s">
        <v>121</v>
      </c>
      <c r="AG2711" s="6">
        <v>96950</v>
      </c>
      <c r="AH2711" t="s">
        <v>122</v>
      </c>
      <c r="AJ2711" s="8">
        <v>16702338883</v>
      </c>
      <c r="AL2711" t="s">
        <v>6542</v>
      </c>
      <c r="BE2711" t="str">
        <f>"43-3031.00"</f>
        <v>43-3031.00</v>
      </c>
      <c r="BF2711" t="s">
        <v>357</v>
      </c>
      <c r="BG2711" t="s">
        <v>4665</v>
      </c>
      <c r="BH2711" t="s">
        <v>1356</v>
      </c>
      <c r="BI2711">
        <v>1</v>
      </c>
      <c r="BJ2711">
        <v>1</v>
      </c>
      <c r="BK2711" s="1">
        <v>45962</v>
      </c>
      <c r="BL2711" s="1">
        <v>46326</v>
      </c>
      <c r="BM2711" s="1">
        <v>45962</v>
      </c>
      <c r="BN2711" s="1">
        <v>46326</v>
      </c>
      <c r="BO2711">
        <v>40</v>
      </c>
      <c r="BP2711">
        <v>0</v>
      </c>
      <c r="BQ2711">
        <v>8</v>
      </c>
      <c r="BR2711">
        <v>8</v>
      </c>
      <c r="BS2711">
        <v>8</v>
      </c>
      <c r="BT2711">
        <v>8</v>
      </c>
      <c r="BU2711">
        <v>8</v>
      </c>
      <c r="BV2711">
        <v>0</v>
      </c>
      <c r="BW2711" t="str">
        <f>"8:00 AM"</f>
        <v>8:00 AM</v>
      </c>
      <c r="BX2711" t="str">
        <f>"5:00 PM"</f>
        <v>5:00 PM</v>
      </c>
      <c r="BY2711" t="s">
        <v>159</v>
      </c>
      <c r="BZ2711">
        <v>0</v>
      </c>
      <c r="CA2711">
        <v>12</v>
      </c>
      <c r="CB2711" t="s">
        <v>117</v>
      </c>
      <c r="CD2711" t="s">
        <v>12647</v>
      </c>
      <c r="CE2711" t="s">
        <v>2284</v>
      </c>
      <c r="CG2711" t="s">
        <v>136</v>
      </c>
      <c r="CH2711" t="s">
        <v>121</v>
      </c>
      <c r="CI2711" s="6">
        <v>96950</v>
      </c>
      <c r="CJ2711" s="10">
        <v>12.28</v>
      </c>
      <c r="CK2711" s="10">
        <v>14</v>
      </c>
      <c r="CL2711" s="10">
        <v>18.420000000000002</v>
      </c>
      <c r="CM2711" s="10">
        <v>21</v>
      </c>
      <c r="CN2711" t="s">
        <v>137</v>
      </c>
      <c r="CO2711" t="s">
        <v>164</v>
      </c>
      <c r="CP2711" t="s">
        <v>209</v>
      </c>
      <c r="CR2711" t="s">
        <v>117</v>
      </c>
      <c r="CS2711" t="s">
        <v>139</v>
      </c>
      <c r="CT2711" t="s">
        <v>139</v>
      </c>
      <c r="CU2711" t="s">
        <v>139</v>
      </c>
      <c r="CV2711" t="s">
        <v>140</v>
      </c>
      <c r="CW2711" t="s">
        <v>139</v>
      </c>
      <c r="CX2711" t="s">
        <v>139</v>
      </c>
      <c r="CY2711" t="s">
        <v>2293</v>
      </c>
      <c r="CZ2711" s="8">
        <v>16702338883</v>
      </c>
      <c r="DA2711" t="s">
        <v>6542</v>
      </c>
      <c r="DB2711" t="s">
        <v>140</v>
      </c>
      <c r="DC2711" t="s">
        <v>139</v>
      </c>
      <c r="DD2711" t="s">
        <v>117</v>
      </c>
    </row>
    <row r="2712" spans="1:114" ht="15" customHeight="1" x14ac:dyDescent="0.35">
      <c r="A2712" t="s">
        <v>14093</v>
      </c>
      <c r="B2712" t="s">
        <v>144</v>
      </c>
      <c r="C2712" s="1">
        <v>45789</v>
      </c>
      <c r="D2712" s="1">
        <v>45848</v>
      </c>
      <c r="E2712" t="s">
        <v>116</v>
      </c>
      <c r="F2712" s="1">
        <v>45929</v>
      </c>
      <c r="G2712" t="s">
        <v>117</v>
      </c>
      <c r="H2712" t="s">
        <v>117</v>
      </c>
      <c r="I2712" t="s">
        <v>117</v>
      </c>
      <c r="J2712" t="s">
        <v>553</v>
      </c>
      <c r="L2712" t="s">
        <v>554</v>
      </c>
      <c r="M2712" t="s">
        <v>555</v>
      </c>
      <c r="N2712" t="s">
        <v>120</v>
      </c>
      <c r="O2712" t="s">
        <v>121</v>
      </c>
      <c r="P2712" s="6">
        <v>96950</v>
      </c>
      <c r="Q2712" t="s">
        <v>122</v>
      </c>
      <c r="R2712" t="s">
        <v>140</v>
      </c>
      <c r="S2712" s="8">
        <v>16702358763</v>
      </c>
      <c r="U2712" t="s">
        <v>556</v>
      </c>
      <c r="V2712">
        <v>56132</v>
      </c>
      <c r="W2712" t="s">
        <v>124</v>
      </c>
      <c r="Y2712" t="s">
        <v>557</v>
      </c>
      <c r="Z2712" t="s">
        <v>558</v>
      </c>
      <c r="AA2712" t="s">
        <v>559</v>
      </c>
      <c r="AB2712" t="s">
        <v>128</v>
      </c>
      <c r="AC2712" t="s">
        <v>561</v>
      </c>
      <c r="AD2712" t="s">
        <v>555</v>
      </c>
      <c r="AE2712" t="s">
        <v>120</v>
      </c>
      <c r="AF2712" t="s">
        <v>121</v>
      </c>
      <c r="AG2712" s="6">
        <v>96950</v>
      </c>
      <c r="AH2712" t="s">
        <v>122</v>
      </c>
      <c r="AJ2712" s="8">
        <v>16702358763</v>
      </c>
      <c r="AL2712" t="s">
        <v>562</v>
      </c>
      <c r="BE2712" t="str">
        <f>"49-9071.00"</f>
        <v>49-9071.00</v>
      </c>
      <c r="BF2712" t="s">
        <v>156</v>
      </c>
      <c r="BG2712" t="s">
        <v>563</v>
      </c>
      <c r="BH2712" t="s">
        <v>564</v>
      </c>
      <c r="BI2712">
        <v>2</v>
      </c>
      <c r="BJ2712">
        <v>2</v>
      </c>
      <c r="BK2712" s="1">
        <v>45931</v>
      </c>
      <c r="BL2712" s="1">
        <v>46295</v>
      </c>
      <c r="BM2712" s="1">
        <v>45931</v>
      </c>
      <c r="BN2712" s="1">
        <v>46295</v>
      </c>
      <c r="BO2712">
        <v>35</v>
      </c>
      <c r="BP2712">
        <v>0</v>
      </c>
      <c r="BQ2712">
        <v>7</v>
      </c>
      <c r="BR2712">
        <v>7</v>
      </c>
      <c r="BS2712">
        <v>7</v>
      </c>
      <c r="BT2712">
        <v>7</v>
      </c>
      <c r="BU2712">
        <v>7</v>
      </c>
      <c r="BV2712">
        <v>0</v>
      </c>
      <c r="BW2712" t="str">
        <f>"8:00 AM"</f>
        <v>8:00 AM</v>
      </c>
      <c r="BX2712" t="str">
        <f>"4:00 PM"</f>
        <v>4:00 PM</v>
      </c>
      <c r="BY2712" t="s">
        <v>159</v>
      </c>
      <c r="BZ2712">
        <v>0</v>
      </c>
      <c r="CA2712">
        <v>12</v>
      </c>
      <c r="CB2712" t="s">
        <v>117</v>
      </c>
      <c r="CD2712" s="2" t="s">
        <v>14094</v>
      </c>
      <c r="CE2712" t="s">
        <v>561</v>
      </c>
      <c r="CG2712" t="s">
        <v>120</v>
      </c>
      <c r="CH2712" t="s">
        <v>121</v>
      </c>
      <c r="CI2712" s="6">
        <v>96950</v>
      </c>
      <c r="CJ2712" s="10">
        <v>9.75</v>
      </c>
      <c r="CK2712" s="10">
        <v>9.75</v>
      </c>
      <c r="CL2712" s="10">
        <v>0</v>
      </c>
      <c r="CM2712" s="10">
        <v>0</v>
      </c>
      <c r="CN2712" t="s">
        <v>137</v>
      </c>
      <c r="CO2712" t="s">
        <v>140</v>
      </c>
      <c r="CP2712" t="s">
        <v>138</v>
      </c>
      <c r="CR2712" t="s">
        <v>117</v>
      </c>
      <c r="CS2712" t="s">
        <v>139</v>
      </c>
      <c r="CT2712" t="s">
        <v>140</v>
      </c>
      <c r="CU2712" t="s">
        <v>140</v>
      </c>
      <c r="CV2712" t="s">
        <v>140</v>
      </c>
      <c r="CW2712" t="s">
        <v>139</v>
      </c>
      <c r="CX2712" t="s">
        <v>140</v>
      </c>
      <c r="CY2712" t="s">
        <v>133</v>
      </c>
      <c r="CZ2712" s="8">
        <v>16702358763</v>
      </c>
      <c r="DA2712" t="s">
        <v>1105</v>
      </c>
      <c r="DB2712" t="s">
        <v>140</v>
      </c>
      <c r="DC2712" t="s">
        <v>139</v>
      </c>
      <c r="DD2712" t="s">
        <v>117</v>
      </c>
    </row>
    <row r="2713" spans="1:114" ht="15" customHeight="1" x14ac:dyDescent="0.35">
      <c r="A2713" t="s">
        <v>6030</v>
      </c>
      <c r="B2713" t="s">
        <v>144</v>
      </c>
      <c r="C2713" s="1">
        <v>45789</v>
      </c>
      <c r="D2713" s="1">
        <v>45848</v>
      </c>
      <c r="E2713" t="s">
        <v>116</v>
      </c>
      <c r="F2713" s="1">
        <v>45969</v>
      </c>
      <c r="G2713" t="s">
        <v>117</v>
      </c>
      <c r="H2713" t="s">
        <v>117</v>
      </c>
      <c r="I2713" t="s">
        <v>117</v>
      </c>
      <c r="J2713" t="s">
        <v>553</v>
      </c>
      <c r="L2713" t="s">
        <v>554</v>
      </c>
      <c r="M2713" t="s">
        <v>865</v>
      </c>
      <c r="N2713" t="s">
        <v>120</v>
      </c>
      <c r="O2713" t="s">
        <v>121</v>
      </c>
      <c r="P2713" s="6">
        <v>96950</v>
      </c>
      <c r="Q2713" t="s">
        <v>122</v>
      </c>
      <c r="R2713" t="s">
        <v>140</v>
      </c>
      <c r="S2713" s="8">
        <v>16702358763</v>
      </c>
      <c r="U2713" t="s">
        <v>556</v>
      </c>
      <c r="V2713">
        <v>56132</v>
      </c>
      <c r="W2713" t="s">
        <v>124</v>
      </c>
      <c r="Y2713" t="s">
        <v>557</v>
      </c>
      <c r="Z2713" t="s">
        <v>558</v>
      </c>
      <c r="AA2713" t="s">
        <v>559</v>
      </c>
      <c r="AB2713" t="s">
        <v>128</v>
      </c>
      <c r="AC2713" t="s">
        <v>561</v>
      </c>
      <c r="AD2713" t="s">
        <v>866</v>
      </c>
      <c r="AE2713" t="s">
        <v>120</v>
      </c>
      <c r="AF2713" t="s">
        <v>121</v>
      </c>
      <c r="AG2713" s="6">
        <v>96950</v>
      </c>
      <c r="AH2713" t="s">
        <v>122</v>
      </c>
      <c r="AJ2713" s="8">
        <v>16702358763</v>
      </c>
      <c r="AL2713" t="s">
        <v>562</v>
      </c>
      <c r="BE2713" t="str">
        <f>"37-3011.00"</f>
        <v>37-3011.00</v>
      </c>
      <c r="BF2713" t="s">
        <v>177</v>
      </c>
      <c r="BG2713" t="s">
        <v>867</v>
      </c>
      <c r="BH2713" t="s">
        <v>868</v>
      </c>
      <c r="BI2713">
        <v>1</v>
      </c>
      <c r="BJ2713">
        <v>1</v>
      </c>
      <c r="BK2713" s="1">
        <v>45931</v>
      </c>
      <c r="BL2713" s="1">
        <v>46295</v>
      </c>
      <c r="BM2713" s="1">
        <v>45931</v>
      </c>
      <c r="BN2713" s="1">
        <v>46295</v>
      </c>
      <c r="BO2713">
        <v>35</v>
      </c>
      <c r="BP2713">
        <v>0</v>
      </c>
      <c r="BQ2713">
        <v>7</v>
      </c>
      <c r="BR2713">
        <v>7</v>
      </c>
      <c r="BS2713">
        <v>7</v>
      </c>
      <c r="BT2713">
        <v>7</v>
      </c>
      <c r="BU2713">
        <v>7</v>
      </c>
      <c r="BV2713">
        <v>0</v>
      </c>
      <c r="BW2713" t="str">
        <f>"8:00 AM"</f>
        <v>8:00 AM</v>
      </c>
      <c r="BX2713" t="str">
        <f>"4:00 PM"</f>
        <v>4:00 PM</v>
      </c>
      <c r="BY2713" t="s">
        <v>133</v>
      </c>
      <c r="BZ2713">
        <v>0</v>
      </c>
      <c r="CA2713">
        <v>3</v>
      </c>
      <c r="CB2713" t="s">
        <v>117</v>
      </c>
      <c r="CD2713" s="2" t="s">
        <v>6031</v>
      </c>
      <c r="CE2713" t="s">
        <v>554</v>
      </c>
      <c r="CG2713" t="s">
        <v>120</v>
      </c>
      <c r="CH2713" t="s">
        <v>121</v>
      </c>
      <c r="CI2713" s="6">
        <v>96950</v>
      </c>
      <c r="CJ2713" s="10">
        <v>8.57</v>
      </c>
      <c r="CK2713" s="10">
        <v>8.57</v>
      </c>
      <c r="CL2713" s="10">
        <v>0</v>
      </c>
      <c r="CM2713" s="10">
        <v>0</v>
      </c>
      <c r="CN2713" t="s">
        <v>137</v>
      </c>
      <c r="CO2713" t="s">
        <v>140</v>
      </c>
      <c r="CP2713" t="s">
        <v>138</v>
      </c>
      <c r="CR2713" t="s">
        <v>117</v>
      </c>
      <c r="CS2713" t="s">
        <v>139</v>
      </c>
      <c r="CT2713" t="s">
        <v>140</v>
      </c>
      <c r="CU2713" t="s">
        <v>140</v>
      </c>
      <c r="CV2713" t="s">
        <v>140</v>
      </c>
      <c r="CW2713" t="s">
        <v>139</v>
      </c>
      <c r="CX2713" t="s">
        <v>140</v>
      </c>
      <c r="CY2713" t="s">
        <v>133</v>
      </c>
      <c r="CZ2713" s="8">
        <v>16702358763</v>
      </c>
      <c r="DA2713" t="s">
        <v>1105</v>
      </c>
      <c r="DB2713" t="s">
        <v>140</v>
      </c>
      <c r="DC2713" t="s">
        <v>139</v>
      </c>
      <c r="DD2713" t="s">
        <v>117</v>
      </c>
    </row>
    <row r="2714" spans="1:114" ht="15" customHeight="1" x14ac:dyDescent="0.35">
      <c r="A2714" t="s">
        <v>8758</v>
      </c>
      <c r="B2714" t="s">
        <v>144</v>
      </c>
      <c r="C2714" s="1">
        <v>45789</v>
      </c>
      <c r="D2714" s="1">
        <v>45848</v>
      </c>
      <c r="E2714" t="s">
        <v>116</v>
      </c>
      <c r="F2714" s="1">
        <v>45929</v>
      </c>
      <c r="G2714" t="s">
        <v>117</v>
      </c>
      <c r="H2714" t="s">
        <v>117</v>
      </c>
      <c r="I2714" t="s">
        <v>117</v>
      </c>
      <c r="J2714" t="s">
        <v>3753</v>
      </c>
      <c r="L2714" t="s">
        <v>3366</v>
      </c>
      <c r="M2714" t="s">
        <v>3754</v>
      </c>
      <c r="N2714" t="s">
        <v>120</v>
      </c>
      <c r="O2714" t="s">
        <v>121</v>
      </c>
      <c r="P2714" s="6">
        <v>96950</v>
      </c>
      <c r="Q2714" t="s">
        <v>122</v>
      </c>
      <c r="S2714" s="8">
        <v>16702336696</v>
      </c>
      <c r="U2714" t="s">
        <v>3368</v>
      </c>
      <c r="V2714">
        <v>812199</v>
      </c>
      <c r="W2714" t="s">
        <v>124</v>
      </c>
      <c r="Y2714" t="s">
        <v>3369</v>
      </c>
      <c r="Z2714" t="s">
        <v>2053</v>
      </c>
      <c r="AB2714" t="s">
        <v>154</v>
      </c>
      <c r="AC2714" t="s">
        <v>3366</v>
      </c>
      <c r="AD2714" t="s">
        <v>3754</v>
      </c>
      <c r="AE2714" t="s">
        <v>120</v>
      </c>
      <c r="AF2714" t="s">
        <v>121</v>
      </c>
      <c r="AG2714" s="6">
        <v>96950</v>
      </c>
      <c r="AH2714" t="s">
        <v>122</v>
      </c>
      <c r="AJ2714" s="8">
        <v>16702336696</v>
      </c>
      <c r="AL2714" t="s">
        <v>3370</v>
      </c>
      <c r="BE2714" t="str">
        <f>"31-9011.00"</f>
        <v>31-9011.00</v>
      </c>
      <c r="BF2714" t="s">
        <v>225</v>
      </c>
      <c r="BG2714" t="s">
        <v>3755</v>
      </c>
      <c r="BH2714" t="s">
        <v>227</v>
      </c>
      <c r="BI2714">
        <v>2</v>
      </c>
      <c r="BJ2714">
        <v>2</v>
      </c>
      <c r="BK2714" s="1">
        <v>45931</v>
      </c>
      <c r="BL2714" s="1">
        <v>46295</v>
      </c>
      <c r="BM2714" s="1">
        <v>45931</v>
      </c>
      <c r="BN2714" s="1">
        <v>46295</v>
      </c>
      <c r="BO2714">
        <v>35</v>
      </c>
      <c r="BP2714">
        <v>6</v>
      </c>
      <c r="BQ2714">
        <v>6</v>
      </c>
      <c r="BR2714">
        <v>5</v>
      </c>
      <c r="BS2714">
        <v>0</v>
      </c>
      <c r="BT2714">
        <v>6</v>
      </c>
      <c r="BU2714">
        <v>6</v>
      </c>
      <c r="BV2714">
        <v>6</v>
      </c>
      <c r="BW2714" t="str">
        <f>"11:00 AM"</f>
        <v>11:00 AM</v>
      </c>
      <c r="BX2714" t="str">
        <f>"11:00 PM"</f>
        <v>11:00 PM</v>
      </c>
      <c r="BY2714" t="s">
        <v>133</v>
      </c>
      <c r="BZ2714">
        <v>0</v>
      </c>
      <c r="CA2714">
        <v>24</v>
      </c>
      <c r="CB2714" t="s">
        <v>117</v>
      </c>
      <c r="CD2714" t="s">
        <v>8759</v>
      </c>
      <c r="CE2714" t="s">
        <v>3757</v>
      </c>
      <c r="CF2714" t="s">
        <v>982</v>
      </c>
      <c r="CG2714" t="s">
        <v>120</v>
      </c>
      <c r="CH2714" t="s">
        <v>121</v>
      </c>
      <c r="CI2714" s="6">
        <v>96950</v>
      </c>
      <c r="CJ2714" s="10">
        <v>12.37</v>
      </c>
      <c r="CK2714" s="10">
        <v>12.37</v>
      </c>
      <c r="CL2714" s="10">
        <v>0</v>
      </c>
      <c r="CM2714" s="10">
        <v>0</v>
      </c>
      <c r="CN2714" t="s">
        <v>137</v>
      </c>
      <c r="CO2714" t="s">
        <v>140</v>
      </c>
      <c r="CP2714" t="s">
        <v>138</v>
      </c>
      <c r="CR2714" t="s">
        <v>117</v>
      </c>
      <c r="CS2714" t="s">
        <v>139</v>
      </c>
      <c r="CT2714" t="s">
        <v>140</v>
      </c>
      <c r="CU2714" t="s">
        <v>140</v>
      </c>
      <c r="CV2714" t="s">
        <v>140</v>
      </c>
      <c r="CW2714" t="s">
        <v>139</v>
      </c>
      <c r="CX2714" t="s">
        <v>140</v>
      </c>
      <c r="CY2714" t="s">
        <v>164</v>
      </c>
      <c r="CZ2714" s="8">
        <v>16702336696</v>
      </c>
      <c r="DA2714" t="s">
        <v>3374</v>
      </c>
      <c r="DB2714" t="s">
        <v>140</v>
      </c>
      <c r="DC2714" t="s">
        <v>139</v>
      </c>
      <c r="DD2714" t="s">
        <v>117</v>
      </c>
    </row>
    <row r="2715" spans="1:114" ht="15" customHeight="1" x14ac:dyDescent="0.35">
      <c r="A2715" t="s">
        <v>10603</v>
      </c>
      <c r="B2715" t="s">
        <v>144</v>
      </c>
      <c r="C2715" s="1">
        <v>45790</v>
      </c>
      <c r="D2715" s="1">
        <v>45848</v>
      </c>
      <c r="E2715" t="s">
        <v>116</v>
      </c>
      <c r="F2715" s="1">
        <v>45929</v>
      </c>
      <c r="G2715" t="s">
        <v>117</v>
      </c>
      <c r="H2715" t="s">
        <v>117</v>
      </c>
      <c r="I2715" t="s">
        <v>117</v>
      </c>
      <c r="J2715" t="s">
        <v>396</v>
      </c>
      <c r="K2715" t="s">
        <v>397</v>
      </c>
      <c r="L2715" t="s">
        <v>398</v>
      </c>
      <c r="M2715" t="s">
        <v>399</v>
      </c>
      <c r="N2715" t="s">
        <v>136</v>
      </c>
      <c r="O2715" t="s">
        <v>121</v>
      </c>
      <c r="P2715" s="6">
        <v>96950</v>
      </c>
      <c r="Q2715" t="s">
        <v>122</v>
      </c>
      <c r="S2715" s="8">
        <v>16703226130</v>
      </c>
      <c r="U2715" t="s">
        <v>400</v>
      </c>
      <c r="V2715">
        <v>312112</v>
      </c>
      <c r="W2715" t="s">
        <v>124</v>
      </c>
      <c r="Y2715" t="s">
        <v>401</v>
      </c>
      <c r="Z2715" t="s">
        <v>402</v>
      </c>
      <c r="AA2715" t="s">
        <v>403</v>
      </c>
      <c r="AB2715" t="s">
        <v>404</v>
      </c>
      <c r="AC2715" t="s">
        <v>398</v>
      </c>
      <c r="AD2715" t="s">
        <v>399</v>
      </c>
      <c r="AE2715" t="s">
        <v>136</v>
      </c>
      <c r="AF2715" t="s">
        <v>121</v>
      </c>
      <c r="AG2715" s="6">
        <v>96950</v>
      </c>
      <c r="AH2715" t="s">
        <v>122</v>
      </c>
      <c r="AJ2715" s="8">
        <v>16703226130</v>
      </c>
      <c r="AL2715" t="s">
        <v>405</v>
      </c>
      <c r="BE2715" t="str">
        <f>"49-3031.00"</f>
        <v>49-3031.00</v>
      </c>
      <c r="BF2715" t="s">
        <v>2414</v>
      </c>
      <c r="BG2715" t="s">
        <v>10196</v>
      </c>
      <c r="BH2715" t="s">
        <v>10197</v>
      </c>
      <c r="BI2715">
        <v>2</v>
      </c>
      <c r="BJ2715">
        <v>2</v>
      </c>
      <c r="BK2715" s="1">
        <v>45931</v>
      </c>
      <c r="BL2715" s="1">
        <v>46295</v>
      </c>
      <c r="BM2715" s="1">
        <v>45931</v>
      </c>
      <c r="BN2715" s="1">
        <v>46295</v>
      </c>
      <c r="BO2715">
        <v>40</v>
      </c>
      <c r="BP2715">
        <v>0</v>
      </c>
      <c r="BQ2715">
        <v>8</v>
      </c>
      <c r="BR2715">
        <v>8</v>
      </c>
      <c r="BS2715">
        <v>8</v>
      </c>
      <c r="BT2715">
        <v>8</v>
      </c>
      <c r="BU2715">
        <v>8</v>
      </c>
      <c r="BV2715">
        <v>0</v>
      </c>
      <c r="BW2715" t="str">
        <f>"8:00 AM"</f>
        <v>8:00 AM</v>
      </c>
      <c r="BX2715" t="str">
        <f>"5:00 PM"</f>
        <v>5:00 PM</v>
      </c>
      <c r="BY2715" t="s">
        <v>159</v>
      </c>
      <c r="BZ2715">
        <v>6</v>
      </c>
      <c r="CA2715">
        <v>12</v>
      </c>
      <c r="CB2715" t="s">
        <v>117</v>
      </c>
      <c r="CD2715" t="s">
        <v>10198</v>
      </c>
      <c r="CE2715" t="s">
        <v>398</v>
      </c>
      <c r="CF2715" t="s">
        <v>399</v>
      </c>
      <c r="CG2715" t="s">
        <v>136</v>
      </c>
      <c r="CH2715" t="s">
        <v>121</v>
      </c>
      <c r="CI2715" s="6">
        <v>96950</v>
      </c>
      <c r="CJ2715" s="10">
        <v>11.85</v>
      </c>
      <c r="CK2715" s="10">
        <v>11.85</v>
      </c>
      <c r="CL2715" s="10">
        <v>17.77</v>
      </c>
      <c r="CM2715" s="10">
        <v>17.77</v>
      </c>
      <c r="CN2715" t="s">
        <v>137</v>
      </c>
      <c r="CP2715" t="s">
        <v>138</v>
      </c>
      <c r="CR2715" t="s">
        <v>117</v>
      </c>
      <c r="CS2715" t="s">
        <v>139</v>
      </c>
      <c r="CT2715" t="s">
        <v>140</v>
      </c>
      <c r="CU2715" t="s">
        <v>139</v>
      </c>
      <c r="CV2715" t="s">
        <v>139</v>
      </c>
      <c r="CW2715" t="s">
        <v>139</v>
      </c>
      <c r="CX2715" t="s">
        <v>139</v>
      </c>
      <c r="CY2715" t="s">
        <v>410</v>
      </c>
      <c r="CZ2715" s="8">
        <v>16703226130</v>
      </c>
      <c r="DA2715" t="s">
        <v>405</v>
      </c>
      <c r="DB2715" t="s">
        <v>411</v>
      </c>
      <c r="DC2715" t="s">
        <v>139</v>
      </c>
      <c r="DD2715" t="s">
        <v>117</v>
      </c>
    </row>
    <row r="2716" spans="1:114" ht="15" customHeight="1" x14ac:dyDescent="0.35">
      <c r="A2716" t="s">
        <v>10696</v>
      </c>
      <c r="B2716" t="s">
        <v>144</v>
      </c>
      <c r="C2716" s="1">
        <v>45790</v>
      </c>
      <c r="D2716" s="1">
        <v>45848</v>
      </c>
      <c r="E2716" t="s">
        <v>116</v>
      </c>
      <c r="F2716" s="1">
        <v>45929</v>
      </c>
      <c r="G2716" t="s">
        <v>117</v>
      </c>
      <c r="H2716" t="s">
        <v>117</v>
      </c>
      <c r="I2716" t="s">
        <v>117</v>
      </c>
      <c r="J2716" t="s">
        <v>10697</v>
      </c>
      <c r="K2716" t="s">
        <v>10698</v>
      </c>
      <c r="L2716" t="s">
        <v>10699</v>
      </c>
      <c r="M2716" t="s">
        <v>6561</v>
      </c>
      <c r="N2716" t="s">
        <v>248</v>
      </c>
      <c r="O2716" t="s">
        <v>121</v>
      </c>
      <c r="P2716" s="6">
        <v>96951</v>
      </c>
      <c r="Q2716" t="s">
        <v>122</v>
      </c>
      <c r="S2716" s="8">
        <v>16707850100</v>
      </c>
      <c r="U2716" t="s">
        <v>4939</v>
      </c>
      <c r="V2716">
        <v>55111</v>
      </c>
      <c r="W2716" t="s">
        <v>124</v>
      </c>
      <c r="Y2716" t="s">
        <v>8908</v>
      </c>
      <c r="Z2716" t="s">
        <v>8909</v>
      </c>
      <c r="AB2716" t="s">
        <v>2678</v>
      </c>
      <c r="AC2716" t="s">
        <v>10699</v>
      </c>
      <c r="AD2716" t="s">
        <v>6561</v>
      </c>
      <c r="AE2716" t="s">
        <v>248</v>
      </c>
      <c r="AF2716" t="s">
        <v>121</v>
      </c>
      <c r="AG2716" s="6">
        <v>96951</v>
      </c>
      <c r="AH2716" t="s">
        <v>122</v>
      </c>
      <c r="AJ2716" s="8">
        <v>16707850100</v>
      </c>
      <c r="AL2716" t="s">
        <v>4943</v>
      </c>
      <c r="BE2716" t="str">
        <f>"39-5012.00"</f>
        <v>39-5012.00</v>
      </c>
      <c r="BF2716" t="s">
        <v>272</v>
      </c>
      <c r="BG2716" t="s">
        <v>10700</v>
      </c>
      <c r="BH2716" t="s">
        <v>10701</v>
      </c>
      <c r="BI2716">
        <v>3</v>
      </c>
      <c r="BJ2716">
        <v>3</v>
      </c>
      <c r="BK2716" s="1">
        <v>45931</v>
      </c>
      <c r="BL2716" s="1">
        <v>46295</v>
      </c>
      <c r="BM2716" s="1">
        <v>45931</v>
      </c>
      <c r="BN2716" s="1">
        <v>46295</v>
      </c>
      <c r="BO2716">
        <v>35</v>
      </c>
      <c r="BP2716">
        <v>5</v>
      </c>
      <c r="BQ2716">
        <v>5</v>
      </c>
      <c r="BR2716">
        <v>5</v>
      </c>
      <c r="BS2716">
        <v>5</v>
      </c>
      <c r="BT2716">
        <v>5</v>
      </c>
      <c r="BU2716">
        <v>5</v>
      </c>
      <c r="BV2716">
        <v>5</v>
      </c>
      <c r="BW2716" t="str">
        <f>"8:00 AM"</f>
        <v>8:00 AM</v>
      </c>
      <c r="BX2716" t="str">
        <f>"5:00 PM"</f>
        <v>5:00 PM</v>
      </c>
      <c r="BY2716" t="s">
        <v>159</v>
      </c>
      <c r="BZ2716">
        <v>0</v>
      </c>
      <c r="CA2716">
        <v>12</v>
      </c>
      <c r="CB2716" t="s">
        <v>117</v>
      </c>
      <c r="CD2716" t="s">
        <v>10702</v>
      </c>
      <c r="CE2716" t="s">
        <v>10699</v>
      </c>
      <c r="CF2716" t="s">
        <v>6561</v>
      </c>
      <c r="CG2716" t="s">
        <v>248</v>
      </c>
      <c r="CH2716" t="s">
        <v>121</v>
      </c>
      <c r="CI2716" s="6">
        <v>96951</v>
      </c>
      <c r="CJ2716" s="10">
        <v>7.98</v>
      </c>
      <c r="CK2716" s="10">
        <v>7.98</v>
      </c>
      <c r="CL2716" s="10">
        <v>11.97</v>
      </c>
      <c r="CM2716" s="10">
        <v>11.97</v>
      </c>
      <c r="CN2716" t="s">
        <v>137</v>
      </c>
      <c r="CO2716" t="s">
        <v>194</v>
      </c>
      <c r="CP2716" t="s">
        <v>138</v>
      </c>
      <c r="CR2716" t="s">
        <v>117</v>
      </c>
      <c r="CS2716" t="s">
        <v>139</v>
      </c>
      <c r="CT2716" t="s">
        <v>140</v>
      </c>
      <c r="CU2716" t="s">
        <v>139</v>
      </c>
      <c r="CV2716" t="s">
        <v>140</v>
      </c>
      <c r="CW2716" t="s">
        <v>139</v>
      </c>
      <c r="CX2716" t="s">
        <v>140</v>
      </c>
      <c r="CY2716" t="s">
        <v>774</v>
      </c>
      <c r="CZ2716" s="8">
        <v>16707850100</v>
      </c>
      <c r="DA2716" t="s">
        <v>4943</v>
      </c>
      <c r="DB2716" t="s">
        <v>140</v>
      </c>
      <c r="DC2716" t="s">
        <v>139</v>
      </c>
      <c r="DD2716" t="s">
        <v>117</v>
      </c>
      <c r="DE2716" t="s">
        <v>4940</v>
      </c>
      <c r="DF2716" t="s">
        <v>4941</v>
      </c>
      <c r="DH2716" t="s">
        <v>4939</v>
      </c>
      <c r="DI2716" t="s">
        <v>4948</v>
      </c>
      <c r="DJ2716" t="s">
        <v>4943</v>
      </c>
    </row>
    <row r="2717" spans="1:114" ht="15" customHeight="1" x14ac:dyDescent="0.35">
      <c r="A2717" t="s">
        <v>14099</v>
      </c>
      <c r="B2717" t="s">
        <v>144</v>
      </c>
      <c r="C2717" s="1">
        <v>45791</v>
      </c>
      <c r="D2717" s="1">
        <v>45848</v>
      </c>
      <c r="E2717" t="s">
        <v>211</v>
      </c>
      <c r="G2717" t="s">
        <v>139</v>
      </c>
      <c r="H2717" t="s">
        <v>117</v>
      </c>
      <c r="I2717" t="s">
        <v>117</v>
      </c>
      <c r="J2717" t="s">
        <v>14100</v>
      </c>
      <c r="K2717" t="s">
        <v>14101</v>
      </c>
      <c r="L2717" t="s">
        <v>14102</v>
      </c>
      <c r="N2717" t="s">
        <v>136</v>
      </c>
      <c r="O2717" t="s">
        <v>121</v>
      </c>
      <c r="P2717" s="6">
        <v>96950</v>
      </c>
      <c r="Q2717" t="s">
        <v>122</v>
      </c>
      <c r="S2717" s="8">
        <v>16702333341</v>
      </c>
      <c r="U2717" t="s">
        <v>14103</v>
      </c>
      <c r="V2717">
        <v>56152</v>
      </c>
      <c r="W2717" t="s">
        <v>124</v>
      </c>
      <c r="Y2717" t="s">
        <v>8945</v>
      </c>
      <c r="Z2717" t="s">
        <v>14104</v>
      </c>
      <c r="AB2717" t="s">
        <v>205</v>
      </c>
      <c r="AC2717" t="s">
        <v>14102</v>
      </c>
      <c r="AE2717" t="s">
        <v>136</v>
      </c>
      <c r="AF2717" t="s">
        <v>121</v>
      </c>
      <c r="AG2717" s="6">
        <v>96950</v>
      </c>
      <c r="AH2717" t="s">
        <v>122</v>
      </c>
      <c r="AJ2717" s="8">
        <v>16702333341</v>
      </c>
      <c r="AL2717" t="s">
        <v>599</v>
      </c>
      <c r="AM2717" t="s">
        <v>600</v>
      </c>
      <c r="AN2717" t="s">
        <v>601</v>
      </c>
      <c r="AO2717" t="s">
        <v>602</v>
      </c>
      <c r="AQ2717" t="s">
        <v>603</v>
      </c>
      <c r="AS2717" t="s">
        <v>136</v>
      </c>
      <c r="AT2717" t="s">
        <v>121</v>
      </c>
      <c r="AU2717" s="6">
        <v>96950</v>
      </c>
      <c r="AV2717" t="s">
        <v>122</v>
      </c>
      <c r="AX2717" s="8">
        <v>16702353403</v>
      </c>
      <c r="AZ2717" t="s">
        <v>604</v>
      </c>
      <c r="BA2717" t="s">
        <v>605</v>
      </c>
      <c r="BB2717" t="s">
        <v>606</v>
      </c>
      <c r="BE2717" t="str">
        <f>"39-7012.00"</f>
        <v>39-7012.00</v>
      </c>
      <c r="BF2717" t="s">
        <v>1706</v>
      </c>
      <c r="BG2717" t="s">
        <v>14105</v>
      </c>
      <c r="BH2717" t="s">
        <v>14106</v>
      </c>
      <c r="BI2717">
        <v>2</v>
      </c>
      <c r="BJ2717">
        <v>2</v>
      </c>
      <c r="BK2717" s="1">
        <v>45902</v>
      </c>
      <c r="BL2717" s="1">
        <v>46997</v>
      </c>
      <c r="BM2717" s="1">
        <v>45902</v>
      </c>
      <c r="BN2717" s="1">
        <v>46997</v>
      </c>
      <c r="BO2717">
        <v>35</v>
      </c>
      <c r="BP2717">
        <v>0</v>
      </c>
      <c r="BQ2717">
        <v>7</v>
      </c>
      <c r="BR2717">
        <v>7</v>
      </c>
      <c r="BS2717">
        <v>7</v>
      </c>
      <c r="BT2717">
        <v>7</v>
      </c>
      <c r="BU2717">
        <v>7</v>
      </c>
      <c r="BV2717">
        <v>0</v>
      </c>
      <c r="BW2717" t="str">
        <f>"9:00 AM"</f>
        <v>9:00 AM</v>
      </c>
      <c r="BX2717" t="str">
        <f>"5:00 PM"</f>
        <v>5:00 PM</v>
      </c>
      <c r="BY2717" t="s">
        <v>159</v>
      </c>
      <c r="BZ2717">
        <v>0</v>
      </c>
      <c r="CA2717">
        <v>12</v>
      </c>
      <c r="CB2717" t="s">
        <v>117</v>
      </c>
      <c r="CD2717" t="s">
        <v>14107</v>
      </c>
      <c r="CE2717" t="s">
        <v>1980</v>
      </c>
      <c r="CG2717" t="s">
        <v>136</v>
      </c>
      <c r="CH2717" t="s">
        <v>121</v>
      </c>
      <c r="CI2717" s="6">
        <v>96950</v>
      </c>
      <c r="CJ2717" s="10">
        <v>10.72</v>
      </c>
      <c r="CK2717" s="10">
        <v>10.72</v>
      </c>
      <c r="CL2717" s="10">
        <v>0</v>
      </c>
      <c r="CM2717" s="10">
        <v>0</v>
      </c>
      <c r="CN2717" t="s">
        <v>137</v>
      </c>
      <c r="CO2717" t="s">
        <v>133</v>
      </c>
      <c r="CP2717" t="s">
        <v>138</v>
      </c>
      <c r="CR2717" t="s">
        <v>117</v>
      </c>
      <c r="CS2717" t="s">
        <v>139</v>
      </c>
      <c r="CT2717" t="s">
        <v>140</v>
      </c>
      <c r="CU2717" t="s">
        <v>140</v>
      </c>
      <c r="CV2717" t="s">
        <v>140</v>
      </c>
      <c r="CW2717" t="s">
        <v>139</v>
      </c>
      <c r="CX2717" t="s">
        <v>140</v>
      </c>
      <c r="CY2717" t="s">
        <v>9962</v>
      </c>
      <c r="CZ2717" s="8">
        <v>16702333341</v>
      </c>
      <c r="DA2717" t="s">
        <v>599</v>
      </c>
      <c r="DB2717" t="s">
        <v>140</v>
      </c>
      <c r="DC2717" t="s">
        <v>139</v>
      </c>
      <c r="DD2717" t="s">
        <v>117</v>
      </c>
    </row>
    <row r="2718" spans="1:114" ht="15" customHeight="1" x14ac:dyDescent="0.35">
      <c r="A2718" t="s">
        <v>2493</v>
      </c>
      <c r="B2718" t="s">
        <v>166</v>
      </c>
      <c r="C2718" s="1">
        <v>45791</v>
      </c>
      <c r="D2718" s="1">
        <v>45848</v>
      </c>
      <c r="E2718" t="s">
        <v>116</v>
      </c>
      <c r="F2718" s="1">
        <v>45929</v>
      </c>
      <c r="G2718" t="s">
        <v>139</v>
      </c>
      <c r="H2718" t="s">
        <v>117</v>
      </c>
      <c r="I2718" t="s">
        <v>117</v>
      </c>
      <c r="J2718" t="s">
        <v>737</v>
      </c>
      <c r="K2718" t="s">
        <v>738</v>
      </c>
      <c r="L2718" t="s">
        <v>739</v>
      </c>
      <c r="N2718" t="s">
        <v>136</v>
      </c>
      <c r="O2718" t="s">
        <v>121</v>
      </c>
      <c r="P2718" s="6">
        <v>96950</v>
      </c>
      <c r="Q2718" t="s">
        <v>122</v>
      </c>
      <c r="S2718" s="8">
        <v>16702345900</v>
      </c>
      <c r="T2718">
        <v>574</v>
      </c>
      <c r="U2718" t="s">
        <v>740</v>
      </c>
      <c r="V2718">
        <v>721110</v>
      </c>
      <c r="W2718" t="s">
        <v>124</v>
      </c>
      <c r="Y2718" t="s">
        <v>741</v>
      </c>
      <c r="Z2718" t="s">
        <v>742</v>
      </c>
      <c r="AB2718" t="s">
        <v>743</v>
      </c>
      <c r="AC2718" t="s">
        <v>739</v>
      </c>
      <c r="AE2718" t="s">
        <v>136</v>
      </c>
      <c r="AF2718" t="s">
        <v>121</v>
      </c>
      <c r="AG2718" s="6">
        <v>96950</v>
      </c>
      <c r="AH2718" t="s">
        <v>122</v>
      </c>
      <c r="AJ2718" s="8">
        <v>16702345900</v>
      </c>
      <c r="AK2718">
        <v>266</v>
      </c>
      <c r="AL2718" t="s">
        <v>744</v>
      </c>
      <c r="BE2718" t="str">
        <f>"35-1012.00"</f>
        <v>35-1012.00</v>
      </c>
      <c r="BF2718" t="s">
        <v>2494</v>
      </c>
      <c r="BG2718" t="s">
        <v>2495</v>
      </c>
      <c r="BH2718" t="s">
        <v>2496</v>
      </c>
      <c r="BI2718">
        <v>8</v>
      </c>
      <c r="BK2718" s="1">
        <v>45931</v>
      </c>
      <c r="BL2718" s="1">
        <v>47026</v>
      </c>
      <c r="BO2718">
        <v>40</v>
      </c>
      <c r="BP2718">
        <v>8</v>
      </c>
      <c r="BQ2718">
        <v>6</v>
      </c>
      <c r="BR2718">
        <v>0</v>
      </c>
      <c r="BS2718">
        <v>6</v>
      </c>
      <c r="BT2718">
        <v>6</v>
      </c>
      <c r="BU2718">
        <v>7</v>
      </c>
      <c r="BV2718">
        <v>7</v>
      </c>
      <c r="BW2718" t="str">
        <f>"6:00 AM"</f>
        <v>6:00 AM</v>
      </c>
      <c r="BX2718" t="str">
        <f>"2:00 PM"</f>
        <v>2:00 PM</v>
      </c>
      <c r="BY2718" t="s">
        <v>159</v>
      </c>
      <c r="BZ2718">
        <v>0</v>
      </c>
      <c r="CA2718">
        <v>12</v>
      </c>
      <c r="CB2718" t="s">
        <v>139</v>
      </c>
      <c r="CC2718">
        <v>2</v>
      </c>
      <c r="CD2718" t="s">
        <v>2497</v>
      </c>
      <c r="CE2718" t="s">
        <v>746</v>
      </c>
      <c r="CG2718" t="s">
        <v>136</v>
      </c>
      <c r="CH2718" t="s">
        <v>121</v>
      </c>
      <c r="CI2718" s="6">
        <v>96950</v>
      </c>
      <c r="CJ2718" s="10">
        <v>10.6</v>
      </c>
      <c r="CK2718" s="10">
        <v>10.6</v>
      </c>
      <c r="CL2718" s="10">
        <v>15.9</v>
      </c>
      <c r="CM2718" s="10">
        <v>15.9</v>
      </c>
      <c r="CN2718" t="s">
        <v>137</v>
      </c>
      <c r="CP2718" t="s">
        <v>138</v>
      </c>
      <c r="CR2718" t="s">
        <v>117</v>
      </c>
      <c r="CS2718" t="s">
        <v>139</v>
      </c>
      <c r="CT2718" t="s">
        <v>140</v>
      </c>
      <c r="CU2718" t="s">
        <v>139</v>
      </c>
      <c r="CV2718" t="s">
        <v>140</v>
      </c>
      <c r="CW2718" t="s">
        <v>139</v>
      </c>
      <c r="CX2718" t="s">
        <v>140</v>
      </c>
      <c r="CY2718" t="s">
        <v>747</v>
      </c>
      <c r="CZ2718" s="8">
        <v>16702345900</v>
      </c>
      <c r="DA2718" t="s">
        <v>748</v>
      </c>
      <c r="DB2718" t="s">
        <v>140</v>
      </c>
      <c r="DC2718" t="s">
        <v>139</v>
      </c>
      <c r="DD2718" t="s">
        <v>117</v>
      </c>
    </row>
    <row r="2719" spans="1:114" ht="15" customHeight="1" x14ac:dyDescent="0.35">
      <c r="A2719" t="s">
        <v>16810</v>
      </c>
      <c r="B2719" t="s">
        <v>278</v>
      </c>
      <c r="C2719" s="1">
        <v>45836</v>
      </c>
      <c r="D2719" s="1">
        <v>45848</v>
      </c>
      <c r="E2719" t="s">
        <v>116</v>
      </c>
      <c r="F2719" s="1">
        <v>45960</v>
      </c>
      <c r="G2719" t="s">
        <v>117</v>
      </c>
      <c r="H2719" t="s">
        <v>117</v>
      </c>
      <c r="I2719" t="s">
        <v>117</v>
      </c>
      <c r="J2719" t="s">
        <v>7673</v>
      </c>
      <c r="K2719" t="s">
        <v>6280</v>
      </c>
      <c r="L2719" t="s">
        <v>7674</v>
      </c>
      <c r="M2719" t="s">
        <v>7675</v>
      </c>
      <c r="N2719" t="s">
        <v>120</v>
      </c>
      <c r="O2719" t="s">
        <v>121</v>
      </c>
      <c r="P2719" s="6">
        <v>96950</v>
      </c>
      <c r="Q2719" t="s">
        <v>122</v>
      </c>
      <c r="R2719" t="s">
        <v>194</v>
      </c>
      <c r="S2719" s="8">
        <v>16702353027</v>
      </c>
      <c r="U2719" t="s">
        <v>171</v>
      </c>
      <c r="V2719">
        <v>722310</v>
      </c>
      <c r="W2719" t="s">
        <v>124</v>
      </c>
      <c r="Y2719" t="s">
        <v>172</v>
      </c>
      <c r="Z2719" t="s">
        <v>173</v>
      </c>
      <c r="AA2719" t="s">
        <v>174</v>
      </c>
      <c r="AB2719" t="s">
        <v>175</v>
      </c>
      <c r="AC2719" t="s">
        <v>7678</v>
      </c>
      <c r="AD2719" t="s">
        <v>7675</v>
      </c>
      <c r="AE2719" t="s">
        <v>120</v>
      </c>
      <c r="AF2719" t="s">
        <v>121</v>
      </c>
      <c r="AG2719" s="6">
        <v>96950</v>
      </c>
      <c r="AH2719" t="s">
        <v>122</v>
      </c>
      <c r="AJ2719" s="8">
        <v>16702353027</v>
      </c>
      <c r="AL2719" t="s">
        <v>176</v>
      </c>
      <c r="BE2719" t="str">
        <f>"53-7065.00"</f>
        <v>53-7065.00</v>
      </c>
      <c r="BF2719" t="s">
        <v>255</v>
      </c>
      <c r="BG2719" t="s">
        <v>7679</v>
      </c>
      <c r="BH2719" t="s">
        <v>7680</v>
      </c>
      <c r="BI2719">
        <v>4</v>
      </c>
      <c r="BK2719" s="1">
        <v>45962</v>
      </c>
      <c r="BL2719" s="1">
        <v>46326</v>
      </c>
      <c r="BO2719">
        <v>35</v>
      </c>
      <c r="BP2719">
        <v>0</v>
      </c>
      <c r="BQ2719">
        <v>7</v>
      </c>
      <c r="BR2719">
        <v>7</v>
      </c>
      <c r="BS2719">
        <v>7</v>
      </c>
      <c r="BT2719">
        <v>7</v>
      </c>
      <c r="BU2719">
        <v>7</v>
      </c>
      <c r="BV2719">
        <v>0</v>
      </c>
      <c r="BW2719" t="str">
        <f>"7:00 AM"</f>
        <v>7:00 AM</v>
      </c>
      <c r="BX2719" t="str">
        <f>"2:00 PM"</f>
        <v>2:00 PM</v>
      </c>
      <c r="BY2719" t="s">
        <v>133</v>
      </c>
      <c r="BZ2719">
        <v>0</v>
      </c>
      <c r="CA2719">
        <v>12</v>
      </c>
      <c r="CB2719" t="s">
        <v>117</v>
      </c>
      <c r="CD2719" t="s">
        <v>16811</v>
      </c>
      <c r="CE2719" t="s">
        <v>170</v>
      </c>
      <c r="CF2719" t="s">
        <v>170</v>
      </c>
      <c r="CG2719" t="s">
        <v>120</v>
      </c>
      <c r="CH2719" t="s">
        <v>121</v>
      </c>
      <c r="CI2719" s="6">
        <v>96950</v>
      </c>
      <c r="CJ2719" s="10">
        <v>8.56</v>
      </c>
      <c r="CK2719" s="10">
        <v>8.56</v>
      </c>
      <c r="CL2719" s="10">
        <v>12.84</v>
      </c>
      <c r="CM2719" s="10">
        <v>12.84</v>
      </c>
      <c r="CN2719" t="s">
        <v>137</v>
      </c>
      <c r="CO2719" t="s">
        <v>133</v>
      </c>
      <c r="CP2719" t="s">
        <v>138</v>
      </c>
      <c r="CR2719" t="s">
        <v>117</v>
      </c>
      <c r="CS2719" t="s">
        <v>139</v>
      </c>
      <c r="CT2719" t="s">
        <v>140</v>
      </c>
      <c r="CU2719" t="s">
        <v>139</v>
      </c>
      <c r="CV2719" t="s">
        <v>140</v>
      </c>
      <c r="CW2719" t="s">
        <v>139</v>
      </c>
      <c r="CX2719" t="s">
        <v>140</v>
      </c>
      <c r="CY2719" t="s">
        <v>223</v>
      </c>
      <c r="CZ2719" s="8">
        <v>16702353027</v>
      </c>
      <c r="DA2719" t="s">
        <v>176</v>
      </c>
      <c r="DB2719" t="s">
        <v>140</v>
      </c>
      <c r="DC2719" t="s">
        <v>139</v>
      </c>
      <c r="DD2719" t="s">
        <v>117</v>
      </c>
    </row>
    <row r="2720" spans="1:114" ht="15" customHeight="1" x14ac:dyDescent="0.35">
      <c r="A2720" t="s">
        <v>15636</v>
      </c>
      <c r="B2720" t="s">
        <v>144</v>
      </c>
      <c r="C2720" s="1">
        <v>45762</v>
      </c>
      <c r="D2720" s="1">
        <v>45849</v>
      </c>
      <c r="E2720" t="s">
        <v>211</v>
      </c>
      <c r="G2720" t="s">
        <v>117</v>
      </c>
      <c r="H2720" t="s">
        <v>117</v>
      </c>
      <c r="I2720" t="s">
        <v>117</v>
      </c>
      <c r="J2720" t="s">
        <v>2924</v>
      </c>
      <c r="K2720" t="s">
        <v>2924</v>
      </c>
      <c r="L2720" t="s">
        <v>2925</v>
      </c>
      <c r="M2720" t="s">
        <v>2926</v>
      </c>
      <c r="N2720" t="s">
        <v>136</v>
      </c>
      <c r="O2720" t="s">
        <v>121</v>
      </c>
      <c r="P2720" s="6">
        <v>96950</v>
      </c>
      <c r="Q2720" t="s">
        <v>122</v>
      </c>
      <c r="S2720" s="8">
        <v>16702341795</v>
      </c>
      <c r="U2720" t="s">
        <v>2927</v>
      </c>
      <c r="V2720">
        <v>56179</v>
      </c>
      <c r="W2720" t="s">
        <v>124</v>
      </c>
      <c r="Y2720" t="s">
        <v>2928</v>
      </c>
      <c r="Z2720" t="s">
        <v>251</v>
      </c>
      <c r="AA2720" t="s">
        <v>2929</v>
      </c>
      <c r="AB2720" t="s">
        <v>1563</v>
      </c>
      <c r="AC2720" t="s">
        <v>2925</v>
      </c>
      <c r="AD2720" t="s">
        <v>2926</v>
      </c>
      <c r="AE2720" t="s">
        <v>120</v>
      </c>
      <c r="AF2720" t="s">
        <v>121</v>
      </c>
      <c r="AG2720" s="6">
        <v>96950</v>
      </c>
      <c r="AH2720" t="s">
        <v>122</v>
      </c>
      <c r="AJ2720" s="8">
        <v>16702341795</v>
      </c>
      <c r="AL2720" t="s">
        <v>2930</v>
      </c>
      <c r="BE2720" t="str">
        <f>"49-9071.00"</f>
        <v>49-9071.00</v>
      </c>
      <c r="BF2720" t="s">
        <v>156</v>
      </c>
      <c r="BG2720" t="s">
        <v>4103</v>
      </c>
      <c r="BH2720" t="s">
        <v>964</v>
      </c>
      <c r="BI2720">
        <v>2</v>
      </c>
      <c r="BJ2720">
        <v>2</v>
      </c>
      <c r="BK2720" s="1">
        <v>45818</v>
      </c>
      <c r="BL2720" s="1">
        <v>46182</v>
      </c>
      <c r="BM2720" s="1">
        <v>45849</v>
      </c>
      <c r="BN2720" s="1">
        <v>46182</v>
      </c>
      <c r="BO2720">
        <v>40</v>
      </c>
      <c r="BP2720">
        <v>0</v>
      </c>
      <c r="BQ2720">
        <v>8</v>
      </c>
      <c r="BR2720">
        <v>8</v>
      </c>
      <c r="BS2720">
        <v>8</v>
      </c>
      <c r="BT2720">
        <v>8</v>
      </c>
      <c r="BU2720">
        <v>8</v>
      </c>
      <c r="BV2720">
        <v>0</v>
      </c>
      <c r="BW2720" t="str">
        <f>"8:00 AM"</f>
        <v>8:00 AM</v>
      </c>
      <c r="BX2720" t="str">
        <f>"5:00 PM"</f>
        <v>5:00 PM</v>
      </c>
      <c r="BY2720" t="s">
        <v>159</v>
      </c>
      <c r="BZ2720">
        <v>0</v>
      </c>
      <c r="CA2720">
        <v>12</v>
      </c>
      <c r="CB2720" t="s">
        <v>117</v>
      </c>
      <c r="CD2720" t="s">
        <v>4104</v>
      </c>
      <c r="CE2720" t="s">
        <v>2925</v>
      </c>
      <c r="CF2720" t="s">
        <v>2926</v>
      </c>
      <c r="CG2720" t="s">
        <v>136</v>
      </c>
      <c r="CH2720" t="s">
        <v>121</v>
      </c>
      <c r="CI2720" s="6">
        <v>96950</v>
      </c>
      <c r="CJ2720" s="10">
        <v>9.75</v>
      </c>
      <c r="CK2720" s="10">
        <v>11.25</v>
      </c>
      <c r="CL2720" s="10">
        <v>14.63</v>
      </c>
      <c r="CM2720" s="10">
        <v>16.88</v>
      </c>
      <c r="CN2720" t="s">
        <v>137</v>
      </c>
      <c r="CO2720" t="s">
        <v>133</v>
      </c>
      <c r="CP2720" t="s">
        <v>138</v>
      </c>
      <c r="CR2720" t="s">
        <v>117</v>
      </c>
      <c r="CS2720" t="s">
        <v>139</v>
      </c>
      <c r="CT2720" t="s">
        <v>139</v>
      </c>
      <c r="CU2720" t="s">
        <v>139</v>
      </c>
      <c r="CV2720" t="s">
        <v>140</v>
      </c>
      <c r="CW2720" t="s">
        <v>139</v>
      </c>
      <c r="CX2720" t="s">
        <v>139</v>
      </c>
      <c r="CY2720" t="s">
        <v>14950</v>
      </c>
      <c r="CZ2720" s="8">
        <v>16702341795</v>
      </c>
      <c r="DA2720" t="s">
        <v>2930</v>
      </c>
      <c r="DB2720" t="s">
        <v>2937</v>
      </c>
      <c r="DC2720" t="s">
        <v>139</v>
      </c>
      <c r="DD2720" t="s">
        <v>117</v>
      </c>
    </row>
    <row r="2721" spans="1:114" ht="15" customHeight="1" x14ac:dyDescent="0.35">
      <c r="A2721" t="s">
        <v>12574</v>
      </c>
      <c r="B2721" t="s">
        <v>144</v>
      </c>
      <c r="C2721" s="1">
        <v>45778</v>
      </c>
      <c r="D2721" s="1">
        <v>45849</v>
      </c>
      <c r="E2721" t="s">
        <v>116</v>
      </c>
      <c r="F2721" s="1">
        <v>45929</v>
      </c>
      <c r="G2721" t="s">
        <v>117</v>
      </c>
      <c r="H2721" t="s">
        <v>117</v>
      </c>
      <c r="I2721" t="s">
        <v>117</v>
      </c>
      <c r="J2721" t="s">
        <v>4679</v>
      </c>
      <c r="K2721" t="s">
        <v>4680</v>
      </c>
      <c r="L2721" t="s">
        <v>2586</v>
      </c>
      <c r="M2721" t="s">
        <v>4681</v>
      </c>
      <c r="N2721" t="s">
        <v>136</v>
      </c>
      <c r="O2721" t="s">
        <v>121</v>
      </c>
      <c r="P2721" s="6">
        <v>96950</v>
      </c>
      <c r="Q2721" t="s">
        <v>122</v>
      </c>
      <c r="S2721" s="8">
        <v>16702334321</v>
      </c>
      <c r="U2721" t="s">
        <v>4682</v>
      </c>
      <c r="V2721">
        <v>562111</v>
      </c>
      <c r="W2721" t="s">
        <v>124</v>
      </c>
      <c r="Y2721" t="s">
        <v>2999</v>
      </c>
      <c r="Z2721" t="s">
        <v>4683</v>
      </c>
      <c r="AA2721" t="s">
        <v>140</v>
      </c>
      <c r="AB2721" t="s">
        <v>2665</v>
      </c>
      <c r="AC2721" t="s">
        <v>2586</v>
      </c>
      <c r="AD2721" t="s">
        <v>4681</v>
      </c>
      <c r="AE2721" t="s">
        <v>136</v>
      </c>
      <c r="AF2721" t="s">
        <v>121</v>
      </c>
      <c r="AG2721" s="6">
        <v>96950</v>
      </c>
      <c r="AH2721" t="s">
        <v>122</v>
      </c>
      <c r="AJ2721" s="8">
        <v>16702334321</v>
      </c>
      <c r="AL2721" t="s">
        <v>4684</v>
      </c>
      <c r="BE2721" t="str">
        <f>"53-7081.00"</f>
        <v>53-7081.00</v>
      </c>
      <c r="BF2721" t="s">
        <v>5943</v>
      </c>
      <c r="BG2721" t="s">
        <v>10752</v>
      </c>
      <c r="BH2721" t="s">
        <v>5943</v>
      </c>
      <c r="BI2721">
        <v>2</v>
      </c>
      <c r="BJ2721">
        <v>2</v>
      </c>
      <c r="BK2721" s="1">
        <v>45931</v>
      </c>
      <c r="BL2721" s="1">
        <v>46295</v>
      </c>
      <c r="BM2721" s="1">
        <v>45931</v>
      </c>
      <c r="BN2721" s="1">
        <v>46295</v>
      </c>
      <c r="BO2721">
        <v>40</v>
      </c>
      <c r="BP2721">
        <v>0</v>
      </c>
      <c r="BQ2721">
        <v>8</v>
      </c>
      <c r="BR2721">
        <v>8</v>
      </c>
      <c r="BS2721">
        <v>8</v>
      </c>
      <c r="BT2721">
        <v>8</v>
      </c>
      <c r="BU2721">
        <v>8</v>
      </c>
      <c r="BV2721">
        <v>0</v>
      </c>
      <c r="BW2721" t="str">
        <f>"8:00 AM"</f>
        <v>8:00 AM</v>
      </c>
      <c r="BX2721" t="str">
        <f>"5:00 PM"</f>
        <v>5:00 PM</v>
      </c>
      <c r="BY2721" t="s">
        <v>133</v>
      </c>
      <c r="BZ2721">
        <v>0</v>
      </c>
      <c r="CA2721">
        <v>12</v>
      </c>
      <c r="CB2721" t="s">
        <v>117</v>
      </c>
      <c r="CD2721" s="2" t="s">
        <v>12575</v>
      </c>
      <c r="CE2721" t="s">
        <v>2586</v>
      </c>
      <c r="CG2721" t="s">
        <v>136</v>
      </c>
      <c r="CH2721" t="s">
        <v>121</v>
      </c>
      <c r="CI2721" s="6">
        <v>96950</v>
      </c>
      <c r="CJ2721" s="10">
        <v>8.91</v>
      </c>
      <c r="CK2721" s="10">
        <v>9.56</v>
      </c>
      <c r="CL2721" s="10">
        <v>13.37</v>
      </c>
      <c r="CM2721" s="10">
        <v>14.34</v>
      </c>
      <c r="CN2721" t="s">
        <v>137</v>
      </c>
      <c r="CO2721" t="s">
        <v>140</v>
      </c>
      <c r="CP2721" t="s">
        <v>138</v>
      </c>
      <c r="CR2721" t="s">
        <v>117</v>
      </c>
      <c r="CS2721" t="s">
        <v>139</v>
      </c>
      <c r="CT2721" t="s">
        <v>140</v>
      </c>
      <c r="CU2721" t="s">
        <v>139</v>
      </c>
      <c r="CV2721" t="s">
        <v>140</v>
      </c>
      <c r="CW2721" t="s">
        <v>139</v>
      </c>
      <c r="CX2721" t="s">
        <v>140</v>
      </c>
      <c r="CY2721" t="s">
        <v>1167</v>
      </c>
      <c r="CZ2721" s="8">
        <v>16702334321</v>
      </c>
      <c r="DA2721" t="s">
        <v>4684</v>
      </c>
      <c r="DB2721" t="s">
        <v>309</v>
      </c>
      <c r="DC2721" t="s">
        <v>139</v>
      </c>
      <c r="DD2721" t="s">
        <v>117</v>
      </c>
      <c r="DE2721" t="s">
        <v>1530</v>
      </c>
      <c r="DF2721" t="s">
        <v>1531</v>
      </c>
      <c r="DG2721" t="s">
        <v>1532</v>
      </c>
      <c r="DH2721" t="s">
        <v>1156</v>
      </c>
      <c r="DI2721" t="s">
        <v>1153</v>
      </c>
      <c r="DJ2721" t="s">
        <v>1162</v>
      </c>
    </row>
    <row r="2722" spans="1:114" ht="15" customHeight="1" x14ac:dyDescent="0.35">
      <c r="A2722" t="s">
        <v>14064</v>
      </c>
      <c r="B2722" t="s">
        <v>166</v>
      </c>
      <c r="C2722" s="1">
        <v>45789</v>
      </c>
      <c r="D2722" s="1">
        <v>45849</v>
      </c>
      <c r="E2722" t="s">
        <v>116</v>
      </c>
      <c r="F2722" s="1">
        <v>45960</v>
      </c>
      <c r="G2722" t="s">
        <v>117</v>
      </c>
      <c r="H2722" t="s">
        <v>117</v>
      </c>
      <c r="I2722" t="s">
        <v>117</v>
      </c>
      <c r="J2722" t="s">
        <v>553</v>
      </c>
      <c r="L2722" t="s">
        <v>554</v>
      </c>
      <c r="M2722" t="s">
        <v>1097</v>
      </c>
      <c r="N2722" t="s">
        <v>136</v>
      </c>
      <c r="O2722" t="s">
        <v>121</v>
      </c>
      <c r="P2722" s="6">
        <v>96950</v>
      </c>
      <c r="Q2722" t="s">
        <v>122</v>
      </c>
      <c r="S2722" s="8">
        <v>16702358763</v>
      </c>
      <c r="U2722" t="s">
        <v>556</v>
      </c>
      <c r="V2722">
        <v>56132</v>
      </c>
      <c r="W2722" t="s">
        <v>150</v>
      </c>
      <c r="X2722" t="s">
        <v>139</v>
      </c>
      <c r="Y2722" t="s">
        <v>1098</v>
      </c>
      <c r="Z2722" t="s">
        <v>1099</v>
      </c>
      <c r="AA2722" t="s">
        <v>1100</v>
      </c>
      <c r="AB2722" t="s">
        <v>128</v>
      </c>
      <c r="AC2722" t="s">
        <v>561</v>
      </c>
      <c r="AD2722" t="s">
        <v>1097</v>
      </c>
      <c r="AE2722" t="s">
        <v>136</v>
      </c>
      <c r="AF2722" t="s">
        <v>121</v>
      </c>
      <c r="AG2722" s="6">
        <v>96950</v>
      </c>
      <c r="AH2722" t="s">
        <v>122</v>
      </c>
      <c r="AJ2722" s="8">
        <v>16702358763</v>
      </c>
      <c r="AL2722" t="s">
        <v>562</v>
      </c>
      <c r="BE2722" t="str">
        <f>"37-2012.00"</f>
        <v>37-2012.00</v>
      </c>
      <c r="BF2722" t="s">
        <v>130</v>
      </c>
      <c r="BG2722" t="s">
        <v>1101</v>
      </c>
      <c r="BH2722" t="s">
        <v>1102</v>
      </c>
      <c r="BI2722">
        <v>1</v>
      </c>
      <c r="BK2722" s="1">
        <v>45931</v>
      </c>
      <c r="BL2722" s="1">
        <v>46295</v>
      </c>
      <c r="BO2722">
        <v>35</v>
      </c>
      <c r="BP2722">
        <v>0</v>
      </c>
      <c r="BQ2722">
        <v>7</v>
      </c>
      <c r="BR2722">
        <v>7</v>
      </c>
      <c r="BS2722">
        <v>7</v>
      </c>
      <c r="BT2722">
        <v>7</v>
      </c>
      <c r="BU2722">
        <v>7</v>
      </c>
      <c r="BV2722">
        <v>0</v>
      </c>
      <c r="BW2722" t="str">
        <f>"10:00 AM"</f>
        <v>10:00 AM</v>
      </c>
      <c r="BX2722" t="str">
        <f>"6:00 PM"</f>
        <v>6:00 PM</v>
      </c>
      <c r="BY2722" t="s">
        <v>133</v>
      </c>
      <c r="BZ2722">
        <v>0</v>
      </c>
      <c r="CA2722">
        <v>3</v>
      </c>
      <c r="CB2722" t="s">
        <v>117</v>
      </c>
      <c r="CD2722" s="2" t="s">
        <v>4876</v>
      </c>
      <c r="CE2722" t="s">
        <v>7711</v>
      </c>
      <c r="CG2722" t="s">
        <v>136</v>
      </c>
      <c r="CH2722" t="s">
        <v>121</v>
      </c>
      <c r="CI2722" s="6">
        <v>96950</v>
      </c>
      <c r="CJ2722" s="10">
        <v>7.77</v>
      </c>
      <c r="CK2722" s="10">
        <v>7.77</v>
      </c>
      <c r="CL2722" s="10">
        <v>0</v>
      </c>
      <c r="CM2722" s="10">
        <v>0</v>
      </c>
      <c r="CN2722" t="s">
        <v>137</v>
      </c>
      <c r="CO2722" t="s">
        <v>140</v>
      </c>
      <c r="CP2722" t="s">
        <v>138</v>
      </c>
      <c r="CR2722" t="s">
        <v>117</v>
      </c>
      <c r="CS2722" t="s">
        <v>139</v>
      </c>
      <c r="CT2722" t="s">
        <v>140</v>
      </c>
      <c r="CU2722" t="s">
        <v>140</v>
      </c>
      <c r="CV2722" t="s">
        <v>140</v>
      </c>
      <c r="CW2722" t="s">
        <v>139</v>
      </c>
      <c r="CX2722" t="s">
        <v>140</v>
      </c>
      <c r="CY2722" t="s">
        <v>133</v>
      </c>
      <c r="CZ2722" s="8">
        <v>16702358763</v>
      </c>
      <c r="DA2722" t="s">
        <v>1105</v>
      </c>
      <c r="DB2722" t="s">
        <v>140</v>
      </c>
      <c r="DC2722" t="s">
        <v>139</v>
      </c>
      <c r="DD2722" t="s">
        <v>139</v>
      </c>
    </row>
    <row r="2723" spans="1:114" ht="15" customHeight="1" x14ac:dyDescent="0.35">
      <c r="A2723" t="s">
        <v>15633</v>
      </c>
      <c r="B2723" t="s">
        <v>144</v>
      </c>
      <c r="C2723" s="1">
        <v>45790</v>
      </c>
      <c r="D2723" s="1">
        <v>45849</v>
      </c>
      <c r="E2723" t="s">
        <v>116</v>
      </c>
      <c r="F2723" s="1">
        <v>45929</v>
      </c>
      <c r="G2723" t="s">
        <v>117</v>
      </c>
      <c r="H2723" t="s">
        <v>117</v>
      </c>
      <c r="I2723" t="s">
        <v>117</v>
      </c>
      <c r="J2723" t="s">
        <v>2647</v>
      </c>
      <c r="L2723" t="s">
        <v>2648</v>
      </c>
      <c r="M2723" t="s">
        <v>5118</v>
      </c>
      <c r="N2723" t="s">
        <v>136</v>
      </c>
      <c r="O2723" t="s">
        <v>121</v>
      </c>
      <c r="P2723" s="6">
        <v>96950</v>
      </c>
      <c r="Q2723" t="s">
        <v>122</v>
      </c>
      <c r="S2723" s="8">
        <v>16702334646</v>
      </c>
      <c r="U2723" t="s">
        <v>2650</v>
      </c>
      <c r="V2723">
        <v>6216</v>
      </c>
      <c r="W2723" t="s">
        <v>124</v>
      </c>
      <c r="Y2723" t="s">
        <v>2651</v>
      </c>
      <c r="Z2723" t="s">
        <v>2652</v>
      </c>
      <c r="AB2723" t="s">
        <v>5119</v>
      </c>
      <c r="AC2723" t="s">
        <v>2648</v>
      </c>
      <c r="AD2723" t="s">
        <v>5118</v>
      </c>
      <c r="AE2723" t="s">
        <v>136</v>
      </c>
      <c r="AF2723" t="s">
        <v>121</v>
      </c>
      <c r="AG2723" s="6">
        <v>96950</v>
      </c>
      <c r="AH2723" t="s">
        <v>122</v>
      </c>
      <c r="AJ2723" s="8">
        <v>16702334646</v>
      </c>
      <c r="AL2723" t="s">
        <v>2654</v>
      </c>
      <c r="BE2723" t="str">
        <f>"29-1141.00"</f>
        <v>29-1141.00</v>
      </c>
      <c r="BF2723" t="s">
        <v>1534</v>
      </c>
      <c r="BG2723" t="s">
        <v>15634</v>
      </c>
      <c r="BH2723" t="s">
        <v>11136</v>
      </c>
      <c r="BI2723">
        <v>10</v>
      </c>
      <c r="BJ2723">
        <v>10</v>
      </c>
      <c r="BK2723" s="1">
        <v>45931</v>
      </c>
      <c r="BL2723" s="1">
        <v>46295</v>
      </c>
      <c r="BM2723" s="1">
        <v>45931</v>
      </c>
      <c r="BN2723" s="1">
        <v>46295</v>
      </c>
      <c r="BO2723">
        <v>40</v>
      </c>
      <c r="BP2723">
        <v>0</v>
      </c>
      <c r="BQ2723">
        <v>8</v>
      </c>
      <c r="BR2723">
        <v>8</v>
      </c>
      <c r="BS2723">
        <v>8</v>
      </c>
      <c r="BT2723">
        <v>8</v>
      </c>
      <c r="BU2723">
        <v>8</v>
      </c>
      <c r="BV2723">
        <v>0</v>
      </c>
      <c r="BW2723" t="str">
        <f>"8:00 AM"</f>
        <v>8:00 AM</v>
      </c>
      <c r="BX2723" t="str">
        <f>"5:00 PM"</f>
        <v>5:00 PM</v>
      </c>
      <c r="BY2723" t="s">
        <v>588</v>
      </c>
      <c r="BZ2723">
        <v>0</v>
      </c>
      <c r="CA2723">
        <v>24</v>
      </c>
      <c r="CB2723" t="s">
        <v>117</v>
      </c>
      <c r="CD2723" s="2" t="s">
        <v>15635</v>
      </c>
      <c r="CE2723" t="s">
        <v>5120</v>
      </c>
      <c r="CF2723" t="s">
        <v>5118</v>
      </c>
      <c r="CG2723" t="s">
        <v>136</v>
      </c>
      <c r="CH2723" t="s">
        <v>121</v>
      </c>
      <c r="CI2723" s="6">
        <v>96950</v>
      </c>
      <c r="CJ2723" s="10">
        <v>17.05</v>
      </c>
      <c r="CN2723" t="s">
        <v>137</v>
      </c>
      <c r="CP2723" t="s">
        <v>138</v>
      </c>
      <c r="CR2723" t="s">
        <v>117</v>
      </c>
      <c r="CS2723" t="s">
        <v>139</v>
      </c>
      <c r="CT2723" t="s">
        <v>140</v>
      </c>
      <c r="CU2723" t="s">
        <v>140</v>
      </c>
      <c r="CV2723" t="s">
        <v>140</v>
      </c>
      <c r="CW2723" t="s">
        <v>139</v>
      </c>
      <c r="CX2723" t="s">
        <v>140</v>
      </c>
      <c r="CY2723" t="s">
        <v>133</v>
      </c>
      <c r="CZ2723" s="8">
        <v>16702334646</v>
      </c>
      <c r="DA2723" t="s">
        <v>2654</v>
      </c>
      <c r="DB2723" t="s">
        <v>2657</v>
      </c>
      <c r="DC2723" t="s">
        <v>139</v>
      </c>
      <c r="DD2723" t="s">
        <v>117</v>
      </c>
    </row>
    <row r="2724" spans="1:114" ht="15" customHeight="1" x14ac:dyDescent="0.35">
      <c r="A2724" t="s">
        <v>16647</v>
      </c>
      <c r="B2724" t="s">
        <v>144</v>
      </c>
      <c r="C2724" s="1">
        <v>45791</v>
      </c>
      <c r="D2724" s="1">
        <v>45849</v>
      </c>
      <c r="E2724" t="s">
        <v>211</v>
      </c>
      <c r="G2724" t="s">
        <v>139</v>
      </c>
      <c r="H2724" t="s">
        <v>117</v>
      </c>
      <c r="I2724" t="s">
        <v>117</v>
      </c>
      <c r="J2724" t="s">
        <v>14100</v>
      </c>
      <c r="K2724" t="s">
        <v>14101</v>
      </c>
      <c r="L2724" t="s">
        <v>14102</v>
      </c>
      <c r="N2724" t="s">
        <v>136</v>
      </c>
      <c r="O2724" t="s">
        <v>121</v>
      </c>
      <c r="P2724" s="6">
        <v>96950</v>
      </c>
      <c r="Q2724" t="s">
        <v>122</v>
      </c>
      <c r="S2724" s="8">
        <v>16702333341</v>
      </c>
      <c r="U2724" t="s">
        <v>14103</v>
      </c>
      <c r="V2724">
        <v>56152</v>
      </c>
      <c r="W2724" t="s">
        <v>124</v>
      </c>
      <c r="Y2724" t="s">
        <v>8945</v>
      </c>
      <c r="Z2724" t="s">
        <v>14104</v>
      </c>
      <c r="AB2724" t="s">
        <v>205</v>
      </c>
      <c r="AC2724" t="s">
        <v>14102</v>
      </c>
      <c r="AE2724" t="s">
        <v>136</v>
      </c>
      <c r="AF2724" t="s">
        <v>121</v>
      </c>
      <c r="AG2724" s="6">
        <v>96950</v>
      </c>
      <c r="AH2724" t="s">
        <v>122</v>
      </c>
      <c r="AJ2724" s="8">
        <v>16702333341</v>
      </c>
      <c r="AL2724" t="s">
        <v>599</v>
      </c>
      <c r="AM2724" t="s">
        <v>600</v>
      </c>
      <c r="AN2724" t="s">
        <v>601</v>
      </c>
      <c r="AO2724" t="s">
        <v>602</v>
      </c>
      <c r="AQ2724" t="s">
        <v>603</v>
      </c>
      <c r="AS2724" t="s">
        <v>136</v>
      </c>
      <c r="AT2724" t="s">
        <v>121</v>
      </c>
      <c r="AU2724" s="6">
        <v>96950</v>
      </c>
      <c r="AV2724" t="s">
        <v>122</v>
      </c>
      <c r="AX2724" s="8">
        <v>16702353403</v>
      </c>
      <c r="AZ2724" t="s">
        <v>604</v>
      </c>
      <c r="BA2724" t="s">
        <v>605</v>
      </c>
      <c r="BB2724" t="s">
        <v>606</v>
      </c>
      <c r="BE2724" t="str">
        <f>"39-7011.00"</f>
        <v>39-7011.00</v>
      </c>
      <c r="BF2724" t="s">
        <v>1985</v>
      </c>
      <c r="BG2724" t="s">
        <v>16648</v>
      </c>
      <c r="BH2724" t="s">
        <v>16649</v>
      </c>
      <c r="BI2724">
        <v>2</v>
      </c>
      <c r="BJ2724">
        <v>2</v>
      </c>
      <c r="BK2724" s="1">
        <v>45902</v>
      </c>
      <c r="BL2724" s="1">
        <v>46997</v>
      </c>
      <c r="BM2724" s="1">
        <v>45902</v>
      </c>
      <c r="BN2724" s="1">
        <v>46997</v>
      </c>
      <c r="BO2724">
        <v>35</v>
      </c>
      <c r="BP2724">
        <v>0</v>
      </c>
      <c r="BQ2724">
        <v>7</v>
      </c>
      <c r="BR2724">
        <v>7</v>
      </c>
      <c r="BS2724">
        <v>7</v>
      </c>
      <c r="BT2724">
        <v>7</v>
      </c>
      <c r="BU2724">
        <v>7</v>
      </c>
      <c r="BV2724">
        <v>0</v>
      </c>
      <c r="BW2724" t="str">
        <f>"9:00 AM"</f>
        <v>9:00 AM</v>
      </c>
      <c r="BX2724" t="str">
        <f>"5:00 PM"</f>
        <v>5:00 PM</v>
      </c>
      <c r="BY2724" t="s">
        <v>159</v>
      </c>
      <c r="BZ2724">
        <v>0</v>
      </c>
      <c r="CA2724">
        <v>24</v>
      </c>
      <c r="CB2724" t="s">
        <v>117</v>
      </c>
      <c r="CD2724" t="s">
        <v>16650</v>
      </c>
      <c r="CE2724" t="s">
        <v>1980</v>
      </c>
      <c r="CG2724" t="s">
        <v>136</v>
      </c>
      <c r="CH2724" t="s">
        <v>121</v>
      </c>
      <c r="CI2724" s="6">
        <v>96950</v>
      </c>
      <c r="CJ2724" s="10">
        <v>10.43</v>
      </c>
      <c r="CK2724" s="10">
        <v>10.43</v>
      </c>
      <c r="CL2724" s="10">
        <v>0</v>
      </c>
      <c r="CM2724" s="10">
        <v>0</v>
      </c>
      <c r="CN2724" t="s">
        <v>137</v>
      </c>
      <c r="CO2724" t="s">
        <v>133</v>
      </c>
      <c r="CP2724" t="s">
        <v>138</v>
      </c>
      <c r="CR2724" t="s">
        <v>117</v>
      </c>
      <c r="CS2724" t="s">
        <v>139</v>
      </c>
      <c r="CT2724" t="s">
        <v>140</v>
      </c>
      <c r="CU2724" t="s">
        <v>140</v>
      </c>
      <c r="CV2724" t="s">
        <v>140</v>
      </c>
      <c r="CW2724" t="s">
        <v>139</v>
      </c>
      <c r="CX2724" t="s">
        <v>140</v>
      </c>
      <c r="CY2724" t="s">
        <v>9962</v>
      </c>
      <c r="CZ2724" s="8">
        <v>16702333341</v>
      </c>
      <c r="DA2724" t="s">
        <v>599</v>
      </c>
      <c r="DB2724" t="s">
        <v>140</v>
      </c>
      <c r="DC2724" t="s">
        <v>139</v>
      </c>
      <c r="DD2724" t="s">
        <v>117</v>
      </c>
    </row>
    <row r="2725" spans="1:114" ht="15" customHeight="1" x14ac:dyDescent="0.35">
      <c r="A2725" t="s">
        <v>10833</v>
      </c>
      <c r="B2725" t="s">
        <v>144</v>
      </c>
      <c r="C2725" s="1">
        <v>45791</v>
      </c>
      <c r="D2725" s="1">
        <v>45849</v>
      </c>
      <c r="E2725" t="s">
        <v>211</v>
      </c>
      <c r="G2725" t="s">
        <v>117</v>
      </c>
      <c r="H2725" t="s">
        <v>117</v>
      </c>
      <c r="I2725" t="s">
        <v>117</v>
      </c>
      <c r="J2725" t="s">
        <v>6899</v>
      </c>
      <c r="L2725" t="s">
        <v>6902</v>
      </c>
      <c r="M2725" t="s">
        <v>6903</v>
      </c>
      <c r="N2725" t="s">
        <v>120</v>
      </c>
      <c r="O2725" t="s">
        <v>121</v>
      </c>
      <c r="P2725" s="6">
        <v>96950</v>
      </c>
      <c r="Q2725" t="s">
        <v>122</v>
      </c>
      <c r="S2725" s="8">
        <v>16703232428</v>
      </c>
      <c r="U2725" t="s">
        <v>6121</v>
      </c>
      <c r="V2725">
        <v>23711</v>
      </c>
      <c r="W2725" t="s">
        <v>124</v>
      </c>
      <c r="Y2725" t="s">
        <v>6122</v>
      </c>
      <c r="Z2725" t="s">
        <v>6123</v>
      </c>
      <c r="AA2725" t="s">
        <v>6124</v>
      </c>
      <c r="AB2725" t="s">
        <v>128</v>
      </c>
      <c r="AC2725" t="s">
        <v>6902</v>
      </c>
      <c r="AD2725" t="s">
        <v>6903</v>
      </c>
      <c r="AE2725" t="s">
        <v>120</v>
      </c>
      <c r="AF2725" t="s">
        <v>121</v>
      </c>
      <c r="AG2725" s="6">
        <v>96950</v>
      </c>
      <c r="AH2725" t="s">
        <v>122</v>
      </c>
      <c r="AJ2725" s="8">
        <v>16703232428</v>
      </c>
      <c r="AL2725" t="s">
        <v>6127</v>
      </c>
      <c r="BE2725" t="str">
        <f>"43-3031.00"</f>
        <v>43-3031.00</v>
      </c>
      <c r="BF2725" t="s">
        <v>357</v>
      </c>
      <c r="BG2725" t="s">
        <v>10834</v>
      </c>
      <c r="BH2725" t="s">
        <v>2694</v>
      </c>
      <c r="BI2725">
        <v>2</v>
      </c>
      <c r="BJ2725">
        <v>2</v>
      </c>
      <c r="BK2725" s="1">
        <v>45902</v>
      </c>
      <c r="BL2725" s="1">
        <v>46266</v>
      </c>
      <c r="BM2725" s="1">
        <v>45902</v>
      </c>
      <c r="BN2725" s="1">
        <v>46266</v>
      </c>
      <c r="BO2725">
        <v>40</v>
      </c>
      <c r="BP2725">
        <v>0</v>
      </c>
      <c r="BQ2725">
        <v>8</v>
      </c>
      <c r="BR2725">
        <v>8</v>
      </c>
      <c r="BS2725">
        <v>8</v>
      </c>
      <c r="BT2725">
        <v>8</v>
      </c>
      <c r="BU2725">
        <v>8</v>
      </c>
      <c r="BV2725">
        <v>0</v>
      </c>
      <c r="BW2725" t="str">
        <f>"8:00 AM"</f>
        <v>8:00 AM</v>
      </c>
      <c r="BX2725" t="str">
        <f>"5:00 PM"</f>
        <v>5:00 PM</v>
      </c>
      <c r="BY2725" t="s">
        <v>159</v>
      </c>
      <c r="BZ2725">
        <v>0</v>
      </c>
      <c r="CA2725">
        <v>12</v>
      </c>
      <c r="CB2725" t="s">
        <v>117</v>
      </c>
      <c r="CD2725" t="s">
        <v>10835</v>
      </c>
      <c r="CE2725" t="s">
        <v>6902</v>
      </c>
      <c r="CF2725" t="s">
        <v>6903</v>
      </c>
      <c r="CG2725" t="s">
        <v>136</v>
      </c>
      <c r="CH2725" t="s">
        <v>121</v>
      </c>
      <c r="CI2725" s="6">
        <v>96950</v>
      </c>
      <c r="CJ2725" s="10">
        <v>12.28</v>
      </c>
      <c r="CK2725" s="10">
        <v>12.28</v>
      </c>
      <c r="CL2725" s="10">
        <v>18.420000000000002</v>
      </c>
      <c r="CM2725" s="10">
        <v>18.420000000000002</v>
      </c>
      <c r="CN2725" t="s">
        <v>137</v>
      </c>
      <c r="CO2725" t="s">
        <v>140</v>
      </c>
      <c r="CP2725" t="s">
        <v>138</v>
      </c>
      <c r="CR2725" t="s">
        <v>117</v>
      </c>
      <c r="CS2725" t="s">
        <v>139</v>
      </c>
      <c r="CT2725" t="s">
        <v>140</v>
      </c>
      <c r="CU2725" t="s">
        <v>139</v>
      </c>
      <c r="CV2725" t="s">
        <v>140</v>
      </c>
      <c r="CW2725" t="s">
        <v>139</v>
      </c>
      <c r="CX2725" t="s">
        <v>140</v>
      </c>
      <c r="CY2725" t="s">
        <v>1167</v>
      </c>
      <c r="CZ2725" s="8">
        <v>16703232428</v>
      </c>
      <c r="DA2725" t="s">
        <v>6127</v>
      </c>
      <c r="DB2725" t="s">
        <v>309</v>
      </c>
      <c r="DC2725" t="s">
        <v>139</v>
      </c>
      <c r="DD2725" t="s">
        <v>117</v>
      </c>
      <c r="DE2725" t="s">
        <v>1530</v>
      </c>
      <c r="DF2725" t="s">
        <v>1531</v>
      </c>
      <c r="DG2725" t="s">
        <v>1532</v>
      </c>
      <c r="DH2725" t="s">
        <v>1156</v>
      </c>
      <c r="DI2725" t="s">
        <v>1153</v>
      </c>
      <c r="DJ2725" t="s">
        <v>1162</v>
      </c>
    </row>
    <row r="2726" spans="1:114" ht="15" customHeight="1" x14ac:dyDescent="0.35">
      <c r="A2726" t="s">
        <v>16779</v>
      </c>
      <c r="B2726" t="s">
        <v>144</v>
      </c>
      <c r="C2726" s="1">
        <v>45791</v>
      </c>
      <c r="D2726" s="1">
        <v>45849</v>
      </c>
      <c r="E2726" t="s">
        <v>116</v>
      </c>
      <c r="F2726" s="1">
        <v>45929</v>
      </c>
      <c r="G2726" t="s">
        <v>117</v>
      </c>
      <c r="H2726" t="s">
        <v>117</v>
      </c>
      <c r="I2726" t="s">
        <v>117</v>
      </c>
      <c r="J2726" t="s">
        <v>6899</v>
      </c>
      <c r="L2726" t="s">
        <v>6900</v>
      </c>
      <c r="M2726" t="s">
        <v>6901</v>
      </c>
      <c r="N2726" t="s">
        <v>120</v>
      </c>
      <c r="O2726" t="s">
        <v>121</v>
      </c>
      <c r="P2726" s="6">
        <v>96950</v>
      </c>
      <c r="Q2726" t="s">
        <v>122</v>
      </c>
      <c r="S2726" s="8">
        <v>16703232428</v>
      </c>
      <c r="U2726" t="s">
        <v>6121</v>
      </c>
      <c r="V2726">
        <v>23711</v>
      </c>
      <c r="W2726" t="s">
        <v>124</v>
      </c>
      <c r="Y2726" t="s">
        <v>6122</v>
      </c>
      <c r="Z2726" t="s">
        <v>6123</v>
      </c>
      <c r="AA2726" t="s">
        <v>6124</v>
      </c>
      <c r="AB2726" t="s">
        <v>3594</v>
      </c>
      <c r="AC2726" t="s">
        <v>6902</v>
      </c>
      <c r="AD2726" t="s">
        <v>6903</v>
      </c>
      <c r="AE2726" t="s">
        <v>120</v>
      </c>
      <c r="AF2726" t="s">
        <v>121</v>
      </c>
      <c r="AG2726" s="6">
        <v>96950</v>
      </c>
      <c r="AH2726" t="s">
        <v>122</v>
      </c>
      <c r="AJ2726" s="8">
        <v>16703232428</v>
      </c>
      <c r="AL2726" t="s">
        <v>6127</v>
      </c>
      <c r="BE2726" t="str">
        <f>"17-3022.00"</f>
        <v>17-3022.00</v>
      </c>
      <c r="BF2726" t="s">
        <v>456</v>
      </c>
      <c r="BG2726" t="s">
        <v>6904</v>
      </c>
      <c r="BH2726" t="s">
        <v>6905</v>
      </c>
      <c r="BI2726">
        <v>3</v>
      </c>
      <c r="BJ2726">
        <v>3</v>
      </c>
      <c r="BK2726" s="1">
        <v>45931</v>
      </c>
      <c r="BL2726" s="1">
        <v>46295</v>
      </c>
      <c r="BM2726" s="1">
        <v>45931</v>
      </c>
      <c r="BN2726" s="1">
        <v>46295</v>
      </c>
      <c r="BO2726">
        <v>40</v>
      </c>
      <c r="BP2726">
        <v>0</v>
      </c>
      <c r="BQ2726">
        <v>8</v>
      </c>
      <c r="BR2726">
        <v>8</v>
      </c>
      <c r="BS2726">
        <v>8</v>
      </c>
      <c r="BT2726">
        <v>8</v>
      </c>
      <c r="BU2726">
        <v>8</v>
      </c>
      <c r="BV2726">
        <v>0</v>
      </c>
      <c r="BW2726" t="str">
        <f>"7:00 AM"</f>
        <v>7:00 AM</v>
      </c>
      <c r="BX2726" t="str">
        <f>"5:00 PM"</f>
        <v>5:00 PM</v>
      </c>
      <c r="BY2726" t="s">
        <v>459</v>
      </c>
      <c r="BZ2726">
        <v>12</v>
      </c>
      <c r="CA2726">
        <v>24</v>
      </c>
      <c r="CB2726" t="s">
        <v>117</v>
      </c>
      <c r="CD2726" t="s">
        <v>9475</v>
      </c>
      <c r="CE2726" t="s">
        <v>6900</v>
      </c>
      <c r="CF2726" t="s">
        <v>6903</v>
      </c>
      <c r="CG2726" t="s">
        <v>120</v>
      </c>
      <c r="CH2726" t="s">
        <v>121</v>
      </c>
      <c r="CI2726" s="6">
        <v>96950</v>
      </c>
      <c r="CJ2726" s="10">
        <v>15.75</v>
      </c>
      <c r="CK2726" s="10">
        <v>20</v>
      </c>
      <c r="CL2726" s="10">
        <v>23.63</v>
      </c>
      <c r="CM2726" s="10">
        <v>30</v>
      </c>
      <c r="CN2726" t="s">
        <v>137</v>
      </c>
      <c r="CO2726" t="s">
        <v>6132</v>
      </c>
      <c r="CP2726" t="s">
        <v>138</v>
      </c>
      <c r="CR2726" t="s">
        <v>117</v>
      </c>
      <c r="CS2726" t="s">
        <v>139</v>
      </c>
      <c r="CT2726" t="s">
        <v>140</v>
      </c>
      <c r="CU2726" t="s">
        <v>139</v>
      </c>
      <c r="CV2726" t="s">
        <v>140</v>
      </c>
      <c r="CW2726" t="s">
        <v>139</v>
      </c>
      <c r="CX2726" t="s">
        <v>140</v>
      </c>
      <c r="CY2726" t="s">
        <v>1167</v>
      </c>
      <c r="CZ2726" s="8">
        <v>16703232428</v>
      </c>
      <c r="DA2726" t="s">
        <v>6127</v>
      </c>
      <c r="DB2726" t="s">
        <v>140</v>
      </c>
      <c r="DC2726" t="s">
        <v>139</v>
      </c>
      <c r="DD2726" t="s">
        <v>117</v>
      </c>
      <c r="DE2726" t="s">
        <v>1530</v>
      </c>
      <c r="DF2726" t="s">
        <v>1531</v>
      </c>
      <c r="DG2726" t="s">
        <v>1532</v>
      </c>
      <c r="DH2726" t="s">
        <v>1156</v>
      </c>
      <c r="DI2726" t="s">
        <v>1153</v>
      </c>
      <c r="DJ2726" t="s">
        <v>1162</v>
      </c>
    </row>
    <row r="2727" spans="1:114" ht="15" customHeight="1" x14ac:dyDescent="0.35">
      <c r="A2727" t="s">
        <v>8743</v>
      </c>
      <c r="B2727" t="s">
        <v>166</v>
      </c>
      <c r="C2727" s="1">
        <v>45791</v>
      </c>
      <c r="D2727" s="1">
        <v>45849</v>
      </c>
      <c r="E2727" t="s">
        <v>116</v>
      </c>
      <c r="F2727" s="1">
        <v>45899</v>
      </c>
      <c r="G2727" t="s">
        <v>117</v>
      </c>
      <c r="H2727" t="s">
        <v>139</v>
      </c>
      <c r="I2727" t="s">
        <v>117</v>
      </c>
      <c r="J2727" t="s">
        <v>969</v>
      </c>
      <c r="L2727" t="s">
        <v>8744</v>
      </c>
      <c r="N2727" t="s">
        <v>120</v>
      </c>
      <c r="O2727" t="s">
        <v>121</v>
      </c>
      <c r="P2727" s="6">
        <v>96950</v>
      </c>
      <c r="Q2727" t="s">
        <v>122</v>
      </c>
      <c r="S2727" s="8">
        <v>16702355009</v>
      </c>
      <c r="U2727" t="s">
        <v>971</v>
      </c>
      <c r="V2727">
        <v>561311</v>
      </c>
      <c r="W2727" t="s">
        <v>150</v>
      </c>
      <c r="X2727" t="s">
        <v>139</v>
      </c>
      <c r="Y2727" t="s">
        <v>972</v>
      </c>
      <c r="Z2727" t="s">
        <v>3716</v>
      </c>
      <c r="AA2727" t="s">
        <v>974</v>
      </c>
      <c r="AB2727" t="s">
        <v>128</v>
      </c>
      <c r="AC2727" t="s">
        <v>8745</v>
      </c>
      <c r="AE2727" t="s">
        <v>120</v>
      </c>
      <c r="AF2727" t="s">
        <v>121</v>
      </c>
      <c r="AG2727" s="6">
        <v>96950</v>
      </c>
      <c r="AH2727" t="s">
        <v>122</v>
      </c>
      <c r="AJ2727" s="8">
        <v>16702355009</v>
      </c>
      <c r="AL2727" t="s">
        <v>8746</v>
      </c>
      <c r="BE2727" t="str">
        <f>"35-2014.00"</f>
        <v>35-2014.00</v>
      </c>
      <c r="BF2727" t="s">
        <v>191</v>
      </c>
      <c r="BG2727" t="s">
        <v>8747</v>
      </c>
      <c r="BH2727" t="s">
        <v>3718</v>
      </c>
      <c r="BI2727">
        <v>8</v>
      </c>
      <c r="BK2727" s="1">
        <v>45901</v>
      </c>
      <c r="BL2727" s="1">
        <v>46265</v>
      </c>
      <c r="BO2727">
        <v>40</v>
      </c>
      <c r="BP2727">
        <v>0</v>
      </c>
      <c r="BQ2727">
        <v>8</v>
      </c>
      <c r="BR2727">
        <v>8</v>
      </c>
      <c r="BS2727">
        <v>8</v>
      </c>
      <c r="BT2727">
        <v>8</v>
      </c>
      <c r="BU2727">
        <v>8</v>
      </c>
      <c r="BV2727">
        <v>0</v>
      </c>
      <c r="BW2727" t="str">
        <f>"8:00 AM"</f>
        <v>8:00 AM</v>
      </c>
      <c r="BX2727" t="str">
        <f>"5:00 PM"</f>
        <v>5:00 PM</v>
      </c>
      <c r="BY2727" t="s">
        <v>133</v>
      </c>
      <c r="BZ2727">
        <v>0</v>
      </c>
      <c r="CA2727">
        <v>12</v>
      </c>
      <c r="CB2727" t="s">
        <v>117</v>
      </c>
      <c r="CD2727" t="s">
        <v>8748</v>
      </c>
      <c r="CE2727" t="s">
        <v>8749</v>
      </c>
      <c r="CF2727" t="s">
        <v>8744</v>
      </c>
      <c r="CG2727" t="s">
        <v>120</v>
      </c>
      <c r="CH2727" t="s">
        <v>121</v>
      </c>
      <c r="CI2727" s="6">
        <v>96950</v>
      </c>
      <c r="CJ2727" s="10">
        <v>8.83</v>
      </c>
      <c r="CK2727" s="10">
        <v>8.83</v>
      </c>
      <c r="CL2727" s="10">
        <v>13.24</v>
      </c>
      <c r="CM2727" s="10">
        <v>13.24</v>
      </c>
      <c r="CN2727" t="s">
        <v>137</v>
      </c>
      <c r="CO2727" t="s">
        <v>2721</v>
      </c>
      <c r="CP2727" t="s">
        <v>138</v>
      </c>
      <c r="CR2727" t="s">
        <v>117</v>
      </c>
      <c r="CS2727" t="s">
        <v>139</v>
      </c>
      <c r="CT2727" t="s">
        <v>139</v>
      </c>
      <c r="CU2727" t="s">
        <v>139</v>
      </c>
      <c r="CV2727" t="s">
        <v>140</v>
      </c>
      <c r="CW2727" t="s">
        <v>139</v>
      </c>
      <c r="CX2727" t="s">
        <v>140</v>
      </c>
      <c r="CY2727" t="s">
        <v>8750</v>
      </c>
      <c r="CZ2727" s="8">
        <v>16702355009</v>
      </c>
      <c r="DA2727" t="s">
        <v>8746</v>
      </c>
      <c r="DB2727" t="s">
        <v>2722</v>
      </c>
      <c r="DC2727" t="s">
        <v>139</v>
      </c>
      <c r="DD2727" t="s">
        <v>139</v>
      </c>
    </row>
    <row r="2728" spans="1:114" ht="15" customHeight="1" x14ac:dyDescent="0.35">
      <c r="A2728" t="s">
        <v>2857</v>
      </c>
      <c r="B2728" t="s">
        <v>144</v>
      </c>
      <c r="C2728" s="1">
        <v>45791</v>
      </c>
      <c r="D2728" s="1">
        <v>45849</v>
      </c>
      <c r="E2728" t="s">
        <v>116</v>
      </c>
      <c r="F2728" s="1">
        <v>45929</v>
      </c>
      <c r="G2728" t="s">
        <v>139</v>
      </c>
      <c r="H2728" t="s">
        <v>117</v>
      </c>
      <c r="I2728" t="s">
        <v>117</v>
      </c>
      <c r="J2728" t="s">
        <v>2858</v>
      </c>
      <c r="K2728" t="s">
        <v>2859</v>
      </c>
      <c r="L2728" t="s">
        <v>2860</v>
      </c>
      <c r="M2728" t="s">
        <v>2861</v>
      </c>
      <c r="N2728" t="s">
        <v>136</v>
      </c>
      <c r="O2728" t="s">
        <v>121</v>
      </c>
      <c r="P2728" s="6">
        <v>96950</v>
      </c>
      <c r="Q2728" t="s">
        <v>122</v>
      </c>
      <c r="S2728" s="8">
        <v>16702339999</v>
      </c>
      <c r="U2728" t="s">
        <v>2862</v>
      </c>
      <c r="V2728">
        <v>722511</v>
      </c>
      <c r="W2728" t="s">
        <v>124</v>
      </c>
      <c r="Y2728" t="s">
        <v>849</v>
      </c>
      <c r="Z2728" t="s">
        <v>2863</v>
      </c>
      <c r="AB2728" t="s">
        <v>205</v>
      </c>
      <c r="AC2728" t="s">
        <v>2860</v>
      </c>
      <c r="AD2728" t="s">
        <v>2861</v>
      </c>
      <c r="AE2728" t="s">
        <v>136</v>
      </c>
      <c r="AF2728" t="s">
        <v>121</v>
      </c>
      <c r="AG2728" s="6">
        <v>96950</v>
      </c>
      <c r="AH2728" t="s">
        <v>122</v>
      </c>
      <c r="AJ2728" s="8">
        <v>16702339999</v>
      </c>
      <c r="AL2728" t="s">
        <v>2864</v>
      </c>
      <c r="BE2728" t="str">
        <f>"35-3031.00"</f>
        <v>35-3031.00</v>
      </c>
      <c r="BF2728" t="s">
        <v>788</v>
      </c>
      <c r="BG2728" t="s">
        <v>2865</v>
      </c>
      <c r="BH2728" t="s">
        <v>2866</v>
      </c>
      <c r="BI2728">
        <v>5</v>
      </c>
      <c r="BJ2728">
        <v>5</v>
      </c>
      <c r="BK2728" s="1">
        <v>45931</v>
      </c>
      <c r="BL2728" s="1">
        <v>47026</v>
      </c>
      <c r="BM2728" s="1">
        <v>45931</v>
      </c>
      <c r="BN2728" s="1">
        <v>47026</v>
      </c>
      <c r="BO2728">
        <v>35</v>
      </c>
      <c r="BP2728">
        <v>0</v>
      </c>
      <c r="BQ2728">
        <v>7</v>
      </c>
      <c r="BR2728">
        <v>7</v>
      </c>
      <c r="BS2728">
        <v>7</v>
      </c>
      <c r="BT2728">
        <v>7</v>
      </c>
      <c r="BU2728">
        <v>7</v>
      </c>
      <c r="BV2728">
        <v>0</v>
      </c>
      <c r="BW2728" t="str">
        <f>"11:00 AM"</f>
        <v>11:00 AM</v>
      </c>
      <c r="BX2728" t="str">
        <f>"7:00 PM"</f>
        <v>7:00 PM</v>
      </c>
      <c r="BY2728" t="s">
        <v>133</v>
      </c>
      <c r="BZ2728">
        <v>0</v>
      </c>
      <c r="CA2728">
        <v>12</v>
      </c>
      <c r="CB2728" t="s">
        <v>117</v>
      </c>
      <c r="CD2728" t="s">
        <v>2867</v>
      </c>
      <c r="CE2728" t="s">
        <v>2860</v>
      </c>
      <c r="CF2728" t="s">
        <v>2861</v>
      </c>
      <c r="CG2728" t="s">
        <v>136</v>
      </c>
      <c r="CH2728" t="s">
        <v>121</v>
      </c>
      <c r="CI2728" s="6">
        <v>96950</v>
      </c>
      <c r="CJ2728" s="10">
        <v>8.15</v>
      </c>
      <c r="CK2728" s="10">
        <v>8.15</v>
      </c>
      <c r="CL2728" s="10">
        <v>12.23</v>
      </c>
      <c r="CM2728" s="10">
        <v>12.23</v>
      </c>
      <c r="CN2728" t="s">
        <v>137</v>
      </c>
      <c r="CO2728" t="s">
        <v>133</v>
      </c>
      <c r="CP2728" t="s">
        <v>138</v>
      </c>
      <c r="CR2728" t="s">
        <v>117</v>
      </c>
      <c r="CS2728" t="s">
        <v>139</v>
      </c>
      <c r="CT2728" t="s">
        <v>140</v>
      </c>
      <c r="CU2728" t="s">
        <v>139</v>
      </c>
      <c r="CV2728" t="s">
        <v>140</v>
      </c>
      <c r="CW2728" t="s">
        <v>139</v>
      </c>
      <c r="CX2728" t="s">
        <v>140</v>
      </c>
      <c r="CY2728" t="s">
        <v>133</v>
      </c>
      <c r="CZ2728" s="8">
        <v>16702339999</v>
      </c>
      <c r="DA2728" t="s">
        <v>2864</v>
      </c>
      <c r="DB2728" t="s">
        <v>140</v>
      </c>
      <c r="DC2728" t="s">
        <v>139</v>
      </c>
      <c r="DD2728" t="s">
        <v>117</v>
      </c>
    </row>
    <row r="2729" spans="1:114" ht="15" customHeight="1" x14ac:dyDescent="0.35">
      <c r="A2729" t="s">
        <v>10756</v>
      </c>
      <c r="B2729" t="s">
        <v>294</v>
      </c>
      <c r="C2729" s="1">
        <v>45791</v>
      </c>
      <c r="D2729" s="1">
        <v>45849</v>
      </c>
      <c r="E2729" t="s">
        <v>116</v>
      </c>
      <c r="F2729" s="1">
        <v>45960</v>
      </c>
      <c r="G2729" t="s">
        <v>117</v>
      </c>
      <c r="H2729" t="s">
        <v>117</v>
      </c>
      <c r="I2729" t="s">
        <v>117</v>
      </c>
      <c r="J2729" t="s">
        <v>1081</v>
      </c>
      <c r="K2729" t="s">
        <v>1081</v>
      </c>
      <c r="L2729" t="s">
        <v>753</v>
      </c>
      <c r="M2729" t="s">
        <v>1087</v>
      </c>
      <c r="N2729" t="s">
        <v>120</v>
      </c>
      <c r="O2729" t="s">
        <v>121</v>
      </c>
      <c r="P2729" s="6">
        <v>96950</v>
      </c>
      <c r="Q2729" t="s">
        <v>122</v>
      </c>
      <c r="S2729" s="8">
        <v>16702870614</v>
      </c>
      <c r="U2729" t="s">
        <v>1083</v>
      </c>
      <c r="V2729">
        <v>561320</v>
      </c>
      <c r="W2729" t="s">
        <v>124</v>
      </c>
      <c r="Y2729" t="s">
        <v>1084</v>
      </c>
      <c r="Z2729" t="s">
        <v>1085</v>
      </c>
      <c r="AA2729" t="s">
        <v>1468</v>
      </c>
      <c r="AB2729" t="s">
        <v>189</v>
      </c>
      <c r="AC2729" t="s">
        <v>753</v>
      </c>
      <c r="AD2729" t="s">
        <v>1087</v>
      </c>
      <c r="AE2729" t="s">
        <v>120</v>
      </c>
      <c r="AF2729" t="s">
        <v>121</v>
      </c>
      <c r="AG2729" s="6">
        <v>96950</v>
      </c>
      <c r="AH2729" t="s">
        <v>122</v>
      </c>
      <c r="AJ2729" s="8">
        <v>16702870614</v>
      </c>
      <c r="AL2729" t="s">
        <v>1088</v>
      </c>
      <c r="BE2729" t="str">
        <f>"47-2051.00"</f>
        <v>47-2051.00</v>
      </c>
      <c r="BF2729" t="s">
        <v>10264</v>
      </c>
      <c r="BG2729" t="s">
        <v>10757</v>
      </c>
      <c r="BH2729" t="s">
        <v>10264</v>
      </c>
      <c r="BI2729">
        <v>10</v>
      </c>
      <c r="BJ2729">
        <v>9</v>
      </c>
      <c r="BK2729" s="1">
        <v>45962</v>
      </c>
      <c r="BL2729" s="1">
        <v>46326</v>
      </c>
      <c r="BM2729" s="1">
        <v>45962</v>
      </c>
      <c r="BN2729" s="1">
        <v>46326</v>
      </c>
      <c r="BO2729">
        <v>35</v>
      </c>
      <c r="BP2729">
        <v>0</v>
      </c>
      <c r="BQ2729">
        <v>7</v>
      </c>
      <c r="BR2729">
        <v>7</v>
      </c>
      <c r="BS2729">
        <v>7</v>
      </c>
      <c r="BT2729">
        <v>7</v>
      </c>
      <c r="BU2729">
        <v>7</v>
      </c>
      <c r="BV2729">
        <v>0</v>
      </c>
      <c r="BW2729" t="str">
        <f>"8:00 AM"</f>
        <v>8:00 AM</v>
      </c>
      <c r="BX2729" t="str">
        <f>"4:00 PM"</f>
        <v>4:00 PM</v>
      </c>
      <c r="BY2729" t="s">
        <v>133</v>
      </c>
      <c r="BZ2729">
        <v>0</v>
      </c>
      <c r="CA2729">
        <v>3</v>
      </c>
      <c r="CB2729" t="s">
        <v>117</v>
      </c>
      <c r="CD2729" s="2" t="s">
        <v>10758</v>
      </c>
      <c r="CE2729" t="s">
        <v>753</v>
      </c>
      <c r="CF2729" t="s">
        <v>1087</v>
      </c>
      <c r="CG2729" t="s">
        <v>120</v>
      </c>
      <c r="CH2729" t="s">
        <v>121</v>
      </c>
      <c r="CI2729" s="6">
        <v>96950</v>
      </c>
      <c r="CJ2729" s="10">
        <v>9.7799999999999994</v>
      </c>
      <c r="CK2729" s="10">
        <v>9.7799999999999994</v>
      </c>
      <c r="CL2729" s="10">
        <v>14.67</v>
      </c>
      <c r="CM2729" s="10">
        <v>14.67</v>
      </c>
      <c r="CN2729" t="s">
        <v>137</v>
      </c>
      <c r="CO2729" t="s">
        <v>1093</v>
      </c>
      <c r="CP2729" t="s">
        <v>138</v>
      </c>
      <c r="CR2729" t="s">
        <v>117</v>
      </c>
      <c r="CS2729" t="s">
        <v>139</v>
      </c>
      <c r="CT2729" t="s">
        <v>140</v>
      </c>
      <c r="CU2729" t="s">
        <v>139</v>
      </c>
      <c r="CV2729" t="s">
        <v>139</v>
      </c>
      <c r="CW2729" t="s">
        <v>139</v>
      </c>
      <c r="CX2729" t="s">
        <v>140</v>
      </c>
      <c r="CY2729" t="s">
        <v>1094</v>
      </c>
      <c r="CZ2729" s="8">
        <v>16702870614</v>
      </c>
      <c r="DA2729" t="s">
        <v>1088</v>
      </c>
      <c r="DB2729" t="s">
        <v>1095</v>
      </c>
      <c r="DC2729" t="s">
        <v>139</v>
      </c>
      <c r="DD2729" t="s">
        <v>117</v>
      </c>
    </row>
    <row r="2730" spans="1:114" ht="15" customHeight="1" x14ac:dyDescent="0.35">
      <c r="A2730" t="s">
        <v>6117</v>
      </c>
      <c r="B2730" t="s">
        <v>144</v>
      </c>
      <c r="C2730" s="1">
        <v>45792</v>
      </c>
      <c r="D2730" s="1">
        <v>45849</v>
      </c>
      <c r="E2730" t="s">
        <v>116</v>
      </c>
      <c r="F2730" s="1">
        <v>45929</v>
      </c>
      <c r="G2730" t="s">
        <v>117</v>
      </c>
      <c r="H2730" t="s">
        <v>117</v>
      </c>
      <c r="I2730" t="s">
        <v>117</v>
      </c>
      <c r="J2730" t="s">
        <v>6118</v>
      </c>
      <c r="L2730" t="s">
        <v>6119</v>
      </c>
      <c r="M2730" t="s">
        <v>6120</v>
      </c>
      <c r="N2730" t="s">
        <v>120</v>
      </c>
      <c r="O2730" t="s">
        <v>121</v>
      </c>
      <c r="P2730" s="6">
        <v>96950</v>
      </c>
      <c r="Q2730" t="s">
        <v>122</v>
      </c>
      <c r="S2730" s="8">
        <v>16703232428</v>
      </c>
      <c r="U2730" t="s">
        <v>6121</v>
      </c>
      <c r="V2730">
        <v>23711</v>
      </c>
      <c r="W2730" t="s">
        <v>124</v>
      </c>
      <c r="Y2730" t="s">
        <v>6122</v>
      </c>
      <c r="Z2730" t="s">
        <v>6123</v>
      </c>
      <c r="AA2730" t="s">
        <v>6124</v>
      </c>
      <c r="AB2730" t="s">
        <v>6125</v>
      </c>
      <c r="AC2730" t="s">
        <v>6126</v>
      </c>
      <c r="AD2730" t="s">
        <v>6120</v>
      </c>
      <c r="AE2730" t="s">
        <v>120</v>
      </c>
      <c r="AF2730" t="s">
        <v>121</v>
      </c>
      <c r="AG2730" s="6">
        <v>96950</v>
      </c>
      <c r="AH2730" t="s">
        <v>122</v>
      </c>
      <c r="AJ2730" s="8">
        <v>16703232428</v>
      </c>
      <c r="AL2730" t="s">
        <v>6127</v>
      </c>
      <c r="BE2730" t="str">
        <f>"49-9071.00"</f>
        <v>49-9071.00</v>
      </c>
      <c r="BF2730" t="s">
        <v>156</v>
      </c>
      <c r="BG2730" t="s">
        <v>6128</v>
      </c>
      <c r="BH2730" t="s">
        <v>6129</v>
      </c>
      <c r="BI2730">
        <v>10</v>
      </c>
      <c r="BJ2730">
        <v>10</v>
      </c>
      <c r="BK2730" s="1">
        <v>45931</v>
      </c>
      <c r="BL2730" s="1">
        <v>46295</v>
      </c>
      <c r="BM2730" s="1">
        <v>45931</v>
      </c>
      <c r="BN2730" s="1">
        <v>46295</v>
      </c>
      <c r="BO2730">
        <v>40</v>
      </c>
      <c r="BP2730">
        <v>0</v>
      </c>
      <c r="BQ2730">
        <v>8</v>
      </c>
      <c r="BR2730">
        <v>8</v>
      </c>
      <c r="BS2730">
        <v>8</v>
      </c>
      <c r="BT2730">
        <v>8</v>
      </c>
      <c r="BU2730">
        <v>8</v>
      </c>
      <c r="BV2730">
        <v>0</v>
      </c>
      <c r="BW2730" t="str">
        <f>"7:00 AM"</f>
        <v>7:00 AM</v>
      </c>
      <c r="BX2730" t="str">
        <f>"5:00 PM"</f>
        <v>5:00 PM</v>
      </c>
      <c r="BY2730" t="s">
        <v>159</v>
      </c>
      <c r="BZ2730">
        <v>0</v>
      </c>
      <c r="CA2730">
        <v>12</v>
      </c>
      <c r="CB2730" t="s">
        <v>117</v>
      </c>
      <c r="CD2730" s="2" t="s">
        <v>6130</v>
      </c>
      <c r="CE2730" t="s">
        <v>6126</v>
      </c>
      <c r="CF2730" t="s">
        <v>6131</v>
      </c>
      <c r="CG2730" t="s">
        <v>120</v>
      </c>
      <c r="CH2730" t="s">
        <v>121</v>
      </c>
      <c r="CI2730" s="6">
        <v>96950</v>
      </c>
      <c r="CJ2730" s="10">
        <v>9.75</v>
      </c>
      <c r="CK2730" s="10">
        <v>10</v>
      </c>
      <c r="CL2730" s="10">
        <v>14.63</v>
      </c>
      <c r="CM2730" s="10">
        <v>15</v>
      </c>
      <c r="CN2730" t="s">
        <v>137</v>
      </c>
      <c r="CO2730" t="s">
        <v>6132</v>
      </c>
      <c r="CP2730" t="s">
        <v>138</v>
      </c>
      <c r="CR2730" t="s">
        <v>117</v>
      </c>
      <c r="CS2730" t="s">
        <v>139</v>
      </c>
      <c r="CT2730" t="s">
        <v>140</v>
      </c>
      <c r="CU2730" t="s">
        <v>139</v>
      </c>
      <c r="CV2730" t="s">
        <v>140</v>
      </c>
      <c r="CW2730" t="s">
        <v>139</v>
      </c>
      <c r="CX2730" t="s">
        <v>140</v>
      </c>
      <c r="CY2730" t="s">
        <v>1167</v>
      </c>
      <c r="CZ2730" s="8">
        <v>16703232428</v>
      </c>
      <c r="DA2730" t="s">
        <v>6127</v>
      </c>
      <c r="DB2730" t="s">
        <v>140</v>
      </c>
      <c r="DC2730" t="s">
        <v>139</v>
      </c>
      <c r="DD2730" t="s">
        <v>117</v>
      </c>
      <c r="DE2730" t="s">
        <v>1530</v>
      </c>
      <c r="DF2730" t="s">
        <v>1531</v>
      </c>
      <c r="DG2730" t="s">
        <v>1532</v>
      </c>
      <c r="DH2730" t="s">
        <v>1156</v>
      </c>
      <c r="DI2730" t="s">
        <v>1153</v>
      </c>
      <c r="DJ2730" t="s">
        <v>1162</v>
      </c>
    </row>
    <row r="2731" spans="1:114" ht="15" customHeight="1" x14ac:dyDescent="0.35">
      <c r="A2731" t="s">
        <v>6251</v>
      </c>
      <c r="B2731" t="s">
        <v>144</v>
      </c>
      <c r="C2731" s="1">
        <v>45792</v>
      </c>
      <c r="D2731" s="1">
        <v>45849</v>
      </c>
      <c r="E2731" t="s">
        <v>116</v>
      </c>
      <c r="F2731" s="1">
        <v>45929</v>
      </c>
      <c r="G2731" t="s">
        <v>139</v>
      </c>
      <c r="H2731" t="s">
        <v>117</v>
      </c>
      <c r="I2731" t="s">
        <v>117</v>
      </c>
      <c r="J2731" t="s">
        <v>2924</v>
      </c>
      <c r="L2731" t="s">
        <v>2925</v>
      </c>
      <c r="M2731" t="s">
        <v>2926</v>
      </c>
      <c r="N2731" t="s">
        <v>136</v>
      </c>
      <c r="O2731" t="s">
        <v>121</v>
      </c>
      <c r="P2731" s="6">
        <v>96950</v>
      </c>
      <c r="Q2731" t="s">
        <v>122</v>
      </c>
      <c r="S2731" s="8">
        <v>16702341795</v>
      </c>
      <c r="U2731" t="s">
        <v>2927</v>
      </c>
      <c r="V2731">
        <v>722511</v>
      </c>
      <c r="W2731" t="s">
        <v>124</v>
      </c>
      <c r="Y2731" t="s">
        <v>2928</v>
      </c>
      <c r="Z2731" t="s">
        <v>251</v>
      </c>
      <c r="AA2731" t="s">
        <v>2929</v>
      </c>
      <c r="AB2731" t="s">
        <v>1563</v>
      </c>
      <c r="AC2731" t="s">
        <v>3938</v>
      </c>
      <c r="AD2731" t="s">
        <v>3939</v>
      </c>
      <c r="AE2731" t="s">
        <v>120</v>
      </c>
      <c r="AF2731" t="s">
        <v>121</v>
      </c>
      <c r="AG2731" s="6">
        <v>96950</v>
      </c>
      <c r="AH2731" t="s">
        <v>122</v>
      </c>
      <c r="AJ2731" s="8">
        <v>16702341795</v>
      </c>
      <c r="AL2731" t="s">
        <v>2930</v>
      </c>
      <c r="BE2731" t="str">
        <f>"35-1012.00"</f>
        <v>35-1012.00</v>
      </c>
      <c r="BF2731" t="s">
        <v>2494</v>
      </c>
      <c r="BG2731" t="s">
        <v>4979</v>
      </c>
      <c r="BH2731" t="s">
        <v>4980</v>
      </c>
      <c r="BI2731">
        <v>4</v>
      </c>
      <c r="BJ2731">
        <v>4</v>
      </c>
      <c r="BK2731" s="1">
        <v>45931</v>
      </c>
      <c r="BL2731" s="1">
        <v>47026</v>
      </c>
      <c r="BM2731" s="1">
        <v>45931</v>
      </c>
      <c r="BN2731" s="1">
        <v>47026</v>
      </c>
      <c r="BO2731">
        <v>35</v>
      </c>
      <c r="BP2731">
        <v>0</v>
      </c>
      <c r="BQ2731">
        <v>6</v>
      </c>
      <c r="BR2731">
        <v>6</v>
      </c>
      <c r="BS2731">
        <v>6</v>
      </c>
      <c r="BT2731">
        <v>6</v>
      </c>
      <c r="BU2731">
        <v>6</v>
      </c>
      <c r="BV2731">
        <v>5</v>
      </c>
      <c r="BW2731" t="str">
        <f>"10:00 AM"</f>
        <v>10:00 AM</v>
      </c>
      <c r="BX2731" t="str">
        <f>"5:00 PM"</f>
        <v>5:00 PM</v>
      </c>
      <c r="BY2731" t="s">
        <v>159</v>
      </c>
      <c r="BZ2731">
        <v>0</v>
      </c>
      <c r="CA2731">
        <v>12</v>
      </c>
      <c r="CB2731" t="s">
        <v>139</v>
      </c>
      <c r="CC2731">
        <v>10</v>
      </c>
      <c r="CD2731" t="s">
        <v>4981</v>
      </c>
      <c r="CE2731" t="s">
        <v>6252</v>
      </c>
      <c r="CF2731" t="s">
        <v>2925</v>
      </c>
      <c r="CG2731" t="s">
        <v>136</v>
      </c>
      <c r="CH2731" t="s">
        <v>121</v>
      </c>
      <c r="CI2731" s="6">
        <v>96950</v>
      </c>
      <c r="CJ2731" s="10">
        <v>10.6</v>
      </c>
      <c r="CK2731" s="10">
        <v>11.5</v>
      </c>
      <c r="CL2731" s="10">
        <v>15.9</v>
      </c>
      <c r="CM2731" s="10">
        <v>17.25</v>
      </c>
      <c r="CN2731" t="s">
        <v>137</v>
      </c>
      <c r="CO2731" t="s">
        <v>133</v>
      </c>
      <c r="CP2731" t="s">
        <v>138</v>
      </c>
      <c r="CR2731" t="s">
        <v>117</v>
      </c>
      <c r="CS2731" t="s">
        <v>139</v>
      </c>
      <c r="CT2731" t="s">
        <v>139</v>
      </c>
      <c r="CU2731" t="s">
        <v>139</v>
      </c>
      <c r="CV2731" t="s">
        <v>140</v>
      </c>
      <c r="CW2731" t="s">
        <v>139</v>
      </c>
      <c r="CX2731" t="s">
        <v>139</v>
      </c>
      <c r="CY2731" t="s">
        <v>2943</v>
      </c>
      <c r="CZ2731" s="8">
        <v>16702341795</v>
      </c>
      <c r="DA2731" t="s">
        <v>2930</v>
      </c>
      <c r="DB2731" t="s">
        <v>2937</v>
      </c>
      <c r="DC2731" t="s">
        <v>139</v>
      </c>
      <c r="DD2731" t="s">
        <v>117</v>
      </c>
    </row>
    <row r="2732" spans="1:114" ht="15" customHeight="1" x14ac:dyDescent="0.35">
      <c r="A2732" t="s">
        <v>13996</v>
      </c>
      <c r="B2732" t="s">
        <v>166</v>
      </c>
      <c r="C2732" s="1">
        <v>45792</v>
      </c>
      <c r="D2732" s="1">
        <v>45849</v>
      </c>
      <c r="E2732" t="s">
        <v>116</v>
      </c>
      <c r="F2732" s="1">
        <v>45929</v>
      </c>
      <c r="G2732" t="s">
        <v>117</v>
      </c>
      <c r="H2732" t="s">
        <v>117</v>
      </c>
      <c r="I2732" t="s">
        <v>117</v>
      </c>
      <c r="J2732" t="s">
        <v>6735</v>
      </c>
      <c r="K2732" t="s">
        <v>6736</v>
      </c>
      <c r="L2732" t="s">
        <v>9983</v>
      </c>
      <c r="M2732" t="s">
        <v>6738</v>
      </c>
      <c r="N2732" t="s">
        <v>136</v>
      </c>
      <c r="O2732" t="s">
        <v>121</v>
      </c>
      <c r="P2732" s="6">
        <v>96950</v>
      </c>
      <c r="Q2732" t="s">
        <v>122</v>
      </c>
      <c r="S2732" s="8">
        <v>16702352360</v>
      </c>
      <c r="U2732" t="s">
        <v>6739</v>
      </c>
      <c r="V2732">
        <v>23822</v>
      </c>
      <c r="W2732" t="s">
        <v>124</v>
      </c>
      <c r="Y2732" t="s">
        <v>6740</v>
      </c>
      <c r="Z2732" t="s">
        <v>6741</v>
      </c>
      <c r="AA2732" t="s">
        <v>6742</v>
      </c>
      <c r="AB2732" t="s">
        <v>205</v>
      </c>
      <c r="AC2732" t="s">
        <v>9983</v>
      </c>
      <c r="AD2732" t="s">
        <v>6738</v>
      </c>
      <c r="AE2732" t="s">
        <v>136</v>
      </c>
      <c r="AF2732" t="s">
        <v>121</v>
      </c>
      <c r="AG2732" s="6">
        <v>96950</v>
      </c>
      <c r="AH2732" t="s">
        <v>122</v>
      </c>
      <c r="AJ2732" s="8">
        <v>16702352360</v>
      </c>
      <c r="AL2732" t="s">
        <v>6743</v>
      </c>
      <c r="BE2732" t="str">
        <f>"49-9021.00"</f>
        <v>49-9021.00</v>
      </c>
      <c r="BF2732" t="s">
        <v>239</v>
      </c>
      <c r="BG2732" t="s">
        <v>13997</v>
      </c>
      <c r="BH2732" t="s">
        <v>241</v>
      </c>
      <c r="BI2732">
        <v>1</v>
      </c>
      <c r="BK2732" s="1">
        <v>45931</v>
      </c>
      <c r="BL2732" s="1">
        <v>46295</v>
      </c>
      <c r="BO2732">
        <v>40</v>
      </c>
      <c r="BP2732">
        <v>0</v>
      </c>
      <c r="BQ2732">
        <v>8</v>
      </c>
      <c r="BR2732">
        <v>8</v>
      </c>
      <c r="BS2732">
        <v>8</v>
      </c>
      <c r="BT2732">
        <v>8</v>
      </c>
      <c r="BU2732">
        <v>8</v>
      </c>
      <c r="BV2732">
        <v>0</v>
      </c>
      <c r="BW2732" t="str">
        <f>"8:00 AM"</f>
        <v>8:00 AM</v>
      </c>
      <c r="BX2732" t="str">
        <f>"5:00 PM"</f>
        <v>5:00 PM</v>
      </c>
      <c r="BY2732" t="s">
        <v>159</v>
      </c>
      <c r="BZ2732">
        <v>0</v>
      </c>
      <c r="CA2732">
        <v>24</v>
      </c>
      <c r="CB2732" t="s">
        <v>117</v>
      </c>
      <c r="CD2732" s="2" t="s">
        <v>13998</v>
      </c>
      <c r="CE2732" t="s">
        <v>6738</v>
      </c>
      <c r="CG2732" t="s">
        <v>136</v>
      </c>
      <c r="CH2732" t="s">
        <v>121</v>
      </c>
      <c r="CI2732" s="6">
        <v>96950</v>
      </c>
      <c r="CJ2732" s="10">
        <v>10.74</v>
      </c>
      <c r="CK2732" s="10">
        <v>10.74</v>
      </c>
      <c r="CL2732" s="10">
        <v>16.11</v>
      </c>
      <c r="CM2732" s="10">
        <v>16.11</v>
      </c>
      <c r="CN2732" t="s">
        <v>137</v>
      </c>
      <c r="CO2732" t="s">
        <v>3638</v>
      </c>
      <c r="CP2732" t="s">
        <v>138</v>
      </c>
      <c r="CR2732" t="s">
        <v>117</v>
      </c>
      <c r="CS2732" t="s">
        <v>139</v>
      </c>
      <c r="CT2732" t="s">
        <v>139</v>
      </c>
      <c r="CU2732" t="s">
        <v>139</v>
      </c>
      <c r="CV2732" t="s">
        <v>140</v>
      </c>
      <c r="CW2732" t="s">
        <v>139</v>
      </c>
      <c r="CX2732" t="s">
        <v>140</v>
      </c>
      <c r="CY2732" t="s">
        <v>2601</v>
      </c>
      <c r="CZ2732" s="8">
        <v>16702352360</v>
      </c>
      <c r="DA2732" t="s">
        <v>6743</v>
      </c>
      <c r="DB2732" t="s">
        <v>140</v>
      </c>
      <c r="DC2732" t="s">
        <v>139</v>
      </c>
      <c r="DD2732" t="s">
        <v>117</v>
      </c>
    </row>
    <row r="2733" spans="1:114" ht="15" customHeight="1" x14ac:dyDescent="0.35">
      <c r="A2733" t="s">
        <v>8444</v>
      </c>
      <c r="B2733" t="s">
        <v>144</v>
      </c>
      <c r="C2733" s="1">
        <v>45793</v>
      </c>
      <c r="D2733" s="1">
        <v>45849</v>
      </c>
      <c r="E2733" t="s">
        <v>116</v>
      </c>
      <c r="F2733" s="1">
        <v>45960</v>
      </c>
      <c r="G2733" t="s">
        <v>117</v>
      </c>
      <c r="H2733" t="s">
        <v>117</v>
      </c>
      <c r="I2733" t="s">
        <v>117</v>
      </c>
      <c r="J2733" t="s">
        <v>2924</v>
      </c>
      <c r="L2733" t="s">
        <v>2925</v>
      </c>
      <c r="M2733" t="s">
        <v>2926</v>
      </c>
      <c r="N2733" t="s">
        <v>136</v>
      </c>
      <c r="O2733" t="s">
        <v>121</v>
      </c>
      <c r="P2733" s="6">
        <v>96950</v>
      </c>
      <c r="Q2733" t="s">
        <v>122</v>
      </c>
      <c r="S2733" s="8">
        <v>16702341795</v>
      </c>
      <c r="U2733" t="s">
        <v>2927</v>
      </c>
      <c r="V2733">
        <v>45999</v>
      </c>
      <c r="W2733" t="s">
        <v>124</v>
      </c>
      <c r="Y2733" t="s">
        <v>2928</v>
      </c>
      <c r="Z2733" t="s">
        <v>251</v>
      </c>
      <c r="AA2733" t="s">
        <v>2929</v>
      </c>
      <c r="AB2733" t="s">
        <v>1563</v>
      </c>
      <c r="AC2733" t="s">
        <v>3938</v>
      </c>
      <c r="AD2733" t="s">
        <v>3939</v>
      </c>
      <c r="AE2733" t="s">
        <v>120</v>
      </c>
      <c r="AF2733" t="s">
        <v>121</v>
      </c>
      <c r="AG2733" s="6">
        <v>96950</v>
      </c>
      <c r="AH2733" t="s">
        <v>122</v>
      </c>
      <c r="AJ2733" s="8">
        <v>16702341795</v>
      </c>
      <c r="AL2733" t="s">
        <v>2930</v>
      </c>
      <c r="BE2733" t="str">
        <f>"41-1011.00"</f>
        <v>41-1011.00</v>
      </c>
      <c r="BF2733" t="s">
        <v>1340</v>
      </c>
      <c r="BG2733" t="s">
        <v>3940</v>
      </c>
      <c r="BH2733" t="s">
        <v>3941</v>
      </c>
      <c r="BI2733">
        <v>1</v>
      </c>
      <c r="BJ2733">
        <v>1</v>
      </c>
      <c r="BK2733" s="1">
        <v>45962</v>
      </c>
      <c r="BL2733" s="1">
        <v>46326</v>
      </c>
      <c r="BM2733" s="1">
        <v>45962</v>
      </c>
      <c r="BN2733" s="1">
        <v>46326</v>
      </c>
      <c r="BO2733">
        <v>35</v>
      </c>
      <c r="BP2733">
        <v>0</v>
      </c>
      <c r="BQ2733">
        <v>6</v>
      </c>
      <c r="BR2733">
        <v>6</v>
      </c>
      <c r="BS2733">
        <v>6</v>
      </c>
      <c r="BT2733">
        <v>6</v>
      </c>
      <c r="BU2733">
        <v>6</v>
      </c>
      <c r="BV2733">
        <v>5</v>
      </c>
      <c r="BW2733" t="str">
        <f>"10:00 AM"</f>
        <v>10:00 AM</v>
      </c>
      <c r="BX2733" t="str">
        <f>"5:00 PM"</f>
        <v>5:00 PM</v>
      </c>
      <c r="BY2733" t="s">
        <v>159</v>
      </c>
      <c r="BZ2733">
        <v>0</v>
      </c>
      <c r="CA2733">
        <v>12</v>
      </c>
      <c r="CB2733" t="s">
        <v>139</v>
      </c>
      <c r="CC2733">
        <v>10</v>
      </c>
      <c r="CD2733" t="s">
        <v>3942</v>
      </c>
      <c r="CE2733" t="s">
        <v>8445</v>
      </c>
      <c r="CF2733" t="s">
        <v>3944</v>
      </c>
      <c r="CG2733" t="s">
        <v>120</v>
      </c>
      <c r="CH2733" t="s">
        <v>121</v>
      </c>
      <c r="CI2733" s="6">
        <v>96950</v>
      </c>
      <c r="CJ2733" s="10">
        <v>11.35</v>
      </c>
      <c r="CK2733" s="10">
        <v>14.5</v>
      </c>
      <c r="CN2733" t="s">
        <v>137</v>
      </c>
      <c r="CO2733" t="s">
        <v>133</v>
      </c>
      <c r="CP2733" t="s">
        <v>138</v>
      </c>
      <c r="CR2733" t="s">
        <v>117</v>
      </c>
      <c r="CS2733" t="s">
        <v>139</v>
      </c>
      <c r="CT2733" t="s">
        <v>139</v>
      </c>
      <c r="CU2733" t="s">
        <v>140</v>
      </c>
      <c r="CV2733" t="s">
        <v>140</v>
      </c>
      <c r="CW2733" t="s">
        <v>139</v>
      </c>
      <c r="CX2733" t="s">
        <v>139</v>
      </c>
      <c r="CY2733" s="2" t="s">
        <v>8446</v>
      </c>
      <c r="CZ2733" s="8">
        <v>16702341795</v>
      </c>
      <c r="DA2733" t="s">
        <v>2930</v>
      </c>
      <c r="DB2733" t="s">
        <v>2937</v>
      </c>
      <c r="DC2733" t="s">
        <v>139</v>
      </c>
      <c r="DD2733" t="s">
        <v>117</v>
      </c>
    </row>
    <row r="2734" spans="1:114" ht="15" customHeight="1" x14ac:dyDescent="0.35">
      <c r="A2734" t="s">
        <v>12499</v>
      </c>
      <c r="B2734" t="s">
        <v>144</v>
      </c>
      <c r="C2734" s="1">
        <v>45795</v>
      </c>
      <c r="D2734" s="1">
        <v>45849</v>
      </c>
      <c r="E2734" t="s">
        <v>211</v>
      </c>
      <c r="G2734" t="s">
        <v>117</v>
      </c>
      <c r="H2734" t="s">
        <v>117</v>
      </c>
      <c r="I2734" t="s">
        <v>117</v>
      </c>
      <c r="J2734" t="s">
        <v>2477</v>
      </c>
      <c r="K2734" t="s">
        <v>2478</v>
      </c>
      <c r="L2734" t="s">
        <v>2479</v>
      </c>
      <c r="M2734" t="s">
        <v>2480</v>
      </c>
      <c r="N2734" t="s">
        <v>120</v>
      </c>
      <c r="O2734" t="s">
        <v>121</v>
      </c>
      <c r="P2734" s="6">
        <v>96950</v>
      </c>
      <c r="Q2734" t="s">
        <v>122</v>
      </c>
      <c r="S2734" s="8">
        <v>16702349889</v>
      </c>
      <c r="U2734" t="s">
        <v>2481</v>
      </c>
      <c r="V2734">
        <v>2361</v>
      </c>
      <c r="W2734" t="s">
        <v>124</v>
      </c>
      <c r="Y2734" t="s">
        <v>2482</v>
      </c>
      <c r="Z2734" t="s">
        <v>2483</v>
      </c>
      <c r="AA2734" t="s">
        <v>2484</v>
      </c>
      <c r="AB2734" t="s">
        <v>2015</v>
      </c>
      <c r="AC2734" t="s">
        <v>2479</v>
      </c>
      <c r="AD2734" t="s">
        <v>2480</v>
      </c>
      <c r="AE2734" t="s">
        <v>120</v>
      </c>
      <c r="AF2734" t="s">
        <v>121</v>
      </c>
      <c r="AG2734" s="6">
        <v>96950</v>
      </c>
      <c r="AH2734" t="s">
        <v>122</v>
      </c>
      <c r="AJ2734" s="8">
        <v>16702349889</v>
      </c>
      <c r="AL2734" t="s">
        <v>2485</v>
      </c>
      <c r="BE2734" t="str">
        <f>"49-9071.00"</f>
        <v>49-9071.00</v>
      </c>
      <c r="BF2734" t="s">
        <v>156</v>
      </c>
      <c r="BG2734" t="s">
        <v>7268</v>
      </c>
      <c r="BH2734" t="s">
        <v>7269</v>
      </c>
      <c r="BI2734">
        <v>4</v>
      </c>
      <c r="BJ2734">
        <v>4</v>
      </c>
      <c r="BK2734" s="1">
        <v>45915</v>
      </c>
      <c r="BL2734" s="1">
        <v>46279</v>
      </c>
      <c r="BM2734" s="1">
        <v>45915</v>
      </c>
      <c r="BN2734" s="1">
        <v>46279</v>
      </c>
      <c r="BO2734">
        <v>40</v>
      </c>
      <c r="BP2734">
        <v>0</v>
      </c>
      <c r="BQ2734">
        <v>8</v>
      </c>
      <c r="BR2734">
        <v>8</v>
      </c>
      <c r="BS2734">
        <v>8</v>
      </c>
      <c r="BT2734">
        <v>8</v>
      </c>
      <c r="BU2734">
        <v>8</v>
      </c>
      <c r="BV2734">
        <v>0</v>
      </c>
      <c r="BW2734" t="str">
        <f>"8:00 AM"</f>
        <v>8:00 AM</v>
      </c>
      <c r="BX2734" t="str">
        <f>"5:00 PM"</f>
        <v>5:00 PM</v>
      </c>
      <c r="BY2734" t="s">
        <v>159</v>
      </c>
      <c r="BZ2734">
        <v>0</v>
      </c>
      <c r="CA2734">
        <v>24</v>
      </c>
      <c r="CB2734" t="s">
        <v>117</v>
      </c>
      <c r="CD2734" t="s">
        <v>5270</v>
      </c>
      <c r="CE2734" t="s">
        <v>7270</v>
      </c>
      <c r="CG2734" t="s">
        <v>120</v>
      </c>
      <c r="CH2734" t="s">
        <v>121</v>
      </c>
      <c r="CI2734" s="6">
        <v>96950</v>
      </c>
      <c r="CJ2734" s="10">
        <v>9.75</v>
      </c>
      <c r="CK2734" s="10">
        <v>9.75</v>
      </c>
      <c r="CL2734" s="10">
        <v>14.63</v>
      </c>
      <c r="CM2734" s="10">
        <v>14.63</v>
      </c>
      <c r="CN2734" t="s">
        <v>137</v>
      </c>
      <c r="CO2734" t="s">
        <v>2490</v>
      </c>
      <c r="CP2734" t="s">
        <v>138</v>
      </c>
      <c r="CR2734" t="s">
        <v>117</v>
      </c>
      <c r="CS2734" t="s">
        <v>139</v>
      </c>
      <c r="CT2734" t="s">
        <v>140</v>
      </c>
      <c r="CU2734" t="s">
        <v>139</v>
      </c>
      <c r="CV2734" t="s">
        <v>140</v>
      </c>
      <c r="CW2734" t="s">
        <v>139</v>
      </c>
      <c r="CX2734" t="s">
        <v>140</v>
      </c>
      <c r="CY2734" t="s">
        <v>5271</v>
      </c>
      <c r="CZ2734" s="8">
        <v>16702349889</v>
      </c>
      <c r="DA2734" t="s">
        <v>2485</v>
      </c>
      <c r="DB2734" t="s">
        <v>140</v>
      </c>
      <c r="DC2734" t="s">
        <v>139</v>
      </c>
      <c r="DD2734" t="s">
        <v>117</v>
      </c>
      <c r="DE2734" t="s">
        <v>2482</v>
      </c>
      <c r="DF2734" t="s">
        <v>2483</v>
      </c>
      <c r="DG2734" t="s">
        <v>535</v>
      </c>
      <c r="DH2734" t="s">
        <v>2481</v>
      </c>
      <c r="DI2734" t="s">
        <v>2492</v>
      </c>
      <c r="DJ2734" t="s">
        <v>2485</v>
      </c>
    </row>
    <row r="2735" spans="1:114" ht="15" customHeight="1" x14ac:dyDescent="0.35">
      <c r="A2735" t="s">
        <v>2476</v>
      </c>
      <c r="B2735" t="s">
        <v>144</v>
      </c>
      <c r="C2735" s="1">
        <v>45795</v>
      </c>
      <c r="D2735" s="1">
        <v>45849</v>
      </c>
      <c r="E2735" t="s">
        <v>211</v>
      </c>
      <c r="G2735" t="s">
        <v>117</v>
      </c>
      <c r="H2735" t="s">
        <v>117</v>
      </c>
      <c r="I2735" t="s">
        <v>117</v>
      </c>
      <c r="J2735" t="s">
        <v>2477</v>
      </c>
      <c r="K2735" t="s">
        <v>2478</v>
      </c>
      <c r="L2735" t="s">
        <v>2479</v>
      </c>
      <c r="M2735" t="s">
        <v>2480</v>
      </c>
      <c r="N2735" t="s">
        <v>120</v>
      </c>
      <c r="O2735" t="s">
        <v>121</v>
      </c>
      <c r="P2735" s="6">
        <v>96950</v>
      </c>
      <c r="Q2735" t="s">
        <v>122</v>
      </c>
      <c r="S2735" s="8">
        <v>16702349889</v>
      </c>
      <c r="U2735" t="s">
        <v>2481</v>
      </c>
      <c r="V2735">
        <v>236116</v>
      </c>
      <c r="W2735" t="s">
        <v>124</v>
      </c>
      <c r="Y2735" t="s">
        <v>2482</v>
      </c>
      <c r="Z2735" t="s">
        <v>2483</v>
      </c>
      <c r="AA2735" t="s">
        <v>2484</v>
      </c>
      <c r="AB2735" t="s">
        <v>2015</v>
      </c>
      <c r="AC2735" t="s">
        <v>2480</v>
      </c>
      <c r="AD2735" t="s">
        <v>2479</v>
      </c>
      <c r="AE2735" t="s">
        <v>120</v>
      </c>
      <c r="AF2735" t="s">
        <v>121</v>
      </c>
      <c r="AG2735" s="6">
        <v>96950</v>
      </c>
      <c r="AH2735" t="s">
        <v>122</v>
      </c>
      <c r="AJ2735" s="8">
        <v>16702349889</v>
      </c>
      <c r="AL2735" t="s">
        <v>2485</v>
      </c>
      <c r="BE2735" t="str">
        <f>"43-3031.00"</f>
        <v>43-3031.00</v>
      </c>
      <c r="BF2735" t="s">
        <v>357</v>
      </c>
      <c r="BG2735" t="s">
        <v>2486</v>
      </c>
      <c r="BH2735" t="s">
        <v>2487</v>
      </c>
      <c r="BI2735">
        <v>2</v>
      </c>
      <c r="BJ2735">
        <v>2</v>
      </c>
      <c r="BK2735" s="1">
        <v>45915</v>
      </c>
      <c r="BL2735" s="1">
        <v>46279</v>
      </c>
      <c r="BM2735" s="1">
        <v>45915</v>
      </c>
      <c r="BN2735" s="1">
        <v>46279</v>
      </c>
      <c r="BO2735">
        <v>40</v>
      </c>
      <c r="BP2735">
        <v>0</v>
      </c>
      <c r="BQ2735">
        <v>8</v>
      </c>
      <c r="BR2735">
        <v>8</v>
      </c>
      <c r="BS2735">
        <v>8</v>
      </c>
      <c r="BT2735">
        <v>8</v>
      </c>
      <c r="BU2735">
        <v>8</v>
      </c>
      <c r="BV2735">
        <v>0</v>
      </c>
      <c r="BW2735" t="str">
        <f>"8:00 AM"</f>
        <v>8:00 AM</v>
      </c>
      <c r="BX2735" t="str">
        <f>"5:00 PM"</f>
        <v>5:00 PM</v>
      </c>
      <c r="BY2735" t="s">
        <v>159</v>
      </c>
      <c r="BZ2735">
        <v>0</v>
      </c>
      <c r="CA2735">
        <v>24</v>
      </c>
      <c r="CB2735" t="s">
        <v>117</v>
      </c>
      <c r="CD2735" t="s">
        <v>2488</v>
      </c>
      <c r="CE2735" t="s">
        <v>2489</v>
      </c>
      <c r="CF2735" t="s">
        <v>140</v>
      </c>
      <c r="CG2735" t="s">
        <v>120</v>
      </c>
      <c r="CH2735" t="s">
        <v>121</v>
      </c>
      <c r="CI2735" s="6">
        <v>96950</v>
      </c>
      <c r="CJ2735" s="10">
        <v>12.28</v>
      </c>
      <c r="CK2735" s="10">
        <v>12.28</v>
      </c>
      <c r="CL2735" s="10">
        <v>18.420000000000002</v>
      </c>
      <c r="CM2735" s="10">
        <v>18.420000000000002</v>
      </c>
      <c r="CN2735" t="s">
        <v>137</v>
      </c>
      <c r="CO2735" t="s">
        <v>2490</v>
      </c>
      <c r="CP2735" t="s">
        <v>138</v>
      </c>
      <c r="CR2735" t="s">
        <v>117</v>
      </c>
      <c r="CS2735" t="s">
        <v>139</v>
      </c>
      <c r="CT2735" t="s">
        <v>140</v>
      </c>
      <c r="CU2735" t="s">
        <v>139</v>
      </c>
      <c r="CV2735" t="s">
        <v>140</v>
      </c>
      <c r="CW2735" t="s">
        <v>139</v>
      </c>
      <c r="CX2735" t="s">
        <v>140</v>
      </c>
      <c r="CY2735" t="s">
        <v>2491</v>
      </c>
      <c r="CZ2735" s="8">
        <v>16702349889</v>
      </c>
      <c r="DA2735" t="s">
        <v>2485</v>
      </c>
      <c r="DB2735" t="s">
        <v>164</v>
      </c>
      <c r="DC2735" t="s">
        <v>139</v>
      </c>
      <c r="DD2735" t="s">
        <v>117</v>
      </c>
      <c r="DE2735" t="s">
        <v>2482</v>
      </c>
      <c r="DF2735" t="s">
        <v>2483</v>
      </c>
      <c r="DG2735" t="s">
        <v>535</v>
      </c>
      <c r="DH2735" t="s">
        <v>2481</v>
      </c>
      <c r="DI2735" t="s">
        <v>2492</v>
      </c>
      <c r="DJ2735" t="s">
        <v>2485</v>
      </c>
    </row>
    <row r="2736" spans="1:114" ht="15" customHeight="1" x14ac:dyDescent="0.35">
      <c r="A2736" t="s">
        <v>12494</v>
      </c>
      <c r="B2736" t="s">
        <v>144</v>
      </c>
      <c r="C2736" s="1">
        <v>45795</v>
      </c>
      <c r="D2736" s="1">
        <v>45849</v>
      </c>
      <c r="E2736" t="s">
        <v>116</v>
      </c>
      <c r="F2736" s="1">
        <v>45960</v>
      </c>
      <c r="G2736" t="s">
        <v>117</v>
      </c>
      <c r="H2736" t="s">
        <v>117</v>
      </c>
      <c r="I2736" t="s">
        <v>117</v>
      </c>
      <c r="J2736" t="s">
        <v>6210</v>
      </c>
      <c r="K2736" t="s">
        <v>11047</v>
      </c>
      <c r="L2736" t="s">
        <v>2289</v>
      </c>
      <c r="N2736" t="s">
        <v>136</v>
      </c>
      <c r="O2736" t="s">
        <v>121</v>
      </c>
      <c r="P2736" s="6">
        <v>96950</v>
      </c>
      <c r="Q2736" t="s">
        <v>122</v>
      </c>
      <c r="S2736" s="8">
        <v>16702358778</v>
      </c>
      <c r="U2736" t="s">
        <v>2527</v>
      </c>
      <c r="V2736">
        <v>522390</v>
      </c>
      <c r="W2736" t="s">
        <v>124</v>
      </c>
      <c r="Y2736" t="s">
        <v>2286</v>
      </c>
      <c r="Z2736" t="s">
        <v>2287</v>
      </c>
      <c r="AA2736" t="s">
        <v>2288</v>
      </c>
      <c r="AB2736" t="s">
        <v>474</v>
      </c>
      <c r="AC2736" t="s">
        <v>2289</v>
      </c>
      <c r="AE2736" t="s">
        <v>136</v>
      </c>
      <c r="AF2736" t="s">
        <v>121</v>
      </c>
      <c r="AG2736" s="6">
        <v>96950</v>
      </c>
      <c r="AH2736" t="s">
        <v>122</v>
      </c>
      <c r="AJ2736" s="8">
        <v>16702358778</v>
      </c>
      <c r="AL2736" t="s">
        <v>2290</v>
      </c>
      <c r="BE2736" t="str">
        <f>"41-2011.00"</f>
        <v>41-2011.00</v>
      </c>
      <c r="BF2736" t="s">
        <v>918</v>
      </c>
      <c r="BG2736" t="s">
        <v>11048</v>
      </c>
      <c r="BH2736" t="s">
        <v>11049</v>
      </c>
      <c r="BI2736">
        <v>1</v>
      </c>
      <c r="BJ2736">
        <v>1</v>
      </c>
      <c r="BK2736" s="1">
        <v>45962</v>
      </c>
      <c r="BL2736" s="1">
        <v>46326</v>
      </c>
      <c r="BM2736" s="1">
        <v>45962</v>
      </c>
      <c r="BN2736" s="1">
        <v>46326</v>
      </c>
      <c r="BO2736">
        <v>40</v>
      </c>
      <c r="BP2736">
        <v>0</v>
      </c>
      <c r="BQ2736">
        <v>8</v>
      </c>
      <c r="BR2736">
        <v>8</v>
      </c>
      <c r="BS2736">
        <v>8</v>
      </c>
      <c r="BT2736">
        <v>8</v>
      </c>
      <c r="BU2736">
        <v>8</v>
      </c>
      <c r="BV2736">
        <v>0</v>
      </c>
      <c r="BW2736" t="str">
        <f>"8:00 AM"</f>
        <v>8:00 AM</v>
      </c>
      <c r="BX2736" t="str">
        <f>"5:00 PM"</f>
        <v>5:00 PM</v>
      </c>
      <c r="BY2736" t="s">
        <v>133</v>
      </c>
      <c r="BZ2736">
        <v>0</v>
      </c>
      <c r="CA2736">
        <v>12</v>
      </c>
      <c r="CB2736" t="s">
        <v>117</v>
      </c>
      <c r="CD2736" t="s">
        <v>12495</v>
      </c>
      <c r="CE2736" t="s">
        <v>2289</v>
      </c>
      <c r="CG2736" t="s">
        <v>136</v>
      </c>
      <c r="CH2736" t="s">
        <v>121</v>
      </c>
      <c r="CI2736" s="6">
        <v>96950</v>
      </c>
      <c r="CJ2736" s="10">
        <v>7.89</v>
      </c>
      <c r="CK2736" s="10">
        <v>8</v>
      </c>
      <c r="CL2736" s="10">
        <v>11.84</v>
      </c>
      <c r="CM2736" s="10">
        <v>12</v>
      </c>
      <c r="CN2736" t="s">
        <v>137</v>
      </c>
      <c r="CO2736" t="s">
        <v>164</v>
      </c>
      <c r="CP2736" t="s">
        <v>138</v>
      </c>
      <c r="CR2736" t="s">
        <v>117</v>
      </c>
      <c r="CS2736" t="s">
        <v>139</v>
      </c>
      <c r="CT2736" t="s">
        <v>139</v>
      </c>
      <c r="CU2736" t="s">
        <v>139</v>
      </c>
      <c r="CV2736" t="s">
        <v>140</v>
      </c>
      <c r="CW2736" t="s">
        <v>139</v>
      </c>
      <c r="CX2736" t="s">
        <v>139</v>
      </c>
      <c r="CY2736" t="s">
        <v>12496</v>
      </c>
      <c r="CZ2736" s="8">
        <v>16702358778</v>
      </c>
      <c r="DA2736" t="s">
        <v>2290</v>
      </c>
      <c r="DB2736" t="s">
        <v>140</v>
      </c>
      <c r="DC2736" t="s">
        <v>139</v>
      </c>
      <c r="DD2736" t="s">
        <v>117</v>
      </c>
    </row>
    <row r="2737" spans="1:114" ht="15" customHeight="1" x14ac:dyDescent="0.35">
      <c r="A2737" t="s">
        <v>14065</v>
      </c>
      <c r="B2737" t="s">
        <v>166</v>
      </c>
      <c r="C2737" s="1">
        <v>45796</v>
      </c>
      <c r="D2737" s="1">
        <v>45849</v>
      </c>
      <c r="E2737" t="s">
        <v>211</v>
      </c>
      <c r="G2737" t="s">
        <v>139</v>
      </c>
      <c r="H2737" t="s">
        <v>117</v>
      </c>
      <c r="I2737" t="s">
        <v>117</v>
      </c>
      <c r="J2737" t="s">
        <v>9464</v>
      </c>
      <c r="K2737" t="s">
        <v>4235</v>
      </c>
      <c r="L2737" t="s">
        <v>4612</v>
      </c>
      <c r="M2737" t="s">
        <v>4237</v>
      </c>
      <c r="N2737" t="s">
        <v>136</v>
      </c>
      <c r="O2737" t="s">
        <v>121</v>
      </c>
      <c r="P2737" s="6">
        <v>96950</v>
      </c>
      <c r="Q2737" t="s">
        <v>122</v>
      </c>
      <c r="S2737" s="8">
        <v>16702850063</v>
      </c>
      <c r="U2737" t="s">
        <v>3726</v>
      </c>
      <c r="V2737">
        <v>541211</v>
      </c>
      <c r="W2737" t="s">
        <v>124</v>
      </c>
      <c r="Y2737" t="s">
        <v>3180</v>
      </c>
      <c r="Z2737" t="s">
        <v>4825</v>
      </c>
      <c r="AA2737" t="s">
        <v>4826</v>
      </c>
      <c r="AB2737" t="s">
        <v>205</v>
      </c>
      <c r="AC2737" t="s">
        <v>14066</v>
      </c>
      <c r="AD2737" t="s">
        <v>4237</v>
      </c>
      <c r="AE2737" t="s">
        <v>136</v>
      </c>
      <c r="AF2737" t="s">
        <v>121</v>
      </c>
      <c r="AG2737" s="6">
        <v>96950</v>
      </c>
      <c r="AH2737" t="s">
        <v>122</v>
      </c>
      <c r="AJ2737" s="8">
        <v>16702850063</v>
      </c>
      <c r="AL2737" t="s">
        <v>4242</v>
      </c>
      <c r="BE2737" t="str">
        <f>"13-2011.00"</f>
        <v>13-2011.00</v>
      </c>
      <c r="BF2737" t="s">
        <v>934</v>
      </c>
      <c r="BG2737" t="s">
        <v>14067</v>
      </c>
      <c r="BH2737" t="s">
        <v>936</v>
      </c>
      <c r="BI2737">
        <v>3</v>
      </c>
      <c r="BK2737" s="1">
        <v>45839</v>
      </c>
      <c r="BL2737" s="1">
        <v>46203</v>
      </c>
      <c r="BO2737">
        <v>40</v>
      </c>
      <c r="BP2737">
        <v>0</v>
      </c>
      <c r="BQ2737">
        <v>8</v>
      </c>
      <c r="BR2737">
        <v>8</v>
      </c>
      <c r="BS2737">
        <v>8</v>
      </c>
      <c r="BT2737">
        <v>8</v>
      </c>
      <c r="BU2737">
        <v>8</v>
      </c>
      <c r="BV2737">
        <v>0</v>
      </c>
      <c r="BW2737" t="str">
        <f>"8:02 AM"</f>
        <v>8:02 AM</v>
      </c>
      <c r="BX2737" t="str">
        <f>"5:02 PM"</f>
        <v>5:02 PM</v>
      </c>
      <c r="BY2737" t="s">
        <v>588</v>
      </c>
      <c r="BZ2737">
        <v>0</v>
      </c>
      <c r="CA2737">
        <v>36</v>
      </c>
      <c r="CB2737" t="s">
        <v>117</v>
      </c>
      <c r="CD2737" s="2" t="s">
        <v>7131</v>
      </c>
      <c r="CE2737" t="s">
        <v>4612</v>
      </c>
      <c r="CF2737" t="s">
        <v>4237</v>
      </c>
      <c r="CG2737" t="s">
        <v>136</v>
      </c>
      <c r="CH2737" t="s">
        <v>121</v>
      </c>
      <c r="CI2737" s="6">
        <v>96950</v>
      </c>
      <c r="CJ2737" s="10">
        <v>17.48</v>
      </c>
      <c r="CK2737" s="10">
        <v>17.48</v>
      </c>
      <c r="CL2737" s="10">
        <v>26.22</v>
      </c>
      <c r="CM2737" s="10">
        <v>26.22</v>
      </c>
      <c r="CN2737" t="s">
        <v>137</v>
      </c>
      <c r="CO2737" t="s">
        <v>7469</v>
      </c>
      <c r="CP2737" t="s">
        <v>138</v>
      </c>
      <c r="CR2737" t="s">
        <v>117</v>
      </c>
      <c r="CS2737" t="s">
        <v>139</v>
      </c>
      <c r="CT2737" t="s">
        <v>139</v>
      </c>
      <c r="CU2737" t="s">
        <v>139</v>
      </c>
      <c r="CV2737" t="s">
        <v>140</v>
      </c>
      <c r="CW2737" t="s">
        <v>139</v>
      </c>
      <c r="CX2737" t="s">
        <v>139</v>
      </c>
      <c r="CY2737" s="2" t="s">
        <v>10729</v>
      </c>
      <c r="CZ2737" s="8">
        <v>16702850063</v>
      </c>
      <c r="DA2737" t="s">
        <v>4242</v>
      </c>
      <c r="DB2737" t="s">
        <v>140</v>
      </c>
      <c r="DC2737" t="s">
        <v>139</v>
      </c>
      <c r="DD2737" t="s">
        <v>117</v>
      </c>
    </row>
    <row r="2738" spans="1:114" ht="15" customHeight="1" x14ac:dyDescent="0.35">
      <c r="A2738" t="s">
        <v>10726</v>
      </c>
      <c r="B2738" t="s">
        <v>144</v>
      </c>
      <c r="C2738" s="1">
        <v>45796</v>
      </c>
      <c r="D2738" s="1">
        <v>45849</v>
      </c>
      <c r="E2738" t="s">
        <v>211</v>
      </c>
      <c r="G2738" t="s">
        <v>117</v>
      </c>
      <c r="H2738" t="s">
        <v>117</v>
      </c>
      <c r="I2738" t="s">
        <v>117</v>
      </c>
      <c r="J2738" t="s">
        <v>9464</v>
      </c>
      <c r="K2738" t="s">
        <v>4611</v>
      </c>
      <c r="L2738" t="s">
        <v>4612</v>
      </c>
      <c r="M2738" t="s">
        <v>4237</v>
      </c>
      <c r="N2738" t="s">
        <v>136</v>
      </c>
      <c r="O2738" t="s">
        <v>121</v>
      </c>
      <c r="P2738" s="6">
        <v>96950</v>
      </c>
      <c r="Q2738" t="s">
        <v>122</v>
      </c>
      <c r="S2738" s="8">
        <v>16702850063</v>
      </c>
      <c r="U2738" t="s">
        <v>3726</v>
      </c>
      <c r="V2738">
        <v>56179</v>
      </c>
      <c r="W2738" t="s">
        <v>124</v>
      </c>
      <c r="Y2738" t="s">
        <v>3727</v>
      </c>
      <c r="Z2738" t="s">
        <v>3728</v>
      </c>
      <c r="AA2738" t="s">
        <v>3729</v>
      </c>
      <c r="AB2738" t="s">
        <v>5187</v>
      </c>
      <c r="AC2738" t="s">
        <v>4612</v>
      </c>
      <c r="AD2738" t="s">
        <v>4237</v>
      </c>
      <c r="AE2738" t="s">
        <v>136</v>
      </c>
      <c r="AF2738" t="s">
        <v>121</v>
      </c>
      <c r="AG2738" s="6">
        <v>96950</v>
      </c>
      <c r="AH2738" t="s">
        <v>122</v>
      </c>
      <c r="AJ2738" s="8">
        <v>16702850063</v>
      </c>
      <c r="AL2738" t="s">
        <v>3730</v>
      </c>
      <c r="BE2738" t="str">
        <f>"49-9071.00"</f>
        <v>49-9071.00</v>
      </c>
      <c r="BF2738" t="s">
        <v>156</v>
      </c>
      <c r="BG2738" t="s">
        <v>10727</v>
      </c>
      <c r="BH2738" t="s">
        <v>4614</v>
      </c>
      <c r="BI2738">
        <v>10</v>
      </c>
      <c r="BJ2738">
        <v>10</v>
      </c>
      <c r="BK2738" s="1">
        <v>45839</v>
      </c>
      <c r="BL2738" s="1">
        <v>46203</v>
      </c>
      <c r="BM2738" s="1">
        <v>45849</v>
      </c>
      <c r="BN2738" s="1">
        <v>46203</v>
      </c>
      <c r="BO2738">
        <v>40</v>
      </c>
      <c r="BP2738">
        <v>0</v>
      </c>
      <c r="BQ2738">
        <v>8</v>
      </c>
      <c r="BR2738">
        <v>8</v>
      </c>
      <c r="BS2738">
        <v>8</v>
      </c>
      <c r="BT2738">
        <v>8</v>
      </c>
      <c r="BU2738">
        <v>8</v>
      </c>
      <c r="BV2738">
        <v>0</v>
      </c>
      <c r="BW2738" t="str">
        <f>"8:02 AM"</f>
        <v>8:02 AM</v>
      </c>
      <c r="BX2738" t="str">
        <f>"5:02 PM"</f>
        <v>5:02 PM</v>
      </c>
      <c r="BY2738" t="s">
        <v>159</v>
      </c>
      <c r="BZ2738">
        <v>0</v>
      </c>
      <c r="CA2738">
        <v>24</v>
      </c>
      <c r="CB2738" t="s">
        <v>117</v>
      </c>
      <c r="CD2738" s="2" t="s">
        <v>10728</v>
      </c>
      <c r="CE2738" t="s">
        <v>4612</v>
      </c>
      <c r="CF2738" t="s">
        <v>4237</v>
      </c>
      <c r="CG2738" t="s">
        <v>136</v>
      </c>
      <c r="CH2738" t="s">
        <v>121</v>
      </c>
      <c r="CI2738" s="6">
        <v>96950</v>
      </c>
      <c r="CJ2738" s="10">
        <v>9.75</v>
      </c>
      <c r="CK2738" s="10">
        <v>9.75</v>
      </c>
      <c r="CL2738" s="10">
        <v>14.63</v>
      </c>
      <c r="CM2738" s="10">
        <v>14.63</v>
      </c>
      <c r="CN2738" t="s">
        <v>137</v>
      </c>
      <c r="CO2738" t="s">
        <v>3733</v>
      </c>
      <c r="CP2738" t="s">
        <v>138</v>
      </c>
      <c r="CR2738" t="s">
        <v>117</v>
      </c>
      <c r="CS2738" t="s">
        <v>139</v>
      </c>
      <c r="CT2738" t="s">
        <v>139</v>
      </c>
      <c r="CU2738" t="s">
        <v>139</v>
      </c>
      <c r="CV2738" t="s">
        <v>140</v>
      </c>
      <c r="CW2738" t="s">
        <v>139</v>
      </c>
      <c r="CX2738" t="s">
        <v>139</v>
      </c>
      <c r="CY2738" s="2" t="s">
        <v>10729</v>
      </c>
      <c r="CZ2738" s="8">
        <v>16702850063</v>
      </c>
      <c r="DA2738" t="s">
        <v>3730</v>
      </c>
      <c r="DB2738" t="s">
        <v>140</v>
      </c>
      <c r="DC2738" t="s">
        <v>139</v>
      </c>
      <c r="DD2738" t="s">
        <v>117</v>
      </c>
    </row>
    <row r="2739" spans="1:114" ht="15" customHeight="1" x14ac:dyDescent="0.35">
      <c r="A2739" t="s">
        <v>8787</v>
      </c>
      <c r="B2739" t="s">
        <v>144</v>
      </c>
      <c r="C2739" s="1">
        <v>45796</v>
      </c>
      <c r="D2739" s="1">
        <v>45849</v>
      </c>
      <c r="E2739" t="s">
        <v>116</v>
      </c>
      <c r="F2739" s="1">
        <v>45929</v>
      </c>
      <c r="G2739" t="s">
        <v>139</v>
      </c>
      <c r="H2739" t="s">
        <v>117</v>
      </c>
      <c r="I2739" t="s">
        <v>117</v>
      </c>
      <c r="J2739" t="s">
        <v>8788</v>
      </c>
      <c r="L2739" t="s">
        <v>8789</v>
      </c>
      <c r="M2739" t="s">
        <v>8790</v>
      </c>
      <c r="N2739" t="s">
        <v>136</v>
      </c>
      <c r="O2739" t="s">
        <v>121</v>
      </c>
      <c r="P2739" s="6">
        <v>96950</v>
      </c>
      <c r="Q2739" t="s">
        <v>122</v>
      </c>
      <c r="S2739" s="8">
        <v>16702349380</v>
      </c>
      <c r="U2739" t="s">
        <v>8791</v>
      </c>
      <c r="V2739">
        <v>33341</v>
      </c>
      <c r="W2739" t="s">
        <v>124</v>
      </c>
      <c r="Y2739" t="s">
        <v>1159</v>
      </c>
      <c r="Z2739" t="s">
        <v>8792</v>
      </c>
      <c r="AA2739" t="s">
        <v>8793</v>
      </c>
      <c r="AB2739" t="s">
        <v>1656</v>
      </c>
      <c r="AC2739" t="s">
        <v>8789</v>
      </c>
      <c r="AD2739" t="s">
        <v>8790</v>
      </c>
      <c r="AE2739" t="s">
        <v>136</v>
      </c>
      <c r="AF2739" t="s">
        <v>121</v>
      </c>
      <c r="AG2739" s="6">
        <v>96950</v>
      </c>
      <c r="AH2739" t="s">
        <v>122</v>
      </c>
      <c r="AJ2739" s="8">
        <v>16702349380</v>
      </c>
      <c r="AL2739" t="s">
        <v>8794</v>
      </c>
      <c r="BE2739" t="str">
        <f>"49-9021.00"</f>
        <v>49-9021.00</v>
      </c>
      <c r="BF2739" t="s">
        <v>239</v>
      </c>
      <c r="BG2739" t="s">
        <v>8795</v>
      </c>
      <c r="BH2739" t="s">
        <v>8796</v>
      </c>
      <c r="BI2739">
        <v>2</v>
      </c>
      <c r="BJ2739">
        <v>2</v>
      </c>
      <c r="BK2739" s="1">
        <v>45931</v>
      </c>
      <c r="BL2739" s="1">
        <v>47026</v>
      </c>
      <c r="BM2739" s="1">
        <v>45931</v>
      </c>
      <c r="BN2739" s="1">
        <v>47026</v>
      </c>
      <c r="BO2739">
        <v>40</v>
      </c>
      <c r="BP2739">
        <v>0</v>
      </c>
      <c r="BQ2739">
        <v>8</v>
      </c>
      <c r="BR2739">
        <v>8</v>
      </c>
      <c r="BS2739">
        <v>8</v>
      </c>
      <c r="BT2739">
        <v>8</v>
      </c>
      <c r="BU2739">
        <v>8</v>
      </c>
      <c r="BV2739">
        <v>0</v>
      </c>
      <c r="BW2739" t="str">
        <f>"8:00 AM"</f>
        <v>8:00 AM</v>
      </c>
      <c r="BX2739" t="str">
        <f>"5:00 PM"</f>
        <v>5:00 PM</v>
      </c>
      <c r="BY2739" t="s">
        <v>159</v>
      </c>
      <c r="BZ2739">
        <v>0</v>
      </c>
      <c r="CA2739">
        <v>24</v>
      </c>
      <c r="CB2739" t="s">
        <v>117</v>
      </c>
      <c r="CD2739" t="s">
        <v>8797</v>
      </c>
      <c r="CE2739" t="s">
        <v>8789</v>
      </c>
      <c r="CG2739" t="s">
        <v>136</v>
      </c>
      <c r="CH2739" t="s">
        <v>121</v>
      </c>
      <c r="CI2739" s="6">
        <v>96950</v>
      </c>
      <c r="CJ2739" s="10">
        <v>10.74</v>
      </c>
      <c r="CK2739" s="10">
        <v>10.74</v>
      </c>
      <c r="CL2739" s="10">
        <v>16.11</v>
      </c>
      <c r="CM2739" s="10">
        <v>16.11</v>
      </c>
      <c r="CN2739" t="s">
        <v>137</v>
      </c>
      <c r="CO2739" t="s">
        <v>140</v>
      </c>
      <c r="CP2739" t="s">
        <v>138</v>
      </c>
      <c r="CR2739" t="s">
        <v>117</v>
      </c>
      <c r="CS2739" t="s">
        <v>139</v>
      </c>
      <c r="CT2739" t="s">
        <v>140</v>
      </c>
      <c r="CU2739" t="s">
        <v>139</v>
      </c>
      <c r="CV2739" t="s">
        <v>140</v>
      </c>
      <c r="CW2739" t="s">
        <v>139</v>
      </c>
      <c r="CX2739" t="s">
        <v>140</v>
      </c>
      <c r="CY2739" t="s">
        <v>1256</v>
      </c>
      <c r="CZ2739" s="8">
        <v>16702349380</v>
      </c>
      <c r="DA2739" t="s">
        <v>8794</v>
      </c>
      <c r="DB2739" t="s">
        <v>309</v>
      </c>
      <c r="DC2739" t="s">
        <v>139</v>
      </c>
      <c r="DD2739" t="s">
        <v>117</v>
      </c>
      <c r="DE2739" t="s">
        <v>1530</v>
      </c>
      <c r="DF2739" t="s">
        <v>1531</v>
      </c>
      <c r="DG2739" t="s">
        <v>1532</v>
      </c>
      <c r="DH2739" t="s">
        <v>1156</v>
      </c>
      <c r="DI2739" t="s">
        <v>1153</v>
      </c>
      <c r="DJ2739" t="s">
        <v>1162</v>
      </c>
    </row>
    <row r="2740" spans="1:114" ht="15" customHeight="1" x14ac:dyDescent="0.35">
      <c r="A2740" t="s">
        <v>16806</v>
      </c>
      <c r="B2740" t="s">
        <v>144</v>
      </c>
      <c r="C2740" s="1">
        <v>45796</v>
      </c>
      <c r="D2740" s="1">
        <v>45849</v>
      </c>
      <c r="E2740" t="s">
        <v>116</v>
      </c>
      <c r="F2740" s="1">
        <v>45929</v>
      </c>
      <c r="G2740" t="s">
        <v>117</v>
      </c>
      <c r="H2740" t="s">
        <v>117</v>
      </c>
      <c r="I2740" t="s">
        <v>117</v>
      </c>
      <c r="J2740" t="s">
        <v>2282</v>
      </c>
      <c r="K2740" t="s">
        <v>2472</v>
      </c>
      <c r="L2740" t="s">
        <v>2289</v>
      </c>
      <c r="N2740" t="s">
        <v>136</v>
      </c>
      <c r="O2740" t="s">
        <v>121</v>
      </c>
      <c r="P2740" s="6">
        <v>96950</v>
      </c>
      <c r="Q2740" t="s">
        <v>122</v>
      </c>
      <c r="S2740" s="8">
        <v>16702358778</v>
      </c>
      <c r="U2740" t="s">
        <v>2285</v>
      </c>
      <c r="V2740">
        <v>522299</v>
      </c>
      <c r="W2740" t="s">
        <v>124</v>
      </c>
      <c r="Y2740" t="s">
        <v>2286</v>
      </c>
      <c r="Z2740" t="s">
        <v>2287</v>
      </c>
      <c r="AA2740" t="s">
        <v>2288</v>
      </c>
      <c r="AB2740" t="s">
        <v>474</v>
      </c>
      <c r="AC2740" t="s">
        <v>2289</v>
      </c>
      <c r="AE2740" t="s">
        <v>136</v>
      </c>
      <c r="AF2740" t="s">
        <v>121</v>
      </c>
      <c r="AG2740" s="6">
        <v>96950</v>
      </c>
      <c r="AH2740" t="s">
        <v>122</v>
      </c>
      <c r="AJ2740" s="8">
        <v>16702358778</v>
      </c>
      <c r="AL2740" t="s">
        <v>2290</v>
      </c>
      <c r="BE2740" t="str">
        <f>"41-2031.00"</f>
        <v>41-2031.00</v>
      </c>
      <c r="BF2740" t="s">
        <v>1189</v>
      </c>
      <c r="BG2740" t="s">
        <v>16807</v>
      </c>
      <c r="BH2740" t="s">
        <v>16808</v>
      </c>
      <c r="BI2740">
        <v>2</v>
      </c>
      <c r="BJ2740">
        <v>2</v>
      </c>
      <c r="BK2740" s="1">
        <v>45931</v>
      </c>
      <c r="BL2740" s="1">
        <v>46295</v>
      </c>
      <c r="BM2740" s="1">
        <v>45931</v>
      </c>
      <c r="BN2740" s="1">
        <v>46295</v>
      </c>
      <c r="BO2740">
        <v>40</v>
      </c>
      <c r="BP2740">
        <v>0</v>
      </c>
      <c r="BQ2740">
        <v>8</v>
      </c>
      <c r="BR2740">
        <v>8</v>
      </c>
      <c r="BS2740">
        <v>8</v>
      </c>
      <c r="BT2740">
        <v>8</v>
      </c>
      <c r="BU2740">
        <v>8</v>
      </c>
      <c r="BV2740">
        <v>0</v>
      </c>
      <c r="BW2740" t="str">
        <f>"8:00 AM"</f>
        <v>8:00 AM</v>
      </c>
      <c r="BX2740" t="str">
        <f>"5:00 PM"</f>
        <v>5:00 PM</v>
      </c>
      <c r="BY2740" t="s">
        <v>133</v>
      </c>
      <c r="BZ2740">
        <v>0</v>
      </c>
      <c r="CA2740">
        <v>12</v>
      </c>
      <c r="CB2740" t="s">
        <v>117</v>
      </c>
      <c r="CD2740" t="s">
        <v>16809</v>
      </c>
      <c r="CE2740" t="s">
        <v>3160</v>
      </c>
      <c r="CG2740" t="s">
        <v>136</v>
      </c>
      <c r="CH2740" t="s">
        <v>121</v>
      </c>
      <c r="CI2740" s="6">
        <v>96950</v>
      </c>
      <c r="CJ2740" s="10">
        <v>9.9</v>
      </c>
      <c r="CK2740" s="10">
        <v>10</v>
      </c>
      <c r="CL2740" s="10">
        <v>14.85</v>
      </c>
      <c r="CM2740" s="10">
        <v>15</v>
      </c>
      <c r="CN2740" t="s">
        <v>137</v>
      </c>
      <c r="CO2740" t="s">
        <v>140</v>
      </c>
      <c r="CP2740" t="s">
        <v>138</v>
      </c>
      <c r="CR2740" t="s">
        <v>117</v>
      </c>
      <c r="CS2740" t="s">
        <v>139</v>
      </c>
      <c r="CT2740" t="s">
        <v>139</v>
      </c>
      <c r="CU2740" t="s">
        <v>139</v>
      </c>
      <c r="CV2740" t="s">
        <v>140</v>
      </c>
      <c r="CW2740" t="s">
        <v>139</v>
      </c>
      <c r="CX2740" t="s">
        <v>139</v>
      </c>
      <c r="CY2740" t="s">
        <v>2293</v>
      </c>
      <c r="CZ2740" s="8">
        <v>16702358778</v>
      </c>
      <c r="DA2740" t="s">
        <v>2290</v>
      </c>
      <c r="DB2740" t="s">
        <v>140</v>
      </c>
      <c r="DC2740" t="s">
        <v>139</v>
      </c>
      <c r="DD2740" t="s">
        <v>117</v>
      </c>
    </row>
    <row r="2741" spans="1:114" ht="15" customHeight="1" x14ac:dyDescent="0.35">
      <c r="A2741" t="s">
        <v>15631</v>
      </c>
      <c r="B2741" t="s">
        <v>144</v>
      </c>
      <c r="C2741" s="1">
        <v>45796</v>
      </c>
      <c r="D2741" s="1">
        <v>45849</v>
      </c>
      <c r="E2741" t="s">
        <v>116</v>
      </c>
      <c r="F2741" s="1">
        <v>45974</v>
      </c>
      <c r="G2741" t="s">
        <v>117</v>
      </c>
      <c r="H2741" t="s">
        <v>117</v>
      </c>
      <c r="I2741" t="s">
        <v>117</v>
      </c>
      <c r="J2741" t="s">
        <v>1386</v>
      </c>
      <c r="L2741" t="s">
        <v>2351</v>
      </c>
      <c r="M2741" t="s">
        <v>1387</v>
      </c>
      <c r="N2741" t="s">
        <v>136</v>
      </c>
      <c r="O2741" t="s">
        <v>121</v>
      </c>
      <c r="P2741" s="6">
        <v>96950</v>
      </c>
      <c r="Q2741" t="s">
        <v>122</v>
      </c>
      <c r="S2741" s="8">
        <v>16702343423</v>
      </c>
      <c r="U2741" t="s">
        <v>1388</v>
      </c>
      <c r="V2741">
        <v>332321</v>
      </c>
      <c r="W2741" t="s">
        <v>124</v>
      </c>
      <c r="Y2741" t="s">
        <v>1389</v>
      </c>
      <c r="Z2741" t="s">
        <v>1390</v>
      </c>
      <c r="AB2741" t="s">
        <v>1391</v>
      </c>
      <c r="AC2741" t="s">
        <v>1387</v>
      </c>
      <c r="AE2741" t="s">
        <v>136</v>
      </c>
      <c r="AF2741" t="s">
        <v>121</v>
      </c>
      <c r="AG2741" s="6">
        <v>96950</v>
      </c>
      <c r="AH2741" t="s">
        <v>122</v>
      </c>
      <c r="AJ2741" s="8">
        <v>16702343423</v>
      </c>
      <c r="AL2741" t="s">
        <v>1398</v>
      </c>
      <c r="BE2741" t="str">
        <f>"41-4012.00"</f>
        <v>41-4012.00</v>
      </c>
      <c r="BF2741" t="s">
        <v>580</v>
      </c>
      <c r="BG2741" t="s">
        <v>2352</v>
      </c>
      <c r="BH2741" t="s">
        <v>2353</v>
      </c>
      <c r="BI2741">
        <v>2</v>
      </c>
      <c r="BJ2741">
        <v>2</v>
      </c>
      <c r="BK2741" s="1">
        <v>45976</v>
      </c>
      <c r="BL2741" s="1">
        <v>46340</v>
      </c>
      <c r="BM2741" s="1">
        <v>45976</v>
      </c>
      <c r="BN2741" s="1">
        <v>46340</v>
      </c>
      <c r="BO2741">
        <v>40</v>
      </c>
      <c r="BP2741">
        <v>0</v>
      </c>
      <c r="BQ2741">
        <v>8</v>
      </c>
      <c r="BR2741">
        <v>8</v>
      </c>
      <c r="BS2741">
        <v>8</v>
      </c>
      <c r="BT2741">
        <v>8</v>
      </c>
      <c r="BU2741">
        <v>8</v>
      </c>
      <c r="BV2741">
        <v>0</v>
      </c>
      <c r="BW2741" t="str">
        <f>"8:00 AM"</f>
        <v>8:00 AM</v>
      </c>
      <c r="BX2741" t="str">
        <f>"5:00 PM"</f>
        <v>5:00 PM</v>
      </c>
      <c r="BY2741" t="s">
        <v>159</v>
      </c>
      <c r="BZ2741">
        <v>0</v>
      </c>
      <c r="CA2741">
        <v>12</v>
      </c>
      <c r="CB2741" t="s">
        <v>117</v>
      </c>
      <c r="CD2741" t="s">
        <v>2354</v>
      </c>
      <c r="CE2741" t="s">
        <v>2355</v>
      </c>
      <c r="CF2741" t="s">
        <v>1387</v>
      </c>
      <c r="CG2741" t="s">
        <v>136</v>
      </c>
      <c r="CH2741" t="s">
        <v>121</v>
      </c>
      <c r="CI2741" s="6">
        <v>96950</v>
      </c>
      <c r="CJ2741" s="10">
        <v>8.94</v>
      </c>
      <c r="CK2741" s="10">
        <v>8.94</v>
      </c>
      <c r="CL2741" s="10">
        <v>13.41</v>
      </c>
      <c r="CM2741" s="10">
        <v>13.41</v>
      </c>
      <c r="CN2741" t="s">
        <v>137</v>
      </c>
      <c r="CP2741" t="s">
        <v>138</v>
      </c>
      <c r="CR2741" t="s">
        <v>117</v>
      </c>
      <c r="CS2741" t="s">
        <v>139</v>
      </c>
      <c r="CT2741" t="s">
        <v>139</v>
      </c>
      <c r="CU2741" t="s">
        <v>139</v>
      </c>
      <c r="CV2741" t="s">
        <v>140</v>
      </c>
      <c r="CW2741" t="s">
        <v>139</v>
      </c>
      <c r="CX2741" t="s">
        <v>140</v>
      </c>
      <c r="CY2741" t="s">
        <v>11853</v>
      </c>
      <c r="CZ2741" s="8">
        <v>16702343423</v>
      </c>
      <c r="DA2741" t="s">
        <v>1398</v>
      </c>
      <c r="DB2741" t="s">
        <v>140</v>
      </c>
      <c r="DC2741" t="s">
        <v>139</v>
      </c>
      <c r="DD2741" t="s">
        <v>117</v>
      </c>
    </row>
    <row r="2742" spans="1:114" ht="15" customHeight="1" x14ac:dyDescent="0.35">
      <c r="A2742" t="s">
        <v>15584</v>
      </c>
      <c r="B2742" t="s">
        <v>144</v>
      </c>
      <c r="C2742" s="1">
        <v>45796</v>
      </c>
      <c r="D2742" s="1">
        <v>45849</v>
      </c>
      <c r="E2742" t="s">
        <v>116</v>
      </c>
      <c r="F2742" s="1">
        <v>45929</v>
      </c>
      <c r="G2742" t="s">
        <v>117</v>
      </c>
      <c r="H2742" t="s">
        <v>117</v>
      </c>
      <c r="I2742" t="s">
        <v>117</v>
      </c>
      <c r="J2742" t="s">
        <v>3236</v>
      </c>
      <c r="L2742" t="s">
        <v>3237</v>
      </c>
      <c r="M2742" t="s">
        <v>3238</v>
      </c>
      <c r="N2742" t="s">
        <v>120</v>
      </c>
      <c r="O2742" t="s">
        <v>121</v>
      </c>
      <c r="P2742" s="6">
        <v>96950</v>
      </c>
      <c r="Q2742" t="s">
        <v>122</v>
      </c>
      <c r="S2742" s="8">
        <v>16702353500</v>
      </c>
      <c r="U2742" t="s">
        <v>3239</v>
      </c>
      <c r="V2742">
        <v>444140</v>
      </c>
      <c r="W2742" t="s">
        <v>124</v>
      </c>
      <c r="Y2742" t="s">
        <v>3240</v>
      </c>
      <c r="Z2742" t="s">
        <v>3241</v>
      </c>
      <c r="AB2742" t="s">
        <v>128</v>
      </c>
      <c r="AC2742" t="s">
        <v>3238</v>
      </c>
      <c r="AD2742" t="s">
        <v>3237</v>
      </c>
      <c r="AE2742" t="s">
        <v>120</v>
      </c>
      <c r="AF2742" t="s">
        <v>121</v>
      </c>
      <c r="AG2742" s="6">
        <v>96950</v>
      </c>
      <c r="AH2742" t="s">
        <v>122</v>
      </c>
      <c r="AJ2742" s="8">
        <v>16702353500</v>
      </c>
      <c r="AL2742" t="s">
        <v>3242</v>
      </c>
      <c r="BE2742" t="str">
        <f>"13-2011.00"</f>
        <v>13-2011.00</v>
      </c>
      <c r="BF2742" t="s">
        <v>934</v>
      </c>
      <c r="BG2742" t="s">
        <v>15585</v>
      </c>
      <c r="BH2742" t="s">
        <v>2233</v>
      </c>
      <c r="BI2742">
        <v>1</v>
      </c>
      <c r="BJ2742">
        <v>1</v>
      </c>
      <c r="BK2742" s="1">
        <v>45931</v>
      </c>
      <c r="BL2742" s="1">
        <v>46295</v>
      </c>
      <c r="BM2742" s="1">
        <v>45931</v>
      </c>
      <c r="BN2742" s="1">
        <v>46295</v>
      </c>
      <c r="BO2742">
        <v>40</v>
      </c>
      <c r="BP2742">
        <v>0</v>
      </c>
      <c r="BQ2742">
        <v>8</v>
      </c>
      <c r="BR2742">
        <v>8</v>
      </c>
      <c r="BS2742">
        <v>8</v>
      </c>
      <c r="BT2742">
        <v>8</v>
      </c>
      <c r="BU2742">
        <v>8</v>
      </c>
      <c r="BV2742">
        <v>0</v>
      </c>
      <c r="BW2742" t="str">
        <f>"8:00 AM"</f>
        <v>8:00 AM</v>
      </c>
      <c r="BX2742" t="str">
        <f>"5:00 PM"</f>
        <v>5:00 PM</v>
      </c>
      <c r="BY2742" t="s">
        <v>588</v>
      </c>
      <c r="BZ2742">
        <v>0</v>
      </c>
      <c r="CA2742">
        <v>48</v>
      </c>
      <c r="CB2742" t="s">
        <v>117</v>
      </c>
      <c r="CD2742" s="2" t="s">
        <v>15586</v>
      </c>
      <c r="CE2742" t="s">
        <v>3237</v>
      </c>
      <c r="CF2742" t="s">
        <v>3238</v>
      </c>
      <c r="CG2742" t="s">
        <v>120</v>
      </c>
      <c r="CH2742" t="s">
        <v>121</v>
      </c>
      <c r="CI2742" s="6">
        <v>96950</v>
      </c>
      <c r="CJ2742" s="10">
        <v>17.48</v>
      </c>
      <c r="CK2742" s="10">
        <v>17.48</v>
      </c>
      <c r="CL2742" s="10">
        <v>26.22</v>
      </c>
      <c r="CM2742" s="10">
        <v>26.22</v>
      </c>
      <c r="CN2742" t="s">
        <v>137</v>
      </c>
      <c r="CP2742" t="s">
        <v>138</v>
      </c>
      <c r="CR2742" t="s">
        <v>117</v>
      </c>
      <c r="CS2742" t="s">
        <v>139</v>
      </c>
      <c r="CT2742" t="s">
        <v>140</v>
      </c>
      <c r="CU2742" t="s">
        <v>139</v>
      </c>
      <c r="CV2742" t="s">
        <v>140</v>
      </c>
      <c r="CW2742" t="s">
        <v>139</v>
      </c>
      <c r="CX2742" t="s">
        <v>140</v>
      </c>
      <c r="CY2742" t="s">
        <v>3245</v>
      </c>
      <c r="CZ2742" s="8">
        <v>16702353500</v>
      </c>
      <c r="DA2742" t="s">
        <v>3242</v>
      </c>
      <c r="DB2742" t="s">
        <v>140</v>
      </c>
      <c r="DC2742" t="s">
        <v>139</v>
      </c>
      <c r="DD2742" t="s">
        <v>117</v>
      </c>
    </row>
    <row r="2743" spans="1:114" ht="15" customHeight="1" x14ac:dyDescent="0.35">
      <c r="A2743" t="s">
        <v>6111</v>
      </c>
      <c r="B2743" t="s">
        <v>166</v>
      </c>
      <c r="C2743" s="1">
        <v>45797</v>
      </c>
      <c r="D2743" s="1">
        <v>45849</v>
      </c>
      <c r="E2743" t="s">
        <v>116</v>
      </c>
      <c r="F2743" s="1">
        <v>45868</v>
      </c>
      <c r="G2743" t="s">
        <v>117</v>
      </c>
      <c r="H2743" t="s">
        <v>117</v>
      </c>
      <c r="I2743" t="s">
        <v>117</v>
      </c>
      <c r="J2743" t="s">
        <v>969</v>
      </c>
      <c r="L2743" t="s">
        <v>6112</v>
      </c>
      <c r="N2743" t="s">
        <v>120</v>
      </c>
      <c r="O2743" t="s">
        <v>121</v>
      </c>
      <c r="P2743" s="6">
        <v>96950</v>
      </c>
      <c r="Q2743" t="s">
        <v>122</v>
      </c>
      <c r="S2743" s="8">
        <v>16702355009</v>
      </c>
      <c r="U2743" t="s">
        <v>971</v>
      </c>
      <c r="V2743">
        <v>561311</v>
      </c>
      <c r="W2743" t="s">
        <v>150</v>
      </c>
      <c r="X2743" t="s">
        <v>139</v>
      </c>
      <c r="Y2743" t="s">
        <v>972</v>
      </c>
      <c r="Z2743" t="s">
        <v>973</v>
      </c>
      <c r="AA2743" t="s">
        <v>974</v>
      </c>
      <c r="AB2743" t="s">
        <v>5107</v>
      </c>
      <c r="AC2743" t="s">
        <v>6112</v>
      </c>
      <c r="AE2743" t="s">
        <v>120</v>
      </c>
      <c r="AF2743" t="s">
        <v>121</v>
      </c>
      <c r="AG2743" s="6">
        <v>96950</v>
      </c>
      <c r="AH2743" t="s">
        <v>122</v>
      </c>
      <c r="AJ2743" s="8">
        <v>16702355009</v>
      </c>
      <c r="AL2743" t="s">
        <v>977</v>
      </c>
      <c r="BE2743" t="str">
        <f>"35-2014.00"</f>
        <v>35-2014.00</v>
      </c>
      <c r="BF2743" t="s">
        <v>191</v>
      </c>
      <c r="BG2743" t="s">
        <v>5109</v>
      </c>
      <c r="BH2743" t="s">
        <v>193</v>
      </c>
      <c r="BI2743">
        <v>15</v>
      </c>
      <c r="BK2743" s="1">
        <v>45870</v>
      </c>
      <c r="BL2743" s="1">
        <v>46234</v>
      </c>
      <c r="BO2743">
        <v>40</v>
      </c>
      <c r="BP2743">
        <v>0</v>
      </c>
      <c r="BQ2743">
        <v>8</v>
      </c>
      <c r="BR2743">
        <v>8</v>
      </c>
      <c r="BS2743">
        <v>8</v>
      </c>
      <c r="BT2743">
        <v>8</v>
      </c>
      <c r="BU2743">
        <v>8</v>
      </c>
      <c r="BV2743">
        <v>0</v>
      </c>
      <c r="BW2743" t="str">
        <f>"8:00 AM"</f>
        <v>8:00 AM</v>
      </c>
      <c r="BX2743" t="str">
        <f>"5:00 PM"</f>
        <v>5:00 PM</v>
      </c>
      <c r="BY2743" t="s">
        <v>133</v>
      </c>
      <c r="BZ2743">
        <v>0</v>
      </c>
      <c r="CA2743">
        <v>12</v>
      </c>
      <c r="CB2743" t="s">
        <v>117</v>
      </c>
      <c r="CD2743" s="2" t="s">
        <v>6113</v>
      </c>
      <c r="CE2743" t="s">
        <v>6114</v>
      </c>
      <c r="CF2743" t="s">
        <v>982</v>
      </c>
      <c r="CG2743" t="s">
        <v>120</v>
      </c>
      <c r="CH2743" t="s">
        <v>121</v>
      </c>
      <c r="CI2743" s="6">
        <v>96950</v>
      </c>
      <c r="CJ2743" s="10">
        <v>8.83</v>
      </c>
      <c r="CK2743" s="10">
        <v>8.83</v>
      </c>
      <c r="CL2743" s="10">
        <v>13.24</v>
      </c>
      <c r="CM2743" s="10">
        <v>13.24</v>
      </c>
      <c r="CN2743" t="s">
        <v>137</v>
      </c>
      <c r="CO2743" t="s">
        <v>6115</v>
      </c>
      <c r="CP2743" t="s">
        <v>138</v>
      </c>
      <c r="CR2743" t="s">
        <v>117</v>
      </c>
      <c r="CS2743" t="s">
        <v>139</v>
      </c>
      <c r="CT2743" t="s">
        <v>139</v>
      </c>
      <c r="CU2743" t="s">
        <v>139</v>
      </c>
      <c r="CV2743" t="s">
        <v>140</v>
      </c>
      <c r="CW2743" t="s">
        <v>139</v>
      </c>
      <c r="CX2743" t="s">
        <v>140</v>
      </c>
      <c r="CY2743" s="2" t="s">
        <v>3578</v>
      </c>
      <c r="CZ2743" s="8">
        <v>16702355009</v>
      </c>
      <c r="DA2743" t="s">
        <v>977</v>
      </c>
      <c r="DB2743" t="s">
        <v>6116</v>
      </c>
      <c r="DC2743" t="s">
        <v>139</v>
      </c>
      <c r="DD2743" t="s">
        <v>139</v>
      </c>
    </row>
    <row r="2744" spans="1:114" ht="15" customHeight="1" x14ac:dyDescent="0.35">
      <c r="A2744" t="s">
        <v>16774</v>
      </c>
      <c r="B2744" t="s">
        <v>144</v>
      </c>
      <c r="C2744" s="1">
        <v>45797</v>
      </c>
      <c r="D2744" s="1">
        <v>45849</v>
      </c>
      <c r="E2744" t="s">
        <v>116</v>
      </c>
      <c r="F2744" s="1">
        <v>45929</v>
      </c>
      <c r="G2744" t="s">
        <v>139</v>
      </c>
      <c r="H2744" t="s">
        <v>117</v>
      </c>
      <c r="I2744" t="s">
        <v>117</v>
      </c>
      <c r="J2744" t="s">
        <v>15508</v>
      </c>
      <c r="L2744" t="s">
        <v>15509</v>
      </c>
      <c r="M2744" t="s">
        <v>8790</v>
      </c>
      <c r="N2744" t="s">
        <v>136</v>
      </c>
      <c r="O2744" t="s">
        <v>121</v>
      </c>
      <c r="P2744" s="6">
        <v>96950</v>
      </c>
      <c r="Q2744" t="s">
        <v>122</v>
      </c>
      <c r="S2744" s="8">
        <v>16702349380</v>
      </c>
      <c r="U2744" t="s">
        <v>14192</v>
      </c>
      <c r="V2744">
        <v>23822</v>
      </c>
      <c r="W2744" t="s">
        <v>124</v>
      </c>
      <c r="Y2744" t="s">
        <v>1159</v>
      </c>
      <c r="Z2744" t="s">
        <v>8792</v>
      </c>
      <c r="AA2744" t="s">
        <v>8793</v>
      </c>
      <c r="AB2744" t="s">
        <v>1656</v>
      </c>
      <c r="AC2744" t="s">
        <v>15509</v>
      </c>
      <c r="AD2744" t="s">
        <v>8790</v>
      </c>
      <c r="AE2744" t="s">
        <v>136</v>
      </c>
      <c r="AF2744" t="s">
        <v>121</v>
      </c>
      <c r="AG2744" s="6">
        <v>96950</v>
      </c>
      <c r="AH2744" t="s">
        <v>122</v>
      </c>
      <c r="AJ2744" s="8">
        <v>16702349380</v>
      </c>
      <c r="AL2744" t="s">
        <v>8794</v>
      </c>
      <c r="BE2744" t="str">
        <f>"49-9071.00"</f>
        <v>49-9071.00</v>
      </c>
      <c r="BF2744" t="s">
        <v>156</v>
      </c>
      <c r="BG2744" t="s">
        <v>15510</v>
      </c>
      <c r="BH2744" t="s">
        <v>7976</v>
      </c>
      <c r="BI2744">
        <v>1</v>
      </c>
      <c r="BJ2744">
        <v>1</v>
      </c>
      <c r="BK2744" s="1">
        <v>45931</v>
      </c>
      <c r="BL2744" s="1">
        <v>47026</v>
      </c>
      <c r="BM2744" s="1">
        <v>45931</v>
      </c>
      <c r="BN2744" s="1">
        <v>47026</v>
      </c>
      <c r="BO2744">
        <v>40</v>
      </c>
      <c r="BP2744">
        <v>0</v>
      </c>
      <c r="BQ2744">
        <v>8</v>
      </c>
      <c r="BR2744">
        <v>8</v>
      </c>
      <c r="BS2744">
        <v>8</v>
      </c>
      <c r="BT2744">
        <v>8</v>
      </c>
      <c r="BU2744">
        <v>8</v>
      </c>
      <c r="BV2744">
        <v>0</v>
      </c>
      <c r="BW2744" t="str">
        <f>"8:00 AM"</f>
        <v>8:00 AM</v>
      </c>
      <c r="BX2744" t="str">
        <f>"5:00 PM"</f>
        <v>5:00 PM</v>
      </c>
      <c r="BY2744" t="s">
        <v>159</v>
      </c>
      <c r="BZ2744">
        <v>0</v>
      </c>
      <c r="CA2744">
        <v>24</v>
      </c>
      <c r="CB2744" t="s">
        <v>117</v>
      </c>
      <c r="CD2744" t="s">
        <v>15511</v>
      </c>
      <c r="CE2744" t="s">
        <v>15509</v>
      </c>
      <c r="CF2744" t="s">
        <v>140</v>
      </c>
      <c r="CG2744" t="s">
        <v>136</v>
      </c>
      <c r="CH2744" t="s">
        <v>121</v>
      </c>
      <c r="CI2744" s="6">
        <v>96950</v>
      </c>
      <c r="CJ2744" s="10">
        <v>9.75</v>
      </c>
      <c r="CK2744" s="10">
        <v>10.74</v>
      </c>
      <c r="CL2744" s="10">
        <v>14.63</v>
      </c>
      <c r="CM2744" s="10">
        <v>16.11</v>
      </c>
      <c r="CN2744" t="s">
        <v>137</v>
      </c>
      <c r="CO2744" t="s">
        <v>140</v>
      </c>
      <c r="CP2744" t="s">
        <v>138</v>
      </c>
      <c r="CR2744" t="s">
        <v>117</v>
      </c>
      <c r="CS2744" t="s">
        <v>139</v>
      </c>
      <c r="CT2744" t="s">
        <v>140</v>
      </c>
      <c r="CU2744" t="s">
        <v>139</v>
      </c>
      <c r="CV2744" t="s">
        <v>140</v>
      </c>
      <c r="CW2744" t="s">
        <v>139</v>
      </c>
      <c r="CX2744" t="s">
        <v>140</v>
      </c>
      <c r="CY2744" t="s">
        <v>1167</v>
      </c>
      <c r="CZ2744" s="8">
        <v>16702349380</v>
      </c>
      <c r="DA2744" t="s">
        <v>8794</v>
      </c>
      <c r="DB2744" t="s">
        <v>309</v>
      </c>
      <c r="DC2744" t="s">
        <v>139</v>
      </c>
      <c r="DD2744" t="s">
        <v>117</v>
      </c>
      <c r="DE2744" t="s">
        <v>1530</v>
      </c>
      <c r="DF2744" t="s">
        <v>1531</v>
      </c>
      <c r="DG2744" t="s">
        <v>1532</v>
      </c>
      <c r="DH2744" t="s">
        <v>1156</v>
      </c>
      <c r="DI2744" t="s">
        <v>1153</v>
      </c>
      <c r="DJ2744" t="s">
        <v>1162</v>
      </c>
    </row>
    <row r="2745" spans="1:114" ht="15" customHeight="1" x14ac:dyDescent="0.35">
      <c r="A2745" t="s">
        <v>15507</v>
      </c>
      <c r="B2745" t="s">
        <v>144</v>
      </c>
      <c r="C2745" s="1">
        <v>45797</v>
      </c>
      <c r="D2745" s="1">
        <v>45849</v>
      </c>
      <c r="E2745" t="s">
        <v>116</v>
      </c>
      <c r="F2745" s="1">
        <v>45929</v>
      </c>
      <c r="G2745" t="s">
        <v>117</v>
      </c>
      <c r="H2745" t="s">
        <v>117</v>
      </c>
      <c r="I2745" t="s">
        <v>117</v>
      </c>
      <c r="J2745" t="s">
        <v>15508</v>
      </c>
      <c r="L2745" t="s">
        <v>15509</v>
      </c>
      <c r="M2745" t="s">
        <v>8790</v>
      </c>
      <c r="N2745" t="s">
        <v>136</v>
      </c>
      <c r="O2745" t="s">
        <v>121</v>
      </c>
      <c r="P2745" s="6">
        <v>96950</v>
      </c>
      <c r="Q2745" t="s">
        <v>122</v>
      </c>
      <c r="S2745" s="8">
        <v>16702349380</v>
      </c>
      <c r="U2745" t="s">
        <v>14192</v>
      </c>
      <c r="V2745">
        <v>23822</v>
      </c>
      <c r="W2745" t="s">
        <v>124</v>
      </c>
      <c r="Y2745" t="s">
        <v>1159</v>
      </c>
      <c r="Z2745" t="s">
        <v>8792</v>
      </c>
      <c r="AA2745" t="s">
        <v>8793</v>
      </c>
      <c r="AB2745" t="s">
        <v>1656</v>
      </c>
      <c r="AC2745" t="s">
        <v>15509</v>
      </c>
      <c r="AD2745" t="s">
        <v>8790</v>
      </c>
      <c r="AE2745" t="s">
        <v>136</v>
      </c>
      <c r="AF2745" t="s">
        <v>121</v>
      </c>
      <c r="AG2745" s="6">
        <v>96950</v>
      </c>
      <c r="AH2745" t="s">
        <v>122</v>
      </c>
      <c r="AJ2745" s="8">
        <v>16702349380</v>
      </c>
      <c r="AL2745" t="s">
        <v>8794</v>
      </c>
      <c r="BE2745" t="str">
        <f>"49-9071.00"</f>
        <v>49-9071.00</v>
      </c>
      <c r="BF2745" t="s">
        <v>156</v>
      </c>
      <c r="BG2745" t="s">
        <v>15510</v>
      </c>
      <c r="BH2745" t="s">
        <v>7976</v>
      </c>
      <c r="BI2745">
        <v>1</v>
      </c>
      <c r="BJ2745">
        <v>1</v>
      </c>
      <c r="BK2745" s="1">
        <v>45931</v>
      </c>
      <c r="BL2745" s="1">
        <v>46295</v>
      </c>
      <c r="BM2745" s="1">
        <v>45931</v>
      </c>
      <c r="BN2745" s="1">
        <v>46295</v>
      </c>
      <c r="BO2745">
        <v>40</v>
      </c>
      <c r="BP2745">
        <v>0</v>
      </c>
      <c r="BQ2745">
        <v>8</v>
      </c>
      <c r="BR2745">
        <v>8</v>
      </c>
      <c r="BS2745">
        <v>8</v>
      </c>
      <c r="BT2745">
        <v>8</v>
      </c>
      <c r="BU2745">
        <v>8</v>
      </c>
      <c r="BV2745">
        <v>0</v>
      </c>
      <c r="BW2745" t="str">
        <f>"8:00 AM"</f>
        <v>8:00 AM</v>
      </c>
      <c r="BX2745" t="str">
        <f>"5:00 PM"</f>
        <v>5:00 PM</v>
      </c>
      <c r="BY2745" t="s">
        <v>159</v>
      </c>
      <c r="BZ2745">
        <v>0</v>
      </c>
      <c r="CA2745">
        <v>24</v>
      </c>
      <c r="CB2745" t="s">
        <v>117</v>
      </c>
      <c r="CD2745" t="s">
        <v>15511</v>
      </c>
      <c r="CE2745" t="s">
        <v>15509</v>
      </c>
      <c r="CF2745" t="s">
        <v>140</v>
      </c>
      <c r="CG2745" t="s">
        <v>136</v>
      </c>
      <c r="CH2745" t="s">
        <v>121</v>
      </c>
      <c r="CI2745" s="6">
        <v>96950</v>
      </c>
      <c r="CJ2745" s="10">
        <v>9.75</v>
      </c>
      <c r="CK2745" s="10">
        <v>9.75</v>
      </c>
      <c r="CL2745" s="10">
        <v>14.63</v>
      </c>
      <c r="CM2745" s="10">
        <v>14.63</v>
      </c>
      <c r="CN2745" t="s">
        <v>137</v>
      </c>
      <c r="CO2745" t="s">
        <v>140</v>
      </c>
      <c r="CP2745" t="s">
        <v>138</v>
      </c>
      <c r="CR2745" t="s">
        <v>117</v>
      </c>
      <c r="CS2745" t="s">
        <v>139</v>
      </c>
      <c r="CT2745" t="s">
        <v>140</v>
      </c>
      <c r="CU2745" t="s">
        <v>139</v>
      </c>
      <c r="CV2745" t="s">
        <v>140</v>
      </c>
      <c r="CW2745" t="s">
        <v>139</v>
      </c>
      <c r="CX2745" t="s">
        <v>140</v>
      </c>
      <c r="CY2745" t="s">
        <v>1167</v>
      </c>
      <c r="CZ2745" s="8">
        <v>16702349380</v>
      </c>
      <c r="DA2745" t="s">
        <v>8794</v>
      </c>
      <c r="DB2745" t="s">
        <v>309</v>
      </c>
      <c r="DC2745" t="s">
        <v>139</v>
      </c>
      <c r="DD2745" t="s">
        <v>117</v>
      </c>
      <c r="DE2745" t="s">
        <v>1530</v>
      </c>
      <c r="DF2745" t="s">
        <v>1531</v>
      </c>
      <c r="DG2745" t="s">
        <v>1532</v>
      </c>
      <c r="DH2745" t="s">
        <v>1156</v>
      </c>
      <c r="DI2745" t="s">
        <v>1153</v>
      </c>
      <c r="DJ2745" t="s">
        <v>1162</v>
      </c>
    </row>
    <row r="2746" spans="1:114" ht="15" customHeight="1" x14ac:dyDescent="0.35">
      <c r="A2746" t="s">
        <v>2561</v>
      </c>
      <c r="B2746" t="s">
        <v>166</v>
      </c>
      <c r="C2746" s="1">
        <v>45797</v>
      </c>
      <c r="D2746" s="1">
        <v>45849</v>
      </c>
      <c r="E2746" t="s">
        <v>116</v>
      </c>
      <c r="F2746" s="1">
        <v>45929</v>
      </c>
      <c r="G2746" t="s">
        <v>139</v>
      </c>
      <c r="H2746" t="s">
        <v>117</v>
      </c>
      <c r="I2746" t="s">
        <v>117</v>
      </c>
      <c r="J2746" t="s">
        <v>2562</v>
      </c>
      <c r="L2746" t="s">
        <v>2563</v>
      </c>
      <c r="N2746" t="s">
        <v>120</v>
      </c>
      <c r="O2746" t="s">
        <v>121</v>
      </c>
      <c r="P2746" s="6">
        <v>96950</v>
      </c>
      <c r="Q2746" t="s">
        <v>122</v>
      </c>
      <c r="S2746" s="8">
        <v>16709895870</v>
      </c>
      <c r="U2746" t="s">
        <v>2564</v>
      </c>
      <c r="V2746">
        <v>6111</v>
      </c>
      <c r="W2746" t="s">
        <v>124</v>
      </c>
      <c r="Y2746" t="s">
        <v>2565</v>
      </c>
      <c r="Z2746" t="s">
        <v>2566</v>
      </c>
      <c r="AA2746" t="s">
        <v>2567</v>
      </c>
      <c r="AB2746" t="s">
        <v>769</v>
      </c>
      <c r="AC2746" t="s">
        <v>2563</v>
      </c>
      <c r="AE2746" t="s">
        <v>120</v>
      </c>
      <c r="AF2746" t="s">
        <v>121</v>
      </c>
      <c r="AG2746" s="6">
        <v>96950</v>
      </c>
      <c r="AH2746" t="s">
        <v>122</v>
      </c>
      <c r="AJ2746" s="8">
        <v>16709898570</v>
      </c>
      <c r="AL2746" t="s">
        <v>2568</v>
      </c>
      <c r="BE2746" t="str">
        <f>"25-2022.00"</f>
        <v>25-2022.00</v>
      </c>
      <c r="BF2746" t="s">
        <v>2569</v>
      </c>
      <c r="BG2746" t="s">
        <v>2570</v>
      </c>
      <c r="BH2746" t="s">
        <v>2571</v>
      </c>
      <c r="BI2746">
        <v>1</v>
      </c>
      <c r="BK2746" s="1">
        <v>45931</v>
      </c>
      <c r="BL2746" s="1">
        <v>46295</v>
      </c>
      <c r="BO2746">
        <v>40</v>
      </c>
      <c r="BP2746">
        <v>0</v>
      </c>
      <c r="BQ2746">
        <v>8</v>
      </c>
      <c r="BR2746">
        <v>8</v>
      </c>
      <c r="BS2746">
        <v>8</v>
      </c>
      <c r="BT2746">
        <v>8</v>
      </c>
      <c r="BU2746">
        <v>8</v>
      </c>
      <c r="BV2746">
        <v>0</v>
      </c>
      <c r="BW2746" t="str">
        <f>"7:00 AM"</f>
        <v>7:00 AM</v>
      </c>
      <c r="BX2746" t="str">
        <f>"4:00 PM"</f>
        <v>4:00 PM</v>
      </c>
      <c r="BY2746" t="s">
        <v>588</v>
      </c>
      <c r="BZ2746">
        <v>0</v>
      </c>
      <c r="CA2746">
        <v>12</v>
      </c>
      <c r="CB2746" t="s">
        <v>117</v>
      </c>
      <c r="CD2746" s="2" t="s">
        <v>2572</v>
      </c>
      <c r="CE2746" t="s">
        <v>2573</v>
      </c>
      <c r="CF2746" t="s">
        <v>753</v>
      </c>
      <c r="CG2746" t="s">
        <v>120</v>
      </c>
      <c r="CH2746" t="s">
        <v>121</v>
      </c>
      <c r="CI2746" s="6">
        <v>96950</v>
      </c>
      <c r="CJ2746" s="10">
        <v>20.89</v>
      </c>
      <c r="CK2746" s="10">
        <v>20.89</v>
      </c>
      <c r="CL2746" s="10">
        <v>0</v>
      </c>
      <c r="CM2746" s="10">
        <v>0</v>
      </c>
      <c r="CN2746" t="s">
        <v>137</v>
      </c>
      <c r="CO2746" t="s">
        <v>162</v>
      </c>
      <c r="CP2746" t="s">
        <v>138</v>
      </c>
      <c r="CR2746" t="s">
        <v>117</v>
      </c>
      <c r="CS2746" t="s">
        <v>139</v>
      </c>
      <c r="CT2746" t="s">
        <v>140</v>
      </c>
      <c r="CU2746" t="s">
        <v>140</v>
      </c>
      <c r="CV2746" t="s">
        <v>140</v>
      </c>
      <c r="CW2746" t="s">
        <v>139</v>
      </c>
      <c r="CX2746" t="s">
        <v>140</v>
      </c>
      <c r="CY2746" t="s">
        <v>2574</v>
      </c>
      <c r="CZ2746" s="8">
        <v>16709895870</v>
      </c>
      <c r="DA2746" t="s">
        <v>2568</v>
      </c>
      <c r="DB2746" t="s">
        <v>140</v>
      </c>
      <c r="DC2746" t="s">
        <v>139</v>
      </c>
      <c r="DD2746" t="s">
        <v>117</v>
      </c>
      <c r="DE2746" t="s">
        <v>2565</v>
      </c>
      <c r="DF2746" t="s">
        <v>2566</v>
      </c>
      <c r="DG2746" t="s">
        <v>2575</v>
      </c>
      <c r="DH2746" t="s">
        <v>2564</v>
      </c>
      <c r="DI2746" t="s">
        <v>2576</v>
      </c>
      <c r="DJ2746" t="s">
        <v>2568</v>
      </c>
    </row>
    <row r="2747" spans="1:114" ht="15" customHeight="1" x14ac:dyDescent="0.35">
      <c r="A2747" t="s">
        <v>12477</v>
      </c>
      <c r="B2747" t="s">
        <v>144</v>
      </c>
      <c r="C2747" s="1">
        <v>45797</v>
      </c>
      <c r="D2747" s="1">
        <v>45849</v>
      </c>
      <c r="E2747" t="s">
        <v>116</v>
      </c>
      <c r="F2747" s="1">
        <v>45960</v>
      </c>
      <c r="G2747" t="s">
        <v>117</v>
      </c>
      <c r="H2747" t="s">
        <v>117</v>
      </c>
      <c r="I2747" t="s">
        <v>117</v>
      </c>
      <c r="J2747" t="s">
        <v>12478</v>
      </c>
      <c r="L2747" t="s">
        <v>12479</v>
      </c>
      <c r="N2747" t="s">
        <v>120</v>
      </c>
      <c r="O2747" t="s">
        <v>121</v>
      </c>
      <c r="P2747" s="6">
        <v>96950</v>
      </c>
      <c r="Q2747" t="s">
        <v>122</v>
      </c>
      <c r="S2747" s="8">
        <v>16702347898</v>
      </c>
      <c r="U2747" t="s">
        <v>1759</v>
      </c>
      <c r="V2747">
        <v>522390</v>
      </c>
      <c r="W2747" t="s">
        <v>124</v>
      </c>
      <c r="Y2747" t="s">
        <v>4313</v>
      </c>
      <c r="Z2747" t="s">
        <v>4314</v>
      </c>
      <c r="AA2747" t="s">
        <v>4315</v>
      </c>
      <c r="AB2747" t="s">
        <v>2233</v>
      </c>
      <c r="AC2747" t="s">
        <v>12480</v>
      </c>
      <c r="AD2747" t="s">
        <v>4312</v>
      </c>
      <c r="AE2747" t="s">
        <v>120</v>
      </c>
      <c r="AF2747" t="s">
        <v>121</v>
      </c>
      <c r="AG2747" s="6">
        <v>96950</v>
      </c>
      <c r="AH2747" t="s">
        <v>122</v>
      </c>
      <c r="AJ2747" s="8">
        <v>16702347898</v>
      </c>
      <c r="AL2747" t="s">
        <v>1762</v>
      </c>
      <c r="BE2747" t="str">
        <f>"13-2011.00"</f>
        <v>13-2011.00</v>
      </c>
      <c r="BF2747" t="s">
        <v>934</v>
      </c>
      <c r="BG2747" t="s">
        <v>12481</v>
      </c>
      <c r="BH2747" t="s">
        <v>2233</v>
      </c>
      <c r="BI2747">
        <v>1</v>
      </c>
      <c r="BJ2747">
        <v>1</v>
      </c>
      <c r="BK2747" s="1">
        <v>45962</v>
      </c>
      <c r="BL2747" s="1">
        <v>46326</v>
      </c>
      <c r="BM2747" s="1">
        <v>45962</v>
      </c>
      <c r="BN2747" s="1">
        <v>46326</v>
      </c>
      <c r="BO2747">
        <v>35</v>
      </c>
      <c r="BP2747">
        <v>0</v>
      </c>
      <c r="BQ2747">
        <v>7</v>
      </c>
      <c r="BR2747">
        <v>7</v>
      </c>
      <c r="BS2747">
        <v>7</v>
      </c>
      <c r="BT2747">
        <v>7</v>
      </c>
      <c r="BU2747">
        <v>7</v>
      </c>
      <c r="BV2747">
        <v>0</v>
      </c>
      <c r="BW2747" t="str">
        <f>"8:00 AM"</f>
        <v>8:00 AM</v>
      </c>
      <c r="BX2747" t="str">
        <f>"4:00 PM"</f>
        <v>4:00 PM</v>
      </c>
      <c r="BY2747" t="s">
        <v>588</v>
      </c>
      <c r="BZ2747">
        <v>0</v>
      </c>
      <c r="CA2747">
        <v>24</v>
      </c>
      <c r="CB2747" t="s">
        <v>117</v>
      </c>
      <c r="CD2747" t="s">
        <v>12482</v>
      </c>
      <c r="CE2747" t="s">
        <v>12483</v>
      </c>
      <c r="CF2747" t="s">
        <v>4312</v>
      </c>
      <c r="CG2747" t="s">
        <v>120</v>
      </c>
      <c r="CH2747" t="s">
        <v>121</v>
      </c>
      <c r="CI2747" s="6">
        <v>96950</v>
      </c>
      <c r="CJ2747" s="10">
        <v>17.48</v>
      </c>
      <c r="CK2747" s="10">
        <v>17.48</v>
      </c>
      <c r="CL2747" s="10">
        <v>26.22</v>
      </c>
      <c r="CM2747" s="10">
        <v>26.22</v>
      </c>
      <c r="CN2747" t="s">
        <v>137</v>
      </c>
      <c r="CO2747" t="s">
        <v>164</v>
      </c>
      <c r="CP2747" t="s">
        <v>138</v>
      </c>
      <c r="CR2747" t="s">
        <v>117</v>
      </c>
      <c r="CS2747" t="s">
        <v>139</v>
      </c>
      <c r="CT2747" t="s">
        <v>140</v>
      </c>
      <c r="CU2747" t="s">
        <v>139</v>
      </c>
      <c r="CV2747" t="s">
        <v>140</v>
      </c>
      <c r="CW2747" t="s">
        <v>139</v>
      </c>
      <c r="CX2747" t="s">
        <v>140</v>
      </c>
      <c r="CY2747" t="s">
        <v>1766</v>
      </c>
      <c r="CZ2747" s="8">
        <v>16702347898</v>
      </c>
      <c r="DA2747" t="s">
        <v>12484</v>
      </c>
      <c r="DB2747" t="s">
        <v>164</v>
      </c>
      <c r="DC2747" t="s">
        <v>139</v>
      </c>
      <c r="DD2747" t="s">
        <v>117</v>
      </c>
    </row>
    <row r="2748" spans="1:114" ht="15" customHeight="1" x14ac:dyDescent="0.35">
      <c r="A2748" t="s">
        <v>6157</v>
      </c>
      <c r="B2748" t="s">
        <v>144</v>
      </c>
      <c r="C2748" s="1">
        <v>45798</v>
      </c>
      <c r="D2748" s="1">
        <v>45849</v>
      </c>
      <c r="E2748" t="s">
        <v>116</v>
      </c>
      <c r="F2748" s="1">
        <v>45962</v>
      </c>
      <c r="G2748" t="s">
        <v>117</v>
      </c>
      <c r="H2748" t="s">
        <v>117</v>
      </c>
      <c r="I2748" t="s">
        <v>117</v>
      </c>
      <c r="J2748" t="s">
        <v>3470</v>
      </c>
      <c r="L2748" t="s">
        <v>3471</v>
      </c>
      <c r="N2748" t="s">
        <v>120</v>
      </c>
      <c r="O2748" t="s">
        <v>121</v>
      </c>
      <c r="P2748" s="6">
        <v>96950</v>
      </c>
      <c r="Q2748" t="s">
        <v>122</v>
      </c>
      <c r="S2748" s="8">
        <v>16702886108</v>
      </c>
      <c r="U2748" t="s">
        <v>3472</v>
      </c>
      <c r="V2748">
        <v>23622</v>
      </c>
      <c r="W2748" t="s">
        <v>124</v>
      </c>
      <c r="Y2748" t="s">
        <v>1426</v>
      </c>
      <c r="Z2748" t="s">
        <v>3473</v>
      </c>
      <c r="AB2748" t="s">
        <v>128</v>
      </c>
      <c r="AC2748" t="s">
        <v>3474</v>
      </c>
      <c r="AE2748" t="s">
        <v>120</v>
      </c>
      <c r="AF2748" t="s">
        <v>121</v>
      </c>
      <c r="AG2748" s="6">
        <v>96950</v>
      </c>
      <c r="AH2748" t="s">
        <v>122</v>
      </c>
      <c r="AJ2748" s="8">
        <v>16702886108</v>
      </c>
      <c r="AL2748" t="s">
        <v>3475</v>
      </c>
      <c r="BE2748" t="str">
        <f>"49-9071.00"</f>
        <v>49-9071.00</v>
      </c>
      <c r="BF2748" t="s">
        <v>156</v>
      </c>
      <c r="BG2748" t="s">
        <v>6158</v>
      </c>
      <c r="BH2748" t="s">
        <v>6159</v>
      </c>
      <c r="BI2748">
        <v>5</v>
      </c>
      <c r="BJ2748">
        <v>5</v>
      </c>
      <c r="BK2748" s="1">
        <v>45964</v>
      </c>
      <c r="BL2748" s="1">
        <v>46328</v>
      </c>
      <c r="BM2748" s="1">
        <v>45964</v>
      </c>
      <c r="BN2748" s="1">
        <v>46328</v>
      </c>
      <c r="BO2748">
        <v>40</v>
      </c>
      <c r="BP2748">
        <v>0</v>
      </c>
      <c r="BQ2748">
        <v>8</v>
      </c>
      <c r="BR2748">
        <v>8</v>
      </c>
      <c r="BS2748">
        <v>8</v>
      </c>
      <c r="BT2748">
        <v>8</v>
      </c>
      <c r="BU2748">
        <v>8</v>
      </c>
      <c r="BV2748">
        <v>0</v>
      </c>
      <c r="BW2748" t="str">
        <f>"8:00 AM"</f>
        <v>8:00 AM</v>
      </c>
      <c r="BX2748" t="str">
        <f>"5:00 PM"</f>
        <v>5:00 PM</v>
      </c>
      <c r="BY2748" t="s">
        <v>159</v>
      </c>
      <c r="BZ2748">
        <v>0</v>
      </c>
      <c r="CA2748">
        <v>24</v>
      </c>
      <c r="CB2748" t="s">
        <v>117</v>
      </c>
      <c r="CD2748" t="s">
        <v>6160</v>
      </c>
      <c r="CE2748" t="s">
        <v>3479</v>
      </c>
      <c r="CG2748" t="s">
        <v>120</v>
      </c>
      <c r="CH2748" t="s">
        <v>121</v>
      </c>
      <c r="CI2748" s="6">
        <v>96950</v>
      </c>
      <c r="CJ2748" s="10">
        <v>9.75</v>
      </c>
      <c r="CK2748" s="10">
        <v>9.75</v>
      </c>
      <c r="CL2748" s="10">
        <v>14.63</v>
      </c>
      <c r="CM2748" s="10">
        <v>14.63</v>
      </c>
      <c r="CN2748" t="s">
        <v>137</v>
      </c>
      <c r="CO2748" t="s">
        <v>164</v>
      </c>
      <c r="CP2748" t="s">
        <v>209</v>
      </c>
      <c r="CR2748" t="s">
        <v>117</v>
      </c>
      <c r="CS2748" t="s">
        <v>139</v>
      </c>
      <c r="CT2748" t="s">
        <v>139</v>
      </c>
      <c r="CU2748" t="s">
        <v>139</v>
      </c>
      <c r="CV2748" t="s">
        <v>140</v>
      </c>
      <c r="CW2748" t="s">
        <v>139</v>
      </c>
      <c r="CX2748" t="s">
        <v>139</v>
      </c>
      <c r="CY2748" s="2" t="s">
        <v>6161</v>
      </c>
      <c r="CZ2748" s="8">
        <v>16702886108</v>
      </c>
      <c r="DA2748" t="s">
        <v>3475</v>
      </c>
      <c r="DB2748" t="s">
        <v>164</v>
      </c>
      <c r="DC2748" t="s">
        <v>139</v>
      </c>
      <c r="DD2748" t="s">
        <v>117</v>
      </c>
      <c r="DE2748" t="s">
        <v>1426</v>
      </c>
      <c r="DF2748" t="s">
        <v>3481</v>
      </c>
      <c r="DH2748" t="s">
        <v>3472</v>
      </c>
      <c r="DI2748" t="s">
        <v>3482</v>
      </c>
      <c r="DJ2748" t="s">
        <v>3475</v>
      </c>
    </row>
    <row r="2749" spans="1:114" ht="15" customHeight="1" x14ac:dyDescent="0.35">
      <c r="A2749" t="s">
        <v>5968</v>
      </c>
      <c r="B2749" t="s">
        <v>144</v>
      </c>
      <c r="C2749" s="1">
        <v>45798</v>
      </c>
      <c r="D2749" s="1">
        <v>45849</v>
      </c>
      <c r="E2749" t="s">
        <v>116</v>
      </c>
      <c r="F2749" s="1">
        <v>45929</v>
      </c>
      <c r="G2749" t="s">
        <v>139</v>
      </c>
      <c r="H2749" t="s">
        <v>117</v>
      </c>
      <c r="I2749" t="s">
        <v>117</v>
      </c>
      <c r="J2749" t="s">
        <v>5735</v>
      </c>
      <c r="K2749" t="s">
        <v>5736</v>
      </c>
      <c r="L2749" t="s">
        <v>5737</v>
      </c>
      <c r="M2749" t="s">
        <v>5738</v>
      </c>
      <c r="N2749" t="s">
        <v>120</v>
      </c>
      <c r="O2749" t="s">
        <v>121</v>
      </c>
      <c r="P2749" s="6">
        <v>96950</v>
      </c>
      <c r="Q2749" t="s">
        <v>122</v>
      </c>
      <c r="S2749" s="8">
        <v>16702351495</v>
      </c>
      <c r="U2749" t="s">
        <v>5739</v>
      </c>
      <c r="V2749">
        <v>23622</v>
      </c>
      <c r="W2749" t="s">
        <v>124</v>
      </c>
      <c r="Y2749" t="s">
        <v>3729</v>
      </c>
      <c r="Z2749" t="s">
        <v>5740</v>
      </c>
      <c r="AA2749" t="s">
        <v>5741</v>
      </c>
      <c r="AB2749" t="s">
        <v>189</v>
      </c>
      <c r="AC2749" t="s">
        <v>5738</v>
      </c>
      <c r="AE2749" t="s">
        <v>120</v>
      </c>
      <c r="AF2749" t="s">
        <v>121</v>
      </c>
      <c r="AG2749" s="6">
        <v>96950</v>
      </c>
      <c r="AH2749" t="s">
        <v>122</v>
      </c>
      <c r="AJ2749" s="8">
        <v>16707881495</v>
      </c>
      <c r="AL2749" t="s">
        <v>5742</v>
      </c>
      <c r="BE2749" t="str">
        <f>"49-9071.00"</f>
        <v>49-9071.00</v>
      </c>
      <c r="BF2749" t="s">
        <v>156</v>
      </c>
      <c r="BG2749" t="s">
        <v>5743</v>
      </c>
      <c r="BH2749" t="s">
        <v>423</v>
      </c>
      <c r="BI2749">
        <v>1</v>
      </c>
      <c r="BJ2749">
        <v>1</v>
      </c>
      <c r="BK2749" s="1">
        <v>45931</v>
      </c>
      <c r="BL2749" s="1">
        <v>46295</v>
      </c>
      <c r="BM2749" s="1">
        <v>45931</v>
      </c>
      <c r="BN2749" s="1">
        <v>46295</v>
      </c>
      <c r="BO2749">
        <v>35</v>
      </c>
      <c r="BP2749">
        <v>0</v>
      </c>
      <c r="BQ2749">
        <v>7</v>
      </c>
      <c r="BR2749">
        <v>7</v>
      </c>
      <c r="BS2749">
        <v>7</v>
      </c>
      <c r="BT2749">
        <v>7</v>
      </c>
      <c r="BU2749">
        <v>7</v>
      </c>
      <c r="BV2749">
        <v>0</v>
      </c>
      <c r="BW2749" t="str">
        <f>"8:00 AM"</f>
        <v>8:00 AM</v>
      </c>
      <c r="BX2749" t="str">
        <f>"5:00 PM"</f>
        <v>5:00 PM</v>
      </c>
      <c r="BY2749" t="s">
        <v>133</v>
      </c>
      <c r="BZ2749">
        <v>0</v>
      </c>
      <c r="CA2749">
        <v>24</v>
      </c>
      <c r="CB2749" t="s">
        <v>117</v>
      </c>
      <c r="CD2749" s="2" t="s">
        <v>5969</v>
      </c>
      <c r="CE2749" t="s">
        <v>5738</v>
      </c>
      <c r="CG2749" t="s">
        <v>120</v>
      </c>
      <c r="CH2749" t="s">
        <v>121</v>
      </c>
      <c r="CI2749" s="6">
        <v>96950</v>
      </c>
      <c r="CJ2749" s="10">
        <v>9.75</v>
      </c>
      <c r="CK2749" s="10">
        <v>9.75</v>
      </c>
      <c r="CL2749" s="10">
        <v>14.63</v>
      </c>
      <c r="CM2749" s="10">
        <v>14.63</v>
      </c>
      <c r="CN2749" t="s">
        <v>137</v>
      </c>
      <c r="CO2749" t="s">
        <v>194</v>
      </c>
      <c r="CP2749" t="s">
        <v>138</v>
      </c>
      <c r="CR2749" t="s">
        <v>139</v>
      </c>
      <c r="CS2749" t="s">
        <v>139</v>
      </c>
      <c r="CT2749" t="s">
        <v>140</v>
      </c>
      <c r="CU2749" t="s">
        <v>139</v>
      </c>
      <c r="CV2749" t="s">
        <v>140</v>
      </c>
      <c r="CW2749" t="s">
        <v>139</v>
      </c>
      <c r="CX2749" t="s">
        <v>140</v>
      </c>
      <c r="CY2749" t="s">
        <v>1002</v>
      </c>
      <c r="CZ2749" s="8">
        <v>16707881495</v>
      </c>
      <c r="DA2749" t="s">
        <v>5742</v>
      </c>
      <c r="DB2749" t="s">
        <v>164</v>
      </c>
      <c r="DC2749" t="s">
        <v>139</v>
      </c>
      <c r="DD2749" t="s">
        <v>117</v>
      </c>
    </row>
    <row r="2750" spans="1:114" ht="15" customHeight="1" x14ac:dyDescent="0.35">
      <c r="A2750" t="s">
        <v>8760</v>
      </c>
      <c r="B2750" t="s">
        <v>294</v>
      </c>
      <c r="C2750" s="1">
        <v>45797</v>
      </c>
      <c r="D2750" s="1">
        <v>45849</v>
      </c>
      <c r="E2750" t="s">
        <v>211</v>
      </c>
      <c r="G2750" t="s">
        <v>117</v>
      </c>
      <c r="H2750" t="s">
        <v>117</v>
      </c>
      <c r="I2750" t="s">
        <v>117</v>
      </c>
      <c r="J2750" t="s">
        <v>806</v>
      </c>
      <c r="L2750" t="s">
        <v>1454</v>
      </c>
      <c r="M2750" t="s">
        <v>1451</v>
      </c>
      <c r="N2750" t="s">
        <v>120</v>
      </c>
      <c r="O2750" t="s">
        <v>121</v>
      </c>
      <c r="P2750" s="6">
        <v>96950</v>
      </c>
      <c r="Q2750" t="s">
        <v>122</v>
      </c>
      <c r="S2750" s="8">
        <v>16702351980</v>
      </c>
      <c r="U2750" t="s">
        <v>809</v>
      </c>
      <c r="V2750">
        <v>561320</v>
      </c>
      <c r="W2750" t="s">
        <v>150</v>
      </c>
      <c r="X2750" t="s">
        <v>139</v>
      </c>
      <c r="Y2750" t="s">
        <v>2421</v>
      </c>
      <c r="Z2750" t="s">
        <v>2422</v>
      </c>
      <c r="AA2750" t="s">
        <v>2423</v>
      </c>
      <c r="AB2750" t="s">
        <v>128</v>
      </c>
      <c r="AC2750" t="s">
        <v>1454</v>
      </c>
      <c r="AD2750" t="s">
        <v>1451</v>
      </c>
      <c r="AE2750" t="s">
        <v>120</v>
      </c>
      <c r="AF2750" t="s">
        <v>121</v>
      </c>
      <c r="AG2750" s="6">
        <v>96950</v>
      </c>
      <c r="AH2750" t="s">
        <v>122</v>
      </c>
      <c r="AJ2750" s="8">
        <v>16702351980</v>
      </c>
      <c r="AL2750" t="s">
        <v>815</v>
      </c>
      <c r="BE2750" t="str">
        <f>"53-7065.00"</f>
        <v>53-7065.00</v>
      </c>
      <c r="BF2750" t="s">
        <v>255</v>
      </c>
      <c r="BG2750" t="s">
        <v>8761</v>
      </c>
      <c r="BH2750" t="s">
        <v>8762</v>
      </c>
      <c r="BI2750">
        <v>7</v>
      </c>
      <c r="BJ2750">
        <v>5</v>
      </c>
      <c r="BK2750" s="1">
        <v>45870</v>
      </c>
      <c r="BL2750" s="1">
        <v>46234</v>
      </c>
      <c r="BM2750" s="1">
        <v>45870</v>
      </c>
      <c r="BN2750" s="1">
        <v>46234</v>
      </c>
      <c r="BO2750">
        <v>35</v>
      </c>
      <c r="BP2750">
        <v>0</v>
      </c>
      <c r="BQ2750">
        <v>7</v>
      </c>
      <c r="BR2750">
        <v>7</v>
      </c>
      <c r="BS2750">
        <v>7</v>
      </c>
      <c r="BT2750">
        <v>7</v>
      </c>
      <c r="BU2750">
        <v>7</v>
      </c>
      <c r="BV2750">
        <v>0</v>
      </c>
      <c r="BW2750" t="str">
        <f>"8:00 AM"</f>
        <v>8:00 AM</v>
      </c>
      <c r="BX2750" t="str">
        <f>"4:00 PM"</f>
        <v>4:00 PM</v>
      </c>
      <c r="BY2750" t="s">
        <v>133</v>
      </c>
      <c r="BZ2750">
        <v>0</v>
      </c>
      <c r="CA2750">
        <v>12</v>
      </c>
      <c r="CB2750" t="s">
        <v>117</v>
      </c>
      <c r="CD2750" t="s">
        <v>8763</v>
      </c>
      <c r="CE2750" t="s">
        <v>6227</v>
      </c>
      <c r="CF2750" t="s">
        <v>6228</v>
      </c>
      <c r="CG2750" t="s">
        <v>120</v>
      </c>
      <c r="CH2750" t="s">
        <v>121</v>
      </c>
      <c r="CI2750" s="6">
        <v>96950</v>
      </c>
      <c r="CJ2750" s="10">
        <v>8.86</v>
      </c>
      <c r="CK2750" s="10">
        <v>8.86</v>
      </c>
      <c r="CL2750" s="10">
        <v>13.29</v>
      </c>
      <c r="CM2750" s="10">
        <v>13.29</v>
      </c>
      <c r="CN2750" t="s">
        <v>137</v>
      </c>
      <c r="CO2750" t="s">
        <v>2428</v>
      </c>
      <c r="CP2750" t="s">
        <v>138</v>
      </c>
      <c r="CR2750" t="s">
        <v>117</v>
      </c>
      <c r="CS2750" t="s">
        <v>139</v>
      </c>
      <c r="CT2750" t="s">
        <v>140</v>
      </c>
      <c r="CU2750" t="s">
        <v>139</v>
      </c>
      <c r="CV2750" t="s">
        <v>140</v>
      </c>
      <c r="CW2750" t="s">
        <v>139</v>
      </c>
      <c r="CX2750" t="s">
        <v>140</v>
      </c>
      <c r="CY2750" t="s">
        <v>8764</v>
      </c>
      <c r="CZ2750" s="8">
        <v>16702351980</v>
      </c>
      <c r="DA2750" t="s">
        <v>815</v>
      </c>
      <c r="DB2750" t="s">
        <v>140</v>
      </c>
      <c r="DC2750" t="s">
        <v>139</v>
      </c>
      <c r="DD2750" t="s">
        <v>139</v>
      </c>
    </row>
    <row r="2751" spans="1:114" ht="15" customHeight="1" x14ac:dyDescent="0.35">
      <c r="A2751" t="s">
        <v>8483</v>
      </c>
      <c r="B2751" t="s">
        <v>144</v>
      </c>
      <c r="C2751" s="1">
        <v>45798</v>
      </c>
      <c r="D2751" s="1">
        <v>45849</v>
      </c>
      <c r="E2751" t="s">
        <v>116</v>
      </c>
      <c r="F2751" s="1">
        <v>45929</v>
      </c>
      <c r="G2751" t="s">
        <v>117</v>
      </c>
      <c r="H2751" t="s">
        <v>117</v>
      </c>
      <c r="I2751" t="s">
        <v>117</v>
      </c>
      <c r="J2751" t="s">
        <v>8484</v>
      </c>
      <c r="K2751" t="s">
        <v>8485</v>
      </c>
      <c r="L2751" t="s">
        <v>8486</v>
      </c>
      <c r="M2751" t="s">
        <v>8487</v>
      </c>
      <c r="N2751" t="s">
        <v>120</v>
      </c>
      <c r="O2751" t="s">
        <v>121</v>
      </c>
      <c r="P2751" s="6">
        <v>96950</v>
      </c>
      <c r="Q2751" t="s">
        <v>122</v>
      </c>
      <c r="R2751" t="s">
        <v>140</v>
      </c>
      <c r="S2751" s="8">
        <v>16702354839</v>
      </c>
      <c r="U2751" t="s">
        <v>8488</v>
      </c>
      <c r="V2751">
        <v>722410</v>
      </c>
      <c r="W2751" t="s">
        <v>124</v>
      </c>
      <c r="Y2751" t="s">
        <v>8489</v>
      </c>
      <c r="Z2751" t="s">
        <v>1226</v>
      </c>
      <c r="AB2751" t="s">
        <v>8490</v>
      </c>
      <c r="AC2751" t="s">
        <v>8486</v>
      </c>
      <c r="AD2751" t="s">
        <v>8487</v>
      </c>
      <c r="AE2751" t="s">
        <v>120</v>
      </c>
      <c r="AF2751" t="s">
        <v>121</v>
      </c>
      <c r="AG2751" s="6">
        <v>96950</v>
      </c>
      <c r="AH2751" t="s">
        <v>122</v>
      </c>
      <c r="AJ2751" s="8">
        <v>16702354839</v>
      </c>
      <c r="AL2751" t="s">
        <v>8491</v>
      </c>
      <c r="BE2751" t="str">
        <f>"35-3031.00"</f>
        <v>35-3031.00</v>
      </c>
      <c r="BF2751" t="s">
        <v>788</v>
      </c>
      <c r="BG2751" t="s">
        <v>8492</v>
      </c>
      <c r="BH2751" t="s">
        <v>8493</v>
      </c>
      <c r="BI2751">
        <v>1</v>
      </c>
      <c r="BJ2751">
        <v>1</v>
      </c>
      <c r="BK2751" s="1">
        <v>45931</v>
      </c>
      <c r="BL2751" s="1">
        <v>46295</v>
      </c>
      <c r="BM2751" s="1">
        <v>45931</v>
      </c>
      <c r="BN2751" s="1">
        <v>46295</v>
      </c>
      <c r="BO2751">
        <v>35</v>
      </c>
      <c r="BP2751">
        <v>0</v>
      </c>
      <c r="BQ2751">
        <v>6</v>
      </c>
      <c r="BR2751">
        <v>5</v>
      </c>
      <c r="BS2751">
        <v>6</v>
      </c>
      <c r="BT2751">
        <v>6</v>
      </c>
      <c r="BU2751">
        <v>6</v>
      </c>
      <c r="BV2751">
        <v>6</v>
      </c>
      <c r="BW2751" t="str">
        <f>"5:00 PM"</f>
        <v>5:00 PM</v>
      </c>
      <c r="BX2751" t="str">
        <f>"11:00 PM"</f>
        <v>11:00 PM</v>
      </c>
      <c r="BY2751" t="s">
        <v>133</v>
      </c>
      <c r="BZ2751">
        <v>0</v>
      </c>
      <c r="CA2751">
        <v>12</v>
      </c>
      <c r="CB2751" t="s">
        <v>117</v>
      </c>
      <c r="CD2751" s="2" t="s">
        <v>8494</v>
      </c>
      <c r="CE2751" t="s">
        <v>8486</v>
      </c>
      <c r="CG2751" t="s">
        <v>120</v>
      </c>
      <c r="CH2751" t="s">
        <v>121</v>
      </c>
      <c r="CI2751" s="6">
        <v>96950</v>
      </c>
      <c r="CJ2751" s="10">
        <v>8.0399999999999991</v>
      </c>
      <c r="CK2751" s="10">
        <v>8.0399999999999991</v>
      </c>
      <c r="CL2751" s="10">
        <v>0</v>
      </c>
      <c r="CM2751" s="10">
        <v>0</v>
      </c>
      <c r="CN2751" t="s">
        <v>137</v>
      </c>
      <c r="CO2751" t="s">
        <v>140</v>
      </c>
      <c r="CP2751" t="s">
        <v>138</v>
      </c>
      <c r="CR2751" t="s">
        <v>117</v>
      </c>
      <c r="CS2751" t="s">
        <v>139</v>
      </c>
      <c r="CT2751" t="s">
        <v>140</v>
      </c>
      <c r="CU2751" t="s">
        <v>140</v>
      </c>
      <c r="CV2751" t="s">
        <v>140</v>
      </c>
      <c r="CW2751" t="s">
        <v>139</v>
      </c>
      <c r="CX2751" t="s">
        <v>140</v>
      </c>
      <c r="CY2751" t="s">
        <v>133</v>
      </c>
      <c r="CZ2751" s="8">
        <v>16702354839</v>
      </c>
      <c r="DA2751" t="s">
        <v>8495</v>
      </c>
      <c r="DB2751" t="s">
        <v>140</v>
      </c>
      <c r="DC2751" t="s">
        <v>139</v>
      </c>
      <c r="DD2751" t="s">
        <v>117</v>
      </c>
    </row>
    <row r="2752" spans="1:114" ht="15" customHeight="1" x14ac:dyDescent="0.35">
      <c r="A2752" t="s">
        <v>16791</v>
      </c>
      <c r="B2752" t="s">
        <v>166</v>
      </c>
      <c r="C2752" s="1">
        <v>45804</v>
      </c>
      <c r="D2752" s="1">
        <v>45849</v>
      </c>
      <c r="E2752" t="s">
        <v>211</v>
      </c>
      <c r="G2752" t="s">
        <v>117</v>
      </c>
      <c r="H2752" t="s">
        <v>117</v>
      </c>
      <c r="I2752" t="s">
        <v>117</v>
      </c>
      <c r="J2752" t="s">
        <v>11924</v>
      </c>
      <c r="K2752" t="s">
        <v>11925</v>
      </c>
      <c r="L2752" t="s">
        <v>11926</v>
      </c>
      <c r="N2752" t="s">
        <v>120</v>
      </c>
      <c r="O2752" t="s">
        <v>121</v>
      </c>
      <c r="P2752" s="6">
        <v>96950</v>
      </c>
      <c r="Q2752" t="s">
        <v>122</v>
      </c>
      <c r="S2752" s="8">
        <v>16702856134</v>
      </c>
      <c r="U2752" t="s">
        <v>11927</v>
      </c>
      <c r="V2752">
        <v>72251</v>
      </c>
      <c r="W2752" t="s">
        <v>124</v>
      </c>
      <c r="Y2752" t="s">
        <v>1999</v>
      </c>
      <c r="Z2752" t="s">
        <v>11928</v>
      </c>
      <c r="AB2752" t="s">
        <v>154</v>
      </c>
      <c r="AC2752" t="s">
        <v>11926</v>
      </c>
      <c r="AE2752" t="s">
        <v>120</v>
      </c>
      <c r="AF2752" t="s">
        <v>121</v>
      </c>
      <c r="AG2752" s="6">
        <v>96950</v>
      </c>
      <c r="AH2752" t="s">
        <v>122</v>
      </c>
      <c r="AJ2752" s="8">
        <v>16702856134</v>
      </c>
      <c r="AL2752" t="s">
        <v>11929</v>
      </c>
      <c r="BE2752" t="str">
        <f>"35-2014.00"</f>
        <v>35-2014.00</v>
      </c>
      <c r="BF2752" t="s">
        <v>191</v>
      </c>
      <c r="BG2752" t="s">
        <v>16792</v>
      </c>
      <c r="BH2752" t="s">
        <v>193</v>
      </c>
      <c r="BI2752">
        <v>1</v>
      </c>
      <c r="BK2752" s="1">
        <v>45870</v>
      </c>
      <c r="BL2752" s="1">
        <v>46234</v>
      </c>
      <c r="BO2752">
        <v>36</v>
      </c>
      <c r="BP2752">
        <v>0</v>
      </c>
      <c r="BQ2752">
        <v>6</v>
      </c>
      <c r="BR2752">
        <v>6</v>
      </c>
      <c r="BS2752">
        <v>6</v>
      </c>
      <c r="BT2752">
        <v>6</v>
      </c>
      <c r="BU2752">
        <v>6</v>
      </c>
      <c r="BV2752">
        <v>6</v>
      </c>
      <c r="BW2752" t="str">
        <f>"10:00 AM"</f>
        <v>10:00 AM</v>
      </c>
      <c r="BX2752" t="str">
        <f>"5:00 PM"</f>
        <v>5:00 PM</v>
      </c>
      <c r="BY2752" t="s">
        <v>133</v>
      </c>
      <c r="BZ2752">
        <v>0</v>
      </c>
      <c r="CA2752">
        <v>12</v>
      </c>
      <c r="CB2752" t="s">
        <v>117</v>
      </c>
      <c r="CD2752" t="s">
        <v>11931</v>
      </c>
      <c r="CE2752" t="s">
        <v>11926</v>
      </c>
      <c r="CG2752" t="s">
        <v>120</v>
      </c>
      <c r="CH2752" t="s">
        <v>121</v>
      </c>
      <c r="CI2752" s="6">
        <v>96950</v>
      </c>
      <c r="CJ2752" s="10">
        <v>8.83</v>
      </c>
      <c r="CK2752" s="10">
        <v>9</v>
      </c>
      <c r="CL2752" s="10">
        <v>13.25</v>
      </c>
      <c r="CM2752" s="10">
        <v>13.5</v>
      </c>
      <c r="CN2752" t="s">
        <v>137</v>
      </c>
      <c r="CP2752" t="s">
        <v>138</v>
      </c>
      <c r="CR2752" t="s">
        <v>117</v>
      </c>
      <c r="CS2752" t="s">
        <v>139</v>
      </c>
      <c r="CT2752" t="s">
        <v>140</v>
      </c>
      <c r="CU2752" t="s">
        <v>139</v>
      </c>
      <c r="CV2752" t="s">
        <v>140</v>
      </c>
      <c r="CW2752" t="s">
        <v>139</v>
      </c>
      <c r="CX2752" t="s">
        <v>140</v>
      </c>
      <c r="CY2752" t="s">
        <v>16793</v>
      </c>
      <c r="CZ2752" s="8">
        <v>16702856134</v>
      </c>
      <c r="DA2752" t="s">
        <v>11932</v>
      </c>
      <c r="DB2752" t="s">
        <v>140</v>
      </c>
      <c r="DC2752" t="s">
        <v>139</v>
      </c>
      <c r="DD2752" t="s">
        <v>117</v>
      </c>
    </row>
    <row r="2753" spans="1:114" ht="15" customHeight="1" x14ac:dyDescent="0.35">
      <c r="A2753" t="s">
        <v>15464</v>
      </c>
      <c r="B2753" t="s">
        <v>115</v>
      </c>
      <c r="C2753" s="1">
        <v>45814</v>
      </c>
      <c r="D2753" s="1">
        <v>45849</v>
      </c>
      <c r="E2753" t="s">
        <v>116</v>
      </c>
      <c r="F2753" s="1">
        <v>45929</v>
      </c>
      <c r="G2753" t="s">
        <v>117</v>
      </c>
      <c r="H2753" t="s">
        <v>117</v>
      </c>
      <c r="I2753" t="s">
        <v>117</v>
      </c>
      <c r="J2753" t="s">
        <v>13705</v>
      </c>
      <c r="K2753" t="s">
        <v>13706</v>
      </c>
      <c r="L2753" t="s">
        <v>13707</v>
      </c>
      <c r="M2753" t="s">
        <v>266</v>
      </c>
      <c r="N2753" t="s">
        <v>120</v>
      </c>
      <c r="O2753" t="s">
        <v>121</v>
      </c>
      <c r="P2753" s="6">
        <v>96950</v>
      </c>
      <c r="Q2753" t="s">
        <v>122</v>
      </c>
      <c r="S2753" s="8">
        <v>16704845868</v>
      </c>
      <c r="U2753" t="s">
        <v>13708</v>
      </c>
      <c r="V2753">
        <v>44511</v>
      </c>
      <c r="W2753" t="s">
        <v>124</v>
      </c>
      <c r="Y2753" t="s">
        <v>1679</v>
      </c>
      <c r="Z2753" t="s">
        <v>5153</v>
      </c>
      <c r="AB2753" t="s">
        <v>270</v>
      </c>
      <c r="AC2753" t="s">
        <v>13707</v>
      </c>
      <c r="AD2753" t="s">
        <v>266</v>
      </c>
      <c r="AE2753" t="s">
        <v>120</v>
      </c>
      <c r="AF2753" t="s">
        <v>121</v>
      </c>
      <c r="AG2753" s="6">
        <v>96950</v>
      </c>
      <c r="AH2753" t="s">
        <v>122</v>
      </c>
      <c r="AJ2753" s="8">
        <v>16704845868</v>
      </c>
      <c r="AL2753" t="s">
        <v>13709</v>
      </c>
      <c r="BE2753" t="str">
        <f>"47-2111.00"</f>
        <v>47-2111.00</v>
      </c>
      <c r="BF2753" t="s">
        <v>3271</v>
      </c>
      <c r="BG2753" t="s">
        <v>15465</v>
      </c>
      <c r="BH2753" t="s">
        <v>2849</v>
      </c>
      <c r="BI2753">
        <v>2</v>
      </c>
      <c r="BK2753" s="1">
        <v>45931</v>
      </c>
      <c r="BL2753" s="1">
        <v>46295</v>
      </c>
      <c r="BO2753">
        <v>40</v>
      </c>
      <c r="BP2753">
        <v>0</v>
      </c>
      <c r="BQ2753">
        <v>8</v>
      </c>
      <c r="BR2753">
        <v>8</v>
      </c>
      <c r="BS2753">
        <v>8</v>
      </c>
      <c r="BT2753">
        <v>8</v>
      </c>
      <c r="BU2753">
        <v>8</v>
      </c>
      <c r="BV2753">
        <v>0</v>
      </c>
      <c r="BW2753" t="str">
        <f>"8:00 AM"</f>
        <v>8:00 AM</v>
      </c>
      <c r="BX2753" t="str">
        <f>"5:00 PM"</f>
        <v>5:00 PM</v>
      </c>
      <c r="BY2753" t="s">
        <v>159</v>
      </c>
      <c r="BZ2753">
        <v>0</v>
      </c>
      <c r="CA2753">
        <v>24</v>
      </c>
      <c r="CB2753" t="s">
        <v>117</v>
      </c>
      <c r="CD2753" t="s">
        <v>13711</v>
      </c>
      <c r="CE2753" t="s">
        <v>13712</v>
      </c>
      <c r="CF2753" t="s">
        <v>266</v>
      </c>
      <c r="CG2753" t="s">
        <v>120</v>
      </c>
      <c r="CH2753" t="s">
        <v>121</v>
      </c>
      <c r="CI2753" s="6">
        <v>96950</v>
      </c>
      <c r="CJ2753" s="10">
        <v>12.64</v>
      </c>
      <c r="CK2753" s="10">
        <v>12.64</v>
      </c>
      <c r="CL2753" s="10">
        <v>18.96</v>
      </c>
      <c r="CM2753" s="10">
        <v>18.96</v>
      </c>
      <c r="CN2753" t="s">
        <v>137</v>
      </c>
      <c r="CO2753" t="s">
        <v>140</v>
      </c>
      <c r="CP2753" t="s">
        <v>138</v>
      </c>
      <c r="CR2753" t="s">
        <v>117</v>
      </c>
      <c r="CS2753" t="s">
        <v>139</v>
      </c>
      <c r="CT2753" t="s">
        <v>140</v>
      </c>
      <c r="CU2753" t="s">
        <v>139</v>
      </c>
      <c r="CV2753" t="s">
        <v>140</v>
      </c>
      <c r="CW2753" t="s">
        <v>139</v>
      </c>
      <c r="CX2753" t="s">
        <v>140</v>
      </c>
      <c r="CY2753" t="s">
        <v>276</v>
      </c>
      <c r="CZ2753" s="8">
        <v>16704845868</v>
      </c>
      <c r="DA2753" t="s">
        <v>13709</v>
      </c>
      <c r="DB2753" t="s">
        <v>140</v>
      </c>
      <c r="DC2753" t="s">
        <v>139</v>
      </c>
      <c r="DD2753" t="s">
        <v>117</v>
      </c>
    </row>
    <row r="2754" spans="1:114" ht="15" customHeight="1" x14ac:dyDescent="0.35">
      <c r="A2754" t="s">
        <v>12632</v>
      </c>
      <c r="B2754" t="s">
        <v>115</v>
      </c>
      <c r="C2754" s="1">
        <v>45814</v>
      </c>
      <c r="D2754" s="1">
        <v>45849</v>
      </c>
      <c r="E2754" t="s">
        <v>116</v>
      </c>
      <c r="F2754" s="1">
        <v>45929</v>
      </c>
      <c r="G2754" t="s">
        <v>117</v>
      </c>
      <c r="H2754" t="s">
        <v>117</v>
      </c>
      <c r="I2754" t="s">
        <v>117</v>
      </c>
      <c r="J2754" t="s">
        <v>7860</v>
      </c>
      <c r="K2754" t="s">
        <v>7861</v>
      </c>
      <c r="L2754" t="s">
        <v>7862</v>
      </c>
      <c r="M2754" t="s">
        <v>266</v>
      </c>
      <c r="N2754" t="s">
        <v>120</v>
      </c>
      <c r="O2754" t="s">
        <v>121</v>
      </c>
      <c r="P2754" s="6">
        <v>96950</v>
      </c>
      <c r="Q2754" t="s">
        <v>122</v>
      </c>
      <c r="S2754" s="8">
        <v>16704830326</v>
      </c>
      <c r="U2754" t="s">
        <v>7863</v>
      </c>
      <c r="V2754">
        <v>4451</v>
      </c>
      <c r="W2754" t="s">
        <v>124</v>
      </c>
      <c r="Y2754" t="s">
        <v>7864</v>
      </c>
      <c r="Z2754" t="s">
        <v>7865</v>
      </c>
      <c r="AA2754" t="s">
        <v>7866</v>
      </c>
      <c r="AB2754" t="s">
        <v>128</v>
      </c>
      <c r="AC2754" t="s">
        <v>7862</v>
      </c>
      <c r="AD2754" t="s">
        <v>266</v>
      </c>
      <c r="AE2754" t="s">
        <v>120</v>
      </c>
      <c r="AF2754" t="s">
        <v>121</v>
      </c>
      <c r="AG2754" s="6">
        <v>96950</v>
      </c>
      <c r="AH2754" t="s">
        <v>122</v>
      </c>
      <c r="AJ2754" s="8">
        <v>16704830326</v>
      </c>
      <c r="AL2754" t="s">
        <v>7867</v>
      </c>
      <c r="BE2754" t="str">
        <f>"47-2111.00"</f>
        <v>47-2111.00</v>
      </c>
      <c r="BF2754" t="s">
        <v>3271</v>
      </c>
      <c r="BG2754" t="s">
        <v>12633</v>
      </c>
      <c r="BH2754" t="s">
        <v>7869</v>
      </c>
      <c r="BI2754">
        <v>4</v>
      </c>
      <c r="BK2754" s="1">
        <v>45931</v>
      </c>
      <c r="BL2754" s="1">
        <v>46295</v>
      </c>
      <c r="BO2754">
        <v>40</v>
      </c>
      <c r="BP2754">
        <v>0</v>
      </c>
      <c r="BQ2754">
        <v>8</v>
      </c>
      <c r="BR2754">
        <v>8</v>
      </c>
      <c r="BS2754">
        <v>8</v>
      </c>
      <c r="BT2754">
        <v>8</v>
      </c>
      <c r="BU2754">
        <v>8</v>
      </c>
      <c r="BV2754">
        <v>0</v>
      </c>
      <c r="BW2754" t="str">
        <f>"8:00 AM"</f>
        <v>8:00 AM</v>
      </c>
      <c r="BX2754" t="str">
        <f>"5:00 PM"</f>
        <v>5:00 PM</v>
      </c>
      <c r="BY2754" t="s">
        <v>133</v>
      </c>
      <c r="BZ2754">
        <v>0</v>
      </c>
      <c r="CA2754">
        <v>24</v>
      </c>
      <c r="CB2754" t="s">
        <v>117</v>
      </c>
      <c r="CD2754" t="s">
        <v>7870</v>
      </c>
      <c r="CE2754" t="s">
        <v>7862</v>
      </c>
      <c r="CF2754" t="s">
        <v>266</v>
      </c>
      <c r="CG2754" t="s">
        <v>120</v>
      </c>
      <c r="CH2754" t="s">
        <v>121</v>
      </c>
      <c r="CI2754" s="6">
        <v>96950</v>
      </c>
      <c r="CJ2754" s="10">
        <v>12.64</v>
      </c>
      <c r="CK2754" s="10">
        <v>12.64</v>
      </c>
      <c r="CL2754" s="10">
        <v>18.96</v>
      </c>
      <c r="CM2754" s="10">
        <v>18.96</v>
      </c>
      <c r="CN2754" t="s">
        <v>137</v>
      </c>
      <c r="CO2754" t="s">
        <v>140</v>
      </c>
      <c r="CP2754" t="s">
        <v>138</v>
      </c>
      <c r="CR2754" t="s">
        <v>117</v>
      </c>
      <c r="CS2754" t="s">
        <v>139</v>
      </c>
      <c r="CT2754" t="s">
        <v>140</v>
      </c>
      <c r="CU2754" t="s">
        <v>139</v>
      </c>
      <c r="CV2754" t="s">
        <v>140</v>
      </c>
      <c r="CW2754" t="s">
        <v>139</v>
      </c>
      <c r="CX2754" t="s">
        <v>140</v>
      </c>
      <c r="CY2754" t="s">
        <v>2166</v>
      </c>
      <c r="CZ2754" s="8">
        <v>16704830326</v>
      </c>
      <c r="DA2754" t="s">
        <v>7867</v>
      </c>
      <c r="DB2754" t="s">
        <v>140</v>
      </c>
      <c r="DC2754" t="s">
        <v>139</v>
      </c>
      <c r="DD2754" t="s">
        <v>117</v>
      </c>
    </row>
    <row r="2755" spans="1:114" ht="15" customHeight="1" x14ac:dyDescent="0.35">
      <c r="A2755" t="s">
        <v>16685</v>
      </c>
      <c r="B2755" t="s">
        <v>115</v>
      </c>
      <c r="C2755" s="1">
        <v>45814</v>
      </c>
      <c r="D2755" s="1">
        <v>45849</v>
      </c>
      <c r="E2755" t="s">
        <v>116</v>
      </c>
      <c r="F2755" s="1">
        <v>45929</v>
      </c>
      <c r="G2755" t="s">
        <v>117</v>
      </c>
      <c r="H2755" t="s">
        <v>117</v>
      </c>
      <c r="I2755" t="s">
        <v>117</v>
      </c>
      <c r="J2755" t="s">
        <v>6141</v>
      </c>
      <c r="K2755" t="s">
        <v>6142</v>
      </c>
      <c r="L2755" t="s">
        <v>6143</v>
      </c>
      <c r="M2755" t="s">
        <v>266</v>
      </c>
      <c r="N2755" t="s">
        <v>120</v>
      </c>
      <c r="O2755" t="s">
        <v>121</v>
      </c>
      <c r="P2755" s="6">
        <v>96950</v>
      </c>
      <c r="Q2755" t="s">
        <v>122</v>
      </c>
      <c r="S2755" s="8">
        <v>16702851893</v>
      </c>
      <c r="U2755" t="s">
        <v>6144</v>
      </c>
      <c r="V2755">
        <v>4451</v>
      </c>
      <c r="W2755" t="s">
        <v>124</v>
      </c>
      <c r="Y2755" t="s">
        <v>6145</v>
      </c>
      <c r="Z2755" t="s">
        <v>6146</v>
      </c>
      <c r="AB2755" t="s">
        <v>270</v>
      </c>
      <c r="AC2755" t="s">
        <v>6143</v>
      </c>
      <c r="AD2755" t="s">
        <v>266</v>
      </c>
      <c r="AE2755" t="s">
        <v>120</v>
      </c>
      <c r="AF2755" t="s">
        <v>121</v>
      </c>
      <c r="AG2755" s="6">
        <v>96950</v>
      </c>
      <c r="AH2755" t="s">
        <v>122</v>
      </c>
      <c r="AJ2755" s="8">
        <v>16702851863</v>
      </c>
      <c r="AL2755" t="s">
        <v>6147</v>
      </c>
      <c r="BE2755" t="str">
        <f>"47-2111.00"</f>
        <v>47-2111.00</v>
      </c>
      <c r="BF2755" t="s">
        <v>3271</v>
      </c>
      <c r="BG2755" t="s">
        <v>16686</v>
      </c>
      <c r="BH2755" t="s">
        <v>7869</v>
      </c>
      <c r="BI2755">
        <v>3</v>
      </c>
      <c r="BK2755" s="1">
        <v>45931</v>
      </c>
      <c r="BL2755" s="1">
        <v>46295</v>
      </c>
      <c r="BO2755">
        <v>40</v>
      </c>
      <c r="BP2755">
        <v>0</v>
      </c>
      <c r="BQ2755">
        <v>8</v>
      </c>
      <c r="BR2755">
        <v>8</v>
      </c>
      <c r="BS2755">
        <v>8</v>
      </c>
      <c r="BT2755">
        <v>8</v>
      </c>
      <c r="BU2755">
        <v>8</v>
      </c>
      <c r="BV2755">
        <v>0</v>
      </c>
      <c r="BW2755" t="str">
        <f>"8:00 AM"</f>
        <v>8:00 AM</v>
      </c>
      <c r="BX2755" t="str">
        <f>"5:00 PM"</f>
        <v>5:00 PM</v>
      </c>
      <c r="BY2755" t="s">
        <v>133</v>
      </c>
      <c r="BZ2755">
        <v>0</v>
      </c>
      <c r="CA2755">
        <v>24</v>
      </c>
      <c r="CB2755" t="s">
        <v>117</v>
      </c>
      <c r="CD2755" t="s">
        <v>16361</v>
      </c>
      <c r="CE2755" t="s">
        <v>6143</v>
      </c>
      <c r="CF2755" t="s">
        <v>266</v>
      </c>
      <c r="CG2755" t="s">
        <v>120</v>
      </c>
      <c r="CH2755" t="s">
        <v>121</v>
      </c>
      <c r="CI2755" s="6">
        <v>96950</v>
      </c>
      <c r="CJ2755" s="10">
        <v>12.64</v>
      </c>
      <c r="CK2755" s="10">
        <v>12.64</v>
      </c>
      <c r="CL2755" s="10">
        <v>18.96</v>
      </c>
      <c r="CM2755" s="10">
        <v>18.96</v>
      </c>
      <c r="CN2755" t="s">
        <v>137</v>
      </c>
      <c r="CO2755" t="s">
        <v>140</v>
      </c>
      <c r="CP2755" t="s">
        <v>138</v>
      </c>
      <c r="CR2755" t="s">
        <v>117</v>
      </c>
      <c r="CS2755" t="s">
        <v>139</v>
      </c>
      <c r="CT2755" t="s">
        <v>140</v>
      </c>
      <c r="CU2755" t="s">
        <v>139</v>
      </c>
      <c r="CV2755" t="s">
        <v>140</v>
      </c>
      <c r="CW2755" t="s">
        <v>139</v>
      </c>
      <c r="CX2755" t="s">
        <v>140</v>
      </c>
      <c r="CY2755" t="s">
        <v>276</v>
      </c>
      <c r="CZ2755" s="8">
        <v>16702851863</v>
      </c>
      <c r="DA2755" t="s">
        <v>6147</v>
      </c>
      <c r="DB2755" t="s">
        <v>140</v>
      </c>
      <c r="DC2755" t="s">
        <v>139</v>
      </c>
      <c r="DD2755" t="s">
        <v>117</v>
      </c>
    </row>
    <row r="2756" spans="1:114" ht="15" customHeight="1" x14ac:dyDescent="0.35">
      <c r="A2756" t="s">
        <v>8731</v>
      </c>
      <c r="B2756" t="s">
        <v>115</v>
      </c>
      <c r="C2756" s="1">
        <v>45814</v>
      </c>
      <c r="D2756" s="1">
        <v>45850</v>
      </c>
      <c r="E2756" t="s">
        <v>116</v>
      </c>
      <c r="F2756" s="1">
        <v>45929</v>
      </c>
      <c r="G2756" t="s">
        <v>117</v>
      </c>
      <c r="H2756" t="s">
        <v>117</v>
      </c>
      <c r="I2756" t="s">
        <v>117</v>
      </c>
      <c r="J2756" t="s">
        <v>8732</v>
      </c>
      <c r="K2756" t="s">
        <v>8733</v>
      </c>
      <c r="L2756" t="s">
        <v>6189</v>
      </c>
      <c r="M2756" t="s">
        <v>266</v>
      </c>
      <c r="N2756" t="s">
        <v>120</v>
      </c>
      <c r="O2756" t="s">
        <v>121</v>
      </c>
      <c r="P2756" s="6">
        <v>96950</v>
      </c>
      <c r="Q2756" t="s">
        <v>122</v>
      </c>
      <c r="S2756" s="8">
        <v>16709896222</v>
      </c>
      <c r="U2756" t="s">
        <v>8734</v>
      </c>
      <c r="V2756">
        <v>4451</v>
      </c>
      <c r="W2756" t="s">
        <v>124</v>
      </c>
      <c r="Y2756" t="s">
        <v>1561</v>
      </c>
      <c r="Z2756" t="s">
        <v>8735</v>
      </c>
      <c r="AB2756" t="s">
        <v>270</v>
      </c>
      <c r="AC2756" t="s">
        <v>6189</v>
      </c>
      <c r="AD2756" t="s">
        <v>266</v>
      </c>
      <c r="AE2756" t="s">
        <v>120</v>
      </c>
      <c r="AF2756" t="s">
        <v>121</v>
      </c>
      <c r="AG2756" s="6">
        <v>96950</v>
      </c>
      <c r="AH2756" t="s">
        <v>122</v>
      </c>
      <c r="AJ2756" s="8">
        <v>16709896222</v>
      </c>
      <c r="AL2756" t="s">
        <v>8736</v>
      </c>
      <c r="BE2756" t="str">
        <f>"47-2111.00"</f>
        <v>47-2111.00</v>
      </c>
      <c r="BF2756" t="s">
        <v>3271</v>
      </c>
      <c r="BG2756" t="s">
        <v>8737</v>
      </c>
      <c r="BH2756" t="s">
        <v>2849</v>
      </c>
      <c r="BI2756">
        <v>3</v>
      </c>
      <c r="BK2756" s="1">
        <v>45931</v>
      </c>
      <c r="BL2756" s="1">
        <v>46295</v>
      </c>
      <c r="BO2756">
        <v>40</v>
      </c>
      <c r="BP2756">
        <v>0</v>
      </c>
      <c r="BQ2756">
        <v>8</v>
      </c>
      <c r="BR2756">
        <v>8</v>
      </c>
      <c r="BS2756">
        <v>8</v>
      </c>
      <c r="BT2756">
        <v>8</v>
      </c>
      <c r="BU2756">
        <v>8</v>
      </c>
      <c r="BV2756">
        <v>0</v>
      </c>
      <c r="BW2756" t="str">
        <f>"8:00 AM"</f>
        <v>8:00 AM</v>
      </c>
      <c r="BX2756" t="str">
        <f>"5:00 PM"</f>
        <v>5:00 PM</v>
      </c>
      <c r="BY2756" t="s">
        <v>133</v>
      </c>
      <c r="BZ2756">
        <v>0</v>
      </c>
      <c r="CA2756">
        <v>24</v>
      </c>
      <c r="CB2756" t="s">
        <v>117</v>
      </c>
      <c r="CD2756" t="s">
        <v>8738</v>
      </c>
      <c r="CE2756" t="s">
        <v>6189</v>
      </c>
      <c r="CF2756" t="s">
        <v>266</v>
      </c>
      <c r="CG2756" t="s">
        <v>120</v>
      </c>
      <c r="CH2756" t="s">
        <v>121</v>
      </c>
      <c r="CI2756" s="6">
        <v>96950</v>
      </c>
      <c r="CJ2756" s="10">
        <v>12.64</v>
      </c>
      <c r="CK2756" s="10">
        <v>12.64</v>
      </c>
      <c r="CL2756" s="10">
        <v>18.96</v>
      </c>
      <c r="CM2756" s="10">
        <v>18.96</v>
      </c>
      <c r="CN2756" t="s">
        <v>137</v>
      </c>
      <c r="CO2756" t="s">
        <v>140</v>
      </c>
      <c r="CP2756" t="s">
        <v>138</v>
      </c>
      <c r="CR2756" t="s">
        <v>117</v>
      </c>
      <c r="CS2756" t="s">
        <v>139</v>
      </c>
      <c r="CT2756" t="s">
        <v>140</v>
      </c>
      <c r="CU2756" t="s">
        <v>139</v>
      </c>
      <c r="CV2756" t="s">
        <v>140</v>
      </c>
      <c r="CW2756" t="s">
        <v>139</v>
      </c>
      <c r="CX2756" t="s">
        <v>140</v>
      </c>
      <c r="CY2756" t="s">
        <v>276</v>
      </c>
      <c r="CZ2756" s="8">
        <v>16709896222</v>
      </c>
      <c r="DA2756" t="s">
        <v>8736</v>
      </c>
      <c r="DB2756" t="s">
        <v>140</v>
      </c>
      <c r="DC2756" t="s">
        <v>139</v>
      </c>
      <c r="DD2756" t="s">
        <v>117</v>
      </c>
    </row>
    <row r="2757" spans="1:114" ht="15" customHeight="1" x14ac:dyDescent="0.35">
      <c r="A2757" t="s">
        <v>10785</v>
      </c>
      <c r="B2757" t="s">
        <v>115</v>
      </c>
      <c r="C2757" s="1">
        <v>45814</v>
      </c>
      <c r="D2757" s="1">
        <v>45850</v>
      </c>
      <c r="E2757" t="s">
        <v>116</v>
      </c>
      <c r="F2757" s="1">
        <v>45929</v>
      </c>
      <c r="G2757" t="s">
        <v>117</v>
      </c>
      <c r="H2757" t="s">
        <v>117</v>
      </c>
      <c r="I2757" t="s">
        <v>117</v>
      </c>
      <c r="J2757" t="s">
        <v>5149</v>
      </c>
      <c r="K2757" t="s">
        <v>5150</v>
      </c>
      <c r="L2757" t="s">
        <v>5151</v>
      </c>
      <c r="M2757" t="s">
        <v>266</v>
      </c>
      <c r="N2757" t="s">
        <v>120</v>
      </c>
      <c r="O2757" t="s">
        <v>121</v>
      </c>
      <c r="P2757" s="6">
        <v>96950</v>
      </c>
      <c r="Q2757" t="s">
        <v>122</v>
      </c>
      <c r="S2757" s="8">
        <v>16704845868</v>
      </c>
      <c r="U2757" t="s">
        <v>5152</v>
      </c>
      <c r="V2757">
        <v>4451</v>
      </c>
      <c r="W2757" t="s">
        <v>124</v>
      </c>
      <c r="Y2757" t="s">
        <v>1679</v>
      </c>
      <c r="Z2757" t="s">
        <v>5153</v>
      </c>
      <c r="AB2757" t="s">
        <v>270</v>
      </c>
      <c r="AC2757" t="s">
        <v>5151</v>
      </c>
      <c r="AD2757" t="s">
        <v>266</v>
      </c>
      <c r="AE2757" t="s">
        <v>120</v>
      </c>
      <c r="AF2757" t="s">
        <v>121</v>
      </c>
      <c r="AG2757" s="6">
        <v>96950</v>
      </c>
      <c r="AH2757" t="s">
        <v>122</v>
      </c>
      <c r="AJ2757" s="8">
        <v>16704845868</v>
      </c>
      <c r="AL2757" t="s">
        <v>5154</v>
      </c>
      <c r="BE2757" t="str">
        <f>"47-3013.00"</f>
        <v>47-3013.00</v>
      </c>
      <c r="BF2757" t="s">
        <v>10786</v>
      </c>
      <c r="BG2757" t="s">
        <v>10787</v>
      </c>
      <c r="BH2757" t="s">
        <v>2849</v>
      </c>
      <c r="BI2757">
        <v>3</v>
      </c>
      <c r="BK2757" s="1">
        <v>45931</v>
      </c>
      <c r="BL2757" s="1">
        <v>46295</v>
      </c>
      <c r="BO2757">
        <v>40</v>
      </c>
      <c r="BP2757">
        <v>0</v>
      </c>
      <c r="BQ2757">
        <v>8</v>
      </c>
      <c r="BR2757">
        <v>8</v>
      </c>
      <c r="BS2757">
        <v>8</v>
      </c>
      <c r="BT2757">
        <v>8</v>
      </c>
      <c r="BU2757">
        <v>8</v>
      </c>
      <c r="BV2757">
        <v>0</v>
      </c>
      <c r="BW2757" t="str">
        <f>"8:00 AM"</f>
        <v>8:00 AM</v>
      </c>
      <c r="BX2757" t="str">
        <f>"5:00 PM"</f>
        <v>5:00 PM</v>
      </c>
      <c r="BY2757" t="s">
        <v>133</v>
      </c>
      <c r="BZ2757">
        <v>0</v>
      </c>
      <c r="CA2757">
        <v>12</v>
      </c>
      <c r="CB2757" t="s">
        <v>117</v>
      </c>
      <c r="CD2757" t="s">
        <v>10788</v>
      </c>
      <c r="CE2757" t="s">
        <v>5151</v>
      </c>
      <c r="CF2757" t="s">
        <v>266</v>
      </c>
      <c r="CG2757" t="s">
        <v>120</v>
      </c>
      <c r="CH2757" t="s">
        <v>121</v>
      </c>
      <c r="CI2757" s="6">
        <v>96950</v>
      </c>
      <c r="CJ2757" s="10">
        <v>10.5</v>
      </c>
      <c r="CK2757" s="10">
        <v>10.5</v>
      </c>
      <c r="CL2757" s="10">
        <v>15.75</v>
      </c>
      <c r="CM2757" s="10">
        <v>15.75</v>
      </c>
      <c r="CN2757" t="s">
        <v>137</v>
      </c>
      <c r="CO2757" t="s">
        <v>140</v>
      </c>
      <c r="CP2757" t="s">
        <v>138</v>
      </c>
      <c r="CR2757" t="s">
        <v>117</v>
      </c>
      <c r="CS2757" t="s">
        <v>139</v>
      </c>
      <c r="CT2757" t="s">
        <v>140</v>
      </c>
      <c r="CU2757" t="s">
        <v>139</v>
      </c>
      <c r="CV2757" t="s">
        <v>140</v>
      </c>
      <c r="CW2757" t="s">
        <v>139</v>
      </c>
      <c r="CX2757" t="s">
        <v>140</v>
      </c>
      <c r="CY2757" t="s">
        <v>276</v>
      </c>
      <c r="CZ2757" s="8">
        <v>16704845868</v>
      </c>
      <c r="DA2757" t="s">
        <v>5154</v>
      </c>
      <c r="DB2757" t="s">
        <v>140</v>
      </c>
      <c r="DC2757" t="s">
        <v>139</v>
      </c>
      <c r="DD2757" t="s">
        <v>117</v>
      </c>
    </row>
    <row r="2758" spans="1:114" ht="15" customHeight="1" x14ac:dyDescent="0.35">
      <c r="A2758" t="s">
        <v>8625</v>
      </c>
      <c r="B2758" t="s">
        <v>166</v>
      </c>
      <c r="C2758" s="1">
        <v>45773</v>
      </c>
      <c r="D2758" s="1">
        <v>45852</v>
      </c>
      <c r="E2758" t="s">
        <v>116</v>
      </c>
      <c r="F2758" s="1">
        <v>45929</v>
      </c>
      <c r="G2758" t="s">
        <v>117</v>
      </c>
      <c r="H2758" t="s">
        <v>117</v>
      </c>
      <c r="I2758" t="s">
        <v>117</v>
      </c>
      <c r="J2758" t="s">
        <v>5864</v>
      </c>
      <c r="K2758" t="s">
        <v>5865</v>
      </c>
      <c r="L2758" t="s">
        <v>5866</v>
      </c>
      <c r="N2758" t="s">
        <v>120</v>
      </c>
      <c r="O2758" t="s">
        <v>121</v>
      </c>
      <c r="P2758" s="6">
        <v>96950</v>
      </c>
      <c r="Q2758" t="s">
        <v>122</v>
      </c>
      <c r="S2758" s="8">
        <v>16709896585</v>
      </c>
      <c r="U2758" t="s">
        <v>5867</v>
      </c>
      <c r="V2758">
        <v>722320</v>
      </c>
      <c r="W2758" t="s">
        <v>124</v>
      </c>
      <c r="Y2758" t="s">
        <v>2446</v>
      </c>
      <c r="Z2758" t="s">
        <v>5868</v>
      </c>
      <c r="AA2758" t="s">
        <v>5869</v>
      </c>
      <c r="AB2758" t="s">
        <v>128</v>
      </c>
      <c r="AC2758" t="s">
        <v>5866</v>
      </c>
      <c r="AE2758" t="s">
        <v>120</v>
      </c>
      <c r="AF2758" t="s">
        <v>121</v>
      </c>
      <c r="AG2758" s="6">
        <v>96950</v>
      </c>
      <c r="AH2758" t="s">
        <v>122</v>
      </c>
      <c r="AJ2758" s="8">
        <v>16709896585</v>
      </c>
      <c r="AL2758" t="s">
        <v>5870</v>
      </c>
      <c r="BE2758" t="str">
        <f>"35-9021.00"</f>
        <v>35-9021.00</v>
      </c>
      <c r="BF2758" t="s">
        <v>3809</v>
      </c>
      <c r="BG2758" t="s">
        <v>8626</v>
      </c>
      <c r="BH2758" t="s">
        <v>8627</v>
      </c>
      <c r="BI2758">
        <v>1</v>
      </c>
      <c r="BK2758" s="1">
        <v>45931</v>
      </c>
      <c r="BL2758" s="1">
        <v>46295</v>
      </c>
      <c r="BO2758">
        <v>35</v>
      </c>
      <c r="BP2758">
        <v>0</v>
      </c>
      <c r="BQ2758">
        <v>7</v>
      </c>
      <c r="BR2758">
        <v>7</v>
      </c>
      <c r="BS2758">
        <v>7</v>
      </c>
      <c r="BT2758">
        <v>7</v>
      </c>
      <c r="BU2758">
        <v>7</v>
      </c>
      <c r="BV2758">
        <v>0</v>
      </c>
      <c r="BW2758" t="str">
        <f>"8:00 AM"</f>
        <v>8:00 AM</v>
      </c>
      <c r="BX2758" t="str">
        <f>"4:00 PM"</f>
        <v>4:00 PM</v>
      </c>
      <c r="BY2758" t="s">
        <v>133</v>
      </c>
      <c r="BZ2758">
        <v>0</v>
      </c>
      <c r="CA2758">
        <v>3</v>
      </c>
      <c r="CB2758" t="s">
        <v>117</v>
      </c>
      <c r="CD2758" t="s">
        <v>8628</v>
      </c>
      <c r="CE2758" t="s">
        <v>5873</v>
      </c>
      <c r="CG2758" t="s">
        <v>120</v>
      </c>
      <c r="CH2758" t="s">
        <v>121</v>
      </c>
      <c r="CI2758" s="6">
        <v>96950</v>
      </c>
      <c r="CJ2758" s="10">
        <v>8.24</v>
      </c>
      <c r="CK2758" s="10">
        <v>8.24</v>
      </c>
      <c r="CL2758" s="10">
        <v>12.36</v>
      </c>
      <c r="CM2758" s="10">
        <v>12.36</v>
      </c>
      <c r="CN2758" t="s">
        <v>137</v>
      </c>
      <c r="CO2758" t="s">
        <v>194</v>
      </c>
      <c r="CP2758" t="s">
        <v>138</v>
      </c>
      <c r="CR2758" t="s">
        <v>117</v>
      </c>
      <c r="CS2758" t="s">
        <v>139</v>
      </c>
      <c r="CT2758" t="s">
        <v>140</v>
      </c>
      <c r="CU2758" t="s">
        <v>139</v>
      </c>
      <c r="CV2758" t="s">
        <v>140</v>
      </c>
      <c r="CW2758" t="s">
        <v>139</v>
      </c>
      <c r="CX2758" t="s">
        <v>140</v>
      </c>
      <c r="CY2758" t="s">
        <v>8629</v>
      </c>
      <c r="CZ2758" s="8">
        <v>16709896585</v>
      </c>
      <c r="DA2758" t="s">
        <v>5870</v>
      </c>
      <c r="DB2758" t="s">
        <v>140</v>
      </c>
      <c r="DC2758" t="s">
        <v>139</v>
      </c>
      <c r="DD2758" t="s">
        <v>117</v>
      </c>
    </row>
    <row r="2759" spans="1:114" ht="15" customHeight="1" x14ac:dyDescent="0.35">
      <c r="A2759" t="s">
        <v>2366</v>
      </c>
      <c r="B2759" t="s">
        <v>144</v>
      </c>
      <c r="C2759" s="1">
        <v>45776</v>
      </c>
      <c r="D2759" s="1">
        <v>45852</v>
      </c>
      <c r="E2759" t="s">
        <v>116</v>
      </c>
      <c r="F2759" s="1">
        <v>45930</v>
      </c>
      <c r="G2759" t="s">
        <v>139</v>
      </c>
      <c r="H2759" t="s">
        <v>117</v>
      </c>
      <c r="I2759" t="s">
        <v>117</v>
      </c>
      <c r="J2759" t="s">
        <v>2367</v>
      </c>
      <c r="K2759" t="s">
        <v>2368</v>
      </c>
      <c r="L2759" t="s">
        <v>2369</v>
      </c>
      <c r="N2759" t="s">
        <v>136</v>
      </c>
      <c r="O2759" t="s">
        <v>121</v>
      </c>
      <c r="P2759" s="6">
        <v>96950</v>
      </c>
      <c r="Q2759" t="s">
        <v>122</v>
      </c>
      <c r="S2759" s="8">
        <v>16703230097</v>
      </c>
      <c r="U2759" t="s">
        <v>2370</v>
      </c>
      <c r="V2759">
        <v>44511</v>
      </c>
      <c r="W2759" t="s">
        <v>124</v>
      </c>
      <c r="Y2759" t="s">
        <v>849</v>
      </c>
      <c r="Z2759" t="s">
        <v>2371</v>
      </c>
      <c r="AB2759" t="s">
        <v>1724</v>
      </c>
      <c r="AC2759" t="s">
        <v>2369</v>
      </c>
      <c r="AE2759" t="s">
        <v>136</v>
      </c>
      <c r="AF2759" t="s">
        <v>121</v>
      </c>
      <c r="AG2759" s="6">
        <v>96950</v>
      </c>
      <c r="AH2759" t="s">
        <v>122</v>
      </c>
      <c r="AJ2759" s="8">
        <v>16703230097</v>
      </c>
      <c r="AL2759" t="s">
        <v>599</v>
      </c>
      <c r="AM2759" t="s">
        <v>600</v>
      </c>
      <c r="AN2759" t="s">
        <v>601</v>
      </c>
      <c r="AO2759" t="s">
        <v>602</v>
      </c>
      <c r="AQ2759" t="s">
        <v>603</v>
      </c>
      <c r="AS2759" t="s">
        <v>136</v>
      </c>
      <c r="AT2759" t="s">
        <v>121</v>
      </c>
      <c r="AU2759" s="6">
        <v>96950</v>
      </c>
      <c r="AV2759" t="s">
        <v>122</v>
      </c>
      <c r="AX2759" s="8">
        <v>16702353403</v>
      </c>
      <c r="AZ2759" t="s">
        <v>604</v>
      </c>
      <c r="BA2759" t="s">
        <v>605</v>
      </c>
      <c r="BB2759" t="s">
        <v>606</v>
      </c>
      <c r="BE2759" t="str">
        <f>"37-2011.00"</f>
        <v>37-2011.00</v>
      </c>
      <c r="BF2759" t="s">
        <v>701</v>
      </c>
      <c r="BG2759" t="s">
        <v>2372</v>
      </c>
      <c r="BH2759" t="s">
        <v>703</v>
      </c>
      <c r="BI2759">
        <v>1</v>
      </c>
      <c r="BJ2759">
        <v>1</v>
      </c>
      <c r="BK2759" s="1">
        <v>45932</v>
      </c>
      <c r="BL2759" s="1">
        <v>47027</v>
      </c>
      <c r="BM2759" s="1">
        <v>45932</v>
      </c>
      <c r="BN2759" s="1">
        <v>47027</v>
      </c>
      <c r="BO2759">
        <v>35</v>
      </c>
      <c r="BP2759">
        <v>0</v>
      </c>
      <c r="BQ2759">
        <v>7</v>
      </c>
      <c r="BR2759">
        <v>7</v>
      </c>
      <c r="BS2759">
        <v>7</v>
      </c>
      <c r="BT2759">
        <v>7</v>
      </c>
      <c r="BU2759">
        <v>7</v>
      </c>
      <c r="BV2759">
        <v>0</v>
      </c>
      <c r="BW2759" t="str">
        <f>"9:00 AM"</f>
        <v>9:00 AM</v>
      </c>
      <c r="BX2759" t="str">
        <f>"5:00 PM"</f>
        <v>5:00 PM</v>
      </c>
      <c r="BY2759" t="s">
        <v>133</v>
      </c>
      <c r="BZ2759">
        <v>0</v>
      </c>
      <c r="CA2759">
        <v>12</v>
      </c>
      <c r="CB2759" t="s">
        <v>117</v>
      </c>
      <c r="CD2759" t="s">
        <v>2373</v>
      </c>
      <c r="CE2759" t="s">
        <v>2374</v>
      </c>
      <c r="CG2759" t="s">
        <v>136</v>
      </c>
      <c r="CH2759" t="s">
        <v>121</v>
      </c>
      <c r="CI2759" s="6">
        <v>96950</v>
      </c>
      <c r="CJ2759" s="10">
        <v>8.2899999999999991</v>
      </c>
      <c r="CK2759" s="10">
        <v>8.2899999999999991</v>
      </c>
      <c r="CL2759" s="10">
        <v>0</v>
      </c>
      <c r="CM2759" s="10">
        <v>0</v>
      </c>
      <c r="CN2759" t="s">
        <v>137</v>
      </c>
      <c r="CO2759" t="s">
        <v>133</v>
      </c>
      <c r="CP2759" t="s">
        <v>138</v>
      </c>
      <c r="CR2759" t="s">
        <v>117</v>
      </c>
      <c r="CS2759" t="s">
        <v>139</v>
      </c>
      <c r="CT2759" t="s">
        <v>140</v>
      </c>
      <c r="CU2759" t="s">
        <v>140</v>
      </c>
      <c r="CV2759" t="s">
        <v>140</v>
      </c>
      <c r="CW2759" t="s">
        <v>139</v>
      </c>
      <c r="CX2759" t="s">
        <v>140</v>
      </c>
      <c r="CY2759" s="2" t="s">
        <v>2375</v>
      </c>
      <c r="CZ2759" s="8">
        <v>16703230097</v>
      </c>
      <c r="DA2759" t="s">
        <v>599</v>
      </c>
      <c r="DB2759" t="s">
        <v>140</v>
      </c>
      <c r="DC2759" t="s">
        <v>139</v>
      </c>
      <c r="DD2759" t="s">
        <v>117</v>
      </c>
    </row>
    <row r="2760" spans="1:114" ht="15" customHeight="1" x14ac:dyDescent="0.35">
      <c r="A2760" t="s">
        <v>2868</v>
      </c>
      <c r="B2760" t="s">
        <v>166</v>
      </c>
      <c r="C2760" s="1">
        <v>45784</v>
      </c>
      <c r="D2760" s="1">
        <v>45852</v>
      </c>
      <c r="E2760" t="s">
        <v>116</v>
      </c>
      <c r="F2760" s="1">
        <v>45893</v>
      </c>
      <c r="G2760" t="s">
        <v>117</v>
      </c>
      <c r="H2760" t="s">
        <v>117</v>
      </c>
      <c r="I2760" t="s">
        <v>117</v>
      </c>
      <c r="J2760" t="s">
        <v>1836</v>
      </c>
      <c r="K2760" t="s">
        <v>2869</v>
      </c>
      <c r="L2760" t="s">
        <v>2870</v>
      </c>
      <c r="N2760" t="s">
        <v>120</v>
      </c>
      <c r="O2760" t="s">
        <v>121</v>
      </c>
      <c r="P2760" s="6">
        <v>96950</v>
      </c>
      <c r="Q2760" t="s">
        <v>122</v>
      </c>
      <c r="S2760" s="8">
        <v>16702358570</v>
      </c>
      <c r="U2760" t="s">
        <v>1839</v>
      </c>
      <c r="V2760">
        <v>339920</v>
      </c>
      <c r="W2760" t="s">
        <v>124</v>
      </c>
      <c r="Y2760" t="s">
        <v>1840</v>
      </c>
      <c r="Z2760" t="s">
        <v>1841</v>
      </c>
      <c r="AA2760" t="s">
        <v>535</v>
      </c>
      <c r="AB2760" t="s">
        <v>2871</v>
      </c>
      <c r="AC2760" t="s">
        <v>2872</v>
      </c>
      <c r="AE2760" t="s">
        <v>120</v>
      </c>
      <c r="AF2760" t="s">
        <v>121</v>
      </c>
      <c r="AG2760" s="6">
        <v>96950</v>
      </c>
      <c r="AH2760" t="s">
        <v>122</v>
      </c>
      <c r="AJ2760" s="8">
        <v>16702358570</v>
      </c>
      <c r="AL2760" t="s">
        <v>1843</v>
      </c>
      <c r="BE2760" t="str">
        <f>"51-3022.00"</f>
        <v>51-3022.00</v>
      </c>
      <c r="BF2760" t="s">
        <v>2873</v>
      </c>
      <c r="BG2760" t="s">
        <v>2874</v>
      </c>
      <c r="BH2760" t="s">
        <v>2875</v>
      </c>
      <c r="BI2760">
        <v>4</v>
      </c>
      <c r="BK2760" s="1">
        <v>45895</v>
      </c>
      <c r="BL2760" s="1">
        <v>46259</v>
      </c>
      <c r="BO2760">
        <v>36</v>
      </c>
      <c r="BP2760">
        <v>0</v>
      </c>
      <c r="BQ2760">
        <v>6</v>
      </c>
      <c r="BR2760">
        <v>6</v>
      </c>
      <c r="BS2760">
        <v>6</v>
      </c>
      <c r="BT2760">
        <v>6</v>
      </c>
      <c r="BU2760">
        <v>6</v>
      </c>
      <c r="BV2760">
        <v>6</v>
      </c>
      <c r="BW2760" t="str">
        <f>"8:00 AM"</f>
        <v>8:00 AM</v>
      </c>
      <c r="BX2760" t="str">
        <f>"3:00 PM"</f>
        <v>3:00 PM</v>
      </c>
      <c r="BY2760" t="s">
        <v>133</v>
      </c>
      <c r="BZ2760">
        <v>0</v>
      </c>
      <c r="CA2760">
        <v>3</v>
      </c>
      <c r="CB2760" t="s">
        <v>117</v>
      </c>
      <c r="CD2760" t="s">
        <v>2876</v>
      </c>
      <c r="CE2760" t="s">
        <v>2877</v>
      </c>
      <c r="CF2760" t="s">
        <v>2878</v>
      </c>
      <c r="CG2760" t="s">
        <v>120</v>
      </c>
      <c r="CH2760" t="s">
        <v>121</v>
      </c>
      <c r="CI2760" s="6">
        <v>96950</v>
      </c>
      <c r="CJ2760" s="10">
        <v>12.17</v>
      </c>
      <c r="CK2760" s="10">
        <v>12.17</v>
      </c>
      <c r="CL2760" s="10">
        <v>18.25</v>
      </c>
      <c r="CM2760" s="10">
        <v>18.25</v>
      </c>
      <c r="CN2760" t="s">
        <v>137</v>
      </c>
      <c r="CO2760" t="s">
        <v>164</v>
      </c>
      <c r="CP2760" t="s">
        <v>138</v>
      </c>
      <c r="CR2760" t="s">
        <v>117</v>
      </c>
      <c r="CS2760" t="s">
        <v>139</v>
      </c>
      <c r="CT2760" t="s">
        <v>140</v>
      </c>
      <c r="CU2760" t="s">
        <v>139</v>
      </c>
      <c r="CV2760" t="s">
        <v>140</v>
      </c>
      <c r="CW2760" t="s">
        <v>139</v>
      </c>
      <c r="CX2760" t="s">
        <v>140</v>
      </c>
      <c r="CY2760" t="s">
        <v>1766</v>
      </c>
      <c r="CZ2760" s="8">
        <v>16702358570</v>
      </c>
      <c r="DA2760" t="s">
        <v>1843</v>
      </c>
      <c r="DB2760" t="s">
        <v>140</v>
      </c>
      <c r="DC2760" t="s">
        <v>139</v>
      </c>
      <c r="DD2760" t="s">
        <v>117</v>
      </c>
    </row>
    <row r="2761" spans="1:114" ht="15" customHeight="1" x14ac:dyDescent="0.35">
      <c r="A2761" t="s">
        <v>2792</v>
      </c>
      <c r="B2761" t="s">
        <v>166</v>
      </c>
      <c r="C2761" s="1">
        <v>45785</v>
      </c>
      <c r="D2761" s="1">
        <v>45852</v>
      </c>
      <c r="E2761" t="s">
        <v>116</v>
      </c>
      <c r="F2761" s="1">
        <v>45929</v>
      </c>
      <c r="G2761" t="s">
        <v>117</v>
      </c>
      <c r="H2761" t="s">
        <v>117</v>
      </c>
      <c r="I2761" t="s">
        <v>117</v>
      </c>
      <c r="J2761" t="s">
        <v>1889</v>
      </c>
      <c r="K2761" t="s">
        <v>1890</v>
      </c>
      <c r="L2761" t="s">
        <v>1891</v>
      </c>
      <c r="N2761" t="s">
        <v>120</v>
      </c>
      <c r="O2761" t="s">
        <v>121</v>
      </c>
      <c r="P2761" s="6">
        <v>96950</v>
      </c>
      <c r="Q2761" t="s">
        <v>122</v>
      </c>
      <c r="S2761" s="8">
        <v>16702339032</v>
      </c>
      <c r="U2761" t="s">
        <v>1892</v>
      </c>
      <c r="V2761">
        <v>53111</v>
      </c>
      <c r="W2761" t="s">
        <v>124</v>
      </c>
      <c r="Y2761" t="s">
        <v>1893</v>
      </c>
      <c r="Z2761" t="s">
        <v>1894</v>
      </c>
      <c r="AA2761" t="s">
        <v>1468</v>
      </c>
      <c r="AB2761" t="s">
        <v>1406</v>
      </c>
      <c r="AC2761" t="s">
        <v>1891</v>
      </c>
      <c r="AE2761" t="s">
        <v>120</v>
      </c>
      <c r="AF2761" t="s">
        <v>121</v>
      </c>
      <c r="AG2761" s="6">
        <v>96950</v>
      </c>
      <c r="AH2761" t="s">
        <v>122</v>
      </c>
      <c r="AJ2761" s="8">
        <v>16702339032</v>
      </c>
      <c r="AL2761" t="s">
        <v>1895</v>
      </c>
      <c r="BE2761" t="str">
        <f>"49-9071.00"</f>
        <v>49-9071.00</v>
      </c>
      <c r="BF2761" t="s">
        <v>156</v>
      </c>
      <c r="BG2761" t="s">
        <v>1896</v>
      </c>
      <c r="BH2761" t="s">
        <v>423</v>
      </c>
      <c r="BI2761">
        <v>2</v>
      </c>
      <c r="BK2761" s="1">
        <v>45931</v>
      </c>
      <c r="BL2761" s="1">
        <v>46295</v>
      </c>
      <c r="BO2761">
        <v>40</v>
      </c>
      <c r="BP2761">
        <v>0</v>
      </c>
      <c r="BQ2761">
        <v>8</v>
      </c>
      <c r="BR2761">
        <v>8</v>
      </c>
      <c r="BS2761">
        <v>8</v>
      </c>
      <c r="BT2761">
        <v>8</v>
      </c>
      <c r="BU2761">
        <v>8</v>
      </c>
      <c r="BV2761">
        <v>0</v>
      </c>
      <c r="BW2761" t="str">
        <f>"8:00 AM"</f>
        <v>8:00 AM</v>
      </c>
      <c r="BX2761" t="str">
        <f>"5:00 PM"</f>
        <v>5:00 PM</v>
      </c>
      <c r="BY2761" t="s">
        <v>133</v>
      </c>
      <c r="BZ2761">
        <v>0</v>
      </c>
      <c r="CA2761">
        <v>6</v>
      </c>
      <c r="CB2761" t="s">
        <v>117</v>
      </c>
      <c r="CD2761" t="s">
        <v>1897</v>
      </c>
      <c r="CE2761" t="s">
        <v>1898</v>
      </c>
      <c r="CF2761" t="s">
        <v>1899</v>
      </c>
      <c r="CG2761" t="s">
        <v>120</v>
      </c>
      <c r="CH2761" t="s">
        <v>121</v>
      </c>
      <c r="CI2761" s="6">
        <v>96950</v>
      </c>
      <c r="CJ2761" s="10">
        <v>9.75</v>
      </c>
      <c r="CK2761" s="10">
        <v>9.75</v>
      </c>
      <c r="CL2761" s="10">
        <v>0</v>
      </c>
      <c r="CM2761" s="10">
        <v>0</v>
      </c>
      <c r="CN2761" t="s">
        <v>137</v>
      </c>
      <c r="CP2761" t="s">
        <v>138</v>
      </c>
      <c r="CR2761" t="s">
        <v>117</v>
      </c>
      <c r="CS2761" t="s">
        <v>139</v>
      </c>
      <c r="CT2761" t="s">
        <v>140</v>
      </c>
      <c r="CU2761" t="s">
        <v>140</v>
      </c>
      <c r="CV2761" t="s">
        <v>140</v>
      </c>
      <c r="CW2761" t="s">
        <v>139</v>
      </c>
      <c r="CX2761" t="s">
        <v>140</v>
      </c>
      <c r="CY2761" t="s">
        <v>2793</v>
      </c>
      <c r="CZ2761" s="8">
        <v>16702339032</v>
      </c>
      <c r="DA2761" t="s">
        <v>1895</v>
      </c>
      <c r="DB2761" t="s">
        <v>140</v>
      </c>
      <c r="DC2761" t="s">
        <v>139</v>
      </c>
      <c r="DD2761" t="s">
        <v>117</v>
      </c>
      <c r="DE2761" t="s">
        <v>1893</v>
      </c>
      <c r="DF2761" t="s">
        <v>1894</v>
      </c>
      <c r="DG2761" t="s">
        <v>1468</v>
      </c>
      <c r="DH2761" t="s">
        <v>1892</v>
      </c>
      <c r="DI2761" t="s">
        <v>1901</v>
      </c>
      <c r="DJ2761" t="s">
        <v>1895</v>
      </c>
    </row>
    <row r="2762" spans="1:114" ht="15" customHeight="1" x14ac:dyDescent="0.35">
      <c r="A2762" t="s">
        <v>10836</v>
      </c>
      <c r="B2762" t="s">
        <v>166</v>
      </c>
      <c r="C2762" s="1">
        <v>45787</v>
      </c>
      <c r="D2762" s="1">
        <v>45852</v>
      </c>
      <c r="E2762" t="s">
        <v>116</v>
      </c>
      <c r="F2762" s="1">
        <v>45929</v>
      </c>
      <c r="G2762" t="s">
        <v>139</v>
      </c>
      <c r="H2762" t="s">
        <v>117</v>
      </c>
      <c r="I2762" t="s">
        <v>117</v>
      </c>
      <c r="J2762" t="s">
        <v>484</v>
      </c>
      <c r="K2762" t="s">
        <v>5113</v>
      </c>
      <c r="L2762" t="s">
        <v>486</v>
      </c>
      <c r="M2762" t="s">
        <v>487</v>
      </c>
      <c r="N2762" t="s">
        <v>496</v>
      </c>
      <c r="O2762" t="s">
        <v>121</v>
      </c>
      <c r="P2762" s="6">
        <v>96950</v>
      </c>
      <c r="Q2762" t="s">
        <v>122</v>
      </c>
      <c r="S2762" s="8">
        <v>16702876661</v>
      </c>
      <c r="U2762" t="s">
        <v>488</v>
      </c>
      <c r="V2762">
        <v>561520</v>
      </c>
      <c r="W2762" t="s">
        <v>124</v>
      </c>
      <c r="Y2762" t="s">
        <v>489</v>
      </c>
      <c r="Z2762" t="s">
        <v>490</v>
      </c>
      <c r="AB2762" t="s">
        <v>491</v>
      </c>
      <c r="AC2762" t="s">
        <v>486</v>
      </c>
      <c r="AD2762" t="s">
        <v>487</v>
      </c>
      <c r="AE2762" t="s">
        <v>120</v>
      </c>
      <c r="AF2762" t="s">
        <v>121</v>
      </c>
      <c r="AG2762" s="6">
        <v>96950</v>
      </c>
      <c r="AH2762" t="s">
        <v>122</v>
      </c>
      <c r="AJ2762" s="8">
        <v>16702876661</v>
      </c>
      <c r="AL2762" t="s">
        <v>492</v>
      </c>
      <c r="BE2762" t="str">
        <f>"39-7011.00"</f>
        <v>39-7011.00</v>
      </c>
      <c r="BF2762" t="s">
        <v>1985</v>
      </c>
      <c r="BG2762" t="s">
        <v>10348</v>
      </c>
      <c r="BH2762" t="s">
        <v>10349</v>
      </c>
      <c r="BI2762">
        <v>3</v>
      </c>
      <c r="BK2762" s="1">
        <v>45931</v>
      </c>
      <c r="BL2762" s="1">
        <v>47026</v>
      </c>
      <c r="BO2762">
        <v>35</v>
      </c>
      <c r="BP2762">
        <v>7</v>
      </c>
      <c r="BQ2762">
        <v>0</v>
      </c>
      <c r="BR2762">
        <v>0</v>
      </c>
      <c r="BS2762">
        <v>7</v>
      </c>
      <c r="BT2762">
        <v>7</v>
      </c>
      <c r="BU2762">
        <v>7</v>
      </c>
      <c r="BV2762">
        <v>7</v>
      </c>
      <c r="BW2762" t="str">
        <f>"12:00 AM"</f>
        <v>12:00 AM</v>
      </c>
      <c r="BX2762" t="str">
        <f>"7:00 AM"</f>
        <v>7:00 AM</v>
      </c>
      <c r="BY2762" t="s">
        <v>133</v>
      </c>
      <c r="BZ2762">
        <v>0</v>
      </c>
      <c r="CA2762">
        <v>12</v>
      </c>
      <c r="CB2762" t="s">
        <v>117</v>
      </c>
      <c r="CD2762" t="s">
        <v>10350</v>
      </c>
      <c r="CE2762" t="s">
        <v>486</v>
      </c>
      <c r="CF2762" t="s">
        <v>487</v>
      </c>
      <c r="CG2762" t="s">
        <v>496</v>
      </c>
      <c r="CH2762" t="s">
        <v>121</v>
      </c>
      <c r="CI2762" s="6">
        <v>96950</v>
      </c>
      <c r="CJ2762" s="10">
        <v>10.43</v>
      </c>
      <c r="CK2762" s="10">
        <v>10.43</v>
      </c>
      <c r="CL2762" s="10">
        <v>15.65</v>
      </c>
      <c r="CM2762" s="10">
        <v>15.65</v>
      </c>
      <c r="CN2762" t="s">
        <v>137</v>
      </c>
      <c r="CO2762" t="s">
        <v>194</v>
      </c>
      <c r="CP2762" t="s">
        <v>138</v>
      </c>
      <c r="CR2762" t="s">
        <v>117</v>
      </c>
      <c r="CS2762" t="s">
        <v>139</v>
      </c>
      <c r="CT2762" t="s">
        <v>140</v>
      </c>
      <c r="CU2762" t="s">
        <v>139</v>
      </c>
      <c r="CV2762" t="s">
        <v>140</v>
      </c>
      <c r="CW2762" t="s">
        <v>139</v>
      </c>
      <c r="CX2762" t="s">
        <v>140</v>
      </c>
      <c r="CY2762" t="s">
        <v>2770</v>
      </c>
      <c r="CZ2762" s="8">
        <v>16702876661</v>
      </c>
      <c r="DA2762" t="s">
        <v>492</v>
      </c>
      <c r="DB2762" t="s">
        <v>140</v>
      </c>
      <c r="DC2762" t="s">
        <v>139</v>
      </c>
      <c r="DD2762" t="s">
        <v>117</v>
      </c>
    </row>
    <row r="2763" spans="1:114" ht="15" customHeight="1" x14ac:dyDescent="0.35">
      <c r="A2763" t="s">
        <v>10831</v>
      </c>
      <c r="B2763" t="s">
        <v>166</v>
      </c>
      <c r="C2763" s="1">
        <v>45787</v>
      </c>
      <c r="D2763" s="1">
        <v>45852</v>
      </c>
      <c r="E2763" t="s">
        <v>116</v>
      </c>
      <c r="F2763" s="1">
        <v>45929</v>
      </c>
      <c r="G2763" t="s">
        <v>139</v>
      </c>
      <c r="H2763" t="s">
        <v>117</v>
      </c>
      <c r="I2763" t="s">
        <v>117</v>
      </c>
      <c r="J2763" t="s">
        <v>4503</v>
      </c>
      <c r="K2763" t="s">
        <v>6134</v>
      </c>
      <c r="L2763" t="s">
        <v>4505</v>
      </c>
      <c r="M2763" t="s">
        <v>4506</v>
      </c>
      <c r="N2763" t="s">
        <v>496</v>
      </c>
      <c r="O2763" t="s">
        <v>121</v>
      </c>
      <c r="P2763" s="6">
        <v>96950</v>
      </c>
      <c r="Q2763" t="s">
        <v>122</v>
      </c>
      <c r="S2763" s="8">
        <v>16702876661</v>
      </c>
      <c r="U2763" t="s">
        <v>4507</v>
      </c>
      <c r="V2763">
        <v>812112</v>
      </c>
      <c r="W2763" t="s">
        <v>124</v>
      </c>
      <c r="Y2763" t="s">
        <v>489</v>
      </c>
      <c r="Z2763" t="s">
        <v>490</v>
      </c>
      <c r="AB2763" t="s">
        <v>2453</v>
      </c>
      <c r="AC2763" t="s">
        <v>4505</v>
      </c>
      <c r="AD2763" t="s">
        <v>4506</v>
      </c>
      <c r="AE2763" t="s">
        <v>120</v>
      </c>
      <c r="AF2763" t="s">
        <v>121</v>
      </c>
      <c r="AG2763" s="6">
        <v>96950</v>
      </c>
      <c r="AH2763" t="s">
        <v>122</v>
      </c>
      <c r="AJ2763" s="8">
        <v>16702876661</v>
      </c>
      <c r="AL2763" t="s">
        <v>4511</v>
      </c>
      <c r="BE2763" t="str">
        <f>"39-5092.00"</f>
        <v>39-5092.00</v>
      </c>
      <c r="BF2763" t="s">
        <v>4754</v>
      </c>
      <c r="BG2763" t="s">
        <v>6135</v>
      </c>
      <c r="BH2763" t="s">
        <v>6136</v>
      </c>
      <c r="BI2763">
        <v>3</v>
      </c>
      <c r="BK2763" s="1">
        <v>45931</v>
      </c>
      <c r="BL2763" s="1">
        <v>47026</v>
      </c>
      <c r="BO2763">
        <v>35</v>
      </c>
      <c r="BP2763">
        <v>7</v>
      </c>
      <c r="BQ2763">
        <v>0</v>
      </c>
      <c r="BR2763">
        <v>0</v>
      </c>
      <c r="BS2763">
        <v>7</v>
      </c>
      <c r="BT2763">
        <v>7</v>
      </c>
      <c r="BU2763">
        <v>7</v>
      </c>
      <c r="BV2763">
        <v>7</v>
      </c>
      <c r="BW2763" t="str">
        <f>"11:00 AM"</f>
        <v>11:00 AM</v>
      </c>
      <c r="BX2763" t="str">
        <f>"6:00 PM"</f>
        <v>6:00 PM</v>
      </c>
      <c r="BY2763" t="s">
        <v>133</v>
      </c>
      <c r="BZ2763">
        <v>0</v>
      </c>
      <c r="CA2763">
        <v>12</v>
      </c>
      <c r="CB2763" t="s">
        <v>117</v>
      </c>
      <c r="CD2763" t="s">
        <v>6137</v>
      </c>
      <c r="CE2763" t="s">
        <v>4505</v>
      </c>
      <c r="CF2763" t="s">
        <v>4513</v>
      </c>
      <c r="CG2763" t="s">
        <v>120</v>
      </c>
      <c r="CH2763" t="s">
        <v>121</v>
      </c>
      <c r="CI2763" s="6">
        <v>96950</v>
      </c>
      <c r="CJ2763" s="10">
        <v>8.14</v>
      </c>
      <c r="CK2763" s="10">
        <v>8.14</v>
      </c>
      <c r="CL2763" s="10">
        <v>12.21</v>
      </c>
      <c r="CM2763" s="10">
        <v>12.21</v>
      </c>
      <c r="CN2763" t="s">
        <v>137</v>
      </c>
      <c r="CO2763" t="s">
        <v>194</v>
      </c>
      <c r="CP2763" t="s">
        <v>138</v>
      </c>
      <c r="CR2763" t="s">
        <v>117</v>
      </c>
      <c r="CS2763" t="s">
        <v>139</v>
      </c>
      <c r="CT2763" t="s">
        <v>140</v>
      </c>
      <c r="CU2763" t="s">
        <v>139</v>
      </c>
      <c r="CV2763" t="s">
        <v>140</v>
      </c>
      <c r="CW2763" t="s">
        <v>139</v>
      </c>
      <c r="CX2763" t="s">
        <v>140</v>
      </c>
      <c r="CY2763" t="s">
        <v>2770</v>
      </c>
      <c r="CZ2763" s="8">
        <v>16702876661</v>
      </c>
      <c r="DA2763" t="s">
        <v>4511</v>
      </c>
      <c r="DB2763" t="s">
        <v>140</v>
      </c>
      <c r="DC2763" t="s">
        <v>139</v>
      </c>
      <c r="DD2763" t="s">
        <v>117</v>
      </c>
    </row>
    <row r="2764" spans="1:114" ht="15" customHeight="1" x14ac:dyDescent="0.35">
      <c r="A2764" t="s">
        <v>12658</v>
      </c>
      <c r="B2764" t="s">
        <v>166</v>
      </c>
      <c r="C2764" s="1">
        <v>45787</v>
      </c>
      <c r="D2764" s="1">
        <v>45852</v>
      </c>
      <c r="E2764" t="s">
        <v>116</v>
      </c>
      <c r="F2764" s="1">
        <v>45929</v>
      </c>
      <c r="G2764" t="s">
        <v>117</v>
      </c>
      <c r="H2764" t="s">
        <v>117</v>
      </c>
      <c r="I2764" t="s">
        <v>117</v>
      </c>
      <c r="J2764" t="s">
        <v>2760</v>
      </c>
      <c r="K2764" t="s">
        <v>2761</v>
      </c>
      <c r="L2764" t="s">
        <v>2762</v>
      </c>
      <c r="M2764" t="s">
        <v>2763</v>
      </c>
      <c r="N2764" t="s">
        <v>120</v>
      </c>
      <c r="O2764" t="s">
        <v>121</v>
      </c>
      <c r="P2764" s="6">
        <v>96950</v>
      </c>
      <c r="Q2764" t="s">
        <v>122</v>
      </c>
      <c r="S2764" s="8">
        <v>16702876661</v>
      </c>
      <c r="U2764" t="s">
        <v>2764</v>
      </c>
      <c r="V2764">
        <v>812112</v>
      </c>
      <c r="W2764" t="s">
        <v>124</v>
      </c>
      <c r="Y2764" t="s">
        <v>489</v>
      </c>
      <c r="Z2764" t="s">
        <v>490</v>
      </c>
      <c r="AB2764" t="s">
        <v>2453</v>
      </c>
      <c r="AC2764" t="s">
        <v>2762</v>
      </c>
      <c r="AD2764" t="s">
        <v>2763</v>
      </c>
      <c r="AE2764" t="s">
        <v>120</v>
      </c>
      <c r="AF2764" t="s">
        <v>121</v>
      </c>
      <c r="AG2764" s="6">
        <v>96950</v>
      </c>
      <c r="AH2764" t="s">
        <v>122</v>
      </c>
      <c r="AJ2764" s="8">
        <v>16702876661</v>
      </c>
      <c r="AL2764" t="s">
        <v>2765</v>
      </c>
      <c r="BE2764" t="str">
        <f>"39-5012.00"</f>
        <v>39-5012.00</v>
      </c>
      <c r="BF2764" t="s">
        <v>272</v>
      </c>
      <c r="BG2764" t="s">
        <v>2766</v>
      </c>
      <c r="BH2764" t="s">
        <v>2767</v>
      </c>
      <c r="BI2764">
        <v>2</v>
      </c>
      <c r="BK2764" s="1">
        <v>45931</v>
      </c>
      <c r="BL2764" s="1">
        <v>46295</v>
      </c>
      <c r="BO2764">
        <v>35</v>
      </c>
      <c r="BP2764">
        <v>7</v>
      </c>
      <c r="BQ2764">
        <v>0</v>
      </c>
      <c r="BR2764">
        <v>0</v>
      </c>
      <c r="BS2764">
        <v>7</v>
      </c>
      <c r="BT2764">
        <v>7</v>
      </c>
      <c r="BU2764">
        <v>7</v>
      </c>
      <c r="BV2764">
        <v>7</v>
      </c>
      <c r="BW2764" t="str">
        <f>"11:00 AM"</f>
        <v>11:00 AM</v>
      </c>
      <c r="BX2764" t="str">
        <f>"6:00 PM"</f>
        <v>6:00 PM</v>
      </c>
      <c r="BY2764" t="s">
        <v>133</v>
      </c>
      <c r="BZ2764">
        <v>0</v>
      </c>
      <c r="CA2764">
        <v>12</v>
      </c>
      <c r="CB2764" t="s">
        <v>117</v>
      </c>
      <c r="CD2764" t="s">
        <v>12659</v>
      </c>
      <c r="CE2764" t="s">
        <v>2769</v>
      </c>
      <c r="CF2764" t="s">
        <v>2763</v>
      </c>
      <c r="CG2764" t="s">
        <v>120</v>
      </c>
      <c r="CH2764" t="s">
        <v>121</v>
      </c>
      <c r="CI2764" s="6">
        <v>96950</v>
      </c>
      <c r="CJ2764" s="10">
        <v>7.98</v>
      </c>
      <c r="CK2764" s="10">
        <v>7.98</v>
      </c>
      <c r="CL2764" s="10">
        <v>11.97</v>
      </c>
      <c r="CM2764" s="10">
        <v>11.97</v>
      </c>
      <c r="CN2764" t="s">
        <v>137</v>
      </c>
      <c r="CO2764" t="s">
        <v>194</v>
      </c>
      <c r="CP2764" t="s">
        <v>138</v>
      </c>
      <c r="CR2764" t="s">
        <v>117</v>
      </c>
      <c r="CS2764" t="s">
        <v>139</v>
      </c>
      <c r="CT2764" t="s">
        <v>140</v>
      </c>
      <c r="CU2764" t="s">
        <v>139</v>
      </c>
      <c r="CV2764" t="s">
        <v>140</v>
      </c>
      <c r="CW2764" t="s">
        <v>139</v>
      </c>
      <c r="CX2764" t="s">
        <v>140</v>
      </c>
      <c r="CY2764" t="s">
        <v>2770</v>
      </c>
      <c r="CZ2764" s="8">
        <v>16702876661</v>
      </c>
      <c r="DA2764" t="s">
        <v>2765</v>
      </c>
      <c r="DB2764" t="s">
        <v>140</v>
      </c>
      <c r="DC2764" t="s">
        <v>139</v>
      </c>
      <c r="DD2764" t="s">
        <v>117</v>
      </c>
    </row>
    <row r="2765" spans="1:114" ht="15" customHeight="1" x14ac:dyDescent="0.35">
      <c r="A2765" t="s">
        <v>16640</v>
      </c>
      <c r="B2765" t="s">
        <v>144</v>
      </c>
      <c r="C2765" s="1">
        <v>45790</v>
      </c>
      <c r="D2765" s="1">
        <v>45852</v>
      </c>
      <c r="E2765" t="s">
        <v>116</v>
      </c>
      <c r="F2765" s="1">
        <v>45929</v>
      </c>
      <c r="G2765" t="s">
        <v>117</v>
      </c>
      <c r="H2765" t="s">
        <v>117</v>
      </c>
      <c r="I2765" t="s">
        <v>117</v>
      </c>
      <c r="J2765" t="s">
        <v>2647</v>
      </c>
      <c r="L2765" t="s">
        <v>2648</v>
      </c>
      <c r="M2765" t="s">
        <v>5118</v>
      </c>
      <c r="N2765" t="s">
        <v>136</v>
      </c>
      <c r="O2765" t="s">
        <v>121</v>
      </c>
      <c r="P2765" s="6">
        <v>96950</v>
      </c>
      <c r="Q2765" t="s">
        <v>122</v>
      </c>
      <c r="S2765" s="8">
        <v>16702334646</v>
      </c>
      <c r="U2765" t="s">
        <v>2650</v>
      </c>
      <c r="V2765">
        <v>6216</v>
      </c>
      <c r="W2765" t="s">
        <v>124</v>
      </c>
      <c r="Y2765" t="s">
        <v>2651</v>
      </c>
      <c r="Z2765" t="s">
        <v>2652</v>
      </c>
      <c r="AB2765" t="s">
        <v>5119</v>
      </c>
      <c r="AC2765" t="s">
        <v>2648</v>
      </c>
      <c r="AD2765" t="s">
        <v>5118</v>
      </c>
      <c r="AE2765" t="s">
        <v>136</v>
      </c>
      <c r="AF2765" t="s">
        <v>121</v>
      </c>
      <c r="AG2765" s="6">
        <v>96950</v>
      </c>
      <c r="AH2765" t="s">
        <v>122</v>
      </c>
      <c r="AJ2765" s="8">
        <v>16702334646</v>
      </c>
      <c r="AL2765" t="s">
        <v>5124</v>
      </c>
      <c r="BE2765" t="str">
        <f>"31-2022.00"</f>
        <v>31-2022.00</v>
      </c>
      <c r="BF2765" t="s">
        <v>12170</v>
      </c>
      <c r="BG2765" t="s">
        <v>16641</v>
      </c>
      <c r="BH2765" t="s">
        <v>12172</v>
      </c>
      <c r="BI2765">
        <v>5</v>
      </c>
      <c r="BJ2765">
        <v>5</v>
      </c>
      <c r="BK2765" s="1">
        <v>45931</v>
      </c>
      <c r="BL2765" s="1">
        <v>46295</v>
      </c>
      <c r="BM2765" s="1">
        <v>45931</v>
      </c>
      <c r="BN2765" s="1">
        <v>46295</v>
      </c>
      <c r="BO2765">
        <v>40</v>
      </c>
      <c r="BP2765">
        <v>0</v>
      </c>
      <c r="BQ2765">
        <v>8</v>
      </c>
      <c r="BR2765">
        <v>8</v>
      </c>
      <c r="BS2765">
        <v>8</v>
      </c>
      <c r="BT2765">
        <v>8</v>
      </c>
      <c r="BU2765">
        <v>8</v>
      </c>
      <c r="BV2765">
        <v>0</v>
      </c>
      <c r="BW2765" t="str">
        <f>"8:00 AM"</f>
        <v>8:00 AM</v>
      </c>
      <c r="BX2765" t="str">
        <f>"5:00 PM"</f>
        <v>5:00 PM</v>
      </c>
      <c r="BY2765" t="s">
        <v>159</v>
      </c>
      <c r="BZ2765">
        <v>6</v>
      </c>
      <c r="CA2765">
        <v>12</v>
      </c>
      <c r="CB2765" t="s">
        <v>117</v>
      </c>
      <c r="CD2765" s="2" t="s">
        <v>16642</v>
      </c>
      <c r="CE2765" t="s">
        <v>2648</v>
      </c>
      <c r="CF2765" t="s">
        <v>5118</v>
      </c>
      <c r="CG2765" t="s">
        <v>136</v>
      </c>
      <c r="CH2765" t="s">
        <v>121</v>
      </c>
      <c r="CI2765" s="6">
        <v>96950</v>
      </c>
      <c r="CJ2765" s="10">
        <v>10.71</v>
      </c>
      <c r="CN2765" t="s">
        <v>137</v>
      </c>
      <c r="CP2765" t="s">
        <v>138</v>
      </c>
      <c r="CR2765" t="s">
        <v>117</v>
      </c>
      <c r="CS2765" t="s">
        <v>139</v>
      </c>
      <c r="CT2765" t="s">
        <v>140</v>
      </c>
      <c r="CU2765" t="s">
        <v>140</v>
      </c>
      <c r="CV2765" t="s">
        <v>140</v>
      </c>
      <c r="CW2765" t="s">
        <v>139</v>
      </c>
      <c r="CX2765" t="s">
        <v>140</v>
      </c>
      <c r="CY2765" t="s">
        <v>133</v>
      </c>
      <c r="CZ2765" s="8">
        <v>16702334646</v>
      </c>
      <c r="DA2765" t="s">
        <v>2654</v>
      </c>
      <c r="DB2765" t="s">
        <v>2657</v>
      </c>
      <c r="DC2765" t="s">
        <v>139</v>
      </c>
      <c r="DD2765" t="s">
        <v>117</v>
      </c>
    </row>
    <row r="2766" spans="1:114" ht="15" customHeight="1" x14ac:dyDescent="0.35">
      <c r="A2766" t="s">
        <v>16775</v>
      </c>
      <c r="B2766" t="s">
        <v>144</v>
      </c>
      <c r="C2766" s="1">
        <v>45790</v>
      </c>
      <c r="D2766" s="1">
        <v>45852</v>
      </c>
      <c r="E2766" t="s">
        <v>116</v>
      </c>
      <c r="F2766" s="1">
        <v>45929</v>
      </c>
      <c r="G2766" t="s">
        <v>117</v>
      </c>
      <c r="H2766" t="s">
        <v>117</v>
      </c>
      <c r="I2766" t="s">
        <v>117</v>
      </c>
      <c r="J2766" t="s">
        <v>2647</v>
      </c>
      <c r="L2766" t="s">
        <v>2648</v>
      </c>
      <c r="M2766" t="s">
        <v>5118</v>
      </c>
      <c r="N2766" t="s">
        <v>136</v>
      </c>
      <c r="O2766" t="s">
        <v>121</v>
      </c>
      <c r="P2766" s="6">
        <v>96950</v>
      </c>
      <c r="Q2766" t="s">
        <v>122</v>
      </c>
      <c r="S2766" s="8">
        <v>16702334646</v>
      </c>
      <c r="U2766" t="s">
        <v>2650</v>
      </c>
      <c r="V2766">
        <v>6216</v>
      </c>
      <c r="W2766" t="s">
        <v>124</v>
      </c>
      <c r="Y2766" t="s">
        <v>2651</v>
      </c>
      <c r="Z2766" t="s">
        <v>2652</v>
      </c>
      <c r="AB2766" t="s">
        <v>5119</v>
      </c>
      <c r="AC2766" t="s">
        <v>2648</v>
      </c>
      <c r="AD2766" t="s">
        <v>5118</v>
      </c>
      <c r="AE2766" t="s">
        <v>136</v>
      </c>
      <c r="AF2766" t="s">
        <v>121</v>
      </c>
      <c r="AG2766" s="6">
        <v>96950</v>
      </c>
      <c r="AH2766" t="s">
        <v>122</v>
      </c>
      <c r="AJ2766" s="8">
        <v>16702334646</v>
      </c>
      <c r="AL2766" t="s">
        <v>2654</v>
      </c>
      <c r="BE2766" t="str">
        <f>"31-2021.00"</f>
        <v>31-2021.00</v>
      </c>
      <c r="BF2766" t="s">
        <v>4801</v>
      </c>
      <c r="BG2766" t="s">
        <v>16776</v>
      </c>
      <c r="BH2766" t="s">
        <v>16777</v>
      </c>
      <c r="BI2766">
        <v>10</v>
      </c>
      <c r="BJ2766">
        <v>10</v>
      </c>
      <c r="BK2766" s="1">
        <v>45931</v>
      </c>
      <c r="BL2766" s="1">
        <v>46295</v>
      </c>
      <c r="BM2766" s="1">
        <v>45931</v>
      </c>
      <c r="BN2766" s="1">
        <v>46295</v>
      </c>
      <c r="BO2766">
        <v>40</v>
      </c>
      <c r="BP2766">
        <v>0</v>
      </c>
      <c r="BQ2766">
        <v>8</v>
      </c>
      <c r="BR2766">
        <v>8</v>
      </c>
      <c r="BS2766">
        <v>8</v>
      </c>
      <c r="BT2766">
        <v>8</v>
      </c>
      <c r="BU2766">
        <v>8</v>
      </c>
      <c r="BV2766">
        <v>0</v>
      </c>
      <c r="BW2766" t="str">
        <f>"8:00 AM"</f>
        <v>8:00 AM</v>
      </c>
      <c r="BX2766" t="str">
        <f>"5:00 PM"</f>
        <v>5:00 PM</v>
      </c>
      <c r="BY2766" t="s">
        <v>588</v>
      </c>
      <c r="BZ2766">
        <v>0</v>
      </c>
      <c r="CA2766">
        <v>24</v>
      </c>
      <c r="CB2766" t="s">
        <v>117</v>
      </c>
      <c r="CD2766" s="2" t="s">
        <v>16778</v>
      </c>
      <c r="CE2766" t="s">
        <v>2648</v>
      </c>
      <c r="CF2766" t="s">
        <v>5118</v>
      </c>
      <c r="CG2766" t="s">
        <v>136</v>
      </c>
      <c r="CH2766" t="s">
        <v>121</v>
      </c>
      <c r="CI2766" s="6">
        <v>96950</v>
      </c>
      <c r="CJ2766" s="10">
        <v>20.260000000000002</v>
      </c>
      <c r="CN2766" t="s">
        <v>137</v>
      </c>
      <c r="CP2766" t="s">
        <v>138</v>
      </c>
      <c r="CR2766" t="s">
        <v>117</v>
      </c>
      <c r="CS2766" t="s">
        <v>139</v>
      </c>
      <c r="CT2766" t="s">
        <v>140</v>
      </c>
      <c r="CU2766" t="s">
        <v>140</v>
      </c>
      <c r="CV2766" t="s">
        <v>140</v>
      </c>
      <c r="CW2766" t="s">
        <v>139</v>
      </c>
      <c r="CX2766" t="s">
        <v>140</v>
      </c>
      <c r="CY2766" t="s">
        <v>133</v>
      </c>
      <c r="CZ2766" s="8">
        <v>16702334646</v>
      </c>
      <c r="DA2766" t="s">
        <v>2654</v>
      </c>
      <c r="DB2766" t="s">
        <v>2657</v>
      </c>
      <c r="DC2766" t="s">
        <v>139</v>
      </c>
      <c r="DD2766" t="s">
        <v>117</v>
      </c>
    </row>
    <row r="2767" spans="1:114" ht="15" customHeight="1" x14ac:dyDescent="0.35">
      <c r="A2767" t="s">
        <v>8710</v>
      </c>
      <c r="B2767" t="s">
        <v>144</v>
      </c>
      <c r="C2767" s="1">
        <v>45790</v>
      </c>
      <c r="D2767" s="1">
        <v>45852</v>
      </c>
      <c r="E2767" t="s">
        <v>116</v>
      </c>
      <c r="F2767" s="1">
        <v>45929</v>
      </c>
      <c r="G2767" t="s">
        <v>117</v>
      </c>
      <c r="H2767" t="s">
        <v>117</v>
      </c>
      <c r="I2767" t="s">
        <v>117</v>
      </c>
      <c r="J2767" t="s">
        <v>2647</v>
      </c>
      <c r="L2767" t="s">
        <v>2648</v>
      </c>
      <c r="M2767" t="s">
        <v>5118</v>
      </c>
      <c r="N2767" t="s">
        <v>136</v>
      </c>
      <c r="O2767" t="s">
        <v>121</v>
      </c>
      <c r="P2767" s="6">
        <v>96950</v>
      </c>
      <c r="Q2767" t="s">
        <v>122</v>
      </c>
      <c r="S2767" s="8">
        <v>16702334646</v>
      </c>
      <c r="U2767" t="s">
        <v>2650</v>
      </c>
      <c r="V2767">
        <v>62161</v>
      </c>
      <c r="W2767" t="s">
        <v>124</v>
      </c>
      <c r="Y2767" t="s">
        <v>2651</v>
      </c>
      <c r="Z2767" t="s">
        <v>2652</v>
      </c>
      <c r="AB2767" t="s">
        <v>5119</v>
      </c>
      <c r="AC2767" t="s">
        <v>2648</v>
      </c>
      <c r="AD2767" t="s">
        <v>5118</v>
      </c>
      <c r="AE2767" t="s">
        <v>136</v>
      </c>
      <c r="AF2767" t="s">
        <v>121</v>
      </c>
      <c r="AG2767" s="6">
        <v>96950</v>
      </c>
      <c r="AH2767" t="s">
        <v>122</v>
      </c>
      <c r="AJ2767" s="8">
        <v>16702334646</v>
      </c>
      <c r="AL2767" t="s">
        <v>5124</v>
      </c>
      <c r="BE2767" t="str">
        <f>"29-2061.00"</f>
        <v>29-2061.00</v>
      </c>
      <c r="BF2767" t="s">
        <v>636</v>
      </c>
      <c r="BG2767" t="s">
        <v>8711</v>
      </c>
      <c r="BH2767" t="s">
        <v>636</v>
      </c>
      <c r="BI2767">
        <v>5</v>
      </c>
      <c r="BJ2767">
        <v>5</v>
      </c>
      <c r="BK2767" s="1">
        <v>45931</v>
      </c>
      <c r="BL2767" s="1">
        <v>46295</v>
      </c>
      <c r="BM2767" s="1">
        <v>45931</v>
      </c>
      <c r="BN2767" s="1">
        <v>46295</v>
      </c>
      <c r="BO2767">
        <v>40</v>
      </c>
      <c r="BP2767">
        <v>0</v>
      </c>
      <c r="BQ2767">
        <v>8</v>
      </c>
      <c r="BR2767">
        <v>8</v>
      </c>
      <c r="BS2767">
        <v>8</v>
      </c>
      <c r="BT2767">
        <v>8</v>
      </c>
      <c r="BU2767">
        <v>8</v>
      </c>
      <c r="BV2767">
        <v>0</v>
      </c>
      <c r="BW2767" t="str">
        <f>"8:00 AM"</f>
        <v>8:00 AM</v>
      </c>
      <c r="BX2767" t="str">
        <f>"5:00 PM"</f>
        <v>5:00 PM</v>
      </c>
      <c r="BY2767" t="s">
        <v>159</v>
      </c>
      <c r="BZ2767">
        <v>0</v>
      </c>
      <c r="CA2767">
        <v>12</v>
      </c>
      <c r="CB2767" t="s">
        <v>117</v>
      </c>
      <c r="CD2767" s="2" t="s">
        <v>8712</v>
      </c>
      <c r="CE2767" t="s">
        <v>2648</v>
      </c>
      <c r="CF2767" t="s">
        <v>5118</v>
      </c>
      <c r="CG2767" t="s">
        <v>136</v>
      </c>
      <c r="CH2767" t="s">
        <v>121</v>
      </c>
      <c r="CI2767" s="6">
        <v>96950</v>
      </c>
      <c r="CJ2767" s="10">
        <v>14.62</v>
      </c>
      <c r="CN2767" t="s">
        <v>137</v>
      </c>
      <c r="CP2767" t="s">
        <v>138</v>
      </c>
      <c r="CR2767" t="s">
        <v>117</v>
      </c>
      <c r="CS2767" t="s">
        <v>139</v>
      </c>
      <c r="CT2767" t="s">
        <v>140</v>
      </c>
      <c r="CU2767" t="s">
        <v>140</v>
      </c>
      <c r="CV2767" t="s">
        <v>140</v>
      </c>
      <c r="CW2767" t="s">
        <v>139</v>
      </c>
      <c r="CX2767" t="s">
        <v>140</v>
      </c>
      <c r="CY2767" t="s">
        <v>133</v>
      </c>
      <c r="CZ2767" s="8">
        <v>16702334646</v>
      </c>
      <c r="DA2767" t="s">
        <v>2654</v>
      </c>
      <c r="DB2767" t="s">
        <v>2657</v>
      </c>
      <c r="DC2767" t="s">
        <v>139</v>
      </c>
      <c r="DD2767" t="s">
        <v>117</v>
      </c>
    </row>
    <row r="2768" spans="1:114" ht="15" customHeight="1" x14ac:dyDescent="0.35">
      <c r="A2768" t="s">
        <v>16794</v>
      </c>
      <c r="B2768" t="s">
        <v>144</v>
      </c>
      <c r="C2768" s="1">
        <v>45790</v>
      </c>
      <c r="D2768" s="1">
        <v>45852</v>
      </c>
      <c r="E2768" t="s">
        <v>116</v>
      </c>
      <c r="F2768" s="1">
        <v>45929</v>
      </c>
      <c r="G2768" t="s">
        <v>117</v>
      </c>
      <c r="H2768" t="s">
        <v>117</v>
      </c>
      <c r="I2768" t="s">
        <v>117</v>
      </c>
      <c r="J2768" t="s">
        <v>2647</v>
      </c>
      <c r="L2768" t="s">
        <v>2648</v>
      </c>
      <c r="M2768" t="s">
        <v>5118</v>
      </c>
      <c r="N2768" t="s">
        <v>136</v>
      </c>
      <c r="O2768" t="s">
        <v>121</v>
      </c>
      <c r="P2768" s="6">
        <v>96950</v>
      </c>
      <c r="Q2768" t="s">
        <v>122</v>
      </c>
      <c r="S2768" s="8">
        <v>16702334646</v>
      </c>
      <c r="U2768" t="s">
        <v>2650</v>
      </c>
      <c r="V2768">
        <v>62161</v>
      </c>
      <c r="W2768" t="s">
        <v>124</v>
      </c>
      <c r="Y2768" t="s">
        <v>2651</v>
      </c>
      <c r="Z2768" t="s">
        <v>2652</v>
      </c>
      <c r="AB2768" t="s">
        <v>5119</v>
      </c>
      <c r="AC2768" t="s">
        <v>2648</v>
      </c>
      <c r="AD2768" t="s">
        <v>5118</v>
      </c>
      <c r="AE2768" t="s">
        <v>136</v>
      </c>
      <c r="AF2768" t="s">
        <v>121</v>
      </c>
      <c r="AG2768" s="6">
        <v>96950</v>
      </c>
      <c r="AH2768" t="s">
        <v>122</v>
      </c>
      <c r="AJ2768" s="8">
        <v>16702334646</v>
      </c>
      <c r="AL2768" t="s">
        <v>5124</v>
      </c>
      <c r="BE2768" t="str">
        <f>"31-1121.00"</f>
        <v>31-1121.00</v>
      </c>
      <c r="BF2768" t="s">
        <v>12316</v>
      </c>
      <c r="BG2768" t="s">
        <v>16795</v>
      </c>
      <c r="BH2768" t="s">
        <v>12318</v>
      </c>
      <c r="BI2768">
        <v>5</v>
      </c>
      <c r="BJ2768">
        <v>5</v>
      </c>
      <c r="BK2768" s="1">
        <v>45931</v>
      </c>
      <c r="BL2768" s="1">
        <v>46295</v>
      </c>
      <c r="BM2768" s="1">
        <v>45931</v>
      </c>
      <c r="BN2768" s="1">
        <v>46295</v>
      </c>
      <c r="BO2768">
        <v>40</v>
      </c>
      <c r="BP2768">
        <v>0</v>
      </c>
      <c r="BQ2768">
        <v>8</v>
      </c>
      <c r="BR2768">
        <v>8</v>
      </c>
      <c r="BS2768">
        <v>8</v>
      </c>
      <c r="BT2768">
        <v>8</v>
      </c>
      <c r="BU2768">
        <v>8</v>
      </c>
      <c r="BV2768">
        <v>0</v>
      </c>
      <c r="BW2768" t="str">
        <f>"8:00 AM"</f>
        <v>8:00 AM</v>
      </c>
      <c r="BX2768" t="str">
        <f>"5:00 PM"</f>
        <v>5:00 PM</v>
      </c>
      <c r="BY2768" t="s">
        <v>159</v>
      </c>
      <c r="BZ2768">
        <v>0</v>
      </c>
      <c r="CA2768">
        <v>12</v>
      </c>
      <c r="CB2768" t="s">
        <v>117</v>
      </c>
      <c r="CD2768" s="2" t="s">
        <v>16796</v>
      </c>
      <c r="CE2768" t="s">
        <v>2648</v>
      </c>
      <c r="CF2768" t="s">
        <v>5118</v>
      </c>
      <c r="CG2768" t="s">
        <v>136</v>
      </c>
      <c r="CH2768" t="s">
        <v>121</v>
      </c>
      <c r="CI2768" s="6">
        <v>96950</v>
      </c>
      <c r="CJ2768" s="10">
        <v>11.24</v>
      </c>
      <c r="CN2768" t="s">
        <v>137</v>
      </c>
      <c r="CP2768" t="s">
        <v>138</v>
      </c>
      <c r="CR2768" t="s">
        <v>117</v>
      </c>
      <c r="CS2768" t="s">
        <v>139</v>
      </c>
      <c r="CT2768" t="s">
        <v>140</v>
      </c>
      <c r="CU2768" t="s">
        <v>140</v>
      </c>
      <c r="CV2768" t="s">
        <v>140</v>
      </c>
      <c r="CW2768" t="s">
        <v>139</v>
      </c>
      <c r="CX2768" t="s">
        <v>140</v>
      </c>
      <c r="CY2768" t="s">
        <v>133</v>
      </c>
      <c r="CZ2768" s="8">
        <v>16702334646</v>
      </c>
      <c r="DA2768" t="s">
        <v>2654</v>
      </c>
      <c r="DB2768" t="s">
        <v>2657</v>
      </c>
      <c r="DC2768" t="s">
        <v>139</v>
      </c>
      <c r="DD2768" t="s">
        <v>117</v>
      </c>
    </row>
    <row r="2769" spans="1:108" ht="15" customHeight="1" x14ac:dyDescent="0.35">
      <c r="A2769" t="s">
        <v>16812</v>
      </c>
      <c r="B2769" t="s">
        <v>144</v>
      </c>
      <c r="C2769" s="1">
        <v>45790</v>
      </c>
      <c r="D2769" s="1">
        <v>45852</v>
      </c>
      <c r="E2769" t="s">
        <v>116</v>
      </c>
      <c r="F2769" s="1">
        <v>45930</v>
      </c>
      <c r="G2769" t="s">
        <v>117</v>
      </c>
      <c r="H2769" t="s">
        <v>117</v>
      </c>
      <c r="I2769" t="s">
        <v>117</v>
      </c>
      <c r="J2769" t="s">
        <v>2647</v>
      </c>
      <c r="L2769" t="s">
        <v>2648</v>
      </c>
      <c r="M2769" t="s">
        <v>5118</v>
      </c>
      <c r="N2769" t="s">
        <v>136</v>
      </c>
      <c r="O2769" t="s">
        <v>121</v>
      </c>
      <c r="P2769" s="6">
        <v>96950</v>
      </c>
      <c r="Q2769" t="s">
        <v>122</v>
      </c>
      <c r="S2769" s="8">
        <v>16702334646</v>
      </c>
      <c r="U2769" t="s">
        <v>2650</v>
      </c>
      <c r="V2769">
        <v>62161</v>
      </c>
      <c r="W2769" t="s">
        <v>124</v>
      </c>
      <c r="Y2769" t="s">
        <v>2651</v>
      </c>
      <c r="Z2769" t="s">
        <v>2652</v>
      </c>
      <c r="AB2769" t="s">
        <v>5119</v>
      </c>
      <c r="AC2769" t="s">
        <v>2648</v>
      </c>
      <c r="AD2769" t="s">
        <v>5118</v>
      </c>
      <c r="AE2769" t="s">
        <v>136</v>
      </c>
      <c r="AF2769" t="s">
        <v>121</v>
      </c>
      <c r="AG2769" s="6">
        <v>96950</v>
      </c>
      <c r="AH2769" t="s">
        <v>122</v>
      </c>
      <c r="AJ2769" s="8">
        <v>16702334646</v>
      </c>
      <c r="AL2769" t="s">
        <v>5124</v>
      </c>
      <c r="BE2769" t="str">
        <f>"21-1022.00"</f>
        <v>21-1022.00</v>
      </c>
      <c r="BF2769" t="s">
        <v>16813</v>
      </c>
      <c r="BG2769" t="s">
        <v>16814</v>
      </c>
      <c r="BH2769" t="s">
        <v>16815</v>
      </c>
      <c r="BI2769">
        <v>5</v>
      </c>
      <c r="BJ2769">
        <v>5</v>
      </c>
      <c r="BK2769" s="1">
        <v>45931</v>
      </c>
      <c r="BL2769" s="1">
        <v>46295</v>
      </c>
      <c r="BM2769" s="1">
        <v>45931</v>
      </c>
      <c r="BN2769" s="1">
        <v>46295</v>
      </c>
      <c r="BO2769">
        <v>40</v>
      </c>
      <c r="BP2769">
        <v>0</v>
      </c>
      <c r="BQ2769">
        <v>8</v>
      </c>
      <c r="BR2769">
        <v>8</v>
      </c>
      <c r="BS2769">
        <v>8</v>
      </c>
      <c r="BT2769">
        <v>8</v>
      </c>
      <c r="BU2769">
        <v>8</v>
      </c>
      <c r="BV2769">
        <v>0</v>
      </c>
      <c r="BW2769" t="str">
        <f>"8:00 AM"</f>
        <v>8:00 AM</v>
      </c>
      <c r="BX2769" t="str">
        <f>"5:00 PM"</f>
        <v>5:00 PM</v>
      </c>
      <c r="BY2769" t="s">
        <v>588</v>
      </c>
      <c r="BZ2769">
        <v>0</v>
      </c>
      <c r="CA2769">
        <v>12</v>
      </c>
      <c r="CB2769" t="s">
        <v>117</v>
      </c>
      <c r="CD2769" s="2" t="s">
        <v>16816</v>
      </c>
      <c r="CE2769" t="s">
        <v>2648</v>
      </c>
      <c r="CF2769" t="s">
        <v>5118</v>
      </c>
      <c r="CG2769" t="s">
        <v>136</v>
      </c>
      <c r="CH2769" t="s">
        <v>121</v>
      </c>
      <c r="CI2769" s="6">
        <v>96950</v>
      </c>
      <c r="CJ2769" s="10">
        <v>15.17</v>
      </c>
      <c r="CN2769" t="s">
        <v>137</v>
      </c>
      <c r="CP2769" t="s">
        <v>138</v>
      </c>
      <c r="CR2769" t="s">
        <v>117</v>
      </c>
      <c r="CS2769" t="s">
        <v>139</v>
      </c>
      <c r="CT2769" t="s">
        <v>140</v>
      </c>
      <c r="CU2769" t="s">
        <v>140</v>
      </c>
      <c r="CV2769" t="s">
        <v>140</v>
      </c>
      <c r="CW2769" t="s">
        <v>139</v>
      </c>
      <c r="CX2769" t="s">
        <v>140</v>
      </c>
      <c r="CY2769" t="s">
        <v>133</v>
      </c>
      <c r="CZ2769" s="8">
        <v>16702334646</v>
      </c>
      <c r="DA2769" t="s">
        <v>2654</v>
      </c>
      <c r="DB2769" t="s">
        <v>2657</v>
      </c>
      <c r="DC2769" t="s">
        <v>139</v>
      </c>
      <c r="DD2769" t="s">
        <v>117</v>
      </c>
    </row>
    <row r="2770" spans="1:108" ht="15" customHeight="1" x14ac:dyDescent="0.35">
      <c r="A2770" t="s">
        <v>12620</v>
      </c>
      <c r="B2770" t="s">
        <v>144</v>
      </c>
      <c r="C2770" s="1">
        <v>45796</v>
      </c>
      <c r="D2770" s="1">
        <v>45852</v>
      </c>
      <c r="E2770" t="s">
        <v>116</v>
      </c>
      <c r="F2770" s="1">
        <v>45929</v>
      </c>
      <c r="G2770" t="s">
        <v>139</v>
      </c>
      <c r="H2770" t="s">
        <v>117</v>
      </c>
      <c r="I2770" t="s">
        <v>117</v>
      </c>
      <c r="J2770" t="s">
        <v>12621</v>
      </c>
      <c r="K2770" t="s">
        <v>12622</v>
      </c>
      <c r="L2770" t="s">
        <v>12623</v>
      </c>
      <c r="N2770" t="s">
        <v>120</v>
      </c>
      <c r="O2770" t="s">
        <v>121</v>
      </c>
      <c r="P2770" s="6">
        <v>96950</v>
      </c>
      <c r="Q2770" t="s">
        <v>122</v>
      </c>
      <c r="R2770" t="s">
        <v>120</v>
      </c>
      <c r="S2770" s="8">
        <v>16702345195</v>
      </c>
      <c r="U2770" t="s">
        <v>12624</v>
      </c>
      <c r="V2770">
        <v>23821</v>
      </c>
      <c r="W2770" t="s">
        <v>124</v>
      </c>
      <c r="Y2770" t="s">
        <v>12625</v>
      </c>
      <c r="Z2770" t="s">
        <v>12626</v>
      </c>
      <c r="AA2770" t="s">
        <v>12627</v>
      </c>
      <c r="AB2770" t="s">
        <v>1406</v>
      </c>
      <c r="AC2770" t="s">
        <v>12623</v>
      </c>
      <c r="AE2770" t="s">
        <v>120</v>
      </c>
      <c r="AF2770" t="s">
        <v>121</v>
      </c>
      <c r="AG2770" s="6">
        <v>96950</v>
      </c>
      <c r="AH2770" t="s">
        <v>122</v>
      </c>
      <c r="AI2770" t="s">
        <v>120</v>
      </c>
      <c r="AJ2770" s="8">
        <v>16702341959</v>
      </c>
      <c r="AL2770" t="s">
        <v>12628</v>
      </c>
      <c r="BE2770" t="str">
        <f>"47-2111.00"</f>
        <v>47-2111.00</v>
      </c>
      <c r="BF2770" t="s">
        <v>3271</v>
      </c>
      <c r="BG2770" t="s">
        <v>12629</v>
      </c>
      <c r="BH2770" t="s">
        <v>3273</v>
      </c>
      <c r="BI2770">
        <v>5</v>
      </c>
      <c r="BJ2770">
        <v>5</v>
      </c>
      <c r="BK2770" s="1">
        <v>45931</v>
      </c>
      <c r="BL2770" s="1">
        <v>47026</v>
      </c>
      <c r="BM2770" s="1">
        <v>45931</v>
      </c>
      <c r="BN2770" s="1">
        <v>47026</v>
      </c>
      <c r="BO2770">
        <v>35</v>
      </c>
      <c r="BP2770">
        <v>0</v>
      </c>
      <c r="BQ2770">
        <v>7</v>
      </c>
      <c r="BR2770">
        <v>7</v>
      </c>
      <c r="BS2770">
        <v>7</v>
      </c>
      <c r="BT2770">
        <v>7</v>
      </c>
      <c r="BU2770">
        <v>7</v>
      </c>
      <c r="BV2770">
        <v>0</v>
      </c>
      <c r="BW2770" t="str">
        <f>"7:30 AM"</f>
        <v>7:30 AM</v>
      </c>
      <c r="BX2770" t="str">
        <f>"3:30 PM"</f>
        <v>3:30 PM</v>
      </c>
      <c r="BY2770" t="s">
        <v>159</v>
      </c>
      <c r="BZ2770">
        <v>0</v>
      </c>
      <c r="CA2770">
        <v>24</v>
      </c>
      <c r="CB2770" t="s">
        <v>117</v>
      </c>
      <c r="CD2770" t="s">
        <v>12630</v>
      </c>
      <c r="CE2770" t="s">
        <v>12631</v>
      </c>
      <c r="CG2770" t="s">
        <v>120</v>
      </c>
      <c r="CH2770" t="s">
        <v>121</v>
      </c>
      <c r="CI2770" s="6">
        <v>96950</v>
      </c>
      <c r="CJ2770" s="10">
        <v>12.64</v>
      </c>
      <c r="CK2770" s="10">
        <v>12.64</v>
      </c>
      <c r="CL2770" s="10">
        <v>18.96</v>
      </c>
      <c r="CM2770" s="10">
        <v>18.96</v>
      </c>
      <c r="CN2770" t="s">
        <v>137</v>
      </c>
      <c r="CP2770" t="s">
        <v>138</v>
      </c>
      <c r="CR2770" t="s">
        <v>117</v>
      </c>
      <c r="CS2770" t="s">
        <v>139</v>
      </c>
      <c r="CT2770" t="s">
        <v>139</v>
      </c>
      <c r="CU2770" t="s">
        <v>139</v>
      </c>
      <c r="CV2770" t="s">
        <v>140</v>
      </c>
      <c r="CW2770" t="s">
        <v>139</v>
      </c>
      <c r="CX2770" t="s">
        <v>140</v>
      </c>
      <c r="CY2770" t="s">
        <v>12572</v>
      </c>
      <c r="CZ2770" s="8">
        <v>16702341595</v>
      </c>
      <c r="DA2770" t="s">
        <v>12628</v>
      </c>
      <c r="DB2770" t="s">
        <v>164</v>
      </c>
      <c r="DC2770" t="s">
        <v>139</v>
      </c>
      <c r="DD2770" t="s">
        <v>117</v>
      </c>
    </row>
    <row r="2771" spans="1:108" ht="15" customHeight="1" x14ac:dyDescent="0.35">
      <c r="A2771" t="s">
        <v>8599</v>
      </c>
      <c r="B2771" t="s">
        <v>144</v>
      </c>
      <c r="C2771" s="1">
        <v>45798</v>
      </c>
      <c r="D2771" s="1">
        <v>45852</v>
      </c>
      <c r="E2771" t="s">
        <v>116</v>
      </c>
      <c r="F2771" s="1">
        <v>45960</v>
      </c>
      <c r="G2771" t="s">
        <v>117</v>
      </c>
      <c r="H2771" t="s">
        <v>117</v>
      </c>
      <c r="I2771" t="s">
        <v>117</v>
      </c>
      <c r="J2771" t="s">
        <v>3537</v>
      </c>
      <c r="L2771" t="s">
        <v>830</v>
      </c>
      <c r="N2771" t="s">
        <v>136</v>
      </c>
      <c r="O2771" t="s">
        <v>121</v>
      </c>
      <c r="P2771" s="6">
        <v>96950</v>
      </c>
      <c r="Q2771" t="s">
        <v>122</v>
      </c>
      <c r="S2771" s="8">
        <v>16702335504</v>
      </c>
      <c r="U2771" t="s">
        <v>826</v>
      </c>
      <c r="V2771">
        <v>561320</v>
      </c>
      <c r="W2771" t="s">
        <v>124</v>
      </c>
      <c r="Y2771" t="s">
        <v>827</v>
      </c>
      <c r="Z2771" t="s">
        <v>828</v>
      </c>
      <c r="AA2771" t="s">
        <v>829</v>
      </c>
      <c r="AB2771" t="s">
        <v>205</v>
      </c>
      <c r="AC2771" t="s">
        <v>825</v>
      </c>
      <c r="AE2771" t="s">
        <v>136</v>
      </c>
      <c r="AF2771" t="s">
        <v>121</v>
      </c>
      <c r="AG2771" s="6">
        <v>96950</v>
      </c>
      <c r="AH2771" t="s">
        <v>122</v>
      </c>
      <c r="AJ2771" s="8">
        <v>16702335504</v>
      </c>
      <c r="AL2771" t="s">
        <v>831</v>
      </c>
      <c r="BE2771" t="str">
        <f>"43-3031.00"</f>
        <v>43-3031.00</v>
      </c>
      <c r="BF2771" t="s">
        <v>357</v>
      </c>
      <c r="BG2771" t="s">
        <v>8600</v>
      </c>
      <c r="BH2771" t="s">
        <v>2279</v>
      </c>
      <c r="BI2771">
        <v>1</v>
      </c>
      <c r="BJ2771">
        <v>1</v>
      </c>
      <c r="BK2771" s="1">
        <v>45962</v>
      </c>
      <c r="BL2771" s="1">
        <v>46326</v>
      </c>
      <c r="BM2771" s="1">
        <v>45962</v>
      </c>
      <c r="BN2771" s="1">
        <v>46326</v>
      </c>
      <c r="BO2771">
        <v>40</v>
      </c>
      <c r="BP2771">
        <v>0</v>
      </c>
      <c r="BQ2771">
        <v>8</v>
      </c>
      <c r="BR2771">
        <v>8</v>
      </c>
      <c r="BS2771">
        <v>8</v>
      </c>
      <c r="BT2771">
        <v>8</v>
      </c>
      <c r="BU2771">
        <v>8</v>
      </c>
      <c r="BV2771">
        <v>0</v>
      </c>
      <c r="BW2771" t="str">
        <f>"8:00 AM"</f>
        <v>8:00 AM</v>
      </c>
      <c r="BX2771" t="str">
        <f>"5:00 PM"</f>
        <v>5:00 PM</v>
      </c>
      <c r="BY2771" t="s">
        <v>159</v>
      </c>
      <c r="BZ2771">
        <v>0</v>
      </c>
      <c r="CA2771">
        <v>24</v>
      </c>
      <c r="CB2771" t="s">
        <v>117</v>
      </c>
      <c r="CD2771" s="2" t="s">
        <v>8601</v>
      </c>
      <c r="CE2771" t="s">
        <v>8602</v>
      </c>
      <c r="CF2771" t="s">
        <v>8603</v>
      </c>
      <c r="CG2771" t="s">
        <v>136</v>
      </c>
      <c r="CH2771" t="s">
        <v>121</v>
      </c>
      <c r="CI2771" s="6">
        <v>96950</v>
      </c>
      <c r="CJ2771" s="10">
        <v>12.28</v>
      </c>
      <c r="CK2771" s="10">
        <v>12.28</v>
      </c>
      <c r="CL2771" s="10">
        <v>18.420000000000002</v>
      </c>
      <c r="CM2771" s="10">
        <v>18.420000000000002</v>
      </c>
      <c r="CN2771" t="s">
        <v>137</v>
      </c>
      <c r="CO2771" t="s">
        <v>133</v>
      </c>
      <c r="CP2771" t="s">
        <v>138</v>
      </c>
      <c r="CR2771" t="s">
        <v>117</v>
      </c>
      <c r="CS2771" t="s">
        <v>139</v>
      </c>
      <c r="CT2771" t="s">
        <v>140</v>
      </c>
      <c r="CU2771" t="s">
        <v>139</v>
      </c>
      <c r="CV2771" t="s">
        <v>140</v>
      </c>
      <c r="CW2771" t="s">
        <v>139</v>
      </c>
      <c r="CX2771" t="s">
        <v>140</v>
      </c>
      <c r="CY2771" t="s">
        <v>8604</v>
      </c>
      <c r="CZ2771" s="8">
        <v>16702335504</v>
      </c>
      <c r="DA2771" t="s">
        <v>831</v>
      </c>
      <c r="DB2771" t="s">
        <v>140</v>
      </c>
      <c r="DC2771" t="s">
        <v>139</v>
      </c>
      <c r="DD2771" t="s">
        <v>117</v>
      </c>
    </row>
    <row r="2772" spans="1:108" ht="15" customHeight="1" x14ac:dyDescent="0.35">
      <c r="A2772" t="s">
        <v>15553</v>
      </c>
      <c r="B2772" t="s">
        <v>144</v>
      </c>
      <c r="C2772" s="1">
        <v>45798</v>
      </c>
      <c r="D2772" s="1">
        <v>45852</v>
      </c>
      <c r="E2772" t="s">
        <v>211</v>
      </c>
      <c r="G2772" t="s">
        <v>117</v>
      </c>
      <c r="H2772" t="s">
        <v>117</v>
      </c>
      <c r="I2772" t="s">
        <v>117</v>
      </c>
      <c r="J2772" t="s">
        <v>5225</v>
      </c>
      <c r="L2772" t="s">
        <v>2925</v>
      </c>
      <c r="M2772" t="s">
        <v>2926</v>
      </c>
      <c r="N2772" t="s">
        <v>136</v>
      </c>
      <c r="O2772" t="s">
        <v>121</v>
      </c>
      <c r="P2772" s="6">
        <v>96950</v>
      </c>
      <c r="Q2772" t="s">
        <v>122</v>
      </c>
      <c r="S2772" s="8">
        <v>16702341795</v>
      </c>
      <c r="U2772" t="s">
        <v>2927</v>
      </c>
      <c r="V2772">
        <v>811111</v>
      </c>
      <c r="W2772" t="s">
        <v>124</v>
      </c>
      <c r="Y2772" t="s">
        <v>5226</v>
      </c>
      <c r="Z2772" t="s">
        <v>5227</v>
      </c>
      <c r="AA2772" t="s">
        <v>5228</v>
      </c>
      <c r="AB2772" t="s">
        <v>4522</v>
      </c>
      <c r="AC2772" t="s">
        <v>2925</v>
      </c>
      <c r="AD2772" t="s">
        <v>2926</v>
      </c>
      <c r="AE2772" t="s">
        <v>136</v>
      </c>
      <c r="AF2772" t="s">
        <v>121</v>
      </c>
      <c r="AG2772" s="6">
        <v>96950</v>
      </c>
      <c r="AH2772" t="s">
        <v>122</v>
      </c>
      <c r="AJ2772" s="8">
        <v>16702341795</v>
      </c>
      <c r="AL2772" t="s">
        <v>2930</v>
      </c>
      <c r="BE2772" t="str">
        <f>"49-3021.00"</f>
        <v>49-3021.00</v>
      </c>
      <c r="BF2772" t="s">
        <v>3171</v>
      </c>
      <c r="BG2772" t="s">
        <v>15554</v>
      </c>
      <c r="BH2772" t="s">
        <v>3171</v>
      </c>
      <c r="BI2772">
        <v>4</v>
      </c>
      <c r="BJ2772">
        <v>4</v>
      </c>
      <c r="BK2772" s="1">
        <v>45901</v>
      </c>
      <c r="BL2772" s="1">
        <v>46265</v>
      </c>
      <c r="BM2772" s="1">
        <v>45901</v>
      </c>
      <c r="BN2772" s="1">
        <v>46265</v>
      </c>
      <c r="BO2772">
        <v>35</v>
      </c>
      <c r="BP2772">
        <v>0</v>
      </c>
      <c r="BQ2772">
        <v>6</v>
      </c>
      <c r="BR2772">
        <v>6</v>
      </c>
      <c r="BS2772">
        <v>6</v>
      </c>
      <c r="BT2772">
        <v>6</v>
      </c>
      <c r="BU2772">
        <v>6</v>
      </c>
      <c r="BV2772">
        <v>5</v>
      </c>
      <c r="BW2772" t="str">
        <f>"9:00 AM"</f>
        <v>9:00 AM</v>
      </c>
      <c r="BX2772" t="str">
        <f>"4:00 PM"</f>
        <v>4:00 PM</v>
      </c>
      <c r="BY2772" t="s">
        <v>159</v>
      </c>
      <c r="BZ2772">
        <v>0</v>
      </c>
      <c r="CA2772">
        <v>12</v>
      </c>
      <c r="CB2772" t="s">
        <v>117</v>
      </c>
      <c r="CD2772" s="2" t="s">
        <v>15555</v>
      </c>
      <c r="CE2772" t="s">
        <v>15556</v>
      </c>
      <c r="CG2772" t="s">
        <v>136</v>
      </c>
      <c r="CH2772" t="s">
        <v>121</v>
      </c>
      <c r="CI2772" s="6">
        <v>96950</v>
      </c>
      <c r="CJ2772" s="10">
        <v>11.18</v>
      </c>
      <c r="CK2772" s="10">
        <v>12</v>
      </c>
      <c r="CL2772" s="10">
        <v>16.77</v>
      </c>
      <c r="CM2772" s="10">
        <v>18</v>
      </c>
      <c r="CN2772" t="s">
        <v>137</v>
      </c>
      <c r="CO2772" t="s">
        <v>133</v>
      </c>
      <c r="CP2772" t="s">
        <v>138</v>
      </c>
      <c r="CR2772" t="s">
        <v>117</v>
      </c>
      <c r="CS2772" t="s">
        <v>139</v>
      </c>
      <c r="CT2772" t="s">
        <v>139</v>
      </c>
      <c r="CU2772" t="s">
        <v>139</v>
      </c>
      <c r="CV2772" t="s">
        <v>140</v>
      </c>
      <c r="CW2772" t="s">
        <v>139</v>
      </c>
      <c r="CX2772" t="s">
        <v>139</v>
      </c>
      <c r="CY2772" t="s">
        <v>2943</v>
      </c>
      <c r="CZ2772" s="8">
        <v>16702341795</v>
      </c>
      <c r="DA2772" t="s">
        <v>2930</v>
      </c>
      <c r="DB2772" t="s">
        <v>2937</v>
      </c>
      <c r="DC2772" t="s">
        <v>139</v>
      </c>
      <c r="DD2772" t="s">
        <v>117</v>
      </c>
    </row>
    <row r="2773" spans="1:108" ht="15" customHeight="1" x14ac:dyDescent="0.35">
      <c r="A2773" t="s">
        <v>15590</v>
      </c>
      <c r="B2773" t="s">
        <v>144</v>
      </c>
      <c r="C2773" s="1">
        <v>45798</v>
      </c>
      <c r="D2773" s="1">
        <v>45852</v>
      </c>
      <c r="E2773" t="s">
        <v>116</v>
      </c>
      <c r="F2773" s="1">
        <v>45929</v>
      </c>
      <c r="G2773" t="s">
        <v>117</v>
      </c>
      <c r="H2773" t="s">
        <v>117</v>
      </c>
      <c r="I2773" t="s">
        <v>117</v>
      </c>
      <c r="J2773" t="s">
        <v>8527</v>
      </c>
      <c r="L2773" t="s">
        <v>8528</v>
      </c>
      <c r="M2773" t="s">
        <v>8529</v>
      </c>
      <c r="N2773" t="s">
        <v>982</v>
      </c>
      <c r="O2773" t="s">
        <v>121</v>
      </c>
      <c r="P2773" s="6">
        <v>96950</v>
      </c>
      <c r="Q2773" t="s">
        <v>122</v>
      </c>
      <c r="R2773" t="s">
        <v>140</v>
      </c>
      <c r="S2773" s="8">
        <v>16702338880</v>
      </c>
      <c r="T2773">
        <v>225</v>
      </c>
      <c r="U2773" t="s">
        <v>8530</v>
      </c>
      <c r="V2773">
        <v>53131</v>
      </c>
      <c r="W2773" t="s">
        <v>124</v>
      </c>
      <c r="Y2773" t="s">
        <v>11258</v>
      </c>
      <c r="Z2773" t="s">
        <v>11259</v>
      </c>
      <c r="AA2773" t="s">
        <v>11260</v>
      </c>
      <c r="AB2773" t="s">
        <v>8534</v>
      </c>
      <c r="AC2773" t="s">
        <v>8528</v>
      </c>
      <c r="AD2773" t="s">
        <v>12936</v>
      </c>
      <c r="AE2773" t="s">
        <v>982</v>
      </c>
      <c r="AF2773" t="s">
        <v>121</v>
      </c>
      <c r="AG2773" s="6">
        <v>96950</v>
      </c>
      <c r="AH2773" t="s">
        <v>122</v>
      </c>
      <c r="AI2773" t="s">
        <v>469</v>
      </c>
      <c r="AJ2773" s="8">
        <v>16702338880</v>
      </c>
      <c r="AK2773">
        <v>225</v>
      </c>
      <c r="AL2773" t="s">
        <v>8536</v>
      </c>
      <c r="BE2773" t="str">
        <f>"39-6012.00"</f>
        <v>39-6012.00</v>
      </c>
      <c r="BF2773" t="s">
        <v>15591</v>
      </c>
      <c r="BG2773" t="s">
        <v>15592</v>
      </c>
      <c r="BH2773" t="s">
        <v>15593</v>
      </c>
      <c r="BI2773">
        <v>1</v>
      </c>
      <c r="BJ2773">
        <v>1</v>
      </c>
      <c r="BK2773" s="1">
        <v>45931</v>
      </c>
      <c r="BL2773" s="1">
        <v>46295</v>
      </c>
      <c r="BM2773" s="1">
        <v>45931</v>
      </c>
      <c r="BN2773" s="1">
        <v>46295</v>
      </c>
      <c r="BO2773">
        <v>35</v>
      </c>
      <c r="BP2773">
        <v>5</v>
      </c>
      <c r="BQ2773">
        <v>6</v>
      </c>
      <c r="BR2773">
        <v>6</v>
      </c>
      <c r="BS2773">
        <v>6</v>
      </c>
      <c r="BT2773">
        <v>6</v>
      </c>
      <c r="BU2773">
        <v>6</v>
      </c>
      <c r="BV2773">
        <v>0</v>
      </c>
      <c r="BW2773" t="str">
        <f>"9:00 AM"</f>
        <v>9:00 AM</v>
      </c>
      <c r="BX2773" t="str">
        <f>"4:00 PM"</f>
        <v>4:00 PM</v>
      </c>
      <c r="BY2773" t="s">
        <v>133</v>
      </c>
      <c r="BZ2773">
        <v>0</v>
      </c>
      <c r="CA2773">
        <v>3</v>
      </c>
      <c r="CB2773" t="s">
        <v>117</v>
      </c>
      <c r="CD2773" t="s">
        <v>15594</v>
      </c>
      <c r="CE2773" t="s">
        <v>8528</v>
      </c>
      <c r="CF2773" t="s">
        <v>11257</v>
      </c>
      <c r="CG2773" t="s">
        <v>233</v>
      </c>
      <c r="CH2773" t="s">
        <v>121</v>
      </c>
      <c r="CI2773" s="6">
        <v>96950</v>
      </c>
      <c r="CJ2773" s="10">
        <v>8.9499999999999993</v>
      </c>
      <c r="CK2773" s="10">
        <v>8.9499999999999993</v>
      </c>
      <c r="CL2773" s="10">
        <v>13.43</v>
      </c>
      <c r="CM2773" s="10">
        <v>13.43</v>
      </c>
      <c r="CN2773" t="s">
        <v>137</v>
      </c>
      <c r="CO2773" t="s">
        <v>194</v>
      </c>
      <c r="CP2773" t="s">
        <v>138</v>
      </c>
      <c r="CR2773" t="s">
        <v>139</v>
      </c>
      <c r="CS2773" t="s">
        <v>139</v>
      </c>
      <c r="CT2773" t="s">
        <v>139</v>
      </c>
      <c r="CU2773" t="s">
        <v>139</v>
      </c>
      <c r="CV2773" t="s">
        <v>140</v>
      </c>
      <c r="CW2773" t="s">
        <v>139</v>
      </c>
      <c r="CX2773" t="s">
        <v>139</v>
      </c>
      <c r="CY2773" s="2" t="s">
        <v>15595</v>
      </c>
      <c r="CZ2773" s="8">
        <v>16702338880</v>
      </c>
      <c r="DA2773" t="s">
        <v>8536</v>
      </c>
      <c r="DB2773" t="s">
        <v>140</v>
      </c>
      <c r="DC2773" t="s">
        <v>139</v>
      </c>
      <c r="DD2773" t="s">
        <v>117</v>
      </c>
    </row>
    <row r="2774" spans="1:108" ht="15" customHeight="1" x14ac:dyDescent="0.35">
      <c r="A2774" t="s">
        <v>15563</v>
      </c>
      <c r="B2774" t="s">
        <v>144</v>
      </c>
      <c r="C2774" s="1">
        <v>45798</v>
      </c>
      <c r="D2774" s="1">
        <v>45852</v>
      </c>
      <c r="E2774" t="s">
        <v>211</v>
      </c>
      <c r="G2774" t="s">
        <v>139</v>
      </c>
      <c r="H2774" t="s">
        <v>117</v>
      </c>
      <c r="I2774" t="s">
        <v>117</v>
      </c>
      <c r="J2774" t="s">
        <v>1435</v>
      </c>
      <c r="K2774" t="s">
        <v>4879</v>
      </c>
      <c r="L2774" t="s">
        <v>1436</v>
      </c>
      <c r="M2774" t="s">
        <v>8740</v>
      </c>
      <c r="N2774" t="s">
        <v>136</v>
      </c>
      <c r="O2774" t="s">
        <v>121</v>
      </c>
      <c r="P2774" s="6">
        <v>96950</v>
      </c>
      <c r="Q2774" t="s">
        <v>122</v>
      </c>
      <c r="S2774" s="8">
        <v>16702350561</v>
      </c>
      <c r="T2774">
        <v>131</v>
      </c>
      <c r="U2774" t="s">
        <v>1438</v>
      </c>
      <c r="V2774">
        <v>721110</v>
      </c>
      <c r="W2774" t="s">
        <v>124</v>
      </c>
      <c r="Y2774" t="s">
        <v>2536</v>
      </c>
      <c r="Z2774" t="s">
        <v>4881</v>
      </c>
      <c r="AA2774" t="s">
        <v>4882</v>
      </c>
      <c r="AB2774" t="s">
        <v>474</v>
      </c>
      <c r="AC2774" t="s">
        <v>1436</v>
      </c>
      <c r="AD2774" t="s">
        <v>8740</v>
      </c>
      <c r="AE2774" t="s">
        <v>136</v>
      </c>
      <c r="AF2774" t="s">
        <v>121</v>
      </c>
      <c r="AG2774" s="6">
        <v>96950</v>
      </c>
      <c r="AH2774" t="s">
        <v>122</v>
      </c>
      <c r="AJ2774" s="8">
        <v>16702350561</v>
      </c>
      <c r="AK2774">
        <v>131</v>
      </c>
      <c r="AL2774" t="s">
        <v>1441</v>
      </c>
      <c r="BE2774" t="str">
        <f>"35-2014.00"</f>
        <v>35-2014.00</v>
      </c>
      <c r="BF2774" t="s">
        <v>191</v>
      </c>
      <c r="BG2774" t="s">
        <v>13805</v>
      </c>
      <c r="BH2774" t="s">
        <v>313</v>
      </c>
      <c r="BI2774">
        <v>1</v>
      </c>
      <c r="BJ2774">
        <v>1</v>
      </c>
      <c r="BK2774" s="1">
        <v>45901</v>
      </c>
      <c r="BL2774" s="1">
        <v>46996</v>
      </c>
      <c r="BM2774" s="1">
        <v>45901</v>
      </c>
      <c r="BN2774" s="1">
        <v>46996</v>
      </c>
      <c r="BO2774">
        <v>35</v>
      </c>
      <c r="BP2774">
        <v>0</v>
      </c>
      <c r="BQ2774">
        <v>7</v>
      </c>
      <c r="BR2774">
        <v>7</v>
      </c>
      <c r="BS2774">
        <v>7</v>
      </c>
      <c r="BT2774">
        <v>7</v>
      </c>
      <c r="BU2774">
        <v>7</v>
      </c>
      <c r="BV2774">
        <v>0</v>
      </c>
      <c r="BW2774" t="str">
        <f>"8:00 AM"</f>
        <v>8:00 AM</v>
      </c>
      <c r="BX2774" t="str">
        <f>"5:00 PM"</f>
        <v>5:00 PM</v>
      </c>
      <c r="BY2774" t="s">
        <v>133</v>
      </c>
      <c r="BZ2774">
        <v>0</v>
      </c>
      <c r="CA2774">
        <v>3</v>
      </c>
      <c r="CB2774" t="s">
        <v>117</v>
      </c>
      <c r="CD2774" t="s">
        <v>13806</v>
      </c>
      <c r="CE2774" t="s">
        <v>4887</v>
      </c>
      <c r="CF2774" t="s">
        <v>4888</v>
      </c>
      <c r="CG2774" t="s">
        <v>222</v>
      </c>
      <c r="CH2774" t="s">
        <v>121</v>
      </c>
      <c r="CI2774" s="6">
        <v>96951</v>
      </c>
      <c r="CJ2774" s="10">
        <v>8.83</v>
      </c>
      <c r="CK2774" s="10">
        <v>8.83</v>
      </c>
      <c r="CL2774" s="10">
        <v>13.25</v>
      </c>
      <c r="CM2774" s="10">
        <v>13.25</v>
      </c>
      <c r="CN2774" t="s">
        <v>137</v>
      </c>
      <c r="CO2774" t="s">
        <v>1446</v>
      </c>
      <c r="CP2774" t="s">
        <v>138</v>
      </c>
      <c r="CR2774" t="s">
        <v>117</v>
      </c>
      <c r="CS2774" t="s">
        <v>139</v>
      </c>
      <c r="CT2774" t="s">
        <v>140</v>
      </c>
      <c r="CU2774" t="s">
        <v>139</v>
      </c>
      <c r="CV2774" t="s">
        <v>140</v>
      </c>
      <c r="CW2774" t="s">
        <v>139</v>
      </c>
      <c r="CX2774" t="s">
        <v>140</v>
      </c>
      <c r="CY2774" t="s">
        <v>1447</v>
      </c>
      <c r="CZ2774" s="8">
        <v>16702350561</v>
      </c>
      <c r="DA2774" t="s">
        <v>1441</v>
      </c>
      <c r="DB2774" t="s">
        <v>142</v>
      </c>
      <c r="DC2774" t="s">
        <v>139</v>
      </c>
      <c r="DD2774" t="s">
        <v>117</v>
      </c>
    </row>
    <row r="2775" spans="1:108" ht="15" customHeight="1" x14ac:dyDescent="0.35">
      <c r="A2775" t="s">
        <v>12581</v>
      </c>
      <c r="B2775" t="s">
        <v>144</v>
      </c>
      <c r="C2775" s="1">
        <v>45798</v>
      </c>
      <c r="D2775" s="1">
        <v>45852</v>
      </c>
      <c r="E2775" t="s">
        <v>116</v>
      </c>
      <c r="F2775" s="1">
        <v>45960</v>
      </c>
      <c r="G2775" t="s">
        <v>117</v>
      </c>
      <c r="H2775" t="s">
        <v>117</v>
      </c>
      <c r="I2775" t="s">
        <v>117</v>
      </c>
      <c r="J2775" t="s">
        <v>12582</v>
      </c>
      <c r="L2775" t="s">
        <v>12583</v>
      </c>
      <c r="M2775" t="s">
        <v>12584</v>
      </c>
      <c r="N2775" t="s">
        <v>136</v>
      </c>
      <c r="O2775" t="s">
        <v>121</v>
      </c>
      <c r="P2775" s="6">
        <v>96950</v>
      </c>
      <c r="Q2775" t="s">
        <v>122</v>
      </c>
      <c r="S2775" s="8">
        <v>16702343810</v>
      </c>
      <c r="U2775" t="s">
        <v>12585</v>
      </c>
      <c r="V2775">
        <v>621210</v>
      </c>
      <c r="W2775" t="s">
        <v>124</v>
      </c>
      <c r="Y2775" t="s">
        <v>12586</v>
      </c>
      <c r="Z2775" t="s">
        <v>12587</v>
      </c>
      <c r="AB2775" t="s">
        <v>12588</v>
      </c>
      <c r="AC2775" t="s">
        <v>12583</v>
      </c>
      <c r="AE2775" t="s">
        <v>136</v>
      </c>
      <c r="AF2775" t="s">
        <v>121</v>
      </c>
      <c r="AG2775" s="6">
        <v>96950</v>
      </c>
      <c r="AH2775" t="s">
        <v>122</v>
      </c>
      <c r="AJ2775" s="8">
        <v>16702343710</v>
      </c>
      <c r="AL2775" t="s">
        <v>12589</v>
      </c>
      <c r="BE2775" t="str">
        <f>"31-9091.00"</f>
        <v>31-9091.00</v>
      </c>
      <c r="BF2775" t="s">
        <v>5000</v>
      </c>
      <c r="BG2775" t="s">
        <v>12590</v>
      </c>
      <c r="BH2775" t="s">
        <v>8323</v>
      </c>
      <c r="BI2775">
        <v>1</v>
      </c>
      <c r="BJ2775">
        <v>1</v>
      </c>
      <c r="BK2775" s="1">
        <v>45962</v>
      </c>
      <c r="BL2775" s="1">
        <v>46326</v>
      </c>
      <c r="BM2775" s="1">
        <v>45962</v>
      </c>
      <c r="BN2775" s="1">
        <v>46326</v>
      </c>
      <c r="BO2775">
        <v>35</v>
      </c>
      <c r="BP2775">
        <v>0</v>
      </c>
      <c r="BQ2775">
        <v>0</v>
      </c>
      <c r="BR2775">
        <v>7</v>
      </c>
      <c r="BS2775">
        <v>7</v>
      </c>
      <c r="BT2775">
        <v>7</v>
      </c>
      <c r="BU2775">
        <v>7</v>
      </c>
      <c r="BV2775">
        <v>7</v>
      </c>
      <c r="BW2775" t="str">
        <f>"9:00 AM"</f>
        <v>9:00 AM</v>
      </c>
      <c r="BX2775" t="str">
        <f>"4:00 PM"</f>
        <v>4:00 PM</v>
      </c>
      <c r="BY2775" t="s">
        <v>159</v>
      </c>
      <c r="BZ2775">
        <v>0</v>
      </c>
      <c r="CA2775">
        <v>12</v>
      </c>
      <c r="CB2775" t="s">
        <v>117</v>
      </c>
      <c r="CD2775" t="s">
        <v>12591</v>
      </c>
      <c r="CE2775" t="s">
        <v>12592</v>
      </c>
      <c r="CG2775" t="s">
        <v>136</v>
      </c>
      <c r="CH2775" t="s">
        <v>121</v>
      </c>
      <c r="CI2775" s="6">
        <v>96950</v>
      </c>
      <c r="CJ2775" s="10">
        <v>12.67</v>
      </c>
      <c r="CK2775" s="10">
        <v>12.67</v>
      </c>
      <c r="CL2775" s="10">
        <v>19</v>
      </c>
      <c r="CM2775" s="10">
        <v>19</v>
      </c>
      <c r="CN2775" t="s">
        <v>137</v>
      </c>
      <c r="CO2775" t="s">
        <v>194</v>
      </c>
      <c r="CP2775" t="s">
        <v>138</v>
      </c>
      <c r="CR2775" t="s">
        <v>117</v>
      </c>
      <c r="CS2775" t="s">
        <v>139</v>
      </c>
      <c r="CT2775" t="s">
        <v>140</v>
      </c>
      <c r="CU2775" t="s">
        <v>139</v>
      </c>
      <c r="CV2775" t="s">
        <v>140</v>
      </c>
      <c r="CW2775" t="s">
        <v>139</v>
      </c>
      <c r="CX2775" t="s">
        <v>140</v>
      </c>
      <c r="CY2775" t="s">
        <v>1002</v>
      </c>
      <c r="CZ2775" s="8">
        <v>16702343810</v>
      </c>
      <c r="DA2775" t="s">
        <v>12589</v>
      </c>
      <c r="DB2775" t="s">
        <v>164</v>
      </c>
      <c r="DC2775" t="s">
        <v>139</v>
      </c>
      <c r="DD2775" t="s">
        <v>117</v>
      </c>
    </row>
    <row r="2776" spans="1:108" ht="15" customHeight="1" x14ac:dyDescent="0.35">
      <c r="A2776" t="s">
        <v>8630</v>
      </c>
      <c r="B2776" t="s">
        <v>166</v>
      </c>
      <c r="C2776" s="1">
        <v>45798</v>
      </c>
      <c r="D2776" s="1">
        <v>45852</v>
      </c>
      <c r="E2776" t="s">
        <v>116</v>
      </c>
      <c r="F2776" s="1">
        <v>45929</v>
      </c>
      <c r="G2776" t="s">
        <v>139</v>
      </c>
      <c r="H2776" t="s">
        <v>117</v>
      </c>
      <c r="I2776" t="s">
        <v>117</v>
      </c>
      <c r="J2776" t="s">
        <v>969</v>
      </c>
      <c r="L2776" t="s">
        <v>6112</v>
      </c>
      <c r="N2776" t="s">
        <v>120</v>
      </c>
      <c r="O2776" t="s">
        <v>121</v>
      </c>
      <c r="P2776" s="6">
        <v>96950</v>
      </c>
      <c r="Q2776" t="s">
        <v>122</v>
      </c>
      <c r="S2776" s="8">
        <v>16702355009</v>
      </c>
      <c r="U2776" t="s">
        <v>971</v>
      </c>
      <c r="V2776">
        <v>561311</v>
      </c>
      <c r="W2776" t="s">
        <v>150</v>
      </c>
      <c r="X2776" t="s">
        <v>139</v>
      </c>
      <c r="Y2776" t="s">
        <v>972</v>
      </c>
      <c r="Z2776" t="s">
        <v>973</v>
      </c>
      <c r="AA2776" t="s">
        <v>974</v>
      </c>
      <c r="AB2776" t="s">
        <v>975</v>
      </c>
      <c r="AC2776" t="s">
        <v>6112</v>
      </c>
      <c r="AE2776" t="s">
        <v>120</v>
      </c>
      <c r="AF2776" t="s">
        <v>121</v>
      </c>
      <c r="AG2776" s="6">
        <v>96950</v>
      </c>
      <c r="AH2776" t="s">
        <v>122</v>
      </c>
      <c r="AJ2776" s="8">
        <v>16702355009</v>
      </c>
      <c r="AL2776" t="s">
        <v>977</v>
      </c>
      <c r="BE2776" t="str">
        <f>"35-2014.00"</f>
        <v>35-2014.00</v>
      </c>
      <c r="BF2776" t="s">
        <v>191</v>
      </c>
      <c r="BG2776" t="s">
        <v>5109</v>
      </c>
      <c r="BH2776" t="s">
        <v>193</v>
      </c>
      <c r="BI2776">
        <v>10</v>
      </c>
      <c r="BK2776" s="1">
        <v>45931</v>
      </c>
      <c r="BL2776" s="1">
        <v>46295</v>
      </c>
      <c r="BO2776">
        <v>40</v>
      </c>
      <c r="BP2776">
        <v>0</v>
      </c>
      <c r="BQ2776">
        <v>8</v>
      </c>
      <c r="BR2776">
        <v>8</v>
      </c>
      <c r="BS2776">
        <v>8</v>
      </c>
      <c r="BT2776">
        <v>8</v>
      </c>
      <c r="BU2776">
        <v>8</v>
      </c>
      <c r="BV2776">
        <v>0</v>
      </c>
      <c r="BW2776" t="str">
        <f>"8:00 AM"</f>
        <v>8:00 AM</v>
      </c>
      <c r="BX2776" t="str">
        <f>"5:00 PM"</f>
        <v>5:00 PM</v>
      </c>
      <c r="BY2776" t="s">
        <v>133</v>
      </c>
      <c r="BZ2776">
        <v>0</v>
      </c>
      <c r="CA2776">
        <v>12</v>
      </c>
      <c r="CB2776" t="s">
        <v>117</v>
      </c>
      <c r="CD2776" s="2" t="s">
        <v>6113</v>
      </c>
      <c r="CE2776" t="s">
        <v>6112</v>
      </c>
      <c r="CF2776" t="s">
        <v>982</v>
      </c>
      <c r="CG2776" t="s">
        <v>120</v>
      </c>
      <c r="CH2776" t="s">
        <v>121</v>
      </c>
      <c r="CI2776" s="6">
        <v>96950</v>
      </c>
      <c r="CJ2776" s="10">
        <v>8.83</v>
      </c>
      <c r="CK2776" s="10">
        <v>8.83</v>
      </c>
      <c r="CL2776" s="10">
        <v>13.24</v>
      </c>
      <c r="CM2776" s="10">
        <v>13.24</v>
      </c>
      <c r="CN2776" t="s">
        <v>137</v>
      </c>
      <c r="CO2776" t="s">
        <v>983</v>
      </c>
      <c r="CP2776" t="s">
        <v>138</v>
      </c>
      <c r="CR2776" t="s">
        <v>117</v>
      </c>
      <c r="CS2776" t="s">
        <v>139</v>
      </c>
      <c r="CT2776" t="s">
        <v>139</v>
      </c>
      <c r="CU2776" t="s">
        <v>139</v>
      </c>
      <c r="CV2776" t="s">
        <v>140</v>
      </c>
      <c r="CW2776" t="s">
        <v>139</v>
      </c>
      <c r="CX2776" t="s">
        <v>140</v>
      </c>
      <c r="CY2776" s="2" t="s">
        <v>3578</v>
      </c>
      <c r="CZ2776" s="8">
        <v>16702355009</v>
      </c>
      <c r="DA2776" t="s">
        <v>977</v>
      </c>
      <c r="DB2776" t="s">
        <v>411</v>
      </c>
      <c r="DC2776" t="s">
        <v>139</v>
      </c>
      <c r="DD2776" t="s">
        <v>139</v>
      </c>
    </row>
    <row r="2777" spans="1:108" ht="15" customHeight="1" x14ac:dyDescent="0.35">
      <c r="A2777" t="s">
        <v>14129</v>
      </c>
      <c r="B2777" t="s">
        <v>144</v>
      </c>
      <c r="C2777" s="1">
        <v>45798</v>
      </c>
      <c r="D2777" s="1">
        <v>45852</v>
      </c>
      <c r="E2777" t="s">
        <v>211</v>
      </c>
      <c r="G2777" t="s">
        <v>117</v>
      </c>
      <c r="H2777" t="s">
        <v>117</v>
      </c>
      <c r="I2777" t="s">
        <v>117</v>
      </c>
      <c r="J2777" t="s">
        <v>2924</v>
      </c>
      <c r="L2777" t="s">
        <v>2925</v>
      </c>
      <c r="M2777" t="s">
        <v>2926</v>
      </c>
      <c r="N2777" t="s">
        <v>136</v>
      </c>
      <c r="O2777" t="s">
        <v>121</v>
      </c>
      <c r="P2777" s="6">
        <v>96950</v>
      </c>
      <c r="Q2777" t="s">
        <v>122</v>
      </c>
      <c r="S2777" s="8">
        <v>16702341795</v>
      </c>
      <c r="U2777" t="s">
        <v>2927</v>
      </c>
      <c r="V2777">
        <v>811111</v>
      </c>
      <c r="W2777" t="s">
        <v>124</v>
      </c>
      <c r="Y2777" t="s">
        <v>2928</v>
      </c>
      <c r="Z2777" t="s">
        <v>251</v>
      </c>
      <c r="AA2777" t="s">
        <v>2929</v>
      </c>
      <c r="AB2777" t="s">
        <v>1563</v>
      </c>
      <c r="AC2777" t="s">
        <v>3938</v>
      </c>
      <c r="AD2777" t="s">
        <v>3939</v>
      </c>
      <c r="AE2777" t="s">
        <v>120</v>
      </c>
      <c r="AF2777" t="s">
        <v>121</v>
      </c>
      <c r="AG2777" s="6">
        <v>96950</v>
      </c>
      <c r="AH2777" t="s">
        <v>122</v>
      </c>
      <c r="AJ2777" s="8">
        <v>16702341795</v>
      </c>
      <c r="AL2777" t="s">
        <v>2930</v>
      </c>
      <c r="BE2777" t="str">
        <f>"49-3023.00"</f>
        <v>49-3023.00</v>
      </c>
      <c r="BF2777" t="s">
        <v>1119</v>
      </c>
      <c r="BG2777" t="s">
        <v>14130</v>
      </c>
      <c r="BH2777" t="s">
        <v>8933</v>
      </c>
      <c r="BI2777">
        <v>6</v>
      </c>
      <c r="BJ2777">
        <v>6</v>
      </c>
      <c r="BK2777" s="1">
        <v>45901</v>
      </c>
      <c r="BL2777" s="1">
        <v>46265</v>
      </c>
      <c r="BM2777" s="1">
        <v>45901</v>
      </c>
      <c r="BN2777" s="1">
        <v>46265</v>
      </c>
      <c r="BO2777">
        <v>35</v>
      </c>
      <c r="BP2777">
        <v>0</v>
      </c>
      <c r="BQ2777">
        <v>6</v>
      </c>
      <c r="BR2777">
        <v>6</v>
      </c>
      <c r="BS2777">
        <v>6</v>
      </c>
      <c r="BT2777">
        <v>6</v>
      </c>
      <c r="BU2777">
        <v>6</v>
      </c>
      <c r="BV2777">
        <v>5</v>
      </c>
      <c r="BW2777" t="str">
        <f>"9:00 AM"</f>
        <v>9:00 AM</v>
      </c>
      <c r="BX2777" t="str">
        <f>"4:00 PM"</f>
        <v>4:00 PM</v>
      </c>
      <c r="BY2777" t="s">
        <v>159</v>
      </c>
      <c r="BZ2777">
        <v>0</v>
      </c>
      <c r="CA2777">
        <v>24</v>
      </c>
      <c r="CB2777" t="s">
        <v>117</v>
      </c>
      <c r="CD2777" t="s">
        <v>14131</v>
      </c>
      <c r="CE2777" t="s">
        <v>14132</v>
      </c>
      <c r="CF2777" t="s">
        <v>381</v>
      </c>
      <c r="CG2777" t="s">
        <v>136</v>
      </c>
      <c r="CH2777" t="s">
        <v>121</v>
      </c>
      <c r="CI2777" s="6">
        <v>96950</v>
      </c>
      <c r="CJ2777" s="10">
        <v>11.01</v>
      </c>
      <c r="CK2777" s="10">
        <v>12</v>
      </c>
      <c r="CL2777" s="10">
        <v>16.52</v>
      </c>
      <c r="CM2777" s="10">
        <v>18</v>
      </c>
      <c r="CN2777" t="s">
        <v>137</v>
      </c>
      <c r="CO2777" t="s">
        <v>133</v>
      </c>
      <c r="CP2777" t="s">
        <v>138</v>
      </c>
      <c r="CR2777" t="s">
        <v>117</v>
      </c>
      <c r="CS2777" t="s">
        <v>139</v>
      </c>
      <c r="CT2777" t="s">
        <v>139</v>
      </c>
      <c r="CU2777" t="s">
        <v>139</v>
      </c>
      <c r="CV2777" t="s">
        <v>140</v>
      </c>
      <c r="CW2777" t="s">
        <v>139</v>
      </c>
      <c r="CX2777" t="s">
        <v>139</v>
      </c>
      <c r="CY2777" t="s">
        <v>2943</v>
      </c>
      <c r="CZ2777" s="8">
        <v>16702341795</v>
      </c>
      <c r="DA2777" t="s">
        <v>2930</v>
      </c>
      <c r="DB2777" t="s">
        <v>2937</v>
      </c>
      <c r="DC2777" t="s">
        <v>139</v>
      </c>
      <c r="DD2777" t="s">
        <v>117</v>
      </c>
    </row>
    <row r="2778" spans="1:108" ht="15" customHeight="1" x14ac:dyDescent="0.35">
      <c r="A2778" t="s">
        <v>14117</v>
      </c>
      <c r="B2778" t="s">
        <v>144</v>
      </c>
      <c r="C2778" s="1">
        <v>45799</v>
      </c>
      <c r="D2778" s="1">
        <v>45852</v>
      </c>
      <c r="E2778" t="s">
        <v>116</v>
      </c>
      <c r="F2778" s="1">
        <v>45929</v>
      </c>
      <c r="G2778" t="s">
        <v>139</v>
      </c>
      <c r="H2778" t="s">
        <v>117</v>
      </c>
      <c r="I2778" t="s">
        <v>117</v>
      </c>
      <c r="J2778" t="s">
        <v>14118</v>
      </c>
      <c r="L2778" t="s">
        <v>14119</v>
      </c>
      <c r="N2778" t="s">
        <v>120</v>
      </c>
      <c r="O2778" t="s">
        <v>121</v>
      </c>
      <c r="P2778" s="6">
        <v>96950</v>
      </c>
      <c r="Q2778" t="s">
        <v>122</v>
      </c>
      <c r="S2778" s="8">
        <v>16702346832</v>
      </c>
      <c r="U2778" t="s">
        <v>14120</v>
      </c>
      <c r="V2778">
        <v>45941</v>
      </c>
      <c r="W2778" t="s">
        <v>124</v>
      </c>
      <c r="Y2778" t="s">
        <v>14121</v>
      </c>
      <c r="Z2778" t="s">
        <v>14122</v>
      </c>
      <c r="AA2778" t="s">
        <v>14123</v>
      </c>
      <c r="AB2778" t="s">
        <v>128</v>
      </c>
      <c r="AC2778" t="s">
        <v>14124</v>
      </c>
      <c r="AE2778" t="s">
        <v>120</v>
      </c>
      <c r="AF2778" t="s">
        <v>121</v>
      </c>
      <c r="AG2778" s="6">
        <v>96950</v>
      </c>
      <c r="AH2778" t="s">
        <v>122</v>
      </c>
      <c r="AJ2778" s="8">
        <v>16702346832</v>
      </c>
      <c r="AL2778" t="s">
        <v>14125</v>
      </c>
      <c r="BE2778" t="str">
        <f>"41-2031.00"</f>
        <v>41-2031.00</v>
      </c>
      <c r="BF2778" t="s">
        <v>1189</v>
      </c>
      <c r="BG2778" t="s">
        <v>14126</v>
      </c>
      <c r="BH2778" t="s">
        <v>6615</v>
      </c>
      <c r="BI2778">
        <v>1</v>
      </c>
      <c r="BJ2778">
        <v>1</v>
      </c>
      <c r="BK2778" s="1">
        <v>45931</v>
      </c>
      <c r="BL2778" s="1">
        <v>46295</v>
      </c>
      <c r="BM2778" s="1">
        <v>45931</v>
      </c>
      <c r="BN2778" s="1">
        <v>46295</v>
      </c>
      <c r="BO2778">
        <v>35</v>
      </c>
      <c r="BP2778">
        <v>0</v>
      </c>
      <c r="BQ2778">
        <v>7</v>
      </c>
      <c r="BR2778">
        <v>7</v>
      </c>
      <c r="BS2778">
        <v>7</v>
      </c>
      <c r="BT2778">
        <v>7</v>
      </c>
      <c r="BU2778">
        <v>7</v>
      </c>
      <c r="BV2778">
        <v>0</v>
      </c>
      <c r="BW2778" t="str">
        <f>"8:00 AM"</f>
        <v>8:00 AM</v>
      </c>
      <c r="BX2778" t="str">
        <f>"4:00 PM"</f>
        <v>4:00 PM</v>
      </c>
      <c r="BY2778" t="s">
        <v>133</v>
      </c>
      <c r="BZ2778">
        <v>0</v>
      </c>
      <c r="CA2778">
        <v>12</v>
      </c>
      <c r="CB2778" t="s">
        <v>117</v>
      </c>
      <c r="CD2778" s="2" t="s">
        <v>14127</v>
      </c>
      <c r="CE2778" t="s">
        <v>6862</v>
      </c>
      <c r="CF2778" t="s">
        <v>14124</v>
      </c>
      <c r="CG2778" t="s">
        <v>120</v>
      </c>
      <c r="CH2778" t="s">
        <v>121</v>
      </c>
      <c r="CI2778" s="6">
        <v>96950</v>
      </c>
      <c r="CJ2778" s="10">
        <v>9.9</v>
      </c>
      <c r="CK2778" s="10">
        <v>9.9</v>
      </c>
      <c r="CL2778" s="10">
        <v>14.85</v>
      </c>
      <c r="CM2778" s="10">
        <v>14.85</v>
      </c>
      <c r="CN2778" t="s">
        <v>137</v>
      </c>
      <c r="CO2778" t="s">
        <v>140</v>
      </c>
      <c r="CP2778" t="s">
        <v>138</v>
      </c>
      <c r="CR2778" t="s">
        <v>117</v>
      </c>
      <c r="CS2778" t="s">
        <v>139</v>
      </c>
      <c r="CT2778" t="s">
        <v>140</v>
      </c>
      <c r="CU2778" t="s">
        <v>139</v>
      </c>
      <c r="CV2778" t="s">
        <v>140</v>
      </c>
      <c r="CW2778" t="s">
        <v>139</v>
      </c>
      <c r="CX2778" t="s">
        <v>140</v>
      </c>
      <c r="CY2778" t="s">
        <v>14128</v>
      </c>
      <c r="CZ2778" s="8">
        <v>16702346832</v>
      </c>
      <c r="DA2778" t="s">
        <v>14125</v>
      </c>
      <c r="DB2778" t="s">
        <v>140</v>
      </c>
      <c r="DC2778" t="s">
        <v>139</v>
      </c>
      <c r="DD2778" t="s">
        <v>117</v>
      </c>
    </row>
    <row r="2779" spans="1:108" ht="15" customHeight="1" x14ac:dyDescent="0.35">
      <c r="A2779" t="s">
        <v>12691</v>
      </c>
      <c r="B2779" t="s">
        <v>144</v>
      </c>
      <c r="C2779" s="1">
        <v>45799</v>
      </c>
      <c r="D2779" s="1">
        <v>45852</v>
      </c>
      <c r="E2779" t="s">
        <v>116</v>
      </c>
      <c r="F2779" s="1">
        <v>45929</v>
      </c>
      <c r="G2779" t="s">
        <v>117</v>
      </c>
      <c r="H2779" t="s">
        <v>117</v>
      </c>
      <c r="I2779" t="s">
        <v>117</v>
      </c>
      <c r="J2779" t="s">
        <v>5824</v>
      </c>
      <c r="L2779" t="s">
        <v>5825</v>
      </c>
      <c r="N2779" t="s">
        <v>136</v>
      </c>
      <c r="O2779" t="s">
        <v>121</v>
      </c>
      <c r="P2779" s="6">
        <v>96950</v>
      </c>
      <c r="Q2779" t="s">
        <v>122</v>
      </c>
      <c r="S2779" s="8">
        <v>16702356622</v>
      </c>
      <c r="U2779" t="s">
        <v>5826</v>
      </c>
      <c r="V2779">
        <v>531110</v>
      </c>
      <c r="W2779" t="s">
        <v>124</v>
      </c>
      <c r="Y2779" t="s">
        <v>5827</v>
      </c>
      <c r="Z2779" t="s">
        <v>5828</v>
      </c>
      <c r="AA2779" t="s">
        <v>5829</v>
      </c>
      <c r="AB2779" t="s">
        <v>5830</v>
      </c>
      <c r="AC2779" t="s">
        <v>5831</v>
      </c>
      <c r="AD2779" t="s">
        <v>5832</v>
      </c>
      <c r="AE2779" t="s">
        <v>136</v>
      </c>
      <c r="AF2779" t="s">
        <v>121</v>
      </c>
      <c r="AG2779" s="6">
        <v>96950</v>
      </c>
      <c r="AH2779" t="s">
        <v>122</v>
      </c>
      <c r="AJ2779" s="8">
        <v>16702356622</v>
      </c>
      <c r="AL2779" t="s">
        <v>5833</v>
      </c>
      <c r="BE2779" t="str">
        <f>"49-9071.00"</f>
        <v>49-9071.00</v>
      </c>
      <c r="BF2779" t="s">
        <v>156</v>
      </c>
      <c r="BG2779" t="s">
        <v>5834</v>
      </c>
      <c r="BH2779" t="s">
        <v>156</v>
      </c>
      <c r="BI2779">
        <v>12</v>
      </c>
      <c r="BJ2779">
        <v>12</v>
      </c>
      <c r="BK2779" s="1">
        <v>45931</v>
      </c>
      <c r="BL2779" s="1">
        <v>46295</v>
      </c>
      <c r="BM2779" s="1">
        <v>45931</v>
      </c>
      <c r="BN2779" s="1">
        <v>46295</v>
      </c>
      <c r="BO2779">
        <v>40</v>
      </c>
      <c r="BP2779">
        <v>0</v>
      </c>
      <c r="BQ2779">
        <v>8</v>
      </c>
      <c r="BR2779">
        <v>8</v>
      </c>
      <c r="BS2779">
        <v>8</v>
      </c>
      <c r="BT2779">
        <v>8</v>
      </c>
      <c r="BU2779">
        <v>8</v>
      </c>
      <c r="BV2779">
        <v>0</v>
      </c>
      <c r="BW2779" t="str">
        <f>"8:00 AM"</f>
        <v>8:00 AM</v>
      </c>
      <c r="BX2779" t="str">
        <f>"5:00 PM"</f>
        <v>5:00 PM</v>
      </c>
      <c r="BY2779" t="s">
        <v>159</v>
      </c>
      <c r="BZ2779">
        <v>0</v>
      </c>
      <c r="CA2779">
        <v>6</v>
      </c>
      <c r="CB2779" t="s">
        <v>117</v>
      </c>
      <c r="CD2779" t="s">
        <v>5835</v>
      </c>
      <c r="CE2779" t="s">
        <v>5836</v>
      </c>
      <c r="CG2779" t="s">
        <v>136</v>
      </c>
      <c r="CH2779" t="s">
        <v>121</v>
      </c>
      <c r="CI2779" s="6">
        <v>96950</v>
      </c>
      <c r="CJ2779" s="10">
        <v>9.75</v>
      </c>
      <c r="CK2779" s="10">
        <v>11</v>
      </c>
      <c r="CL2779" s="10">
        <v>14.63</v>
      </c>
      <c r="CM2779" s="10">
        <v>16.5</v>
      </c>
      <c r="CN2779" t="s">
        <v>137</v>
      </c>
      <c r="CP2779" t="s">
        <v>209</v>
      </c>
      <c r="CR2779" t="s">
        <v>117</v>
      </c>
      <c r="CS2779" t="s">
        <v>139</v>
      </c>
      <c r="CT2779" t="s">
        <v>139</v>
      </c>
      <c r="CU2779" t="s">
        <v>139</v>
      </c>
      <c r="CV2779" t="s">
        <v>140</v>
      </c>
      <c r="CW2779" t="s">
        <v>139</v>
      </c>
      <c r="CX2779" t="s">
        <v>139</v>
      </c>
      <c r="CY2779" t="s">
        <v>12692</v>
      </c>
      <c r="CZ2779" s="8">
        <v>16702356622</v>
      </c>
      <c r="DA2779" t="s">
        <v>5833</v>
      </c>
      <c r="DB2779" t="s">
        <v>140</v>
      </c>
      <c r="DC2779" t="s">
        <v>139</v>
      </c>
      <c r="DD2779" t="s">
        <v>117</v>
      </c>
    </row>
    <row r="2780" spans="1:108" ht="15" customHeight="1" x14ac:dyDescent="0.35">
      <c r="A2780" t="s">
        <v>8438</v>
      </c>
      <c r="B2780" t="s">
        <v>144</v>
      </c>
      <c r="C2780" s="1">
        <v>45800</v>
      </c>
      <c r="D2780" s="1">
        <v>45852</v>
      </c>
      <c r="E2780" t="s">
        <v>211</v>
      </c>
      <c r="G2780" t="s">
        <v>139</v>
      </c>
      <c r="H2780" t="s">
        <v>117</v>
      </c>
      <c r="I2780" t="s">
        <v>117</v>
      </c>
      <c r="J2780" t="s">
        <v>1907</v>
      </c>
      <c r="K2780" t="s">
        <v>1908</v>
      </c>
      <c r="L2780" t="s">
        <v>1909</v>
      </c>
      <c r="M2780" t="s">
        <v>1910</v>
      </c>
      <c r="N2780" t="s">
        <v>136</v>
      </c>
      <c r="O2780" t="s">
        <v>121</v>
      </c>
      <c r="P2780" s="6">
        <v>96950</v>
      </c>
      <c r="Q2780" t="s">
        <v>122</v>
      </c>
      <c r="R2780" t="s">
        <v>469</v>
      </c>
      <c r="S2780" s="8">
        <v>16702352653</v>
      </c>
      <c r="T2780">
        <v>324</v>
      </c>
      <c r="U2780" t="s">
        <v>1911</v>
      </c>
      <c r="V2780">
        <v>424410</v>
      </c>
      <c r="W2780" t="s">
        <v>124</v>
      </c>
      <c r="Y2780" t="s">
        <v>1912</v>
      </c>
      <c r="Z2780" t="s">
        <v>1913</v>
      </c>
      <c r="AA2780" t="s">
        <v>1914</v>
      </c>
      <c r="AB2780" t="s">
        <v>1915</v>
      </c>
      <c r="AC2780" t="s">
        <v>1909</v>
      </c>
      <c r="AD2780" t="s">
        <v>1910</v>
      </c>
      <c r="AE2780" t="s">
        <v>136</v>
      </c>
      <c r="AF2780" t="s">
        <v>121</v>
      </c>
      <c r="AG2780" s="6">
        <v>96950</v>
      </c>
      <c r="AH2780" t="s">
        <v>122</v>
      </c>
      <c r="AI2780" t="s">
        <v>469</v>
      </c>
      <c r="AJ2780" s="8">
        <v>16702352653</v>
      </c>
      <c r="AK2780">
        <v>324</v>
      </c>
      <c r="AL2780" t="s">
        <v>1916</v>
      </c>
      <c r="BE2780" t="str">
        <f>"49-9021.00"</f>
        <v>49-9021.00</v>
      </c>
      <c r="BF2780" t="s">
        <v>239</v>
      </c>
      <c r="BG2780" t="s">
        <v>1917</v>
      </c>
      <c r="BH2780" t="s">
        <v>1918</v>
      </c>
      <c r="BI2780">
        <v>2</v>
      </c>
      <c r="BJ2780">
        <v>2</v>
      </c>
      <c r="BK2780" s="1">
        <v>45871</v>
      </c>
      <c r="BL2780" s="1">
        <v>46966</v>
      </c>
      <c r="BM2780" s="1">
        <v>45871</v>
      </c>
      <c r="BN2780" s="1">
        <v>46966</v>
      </c>
      <c r="BO2780">
        <v>35</v>
      </c>
      <c r="BP2780">
        <v>0</v>
      </c>
      <c r="BQ2780">
        <v>7</v>
      </c>
      <c r="BR2780">
        <v>7</v>
      </c>
      <c r="BS2780">
        <v>7</v>
      </c>
      <c r="BT2780">
        <v>7</v>
      </c>
      <c r="BU2780">
        <v>7</v>
      </c>
      <c r="BV2780">
        <v>0</v>
      </c>
      <c r="BW2780" t="str">
        <f>"8:00 AM"</f>
        <v>8:00 AM</v>
      </c>
      <c r="BX2780" t="str">
        <f>"4:00 PM"</f>
        <v>4:00 PM</v>
      </c>
      <c r="BY2780" t="s">
        <v>159</v>
      </c>
      <c r="BZ2780">
        <v>0</v>
      </c>
      <c r="CA2780">
        <v>12</v>
      </c>
      <c r="CB2780" t="s">
        <v>117</v>
      </c>
      <c r="CD2780" t="s">
        <v>1919</v>
      </c>
      <c r="CE2780" t="s">
        <v>1920</v>
      </c>
      <c r="CF2780" t="s">
        <v>1910</v>
      </c>
      <c r="CG2780" t="s">
        <v>136</v>
      </c>
      <c r="CH2780" t="s">
        <v>121</v>
      </c>
      <c r="CI2780" s="6">
        <v>96950</v>
      </c>
      <c r="CJ2780" s="10">
        <v>10.74</v>
      </c>
      <c r="CK2780" s="10">
        <v>15</v>
      </c>
      <c r="CL2780" s="10">
        <v>16.11</v>
      </c>
      <c r="CM2780" s="10">
        <v>22.5</v>
      </c>
      <c r="CN2780" t="s">
        <v>137</v>
      </c>
      <c r="CO2780" t="s">
        <v>133</v>
      </c>
      <c r="CP2780" t="s">
        <v>138</v>
      </c>
      <c r="CR2780" t="s">
        <v>117</v>
      </c>
      <c r="CS2780" t="s">
        <v>139</v>
      </c>
      <c r="CT2780" t="s">
        <v>140</v>
      </c>
      <c r="CU2780" t="s">
        <v>139</v>
      </c>
      <c r="CV2780" t="s">
        <v>140</v>
      </c>
      <c r="CW2780" t="s">
        <v>139</v>
      </c>
      <c r="CX2780" t="s">
        <v>140</v>
      </c>
      <c r="CY2780" s="2" t="s">
        <v>8439</v>
      </c>
      <c r="CZ2780" s="8">
        <v>16702352653</v>
      </c>
      <c r="DA2780" t="s">
        <v>1916</v>
      </c>
      <c r="DB2780" t="s">
        <v>1095</v>
      </c>
      <c r="DC2780" t="s">
        <v>139</v>
      </c>
      <c r="DD2780" t="s">
        <v>117</v>
      </c>
    </row>
    <row r="2781" spans="1:108" ht="15" customHeight="1" x14ac:dyDescent="0.35">
      <c r="A2781" t="s">
        <v>6138</v>
      </c>
      <c r="B2781" t="s">
        <v>144</v>
      </c>
      <c r="C2781" s="1">
        <v>45800</v>
      </c>
      <c r="D2781" s="1">
        <v>45852</v>
      </c>
      <c r="E2781" t="s">
        <v>211</v>
      </c>
      <c r="G2781" t="s">
        <v>139</v>
      </c>
      <c r="H2781" t="s">
        <v>117</v>
      </c>
      <c r="I2781" t="s">
        <v>117</v>
      </c>
      <c r="J2781" t="s">
        <v>1907</v>
      </c>
      <c r="K2781" t="s">
        <v>1908</v>
      </c>
      <c r="L2781" t="s">
        <v>1909</v>
      </c>
      <c r="M2781" t="s">
        <v>1910</v>
      </c>
      <c r="N2781" t="s">
        <v>136</v>
      </c>
      <c r="O2781" t="s">
        <v>121</v>
      </c>
      <c r="P2781" s="6">
        <v>96950</v>
      </c>
      <c r="Q2781" t="s">
        <v>122</v>
      </c>
      <c r="R2781" t="s">
        <v>4761</v>
      </c>
      <c r="S2781" s="8">
        <v>16702352353</v>
      </c>
      <c r="T2781">
        <v>324</v>
      </c>
      <c r="U2781" t="s">
        <v>1911</v>
      </c>
      <c r="V2781">
        <v>424410</v>
      </c>
      <c r="W2781" t="s">
        <v>124</v>
      </c>
      <c r="Y2781" t="s">
        <v>1912</v>
      </c>
      <c r="Z2781" t="s">
        <v>1913</v>
      </c>
      <c r="AA2781" t="s">
        <v>1914</v>
      </c>
      <c r="AB2781" t="s">
        <v>1915</v>
      </c>
      <c r="AC2781" t="s">
        <v>1909</v>
      </c>
      <c r="AD2781" t="s">
        <v>1910</v>
      </c>
      <c r="AE2781" t="s">
        <v>136</v>
      </c>
      <c r="AF2781" t="s">
        <v>121</v>
      </c>
      <c r="AG2781" s="6">
        <v>96950</v>
      </c>
      <c r="AH2781" t="s">
        <v>122</v>
      </c>
      <c r="AI2781" t="s">
        <v>469</v>
      </c>
      <c r="AJ2781" s="8">
        <v>16702352653</v>
      </c>
      <c r="AK2781">
        <v>324</v>
      </c>
      <c r="AL2781" t="s">
        <v>1916</v>
      </c>
      <c r="BE2781" t="str">
        <f>"49-9071.00"</f>
        <v>49-9071.00</v>
      </c>
      <c r="BF2781" t="s">
        <v>156</v>
      </c>
      <c r="BG2781" t="s">
        <v>6139</v>
      </c>
      <c r="BH2781" t="s">
        <v>3901</v>
      </c>
      <c r="BI2781">
        <v>2</v>
      </c>
      <c r="BJ2781">
        <v>2</v>
      </c>
      <c r="BK2781" s="1">
        <v>45871</v>
      </c>
      <c r="BL2781" s="1">
        <v>46966</v>
      </c>
      <c r="BM2781" s="1">
        <v>45871</v>
      </c>
      <c r="BN2781" s="1">
        <v>46966</v>
      </c>
      <c r="BO2781">
        <v>35</v>
      </c>
      <c r="BP2781">
        <v>0</v>
      </c>
      <c r="BQ2781">
        <v>7</v>
      </c>
      <c r="BR2781">
        <v>7</v>
      </c>
      <c r="BS2781">
        <v>7</v>
      </c>
      <c r="BT2781">
        <v>7</v>
      </c>
      <c r="BU2781">
        <v>7</v>
      </c>
      <c r="BV2781">
        <v>0</v>
      </c>
      <c r="BW2781" t="str">
        <f>"8:00 AM"</f>
        <v>8:00 AM</v>
      </c>
      <c r="BX2781" t="str">
        <f>"4:00 PM"</f>
        <v>4:00 PM</v>
      </c>
      <c r="BY2781" t="s">
        <v>159</v>
      </c>
      <c r="BZ2781">
        <v>0</v>
      </c>
      <c r="CA2781">
        <v>3</v>
      </c>
      <c r="CB2781" t="s">
        <v>117</v>
      </c>
      <c r="CD2781" t="s">
        <v>133</v>
      </c>
      <c r="CE2781" t="s">
        <v>1909</v>
      </c>
      <c r="CF2781" t="s">
        <v>1910</v>
      </c>
      <c r="CG2781" t="s">
        <v>136</v>
      </c>
      <c r="CH2781" t="s">
        <v>121</v>
      </c>
      <c r="CI2781" s="6">
        <v>96950</v>
      </c>
      <c r="CJ2781" s="10">
        <v>9.75</v>
      </c>
      <c r="CK2781" s="10">
        <v>15</v>
      </c>
      <c r="CL2781" s="10">
        <v>14.62</v>
      </c>
      <c r="CM2781" s="10">
        <v>22.5</v>
      </c>
      <c r="CN2781" t="s">
        <v>137</v>
      </c>
      <c r="CO2781" t="s">
        <v>133</v>
      </c>
      <c r="CP2781" t="s">
        <v>138</v>
      </c>
      <c r="CR2781" t="s">
        <v>117</v>
      </c>
      <c r="CS2781" t="s">
        <v>139</v>
      </c>
      <c r="CT2781" t="s">
        <v>140</v>
      </c>
      <c r="CU2781" t="s">
        <v>139</v>
      </c>
      <c r="CV2781" t="s">
        <v>140</v>
      </c>
      <c r="CW2781" t="s">
        <v>139</v>
      </c>
      <c r="CX2781" t="s">
        <v>140</v>
      </c>
      <c r="CY2781" t="s">
        <v>1921</v>
      </c>
      <c r="CZ2781" s="8">
        <v>16702352653</v>
      </c>
      <c r="DA2781" t="s">
        <v>1916</v>
      </c>
      <c r="DB2781" t="s">
        <v>1095</v>
      </c>
      <c r="DC2781" t="s">
        <v>139</v>
      </c>
      <c r="DD2781" t="s">
        <v>117</v>
      </c>
    </row>
    <row r="2782" spans="1:108" ht="15" customHeight="1" x14ac:dyDescent="0.35">
      <c r="A2782" t="s">
        <v>6017</v>
      </c>
      <c r="B2782" t="s">
        <v>166</v>
      </c>
      <c r="C2782" s="1">
        <v>45800</v>
      </c>
      <c r="D2782" s="1">
        <v>45852</v>
      </c>
      <c r="E2782" t="s">
        <v>211</v>
      </c>
      <c r="G2782" t="s">
        <v>139</v>
      </c>
      <c r="H2782" t="s">
        <v>117</v>
      </c>
      <c r="I2782" t="s">
        <v>117</v>
      </c>
      <c r="J2782" t="s">
        <v>2049</v>
      </c>
      <c r="K2782" t="s">
        <v>2050</v>
      </c>
      <c r="L2782" t="s">
        <v>6018</v>
      </c>
      <c r="N2782" t="s">
        <v>120</v>
      </c>
      <c r="O2782" t="s">
        <v>121</v>
      </c>
      <c r="P2782" s="6">
        <v>96950</v>
      </c>
      <c r="Q2782" t="s">
        <v>122</v>
      </c>
      <c r="R2782" t="s">
        <v>6019</v>
      </c>
      <c r="S2782" s="8">
        <v>16702343207</v>
      </c>
      <c r="U2782" t="s">
        <v>2052</v>
      </c>
      <c r="V2782">
        <v>61111</v>
      </c>
      <c r="W2782" t="s">
        <v>124</v>
      </c>
      <c r="Y2782" t="s">
        <v>2053</v>
      </c>
      <c r="Z2782" t="s">
        <v>2054</v>
      </c>
      <c r="AA2782" t="s">
        <v>2055</v>
      </c>
      <c r="AB2782" t="s">
        <v>128</v>
      </c>
      <c r="AC2782" t="s">
        <v>6018</v>
      </c>
      <c r="AE2782" t="s">
        <v>120</v>
      </c>
      <c r="AF2782" t="s">
        <v>121</v>
      </c>
      <c r="AG2782" s="6">
        <v>96950</v>
      </c>
      <c r="AH2782" t="s">
        <v>122</v>
      </c>
      <c r="AI2782" t="s">
        <v>6020</v>
      </c>
      <c r="AJ2782" s="8">
        <v>16702343207</v>
      </c>
      <c r="AL2782" t="s">
        <v>2056</v>
      </c>
      <c r="BE2782" t="str">
        <f>"25-2022.00"</f>
        <v>25-2022.00</v>
      </c>
      <c r="BF2782" t="s">
        <v>2569</v>
      </c>
      <c r="BG2782" t="s">
        <v>6021</v>
      </c>
      <c r="BH2782" t="s">
        <v>6022</v>
      </c>
      <c r="BI2782">
        <v>2</v>
      </c>
      <c r="BK2782" s="1">
        <v>45870</v>
      </c>
      <c r="BL2782" s="1">
        <v>46234</v>
      </c>
      <c r="BO2782">
        <v>40</v>
      </c>
      <c r="BP2782">
        <v>0</v>
      </c>
      <c r="BQ2782">
        <v>8</v>
      </c>
      <c r="BR2782">
        <v>8</v>
      </c>
      <c r="BS2782">
        <v>8</v>
      </c>
      <c r="BT2782">
        <v>8</v>
      </c>
      <c r="BU2782">
        <v>8</v>
      </c>
      <c r="BV2782">
        <v>0</v>
      </c>
      <c r="BW2782" t="str">
        <f>"8:00 AM"</f>
        <v>8:00 AM</v>
      </c>
      <c r="BX2782" t="str">
        <f>"5:00 PM"</f>
        <v>5:00 PM</v>
      </c>
      <c r="BY2782" t="s">
        <v>588</v>
      </c>
      <c r="BZ2782">
        <v>0</v>
      </c>
      <c r="CA2782">
        <v>12</v>
      </c>
      <c r="CB2782" t="s">
        <v>117</v>
      </c>
      <c r="CD2782" s="2" t="s">
        <v>6023</v>
      </c>
      <c r="CE2782" t="s">
        <v>6024</v>
      </c>
      <c r="CG2782" t="s">
        <v>120</v>
      </c>
      <c r="CH2782" t="s">
        <v>121</v>
      </c>
      <c r="CI2782" s="6">
        <v>96950</v>
      </c>
      <c r="CJ2782" s="10">
        <v>20.89</v>
      </c>
      <c r="CK2782" s="10">
        <v>20.89</v>
      </c>
      <c r="CL2782" s="10">
        <v>31.33</v>
      </c>
      <c r="CM2782" s="10">
        <v>31.33</v>
      </c>
      <c r="CN2782" t="s">
        <v>137</v>
      </c>
      <c r="CP2782" t="s">
        <v>138</v>
      </c>
      <c r="CR2782" t="s">
        <v>117</v>
      </c>
      <c r="CS2782" t="s">
        <v>139</v>
      </c>
      <c r="CT2782" t="s">
        <v>140</v>
      </c>
      <c r="CU2782" t="s">
        <v>139</v>
      </c>
      <c r="CV2782" t="s">
        <v>140</v>
      </c>
      <c r="CW2782" t="s">
        <v>139</v>
      </c>
      <c r="CX2782" t="s">
        <v>140</v>
      </c>
      <c r="CY2782" t="s">
        <v>6025</v>
      </c>
      <c r="CZ2782" s="8">
        <v>16702343203</v>
      </c>
      <c r="DA2782" t="s">
        <v>2056</v>
      </c>
      <c r="DB2782" t="s">
        <v>140</v>
      </c>
      <c r="DC2782" t="s">
        <v>139</v>
      </c>
      <c r="DD2782" t="s">
        <v>117</v>
      </c>
    </row>
    <row r="2783" spans="1:108" ht="15" customHeight="1" x14ac:dyDescent="0.35">
      <c r="A2783" t="s">
        <v>15602</v>
      </c>
      <c r="B2783" t="s">
        <v>144</v>
      </c>
      <c r="C2783" s="1">
        <v>45800</v>
      </c>
      <c r="D2783" s="1">
        <v>45852</v>
      </c>
      <c r="E2783" t="s">
        <v>116</v>
      </c>
      <c r="F2783" s="1">
        <v>45960</v>
      </c>
      <c r="G2783" t="s">
        <v>117</v>
      </c>
      <c r="H2783" t="s">
        <v>117</v>
      </c>
      <c r="I2783" t="s">
        <v>117</v>
      </c>
      <c r="J2783" t="s">
        <v>2589</v>
      </c>
      <c r="K2783" t="s">
        <v>140</v>
      </c>
      <c r="L2783" t="s">
        <v>2590</v>
      </c>
      <c r="M2783" t="s">
        <v>2591</v>
      </c>
      <c r="N2783" t="s">
        <v>1143</v>
      </c>
      <c r="O2783" t="s">
        <v>121</v>
      </c>
      <c r="P2783" s="6">
        <v>96952</v>
      </c>
      <c r="Q2783" t="s">
        <v>122</v>
      </c>
      <c r="R2783" t="s">
        <v>140</v>
      </c>
      <c r="S2783" s="8">
        <v>16704339989</v>
      </c>
      <c r="U2783" t="s">
        <v>2592</v>
      </c>
      <c r="V2783">
        <v>481111</v>
      </c>
      <c r="W2783" t="s">
        <v>124</v>
      </c>
      <c r="Y2783" t="s">
        <v>2593</v>
      </c>
      <c r="Z2783" t="s">
        <v>2594</v>
      </c>
      <c r="AA2783" t="s">
        <v>2595</v>
      </c>
      <c r="AB2783" t="s">
        <v>205</v>
      </c>
      <c r="AC2783" t="s">
        <v>2590</v>
      </c>
      <c r="AD2783" t="s">
        <v>2591</v>
      </c>
      <c r="AE2783" t="s">
        <v>551</v>
      </c>
      <c r="AF2783" t="s">
        <v>121</v>
      </c>
      <c r="AG2783" s="6">
        <v>96952</v>
      </c>
      <c r="AH2783" t="s">
        <v>122</v>
      </c>
      <c r="AJ2783" s="8">
        <v>16704339989</v>
      </c>
      <c r="AL2783" t="s">
        <v>2596</v>
      </c>
      <c r="BE2783" t="str">
        <f>"49-9071.00"</f>
        <v>49-9071.00</v>
      </c>
      <c r="BF2783" t="s">
        <v>156</v>
      </c>
      <c r="BG2783" t="s">
        <v>9567</v>
      </c>
      <c r="BH2783" t="s">
        <v>4476</v>
      </c>
      <c r="BI2783">
        <v>1</v>
      </c>
      <c r="BJ2783">
        <v>1</v>
      </c>
      <c r="BK2783" s="1">
        <v>45962</v>
      </c>
      <c r="BL2783" s="1">
        <v>46326</v>
      </c>
      <c r="BM2783" s="1">
        <v>45962</v>
      </c>
      <c r="BN2783" s="1">
        <v>46326</v>
      </c>
      <c r="BO2783">
        <v>40</v>
      </c>
      <c r="BP2783">
        <v>0</v>
      </c>
      <c r="BQ2783">
        <v>8</v>
      </c>
      <c r="BR2783">
        <v>8</v>
      </c>
      <c r="BS2783">
        <v>8</v>
      </c>
      <c r="BT2783">
        <v>8</v>
      </c>
      <c r="BU2783">
        <v>8</v>
      </c>
      <c r="BV2783">
        <v>0</v>
      </c>
      <c r="BW2783" t="str">
        <f>"8:00 AM"</f>
        <v>8:00 AM</v>
      </c>
      <c r="BX2783" t="str">
        <f>"5:00 PM"</f>
        <v>5:00 PM</v>
      </c>
      <c r="BY2783" t="s">
        <v>159</v>
      </c>
      <c r="BZ2783">
        <v>0</v>
      </c>
      <c r="CA2783">
        <v>12</v>
      </c>
      <c r="CB2783" t="s">
        <v>117</v>
      </c>
      <c r="CD2783" s="2" t="s">
        <v>4477</v>
      </c>
      <c r="CE2783" t="s">
        <v>2590</v>
      </c>
      <c r="CF2783" t="s">
        <v>2591</v>
      </c>
      <c r="CG2783" t="s">
        <v>551</v>
      </c>
      <c r="CH2783" t="s">
        <v>121</v>
      </c>
      <c r="CI2783" s="6">
        <v>96952</v>
      </c>
      <c r="CJ2783" s="10">
        <v>9.75</v>
      </c>
      <c r="CK2783" s="10">
        <v>9.8000000000000007</v>
      </c>
      <c r="CL2783" s="10">
        <v>0</v>
      </c>
      <c r="CM2783" s="10">
        <v>0</v>
      </c>
      <c r="CN2783" t="s">
        <v>137</v>
      </c>
      <c r="CO2783" t="s">
        <v>140</v>
      </c>
      <c r="CP2783" t="s">
        <v>138</v>
      </c>
      <c r="CR2783" t="s">
        <v>117</v>
      </c>
      <c r="CS2783" t="s">
        <v>139</v>
      </c>
      <c r="CT2783" t="s">
        <v>140</v>
      </c>
      <c r="CU2783" t="s">
        <v>140</v>
      </c>
      <c r="CV2783" t="s">
        <v>139</v>
      </c>
      <c r="CW2783" t="s">
        <v>139</v>
      </c>
      <c r="CX2783" t="s">
        <v>140</v>
      </c>
      <c r="CY2783" t="s">
        <v>2601</v>
      </c>
      <c r="CZ2783" s="8">
        <v>16704339989</v>
      </c>
      <c r="DA2783" t="s">
        <v>2602</v>
      </c>
      <c r="DB2783" t="s">
        <v>140</v>
      </c>
      <c r="DC2783" t="s">
        <v>139</v>
      </c>
      <c r="DD2783" t="s">
        <v>117</v>
      </c>
    </row>
    <row r="2784" spans="1:108" ht="15" customHeight="1" x14ac:dyDescent="0.35">
      <c r="A2784" t="s">
        <v>8618</v>
      </c>
      <c r="B2784" t="s">
        <v>144</v>
      </c>
      <c r="C2784" s="1">
        <v>45800</v>
      </c>
      <c r="D2784" s="1">
        <v>45852</v>
      </c>
      <c r="E2784" t="s">
        <v>116</v>
      </c>
      <c r="F2784" s="1">
        <v>45929</v>
      </c>
      <c r="G2784" t="s">
        <v>117</v>
      </c>
      <c r="H2784" t="s">
        <v>117</v>
      </c>
      <c r="I2784" t="s">
        <v>117</v>
      </c>
      <c r="J2784" t="s">
        <v>8619</v>
      </c>
      <c r="K2784" t="s">
        <v>8620</v>
      </c>
      <c r="L2784" t="s">
        <v>2860</v>
      </c>
      <c r="M2784" t="s">
        <v>2861</v>
      </c>
      <c r="N2784" t="s">
        <v>136</v>
      </c>
      <c r="O2784" t="s">
        <v>121</v>
      </c>
      <c r="P2784" s="6">
        <v>96950</v>
      </c>
      <c r="Q2784" t="s">
        <v>122</v>
      </c>
      <c r="S2784" s="8">
        <v>16707897676</v>
      </c>
      <c r="U2784" t="s">
        <v>8621</v>
      </c>
      <c r="V2784">
        <v>561520</v>
      </c>
      <c r="W2784" t="s">
        <v>124</v>
      </c>
      <c r="Y2784" t="s">
        <v>849</v>
      </c>
      <c r="Z2784" t="s">
        <v>2863</v>
      </c>
      <c r="AB2784" t="s">
        <v>205</v>
      </c>
      <c r="AC2784" t="s">
        <v>2860</v>
      </c>
      <c r="AD2784" t="s">
        <v>2861</v>
      </c>
      <c r="AE2784" t="s">
        <v>136</v>
      </c>
      <c r="AF2784" t="s">
        <v>121</v>
      </c>
      <c r="AG2784" s="6">
        <v>96950</v>
      </c>
      <c r="AH2784" t="s">
        <v>122</v>
      </c>
      <c r="AJ2784" s="8">
        <v>16707897676</v>
      </c>
      <c r="AL2784" t="s">
        <v>8622</v>
      </c>
      <c r="BE2784" t="str">
        <f>"39-7011.00"</f>
        <v>39-7011.00</v>
      </c>
      <c r="BF2784" t="s">
        <v>1985</v>
      </c>
      <c r="BG2784" t="s">
        <v>8623</v>
      </c>
      <c r="BH2784" t="s">
        <v>3349</v>
      </c>
      <c r="BI2784">
        <v>6</v>
      </c>
      <c r="BJ2784">
        <v>6</v>
      </c>
      <c r="BK2784" s="1">
        <v>45931</v>
      </c>
      <c r="BL2784" s="1">
        <v>46295</v>
      </c>
      <c r="BM2784" s="1">
        <v>45931</v>
      </c>
      <c r="BN2784" s="1">
        <v>46295</v>
      </c>
      <c r="BO2784">
        <v>35</v>
      </c>
      <c r="BP2784">
        <v>0</v>
      </c>
      <c r="BQ2784">
        <v>7</v>
      </c>
      <c r="BR2784">
        <v>7</v>
      </c>
      <c r="BS2784">
        <v>7</v>
      </c>
      <c r="BT2784">
        <v>7</v>
      </c>
      <c r="BU2784">
        <v>7</v>
      </c>
      <c r="BV2784">
        <v>0</v>
      </c>
      <c r="BW2784" t="str">
        <f>"9:00 AM"</f>
        <v>9:00 AM</v>
      </c>
      <c r="BX2784" t="str">
        <f>"5:00 PM"</f>
        <v>5:00 PM</v>
      </c>
      <c r="BY2784" t="s">
        <v>159</v>
      </c>
      <c r="BZ2784">
        <v>0</v>
      </c>
      <c r="CA2784">
        <v>24</v>
      </c>
      <c r="CB2784" t="s">
        <v>117</v>
      </c>
      <c r="CD2784" t="s">
        <v>8624</v>
      </c>
      <c r="CE2784" t="s">
        <v>2860</v>
      </c>
      <c r="CF2784" t="s">
        <v>2861</v>
      </c>
      <c r="CG2784" t="s">
        <v>136</v>
      </c>
      <c r="CH2784" t="s">
        <v>121</v>
      </c>
      <c r="CI2784" s="6">
        <v>96950</v>
      </c>
      <c r="CJ2784" s="10">
        <v>10.43</v>
      </c>
      <c r="CK2784" s="10">
        <v>10.43</v>
      </c>
      <c r="CL2784" s="10">
        <v>15.65</v>
      </c>
      <c r="CM2784" s="10">
        <v>15.65</v>
      </c>
      <c r="CN2784" t="s">
        <v>137</v>
      </c>
      <c r="CO2784" t="s">
        <v>140</v>
      </c>
      <c r="CP2784" t="s">
        <v>138</v>
      </c>
      <c r="CR2784" t="s">
        <v>117</v>
      </c>
      <c r="CS2784" t="s">
        <v>139</v>
      </c>
      <c r="CT2784" t="s">
        <v>140</v>
      </c>
      <c r="CU2784" t="s">
        <v>139</v>
      </c>
      <c r="CV2784" t="s">
        <v>140</v>
      </c>
      <c r="CW2784" t="s">
        <v>139</v>
      </c>
      <c r="CX2784" t="s">
        <v>140</v>
      </c>
      <c r="CY2784" t="s">
        <v>133</v>
      </c>
      <c r="CZ2784" s="8">
        <v>16707897676</v>
      </c>
      <c r="DA2784" t="s">
        <v>8622</v>
      </c>
      <c r="DB2784" t="s">
        <v>140</v>
      </c>
      <c r="DC2784" t="s">
        <v>139</v>
      </c>
      <c r="DD2784" t="s">
        <v>117</v>
      </c>
    </row>
    <row r="2785" spans="1:114" ht="15" customHeight="1" x14ac:dyDescent="0.35">
      <c r="A2785" t="s">
        <v>16797</v>
      </c>
      <c r="B2785" t="s">
        <v>166</v>
      </c>
      <c r="C2785" s="1">
        <v>45804</v>
      </c>
      <c r="D2785" s="1">
        <v>45852</v>
      </c>
      <c r="E2785" t="s">
        <v>116</v>
      </c>
      <c r="F2785" s="1">
        <v>45928</v>
      </c>
      <c r="G2785" t="s">
        <v>139</v>
      </c>
      <c r="H2785" t="s">
        <v>117</v>
      </c>
      <c r="I2785" t="s">
        <v>117</v>
      </c>
      <c r="J2785" t="s">
        <v>3544</v>
      </c>
      <c r="L2785" t="s">
        <v>11905</v>
      </c>
      <c r="M2785" t="s">
        <v>3546</v>
      </c>
      <c r="N2785" t="s">
        <v>120</v>
      </c>
      <c r="O2785" t="s">
        <v>121</v>
      </c>
      <c r="P2785" s="6">
        <v>96950</v>
      </c>
      <c r="Q2785" t="s">
        <v>122</v>
      </c>
      <c r="S2785" s="8">
        <v>16702347243</v>
      </c>
      <c r="U2785" t="s">
        <v>3547</v>
      </c>
      <c r="V2785">
        <v>424410</v>
      </c>
      <c r="W2785" t="s">
        <v>124</v>
      </c>
      <c r="Y2785" t="s">
        <v>3548</v>
      </c>
      <c r="Z2785" t="s">
        <v>3549</v>
      </c>
      <c r="AB2785" t="s">
        <v>154</v>
      </c>
      <c r="AC2785" t="s">
        <v>3546</v>
      </c>
      <c r="AE2785" t="s">
        <v>120</v>
      </c>
      <c r="AF2785" t="s">
        <v>121</v>
      </c>
      <c r="AG2785" s="6">
        <v>96950</v>
      </c>
      <c r="AH2785" t="s">
        <v>122</v>
      </c>
      <c r="AJ2785" s="8">
        <v>16702347243</v>
      </c>
      <c r="AL2785" t="s">
        <v>3550</v>
      </c>
      <c r="BE2785" t="str">
        <f>"43-3031.00"</f>
        <v>43-3031.00</v>
      </c>
      <c r="BF2785" t="s">
        <v>357</v>
      </c>
      <c r="BG2785" t="s">
        <v>16798</v>
      </c>
      <c r="BH2785" t="s">
        <v>7379</v>
      </c>
      <c r="BI2785">
        <v>1</v>
      </c>
      <c r="BK2785" s="1">
        <v>45930</v>
      </c>
      <c r="BL2785" s="1">
        <v>47025</v>
      </c>
      <c r="BO2785">
        <v>36</v>
      </c>
      <c r="BP2785">
        <v>0</v>
      </c>
      <c r="BQ2785">
        <v>6</v>
      </c>
      <c r="BR2785">
        <v>6</v>
      </c>
      <c r="BS2785">
        <v>6</v>
      </c>
      <c r="BT2785">
        <v>6</v>
      </c>
      <c r="BU2785">
        <v>6</v>
      </c>
      <c r="BV2785">
        <v>6</v>
      </c>
      <c r="BW2785" t="str">
        <f>"8:00 AM"</f>
        <v>8:00 AM</v>
      </c>
      <c r="BX2785" t="str">
        <f>"2:00 PM"</f>
        <v>2:00 PM</v>
      </c>
      <c r="BY2785" t="s">
        <v>159</v>
      </c>
      <c r="BZ2785">
        <v>0</v>
      </c>
      <c r="CA2785">
        <v>24</v>
      </c>
      <c r="CB2785" t="s">
        <v>117</v>
      </c>
      <c r="CD2785" s="2" t="s">
        <v>16799</v>
      </c>
      <c r="CE2785" t="s">
        <v>11905</v>
      </c>
      <c r="CF2785" t="s">
        <v>11906</v>
      </c>
      <c r="CG2785" t="s">
        <v>136</v>
      </c>
      <c r="CH2785" t="s">
        <v>121</v>
      </c>
      <c r="CI2785" s="6">
        <v>96950</v>
      </c>
      <c r="CJ2785" s="10">
        <v>12.28</v>
      </c>
      <c r="CK2785" s="10">
        <v>12.3</v>
      </c>
      <c r="CL2785" s="10">
        <v>18.420000000000002</v>
      </c>
      <c r="CM2785" s="10">
        <v>18.45</v>
      </c>
      <c r="CN2785" t="s">
        <v>137</v>
      </c>
      <c r="CO2785" t="s">
        <v>194</v>
      </c>
      <c r="CP2785" t="s">
        <v>138</v>
      </c>
      <c r="CR2785" t="s">
        <v>117</v>
      </c>
      <c r="CS2785" t="s">
        <v>139</v>
      </c>
      <c r="CT2785" t="s">
        <v>140</v>
      </c>
      <c r="CU2785" t="s">
        <v>139</v>
      </c>
      <c r="CV2785" t="s">
        <v>140</v>
      </c>
      <c r="CW2785" t="s">
        <v>139</v>
      </c>
      <c r="CX2785" t="s">
        <v>140</v>
      </c>
      <c r="CY2785" t="s">
        <v>16468</v>
      </c>
      <c r="CZ2785" s="8">
        <v>16702347243</v>
      </c>
      <c r="DA2785" t="s">
        <v>3550</v>
      </c>
      <c r="DB2785" t="s">
        <v>140</v>
      </c>
      <c r="DC2785" t="s">
        <v>139</v>
      </c>
      <c r="DD2785" t="s">
        <v>117</v>
      </c>
    </row>
    <row r="2786" spans="1:114" ht="15" customHeight="1" x14ac:dyDescent="0.35">
      <c r="A2786" t="s">
        <v>14095</v>
      </c>
      <c r="B2786" t="s">
        <v>144</v>
      </c>
      <c r="C2786" s="1">
        <v>45804</v>
      </c>
      <c r="D2786" s="1">
        <v>45852</v>
      </c>
      <c r="E2786" t="s">
        <v>116</v>
      </c>
      <c r="F2786" s="1">
        <v>45930</v>
      </c>
      <c r="G2786" t="s">
        <v>117</v>
      </c>
      <c r="H2786" t="s">
        <v>117</v>
      </c>
      <c r="I2786" t="s">
        <v>117</v>
      </c>
      <c r="J2786" t="s">
        <v>1784</v>
      </c>
      <c r="K2786" t="s">
        <v>1785</v>
      </c>
      <c r="L2786" t="s">
        <v>1786</v>
      </c>
      <c r="M2786" t="s">
        <v>1150</v>
      </c>
      <c r="N2786" t="s">
        <v>120</v>
      </c>
      <c r="O2786" t="s">
        <v>121</v>
      </c>
      <c r="P2786" s="6">
        <v>96950</v>
      </c>
      <c r="Q2786" t="s">
        <v>122</v>
      </c>
      <c r="R2786" t="s">
        <v>382</v>
      </c>
      <c r="S2786" s="8">
        <v>16702349909</v>
      </c>
      <c r="U2786" t="s">
        <v>1787</v>
      </c>
      <c r="V2786">
        <v>812112</v>
      </c>
      <c r="W2786" t="s">
        <v>124</v>
      </c>
      <c r="Y2786" t="s">
        <v>1788</v>
      </c>
      <c r="Z2786" t="s">
        <v>1789</v>
      </c>
      <c r="AB2786" t="s">
        <v>128</v>
      </c>
      <c r="AC2786" t="s">
        <v>1786</v>
      </c>
      <c r="AD2786" t="s">
        <v>1150</v>
      </c>
      <c r="AE2786" t="s">
        <v>120</v>
      </c>
      <c r="AF2786" t="s">
        <v>121</v>
      </c>
      <c r="AG2786" s="6">
        <v>96950</v>
      </c>
      <c r="AH2786" t="s">
        <v>122</v>
      </c>
      <c r="AI2786" t="s">
        <v>382</v>
      </c>
      <c r="AJ2786" s="8">
        <v>16702349909</v>
      </c>
      <c r="AL2786" t="s">
        <v>1790</v>
      </c>
      <c r="BE2786" t="str">
        <f>"39-5012.00"</f>
        <v>39-5012.00</v>
      </c>
      <c r="BF2786" t="s">
        <v>272</v>
      </c>
      <c r="BG2786" t="s">
        <v>1791</v>
      </c>
      <c r="BH2786" t="s">
        <v>1792</v>
      </c>
      <c r="BI2786">
        <v>2</v>
      </c>
      <c r="BJ2786">
        <v>2</v>
      </c>
      <c r="BK2786" s="1">
        <v>45932</v>
      </c>
      <c r="BL2786" s="1">
        <v>46296</v>
      </c>
      <c r="BM2786" s="1">
        <v>45932</v>
      </c>
      <c r="BN2786" s="1">
        <v>46296</v>
      </c>
      <c r="BO2786">
        <v>35</v>
      </c>
      <c r="BP2786">
        <v>7</v>
      </c>
      <c r="BQ2786">
        <v>0</v>
      </c>
      <c r="BR2786">
        <v>7</v>
      </c>
      <c r="BS2786">
        <v>0</v>
      </c>
      <c r="BT2786">
        <v>7</v>
      </c>
      <c r="BU2786">
        <v>7</v>
      </c>
      <c r="BV2786">
        <v>7</v>
      </c>
      <c r="BW2786" t="str">
        <f>"10:00 AM"</f>
        <v>10:00 AM</v>
      </c>
      <c r="BX2786" t="str">
        <f>"6:00 PM"</f>
        <v>6:00 PM</v>
      </c>
      <c r="BY2786" t="s">
        <v>133</v>
      </c>
      <c r="BZ2786">
        <v>0</v>
      </c>
      <c r="CA2786">
        <v>12</v>
      </c>
      <c r="CB2786" t="s">
        <v>117</v>
      </c>
      <c r="CD2786" t="s">
        <v>393</v>
      </c>
      <c r="CE2786" t="s">
        <v>1786</v>
      </c>
      <c r="CF2786" t="s">
        <v>1150</v>
      </c>
      <c r="CG2786" t="s">
        <v>120</v>
      </c>
      <c r="CH2786" t="s">
        <v>121</v>
      </c>
      <c r="CI2786" s="6">
        <v>96950</v>
      </c>
      <c r="CJ2786" s="10">
        <v>7.98</v>
      </c>
      <c r="CK2786" s="10">
        <v>7.98</v>
      </c>
      <c r="CL2786" s="10">
        <v>11.97</v>
      </c>
      <c r="CM2786" s="10">
        <v>11.97</v>
      </c>
      <c r="CN2786" t="s">
        <v>137</v>
      </c>
      <c r="CO2786" t="s">
        <v>393</v>
      </c>
      <c r="CP2786" t="s">
        <v>138</v>
      </c>
      <c r="CR2786" t="s">
        <v>117</v>
      </c>
      <c r="CS2786" t="s">
        <v>139</v>
      </c>
      <c r="CT2786" t="s">
        <v>140</v>
      </c>
      <c r="CU2786" t="s">
        <v>139</v>
      </c>
      <c r="CV2786" t="s">
        <v>140</v>
      </c>
      <c r="CW2786" t="s">
        <v>139</v>
      </c>
      <c r="CX2786" t="s">
        <v>140</v>
      </c>
      <c r="CY2786" t="s">
        <v>394</v>
      </c>
      <c r="CZ2786" s="8">
        <v>16702349909</v>
      </c>
      <c r="DA2786" t="s">
        <v>1790</v>
      </c>
      <c r="DB2786" t="s">
        <v>1095</v>
      </c>
      <c r="DC2786" t="s">
        <v>139</v>
      </c>
      <c r="DD2786" t="s">
        <v>117</v>
      </c>
    </row>
    <row r="2787" spans="1:114" ht="15" customHeight="1" x14ac:dyDescent="0.35">
      <c r="A2787" t="s">
        <v>16682</v>
      </c>
      <c r="B2787" t="s">
        <v>144</v>
      </c>
      <c r="C2787" s="1">
        <v>45804</v>
      </c>
      <c r="D2787" s="1">
        <v>45852</v>
      </c>
      <c r="E2787" t="s">
        <v>211</v>
      </c>
      <c r="G2787" t="s">
        <v>139</v>
      </c>
      <c r="H2787" t="s">
        <v>117</v>
      </c>
      <c r="I2787" t="s">
        <v>117</v>
      </c>
      <c r="J2787" t="s">
        <v>3544</v>
      </c>
      <c r="L2787" t="s">
        <v>3545</v>
      </c>
      <c r="M2787" t="s">
        <v>3546</v>
      </c>
      <c r="N2787" t="s">
        <v>120</v>
      </c>
      <c r="O2787" t="s">
        <v>121</v>
      </c>
      <c r="P2787" s="6">
        <v>96950</v>
      </c>
      <c r="Q2787" t="s">
        <v>122</v>
      </c>
      <c r="S2787" s="8">
        <v>16702347243</v>
      </c>
      <c r="U2787" t="s">
        <v>3547</v>
      </c>
      <c r="V2787">
        <v>424410</v>
      </c>
      <c r="W2787" t="s">
        <v>124</v>
      </c>
      <c r="Y2787" t="s">
        <v>3548</v>
      </c>
      <c r="Z2787" t="s">
        <v>3549</v>
      </c>
      <c r="AB2787" t="s">
        <v>154</v>
      </c>
      <c r="AC2787" t="s">
        <v>3545</v>
      </c>
      <c r="AD2787" t="s">
        <v>3546</v>
      </c>
      <c r="AE2787" t="s">
        <v>120</v>
      </c>
      <c r="AF2787" t="s">
        <v>121</v>
      </c>
      <c r="AG2787" s="6">
        <v>96950</v>
      </c>
      <c r="AH2787" t="s">
        <v>122</v>
      </c>
      <c r="AJ2787" s="8">
        <v>16702347243</v>
      </c>
      <c r="AL2787" t="s">
        <v>3550</v>
      </c>
      <c r="BE2787" t="str">
        <f>"49-9071.00"</f>
        <v>49-9071.00</v>
      </c>
      <c r="BF2787" t="s">
        <v>156</v>
      </c>
      <c r="BG2787" t="s">
        <v>16683</v>
      </c>
      <c r="BH2787" t="s">
        <v>5416</v>
      </c>
      <c r="BI2787">
        <v>2</v>
      </c>
      <c r="BJ2787">
        <v>2</v>
      </c>
      <c r="BK2787" s="1">
        <v>45884</v>
      </c>
      <c r="BL2787" s="1">
        <v>46248</v>
      </c>
      <c r="BM2787" s="1">
        <v>45884</v>
      </c>
      <c r="BN2787" s="1">
        <v>46248</v>
      </c>
      <c r="BO2787">
        <v>36</v>
      </c>
      <c r="BP2787">
        <v>0</v>
      </c>
      <c r="BQ2787">
        <v>6</v>
      </c>
      <c r="BR2787">
        <v>6</v>
      </c>
      <c r="BS2787">
        <v>6</v>
      </c>
      <c r="BT2787">
        <v>6</v>
      </c>
      <c r="BU2787">
        <v>6</v>
      </c>
      <c r="BV2787">
        <v>6</v>
      </c>
      <c r="BW2787" t="str">
        <f>"8:00 AM"</f>
        <v>8:00 AM</v>
      </c>
      <c r="BX2787" t="str">
        <f>"2:00 PM"</f>
        <v>2:00 PM</v>
      </c>
      <c r="BY2787" t="s">
        <v>159</v>
      </c>
      <c r="BZ2787">
        <v>0</v>
      </c>
      <c r="CA2787">
        <v>24</v>
      </c>
      <c r="CB2787" t="s">
        <v>117</v>
      </c>
      <c r="CD2787" s="2" t="s">
        <v>12001</v>
      </c>
      <c r="CE2787" t="s">
        <v>3545</v>
      </c>
      <c r="CF2787" t="s">
        <v>3546</v>
      </c>
      <c r="CG2787" t="s">
        <v>120</v>
      </c>
      <c r="CH2787" t="s">
        <v>121</v>
      </c>
      <c r="CI2787" s="6">
        <v>96950</v>
      </c>
      <c r="CJ2787" s="10">
        <v>9.75</v>
      </c>
      <c r="CK2787" s="10">
        <v>9.8000000000000007</v>
      </c>
      <c r="CL2787" s="10">
        <v>14.63</v>
      </c>
      <c r="CM2787" s="10">
        <v>14.7</v>
      </c>
      <c r="CN2787" t="s">
        <v>137</v>
      </c>
      <c r="CO2787" t="s">
        <v>194</v>
      </c>
      <c r="CP2787" t="s">
        <v>138</v>
      </c>
      <c r="CR2787" t="s">
        <v>117</v>
      </c>
      <c r="CS2787" t="s">
        <v>139</v>
      </c>
      <c r="CT2787" t="s">
        <v>140</v>
      </c>
      <c r="CU2787" t="s">
        <v>139</v>
      </c>
      <c r="CV2787" t="s">
        <v>140</v>
      </c>
      <c r="CW2787" t="s">
        <v>139</v>
      </c>
      <c r="CX2787" t="s">
        <v>140</v>
      </c>
      <c r="CY2787" t="s">
        <v>16468</v>
      </c>
      <c r="CZ2787" s="8">
        <v>16702347243</v>
      </c>
      <c r="DA2787" t="s">
        <v>3550</v>
      </c>
      <c r="DB2787" t="s">
        <v>140</v>
      </c>
      <c r="DC2787" t="s">
        <v>139</v>
      </c>
      <c r="DD2787" t="s">
        <v>117</v>
      </c>
    </row>
    <row r="2788" spans="1:114" ht="15" customHeight="1" x14ac:dyDescent="0.35">
      <c r="A2788" t="s">
        <v>15525</v>
      </c>
      <c r="B2788" t="s">
        <v>144</v>
      </c>
      <c r="C2788" s="1">
        <v>45805</v>
      </c>
      <c r="D2788" s="1">
        <v>45852</v>
      </c>
      <c r="E2788" t="s">
        <v>116</v>
      </c>
      <c r="F2788" s="1">
        <v>45929</v>
      </c>
      <c r="G2788" t="s">
        <v>117</v>
      </c>
      <c r="H2788" t="s">
        <v>117</v>
      </c>
      <c r="I2788" t="s">
        <v>117</v>
      </c>
      <c r="J2788" t="s">
        <v>15526</v>
      </c>
      <c r="K2788" t="s">
        <v>15527</v>
      </c>
      <c r="L2788" t="s">
        <v>15528</v>
      </c>
      <c r="M2788" t="s">
        <v>982</v>
      </c>
      <c r="N2788" t="s">
        <v>120</v>
      </c>
      <c r="O2788" t="s">
        <v>121</v>
      </c>
      <c r="P2788" s="6">
        <v>96950</v>
      </c>
      <c r="Q2788" t="s">
        <v>122</v>
      </c>
      <c r="R2788" t="s">
        <v>652</v>
      </c>
      <c r="S2788" s="8">
        <v>16707899434</v>
      </c>
      <c r="U2788" t="s">
        <v>15529</v>
      </c>
      <c r="V2788">
        <v>812199</v>
      </c>
      <c r="W2788" t="s">
        <v>124</v>
      </c>
      <c r="Y2788" t="s">
        <v>15530</v>
      </c>
      <c r="Z2788" t="s">
        <v>15531</v>
      </c>
      <c r="AA2788" t="s">
        <v>140</v>
      </c>
      <c r="AB2788" t="s">
        <v>657</v>
      </c>
      <c r="AC2788" t="s">
        <v>15528</v>
      </c>
      <c r="AD2788" t="s">
        <v>982</v>
      </c>
      <c r="AE2788" t="s">
        <v>120</v>
      </c>
      <c r="AF2788" t="s">
        <v>121</v>
      </c>
      <c r="AG2788" s="6">
        <v>96950</v>
      </c>
      <c r="AH2788" t="s">
        <v>122</v>
      </c>
      <c r="AI2788" t="s">
        <v>652</v>
      </c>
      <c r="AJ2788" s="8">
        <v>16707899434</v>
      </c>
      <c r="AL2788" t="s">
        <v>15532</v>
      </c>
      <c r="BE2788" t="str">
        <f>"31-9011.00"</f>
        <v>31-9011.00</v>
      </c>
      <c r="BF2788" t="s">
        <v>225</v>
      </c>
      <c r="BG2788" t="s">
        <v>15533</v>
      </c>
      <c r="BH2788" t="s">
        <v>8229</v>
      </c>
      <c r="BI2788">
        <v>3</v>
      </c>
      <c r="BJ2788">
        <v>3</v>
      </c>
      <c r="BK2788" s="1">
        <v>45931</v>
      </c>
      <c r="BL2788" s="1">
        <v>46295</v>
      </c>
      <c r="BM2788" s="1">
        <v>45931</v>
      </c>
      <c r="BN2788" s="1">
        <v>46295</v>
      </c>
      <c r="BO2788">
        <v>35</v>
      </c>
      <c r="BP2788">
        <v>0</v>
      </c>
      <c r="BQ2788">
        <v>7</v>
      </c>
      <c r="BR2788">
        <v>7</v>
      </c>
      <c r="BS2788">
        <v>7</v>
      </c>
      <c r="BT2788">
        <v>7</v>
      </c>
      <c r="BU2788">
        <v>7</v>
      </c>
      <c r="BV2788">
        <v>0</v>
      </c>
      <c r="BW2788" t="str">
        <f>"10:00 AM"</f>
        <v>10:00 AM</v>
      </c>
      <c r="BX2788" t="str">
        <f>"6:00 PM"</f>
        <v>6:00 PM</v>
      </c>
      <c r="BY2788" t="s">
        <v>133</v>
      </c>
      <c r="BZ2788">
        <v>0</v>
      </c>
      <c r="CA2788">
        <v>12</v>
      </c>
      <c r="CB2788" t="s">
        <v>117</v>
      </c>
      <c r="CD2788" t="s">
        <v>15534</v>
      </c>
      <c r="CE2788" t="s">
        <v>1460</v>
      </c>
      <c r="CF2788" t="s">
        <v>982</v>
      </c>
      <c r="CG2788" t="s">
        <v>120</v>
      </c>
      <c r="CH2788" t="s">
        <v>121</v>
      </c>
      <c r="CI2788" s="6">
        <v>96950</v>
      </c>
      <c r="CJ2788" s="10">
        <v>12.37</v>
      </c>
      <c r="CK2788" s="10">
        <v>13</v>
      </c>
      <c r="CL2788" s="10">
        <v>0</v>
      </c>
      <c r="CM2788" s="10">
        <v>0</v>
      </c>
      <c r="CN2788" t="s">
        <v>137</v>
      </c>
      <c r="CO2788" t="s">
        <v>140</v>
      </c>
      <c r="CP2788" t="s">
        <v>138</v>
      </c>
      <c r="CR2788" t="s">
        <v>117</v>
      </c>
      <c r="CS2788" t="s">
        <v>139</v>
      </c>
      <c r="CT2788" t="s">
        <v>139</v>
      </c>
      <c r="CU2788" t="s">
        <v>140</v>
      </c>
      <c r="CV2788" t="s">
        <v>140</v>
      </c>
      <c r="CW2788" t="s">
        <v>139</v>
      </c>
      <c r="CX2788" t="s">
        <v>140</v>
      </c>
      <c r="CY2788" t="s">
        <v>664</v>
      </c>
      <c r="CZ2788" s="8">
        <v>16707899434</v>
      </c>
      <c r="DA2788" t="s">
        <v>15532</v>
      </c>
      <c r="DB2788" t="s">
        <v>140</v>
      </c>
      <c r="DC2788" t="s">
        <v>139</v>
      </c>
      <c r="DD2788" t="s">
        <v>117</v>
      </c>
    </row>
    <row r="2789" spans="1:114" ht="15" customHeight="1" x14ac:dyDescent="0.35">
      <c r="A2789" t="s">
        <v>2832</v>
      </c>
      <c r="B2789" t="s">
        <v>166</v>
      </c>
      <c r="C2789" s="1">
        <v>45805</v>
      </c>
      <c r="D2789" s="1">
        <v>45852</v>
      </c>
      <c r="E2789" t="s">
        <v>116</v>
      </c>
      <c r="F2789" s="1">
        <v>45929</v>
      </c>
      <c r="G2789" t="s">
        <v>117</v>
      </c>
      <c r="H2789" t="s">
        <v>117</v>
      </c>
      <c r="I2789" t="s">
        <v>117</v>
      </c>
      <c r="J2789" t="s">
        <v>295</v>
      </c>
      <c r="K2789" t="s">
        <v>2833</v>
      </c>
      <c r="L2789" t="s">
        <v>2834</v>
      </c>
      <c r="N2789" t="s">
        <v>136</v>
      </c>
      <c r="O2789" t="s">
        <v>121</v>
      </c>
      <c r="P2789" s="6">
        <v>96950</v>
      </c>
      <c r="Q2789" t="s">
        <v>122</v>
      </c>
      <c r="S2789" s="8">
        <v>16702356129</v>
      </c>
      <c r="U2789" t="s">
        <v>299</v>
      </c>
      <c r="V2789">
        <v>56132</v>
      </c>
      <c r="W2789" t="s">
        <v>150</v>
      </c>
      <c r="X2789" t="s">
        <v>139</v>
      </c>
      <c r="Y2789" t="s">
        <v>300</v>
      </c>
      <c r="Z2789" t="s">
        <v>301</v>
      </c>
      <c r="AA2789" t="s">
        <v>2835</v>
      </c>
      <c r="AB2789" t="s">
        <v>237</v>
      </c>
      <c r="AC2789" t="s">
        <v>2834</v>
      </c>
      <c r="AE2789" t="s">
        <v>136</v>
      </c>
      <c r="AF2789" t="s">
        <v>121</v>
      </c>
      <c r="AG2789" s="6">
        <v>96950</v>
      </c>
      <c r="AH2789" t="s">
        <v>122</v>
      </c>
      <c r="AJ2789" s="8">
        <v>16702356129</v>
      </c>
      <c r="AL2789" t="s">
        <v>303</v>
      </c>
      <c r="BE2789" t="str">
        <f>"49-9071.00"</f>
        <v>49-9071.00</v>
      </c>
      <c r="BF2789" t="s">
        <v>156</v>
      </c>
      <c r="BG2789" t="s">
        <v>2836</v>
      </c>
      <c r="BH2789" t="s">
        <v>2837</v>
      </c>
      <c r="BI2789">
        <v>20</v>
      </c>
      <c r="BK2789" s="1">
        <v>45931</v>
      </c>
      <c r="BL2789" s="1">
        <v>46295</v>
      </c>
      <c r="BO2789">
        <v>35</v>
      </c>
      <c r="BP2789">
        <v>0</v>
      </c>
      <c r="BQ2789">
        <v>7</v>
      </c>
      <c r="BR2789">
        <v>7</v>
      </c>
      <c r="BS2789">
        <v>7</v>
      </c>
      <c r="BT2789">
        <v>7</v>
      </c>
      <c r="BU2789">
        <v>7</v>
      </c>
      <c r="BV2789">
        <v>0</v>
      </c>
      <c r="BW2789" t="str">
        <f>"8:00 AM"</f>
        <v>8:00 AM</v>
      </c>
      <c r="BX2789" t="str">
        <f>"4:00 PM"</f>
        <v>4:00 PM</v>
      </c>
      <c r="BY2789" t="s">
        <v>159</v>
      </c>
      <c r="BZ2789">
        <v>0</v>
      </c>
      <c r="CA2789">
        <v>12</v>
      </c>
      <c r="CB2789" t="s">
        <v>117</v>
      </c>
      <c r="CD2789" t="s">
        <v>2838</v>
      </c>
      <c r="CE2789" t="s">
        <v>2839</v>
      </c>
      <c r="CF2789" t="s">
        <v>2840</v>
      </c>
      <c r="CG2789" t="s">
        <v>136</v>
      </c>
      <c r="CH2789" t="s">
        <v>121</v>
      </c>
      <c r="CI2789" s="6">
        <v>96950</v>
      </c>
      <c r="CJ2789" s="10">
        <v>9.75</v>
      </c>
      <c r="CK2789" s="10">
        <v>9.75</v>
      </c>
      <c r="CL2789" s="10">
        <v>14.63</v>
      </c>
      <c r="CM2789" s="10">
        <v>14.63</v>
      </c>
      <c r="CN2789" t="s">
        <v>137</v>
      </c>
      <c r="CP2789" t="s">
        <v>138</v>
      </c>
      <c r="CR2789" t="s">
        <v>117</v>
      </c>
      <c r="CS2789" t="s">
        <v>139</v>
      </c>
      <c r="CT2789" t="s">
        <v>140</v>
      </c>
      <c r="CU2789" t="s">
        <v>139</v>
      </c>
      <c r="CV2789" t="s">
        <v>140</v>
      </c>
      <c r="CW2789" t="s">
        <v>139</v>
      </c>
      <c r="CX2789" t="s">
        <v>140</v>
      </c>
      <c r="CY2789" t="s">
        <v>308</v>
      </c>
      <c r="CZ2789" s="8">
        <v>16702356129</v>
      </c>
      <c r="DA2789" t="s">
        <v>303</v>
      </c>
      <c r="DB2789" t="s">
        <v>309</v>
      </c>
      <c r="DC2789" t="s">
        <v>139</v>
      </c>
      <c r="DD2789" t="s">
        <v>139</v>
      </c>
    </row>
    <row r="2790" spans="1:114" ht="15" customHeight="1" x14ac:dyDescent="0.35">
      <c r="A2790" t="s">
        <v>12580</v>
      </c>
      <c r="B2790" t="s">
        <v>166</v>
      </c>
      <c r="C2790" s="1">
        <v>45805</v>
      </c>
      <c r="D2790" s="1">
        <v>45852</v>
      </c>
      <c r="E2790" t="s">
        <v>116</v>
      </c>
      <c r="F2790" s="1">
        <v>45929</v>
      </c>
      <c r="G2790" t="s">
        <v>117</v>
      </c>
      <c r="H2790" t="s">
        <v>117</v>
      </c>
      <c r="I2790" t="s">
        <v>117</v>
      </c>
      <c r="J2790" t="s">
        <v>295</v>
      </c>
      <c r="K2790" t="s">
        <v>2833</v>
      </c>
      <c r="L2790" t="s">
        <v>2834</v>
      </c>
      <c r="N2790" t="s">
        <v>136</v>
      </c>
      <c r="O2790" t="s">
        <v>121</v>
      </c>
      <c r="P2790" s="6">
        <v>96950</v>
      </c>
      <c r="Q2790" t="s">
        <v>122</v>
      </c>
      <c r="S2790" s="8">
        <v>16702356129</v>
      </c>
      <c r="U2790" t="s">
        <v>299</v>
      </c>
      <c r="V2790">
        <v>56132</v>
      </c>
      <c r="W2790" t="s">
        <v>150</v>
      </c>
      <c r="X2790" t="s">
        <v>139</v>
      </c>
      <c r="Y2790" t="s">
        <v>300</v>
      </c>
      <c r="Z2790" t="s">
        <v>301</v>
      </c>
      <c r="AA2790" t="s">
        <v>2835</v>
      </c>
      <c r="AB2790" t="s">
        <v>237</v>
      </c>
      <c r="AC2790" t="s">
        <v>2834</v>
      </c>
      <c r="AE2790" t="s">
        <v>136</v>
      </c>
      <c r="AF2790" t="s">
        <v>121</v>
      </c>
      <c r="AG2790" s="6">
        <v>96950</v>
      </c>
      <c r="AH2790" t="s">
        <v>122</v>
      </c>
      <c r="AJ2790" s="8">
        <v>16702356129</v>
      </c>
      <c r="AL2790" t="s">
        <v>303</v>
      </c>
      <c r="BE2790" t="str">
        <f>"49-9071.00"</f>
        <v>49-9071.00</v>
      </c>
      <c r="BF2790" t="s">
        <v>156</v>
      </c>
      <c r="BG2790" t="s">
        <v>2836</v>
      </c>
      <c r="BH2790" t="s">
        <v>2837</v>
      </c>
      <c r="BI2790">
        <v>15</v>
      </c>
      <c r="BK2790" s="1">
        <v>45931</v>
      </c>
      <c r="BL2790" s="1">
        <v>46295</v>
      </c>
      <c r="BO2790">
        <v>35</v>
      </c>
      <c r="BP2790">
        <v>0</v>
      </c>
      <c r="BQ2790">
        <v>7</v>
      </c>
      <c r="BR2790">
        <v>7</v>
      </c>
      <c r="BS2790">
        <v>7</v>
      </c>
      <c r="BT2790">
        <v>7</v>
      </c>
      <c r="BU2790">
        <v>7</v>
      </c>
      <c r="BV2790">
        <v>0</v>
      </c>
      <c r="BW2790" t="str">
        <f>"8:00 AM"</f>
        <v>8:00 AM</v>
      </c>
      <c r="BX2790" t="str">
        <f>"4:00 PM"</f>
        <v>4:00 PM</v>
      </c>
      <c r="BY2790" t="s">
        <v>159</v>
      </c>
      <c r="BZ2790">
        <v>0</v>
      </c>
      <c r="CA2790">
        <v>12</v>
      </c>
      <c r="CB2790" t="s">
        <v>117</v>
      </c>
      <c r="CD2790" t="s">
        <v>2838</v>
      </c>
      <c r="CE2790" t="s">
        <v>2839</v>
      </c>
      <c r="CF2790" t="s">
        <v>2840</v>
      </c>
      <c r="CG2790" t="s">
        <v>136</v>
      </c>
      <c r="CH2790" t="s">
        <v>121</v>
      </c>
      <c r="CI2790" s="6">
        <v>96950</v>
      </c>
      <c r="CJ2790" s="10">
        <v>9.75</v>
      </c>
      <c r="CK2790" s="10">
        <v>9.75</v>
      </c>
      <c r="CL2790" s="10">
        <v>14.63</v>
      </c>
      <c r="CM2790" s="10">
        <v>14.63</v>
      </c>
      <c r="CN2790" t="s">
        <v>137</v>
      </c>
      <c r="CP2790" t="s">
        <v>138</v>
      </c>
      <c r="CR2790" t="s">
        <v>117</v>
      </c>
      <c r="CS2790" t="s">
        <v>139</v>
      </c>
      <c r="CT2790" t="s">
        <v>140</v>
      </c>
      <c r="CU2790" t="s">
        <v>139</v>
      </c>
      <c r="CV2790" t="s">
        <v>140</v>
      </c>
      <c r="CW2790" t="s">
        <v>139</v>
      </c>
      <c r="CX2790" t="s">
        <v>140</v>
      </c>
      <c r="CY2790" t="s">
        <v>2696</v>
      </c>
      <c r="CZ2790" s="8">
        <v>16702356129</v>
      </c>
      <c r="DA2790" t="s">
        <v>303</v>
      </c>
      <c r="DB2790" t="s">
        <v>309</v>
      </c>
      <c r="DC2790" t="s">
        <v>139</v>
      </c>
      <c r="DD2790" t="s">
        <v>139</v>
      </c>
    </row>
    <row r="2791" spans="1:114" ht="15" customHeight="1" x14ac:dyDescent="0.35">
      <c r="A2791" t="s">
        <v>14051</v>
      </c>
      <c r="B2791" t="s">
        <v>166</v>
      </c>
      <c r="C2791" s="1">
        <v>45807</v>
      </c>
      <c r="D2791" s="1">
        <v>45852</v>
      </c>
      <c r="E2791" t="s">
        <v>116</v>
      </c>
      <c r="F2791" s="1">
        <v>45929</v>
      </c>
      <c r="G2791" t="s">
        <v>117</v>
      </c>
      <c r="H2791" t="s">
        <v>139</v>
      </c>
      <c r="I2791" t="s">
        <v>117</v>
      </c>
      <c r="J2791" t="s">
        <v>14052</v>
      </c>
      <c r="K2791" t="s">
        <v>1412</v>
      </c>
      <c r="L2791" t="s">
        <v>1413</v>
      </c>
      <c r="M2791" t="s">
        <v>14053</v>
      </c>
      <c r="N2791" t="s">
        <v>120</v>
      </c>
      <c r="O2791" t="s">
        <v>121</v>
      </c>
      <c r="P2791" s="6">
        <v>96950</v>
      </c>
      <c r="Q2791" t="s">
        <v>122</v>
      </c>
      <c r="S2791" s="8">
        <v>16702874740</v>
      </c>
      <c r="U2791" t="s">
        <v>1415</v>
      </c>
      <c r="V2791">
        <v>333111</v>
      </c>
      <c r="W2791" t="s">
        <v>124</v>
      </c>
      <c r="Y2791" t="s">
        <v>450</v>
      </c>
      <c r="Z2791" t="s">
        <v>451</v>
      </c>
      <c r="AA2791" t="s">
        <v>452</v>
      </c>
      <c r="AB2791" t="s">
        <v>2015</v>
      </c>
      <c r="AC2791" t="s">
        <v>1367</v>
      </c>
      <c r="AD2791" t="s">
        <v>14054</v>
      </c>
      <c r="AE2791" t="s">
        <v>120</v>
      </c>
      <c r="AF2791" t="s">
        <v>121</v>
      </c>
      <c r="AG2791" s="6">
        <v>96950</v>
      </c>
      <c r="AH2791" t="s">
        <v>122</v>
      </c>
      <c r="AJ2791" s="8">
        <v>16702337770</v>
      </c>
      <c r="AL2791" t="s">
        <v>463</v>
      </c>
      <c r="BE2791" t="str">
        <f>"49-9071.00"</f>
        <v>49-9071.00</v>
      </c>
      <c r="BF2791" t="s">
        <v>156</v>
      </c>
      <c r="BG2791" t="s">
        <v>14055</v>
      </c>
      <c r="BH2791" t="s">
        <v>964</v>
      </c>
      <c r="BI2791">
        <v>4</v>
      </c>
      <c r="BK2791" s="1">
        <v>45931</v>
      </c>
      <c r="BL2791" s="1">
        <v>46295</v>
      </c>
      <c r="BO2791">
        <v>40</v>
      </c>
      <c r="BP2791">
        <v>0</v>
      </c>
      <c r="BQ2791">
        <v>8</v>
      </c>
      <c r="BR2791">
        <v>8</v>
      </c>
      <c r="BS2791">
        <v>8</v>
      </c>
      <c r="BT2791">
        <v>8</v>
      </c>
      <c r="BU2791">
        <v>8</v>
      </c>
      <c r="BV2791">
        <v>0</v>
      </c>
      <c r="BW2791" t="str">
        <f>"8:00 AM"</f>
        <v>8:00 AM</v>
      </c>
      <c r="BX2791" t="str">
        <f>"5:00 PM"</f>
        <v>5:00 PM</v>
      </c>
      <c r="BY2791" t="s">
        <v>133</v>
      </c>
      <c r="BZ2791">
        <v>0</v>
      </c>
      <c r="CA2791">
        <v>12</v>
      </c>
      <c r="CB2791" t="s">
        <v>117</v>
      </c>
      <c r="CD2791" s="2" t="s">
        <v>14056</v>
      </c>
      <c r="CE2791" t="s">
        <v>14054</v>
      </c>
      <c r="CF2791" t="s">
        <v>1367</v>
      </c>
      <c r="CG2791" t="s">
        <v>120</v>
      </c>
      <c r="CH2791" t="s">
        <v>121</v>
      </c>
      <c r="CI2791" s="6">
        <v>96950</v>
      </c>
      <c r="CJ2791" s="10">
        <v>9.75</v>
      </c>
      <c r="CK2791" s="10">
        <v>9.75</v>
      </c>
      <c r="CL2791" s="10">
        <v>14.62</v>
      </c>
      <c r="CM2791" s="10">
        <v>14.62</v>
      </c>
      <c r="CN2791" t="s">
        <v>137</v>
      </c>
      <c r="CO2791" t="s">
        <v>14057</v>
      </c>
      <c r="CP2791" t="s">
        <v>138</v>
      </c>
      <c r="CR2791" t="s">
        <v>117</v>
      </c>
      <c r="CS2791" t="s">
        <v>139</v>
      </c>
      <c r="CT2791" t="s">
        <v>139</v>
      </c>
      <c r="CU2791" t="s">
        <v>139</v>
      </c>
      <c r="CV2791" t="s">
        <v>140</v>
      </c>
      <c r="CW2791" t="s">
        <v>139</v>
      </c>
      <c r="CX2791" t="s">
        <v>140</v>
      </c>
      <c r="CY2791" t="s">
        <v>462</v>
      </c>
      <c r="CZ2791" s="8" t="s">
        <v>140</v>
      </c>
      <c r="DA2791" t="s">
        <v>463</v>
      </c>
      <c r="DB2791" t="s">
        <v>464</v>
      </c>
      <c r="DC2791" t="s">
        <v>139</v>
      </c>
      <c r="DD2791" t="s">
        <v>117</v>
      </c>
    </row>
    <row r="2792" spans="1:114" ht="15" customHeight="1" x14ac:dyDescent="0.35">
      <c r="A2792" t="s">
        <v>16508</v>
      </c>
      <c r="B2792" t="s">
        <v>115</v>
      </c>
      <c r="C2792" s="1">
        <v>45813</v>
      </c>
      <c r="D2792" s="1">
        <v>45852</v>
      </c>
      <c r="E2792" t="s">
        <v>211</v>
      </c>
      <c r="G2792" t="s">
        <v>117</v>
      </c>
      <c r="H2792" t="s">
        <v>117</v>
      </c>
      <c r="I2792" t="s">
        <v>117</v>
      </c>
      <c r="J2792" t="s">
        <v>3415</v>
      </c>
      <c r="L2792" t="s">
        <v>3416</v>
      </c>
      <c r="M2792" t="s">
        <v>355</v>
      </c>
      <c r="N2792" t="s">
        <v>136</v>
      </c>
      <c r="O2792" t="s">
        <v>121</v>
      </c>
      <c r="P2792" s="6">
        <v>96950</v>
      </c>
      <c r="Q2792" t="s">
        <v>122</v>
      </c>
      <c r="S2792" s="8">
        <v>16702353712</v>
      </c>
      <c r="U2792" t="s">
        <v>3417</v>
      </c>
      <c r="V2792">
        <v>561520</v>
      </c>
      <c r="W2792" t="s">
        <v>124</v>
      </c>
      <c r="Y2792" t="s">
        <v>352</v>
      </c>
      <c r="Z2792" t="s">
        <v>353</v>
      </c>
      <c r="AB2792" t="s">
        <v>354</v>
      </c>
      <c r="AC2792" t="s">
        <v>3416</v>
      </c>
      <c r="AD2792" t="s">
        <v>355</v>
      </c>
      <c r="AE2792" t="s">
        <v>136</v>
      </c>
      <c r="AF2792" t="s">
        <v>121</v>
      </c>
      <c r="AG2792" s="6">
        <v>96950</v>
      </c>
      <c r="AH2792" t="s">
        <v>122</v>
      </c>
      <c r="AJ2792" s="8">
        <v>16702353712</v>
      </c>
      <c r="AL2792" t="s">
        <v>356</v>
      </c>
      <c r="BE2792" t="str">
        <f>"43-3031.00"</f>
        <v>43-3031.00</v>
      </c>
      <c r="BF2792" t="s">
        <v>357</v>
      </c>
      <c r="BG2792" t="s">
        <v>3418</v>
      </c>
      <c r="BH2792" t="s">
        <v>359</v>
      </c>
      <c r="BI2792">
        <v>3</v>
      </c>
      <c r="BK2792" s="1">
        <v>45931</v>
      </c>
      <c r="BL2792" s="1">
        <v>46295</v>
      </c>
      <c r="BO2792">
        <v>35</v>
      </c>
      <c r="BP2792">
        <v>0</v>
      </c>
      <c r="BQ2792">
        <v>7</v>
      </c>
      <c r="BR2792">
        <v>7</v>
      </c>
      <c r="BS2792">
        <v>7</v>
      </c>
      <c r="BT2792">
        <v>7</v>
      </c>
      <c r="BU2792">
        <v>7</v>
      </c>
      <c r="BV2792">
        <v>0</v>
      </c>
      <c r="BW2792" t="str">
        <f>"8:00 AM"</f>
        <v>8:00 AM</v>
      </c>
      <c r="BX2792" t="str">
        <f>"4:00 PM"</f>
        <v>4:00 PM</v>
      </c>
      <c r="BY2792" t="s">
        <v>159</v>
      </c>
      <c r="BZ2792">
        <v>0</v>
      </c>
      <c r="CA2792">
        <v>24</v>
      </c>
      <c r="CB2792" t="s">
        <v>117</v>
      </c>
      <c r="CD2792" t="s">
        <v>3419</v>
      </c>
      <c r="CE2792" t="s">
        <v>3416</v>
      </c>
      <c r="CF2792" t="s">
        <v>355</v>
      </c>
      <c r="CG2792" t="s">
        <v>136</v>
      </c>
      <c r="CH2792" t="s">
        <v>121</v>
      </c>
      <c r="CI2792" s="6">
        <v>96950</v>
      </c>
      <c r="CJ2792" s="10">
        <v>12.28</v>
      </c>
      <c r="CK2792" s="10">
        <v>14</v>
      </c>
      <c r="CL2792" s="10">
        <v>18.420000000000002</v>
      </c>
      <c r="CM2792" s="10">
        <v>21</v>
      </c>
      <c r="CN2792" t="s">
        <v>137</v>
      </c>
      <c r="CO2792" t="s">
        <v>361</v>
      </c>
      <c r="CP2792" t="s">
        <v>138</v>
      </c>
      <c r="CR2792" t="s">
        <v>117</v>
      </c>
      <c r="CS2792" t="s">
        <v>139</v>
      </c>
      <c r="CT2792" t="s">
        <v>140</v>
      </c>
      <c r="CU2792" t="s">
        <v>139</v>
      </c>
      <c r="CV2792" t="s">
        <v>139</v>
      </c>
      <c r="CW2792" t="s">
        <v>139</v>
      </c>
      <c r="CX2792" t="s">
        <v>140</v>
      </c>
      <c r="CY2792" t="s">
        <v>362</v>
      </c>
      <c r="CZ2792" s="8">
        <v>16702343712</v>
      </c>
      <c r="DA2792" t="s">
        <v>377</v>
      </c>
      <c r="DB2792" t="s">
        <v>292</v>
      </c>
      <c r="DC2792" t="s">
        <v>139</v>
      </c>
      <c r="DD2792" t="s">
        <v>117</v>
      </c>
      <c r="DE2792" t="s">
        <v>352</v>
      </c>
      <c r="DF2792" t="s">
        <v>353</v>
      </c>
      <c r="DH2792" t="s">
        <v>3417</v>
      </c>
      <c r="DI2792" t="s">
        <v>3415</v>
      </c>
      <c r="DJ2792" t="s">
        <v>356</v>
      </c>
    </row>
    <row r="2793" spans="1:114" ht="15" customHeight="1" x14ac:dyDescent="0.35">
      <c r="A2793" t="s">
        <v>5591</v>
      </c>
      <c r="B2793" t="s">
        <v>115</v>
      </c>
      <c r="C2793" s="1">
        <v>45813</v>
      </c>
      <c r="D2793" s="1">
        <v>45852</v>
      </c>
      <c r="E2793" t="s">
        <v>211</v>
      </c>
      <c r="G2793" t="s">
        <v>139</v>
      </c>
      <c r="H2793" t="s">
        <v>117</v>
      </c>
      <c r="I2793" t="s">
        <v>117</v>
      </c>
      <c r="J2793" t="s">
        <v>3415</v>
      </c>
      <c r="L2793" t="s">
        <v>3416</v>
      </c>
      <c r="M2793" t="s">
        <v>355</v>
      </c>
      <c r="N2793" t="s">
        <v>136</v>
      </c>
      <c r="O2793" t="s">
        <v>121</v>
      </c>
      <c r="P2793" s="6">
        <v>96950</v>
      </c>
      <c r="Q2793" t="s">
        <v>122</v>
      </c>
      <c r="S2793" s="8">
        <v>16702353712</v>
      </c>
      <c r="U2793" t="s">
        <v>3417</v>
      </c>
      <c r="V2793">
        <v>561520</v>
      </c>
      <c r="W2793" t="s">
        <v>124</v>
      </c>
      <c r="Y2793" t="s">
        <v>352</v>
      </c>
      <c r="Z2793" t="s">
        <v>353</v>
      </c>
      <c r="AB2793" t="s">
        <v>354</v>
      </c>
      <c r="AC2793" t="s">
        <v>3416</v>
      </c>
      <c r="AD2793" t="s">
        <v>355</v>
      </c>
      <c r="AE2793" t="s">
        <v>136</v>
      </c>
      <c r="AF2793" t="s">
        <v>121</v>
      </c>
      <c r="AG2793" s="6">
        <v>96950</v>
      </c>
      <c r="AH2793" t="s">
        <v>122</v>
      </c>
      <c r="AJ2793" s="8">
        <v>16702353712</v>
      </c>
      <c r="AL2793" t="s">
        <v>356</v>
      </c>
      <c r="BE2793" t="str">
        <f>"43-3031.00"</f>
        <v>43-3031.00</v>
      </c>
      <c r="BF2793" t="s">
        <v>357</v>
      </c>
      <c r="BG2793" t="s">
        <v>3418</v>
      </c>
      <c r="BH2793" t="s">
        <v>359</v>
      </c>
      <c r="BI2793">
        <v>2</v>
      </c>
      <c r="BK2793" s="1">
        <v>45931</v>
      </c>
      <c r="BL2793" s="1">
        <v>47026</v>
      </c>
      <c r="BO2793">
        <v>35</v>
      </c>
      <c r="BP2793">
        <v>0</v>
      </c>
      <c r="BQ2793">
        <v>7</v>
      </c>
      <c r="BR2793">
        <v>7</v>
      </c>
      <c r="BS2793">
        <v>7</v>
      </c>
      <c r="BT2793">
        <v>7</v>
      </c>
      <c r="BU2793">
        <v>7</v>
      </c>
      <c r="BV2793">
        <v>0</v>
      </c>
      <c r="BW2793" t="str">
        <f>"8:00 AM"</f>
        <v>8:00 AM</v>
      </c>
      <c r="BX2793" t="str">
        <f>"4:00 PM"</f>
        <v>4:00 PM</v>
      </c>
      <c r="BY2793" t="s">
        <v>159</v>
      </c>
      <c r="BZ2793">
        <v>0</v>
      </c>
      <c r="CA2793">
        <v>24</v>
      </c>
      <c r="CB2793" t="s">
        <v>117</v>
      </c>
      <c r="CD2793" t="s">
        <v>3419</v>
      </c>
      <c r="CE2793" t="s">
        <v>3416</v>
      </c>
      <c r="CF2793" t="s">
        <v>355</v>
      </c>
      <c r="CG2793" t="s">
        <v>136</v>
      </c>
      <c r="CH2793" t="s">
        <v>121</v>
      </c>
      <c r="CI2793" s="6">
        <v>96950</v>
      </c>
      <c r="CJ2793" s="10">
        <v>12.28</v>
      </c>
      <c r="CK2793" s="10">
        <v>14</v>
      </c>
      <c r="CL2793" s="10">
        <v>18.420000000000002</v>
      </c>
      <c r="CM2793" s="10">
        <v>21</v>
      </c>
      <c r="CN2793" t="s">
        <v>137</v>
      </c>
      <c r="CO2793" t="s">
        <v>361</v>
      </c>
      <c r="CP2793" t="s">
        <v>138</v>
      </c>
      <c r="CR2793" t="s">
        <v>117</v>
      </c>
      <c r="CS2793" t="s">
        <v>139</v>
      </c>
      <c r="CT2793" t="s">
        <v>140</v>
      </c>
      <c r="CU2793" t="s">
        <v>139</v>
      </c>
      <c r="CV2793" t="s">
        <v>139</v>
      </c>
      <c r="CW2793" t="s">
        <v>139</v>
      </c>
      <c r="CX2793" t="s">
        <v>140</v>
      </c>
      <c r="CY2793" t="s">
        <v>362</v>
      </c>
      <c r="CZ2793" s="8">
        <v>16702346412</v>
      </c>
      <c r="DA2793" t="s">
        <v>377</v>
      </c>
      <c r="DB2793" t="s">
        <v>292</v>
      </c>
      <c r="DC2793" t="s">
        <v>139</v>
      </c>
      <c r="DD2793" t="s">
        <v>117</v>
      </c>
      <c r="DE2793" t="s">
        <v>352</v>
      </c>
      <c r="DF2793" t="s">
        <v>353</v>
      </c>
      <c r="DH2793" t="s">
        <v>3417</v>
      </c>
      <c r="DI2793" t="s">
        <v>3415</v>
      </c>
      <c r="DJ2793" t="s">
        <v>356</v>
      </c>
    </row>
    <row r="2794" spans="1:114" ht="15" customHeight="1" x14ac:dyDescent="0.35">
      <c r="A2794" t="s">
        <v>14086</v>
      </c>
      <c r="B2794" t="s">
        <v>166</v>
      </c>
      <c r="C2794" s="1">
        <v>45817</v>
      </c>
      <c r="D2794" s="1">
        <v>45852</v>
      </c>
      <c r="E2794" t="s">
        <v>116</v>
      </c>
      <c r="F2794" s="1">
        <v>45899</v>
      </c>
      <c r="G2794" t="s">
        <v>139</v>
      </c>
      <c r="H2794" t="s">
        <v>117</v>
      </c>
      <c r="I2794" t="s">
        <v>117</v>
      </c>
      <c r="J2794" t="s">
        <v>969</v>
      </c>
      <c r="L2794" t="s">
        <v>14087</v>
      </c>
      <c r="N2794" t="s">
        <v>120</v>
      </c>
      <c r="O2794" t="s">
        <v>121</v>
      </c>
      <c r="P2794" s="6">
        <v>96950</v>
      </c>
      <c r="Q2794" t="s">
        <v>122</v>
      </c>
      <c r="S2794" s="8">
        <v>16702355009</v>
      </c>
      <c r="U2794" t="s">
        <v>971</v>
      </c>
      <c r="V2794">
        <v>561311</v>
      </c>
      <c r="W2794" t="s">
        <v>150</v>
      </c>
      <c r="X2794" t="s">
        <v>139</v>
      </c>
      <c r="Y2794" t="s">
        <v>972</v>
      </c>
      <c r="Z2794" t="s">
        <v>973</v>
      </c>
      <c r="AA2794" t="s">
        <v>974</v>
      </c>
      <c r="AB2794" t="s">
        <v>5107</v>
      </c>
      <c r="AC2794" t="s">
        <v>6112</v>
      </c>
      <c r="AE2794" t="s">
        <v>120</v>
      </c>
      <c r="AF2794" t="s">
        <v>121</v>
      </c>
      <c r="AG2794" s="6">
        <v>96950</v>
      </c>
      <c r="AH2794" t="s">
        <v>122</v>
      </c>
      <c r="AJ2794" s="8">
        <v>16702355009</v>
      </c>
      <c r="AL2794" t="s">
        <v>977</v>
      </c>
      <c r="BE2794" t="str">
        <f>"35-2014.00"</f>
        <v>35-2014.00</v>
      </c>
      <c r="BF2794" t="s">
        <v>191</v>
      </c>
      <c r="BG2794" t="s">
        <v>5109</v>
      </c>
      <c r="BH2794" t="s">
        <v>193</v>
      </c>
      <c r="BI2794">
        <v>10</v>
      </c>
      <c r="BK2794" s="1">
        <v>45901</v>
      </c>
      <c r="BL2794" s="1">
        <v>46265</v>
      </c>
      <c r="BO2794">
        <v>35</v>
      </c>
      <c r="BP2794">
        <v>0</v>
      </c>
      <c r="BQ2794">
        <v>7</v>
      </c>
      <c r="BR2794">
        <v>7</v>
      </c>
      <c r="BS2794">
        <v>7</v>
      </c>
      <c r="BT2794">
        <v>7</v>
      </c>
      <c r="BU2794">
        <v>7</v>
      </c>
      <c r="BV2794">
        <v>0</v>
      </c>
      <c r="BW2794" t="str">
        <f>"9:00 AM"</f>
        <v>9:00 AM</v>
      </c>
      <c r="BX2794" t="str">
        <f>"5:00 PM"</f>
        <v>5:00 PM</v>
      </c>
      <c r="BY2794" t="s">
        <v>133</v>
      </c>
      <c r="BZ2794">
        <v>0</v>
      </c>
      <c r="CA2794">
        <v>12</v>
      </c>
      <c r="CB2794" t="s">
        <v>117</v>
      </c>
      <c r="CD2794" s="2" t="s">
        <v>6113</v>
      </c>
      <c r="CE2794" t="s">
        <v>6112</v>
      </c>
      <c r="CF2794" t="s">
        <v>982</v>
      </c>
      <c r="CG2794" t="s">
        <v>120</v>
      </c>
      <c r="CH2794" t="s">
        <v>121</v>
      </c>
      <c r="CI2794" s="6">
        <v>96950</v>
      </c>
      <c r="CJ2794" s="10">
        <v>8.83</v>
      </c>
      <c r="CK2794" s="10">
        <v>8.83</v>
      </c>
      <c r="CL2794" s="10">
        <v>13.24</v>
      </c>
      <c r="CM2794" s="10">
        <v>13.24</v>
      </c>
      <c r="CN2794" t="s">
        <v>137</v>
      </c>
      <c r="CO2794" t="s">
        <v>10083</v>
      </c>
      <c r="CP2794" t="s">
        <v>138</v>
      </c>
      <c r="CR2794" t="s">
        <v>117</v>
      </c>
      <c r="CS2794" t="s">
        <v>139</v>
      </c>
      <c r="CT2794" t="s">
        <v>140</v>
      </c>
      <c r="CU2794" t="s">
        <v>139</v>
      </c>
      <c r="CV2794" t="s">
        <v>140</v>
      </c>
      <c r="CW2794" t="s">
        <v>139</v>
      </c>
      <c r="CX2794" t="s">
        <v>140</v>
      </c>
      <c r="CY2794" s="2" t="s">
        <v>3578</v>
      </c>
      <c r="CZ2794" s="8">
        <v>16702355009</v>
      </c>
      <c r="DA2794" t="s">
        <v>977</v>
      </c>
      <c r="DB2794" t="s">
        <v>411</v>
      </c>
      <c r="DC2794" t="s">
        <v>139</v>
      </c>
      <c r="DD2794" t="s">
        <v>139</v>
      </c>
    </row>
    <row r="2795" spans="1:114" ht="15" customHeight="1" x14ac:dyDescent="0.35">
      <c r="A2795" t="s">
        <v>16618</v>
      </c>
      <c r="B2795" t="s">
        <v>115</v>
      </c>
      <c r="C2795" s="1">
        <v>45838</v>
      </c>
      <c r="D2795" s="1">
        <v>45852</v>
      </c>
      <c r="E2795" t="s">
        <v>211</v>
      </c>
      <c r="G2795" t="s">
        <v>117</v>
      </c>
      <c r="H2795" t="s">
        <v>117</v>
      </c>
      <c r="I2795" t="s">
        <v>117</v>
      </c>
      <c r="J2795" t="s">
        <v>347</v>
      </c>
      <c r="K2795" t="s">
        <v>1746</v>
      </c>
      <c r="L2795" t="s">
        <v>2975</v>
      </c>
      <c r="M2795" t="s">
        <v>355</v>
      </c>
      <c r="N2795" t="s">
        <v>136</v>
      </c>
      <c r="O2795" t="s">
        <v>121</v>
      </c>
      <c r="P2795" s="6">
        <v>96950</v>
      </c>
      <c r="Q2795" t="s">
        <v>122</v>
      </c>
      <c r="S2795" s="8">
        <v>16702331420</v>
      </c>
      <c r="U2795" t="s">
        <v>351</v>
      </c>
      <c r="V2795">
        <v>72111</v>
      </c>
      <c r="W2795" t="s">
        <v>124</v>
      </c>
      <c r="Y2795" t="s">
        <v>352</v>
      </c>
      <c r="Z2795" t="s">
        <v>353</v>
      </c>
      <c r="AB2795" t="s">
        <v>354</v>
      </c>
      <c r="AC2795" t="s">
        <v>2975</v>
      </c>
      <c r="AD2795" t="s">
        <v>355</v>
      </c>
      <c r="AE2795" t="s">
        <v>136</v>
      </c>
      <c r="AF2795" t="s">
        <v>121</v>
      </c>
      <c r="AG2795" s="6">
        <v>96950</v>
      </c>
      <c r="AH2795" t="s">
        <v>122</v>
      </c>
      <c r="AJ2795" s="8">
        <v>16702353712</v>
      </c>
      <c r="AL2795" t="s">
        <v>356</v>
      </c>
      <c r="BE2795" t="str">
        <f>"43-3031.00"</f>
        <v>43-3031.00</v>
      </c>
      <c r="BF2795" t="s">
        <v>357</v>
      </c>
      <c r="BG2795" t="s">
        <v>2976</v>
      </c>
      <c r="BH2795" t="s">
        <v>359</v>
      </c>
      <c r="BI2795">
        <v>3</v>
      </c>
      <c r="BK2795" s="1">
        <v>45931</v>
      </c>
      <c r="BL2795" s="1">
        <v>46295</v>
      </c>
      <c r="BO2795">
        <v>35</v>
      </c>
      <c r="BP2795">
        <v>0</v>
      </c>
      <c r="BQ2795">
        <v>7</v>
      </c>
      <c r="BR2795">
        <v>7</v>
      </c>
      <c r="BS2795">
        <v>7</v>
      </c>
      <c r="BT2795">
        <v>7</v>
      </c>
      <c r="BU2795">
        <v>7</v>
      </c>
      <c r="BV2795">
        <v>0</v>
      </c>
      <c r="BW2795" t="str">
        <f>"8:00 AM"</f>
        <v>8:00 AM</v>
      </c>
      <c r="BX2795" t="str">
        <f>"4:00 PM"</f>
        <v>4:00 PM</v>
      </c>
      <c r="BY2795" t="s">
        <v>159</v>
      </c>
      <c r="BZ2795">
        <v>0</v>
      </c>
      <c r="CA2795">
        <v>24</v>
      </c>
      <c r="CB2795" t="s">
        <v>117</v>
      </c>
      <c r="CD2795" t="s">
        <v>5574</v>
      </c>
      <c r="CE2795" t="s">
        <v>2978</v>
      </c>
      <c r="CF2795" t="s">
        <v>355</v>
      </c>
      <c r="CG2795" t="s">
        <v>136</v>
      </c>
      <c r="CH2795" t="s">
        <v>121</v>
      </c>
      <c r="CI2795" s="6">
        <v>96950</v>
      </c>
      <c r="CJ2795" s="10">
        <v>12.28</v>
      </c>
      <c r="CK2795" s="10">
        <v>14</v>
      </c>
      <c r="CL2795" s="10">
        <v>18.420000000000002</v>
      </c>
      <c r="CM2795" s="10">
        <v>21</v>
      </c>
      <c r="CN2795" t="s">
        <v>137</v>
      </c>
      <c r="CO2795" t="s">
        <v>361</v>
      </c>
      <c r="CP2795" t="s">
        <v>138</v>
      </c>
      <c r="CR2795" t="s">
        <v>117</v>
      </c>
      <c r="CS2795" t="s">
        <v>139</v>
      </c>
      <c r="CT2795" t="s">
        <v>140</v>
      </c>
      <c r="CU2795" t="s">
        <v>139</v>
      </c>
      <c r="CV2795" t="s">
        <v>139</v>
      </c>
      <c r="CW2795" t="s">
        <v>139</v>
      </c>
      <c r="CX2795" t="s">
        <v>140</v>
      </c>
      <c r="CY2795" t="s">
        <v>362</v>
      </c>
      <c r="CZ2795" s="8">
        <v>16702343712</v>
      </c>
      <c r="DA2795" t="s">
        <v>377</v>
      </c>
      <c r="DB2795" t="s">
        <v>292</v>
      </c>
      <c r="DC2795" t="s">
        <v>139</v>
      </c>
      <c r="DD2795" t="s">
        <v>117</v>
      </c>
      <c r="DE2795" t="s">
        <v>352</v>
      </c>
      <c r="DF2795" t="s">
        <v>353</v>
      </c>
      <c r="DH2795" t="s">
        <v>351</v>
      </c>
      <c r="DI2795" t="s">
        <v>1755</v>
      </c>
      <c r="DJ2795" t="s">
        <v>356</v>
      </c>
    </row>
    <row r="2796" spans="1:114" ht="15" customHeight="1" x14ac:dyDescent="0.35">
      <c r="A2796" t="s">
        <v>10766</v>
      </c>
      <c r="B2796" t="s">
        <v>115</v>
      </c>
      <c r="C2796" s="1">
        <v>45838</v>
      </c>
      <c r="D2796" s="1">
        <v>45852</v>
      </c>
      <c r="E2796" t="s">
        <v>211</v>
      </c>
      <c r="G2796" t="s">
        <v>139</v>
      </c>
      <c r="H2796" t="s">
        <v>117</v>
      </c>
      <c r="I2796" t="s">
        <v>117</v>
      </c>
      <c r="J2796" t="s">
        <v>347</v>
      </c>
      <c r="K2796" t="s">
        <v>1746</v>
      </c>
      <c r="L2796" t="s">
        <v>2975</v>
      </c>
      <c r="M2796" t="s">
        <v>355</v>
      </c>
      <c r="N2796" t="s">
        <v>136</v>
      </c>
      <c r="O2796" t="s">
        <v>121</v>
      </c>
      <c r="P2796" s="6">
        <v>96950</v>
      </c>
      <c r="Q2796" t="s">
        <v>122</v>
      </c>
      <c r="S2796" s="8">
        <v>16702331420</v>
      </c>
      <c r="U2796" t="s">
        <v>351</v>
      </c>
      <c r="V2796">
        <v>72111</v>
      </c>
      <c r="W2796" t="s">
        <v>124</v>
      </c>
      <c r="Y2796" t="s">
        <v>352</v>
      </c>
      <c r="Z2796" t="s">
        <v>353</v>
      </c>
      <c r="AB2796" t="s">
        <v>354</v>
      </c>
      <c r="AC2796" t="s">
        <v>2975</v>
      </c>
      <c r="AD2796" t="s">
        <v>355</v>
      </c>
      <c r="AE2796" t="s">
        <v>136</v>
      </c>
      <c r="AF2796" t="s">
        <v>121</v>
      </c>
      <c r="AG2796" s="6">
        <v>96950</v>
      </c>
      <c r="AH2796" t="s">
        <v>122</v>
      </c>
      <c r="AJ2796" s="8">
        <v>16702353712</v>
      </c>
      <c r="AL2796" t="s">
        <v>356</v>
      </c>
      <c r="BE2796" t="str">
        <f>"43-3031.00"</f>
        <v>43-3031.00</v>
      </c>
      <c r="BF2796" t="s">
        <v>357</v>
      </c>
      <c r="BG2796" t="s">
        <v>2976</v>
      </c>
      <c r="BH2796" t="s">
        <v>359</v>
      </c>
      <c r="BI2796">
        <v>2</v>
      </c>
      <c r="BK2796" s="1">
        <v>45931</v>
      </c>
      <c r="BL2796" s="1">
        <v>47026</v>
      </c>
      <c r="BO2796">
        <v>35</v>
      </c>
      <c r="BP2796">
        <v>0</v>
      </c>
      <c r="BQ2796">
        <v>7</v>
      </c>
      <c r="BR2796">
        <v>7</v>
      </c>
      <c r="BS2796">
        <v>7</v>
      </c>
      <c r="BT2796">
        <v>7</v>
      </c>
      <c r="BU2796">
        <v>7</v>
      </c>
      <c r="BV2796">
        <v>0</v>
      </c>
      <c r="BW2796" t="str">
        <f>"8:00 AM"</f>
        <v>8:00 AM</v>
      </c>
      <c r="BX2796" t="str">
        <f>"4:00 PM"</f>
        <v>4:00 PM</v>
      </c>
      <c r="BY2796" t="s">
        <v>159</v>
      </c>
      <c r="BZ2796">
        <v>0</v>
      </c>
      <c r="CA2796">
        <v>24</v>
      </c>
      <c r="CB2796" t="s">
        <v>117</v>
      </c>
      <c r="CD2796" t="s">
        <v>5574</v>
      </c>
      <c r="CE2796" t="s">
        <v>2978</v>
      </c>
      <c r="CF2796" t="s">
        <v>355</v>
      </c>
      <c r="CG2796" t="s">
        <v>136</v>
      </c>
      <c r="CH2796" t="s">
        <v>121</v>
      </c>
      <c r="CI2796" s="6">
        <v>96950</v>
      </c>
      <c r="CJ2796" s="10">
        <v>12.28</v>
      </c>
      <c r="CK2796" s="10">
        <v>14</v>
      </c>
      <c r="CL2796" s="10">
        <v>18.420000000000002</v>
      </c>
      <c r="CM2796" s="10">
        <v>21</v>
      </c>
      <c r="CN2796" t="s">
        <v>137</v>
      </c>
      <c r="CO2796" t="s">
        <v>361</v>
      </c>
      <c r="CP2796" t="s">
        <v>138</v>
      </c>
      <c r="CR2796" t="s">
        <v>117</v>
      </c>
      <c r="CS2796" t="s">
        <v>139</v>
      </c>
      <c r="CT2796" t="s">
        <v>140</v>
      </c>
      <c r="CU2796" t="s">
        <v>139</v>
      </c>
      <c r="CV2796" t="s">
        <v>139</v>
      </c>
      <c r="CW2796" t="s">
        <v>139</v>
      </c>
      <c r="CX2796" t="s">
        <v>140</v>
      </c>
      <c r="CY2796" t="s">
        <v>362</v>
      </c>
      <c r="CZ2796" s="8">
        <v>16702343712</v>
      </c>
      <c r="DA2796" t="s">
        <v>377</v>
      </c>
      <c r="DB2796" t="s">
        <v>10767</v>
      </c>
      <c r="DC2796" t="s">
        <v>139</v>
      </c>
      <c r="DD2796" t="s">
        <v>117</v>
      </c>
      <c r="DE2796" t="s">
        <v>352</v>
      </c>
      <c r="DF2796" t="s">
        <v>353</v>
      </c>
      <c r="DH2796" t="s">
        <v>351</v>
      </c>
      <c r="DI2796" t="s">
        <v>1755</v>
      </c>
      <c r="DJ2796" t="s">
        <v>356</v>
      </c>
    </row>
    <row r="2797" spans="1:114" ht="15" customHeight="1" x14ac:dyDescent="0.35">
      <c r="A2797" t="s">
        <v>16587</v>
      </c>
      <c r="B2797" t="s">
        <v>115</v>
      </c>
      <c r="C2797" s="1">
        <v>45838</v>
      </c>
      <c r="D2797" s="1">
        <v>45852</v>
      </c>
      <c r="E2797" t="s">
        <v>211</v>
      </c>
      <c r="G2797" t="s">
        <v>139</v>
      </c>
      <c r="H2797" t="s">
        <v>117</v>
      </c>
      <c r="I2797" t="s">
        <v>117</v>
      </c>
      <c r="J2797" t="s">
        <v>347</v>
      </c>
      <c r="K2797" t="s">
        <v>1746</v>
      </c>
      <c r="L2797" t="s">
        <v>1747</v>
      </c>
      <c r="M2797" t="s">
        <v>1748</v>
      </c>
      <c r="N2797" t="s">
        <v>136</v>
      </c>
      <c r="O2797" t="s">
        <v>121</v>
      </c>
      <c r="P2797" s="6">
        <v>96950</v>
      </c>
      <c r="Q2797" t="s">
        <v>122</v>
      </c>
      <c r="S2797" s="8">
        <v>16702353712</v>
      </c>
      <c r="U2797" t="s">
        <v>351</v>
      </c>
      <c r="V2797">
        <v>72111</v>
      </c>
      <c r="W2797" t="s">
        <v>124</v>
      </c>
      <c r="Y2797" t="s">
        <v>352</v>
      </c>
      <c r="Z2797" t="s">
        <v>353</v>
      </c>
      <c r="AB2797" t="s">
        <v>354</v>
      </c>
      <c r="AC2797" t="s">
        <v>1747</v>
      </c>
      <c r="AD2797" t="s">
        <v>355</v>
      </c>
      <c r="AE2797" t="s">
        <v>136</v>
      </c>
      <c r="AF2797" t="s">
        <v>121</v>
      </c>
      <c r="AG2797" s="6">
        <v>96950</v>
      </c>
      <c r="AH2797" t="s">
        <v>122</v>
      </c>
      <c r="AJ2797" s="8">
        <v>16702353712</v>
      </c>
      <c r="AL2797" t="s">
        <v>356</v>
      </c>
      <c r="BE2797" t="str">
        <f>"49-9071.00"</f>
        <v>49-9071.00</v>
      </c>
      <c r="BF2797" t="s">
        <v>156</v>
      </c>
      <c r="BG2797" t="s">
        <v>1749</v>
      </c>
      <c r="BH2797" t="s">
        <v>1750</v>
      </c>
      <c r="BI2797">
        <v>2</v>
      </c>
      <c r="BK2797" s="1">
        <v>45931</v>
      </c>
      <c r="BL2797" s="1">
        <v>47026</v>
      </c>
      <c r="BO2797">
        <v>35</v>
      </c>
      <c r="BP2797">
        <v>0</v>
      </c>
      <c r="BQ2797">
        <v>7</v>
      </c>
      <c r="BR2797">
        <v>7</v>
      </c>
      <c r="BS2797">
        <v>7</v>
      </c>
      <c r="BT2797">
        <v>7</v>
      </c>
      <c r="BU2797">
        <v>7</v>
      </c>
      <c r="BV2797">
        <v>0</v>
      </c>
      <c r="BW2797" t="str">
        <f>"8:00 AM"</f>
        <v>8:00 AM</v>
      </c>
      <c r="BX2797" t="str">
        <f>"4:00 PM"</f>
        <v>4:00 PM</v>
      </c>
      <c r="BY2797" t="s">
        <v>159</v>
      </c>
      <c r="BZ2797">
        <v>0</v>
      </c>
      <c r="CA2797">
        <v>12</v>
      </c>
      <c r="CB2797" t="s">
        <v>117</v>
      </c>
      <c r="CD2797" t="s">
        <v>1751</v>
      </c>
      <c r="CE2797" t="s">
        <v>1752</v>
      </c>
      <c r="CF2797" t="s">
        <v>355</v>
      </c>
      <c r="CG2797" t="s">
        <v>136</v>
      </c>
      <c r="CH2797" t="s">
        <v>121</v>
      </c>
      <c r="CI2797" s="6">
        <v>96950</v>
      </c>
      <c r="CJ2797" s="10">
        <v>9.75</v>
      </c>
      <c r="CK2797" s="10">
        <v>11</v>
      </c>
      <c r="CL2797" s="10">
        <v>14.63</v>
      </c>
      <c r="CM2797" s="10">
        <v>16.5</v>
      </c>
      <c r="CN2797" t="s">
        <v>137</v>
      </c>
      <c r="CO2797" t="s">
        <v>8671</v>
      </c>
      <c r="CP2797" t="s">
        <v>138</v>
      </c>
      <c r="CR2797" t="s">
        <v>117</v>
      </c>
      <c r="CS2797" t="s">
        <v>139</v>
      </c>
      <c r="CT2797" t="s">
        <v>140</v>
      </c>
      <c r="CU2797" t="s">
        <v>139</v>
      </c>
      <c r="CV2797" t="s">
        <v>139</v>
      </c>
      <c r="CW2797" t="s">
        <v>139</v>
      </c>
      <c r="CX2797" t="s">
        <v>140</v>
      </c>
      <c r="CY2797" s="2" t="s">
        <v>16588</v>
      </c>
      <c r="CZ2797" s="8">
        <v>16702343712</v>
      </c>
      <c r="DA2797" t="s">
        <v>377</v>
      </c>
      <c r="DB2797" t="s">
        <v>292</v>
      </c>
      <c r="DC2797" t="s">
        <v>139</v>
      </c>
      <c r="DD2797" t="s">
        <v>117</v>
      </c>
      <c r="DE2797" t="s">
        <v>352</v>
      </c>
      <c r="DF2797" t="s">
        <v>353</v>
      </c>
      <c r="DH2797" t="s">
        <v>351</v>
      </c>
      <c r="DI2797" t="s">
        <v>1755</v>
      </c>
      <c r="DJ2797" t="s">
        <v>356</v>
      </c>
    </row>
    <row r="2798" spans="1:114" ht="15" customHeight="1" x14ac:dyDescent="0.35">
      <c r="A2798" t="s">
        <v>10778</v>
      </c>
      <c r="B2798" t="s">
        <v>115</v>
      </c>
      <c r="C2798" s="1">
        <v>45838</v>
      </c>
      <c r="D2798" s="1">
        <v>45852</v>
      </c>
      <c r="E2798" t="s">
        <v>211</v>
      </c>
      <c r="G2798" t="s">
        <v>117</v>
      </c>
      <c r="H2798" t="s">
        <v>117</v>
      </c>
      <c r="I2798" t="s">
        <v>117</v>
      </c>
      <c r="J2798" t="s">
        <v>347</v>
      </c>
      <c r="K2798" t="s">
        <v>1746</v>
      </c>
      <c r="L2798" t="s">
        <v>1747</v>
      </c>
      <c r="M2798" t="s">
        <v>1748</v>
      </c>
      <c r="N2798" t="s">
        <v>136</v>
      </c>
      <c r="O2798" t="s">
        <v>121</v>
      </c>
      <c r="P2798" s="6">
        <v>96950</v>
      </c>
      <c r="Q2798" t="s">
        <v>122</v>
      </c>
      <c r="S2798" s="8">
        <v>16702353712</v>
      </c>
      <c r="U2798" t="s">
        <v>351</v>
      </c>
      <c r="V2798">
        <v>72111</v>
      </c>
      <c r="W2798" t="s">
        <v>124</v>
      </c>
      <c r="Y2798" t="s">
        <v>352</v>
      </c>
      <c r="Z2798" t="s">
        <v>353</v>
      </c>
      <c r="AB2798" t="s">
        <v>354</v>
      </c>
      <c r="AC2798" t="s">
        <v>1747</v>
      </c>
      <c r="AD2798" t="s">
        <v>355</v>
      </c>
      <c r="AE2798" t="s">
        <v>136</v>
      </c>
      <c r="AF2798" t="s">
        <v>121</v>
      </c>
      <c r="AG2798" s="6">
        <v>96950</v>
      </c>
      <c r="AH2798" t="s">
        <v>122</v>
      </c>
      <c r="AJ2798" s="8">
        <v>16702353712</v>
      </c>
      <c r="AL2798" t="s">
        <v>356</v>
      </c>
      <c r="BE2798" t="str">
        <f>"49-9071.00"</f>
        <v>49-9071.00</v>
      </c>
      <c r="BF2798" t="s">
        <v>156</v>
      </c>
      <c r="BG2798" t="s">
        <v>1749</v>
      </c>
      <c r="BH2798" t="s">
        <v>1750</v>
      </c>
      <c r="BI2798">
        <v>3</v>
      </c>
      <c r="BK2798" s="1">
        <v>45931</v>
      </c>
      <c r="BL2798" s="1">
        <v>46295</v>
      </c>
      <c r="BO2798">
        <v>35</v>
      </c>
      <c r="BP2798">
        <v>0</v>
      </c>
      <c r="BQ2798">
        <v>7</v>
      </c>
      <c r="BR2798">
        <v>7</v>
      </c>
      <c r="BS2798">
        <v>7</v>
      </c>
      <c r="BT2798">
        <v>7</v>
      </c>
      <c r="BU2798">
        <v>7</v>
      </c>
      <c r="BV2798">
        <v>0</v>
      </c>
      <c r="BW2798" t="str">
        <f>"8:00 AM"</f>
        <v>8:00 AM</v>
      </c>
      <c r="BX2798" t="str">
        <f>"4:00 PM"</f>
        <v>4:00 PM</v>
      </c>
      <c r="BY2798" t="s">
        <v>159</v>
      </c>
      <c r="BZ2798">
        <v>0</v>
      </c>
      <c r="CA2798">
        <v>12</v>
      </c>
      <c r="CB2798" t="s">
        <v>117</v>
      </c>
      <c r="CD2798" t="s">
        <v>1751</v>
      </c>
      <c r="CE2798" t="s">
        <v>1752</v>
      </c>
      <c r="CF2798" t="s">
        <v>355</v>
      </c>
      <c r="CG2798" t="s">
        <v>136</v>
      </c>
      <c r="CH2798" t="s">
        <v>121</v>
      </c>
      <c r="CI2798" s="6">
        <v>96950</v>
      </c>
      <c r="CJ2798" s="10">
        <v>9.75</v>
      </c>
      <c r="CK2798" s="10">
        <v>11</v>
      </c>
      <c r="CL2798" s="10">
        <v>14.63</v>
      </c>
      <c r="CM2798" s="10">
        <v>16.5</v>
      </c>
      <c r="CN2798" t="s">
        <v>137</v>
      </c>
      <c r="CO2798" t="s">
        <v>1753</v>
      </c>
      <c r="CP2798" t="s">
        <v>138</v>
      </c>
      <c r="CR2798" t="s">
        <v>117</v>
      </c>
      <c r="CS2798" t="s">
        <v>139</v>
      </c>
      <c r="CT2798" t="s">
        <v>140</v>
      </c>
      <c r="CU2798" t="s">
        <v>139</v>
      </c>
      <c r="CV2798" t="s">
        <v>139</v>
      </c>
      <c r="CW2798" t="s">
        <v>139</v>
      </c>
      <c r="CX2798" t="s">
        <v>140</v>
      </c>
      <c r="CY2798" s="2" t="s">
        <v>10779</v>
      </c>
      <c r="CZ2798" s="8">
        <v>16702343712</v>
      </c>
      <c r="DA2798" t="s">
        <v>377</v>
      </c>
      <c r="DB2798" t="s">
        <v>292</v>
      </c>
      <c r="DC2798" t="s">
        <v>139</v>
      </c>
      <c r="DD2798" t="s">
        <v>117</v>
      </c>
      <c r="DE2798" t="s">
        <v>352</v>
      </c>
      <c r="DF2798" t="s">
        <v>353</v>
      </c>
      <c r="DH2798" t="s">
        <v>351</v>
      </c>
      <c r="DI2798" t="s">
        <v>1755</v>
      </c>
      <c r="DJ2798" t="s">
        <v>356</v>
      </c>
    </row>
    <row r="2799" spans="1:114" ht="15" customHeight="1" x14ac:dyDescent="0.35">
      <c r="A2799" t="s">
        <v>8777</v>
      </c>
      <c r="B2799" t="s">
        <v>144</v>
      </c>
      <c r="C2799" s="1">
        <v>45776</v>
      </c>
      <c r="D2799" s="1">
        <v>45853</v>
      </c>
      <c r="E2799" t="s">
        <v>116</v>
      </c>
      <c r="F2799" s="1">
        <v>45923</v>
      </c>
      <c r="G2799" t="s">
        <v>117</v>
      </c>
      <c r="H2799" t="s">
        <v>117</v>
      </c>
      <c r="I2799" t="s">
        <v>117</v>
      </c>
      <c r="J2799" t="s">
        <v>8778</v>
      </c>
      <c r="K2799" t="s">
        <v>8779</v>
      </c>
      <c r="L2799" t="s">
        <v>1437</v>
      </c>
      <c r="M2799" t="s">
        <v>8780</v>
      </c>
      <c r="N2799" t="s">
        <v>136</v>
      </c>
      <c r="O2799" t="s">
        <v>121</v>
      </c>
      <c r="P2799" s="6">
        <v>96950</v>
      </c>
      <c r="Q2799" t="s">
        <v>122</v>
      </c>
      <c r="S2799" s="8">
        <v>16702333372</v>
      </c>
      <c r="U2799" t="s">
        <v>8781</v>
      </c>
      <c r="V2799">
        <v>72251</v>
      </c>
      <c r="W2799" t="s">
        <v>124</v>
      </c>
      <c r="Y2799" t="s">
        <v>8571</v>
      </c>
      <c r="Z2799" t="s">
        <v>8782</v>
      </c>
      <c r="AA2799" t="s">
        <v>140</v>
      </c>
      <c r="AB2799" t="s">
        <v>932</v>
      </c>
      <c r="AC2799" t="s">
        <v>1437</v>
      </c>
      <c r="AD2799" t="s">
        <v>8780</v>
      </c>
      <c r="AE2799" t="s">
        <v>136</v>
      </c>
      <c r="AF2799" t="s">
        <v>121</v>
      </c>
      <c r="AG2799" s="6">
        <v>96950</v>
      </c>
      <c r="AH2799" t="s">
        <v>122</v>
      </c>
      <c r="AJ2799" s="8">
        <v>16702333372</v>
      </c>
      <c r="AL2799" t="s">
        <v>8783</v>
      </c>
      <c r="BE2799" t="str">
        <f>"35-2014.00"</f>
        <v>35-2014.00</v>
      </c>
      <c r="BF2799" t="s">
        <v>191</v>
      </c>
      <c r="BG2799" t="s">
        <v>8784</v>
      </c>
      <c r="BH2799" t="s">
        <v>8785</v>
      </c>
      <c r="BI2799">
        <v>2</v>
      </c>
      <c r="BJ2799">
        <v>2</v>
      </c>
      <c r="BK2799" s="1">
        <v>45925</v>
      </c>
      <c r="BL2799" s="1">
        <v>46289</v>
      </c>
      <c r="BM2799" s="1">
        <v>45925</v>
      </c>
      <c r="BN2799" s="1">
        <v>46289</v>
      </c>
      <c r="BO2799">
        <v>35</v>
      </c>
      <c r="BP2799">
        <v>7</v>
      </c>
      <c r="BQ2799">
        <v>7</v>
      </c>
      <c r="BR2799">
        <v>0</v>
      </c>
      <c r="BS2799">
        <v>7</v>
      </c>
      <c r="BT2799">
        <v>7</v>
      </c>
      <c r="BU2799">
        <v>0</v>
      </c>
      <c r="BV2799">
        <v>7</v>
      </c>
      <c r="BW2799" t="str">
        <f>"11:00 AM"</f>
        <v>11:00 AM</v>
      </c>
      <c r="BX2799" t="str">
        <f>"9:00 PM"</f>
        <v>9:00 PM</v>
      </c>
      <c r="BY2799" t="s">
        <v>133</v>
      </c>
      <c r="BZ2799">
        <v>0</v>
      </c>
      <c r="CA2799">
        <v>12</v>
      </c>
      <c r="CB2799" t="s">
        <v>117</v>
      </c>
      <c r="CD2799" s="2" t="s">
        <v>8786</v>
      </c>
      <c r="CE2799" t="s">
        <v>1437</v>
      </c>
      <c r="CF2799" t="s">
        <v>140</v>
      </c>
      <c r="CG2799" t="s">
        <v>136</v>
      </c>
      <c r="CH2799" t="s">
        <v>121</v>
      </c>
      <c r="CI2799" s="6">
        <v>96950</v>
      </c>
      <c r="CJ2799" s="10">
        <v>8.83</v>
      </c>
      <c r="CK2799" s="10">
        <v>8.83</v>
      </c>
      <c r="CL2799" s="10">
        <v>13.25</v>
      </c>
      <c r="CM2799" s="10">
        <v>13.25</v>
      </c>
      <c r="CN2799" t="s">
        <v>137</v>
      </c>
      <c r="CO2799" t="s">
        <v>140</v>
      </c>
      <c r="CP2799" t="s">
        <v>138</v>
      </c>
      <c r="CR2799" t="s">
        <v>117</v>
      </c>
      <c r="CS2799" t="s">
        <v>139</v>
      </c>
      <c r="CT2799" t="s">
        <v>140</v>
      </c>
      <c r="CU2799" t="s">
        <v>139</v>
      </c>
      <c r="CV2799" t="s">
        <v>140</v>
      </c>
      <c r="CW2799" t="s">
        <v>139</v>
      </c>
      <c r="CX2799" t="s">
        <v>140</v>
      </c>
      <c r="CY2799" t="s">
        <v>1167</v>
      </c>
      <c r="CZ2799" s="8">
        <v>16702333372</v>
      </c>
      <c r="DA2799" t="s">
        <v>8783</v>
      </c>
      <c r="DB2799" t="s">
        <v>309</v>
      </c>
      <c r="DC2799" t="s">
        <v>139</v>
      </c>
      <c r="DD2799" t="s">
        <v>117</v>
      </c>
      <c r="DE2799" t="s">
        <v>1530</v>
      </c>
      <c r="DF2799" t="s">
        <v>1531</v>
      </c>
      <c r="DG2799" t="s">
        <v>1532</v>
      </c>
      <c r="DH2799" t="s">
        <v>1156</v>
      </c>
      <c r="DI2799" t="s">
        <v>1153</v>
      </c>
      <c r="DJ2799" t="s">
        <v>1162</v>
      </c>
    </row>
    <row r="2800" spans="1:114" ht="15" customHeight="1" x14ac:dyDescent="0.35">
      <c r="A2800" t="s">
        <v>6133</v>
      </c>
      <c r="B2800" t="s">
        <v>166</v>
      </c>
      <c r="C2800" s="1">
        <v>45787</v>
      </c>
      <c r="D2800" s="1">
        <v>45853</v>
      </c>
      <c r="E2800" t="s">
        <v>116</v>
      </c>
      <c r="F2800" s="1">
        <v>45929</v>
      </c>
      <c r="G2800" t="s">
        <v>117</v>
      </c>
      <c r="H2800" t="s">
        <v>117</v>
      </c>
      <c r="I2800" t="s">
        <v>117</v>
      </c>
      <c r="J2800" t="s">
        <v>4503</v>
      </c>
      <c r="K2800" t="s">
        <v>6134</v>
      </c>
      <c r="L2800" t="s">
        <v>4505</v>
      </c>
      <c r="M2800" t="s">
        <v>4506</v>
      </c>
      <c r="N2800" t="s">
        <v>496</v>
      </c>
      <c r="O2800" t="s">
        <v>121</v>
      </c>
      <c r="P2800" s="6">
        <v>96950</v>
      </c>
      <c r="Q2800" t="s">
        <v>122</v>
      </c>
      <c r="S2800" s="8">
        <v>16702876661</v>
      </c>
      <c r="U2800" t="s">
        <v>4507</v>
      </c>
      <c r="V2800">
        <v>812112</v>
      </c>
      <c r="W2800" t="s">
        <v>124</v>
      </c>
      <c r="Y2800" t="s">
        <v>489</v>
      </c>
      <c r="Z2800" t="s">
        <v>490</v>
      </c>
      <c r="AB2800" t="s">
        <v>2453</v>
      </c>
      <c r="AC2800" t="s">
        <v>4505</v>
      </c>
      <c r="AD2800" t="s">
        <v>4506</v>
      </c>
      <c r="AE2800" t="s">
        <v>120</v>
      </c>
      <c r="AF2800" t="s">
        <v>121</v>
      </c>
      <c r="AG2800" s="6">
        <v>96950</v>
      </c>
      <c r="AH2800" t="s">
        <v>122</v>
      </c>
      <c r="AJ2800" s="8">
        <v>16702876661</v>
      </c>
      <c r="AL2800" t="s">
        <v>4511</v>
      </c>
      <c r="BE2800" t="str">
        <f>"39-5092.00"</f>
        <v>39-5092.00</v>
      </c>
      <c r="BF2800" t="s">
        <v>4754</v>
      </c>
      <c r="BG2800" t="s">
        <v>6135</v>
      </c>
      <c r="BH2800" t="s">
        <v>6136</v>
      </c>
      <c r="BI2800">
        <v>5</v>
      </c>
      <c r="BK2800" s="1">
        <v>45931</v>
      </c>
      <c r="BL2800" s="1">
        <v>46295</v>
      </c>
      <c r="BO2800">
        <v>35</v>
      </c>
      <c r="BP2800">
        <v>7</v>
      </c>
      <c r="BQ2800">
        <v>0</v>
      </c>
      <c r="BR2800">
        <v>0</v>
      </c>
      <c r="BS2800">
        <v>7</v>
      </c>
      <c r="BT2800">
        <v>7</v>
      </c>
      <c r="BU2800">
        <v>7</v>
      </c>
      <c r="BV2800">
        <v>7</v>
      </c>
      <c r="BW2800" t="str">
        <f>"11:00 AM"</f>
        <v>11:00 AM</v>
      </c>
      <c r="BX2800" t="str">
        <f>"6:00 PM"</f>
        <v>6:00 PM</v>
      </c>
      <c r="BY2800" t="s">
        <v>159</v>
      </c>
      <c r="BZ2800">
        <v>0</v>
      </c>
      <c r="CA2800">
        <v>12</v>
      </c>
      <c r="CB2800" t="s">
        <v>117</v>
      </c>
      <c r="CD2800" t="s">
        <v>6137</v>
      </c>
      <c r="CE2800" t="s">
        <v>4505</v>
      </c>
      <c r="CF2800" t="s">
        <v>4513</v>
      </c>
      <c r="CG2800" t="s">
        <v>120</v>
      </c>
      <c r="CH2800" t="s">
        <v>121</v>
      </c>
      <c r="CI2800" s="6">
        <v>96950</v>
      </c>
      <c r="CJ2800" s="10">
        <v>8.14</v>
      </c>
      <c r="CK2800" s="10">
        <v>8.14</v>
      </c>
      <c r="CL2800" s="10">
        <v>12.21</v>
      </c>
      <c r="CM2800" s="10">
        <v>12.21</v>
      </c>
      <c r="CN2800" t="s">
        <v>137</v>
      </c>
      <c r="CO2800" t="s">
        <v>194</v>
      </c>
      <c r="CP2800" t="s">
        <v>138</v>
      </c>
      <c r="CR2800" t="s">
        <v>117</v>
      </c>
      <c r="CS2800" t="s">
        <v>139</v>
      </c>
      <c r="CT2800" t="s">
        <v>140</v>
      </c>
      <c r="CU2800" t="s">
        <v>139</v>
      </c>
      <c r="CV2800" t="s">
        <v>140</v>
      </c>
      <c r="CW2800" t="s">
        <v>139</v>
      </c>
      <c r="CX2800" t="s">
        <v>140</v>
      </c>
      <c r="CY2800" t="s">
        <v>2770</v>
      </c>
      <c r="CZ2800" s="8">
        <v>16702876661</v>
      </c>
      <c r="DA2800" t="s">
        <v>4511</v>
      </c>
      <c r="DB2800" t="s">
        <v>140</v>
      </c>
      <c r="DC2800" t="s">
        <v>139</v>
      </c>
      <c r="DD2800" t="s">
        <v>117</v>
      </c>
    </row>
    <row r="2801" spans="1:108" ht="15" customHeight="1" x14ac:dyDescent="0.35">
      <c r="A2801" t="s">
        <v>6065</v>
      </c>
      <c r="B2801" t="s">
        <v>144</v>
      </c>
      <c r="C2801" s="1">
        <v>45790</v>
      </c>
      <c r="D2801" s="1">
        <v>45853</v>
      </c>
      <c r="E2801" t="s">
        <v>116</v>
      </c>
      <c r="F2801" s="1">
        <v>45929</v>
      </c>
      <c r="G2801" t="s">
        <v>117</v>
      </c>
      <c r="H2801" t="s">
        <v>117</v>
      </c>
      <c r="I2801" t="s">
        <v>117</v>
      </c>
      <c r="J2801" t="s">
        <v>2647</v>
      </c>
      <c r="L2801" t="s">
        <v>2648</v>
      </c>
      <c r="M2801" t="s">
        <v>5118</v>
      </c>
      <c r="N2801" t="s">
        <v>136</v>
      </c>
      <c r="O2801" t="s">
        <v>121</v>
      </c>
      <c r="P2801" s="6">
        <v>96950</v>
      </c>
      <c r="Q2801" t="s">
        <v>122</v>
      </c>
      <c r="S2801" s="8">
        <v>16702334646</v>
      </c>
      <c r="U2801" t="s">
        <v>2650</v>
      </c>
      <c r="V2801">
        <v>62161</v>
      </c>
      <c r="W2801" t="s">
        <v>124</v>
      </c>
      <c r="Y2801" t="s">
        <v>2651</v>
      </c>
      <c r="Z2801" t="s">
        <v>2652</v>
      </c>
      <c r="AB2801" t="s">
        <v>5119</v>
      </c>
      <c r="AC2801" t="s">
        <v>2648</v>
      </c>
      <c r="AD2801" t="s">
        <v>5118</v>
      </c>
      <c r="AE2801" t="s">
        <v>136</v>
      </c>
      <c r="AF2801" t="s">
        <v>121</v>
      </c>
      <c r="AG2801" s="6">
        <v>96950</v>
      </c>
      <c r="AH2801" t="s">
        <v>122</v>
      </c>
      <c r="AJ2801" s="8">
        <v>16702334646</v>
      </c>
      <c r="AL2801" t="s">
        <v>5124</v>
      </c>
      <c r="BE2801" t="str">
        <f>"43-4051.00"</f>
        <v>43-4051.00</v>
      </c>
      <c r="BF2801" t="s">
        <v>5543</v>
      </c>
      <c r="BG2801" t="s">
        <v>6066</v>
      </c>
      <c r="BH2801" t="s">
        <v>6067</v>
      </c>
      <c r="BI2801">
        <v>10</v>
      </c>
      <c r="BJ2801">
        <v>10</v>
      </c>
      <c r="BK2801" s="1">
        <v>45931</v>
      </c>
      <c r="BL2801" s="1">
        <v>46295</v>
      </c>
      <c r="BM2801" s="1">
        <v>45931</v>
      </c>
      <c r="BN2801" s="1">
        <v>46295</v>
      </c>
      <c r="BO2801">
        <v>40</v>
      </c>
      <c r="BP2801">
        <v>0</v>
      </c>
      <c r="BQ2801">
        <v>8</v>
      </c>
      <c r="BR2801">
        <v>8</v>
      </c>
      <c r="BS2801">
        <v>8</v>
      </c>
      <c r="BT2801">
        <v>8</v>
      </c>
      <c r="BU2801">
        <v>8</v>
      </c>
      <c r="BV2801">
        <v>0</v>
      </c>
      <c r="BW2801" t="str">
        <f>"8:00 AM"</f>
        <v>8:00 AM</v>
      </c>
      <c r="BX2801" t="str">
        <f>"5:00 PM"</f>
        <v>5:00 PM</v>
      </c>
      <c r="BY2801" t="s">
        <v>159</v>
      </c>
      <c r="BZ2801">
        <v>0</v>
      </c>
      <c r="CA2801">
        <v>12</v>
      </c>
      <c r="CB2801" t="s">
        <v>117</v>
      </c>
      <c r="CD2801" s="2" t="s">
        <v>6068</v>
      </c>
      <c r="CE2801" t="s">
        <v>2648</v>
      </c>
      <c r="CF2801" t="s">
        <v>5118</v>
      </c>
      <c r="CG2801" t="s">
        <v>136</v>
      </c>
      <c r="CH2801" t="s">
        <v>121</v>
      </c>
      <c r="CI2801" s="6">
        <v>96950</v>
      </c>
      <c r="CJ2801" s="10">
        <v>10.83</v>
      </c>
      <c r="CN2801" t="s">
        <v>137</v>
      </c>
      <c r="CP2801" t="s">
        <v>138</v>
      </c>
      <c r="CR2801" t="s">
        <v>117</v>
      </c>
      <c r="CS2801" t="s">
        <v>139</v>
      </c>
      <c r="CT2801" t="s">
        <v>140</v>
      </c>
      <c r="CU2801" t="s">
        <v>140</v>
      </c>
      <c r="CV2801" t="s">
        <v>140</v>
      </c>
      <c r="CW2801" t="s">
        <v>139</v>
      </c>
      <c r="CX2801" t="s">
        <v>140</v>
      </c>
      <c r="CY2801" t="s">
        <v>133</v>
      </c>
      <c r="CZ2801" s="8">
        <v>16702334646</v>
      </c>
      <c r="DA2801" t="s">
        <v>2654</v>
      </c>
      <c r="DB2801" t="s">
        <v>2657</v>
      </c>
      <c r="DC2801" t="s">
        <v>139</v>
      </c>
      <c r="DD2801" t="s">
        <v>117</v>
      </c>
    </row>
    <row r="2802" spans="1:108" ht="15" customHeight="1" x14ac:dyDescent="0.35">
      <c r="A2802" t="s">
        <v>12599</v>
      </c>
      <c r="B2802" t="s">
        <v>294</v>
      </c>
      <c r="C2802" s="1">
        <v>45791</v>
      </c>
      <c r="D2802" s="1">
        <v>45853</v>
      </c>
      <c r="E2802" t="s">
        <v>116</v>
      </c>
      <c r="F2802" s="1">
        <v>45929</v>
      </c>
      <c r="G2802" t="s">
        <v>117</v>
      </c>
      <c r="H2802" t="s">
        <v>117</v>
      </c>
      <c r="I2802" t="s">
        <v>117</v>
      </c>
      <c r="J2802" t="s">
        <v>396</v>
      </c>
      <c r="K2802" t="s">
        <v>397</v>
      </c>
      <c r="L2802" t="s">
        <v>398</v>
      </c>
      <c r="M2802" t="s">
        <v>399</v>
      </c>
      <c r="N2802" t="s">
        <v>136</v>
      </c>
      <c r="O2802" t="s">
        <v>121</v>
      </c>
      <c r="P2802" s="6">
        <v>96950</v>
      </c>
      <c r="Q2802" t="s">
        <v>122</v>
      </c>
      <c r="S2802" s="8">
        <v>16703226130</v>
      </c>
      <c r="U2802" t="s">
        <v>400</v>
      </c>
      <c r="V2802">
        <v>312112</v>
      </c>
      <c r="W2802" t="s">
        <v>124</v>
      </c>
      <c r="Y2802" t="s">
        <v>401</v>
      </c>
      <c r="Z2802" t="s">
        <v>402</v>
      </c>
      <c r="AA2802" t="s">
        <v>403</v>
      </c>
      <c r="AB2802" t="s">
        <v>404</v>
      </c>
      <c r="AC2802" t="s">
        <v>398</v>
      </c>
      <c r="AD2802" t="s">
        <v>399</v>
      </c>
      <c r="AE2802" t="s">
        <v>136</v>
      </c>
      <c r="AF2802" t="s">
        <v>121</v>
      </c>
      <c r="AG2802" s="6">
        <v>96950</v>
      </c>
      <c r="AH2802" t="s">
        <v>122</v>
      </c>
      <c r="AJ2802" s="8">
        <v>16703226130</v>
      </c>
      <c r="AL2802" t="s">
        <v>405</v>
      </c>
      <c r="BE2802" t="str">
        <f>"51-9198.00"</f>
        <v>51-9198.00</v>
      </c>
      <c r="BF2802" t="s">
        <v>1393</v>
      </c>
      <c r="BG2802" t="s">
        <v>5446</v>
      </c>
      <c r="BH2802" t="s">
        <v>5447</v>
      </c>
      <c r="BI2802">
        <v>5</v>
      </c>
      <c r="BJ2802">
        <v>4</v>
      </c>
      <c r="BK2802" s="1">
        <v>45931</v>
      </c>
      <c r="BL2802" s="1">
        <v>46295</v>
      </c>
      <c r="BM2802" s="1">
        <v>45931</v>
      </c>
      <c r="BN2802" s="1">
        <v>46295</v>
      </c>
      <c r="BO2802">
        <v>40</v>
      </c>
      <c r="BP2802">
        <v>0</v>
      </c>
      <c r="BQ2802">
        <v>8</v>
      </c>
      <c r="BR2802">
        <v>8</v>
      </c>
      <c r="BS2802">
        <v>8</v>
      </c>
      <c r="BT2802">
        <v>8</v>
      </c>
      <c r="BU2802">
        <v>8</v>
      </c>
      <c r="BV2802">
        <v>0</v>
      </c>
      <c r="BW2802" t="str">
        <f>"8:00 AM"</f>
        <v>8:00 AM</v>
      </c>
      <c r="BX2802" t="str">
        <f>"5:00 PM"</f>
        <v>5:00 PM</v>
      </c>
      <c r="BY2802" t="s">
        <v>159</v>
      </c>
      <c r="BZ2802">
        <v>0</v>
      </c>
      <c r="CA2802">
        <v>6</v>
      </c>
      <c r="CB2802" t="s">
        <v>117</v>
      </c>
      <c r="CD2802" t="s">
        <v>12600</v>
      </c>
      <c r="CE2802" t="s">
        <v>398</v>
      </c>
      <c r="CF2802" t="s">
        <v>399</v>
      </c>
      <c r="CG2802" t="s">
        <v>136</v>
      </c>
      <c r="CH2802" t="s">
        <v>121</v>
      </c>
      <c r="CI2802" s="6">
        <v>96950</v>
      </c>
      <c r="CJ2802" s="10">
        <v>8.23</v>
      </c>
      <c r="CK2802" s="10">
        <v>8.23</v>
      </c>
      <c r="CL2802" s="10">
        <v>12.34</v>
      </c>
      <c r="CM2802" s="10">
        <v>12.34</v>
      </c>
      <c r="CN2802" t="s">
        <v>137</v>
      </c>
      <c r="CP2802" t="s">
        <v>138</v>
      </c>
      <c r="CR2802" t="s">
        <v>117</v>
      </c>
      <c r="CS2802" t="s">
        <v>139</v>
      </c>
      <c r="CT2802" t="s">
        <v>140</v>
      </c>
      <c r="CU2802" t="s">
        <v>139</v>
      </c>
      <c r="CV2802" t="s">
        <v>139</v>
      </c>
      <c r="CW2802" t="s">
        <v>139</v>
      </c>
      <c r="CX2802" t="s">
        <v>139</v>
      </c>
      <c r="CY2802" t="s">
        <v>12601</v>
      </c>
      <c r="CZ2802" s="8">
        <v>16703226130</v>
      </c>
      <c r="DA2802" t="s">
        <v>405</v>
      </c>
      <c r="DB2802" t="s">
        <v>411</v>
      </c>
      <c r="DC2802" t="s">
        <v>139</v>
      </c>
      <c r="DD2802" t="s">
        <v>117</v>
      </c>
    </row>
    <row r="2803" spans="1:108" ht="15" customHeight="1" x14ac:dyDescent="0.35">
      <c r="A2803" t="s">
        <v>15562</v>
      </c>
      <c r="B2803" t="s">
        <v>144</v>
      </c>
      <c r="C2803" s="1">
        <v>45792</v>
      </c>
      <c r="D2803" s="1">
        <v>45853</v>
      </c>
      <c r="E2803" t="s">
        <v>116</v>
      </c>
      <c r="F2803" s="1">
        <v>45929</v>
      </c>
      <c r="G2803" t="s">
        <v>139</v>
      </c>
      <c r="H2803" t="s">
        <v>117</v>
      </c>
      <c r="I2803" t="s">
        <v>117</v>
      </c>
      <c r="J2803" t="s">
        <v>2924</v>
      </c>
      <c r="L2803" t="s">
        <v>2925</v>
      </c>
      <c r="M2803" t="s">
        <v>2926</v>
      </c>
      <c r="N2803" t="s">
        <v>136</v>
      </c>
      <c r="O2803" t="s">
        <v>121</v>
      </c>
      <c r="P2803" s="6">
        <v>96950</v>
      </c>
      <c r="Q2803" t="s">
        <v>122</v>
      </c>
      <c r="S2803" s="8">
        <v>16702341795</v>
      </c>
      <c r="U2803" t="s">
        <v>2927</v>
      </c>
      <c r="V2803">
        <v>56179</v>
      </c>
      <c r="W2803" t="s">
        <v>124</v>
      </c>
      <c r="Y2803" t="s">
        <v>2928</v>
      </c>
      <c r="Z2803" t="s">
        <v>251</v>
      </c>
      <c r="AA2803" t="s">
        <v>2929</v>
      </c>
      <c r="AB2803" t="s">
        <v>1563</v>
      </c>
      <c r="AC2803" t="s">
        <v>2925</v>
      </c>
      <c r="AD2803" t="s">
        <v>2926</v>
      </c>
      <c r="AE2803" t="s">
        <v>120</v>
      </c>
      <c r="AF2803" t="s">
        <v>121</v>
      </c>
      <c r="AG2803" s="6">
        <v>96950</v>
      </c>
      <c r="AH2803" t="s">
        <v>122</v>
      </c>
      <c r="AJ2803" s="8">
        <v>16702341795</v>
      </c>
      <c r="AL2803" t="s">
        <v>2930</v>
      </c>
      <c r="BE2803" t="str">
        <f>"49-9071.00"</f>
        <v>49-9071.00</v>
      </c>
      <c r="BF2803" t="s">
        <v>156</v>
      </c>
      <c r="BG2803" t="s">
        <v>4103</v>
      </c>
      <c r="BH2803" t="s">
        <v>964</v>
      </c>
      <c r="BI2803">
        <v>2</v>
      </c>
      <c r="BJ2803">
        <v>2</v>
      </c>
      <c r="BK2803" s="1">
        <v>45931</v>
      </c>
      <c r="BL2803" s="1">
        <v>47026</v>
      </c>
      <c r="BM2803" s="1">
        <v>45931</v>
      </c>
      <c r="BN2803" s="1">
        <v>47026</v>
      </c>
      <c r="BO2803">
        <v>40</v>
      </c>
      <c r="BP2803">
        <v>0</v>
      </c>
      <c r="BQ2803">
        <v>8</v>
      </c>
      <c r="BR2803">
        <v>8</v>
      </c>
      <c r="BS2803">
        <v>8</v>
      </c>
      <c r="BT2803">
        <v>8</v>
      </c>
      <c r="BU2803">
        <v>8</v>
      </c>
      <c r="BV2803">
        <v>0</v>
      </c>
      <c r="BW2803" t="str">
        <f>"8:00 AM"</f>
        <v>8:00 AM</v>
      </c>
      <c r="BX2803" t="str">
        <f>"5:00 PM"</f>
        <v>5:00 PM</v>
      </c>
      <c r="BY2803" t="s">
        <v>159</v>
      </c>
      <c r="BZ2803">
        <v>0</v>
      </c>
      <c r="CA2803">
        <v>12</v>
      </c>
      <c r="CB2803" t="s">
        <v>117</v>
      </c>
      <c r="CD2803" t="s">
        <v>4107</v>
      </c>
      <c r="CE2803" t="s">
        <v>2925</v>
      </c>
      <c r="CF2803" t="s">
        <v>2926</v>
      </c>
      <c r="CG2803" t="s">
        <v>136</v>
      </c>
      <c r="CH2803" t="s">
        <v>121</v>
      </c>
      <c r="CI2803" s="6">
        <v>96950</v>
      </c>
      <c r="CJ2803" s="10">
        <v>9.75</v>
      </c>
      <c r="CK2803" s="10">
        <v>12.5</v>
      </c>
      <c r="CL2803" s="10">
        <v>14.63</v>
      </c>
      <c r="CM2803" s="10">
        <v>18.75</v>
      </c>
      <c r="CN2803" t="s">
        <v>137</v>
      </c>
      <c r="CO2803" t="s">
        <v>133</v>
      </c>
      <c r="CP2803" t="s">
        <v>138</v>
      </c>
      <c r="CR2803" t="s">
        <v>139</v>
      </c>
      <c r="CS2803" t="s">
        <v>139</v>
      </c>
      <c r="CT2803" t="s">
        <v>139</v>
      </c>
      <c r="CU2803" t="s">
        <v>139</v>
      </c>
      <c r="CV2803" t="s">
        <v>140</v>
      </c>
      <c r="CW2803" t="s">
        <v>139</v>
      </c>
      <c r="CX2803" t="s">
        <v>139</v>
      </c>
      <c r="CY2803" t="s">
        <v>2943</v>
      </c>
      <c r="CZ2803" s="8">
        <v>16702341795</v>
      </c>
      <c r="DA2803" t="s">
        <v>2930</v>
      </c>
      <c r="DB2803" t="s">
        <v>2937</v>
      </c>
      <c r="DC2803" t="s">
        <v>139</v>
      </c>
      <c r="DD2803" t="s">
        <v>117</v>
      </c>
    </row>
    <row r="2804" spans="1:108" ht="15" customHeight="1" x14ac:dyDescent="0.35">
      <c r="A2804" t="s">
        <v>12644</v>
      </c>
      <c r="B2804" t="s">
        <v>144</v>
      </c>
      <c r="C2804" s="1">
        <v>45806</v>
      </c>
      <c r="D2804" s="1">
        <v>45853</v>
      </c>
      <c r="E2804" t="s">
        <v>116</v>
      </c>
      <c r="F2804" s="1">
        <v>45930</v>
      </c>
      <c r="G2804" t="s">
        <v>117</v>
      </c>
      <c r="H2804" t="s">
        <v>117</v>
      </c>
      <c r="I2804" t="s">
        <v>117</v>
      </c>
      <c r="J2804" t="s">
        <v>379</v>
      </c>
      <c r="L2804" t="s">
        <v>380</v>
      </c>
      <c r="M2804" t="s">
        <v>381</v>
      </c>
      <c r="N2804" t="s">
        <v>120</v>
      </c>
      <c r="O2804" t="s">
        <v>121</v>
      </c>
      <c r="P2804" s="6">
        <v>96950</v>
      </c>
      <c r="Q2804" t="s">
        <v>122</v>
      </c>
      <c r="R2804" t="s">
        <v>382</v>
      </c>
      <c r="S2804" s="8">
        <v>16702858455</v>
      </c>
      <c r="U2804" t="s">
        <v>383</v>
      </c>
      <c r="V2804">
        <v>488510</v>
      </c>
      <c r="W2804" t="s">
        <v>124</v>
      </c>
      <c r="Y2804" t="s">
        <v>252</v>
      </c>
      <c r="Z2804" t="s">
        <v>384</v>
      </c>
      <c r="AA2804" t="s">
        <v>385</v>
      </c>
      <c r="AB2804" t="s">
        <v>189</v>
      </c>
      <c r="AC2804" t="s">
        <v>380</v>
      </c>
      <c r="AD2804" t="s">
        <v>381</v>
      </c>
      <c r="AE2804" t="s">
        <v>120</v>
      </c>
      <c r="AF2804" t="s">
        <v>121</v>
      </c>
      <c r="AG2804" s="6">
        <v>96950</v>
      </c>
      <c r="AH2804" t="s">
        <v>122</v>
      </c>
      <c r="AI2804" t="s">
        <v>382</v>
      </c>
      <c r="AJ2804" s="8">
        <v>16702858455</v>
      </c>
      <c r="AL2804" t="s">
        <v>386</v>
      </c>
      <c r="BE2804" t="str">
        <f>"49-9071.00"</f>
        <v>49-9071.00</v>
      </c>
      <c r="BF2804" t="s">
        <v>156</v>
      </c>
      <c r="BG2804" t="s">
        <v>12645</v>
      </c>
      <c r="BH2804" t="s">
        <v>423</v>
      </c>
      <c r="BI2804">
        <v>1</v>
      </c>
      <c r="BJ2804">
        <v>1</v>
      </c>
      <c r="BK2804" s="1">
        <v>45932</v>
      </c>
      <c r="BL2804" s="1">
        <v>46296</v>
      </c>
      <c r="BM2804" s="1">
        <v>45932</v>
      </c>
      <c r="BN2804" s="1">
        <v>46296</v>
      </c>
      <c r="BO2804">
        <v>35</v>
      </c>
      <c r="BP2804">
        <v>0</v>
      </c>
      <c r="BQ2804">
        <v>7</v>
      </c>
      <c r="BR2804">
        <v>7</v>
      </c>
      <c r="BS2804">
        <v>7</v>
      </c>
      <c r="BT2804">
        <v>7</v>
      </c>
      <c r="BU2804">
        <v>7</v>
      </c>
      <c r="BV2804">
        <v>0</v>
      </c>
      <c r="BW2804" t="str">
        <f>"9:00 AM"</f>
        <v>9:00 AM</v>
      </c>
      <c r="BX2804" t="str">
        <f>"5:00 PM"</f>
        <v>5:00 PM</v>
      </c>
      <c r="BY2804" t="s">
        <v>159</v>
      </c>
      <c r="BZ2804">
        <v>0</v>
      </c>
      <c r="CA2804">
        <v>12</v>
      </c>
      <c r="CB2804" t="s">
        <v>117</v>
      </c>
      <c r="CD2804" t="s">
        <v>393</v>
      </c>
      <c r="CE2804" t="s">
        <v>392</v>
      </c>
      <c r="CF2804" t="s">
        <v>381</v>
      </c>
      <c r="CG2804" t="s">
        <v>120</v>
      </c>
      <c r="CH2804" t="s">
        <v>121</v>
      </c>
      <c r="CI2804" s="6">
        <v>96950</v>
      </c>
      <c r="CJ2804" s="10">
        <v>9.75</v>
      </c>
      <c r="CK2804" s="10">
        <v>9.75</v>
      </c>
      <c r="CL2804" s="10">
        <v>14.63</v>
      </c>
      <c r="CM2804" s="10">
        <v>14.63</v>
      </c>
      <c r="CN2804" t="s">
        <v>137</v>
      </c>
      <c r="CO2804" t="s">
        <v>393</v>
      </c>
      <c r="CP2804" t="s">
        <v>138</v>
      </c>
      <c r="CR2804" t="s">
        <v>117</v>
      </c>
      <c r="CS2804" t="s">
        <v>139</v>
      </c>
      <c r="CT2804" t="s">
        <v>140</v>
      </c>
      <c r="CU2804" t="s">
        <v>139</v>
      </c>
      <c r="CV2804" t="s">
        <v>140</v>
      </c>
      <c r="CW2804" t="s">
        <v>139</v>
      </c>
      <c r="CX2804" t="s">
        <v>140</v>
      </c>
      <c r="CY2804" t="s">
        <v>394</v>
      </c>
      <c r="CZ2804" s="8">
        <v>16703226478</v>
      </c>
      <c r="DA2804" t="s">
        <v>386</v>
      </c>
      <c r="DB2804" t="s">
        <v>292</v>
      </c>
      <c r="DC2804" t="s">
        <v>139</v>
      </c>
      <c r="DD2804" t="s">
        <v>117</v>
      </c>
    </row>
    <row r="2805" spans="1:108" ht="15" customHeight="1" x14ac:dyDescent="0.35">
      <c r="A2805" t="s">
        <v>16800</v>
      </c>
      <c r="B2805" t="s">
        <v>144</v>
      </c>
      <c r="C2805" s="1">
        <v>45806</v>
      </c>
      <c r="D2805" s="1">
        <v>45853</v>
      </c>
      <c r="E2805" t="s">
        <v>116</v>
      </c>
      <c r="F2805" s="1">
        <v>45929</v>
      </c>
      <c r="G2805" t="s">
        <v>117</v>
      </c>
      <c r="H2805" t="s">
        <v>117</v>
      </c>
      <c r="I2805" t="s">
        <v>117</v>
      </c>
      <c r="J2805" t="s">
        <v>145</v>
      </c>
      <c r="K2805" t="s">
        <v>146</v>
      </c>
      <c r="L2805" t="s">
        <v>147</v>
      </c>
      <c r="M2805" t="s">
        <v>148</v>
      </c>
      <c r="N2805" t="s">
        <v>120</v>
      </c>
      <c r="O2805" t="s">
        <v>121</v>
      </c>
      <c r="P2805" s="6">
        <v>96950</v>
      </c>
      <c r="Q2805" t="s">
        <v>122</v>
      </c>
      <c r="S2805" s="8">
        <v>16702352883</v>
      </c>
      <c r="U2805" t="s">
        <v>149</v>
      </c>
      <c r="V2805">
        <v>56132</v>
      </c>
      <c r="W2805" t="s">
        <v>150</v>
      </c>
      <c r="X2805" t="s">
        <v>139</v>
      </c>
      <c r="Y2805" t="s">
        <v>151</v>
      </c>
      <c r="Z2805" t="s">
        <v>152</v>
      </c>
      <c r="AA2805" t="s">
        <v>153</v>
      </c>
      <c r="AB2805" t="s">
        <v>154</v>
      </c>
      <c r="AC2805" t="s">
        <v>147</v>
      </c>
      <c r="AD2805" t="s">
        <v>9085</v>
      </c>
      <c r="AE2805" t="s">
        <v>120</v>
      </c>
      <c r="AF2805" t="s">
        <v>121</v>
      </c>
      <c r="AG2805" s="6">
        <v>96950</v>
      </c>
      <c r="AH2805" t="s">
        <v>122</v>
      </c>
      <c r="AJ2805" s="8">
        <v>16702352883</v>
      </c>
      <c r="AL2805" t="s">
        <v>155</v>
      </c>
      <c r="BE2805" t="str">
        <f>"35-2014.00"</f>
        <v>35-2014.00</v>
      </c>
      <c r="BF2805" t="s">
        <v>191</v>
      </c>
      <c r="BG2805" t="s">
        <v>9086</v>
      </c>
      <c r="BH2805" t="s">
        <v>9087</v>
      </c>
      <c r="BI2805">
        <v>5</v>
      </c>
      <c r="BJ2805">
        <v>5</v>
      </c>
      <c r="BK2805" s="1">
        <v>45931</v>
      </c>
      <c r="BL2805" s="1">
        <v>46295</v>
      </c>
      <c r="BM2805" s="1">
        <v>45931</v>
      </c>
      <c r="BN2805" s="1">
        <v>46295</v>
      </c>
      <c r="BO2805">
        <v>35</v>
      </c>
      <c r="BP2805">
        <v>0</v>
      </c>
      <c r="BQ2805">
        <v>7</v>
      </c>
      <c r="BR2805">
        <v>7</v>
      </c>
      <c r="BS2805">
        <v>7</v>
      </c>
      <c r="BT2805">
        <v>7</v>
      </c>
      <c r="BU2805">
        <v>7</v>
      </c>
      <c r="BV2805">
        <v>0</v>
      </c>
      <c r="BW2805" t="str">
        <f>"8:00 AM"</f>
        <v>8:00 AM</v>
      </c>
      <c r="BX2805" t="str">
        <f>"4:00 PM"</f>
        <v>4:00 PM</v>
      </c>
      <c r="BY2805" t="s">
        <v>133</v>
      </c>
      <c r="BZ2805">
        <v>0</v>
      </c>
      <c r="CA2805">
        <v>6</v>
      </c>
      <c r="CB2805" t="s">
        <v>117</v>
      </c>
      <c r="CD2805" t="s">
        <v>10863</v>
      </c>
      <c r="CE2805" t="s">
        <v>147</v>
      </c>
      <c r="CF2805" t="s">
        <v>161</v>
      </c>
      <c r="CG2805" t="s">
        <v>120</v>
      </c>
      <c r="CH2805" t="s">
        <v>121</v>
      </c>
      <c r="CI2805" s="6">
        <v>96950</v>
      </c>
      <c r="CJ2805" s="10">
        <v>8.83</v>
      </c>
      <c r="CK2805" s="10">
        <v>8.83</v>
      </c>
      <c r="CL2805" s="10">
        <v>13.25</v>
      </c>
      <c r="CM2805" s="10">
        <v>13.25</v>
      </c>
      <c r="CN2805" t="s">
        <v>137</v>
      </c>
      <c r="CO2805" t="s">
        <v>162</v>
      </c>
      <c r="CP2805" t="s">
        <v>138</v>
      </c>
      <c r="CR2805" t="s">
        <v>117</v>
      </c>
      <c r="CS2805" t="s">
        <v>139</v>
      </c>
      <c r="CT2805" t="s">
        <v>140</v>
      </c>
      <c r="CU2805" t="s">
        <v>139</v>
      </c>
      <c r="CV2805" t="s">
        <v>140</v>
      </c>
      <c r="CW2805" t="s">
        <v>139</v>
      </c>
      <c r="CX2805" t="s">
        <v>140</v>
      </c>
      <c r="CY2805" t="s">
        <v>163</v>
      </c>
      <c r="CZ2805" s="8">
        <v>16702352883</v>
      </c>
      <c r="DA2805" t="s">
        <v>155</v>
      </c>
      <c r="DB2805" t="s">
        <v>164</v>
      </c>
      <c r="DC2805" t="s">
        <v>139</v>
      </c>
      <c r="DD2805" t="s">
        <v>139</v>
      </c>
    </row>
    <row r="2806" spans="1:108" ht="15" customHeight="1" x14ac:dyDescent="0.35">
      <c r="A2806" t="s">
        <v>10832</v>
      </c>
      <c r="B2806" t="s">
        <v>144</v>
      </c>
      <c r="C2806" s="1">
        <v>45806</v>
      </c>
      <c r="D2806" s="1">
        <v>45853</v>
      </c>
      <c r="E2806" t="s">
        <v>116</v>
      </c>
      <c r="F2806" s="1">
        <v>45929</v>
      </c>
      <c r="G2806" t="s">
        <v>117</v>
      </c>
      <c r="H2806" t="s">
        <v>117</v>
      </c>
      <c r="I2806" t="s">
        <v>117</v>
      </c>
      <c r="J2806" t="s">
        <v>145</v>
      </c>
      <c r="K2806" t="s">
        <v>146</v>
      </c>
      <c r="L2806" t="s">
        <v>147</v>
      </c>
      <c r="M2806" t="s">
        <v>9091</v>
      </c>
      <c r="N2806" t="s">
        <v>120</v>
      </c>
      <c r="O2806" t="s">
        <v>121</v>
      </c>
      <c r="P2806" s="6">
        <v>96950</v>
      </c>
      <c r="Q2806" t="s">
        <v>122</v>
      </c>
      <c r="S2806" s="8">
        <v>16702352883</v>
      </c>
      <c r="U2806" t="s">
        <v>149</v>
      </c>
      <c r="V2806">
        <v>56132</v>
      </c>
      <c r="W2806" t="s">
        <v>150</v>
      </c>
      <c r="X2806" t="s">
        <v>139</v>
      </c>
      <c r="Y2806" t="s">
        <v>151</v>
      </c>
      <c r="Z2806" t="s">
        <v>152</v>
      </c>
      <c r="AA2806" t="s">
        <v>153</v>
      </c>
      <c r="AB2806" t="s">
        <v>154</v>
      </c>
      <c r="AC2806" t="s">
        <v>147</v>
      </c>
      <c r="AD2806" t="s">
        <v>148</v>
      </c>
      <c r="AE2806" t="s">
        <v>120</v>
      </c>
      <c r="AF2806" t="s">
        <v>121</v>
      </c>
      <c r="AG2806" s="6">
        <v>96950</v>
      </c>
      <c r="AH2806" t="s">
        <v>122</v>
      </c>
      <c r="AJ2806" s="8">
        <v>16702352883</v>
      </c>
      <c r="AL2806" t="s">
        <v>155</v>
      </c>
      <c r="BE2806" t="str">
        <f>"39-9011.00"</f>
        <v>39-9011.00</v>
      </c>
      <c r="BF2806" t="s">
        <v>614</v>
      </c>
      <c r="BG2806" t="s">
        <v>9092</v>
      </c>
      <c r="BH2806" t="s">
        <v>772</v>
      </c>
      <c r="BI2806">
        <v>5</v>
      </c>
      <c r="BJ2806">
        <v>5</v>
      </c>
      <c r="BK2806" s="1">
        <v>45931</v>
      </c>
      <c r="BL2806" s="1">
        <v>46295</v>
      </c>
      <c r="BM2806" s="1">
        <v>45931</v>
      </c>
      <c r="BN2806" s="1">
        <v>46295</v>
      </c>
      <c r="BO2806">
        <v>35</v>
      </c>
      <c r="BP2806">
        <v>0</v>
      </c>
      <c r="BQ2806">
        <v>7</v>
      </c>
      <c r="BR2806">
        <v>7</v>
      </c>
      <c r="BS2806">
        <v>7</v>
      </c>
      <c r="BT2806">
        <v>7</v>
      </c>
      <c r="BU2806">
        <v>7</v>
      </c>
      <c r="BV2806">
        <v>0</v>
      </c>
      <c r="BW2806" t="str">
        <f>"8:00 AM"</f>
        <v>8:00 AM</v>
      </c>
      <c r="BX2806" t="str">
        <f>"4:00 PM"</f>
        <v>4:00 PM</v>
      </c>
      <c r="BY2806" t="s">
        <v>159</v>
      </c>
      <c r="BZ2806">
        <v>0</v>
      </c>
      <c r="CA2806">
        <v>12</v>
      </c>
      <c r="CB2806" t="s">
        <v>117</v>
      </c>
      <c r="CD2806" s="2" t="s">
        <v>9093</v>
      </c>
      <c r="CE2806" t="s">
        <v>147</v>
      </c>
      <c r="CF2806" t="s">
        <v>161</v>
      </c>
      <c r="CG2806" t="s">
        <v>120</v>
      </c>
      <c r="CH2806" t="s">
        <v>121</v>
      </c>
      <c r="CI2806" s="6">
        <v>96950</v>
      </c>
      <c r="CJ2806" s="10">
        <v>7.81</v>
      </c>
      <c r="CK2806" s="10">
        <v>7.81</v>
      </c>
      <c r="CL2806" s="10">
        <v>11.72</v>
      </c>
      <c r="CM2806" s="10">
        <v>11.72</v>
      </c>
      <c r="CN2806" t="s">
        <v>137</v>
      </c>
      <c r="CO2806" t="s">
        <v>194</v>
      </c>
      <c r="CP2806" t="s">
        <v>138</v>
      </c>
      <c r="CR2806" t="s">
        <v>117</v>
      </c>
      <c r="CS2806" t="s">
        <v>139</v>
      </c>
      <c r="CT2806" t="s">
        <v>140</v>
      </c>
      <c r="CU2806" t="s">
        <v>139</v>
      </c>
      <c r="CV2806" t="s">
        <v>140</v>
      </c>
      <c r="CW2806" t="s">
        <v>139</v>
      </c>
      <c r="CX2806" t="s">
        <v>140</v>
      </c>
      <c r="CY2806" t="s">
        <v>163</v>
      </c>
      <c r="CZ2806" s="8">
        <v>16702352883</v>
      </c>
      <c r="DA2806" t="s">
        <v>155</v>
      </c>
      <c r="DB2806" t="s">
        <v>140</v>
      </c>
      <c r="DC2806" t="s">
        <v>139</v>
      </c>
      <c r="DD2806" t="s">
        <v>139</v>
      </c>
    </row>
    <row r="2807" spans="1:108" ht="15" customHeight="1" x14ac:dyDescent="0.35">
      <c r="A2807" t="s">
        <v>6194</v>
      </c>
      <c r="B2807" t="s">
        <v>144</v>
      </c>
      <c r="C2807" s="1">
        <v>45806</v>
      </c>
      <c r="D2807" s="1">
        <v>45853</v>
      </c>
      <c r="E2807" t="s">
        <v>116</v>
      </c>
      <c r="F2807" s="1">
        <v>45929</v>
      </c>
      <c r="G2807" t="s">
        <v>117</v>
      </c>
      <c r="H2807" t="s">
        <v>117</v>
      </c>
      <c r="I2807" t="s">
        <v>117</v>
      </c>
      <c r="J2807" t="s">
        <v>145</v>
      </c>
      <c r="K2807" t="s">
        <v>146</v>
      </c>
      <c r="L2807" t="s">
        <v>147</v>
      </c>
      <c r="M2807" t="s">
        <v>148</v>
      </c>
      <c r="N2807" t="s">
        <v>120</v>
      </c>
      <c r="O2807" t="s">
        <v>121</v>
      </c>
      <c r="P2807" s="6">
        <v>96950</v>
      </c>
      <c r="Q2807" t="s">
        <v>122</v>
      </c>
      <c r="S2807" s="8">
        <v>16702352883</v>
      </c>
      <c r="U2807" t="s">
        <v>149</v>
      </c>
      <c r="V2807">
        <v>56132</v>
      </c>
      <c r="W2807" t="s">
        <v>150</v>
      </c>
      <c r="X2807" t="s">
        <v>139</v>
      </c>
      <c r="Y2807" t="s">
        <v>151</v>
      </c>
      <c r="Z2807" t="s">
        <v>152</v>
      </c>
      <c r="AA2807" t="s">
        <v>153</v>
      </c>
      <c r="AB2807" t="s">
        <v>154</v>
      </c>
      <c r="AC2807" t="s">
        <v>147</v>
      </c>
      <c r="AD2807" t="s">
        <v>148</v>
      </c>
      <c r="AE2807" t="s">
        <v>120</v>
      </c>
      <c r="AF2807" t="s">
        <v>121</v>
      </c>
      <c r="AG2807" s="6">
        <v>96950</v>
      </c>
      <c r="AH2807" t="s">
        <v>122</v>
      </c>
      <c r="AJ2807" s="8">
        <v>16702352883</v>
      </c>
      <c r="AL2807" t="s">
        <v>155</v>
      </c>
      <c r="BE2807" t="str">
        <f>"43-3031.00"</f>
        <v>43-3031.00</v>
      </c>
      <c r="BF2807" t="s">
        <v>357</v>
      </c>
      <c r="BG2807" t="s">
        <v>5451</v>
      </c>
      <c r="BH2807" t="s">
        <v>5452</v>
      </c>
      <c r="BI2807">
        <v>5</v>
      </c>
      <c r="BJ2807">
        <v>5</v>
      </c>
      <c r="BK2807" s="1">
        <v>45931</v>
      </c>
      <c r="BL2807" s="1">
        <v>46295</v>
      </c>
      <c r="BM2807" s="1">
        <v>45931</v>
      </c>
      <c r="BN2807" s="1">
        <v>46295</v>
      </c>
      <c r="BO2807">
        <v>35</v>
      </c>
      <c r="BP2807">
        <v>0</v>
      </c>
      <c r="BQ2807">
        <v>7</v>
      </c>
      <c r="BR2807">
        <v>7</v>
      </c>
      <c r="BS2807">
        <v>7</v>
      </c>
      <c r="BT2807">
        <v>7</v>
      </c>
      <c r="BU2807">
        <v>7</v>
      </c>
      <c r="BV2807">
        <v>0</v>
      </c>
      <c r="BW2807" t="str">
        <f>"8:00 AM"</f>
        <v>8:00 AM</v>
      </c>
      <c r="BX2807" t="str">
        <f>"5:00 PM"</f>
        <v>5:00 PM</v>
      </c>
      <c r="BY2807" t="s">
        <v>159</v>
      </c>
      <c r="BZ2807">
        <v>0</v>
      </c>
      <c r="CA2807">
        <v>12</v>
      </c>
      <c r="CB2807" t="s">
        <v>117</v>
      </c>
      <c r="CD2807" t="s">
        <v>3209</v>
      </c>
      <c r="CE2807" t="s">
        <v>147</v>
      </c>
      <c r="CF2807" t="s">
        <v>161</v>
      </c>
      <c r="CG2807" t="s">
        <v>120</v>
      </c>
      <c r="CH2807" t="s">
        <v>121</v>
      </c>
      <c r="CI2807" s="6">
        <v>96950</v>
      </c>
      <c r="CJ2807" s="10">
        <v>12.28</v>
      </c>
      <c r="CK2807" s="10">
        <v>12.28</v>
      </c>
      <c r="CL2807" s="10">
        <v>18.420000000000002</v>
      </c>
      <c r="CM2807" s="10">
        <v>18.420000000000002</v>
      </c>
      <c r="CN2807" t="s">
        <v>137</v>
      </c>
      <c r="CO2807" t="s">
        <v>194</v>
      </c>
      <c r="CP2807" t="s">
        <v>138</v>
      </c>
      <c r="CR2807" t="s">
        <v>117</v>
      </c>
      <c r="CS2807" t="s">
        <v>139</v>
      </c>
      <c r="CT2807" t="s">
        <v>140</v>
      </c>
      <c r="CU2807" t="s">
        <v>139</v>
      </c>
      <c r="CV2807" t="s">
        <v>140</v>
      </c>
      <c r="CW2807" t="s">
        <v>139</v>
      </c>
      <c r="CX2807" t="s">
        <v>140</v>
      </c>
      <c r="CY2807" t="s">
        <v>6195</v>
      </c>
      <c r="CZ2807" s="8">
        <v>16702352883</v>
      </c>
      <c r="DA2807" t="s">
        <v>155</v>
      </c>
      <c r="DB2807" t="s">
        <v>140</v>
      </c>
      <c r="DC2807" t="s">
        <v>139</v>
      </c>
      <c r="DD2807" t="s">
        <v>139</v>
      </c>
    </row>
    <row r="2808" spans="1:108" ht="15" customHeight="1" x14ac:dyDescent="0.35">
      <c r="A2808" t="s">
        <v>5946</v>
      </c>
      <c r="B2808" t="s">
        <v>166</v>
      </c>
      <c r="C2808" s="1">
        <v>45819</v>
      </c>
      <c r="D2808" s="1">
        <v>45853</v>
      </c>
      <c r="E2808" t="s">
        <v>211</v>
      </c>
      <c r="G2808" t="s">
        <v>117</v>
      </c>
      <c r="H2808" t="s">
        <v>139</v>
      </c>
      <c r="I2808" t="s">
        <v>117</v>
      </c>
      <c r="J2808" t="s">
        <v>5947</v>
      </c>
      <c r="K2808" t="s">
        <v>5948</v>
      </c>
      <c r="L2808" t="s">
        <v>1413</v>
      </c>
      <c r="M2808" t="s">
        <v>5949</v>
      </c>
      <c r="N2808" t="s">
        <v>120</v>
      </c>
      <c r="O2808" t="s">
        <v>121</v>
      </c>
      <c r="P2808" s="6">
        <v>96950</v>
      </c>
      <c r="Q2808" t="s">
        <v>122</v>
      </c>
      <c r="S2808" s="8">
        <v>16702871135</v>
      </c>
      <c r="U2808" t="s">
        <v>5950</v>
      </c>
      <c r="V2808">
        <v>561320</v>
      </c>
      <c r="W2808" t="s">
        <v>124</v>
      </c>
      <c r="Y2808" t="s">
        <v>5951</v>
      </c>
      <c r="Z2808" t="s">
        <v>5952</v>
      </c>
      <c r="AA2808" t="s">
        <v>5953</v>
      </c>
      <c r="AB2808" t="s">
        <v>154</v>
      </c>
      <c r="AC2808" t="s">
        <v>1413</v>
      </c>
      <c r="AD2808" t="s">
        <v>5954</v>
      </c>
      <c r="AE2808" t="s">
        <v>120</v>
      </c>
      <c r="AF2808" t="s">
        <v>121</v>
      </c>
      <c r="AG2808" s="6">
        <v>96950</v>
      </c>
      <c r="AH2808" t="s">
        <v>122</v>
      </c>
      <c r="AJ2808" s="8">
        <v>16702871135</v>
      </c>
      <c r="AL2808" t="s">
        <v>463</v>
      </c>
      <c r="BE2808" t="str">
        <f>"37-2011.00"</f>
        <v>37-2011.00</v>
      </c>
      <c r="BF2808" t="s">
        <v>701</v>
      </c>
      <c r="BG2808" t="s">
        <v>5955</v>
      </c>
      <c r="BH2808" t="s">
        <v>1418</v>
      </c>
      <c r="BI2808">
        <v>4</v>
      </c>
      <c r="BK2808" s="1">
        <v>45931</v>
      </c>
      <c r="BL2808" s="1">
        <v>46295</v>
      </c>
      <c r="BO2808">
        <v>40</v>
      </c>
      <c r="BP2808">
        <v>0</v>
      </c>
      <c r="BQ2808">
        <v>8</v>
      </c>
      <c r="BR2808">
        <v>8</v>
      </c>
      <c r="BS2808">
        <v>8</v>
      </c>
      <c r="BT2808">
        <v>8</v>
      </c>
      <c r="BU2808">
        <v>8</v>
      </c>
      <c r="BV2808">
        <v>0</v>
      </c>
      <c r="BW2808" t="str">
        <f>"9:00 AM"</f>
        <v>9:00 AM</v>
      </c>
      <c r="BX2808" t="str">
        <f>"6:00 PM"</f>
        <v>6:00 PM</v>
      </c>
      <c r="BY2808" t="s">
        <v>133</v>
      </c>
      <c r="BZ2808">
        <v>0</v>
      </c>
      <c r="CA2808">
        <v>6</v>
      </c>
      <c r="CB2808" t="s">
        <v>117</v>
      </c>
      <c r="CD2808" t="s">
        <v>5956</v>
      </c>
      <c r="CE2808" t="s">
        <v>1413</v>
      </c>
      <c r="CF2808" t="s">
        <v>5954</v>
      </c>
      <c r="CG2808" t="s">
        <v>120</v>
      </c>
      <c r="CH2808" t="s">
        <v>121</v>
      </c>
      <c r="CI2808" s="6">
        <v>96950</v>
      </c>
      <c r="CJ2808" s="10">
        <v>8.2899999999999991</v>
      </c>
      <c r="CK2808" s="10">
        <v>8.2899999999999991</v>
      </c>
      <c r="CL2808" s="10">
        <v>12.45</v>
      </c>
      <c r="CM2808" s="10">
        <v>12.45</v>
      </c>
      <c r="CN2808" t="s">
        <v>137</v>
      </c>
      <c r="CO2808" t="s">
        <v>5957</v>
      </c>
      <c r="CP2808" t="s">
        <v>138</v>
      </c>
      <c r="CR2808" t="s">
        <v>117</v>
      </c>
      <c r="CS2808" t="s">
        <v>139</v>
      </c>
      <c r="CT2808" t="s">
        <v>139</v>
      </c>
      <c r="CU2808" t="s">
        <v>139</v>
      </c>
      <c r="CV2808" t="s">
        <v>140</v>
      </c>
      <c r="CW2808" t="s">
        <v>139</v>
      </c>
      <c r="CX2808" t="s">
        <v>140</v>
      </c>
      <c r="CY2808" t="s">
        <v>462</v>
      </c>
      <c r="CZ2808" s="8">
        <v>16707837461</v>
      </c>
      <c r="DA2808" t="s">
        <v>463</v>
      </c>
      <c r="DB2808" t="s">
        <v>411</v>
      </c>
      <c r="DC2808" t="s">
        <v>139</v>
      </c>
      <c r="DD2808" t="s">
        <v>117</v>
      </c>
    </row>
    <row r="2809" spans="1:108" ht="15" customHeight="1" x14ac:dyDescent="0.35">
      <c r="A2809" t="s">
        <v>12596</v>
      </c>
      <c r="B2809" t="s">
        <v>294</v>
      </c>
      <c r="C2809" s="1">
        <v>45786</v>
      </c>
      <c r="D2809" s="1">
        <v>45854</v>
      </c>
      <c r="E2809" t="s">
        <v>211</v>
      </c>
      <c r="G2809" t="s">
        <v>117</v>
      </c>
      <c r="H2809" t="s">
        <v>117</v>
      </c>
      <c r="I2809" t="s">
        <v>117</v>
      </c>
      <c r="J2809" t="s">
        <v>3037</v>
      </c>
      <c r="K2809" t="s">
        <v>3038</v>
      </c>
      <c r="L2809" t="s">
        <v>3039</v>
      </c>
      <c r="N2809" t="s">
        <v>1143</v>
      </c>
      <c r="O2809" t="s">
        <v>121</v>
      </c>
      <c r="P2809" s="6">
        <v>96952</v>
      </c>
      <c r="Q2809" t="s">
        <v>122</v>
      </c>
      <c r="S2809" s="8">
        <v>16704335682</v>
      </c>
      <c r="U2809" t="s">
        <v>3041</v>
      </c>
      <c r="V2809">
        <v>722511</v>
      </c>
      <c r="W2809" t="s">
        <v>124</v>
      </c>
      <c r="Y2809" t="s">
        <v>3042</v>
      </c>
      <c r="Z2809" t="s">
        <v>3043</v>
      </c>
      <c r="AA2809" t="s">
        <v>1331</v>
      </c>
      <c r="AB2809" t="s">
        <v>1406</v>
      </c>
      <c r="AC2809" t="s">
        <v>3044</v>
      </c>
      <c r="AE2809" t="s">
        <v>3045</v>
      </c>
      <c r="AF2809" t="s">
        <v>3046</v>
      </c>
      <c r="AG2809" s="6">
        <v>33315</v>
      </c>
      <c r="AH2809" t="s">
        <v>122</v>
      </c>
      <c r="AJ2809" s="8">
        <v>13057107039</v>
      </c>
      <c r="AL2809" t="s">
        <v>3047</v>
      </c>
      <c r="BE2809" t="str">
        <f>"35-2021.00"</f>
        <v>35-2021.00</v>
      </c>
      <c r="BF2809" t="s">
        <v>438</v>
      </c>
      <c r="BG2809" t="s">
        <v>5463</v>
      </c>
      <c r="BH2809" t="s">
        <v>692</v>
      </c>
      <c r="BI2809">
        <v>8</v>
      </c>
      <c r="BJ2809">
        <v>7</v>
      </c>
      <c r="BK2809" s="1">
        <v>45839</v>
      </c>
      <c r="BL2809" s="1">
        <v>46203</v>
      </c>
      <c r="BM2809" s="1">
        <v>45854</v>
      </c>
      <c r="BN2809" s="1">
        <v>46203</v>
      </c>
      <c r="BO2809">
        <v>40</v>
      </c>
      <c r="BP2809">
        <v>0</v>
      </c>
      <c r="BQ2809">
        <v>8</v>
      </c>
      <c r="BR2809">
        <v>8</v>
      </c>
      <c r="BS2809">
        <v>8</v>
      </c>
      <c r="BT2809">
        <v>8</v>
      </c>
      <c r="BU2809">
        <v>8</v>
      </c>
      <c r="BV2809">
        <v>0</v>
      </c>
      <c r="BW2809" t="str">
        <f>"6:00 AM"</f>
        <v>6:00 AM</v>
      </c>
      <c r="BX2809" t="str">
        <f>"2:00 PM"</f>
        <v>2:00 PM</v>
      </c>
      <c r="BY2809" t="s">
        <v>133</v>
      </c>
      <c r="BZ2809">
        <v>0</v>
      </c>
      <c r="CA2809">
        <v>0</v>
      </c>
      <c r="CB2809" t="s">
        <v>117</v>
      </c>
      <c r="CD2809" t="s">
        <v>194</v>
      </c>
      <c r="CE2809" t="s">
        <v>3039</v>
      </c>
      <c r="CG2809" t="s">
        <v>1143</v>
      </c>
      <c r="CH2809" t="s">
        <v>121</v>
      </c>
      <c r="CI2809" s="6">
        <v>96952</v>
      </c>
      <c r="CJ2809" s="10">
        <v>7.84</v>
      </c>
      <c r="CK2809" s="10">
        <v>7.84</v>
      </c>
      <c r="CL2809" s="10">
        <v>11.76</v>
      </c>
      <c r="CM2809" s="10">
        <v>11.76</v>
      </c>
      <c r="CN2809" t="s">
        <v>137</v>
      </c>
      <c r="CO2809" t="s">
        <v>133</v>
      </c>
      <c r="CP2809" t="s">
        <v>138</v>
      </c>
      <c r="CR2809" t="s">
        <v>117</v>
      </c>
      <c r="CS2809" t="s">
        <v>139</v>
      </c>
      <c r="CT2809" t="s">
        <v>140</v>
      </c>
      <c r="CU2809" t="s">
        <v>139</v>
      </c>
      <c r="CV2809" t="s">
        <v>139</v>
      </c>
      <c r="CW2809" t="s">
        <v>139</v>
      </c>
      <c r="CX2809" t="s">
        <v>140</v>
      </c>
      <c r="CY2809" t="s">
        <v>5464</v>
      </c>
      <c r="CZ2809" s="8">
        <v>16702853413</v>
      </c>
      <c r="DA2809" t="s">
        <v>3047</v>
      </c>
      <c r="DB2809" t="s">
        <v>140</v>
      </c>
      <c r="DC2809" t="s">
        <v>139</v>
      </c>
      <c r="DD2809" t="s">
        <v>117</v>
      </c>
    </row>
    <row r="2810" spans="1:108" ht="15" customHeight="1" x14ac:dyDescent="0.35">
      <c r="A2810" t="s">
        <v>15613</v>
      </c>
      <c r="B2810" t="s">
        <v>144</v>
      </c>
      <c r="C2810" s="1">
        <v>45791</v>
      </c>
      <c r="D2810" s="1">
        <v>45854</v>
      </c>
      <c r="E2810" t="s">
        <v>116</v>
      </c>
      <c r="F2810" s="1">
        <v>45869</v>
      </c>
      <c r="G2810" t="s">
        <v>117</v>
      </c>
      <c r="H2810" t="s">
        <v>117</v>
      </c>
      <c r="I2810" t="s">
        <v>117</v>
      </c>
      <c r="J2810" t="s">
        <v>1110</v>
      </c>
      <c r="K2810" t="s">
        <v>1111</v>
      </c>
      <c r="L2810" t="s">
        <v>1112</v>
      </c>
      <c r="N2810" t="s">
        <v>136</v>
      </c>
      <c r="O2810" t="s">
        <v>121</v>
      </c>
      <c r="P2810" s="6">
        <v>96950</v>
      </c>
      <c r="Q2810" t="s">
        <v>122</v>
      </c>
      <c r="S2810" s="8">
        <v>16703227251</v>
      </c>
      <c r="U2810" t="s">
        <v>1113</v>
      </c>
      <c r="V2810">
        <v>336612</v>
      </c>
      <c r="W2810" t="s">
        <v>124</v>
      </c>
      <c r="Y2810" t="s">
        <v>1114</v>
      </c>
      <c r="Z2810" t="s">
        <v>1115</v>
      </c>
      <c r="AA2810" t="s">
        <v>1116</v>
      </c>
      <c r="AB2810" t="s">
        <v>2006</v>
      </c>
      <c r="AC2810" t="s">
        <v>2007</v>
      </c>
      <c r="AD2810" t="s">
        <v>2008</v>
      </c>
      <c r="AE2810" t="s">
        <v>136</v>
      </c>
      <c r="AF2810" t="s">
        <v>121</v>
      </c>
      <c r="AG2810" s="6">
        <v>96950</v>
      </c>
      <c r="AH2810" t="s">
        <v>122</v>
      </c>
      <c r="AJ2810" s="8">
        <v>16703227251</v>
      </c>
      <c r="AL2810" t="s">
        <v>1118</v>
      </c>
      <c r="BE2810" t="str">
        <f>"49-9071.00"</f>
        <v>49-9071.00</v>
      </c>
      <c r="BF2810" t="s">
        <v>156</v>
      </c>
      <c r="BG2810" t="s">
        <v>2009</v>
      </c>
      <c r="BH2810" t="s">
        <v>2010</v>
      </c>
      <c r="BI2810">
        <v>2</v>
      </c>
      <c r="BJ2810">
        <v>2</v>
      </c>
      <c r="BK2810" s="1">
        <v>45871</v>
      </c>
      <c r="BL2810" s="1">
        <v>46235</v>
      </c>
      <c r="BM2810" s="1">
        <v>45871</v>
      </c>
      <c r="BN2810" s="1">
        <v>46235</v>
      </c>
      <c r="BO2810">
        <v>40</v>
      </c>
      <c r="BP2810">
        <v>0</v>
      </c>
      <c r="BQ2810">
        <v>7</v>
      </c>
      <c r="BR2810">
        <v>7</v>
      </c>
      <c r="BS2810">
        <v>7</v>
      </c>
      <c r="BT2810">
        <v>7</v>
      </c>
      <c r="BU2810">
        <v>7</v>
      </c>
      <c r="BV2810">
        <v>5</v>
      </c>
      <c r="BW2810" t="str">
        <f>"7:30 AM"</f>
        <v>7:30 AM</v>
      </c>
      <c r="BX2810" t="str">
        <f>"3:30 PM"</f>
        <v>3:30 PM</v>
      </c>
      <c r="BY2810" t="s">
        <v>159</v>
      </c>
      <c r="BZ2810">
        <v>0</v>
      </c>
      <c r="CA2810">
        <v>12</v>
      </c>
      <c r="CB2810" t="s">
        <v>117</v>
      </c>
      <c r="CD2810" t="s">
        <v>15614</v>
      </c>
      <c r="CE2810" t="s">
        <v>2012</v>
      </c>
      <c r="CG2810" t="s">
        <v>120</v>
      </c>
      <c r="CH2810" t="s">
        <v>121</v>
      </c>
      <c r="CI2810" s="6">
        <v>96950</v>
      </c>
      <c r="CJ2810" s="10">
        <v>9.75</v>
      </c>
      <c r="CK2810" s="10">
        <v>9.75</v>
      </c>
      <c r="CL2810" s="10">
        <v>0</v>
      </c>
      <c r="CM2810" s="10">
        <v>0</v>
      </c>
      <c r="CN2810" t="s">
        <v>137</v>
      </c>
      <c r="CO2810" t="s">
        <v>140</v>
      </c>
      <c r="CP2810" t="s">
        <v>138</v>
      </c>
      <c r="CR2810" t="s">
        <v>117</v>
      </c>
      <c r="CS2810" t="s">
        <v>139</v>
      </c>
      <c r="CT2810" t="s">
        <v>140</v>
      </c>
      <c r="CU2810" t="s">
        <v>140</v>
      </c>
      <c r="CV2810" t="s">
        <v>140</v>
      </c>
      <c r="CW2810" t="s">
        <v>139</v>
      </c>
      <c r="CX2810" t="s">
        <v>140</v>
      </c>
      <c r="CY2810" t="s">
        <v>15615</v>
      </c>
      <c r="CZ2810" s="8">
        <v>16703227251</v>
      </c>
      <c r="DA2810" t="s">
        <v>1118</v>
      </c>
      <c r="DB2810" t="s">
        <v>140</v>
      </c>
      <c r="DC2810" t="s">
        <v>139</v>
      </c>
      <c r="DD2810" t="s">
        <v>117</v>
      </c>
    </row>
    <row r="2811" spans="1:108" ht="15" customHeight="1" x14ac:dyDescent="0.35">
      <c r="A2811" t="s">
        <v>12676</v>
      </c>
      <c r="B2811" t="s">
        <v>144</v>
      </c>
      <c r="C2811" s="1">
        <v>45793</v>
      </c>
      <c r="D2811" s="1">
        <v>45854</v>
      </c>
      <c r="E2811" t="s">
        <v>211</v>
      </c>
      <c r="G2811" t="s">
        <v>117</v>
      </c>
      <c r="H2811" t="s">
        <v>117</v>
      </c>
      <c r="I2811" t="s">
        <v>117</v>
      </c>
      <c r="J2811" t="s">
        <v>2924</v>
      </c>
      <c r="L2811" t="s">
        <v>2925</v>
      </c>
      <c r="M2811" t="s">
        <v>2926</v>
      </c>
      <c r="N2811" t="s">
        <v>136</v>
      </c>
      <c r="O2811" t="s">
        <v>121</v>
      </c>
      <c r="P2811" s="6">
        <v>96950</v>
      </c>
      <c r="Q2811" t="s">
        <v>122</v>
      </c>
      <c r="S2811" s="8">
        <v>16702341795</v>
      </c>
      <c r="U2811" t="s">
        <v>2927</v>
      </c>
      <c r="V2811">
        <v>541611</v>
      </c>
      <c r="W2811" t="s">
        <v>124</v>
      </c>
      <c r="Y2811" t="s">
        <v>2928</v>
      </c>
      <c r="Z2811" t="s">
        <v>251</v>
      </c>
      <c r="AA2811" t="s">
        <v>2929</v>
      </c>
      <c r="AB2811" t="s">
        <v>1563</v>
      </c>
      <c r="AC2811" t="s">
        <v>3938</v>
      </c>
      <c r="AD2811" t="s">
        <v>3939</v>
      </c>
      <c r="AE2811" t="s">
        <v>120</v>
      </c>
      <c r="AF2811" t="s">
        <v>121</v>
      </c>
      <c r="AG2811" s="6">
        <v>96950</v>
      </c>
      <c r="AH2811" t="s">
        <v>122</v>
      </c>
      <c r="AJ2811" s="8">
        <v>16702341795</v>
      </c>
      <c r="AL2811" t="s">
        <v>2930</v>
      </c>
      <c r="BE2811" t="str">
        <f>"15-1211.00"</f>
        <v>15-1211.00</v>
      </c>
      <c r="BF2811" t="s">
        <v>12677</v>
      </c>
      <c r="BG2811" t="s">
        <v>12678</v>
      </c>
      <c r="BH2811" t="s">
        <v>12679</v>
      </c>
      <c r="BI2811">
        <v>1</v>
      </c>
      <c r="BJ2811">
        <v>1</v>
      </c>
      <c r="BK2811" s="1">
        <v>45880</v>
      </c>
      <c r="BL2811" s="1">
        <v>46244</v>
      </c>
      <c r="BM2811" s="1">
        <v>45880</v>
      </c>
      <c r="BN2811" s="1">
        <v>46244</v>
      </c>
      <c r="BO2811">
        <v>40</v>
      </c>
      <c r="BP2811">
        <v>0</v>
      </c>
      <c r="BQ2811">
        <v>8</v>
      </c>
      <c r="BR2811">
        <v>8</v>
      </c>
      <c r="BS2811">
        <v>8</v>
      </c>
      <c r="BT2811">
        <v>8</v>
      </c>
      <c r="BU2811">
        <v>8</v>
      </c>
      <c r="BV2811">
        <v>0</v>
      </c>
      <c r="BW2811" t="str">
        <f>"8:00 AM"</f>
        <v>8:00 AM</v>
      </c>
      <c r="BX2811" t="str">
        <f>"5:00 PM"</f>
        <v>5:00 PM</v>
      </c>
      <c r="BY2811" t="s">
        <v>588</v>
      </c>
      <c r="BZ2811">
        <v>0</v>
      </c>
      <c r="CA2811">
        <v>24</v>
      </c>
      <c r="CB2811" t="s">
        <v>117</v>
      </c>
      <c r="CD2811" s="2" t="s">
        <v>12680</v>
      </c>
      <c r="CE2811" t="s">
        <v>2925</v>
      </c>
      <c r="CF2811" t="s">
        <v>2926</v>
      </c>
      <c r="CG2811" t="s">
        <v>136</v>
      </c>
      <c r="CH2811" t="s">
        <v>121</v>
      </c>
      <c r="CI2811" s="6">
        <v>96950</v>
      </c>
      <c r="CJ2811" s="10">
        <v>17.309999999999999</v>
      </c>
      <c r="CK2811" s="10">
        <v>20</v>
      </c>
      <c r="CN2811" t="s">
        <v>137</v>
      </c>
      <c r="CO2811" t="s">
        <v>133</v>
      </c>
      <c r="CP2811" t="s">
        <v>138</v>
      </c>
      <c r="CR2811" t="s">
        <v>139</v>
      </c>
      <c r="CS2811" t="s">
        <v>139</v>
      </c>
      <c r="CT2811" t="s">
        <v>139</v>
      </c>
      <c r="CU2811" t="s">
        <v>140</v>
      </c>
      <c r="CV2811" t="s">
        <v>140</v>
      </c>
      <c r="CW2811" t="s">
        <v>139</v>
      </c>
      <c r="CX2811" t="s">
        <v>139</v>
      </c>
      <c r="CY2811" s="2" t="s">
        <v>8446</v>
      </c>
      <c r="CZ2811" s="8">
        <v>16702341795</v>
      </c>
      <c r="DA2811" t="s">
        <v>2930</v>
      </c>
      <c r="DB2811" t="s">
        <v>2937</v>
      </c>
      <c r="DC2811" t="s">
        <v>139</v>
      </c>
      <c r="DD2811" t="s">
        <v>117</v>
      </c>
    </row>
    <row r="2812" spans="1:108" ht="15" customHeight="1" x14ac:dyDescent="0.35">
      <c r="A2812" t="s">
        <v>2909</v>
      </c>
      <c r="B2812" t="s">
        <v>144</v>
      </c>
      <c r="C2812" s="1">
        <v>45805</v>
      </c>
      <c r="D2812" s="1">
        <v>45854</v>
      </c>
      <c r="E2812" t="s">
        <v>211</v>
      </c>
      <c r="G2812" t="s">
        <v>139</v>
      </c>
      <c r="H2812" t="s">
        <v>117</v>
      </c>
      <c r="I2812" t="s">
        <v>117</v>
      </c>
      <c r="J2812" t="s">
        <v>2910</v>
      </c>
      <c r="L2812" t="s">
        <v>2911</v>
      </c>
      <c r="N2812" t="s">
        <v>551</v>
      </c>
      <c r="O2812" t="s">
        <v>121</v>
      </c>
      <c r="P2812" s="6">
        <v>96952</v>
      </c>
      <c r="Q2812" t="s">
        <v>122</v>
      </c>
      <c r="S2812" s="8">
        <v>16704330422</v>
      </c>
      <c r="U2812" t="s">
        <v>2912</v>
      </c>
      <c r="V2812">
        <v>312112</v>
      </c>
      <c r="W2812" t="s">
        <v>124</v>
      </c>
      <c r="Y2812" t="s">
        <v>2913</v>
      </c>
      <c r="Z2812" t="s">
        <v>2914</v>
      </c>
      <c r="AA2812" t="s">
        <v>2915</v>
      </c>
      <c r="AB2812" t="s">
        <v>128</v>
      </c>
      <c r="AC2812" t="s">
        <v>2916</v>
      </c>
      <c r="AE2812" t="s">
        <v>551</v>
      </c>
      <c r="AF2812" t="s">
        <v>121</v>
      </c>
      <c r="AG2812" s="6">
        <v>96952</v>
      </c>
      <c r="AH2812" t="s">
        <v>122</v>
      </c>
      <c r="AJ2812" s="8">
        <v>16704330422</v>
      </c>
      <c r="AL2812" t="s">
        <v>2917</v>
      </c>
      <c r="BE2812" t="str">
        <f>"53-3031.00"</f>
        <v>53-3031.00</v>
      </c>
      <c r="BF2812" t="s">
        <v>406</v>
      </c>
      <c r="BG2812" t="s">
        <v>2918</v>
      </c>
      <c r="BH2812" t="s">
        <v>2919</v>
      </c>
      <c r="BI2812">
        <v>4</v>
      </c>
      <c r="BJ2812">
        <v>4</v>
      </c>
      <c r="BK2812" s="1">
        <v>45839</v>
      </c>
      <c r="BL2812" s="1">
        <v>46934</v>
      </c>
      <c r="BM2812" s="1">
        <v>45854</v>
      </c>
      <c r="BN2812" s="1">
        <v>46934</v>
      </c>
      <c r="BO2812">
        <v>40</v>
      </c>
      <c r="BP2812">
        <v>0</v>
      </c>
      <c r="BQ2812">
        <v>8</v>
      </c>
      <c r="BR2812">
        <v>8</v>
      </c>
      <c r="BS2812">
        <v>8</v>
      </c>
      <c r="BT2812">
        <v>8</v>
      </c>
      <c r="BU2812">
        <v>8</v>
      </c>
      <c r="BV2812">
        <v>0</v>
      </c>
      <c r="BW2812" t="str">
        <f>"7:30 AM"</f>
        <v>7:30 AM</v>
      </c>
      <c r="BX2812" t="str">
        <f>"4:30 PM"</f>
        <v>4:30 PM</v>
      </c>
      <c r="BY2812" t="s">
        <v>133</v>
      </c>
      <c r="BZ2812">
        <v>0</v>
      </c>
      <c r="CA2812">
        <v>12</v>
      </c>
      <c r="CB2812" t="s">
        <v>117</v>
      </c>
      <c r="CD2812" s="2" t="s">
        <v>2920</v>
      </c>
      <c r="CE2812" t="s">
        <v>2911</v>
      </c>
      <c r="CG2812" t="s">
        <v>551</v>
      </c>
      <c r="CH2812" t="s">
        <v>121</v>
      </c>
      <c r="CI2812" s="6">
        <v>96952</v>
      </c>
      <c r="CJ2812" s="10">
        <v>8.5</v>
      </c>
      <c r="CK2812" s="10">
        <v>11</v>
      </c>
      <c r="CL2812" s="10">
        <v>12.75</v>
      </c>
      <c r="CM2812" s="10">
        <v>16.5</v>
      </c>
      <c r="CN2812" t="s">
        <v>137</v>
      </c>
      <c r="CO2812" t="s">
        <v>2921</v>
      </c>
      <c r="CP2812" t="s">
        <v>138</v>
      </c>
      <c r="CR2812" t="s">
        <v>117</v>
      </c>
      <c r="CS2812" t="s">
        <v>139</v>
      </c>
      <c r="CT2812" t="s">
        <v>139</v>
      </c>
      <c r="CU2812" t="s">
        <v>139</v>
      </c>
      <c r="CV2812" t="s">
        <v>140</v>
      </c>
      <c r="CW2812" t="s">
        <v>139</v>
      </c>
      <c r="CX2812" t="s">
        <v>139</v>
      </c>
      <c r="CY2812" t="s">
        <v>2922</v>
      </c>
      <c r="CZ2812" s="8">
        <v>16704330422</v>
      </c>
      <c r="DA2812" t="s">
        <v>2917</v>
      </c>
      <c r="DB2812" t="s">
        <v>140</v>
      </c>
      <c r="DC2812" t="s">
        <v>139</v>
      </c>
      <c r="DD2812" t="s">
        <v>117</v>
      </c>
    </row>
    <row r="2813" spans="1:108" ht="15" customHeight="1" x14ac:dyDescent="0.35">
      <c r="A2813" t="s">
        <v>12660</v>
      </c>
      <c r="B2813" t="s">
        <v>278</v>
      </c>
      <c r="C2813" s="1">
        <v>45839</v>
      </c>
      <c r="D2813" s="1">
        <v>45854</v>
      </c>
      <c r="E2813" t="s">
        <v>116</v>
      </c>
      <c r="F2813" s="1">
        <v>46386</v>
      </c>
      <c r="G2813" t="s">
        <v>139</v>
      </c>
      <c r="H2813" t="s">
        <v>117</v>
      </c>
      <c r="I2813" t="s">
        <v>117</v>
      </c>
      <c r="J2813" t="s">
        <v>1219</v>
      </c>
      <c r="K2813" t="s">
        <v>1220</v>
      </c>
      <c r="L2813" t="s">
        <v>1221</v>
      </c>
      <c r="M2813" t="s">
        <v>1222</v>
      </c>
      <c r="N2813" t="s">
        <v>120</v>
      </c>
      <c r="O2813" t="s">
        <v>121</v>
      </c>
      <c r="P2813" s="6">
        <v>96950</v>
      </c>
      <c r="Q2813" t="s">
        <v>122</v>
      </c>
      <c r="S2813" s="8">
        <v>16703222706</v>
      </c>
      <c r="U2813" t="s">
        <v>1223</v>
      </c>
      <c r="V2813">
        <v>424410</v>
      </c>
      <c r="W2813" t="s">
        <v>124</v>
      </c>
      <c r="Y2813" t="s">
        <v>1224</v>
      </c>
      <c r="Z2813" t="s">
        <v>1225</v>
      </c>
      <c r="AA2813" t="s">
        <v>1226</v>
      </c>
      <c r="AB2813" t="s">
        <v>1227</v>
      </c>
      <c r="AC2813" t="s">
        <v>1221</v>
      </c>
      <c r="AD2813" t="s">
        <v>1222</v>
      </c>
      <c r="AE2813" t="s">
        <v>120</v>
      </c>
      <c r="AF2813" t="s">
        <v>121</v>
      </c>
      <c r="AG2813" s="6">
        <v>96950</v>
      </c>
      <c r="AH2813" t="s">
        <v>122</v>
      </c>
      <c r="AJ2813" s="8">
        <v>16703222706</v>
      </c>
      <c r="AL2813" t="s">
        <v>1228</v>
      </c>
      <c r="BE2813" t="str">
        <f>"43-3031.00"</f>
        <v>43-3031.00</v>
      </c>
      <c r="BF2813" t="s">
        <v>357</v>
      </c>
      <c r="BG2813" t="s">
        <v>12661</v>
      </c>
      <c r="BH2813" t="s">
        <v>1229</v>
      </c>
      <c r="BI2813">
        <v>1</v>
      </c>
      <c r="BK2813" s="1">
        <v>46023</v>
      </c>
      <c r="BL2813" s="1">
        <v>47118</v>
      </c>
      <c r="BO2813">
        <v>35</v>
      </c>
      <c r="BP2813">
        <v>0</v>
      </c>
      <c r="BQ2813">
        <v>7</v>
      </c>
      <c r="BR2813">
        <v>7</v>
      </c>
      <c r="BS2813">
        <v>7</v>
      </c>
      <c r="BT2813">
        <v>7</v>
      </c>
      <c r="BU2813">
        <v>7</v>
      </c>
      <c r="BV2813">
        <v>0</v>
      </c>
      <c r="BW2813" t="str">
        <f>"8:00 AM"</f>
        <v>8:00 AM</v>
      </c>
      <c r="BX2813" t="str">
        <f>"5:00 PM"</f>
        <v>5:00 PM</v>
      </c>
      <c r="BY2813" t="s">
        <v>459</v>
      </c>
      <c r="BZ2813">
        <v>0</v>
      </c>
      <c r="CA2813">
        <v>24</v>
      </c>
      <c r="CB2813" t="s">
        <v>117</v>
      </c>
      <c r="CD2813" t="s">
        <v>12662</v>
      </c>
      <c r="CE2813" t="s">
        <v>1230</v>
      </c>
      <c r="CF2813" t="s">
        <v>1222</v>
      </c>
      <c r="CG2813" t="s">
        <v>120</v>
      </c>
      <c r="CH2813" t="s">
        <v>121</v>
      </c>
      <c r="CI2813" s="6">
        <v>96950</v>
      </c>
      <c r="CJ2813" s="10">
        <v>12.28</v>
      </c>
      <c r="CK2813" s="10">
        <v>13.5</v>
      </c>
      <c r="CL2813" s="10">
        <v>18.420000000000002</v>
      </c>
      <c r="CM2813" s="10">
        <v>20.25</v>
      </c>
      <c r="CN2813" t="s">
        <v>137</v>
      </c>
      <c r="CO2813" t="s">
        <v>12663</v>
      </c>
      <c r="CP2813" t="s">
        <v>138</v>
      </c>
      <c r="CR2813" t="s">
        <v>117</v>
      </c>
      <c r="CS2813" t="s">
        <v>139</v>
      </c>
      <c r="CT2813" t="s">
        <v>140</v>
      </c>
      <c r="CU2813" t="s">
        <v>139</v>
      </c>
      <c r="CV2813" t="s">
        <v>140</v>
      </c>
      <c r="CW2813" t="s">
        <v>139</v>
      </c>
      <c r="CX2813" t="s">
        <v>140</v>
      </c>
      <c r="CY2813" t="s">
        <v>1231</v>
      </c>
      <c r="CZ2813" s="8">
        <v>16703224716</v>
      </c>
      <c r="DA2813" t="s">
        <v>1228</v>
      </c>
      <c r="DB2813" t="s">
        <v>142</v>
      </c>
      <c r="DC2813" t="s">
        <v>139</v>
      </c>
      <c r="DD2813" t="s">
        <v>117</v>
      </c>
    </row>
    <row r="2814" spans="1:108" ht="15" customHeight="1" x14ac:dyDescent="0.35">
      <c r="A2814" t="s">
        <v>16739</v>
      </c>
      <c r="B2814" t="s">
        <v>278</v>
      </c>
      <c r="C2814" s="1">
        <v>45839</v>
      </c>
      <c r="D2814" s="1">
        <v>45854</v>
      </c>
      <c r="E2814" t="s">
        <v>211</v>
      </c>
      <c r="G2814" t="s">
        <v>117</v>
      </c>
      <c r="H2814" t="s">
        <v>117</v>
      </c>
      <c r="I2814" t="s">
        <v>117</v>
      </c>
      <c r="J2814" t="s">
        <v>1080</v>
      </c>
      <c r="K2814" t="s">
        <v>1081</v>
      </c>
      <c r="L2814" t="s">
        <v>1082</v>
      </c>
      <c r="M2814" t="s">
        <v>753</v>
      </c>
      <c r="N2814" t="s">
        <v>120</v>
      </c>
      <c r="O2814" t="s">
        <v>121</v>
      </c>
      <c r="P2814" s="6">
        <v>96950</v>
      </c>
      <c r="Q2814" t="s">
        <v>122</v>
      </c>
      <c r="S2814" s="8">
        <v>16702870614</v>
      </c>
      <c r="U2814" t="s">
        <v>1083</v>
      </c>
      <c r="V2814">
        <v>561320</v>
      </c>
      <c r="W2814" t="s">
        <v>124</v>
      </c>
      <c r="Y2814" t="s">
        <v>1084</v>
      </c>
      <c r="Z2814" t="s">
        <v>1085</v>
      </c>
      <c r="AA2814" t="s">
        <v>1086</v>
      </c>
      <c r="AB2814" t="s">
        <v>189</v>
      </c>
      <c r="AC2814" t="s">
        <v>753</v>
      </c>
      <c r="AD2814" t="s">
        <v>1087</v>
      </c>
      <c r="AE2814" t="s">
        <v>120</v>
      </c>
      <c r="AF2814" t="s">
        <v>121</v>
      </c>
      <c r="AG2814" s="6">
        <v>96950</v>
      </c>
      <c r="AH2814" t="s">
        <v>122</v>
      </c>
      <c r="AJ2814" s="8">
        <v>16702870614</v>
      </c>
      <c r="AL2814" t="s">
        <v>1088</v>
      </c>
      <c r="BE2814" t="str">
        <f>"49-9071.00"</f>
        <v>49-9071.00</v>
      </c>
      <c r="BF2814" t="s">
        <v>156</v>
      </c>
      <c r="BG2814" t="s">
        <v>1089</v>
      </c>
      <c r="BH2814" t="s">
        <v>1090</v>
      </c>
      <c r="BI2814">
        <v>20</v>
      </c>
      <c r="BK2814" s="1">
        <v>45962</v>
      </c>
      <c r="BL2814" s="1">
        <v>46326</v>
      </c>
      <c r="BO2814">
        <v>35</v>
      </c>
      <c r="BP2814">
        <v>0</v>
      </c>
      <c r="BQ2814">
        <v>7</v>
      </c>
      <c r="BR2814">
        <v>7</v>
      </c>
      <c r="BS2814">
        <v>7</v>
      </c>
      <c r="BT2814">
        <v>7</v>
      </c>
      <c r="BU2814">
        <v>7</v>
      </c>
      <c r="BV2814">
        <v>0</v>
      </c>
      <c r="BW2814" t="str">
        <f>"8:00 AM"</f>
        <v>8:00 AM</v>
      </c>
      <c r="BX2814" t="str">
        <f>"4:00 PM"</f>
        <v>4:00 PM</v>
      </c>
      <c r="BY2814" t="s">
        <v>159</v>
      </c>
      <c r="BZ2814">
        <v>0</v>
      </c>
      <c r="CA2814">
        <v>12</v>
      </c>
      <c r="CB2814" t="s">
        <v>117</v>
      </c>
      <c r="CD2814" s="2" t="s">
        <v>16740</v>
      </c>
      <c r="CE2814" t="s">
        <v>120</v>
      </c>
      <c r="CG2814" t="s">
        <v>1092</v>
      </c>
      <c r="CH2814" t="s">
        <v>121</v>
      </c>
      <c r="CI2814" s="6">
        <v>96950</v>
      </c>
      <c r="CJ2814" s="10">
        <v>9.75</v>
      </c>
      <c r="CK2814" s="10">
        <v>9.75</v>
      </c>
      <c r="CL2814" s="10">
        <v>14.63</v>
      </c>
      <c r="CM2814" s="10">
        <v>14.63</v>
      </c>
      <c r="CN2814" t="s">
        <v>137</v>
      </c>
      <c r="CO2814" t="s">
        <v>1093</v>
      </c>
      <c r="CP2814" t="s">
        <v>138</v>
      </c>
      <c r="CR2814" t="s">
        <v>117</v>
      </c>
      <c r="CS2814" t="s">
        <v>139</v>
      </c>
      <c r="CT2814" t="s">
        <v>140</v>
      </c>
      <c r="CU2814" t="s">
        <v>139</v>
      </c>
      <c r="CV2814" t="s">
        <v>139</v>
      </c>
      <c r="CW2814" t="s">
        <v>139</v>
      </c>
      <c r="CX2814" t="s">
        <v>140</v>
      </c>
      <c r="CY2814" t="s">
        <v>1094</v>
      </c>
      <c r="CZ2814" s="8">
        <v>16702870614</v>
      </c>
      <c r="DA2814" t="s">
        <v>1088</v>
      </c>
      <c r="DB2814" t="s">
        <v>1095</v>
      </c>
      <c r="DC2814" t="s">
        <v>139</v>
      </c>
      <c r="DD2814" t="s">
        <v>117</v>
      </c>
    </row>
    <row r="2815" spans="1:108" ht="15" customHeight="1" x14ac:dyDescent="0.35">
      <c r="A2815" t="s">
        <v>10604</v>
      </c>
      <c r="B2815" t="s">
        <v>278</v>
      </c>
      <c r="C2815" s="1">
        <v>45839</v>
      </c>
      <c r="D2815" s="1">
        <v>45854</v>
      </c>
      <c r="E2815" t="s">
        <v>211</v>
      </c>
      <c r="G2815" t="s">
        <v>117</v>
      </c>
      <c r="H2815" t="s">
        <v>117</v>
      </c>
      <c r="I2815" t="s">
        <v>117</v>
      </c>
      <c r="J2815" t="s">
        <v>1080</v>
      </c>
      <c r="K2815" t="s">
        <v>1081</v>
      </c>
      <c r="L2815" t="s">
        <v>753</v>
      </c>
      <c r="M2815" t="s">
        <v>1087</v>
      </c>
      <c r="N2815" t="s">
        <v>120</v>
      </c>
      <c r="O2815" t="s">
        <v>121</v>
      </c>
      <c r="P2815" s="6">
        <v>96950</v>
      </c>
      <c r="Q2815" t="s">
        <v>122</v>
      </c>
      <c r="S2815" s="8">
        <v>16702870614</v>
      </c>
      <c r="U2815" t="s">
        <v>1083</v>
      </c>
      <c r="V2815">
        <v>56132</v>
      </c>
      <c r="W2815" t="s">
        <v>124</v>
      </c>
      <c r="Y2815" t="s">
        <v>1084</v>
      </c>
      <c r="Z2815" t="s">
        <v>1085</v>
      </c>
      <c r="AA2815" t="s">
        <v>1468</v>
      </c>
      <c r="AB2815" t="s">
        <v>189</v>
      </c>
      <c r="AC2815" t="s">
        <v>753</v>
      </c>
      <c r="AD2815" t="s">
        <v>1087</v>
      </c>
      <c r="AE2815" t="s">
        <v>120</v>
      </c>
      <c r="AF2815" t="s">
        <v>121</v>
      </c>
      <c r="AG2815" s="6">
        <v>96950</v>
      </c>
      <c r="AH2815" t="s">
        <v>122</v>
      </c>
      <c r="AJ2815" s="8">
        <v>16702870614</v>
      </c>
      <c r="AL2815" t="s">
        <v>1088</v>
      </c>
      <c r="BE2815" t="str">
        <f>"39-5012.00"</f>
        <v>39-5012.00</v>
      </c>
      <c r="BF2815" t="s">
        <v>272</v>
      </c>
      <c r="BG2815" t="s">
        <v>10605</v>
      </c>
      <c r="BH2815" t="s">
        <v>272</v>
      </c>
      <c r="BI2815">
        <v>3</v>
      </c>
      <c r="BK2815" s="1">
        <v>45962</v>
      </c>
      <c r="BL2815" s="1">
        <v>46326</v>
      </c>
      <c r="BO2815">
        <v>35</v>
      </c>
      <c r="BP2815">
        <v>0</v>
      </c>
      <c r="BQ2815">
        <v>7</v>
      </c>
      <c r="BR2815">
        <v>7</v>
      </c>
      <c r="BS2815">
        <v>7</v>
      </c>
      <c r="BT2815">
        <v>7</v>
      </c>
      <c r="BU2815">
        <v>7</v>
      </c>
      <c r="BV2815">
        <v>0</v>
      </c>
      <c r="BW2815" t="str">
        <f>"10:00 AM"</f>
        <v>10:00 AM</v>
      </c>
      <c r="BX2815" t="str">
        <f>"7:00 PM"</f>
        <v>7:00 PM</v>
      </c>
      <c r="BY2815" t="s">
        <v>159</v>
      </c>
      <c r="BZ2815">
        <v>0</v>
      </c>
      <c r="CA2815">
        <v>12</v>
      </c>
      <c r="CB2815" t="s">
        <v>117</v>
      </c>
      <c r="CD2815" s="2" t="s">
        <v>10606</v>
      </c>
      <c r="CE2815" t="s">
        <v>120</v>
      </c>
      <c r="CG2815" t="s">
        <v>120</v>
      </c>
      <c r="CH2815" t="s">
        <v>121</v>
      </c>
      <c r="CI2815" s="6">
        <v>96950</v>
      </c>
      <c r="CJ2815" s="10">
        <v>7.98</v>
      </c>
      <c r="CK2815" s="10">
        <v>7.98</v>
      </c>
      <c r="CL2815" s="10">
        <v>11.97</v>
      </c>
      <c r="CM2815" s="10">
        <v>11.97</v>
      </c>
      <c r="CN2815" t="s">
        <v>137</v>
      </c>
      <c r="CO2815" t="s">
        <v>1093</v>
      </c>
      <c r="CP2815" t="s">
        <v>138</v>
      </c>
      <c r="CR2815" t="s">
        <v>117</v>
      </c>
      <c r="CS2815" t="s">
        <v>139</v>
      </c>
      <c r="CT2815" t="s">
        <v>140</v>
      </c>
      <c r="CU2815" t="s">
        <v>139</v>
      </c>
      <c r="CV2815" t="s">
        <v>139</v>
      </c>
      <c r="CW2815" t="s">
        <v>139</v>
      </c>
      <c r="CX2815" t="s">
        <v>140</v>
      </c>
      <c r="CY2815" t="s">
        <v>1094</v>
      </c>
      <c r="CZ2815" s="8">
        <v>16702870614</v>
      </c>
      <c r="DA2815" t="s">
        <v>1088</v>
      </c>
      <c r="DB2815" t="s">
        <v>1095</v>
      </c>
      <c r="DC2815" t="s">
        <v>139</v>
      </c>
      <c r="DD2815" t="s">
        <v>117</v>
      </c>
    </row>
    <row r="2816" spans="1:108" ht="15" customHeight="1" x14ac:dyDescent="0.35">
      <c r="A2816" t="s">
        <v>13972</v>
      </c>
      <c r="B2816" t="s">
        <v>144</v>
      </c>
      <c r="C2816" s="1">
        <v>45784</v>
      </c>
      <c r="D2816" s="1">
        <v>45855</v>
      </c>
      <c r="E2816" t="s">
        <v>116</v>
      </c>
      <c r="F2816" s="1">
        <v>45929</v>
      </c>
      <c r="G2816" t="s">
        <v>117</v>
      </c>
      <c r="H2816" t="s">
        <v>117</v>
      </c>
      <c r="I2816" t="s">
        <v>117</v>
      </c>
      <c r="J2816" t="s">
        <v>7917</v>
      </c>
      <c r="K2816" t="s">
        <v>7918</v>
      </c>
      <c r="L2816" t="s">
        <v>7919</v>
      </c>
      <c r="N2816" t="s">
        <v>120</v>
      </c>
      <c r="O2816" t="s">
        <v>121</v>
      </c>
      <c r="P2816" s="6">
        <v>96950</v>
      </c>
      <c r="Q2816" t="s">
        <v>122</v>
      </c>
      <c r="S2816" s="8">
        <v>16702333777</v>
      </c>
      <c r="U2816" t="s">
        <v>7920</v>
      </c>
      <c r="V2816">
        <v>449210</v>
      </c>
      <c r="W2816" t="s">
        <v>124</v>
      </c>
      <c r="Y2816" t="s">
        <v>7921</v>
      </c>
      <c r="Z2816" t="s">
        <v>7922</v>
      </c>
      <c r="AA2816" t="s">
        <v>7923</v>
      </c>
      <c r="AB2816" t="s">
        <v>128</v>
      </c>
      <c r="AC2816" t="s">
        <v>7919</v>
      </c>
      <c r="AE2816" t="s">
        <v>120</v>
      </c>
      <c r="AF2816" t="s">
        <v>121</v>
      </c>
      <c r="AG2816" s="6">
        <v>96950</v>
      </c>
      <c r="AH2816" t="s">
        <v>122</v>
      </c>
      <c r="AJ2816" s="8">
        <v>16702333777</v>
      </c>
      <c r="AL2816" t="s">
        <v>7924</v>
      </c>
      <c r="BE2816" t="str">
        <f>"53-7065.00"</f>
        <v>53-7065.00</v>
      </c>
      <c r="BF2816" t="s">
        <v>255</v>
      </c>
      <c r="BG2816" t="s">
        <v>7925</v>
      </c>
      <c r="BH2816" t="s">
        <v>7926</v>
      </c>
      <c r="BI2816">
        <v>2</v>
      </c>
      <c r="BJ2816">
        <v>2</v>
      </c>
      <c r="BK2816" s="1">
        <v>45931</v>
      </c>
      <c r="BL2816" s="1">
        <v>46295</v>
      </c>
      <c r="BM2816" s="1">
        <v>45931</v>
      </c>
      <c r="BN2816" s="1">
        <v>46295</v>
      </c>
      <c r="BO2816">
        <v>35</v>
      </c>
      <c r="BP2816">
        <v>0</v>
      </c>
      <c r="BQ2816">
        <v>6</v>
      </c>
      <c r="BR2816">
        <v>6</v>
      </c>
      <c r="BS2816">
        <v>6</v>
      </c>
      <c r="BT2816">
        <v>6</v>
      </c>
      <c r="BU2816">
        <v>6</v>
      </c>
      <c r="BV2816">
        <v>5</v>
      </c>
      <c r="BW2816" t="str">
        <f>"11:00 AM"</f>
        <v>11:00 AM</v>
      </c>
      <c r="BX2816" t="str">
        <f>"7:00 PM"</f>
        <v>7:00 PM</v>
      </c>
      <c r="BY2816" t="s">
        <v>159</v>
      </c>
      <c r="BZ2816">
        <v>0</v>
      </c>
      <c r="CA2816">
        <v>12</v>
      </c>
      <c r="CB2816" t="s">
        <v>117</v>
      </c>
      <c r="CD2816" s="2" t="s">
        <v>7927</v>
      </c>
      <c r="CE2816" t="s">
        <v>7919</v>
      </c>
      <c r="CG2816" t="s">
        <v>120</v>
      </c>
      <c r="CH2816" t="s">
        <v>121</v>
      </c>
      <c r="CI2816" s="6">
        <v>96950</v>
      </c>
      <c r="CJ2816" s="10">
        <v>8.86</v>
      </c>
      <c r="CK2816" s="10">
        <v>8.86</v>
      </c>
      <c r="CN2816" t="s">
        <v>137</v>
      </c>
      <c r="CP2816" t="s">
        <v>138</v>
      </c>
      <c r="CR2816" t="s">
        <v>117</v>
      </c>
      <c r="CS2816" t="s">
        <v>139</v>
      </c>
      <c r="CT2816" t="s">
        <v>140</v>
      </c>
      <c r="CU2816" t="s">
        <v>140</v>
      </c>
      <c r="CV2816" t="s">
        <v>140</v>
      </c>
      <c r="CW2816" t="s">
        <v>139</v>
      </c>
      <c r="CX2816" t="s">
        <v>140</v>
      </c>
      <c r="CY2816" t="s">
        <v>7928</v>
      </c>
      <c r="CZ2816" s="8">
        <v>16702333777</v>
      </c>
      <c r="DA2816" t="s">
        <v>7924</v>
      </c>
      <c r="DB2816" t="s">
        <v>140</v>
      </c>
      <c r="DC2816" t="s">
        <v>139</v>
      </c>
      <c r="DD2816" t="s">
        <v>117</v>
      </c>
    </row>
    <row r="2817" spans="1:114" ht="15" customHeight="1" x14ac:dyDescent="0.35">
      <c r="A2817" t="s">
        <v>2759</v>
      </c>
      <c r="B2817" t="s">
        <v>166</v>
      </c>
      <c r="C2817" s="1">
        <v>45787</v>
      </c>
      <c r="D2817" s="1">
        <v>45855</v>
      </c>
      <c r="E2817" t="s">
        <v>116</v>
      </c>
      <c r="F2817" s="1">
        <v>45929</v>
      </c>
      <c r="G2817" t="s">
        <v>139</v>
      </c>
      <c r="H2817" t="s">
        <v>117</v>
      </c>
      <c r="I2817" t="s">
        <v>117</v>
      </c>
      <c r="J2817" t="s">
        <v>2760</v>
      </c>
      <c r="K2817" t="s">
        <v>2761</v>
      </c>
      <c r="L2817" t="s">
        <v>2762</v>
      </c>
      <c r="M2817" t="s">
        <v>2763</v>
      </c>
      <c r="N2817" t="s">
        <v>120</v>
      </c>
      <c r="O2817" t="s">
        <v>121</v>
      </c>
      <c r="P2817" s="6">
        <v>96950</v>
      </c>
      <c r="Q2817" t="s">
        <v>122</v>
      </c>
      <c r="S2817" s="8">
        <v>16702876661</v>
      </c>
      <c r="U2817" t="s">
        <v>2764</v>
      </c>
      <c r="V2817">
        <v>812112</v>
      </c>
      <c r="W2817" t="s">
        <v>124</v>
      </c>
      <c r="Y2817" t="s">
        <v>489</v>
      </c>
      <c r="Z2817" t="s">
        <v>490</v>
      </c>
      <c r="AB2817" t="s">
        <v>2453</v>
      </c>
      <c r="AC2817" t="s">
        <v>2762</v>
      </c>
      <c r="AD2817" t="s">
        <v>2763</v>
      </c>
      <c r="AE2817" t="s">
        <v>120</v>
      </c>
      <c r="AF2817" t="s">
        <v>121</v>
      </c>
      <c r="AG2817" s="6">
        <v>96950</v>
      </c>
      <c r="AH2817" t="s">
        <v>122</v>
      </c>
      <c r="AJ2817" s="8">
        <v>16702876661</v>
      </c>
      <c r="AL2817" t="s">
        <v>2765</v>
      </c>
      <c r="BE2817" t="str">
        <f>"39-5012.00"</f>
        <v>39-5012.00</v>
      </c>
      <c r="BF2817" t="s">
        <v>272</v>
      </c>
      <c r="BG2817" t="s">
        <v>2766</v>
      </c>
      <c r="BH2817" t="s">
        <v>2767</v>
      </c>
      <c r="BI2817">
        <v>2</v>
      </c>
      <c r="BK2817" s="1">
        <v>45931</v>
      </c>
      <c r="BL2817" s="1">
        <v>47026</v>
      </c>
      <c r="BO2817">
        <v>35</v>
      </c>
      <c r="BP2817">
        <v>7</v>
      </c>
      <c r="BQ2817">
        <v>0</v>
      </c>
      <c r="BR2817">
        <v>0</v>
      </c>
      <c r="BS2817">
        <v>7</v>
      </c>
      <c r="BT2817">
        <v>7</v>
      </c>
      <c r="BU2817">
        <v>7</v>
      </c>
      <c r="BV2817">
        <v>7</v>
      </c>
      <c r="BW2817" t="str">
        <f>"11:00 AM"</f>
        <v>11:00 AM</v>
      </c>
      <c r="BX2817" t="str">
        <f>"6:00 PM"</f>
        <v>6:00 PM</v>
      </c>
      <c r="BY2817" t="s">
        <v>133</v>
      </c>
      <c r="BZ2817">
        <v>0</v>
      </c>
      <c r="CA2817">
        <v>12</v>
      </c>
      <c r="CB2817" t="s">
        <v>117</v>
      </c>
      <c r="CD2817" t="s">
        <v>2768</v>
      </c>
      <c r="CE2817" t="s">
        <v>2769</v>
      </c>
      <c r="CF2817" t="s">
        <v>2763</v>
      </c>
      <c r="CG2817" t="s">
        <v>120</v>
      </c>
      <c r="CH2817" t="s">
        <v>121</v>
      </c>
      <c r="CI2817" s="6">
        <v>96950</v>
      </c>
      <c r="CJ2817" s="10">
        <v>7.98</v>
      </c>
      <c r="CK2817" s="10">
        <v>7.98</v>
      </c>
      <c r="CL2817" s="10">
        <v>11.97</v>
      </c>
      <c r="CM2817" s="10">
        <v>11.97</v>
      </c>
      <c r="CN2817" t="s">
        <v>137</v>
      </c>
      <c r="CO2817" t="s">
        <v>162</v>
      </c>
      <c r="CP2817" t="s">
        <v>138</v>
      </c>
      <c r="CR2817" t="s">
        <v>117</v>
      </c>
      <c r="CS2817" t="s">
        <v>139</v>
      </c>
      <c r="CT2817" t="s">
        <v>140</v>
      </c>
      <c r="CU2817" t="s">
        <v>139</v>
      </c>
      <c r="CV2817" t="s">
        <v>140</v>
      </c>
      <c r="CW2817" t="s">
        <v>139</v>
      </c>
      <c r="CX2817" t="s">
        <v>140</v>
      </c>
      <c r="CY2817" t="s">
        <v>2770</v>
      </c>
      <c r="CZ2817" s="8">
        <v>16702876661</v>
      </c>
      <c r="DA2817" t="s">
        <v>2765</v>
      </c>
      <c r="DB2817" t="s">
        <v>140</v>
      </c>
      <c r="DC2817" t="s">
        <v>139</v>
      </c>
      <c r="DD2817" t="s">
        <v>117</v>
      </c>
    </row>
    <row r="2818" spans="1:114" ht="15" customHeight="1" x14ac:dyDescent="0.35">
      <c r="A2818" t="s">
        <v>16735</v>
      </c>
      <c r="B2818" t="s">
        <v>166</v>
      </c>
      <c r="C2818" s="1">
        <v>45789</v>
      </c>
      <c r="D2818" s="1">
        <v>45855</v>
      </c>
      <c r="E2818" t="s">
        <v>211</v>
      </c>
      <c r="G2818" t="s">
        <v>117</v>
      </c>
      <c r="H2818" t="s">
        <v>117</v>
      </c>
      <c r="I2818" t="s">
        <v>117</v>
      </c>
      <c r="J2818" t="s">
        <v>246</v>
      </c>
      <c r="L2818" t="s">
        <v>253</v>
      </c>
      <c r="N2818" t="s">
        <v>248</v>
      </c>
      <c r="O2818" t="s">
        <v>121</v>
      </c>
      <c r="P2818" s="6">
        <v>96951</v>
      </c>
      <c r="Q2818" t="s">
        <v>122</v>
      </c>
      <c r="R2818" t="s">
        <v>121</v>
      </c>
      <c r="S2818" s="8">
        <v>16705320350</v>
      </c>
      <c r="U2818" t="s">
        <v>249</v>
      </c>
      <c r="V2818">
        <v>445110</v>
      </c>
      <c r="W2818" t="s">
        <v>124</v>
      </c>
      <c r="Y2818" t="s">
        <v>250</v>
      </c>
      <c r="Z2818" t="s">
        <v>251</v>
      </c>
      <c r="AA2818" t="s">
        <v>535</v>
      </c>
      <c r="AB2818" t="s">
        <v>128</v>
      </c>
      <c r="AC2818" t="s">
        <v>253</v>
      </c>
      <c r="AE2818" t="s">
        <v>248</v>
      </c>
      <c r="AF2818" t="s">
        <v>121</v>
      </c>
      <c r="AG2818" s="6">
        <v>96951</v>
      </c>
      <c r="AH2818" t="s">
        <v>122</v>
      </c>
      <c r="AJ2818" s="8">
        <v>16705320350</v>
      </c>
      <c r="AL2818" t="s">
        <v>254</v>
      </c>
      <c r="BE2818" t="str">
        <f>"43-3031.00"</f>
        <v>43-3031.00</v>
      </c>
      <c r="BF2818" t="s">
        <v>357</v>
      </c>
      <c r="BG2818" t="s">
        <v>3927</v>
      </c>
      <c r="BH2818" t="s">
        <v>537</v>
      </c>
      <c r="BI2818">
        <v>2</v>
      </c>
      <c r="BK2818" s="1">
        <v>45880</v>
      </c>
      <c r="BL2818" s="1">
        <v>46244</v>
      </c>
      <c r="BO2818">
        <v>40</v>
      </c>
      <c r="BP2818">
        <v>0</v>
      </c>
      <c r="BQ2818">
        <v>8</v>
      </c>
      <c r="BR2818">
        <v>8</v>
      </c>
      <c r="BS2818">
        <v>8</v>
      </c>
      <c r="BT2818">
        <v>8</v>
      </c>
      <c r="BU2818">
        <v>8</v>
      </c>
      <c r="BV2818">
        <v>0</v>
      </c>
      <c r="BW2818" t="str">
        <f>"8:00 AM"</f>
        <v>8:00 AM</v>
      </c>
      <c r="BX2818" t="str">
        <f>"5:00 PM"</f>
        <v>5:00 PM</v>
      </c>
      <c r="BY2818" t="s">
        <v>159</v>
      </c>
      <c r="BZ2818">
        <v>0</v>
      </c>
      <c r="CA2818">
        <v>3</v>
      </c>
      <c r="CB2818" t="s">
        <v>117</v>
      </c>
      <c r="CD2818" s="2" t="s">
        <v>16736</v>
      </c>
      <c r="CE2818" t="s">
        <v>1321</v>
      </c>
      <c r="CG2818" t="s">
        <v>248</v>
      </c>
      <c r="CH2818" t="s">
        <v>121</v>
      </c>
      <c r="CI2818" s="6">
        <v>96951</v>
      </c>
      <c r="CJ2818" s="10">
        <v>12.28</v>
      </c>
      <c r="CK2818" s="10">
        <v>12.28</v>
      </c>
      <c r="CL2818" s="10">
        <v>18.420000000000002</v>
      </c>
      <c r="CM2818" s="10">
        <v>18.420000000000002</v>
      </c>
      <c r="CN2818" t="s">
        <v>137</v>
      </c>
      <c r="CO2818" t="s">
        <v>140</v>
      </c>
      <c r="CP2818" t="s">
        <v>138</v>
      </c>
      <c r="CR2818" t="s">
        <v>117</v>
      </c>
      <c r="CS2818" t="s">
        <v>139</v>
      </c>
      <c r="CT2818" t="s">
        <v>139</v>
      </c>
      <c r="CU2818" t="s">
        <v>139</v>
      </c>
      <c r="CV2818" t="s">
        <v>140</v>
      </c>
      <c r="CW2818" t="s">
        <v>139</v>
      </c>
      <c r="CX2818" t="s">
        <v>140</v>
      </c>
      <c r="CY2818" t="s">
        <v>16737</v>
      </c>
      <c r="CZ2818" s="8">
        <v>16705320350</v>
      </c>
      <c r="DA2818" t="s">
        <v>254</v>
      </c>
      <c r="DB2818" t="s">
        <v>140</v>
      </c>
      <c r="DC2818" t="s">
        <v>139</v>
      </c>
      <c r="DD2818" t="s">
        <v>117</v>
      </c>
    </row>
    <row r="2819" spans="1:114" ht="15" customHeight="1" x14ac:dyDescent="0.35">
      <c r="A2819" t="s">
        <v>2646</v>
      </c>
      <c r="B2819" t="s">
        <v>166</v>
      </c>
      <c r="C2819" s="1">
        <v>45790</v>
      </c>
      <c r="D2819" s="1">
        <v>45855</v>
      </c>
      <c r="E2819" t="s">
        <v>116</v>
      </c>
      <c r="F2819" s="1">
        <v>45929</v>
      </c>
      <c r="G2819" t="s">
        <v>117</v>
      </c>
      <c r="H2819" t="s">
        <v>117</v>
      </c>
      <c r="I2819" t="s">
        <v>117</v>
      </c>
      <c r="J2819" t="s">
        <v>2647</v>
      </c>
      <c r="L2819" t="s">
        <v>2648</v>
      </c>
      <c r="M2819" t="s">
        <v>2649</v>
      </c>
      <c r="N2819" t="s">
        <v>136</v>
      </c>
      <c r="O2819" t="s">
        <v>121</v>
      </c>
      <c r="P2819" s="6">
        <v>96950</v>
      </c>
      <c r="Q2819" t="s">
        <v>122</v>
      </c>
      <c r="S2819" s="8">
        <v>16702334646</v>
      </c>
      <c r="U2819" t="s">
        <v>2650</v>
      </c>
      <c r="V2819">
        <v>6216</v>
      </c>
      <c r="W2819" t="s">
        <v>124</v>
      </c>
      <c r="Y2819" t="s">
        <v>2651</v>
      </c>
      <c r="Z2819" t="s">
        <v>2652</v>
      </c>
      <c r="AB2819" t="s">
        <v>2653</v>
      </c>
      <c r="AC2819" t="s">
        <v>2648</v>
      </c>
      <c r="AD2819" t="s">
        <v>2649</v>
      </c>
      <c r="AE2819" t="s">
        <v>136</v>
      </c>
      <c r="AF2819" t="s">
        <v>121</v>
      </c>
      <c r="AG2819" s="6">
        <v>96950</v>
      </c>
      <c r="AH2819" t="s">
        <v>122</v>
      </c>
      <c r="AJ2819" s="8">
        <v>16702334646</v>
      </c>
      <c r="AL2819" t="s">
        <v>2654</v>
      </c>
      <c r="BE2819" t="str">
        <f>"43-3031.00"</f>
        <v>43-3031.00</v>
      </c>
      <c r="BF2819" t="s">
        <v>357</v>
      </c>
      <c r="BG2819" t="s">
        <v>2655</v>
      </c>
      <c r="BH2819" t="s">
        <v>936</v>
      </c>
      <c r="BI2819">
        <v>5</v>
      </c>
      <c r="BK2819" s="1">
        <v>45931</v>
      </c>
      <c r="BL2819" s="1">
        <v>46295</v>
      </c>
      <c r="BO2819">
        <v>40</v>
      </c>
      <c r="BP2819">
        <v>0</v>
      </c>
      <c r="BQ2819">
        <v>8</v>
      </c>
      <c r="BR2819">
        <v>8</v>
      </c>
      <c r="BS2819">
        <v>8</v>
      </c>
      <c r="BT2819">
        <v>8</v>
      </c>
      <c r="BU2819">
        <v>8</v>
      </c>
      <c r="BV2819">
        <v>0</v>
      </c>
      <c r="BW2819" t="str">
        <f>"8:00 AM"</f>
        <v>8:00 AM</v>
      </c>
      <c r="BX2819" t="str">
        <f>"5:00 PM"</f>
        <v>5:00 PM</v>
      </c>
      <c r="BY2819" t="s">
        <v>159</v>
      </c>
      <c r="BZ2819">
        <v>0</v>
      </c>
      <c r="CA2819">
        <v>24</v>
      </c>
      <c r="CB2819" t="s">
        <v>117</v>
      </c>
      <c r="CD2819" s="2" t="s">
        <v>2656</v>
      </c>
      <c r="CE2819" t="s">
        <v>2648</v>
      </c>
      <c r="CF2819" t="s">
        <v>2649</v>
      </c>
      <c r="CG2819" t="s">
        <v>136</v>
      </c>
      <c r="CH2819" t="s">
        <v>121</v>
      </c>
      <c r="CI2819" s="6">
        <v>96950</v>
      </c>
      <c r="CJ2819" s="10">
        <v>12.28</v>
      </c>
      <c r="CN2819" t="s">
        <v>137</v>
      </c>
      <c r="CP2819" t="s">
        <v>138</v>
      </c>
      <c r="CR2819" t="s">
        <v>117</v>
      </c>
      <c r="CS2819" t="s">
        <v>139</v>
      </c>
      <c r="CT2819" t="s">
        <v>140</v>
      </c>
      <c r="CU2819" t="s">
        <v>140</v>
      </c>
      <c r="CV2819" t="s">
        <v>140</v>
      </c>
      <c r="CW2819" t="s">
        <v>139</v>
      </c>
      <c r="CX2819" t="s">
        <v>140</v>
      </c>
      <c r="CY2819" t="s">
        <v>133</v>
      </c>
      <c r="CZ2819" s="8">
        <v>16702334646</v>
      </c>
      <c r="DA2819" t="s">
        <v>2654</v>
      </c>
      <c r="DB2819" t="s">
        <v>2657</v>
      </c>
      <c r="DC2819" t="s">
        <v>139</v>
      </c>
      <c r="DD2819" t="s">
        <v>117</v>
      </c>
    </row>
    <row r="2820" spans="1:114" ht="15" customHeight="1" x14ac:dyDescent="0.35">
      <c r="A2820" t="s">
        <v>12664</v>
      </c>
      <c r="B2820" t="s">
        <v>144</v>
      </c>
      <c r="C2820" s="1">
        <v>45805</v>
      </c>
      <c r="D2820" s="1">
        <v>45855</v>
      </c>
      <c r="E2820" t="s">
        <v>211</v>
      </c>
      <c r="G2820" t="s">
        <v>117</v>
      </c>
      <c r="H2820" t="s">
        <v>117</v>
      </c>
      <c r="I2820" t="s">
        <v>117</v>
      </c>
      <c r="J2820" t="s">
        <v>6443</v>
      </c>
      <c r="K2820" t="s">
        <v>8507</v>
      </c>
      <c r="L2820" t="s">
        <v>6445</v>
      </c>
      <c r="M2820" t="s">
        <v>8508</v>
      </c>
      <c r="N2820" t="s">
        <v>136</v>
      </c>
      <c r="O2820" t="s">
        <v>121</v>
      </c>
      <c r="P2820" s="6">
        <v>96950</v>
      </c>
      <c r="Q2820" t="s">
        <v>122</v>
      </c>
      <c r="S2820" s="8">
        <v>16702874011</v>
      </c>
      <c r="U2820" t="s">
        <v>1797</v>
      </c>
      <c r="V2820">
        <v>561320</v>
      </c>
      <c r="W2820" t="s">
        <v>150</v>
      </c>
      <c r="X2820" t="s">
        <v>139</v>
      </c>
      <c r="Y2820" t="s">
        <v>6447</v>
      </c>
      <c r="Z2820" t="s">
        <v>6448</v>
      </c>
      <c r="AB2820" t="s">
        <v>1057</v>
      </c>
      <c r="AC2820" t="s">
        <v>6445</v>
      </c>
      <c r="AD2820" t="s">
        <v>8508</v>
      </c>
      <c r="AE2820" t="s">
        <v>136</v>
      </c>
      <c r="AF2820" t="s">
        <v>121</v>
      </c>
      <c r="AG2820" s="6">
        <v>96950</v>
      </c>
      <c r="AH2820" t="s">
        <v>122</v>
      </c>
      <c r="AJ2820" s="8">
        <v>16702874011</v>
      </c>
      <c r="AL2820" t="s">
        <v>1800</v>
      </c>
      <c r="BE2820" t="str">
        <f>"31-9011.00"</f>
        <v>31-9011.00</v>
      </c>
      <c r="BF2820" t="s">
        <v>225</v>
      </c>
      <c r="BG2820" t="s">
        <v>10487</v>
      </c>
      <c r="BH2820" t="s">
        <v>225</v>
      </c>
      <c r="BI2820">
        <v>3</v>
      </c>
      <c r="BJ2820">
        <v>3</v>
      </c>
      <c r="BK2820" s="1">
        <v>45901</v>
      </c>
      <c r="BL2820" s="1">
        <v>46265</v>
      </c>
      <c r="BM2820" s="1">
        <v>45901</v>
      </c>
      <c r="BN2820" s="1">
        <v>46265</v>
      </c>
      <c r="BO2820">
        <v>35</v>
      </c>
      <c r="BP2820">
        <v>0</v>
      </c>
      <c r="BQ2820">
        <v>7</v>
      </c>
      <c r="BR2820">
        <v>7</v>
      </c>
      <c r="BS2820">
        <v>7</v>
      </c>
      <c r="BT2820">
        <v>7</v>
      </c>
      <c r="BU2820">
        <v>7</v>
      </c>
      <c r="BV2820">
        <v>0</v>
      </c>
      <c r="BW2820" t="str">
        <f>"11:00 AM"</f>
        <v>11:00 AM</v>
      </c>
      <c r="BX2820" t="str">
        <f>"6:00 PM"</f>
        <v>6:00 PM</v>
      </c>
      <c r="BY2820" t="s">
        <v>159</v>
      </c>
      <c r="BZ2820">
        <v>0</v>
      </c>
      <c r="CA2820">
        <v>12</v>
      </c>
      <c r="CB2820" t="s">
        <v>117</v>
      </c>
      <c r="CD2820" t="s">
        <v>10488</v>
      </c>
      <c r="CE2820" t="s">
        <v>10489</v>
      </c>
      <c r="CG2820" t="s">
        <v>120</v>
      </c>
      <c r="CH2820" t="s">
        <v>121</v>
      </c>
      <c r="CI2820" s="6">
        <v>96950</v>
      </c>
      <c r="CJ2820" s="10">
        <v>12.37</v>
      </c>
      <c r="CK2820" s="10">
        <v>12.37</v>
      </c>
      <c r="CL2820" s="10">
        <v>18.559999999999999</v>
      </c>
      <c r="CM2820" s="10">
        <v>18.559999999999999</v>
      </c>
      <c r="CN2820" t="s">
        <v>137</v>
      </c>
      <c r="CO2820" t="s">
        <v>194</v>
      </c>
      <c r="CP2820" t="s">
        <v>138</v>
      </c>
      <c r="CR2820" t="s">
        <v>117</v>
      </c>
      <c r="CS2820" t="s">
        <v>139</v>
      </c>
      <c r="CT2820" t="s">
        <v>140</v>
      </c>
      <c r="CU2820" t="s">
        <v>139</v>
      </c>
      <c r="CV2820" t="s">
        <v>140</v>
      </c>
      <c r="CW2820" t="s">
        <v>139</v>
      </c>
      <c r="CX2820" t="s">
        <v>140</v>
      </c>
      <c r="CY2820" t="s">
        <v>8512</v>
      </c>
      <c r="CZ2820" s="8">
        <v>16702874011</v>
      </c>
      <c r="DA2820" t="s">
        <v>1800</v>
      </c>
      <c r="DB2820" t="s">
        <v>140</v>
      </c>
      <c r="DC2820" t="s">
        <v>139</v>
      </c>
      <c r="DD2820" t="s">
        <v>139</v>
      </c>
    </row>
    <row r="2821" spans="1:114" ht="15" customHeight="1" x14ac:dyDescent="0.35">
      <c r="A2821" t="s">
        <v>8506</v>
      </c>
      <c r="B2821" t="s">
        <v>144</v>
      </c>
      <c r="C2821" s="1">
        <v>45805</v>
      </c>
      <c r="D2821" s="1">
        <v>45855</v>
      </c>
      <c r="E2821" t="s">
        <v>116</v>
      </c>
      <c r="F2821" s="1">
        <v>45929</v>
      </c>
      <c r="G2821" t="s">
        <v>117</v>
      </c>
      <c r="H2821" t="s">
        <v>117</v>
      </c>
      <c r="I2821" t="s">
        <v>117</v>
      </c>
      <c r="J2821" t="s">
        <v>6443</v>
      </c>
      <c r="K2821" t="s">
        <v>8507</v>
      </c>
      <c r="L2821" t="s">
        <v>6445</v>
      </c>
      <c r="M2821" t="s">
        <v>8508</v>
      </c>
      <c r="N2821" t="s">
        <v>136</v>
      </c>
      <c r="O2821" t="s">
        <v>121</v>
      </c>
      <c r="P2821" s="6">
        <v>96950</v>
      </c>
      <c r="Q2821" t="s">
        <v>122</v>
      </c>
      <c r="S2821" s="8">
        <v>16702874011</v>
      </c>
      <c r="U2821" t="s">
        <v>1797</v>
      </c>
      <c r="V2821">
        <v>561320</v>
      </c>
      <c r="W2821" t="s">
        <v>150</v>
      </c>
      <c r="X2821" t="s">
        <v>139</v>
      </c>
      <c r="Y2821" t="s">
        <v>6447</v>
      </c>
      <c r="Z2821" t="s">
        <v>6448</v>
      </c>
      <c r="AB2821" t="s">
        <v>1057</v>
      </c>
      <c r="AC2821" t="s">
        <v>6445</v>
      </c>
      <c r="AD2821" t="s">
        <v>8509</v>
      </c>
      <c r="AE2821" t="s">
        <v>136</v>
      </c>
      <c r="AF2821" t="s">
        <v>121</v>
      </c>
      <c r="AG2821" s="6">
        <v>96950</v>
      </c>
      <c r="AH2821" t="s">
        <v>122</v>
      </c>
      <c r="AJ2821" s="8">
        <v>16702874011</v>
      </c>
      <c r="AL2821" t="s">
        <v>1800</v>
      </c>
      <c r="BE2821" t="str">
        <f>"39-5012.00"</f>
        <v>39-5012.00</v>
      </c>
      <c r="BF2821" t="s">
        <v>272</v>
      </c>
      <c r="BG2821" t="s">
        <v>8510</v>
      </c>
      <c r="BH2821" t="s">
        <v>5698</v>
      </c>
      <c r="BI2821">
        <v>5</v>
      </c>
      <c r="BJ2821">
        <v>5</v>
      </c>
      <c r="BK2821" s="1">
        <v>45931</v>
      </c>
      <c r="BL2821" s="1">
        <v>46295</v>
      </c>
      <c r="BM2821" s="1">
        <v>45931</v>
      </c>
      <c r="BN2821" s="1">
        <v>46295</v>
      </c>
      <c r="BO2821">
        <v>35</v>
      </c>
      <c r="BP2821">
        <v>0</v>
      </c>
      <c r="BQ2821">
        <v>7</v>
      </c>
      <c r="BR2821">
        <v>7</v>
      </c>
      <c r="BS2821">
        <v>7</v>
      </c>
      <c r="BT2821">
        <v>7</v>
      </c>
      <c r="BU2821">
        <v>7</v>
      </c>
      <c r="BV2821">
        <v>0</v>
      </c>
      <c r="BW2821" t="str">
        <f>"11:00 AM"</f>
        <v>11:00 AM</v>
      </c>
      <c r="BX2821" t="str">
        <f>"6:00 PM"</f>
        <v>6:00 PM</v>
      </c>
      <c r="BY2821" t="s">
        <v>159</v>
      </c>
      <c r="BZ2821">
        <v>0</v>
      </c>
      <c r="CA2821">
        <v>12</v>
      </c>
      <c r="CB2821" t="s">
        <v>117</v>
      </c>
      <c r="CD2821" t="s">
        <v>8511</v>
      </c>
      <c r="CE2821" t="s">
        <v>8509</v>
      </c>
      <c r="CG2821" t="s">
        <v>136</v>
      </c>
      <c r="CH2821" t="s">
        <v>121</v>
      </c>
      <c r="CI2821" s="6">
        <v>96950</v>
      </c>
      <c r="CJ2821" s="10">
        <v>7.98</v>
      </c>
      <c r="CK2821" s="10">
        <v>7.98</v>
      </c>
      <c r="CL2821" s="10">
        <v>11.97</v>
      </c>
      <c r="CM2821" s="10">
        <v>11.97</v>
      </c>
      <c r="CN2821" t="s">
        <v>137</v>
      </c>
      <c r="CO2821" t="s">
        <v>162</v>
      </c>
      <c r="CP2821" t="s">
        <v>138</v>
      </c>
      <c r="CR2821" t="s">
        <v>117</v>
      </c>
      <c r="CS2821" t="s">
        <v>139</v>
      </c>
      <c r="CT2821" t="s">
        <v>140</v>
      </c>
      <c r="CU2821" t="s">
        <v>139</v>
      </c>
      <c r="CV2821" t="s">
        <v>140</v>
      </c>
      <c r="CW2821" t="s">
        <v>139</v>
      </c>
      <c r="CX2821" t="s">
        <v>140</v>
      </c>
      <c r="CY2821" t="s">
        <v>8512</v>
      </c>
      <c r="CZ2821" s="8">
        <v>16702874011</v>
      </c>
      <c r="DA2821" t="s">
        <v>1800</v>
      </c>
      <c r="DB2821" t="s">
        <v>164</v>
      </c>
      <c r="DC2821" t="s">
        <v>139</v>
      </c>
      <c r="DD2821" t="s">
        <v>139</v>
      </c>
    </row>
    <row r="2822" spans="1:114" ht="15" customHeight="1" x14ac:dyDescent="0.35">
      <c r="A2822" t="s">
        <v>15637</v>
      </c>
      <c r="B2822" t="s">
        <v>144</v>
      </c>
      <c r="C2822" s="1">
        <v>45805</v>
      </c>
      <c r="D2822" s="1">
        <v>45855</v>
      </c>
      <c r="E2822" t="s">
        <v>211</v>
      </c>
      <c r="G2822" t="s">
        <v>117</v>
      </c>
      <c r="H2822" t="s">
        <v>117</v>
      </c>
      <c r="I2822" t="s">
        <v>117</v>
      </c>
      <c r="J2822" t="s">
        <v>6443</v>
      </c>
      <c r="K2822" t="s">
        <v>8507</v>
      </c>
      <c r="L2822" t="s">
        <v>6445</v>
      </c>
      <c r="M2822" t="s">
        <v>8508</v>
      </c>
      <c r="N2822" t="s">
        <v>136</v>
      </c>
      <c r="O2822" t="s">
        <v>121</v>
      </c>
      <c r="P2822" s="6">
        <v>96950</v>
      </c>
      <c r="Q2822" t="s">
        <v>122</v>
      </c>
      <c r="S2822" s="8">
        <v>16702874011</v>
      </c>
      <c r="U2822" t="s">
        <v>1797</v>
      </c>
      <c r="V2822">
        <v>561320</v>
      </c>
      <c r="W2822" t="s">
        <v>150</v>
      </c>
      <c r="X2822" t="s">
        <v>139</v>
      </c>
      <c r="Y2822" t="s">
        <v>6447</v>
      </c>
      <c r="Z2822" t="s">
        <v>6448</v>
      </c>
      <c r="AB2822" t="s">
        <v>1057</v>
      </c>
      <c r="AC2822" t="s">
        <v>6445</v>
      </c>
      <c r="AD2822" t="s">
        <v>8509</v>
      </c>
      <c r="AE2822" t="s">
        <v>136</v>
      </c>
      <c r="AF2822" t="s">
        <v>121</v>
      </c>
      <c r="AG2822" s="6">
        <v>96950</v>
      </c>
      <c r="AH2822" t="s">
        <v>122</v>
      </c>
      <c r="AJ2822" s="8">
        <v>16702874011</v>
      </c>
      <c r="AL2822" t="s">
        <v>1800</v>
      </c>
      <c r="BE2822" t="str">
        <f>"39-5012.00"</f>
        <v>39-5012.00</v>
      </c>
      <c r="BF2822" t="s">
        <v>272</v>
      </c>
      <c r="BG2822" t="s">
        <v>8510</v>
      </c>
      <c r="BH2822" t="s">
        <v>5698</v>
      </c>
      <c r="BI2822">
        <v>3</v>
      </c>
      <c r="BJ2822">
        <v>3</v>
      </c>
      <c r="BK2822" s="1">
        <v>45901</v>
      </c>
      <c r="BL2822" s="1">
        <v>46265</v>
      </c>
      <c r="BM2822" s="1">
        <v>45901</v>
      </c>
      <c r="BN2822" s="1">
        <v>46265</v>
      </c>
      <c r="BO2822">
        <v>35</v>
      </c>
      <c r="BP2822">
        <v>0</v>
      </c>
      <c r="BQ2822">
        <v>7</v>
      </c>
      <c r="BR2822">
        <v>7</v>
      </c>
      <c r="BS2822">
        <v>7</v>
      </c>
      <c r="BT2822">
        <v>7</v>
      </c>
      <c r="BU2822">
        <v>7</v>
      </c>
      <c r="BV2822">
        <v>0</v>
      </c>
      <c r="BW2822" t="str">
        <f>"11:00 AM"</f>
        <v>11:00 AM</v>
      </c>
      <c r="BX2822" t="str">
        <f>"6:00 PM"</f>
        <v>6:00 PM</v>
      </c>
      <c r="BY2822" t="s">
        <v>159</v>
      </c>
      <c r="BZ2822">
        <v>0</v>
      </c>
      <c r="CA2822">
        <v>12</v>
      </c>
      <c r="CB2822" t="s">
        <v>117</v>
      </c>
      <c r="CD2822" t="s">
        <v>8511</v>
      </c>
      <c r="CE2822" t="s">
        <v>8509</v>
      </c>
      <c r="CG2822" t="s">
        <v>136</v>
      </c>
      <c r="CH2822" t="s">
        <v>121</v>
      </c>
      <c r="CI2822" s="6">
        <v>96950</v>
      </c>
      <c r="CJ2822" s="10">
        <v>7.98</v>
      </c>
      <c r="CK2822" s="10">
        <v>7.98</v>
      </c>
      <c r="CL2822" s="10">
        <v>11.97</v>
      </c>
      <c r="CM2822" s="10">
        <v>11.97</v>
      </c>
      <c r="CN2822" t="s">
        <v>137</v>
      </c>
      <c r="CO2822" t="s">
        <v>162</v>
      </c>
      <c r="CP2822" t="s">
        <v>138</v>
      </c>
      <c r="CR2822" t="s">
        <v>117</v>
      </c>
      <c r="CS2822" t="s">
        <v>139</v>
      </c>
      <c r="CT2822" t="s">
        <v>140</v>
      </c>
      <c r="CU2822" t="s">
        <v>139</v>
      </c>
      <c r="CV2822" t="s">
        <v>140</v>
      </c>
      <c r="CW2822" t="s">
        <v>139</v>
      </c>
      <c r="CX2822" t="s">
        <v>140</v>
      </c>
      <c r="CY2822" t="s">
        <v>8512</v>
      </c>
      <c r="CZ2822" s="8">
        <v>16702874011</v>
      </c>
      <c r="DA2822" t="s">
        <v>1800</v>
      </c>
      <c r="DB2822" t="s">
        <v>164</v>
      </c>
      <c r="DC2822" t="s">
        <v>139</v>
      </c>
      <c r="DD2822" t="s">
        <v>139</v>
      </c>
    </row>
    <row r="2823" spans="1:114" ht="15" customHeight="1" x14ac:dyDescent="0.35">
      <c r="A2823" t="s">
        <v>16488</v>
      </c>
      <c r="B2823" t="s">
        <v>115</v>
      </c>
      <c r="C2823" s="1">
        <v>45808</v>
      </c>
      <c r="D2823" s="1">
        <v>45855</v>
      </c>
      <c r="E2823" t="s">
        <v>116</v>
      </c>
      <c r="F2823" s="1">
        <v>45929</v>
      </c>
      <c r="G2823" t="s">
        <v>139</v>
      </c>
      <c r="H2823" t="s">
        <v>117</v>
      </c>
      <c r="I2823" t="s">
        <v>117</v>
      </c>
      <c r="J2823" t="s">
        <v>4668</v>
      </c>
      <c r="K2823" t="s">
        <v>4669</v>
      </c>
      <c r="L2823" t="s">
        <v>4670</v>
      </c>
      <c r="M2823" t="s">
        <v>14079</v>
      </c>
      <c r="N2823" t="s">
        <v>120</v>
      </c>
      <c r="O2823" t="s">
        <v>121</v>
      </c>
      <c r="P2823" s="6">
        <v>96950</v>
      </c>
      <c r="Q2823" t="s">
        <v>122</v>
      </c>
      <c r="R2823" t="s">
        <v>140</v>
      </c>
      <c r="S2823" s="8">
        <v>16702346708</v>
      </c>
      <c r="U2823" t="s">
        <v>4672</v>
      </c>
      <c r="V2823">
        <v>236220</v>
      </c>
      <c r="W2823" t="s">
        <v>124</v>
      </c>
      <c r="Y2823" t="s">
        <v>1426</v>
      </c>
      <c r="Z2823" t="s">
        <v>4673</v>
      </c>
      <c r="AB2823" t="s">
        <v>3531</v>
      </c>
      <c r="AC2823" t="s">
        <v>4670</v>
      </c>
      <c r="AD2823" t="s">
        <v>14079</v>
      </c>
      <c r="AE2823" t="s">
        <v>120</v>
      </c>
      <c r="AF2823" t="s">
        <v>121</v>
      </c>
      <c r="AG2823" s="6">
        <v>96950</v>
      </c>
      <c r="AH2823" t="s">
        <v>122</v>
      </c>
      <c r="AI2823" t="s">
        <v>1488</v>
      </c>
      <c r="AJ2823" s="8">
        <v>16702346708</v>
      </c>
      <c r="AL2823" t="s">
        <v>4674</v>
      </c>
      <c r="BE2823" t="str">
        <f>"51-7021.00"</f>
        <v>51-7021.00</v>
      </c>
      <c r="BF2823" t="s">
        <v>14081</v>
      </c>
      <c r="BG2823" t="s">
        <v>14082</v>
      </c>
      <c r="BH2823" t="s">
        <v>14083</v>
      </c>
      <c r="BI2823">
        <v>2</v>
      </c>
      <c r="BK2823" s="1">
        <v>45931</v>
      </c>
      <c r="BL2823" s="1">
        <v>47026</v>
      </c>
      <c r="BO2823">
        <v>40</v>
      </c>
      <c r="BP2823">
        <v>0</v>
      </c>
      <c r="BQ2823">
        <v>8</v>
      </c>
      <c r="BR2823">
        <v>8</v>
      </c>
      <c r="BS2823">
        <v>8</v>
      </c>
      <c r="BT2823">
        <v>8</v>
      </c>
      <c r="BU2823">
        <v>8</v>
      </c>
      <c r="BV2823">
        <v>0</v>
      </c>
      <c r="BW2823" t="str">
        <f>"8:00 AM"</f>
        <v>8:00 AM</v>
      </c>
      <c r="BX2823" t="str">
        <f>"5:00 PM"</f>
        <v>5:00 PM</v>
      </c>
      <c r="BY2823" t="s">
        <v>159</v>
      </c>
      <c r="BZ2823">
        <v>0</v>
      </c>
      <c r="CA2823">
        <v>12</v>
      </c>
      <c r="CB2823" t="s">
        <v>117</v>
      </c>
      <c r="CD2823" t="s">
        <v>16489</v>
      </c>
      <c r="CE2823" t="s">
        <v>4670</v>
      </c>
      <c r="CF2823" t="s">
        <v>14079</v>
      </c>
      <c r="CG2823" t="s">
        <v>120</v>
      </c>
      <c r="CH2823" t="s">
        <v>121</v>
      </c>
      <c r="CI2823" s="6">
        <v>96950</v>
      </c>
      <c r="CJ2823" s="10">
        <v>13.08</v>
      </c>
      <c r="CK2823" s="10">
        <v>13.08</v>
      </c>
      <c r="CL2823" s="10">
        <v>19.62</v>
      </c>
      <c r="CM2823" s="10">
        <v>19.62</v>
      </c>
      <c r="CN2823" t="s">
        <v>137</v>
      </c>
      <c r="CO2823">
        <v>0</v>
      </c>
      <c r="CP2823" t="s">
        <v>138</v>
      </c>
      <c r="CR2823" t="s">
        <v>117</v>
      </c>
      <c r="CS2823" t="s">
        <v>139</v>
      </c>
      <c r="CT2823" t="s">
        <v>139</v>
      </c>
      <c r="CU2823" t="s">
        <v>139</v>
      </c>
      <c r="CV2823" t="s">
        <v>140</v>
      </c>
      <c r="CW2823" t="s">
        <v>139</v>
      </c>
      <c r="CX2823" t="s">
        <v>140</v>
      </c>
      <c r="CY2823" t="s">
        <v>1498</v>
      </c>
      <c r="CZ2823" s="8">
        <v>16702346708</v>
      </c>
      <c r="DA2823" t="s">
        <v>4674</v>
      </c>
      <c r="DB2823" t="s">
        <v>140</v>
      </c>
      <c r="DC2823" t="s">
        <v>139</v>
      </c>
      <c r="DD2823" t="s">
        <v>117</v>
      </c>
      <c r="DE2823" t="s">
        <v>4677</v>
      </c>
      <c r="DF2823" t="s">
        <v>2717</v>
      </c>
      <c r="DG2823" t="s">
        <v>1331</v>
      </c>
      <c r="DH2823" t="s">
        <v>4672</v>
      </c>
      <c r="DI2823" t="s">
        <v>4668</v>
      </c>
      <c r="DJ2823" t="s">
        <v>4674</v>
      </c>
    </row>
    <row r="2824" spans="1:114" ht="15" customHeight="1" x14ac:dyDescent="0.35">
      <c r="A2824" t="s">
        <v>6223</v>
      </c>
      <c r="B2824" t="s">
        <v>166</v>
      </c>
      <c r="C2824" s="1">
        <v>45810</v>
      </c>
      <c r="D2824" s="1">
        <v>45855</v>
      </c>
      <c r="E2824" t="s">
        <v>116</v>
      </c>
      <c r="F2824" s="1">
        <v>45929</v>
      </c>
      <c r="G2824" t="s">
        <v>117</v>
      </c>
      <c r="H2824" t="s">
        <v>117</v>
      </c>
      <c r="I2824" t="s">
        <v>117</v>
      </c>
      <c r="J2824" t="s">
        <v>230</v>
      </c>
      <c r="K2824" t="s">
        <v>231</v>
      </c>
      <c r="L2824" t="s">
        <v>232</v>
      </c>
      <c r="M2824" t="s">
        <v>136</v>
      </c>
      <c r="N2824" t="s">
        <v>233</v>
      </c>
      <c r="O2824" t="s">
        <v>121</v>
      </c>
      <c r="P2824" s="6">
        <v>96950</v>
      </c>
      <c r="Q2824" t="s">
        <v>122</v>
      </c>
      <c r="S2824" s="8">
        <v>16702331530</v>
      </c>
      <c r="U2824" t="s">
        <v>234</v>
      </c>
      <c r="V2824">
        <v>311812</v>
      </c>
      <c r="W2824" t="s">
        <v>124</v>
      </c>
      <c r="Y2824" t="s">
        <v>235</v>
      </c>
      <c r="Z2824" t="s">
        <v>236</v>
      </c>
      <c r="AA2824" t="s">
        <v>164</v>
      </c>
      <c r="AB2824" t="s">
        <v>237</v>
      </c>
      <c r="AC2824" t="s">
        <v>232</v>
      </c>
      <c r="AD2824" t="s">
        <v>136</v>
      </c>
      <c r="AE2824" t="s">
        <v>233</v>
      </c>
      <c r="AF2824" t="s">
        <v>121</v>
      </c>
      <c r="AG2824" s="6">
        <v>96950</v>
      </c>
      <c r="AH2824" t="s">
        <v>122</v>
      </c>
      <c r="AJ2824" s="8">
        <v>16702331530</v>
      </c>
      <c r="AL2824" t="s">
        <v>238</v>
      </c>
      <c r="BE2824" t="str">
        <f>"11-1021.00"</f>
        <v>11-1021.00</v>
      </c>
      <c r="BF2824" t="s">
        <v>586</v>
      </c>
      <c r="BG2824" t="s">
        <v>587</v>
      </c>
      <c r="BH2824" t="s">
        <v>474</v>
      </c>
      <c r="BI2824">
        <v>1</v>
      </c>
      <c r="BK2824" s="1">
        <v>45931</v>
      </c>
      <c r="BL2824" s="1">
        <v>45930</v>
      </c>
      <c r="BO2824">
        <v>40</v>
      </c>
      <c r="BP2824">
        <v>7</v>
      </c>
      <c r="BQ2824">
        <v>7</v>
      </c>
      <c r="BR2824">
        <v>0</v>
      </c>
      <c r="BS2824">
        <v>6</v>
      </c>
      <c r="BT2824">
        <v>6</v>
      </c>
      <c r="BU2824">
        <v>7</v>
      </c>
      <c r="BV2824">
        <v>7</v>
      </c>
      <c r="BW2824" t="str">
        <f>"10:00 AM"</f>
        <v>10:00 AM</v>
      </c>
      <c r="BX2824" t="str">
        <f>"6:00 PM"</f>
        <v>6:00 PM</v>
      </c>
      <c r="BY2824" t="s">
        <v>588</v>
      </c>
      <c r="BZ2824">
        <v>0</v>
      </c>
      <c r="CA2824">
        <v>48</v>
      </c>
      <c r="CB2824" t="s">
        <v>139</v>
      </c>
      <c r="CC2824">
        <v>30</v>
      </c>
      <c r="CD2824" t="s">
        <v>6224</v>
      </c>
      <c r="CE2824" t="s">
        <v>232</v>
      </c>
      <c r="CF2824" t="s">
        <v>136</v>
      </c>
      <c r="CG2824" t="s">
        <v>233</v>
      </c>
      <c r="CH2824" t="s">
        <v>121</v>
      </c>
      <c r="CI2824" s="6">
        <v>96950</v>
      </c>
      <c r="CJ2824" s="10">
        <v>22.09</v>
      </c>
      <c r="CK2824" s="10">
        <v>23.46</v>
      </c>
      <c r="CL2824" s="10">
        <v>33.14</v>
      </c>
      <c r="CM2824" s="10">
        <v>35.19</v>
      </c>
      <c r="CN2824" t="s">
        <v>137</v>
      </c>
      <c r="CO2824" t="s">
        <v>164</v>
      </c>
      <c r="CP2824" t="s">
        <v>138</v>
      </c>
      <c r="CR2824" t="s">
        <v>117</v>
      </c>
      <c r="CS2824" t="s">
        <v>139</v>
      </c>
      <c r="CT2824" t="s">
        <v>140</v>
      </c>
      <c r="CU2824" t="s">
        <v>139</v>
      </c>
      <c r="CV2824" t="s">
        <v>140</v>
      </c>
      <c r="CW2824" t="s">
        <v>139</v>
      </c>
      <c r="CX2824" t="s">
        <v>140</v>
      </c>
      <c r="CY2824" t="s">
        <v>6029</v>
      </c>
      <c r="CZ2824" s="8">
        <v>16702331530</v>
      </c>
      <c r="DA2824" t="s">
        <v>238</v>
      </c>
      <c r="DB2824" t="s">
        <v>244</v>
      </c>
      <c r="DC2824" t="s">
        <v>139</v>
      </c>
      <c r="DD2824" t="s">
        <v>117</v>
      </c>
      <c r="DE2824" t="s">
        <v>235</v>
      </c>
      <c r="DF2824" t="s">
        <v>236</v>
      </c>
      <c r="DH2824" t="s">
        <v>234</v>
      </c>
      <c r="DI2824" t="s">
        <v>230</v>
      </c>
      <c r="DJ2824" t="s">
        <v>238</v>
      </c>
    </row>
    <row r="2825" spans="1:114" ht="15" customHeight="1" x14ac:dyDescent="0.35">
      <c r="A2825" t="s">
        <v>6268</v>
      </c>
      <c r="B2825" t="s">
        <v>144</v>
      </c>
      <c r="C2825" s="1">
        <v>45810</v>
      </c>
      <c r="D2825" s="1">
        <v>45855</v>
      </c>
      <c r="E2825" t="s">
        <v>211</v>
      </c>
      <c r="G2825" t="s">
        <v>117</v>
      </c>
      <c r="H2825" t="s">
        <v>139</v>
      </c>
      <c r="I2825" t="s">
        <v>117</v>
      </c>
      <c r="J2825" t="s">
        <v>1824</v>
      </c>
      <c r="K2825" t="s">
        <v>1825</v>
      </c>
      <c r="L2825" t="s">
        <v>1826</v>
      </c>
      <c r="M2825" t="s">
        <v>1827</v>
      </c>
      <c r="N2825" t="s">
        <v>120</v>
      </c>
      <c r="O2825" t="s">
        <v>121</v>
      </c>
      <c r="P2825" s="6">
        <v>96950</v>
      </c>
      <c r="Q2825" t="s">
        <v>122</v>
      </c>
      <c r="S2825" s="8">
        <v>16704836668</v>
      </c>
      <c r="U2825" t="s">
        <v>1828</v>
      </c>
      <c r="V2825">
        <v>812199</v>
      </c>
      <c r="W2825" t="s">
        <v>124</v>
      </c>
      <c r="Y2825" t="s">
        <v>1829</v>
      </c>
      <c r="Z2825" t="s">
        <v>1830</v>
      </c>
      <c r="AB2825" t="s">
        <v>128</v>
      </c>
      <c r="AC2825" t="s">
        <v>1826</v>
      </c>
      <c r="AD2825" t="s">
        <v>1827</v>
      </c>
      <c r="AE2825" t="s">
        <v>120</v>
      </c>
      <c r="AF2825" t="s">
        <v>121</v>
      </c>
      <c r="AG2825" s="6">
        <v>96950</v>
      </c>
      <c r="AH2825" t="s">
        <v>122</v>
      </c>
      <c r="AJ2825" s="8">
        <v>16704836668</v>
      </c>
      <c r="AL2825" t="s">
        <v>455</v>
      </c>
      <c r="BE2825" t="str">
        <f>"31-9011.00"</f>
        <v>31-9011.00</v>
      </c>
      <c r="BF2825" t="s">
        <v>225</v>
      </c>
      <c r="BG2825" t="s">
        <v>1831</v>
      </c>
      <c r="BH2825" t="s">
        <v>1832</v>
      </c>
      <c r="BI2825">
        <v>2</v>
      </c>
      <c r="BJ2825">
        <v>2</v>
      </c>
      <c r="BK2825" s="1">
        <v>45899</v>
      </c>
      <c r="BL2825" s="1">
        <v>46263</v>
      </c>
      <c r="BM2825" s="1">
        <v>45899</v>
      </c>
      <c r="BN2825" s="1">
        <v>46263</v>
      </c>
      <c r="BO2825">
        <v>35</v>
      </c>
      <c r="BP2825">
        <v>0</v>
      </c>
      <c r="BQ2825">
        <v>7</v>
      </c>
      <c r="BR2825">
        <v>7</v>
      </c>
      <c r="BS2825">
        <v>7</v>
      </c>
      <c r="BT2825">
        <v>7</v>
      </c>
      <c r="BU2825">
        <v>7</v>
      </c>
      <c r="BV2825">
        <v>0</v>
      </c>
      <c r="BW2825" t="str">
        <f>"1:00 PM"</f>
        <v>1:00 PM</v>
      </c>
      <c r="BX2825" t="str">
        <f>"8:00 PM"</f>
        <v>8:00 PM</v>
      </c>
      <c r="BY2825" t="s">
        <v>159</v>
      </c>
      <c r="BZ2825">
        <v>0</v>
      </c>
      <c r="CA2825">
        <v>12</v>
      </c>
      <c r="CB2825" t="s">
        <v>117</v>
      </c>
      <c r="CD2825" s="2" t="s">
        <v>6269</v>
      </c>
      <c r="CE2825" t="s">
        <v>1834</v>
      </c>
      <c r="CF2825" t="s">
        <v>1826</v>
      </c>
      <c r="CG2825" t="s">
        <v>120</v>
      </c>
      <c r="CH2825" t="s">
        <v>121</v>
      </c>
      <c r="CI2825" s="6">
        <v>96950</v>
      </c>
      <c r="CJ2825" s="10">
        <v>12.37</v>
      </c>
      <c r="CK2825" s="10">
        <v>12.37</v>
      </c>
      <c r="CL2825" s="10">
        <v>18.55</v>
      </c>
      <c r="CM2825" s="10">
        <v>18.55</v>
      </c>
      <c r="CN2825" t="s">
        <v>137</v>
      </c>
      <c r="CO2825" t="s">
        <v>461</v>
      </c>
      <c r="CP2825" t="s">
        <v>138</v>
      </c>
      <c r="CR2825" t="s">
        <v>117</v>
      </c>
      <c r="CS2825" t="s">
        <v>139</v>
      </c>
      <c r="CT2825" t="s">
        <v>139</v>
      </c>
      <c r="CU2825" t="s">
        <v>139</v>
      </c>
      <c r="CV2825" t="s">
        <v>140</v>
      </c>
      <c r="CW2825" t="s">
        <v>139</v>
      </c>
      <c r="CX2825" t="s">
        <v>140</v>
      </c>
      <c r="CY2825" t="s">
        <v>462</v>
      </c>
      <c r="CZ2825" s="8">
        <v>16707837461</v>
      </c>
      <c r="DA2825" t="s">
        <v>463</v>
      </c>
      <c r="DB2825" t="s">
        <v>464</v>
      </c>
      <c r="DC2825" t="s">
        <v>139</v>
      </c>
      <c r="DD2825" t="s">
        <v>117</v>
      </c>
    </row>
    <row r="2826" spans="1:114" ht="15" customHeight="1" x14ac:dyDescent="0.35">
      <c r="A2826" t="s">
        <v>14133</v>
      </c>
      <c r="B2826" t="s">
        <v>166</v>
      </c>
      <c r="C2826" s="1">
        <v>45825</v>
      </c>
      <c r="D2826" s="1">
        <v>45855</v>
      </c>
      <c r="E2826" t="s">
        <v>116</v>
      </c>
      <c r="F2826" s="1">
        <v>45877</v>
      </c>
      <c r="G2826" t="s">
        <v>139</v>
      </c>
      <c r="H2826" t="s">
        <v>117</v>
      </c>
      <c r="I2826" t="s">
        <v>117</v>
      </c>
      <c r="J2826" t="s">
        <v>6313</v>
      </c>
      <c r="K2826" t="s">
        <v>164</v>
      </c>
      <c r="L2826" t="s">
        <v>6314</v>
      </c>
      <c r="M2826" t="s">
        <v>6315</v>
      </c>
      <c r="N2826" t="s">
        <v>136</v>
      </c>
      <c r="O2826" t="s">
        <v>121</v>
      </c>
      <c r="P2826" s="6">
        <v>96950</v>
      </c>
      <c r="Q2826" t="s">
        <v>122</v>
      </c>
      <c r="S2826" s="8">
        <v>16702345050</v>
      </c>
      <c r="U2826" t="s">
        <v>6316</v>
      </c>
      <c r="V2826">
        <v>56132</v>
      </c>
      <c r="W2826" t="s">
        <v>124</v>
      </c>
      <c r="Y2826" t="s">
        <v>6317</v>
      </c>
      <c r="Z2826" t="s">
        <v>6318</v>
      </c>
      <c r="AA2826" t="s">
        <v>1239</v>
      </c>
      <c r="AB2826" t="s">
        <v>6320</v>
      </c>
      <c r="AC2826" t="s">
        <v>6314</v>
      </c>
      <c r="AD2826" t="s">
        <v>6315</v>
      </c>
      <c r="AE2826" t="s">
        <v>136</v>
      </c>
      <c r="AF2826" t="s">
        <v>121</v>
      </c>
      <c r="AG2826" s="6">
        <v>96950</v>
      </c>
      <c r="AH2826" t="s">
        <v>122</v>
      </c>
      <c r="AJ2826" s="8">
        <v>16702345050</v>
      </c>
      <c r="AL2826" t="s">
        <v>6321</v>
      </c>
      <c r="BE2826" t="str">
        <f>"37-2012.00"</f>
        <v>37-2012.00</v>
      </c>
      <c r="BF2826" t="s">
        <v>130</v>
      </c>
      <c r="BG2826" t="s">
        <v>7622</v>
      </c>
      <c r="BH2826" t="s">
        <v>7623</v>
      </c>
      <c r="BI2826">
        <v>2</v>
      </c>
      <c r="BK2826" s="1">
        <v>45879</v>
      </c>
      <c r="BL2826" s="1">
        <v>46243</v>
      </c>
      <c r="BO2826">
        <v>35</v>
      </c>
      <c r="BP2826">
        <v>0</v>
      </c>
      <c r="BQ2826">
        <v>7</v>
      </c>
      <c r="BR2826">
        <v>7</v>
      </c>
      <c r="BS2826">
        <v>7</v>
      </c>
      <c r="BT2826">
        <v>7</v>
      </c>
      <c r="BU2826">
        <v>7</v>
      </c>
      <c r="BV2826">
        <v>0</v>
      </c>
      <c r="BW2826" t="str">
        <f>"7:00 AM"</f>
        <v>7:00 AM</v>
      </c>
      <c r="BX2826" t="str">
        <f>"3:00 PM"</f>
        <v>3:00 PM</v>
      </c>
      <c r="BY2826" t="s">
        <v>133</v>
      </c>
      <c r="BZ2826">
        <v>0</v>
      </c>
      <c r="CA2826">
        <v>3</v>
      </c>
      <c r="CB2826" t="s">
        <v>117</v>
      </c>
      <c r="CD2826" t="s">
        <v>7624</v>
      </c>
      <c r="CE2826" t="s">
        <v>7625</v>
      </c>
      <c r="CF2826" t="s">
        <v>1980</v>
      </c>
      <c r="CG2826" t="s">
        <v>136</v>
      </c>
      <c r="CH2826" t="s">
        <v>121</v>
      </c>
      <c r="CI2826" s="6">
        <v>96950</v>
      </c>
      <c r="CJ2826" s="10">
        <v>7.77</v>
      </c>
      <c r="CK2826" s="10">
        <v>7.77</v>
      </c>
      <c r="CL2826" s="10">
        <v>11.66</v>
      </c>
      <c r="CM2826" s="10">
        <v>11.66</v>
      </c>
      <c r="CN2826" t="s">
        <v>137</v>
      </c>
      <c r="CO2826" t="s">
        <v>164</v>
      </c>
      <c r="CP2826" t="s">
        <v>138</v>
      </c>
      <c r="CR2826" t="s">
        <v>117</v>
      </c>
      <c r="CS2826" t="s">
        <v>139</v>
      </c>
      <c r="CT2826" t="s">
        <v>140</v>
      </c>
      <c r="CU2826" t="s">
        <v>139</v>
      </c>
      <c r="CV2826" t="s">
        <v>140</v>
      </c>
      <c r="CW2826" t="s">
        <v>139</v>
      </c>
      <c r="CX2826" t="s">
        <v>140</v>
      </c>
      <c r="CY2826" t="s">
        <v>164</v>
      </c>
      <c r="CZ2826" s="8">
        <v>16702345050</v>
      </c>
      <c r="DA2826" t="s">
        <v>6321</v>
      </c>
      <c r="DB2826" t="s">
        <v>164</v>
      </c>
      <c r="DC2826" t="s">
        <v>139</v>
      </c>
      <c r="DD2826" t="s">
        <v>117</v>
      </c>
    </row>
    <row r="2827" spans="1:114" ht="15" customHeight="1" x14ac:dyDescent="0.35">
      <c r="A2827" t="s">
        <v>16773</v>
      </c>
      <c r="B2827" t="s">
        <v>115</v>
      </c>
      <c r="C2827" s="1">
        <v>45830</v>
      </c>
      <c r="D2827" s="1">
        <v>45855</v>
      </c>
      <c r="E2827" t="s">
        <v>116</v>
      </c>
      <c r="F2827" s="1">
        <v>45929</v>
      </c>
      <c r="G2827" t="s">
        <v>139</v>
      </c>
      <c r="H2827" t="s">
        <v>117</v>
      </c>
      <c r="I2827" t="s">
        <v>117</v>
      </c>
      <c r="J2827" t="s">
        <v>4668</v>
      </c>
      <c r="K2827" t="s">
        <v>4669</v>
      </c>
      <c r="L2827" t="s">
        <v>4670</v>
      </c>
      <c r="M2827" t="s">
        <v>14079</v>
      </c>
      <c r="N2827" t="s">
        <v>120</v>
      </c>
      <c r="O2827" t="s">
        <v>121</v>
      </c>
      <c r="P2827" s="6">
        <v>96950</v>
      </c>
      <c r="Q2827" t="s">
        <v>122</v>
      </c>
      <c r="R2827" t="s">
        <v>140</v>
      </c>
      <c r="S2827" s="8">
        <v>16702346708</v>
      </c>
      <c r="U2827" t="s">
        <v>4672</v>
      </c>
      <c r="V2827">
        <v>236220</v>
      </c>
      <c r="W2827" t="s">
        <v>124</v>
      </c>
      <c r="Y2827" t="s">
        <v>1426</v>
      </c>
      <c r="Z2827" t="s">
        <v>4673</v>
      </c>
      <c r="AB2827" t="s">
        <v>3531</v>
      </c>
      <c r="AC2827" t="s">
        <v>4670</v>
      </c>
      <c r="AD2827" t="s">
        <v>14079</v>
      </c>
      <c r="AE2827" t="s">
        <v>120</v>
      </c>
      <c r="AF2827" t="s">
        <v>121</v>
      </c>
      <c r="AG2827" s="6">
        <v>96950</v>
      </c>
      <c r="AH2827" t="s">
        <v>122</v>
      </c>
      <c r="AI2827" t="s">
        <v>1488</v>
      </c>
      <c r="AJ2827" s="8">
        <v>16702346708</v>
      </c>
      <c r="AL2827" t="s">
        <v>4674</v>
      </c>
      <c r="BE2827" t="str">
        <f>"51-7021.00"</f>
        <v>51-7021.00</v>
      </c>
      <c r="BF2827" t="s">
        <v>14081</v>
      </c>
      <c r="BG2827" t="s">
        <v>14082</v>
      </c>
      <c r="BH2827" t="s">
        <v>14083</v>
      </c>
      <c r="BI2827">
        <v>2</v>
      </c>
      <c r="BK2827" s="1">
        <v>45931</v>
      </c>
      <c r="BL2827" s="1">
        <v>47026</v>
      </c>
      <c r="BO2827">
        <v>40</v>
      </c>
      <c r="BP2827">
        <v>0</v>
      </c>
      <c r="BQ2827">
        <v>8</v>
      </c>
      <c r="BR2827">
        <v>8</v>
      </c>
      <c r="BS2827">
        <v>8</v>
      </c>
      <c r="BT2827">
        <v>8</v>
      </c>
      <c r="BU2827">
        <v>8</v>
      </c>
      <c r="BV2827">
        <v>0</v>
      </c>
      <c r="BW2827" t="str">
        <f>"8:00 AM"</f>
        <v>8:00 AM</v>
      </c>
      <c r="BX2827" t="str">
        <f>"5:00 PM"</f>
        <v>5:00 PM</v>
      </c>
      <c r="BY2827" t="s">
        <v>159</v>
      </c>
      <c r="BZ2827">
        <v>0</v>
      </c>
      <c r="CA2827">
        <v>12</v>
      </c>
      <c r="CB2827" t="s">
        <v>117</v>
      </c>
      <c r="CD2827" t="s">
        <v>16489</v>
      </c>
      <c r="CE2827" t="s">
        <v>4670</v>
      </c>
      <c r="CF2827" t="s">
        <v>14079</v>
      </c>
      <c r="CG2827" t="s">
        <v>120</v>
      </c>
      <c r="CH2827" t="s">
        <v>121</v>
      </c>
      <c r="CI2827" s="6">
        <v>96950</v>
      </c>
      <c r="CJ2827" s="10">
        <v>13.08</v>
      </c>
      <c r="CK2827" s="10">
        <v>13.08</v>
      </c>
      <c r="CL2827" s="10">
        <v>19.62</v>
      </c>
      <c r="CM2827" s="10">
        <v>19.62</v>
      </c>
      <c r="CN2827" t="s">
        <v>137</v>
      </c>
      <c r="CO2827" t="s">
        <v>162</v>
      </c>
      <c r="CP2827" t="s">
        <v>138</v>
      </c>
      <c r="CR2827" t="s">
        <v>117</v>
      </c>
      <c r="CS2827" t="s">
        <v>139</v>
      </c>
      <c r="CT2827" t="s">
        <v>139</v>
      </c>
      <c r="CU2827" t="s">
        <v>139</v>
      </c>
      <c r="CV2827" t="s">
        <v>140</v>
      </c>
      <c r="CW2827" t="s">
        <v>139</v>
      </c>
      <c r="CX2827" t="s">
        <v>140</v>
      </c>
      <c r="CY2827" t="s">
        <v>1498</v>
      </c>
      <c r="CZ2827" s="8">
        <v>16702346708</v>
      </c>
      <c r="DA2827" t="s">
        <v>4674</v>
      </c>
      <c r="DB2827" t="s">
        <v>140</v>
      </c>
      <c r="DC2827" t="s">
        <v>139</v>
      </c>
      <c r="DD2827" t="s">
        <v>117</v>
      </c>
      <c r="DE2827" t="s">
        <v>4677</v>
      </c>
      <c r="DF2827" t="s">
        <v>2717</v>
      </c>
      <c r="DG2827" t="s">
        <v>1331</v>
      </c>
      <c r="DH2827" t="s">
        <v>4672</v>
      </c>
      <c r="DI2827" t="s">
        <v>4668</v>
      </c>
      <c r="DJ2827" t="s">
        <v>4674</v>
      </c>
    </row>
    <row r="2828" spans="1:114" ht="15" customHeight="1" x14ac:dyDescent="0.35">
      <c r="A2828" t="s">
        <v>2658</v>
      </c>
      <c r="B2828" t="s">
        <v>166</v>
      </c>
      <c r="C2828" s="1">
        <v>45759</v>
      </c>
      <c r="D2828" s="1">
        <v>45856</v>
      </c>
      <c r="E2828" t="s">
        <v>116</v>
      </c>
      <c r="F2828" s="1">
        <v>45929</v>
      </c>
      <c r="G2828" t="s">
        <v>139</v>
      </c>
      <c r="H2828" t="s">
        <v>117</v>
      </c>
      <c r="I2828" t="s">
        <v>117</v>
      </c>
      <c r="J2828" t="s">
        <v>2659</v>
      </c>
      <c r="K2828" t="s">
        <v>2659</v>
      </c>
      <c r="L2828" t="s">
        <v>2660</v>
      </c>
      <c r="M2828" t="s">
        <v>2661</v>
      </c>
      <c r="N2828" t="s">
        <v>222</v>
      </c>
      <c r="O2828" t="s">
        <v>121</v>
      </c>
      <c r="P2828" s="6">
        <v>96951</v>
      </c>
      <c r="Q2828" t="s">
        <v>122</v>
      </c>
      <c r="R2828" t="s">
        <v>469</v>
      </c>
      <c r="S2828" s="8">
        <v>16705326225</v>
      </c>
      <c r="U2828" t="s">
        <v>2662</v>
      </c>
      <c r="V2828">
        <v>48851</v>
      </c>
      <c r="W2828" t="s">
        <v>124</v>
      </c>
      <c r="Y2828" t="s">
        <v>2663</v>
      </c>
      <c r="Z2828" t="s">
        <v>2664</v>
      </c>
      <c r="AA2828" t="s">
        <v>1210</v>
      </c>
      <c r="AB2828" t="s">
        <v>2665</v>
      </c>
      <c r="AC2828" t="s">
        <v>2660</v>
      </c>
      <c r="AD2828" t="s">
        <v>2661</v>
      </c>
      <c r="AE2828" t="s">
        <v>222</v>
      </c>
      <c r="AF2828" t="s">
        <v>121</v>
      </c>
      <c r="AG2828" s="6">
        <v>96951</v>
      </c>
      <c r="AH2828" t="s">
        <v>122</v>
      </c>
      <c r="AI2828" t="s">
        <v>469</v>
      </c>
      <c r="AJ2828" s="8">
        <v>16705326225</v>
      </c>
      <c r="AL2828" t="s">
        <v>2666</v>
      </c>
      <c r="BE2828" t="str">
        <f>"43-3031.00"</f>
        <v>43-3031.00</v>
      </c>
      <c r="BF2828" t="s">
        <v>357</v>
      </c>
      <c r="BG2828" t="s">
        <v>2667</v>
      </c>
      <c r="BH2828" t="s">
        <v>2668</v>
      </c>
      <c r="BI2828">
        <v>1</v>
      </c>
      <c r="BK2828" s="1">
        <v>45931</v>
      </c>
      <c r="BL2828" s="1">
        <v>47026</v>
      </c>
      <c r="BO2828">
        <v>35</v>
      </c>
      <c r="BP2828">
        <v>0</v>
      </c>
      <c r="BQ2828">
        <v>7</v>
      </c>
      <c r="BR2828">
        <v>7</v>
      </c>
      <c r="BS2828">
        <v>7</v>
      </c>
      <c r="BT2828">
        <v>7</v>
      </c>
      <c r="BU2828">
        <v>7</v>
      </c>
      <c r="BV2828">
        <v>0</v>
      </c>
      <c r="BW2828" t="str">
        <f>"8:00 AM"</f>
        <v>8:00 AM</v>
      </c>
      <c r="BX2828" t="str">
        <f>"4:00 PM"</f>
        <v>4:00 PM</v>
      </c>
      <c r="BY2828" t="s">
        <v>159</v>
      </c>
      <c r="BZ2828">
        <v>0</v>
      </c>
      <c r="CA2828">
        <v>12</v>
      </c>
      <c r="CB2828" t="s">
        <v>117</v>
      </c>
      <c r="CD2828" t="s">
        <v>2669</v>
      </c>
      <c r="CE2828" t="s">
        <v>2660</v>
      </c>
      <c r="CF2828" t="s">
        <v>2661</v>
      </c>
      <c r="CG2828" t="s">
        <v>222</v>
      </c>
      <c r="CH2828" t="s">
        <v>121</v>
      </c>
      <c r="CI2828" s="6">
        <v>96951</v>
      </c>
      <c r="CJ2828" s="10">
        <v>12.28</v>
      </c>
      <c r="CK2828" s="10">
        <v>12.28</v>
      </c>
      <c r="CL2828" s="10">
        <v>18.420000000000002</v>
      </c>
      <c r="CM2828" s="10">
        <v>18.420000000000002</v>
      </c>
      <c r="CN2828" t="s">
        <v>137</v>
      </c>
      <c r="CO2828" t="s">
        <v>164</v>
      </c>
      <c r="CP2828" t="s">
        <v>138</v>
      </c>
      <c r="CR2828" t="s">
        <v>117</v>
      </c>
      <c r="CS2828" t="s">
        <v>139</v>
      </c>
      <c r="CT2828" t="s">
        <v>139</v>
      </c>
      <c r="CU2828" t="s">
        <v>139</v>
      </c>
      <c r="CV2828" t="s">
        <v>140</v>
      </c>
      <c r="CW2828" t="s">
        <v>139</v>
      </c>
      <c r="CX2828" t="s">
        <v>140</v>
      </c>
      <c r="CY2828" t="s">
        <v>2670</v>
      </c>
      <c r="CZ2828" s="8">
        <v>16705326225</v>
      </c>
      <c r="DA2828" t="s">
        <v>2666</v>
      </c>
      <c r="DB2828" t="s">
        <v>292</v>
      </c>
      <c r="DC2828" t="s">
        <v>139</v>
      </c>
      <c r="DD2828" t="s">
        <v>117</v>
      </c>
    </row>
    <row r="2829" spans="1:114" ht="15" customHeight="1" x14ac:dyDescent="0.35">
      <c r="A2829" t="s">
        <v>15476</v>
      </c>
      <c r="B2829" t="s">
        <v>144</v>
      </c>
      <c r="C2829" s="1">
        <v>45798</v>
      </c>
      <c r="D2829" s="1">
        <v>45856</v>
      </c>
      <c r="E2829" t="s">
        <v>116</v>
      </c>
      <c r="F2829" s="1">
        <v>45929</v>
      </c>
      <c r="G2829" t="s">
        <v>117</v>
      </c>
      <c r="H2829" t="s">
        <v>117</v>
      </c>
      <c r="I2829" t="s">
        <v>117</v>
      </c>
      <c r="J2829" t="s">
        <v>954</v>
      </c>
      <c r="K2829" t="s">
        <v>955</v>
      </c>
      <c r="L2829" t="s">
        <v>956</v>
      </c>
      <c r="M2829" t="s">
        <v>957</v>
      </c>
      <c r="N2829" t="s">
        <v>120</v>
      </c>
      <c r="O2829" t="s">
        <v>121</v>
      </c>
      <c r="P2829" s="6">
        <v>96950</v>
      </c>
      <c r="Q2829" t="s">
        <v>122</v>
      </c>
      <c r="S2829" s="8">
        <v>16702336927</v>
      </c>
      <c r="U2829" t="s">
        <v>958</v>
      </c>
      <c r="V2829">
        <v>23622</v>
      </c>
      <c r="W2829" t="s">
        <v>124</v>
      </c>
      <c r="Y2829" t="s">
        <v>959</v>
      </c>
      <c r="Z2829" t="s">
        <v>960</v>
      </c>
      <c r="AA2829" t="s">
        <v>961</v>
      </c>
      <c r="AB2829" t="s">
        <v>128</v>
      </c>
      <c r="AC2829" t="s">
        <v>956</v>
      </c>
      <c r="AD2829" t="s">
        <v>957</v>
      </c>
      <c r="AE2829" t="s">
        <v>120</v>
      </c>
      <c r="AF2829" t="s">
        <v>121</v>
      </c>
      <c r="AG2829" s="6">
        <v>96950</v>
      </c>
      <c r="AH2829" t="s">
        <v>122</v>
      </c>
      <c r="AJ2829" s="8">
        <v>16702336927</v>
      </c>
      <c r="AL2829" t="s">
        <v>967</v>
      </c>
      <c r="BE2829" t="str">
        <f>"49-9071.00"</f>
        <v>49-9071.00</v>
      </c>
      <c r="BF2829" t="s">
        <v>156</v>
      </c>
      <c r="BG2829" t="s">
        <v>7110</v>
      </c>
      <c r="BH2829" t="s">
        <v>964</v>
      </c>
      <c r="BI2829">
        <v>3</v>
      </c>
      <c r="BJ2829">
        <v>3</v>
      </c>
      <c r="BK2829" s="1">
        <v>45931</v>
      </c>
      <c r="BL2829" s="1">
        <v>46295</v>
      </c>
      <c r="BM2829" s="1">
        <v>45931</v>
      </c>
      <c r="BN2829" s="1">
        <v>46295</v>
      </c>
      <c r="BO2829">
        <v>35</v>
      </c>
      <c r="BP2829">
        <v>0</v>
      </c>
      <c r="BQ2829">
        <v>7</v>
      </c>
      <c r="BR2829">
        <v>7</v>
      </c>
      <c r="BS2829">
        <v>7</v>
      </c>
      <c r="BT2829">
        <v>7</v>
      </c>
      <c r="BU2829">
        <v>7</v>
      </c>
      <c r="BV2829">
        <v>0</v>
      </c>
      <c r="BW2829" t="str">
        <f>"7:30 AM"</f>
        <v>7:30 AM</v>
      </c>
      <c r="BX2829" t="str">
        <f>"3:30 PM"</f>
        <v>3:30 PM</v>
      </c>
      <c r="BY2829" t="s">
        <v>159</v>
      </c>
      <c r="BZ2829">
        <v>0</v>
      </c>
      <c r="CA2829">
        <v>24</v>
      </c>
      <c r="CB2829" t="s">
        <v>117</v>
      </c>
      <c r="CD2829" s="2" t="s">
        <v>7111</v>
      </c>
      <c r="CE2829" t="s">
        <v>956</v>
      </c>
      <c r="CG2829" t="s">
        <v>120</v>
      </c>
      <c r="CH2829" t="s">
        <v>121</v>
      </c>
      <c r="CI2829" s="6">
        <v>96950</v>
      </c>
      <c r="CJ2829" s="10">
        <v>9.75</v>
      </c>
      <c r="CK2829" s="10">
        <v>9.75</v>
      </c>
      <c r="CL2829" s="10">
        <v>14.63</v>
      </c>
      <c r="CM2829" s="10">
        <v>14.63</v>
      </c>
      <c r="CN2829" t="s">
        <v>137</v>
      </c>
      <c r="CP2829" t="s">
        <v>138</v>
      </c>
      <c r="CR2829" t="s">
        <v>117</v>
      </c>
      <c r="CS2829" t="s">
        <v>139</v>
      </c>
      <c r="CT2829" t="s">
        <v>140</v>
      </c>
      <c r="CU2829" t="s">
        <v>139</v>
      </c>
      <c r="CV2829" t="s">
        <v>140</v>
      </c>
      <c r="CW2829" t="s">
        <v>139</v>
      </c>
      <c r="CX2829" t="s">
        <v>140</v>
      </c>
      <c r="CY2829" t="s">
        <v>966</v>
      </c>
      <c r="CZ2829" s="8">
        <v>16702336927</v>
      </c>
      <c r="DA2829" t="s">
        <v>967</v>
      </c>
      <c r="DB2829" t="s">
        <v>140</v>
      </c>
      <c r="DC2829" t="s">
        <v>139</v>
      </c>
      <c r="DD2829" t="s">
        <v>117</v>
      </c>
    </row>
    <row r="2830" spans="1:114" ht="15" customHeight="1" x14ac:dyDescent="0.35">
      <c r="A2830" t="s">
        <v>12636</v>
      </c>
      <c r="B2830" t="s">
        <v>144</v>
      </c>
      <c r="C2830" s="1">
        <v>45803</v>
      </c>
      <c r="D2830" s="1">
        <v>45856</v>
      </c>
      <c r="E2830" t="s">
        <v>116</v>
      </c>
      <c r="F2830" s="1">
        <v>45929</v>
      </c>
      <c r="G2830" t="s">
        <v>117</v>
      </c>
      <c r="H2830" t="s">
        <v>117</v>
      </c>
      <c r="I2830" t="s">
        <v>117</v>
      </c>
      <c r="J2830" t="s">
        <v>1062</v>
      </c>
      <c r="K2830" t="s">
        <v>1063</v>
      </c>
      <c r="L2830" t="s">
        <v>12637</v>
      </c>
      <c r="N2830" t="s">
        <v>120</v>
      </c>
      <c r="O2830" t="s">
        <v>121</v>
      </c>
      <c r="P2830" s="6">
        <v>96950</v>
      </c>
      <c r="Q2830" t="s">
        <v>122</v>
      </c>
      <c r="R2830" t="s">
        <v>140</v>
      </c>
      <c r="S2830" s="8">
        <v>16702338883</v>
      </c>
      <c r="U2830" t="s">
        <v>1065</v>
      </c>
      <c r="V2830">
        <v>23622</v>
      </c>
      <c r="W2830" t="s">
        <v>124</v>
      </c>
      <c r="Y2830" t="s">
        <v>1066</v>
      </c>
      <c r="Z2830" t="s">
        <v>1067</v>
      </c>
      <c r="AA2830" t="s">
        <v>1068</v>
      </c>
      <c r="AB2830" t="s">
        <v>128</v>
      </c>
      <c r="AC2830" t="s">
        <v>12637</v>
      </c>
      <c r="AE2830" t="s">
        <v>120</v>
      </c>
      <c r="AF2830" t="s">
        <v>121</v>
      </c>
      <c r="AG2830" s="6">
        <v>96950</v>
      </c>
      <c r="AH2830" t="s">
        <v>122</v>
      </c>
      <c r="AJ2830" s="8">
        <v>16702338883</v>
      </c>
      <c r="AL2830" t="s">
        <v>1069</v>
      </c>
      <c r="BE2830" t="str">
        <f>"17-3022.00"</f>
        <v>17-3022.00</v>
      </c>
      <c r="BF2830" t="s">
        <v>456</v>
      </c>
      <c r="BG2830" t="s">
        <v>12638</v>
      </c>
      <c r="BH2830" t="s">
        <v>458</v>
      </c>
      <c r="BI2830">
        <v>5</v>
      </c>
      <c r="BJ2830">
        <v>5</v>
      </c>
      <c r="BK2830" s="1">
        <v>45931</v>
      </c>
      <c r="BL2830" s="1">
        <v>46295</v>
      </c>
      <c r="BM2830" s="1">
        <v>45931</v>
      </c>
      <c r="BN2830" s="1">
        <v>46295</v>
      </c>
      <c r="BO2830">
        <v>40</v>
      </c>
      <c r="BP2830">
        <v>0</v>
      </c>
      <c r="BQ2830">
        <v>8</v>
      </c>
      <c r="BR2830">
        <v>8</v>
      </c>
      <c r="BS2830">
        <v>8</v>
      </c>
      <c r="BT2830">
        <v>8</v>
      </c>
      <c r="BU2830">
        <v>8</v>
      </c>
      <c r="BV2830">
        <v>0</v>
      </c>
      <c r="BW2830" t="str">
        <f>"8:00 AM"</f>
        <v>8:00 AM</v>
      </c>
      <c r="BX2830" t="str">
        <f>"5:00 PM"</f>
        <v>5:00 PM</v>
      </c>
      <c r="BY2830" t="s">
        <v>459</v>
      </c>
      <c r="BZ2830">
        <v>0</v>
      </c>
      <c r="CA2830">
        <v>12</v>
      </c>
      <c r="CB2830" t="s">
        <v>117</v>
      </c>
      <c r="CD2830" t="s">
        <v>12639</v>
      </c>
      <c r="CE2830" t="s">
        <v>12637</v>
      </c>
      <c r="CG2830" t="s">
        <v>120</v>
      </c>
      <c r="CH2830" t="s">
        <v>121</v>
      </c>
      <c r="CI2830" s="6">
        <v>96950</v>
      </c>
      <c r="CJ2830" s="10">
        <v>15.75</v>
      </c>
      <c r="CK2830" s="10">
        <v>15.75</v>
      </c>
      <c r="CL2830" s="10">
        <v>23.63</v>
      </c>
      <c r="CM2830" s="10">
        <v>23.63</v>
      </c>
      <c r="CN2830" t="s">
        <v>137</v>
      </c>
      <c r="CO2830" t="s">
        <v>140</v>
      </c>
      <c r="CP2830" t="s">
        <v>209</v>
      </c>
      <c r="CR2830" t="s">
        <v>117</v>
      </c>
      <c r="CS2830" t="s">
        <v>139</v>
      </c>
      <c r="CT2830" t="s">
        <v>139</v>
      </c>
      <c r="CU2830" t="s">
        <v>139</v>
      </c>
      <c r="CV2830" t="s">
        <v>140</v>
      </c>
      <c r="CW2830" t="s">
        <v>139</v>
      </c>
      <c r="CX2830" t="s">
        <v>139</v>
      </c>
      <c r="CY2830" t="s">
        <v>308</v>
      </c>
      <c r="CZ2830" s="8">
        <v>16702338883</v>
      </c>
      <c r="DA2830" t="s">
        <v>1069</v>
      </c>
      <c r="DB2830" t="s">
        <v>140</v>
      </c>
      <c r="DC2830" t="s">
        <v>139</v>
      </c>
      <c r="DD2830" t="s">
        <v>117</v>
      </c>
    </row>
    <row r="2831" spans="1:114" ht="15" customHeight="1" x14ac:dyDescent="0.35">
      <c r="A2831" t="s">
        <v>12670</v>
      </c>
      <c r="B2831" t="s">
        <v>144</v>
      </c>
      <c r="C2831" s="1">
        <v>45803</v>
      </c>
      <c r="D2831" s="1">
        <v>45856</v>
      </c>
      <c r="E2831" t="s">
        <v>211</v>
      </c>
      <c r="G2831" t="s">
        <v>117</v>
      </c>
      <c r="H2831" t="s">
        <v>117</v>
      </c>
      <c r="I2831" t="s">
        <v>117</v>
      </c>
      <c r="J2831" t="s">
        <v>1435</v>
      </c>
      <c r="L2831" t="s">
        <v>1436</v>
      </c>
      <c r="M2831" t="s">
        <v>8740</v>
      </c>
      <c r="N2831" t="s">
        <v>136</v>
      </c>
      <c r="O2831" t="s">
        <v>121</v>
      </c>
      <c r="P2831" s="6">
        <v>96950</v>
      </c>
      <c r="Q2831" t="s">
        <v>122</v>
      </c>
      <c r="S2831" s="8">
        <v>16702350561</v>
      </c>
      <c r="T2831">
        <v>131</v>
      </c>
      <c r="U2831" t="s">
        <v>1438</v>
      </c>
      <c r="V2831">
        <v>531110</v>
      </c>
      <c r="W2831" t="s">
        <v>124</v>
      </c>
      <c r="Y2831" t="s">
        <v>1439</v>
      </c>
      <c r="Z2831" t="s">
        <v>1440</v>
      </c>
      <c r="AA2831" t="s">
        <v>827</v>
      </c>
      <c r="AB2831" t="s">
        <v>474</v>
      </c>
      <c r="AC2831" t="s">
        <v>1436</v>
      </c>
      <c r="AD2831" t="s">
        <v>8740</v>
      </c>
      <c r="AE2831" t="s">
        <v>136</v>
      </c>
      <c r="AF2831" t="s">
        <v>121</v>
      </c>
      <c r="AG2831" s="6">
        <v>96950</v>
      </c>
      <c r="AH2831" t="s">
        <v>122</v>
      </c>
      <c r="AJ2831" s="8">
        <v>16702350561</v>
      </c>
      <c r="AK2831">
        <v>131</v>
      </c>
      <c r="AL2831" t="s">
        <v>1441</v>
      </c>
      <c r="BE2831" t="str">
        <f>"49-9071.00"</f>
        <v>49-9071.00</v>
      </c>
      <c r="BF2831" t="s">
        <v>156</v>
      </c>
      <c r="BG2831" t="s">
        <v>8741</v>
      </c>
      <c r="BH2831" t="s">
        <v>1750</v>
      </c>
      <c r="BI2831">
        <v>1</v>
      </c>
      <c r="BJ2831">
        <v>1</v>
      </c>
      <c r="BK2831" s="1">
        <v>45901</v>
      </c>
      <c r="BL2831" s="1">
        <v>46265</v>
      </c>
      <c r="BM2831" s="1">
        <v>45901</v>
      </c>
      <c r="BN2831" s="1">
        <v>46265</v>
      </c>
      <c r="BO2831">
        <v>35</v>
      </c>
      <c r="BP2831">
        <v>0</v>
      </c>
      <c r="BQ2831">
        <v>7</v>
      </c>
      <c r="BR2831">
        <v>7</v>
      </c>
      <c r="BS2831">
        <v>7</v>
      </c>
      <c r="BT2831">
        <v>7</v>
      </c>
      <c r="BU2831">
        <v>7</v>
      </c>
      <c r="BV2831">
        <v>0</v>
      </c>
      <c r="BW2831" t="str">
        <f>"8:00 AM"</f>
        <v>8:00 AM</v>
      </c>
      <c r="BX2831" t="str">
        <f>"5:00 PM"</f>
        <v>5:00 PM</v>
      </c>
      <c r="BY2831" t="s">
        <v>159</v>
      </c>
      <c r="BZ2831">
        <v>0</v>
      </c>
      <c r="CA2831">
        <v>24</v>
      </c>
      <c r="CB2831" t="s">
        <v>117</v>
      </c>
      <c r="CD2831" t="s">
        <v>12671</v>
      </c>
      <c r="CE2831" t="s">
        <v>1445</v>
      </c>
      <c r="CF2831" t="s">
        <v>8740</v>
      </c>
      <c r="CG2831" t="s">
        <v>136</v>
      </c>
      <c r="CH2831" t="s">
        <v>121</v>
      </c>
      <c r="CI2831" s="6">
        <v>96950</v>
      </c>
      <c r="CJ2831" s="10">
        <v>9.75</v>
      </c>
      <c r="CK2831" s="10">
        <v>9.75</v>
      </c>
      <c r="CL2831" s="10">
        <v>14.63</v>
      </c>
      <c r="CM2831" s="10">
        <v>14.63</v>
      </c>
      <c r="CN2831" t="s">
        <v>137</v>
      </c>
      <c r="CO2831" t="s">
        <v>1446</v>
      </c>
      <c r="CP2831" t="s">
        <v>138</v>
      </c>
      <c r="CR2831" t="s">
        <v>139</v>
      </c>
      <c r="CS2831" t="s">
        <v>139</v>
      </c>
      <c r="CT2831" t="s">
        <v>140</v>
      </c>
      <c r="CU2831" t="s">
        <v>139</v>
      </c>
      <c r="CV2831" t="s">
        <v>140</v>
      </c>
      <c r="CW2831" t="s">
        <v>139</v>
      </c>
      <c r="CX2831" t="s">
        <v>140</v>
      </c>
      <c r="CY2831" t="s">
        <v>1447</v>
      </c>
      <c r="CZ2831" s="8">
        <v>16702350561</v>
      </c>
      <c r="DA2831" t="s">
        <v>1441</v>
      </c>
      <c r="DB2831" t="s">
        <v>142</v>
      </c>
      <c r="DC2831" t="s">
        <v>139</v>
      </c>
      <c r="DD2831" t="s">
        <v>117</v>
      </c>
    </row>
    <row r="2832" spans="1:114" ht="15" customHeight="1" x14ac:dyDescent="0.35">
      <c r="A2832" t="s">
        <v>8657</v>
      </c>
      <c r="B2832" t="s">
        <v>144</v>
      </c>
      <c r="C2832" s="1">
        <v>45804</v>
      </c>
      <c r="D2832" s="1">
        <v>45856</v>
      </c>
      <c r="E2832" t="s">
        <v>116</v>
      </c>
      <c r="F2832" s="1">
        <v>45930</v>
      </c>
      <c r="G2832" t="s">
        <v>117</v>
      </c>
      <c r="H2832" t="s">
        <v>117</v>
      </c>
      <c r="I2832" t="s">
        <v>117</v>
      </c>
      <c r="J2832" t="s">
        <v>8658</v>
      </c>
      <c r="K2832" t="s">
        <v>8659</v>
      </c>
      <c r="L2832" t="s">
        <v>8660</v>
      </c>
      <c r="M2832" t="s">
        <v>8661</v>
      </c>
      <c r="N2832" t="s">
        <v>120</v>
      </c>
      <c r="O2832" t="s">
        <v>121</v>
      </c>
      <c r="P2832" s="6">
        <v>96950</v>
      </c>
      <c r="Q2832" t="s">
        <v>122</v>
      </c>
      <c r="R2832" t="s">
        <v>382</v>
      </c>
      <c r="S2832" s="8">
        <v>16702346323</v>
      </c>
      <c r="U2832" t="s">
        <v>8662</v>
      </c>
      <c r="V2832">
        <v>621210</v>
      </c>
      <c r="W2832" t="s">
        <v>124</v>
      </c>
      <c r="Y2832" t="s">
        <v>8663</v>
      </c>
      <c r="Z2832" t="s">
        <v>8664</v>
      </c>
      <c r="AB2832" t="s">
        <v>8665</v>
      </c>
      <c r="AC2832" t="s">
        <v>8666</v>
      </c>
      <c r="AE2832" t="s">
        <v>120</v>
      </c>
      <c r="AF2832" t="s">
        <v>121</v>
      </c>
      <c r="AG2832" s="6">
        <v>96950</v>
      </c>
      <c r="AH2832" t="s">
        <v>122</v>
      </c>
      <c r="AI2832" t="s">
        <v>382</v>
      </c>
      <c r="AJ2832" s="8">
        <v>16702346323</v>
      </c>
      <c r="AL2832" t="s">
        <v>8667</v>
      </c>
      <c r="BE2832" t="str">
        <f>"31-9092.00"</f>
        <v>31-9092.00</v>
      </c>
      <c r="BF2832" t="s">
        <v>4449</v>
      </c>
      <c r="BG2832" t="s">
        <v>8668</v>
      </c>
      <c r="BH2832" t="s">
        <v>4450</v>
      </c>
      <c r="BI2832">
        <v>1</v>
      </c>
      <c r="BJ2832">
        <v>1</v>
      </c>
      <c r="BK2832" s="1">
        <v>45932</v>
      </c>
      <c r="BL2832" s="1">
        <v>46296</v>
      </c>
      <c r="BM2832" s="1">
        <v>45932</v>
      </c>
      <c r="BN2832" s="1">
        <v>46296</v>
      </c>
      <c r="BO2832">
        <v>35</v>
      </c>
      <c r="BP2832">
        <v>0</v>
      </c>
      <c r="BQ2832">
        <v>7</v>
      </c>
      <c r="BR2832">
        <v>7</v>
      </c>
      <c r="BS2832">
        <v>7</v>
      </c>
      <c r="BT2832">
        <v>7</v>
      </c>
      <c r="BU2832">
        <v>7</v>
      </c>
      <c r="BV2832">
        <v>0</v>
      </c>
      <c r="BW2832" t="str">
        <f>"9:00 AM"</f>
        <v>9:00 AM</v>
      </c>
      <c r="BX2832" t="str">
        <f>"5:00 PM"</f>
        <v>5:00 PM</v>
      </c>
      <c r="BY2832" t="s">
        <v>159</v>
      </c>
      <c r="BZ2832">
        <v>0</v>
      </c>
      <c r="CA2832">
        <v>12</v>
      </c>
      <c r="CB2832" t="s">
        <v>117</v>
      </c>
      <c r="CD2832" t="s">
        <v>8669</v>
      </c>
      <c r="CE2832" t="s">
        <v>8660</v>
      </c>
      <c r="CF2832" t="s">
        <v>8661</v>
      </c>
      <c r="CG2832" t="s">
        <v>120</v>
      </c>
      <c r="CH2832" t="s">
        <v>121</v>
      </c>
      <c r="CI2832" s="6">
        <v>96950</v>
      </c>
      <c r="CJ2832" s="10">
        <v>12.9</v>
      </c>
      <c r="CK2832" s="10">
        <v>15.32</v>
      </c>
      <c r="CL2832" s="10">
        <v>19.350000000000001</v>
      </c>
      <c r="CM2832" s="10">
        <v>22.98</v>
      </c>
      <c r="CN2832" t="s">
        <v>137</v>
      </c>
      <c r="CO2832" t="s">
        <v>140</v>
      </c>
      <c r="CP2832" t="s">
        <v>138</v>
      </c>
      <c r="CR2832" t="s">
        <v>117</v>
      </c>
      <c r="CS2832" t="s">
        <v>139</v>
      </c>
      <c r="CT2832" t="s">
        <v>140</v>
      </c>
      <c r="CU2832" t="s">
        <v>139</v>
      </c>
      <c r="CV2832" t="s">
        <v>140</v>
      </c>
      <c r="CW2832" t="s">
        <v>139</v>
      </c>
      <c r="CX2832" t="s">
        <v>140</v>
      </c>
      <c r="CY2832" t="s">
        <v>394</v>
      </c>
      <c r="CZ2832" s="8">
        <v>16702346323</v>
      </c>
      <c r="DA2832" t="s">
        <v>8667</v>
      </c>
      <c r="DB2832" t="s">
        <v>292</v>
      </c>
      <c r="DC2832" t="s">
        <v>139</v>
      </c>
      <c r="DD2832" t="s">
        <v>117</v>
      </c>
    </row>
    <row r="2833" spans="1:108" ht="15" customHeight="1" x14ac:dyDescent="0.35">
      <c r="A2833" t="s">
        <v>6249</v>
      </c>
      <c r="B2833" t="s">
        <v>294</v>
      </c>
      <c r="C2833" s="1">
        <v>45805</v>
      </c>
      <c r="D2833" s="1">
        <v>45856</v>
      </c>
      <c r="E2833" t="s">
        <v>116</v>
      </c>
      <c r="F2833" s="1">
        <v>45929</v>
      </c>
      <c r="G2833" t="s">
        <v>117</v>
      </c>
      <c r="H2833" t="s">
        <v>117</v>
      </c>
      <c r="I2833" t="s">
        <v>117</v>
      </c>
      <c r="J2833" t="s">
        <v>4927</v>
      </c>
      <c r="K2833" t="s">
        <v>4928</v>
      </c>
      <c r="L2833" t="s">
        <v>4929</v>
      </c>
      <c r="N2833" t="s">
        <v>120</v>
      </c>
      <c r="O2833" t="s">
        <v>121</v>
      </c>
      <c r="P2833" s="6">
        <v>96950</v>
      </c>
      <c r="Q2833" t="s">
        <v>122</v>
      </c>
      <c r="S2833" s="8">
        <v>16702881463</v>
      </c>
      <c r="U2833" t="s">
        <v>1262</v>
      </c>
      <c r="V2833">
        <v>722513</v>
      </c>
      <c r="W2833" t="s">
        <v>124</v>
      </c>
      <c r="Y2833" t="s">
        <v>827</v>
      </c>
      <c r="Z2833" t="s">
        <v>3407</v>
      </c>
      <c r="AA2833" t="s">
        <v>4373</v>
      </c>
      <c r="AB2833" t="s">
        <v>474</v>
      </c>
      <c r="AC2833" t="s">
        <v>4929</v>
      </c>
      <c r="AE2833" t="s">
        <v>136</v>
      </c>
      <c r="AF2833" t="s">
        <v>121</v>
      </c>
      <c r="AG2833" s="6">
        <v>96950</v>
      </c>
      <c r="AH2833" t="s">
        <v>122</v>
      </c>
      <c r="AJ2833" s="8">
        <v>16702881463</v>
      </c>
      <c r="AL2833" t="s">
        <v>1268</v>
      </c>
      <c r="BE2833" t="str">
        <f>"35-2021.00"</f>
        <v>35-2021.00</v>
      </c>
      <c r="BF2833" t="s">
        <v>438</v>
      </c>
      <c r="BG2833" t="s">
        <v>4930</v>
      </c>
      <c r="BH2833" t="s">
        <v>4931</v>
      </c>
      <c r="BI2833">
        <v>15</v>
      </c>
      <c r="BJ2833">
        <v>13</v>
      </c>
      <c r="BK2833" s="1">
        <v>45931</v>
      </c>
      <c r="BL2833" s="1">
        <v>46295</v>
      </c>
      <c r="BM2833" s="1">
        <v>45931</v>
      </c>
      <c r="BN2833" s="1">
        <v>46295</v>
      </c>
      <c r="BO2833">
        <v>35</v>
      </c>
      <c r="BP2833">
        <v>0</v>
      </c>
      <c r="BQ2833">
        <v>7</v>
      </c>
      <c r="BR2833">
        <v>7</v>
      </c>
      <c r="BS2833">
        <v>7</v>
      </c>
      <c r="BT2833">
        <v>7</v>
      </c>
      <c r="BU2833">
        <v>7</v>
      </c>
      <c r="BV2833">
        <v>0</v>
      </c>
      <c r="BW2833" t="str">
        <f>"8:30 AM"</f>
        <v>8:30 AM</v>
      </c>
      <c r="BX2833" t="str">
        <f>"4:30 PM"</f>
        <v>4:30 PM</v>
      </c>
      <c r="BY2833" t="s">
        <v>133</v>
      </c>
      <c r="BZ2833">
        <v>0</v>
      </c>
      <c r="CA2833">
        <v>3</v>
      </c>
      <c r="CB2833" t="s">
        <v>117</v>
      </c>
      <c r="CD2833" t="s">
        <v>4932</v>
      </c>
      <c r="CE2833" t="s">
        <v>4929</v>
      </c>
      <c r="CG2833" t="s">
        <v>136</v>
      </c>
      <c r="CH2833" t="s">
        <v>121</v>
      </c>
      <c r="CI2833" s="6">
        <v>96950</v>
      </c>
      <c r="CJ2833" s="10">
        <v>8.0399999999999991</v>
      </c>
      <c r="CK2833" s="10">
        <v>8.0399999999999991</v>
      </c>
      <c r="CL2833" s="10">
        <v>12.06</v>
      </c>
      <c r="CM2833" s="10">
        <v>12.06</v>
      </c>
      <c r="CN2833" t="s">
        <v>137</v>
      </c>
      <c r="CO2833" t="s">
        <v>194</v>
      </c>
      <c r="CP2833" t="s">
        <v>138</v>
      </c>
      <c r="CR2833" t="s">
        <v>117</v>
      </c>
      <c r="CS2833" t="s">
        <v>139</v>
      </c>
      <c r="CT2833" t="s">
        <v>140</v>
      </c>
      <c r="CU2833" t="s">
        <v>139</v>
      </c>
      <c r="CV2833" t="s">
        <v>140</v>
      </c>
      <c r="CW2833" t="s">
        <v>139</v>
      </c>
      <c r="CX2833" t="s">
        <v>140</v>
      </c>
      <c r="CY2833" s="2" t="s">
        <v>6250</v>
      </c>
      <c r="CZ2833" s="8">
        <v>16702881463</v>
      </c>
      <c r="DA2833" t="s">
        <v>1273</v>
      </c>
      <c r="DB2833" t="s">
        <v>309</v>
      </c>
      <c r="DC2833" t="s">
        <v>139</v>
      </c>
      <c r="DD2833" t="s">
        <v>117</v>
      </c>
    </row>
    <row r="2834" spans="1:108" ht="15" customHeight="1" x14ac:dyDescent="0.35">
      <c r="A2834" t="s">
        <v>15626</v>
      </c>
      <c r="B2834" t="s">
        <v>144</v>
      </c>
      <c r="C2834" s="1">
        <v>45806</v>
      </c>
      <c r="D2834" s="1">
        <v>45856</v>
      </c>
      <c r="E2834" t="s">
        <v>116</v>
      </c>
      <c r="F2834" s="1">
        <v>45929</v>
      </c>
      <c r="G2834" t="s">
        <v>117</v>
      </c>
      <c r="H2834" t="s">
        <v>117</v>
      </c>
      <c r="I2834" t="s">
        <v>117</v>
      </c>
      <c r="J2834" t="s">
        <v>8362</v>
      </c>
      <c r="L2834" t="s">
        <v>8363</v>
      </c>
      <c r="N2834" t="s">
        <v>120</v>
      </c>
      <c r="O2834" t="s">
        <v>121</v>
      </c>
      <c r="P2834" s="6">
        <v>96950</v>
      </c>
      <c r="Q2834" t="s">
        <v>122</v>
      </c>
      <c r="R2834" t="s">
        <v>382</v>
      </c>
      <c r="S2834" s="8">
        <v>16704830017</v>
      </c>
      <c r="U2834" t="s">
        <v>8364</v>
      </c>
      <c r="V2834">
        <v>812112</v>
      </c>
      <c r="W2834" t="s">
        <v>124</v>
      </c>
      <c r="Y2834" t="s">
        <v>8365</v>
      </c>
      <c r="Z2834" t="s">
        <v>8366</v>
      </c>
      <c r="AA2834" t="s">
        <v>8367</v>
      </c>
      <c r="AB2834" t="s">
        <v>8368</v>
      </c>
      <c r="AC2834" t="s">
        <v>8363</v>
      </c>
      <c r="AE2834" t="s">
        <v>120</v>
      </c>
      <c r="AF2834" t="s">
        <v>121</v>
      </c>
      <c r="AG2834" s="6">
        <v>96950</v>
      </c>
      <c r="AH2834" t="s">
        <v>122</v>
      </c>
      <c r="AI2834" t="s">
        <v>382</v>
      </c>
      <c r="AJ2834" s="8">
        <v>16704830017</v>
      </c>
      <c r="AL2834" t="s">
        <v>8369</v>
      </c>
      <c r="BE2834" t="str">
        <f>"39-5011.00"</f>
        <v>39-5011.00</v>
      </c>
      <c r="BF2834" t="s">
        <v>3144</v>
      </c>
      <c r="BG2834" t="s">
        <v>15627</v>
      </c>
      <c r="BH2834" t="s">
        <v>4655</v>
      </c>
      <c r="BI2834">
        <v>3</v>
      </c>
      <c r="BJ2834">
        <v>3</v>
      </c>
      <c r="BK2834" s="1">
        <v>45931</v>
      </c>
      <c r="BL2834" s="1">
        <v>46295</v>
      </c>
      <c r="BM2834" s="1">
        <v>45931</v>
      </c>
      <c r="BN2834" s="1">
        <v>46295</v>
      </c>
      <c r="BO2834">
        <v>35</v>
      </c>
      <c r="BP2834">
        <v>0</v>
      </c>
      <c r="BQ2834">
        <v>7</v>
      </c>
      <c r="BR2834">
        <v>7</v>
      </c>
      <c r="BS2834">
        <v>7</v>
      </c>
      <c r="BT2834">
        <v>7</v>
      </c>
      <c r="BU2834">
        <v>7</v>
      </c>
      <c r="BV2834">
        <v>0</v>
      </c>
      <c r="BW2834" t="str">
        <f>"9:00 AM"</f>
        <v>9:00 AM</v>
      </c>
      <c r="BX2834" t="str">
        <f>"5:00 PM"</f>
        <v>5:00 PM</v>
      </c>
      <c r="BY2834" t="s">
        <v>159</v>
      </c>
      <c r="BZ2834">
        <v>0</v>
      </c>
      <c r="CA2834">
        <v>12</v>
      </c>
      <c r="CB2834" t="s">
        <v>117</v>
      </c>
      <c r="CD2834" t="s">
        <v>393</v>
      </c>
      <c r="CE2834" t="s">
        <v>8371</v>
      </c>
      <c r="CG2834" t="s">
        <v>120</v>
      </c>
      <c r="CH2834" t="s">
        <v>121</v>
      </c>
      <c r="CI2834" s="6">
        <v>96950</v>
      </c>
      <c r="CJ2834" s="10">
        <v>8.14</v>
      </c>
      <c r="CK2834" s="10">
        <v>8.14</v>
      </c>
      <c r="CL2834" s="10">
        <v>12.21</v>
      </c>
      <c r="CM2834" s="10">
        <v>12.21</v>
      </c>
      <c r="CN2834" t="s">
        <v>137</v>
      </c>
      <c r="CO2834" t="s">
        <v>393</v>
      </c>
      <c r="CP2834" t="s">
        <v>138</v>
      </c>
      <c r="CR2834" t="s">
        <v>117</v>
      </c>
      <c r="CS2834" t="s">
        <v>139</v>
      </c>
      <c r="CT2834" t="s">
        <v>140</v>
      </c>
      <c r="CU2834" t="s">
        <v>139</v>
      </c>
      <c r="CV2834" t="s">
        <v>140</v>
      </c>
      <c r="CW2834" t="s">
        <v>139</v>
      </c>
      <c r="CX2834" t="s">
        <v>140</v>
      </c>
      <c r="CY2834" t="s">
        <v>394</v>
      </c>
      <c r="CZ2834" s="8">
        <v>16704830017</v>
      </c>
      <c r="DA2834" t="s">
        <v>8369</v>
      </c>
      <c r="DB2834" t="s">
        <v>292</v>
      </c>
      <c r="DC2834" t="s">
        <v>139</v>
      </c>
      <c r="DD2834" t="s">
        <v>117</v>
      </c>
    </row>
    <row r="2835" spans="1:108" ht="15" customHeight="1" x14ac:dyDescent="0.35">
      <c r="A2835" t="s">
        <v>6225</v>
      </c>
      <c r="B2835" t="s">
        <v>144</v>
      </c>
      <c r="C2835" s="1">
        <v>45806</v>
      </c>
      <c r="D2835" s="1">
        <v>45856</v>
      </c>
      <c r="E2835" t="s">
        <v>211</v>
      </c>
      <c r="G2835" t="s">
        <v>139</v>
      </c>
      <c r="H2835" t="s">
        <v>117</v>
      </c>
      <c r="I2835" t="s">
        <v>117</v>
      </c>
      <c r="J2835" t="s">
        <v>806</v>
      </c>
      <c r="K2835" t="s">
        <v>140</v>
      </c>
      <c r="L2835" t="s">
        <v>807</v>
      </c>
      <c r="M2835" t="s">
        <v>808</v>
      </c>
      <c r="N2835" t="s">
        <v>120</v>
      </c>
      <c r="O2835" t="s">
        <v>121</v>
      </c>
      <c r="P2835" s="6">
        <v>96950</v>
      </c>
      <c r="Q2835" t="s">
        <v>122</v>
      </c>
      <c r="S2835" s="8">
        <v>16702351980</v>
      </c>
      <c r="U2835" t="s">
        <v>809</v>
      </c>
      <c r="V2835">
        <v>561320</v>
      </c>
      <c r="W2835" t="s">
        <v>150</v>
      </c>
      <c r="X2835" t="s">
        <v>139</v>
      </c>
      <c r="Y2835" t="s">
        <v>810</v>
      </c>
      <c r="Z2835" t="s">
        <v>811</v>
      </c>
      <c r="AA2835" t="s">
        <v>812</v>
      </c>
      <c r="AB2835" t="s">
        <v>205</v>
      </c>
      <c r="AC2835" t="s">
        <v>813</v>
      </c>
      <c r="AD2835" t="s">
        <v>814</v>
      </c>
      <c r="AE2835" t="s">
        <v>120</v>
      </c>
      <c r="AF2835" t="s">
        <v>121</v>
      </c>
      <c r="AG2835" s="6">
        <v>96950</v>
      </c>
      <c r="AH2835" t="s">
        <v>122</v>
      </c>
      <c r="AJ2835" s="8">
        <v>16702351980</v>
      </c>
      <c r="AL2835" t="s">
        <v>815</v>
      </c>
      <c r="BE2835" t="str">
        <f>"37-2011.00"</f>
        <v>37-2011.00</v>
      </c>
      <c r="BF2835" t="s">
        <v>701</v>
      </c>
      <c r="BG2835" t="s">
        <v>816</v>
      </c>
      <c r="BH2835" t="s">
        <v>817</v>
      </c>
      <c r="BI2835">
        <v>10</v>
      </c>
      <c r="BJ2835">
        <v>10</v>
      </c>
      <c r="BK2835" s="1">
        <v>45839</v>
      </c>
      <c r="BL2835" s="1">
        <v>46203</v>
      </c>
      <c r="BM2835" s="1">
        <v>45856</v>
      </c>
      <c r="BN2835" s="1">
        <v>46203</v>
      </c>
      <c r="BO2835">
        <v>35</v>
      </c>
      <c r="BP2835">
        <v>0</v>
      </c>
      <c r="BQ2835">
        <v>7</v>
      </c>
      <c r="BR2835">
        <v>7</v>
      </c>
      <c r="BS2835">
        <v>7</v>
      </c>
      <c r="BT2835">
        <v>7</v>
      </c>
      <c r="BU2835">
        <v>7</v>
      </c>
      <c r="BV2835">
        <v>0</v>
      </c>
      <c r="BW2835" t="str">
        <f>"8:00 AM"</f>
        <v>8:00 AM</v>
      </c>
      <c r="BX2835" t="str">
        <f>"4:00 PM"</f>
        <v>4:00 PM</v>
      </c>
      <c r="BY2835" t="s">
        <v>133</v>
      </c>
      <c r="BZ2835">
        <v>0</v>
      </c>
      <c r="CA2835">
        <v>12</v>
      </c>
      <c r="CB2835" t="s">
        <v>117</v>
      </c>
      <c r="CD2835" s="2" t="s">
        <v>6226</v>
      </c>
      <c r="CE2835" t="s">
        <v>6227</v>
      </c>
      <c r="CF2835" t="s">
        <v>6228</v>
      </c>
      <c r="CG2835" t="s">
        <v>120</v>
      </c>
      <c r="CH2835" t="s">
        <v>121</v>
      </c>
      <c r="CI2835" s="6">
        <v>96950</v>
      </c>
      <c r="CJ2835" s="10">
        <v>8.2899999999999991</v>
      </c>
      <c r="CK2835" s="10">
        <v>8.2899999999999991</v>
      </c>
      <c r="CL2835" s="10">
        <v>12.44</v>
      </c>
      <c r="CM2835" s="10">
        <v>12.44</v>
      </c>
      <c r="CN2835" t="s">
        <v>137</v>
      </c>
      <c r="CO2835" t="s">
        <v>481</v>
      </c>
      <c r="CP2835" t="s">
        <v>138</v>
      </c>
      <c r="CR2835" t="s">
        <v>117</v>
      </c>
      <c r="CS2835" t="s">
        <v>139</v>
      </c>
      <c r="CT2835" t="s">
        <v>140</v>
      </c>
      <c r="CU2835" t="s">
        <v>139</v>
      </c>
      <c r="CV2835" t="s">
        <v>140</v>
      </c>
      <c r="CW2835" t="s">
        <v>139</v>
      </c>
      <c r="CX2835" t="s">
        <v>140</v>
      </c>
      <c r="CY2835" t="s">
        <v>6229</v>
      </c>
      <c r="CZ2835" s="8">
        <v>16702351980</v>
      </c>
      <c r="DA2835" t="s">
        <v>815</v>
      </c>
      <c r="DB2835" t="s">
        <v>140</v>
      </c>
      <c r="DC2835" t="s">
        <v>139</v>
      </c>
      <c r="DD2835" t="s">
        <v>139</v>
      </c>
    </row>
    <row r="2836" spans="1:108" ht="15" customHeight="1" x14ac:dyDescent="0.35">
      <c r="A2836" t="s">
        <v>8713</v>
      </c>
      <c r="B2836" t="s">
        <v>144</v>
      </c>
      <c r="C2836" s="1">
        <v>45806</v>
      </c>
      <c r="D2836" s="1">
        <v>45856</v>
      </c>
      <c r="E2836" t="s">
        <v>116</v>
      </c>
      <c r="F2836" s="1">
        <v>45930</v>
      </c>
      <c r="G2836" t="s">
        <v>117</v>
      </c>
      <c r="H2836" t="s">
        <v>117</v>
      </c>
      <c r="I2836" t="s">
        <v>117</v>
      </c>
      <c r="J2836" t="s">
        <v>8714</v>
      </c>
      <c r="K2836" t="s">
        <v>8715</v>
      </c>
      <c r="L2836" t="s">
        <v>1401</v>
      </c>
      <c r="M2836" t="s">
        <v>4075</v>
      </c>
      <c r="N2836" t="s">
        <v>120</v>
      </c>
      <c r="O2836" t="s">
        <v>121</v>
      </c>
      <c r="P2836" s="6">
        <v>96950</v>
      </c>
      <c r="Q2836" t="s">
        <v>122</v>
      </c>
      <c r="R2836" t="s">
        <v>382</v>
      </c>
      <c r="S2836" s="8">
        <v>16702350823</v>
      </c>
      <c r="U2836" t="s">
        <v>8716</v>
      </c>
      <c r="V2836">
        <v>811111</v>
      </c>
      <c r="W2836" t="s">
        <v>124</v>
      </c>
      <c r="Y2836" t="s">
        <v>1403</v>
      </c>
      <c r="Z2836" t="s">
        <v>1404</v>
      </c>
      <c r="AA2836" t="s">
        <v>1405</v>
      </c>
      <c r="AB2836" t="s">
        <v>1930</v>
      </c>
      <c r="AC2836" t="s">
        <v>1401</v>
      </c>
      <c r="AE2836" t="s">
        <v>120</v>
      </c>
      <c r="AF2836" t="s">
        <v>121</v>
      </c>
      <c r="AG2836" s="6">
        <v>96950</v>
      </c>
      <c r="AH2836" t="s">
        <v>122</v>
      </c>
      <c r="AI2836" t="s">
        <v>382</v>
      </c>
      <c r="AJ2836" s="8">
        <v>16702350823</v>
      </c>
      <c r="AL2836" t="s">
        <v>8717</v>
      </c>
      <c r="BE2836" t="str">
        <f>"43-3031.00"</f>
        <v>43-3031.00</v>
      </c>
      <c r="BF2836" t="s">
        <v>357</v>
      </c>
      <c r="BG2836" t="s">
        <v>8718</v>
      </c>
      <c r="BH2836" t="s">
        <v>2453</v>
      </c>
      <c r="BI2836">
        <v>1</v>
      </c>
      <c r="BJ2836">
        <v>1</v>
      </c>
      <c r="BK2836" s="1">
        <v>45932</v>
      </c>
      <c r="BL2836" s="1">
        <v>46296</v>
      </c>
      <c r="BM2836" s="1">
        <v>45932</v>
      </c>
      <c r="BN2836" s="1">
        <v>46296</v>
      </c>
      <c r="BO2836">
        <v>35</v>
      </c>
      <c r="BP2836">
        <v>0</v>
      </c>
      <c r="BQ2836">
        <v>7</v>
      </c>
      <c r="BR2836">
        <v>7</v>
      </c>
      <c r="BS2836">
        <v>7</v>
      </c>
      <c r="BT2836">
        <v>7</v>
      </c>
      <c r="BU2836">
        <v>7</v>
      </c>
      <c r="BV2836">
        <v>0</v>
      </c>
      <c r="BW2836" t="str">
        <f>"9:00 AM"</f>
        <v>9:00 AM</v>
      </c>
      <c r="BX2836" t="str">
        <f>"5:00 PM"</f>
        <v>5:00 PM</v>
      </c>
      <c r="BY2836" t="s">
        <v>159</v>
      </c>
      <c r="BZ2836">
        <v>0</v>
      </c>
      <c r="CA2836">
        <v>12</v>
      </c>
      <c r="CB2836" t="s">
        <v>117</v>
      </c>
      <c r="CD2836" t="s">
        <v>393</v>
      </c>
      <c r="CE2836" t="s">
        <v>8719</v>
      </c>
      <c r="CF2836" t="s">
        <v>8720</v>
      </c>
      <c r="CG2836" t="s">
        <v>120</v>
      </c>
      <c r="CH2836" t="s">
        <v>121</v>
      </c>
      <c r="CI2836" s="6">
        <v>96950</v>
      </c>
      <c r="CJ2836" s="10">
        <v>12.28</v>
      </c>
      <c r="CK2836" s="10">
        <v>12.28</v>
      </c>
      <c r="CL2836" s="10">
        <v>18.420000000000002</v>
      </c>
      <c r="CM2836" s="10">
        <v>18.420000000000002</v>
      </c>
      <c r="CN2836" t="s">
        <v>137</v>
      </c>
      <c r="CO2836" t="s">
        <v>393</v>
      </c>
      <c r="CP2836" t="s">
        <v>138</v>
      </c>
      <c r="CR2836" t="s">
        <v>117</v>
      </c>
      <c r="CS2836" t="s">
        <v>139</v>
      </c>
      <c r="CT2836" t="s">
        <v>140</v>
      </c>
      <c r="CU2836" t="s">
        <v>139</v>
      </c>
      <c r="CV2836" t="s">
        <v>140</v>
      </c>
      <c r="CW2836" t="s">
        <v>139</v>
      </c>
      <c r="CX2836" t="s">
        <v>140</v>
      </c>
      <c r="CY2836" t="s">
        <v>394</v>
      </c>
      <c r="CZ2836" s="8">
        <v>16702350823</v>
      </c>
      <c r="DA2836" t="s">
        <v>8721</v>
      </c>
      <c r="DB2836" t="s">
        <v>292</v>
      </c>
      <c r="DC2836" t="s">
        <v>139</v>
      </c>
      <c r="DD2836" t="s">
        <v>117</v>
      </c>
    </row>
    <row r="2837" spans="1:108" ht="15" customHeight="1" x14ac:dyDescent="0.35">
      <c r="A2837" t="s">
        <v>16756</v>
      </c>
      <c r="B2837" t="s">
        <v>144</v>
      </c>
      <c r="C2837" s="1">
        <v>45806</v>
      </c>
      <c r="D2837" s="1">
        <v>45856</v>
      </c>
      <c r="E2837" t="s">
        <v>116</v>
      </c>
      <c r="F2837" s="1">
        <v>45929</v>
      </c>
      <c r="G2837" t="s">
        <v>117</v>
      </c>
      <c r="H2837" t="s">
        <v>117</v>
      </c>
      <c r="I2837" t="s">
        <v>117</v>
      </c>
      <c r="J2837" t="s">
        <v>145</v>
      </c>
      <c r="K2837" t="s">
        <v>146</v>
      </c>
      <c r="L2837" t="s">
        <v>690</v>
      </c>
      <c r="M2837" t="s">
        <v>148</v>
      </c>
      <c r="N2837" t="s">
        <v>120</v>
      </c>
      <c r="O2837" t="s">
        <v>121</v>
      </c>
      <c r="P2837" s="6">
        <v>96950</v>
      </c>
      <c r="Q2837" t="s">
        <v>122</v>
      </c>
      <c r="S2837" s="8">
        <v>16702352883</v>
      </c>
      <c r="U2837" t="s">
        <v>149</v>
      </c>
      <c r="V2837">
        <v>56132</v>
      </c>
      <c r="W2837" t="s">
        <v>150</v>
      </c>
      <c r="X2837" t="s">
        <v>139</v>
      </c>
      <c r="Y2837" t="s">
        <v>151</v>
      </c>
      <c r="Z2837" t="s">
        <v>152</v>
      </c>
      <c r="AA2837" t="s">
        <v>153</v>
      </c>
      <c r="AB2837" t="s">
        <v>154</v>
      </c>
      <c r="AC2837" t="s">
        <v>690</v>
      </c>
      <c r="AD2837" t="s">
        <v>148</v>
      </c>
      <c r="AE2837" t="s">
        <v>120</v>
      </c>
      <c r="AF2837" t="s">
        <v>121</v>
      </c>
      <c r="AG2837" s="6">
        <v>96950</v>
      </c>
      <c r="AH2837" t="s">
        <v>122</v>
      </c>
      <c r="AJ2837" s="8">
        <v>16702352883</v>
      </c>
      <c r="AL2837" t="s">
        <v>155</v>
      </c>
      <c r="BE2837" t="str">
        <f>"35-3023.00"</f>
        <v>35-3023.00</v>
      </c>
      <c r="BF2837" t="s">
        <v>509</v>
      </c>
      <c r="BG2837" t="s">
        <v>691</v>
      </c>
      <c r="BH2837" t="s">
        <v>692</v>
      </c>
      <c r="BI2837">
        <v>6</v>
      </c>
      <c r="BJ2837">
        <v>6</v>
      </c>
      <c r="BK2837" s="1">
        <v>45931</v>
      </c>
      <c r="BL2837" s="1">
        <v>46295</v>
      </c>
      <c r="BM2837" s="1">
        <v>45931</v>
      </c>
      <c r="BN2837" s="1">
        <v>46295</v>
      </c>
      <c r="BO2837">
        <v>35</v>
      </c>
      <c r="BP2837">
        <v>0</v>
      </c>
      <c r="BQ2837">
        <v>7</v>
      </c>
      <c r="BR2837">
        <v>7</v>
      </c>
      <c r="BS2837">
        <v>7</v>
      </c>
      <c r="BT2837">
        <v>7</v>
      </c>
      <c r="BU2837">
        <v>7</v>
      </c>
      <c r="BV2837">
        <v>0</v>
      </c>
      <c r="BW2837" t="str">
        <f>"8:00 AM"</f>
        <v>8:00 AM</v>
      </c>
      <c r="BX2837" t="str">
        <f>"4:00 PM"</f>
        <v>4:00 PM</v>
      </c>
      <c r="BY2837" t="s">
        <v>133</v>
      </c>
      <c r="BZ2837">
        <v>0</v>
      </c>
      <c r="CA2837">
        <v>3</v>
      </c>
      <c r="CB2837" t="s">
        <v>117</v>
      </c>
      <c r="CD2837" s="2" t="s">
        <v>693</v>
      </c>
      <c r="CE2837" t="s">
        <v>690</v>
      </c>
      <c r="CF2837" t="s">
        <v>161</v>
      </c>
      <c r="CG2837" t="s">
        <v>120</v>
      </c>
      <c r="CH2837" t="s">
        <v>121</v>
      </c>
      <c r="CI2837" s="6">
        <v>96950</v>
      </c>
      <c r="CJ2837" s="10">
        <v>8.35</v>
      </c>
      <c r="CK2837" s="10">
        <v>8.35</v>
      </c>
      <c r="CL2837" s="10">
        <v>12.53</v>
      </c>
      <c r="CM2837" s="10">
        <v>12.53</v>
      </c>
      <c r="CN2837" t="s">
        <v>137</v>
      </c>
      <c r="CO2837" t="s">
        <v>162</v>
      </c>
      <c r="CP2837" t="s">
        <v>138</v>
      </c>
      <c r="CR2837" t="s">
        <v>117</v>
      </c>
      <c r="CS2837" t="s">
        <v>139</v>
      </c>
      <c r="CT2837" t="s">
        <v>140</v>
      </c>
      <c r="CU2837" t="s">
        <v>139</v>
      </c>
      <c r="CV2837" t="s">
        <v>140</v>
      </c>
      <c r="CW2837" t="s">
        <v>139</v>
      </c>
      <c r="CX2837" t="s">
        <v>140</v>
      </c>
      <c r="CY2837" t="s">
        <v>163</v>
      </c>
      <c r="CZ2837" s="8">
        <v>16702352883</v>
      </c>
      <c r="DA2837" t="s">
        <v>155</v>
      </c>
      <c r="DB2837" t="s">
        <v>164</v>
      </c>
      <c r="DC2837" t="s">
        <v>139</v>
      </c>
      <c r="DD2837" t="s">
        <v>139</v>
      </c>
    </row>
    <row r="2838" spans="1:108" ht="15" customHeight="1" x14ac:dyDescent="0.35">
      <c r="A2838" t="s">
        <v>2852</v>
      </c>
      <c r="B2838" t="s">
        <v>294</v>
      </c>
      <c r="C2838" s="1">
        <v>45807</v>
      </c>
      <c r="D2838" s="1">
        <v>45856</v>
      </c>
      <c r="E2838" t="s">
        <v>211</v>
      </c>
      <c r="G2838" t="s">
        <v>117</v>
      </c>
      <c r="H2838" t="s">
        <v>117</v>
      </c>
      <c r="I2838" t="s">
        <v>117</v>
      </c>
      <c r="J2838" t="s">
        <v>806</v>
      </c>
      <c r="L2838" t="s">
        <v>1454</v>
      </c>
      <c r="M2838" t="s">
        <v>1451</v>
      </c>
      <c r="N2838" t="s">
        <v>120</v>
      </c>
      <c r="O2838" t="s">
        <v>121</v>
      </c>
      <c r="P2838" s="6">
        <v>96950</v>
      </c>
      <c r="Q2838" t="s">
        <v>122</v>
      </c>
      <c r="R2838" t="s">
        <v>140</v>
      </c>
      <c r="S2838" s="8">
        <v>16702351980</v>
      </c>
      <c r="U2838" t="s">
        <v>809</v>
      </c>
      <c r="V2838">
        <v>561320</v>
      </c>
      <c r="W2838" t="s">
        <v>150</v>
      </c>
      <c r="X2838" t="s">
        <v>139</v>
      </c>
      <c r="Y2838" t="s">
        <v>2421</v>
      </c>
      <c r="Z2838" t="s">
        <v>2422</v>
      </c>
      <c r="AA2838" t="s">
        <v>2423</v>
      </c>
      <c r="AB2838" t="s">
        <v>128</v>
      </c>
      <c r="AC2838" t="s">
        <v>1454</v>
      </c>
      <c r="AD2838" t="s">
        <v>1451</v>
      </c>
      <c r="AE2838" t="s">
        <v>120</v>
      </c>
      <c r="AF2838" t="s">
        <v>121</v>
      </c>
      <c r="AG2838" s="6">
        <v>96950</v>
      </c>
      <c r="AH2838" t="s">
        <v>122</v>
      </c>
      <c r="AJ2838" s="8">
        <v>16702351980</v>
      </c>
      <c r="AL2838" t="s">
        <v>815</v>
      </c>
      <c r="BE2838" t="str">
        <f>"37-2012.00"</f>
        <v>37-2012.00</v>
      </c>
      <c r="BF2838" t="s">
        <v>130</v>
      </c>
      <c r="BG2838" t="s">
        <v>2853</v>
      </c>
      <c r="BH2838" t="s">
        <v>979</v>
      </c>
      <c r="BI2838">
        <v>10</v>
      </c>
      <c r="BJ2838">
        <v>9</v>
      </c>
      <c r="BK2838" s="1">
        <v>45839</v>
      </c>
      <c r="BL2838" s="1">
        <v>46203</v>
      </c>
      <c r="BM2838" s="1">
        <v>45856</v>
      </c>
      <c r="BN2838" s="1">
        <v>46203</v>
      </c>
      <c r="BO2838">
        <v>35</v>
      </c>
      <c r="BP2838">
        <v>0</v>
      </c>
      <c r="BQ2838">
        <v>7</v>
      </c>
      <c r="BR2838">
        <v>7</v>
      </c>
      <c r="BS2838">
        <v>7</v>
      </c>
      <c r="BT2838">
        <v>7</v>
      </c>
      <c r="BU2838">
        <v>7</v>
      </c>
      <c r="BV2838">
        <v>0</v>
      </c>
      <c r="BW2838" t="str">
        <f>"8:00 AM"</f>
        <v>8:00 AM</v>
      </c>
      <c r="BX2838" t="str">
        <f>"4:00 PM"</f>
        <v>4:00 PM</v>
      </c>
      <c r="BY2838" t="s">
        <v>133</v>
      </c>
      <c r="BZ2838">
        <v>0</v>
      </c>
      <c r="CA2838">
        <v>3</v>
      </c>
      <c r="CB2838" t="s">
        <v>117</v>
      </c>
      <c r="CD2838" s="2" t="s">
        <v>2854</v>
      </c>
      <c r="CE2838" t="s">
        <v>2855</v>
      </c>
      <c r="CF2838" t="s">
        <v>2856</v>
      </c>
      <c r="CG2838" t="s">
        <v>120</v>
      </c>
      <c r="CH2838" t="s">
        <v>121</v>
      </c>
      <c r="CI2838" s="6">
        <v>96950</v>
      </c>
      <c r="CJ2838" s="10">
        <v>7.77</v>
      </c>
      <c r="CK2838" s="10">
        <v>7.77</v>
      </c>
      <c r="CL2838" s="10">
        <v>11.66</v>
      </c>
      <c r="CM2838" s="10">
        <v>11.66</v>
      </c>
      <c r="CN2838" t="s">
        <v>137</v>
      </c>
      <c r="CO2838" t="s">
        <v>821</v>
      </c>
      <c r="CP2838" t="s">
        <v>138</v>
      </c>
      <c r="CR2838" t="s">
        <v>117</v>
      </c>
      <c r="CS2838" t="s">
        <v>139</v>
      </c>
      <c r="CT2838" t="s">
        <v>140</v>
      </c>
      <c r="CU2838" t="s">
        <v>139</v>
      </c>
      <c r="CV2838" t="s">
        <v>140</v>
      </c>
      <c r="CW2838" t="s">
        <v>139</v>
      </c>
      <c r="CX2838" t="s">
        <v>140</v>
      </c>
      <c r="CY2838" t="s">
        <v>822</v>
      </c>
      <c r="CZ2838" s="8">
        <v>16702351980</v>
      </c>
      <c r="DA2838" t="s">
        <v>815</v>
      </c>
      <c r="DB2838" t="s">
        <v>140</v>
      </c>
      <c r="DC2838" t="s">
        <v>139</v>
      </c>
      <c r="DD2838" t="s">
        <v>139</v>
      </c>
    </row>
    <row r="2839" spans="1:108" ht="15" customHeight="1" x14ac:dyDescent="0.35">
      <c r="A2839" t="s">
        <v>12669</v>
      </c>
      <c r="B2839" t="s">
        <v>144</v>
      </c>
      <c r="C2839" s="1">
        <v>45807</v>
      </c>
      <c r="D2839" s="1">
        <v>45856</v>
      </c>
      <c r="E2839" t="s">
        <v>116</v>
      </c>
      <c r="F2839" s="1">
        <v>45929</v>
      </c>
      <c r="G2839" t="s">
        <v>139</v>
      </c>
      <c r="H2839" t="s">
        <v>117</v>
      </c>
      <c r="I2839" t="s">
        <v>117</v>
      </c>
      <c r="J2839" t="s">
        <v>750</v>
      </c>
      <c r="K2839" t="s">
        <v>751</v>
      </c>
      <c r="L2839" t="s">
        <v>752</v>
      </c>
      <c r="M2839" t="s">
        <v>753</v>
      </c>
      <c r="N2839" t="s">
        <v>120</v>
      </c>
      <c r="O2839" t="s">
        <v>121</v>
      </c>
      <c r="P2839" s="6">
        <v>96950</v>
      </c>
      <c r="Q2839" t="s">
        <v>122</v>
      </c>
      <c r="R2839" t="s">
        <v>652</v>
      </c>
      <c r="S2839" s="8">
        <v>16702341336</v>
      </c>
      <c r="U2839" t="s">
        <v>754</v>
      </c>
      <c r="V2839">
        <v>425120</v>
      </c>
      <c r="W2839" t="s">
        <v>124</v>
      </c>
      <c r="Y2839" t="s">
        <v>755</v>
      </c>
      <c r="Z2839" t="s">
        <v>756</v>
      </c>
      <c r="AA2839" t="s">
        <v>140</v>
      </c>
      <c r="AB2839" t="s">
        <v>657</v>
      </c>
      <c r="AC2839" t="s">
        <v>752</v>
      </c>
      <c r="AD2839" t="s">
        <v>753</v>
      </c>
      <c r="AE2839" t="s">
        <v>120</v>
      </c>
      <c r="AF2839" t="s">
        <v>121</v>
      </c>
      <c r="AG2839" s="6">
        <v>96950</v>
      </c>
      <c r="AH2839" t="s">
        <v>122</v>
      </c>
      <c r="AI2839" t="s">
        <v>652</v>
      </c>
      <c r="AJ2839" s="8">
        <v>16702341336</v>
      </c>
      <c r="AL2839" t="s">
        <v>757</v>
      </c>
      <c r="BE2839" t="str">
        <f>"49-9071.00"</f>
        <v>49-9071.00</v>
      </c>
      <c r="BF2839" t="s">
        <v>156</v>
      </c>
      <c r="BG2839" t="s">
        <v>758</v>
      </c>
      <c r="BH2839" t="s">
        <v>341</v>
      </c>
      <c r="BI2839">
        <v>2</v>
      </c>
      <c r="BJ2839">
        <v>2</v>
      </c>
      <c r="BK2839" s="1">
        <v>45931</v>
      </c>
      <c r="BL2839" s="1">
        <v>47026</v>
      </c>
      <c r="BM2839" s="1">
        <v>45931</v>
      </c>
      <c r="BN2839" s="1">
        <v>47026</v>
      </c>
      <c r="BO2839">
        <v>35</v>
      </c>
      <c r="BP2839">
        <v>0</v>
      </c>
      <c r="BQ2839">
        <v>7</v>
      </c>
      <c r="BR2839">
        <v>7</v>
      </c>
      <c r="BS2839">
        <v>7</v>
      </c>
      <c r="BT2839">
        <v>7</v>
      </c>
      <c r="BU2839">
        <v>7</v>
      </c>
      <c r="BV2839">
        <v>0</v>
      </c>
      <c r="BW2839" t="str">
        <f>"8:00 AM"</f>
        <v>8:00 AM</v>
      </c>
      <c r="BX2839" t="str">
        <f>"4:00 PM"</f>
        <v>4:00 PM</v>
      </c>
      <c r="BY2839" t="s">
        <v>133</v>
      </c>
      <c r="BZ2839">
        <v>0</v>
      </c>
      <c r="CA2839">
        <v>12</v>
      </c>
      <c r="CB2839" t="s">
        <v>117</v>
      </c>
      <c r="CD2839" t="s">
        <v>759</v>
      </c>
      <c r="CE2839" t="s">
        <v>760</v>
      </c>
      <c r="CF2839" t="s">
        <v>570</v>
      </c>
      <c r="CG2839" t="s">
        <v>120</v>
      </c>
      <c r="CH2839" t="s">
        <v>121</v>
      </c>
      <c r="CI2839" s="6">
        <v>96950</v>
      </c>
      <c r="CJ2839" s="10">
        <v>9.75</v>
      </c>
      <c r="CK2839" s="10">
        <v>10</v>
      </c>
      <c r="CL2839" s="10">
        <v>14.62</v>
      </c>
      <c r="CM2839" s="10">
        <v>15</v>
      </c>
      <c r="CN2839" t="s">
        <v>137</v>
      </c>
      <c r="CO2839" t="s">
        <v>140</v>
      </c>
      <c r="CP2839" t="s">
        <v>138</v>
      </c>
      <c r="CR2839" t="s">
        <v>117</v>
      </c>
      <c r="CS2839" t="s">
        <v>139</v>
      </c>
      <c r="CT2839" t="s">
        <v>139</v>
      </c>
      <c r="CU2839" t="s">
        <v>139</v>
      </c>
      <c r="CV2839" t="s">
        <v>140</v>
      </c>
      <c r="CW2839" t="s">
        <v>139</v>
      </c>
      <c r="CX2839" t="s">
        <v>140</v>
      </c>
      <c r="CY2839" t="s">
        <v>664</v>
      </c>
      <c r="CZ2839" s="8">
        <v>16702341336</v>
      </c>
      <c r="DA2839" t="s">
        <v>757</v>
      </c>
      <c r="DB2839" t="s">
        <v>140</v>
      </c>
      <c r="DC2839" t="s">
        <v>139</v>
      </c>
      <c r="DD2839" t="s">
        <v>117</v>
      </c>
    </row>
    <row r="2840" spans="1:108" ht="15" customHeight="1" x14ac:dyDescent="0.35">
      <c r="A2840" t="s">
        <v>8411</v>
      </c>
      <c r="B2840" t="s">
        <v>166</v>
      </c>
      <c r="C2840" s="1">
        <v>45811</v>
      </c>
      <c r="D2840" s="1">
        <v>45856</v>
      </c>
      <c r="E2840" t="s">
        <v>211</v>
      </c>
      <c r="G2840" t="s">
        <v>139</v>
      </c>
      <c r="H2840" t="s">
        <v>117</v>
      </c>
      <c r="I2840" t="s">
        <v>117</v>
      </c>
      <c r="J2840" t="s">
        <v>246</v>
      </c>
      <c r="K2840" t="s">
        <v>246</v>
      </c>
      <c r="L2840" t="s">
        <v>247</v>
      </c>
      <c r="N2840" t="s">
        <v>248</v>
      </c>
      <c r="O2840" t="s">
        <v>121</v>
      </c>
      <c r="P2840" s="6">
        <v>96951</v>
      </c>
      <c r="Q2840" t="s">
        <v>122</v>
      </c>
      <c r="S2840" s="8">
        <v>16705320350</v>
      </c>
      <c r="U2840" t="s">
        <v>249</v>
      </c>
      <c r="V2840">
        <v>445110</v>
      </c>
      <c r="W2840" t="s">
        <v>124</v>
      </c>
      <c r="Y2840" t="s">
        <v>250</v>
      </c>
      <c r="Z2840" t="s">
        <v>251</v>
      </c>
      <c r="AA2840" t="s">
        <v>252</v>
      </c>
      <c r="AB2840" t="s">
        <v>128</v>
      </c>
      <c r="AC2840" t="s">
        <v>253</v>
      </c>
      <c r="AE2840" t="s">
        <v>248</v>
      </c>
      <c r="AF2840" t="s">
        <v>121</v>
      </c>
      <c r="AG2840" s="6">
        <v>96951</v>
      </c>
      <c r="AH2840" t="s">
        <v>122</v>
      </c>
      <c r="AJ2840" s="8">
        <v>16705320350</v>
      </c>
      <c r="AL2840" t="s">
        <v>254</v>
      </c>
      <c r="BE2840" t="str">
        <f>"41-1011.00"</f>
        <v>41-1011.00</v>
      </c>
      <c r="BF2840" t="s">
        <v>1340</v>
      </c>
      <c r="BG2840" t="s">
        <v>8412</v>
      </c>
      <c r="BH2840" t="s">
        <v>1342</v>
      </c>
      <c r="BI2840">
        <v>1</v>
      </c>
      <c r="BK2840" s="1">
        <v>45931</v>
      </c>
      <c r="BL2840" s="1">
        <v>47026</v>
      </c>
      <c r="BO2840">
        <v>40</v>
      </c>
      <c r="BP2840">
        <v>0</v>
      </c>
      <c r="BQ2840">
        <v>8</v>
      </c>
      <c r="BR2840">
        <v>8</v>
      </c>
      <c r="BS2840">
        <v>8</v>
      </c>
      <c r="BT2840">
        <v>8</v>
      </c>
      <c r="BU2840">
        <v>8</v>
      </c>
      <c r="BV2840">
        <v>0</v>
      </c>
      <c r="BW2840" t="str">
        <f>"8:00 AM"</f>
        <v>8:00 AM</v>
      </c>
      <c r="BX2840" t="str">
        <f>"5:00 PM"</f>
        <v>5:00 PM</v>
      </c>
      <c r="BY2840" t="s">
        <v>159</v>
      </c>
      <c r="BZ2840">
        <v>0</v>
      </c>
      <c r="CA2840">
        <v>12</v>
      </c>
      <c r="CB2840" t="s">
        <v>139</v>
      </c>
      <c r="CC2840">
        <v>4</v>
      </c>
      <c r="CD2840" t="s">
        <v>8413</v>
      </c>
      <c r="CE2840" t="s">
        <v>259</v>
      </c>
      <c r="CG2840" t="s">
        <v>248</v>
      </c>
      <c r="CH2840" t="s">
        <v>121</v>
      </c>
      <c r="CI2840" s="6">
        <v>96951</v>
      </c>
      <c r="CJ2840" s="10">
        <v>11.35</v>
      </c>
      <c r="CK2840" s="10">
        <v>11.35</v>
      </c>
      <c r="CL2840" s="10">
        <v>17.03</v>
      </c>
      <c r="CM2840" s="10">
        <v>17.03</v>
      </c>
      <c r="CN2840" t="s">
        <v>137</v>
      </c>
      <c r="CO2840" t="s">
        <v>140</v>
      </c>
      <c r="CP2840" t="s">
        <v>138</v>
      </c>
      <c r="CR2840" t="s">
        <v>117</v>
      </c>
      <c r="CS2840" t="s">
        <v>139</v>
      </c>
      <c r="CT2840" t="s">
        <v>139</v>
      </c>
      <c r="CU2840" t="s">
        <v>139</v>
      </c>
      <c r="CV2840" t="s">
        <v>140</v>
      </c>
      <c r="CW2840" t="s">
        <v>139</v>
      </c>
      <c r="CX2840" t="s">
        <v>140</v>
      </c>
      <c r="CY2840" t="s">
        <v>539</v>
      </c>
      <c r="CZ2840" s="8">
        <v>16705320350</v>
      </c>
      <c r="DA2840" t="s">
        <v>254</v>
      </c>
      <c r="DB2840" t="s">
        <v>140</v>
      </c>
      <c r="DC2840" t="s">
        <v>139</v>
      </c>
      <c r="DD2840" t="s">
        <v>117</v>
      </c>
    </row>
    <row r="2841" spans="1:108" ht="15" customHeight="1" x14ac:dyDescent="0.35">
      <c r="A2841" t="s">
        <v>4743</v>
      </c>
      <c r="B2841" t="s">
        <v>144</v>
      </c>
      <c r="C2841" s="1">
        <v>45760</v>
      </c>
      <c r="D2841" s="1">
        <v>45859</v>
      </c>
      <c r="E2841" t="s">
        <v>211</v>
      </c>
      <c r="G2841" t="s">
        <v>117</v>
      </c>
      <c r="H2841" t="s">
        <v>117</v>
      </c>
      <c r="I2841" t="s">
        <v>117</v>
      </c>
      <c r="J2841" t="s">
        <v>4744</v>
      </c>
      <c r="K2841" t="s">
        <v>4744</v>
      </c>
      <c r="L2841" t="s">
        <v>415</v>
      </c>
      <c r="N2841" t="s">
        <v>136</v>
      </c>
      <c r="O2841" t="s">
        <v>121</v>
      </c>
      <c r="P2841" s="6">
        <v>96950</v>
      </c>
      <c r="Q2841" t="s">
        <v>122</v>
      </c>
      <c r="S2841" s="8">
        <v>16702871415</v>
      </c>
      <c r="U2841" t="s">
        <v>4745</v>
      </c>
      <c r="V2841">
        <v>561320</v>
      </c>
      <c r="W2841" t="s">
        <v>124</v>
      </c>
      <c r="Y2841" t="s">
        <v>4746</v>
      </c>
      <c r="Z2841" t="s">
        <v>4747</v>
      </c>
      <c r="AA2841" t="s">
        <v>4748</v>
      </c>
      <c r="AB2841" t="s">
        <v>205</v>
      </c>
      <c r="AC2841" t="s">
        <v>415</v>
      </c>
      <c r="AE2841" t="s">
        <v>136</v>
      </c>
      <c r="AF2841" t="s">
        <v>121</v>
      </c>
      <c r="AG2841" s="6">
        <v>96950</v>
      </c>
      <c r="AH2841" t="s">
        <v>122</v>
      </c>
      <c r="AI2841" t="s">
        <v>136</v>
      </c>
      <c r="AJ2841" s="8">
        <v>16702871415</v>
      </c>
      <c r="AL2841" t="s">
        <v>421</v>
      </c>
      <c r="BE2841" t="str">
        <f>"49-9071.00"</f>
        <v>49-9071.00</v>
      </c>
      <c r="BF2841" t="s">
        <v>156</v>
      </c>
      <c r="BG2841" t="s">
        <v>4749</v>
      </c>
      <c r="BH2841" t="s">
        <v>3221</v>
      </c>
      <c r="BI2841">
        <v>10</v>
      </c>
      <c r="BJ2841">
        <v>10</v>
      </c>
      <c r="BK2841" s="1">
        <v>45878</v>
      </c>
      <c r="BL2841" s="1">
        <v>46242</v>
      </c>
      <c r="BM2841" s="1">
        <v>45878</v>
      </c>
      <c r="BN2841" s="1">
        <v>46242</v>
      </c>
      <c r="BO2841">
        <v>35</v>
      </c>
      <c r="BP2841">
        <v>0</v>
      </c>
      <c r="BQ2841">
        <v>7</v>
      </c>
      <c r="BR2841">
        <v>7</v>
      </c>
      <c r="BS2841">
        <v>7</v>
      </c>
      <c r="BT2841">
        <v>7</v>
      </c>
      <c r="BU2841">
        <v>7</v>
      </c>
      <c r="BV2841">
        <v>0</v>
      </c>
      <c r="BW2841" t="str">
        <f>"8:00 AM"</f>
        <v>8:00 AM</v>
      </c>
      <c r="BX2841" t="str">
        <f>"5:00 PM"</f>
        <v>5:00 PM</v>
      </c>
      <c r="BY2841" t="s">
        <v>133</v>
      </c>
      <c r="BZ2841">
        <v>0</v>
      </c>
      <c r="CA2841">
        <v>12</v>
      </c>
      <c r="CB2841" t="s">
        <v>117</v>
      </c>
      <c r="CD2841" t="s">
        <v>4750</v>
      </c>
      <c r="CE2841" t="s">
        <v>4751</v>
      </c>
      <c r="CG2841" t="s">
        <v>136</v>
      </c>
      <c r="CH2841" t="s">
        <v>121</v>
      </c>
      <c r="CI2841" s="6">
        <v>96950</v>
      </c>
      <c r="CJ2841" s="10">
        <v>9.75</v>
      </c>
      <c r="CK2841" s="10">
        <v>9.75</v>
      </c>
      <c r="CL2841" s="10">
        <v>14.63</v>
      </c>
      <c r="CM2841" s="10">
        <v>14.63</v>
      </c>
      <c r="CN2841" t="s">
        <v>137</v>
      </c>
      <c r="CP2841" t="s">
        <v>138</v>
      </c>
      <c r="CR2841" t="s">
        <v>117</v>
      </c>
      <c r="CS2841" t="s">
        <v>139</v>
      </c>
      <c r="CT2841" t="s">
        <v>139</v>
      </c>
      <c r="CU2841" t="s">
        <v>139</v>
      </c>
      <c r="CV2841" t="s">
        <v>140</v>
      </c>
      <c r="CW2841" t="s">
        <v>139</v>
      </c>
      <c r="CX2841" t="s">
        <v>140</v>
      </c>
      <c r="CY2841" t="s">
        <v>4752</v>
      </c>
      <c r="CZ2841" s="8">
        <v>16702871415</v>
      </c>
      <c r="DA2841" t="s">
        <v>421</v>
      </c>
      <c r="DB2841" t="s">
        <v>140</v>
      </c>
      <c r="DC2841" t="s">
        <v>139</v>
      </c>
      <c r="DD2841" t="s">
        <v>117</v>
      </c>
    </row>
    <row r="2842" spans="1:108" ht="15" customHeight="1" x14ac:dyDescent="0.35">
      <c r="A2842" t="s">
        <v>11773</v>
      </c>
      <c r="B2842" t="s">
        <v>166</v>
      </c>
      <c r="C2842" s="1">
        <v>45797</v>
      </c>
      <c r="D2842" s="1">
        <v>45859</v>
      </c>
      <c r="E2842" t="s">
        <v>116</v>
      </c>
      <c r="F2842" s="1">
        <v>45929</v>
      </c>
      <c r="G2842" t="s">
        <v>117</v>
      </c>
      <c r="H2842" t="s">
        <v>117</v>
      </c>
      <c r="I2842" t="s">
        <v>117</v>
      </c>
      <c r="J2842" t="s">
        <v>3557</v>
      </c>
      <c r="K2842" t="s">
        <v>3558</v>
      </c>
      <c r="L2842" t="s">
        <v>3559</v>
      </c>
      <c r="M2842" t="s">
        <v>3560</v>
      </c>
      <c r="N2842" t="s">
        <v>136</v>
      </c>
      <c r="O2842" t="s">
        <v>121</v>
      </c>
      <c r="P2842" s="6">
        <v>96950</v>
      </c>
      <c r="Q2842" t="s">
        <v>122</v>
      </c>
      <c r="R2842" t="s">
        <v>1677</v>
      </c>
      <c r="S2842" s="8">
        <v>16702877041</v>
      </c>
      <c r="U2842" t="s">
        <v>3561</v>
      </c>
      <c r="V2842">
        <v>72241</v>
      </c>
      <c r="W2842" t="s">
        <v>124</v>
      </c>
      <c r="Y2842" t="s">
        <v>3562</v>
      </c>
      <c r="Z2842" t="s">
        <v>3563</v>
      </c>
      <c r="AA2842" t="s">
        <v>3564</v>
      </c>
      <c r="AB2842" t="s">
        <v>205</v>
      </c>
      <c r="AC2842" t="s">
        <v>3559</v>
      </c>
      <c r="AD2842" t="s">
        <v>3560</v>
      </c>
      <c r="AE2842" t="s">
        <v>136</v>
      </c>
      <c r="AF2842" t="s">
        <v>121</v>
      </c>
      <c r="AG2842" s="6">
        <v>96950</v>
      </c>
      <c r="AH2842" t="s">
        <v>122</v>
      </c>
      <c r="AI2842" t="s">
        <v>469</v>
      </c>
      <c r="AJ2842" s="8">
        <v>16702877041</v>
      </c>
      <c r="AL2842" t="s">
        <v>3565</v>
      </c>
      <c r="BE2842" t="str">
        <f>"35-2014.00"</f>
        <v>35-2014.00</v>
      </c>
      <c r="BF2842" t="s">
        <v>191</v>
      </c>
      <c r="BG2842" t="s">
        <v>3566</v>
      </c>
      <c r="BH2842" t="s">
        <v>438</v>
      </c>
      <c r="BI2842">
        <v>5</v>
      </c>
      <c r="BK2842" s="1">
        <v>45931</v>
      </c>
      <c r="BL2842" s="1">
        <v>46295</v>
      </c>
      <c r="BO2842">
        <v>35</v>
      </c>
      <c r="BP2842">
        <v>5</v>
      </c>
      <c r="BQ2842">
        <v>5</v>
      </c>
      <c r="BR2842">
        <v>5</v>
      </c>
      <c r="BS2842">
        <v>5</v>
      </c>
      <c r="BT2842">
        <v>5</v>
      </c>
      <c r="BU2842">
        <v>5</v>
      </c>
      <c r="BV2842">
        <v>5</v>
      </c>
      <c r="BW2842" t="str">
        <f>"5:45 AM"</f>
        <v>5:45 AM</v>
      </c>
      <c r="BX2842" t="str">
        <f>"10:45 PM"</f>
        <v>10:45 PM</v>
      </c>
      <c r="BY2842" t="s">
        <v>133</v>
      </c>
      <c r="BZ2842">
        <v>0</v>
      </c>
      <c r="CA2842">
        <v>3</v>
      </c>
      <c r="CB2842" t="s">
        <v>117</v>
      </c>
      <c r="CD2842" s="2" t="s">
        <v>3567</v>
      </c>
      <c r="CE2842" t="s">
        <v>3559</v>
      </c>
      <c r="CF2842" t="s">
        <v>3560</v>
      </c>
      <c r="CG2842" t="s">
        <v>136</v>
      </c>
      <c r="CH2842" t="s">
        <v>121</v>
      </c>
      <c r="CI2842" s="6">
        <v>96950</v>
      </c>
      <c r="CJ2842" s="10">
        <v>8.83</v>
      </c>
      <c r="CK2842" s="10">
        <v>8.83</v>
      </c>
      <c r="CL2842" s="10">
        <v>13.25</v>
      </c>
      <c r="CM2842" s="10">
        <v>13.25</v>
      </c>
      <c r="CN2842" t="s">
        <v>137</v>
      </c>
      <c r="CP2842" t="s">
        <v>209</v>
      </c>
      <c r="CR2842" t="s">
        <v>117</v>
      </c>
      <c r="CS2842" t="s">
        <v>139</v>
      </c>
      <c r="CT2842" t="s">
        <v>140</v>
      </c>
      <c r="CU2842" t="s">
        <v>139</v>
      </c>
      <c r="CV2842" t="s">
        <v>140</v>
      </c>
      <c r="CW2842" t="s">
        <v>139</v>
      </c>
      <c r="CX2842" t="s">
        <v>140</v>
      </c>
      <c r="CY2842" t="s">
        <v>3568</v>
      </c>
      <c r="CZ2842" s="8">
        <v>16702877041</v>
      </c>
      <c r="DA2842" t="s">
        <v>11774</v>
      </c>
      <c r="DB2842" t="s">
        <v>140</v>
      </c>
      <c r="DC2842" t="s">
        <v>139</v>
      </c>
      <c r="DD2842" t="s">
        <v>117</v>
      </c>
    </row>
    <row r="2843" spans="1:108" ht="15" customHeight="1" x14ac:dyDescent="0.35">
      <c r="A2843" t="s">
        <v>4759</v>
      </c>
      <c r="B2843" t="s">
        <v>144</v>
      </c>
      <c r="C2843" s="1">
        <v>45804</v>
      </c>
      <c r="D2843" s="1">
        <v>45859</v>
      </c>
      <c r="E2843" t="s">
        <v>211</v>
      </c>
      <c r="G2843" t="s">
        <v>139</v>
      </c>
      <c r="H2843" t="s">
        <v>117</v>
      </c>
      <c r="I2843" t="s">
        <v>117</v>
      </c>
      <c r="J2843" t="s">
        <v>1907</v>
      </c>
      <c r="K2843" t="s">
        <v>4760</v>
      </c>
      <c r="L2843" t="s">
        <v>1920</v>
      </c>
      <c r="M2843" t="s">
        <v>1910</v>
      </c>
      <c r="N2843" t="s">
        <v>136</v>
      </c>
      <c r="O2843" t="s">
        <v>121</v>
      </c>
      <c r="P2843" s="6">
        <v>96950</v>
      </c>
      <c r="Q2843" t="s">
        <v>122</v>
      </c>
      <c r="R2843" t="s">
        <v>4761</v>
      </c>
      <c r="S2843" s="8">
        <v>16702352653</v>
      </c>
      <c r="T2843">
        <v>324</v>
      </c>
      <c r="U2843" t="s">
        <v>1911</v>
      </c>
      <c r="V2843">
        <v>424410</v>
      </c>
      <c r="W2843" t="s">
        <v>124</v>
      </c>
      <c r="Y2843" t="s">
        <v>1912</v>
      </c>
      <c r="Z2843" t="s">
        <v>1913</v>
      </c>
      <c r="AA2843" t="s">
        <v>1914</v>
      </c>
      <c r="AB2843" t="s">
        <v>1915</v>
      </c>
      <c r="AC2843" t="s">
        <v>1909</v>
      </c>
      <c r="AD2843" t="s">
        <v>1910</v>
      </c>
      <c r="AE2843" t="s">
        <v>136</v>
      </c>
      <c r="AF2843" t="s">
        <v>121</v>
      </c>
      <c r="AG2843" s="6">
        <v>96950</v>
      </c>
      <c r="AH2843" t="s">
        <v>122</v>
      </c>
      <c r="AI2843" t="s">
        <v>469</v>
      </c>
      <c r="AJ2843" s="8">
        <v>16702352653</v>
      </c>
      <c r="AK2843">
        <v>324</v>
      </c>
      <c r="AL2843" t="s">
        <v>1916</v>
      </c>
      <c r="BE2843" t="str">
        <f>"49-9098.00"</f>
        <v>49-9098.00</v>
      </c>
      <c r="BF2843" t="s">
        <v>4762</v>
      </c>
      <c r="BG2843" t="s">
        <v>4763</v>
      </c>
      <c r="BH2843" t="s">
        <v>4764</v>
      </c>
      <c r="BI2843">
        <v>2</v>
      </c>
      <c r="BJ2843">
        <v>2</v>
      </c>
      <c r="BK2843" s="1">
        <v>45840</v>
      </c>
      <c r="BL2843" s="1">
        <v>46204</v>
      </c>
      <c r="BM2843" s="1">
        <v>45859</v>
      </c>
      <c r="BN2843" s="1">
        <v>46204</v>
      </c>
      <c r="BO2843">
        <v>35</v>
      </c>
      <c r="BP2843">
        <v>0</v>
      </c>
      <c r="BQ2843">
        <v>7</v>
      </c>
      <c r="BR2843">
        <v>7</v>
      </c>
      <c r="BS2843">
        <v>7</v>
      </c>
      <c r="BT2843">
        <v>7</v>
      </c>
      <c r="BU2843">
        <v>7</v>
      </c>
      <c r="BV2843">
        <v>0</v>
      </c>
      <c r="BW2843" t="str">
        <f>"8:00 AM"</f>
        <v>8:00 AM</v>
      </c>
      <c r="BX2843" t="str">
        <f>"4:00 PM"</f>
        <v>4:00 PM</v>
      </c>
      <c r="BY2843" t="s">
        <v>159</v>
      </c>
      <c r="BZ2843">
        <v>0</v>
      </c>
      <c r="CA2843">
        <v>6</v>
      </c>
      <c r="CB2843" t="s">
        <v>117</v>
      </c>
      <c r="CD2843" t="s">
        <v>133</v>
      </c>
      <c r="CE2843" t="s">
        <v>1920</v>
      </c>
      <c r="CF2843" t="s">
        <v>1910</v>
      </c>
      <c r="CG2843" t="s">
        <v>136</v>
      </c>
      <c r="CH2843" t="s">
        <v>121</v>
      </c>
      <c r="CI2843" s="6">
        <v>96950</v>
      </c>
      <c r="CJ2843" s="10">
        <v>9.2100000000000009</v>
      </c>
      <c r="CK2843" s="10">
        <v>15</v>
      </c>
      <c r="CL2843" s="10">
        <v>13.81</v>
      </c>
      <c r="CM2843" s="10">
        <v>22.5</v>
      </c>
      <c r="CN2843" t="s">
        <v>137</v>
      </c>
      <c r="CO2843" t="s">
        <v>133</v>
      </c>
      <c r="CP2843" t="s">
        <v>138</v>
      </c>
      <c r="CR2843" t="s">
        <v>117</v>
      </c>
      <c r="CS2843" t="s">
        <v>139</v>
      </c>
      <c r="CT2843" t="s">
        <v>140</v>
      </c>
      <c r="CU2843" t="s">
        <v>139</v>
      </c>
      <c r="CV2843" t="s">
        <v>140</v>
      </c>
      <c r="CW2843" t="s">
        <v>139</v>
      </c>
      <c r="CX2843" t="s">
        <v>140</v>
      </c>
      <c r="CY2843" t="s">
        <v>1921</v>
      </c>
      <c r="CZ2843" s="8">
        <v>16702352653</v>
      </c>
      <c r="DA2843" t="s">
        <v>1916</v>
      </c>
      <c r="DB2843" t="s">
        <v>1095</v>
      </c>
      <c r="DC2843" t="s">
        <v>139</v>
      </c>
      <c r="DD2843" t="s">
        <v>117</v>
      </c>
    </row>
    <row r="2844" spans="1:108" ht="15" customHeight="1" x14ac:dyDescent="0.35">
      <c r="A2844" t="s">
        <v>14981</v>
      </c>
      <c r="B2844" t="s">
        <v>144</v>
      </c>
      <c r="C2844" s="1">
        <v>45804</v>
      </c>
      <c r="D2844" s="1">
        <v>45859</v>
      </c>
      <c r="E2844" t="s">
        <v>116</v>
      </c>
      <c r="F2844" s="1">
        <v>45837</v>
      </c>
      <c r="G2844" t="s">
        <v>117</v>
      </c>
      <c r="H2844" t="s">
        <v>117</v>
      </c>
      <c r="I2844" t="s">
        <v>117</v>
      </c>
      <c r="J2844" t="s">
        <v>14982</v>
      </c>
      <c r="K2844" t="s">
        <v>14983</v>
      </c>
      <c r="L2844" t="s">
        <v>14984</v>
      </c>
      <c r="M2844" t="s">
        <v>982</v>
      </c>
      <c r="N2844" t="s">
        <v>120</v>
      </c>
      <c r="O2844" t="s">
        <v>121</v>
      </c>
      <c r="P2844" s="6">
        <v>96950</v>
      </c>
      <c r="Q2844" t="s">
        <v>122</v>
      </c>
      <c r="S2844" s="8">
        <v>16702338463</v>
      </c>
      <c r="U2844" t="s">
        <v>14985</v>
      </c>
      <c r="V2844">
        <v>72251</v>
      </c>
      <c r="W2844" t="s">
        <v>124</v>
      </c>
      <c r="Y2844" t="s">
        <v>14986</v>
      </c>
      <c r="Z2844" t="s">
        <v>14987</v>
      </c>
      <c r="AA2844" t="s">
        <v>14988</v>
      </c>
      <c r="AB2844" t="s">
        <v>128</v>
      </c>
      <c r="AC2844" t="s">
        <v>14989</v>
      </c>
      <c r="AD2844" t="s">
        <v>982</v>
      </c>
      <c r="AE2844" t="s">
        <v>120</v>
      </c>
      <c r="AF2844" t="s">
        <v>121</v>
      </c>
      <c r="AG2844" s="6">
        <v>96950</v>
      </c>
      <c r="AH2844" t="s">
        <v>122</v>
      </c>
      <c r="AJ2844" s="8">
        <v>16702338463</v>
      </c>
      <c r="AL2844" t="s">
        <v>14990</v>
      </c>
      <c r="BE2844" t="str">
        <f>"35-2014.00"</f>
        <v>35-2014.00</v>
      </c>
      <c r="BF2844" t="s">
        <v>191</v>
      </c>
      <c r="BG2844" t="s">
        <v>14991</v>
      </c>
      <c r="BH2844" t="s">
        <v>193</v>
      </c>
      <c r="BI2844">
        <v>5</v>
      </c>
      <c r="BJ2844">
        <v>5</v>
      </c>
      <c r="BK2844" s="1">
        <v>45839</v>
      </c>
      <c r="BL2844" s="1">
        <v>46203</v>
      </c>
      <c r="BM2844" s="1">
        <v>45859</v>
      </c>
      <c r="BN2844" s="1">
        <v>46203</v>
      </c>
      <c r="BO2844">
        <v>36</v>
      </c>
      <c r="BP2844">
        <v>0</v>
      </c>
      <c r="BQ2844">
        <v>6</v>
      </c>
      <c r="BR2844">
        <v>6</v>
      </c>
      <c r="BS2844">
        <v>6</v>
      </c>
      <c r="BT2844">
        <v>6</v>
      </c>
      <c r="BU2844">
        <v>6</v>
      </c>
      <c r="BV2844">
        <v>6</v>
      </c>
      <c r="BW2844" t="str">
        <f>"7:00 AM"</f>
        <v>7:00 AM</v>
      </c>
      <c r="BX2844" t="str">
        <f>"2:00 PM"</f>
        <v>2:00 PM</v>
      </c>
      <c r="BY2844" t="s">
        <v>133</v>
      </c>
      <c r="BZ2844">
        <v>0</v>
      </c>
      <c r="CA2844">
        <v>12</v>
      </c>
      <c r="CB2844" t="s">
        <v>117</v>
      </c>
      <c r="CD2844" s="2" t="s">
        <v>14992</v>
      </c>
      <c r="CE2844" t="s">
        <v>14984</v>
      </c>
      <c r="CF2844" t="s">
        <v>982</v>
      </c>
      <c r="CG2844" t="s">
        <v>120</v>
      </c>
      <c r="CH2844" t="s">
        <v>121</v>
      </c>
      <c r="CI2844" s="6">
        <v>96950</v>
      </c>
      <c r="CJ2844" s="10">
        <v>8.83</v>
      </c>
      <c r="CK2844" s="10">
        <v>8.83</v>
      </c>
      <c r="CL2844" s="10">
        <v>13.24</v>
      </c>
      <c r="CM2844" s="10">
        <v>13.24</v>
      </c>
      <c r="CN2844" t="s">
        <v>137</v>
      </c>
      <c r="CO2844" t="s">
        <v>140</v>
      </c>
      <c r="CP2844" t="s">
        <v>138</v>
      </c>
      <c r="CR2844" t="s">
        <v>117</v>
      </c>
      <c r="CS2844" t="s">
        <v>139</v>
      </c>
      <c r="CT2844" t="s">
        <v>140</v>
      </c>
      <c r="CU2844" t="s">
        <v>139</v>
      </c>
      <c r="CV2844" t="s">
        <v>140</v>
      </c>
      <c r="CW2844" t="s">
        <v>139</v>
      </c>
      <c r="CX2844" t="s">
        <v>140</v>
      </c>
      <c r="CY2844" t="s">
        <v>14993</v>
      </c>
      <c r="CZ2844" s="8">
        <v>16702338463</v>
      </c>
      <c r="DA2844" t="s">
        <v>14990</v>
      </c>
      <c r="DB2844" t="s">
        <v>140</v>
      </c>
      <c r="DC2844" t="s">
        <v>139</v>
      </c>
      <c r="DD2844" t="s">
        <v>117</v>
      </c>
    </row>
    <row r="2845" spans="1:108" ht="15" customHeight="1" x14ac:dyDescent="0.35">
      <c r="A2845" t="s">
        <v>9825</v>
      </c>
      <c r="B2845" t="s">
        <v>166</v>
      </c>
      <c r="C2845" s="1">
        <v>45805</v>
      </c>
      <c r="D2845" s="1">
        <v>45859</v>
      </c>
      <c r="E2845" t="s">
        <v>116</v>
      </c>
      <c r="F2845" s="1">
        <v>45900</v>
      </c>
      <c r="G2845" t="s">
        <v>117</v>
      </c>
      <c r="H2845" t="s">
        <v>117</v>
      </c>
      <c r="I2845" t="s">
        <v>117</v>
      </c>
      <c r="J2845" t="s">
        <v>5216</v>
      </c>
      <c r="L2845" t="s">
        <v>5217</v>
      </c>
      <c r="M2845" t="s">
        <v>5218</v>
      </c>
      <c r="N2845" t="s">
        <v>120</v>
      </c>
      <c r="O2845" t="s">
        <v>121</v>
      </c>
      <c r="P2845" s="6">
        <v>96950</v>
      </c>
      <c r="Q2845" t="s">
        <v>122</v>
      </c>
      <c r="R2845" t="s">
        <v>382</v>
      </c>
      <c r="S2845" s="8">
        <v>16702358948</v>
      </c>
      <c r="U2845" t="s">
        <v>5219</v>
      </c>
      <c r="V2845">
        <v>23622</v>
      </c>
      <c r="W2845" t="s">
        <v>124</v>
      </c>
      <c r="Y2845" t="s">
        <v>5220</v>
      </c>
      <c r="Z2845" t="s">
        <v>5221</v>
      </c>
      <c r="AB2845" t="s">
        <v>1842</v>
      </c>
      <c r="AC2845" t="s">
        <v>5218</v>
      </c>
      <c r="AD2845" t="s">
        <v>5222</v>
      </c>
      <c r="AE2845" t="s">
        <v>120</v>
      </c>
      <c r="AF2845" t="s">
        <v>121</v>
      </c>
      <c r="AG2845" s="6">
        <v>96950</v>
      </c>
      <c r="AH2845" t="s">
        <v>122</v>
      </c>
      <c r="AI2845" t="s">
        <v>382</v>
      </c>
      <c r="AJ2845" s="8">
        <v>16702358948</v>
      </c>
      <c r="AL2845" t="s">
        <v>5223</v>
      </c>
      <c r="BE2845" t="str">
        <f>"11-1021.00"</f>
        <v>11-1021.00</v>
      </c>
      <c r="BF2845" t="s">
        <v>586</v>
      </c>
      <c r="BG2845" t="s">
        <v>5658</v>
      </c>
      <c r="BH2845" t="s">
        <v>189</v>
      </c>
      <c r="BI2845">
        <v>1</v>
      </c>
      <c r="BK2845" s="1">
        <v>45902</v>
      </c>
      <c r="BL2845" s="1">
        <v>46266</v>
      </c>
      <c r="BO2845">
        <v>35</v>
      </c>
      <c r="BP2845">
        <v>0</v>
      </c>
      <c r="BQ2845">
        <v>7</v>
      </c>
      <c r="BR2845">
        <v>7</v>
      </c>
      <c r="BS2845">
        <v>7</v>
      </c>
      <c r="BT2845">
        <v>7</v>
      </c>
      <c r="BU2845">
        <v>7</v>
      </c>
      <c r="BV2845">
        <v>0</v>
      </c>
      <c r="BW2845" t="str">
        <f>"9:00 AM"</f>
        <v>9:00 AM</v>
      </c>
      <c r="BX2845" t="str">
        <f>"5:00 PM"</f>
        <v>5:00 PM</v>
      </c>
      <c r="BY2845" t="s">
        <v>459</v>
      </c>
      <c r="BZ2845">
        <v>0</v>
      </c>
      <c r="CA2845">
        <v>12</v>
      </c>
      <c r="CB2845" t="s">
        <v>139</v>
      </c>
      <c r="CC2845">
        <v>3</v>
      </c>
      <c r="CD2845" t="s">
        <v>140</v>
      </c>
      <c r="CE2845" t="s">
        <v>5218</v>
      </c>
      <c r="CF2845" t="s">
        <v>5222</v>
      </c>
      <c r="CG2845" t="s">
        <v>120</v>
      </c>
      <c r="CH2845" t="s">
        <v>121</v>
      </c>
      <c r="CI2845" s="6">
        <v>96950</v>
      </c>
      <c r="CJ2845" s="10">
        <v>22.09</v>
      </c>
      <c r="CK2845" s="10">
        <v>22.09</v>
      </c>
      <c r="CL2845" s="10">
        <v>0</v>
      </c>
      <c r="CM2845" s="10">
        <v>0</v>
      </c>
      <c r="CN2845" t="s">
        <v>137</v>
      </c>
      <c r="CO2845" t="s">
        <v>393</v>
      </c>
      <c r="CP2845" t="s">
        <v>138</v>
      </c>
      <c r="CR2845" t="s">
        <v>117</v>
      </c>
      <c r="CS2845" t="s">
        <v>139</v>
      </c>
      <c r="CT2845" t="s">
        <v>140</v>
      </c>
      <c r="CU2845" t="s">
        <v>140</v>
      </c>
      <c r="CV2845" t="s">
        <v>140</v>
      </c>
      <c r="CW2845" t="s">
        <v>139</v>
      </c>
      <c r="CX2845" t="s">
        <v>140</v>
      </c>
      <c r="CY2845" t="s">
        <v>394</v>
      </c>
      <c r="CZ2845" s="8">
        <v>16702358948</v>
      </c>
      <c r="DA2845" t="s">
        <v>5223</v>
      </c>
      <c r="DB2845" t="s">
        <v>292</v>
      </c>
      <c r="DC2845" t="s">
        <v>139</v>
      </c>
      <c r="DD2845" t="s">
        <v>117</v>
      </c>
    </row>
    <row r="2846" spans="1:108" ht="15" customHeight="1" x14ac:dyDescent="0.35">
      <c r="A2846" t="s">
        <v>293</v>
      </c>
      <c r="B2846" t="s">
        <v>294</v>
      </c>
      <c r="C2846" s="1">
        <v>45805</v>
      </c>
      <c r="D2846" s="1">
        <v>45859</v>
      </c>
      <c r="E2846" t="s">
        <v>116</v>
      </c>
      <c r="F2846" s="1">
        <v>45929</v>
      </c>
      <c r="G2846" t="s">
        <v>117</v>
      </c>
      <c r="H2846" t="s">
        <v>117</v>
      </c>
      <c r="I2846" t="s">
        <v>117</v>
      </c>
      <c r="J2846" t="s">
        <v>295</v>
      </c>
      <c r="K2846" t="s">
        <v>296</v>
      </c>
      <c r="L2846" t="s">
        <v>297</v>
      </c>
      <c r="M2846" t="s">
        <v>298</v>
      </c>
      <c r="N2846" t="s">
        <v>136</v>
      </c>
      <c r="O2846" t="s">
        <v>121</v>
      </c>
      <c r="P2846" s="6">
        <v>96950</v>
      </c>
      <c r="Q2846" t="s">
        <v>122</v>
      </c>
      <c r="S2846" s="8">
        <v>16702356129</v>
      </c>
      <c r="U2846" t="s">
        <v>299</v>
      </c>
      <c r="V2846">
        <v>561710</v>
      </c>
      <c r="W2846" t="s">
        <v>124</v>
      </c>
      <c r="Y2846" t="s">
        <v>300</v>
      </c>
      <c r="Z2846" t="s">
        <v>301</v>
      </c>
      <c r="AB2846" t="s">
        <v>237</v>
      </c>
      <c r="AC2846" t="s">
        <v>297</v>
      </c>
      <c r="AD2846" t="s">
        <v>302</v>
      </c>
      <c r="AE2846" t="s">
        <v>136</v>
      </c>
      <c r="AF2846" t="s">
        <v>121</v>
      </c>
      <c r="AG2846" s="6">
        <v>96950</v>
      </c>
      <c r="AH2846" t="s">
        <v>122</v>
      </c>
      <c r="AJ2846" s="8">
        <v>16702356129</v>
      </c>
      <c r="AL2846" t="s">
        <v>303</v>
      </c>
      <c r="BE2846" t="str">
        <f>"37-2021.00"</f>
        <v>37-2021.00</v>
      </c>
      <c r="BF2846" t="s">
        <v>304</v>
      </c>
      <c r="BG2846" t="s">
        <v>305</v>
      </c>
      <c r="BH2846" t="s">
        <v>306</v>
      </c>
      <c r="BI2846">
        <v>10</v>
      </c>
      <c r="BJ2846">
        <v>9</v>
      </c>
      <c r="BK2846" s="1">
        <v>45931</v>
      </c>
      <c r="BL2846" s="1">
        <v>46295</v>
      </c>
      <c r="BM2846" s="1">
        <v>45931</v>
      </c>
      <c r="BN2846" s="1">
        <v>46295</v>
      </c>
      <c r="BO2846">
        <v>35</v>
      </c>
      <c r="BP2846">
        <v>0</v>
      </c>
      <c r="BQ2846">
        <v>7</v>
      </c>
      <c r="BR2846">
        <v>7</v>
      </c>
      <c r="BS2846">
        <v>7</v>
      </c>
      <c r="BT2846">
        <v>7</v>
      </c>
      <c r="BU2846">
        <v>7</v>
      </c>
      <c r="BV2846">
        <v>0</v>
      </c>
      <c r="BW2846" t="str">
        <f>"8:00 AM"</f>
        <v>8:00 AM</v>
      </c>
      <c r="BX2846" t="str">
        <f>"4:00 PM"</f>
        <v>4:00 PM</v>
      </c>
      <c r="BY2846" t="s">
        <v>159</v>
      </c>
      <c r="BZ2846">
        <v>0</v>
      </c>
      <c r="CA2846">
        <v>12</v>
      </c>
      <c r="CB2846" t="s">
        <v>117</v>
      </c>
      <c r="CD2846" s="2" t="s">
        <v>307</v>
      </c>
      <c r="CE2846" t="s">
        <v>298</v>
      </c>
      <c r="CG2846" t="s">
        <v>136</v>
      </c>
      <c r="CH2846" t="s">
        <v>121</v>
      </c>
      <c r="CI2846" s="6">
        <v>96950</v>
      </c>
      <c r="CJ2846" s="10">
        <v>8.2899999999999991</v>
      </c>
      <c r="CK2846" s="10">
        <v>8.2899999999999991</v>
      </c>
      <c r="CL2846" s="10">
        <v>12.44</v>
      </c>
      <c r="CM2846" s="10">
        <v>12.44</v>
      </c>
      <c r="CN2846" t="s">
        <v>137</v>
      </c>
      <c r="CP2846" t="s">
        <v>138</v>
      </c>
      <c r="CR2846" t="s">
        <v>117</v>
      </c>
      <c r="CS2846" t="s">
        <v>139</v>
      </c>
      <c r="CT2846" t="s">
        <v>140</v>
      </c>
      <c r="CU2846" t="s">
        <v>139</v>
      </c>
      <c r="CV2846" t="s">
        <v>140</v>
      </c>
      <c r="CW2846" t="s">
        <v>139</v>
      </c>
      <c r="CX2846" t="s">
        <v>140</v>
      </c>
      <c r="CY2846" t="s">
        <v>308</v>
      </c>
      <c r="CZ2846" s="8">
        <v>16702356129</v>
      </c>
      <c r="DA2846" t="s">
        <v>303</v>
      </c>
      <c r="DB2846" t="s">
        <v>309</v>
      </c>
      <c r="DC2846" t="s">
        <v>139</v>
      </c>
      <c r="DD2846" t="s">
        <v>117</v>
      </c>
    </row>
    <row r="2847" spans="1:108" ht="15" customHeight="1" x14ac:dyDescent="0.35">
      <c r="A2847" t="s">
        <v>7596</v>
      </c>
      <c r="B2847" t="s">
        <v>144</v>
      </c>
      <c r="C2847" s="1">
        <v>45810</v>
      </c>
      <c r="D2847" s="1">
        <v>45859</v>
      </c>
      <c r="E2847" t="s">
        <v>116</v>
      </c>
      <c r="F2847" s="1">
        <v>45892</v>
      </c>
      <c r="G2847" t="s">
        <v>117</v>
      </c>
      <c r="H2847" t="s">
        <v>117</v>
      </c>
      <c r="I2847" t="s">
        <v>117</v>
      </c>
      <c r="J2847" t="s">
        <v>7597</v>
      </c>
      <c r="L2847" t="s">
        <v>3573</v>
      </c>
      <c r="M2847" t="s">
        <v>1150</v>
      </c>
      <c r="N2847" t="s">
        <v>120</v>
      </c>
      <c r="O2847" t="s">
        <v>121</v>
      </c>
      <c r="P2847" s="6">
        <v>96950</v>
      </c>
      <c r="Q2847" t="s">
        <v>122</v>
      </c>
      <c r="S2847" s="8">
        <v>16707898850</v>
      </c>
      <c r="U2847" t="s">
        <v>7598</v>
      </c>
      <c r="V2847">
        <v>45511</v>
      </c>
      <c r="W2847" t="s">
        <v>124</v>
      </c>
      <c r="Y2847" t="s">
        <v>7599</v>
      </c>
      <c r="Z2847" t="s">
        <v>7600</v>
      </c>
      <c r="AB2847" t="s">
        <v>7601</v>
      </c>
      <c r="AC2847" t="s">
        <v>3573</v>
      </c>
      <c r="AD2847" t="s">
        <v>1150</v>
      </c>
      <c r="AE2847" t="s">
        <v>120</v>
      </c>
      <c r="AF2847" t="s">
        <v>121</v>
      </c>
      <c r="AG2847" s="6">
        <v>96950</v>
      </c>
      <c r="AH2847" t="s">
        <v>122</v>
      </c>
      <c r="AJ2847" s="8">
        <v>16707898850</v>
      </c>
      <c r="AL2847" t="s">
        <v>7602</v>
      </c>
      <c r="BE2847" t="str">
        <f>"49-9071.00"</f>
        <v>49-9071.00</v>
      </c>
      <c r="BF2847" t="s">
        <v>156</v>
      </c>
      <c r="BG2847" t="s">
        <v>7603</v>
      </c>
      <c r="BH2847" t="s">
        <v>6043</v>
      </c>
      <c r="BI2847">
        <v>1</v>
      </c>
      <c r="BJ2847">
        <v>1</v>
      </c>
      <c r="BK2847" s="1">
        <v>45894</v>
      </c>
      <c r="BL2847" s="1">
        <v>46258</v>
      </c>
      <c r="BM2847" s="1">
        <v>45894</v>
      </c>
      <c r="BN2847" s="1">
        <v>46258</v>
      </c>
      <c r="BO2847">
        <v>35</v>
      </c>
      <c r="BP2847">
        <v>0</v>
      </c>
      <c r="BQ2847">
        <v>7</v>
      </c>
      <c r="BR2847">
        <v>7</v>
      </c>
      <c r="BS2847">
        <v>7</v>
      </c>
      <c r="BT2847">
        <v>7</v>
      </c>
      <c r="BU2847">
        <v>7</v>
      </c>
      <c r="BV2847">
        <v>0</v>
      </c>
      <c r="BW2847" t="str">
        <f>"7:00 AM"</f>
        <v>7:00 AM</v>
      </c>
      <c r="BX2847" t="str">
        <f>"7:00 PM"</f>
        <v>7:00 PM</v>
      </c>
      <c r="BY2847" t="s">
        <v>133</v>
      </c>
      <c r="BZ2847">
        <v>0</v>
      </c>
      <c r="CA2847">
        <v>24</v>
      </c>
      <c r="CB2847" t="s">
        <v>117</v>
      </c>
      <c r="CD2847" t="s">
        <v>7604</v>
      </c>
      <c r="CE2847" t="s">
        <v>3573</v>
      </c>
      <c r="CF2847" t="s">
        <v>1150</v>
      </c>
      <c r="CG2847" t="s">
        <v>120</v>
      </c>
      <c r="CH2847" t="s">
        <v>121</v>
      </c>
      <c r="CI2847" s="6">
        <v>96950</v>
      </c>
      <c r="CJ2847" s="10">
        <v>9.75</v>
      </c>
      <c r="CK2847" s="10">
        <v>9.75</v>
      </c>
      <c r="CL2847" s="10">
        <v>0</v>
      </c>
      <c r="CM2847" s="10">
        <v>0</v>
      </c>
      <c r="CN2847" t="s">
        <v>137</v>
      </c>
      <c r="CO2847" t="s">
        <v>140</v>
      </c>
      <c r="CP2847" t="s">
        <v>138</v>
      </c>
      <c r="CR2847" t="s">
        <v>117</v>
      </c>
      <c r="CS2847" t="s">
        <v>139</v>
      </c>
      <c r="CT2847" t="s">
        <v>140</v>
      </c>
      <c r="CU2847" t="s">
        <v>140</v>
      </c>
      <c r="CV2847" t="s">
        <v>140</v>
      </c>
      <c r="CW2847" t="s">
        <v>139</v>
      </c>
      <c r="CX2847" t="s">
        <v>140</v>
      </c>
      <c r="CY2847" t="s">
        <v>194</v>
      </c>
      <c r="CZ2847" s="8">
        <v>16707898850</v>
      </c>
      <c r="DA2847" t="s">
        <v>7605</v>
      </c>
      <c r="DB2847" t="s">
        <v>140</v>
      </c>
      <c r="DC2847" t="s">
        <v>139</v>
      </c>
      <c r="DD2847" t="s">
        <v>117</v>
      </c>
    </row>
    <row r="2848" spans="1:108" ht="15" customHeight="1" x14ac:dyDescent="0.35">
      <c r="A2848" t="s">
        <v>13511</v>
      </c>
      <c r="B2848" t="s">
        <v>166</v>
      </c>
      <c r="C2848" s="1">
        <v>45811</v>
      </c>
      <c r="D2848" s="1">
        <v>45859</v>
      </c>
      <c r="E2848" t="s">
        <v>211</v>
      </c>
      <c r="G2848" t="s">
        <v>139</v>
      </c>
      <c r="H2848" t="s">
        <v>117</v>
      </c>
      <c r="I2848" t="s">
        <v>117</v>
      </c>
      <c r="J2848" t="s">
        <v>246</v>
      </c>
      <c r="K2848" t="s">
        <v>246</v>
      </c>
      <c r="L2848" t="s">
        <v>247</v>
      </c>
      <c r="N2848" t="s">
        <v>248</v>
      </c>
      <c r="O2848" t="s">
        <v>121</v>
      </c>
      <c r="P2848" s="6">
        <v>96951</v>
      </c>
      <c r="Q2848" t="s">
        <v>122</v>
      </c>
      <c r="S2848" s="8">
        <v>16705320350</v>
      </c>
      <c r="U2848" t="s">
        <v>249</v>
      </c>
      <c r="V2848">
        <v>445110</v>
      </c>
      <c r="W2848" t="s">
        <v>124</v>
      </c>
      <c r="Y2848" t="s">
        <v>250</v>
      </c>
      <c r="Z2848" t="s">
        <v>251</v>
      </c>
      <c r="AA2848" t="s">
        <v>252</v>
      </c>
      <c r="AB2848" t="s">
        <v>128</v>
      </c>
      <c r="AC2848" t="s">
        <v>247</v>
      </c>
      <c r="AE2848" t="s">
        <v>248</v>
      </c>
      <c r="AF2848" t="s">
        <v>121</v>
      </c>
      <c r="AG2848" s="6">
        <v>96951</v>
      </c>
      <c r="AH2848" t="s">
        <v>122</v>
      </c>
      <c r="AJ2848" s="8">
        <v>16705320350</v>
      </c>
      <c r="AL2848" t="s">
        <v>254</v>
      </c>
      <c r="BE2848" t="str">
        <f>"53-3031.00"</f>
        <v>53-3031.00</v>
      </c>
      <c r="BF2848" t="s">
        <v>406</v>
      </c>
      <c r="BG2848" t="s">
        <v>4453</v>
      </c>
      <c r="BH2848" t="s">
        <v>4454</v>
      </c>
      <c r="BI2848">
        <v>1</v>
      </c>
      <c r="BK2848" s="1">
        <v>45931</v>
      </c>
      <c r="BL2848" s="1">
        <v>47026</v>
      </c>
      <c r="BO2848">
        <v>40</v>
      </c>
      <c r="BP2848">
        <v>0</v>
      </c>
      <c r="BQ2848">
        <v>7</v>
      </c>
      <c r="BR2848">
        <v>7</v>
      </c>
      <c r="BS2848">
        <v>7</v>
      </c>
      <c r="BT2848">
        <v>7</v>
      </c>
      <c r="BU2848">
        <v>7</v>
      </c>
      <c r="BV2848">
        <v>5</v>
      </c>
      <c r="BW2848" t="str">
        <f>"8:00 AM"</f>
        <v>8:00 AM</v>
      </c>
      <c r="BX2848" t="str">
        <f>"4:00 PM"</f>
        <v>4:00 PM</v>
      </c>
      <c r="BY2848" t="s">
        <v>159</v>
      </c>
      <c r="BZ2848">
        <v>0</v>
      </c>
      <c r="CA2848">
        <v>12</v>
      </c>
      <c r="CB2848" t="s">
        <v>117</v>
      </c>
      <c r="CD2848" t="s">
        <v>13512</v>
      </c>
      <c r="CE2848" t="s">
        <v>259</v>
      </c>
      <c r="CG2848" t="s">
        <v>248</v>
      </c>
      <c r="CH2848" t="s">
        <v>121</v>
      </c>
      <c r="CI2848" s="6">
        <v>96951</v>
      </c>
      <c r="CJ2848" s="10">
        <v>8.34</v>
      </c>
      <c r="CK2848" s="10">
        <v>8.34</v>
      </c>
      <c r="CL2848" s="10">
        <v>12.51</v>
      </c>
      <c r="CM2848" s="10">
        <v>12.51</v>
      </c>
      <c r="CN2848" t="s">
        <v>137</v>
      </c>
      <c r="CO2848" t="s">
        <v>140</v>
      </c>
      <c r="CP2848" t="s">
        <v>138</v>
      </c>
      <c r="CR2848" t="s">
        <v>117</v>
      </c>
      <c r="CS2848" t="s">
        <v>139</v>
      </c>
      <c r="CT2848" t="s">
        <v>139</v>
      </c>
      <c r="CU2848" t="s">
        <v>139</v>
      </c>
      <c r="CV2848" t="s">
        <v>140</v>
      </c>
      <c r="CW2848" t="s">
        <v>139</v>
      </c>
      <c r="CX2848" t="s">
        <v>140</v>
      </c>
      <c r="CY2848" t="s">
        <v>539</v>
      </c>
      <c r="CZ2848" s="8">
        <v>16705320350</v>
      </c>
      <c r="DA2848" t="s">
        <v>254</v>
      </c>
      <c r="DB2848" t="s">
        <v>140</v>
      </c>
      <c r="DC2848" t="s">
        <v>139</v>
      </c>
      <c r="DD2848" t="s">
        <v>117</v>
      </c>
    </row>
    <row r="2849" spans="1:114" ht="15" customHeight="1" x14ac:dyDescent="0.35">
      <c r="A2849" t="s">
        <v>11763</v>
      </c>
      <c r="B2849" t="s">
        <v>166</v>
      </c>
      <c r="C2849" s="1">
        <v>45811</v>
      </c>
      <c r="D2849" s="1">
        <v>45859</v>
      </c>
      <c r="E2849" t="s">
        <v>211</v>
      </c>
      <c r="G2849" t="s">
        <v>139</v>
      </c>
      <c r="H2849" t="s">
        <v>117</v>
      </c>
      <c r="I2849" t="s">
        <v>117</v>
      </c>
      <c r="J2849" t="s">
        <v>246</v>
      </c>
      <c r="K2849" t="s">
        <v>246</v>
      </c>
      <c r="L2849" t="s">
        <v>247</v>
      </c>
      <c r="N2849" t="s">
        <v>248</v>
      </c>
      <c r="O2849" t="s">
        <v>121</v>
      </c>
      <c r="P2849" s="6">
        <v>96951</v>
      </c>
      <c r="Q2849" t="s">
        <v>122</v>
      </c>
      <c r="S2849" s="8">
        <v>16705320350</v>
      </c>
      <c r="U2849" t="s">
        <v>249</v>
      </c>
      <c r="V2849">
        <v>445110</v>
      </c>
      <c r="W2849" t="s">
        <v>124</v>
      </c>
      <c r="Y2849" t="s">
        <v>250</v>
      </c>
      <c r="Z2849" t="s">
        <v>251</v>
      </c>
      <c r="AA2849" t="s">
        <v>252</v>
      </c>
      <c r="AB2849" t="s">
        <v>128</v>
      </c>
      <c r="AC2849" t="s">
        <v>7838</v>
      </c>
      <c r="AE2849" t="s">
        <v>248</v>
      </c>
      <c r="AF2849" t="s">
        <v>121</v>
      </c>
      <c r="AG2849" s="6">
        <v>96951</v>
      </c>
      <c r="AH2849" t="s">
        <v>122</v>
      </c>
      <c r="AJ2849" s="8">
        <v>16705320350</v>
      </c>
      <c r="AL2849" t="s">
        <v>254</v>
      </c>
      <c r="BE2849" t="str">
        <f>"49-9071.00"</f>
        <v>49-9071.00</v>
      </c>
      <c r="BF2849" t="s">
        <v>156</v>
      </c>
      <c r="BG2849" t="s">
        <v>7839</v>
      </c>
      <c r="BH2849" t="s">
        <v>2639</v>
      </c>
      <c r="BI2849">
        <v>1</v>
      </c>
      <c r="BK2849" s="1">
        <v>45931</v>
      </c>
      <c r="BL2849" s="1">
        <v>47026</v>
      </c>
      <c r="BO2849">
        <v>40</v>
      </c>
      <c r="BP2849">
        <v>0</v>
      </c>
      <c r="BQ2849">
        <v>7</v>
      </c>
      <c r="BR2849">
        <v>7</v>
      </c>
      <c r="BS2849">
        <v>7</v>
      </c>
      <c r="BT2849">
        <v>7</v>
      </c>
      <c r="BU2849">
        <v>7</v>
      </c>
      <c r="BV2849">
        <v>5</v>
      </c>
      <c r="BW2849" t="str">
        <f>"8:00 AM"</f>
        <v>8:00 AM</v>
      </c>
      <c r="BX2849" t="str">
        <f>"4:00 PM"</f>
        <v>4:00 PM</v>
      </c>
      <c r="BY2849" t="s">
        <v>159</v>
      </c>
      <c r="BZ2849">
        <v>0</v>
      </c>
      <c r="CA2849">
        <v>12</v>
      </c>
      <c r="CB2849" t="s">
        <v>117</v>
      </c>
      <c r="CD2849" t="s">
        <v>7840</v>
      </c>
      <c r="CE2849" t="s">
        <v>259</v>
      </c>
      <c r="CG2849" t="s">
        <v>248</v>
      </c>
      <c r="CH2849" t="s">
        <v>121</v>
      </c>
      <c r="CI2849" s="6">
        <v>96951</v>
      </c>
      <c r="CJ2849" s="10">
        <v>9.75</v>
      </c>
      <c r="CK2849" s="10">
        <v>9.75</v>
      </c>
      <c r="CL2849" s="10">
        <v>14.63</v>
      </c>
      <c r="CM2849" s="10">
        <v>14.63</v>
      </c>
      <c r="CN2849" t="s">
        <v>137</v>
      </c>
      <c r="CO2849" t="s">
        <v>140</v>
      </c>
      <c r="CP2849" t="s">
        <v>138</v>
      </c>
      <c r="CR2849" t="s">
        <v>117</v>
      </c>
      <c r="CS2849" t="s">
        <v>139</v>
      </c>
      <c r="CT2849" t="s">
        <v>139</v>
      </c>
      <c r="CU2849" t="s">
        <v>139</v>
      </c>
      <c r="CV2849" t="s">
        <v>140</v>
      </c>
      <c r="CW2849" t="s">
        <v>139</v>
      </c>
      <c r="CX2849" t="s">
        <v>140</v>
      </c>
      <c r="CY2849" t="s">
        <v>539</v>
      </c>
      <c r="CZ2849" s="8">
        <v>16705320350</v>
      </c>
      <c r="DA2849" t="s">
        <v>254</v>
      </c>
      <c r="DB2849" t="s">
        <v>140</v>
      </c>
      <c r="DC2849" t="s">
        <v>139</v>
      </c>
      <c r="DD2849" t="s">
        <v>117</v>
      </c>
    </row>
    <row r="2850" spans="1:114" ht="15" customHeight="1" x14ac:dyDescent="0.35">
      <c r="A2850" t="s">
        <v>9826</v>
      </c>
      <c r="B2850" t="s">
        <v>166</v>
      </c>
      <c r="C2850" s="1">
        <v>45811</v>
      </c>
      <c r="D2850" s="1">
        <v>45859</v>
      </c>
      <c r="E2850" t="s">
        <v>211</v>
      </c>
      <c r="G2850" t="s">
        <v>139</v>
      </c>
      <c r="H2850" t="s">
        <v>117</v>
      </c>
      <c r="I2850" t="s">
        <v>117</v>
      </c>
      <c r="J2850" t="s">
        <v>246</v>
      </c>
      <c r="K2850" t="s">
        <v>246</v>
      </c>
      <c r="L2850" t="s">
        <v>247</v>
      </c>
      <c r="N2850" t="s">
        <v>248</v>
      </c>
      <c r="O2850" t="s">
        <v>121</v>
      </c>
      <c r="P2850" s="6">
        <v>96951</v>
      </c>
      <c r="Q2850" t="s">
        <v>122</v>
      </c>
      <c r="S2850" s="8">
        <v>16705320350</v>
      </c>
      <c r="U2850" t="s">
        <v>249</v>
      </c>
      <c r="V2850">
        <v>445110</v>
      </c>
      <c r="W2850" t="s">
        <v>124</v>
      </c>
      <c r="Y2850" t="s">
        <v>250</v>
      </c>
      <c r="Z2850" t="s">
        <v>251</v>
      </c>
      <c r="AA2850" t="s">
        <v>252</v>
      </c>
      <c r="AB2850" t="s">
        <v>128</v>
      </c>
      <c r="AC2850" t="s">
        <v>253</v>
      </c>
      <c r="AE2850" t="s">
        <v>248</v>
      </c>
      <c r="AF2850" t="s">
        <v>121</v>
      </c>
      <c r="AG2850" s="6">
        <v>96951</v>
      </c>
      <c r="AH2850" t="s">
        <v>122</v>
      </c>
      <c r="AJ2850" s="8">
        <v>16705320350</v>
      </c>
      <c r="AL2850" t="s">
        <v>254</v>
      </c>
      <c r="BE2850" t="str">
        <f>"53-7065.00"</f>
        <v>53-7065.00</v>
      </c>
      <c r="BF2850" t="s">
        <v>255</v>
      </c>
      <c r="BG2850" t="s">
        <v>256</v>
      </c>
      <c r="BH2850" t="s">
        <v>257</v>
      </c>
      <c r="BI2850">
        <v>1</v>
      </c>
      <c r="BK2850" s="1">
        <v>45931</v>
      </c>
      <c r="BL2850" s="1">
        <v>47026</v>
      </c>
      <c r="BO2850">
        <v>40</v>
      </c>
      <c r="BP2850">
        <v>0</v>
      </c>
      <c r="BQ2850">
        <v>7</v>
      </c>
      <c r="BR2850">
        <v>7</v>
      </c>
      <c r="BS2850">
        <v>7</v>
      </c>
      <c r="BT2850">
        <v>7</v>
      </c>
      <c r="BU2850">
        <v>7</v>
      </c>
      <c r="BV2850">
        <v>5</v>
      </c>
      <c r="BW2850" t="str">
        <f>"8:00 AM"</f>
        <v>8:00 AM</v>
      </c>
      <c r="BX2850" t="str">
        <f>"4:00 PM"</f>
        <v>4:00 PM</v>
      </c>
      <c r="BY2850" t="s">
        <v>159</v>
      </c>
      <c r="BZ2850">
        <v>0</v>
      </c>
      <c r="CA2850">
        <v>12</v>
      </c>
      <c r="CB2850" t="s">
        <v>117</v>
      </c>
      <c r="CD2850" t="s">
        <v>2152</v>
      </c>
      <c r="CE2850" t="s">
        <v>259</v>
      </c>
      <c r="CG2850" t="s">
        <v>248</v>
      </c>
      <c r="CH2850" t="s">
        <v>121</v>
      </c>
      <c r="CI2850" s="6">
        <v>96951</v>
      </c>
      <c r="CJ2850" s="10">
        <v>8.86</v>
      </c>
      <c r="CK2850" s="10">
        <v>8.86</v>
      </c>
      <c r="CL2850" s="10">
        <v>13.29</v>
      </c>
      <c r="CM2850" s="10">
        <v>13.29</v>
      </c>
      <c r="CN2850" t="s">
        <v>137</v>
      </c>
      <c r="CO2850" t="s">
        <v>140</v>
      </c>
      <c r="CP2850" t="s">
        <v>138</v>
      </c>
      <c r="CR2850" t="s">
        <v>117</v>
      </c>
      <c r="CS2850" t="s">
        <v>139</v>
      </c>
      <c r="CT2850" t="s">
        <v>139</v>
      </c>
      <c r="CU2850" t="s">
        <v>139</v>
      </c>
      <c r="CV2850" t="s">
        <v>140</v>
      </c>
      <c r="CW2850" t="s">
        <v>139</v>
      </c>
      <c r="CX2850" t="s">
        <v>140</v>
      </c>
      <c r="CY2850" t="s">
        <v>539</v>
      </c>
      <c r="CZ2850" s="8">
        <v>16705320350</v>
      </c>
      <c r="DA2850" t="s">
        <v>254</v>
      </c>
      <c r="DB2850" t="s">
        <v>140</v>
      </c>
      <c r="DC2850" t="s">
        <v>139</v>
      </c>
      <c r="DD2850" t="s">
        <v>117</v>
      </c>
    </row>
    <row r="2851" spans="1:114" ht="15" customHeight="1" x14ac:dyDescent="0.35">
      <c r="A2851" t="s">
        <v>16196</v>
      </c>
      <c r="B2851" t="s">
        <v>144</v>
      </c>
      <c r="C2851" s="1">
        <v>45812</v>
      </c>
      <c r="D2851" s="1">
        <v>45859</v>
      </c>
      <c r="E2851" t="s">
        <v>211</v>
      </c>
      <c r="G2851" t="s">
        <v>117</v>
      </c>
      <c r="H2851" t="s">
        <v>117</v>
      </c>
      <c r="I2851" t="s">
        <v>117</v>
      </c>
      <c r="J2851" t="s">
        <v>10110</v>
      </c>
      <c r="K2851" t="s">
        <v>16197</v>
      </c>
      <c r="L2851" t="s">
        <v>10596</v>
      </c>
      <c r="M2851" t="s">
        <v>10597</v>
      </c>
      <c r="N2851" t="s">
        <v>136</v>
      </c>
      <c r="O2851" t="s">
        <v>121</v>
      </c>
      <c r="P2851" s="6">
        <v>96950</v>
      </c>
      <c r="Q2851" t="s">
        <v>122</v>
      </c>
      <c r="S2851" s="8">
        <v>16704830338</v>
      </c>
      <c r="T2851">
        <v>0</v>
      </c>
      <c r="U2851" t="s">
        <v>10113</v>
      </c>
      <c r="V2851">
        <v>812112</v>
      </c>
      <c r="W2851" t="s">
        <v>124</v>
      </c>
      <c r="Y2851" t="s">
        <v>849</v>
      </c>
      <c r="Z2851" t="s">
        <v>1983</v>
      </c>
      <c r="AB2851" t="s">
        <v>205</v>
      </c>
      <c r="AC2851" t="s">
        <v>10596</v>
      </c>
      <c r="AD2851" t="s">
        <v>10597</v>
      </c>
      <c r="AE2851" t="s">
        <v>136</v>
      </c>
      <c r="AF2851" t="s">
        <v>121</v>
      </c>
      <c r="AG2851" s="6">
        <v>96950</v>
      </c>
      <c r="AH2851" t="s">
        <v>122</v>
      </c>
      <c r="AJ2851" s="8">
        <v>16704830338</v>
      </c>
      <c r="AK2851">
        <v>0</v>
      </c>
      <c r="AL2851" t="s">
        <v>10114</v>
      </c>
      <c r="BE2851" t="str">
        <f>"39-5012.00"</f>
        <v>39-5012.00</v>
      </c>
      <c r="BF2851" t="s">
        <v>272</v>
      </c>
      <c r="BG2851" t="s">
        <v>16198</v>
      </c>
      <c r="BH2851" t="s">
        <v>16199</v>
      </c>
      <c r="BI2851">
        <v>1</v>
      </c>
      <c r="BJ2851">
        <v>1</v>
      </c>
      <c r="BK2851" s="1">
        <v>45931</v>
      </c>
      <c r="BL2851" s="1">
        <v>46295</v>
      </c>
      <c r="BM2851" s="1">
        <v>45931</v>
      </c>
      <c r="BN2851" s="1">
        <v>46295</v>
      </c>
      <c r="BO2851">
        <v>40</v>
      </c>
      <c r="BP2851">
        <v>0</v>
      </c>
      <c r="BQ2851">
        <v>8</v>
      </c>
      <c r="BR2851">
        <v>8</v>
      </c>
      <c r="BS2851">
        <v>8</v>
      </c>
      <c r="BT2851">
        <v>8</v>
      </c>
      <c r="BU2851">
        <v>8</v>
      </c>
      <c r="BV2851">
        <v>0</v>
      </c>
      <c r="BW2851" t="str">
        <f>"8:00 AM"</f>
        <v>8:00 AM</v>
      </c>
      <c r="BX2851" t="str">
        <f>"5:00 PM"</f>
        <v>5:00 PM</v>
      </c>
      <c r="BY2851" t="s">
        <v>159</v>
      </c>
      <c r="BZ2851">
        <v>0</v>
      </c>
      <c r="CA2851">
        <v>12</v>
      </c>
      <c r="CB2851" t="s">
        <v>117</v>
      </c>
      <c r="CD2851" t="s">
        <v>16200</v>
      </c>
      <c r="CE2851" t="s">
        <v>16201</v>
      </c>
      <c r="CF2851" t="s">
        <v>10597</v>
      </c>
      <c r="CG2851" t="s">
        <v>136</v>
      </c>
      <c r="CH2851" t="s">
        <v>121</v>
      </c>
      <c r="CI2851" s="6">
        <v>96950</v>
      </c>
      <c r="CJ2851" s="10">
        <v>7.98</v>
      </c>
      <c r="CK2851" s="10">
        <v>7.98</v>
      </c>
      <c r="CL2851" s="10">
        <v>11.97</v>
      </c>
      <c r="CM2851" s="10">
        <v>11.97</v>
      </c>
      <c r="CN2851" t="s">
        <v>137</v>
      </c>
      <c r="CO2851" t="s">
        <v>140</v>
      </c>
      <c r="CP2851" t="s">
        <v>138</v>
      </c>
      <c r="CR2851" t="s">
        <v>117</v>
      </c>
      <c r="CS2851" t="s">
        <v>139</v>
      </c>
      <c r="CT2851" t="s">
        <v>140</v>
      </c>
      <c r="CU2851" t="s">
        <v>139</v>
      </c>
      <c r="CV2851" t="s">
        <v>140</v>
      </c>
      <c r="CW2851" t="s">
        <v>139</v>
      </c>
      <c r="CX2851" t="s">
        <v>140</v>
      </c>
      <c r="CY2851" t="s">
        <v>1860</v>
      </c>
      <c r="CZ2851" s="8">
        <v>16704830338</v>
      </c>
      <c r="DA2851" t="s">
        <v>10114</v>
      </c>
      <c r="DB2851" t="s">
        <v>140</v>
      </c>
      <c r="DC2851" t="s">
        <v>139</v>
      </c>
      <c r="DD2851" t="s">
        <v>117</v>
      </c>
      <c r="DE2851" t="s">
        <v>849</v>
      </c>
      <c r="DF2851" t="s">
        <v>1983</v>
      </c>
      <c r="DH2851" t="s">
        <v>10113</v>
      </c>
      <c r="DI2851" t="s">
        <v>10600</v>
      </c>
      <c r="DJ2851" t="s">
        <v>10114</v>
      </c>
    </row>
    <row r="2852" spans="1:114" ht="15" customHeight="1" x14ac:dyDescent="0.35">
      <c r="A2852" t="s">
        <v>8196</v>
      </c>
      <c r="B2852" t="s">
        <v>115</v>
      </c>
      <c r="C2852" s="1">
        <v>45813</v>
      </c>
      <c r="D2852" s="1">
        <v>45859</v>
      </c>
      <c r="E2852" t="s">
        <v>211</v>
      </c>
      <c r="G2852" t="s">
        <v>117</v>
      </c>
      <c r="H2852" t="s">
        <v>117</v>
      </c>
      <c r="I2852" t="s">
        <v>117</v>
      </c>
      <c r="J2852" t="s">
        <v>8197</v>
      </c>
      <c r="K2852" t="s">
        <v>8198</v>
      </c>
      <c r="L2852" t="s">
        <v>8199</v>
      </c>
      <c r="M2852" t="s">
        <v>1853</v>
      </c>
      <c r="N2852" t="s">
        <v>136</v>
      </c>
      <c r="O2852" t="s">
        <v>121</v>
      </c>
      <c r="P2852" s="6">
        <v>96950</v>
      </c>
      <c r="Q2852" t="s">
        <v>122</v>
      </c>
      <c r="S2852" s="8">
        <v>16704833702</v>
      </c>
      <c r="T2852">
        <v>0</v>
      </c>
      <c r="U2852" t="s">
        <v>8200</v>
      </c>
      <c r="V2852">
        <v>53111</v>
      </c>
      <c r="W2852" t="s">
        <v>124</v>
      </c>
      <c r="Y2852" t="s">
        <v>8201</v>
      </c>
      <c r="Z2852" t="s">
        <v>8202</v>
      </c>
      <c r="AB2852" t="s">
        <v>237</v>
      </c>
      <c r="AC2852" t="s">
        <v>8199</v>
      </c>
      <c r="AD2852" t="s">
        <v>1853</v>
      </c>
      <c r="AE2852" t="s">
        <v>136</v>
      </c>
      <c r="AF2852" t="s">
        <v>121</v>
      </c>
      <c r="AG2852" s="6">
        <v>96950</v>
      </c>
      <c r="AH2852" t="s">
        <v>122</v>
      </c>
      <c r="AJ2852" s="8">
        <v>16704833702</v>
      </c>
      <c r="AK2852">
        <v>0</v>
      </c>
      <c r="AL2852" t="s">
        <v>8203</v>
      </c>
      <c r="BE2852" t="str">
        <f>"49-9071.00"</f>
        <v>49-9071.00</v>
      </c>
      <c r="BF2852" t="s">
        <v>156</v>
      </c>
      <c r="BG2852" t="s">
        <v>8204</v>
      </c>
      <c r="BH2852" t="s">
        <v>2639</v>
      </c>
      <c r="BI2852">
        <v>2</v>
      </c>
      <c r="BK2852" s="1">
        <v>45931</v>
      </c>
      <c r="BL2852" s="1">
        <v>46295</v>
      </c>
      <c r="BO2852">
        <v>40</v>
      </c>
      <c r="BP2852">
        <v>0</v>
      </c>
      <c r="BQ2852">
        <v>8</v>
      </c>
      <c r="BR2852">
        <v>8</v>
      </c>
      <c r="BS2852">
        <v>8</v>
      </c>
      <c r="BT2852">
        <v>8</v>
      </c>
      <c r="BU2852">
        <v>8</v>
      </c>
      <c r="BV2852">
        <v>0</v>
      </c>
      <c r="BW2852" t="str">
        <f>"8:00 AM"</f>
        <v>8:00 AM</v>
      </c>
      <c r="BX2852" t="str">
        <f>"5:00 PM"</f>
        <v>5:00 PM</v>
      </c>
      <c r="BY2852" t="s">
        <v>159</v>
      </c>
      <c r="BZ2852">
        <v>0</v>
      </c>
      <c r="CA2852">
        <v>24</v>
      </c>
      <c r="CB2852" t="s">
        <v>117</v>
      </c>
      <c r="CD2852" t="s">
        <v>8205</v>
      </c>
      <c r="CE2852" t="s">
        <v>8199</v>
      </c>
      <c r="CF2852" t="s">
        <v>1853</v>
      </c>
      <c r="CG2852" t="s">
        <v>136</v>
      </c>
      <c r="CH2852" t="s">
        <v>121</v>
      </c>
      <c r="CI2852" s="6">
        <v>96950</v>
      </c>
      <c r="CJ2852" s="10">
        <v>9.75</v>
      </c>
      <c r="CK2852" s="10">
        <v>9.75</v>
      </c>
      <c r="CL2852" s="10">
        <v>14.63</v>
      </c>
      <c r="CM2852" s="10">
        <v>14.63</v>
      </c>
      <c r="CN2852" t="s">
        <v>137</v>
      </c>
      <c r="CO2852" t="s">
        <v>140</v>
      </c>
      <c r="CP2852" t="s">
        <v>138</v>
      </c>
      <c r="CR2852" t="s">
        <v>117</v>
      </c>
      <c r="CS2852" t="s">
        <v>139</v>
      </c>
      <c r="CT2852" t="s">
        <v>140</v>
      </c>
      <c r="CU2852" t="s">
        <v>139</v>
      </c>
      <c r="CV2852" t="s">
        <v>140</v>
      </c>
      <c r="CW2852" t="s">
        <v>139</v>
      </c>
      <c r="CX2852" t="s">
        <v>140</v>
      </c>
      <c r="CY2852" t="s">
        <v>1860</v>
      </c>
      <c r="CZ2852" s="8">
        <v>16702333702</v>
      </c>
      <c r="DA2852" t="s">
        <v>8203</v>
      </c>
      <c r="DB2852" t="s">
        <v>140</v>
      </c>
      <c r="DC2852" t="s">
        <v>139</v>
      </c>
      <c r="DD2852" t="s">
        <v>117</v>
      </c>
      <c r="DE2852" t="s">
        <v>8201</v>
      </c>
      <c r="DF2852" t="s">
        <v>8202</v>
      </c>
      <c r="DH2852" t="s">
        <v>8200</v>
      </c>
      <c r="DI2852" t="s">
        <v>8206</v>
      </c>
      <c r="DJ2852" t="s">
        <v>8203</v>
      </c>
    </row>
    <row r="2853" spans="1:114" ht="15" customHeight="1" x14ac:dyDescent="0.35">
      <c r="A2853" t="s">
        <v>2005</v>
      </c>
      <c r="B2853" t="s">
        <v>115</v>
      </c>
      <c r="C2853" s="1">
        <v>45814</v>
      </c>
      <c r="D2853" s="1">
        <v>45859</v>
      </c>
      <c r="E2853" t="s">
        <v>116</v>
      </c>
      <c r="F2853" s="1">
        <v>45869</v>
      </c>
      <c r="G2853" t="s">
        <v>117</v>
      </c>
      <c r="H2853" t="s">
        <v>117</v>
      </c>
      <c r="I2853" t="s">
        <v>117</v>
      </c>
      <c r="J2853" t="s">
        <v>1110</v>
      </c>
      <c r="K2853" t="s">
        <v>1111</v>
      </c>
      <c r="L2853" t="s">
        <v>1112</v>
      </c>
      <c r="N2853" t="s">
        <v>136</v>
      </c>
      <c r="O2853" t="s">
        <v>121</v>
      </c>
      <c r="P2853" s="6">
        <v>96950</v>
      </c>
      <c r="Q2853" t="s">
        <v>122</v>
      </c>
      <c r="S2853" s="8">
        <v>16703227251</v>
      </c>
      <c r="U2853" t="s">
        <v>1113</v>
      </c>
      <c r="V2853">
        <v>336612</v>
      </c>
      <c r="W2853" t="s">
        <v>124</v>
      </c>
      <c r="Y2853" t="s">
        <v>1114</v>
      </c>
      <c r="Z2853" t="s">
        <v>1115</v>
      </c>
      <c r="AA2853" t="s">
        <v>1116</v>
      </c>
      <c r="AB2853" t="s">
        <v>2006</v>
      </c>
      <c r="AC2853" t="s">
        <v>2007</v>
      </c>
      <c r="AD2853" t="s">
        <v>2008</v>
      </c>
      <c r="AE2853" t="s">
        <v>136</v>
      </c>
      <c r="AF2853" t="s">
        <v>121</v>
      </c>
      <c r="AG2853" s="6">
        <v>96950</v>
      </c>
      <c r="AH2853" t="s">
        <v>122</v>
      </c>
      <c r="AJ2853" s="8">
        <v>16703227251</v>
      </c>
      <c r="AL2853" t="s">
        <v>1118</v>
      </c>
      <c r="BE2853" t="str">
        <f>"49-9071.00"</f>
        <v>49-9071.00</v>
      </c>
      <c r="BF2853" t="s">
        <v>156</v>
      </c>
      <c r="BG2853" t="s">
        <v>2009</v>
      </c>
      <c r="BH2853" t="s">
        <v>2010</v>
      </c>
      <c r="BI2853">
        <v>2</v>
      </c>
      <c r="BK2853" s="1">
        <v>45871</v>
      </c>
      <c r="BL2853" s="1">
        <v>46235</v>
      </c>
      <c r="BO2853">
        <v>40</v>
      </c>
      <c r="BP2853">
        <v>0</v>
      </c>
      <c r="BQ2853">
        <v>8</v>
      </c>
      <c r="BR2853">
        <v>8</v>
      </c>
      <c r="BS2853">
        <v>8</v>
      </c>
      <c r="BT2853">
        <v>8</v>
      </c>
      <c r="BU2853">
        <v>8</v>
      </c>
      <c r="BV2853">
        <v>0</v>
      </c>
      <c r="BW2853" t="str">
        <f>"7:30 AM"</f>
        <v>7:30 AM</v>
      </c>
      <c r="BX2853" t="str">
        <f>"4:30 PM"</f>
        <v>4:30 PM</v>
      </c>
      <c r="BY2853" t="s">
        <v>159</v>
      </c>
      <c r="BZ2853">
        <v>0</v>
      </c>
      <c r="CA2853">
        <v>12</v>
      </c>
      <c r="CB2853" t="s">
        <v>117</v>
      </c>
      <c r="CD2853" t="s">
        <v>2011</v>
      </c>
      <c r="CE2853" t="s">
        <v>2012</v>
      </c>
      <c r="CG2853" t="s">
        <v>120</v>
      </c>
      <c r="CH2853" t="s">
        <v>121</v>
      </c>
      <c r="CI2853" s="6">
        <v>96950</v>
      </c>
      <c r="CJ2853" s="10">
        <v>9.75</v>
      </c>
      <c r="CK2853" s="10">
        <v>9.75</v>
      </c>
      <c r="CL2853" s="10">
        <v>0</v>
      </c>
      <c r="CM2853" s="10">
        <v>0</v>
      </c>
      <c r="CN2853" t="s">
        <v>137</v>
      </c>
      <c r="CO2853" t="s">
        <v>140</v>
      </c>
      <c r="CP2853" t="s">
        <v>138</v>
      </c>
      <c r="CR2853" t="s">
        <v>117</v>
      </c>
      <c r="CS2853" t="s">
        <v>139</v>
      </c>
      <c r="CT2853" t="s">
        <v>140</v>
      </c>
      <c r="CU2853" t="s">
        <v>140</v>
      </c>
      <c r="CV2853" t="s">
        <v>140</v>
      </c>
      <c r="CW2853" t="s">
        <v>139</v>
      </c>
      <c r="CX2853" t="s">
        <v>140</v>
      </c>
      <c r="CY2853" t="s">
        <v>2013</v>
      </c>
      <c r="CZ2853" s="8">
        <v>16703227251</v>
      </c>
      <c r="DA2853" t="s">
        <v>1118</v>
      </c>
      <c r="DB2853" t="s">
        <v>140</v>
      </c>
      <c r="DC2853" t="s">
        <v>139</v>
      </c>
      <c r="DD2853" t="s">
        <v>117</v>
      </c>
    </row>
    <row r="2854" spans="1:114" ht="15" customHeight="1" x14ac:dyDescent="0.35">
      <c r="A2854" t="s">
        <v>14970</v>
      </c>
      <c r="B2854" t="s">
        <v>278</v>
      </c>
      <c r="C2854" s="1">
        <v>45840</v>
      </c>
      <c r="D2854" s="1">
        <v>45859</v>
      </c>
      <c r="E2854" t="s">
        <v>211</v>
      </c>
      <c r="G2854" t="s">
        <v>117</v>
      </c>
      <c r="H2854" t="s">
        <v>117</v>
      </c>
      <c r="I2854" t="s">
        <v>117</v>
      </c>
      <c r="J2854" t="s">
        <v>4640</v>
      </c>
      <c r="K2854" t="s">
        <v>14891</v>
      </c>
      <c r="L2854" t="s">
        <v>1326</v>
      </c>
      <c r="M2854" t="s">
        <v>4211</v>
      </c>
      <c r="N2854" t="s">
        <v>839</v>
      </c>
      <c r="O2854" t="s">
        <v>121</v>
      </c>
      <c r="P2854" s="6">
        <v>96913</v>
      </c>
      <c r="Q2854" t="s">
        <v>122</v>
      </c>
      <c r="S2854" s="8">
        <v>16703236877</v>
      </c>
      <c r="U2854" t="s">
        <v>4212</v>
      </c>
      <c r="V2854">
        <v>621610</v>
      </c>
      <c r="W2854" t="s">
        <v>124</v>
      </c>
      <c r="Y2854" t="s">
        <v>1329</v>
      </c>
      <c r="Z2854" t="s">
        <v>1330</v>
      </c>
      <c r="AA2854" t="s">
        <v>4800</v>
      </c>
      <c r="AB2854" t="s">
        <v>128</v>
      </c>
      <c r="AC2854" t="s">
        <v>1332</v>
      </c>
      <c r="AE2854" t="s">
        <v>839</v>
      </c>
      <c r="AF2854" t="s">
        <v>578</v>
      </c>
      <c r="AG2854" s="6">
        <v>96931</v>
      </c>
      <c r="AH2854" t="s">
        <v>122</v>
      </c>
      <c r="AJ2854" s="8">
        <v>16716498746</v>
      </c>
      <c r="AK2854">
        <v>203</v>
      </c>
      <c r="AL2854" t="s">
        <v>1333</v>
      </c>
      <c r="BE2854" t="str">
        <f>"31-2021.00"</f>
        <v>31-2021.00</v>
      </c>
      <c r="BF2854" t="s">
        <v>4801</v>
      </c>
      <c r="BG2854" t="s">
        <v>14892</v>
      </c>
      <c r="BH2854" t="s">
        <v>4803</v>
      </c>
      <c r="BI2854">
        <v>3</v>
      </c>
      <c r="BK2854" s="1">
        <v>45964</v>
      </c>
      <c r="BL2854" s="1">
        <v>46328</v>
      </c>
      <c r="BO2854">
        <v>40</v>
      </c>
      <c r="BP2854">
        <v>0</v>
      </c>
      <c r="BQ2854">
        <v>8</v>
      </c>
      <c r="BR2854">
        <v>8</v>
      </c>
      <c r="BS2854">
        <v>8</v>
      </c>
      <c r="BT2854">
        <v>8</v>
      </c>
      <c r="BU2854">
        <v>5</v>
      </c>
      <c r="BV2854">
        <v>3</v>
      </c>
      <c r="BW2854" t="str">
        <f>"8:30 AM"</f>
        <v>8:30 AM</v>
      </c>
      <c r="BX2854" t="str">
        <f>"5:30 PM"</f>
        <v>5:30 PM</v>
      </c>
      <c r="BY2854" t="s">
        <v>459</v>
      </c>
      <c r="BZ2854">
        <v>0</v>
      </c>
      <c r="CA2854">
        <v>0</v>
      </c>
      <c r="CB2854" t="s">
        <v>117</v>
      </c>
      <c r="CD2854" t="s">
        <v>4804</v>
      </c>
      <c r="CE2854" t="s">
        <v>1326</v>
      </c>
      <c r="CF2854" t="s">
        <v>4211</v>
      </c>
      <c r="CG2854" t="s">
        <v>120</v>
      </c>
      <c r="CH2854" t="s">
        <v>121</v>
      </c>
      <c r="CI2854" s="6">
        <v>96950</v>
      </c>
      <c r="CJ2854" s="10">
        <v>20.260000000000002</v>
      </c>
      <c r="CK2854" s="10">
        <v>20.260000000000002</v>
      </c>
      <c r="CN2854" t="s">
        <v>137</v>
      </c>
      <c r="CP2854" t="s">
        <v>138</v>
      </c>
      <c r="CR2854" t="s">
        <v>117</v>
      </c>
      <c r="CS2854" t="s">
        <v>139</v>
      </c>
      <c r="CT2854" t="s">
        <v>139</v>
      </c>
      <c r="CU2854" t="s">
        <v>140</v>
      </c>
      <c r="CV2854" t="s">
        <v>140</v>
      </c>
      <c r="CW2854" t="s">
        <v>139</v>
      </c>
      <c r="CX2854" t="s">
        <v>140</v>
      </c>
      <c r="CY2854" t="s">
        <v>140</v>
      </c>
      <c r="CZ2854" s="8">
        <v>16703236877</v>
      </c>
      <c r="DA2854" t="s">
        <v>14971</v>
      </c>
      <c r="DB2854" t="s">
        <v>140</v>
      </c>
      <c r="DC2854" t="s">
        <v>139</v>
      </c>
      <c r="DD2854" t="s">
        <v>117</v>
      </c>
    </row>
    <row r="2855" spans="1:114" ht="15" customHeight="1" x14ac:dyDescent="0.35">
      <c r="A2855" t="s">
        <v>4797</v>
      </c>
      <c r="B2855" t="s">
        <v>278</v>
      </c>
      <c r="C2855" s="1">
        <v>45840</v>
      </c>
      <c r="D2855" s="1">
        <v>45859</v>
      </c>
      <c r="E2855" t="s">
        <v>211</v>
      </c>
      <c r="G2855" t="s">
        <v>117</v>
      </c>
      <c r="H2855" t="s">
        <v>117</v>
      </c>
      <c r="I2855" t="s">
        <v>117</v>
      </c>
      <c r="J2855" t="s">
        <v>1324</v>
      </c>
      <c r="K2855" t="s">
        <v>4798</v>
      </c>
      <c r="L2855" t="s">
        <v>1326</v>
      </c>
      <c r="M2855" t="s">
        <v>4799</v>
      </c>
      <c r="N2855" t="s">
        <v>120</v>
      </c>
      <c r="O2855" t="s">
        <v>121</v>
      </c>
      <c r="P2855" s="6">
        <v>96950</v>
      </c>
      <c r="Q2855" t="s">
        <v>122</v>
      </c>
      <c r="S2855" s="8">
        <v>16703236877</v>
      </c>
      <c r="U2855" t="s">
        <v>1328</v>
      </c>
      <c r="V2855">
        <v>621610</v>
      </c>
      <c r="W2855" t="s">
        <v>124</v>
      </c>
      <c r="Y2855" t="s">
        <v>1329</v>
      </c>
      <c r="Z2855" t="s">
        <v>1330</v>
      </c>
      <c r="AA2855" t="s">
        <v>4800</v>
      </c>
      <c r="AB2855" t="s">
        <v>128</v>
      </c>
      <c r="AC2855" t="s">
        <v>1332</v>
      </c>
      <c r="AE2855" t="s">
        <v>839</v>
      </c>
      <c r="AF2855" t="s">
        <v>578</v>
      </c>
      <c r="AG2855" s="6">
        <v>96913</v>
      </c>
      <c r="AH2855" t="s">
        <v>122</v>
      </c>
      <c r="AJ2855" s="8">
        <v>16716498746</v>
      </c>
      <c r="AK2855">
        <v>203</v>
      </c>
      <c r="AL2855" t="s">
        <v>1333</v>
      </c>
      <c r="BE2855" t="str">
        <f>"31-2021.00"</f>
        <v>31-2021.00</v>
      </c>
      <c r="BF2855" t="s">
        <v>4801</v>
      </c>
      <c r="BG2855" t="s">
        <v>4802</v>
      </c>
      <c r="BH2855" t="s">
        <v>4803</v>
      </c>
      <c r="BI2855">
        <v>3</v>
      </c>
      <c r="BK2855" s="1">
        <v>45964</v>
      </c>
      <c r="BL2855" s="1">
        <v>46328</v>
      </c>
      <c r="BO2855">
        <v>40</v>
      </c>
      <c r="BP2855">
        <v>0</v>
      </c>
      <c r="BQ2855">
        <v>8</v>
      </c>
      <c r="BR2855">
        <v>8</v>
      </c>
      <c r="BS2855">
        <v>8</v>
      </c>
      <c r="BT2855">
        <v>8</v>
      </c>
      <c r="BU2855">
        <v>5</v>
      </c>
      <c r="BV2855">
        <v>3</v>
      </c>
      <c r="BW2855" t="str">
        <f>"8:30 AM"</f>
        <v>8:30 AM</v>
      </c>
      <c r="BX2855" t="str">
        <f>"5:30 PM"</f>
        <v>5:30 PM</v>
      </c>
      <c r="BY2855" t="s">
        <v>459</v>
      </c>
      <c r="BZ2855">
        <v>0</v>
      </c>
      <c r="CA2855">
        <v>0</v>
      </c>
      <c r="CB2855" t="s">
        <v>117</v>
      </c>
      <c r="CD2855" t="s">
        <v>4804</v>
      </c>
      <c r="CE2855" t="s">
        <v>1326</v>
      </c>
      <c r="CF2855" t="s">
        <v>1327</v>
      </c>
      <c r="CG2855" t="s">
        <v>120</v>
      </c>
      <c r="CH2855" t="s">
        <v>121</v>
      </c>
      <c r="CI2855" s="6">
        <v>96950</v>
      </c>
      <c r="CJ2855" s="10">
        <v>20.260000000000002</v>
      </c>
      <c r="CK2855" s="10">
        <v>20.260000000000002</v>
      </c>
      <c r="CN2855" t="s">
        <v>137</v>
      </c>
      <c r="CP2855" t="s">
        <v>138</v>
      </c>
      <c r="CR2855" t="s">
        <v>117</v>
      </c>
      <c r="CS2855" t="s">
        <v>139</v>
      </c>
      <c r="CT2855" t="s">
        <v>139</v>
      </c>
      <c r="CU2855" t="s">
        <v>140</v>
      </c>
      <c r="CV2855" t="s">
        <v>140</v>
      </c>
      <c r="CW2855" t="s">
        <v>139</v>
      </c>
      <c r="CX2855" t="s">
        <v>140</v>
      </c>
      <c r="CY2855" t="s">
        <v>140</v>
      </c>
      <c r="CZ2855" s="8">
        <v>16703236877</v>
      </c>
      <c r="DA2855" t="s">
        <v>1338</v>
      </c>
      <c r="DB2855" t="s">
        <v>140</v>
      </c>
      <c r="DC2855" t="s">
        <v>139</v>
      </c>
      <c r="DD2855" t="s">
        <v>117</v>
      </c>
    </row>
    <row r="2856" spans="1:114" ht="15" customHeight="1" x14ac:dyDescent="0.35">
      <c r="A2856" t="s">
        <v>16229</v>
      </c>
      <c r="B2856" t="s">
        <v>278</v>
      </c>
      <c r="C2856" s="1">
        <v>45840</v>
      </c>
      <c r="D2856" s="1">
        <v>45859</v>
      </c>
      <c r="E2856" t="s">
        <v>116</v>
      </c>
      <c r="F2856" s="1">
        <v>45960</v>
      </c>
      <c r="G2856" t="s">
        <v>139</v>
      </c>
      <c r="H2856" t="s">
        <v>117</v>
      </c>
      <c r="I2856" t="s">
        <v>117</v>
      </c>
      <c r="J2856" t="s">
        <v>1324</v>
      </c>
      <c r="K2856" t="s">
        <v>1325</v>
      </c>
      <c r="L2856" t="s">
        <v>1326</v>
      </c>
      <c r="M2856" t="s">
        <v>1327</v>
      </c>
      <c r="N2856" t="s">
        <v>120</v>
      </c>
      <c r="O2856" t="s">
        <v>121</v>
      </c>
      <c r="P2856" s="6">
        <v>96950</v>
      </c>
      <c r="Q2856" t="s">
        <v>122</v>
      </c>
      <c r="S2856" s="8">
        <v>16703236877</v>
      </c>
      <c r="U2856" t="s">
        <v>1328</v>
      </c>
      <c r="V2856">
        <v>621610</v>
      </c>
      <c r="W2856" t="s">
        <v>124</v>
      </c>
      <c r="Y2856" t="s">
        <v>1329</v>
      </c>
      <c r="Z2856" t="s">
        <v>1330</v>
      </c>
      <c r="AA2856" t="s">
        <v>1331</v>
      </c>
      <c r="AB2856" t="s">
        <v>128</v>
      </c>
      <c r="AC2856" t="s">
        <v>1332</v>
      </c>
      <c r="AE2856" t="s">
        <v>839</v>
      </c>
      <c r="AF2856" t="s">
        <v>578</v>
      </c>
      <c r="AG2856" s="6">
        <v>96931</v>
      </c>
      <c r="AH2856" t="s">
        <v>122</v>
      </c>
      <c r="AJ2856" s="8">
        <v>16716498746</v>
      </c>
      <c r="AK2856">
        <v>203</v>
      </c>
      <c r="AL2856" t="s">
        <v>1333</v>
      </c>
      <c r="BE2856" t="str">
        <f>"43-3031.00"</f>
        <v>43-3031.00</v>
      </c>
      <c r="BF2856" t="s">
        <v>357</v>
      </c>
      <c r="BG2856" t="s">
        <v>1334</v>
      </c>
      <c r="BH2856" t="s">
        <v>1335</v>
      </c>
      <c r="BI2856">
        <v>1</v>
      </c>
      <c r="BK2856" s="1">
        <v>45962</v>
      </c>
      <c r="BL2856" s="1">
        <v>47057</v>
      </c>
      <c r="BO2856">
        <v>40</v>
      </c>
      <c r="BP2856">
        <v>0</v>
      </c>
      <c r="BQ2856">
        <v>8</v>
      </c>
      <c r="BR2856">
        <v>8</v>
      </c>
      <c r="BS2856">
        <v>8</v>
      </c>
      <c r="BT2856">
        <v>8</v>
      </c>
      <c r="BU2856">
        <v>5</v>
      </c>
      <c r="BV2856">
        <v>3</v>
      </c>
      <c r="BW2856" t="str">
        <f>"8:30 AM"</f>
        <v>8:30 AM</v>
      </c>
      <c r="BX2856" t="str">
        <f>"5:30 PM"</f>
        <v>5:30 PM</v>
      </c>
      <c r="BY2856" t="s">
        <v>159</v>
      </c>
      <c r="BZ2856">
        <v>0</v>
      </c>
      <c r="CA2856">
        <v>12</v>
      </c>
      <c r="CB2856" t="s">
        <v>117</v>
      </c>
      <c r="CD2856" t="s">
        <v>1336</v>
      </c>
      <c r="CE2856" t="s">
        <v>1337</v>
      </c>
      <c r="CF2856" t="s">
        <v>1327</v>
      </c>
      <c r="CG2856" t="s">
        <v>120</v>
      </c>
      <c r="CH2856" t="s">
        <v>121</v>
      </c>
      <c r="CI2856" s="6">
        <v>96950</v>
      </c>
      <c r="CJ2856" s="10">
        <v>12.28</v>
      </c>
      <c r="CK2856" s="10">
        <v>12.28</v>
      </c>
      <c r="CN2856" t="s">
        <v>137</v>
      </c>
      <c r="CO2856">
        <v>0</v>
      </c>
      <c r="CP2856" t="s">
        <v>138</v>
      </c>
      <c r="CR2856" t="s">
        <v>117</v>
      </c>
      <c r="CS2856" t="s">
        <v>139</v>
      </c>
      <c r="CT2856" t="s">
        <v>140</v>
      </c>
      <c r="CU2856" t="s">
        <v>140</v>
      </c>
      <c r="CV2856" t="s">
        <v>140</v>
      </c>
      <c r="CW2856" t="s">
        <v>139</v>
      </c>
      <c r="CX2856" t="s">
        <v>140</v>
      </c>
      <c r="CY2856" t="s">
        <v>140</v>
      </c>
      <c r="CZ2856" s="8">
        <v>16703236877</v>
      </c>
      <c r="DA2856" t="s">
        <v>1338</v>
      </c>
      <c r="DB2856" t="s">
        <v>140</v>
      </c>
      <c r="DC2856" t="s">
        <v>139</v>
      </c>
      <c r="DD2856" t="s">
        <v>117</v>
      </c>
    </row>
    <row r="2857" spans="1:114" ht="15" customHeight="1" x14ac:dyDescent="0.35">
      <c r="A2857" t="s">
        <v>11772</v>
      </c>
      <c r="B2857" t="s">
        <v>278</v>
      </c>
      <c r="C2857" s="1">
        <v>45840</v>
      </c>
      <c r="D2857" s="1">
        <v>45859</v>
      </c>
      <c r="E2857" t="s">
        <v>211</v>
      </c>
      <c r="G2857" t="s">
        <v>117</v>
      </c>
      <c r="H2857" t="s">
        <v>117</v>
      </c>
      <c r="I2857" t="s">
        <v>117</v>
      </c>
      <c r="J2857" t="s">
        <v>1324</v>
      </c>
      <c r="K2857" t="s">
        <v>1325</v>
      </c>
      <c r="L2857" t="s">
        <v>1326</v>
      </c>
      <c r="M2857" t="s">
        <v>1327</v>
      </c>
      <c r="N2857" t="s">
        <v>120</v>
      </c>
      <c r="O2857" t="s">
        <v>121</v>
      </c>
      <c r="P2857" s="6">
        <v>96950</v>
      </c>
      <c r="Q2857" t="s">
        <v>122</v>
      </c>
      <c r="S2857" s="8">
        <v>16703236877</v>
      </c>
      <c r="U2857" t="s">
        <v>1328</v>
      </c>
      <c r="V2857">
        <v>621610</v>
      </c>
      <c r="W2857" t="s">
        <v>124</v>
      </c>
      <c r="Y2857" t="s">
        <v>1329</v>
      </c>
      <c r="Z2857" t="s">
        <v>1330</v>
      </c>
      <c r="AA2857" t="s">
        <v>1331</v>
      </c>
      <c r="AB2857" t="s">
        <v>128</v>
      </c>
      <c r="AC2857" t="s">
        <v>1332</v>
      </c>
      <c r="AE2857" t="s">
        <v>839</v>
      </c>
      <c r="AF2857" t="s">
        <v>578</v>
      </c>
      <c r="AG2857" s="6">
        <v>96931</v>
      </c>
      <c r="AH2857" t="s">
        <v>122</v>
      </c>
      <c r="AJ2857" s="8">
        <v>16716498746</v>
      </c>
      <c r="AK2857">
        <v>203</v>
      </c>
      <c r="AL2857" t="s">
        <v>1333</v>
      </c>
      <c r="BE2857" t="str">
        <f>"43-3031.00"</f>
        <v>43-3031.00</v>
      </c>
      <c r="BF2857" t="s">
        <v>357</v>
      </c>
      <c r="BG2857" t="s">
        <v>1334</v>
      </c>
      <c r="BH2857" t="s">
        <v>1335</v>
      </c>
      <c r="BI2857">
        <v>3</v>
      </c>
      <c r="BK2857" s="1">
        <v>45962</v>
      </c>
      <c r="BL2857" s="1">
        <v>46326</v>
      </c>
      <c r="BO2857">
        <v>40</v>
      </c>
      <c r="BP2857">
        <v>0</v>
      </c>
      <c r="BQ2857">
        <v>8</v>
      </c>
      <c r="BR2857">
        <v>8</v>
      </c>
      <c r="BS2857">
        <v>8</v>
      </c>
      <c r="BT2857">
        <v>8</v>
      </c>
      <c r="BU2857">
        <v>5</v>
      </c>
      <c r="BV2857">
        <v>3</v>
      </c>
      <c r="BW2857" t="str">
        <f>"2:30 AM"</f>
        <v>2:30 AM</v>
      </c>
      <c r="BX2857" t="str">
        <f>"5:30 PM"</f>
        <v>5:30 PM</v>
      </c>
      <c r="BY2857" t="s">
        <v>159</v>
      </c>
      <c r="BZ2857">
        <v>0</v>
      </c>
      <c r="CA2857">
        <v>12</v>
      </c>
      <c r="CB2857" t="s">
        <v>117</v>
      </c>
      <c r="CD2857" t="s">
        <v>1336</v>
      </c>
      <c r="CE2857" t="s">
        <v>1337</v>
      </c>
      <c r="CF2857" t="s">
        <v>1327</v>
      </c>
      <c r="CG2857" t="s">
        <v>120</v>
      </c>
      <c r="CH2857" t="s">
        <v>121</v>
      </c>
      <c r="CI2857" s="6">
        <v>96950</v>
      </c>
      <c r="CJ2857" s="10">
        <v>12.28</v>
      </c>
      <c r="CK2857" s="10">
        <v>12.28</v>
      </c>
      <c r="CN2857" t="s">
        <v>137</v>
      </c>
      <c r="CO2857">
        <v>0</v>
      </c>
      <c r="CP2857" t="s">
        <v>138</v>
      </c>
      <c r="CR2857" t="s">
        <v>117</v>
      </c>
      <c r="CS2857" t="s">
        <v>139</v>
      </c>
      <c r="CT2857" t="s">
        <v>140</v>
      </c>
      <c r="CU2857" t="s">
        <v>140</v>
      </c>
      <c r="CV2857" t="s">
        <v>140</v>
      </c>
      <c r="CW2857" t="s">
        <v>139</v>
      </c>
      <c r="CX2857" t="s">
        <v>140</v>
      </c>
      <c r="CY2857" t="s">
        <v>140</v>
      </c>
      <c r="CZ2857" s="8">
        <v>16703236877</v>
      </c>
      <c r="DA2857" t="s">
        <v>1333</v>
      </c>
      <c r="DB2857" t="s">
        <v>140</v>
      </c>
      <c r="DC2857" t="s">
        <v>139</v>
      </c>
      <c r="DD2857" t="s">
        <v>117</v>
      </c>
    </row>
    <row r="2858" spans="1:114" ht="15" customHeight="1" x14ac:dyDescent="0.35">
      <c r="A2858" t="s">
        <v>11778</v>
      </c>
      <c r="B2858" t="s">
        <v>115</v>
      </c>
      <c r="C2858" s="1">
        <v>45858</v>
      </c>
      <c r="D2858" s="1">
        <v>45859</v>
      </c>
      <c r="E2858" t="s">
        <v>211</v>
      </c>
      <c r="G2858" t="s">
        <v>117</v>
      </c>
      <c r="H2858" t="s">
        <v>117</v>
      </c>
      <c r="I2858" t="s">
        <v>117</v>
      </c>
      <c r="J2858" t="s">
        <v>4110</v>
      </c>
      <c r="K2858" t="s">
        <v>4111</v>
      </c>
      <c r="L2858" t="s">
        <v>4112</v>
      </c>
      <c r="M2858" t="s">
        <v>4113</v>
      </c>
      <c r="N2858" t="s">
        <v>120</v>
      </c>
      <c r="O2858" t="s">
        <v>121</v>
      </c>
      <c r="P2858" s="6">
        <v>96950</v>
      </c>
      <c r="Q2858" t="s">
        <v>122</v>
      </c>
      <c r="S2858" s="8">
        <v>16702353285</v>
      </c>
      <c r="U2858" t="s">
        <v>4114</v>
      </c>
      <c r="V2858">
        <v>81111</v>
      </c>
      <c r="W2858" t="s">
        <v>124</v>
      </c>
      <c r="Y2858" t="s">
        <v>4115</v>
      </c>
      <c r="Z2858" t="s">
        <v>4116</v>
      </c>
      <c r="AA2858" t="s">
        <v>1265</v>
      </c>
      <c r="AB2858" t="s">
        <v>1930</v>
      </c>
      <c r="AC2858" t="s">
        <v>4112</v>
      </c>
      <c r="AD2858" t="s">
        <v>4113</v>
      </c>
      <c r="AE2858" t="s">
        <v>120</v>
      </c>
      <c r="AF2858" t="s">
        <v>121</v>
      </c>
      <c r="AG2858" s="6">
        <v>96950</v>
      </c>
      <c r="AH2858" t="s">
        <v>122</v>
      </c>
      <c r="AJ2858" s="8">
        <v>16702353285</v>
      </c>
      <c r="AL2858" t="s">
        <v>4117</v>
      </c>
      <c r="BE2858" t="str">
        <f>"43-3031.00"</f>
        <v>43-3031.00</v>
      </c>
      <c r="BF2858" t="s">
        <v>357</v>
      </c>
      <c r="BG2858" t="s">
        <v>11779</v>
      </c>
      <c r="BH2858" t="s">
        <v>537</v>
      </c>
      <c r="BI2858">
        <v>1</v>
      </c>
      <c r="BK2858" s="1">
        <v>45976</v>
      </c>
      <c r="BL2858" s="1">
        <v>46340</v>
      </c>
      <c r="BO2858">
        <v>40</v>
      </c>
      <c r="BP2858">
        <v>0</v>
      </c>
      <c r="BQ2858">
        <v>8</v>
      </c>
      <c r="BR2858">
        <v>8</v>
      </c>
      <c r="BS2858">
        <v>8</v>
      </c>
      <c r="BT2858">
        <v>8</v>
      </c>
      <c r="BU2858">
        <v>8</v>
      </c>
      <c r="BV2858">
        <v>0</v>
      </c>
      <c r="BW2858" t="str">
        <f>"8:00 AM"</f>
        <v>8:00 AM</v>
      </c>
      <c r="BX2858" t="str">
        <f>"5:00 PM"</f>
        <v>5:00 PM</v>
      </c>
      <c r="BY2858" t="s">
        <v>159</v>
      </c>
      <c r="BZ2858">
        <v>0</v>
      </c>
      <c r="CA2858">
        <v>12</v>
      </c>
      <c r="CB2858" t="s">
        <v>117</v>
      </c>
      <c r="CD2858" t="s">
        <v>194</v>
      </c>
      <c r="CE2858" t="s">
        <v>4112</v>
      </c>
      <c r="CF2858" t="s">
        <v>4113</v>
      </c>
      <c r="CG2858" t="s">
        <v>120</v>
      </c>
      <c r="CH2858" t="s">
        <v>121</v>
      </c>
      <c r="CI2858" s="6">
        <v>96950</v>
      </c>
      <c r="CJ2858" s="10">
        <v>11.01</v>
      </c>
      <c r="CK2858" s="10">
        <v>11.01</v>
      </c>
      <c r="CL2858" s="10">
        <v>16.52</v>
      </c>
      <c r="CM2858" s="10">
        <v>16.52</v>
      </c>
      <c r="CN2858" t="s">
        <v>137</v>
      </c>
      <c r="CO2858" t="s">
        <v>194</v>
      </c>
      <c r="CP2858" t="s">
        <v>138</v>
      </c>
      <c r="CR2858" t="s">
        <v>117</v>
      </c>
      <c r="CS2858" t="s">
        <v>139</v>
      </c>
      <c r="CT2858" t="s">
        <v>140</v>
      </c>
      <c r="CU2858" t="s">
        <v>139</v>
      </c>
      <c r="CV2858" t="s">
        <v>140</v>
      </c>
      <c r="CW2858" t="s">
        <v>139</v>
      </c>
      <c r="CX2858" t="s">
        <v>140</v>
      </c>
      <c r="CY2858" t="s">
        <v>1936</v>
      </c>
      <c r="CZ2858" s="8">
        <v>16702353285</v>
      </c>
      <c r="DA2858" t="s">
        <v>4117</v>
      </c>
      <c r="DB2858" t="s">
        <v>140</v>
      </c>
      <c r="DC2858" t="s">
        <v>139</v>
      </c>
      <c r="DD2858" t="s">
        <v>117</v>
      </c>
      <c r="DE2858" t="s">
        <v>4115</v>
      </c>
      <c r="DF2858" t="s">
        <v>4116</v>
      </c>
      <c r="DG2858" t="s">
        <v>1331</v>
      </c>
      <c r="DH2858" t="s">
        <v>4114</v>
      </c>
      <c r="DI2858" t="s">
        <v>4110</v>
      </c>
      <c r="DJ2858" t="s">
        <v>4117</v>
      </c>
    </row>
    <row r="2859" spans="1:114" ht="15" customHeight="1" x14ac:dyDescent="0.35">
      <c r="A2859" t="s">
        <v>8374</v>
      </c>
      <c r="B2859" t="s">
        <v>115</v>
      </c>
      <c r="C2859" s="1">
        <v>45807</v>
      </c>
      <c r="D2859" s="1">
        <v>45860</v>
      </c>
      <c r="E2859" t="s">
        <v>116</v>
      </c>
      <c r="F2859" s="1">
        <v>45959</v>
      </c>
      <c r="G2859" t="s">
        <v>139</v>
      </c>
      <c r="H2859" t="s">
        <v>117</v>
      </c>
      <c r="I2859" t="s">
        <v>117</v>
      </c>
      <c r="J2859" t="s">
        <v>2377</v>
      </c>
      <c r="L2859" t="s">
        <v>1909</v>
      </c>
      <c r="M2859" t="s">
        <v>2378</v>
      </c>
      <c r="N2859" t="s">
        <v>136</v>
      </c>
      <c r="O2859" t="s">
        <v>121</v>
      </c>
      <c r="P2859" s="6">
        <v>96950</v>
      </c>
      <c r="Q2859" t="s">
        <v>122</v>
      </c>
      <c r="R2859" t="s">
        <v>469</v>
      </c>
      <c r="S2859" s="8">
        <v>16702352653</v>
      </c>
      <c r="T2859">
        <v>324</v>
      </c>
      <c r="U2859" t="s">
        <v>2379</v>
      </c>
      <c r="V2859">
        <v>42449</v>
      </c>
      <c r="W2859" t="s">
        <v>124</v>
      </c>
      <c r="Y2859" t="s">
        <v>1912</v>
      </c>
      <c r="Z2859" t="s">
        <v>1913</v>
      </c>
      <c r="AB2859" t="s">
        <v>1915</v>
      </c>
      <c r="AC2859" t="s">
        <v>1909</v>
      </c>
      <c r="AD2859" t="s">
        <v>1910</v>
      </c>
      <c r="AE2859" t="s">
        <v>136</v>
      </c>
      <c r="AF2859" t="s">
        <v>121</v>
      </c>
      <c r="AG2859" s="6">
        <v>96950</v>
      </c>
      <c r="AH2859" t="s">
        <v>122</v>
      </c>
      <c r="AI2859" t="s">
        <v>469</v>
      </c>
      <c r="AJ2859" s="8">
        <v>16702352653</v>
      </c>
      <c r="AK2859">
        <v>324</v>
      </c>
      <c r="AL2859" t="s">
        <v>1916</v>
      </c>
      <c r="BE2859" t="str">
        <f>"49-3023.00"</f>
        <v>49-3023.00</v>
      </c>
      <c r="BF2859" t="s">
        <v>1119</v>
      </c>
      <c r="BG2859" t="s">
        <v>8375</v>
      </c>
      <c r="BH2859" t="s">
        <v>8345</v>
      </c>
      <c r="BI2859">
        <v>2</v>
      </c>
      <c r="BK2859" s="1">
        <v>45961</v>
      </c>
      <c r="BL2859" s="1">
        <v>47056</v>
      </c>
      <c r="BO2859">
        <v>35</v>
      </c>
      <c r="BP2859">
        <v>0</v>
      </c>
      <c r="BQ2859">
        <v>7</v>
      </c>
      <c r="BR2859">
        <v>7</v>
      </c>
      <c r="BS2859">
        <v>7</v>
      </c>
      <c r="BT2859">
        <v>7</v>
      </c>
      <c r="BU2859">
        <v>7</v>
      </c>
      <c r="BV2859">
        <v>0</v>
      </c>
      <c r="BW2859" t="str">
        <f>"8:00 AM"</f>
        <v>8:00 AM</v>
      </c>
      <c r="BX2859" t="str">
        <f>"4:00 PM"</f>
        <v>4:00 PM</v>
      </c>
      <c r="BY2859" t="s">
        <v>133</v>
      </c>
      <c r="BZ2859">
        <v>0</v>
      </c>
      <c r="CA2859">
        <v>24</v>
      </c>
      <c r="CB2859" t="s">
        <v>117</v>
      </c>
      <c r="CD2859" t="s">
        <v>133</v>
      </c>
      <c r="CE2859" t="s">
        <v>1909</v>
      </c>
      <c r="CF2859" t="s">
        <v>2383</v>
      </c>
      <c r="CG2859" t="s">
        <v>136</v>
      </c>
      <c r="CH2859" t="s">
        <v>121</v>
      </c>
      <c r="CI2859" s="6">
        <v>96950</v>
      </c>
      <c r="CJ2859" s="10">
        <v>11.01</v>
      </c>
      <c r="CK2859" s="10">
        <v>15</v>
      </c>
      <c r="CL2859" s="10">
        <v>16.510000000000002</v>
      </c>
      <c r="CM2859" s="10">
        <v>22.5</v>
      </c>
      <c r="CN2859" t="s">
        <v>137</v>
      </c>
      <c r="CO2859" t="s">
        <v>133</v>
      </c>
      <c r="CP2859" t="s">
        <v>138</v>
      </c>
      <c r="CR2859" t="s">
        <v>117</v>
      </c>
      <c r="CS2859" t="s">
        <v>139</v>
      </c>
      <c r="CT2859" t="s">
        <v>140</v>
      </c>
      <c r="CU2859" t="s">
        <v>139</v>
      </c>
      <c r="CV2859" t="s">
        <v>140</v>
      </c>
      <c r="CW2859" t="s">
        <v>139</v>
      </c>
      <c r="CX2859" t="s">
        <v>140</v>
      </c>
      <c r="CY2859" t="s">
        <v>1921</v>
      </c>
      <c r="CZ2859" s="8">
        <v>16702352653</v>
      </c>
      <c r="DA2859" t="s">
        <v>1916</v>
      </c>
      <c r="DB2859" t="s">
        <v>1095</v>
      </c>
      <c r="DC2859" t="s">
        <v>139</v>
      </c>
      <c r="DD2859" t="s">
        <v>117</v>
      </c>
    </row>
    <row r="2860" spans="1:114" ht="15" customHeight="1" x14ac:dyDescent="0.35">
      <c r="A2860" t="s">
        <v>11764</v>
      </c>
      <c r="B2860" t="s">
        <v>144</v>
      </c>
      <c r="C2860" s="1">
        <v>45807</v>
      </c>
      <c r="D2860" s="1">
        <v>45860</v>
      </c>
      <c r="E2860" t="s">
        <v>116</v>
      </c>
      <c r="F2860" s="1">
        <v>45929</v>
      </c>
      <c r="G2860" t="s">
        <v>117</v>
      </c>
      <c r="H2860" t="s">
        <v>117</v>
      </c>
      <c r="I2860" t="s">
        <v>117</v>
      </c>
      <c r="J2860" t="s">
        <v>145</v>
      </c>
      <c r="K2860" t="s">
        <v>146</v>
      </c>
      <c r="L2860" t="s">
        <v>147</v>
      </c>
      <c r="M2860" t="s">
        <v>148</v>
      </c>
      <c r="N2860" t="s">
        <v>120</v>
      </c>
      <c r="O2860" t="s">
        <v>121</v>
      </c>
      <c r="P2860" s="6">
        <v>96950</v>
      </c>
      <c r="Q2860" t="s">
        <v>122</v>
      </c>
      <c r="S2860" s="8">
        <v>16702352883</v>
      </c>
      <c r="T2860">
        <v>0</v>
      </c>
      <c r="U2860" t="s">
        <v>149</v>
      </c>
      <c r="V2860">
        <v>56132</v>
      </c>
      <c r="W2860" t="s">
        <v>150</v>
      </c>
      <c r="X2860" t="s">
        <v>139</v>
      </c>
      <c r="Y2860" t="s">
        <v>151</v>
      </c>
      <c r="Z2860" t="s">
        <v>152</v>
      </c>
      <c r="AA2860" t="s">
        <v>153</v>
      </c>
      <c r="AB2860" t="s">
        <v>154</v>
      </c>
      <c r="AC2860" t="s">
        <v>147</v>
      </c>
      <c r="AD2860" t="s">
        <v>148</v>
      </c>
      <c r="AE2860" t="s">
        <v>120</v>
      </c>
      <c r="AF2860" t="s">
        <v>121</v>
      </c>
      <c r="AG2860" s="6">
        <v>96950</v>
      </c>
      <c r="AH2860" t="s">
        <v>122</v>
      </c>
      <c r="AJ2860" s="8">
        <v>16702352883</v>
      </c>
      <c r="AK2860">
        <v>0</v>
      </c>
      <c r="AL2860" t="s">
        <v>155</v>
      </c>
      <c r="BE2860" t="str">
        <f>"49-9071.00"</f>
        <v>49-9071.00</v>
      </c>
      <c r="BF2860" t="s">
        <v>156</v>
      </c>
      <c r="BG2860" t="s">
        <v>157</v>
      </c>
      <c r="BH2860" t="s">
        <v>158</v>
      </c>
      <c r="BI2860">
        <v>6</v>
      </c>
      <c r="BJ2860">
        <v>6</v>
      </c>
      <c r="BK2860" s="1">
        <v>45931</v>
      </c>
      <c r="BL2860" s="1">
        <v>46295</v>
      </c>
      <c r="BM2860" s="1">
        <v>45931</v>
      </c>
      <c r="BN2860" s="1">
        <v>46295</v>
      </c>
      <c r="BO2860">
        <v>35</v>
      </c>
      <c r="BP2860">
        <v>0</v>
      </c>
      <c r="BQ2860">
        <v>7</v>
      </c>
      <c r="BR2860">
        <v>7</v>
      </c>
      <c r="BS2860">
        <v>7</v>
      </c>
      <c r="BT2860">
        <v>7</v>
      </c>
      <c r="BU2860">
        <v>7</v>
      </c>
      <c r="BV2860">
        <v>0</v>
      </c>
      <c r="BW2860" t="str">
        <f>"8:00 AM"</f>
        <v>8:00 AM</v>
      </c>
      <c r="BX2860" t="str">
        <f>"4:00 PM"</f>
        <v>4:00 PM</v>
      </c>
      <c r="BY2860" t="s">
        <v>159</v>
      </c>
      <c r="BZ2860">
        <v>0</v>
      </c>
      <c r="CA2860">
        <v>12</v>
      </c>
      <c r="CB2860" t="s">
        <v>117</v>
      </c>
      <c r="CD2860" s="2" t="s">
        <v>160</v>
      </c>
      <c r="CE2860" t="s">
        <v>147</v>
      </c>
      <c r="CF2860" t="s">
        <v>161</v>
      </c>
      <c r="CG2860" t="s">
        <v>120</v>
      </c>
      <c r="CH2860" t="s">
        <v>121</v>
      </c>
      <c r="CI2860" s="6">
        <v>96950</v>
      </c>
      <c r="CJ2860" s="10">
        <v>9.75</v>
      </c>
      <c r="CK2860" s="10">
        <v>9.75</v>
      </c>
      <c r="CL2860" s="10">
        <v>14.63</v>
      </c>
      <c r="CM2860" s="10">
        <v>14.63</v>
      </c>
      <c r="CN2860" t="s">
        <v>137</v>
      </c>
      <c r="CO2860" t="s">
        <v>162</v>
      </c>
      <c r="CP2860" t="s">
        <v>138</v>
      </c>
      <c r="CR2860" t="s">
        <v>117</v>
      </c>
      <c r="CS2860" t="s">
        <v>139</v>
      </c>
      <c r="CT2860" t="s">
        <v>140</v>
      </c>
      <c r="CU2860" t="s">
        <v>139</v>
      </c>
      <c r="CV2860" t="s">
        <v>140</v>
      </c>
      <c r="CW2860" t="s">
        <v>139</v>
      </c>
      <c r="CX2860" t="s">
        <v>140</v>
      </c>
      <c r="CY2860" t="s">
        <v>163</v>
      </c>
      <c r="CZ2860" s="8">
        <v>16702352883</v>
      </c>
      <c r="DA2860" t="s">
        <v>155</v>
      </c>
      <c r="DB2860" t="s">
        <v>164</v>
      </c>
      <c r="DC2860" t="s">
        <v>139</v>
      </c>
      <c r="DD2860" t="s">
        <v>139</v>
      </c>
    </row>
    <row r="2861" spans="1:114" ht="15" customHeight="1" x14ac:dyDescent="0.35">
      <c r="A2861" t="s">
        <v>143</v>
      </c>
      <c r="B2861" t="s">
        <v>144</v>
      </c>
      <c r="C2861" s="1">
        <v>45807</v>
      </c>
      <c r="D2861" s="1">
        <v>45860</v>
      </c>
      <c r="E2861" t="s">
        <v>116</v>
      </c>
      <c r="F2861" s="1">
        <v>45929</v>
      </c>
      <c r="G2861" t="s">
        <v>139</v>
      </c>
      <c r="H2861" t="s">
        <v>117</v>
      </c>
      <c r="I2861" t="s">
        <v>117</v>
      </c>
      <c r="J2861" t="s">
        <v>145</v>
      </c>
      <c r="K2861" t="s">
        <v>146</v>
      </c>
      <c r="L2861" t="s">
        <v>147</v>
      </c>
      <c r="M2861" t="s">
        <v>148</v>
      </c>
      <c r="N2861" t="s">
        <v>120</v>
      </c>
      <c r="O2861" t="s">
        <v>121</v>
      </c>
      <c r="P2861" s="6">
        <v>96950</v>
      </c>
      <c r="Q2861" t="s">
        <v>122</v>
      </c>
      <c r="S2861" s="8">
        <v>16702352883</v>
      </c>
      <c r="T2861">
        <v>0</v>
      </c>
      <c r="U2861" t="s">
        <v>149</v>
      </c>
      <c r="V2861">
        <v>56132</v>
      </c>
      <c r="W2861" t="s">
        <v>150</v>
      </c>
      <c r="X2861" t="s">
        <v>139</v>
      </c>
      <c r="Y2861" t="s">
        <v>151</v>
      </c>
      <c r="Z2861" t="s">
        <v>152</v>
      </c>
      <c r="AA2861" t="s">
        <v>153</v>
      </c>
      <c r="AB2861" t="s">
        <v>154</v>
      </c>
      <c r="AC2861" t="s">
        <v>147</v>
      </c>
      <c r="AD2861" t="s">
        <v>148</v>
      </c>
      <c r="AE2861" t="s">
        <v>120</v>
      </c>
      <c r="AF2861" t="s">
        <v>121</v>
      </c>
      <c r="AG2861" s="6">
        <v>96950</v>
      </c>
      <c r="AH2861" t="s">
        <v>122</v>
      </c>
      <c r="AJ2861" s="8">
        <v>16702352883</v>
      </c>
      <c r="AK2861">
        <v>0</v>
      </c>
      <c r="AL2861" t="s">
        <v>155</v>
      </c>
      <c r="BE2861" t="str">
        <f>"49-9071.00"</f>
        <v>49-9071.00</v>
      </c>
      <c r="BF2861" t="s">
        <v>156</v>
      </c>
      <c r="BG2861" t="s">
        <v>157</v>
      </c>
      <c r="BH2861" t="s">
        <v>158</v>
      </c>
      <c r="BI2861">
        <v>5</v>
      </c>
      <c r="BJ2861">
        <v>5</v>
      </c>
      <c r="BK2861" s="1">
        <v>45931</v>
      </c>
      <c r="BL2861" s="1">
        <v>47026</v>
      </c>
      <c r="BM2861" s="1">
        <v>45931</v>
      </c>
      <c r="BN2861" s="1">
        <v>47026</v>
      </c>
      <c r="BO2861">
        <v>35</v>
      </c>
      <c r="BP2861">
        <v>0</v>
      </c>
      <c r="BQ2861">
        <v>7</v>
      </c>
      <c r="BR2861">
        <v>7</v>
      </c>
      <c r="BS2861">
        <v>7</v>
      </c>
      <c r="BT2861">
        <v>7</v>
      </c>
      <c r="BU2861">
        <v>7</v>
      </c>
      <c r="BV2861">
        <v>0</v>
      </c>
      <c r="BW2861" t="str">
        <f>"8:00 AM"</f>
        <v>8:00 AM</v>
      </c>
      <c r="BX2861" t="str">
        <f>"4:00 PM"</f>
        <v>4:00 PM</v>
      </c>
      <c r="BY2861" t="s">
        <v>159</v>
      </c>
      <c r="BZ2861">
        <v>0</v>
      </c>
      <c r="CA2861">
        <v>12</v>
      </c>
      <c r="CB2861" t="s">
        <v>117</v>
      </c>
      <c r="CD2861" s="2" t="s">
        <v>160</v>
      </c>
      <c r="CE2861" t="s">
        <v>147</v>
      </c>
      <c r="CF2861" t="s">
        <v>161</v>
      </c>
      <c r="CG2861" t="s">
        <v>120</v>
      </c>
      <c r="CH2861" t="s">
        <v>121</v>
      </c>
      <c r="CI2861" s="6">
        <v>96950</v>
      </c>
      <c r="CJ2861" s="10">
        <v>9.75</v>
      </c>
      <c r="CK2861" s="10">
        <v>9.75</v>
      </c>
      <c r="CL2861" s="10">
        <v>14.63</v>
      </c>
      <c r="CM2861" s="10">
        <v>14.63</v>
      </c>
      <c r="CN2861" t="s">
        <v>137</v>
      </c>
      <c r="CO2861" t="s">
        <v>162</v>
      </c>
      <c r="CP2861" t="s">
        <v>138</v>
      </c>
      <c r="CR2861" t="s">
        <v>117</v>
      </c>
      <c r="CS2861" t="s">
        <v>139</v>
      </c>
      <c r="CT2861" t="s">
        <v>140</v>
      </c>
      <c r="CU2861" t="s">
        <v>139</v>
      </c>
      <c r="CV2861" t="s">
        <v>140</v>
      </c>
      <c r="CW2861" t="s">
        <v>139</v>
      </c>
      <c r="CX2861" t="s">
        <v>140</v>
      </c>
      <c r="CY2861" t="s">
        <v>163</v>
      </c>
      <c r="CZ2861" s="8">
        <v>16702352883</v>
      </c>
      <c r="DA2861" t="s">
        <v>155</v>
      </c>
      <c r="DB2861" t="s">
        <v>164</v>
      </c>
      <c r="DC2861" t="s">
        <v>139</v>
      </c>
      <c r="DD2861" t="s">
        <v>139</v>
      </c>
    </row>
    <row r="2862" spans="1:114" ht="15" customHeight="1" x14ac:dyDescent="0.35">
      <c r="A2862" t="s">
        <v>4678</v>
      </c>
      <c r="B2862" t="s">
        <v>144</v>
      </c>
      <c r="C2862" s="1">
        <v>45807</v>
      </c>
      <c r="D2862" s="1">
        <v>45860</v>
      </c>
      <c r="E2862" t="s">
        <v>116</v>
      </c>
      <c r="F2862" s="1">
        <v>45929</v>
      </c>
      <c r="G2862" t="s">
        <v>117</v>
      </c>
      <c r="H2862" t="s">
        <v>117</v>
      </c>
      <c r="I2862" t="s">
        <v>117</v>
      </c>
      <c r="J2862" t="s">
        <v>4679</v>
      </c>
      <c r="K2862" t="s">
        <v>4680</v>
      </c>
      <c r="L2862" t="s">
        <v>2586</v>
      </c>
      <c r="M2862" t="s">
        <v>4681</v>
      </c>
      <c r="N2862" t="s">
        <v>136</v>
      </c>
      <c r="O2862" t="s">
        <v>121</v>
      </c>
      <c r="P2862" s="6">
        <v>96950</v>
      </c>
      <c r="Q2862" t="s">
        <v>122</v>
      </c>
      <c r="R2862" t="s">
        <v>140</v>
      </c>
      <c r="S2862" s="8">
        <v>16702334321</v>
      </c>
      <c r="U2862" t="s">
        <v>4682</v>
      </c>
      <c r="V2862">
        <v>562111</v>
      </c>
      <c r="W2862" t="s">
        <v>124</v>
      </c>
      <c r="Y2862" t="s">
        <v>2999</v>
      </c>
      <c r="Z2862" t="s">
        <v>4683</v>
      </c>
      <c r="AA2862" t="s">
        <v>140</v>
      </c>
      <c r="AB2862" t="s">
        <v>2665</v>
      </c>
      <c r="AC2862" t="s">
        <v>2586</v>
      </c>
      <c r="AD2862" t="s">
        <v>4681</v>
      </c>
      <c r="AE2862" t="s">
        <v>136</v>
      </c>
      <c r="AF2862" t="s">
        <v>121</v>
      </c>
      <c r="AG2862" s="6">
        <v>96950</v>
      </c>
      <c r="AH2862" t="s">
        <v>122</v>
      </c>
      <c r="AJ2862" s="8">
        <v>16702334321</v>
      </c>
      <c r="AL2862" t="s">
        <v>4684</v>
      </c>
      <c r="BE2862" t="str">
        <f>"43-3031.00"</f>
        <v>43-3031.00</v>
      </c>
      <c r="BF2862" t="s">
        <v>357</v>
      </c>
      <c r="BG2862" t="s">
        <v>4685</v>
      </c>
      <c r="BH2862" t="s">
        <v>1164</v>
      </c>
      <c r="BI2862">
        <v>2</v>
      </c>
      <c r="BJ2862">
        <v>2</v>
      </c>
      <c r="BK2862" s="1">
        <v>45931</v>
      </c>
      <c r="BL2862" s="1">
        <v>46295</v>
      </c>
      <c r="BM2862" s="1">
        <v>45931</v>
      </c>
      <c r="BN2862" s="1">
        <v>46295</v>
      </c>
      <c r="BO2862">
        <v>40</v>
      </c>
      <c r="BP2862">
        <v>0</v>
      </c>
      <c r="BQ2862">
        <v>8</v>
      </c>
      <c r="BR2862">
        <v>8</v>
      </c>
      <c r="BS2862">
        <v>8</v>
      </c>
      <c r="BT2862">
        <v>8</v>
      </c>
      <c r="BU2862">
        <v>8</v>
      </c>
      <c r="BV2862">
        <v>0</v>
      </c>
      <c r="BW2862" t="str">
        <f>"8:00 AM"</f>
        <v>8:00 AM</v>
      </c>
      <c r="BX2862" t="str">
        <f>"5:00 PM"</f>
        <v>5:00 PM</v>
      </c>
      <c r="BY2862" t="s">
        <v>159</v>
      </c>
      <c r="BZ2862">
        <v>0</v>
      </c>
      <c r="CA2862">
        <v>24</v>
      </c>
      <c r="CB2862" t="s">
        <v>117</v>
      </c>
      <c r="CD2862" t="s">
        <v>4686</v>
      </c>
      <c r="CE2862" t="s">
        <v>1437</v>
      </c>
      <c r="CF2862" t="s">
        <v>140</v>
      </c>
      <c r="CG2862" t="s">
        <v>136</v>
      </c>
      <c r="CH2862" t="s">
        <v>121</v>
      </c>
      <c r="CI2862" s="6">
        <v>96950</v>
      </c>
      <c r="CJ2862" s="10">
        <v>12.28</v>
      </c>
      <c r="CK2862" s="10">
        <v>12.28</v>
      </c>
      <c r="CL2862" s="10">
        <v>18.420000000000002</v>
      </c>
      <c r="CM2862" s="10">
        <v>18.420000000000002</v>
      </c>
      <c r="CN2862" t="s">
        <v>137</v>
      </c>
      <c r="CO2862" t="s">
        <v>140</v>
      </c>
      <c r="CP2862" t="s">
        <v>138</v>
      </c>
      <c r="CR2862" t="s">
        <v>117</v>
      </c>
      <c r="CS2862" t="s">
        <v>139</v>
      </c>
      <c r="CT2862" t="s">
        <v>140</v>
      </c>
      <c r="CU2862" t="s">
        <v>139</v>
      </c>
      <c r="CV2862" t="s">
        <v>140</v>
      </c>
      <c r="CW2862" t="s">
        <v>139</v>
      </c>
      <c r="CX2862" t="s">
        <v>140</v>
      </c>
      <c r="CY2862" t="s">
        <v>1167</v>
      </c>
      <c r="CZ2862" s="8">
        <v>16702334321</v>
      </c>
      <c r="DA2862" t="s">
        <v>4684</v>
      </c>
      <c r="DB2862" t="s">
        <v>309</v>
      </c>
      <c r="DC2862" t="s">
        <v>139</v>
      </c>
      <c r="DD2862" t="s">
        <v>117</v>
      </c>
      <c r="DE2862" t="s">
        <v>1530</v>
      </c>
      <c r="DF2862" t="s">
        <v>1531</v>
      </c>
      <c r="DG2862" t="s">
        <v>1532</v>
      </c>
      <c r="DH2862" t="s">
        <v>1156</v>
      </c>
      <c r="DI2862" t="s">
        <v>1153</v>
      </c>
      <c r="DJ2862" t="s">
        <v>1162</v>
      </c>
    </row>
    <row r="2863" spans="1:114" ht="15" customHeight="1" x14ac:dyDescent="0.35">
      <c r="A2863" t="s">
        <v>4667</v>
      </c>
      <c r="B2863" t="s">
        <v>144</v>
      </c>
      <c r="C2863" s="1">
        <v>45807</v>
      </c>
      <c r="D2863" s="1">
        <v>45860</v>
      </c>
      <c r="E2863" t="s">
        <v>116</v>
      </c>
      <c r="F2863" s="1">
        <v>45929</v>
      </c>
      <c r="G2863" t="s">
        <v>139</v>
      </c>
      <c r="H2863" t="s">
        <v>117</v>
      </c>
      <c r="I2863" t="s">
        <v>117</v>
      </c>
      <c r="J2863" t="s">
        <v>4668</v>
      </c>
      <c r="K2863" t="s">
        <v>4669</v>
      </c>
      <c r="L2863" t="s">
        <v>4670</v>
      </c>
      <c r="M2863" t="s">
        <v>4671</v>
      </c>
      <c r="N2863" t="s">
        <v>120</v>
      </c>
      <c r="O2863" t="s">
        <v>121</v>
      </c>
      <c r="P2863" s="6">
        <v>96950</v>
      </c>
      <c r="Q2863" t="s">
        <v>122</v>
      </c>
      <c r="R2863" t="s">
        <v>194</v>
      </c>
      <c r="S2863" s="8">
        <v>16702346708</v>
      </c>
      <c r="U2863" t="s">
        <v>4672</v>
      </c>
      <c r="V2863">
        <v>236220</v>
      </c>
      <c r="W2863" t="s">
        <v>124</v>
      </c>
      <c r="Y2863" t="s">
        <v>1426</v>
      </c>
      <c r="Z2863" t="s">
        <v>4673</v>
      </c>
      <c r="AB2863" t="s">
        <v>3531</v>
      </c>
      <c r="AC2863" t="s">
        <v>4670</v>
      </c>
      <c r="AD2863" t="s">
        <v>4671</v>
      </c>
      <c r="AE2863" t="s">
        <v>120</v>
      </c>
      <c r="AF2863" t="s">
        <v>121</v>
      </c>
      <c r="AG2863" s="6">
        <v>96950</v>
      </c>
      <c r="AH2863" t="s">
        <v>122</v>
      </c>
      <c r="AI2863" t="s">
        <v>1488</v>
      </c>
      <c r="AJ2863" s="8">
        <v>16702346708</v>
      </c>
      <c r="AL2863" t="s">
        <v>4674</v>
      </c>
      <c r="BE2863" t="str">
        <f>"49-9071.00"</f>
        <v>49-9071.00</v>
      </c>
      <c r="BF2863" t="s">
        <v>156</v>
      </c>
      <c r="BG2863" t="s">
        <v>4675</v>
      </c>
      <c r="BH2863" t="s">
        <v>3770</v>
      </c>
      <c r="BI2863">
        <v>2</v>
      </c>
      <c r="BJ2863">
        <v>2</v>
      </c>
      <c r="BK2863" s="1">
        <v>45931</v>
      </c>
      <c r="BL2863" s="1">
        <v>47026</v>
      </c>
      <c r="BM2863" s="1">
        <v>45931</v>
      </c>
      <c r="BN2863" s="1">
        <v>47026</v>
      </c>
      <c r="BO2863">
        <v>35</v>
      </c>
      <c r="BP2863">
        <v>0</v>
      </c>
      <c r="BQ2863">
        <v>7</v>
      </c>
      <c r="BR2863">
        <v>7</v>
      </c>
      <c r="BS2863">
        <v>7</v>
      </c>
      <c r="BT2863">
        <v>7</v>
      </c>
      <c r="BU2863">
        <v>7</v>
      </c>
      <c r="BV2863">
        <v>0</v>
      </c>
      <c r="BW2863" t="str">
        <f>"8:00 AM"</f>
        <v>8:00 AM</v>
      </c>
      <c r="BX2863" t="str">
        <f>"4:00 PM"</f>
        <v>4:00 PM</v>
      </c>
      <c r="BY2863" t="s">
        <v>159</v>
      </c>
      <c r="BZ2863">
        <v>0</v>
      </c>
      <c r="CA2863">
        <v>12</v>
      </c>
      <c r="CB2863" t="s">
        <v>117</v>
      </c>
      <c r="CD2863" t="s">
        <v>4676</v>
      </c>
      <c r="CE2863" t="s">
        <v>4670</v>
      </c>
      <c r="CF2863" t="s">
        <v>4671</v>
      </c>
      <c r="CG2863" t="s">
        <v>120</v>
      </c>
      <c r="CH2863" t="s">
        <v>121</v>
      </c>
      <c r="CI2863" s="6">
        <v>96950</v>
      </c>
      <c r="CJ2863" s="10">
        <v>9.75</v>
      </c>
      <c r="CK2863" s="10">
        <v>9.75</v>
      </c>
      <c r="CL2863" s="10">
        <v>14.63</v>
      </c>
      <c r="CM2863" s="10">
        <v>14.63</v>
      </c>
      <c r="CN2863" t="s">
        <v>137</v>
      </c>
      <c r="CO2863" t="s">
        <v>194</v>
      </c>
      <c r="CP2863" t="s">
        <v>138</v>
      </c>
      <c r="CR2863" t="s">
        <v>117</v>
      </c>
      <c r="CS2863" t="s">
        <v>139</v>
      </c>
      <c r="CT2863" t="s">
        <v>139</v>
      </c>
      <c r="CU2863" t="s">
        <v>139</v>
      </c>
      <c r="CV2863" t="s">
        <v>140</v>
      </c>
      <c r="CW2863" t="s">
        <v>139</v>
      </c>
      <c r="CX2863" t="s">
        <v>140</v>
      </c>
      <c r="CY2863" t="s">
        <v>1498</v>
      </c>
      <c r="CZ2863" s="8">
        <v>16702346708</v>
      </c>
      <c r="DA2863" t="s">
        <v>4674</v>
      </c>
      <c r="DB2863" t="s">
        <v>140</v>
      </c>
      <c r="DC2863" t="s">
        <v>139</v>
      </c>
      <c r="DD2863" t="s">
        <v>117</v>
      </c>
      <c r="DE2863" t="s">
        <v>4677</v>
      </c>
      <c r="DF2863" t="s">
        <v>2717</v>
      </c>
      <c r="DG2863" t="s">
        <v>1331</v>
      </c>
      <c r="DH2863" t="s">
        <v>4672</v>
      </c>
      <c r="DI2863" t="s">
        <v>4668</v>
      </c>
      <c r="DJ2863" t="s">
        <v>4674</v>
      </c>
    </row>
    <row r="2864" spans="1:114" ht="15" customHeight="1" x14ac:dyDescent="0.35">
      <c r="A2864" t="s">
        <v>4815</v>
      </c>
      <c r="B2864" t="s">
        <v>144</v>
      </c>
      <c r="C2864" s="1">
        <v>45809</v>
      </c>
      <c r="D2864" s="1">
        <v>45860</v>
      </c>
      <c r="E2864" t="s">
        <v>211</v>
      </c>
      <c r="G2864" t="s">
        <v>117</v>
      </c>
      <c r="H2864" t="s">
        <v>117</v>
      </c>
      <c r="I2864" t="s">
        <v>117</v>
      </c>
      <c r="J2864" t="s">
        <v>4816</v>
      </c>
      <c r="L2864" t="s">
        <v>2673</v>
      </c>
      <c r="M2864" t="s">
        <v>4817</v>
      </c>
      <c r="N2864" t="s">
        <v>136</v>
      </c>
      <c r="O2864" t="s">
        <v>121</v>
      </c>
      <c r="P2864" s="6">
        <v>96950</v>
      </c>
      <c r="Q2864" t="s">
        <v>122</v>
      </c>
      <c r="S2864" s="8">
        <v>16702348106</v>
      </c>
      <c r="U2864" t="s">
        <v>4818</v>
      </c>
      <c r="V2864">
        <v>23622</v>
      </c>
      <c r="W2864" t="s">
        <v>124</v>
      </c>
      <c r="Y2864" t="s">
        <v>2676</v>
      </c>
      <c r="Z2864" t="s">
        <v>4819</v>
      </c>
      <c r="AB2864" t="s">
        <v>128</v>
      </c>
      <c r="AC2864" t="s">
        <v>2673</v>
      </c>
      <c r="AD2864" t="s">
        <v>4817</v>
      </c>
      <c r="AE2864" t="s">
        <v>120</v>
      </c>
      <c r="AF2864" t="s">
        <v>121</v>
      </c>
      <c r="AG2864" s="6">
        <v>96950</v>
      </c>
      <c r="AH2864" t="s">
        <v>122</v>
      </c>
      <c r="AJ2864" s="8">
        <v>16702348106</v>
      </c>
      <c r="AL2864" t="s">
        <v>4820</v>
      </c>
      <c r="BE2864" t="str">
        <f>"49-9071.00"</f>
        <v>49-9071.00</v>
      </c>
      <c r="BF2864" t="s">
        <v>156</v>
      </c>
      <c r="BG2864" t="s">
        <v>4821</v>
      </c>
      <c r="BH2864" t="s">
        <v>2681</v>
      </c>
      <c r="BI2864">
        <v>6</v>
      </c>
      <c r="BJ2864">
        <v>6</v>
      </c>
      <c r="BK2864" s="1">
        <v>45931</v>
      </c>
      <c r="BL2864" s="1">
        <v>46295</v>
      </c>
      <c r="BM2864" s="1">
        <v>45931</v>
      </c>
      <c r="BN2864" s="1">
        <v>46295</v>
      </c>
      <c r="BO2864">
        <v>40</v>
      </c>
      <c r="BP2864">
        <v>0</v>
      </c>
      <c r="BQ2864">
        <v>8</v>
      </c>
      <c r="BR2864">
        <v>8</v>
      </c>
      <c r="BS2864">
        <v>8</v>
      </c>
      <c r="BT2864">
        <v>8</v>
      </c>
      <c r="BU2864">
        <v>8</v>
      </c>
      <c r="BV2864">
        <v>0</v>
      </c>
      <c r="BW2864" t="str">
        <f>"8:00 AM"</f>
        <v>8:00 AM</v>
      </c>
      <c r="BX2864" t="str">
        <f>"5:00 PM"</f>
        <v>5:00 PM</v>
      </c>
      <c r="BY2864" t="s">
        <v>133</v>
      </c>
      <c r="BZ2864">
        <v>0</v>
      </c>
      <c r="CA2864">
        <v>24</v>
      </c>
      <c r="CB2864" t="s">
        <v>117</v>
      </c>
      <c r="CD2864" t="s">
        <v>4822</v>
      </c>
      <c r="CE2864" t="s">
        <v>2673</v>
      </c>
      <c r="CF2864" t="s">
        <v>4817</v>
      </c>
      <c r="CG2864" t="s">
        <v>136</v>
      </c>
      <c r="CH2864" t="s">
        <v>121</v>
      </c>
      <c r="CI2864" s="6">
        <v>96950</v>
      </c>
      <c r="CJ2864" s="10">
        <v>9.75</v>
      </c>
      <c r="CK2864" s="10">
        <v>9.75</v>
      </c>
      <c r="CL2864" s="10">
        <v>14.63</v>
      </c>
      <c r="CM2864" s="10">
        <v>14.63</v>
      </c>
      <c r="CN2864" t="s">
        <v>137</v>
      </c>
      <c r="CO2864" t="s">
        <v>164</v>
      </c>
      <c r="CP2864" t="s">
        <v>138</v>
      </c>
      <c r="CR2864" t="s">
        <v>117</v>
      </c>
      <c r="CS2864" t="s">
        <v>139</v>
      </c>
      <c r="CT2864" t="s">
        <v>140</v>
      </c>
      <c r="CU2864" t="s">
        <v>139</v>
      </c>
      <c r="CV2864" t="s">
        <v>140</v>
      </c>
      <c r="CW2864" t="s">
        <v>139</v>
      </c>
      <c r="CX2864" t="s">
        <v>140</v>
      </c>
      <c r="CY2864" t="s">
        <v>4823</v>
      </c>
      <c r="CZ2864" s="8">
        <v>16702348106</v>
      </c>
      <c r="DA2864" t="s">
        <v>4820</v>
      </c>
      <c r="DB2864" t="s">
        <v>140</v>
      </c>
      <c r="DC2864" t="s">
        <v>139</v>
      </c>
      <c r="DD2864" t="s">
        <v>117</v>
      </c>
    </row>
    <row r="2865" spans="1:114" ht="15" customHeight="1" x14ac:dyDescent="0.35">
      <c r="A2865" t="s">
        <v>13500</v>
      </c>
      <c r="B2865" t="s">
        <v>144</v>
      </c>
      <c r="C2865" s="1">
        <v>45809</v>
      </c>
      <c r="D2865" s="1">
        <v>45860</v>
      </c>
      <c r="E2865" t="s">
        <v>116</v>
      </c>
      <c r="F2865" s="1">
        <v>45960</v>
      </c>
      <c r="G2865" t="s">
        <v>117</v>
      </c>
      <c r="H2865" t="s">
        <v>117</v>
      </c>
      <c r="I2865" t="s">
        <v>117</v>
      </c>
      <c r="J2865" t="s">
        <v>9025</v>
      </c>
      <c r="L2865" t="s">
        <v>9026</v>
      </c>
      <c r="M2865" t="s">
        <v>9027</v>
      </c>
      <c r="N2865" t="s">
        <v>13501</v>
      </c>
      <c r="O2865" t="s">
        <v>121</v>
      </c>
      <c r="P2865" s="6">
        <v>96950</v>
      </c>
      <c r="Q2865" t="s">
        <v>122</v>
      </c>
      <c r="S2865" s="8">
        <v>16702351662</v>
      </c>
      <c r="U2865" t="s">
        <v>4733</v>
      </c>
      <c r="V2865">
        <v>811412</v>
      </c>
      <c r="W2865" t="s">
        <v>124</v>
      </c>
      <c r="Y2865" t="s">
        <v>1263</v>
      </c>
      <c r="Z2865" t="s">
        <v>2690</v>
      </c>
      <c r="AA2865" t="s">
        <v>2750</v>
      </c>
      <c r="AB2865" t="s">
        <v>4734</v>
      </c>
      <c r="AC2865" t="s">
        <v>9026</v>
      </c>
      <c r="AD2865" t="s">
        <v>9027</v>
      </c>
      <c r="AE2865" t="s">
        <v>13501</v>
      </c>
      <c r="AF2865" t="s">
        <v>121</v>
      </c>
      <c r="AG2865" s="6">
        <v>96950</v>
      </c>
      <c r="AH2865" t="s">
        <v>122</v>
      </c>
      <c r="AJ2865" s="8">
        <v>16702351662</v>
      </c>
      <c r="AL2865" t="s">
        <v>4735</v>
      </c>
      <c r="BE2865" t="str">
        <f>"49-3023.00"</f>
        <v>49-3023.00</v>
      </c>
      <c r="BF2865" t="s">
        <v>1119</v>
      </c>
      <c r="BG2865" t="s">
        <v>9028</v>
      </c>
      <c r="BH2865" t="s">
        <v>7905</v>
      </c>
      <c r="BI2865">
        <v>1</v>
      </c>
      <c r="BJ2865">
        <v>1</v>
      </c>
      <c r="BK2865" s="1">
        <v>45962</v>
      </c>
      <c r="BL2865" s="1">
        <v>46326</v>
      </c>
      <c r="BM2865" s="1">
        <v>45962</v>
      </c>
      <c r="BN2865" s="1">
        <v>46326</v>
      </c>
      <c r="BO2865">
        <v>40</v>
      </c>
      <c r="BP2865">
        <v>0</v>
      </c>
      <c r="BQ2865">
        <v>8</v>
      </c>
      <c r="BR2865">
        <v>8</v>
      </c>
      <c r="BS2865">
        <v>8</v>
      </c>
      <c r="BT2865">
        <v>8</v>
      </c>
      <c r="BU2865">
        <v>8</v>
      </c>
      <c r="BV2865">
        <v>0</v>
      </c>
      <c r="BW2865" t="str">
        <f>"8:00 AM"</f>
        <v>8:00 AM</v>
      </c>
      <c r="BX2865" t="str">
        <f>"5:00 PM"</f>
        <v>5:00 PM</v>
      </c>
      <c r="BY2865" t="s">
        <v>159</v>
      </c>
      <c r="BZ2865">
        <v>0</v>
      </c>
      <c r="CA2865">
        <v>12</v>
      </c>
      <c r="CB2865" t="s">
        <v>117</v>
      </c>
      <c r="CD2865" t="s">
        <v>13502</v>
      </c>
      <c r="CE2865" t="s">
        <v>9026</v>
      </c>
      <c r="CF2865" t="s">
        <v>9027</v>
      </c>
      <c r="CG2865" t="s">
        <v>120</v>
      </c>
      <c r="CH2865" t="s">
        <v>121</v>
      </c>
      <c r="CI2865" s="6">
        <v>96950</v>
      </c>
      <c r="CJ2865" s="10">
        <v>12.48</v>
      </c>
      <c r="CK2865" s="10">
        <v>12.48</v>
      </c>
      <c r="CL2865" s="10">
        <v>18.72</v>
      </c>
      <c r="CM2865" s="10">
        <v>18.72</v>
      </c>
      <c r="CN2865" t="s">
        <v>137</v>
      </c>
      <c r="CP2865" t="s">
        <v>138</v>
      </c>
      <c r="CR2865" t="s">
        <v>117</v>
      </c>
      <c r="CS2865" t="s">
        <v>139</v>
      </c>
      <c r="CT2865" t="s">
        <v>140</v>
      </c>
      <c r="CU2865" t="s">
        <v>139</v>
      </c>
      <c r="CV2865" t="s">
        <v>140</v>
      </c>
      <c r="CW2865" t="s">
        <v>139</v>
      </c>
      <c r="CX2865" t="s">
        <v>140</v>
      </c>
      <c r="CY2865" t="s">
        <v>140</v>
      </c>
      <c r="CZ2865" s="8">
        <v>16702351662</v>
      </c>
      <c r="DA2865" t="s">
        <v>13503</v>
      </c>
      <c r="DB2865" t="s">
        <v>140</v>
      </c>
      <c r="DC2865" t="s">
        <v>139</v>
      </c>
      <c r="DD2865" t="s">
        <v>117</v>
      </c>
    </row>
    <row r="2866" spans="1:114" ht="15" customHeight="1" x14ac:dyDescent="0.35">
      <c r="A2866" t="s">
        <v>4729</v>
      </c>
      <c r="B2866" t="s">
        <v>166</v>
      </c>
      <c r="C2866" s="1">
        <v>45809</v>
      </c>
      <c r="D2866" s="1">
        <v>45860</v>
      </c>
      <c r="E2866" t="s">
        <v>116</v>
      </c>
      <c r="F2866" s="1">
        <v>45974</v>
      </c>
      <c r="G2866" t="s">
        <v>117</v>
      </c>
      <c r="H2866" t="s">
        <v>117</v>
      </c>
      <c r="I2866" t="s">
        <v>117</v>
      </c>
      <c r="J2866" t="s">
        <v>4730</v>
      </c>
      <c r="L2866" t="s">
        <v>4731</v>
      </c>
      <c r="M2866" t="s">
        <v>4732</v>
      </c>
      <c r="N2866" t="s">
        <v>120</v>
      </c>
      <c r="O2866" t="s">
        <v>121</v>
      </c>
      <c r="P2866" s="6">
        <v>96950</v>
      </c>
      <c r="Q2866" t="s">
        <v>122</v>
      </c>
      <c r="S2866" s="8">
        <v>16702351662</v>
      </c>
      <c r="U2866" t="s">
        <v>4733</v>
      </c>
      <c r="V2866">
        <v>811412</v>
      </c>
      <c r="W2866" t="s">
        <v>124</v>
      </c>
      <c r="Y2866" t="s">
        <v>1263</v>
      </c>
      <c r="Z2866" t="s">
        <v>2690</v>
      </c>
      <c r="AA2866" t="s">
        <v>2750</v>
      </c>
      <c r="AB2866" t="s">
        <v>4734</v>
      </c>
      <c r="AC2866" t="s">
        <v>4731</v>
      </c>
      <c r="AD2866" t="s">
        <v>4732</v>
      </c>
      <c r="AE2866" t="s">
        <v>120</v>
      </c>
      <c r="AF2866" t="s">
        <v>121</v>
      </c>
      <c r="AG2866" s="6">
        <v>96950</v>
      </c>
      <c r="AH2866" t="s">
        <v>122</v>
      </c>
      <c r="AJ2866" s="8">
        <v>16702351662</v>
      </c>
      <c r="AL2866" t="s">
        <v>4735</v>
      </c>
      <c r="BE2866" t="str">
        <f>"49-9021.00"</f>
        <v>49-9021.00</v>
      </c>
      <c r="BF2866" t="s">
        <v>239</v>
      </c>
      <c r="BG2866" t="s">
        <v>4736</v>
      </c>
      <c r="BH2866" t="s">
        <v>4737</v>
      </c>
      <c r="BI2866">
        <v>1</v>
      </c>
      <c r="BK2866" s="1">
        <v>45976</v>
      </c>
      <c r="BL2866" s="1">
        <v>46340</v>
      </c>
      <c r="BO2866">
        <v>40</v>
      </c>
      <c r="BP2866">
        <v>0</v>
      </c>
      <c r="BQ2866">
        <v>8</v>
      </c>
      <c r="BR2866">
        <v>8</v>
      </c>
      <c r="BS2866">
        <v>8</v>
      </c>
      <c r="BT2866">
        <v>8</v>
      </c>
      <c r="BU2866">
        <v>8</v>
      </c>
      <c r="BV2866">
        <v>0</v>
      </c>
      <c r="BW2866" t="str">
        <f>"8:00 AM"</f>
        <v>8:00 AM</v>
      </c>
      <c r="BX2866" t="str">
        <f>"5:00 PM"</f>
        <v>5:00 PM</v>
      </c>
      <c r="BY2866" t="s">
        <v>159</v>
      </c>
      <c r="BZ2866">
        <v>0</v>
      </c>
      <c r="CA2866">
        <v>12</v>
      </c>
      <c r="CB2866" t="s">
        <v>117</v>
      </c>
      <c r="CD2866" s="2" t="s">
        <v>4738</v>
      </c>
      <c r="CE2866" t="s">
        <v>4731</v>
      </c>
      <c r="CF2866" t="s">
        <v>4732</v>
      </c>
      <c r="CG2866" t="s">
        <v>120</v>
      </c>
      <c r="CH2866" t="s">
        <v>121</v>
      </c>
      <c r="CI2866" s="6">
        <v>96950</v>
      </c>
      <c r="CJ2866" s="10">
        <v>10.74</v>
      </c>
      <c r="CK2866" s="10">
        <v>10.74</v>
      </c>
      <c r="CL2866" s="10">
        <v>16.11</v>
      </c>
      <c r="CM2866" s="10">
        <v>16.11</v>
      </c>
      <c r="CN2866" t="s">
        <v>137</v>
      </c>
      <c r="CP2866" t="s">
        <v>138</v>
      </c>
      <c r="CR2866" t="s">
        <v>117</v>
      </c>
      <c r="CS2866" t="s">
        <v>139</v>
      </c>
      <c r="CT2866" t="s">
        <v>140</v>
      </c>
      <c r="CU2866" t="s">
        <v>139</v>
      </c>
      <c r="CV2866" t="s">
        <v>140</v>
      </c>
      <c r="CW2866" t="s">
        <v>139</v>
      </c>
      <c r="CX2866" t="s">
        <v>140</v>
      </c>
      <c r="CY2866" t="s">
        <v>140</v>
      </c>
      <c r="CZ2866" s="8">
        <v>16702351662</v>
      </c>
      <c r="DA2866" t="s">
        <v>4735</v>
      </c>
      <c r="DB2866" t="s">
        <v>140</v>
      </c>
      <c r="DC2866" t="s">
        <v>139</v>
      </c>
      <c r="DD2866" t="s">
        <v>117</v>
      </c>
    </row>
    <row r="2867" spans="1:114" ht="15" customHeight="1" x14ac:dyDescent="0.35">
      <c r="A2867" t="s">
        <v>4765</v>
      </c>
      <c r="B2867" t="s">
        <v>144</v>
      </c>
      <c r="C2867" s="1">
        <v>45810</v>
      </c>
      <c r="D2867" s="1">
        <v>45860</v>
      </c>
      <c r="E2867" t="s">
        <v>116</v>
      </c>
      <c r="F2867" s="1">
        <v>45990</v>
      </c>
      <c r="G2867" t="s">
        <v>117</v>
      </c>
      <c r="H2867" t="s">
        <v>117</v>
      </c>
      <c r="I2867" t="s">
        <v>117</v>
      </c>
      <c r="J2867" t="s">
        <v>4110</v>
      </c>
      <c r="K2867" t="s">
        <v>4111</v>
      </c>
      <c r="L2867" t="s">
        <v>4112</v>
      </c>
      <c r="M2867" t="s">
        <v>4113</v>
      </c>
      <c r="N2867" t="s">
        <v>120</v>
      </c>
      <c r="O2867" t="s">
        <v>121</v>
      </c>
      <c r="P2867" s="6">
        <v>96950</v>
      </c>
      <c r="Q2867" t="s">
        <v>122</v>
      </c>
      <c r="S2867" s="8">
        <v>16702353285</v>
      </c>
      <c r="U2867" t="s">
        <v>4114</v>
      </c>
      <c r="V2867">
        <v>81111</v>
      </c>
      <c r="W2867" t="s">
        <v>124</v>
      </c>
      <c r="Y2867" t="s">
        <v>4115</v>
      </c>
      <c r="Z2867" t="s">
        <v>4116</v>
      </c>
      <c r="AA2867" t="s">
        <v>1265</v>
      </c>
      <c r="AB2867" t="s">
        <v>1930</v>
      </c>
      <c r="AC2867" t="s">
        <v>4112</v>
      </c>
      <c r="AD2867" t="s">
        <v>4113</v>
      </c>
      <c r="AE2867" t="s">
        <v>120</v>
      </c>
      <c r="AF2867" t="s">
        <v>121</v>
      </c>
      <c r="AG2867" s="6">
        <v>96950</v>
      </c>
      <c r="AH2867" t="s">
        <v>122</v>
      </c>
      <c r="AJ2867" s="8">
        <v>16702353285</v>
      </c>
      <c r="AL2867" t="s">
        <v>4117</v>
      </c>
      <c r="BE2867" t="str">
        <f>"49-9021.00"</f>
        <v>49-9021.00</v>
      </c>
      <c r="BF2867" t="s">
        <v>239</v>
      </c>
      <c r="BG2867" t="s">
        <v>4766</v>
      </c>
      <c r="BH2867" t="s">
        <v>4767</v>
      </c>
      <c r="BI2867">
        <v>1</v>
      </c>
      <c r="BJ2867">
        <v>1</v>
      </c>
      <c r="BK2867" s="1">
        <v>45992</v>
      </c>
      <c r="BL2867" s="1">
        <v>46356</v>
      </c>
      <c r="BM2867" s="1">
        <v>45992</v>
      </c>
      <c r="BN2867" s="1">
        <v>46356</v>
      </c>
      <c r="BO2867">
        <v>40</v>
      </c>
      <c r="BP2867">
        <v>0</v>
      </c>
      <c r="BQ2867">
        <v>8</v>
      </c>
      <c r="BR2867">
        <v>8</v>
      </c>
      <c r="BS2867">
        <v>8</v>
      </c>
      <c r="BT2867">
        <v>8</v>
      </c>
      <c r="BU2867">
        <v>8</v>
      </c>
      <c r="BV2867">
        <v>0</v>
      </c>
      <c r="BW2867" t="str">
        <f>"8:00 AM"</f>
        <v>8:00 AM</v>
      </c>
      <c r="BX2867" t="str">
        <f>"5:00 PM"</f>
        <v>5:00 PM</v>
      </c>
      <c r="BY2867" t="s">
        <v>159</v>
      </c>
      <c r="BZ2867">
        <v>0</v>
      </c>
      <c r="CA2867">
        <v>12</v>
      </c>
      <c r="CB2867" t="s">
        <v>117</v>
      </c>
      <c r="CD2867" t="s">
        <v>133</v>
      </c>
      <c r="CE2867" t="s">
        <v>4112</v>
      </c>
      <c r="CF2867" t="s">
        <v>4113</v>
      </c>
      <c r="CG2867" t="s">
        <v>120</v>
      </c>
      <c r="CH2867" t="s">
        <v>121</v>
      </c>
      <c r="CI2867" s="6">
        <v>96950</v>
      </c>
      <c r="CJ2867" s="10">
        <v>10.74</v>
      </c>
      <c r="CK2867" s="10">
        <v>10.74</v>
      </c>
      <c r="CL2867" s="10">
        <v>16.11</v>
      </c>
      <c r="CM2867" s="10">
        <v>16.11</v>
      </c>
      <c r="CN2867" t="s">
        <v>137</v>
      </c>
      <c r="CO2867" t="s">
        <v>194</v>
      </c>
      <c r="CP2867" t="s">
        <v>138</v>
      </c>
      <c r="CR2867" t="s">
        <v>117</v>
      </c>
      <c r="CS2867" t="s">
        <v>139</v>
      </c>
      <c r="CT2867" t="s">
        <v>140</v>
      </c>
      <c r="CU2867" t="s">
        <v>139</v>
      </c>
      <c r="CV2867" t="s">
        <v>140</v>
      </c>
      <c r="CW2867" t="s">
        <v>139</v>
      </c>
      <c r="CX2867" t="s">
        <v>140</v>
      </c>
      <c r="CY2867" t="s">
        <v>4768</v>
      </c>
      <c r="CZ2867" s="8">
        <v>16702353285</v>
      </c>
      <c r="DA2867" t="s">
        <v>4117</v>
      </c>
      <c r="DB2867" t="s">
        <v>140</v>
      </c>
      <c r="DC2867" t="s">
        <v>139</v>
      </c>
      <c r="DD2867" t="s">
        <v>117</v>
      </c>
      <c r="DE2867" t="s">
        <v>4115</v>
      </c>
      <c r="DF2867" t="s">
        <v>4116</v>
      </c>
      <c r="DG2867" t="s">
        <v>1331</v>
      </c>
      <c r="DH2867" t="s">
        <v>4114</v>
      </c>
      <c r="DI2867" t="s">
        <v>4769</v>
      </c>
      <c r="DJ2867" t="s">
        <v>4117</v>
      </c>
    </row>
    <row r="2868" spans="1:114" ht="15" customHeight="1" x14ac:dyDescent="0.35">
      <c r="A2868" t="s">
        <v>9782</v>
      </c>
      <c r="B2868" t="s">
        <v>144</v>
      </c>
      <c r="C2868" s="1">
        <v>45810</v>
      </c>
      <c r="D2868" s="1">
        <v>45860</v>
      </c>
      <c r="E2868" t="s">
        <v>116</v>
      </c>
      <c r="F2868" s="1">
        <v>45929</v>
      </c>
      <c r="G2868" t="s">
        <v>117</v>
      </c>
      <c r="H2868" t="s">
        <v>117</v>
      </c>
      <c r="I2868" t="s">
        <v>117</v>
      </c>
      <c r="J2868" t="s">
        <v>9783</v>
      </c>
      <c r="K2868" t="s">
        <v>9784</v>
      </c>
      <c r="L2868" t="s">
        <v>9033</v>
      </c>
      <c r="M2868" t="s">
        <v>9785</v>
      </c>
      <c r="N2868" t="s">
        <v>136</v>
      </c>
      <c r="O2868" t="s">
        <v>121</v>
      </c>
      <c r="P2868" s="6">
        <v>96950</v>
      </c>
      <c r="Q2868" t="s">
        <v>122</v>
      </c>
      <c r="S2868" s="8">
        <v>16702352375</v>
      </c>
      <c r="U2868" t="s">
        <v>9035</v>
      </c>
      <c r="V2868">
        <v>56179</v>
      </c>
      <c r="W2868" t="s">
        <v>124</v>
      </c>
      <c r="Y2868" t="s">
        <v>9036</v>
      </c>
      <c r="Z2868" t="s">
        <v>9037</v>
      </c>
      <c r="AA2868" t="s">
        <v>9786</v>
      </c>
      <c r="AB2868" t="s">
        <v>9787</v>
      </c>
      <c r="AC2868" t="s">
        <v>9033</v>
      </c>
      <c r="AD2868" t="s">
        <v>9785</v>
      </c>
      <c r="AE2868" t="s">
        <v>136</v>
      </c>
      <c r="AF2868" t="s">
        <v>121</v>
      </c>
      <c r="AG2868" s="6">
        <v>96950</v>
      </c>
      <c r="AH2868" t="s">
        <v>122</v>
      </c>
      <c r="AJ2868" s="8">
        <v>16702854334</v>
      </c>
      <c r="AL2868" t="s">
        <v>9039</v>
      </c>
      <c r="BE2868" t="str">
        <f>"37-2012.00"</f>
        <v>37-2012.00</v>
      </c>
      <c r="BF2868" t="s">
        <v>130</v>
      </c>
      <c r="BG2868" t="s">
        <v>9788</v>
      </c>
      <c r="BH2868" t="s">
        <v>130</v>
      </c>
      <c r="BI2868">
        <v>6</v>
      </c>
      <c r="BJ2868">
        <v>6</v>
      </c>
      <c r="BK2868" s="1">
        <v>45931</v>
      </c>
      <c r="BL2868" s="1">
        <v>46295</v>
      </c>
      <c r="BM2868" s="1">
        <v>45931</v>
      </c>
      <c r="BN2868" s="1">
        <v>46295</v>
      </c>
      <c r="BO2868">
        <v>35</v>
      </c>
      <c r="BP2868">
        <v>0</v>
      </c>
      <c r="BQ2868">
        <v>7</v>
      </c>
      <c r="BR2868">
        <v>7</v>
      </c>
      <c r="BS2868">
        <v>7</v>
      </c>
      <c r="BT2868">
        <v>7</v>
      </c>
      <c r="BU2868">
        <v>7</v>
      </c>
      <c r="BV2868">
        <v>0</v>
      </c>
      <c r="BW2868" t="str">
        <f>"8:00 AM"</f>
        <v>8:00 AM</v>
      </c>
      <c r="BX2868" t="str">
        <f>"4:00 PM"</f>
        <v>4:00 PM</v>
      </c>
      <c r="BY2868" t="s">
        <v>133</v>
      </c>
      <c r="BZ2868">
        <v>0</v>
      </c>
      <c r="CA2868">
        <v>3</v>
      </c>
      <c r="CB2868" t="s">
        <v>117</v>
      </c>
      <c r="CD2868" s="2" t="s">
        <v>9789</v>
      </c>
      <c r="CE2868" t="s">
        <v>9790</v>
      </c>
      <c r="CF2868" t="s">
        <v>140</v>
      </c>
      <c r="CG2868" t="s">
        <v>136</v>
      </c>
      <c r="CH2868" t="s">
        <v>121</v>
      </c>
      <c r="CI2868" s="6">
        <v>96950</v>
      </c>
      <c r="CJ2868" s="10">
        <v>7.77</v>
      </c>
      <c r="CK2868" s="10">
        <v>7.77</v>
      </c>
      <c r="CL2868" s="10">
        <v>11.66</v>
      </c>
      <c r="CM2868" s="10">
        <v>11.66</v>
      </c>
      <c r="CN2868" t="s">
        <v>137</v>
      </c>
      <c r="CO2868" t="s">
        <v>140</v>
      </c>
      <c r="CP2868" t="s">
        <v>138</v>
      </c>
      <c r="CR2868" t="s">
        <v>117</v>
      </c>
      <c r="CS2868" t="s">
        <v>139</v>
      </c>
      <c r="CT2868" t="s">
        <v>140</v>
      </c>
      <c r="CU2868" t="s">
        <v>139</v>
      </c>
      <c r="CV2868" t="s">
        <v>140</v>
      </c>
      <c r="CW2868" t="s">
        <v>139</v>
      </c>
      <c r="CX2868" t="s">
        <v>140</v>
      </c>
      <c r="CY2868" t="s">
        <v>1167</v>
      </c>
      <c r="CZ2868" s="8">
        <v>16702352375</v>
      </c>
      <c r="DA2868" t="s">
        <v>9039</v>
      </c>
      <c r="DB2868" t="s">
        <v>309</v>
      </c>
      <c r="DC2868" t="s">
        <v>139</v>
      </c>
      <c r="DD2868" t="s">
        <v>117</v>
      </c>
      <c r="DE2868" t="s">
        <v>1530</v>
      </c>
      <c r="DF2868" t="s">
        <v>1531</v>
      </c>
      <c r="DG2868" t="s">
        <v>1532</v>
      </c>
      <c r="DH2868" t="s">
        <v>1156</v>
      </c>
      <c r="DI2868" t="s">
        <v>1153</v>
      </c>
      <c r="DJ2868" t="s">
        <v>1162</v>
      </c>
    </row>
    <row r="2869" spans="1:114" ht="15" customHeight="1" x14ac:dyDescent="0.35">
      <c r="A2869" t="s">
        <v>16204</v>
      </c>
      <c r="B2869" t="s">
        <v>144</v>
      </c>
      <c r="C2869" s="1">
        <v>45810</v>
      </c>
      <c r="D2869" s="1">
        <v>45860</v>
      </c>
      <c r="E2869" t="s">
        <v>116</v>
      </c>
      <c r="F2869" s="1">
        <v>45948</v>
      </c>
      <c r="G2869" t="s">
        <v>117</v>
      </c>
      <c r="H2869" t="s">
        <v>117</v>
      </c>
      <c r="I2869" t="s">
        <v>117</v>
      </c>
      <c r="J2869" t="s">
        <v>16205</v>
      </c>
      <c r="K2869" t="s">
        <v>16206</v>
      </c>
      <c r="L2869" t="s">
        <v>2321</v>
      </c>
      <c r="M2869" t="s">
        <v>16207</v>
      </c>
      <c r="N2869" t="s">
        <v>136</v>
      </c>
      <c r="O2869" t="s">
        <v>121</v>
      </c>
      <c r="P2869" s="6">
        <v>96950</v>
      </c>
      <c r="Q2869" t="s">
        <v>122</v>
      </c>
      <c r="S2869" s="8">
        <v>16702330490</v>
      </c>
      <c r="U2869" t="s">
        <v>13023</v>
      </c>
      <c r="V2869">
        <v>812112</v>
      </c>
      <c r="W2869" t="s">
        <v>124</v>
      </c>
      <c r="Y2869" t="s">
        <v>16208</v>
      </c>
      <c r="Z2869" t="s">
        <v>16209</v>
      </c>
      <c r="AA2869" t="s">
        <v>16210</v>
      </c>
      <c r="AB2869" t="s">
        <v>474</v>
      </c>
      <c r="AC2869" t="s">
        <v>16211</v>
      </c>
      <c r="AD2869" t="s">
        <v>16207</v>
      </c>
      <c r="AE2869" t="s">
        <v>136</v>
      </c>
      <c r="AF2869" t="s">
        <v>121</v>
      </c>
      <c r="AG2869" s="6">
        <v>96950</v>
      </c>
      <c r="AH2869" t="s">
        <v>122</v>
      </c>
      <c r="AJ2869" s="8">
        <v>16702330490</v>
      </c>
      <c r="AL2869" t="s">
        <v>13027</v>
      </c>
      <c r="BE2869" t="str">
        <f>"39-5012.00"</f>
        <v>39-5012.00</v>
      </c>
      <c r="BF2869" t="s">
        <v>272</v>
      </c>
      <c r="BG2869" t="s">
        <v>16212</v>
      </c>
      <c r="BH2869" t="s">
        <v>16213</v>
      </c>
      <c r="BI2869">
        <v>1</v>
      </c>
      <c r="BJ2869">
        <v>1</v>
      </c>
      <c r="BK2869" s="1">
        <v>45950</v>
      </c>
      <c r="BL2869" s="1">
        <v>46314</v>
      </c>
      <c r="BM2869" s="1">
        <v>45950</v>
      </c>
      <c r="BN2869" s="1">
        <v>46314</v>
      </c>
      <c r="BO2869">
        <v>35</v>
      </c>
      <c r="BP2869">
        <v>0</v>
      </c>
      <c r="BQ2869">
        <v>7</v>
      </c>
      <c r="BR2869">
        <v>7</v>
      </c>
      <c r="BS2869">
        <v>7</v>
      </c>
      <c r="BT2869">
        <v>7</v>
      </c>
      <c r="BU2869">
        <v>7</v>
      </c>
      <c r="BV2869">
        <v>0</v>
      </c>
      <c r="BW2869" t="str">
        <f>"10:00 AM"</f>
        <v>10:00 AM</v>
      </c>
      <c r="BX2869" t="str">
        <f>"6:00 PM"</f>
        <v>6:00 PM</v>
      </c>
      <c r="BY2869" t="s">
        <v>159</v>
      </c>
      <c r="BZ2869">
        <v>0</v>
      </c>
      <c r="CA2869">
        <v>24</v>
      </c>
      <c r="CB2869" t="s">
        <v>117</v>
      </c>
      <c r="CD2869" t="s">
        <v>13030</v>
      </c>
      <c r="CE2869" t="s">
        <v>16214</v>
      </c>
      <c r="CF2869" t="s">
        <v>140</v>
      </c>
      <c r="CG2869" t="s">
        <v>136</v>
      </c>
      <c r="CH2869" t="s">
        <v>121</v>
      </c>
      <c r="CI2869" s="6">
        <v>96950</v>
      </c>
      <c r="CJ2869" s="10">
        <v>7.98</v>
      </c>
      <c r="CK2869" s="10">
        <v>7.98</v>
      </c>
      <c r="CL2869" s="10">
        <v>11.97</v>
      </c>
      <c r="CM2869" s="10">
        <v>11.97</v>
      </c>
      <c r="CN2869" t="s">
        <v>137</v>
      </c>
      <c r="CO2869" t="s">
        <v>140</v>
      </c>
      <c r="CP2869" t="s">
        <v>138</v>
      </c>
      <c r="CR2869" t="s">
        <v>117</v>
      </c>
      <c r="CS2869" t="s">
        <v>139</v>
      </c>
      <c r="CT2869" t="s">
        <v>140</v>
      </c>
      <c r="CU2869" t="s">
        <v>139</v>
      </c>
      <c r="CV2869" t="s">
        <v>140</v>
      </c>
      <c r="CW2869" t="s">
        <v>139</v>
      </c>
      <c r="CX2869" t="s">
        <v>140</v>
      </c>
      <c r="CY2869" t="s">
        <v>1167</v>
      </c>
      <c r="CZ2869" s="8">
        <v>16702330490</v>
      </c>
      <c r="DA2869" t="s">
        <v>13027</v>
      </c>
      <c r="DB2869" t="s">
        <v>309</v>
      </c>
      <c r="DC2869" t="s">
        <v>139</v>
      </c>
      <c r="DD2869" t="s">
        <v>117</v>
      </c>
      <c r="DE2869" t="s">
        <v>1530</v>
      </c>
      <c r="DF2869" t="s">
        <v>1531</v>
      </c>
      <c r="DG2869" t="s">
        <v>1532</v>
      </c>
      <c r="DH2869" t="s">
        <v>1156</v>
      </c>
      <c r="DI2869" t="s">
        <v>1153</v>
      </c>
      <c r="DJ2869" t="s">
        <v>1162</v>
      </c>
    </row>
    <row r="2870" spans="1:114" ht="15" customHeight="1" x14ac:dyDescent="0.35">
      <c r="A2870" t="s">
        <v>4770</v>
      </c>
      <c r="B2870" t="s">
        <v>166</v>
      </c>
      <c r="C2870" s="1">
        <v>45811</v>
      </c>
      <c r="D2870" s="1">
        <v>45860</v>
      </c>
      <c r="E2870" t="s">
        <v>211</v>
      </c>
      <c r="G2870" t="s">
        <v>139</v>
      </c>
      <c r="H2870" t="s">
        <v>117</v>
      </c>
      <c r="I2870" t="s">
        <v>117</v>
      </c>
      <c r="J2870" t="s">
        <v>246</v>
      </c>
      <c r="K2870" t="s">
        <v>246</v>
      </c>
      <c r="L2870" t="s">
        <v>247</v>
      </c>
      <c r="N2870" t="s">
        <v>248</v>
      </c>
      <c r="O2870" t="s">
        <v>121</v>
      </c>
      <c r="P2870" s="6">
        <v>96951</v>
      </c>
      <c r="Q2870" t="s">
        <v>122</v>
      </c>
      <c r="S2870" s="8">
        <v>16705320350</v>
      </c>
      <c r="U2870" t="s">
        <v>249</v>
      </c>
      <c r="V2870">
        <v>445110</v>
      </c>
      <c r="W2870" t="s">
        <v>124</v>
      </c>
      <c r="Y2870" t="s">
        <v>250</v>
      </c>
      <c r="Z2870" t="s">
        <v>251</v>
      </c>
      <c r="AA2870" t="s">
        <v>252</v>
      </c>
      <c r="AB2870" t="s">
        <v>128</v>
      </c>
      <c r="AC2870" t="s">
        <v>253</v>
      </c>
      <c r="AE2870" t="s">
        <v>248</v>
      </c>
      <c r="AF2870" t="s">
        <v>121</v>
      </c>
      <c r="AG2870" s="6">
        <v>96951</v>
      </c>
      <c r="AH2870" t="s">
        <v>122</v>
      </c>
      <c r="AJ2870" s="8">
        <v>16705320350</v>
      </c>
      <c r="AL2870" t="s">
        <v>254</v>
      </c>
      <c r="BE2870" t="str">
        <f>"49-9021.00"</f>
        <v>49-9021.00</v>
      </c>
      <c r="BF2870" t="s">
        <v>239</v>
      </c>
      <c r="BG2870" t="s">
        <v>907</v>
      </c>
      <c r="BH2870" t="s">
        <v>908</v>
      </c>
      <c r="BI2870">
        <v>1</v>
      </c>
      <c r="BK2870" s="1">
        <v>45931</v>
      </c>
      <c r="BL2870" s="1">
        <v>47026</v>
      </c>
      <c r="BO2870">
        <v>40</v>
      </c>
      <c r="BP2870">
        <v>0</v>
      </c>
      <c r="BQ2870">
        <v>7</v>
      </c>
      <c r="BR2870">
        <v>7</v>
      </c>
      <c r="BS2870">
        <v>7</v>
      </c>
      <c r="BT2870">
        <v>7</v>
      </c>
      <c r="BU2870">
        <v>7</v>
      </c>
      <c r="BV2870">
        <v>5</v>
      </c>
      <c r="BW2870" t="str">
        <f>"8:00 AM"</f>
        <v>8:00 AM</v>
      </c>
      <c r="BX2870" t="str">
        <f>"4:00 PM"</f>
        <v>4:00 PM</v>
      </c>
      <c r="BY2870" t="s">
        <v>159</v>
      </c>
      <c r="BZ2870">
        <v>0</v>
      </c>
      <c r="CA2870">
        <v>12</v>
      </c>
      <c r="CB2870" t="s">
        <v>117</v>
      </c>
      <c r="CD2870" t="s">
        <v>909</v>
      </c>
      <c r="CE2870" t="s">
        <v>259</v>
      </c>
      <c r="CG2870" t="s">
        <v>248</v>
      </c>
      <c r="CH2870" t="s">
        <v>121</v>
      </c>
      <c r="CI2870" s="6">
        <v>96951</v>
      </c>
      <c r="CJ2870" s="10">
        <v>10.74</v>
      </c>
      <c r="CK2870" s="10">
        <v>10.74</v>
      </c>
      <c r="CL2870" s="10">
        <v>16.11</v>
      </c>
      <c r="CM2870" s="10">
        <v>16.11</v>
      </c>
      <c r="CN2870" t="s">
        <v>137</v>
      </c>
      <c r="CO2870" t="s">
        <v>140</v>
      </c>
      <c r="CP2870" t="s">
        <v>138</v>
      </c>
      <c r="CR2870" t="s">
        <v>117</v>
      </c>
      <c r="CS2870" t="s">
        <v>139</v>
      </c>
      <c r="CT2870" t="s">
        <v>139</v>
      </c>
      <c r="CU2870" t="s">
        <v>139</v>
      </c>
      <c r="CV2870" t="s">
        <v>140</v>
      </c>
      <c r="CW2870" t="s">
        <v>139</v>
      </c>
      <c r="CX2870" t="s">
        <v>140</v>
      </c>
      <c r="CY2870" t="s">
        <v>4771</v>
      </c>
      <c r="CZ2870" s="8">
        <v>16705320350</v>
      </c>
      <c r="DA2870" t="s">
        <v>254</v>
      </c>
      <c r="DB2870" t="s">
        <v>140</v>
      </c>
      <c r="DC2870" t="s">
        <v>139</v>
      </c>
      <c r="DD2870" t="s">
        <v>117</v>
      </c>
    </row>
    <row r="2871" spans="1:114" ht="15" customHeight="1" x14ac:dyDescent="0.35">
      <c r="A2871" t="s">
        <v>13492</v>
      </c>
      <c r="B2871" t="s">
        <v>166</v>
      </c>
      <c r="C2871" s="1">
        <v>45811</v>
      </c>
      <c r="D2871" s="1">
        <v>45860</v>
      </c>
      <c r="E2871" t="s">
        <v>211</v>
      </c>
      <c r="G2871" t="s">
        <v>117</v>
      </c>
      <c r="H2871" t="s">
        <v>117</v>
      </c>
      <c r="I2871" t="s">
        <v>117</v>
      </c>
      <c r="J2871" t="s">
        <v>246</v>
      </c>
      <c r="K2871" t="s">
        <v>246</v>
      </c>
      <c r="L2871" t="s">
        <v>534</v>
      </c>
      <c r="M2871">
        <v>1007</v>
      </c>
      <c r="N2871" t="s">
        <v>248</v>
      </c>
      <c r="O2871" t="s">
        <v>121</v>
      </c>
      <c r="P2871" s="6">
        <v>96951</v>
      </c>
      <c r="Q2871" t="s">
        <v>122</v>
      </c>
      <c r="S2871" s="8">
        <v>16705320350</v>
      </c>
      <c r="U2871" t="s">
        <v>249</v>
      </c>
      <c r="V2871">
        <v>11121</v>
      </c>
      <c r="W2871" t="s">
        <v>124</v>
      </c>
      <c r="Y2871" t="s">
        <v>250</v>
      </c>
      <c r="Z2871" t="s">
        <v>251</v>
      </c>
      <c r="AA2871" t="s">
        <v>535</v>
      </c>
      <c r="AB2871" t="s">
        <v>128</v>
      </c>
      <c r="AC2871" t="s">
        <v>253</v>
      </c>
      <c r="AE2871" t="s">
        <v>248</v>
      </c>
      <c r="AF2871" t="s">
        <v>121</v>
      </c>
      <c r="AG2871" s="6">
        <v>96951</v>
      </c>
      <c r="AH2871" t="s">
        <v>122</v>
      </c>
      <c r="AJ2871" s="8">
        <v>16705320350</v>
      </c>
      <c r="AL2871" t="s">
        <v>254</v>
      </c>
      <c r="BE2871" t="str">
        <f>"51-9198.00"</f>
        <v>51-9198.00</v>
      </c>
      <c r="BF2871" t="s">
        <v>1393</v>
      </c>
      <c r="BG2871" t="s">
        <v>7781</v>
      </c>
      <c r="BH2871" t="s">
        <v>3935</v>
      </c>
      <c r="BI2871">
        <v>1</v>
      </c>
      <c r="BK2871" s="1">
        <v>45931</v>
      </c>
      <c r="BL2871" s="1">
        <v>46295</v>
      </c>
      <c r="BO2871">
        <v>40</v>
      </c>
      <c r="BP2871">
        <v>0</v>
      </c>
      <c r="BQ2871">
        <v>7</v>
      </c>
      <c r="BR2871">
        <v>7</v>
      </c>
      <c r="BS2871">
        <v>7</v>
      </c>
      <c r="BT2871">
        <v>7</v>
      </c>
      <c r="BU2871">
        <v>7</v>
      </c>
      <c r="BV2871">
        <v>5</v>
      </c>
      <c r="BW2871" t="str">
        <f>"8:00 AM"</f>
        <v>8:00 AM</v>
      </c>
      <c r="BX2871" t="str">
        <f>"4:00 PM"</f>
        <v>4:00 PM</v>
      </c>
      <c r="BY2871" t="s">
        <v>133</v>
      </c>
      <c r="BZ2871">
        <v>0</v>
      </c>
      <c r="CA2871">
        <v>12</v>
      </c>
      <c r="CB2871" t="s">
        <v>117</v>
      </c>
      <c r="CD2871" t="s">
        <v>7782</v>
      </c>
      <c r="CE2871" t="s">
        <v>259</v>
      </c>
      <c r="CG2871" t="s">
        <v>248</v>
      </c>
      <c r="CH2871" t="s">
        <v>121</v>
      </c>
      <c r="CI2871" s="6">
        <v>96951</v>
      </c>
      <c r="CJ2871" s="10">
        <v>8.23</v>
      </c>
      <c r="CK2871" s="10">
        <v>8.23</v>
      </c>
      <c r="CL2871" s="10">
        <v>12.35</v>
      </c>
      <c r="CM2871" s="10">
        <v>12.35</v>
      </c>
      <c r="CN2871" t="s">
        <v>137</v>
      </c>
      <c r="CO2871" t="s">
        <v>140</v>
      </c>
      <c r="CP2871" t="s">
        <v>138</v>
      </c>
      <c r="CR2871" t="s">
        <v>117</v>
      </c>
      <c r="CS2871" t="s">
        <v>139</v>
      </c>
      <c r="CT2871" t="s">
        <v>139</v>
      </c>
      <c r="CU2871" t="s">
        <v>139</v>
      </c>
      <c r="CV2871" t="s">
        <v>140</v>
      </c>
      <c r="CW2871" t="s">
        <v>139</v>
      </c>
      <c r="CX2871" t="s">
        <v>140</v>
      </c>
      <c r="CY2871" t="s">
        <v>539</v>
      </c>
      <c r="CZ2871" s="8">
        <v>16705320350</v>
      </c>
      <c r="DA2871" t="s">
        <v>254</v>
      </c>
      <c r="DB2871" t="s">
        <v>140</v>
      </c>
      <c r="DC2871" t="s">
        <v>139</v>
      </c>
      <c r="DD2871" t="s">
        <v>117</v>
      </c>
    </row>
    <row r="2872" spans="1:114" ht="15" customHeight="1" x14ac:dyDescent="0.35">
      <c r="A2872" t="s">
        <v>14974</v>
      </c>
      <c r="B2872" t="s">
        <v>278</v>
      </c>
      <c r="C2872" s="1">
        <v>45839</v>
      </c>
      <c r="D2872" s="1">
        <v>45860</v>
      </c>
      <c r="E2872" t="s">
        <v>211</v>
      </c>
      <c r="G2872" t="s">
        <v>117</v>
      </c>
      <c r="H2872" t="s">
        <v>117</v>
      </c>
      <c r="I2872" t="s">
        <v>117</v>
      </c>
      <c r="J2872" t="s">
        <v>246</v>
      </c>
      <c r="L2872" t="s">
        <v>253</v>
      </c>
      <c r="N2872" t="s">
        <v>248</v>
      </c>
      <c r="O2872" t="s">
        <v>121</v>
      </c>
      <c r="P2872" s="6">
        <v>96951</v>
      </c>
      <c r="Q2872" t="s">
        <v>122</v>
      </c>
      <c r="R2872" t="s">
        <v>121</v>
      </c>
      <c r="S2872" s="8">
        <v>16705320350</v>
      </c>
      <c r="U2872" t="s">
        <v>249</v>
      </c>
      <c r="V2872">
        <v>311812</v>
      </c>
      <c r="W2872" t="s">
        <v>124</v>
      </c>
      <c r="Y2872" t="s">
        <v>250</v>
      </c>
      <c r="Z2872" t="s">
        <v>251</v>
      </c>
      <c r="AA2872" t="s">
        <v>535</v>
      </c>
      <c r="AB2872" t="s">
        <v>128</v>
      </c>
      <c r="AC2872" t="s">
        <v>253</v>
      </c>
      <c r="AE2872" t="s">
        <v>248</v>
      </c>
      <c r="AF2872" t="s">
        <v>121</v>
      </c>
      <c r="AG2872" s="6">
        <v>96951</v>
      </c>
      <c r="AH2872" t="s">
        <v>122</v>
      </c>
      <c r="AJ2872" s="8">
        <v>16705320350</v>
      </c>
      <c r="AL2872" t="s">
        <v>254</v>
      </c>
      <c r="BE2872" t="str">
        <f>"51-3011.00"</f>
        <v>51-3011.00</v>
      </c>
      <c r="BF2872" t="s">
        <v>217</v>
      </c>
      <c r="BG2872" t="s">
        <v>1318</v>
      </c>
      <c r="BH2872" t="s">
        <v>1319</v>
      </c>
      <c r="BI2872">
        <v>1</v>
      </c>
      <c r="BK2872" s="1">
        <v>45901</v>
      </c>
      <c r="BL2872" s="1">
        <v>46265</v>
      </c>
      <c r="BO2872">
        <v>40</v>
      </c>
      <c r="BP2872">
        <v>0</v>
      </c>
      <c r="BQ2872">
        <v>7</v>
      </c>
      <c r="BR2872">
        <v>7</v>
      </c>
      <c r="BS2872">
        <v>7</v>
      </c>
      <c r="BT2872">
        <v>7</v>
      </c>
      <c r="BU2872">
        <v>7</v>
      </c>
      <c r="BV2872">
        <v>5</v>
      </c>
      <c r="BW2872" t="str">
        <f>"8:00 AM"</f>
        <v>8:00 AM</v>
      </c>
      <c r="BX2872" t="str">
        <f>"4:00 PM"</f>
        <v>4:00 PM</v>
      </c>
      <c r="BY2872" t="s">
        <v>133</v>
      </c>
      <c r="BZ2872">
        <v>0</v>
      </c>
      <c r="CA2872">
        <v>3</v>
      </c>
      <c r="CB2872" t="s">
        <v>117</v>
      </c>
      <c r="CD2872" t="s">
        <v>14975</v>
      </c>
      <c r="CE2872" t="s">
        <v>1321</v>
      </c>
      <c r="CG2872" t="s">
        <v>248</v>
      </c>
      <c r="CH2872" t="s">
        <v>121</v>
      </c>
      <c r="CI2872" s="6">
        <v>96951</v>
      </c>
      <c r="CJ2872" s="10">
        <v>8.64</v>
      </c>
      <c r="CK2872" s="10">
        <v>8.64</v>
      </c>
      <c r="CL2872" s="10">
        <v>12.96</v>
      </c>
      <c r="CM2872" s="10">
        <v>12.96</v>
      </c>
      <c r="CN2872" t="s">
        <v>137</v>
      </c>
      <c r="CO2872" t="s">
        <v>164</v>
      </c>
      <c r="CP2872" t="s">
        <v>138</v>
      </c>
      <c r="CR2872" t="s">
        <v>117</v>
      </c>
      <c r="CS2872" t="s">
        <v>139</v>
      </c>
      <c r="CT2872" t="s">
        <v>139</v>
      </c>
      <c r="CU2872" t="s">
        <v>139</v>
      </c>
      <c r="CV2872" t="s">
        <v>140</v>
      </c>
      <c r="CW2872" t="s">
        <v>139</v>
      </c>
      <c r="CX2872" t="s">
        <v>140</v>
      </c>
      <c r="CY2872" t="s">
        <v>539</v>
      </c>
      <c r="CZ2872" s="8">
        <v>16705320350</v>
      </c>
      <c r="DA2872" t="s">
        <v>254</v>
      </c>
      <c r="DB2872" t="s">
        <v>140</v>
      </c>
      <c r="DC2872" t="s">
        <v>139</v>
      </c>
      <c r="DD2872" t="s">
        <v>117</v>
      </c>
    </row>
    <row r="2873" spans="1:114" ht="15" customHeight="1" x14ac:dyDescent="0.35">
      <c r="A2873" t="s">
        <v>245</v>
      </c>
      <c r="B2873" t="s">
        <v>115</v>
      </c>
      <c r="C2873" s="1">
        <v>45840</v>
      </c>
      <c r="D2873" s="1">
        <v>45860</v>
      </c>
      <c r="E2873" t="s">
        <v>211</v>
      </c>
      <c r="G2873" t="s">
        <v>139</v>
      </c>
      <c r="H2873" t="s">
        <v>117</v>
      </c>
      <c r="I2873" t="s">
        <v>117</v>
      </c>
      <c r="J2873" t="s">
        <v>246</v>
      </c>
      <c r="K2873" t="s">
        <v>246</v>
      </c>
      <c r="L2873" t="s">
        <v>247</v>
      </c>
      <c r="N2873" t="s">
        <v>248</v>
      </c>
      <c r="O2873" t="s">
        <v>121</v>
      </c>
      <c r="P2873" s="6">
        <v>96951</v>
      </c>
      <c r="Q2873" t="s">
        <v>122</v>
      </c>
      <c r="S2873" s="8">
        <v>16705320350</v>
      </c>
      <c r="U2873" t="s">
        <v>249</v>
      </c>
      <c r="V2873">
        <v>445110</v>
      </c>
      <c r="W2873" t="s">
        <v>124</v>
      </c>
      <c r="Y2873" t="s">
        <v>250</v>
      </c>
      <c r="Z2873" t="s">
        <v>251</v>
      </c>
      <c r="AA2873" t="s">
        <v>252</v>
      </c>
      <c r="AB2873" t="s">
        <v>128</v>
      </c>
      <c r="AC2873" t="s">
        <v>253</v>
      </c>
      <c r="AE2873" t="s">
        <v>248</v>
      </c>
      <c r="AF2873" t="s">
        <v>121</v>
      </c>
      <c r="AG2873" s="6">
        <v>96951</v>
      </c>
      <c r="AH2873" t="s">
        <v>122</v>
      </c>
      <c r="AJ2873" s="8">
        <v>16705320350</v>
      </c>
      <c r="AL2873" t="s">
        <v>254</v>
      </c>
      <c r="BE2873" t="str">
        <f>"53-7065.00"</f>
        <v>53-7065.00</v>
      </c>
      <c r="BF2873" t="s">
        <v>255</v>
      </c>
      <c r="BG2873" t="s">
        <v>256</v>
      </c>
      <c r="BH2873" t="s">
        <v>257</v>
      </c>
      <c r="BI2873">
        <v>2</v>
      </c>
      <c r="BK2873" s="1">
        <v>45931</v>
      </c>
      <c r="BL2873" s="1">
        <v>47026</v>
      </c>
      <c r="BO2873">
        <v>40</v>
      </c>
      <c r="BP2873">
        <v>0</v>
      </c>
      <c r="BQ2873">
        <v>7</v>
      </c>
      <c r="BR2873">
        <v>7</v>
      </c>
      <c r="BS2873">
        <v>7</v>
      </c>
      <c r="BT2873">
        <v>7</v>
      </c>
      <c r="BU2873">
        <v>7</v>
      </c>
      <c r="BV2873">
        <v>5</v>
      </c>
      <c r="BW2873" t="str">
        <f>"8:00 AM"</f>
        <v>8:00 AM</v>
      </c>
      <c r="BX2873" t="str">
        <f>"4:00 PM"</f>
        <v>4:00 PM</v>
      </c>
      <c r="BY2873" t="s">
        <v>133</v>
      </c>
      <c r="BZ2873">
        <v>0</v>
      </c>
      <c r="CA2873">
        <v>3</v>
      </c>
      <c r="CB2873" t="s">
        <v>117</v>
      </c>
      <c r="CD2873" t="s">
        <v>258</v>
      </c>
      <c r="CE2873" t="s">
        <v>259</v>
      </c>
      <c r="CG2873" t="s">
        <v>248</v>
      </c>
      <c r="CH2873" t="s">
        <v>121</v>
      </c>
      <c r="CI2873" s="6">
        <v>96951</v>
      </c>
      <c r="CJ2873" s="10">
        <v>8.86</v>
      </c>
      <c r="CK2873" s="10">
        <v>8.86</v>
      </c>
      <c r="CL2873" s="10">
        <v>13.29</v>
      </c>
      <c r="CM2873" s="10">
        <v>13.29</v>
      </c>
      <c r="CN2873" t="s">
        <v>137</v>
      </c>
      <c r="CO2873" t="s">
        <v>140</v>
      </c>
      <c r="CP2873" t="s">
        <v>138</v>
      </c>
      <c r="CR2873" t="s">
        <v>117</v>
      </c>
      <c r="CS2873" t="s">
        <v>139</v>
      </c>
      <c r="CT2873" t="s">
        <v>139</v>
      </c>
      <c r="CU2873" t="s">
        <v>139</v>
      </c>
      <c r="CV2873" t="s">
        <v>140</v>
      </c>
      <c r="CW2873" t="s">
        <v>139</v>
      </c>
      <c r="CX2873" t="s">
        <v>140</v>
      </c>
      <c r="CY2873" t="s">
        <v>260</v>
      </c>
      <c r="CZ2873" s="8">
        <v>16705320350</v>
      </c>
      <c r="DA2873" t="s">
        <v>254</v>
      </c>
      <c r="DB2873" t="s">
        <v>140</v>
      </c>
      <c r="DC2873" t="s">
        <v>139</v>
      </c>
      <c r="DD2873" t="s">
        <v>117</v>
      </c>
    </row>
    <row r="2874" spans="1:114" ht="15" customHeight="1" x14ac:dyDescent="0.35">
      <c r="A2874" t="s">
        <v>13504</v>
      </c>
      <c r="B2874" t="s">
        <v>278</v>
      </c>
      <c r="C2874" s="1">
        <v>45841</v>
      </c>
      <c r="D2874" s="1">
        <v>45860</v>
      </c>
      <c r="E2874" t="s">
        <v>116</v>
      </c>
      <c r="F2874" s="1">
        <v>46021</v>
      </c>
      <c r="G2874" t="s">
        <v>139</v>
      </c>
      <c r="H2874" t="s">
        <v>117</v>
      </c>
      <c r="I2874" t="s">
        <v>117</v>
      </c>
      <c r="J2874" t="s">
        <v>779</v>
      </c>
      <c r="K2874" t="s">
        <v>780</v>
      </c>
      <c r="L2874" t="s">
        <v>781</v>
      </c>
      <c r="M2874" t="s">
        <v>782</v>
      </c>
      <c r="N2874" t="s">
        <v>136</v>
      </c>
      <c r="O2874" t="s">
        <v>121</v>
      </c>
      <c r="P2874" s="6">
        <v>96950</v>
      </c>
      <c r="Q2874" t="s">
        <v>122</v>
      </c>
      <c r="S2874" s="8">
        <v>16702336284</v>
      </c>
      <c r="U2874" t="s">
        <v>783</v>
      </c>
      <c r="V2874">
        <v>722511</v>
      </c>
      <c r="W2874" t="s">
        <v>124</v>
      </c>
      <c r="Y2874" t="s">
        <v>784</v>
      </c>
      <c r="Z2874" t="s">
        <v>785</v>
      </c>
      <c r="AA2874" t="s">
        <v>786</v>
      </c>
      <c r="AB2874" t="s">
        <v>205</v>
      </c>
      <c r="AC2874" t="s">
        <v>781</v>
      </c>
      <c r="AD2874" t="s">
        <v>782</v>
      </c>
      <c r="AE2874" t="s">
        <v>136</v>
      </c>
      <c r="AF2874" t="s">
        <v>121</v>
      </c>
      <c r="AG2874" s="6">
        <v>96950</v>
      </c>
      <c r="AH2874" t="s">
        <v>122</v>
      </c>
      <c r="AJ2874" s="8">
        <v>16702336284</v>
      </c>
      <c r="AL2874" t="s">
        <v>787</v>
      </c>
      <c r="BE2874" t="str">
        <f>"35-2014.00"</f>
        <v>35-2014.00</v>
      </c>
      <c r="BF2874" t="s">
        <v>191</v>
      </c>
      <c r="BG2874" t="s">
        <v>7738</v>
      </c>
      <c r="BH2874" t="s">
        <v>313</v>
      </c>
      <c r="BI2874">
        <v>2</v>
      </c>
      <c r="BK2874" s="1">
        <v>46023</v>
      </c>
      <c r="BL2874" s="1">
        <v>47118</v>
      </c>
      <c r="BO2874">
        <v>35</v>
      </c>
      <c r="BP2874">
        <v>7</v>
      </c>
      <c r="BQ2874">
        <v>0</v>
      </c>
      <c r="BR2874">
        <v>7</v>
      </c>
      <c r="BS2874">
        <v>7</v>
      </c>
      <c r="BT2874">
        <v>0</v>
      </c>
      <c r="BU2874">
        <v>7</v>
      </c>
      <c r="BV2874">
        <v>7</v>
      </c>
      <c r="BW2874" t="str">
        <f>"5:00 AM"</f>
        <v>5:00 AM</v>
      </c>
      <c r="BX2874" t="str">
        <f>"12:00 PM"</f>
        <v>12:00 PM</v>
      </c>
      <c r="BY2874" t="s">
        <v>133</v>
      </c>
      <c r="BZ2874">
        <v>0</v>
      </c>
      <c r="CA2874">
        <v>12</v>
      </c>
      <c r="CB2874" t="s">
        <v>117</v>
      </c>
      <c r="CD2874" s="2" t="s">
        <v>7739</v>
      </c>
      <c r="CE2874" t="s">
        <v>781</v>
      </c>
      <c r="CF2874" t="s">
        <v>782</v>
      </c>
      <c r="CG2874" t="s">
        <v>136</v>
      </c>
      <c r="CH2874" t="s">
        <v>121</v>
      </c>
      <c r="CI2874" s="6">
        <v>96950</v>
      </c>
      <c r="CJ2874" s="10">
        <v>8.83</v>
      </c>
      <c r="CK2874" s="10">
        <v>8.83</v>
      </c>
      <c r="CL2874" s="10">
        <v>13.25</v>
      </c>
      <c r="CM2874" s="10">
        <v>13.25</v>
      </c>
      <c r="CN2874" t="s">
        <v>137</v>
      </c>
      <c r="CO2874" t="s">
        <v>164</v>
      </c>
      <c r="CP2874" t="s">
        <v>138</v>
      </c>
      <c r="CR2874" t="s">
        <v>117</v>
      </c>
      <c r="CS2874" t="s">
        <v>139</v>
      </c>
      <c r="CT2874" t="s">
        <v>140</v>
      </c>
      <c r="CU2874" t="s">
        <v>139</v>
      </c>
      <c r="CV2874" t="s">
        <v>140</v>
      </c>
      <c r="CW2874" t="s">
        <v>139</v>
      </c>
      <c r="CX2874" t="s">
        <v>139</v>
      </c>
      <c r="CY2874" t="s">
        <v>7856</v>
      </c>
      <c r="CZ2874" s="8">
        <v>16702336284</v>
      </c>
      <c r="DA2874" t="s">
        <v>787</v>
      </c>
      <c r="DB2874" t="s">
        <v>164</v>
      </c>
      <c r="DC2874" t="s">
        <v>139</v>
      </c>
      <c r="DD2874" t="s">
        <v>117</v>
      </c>
    </row>
    <row r="2875" spans="1:114" ht="15" customHeight="1" x14ac:dyDescent="0.35">
      <c r="A2875" t="s">
        <v>16203</v>
      </c>
      <c r="B2875" t="s">
        <v>115</v>
      </c>
      <c r="C2875" s="1">
        <v>45860</v>
      </c>
      <c r="D2875" s="1">
        <v>45860</v>
      </c>
      <c r="E2875" t="s">
        <v>116</v>
      </c>
      <c r="F2875" s="1">
        <v>45929</v>
      </c>
      <c r="G2875" t="s">
        <v>117</v>
      </c>
      <c r="H2875" t="s">
        <v>117</v>
      </c>
      <c r="I2875" t="s">
        <v>117</v>
      </c>
      <c r="J2875" t="s">
        <v>5084</v>
      </c>
      <c r="L2875" t="s">
        <v>3416</v>
      </c>
      <c r="M2875" t="s">
        <v>355</v>
      </c>
      <c r="N2875" t="s">
        <v>136</v>
      </c>
      <c r="O2875" t="s">
        <v>121</v>
      </c>
      <c r="P2875" s="6">
        <v>96950</v>
      </c>
      <c r="Q2875" t="s">
        <v>122</v>
      </c>
      <c r="S2875" s="8">
        <v>16702346412</v>
      </c>
      <c r="U2875" t="s">
        <v>3417</v>
      </c>
      <c r="V2875">
        <v>561520</v>
      </c>
      <c r="W2875" t="s">
        <v>124</v>
      </c>
      <c r="Y2875" t="s">
        <v>352</v>
      </c>
      <c r="Z2875" t="s">
        <v>353</v>
      </c>
      <c r="AB2875" t="s">
        <v>354</v>
      </c>
      <c r="AC2875" t="s">
        <v>3416</v>
      </c>
      <c r="AD2875" t="s">
        <v>355</v>
      </c>
      <c r="AE2875" t="s">
        <v>136</v>
      </c>
      <c r="AF2875" t="s">
        <v>121</v>
      </c>
      <c r="AG2875" s="6">
        <v>96950</v>
      </c>
      <c r="AH2875" t="s">
        <v>122</v>
      </c>
      <c r="AJ2875" s="8">
        <v>16702852190</v>
      </c>
      <c r="AL2875" t="s">
        <v>356</v>
      </c>
      <c r="BE2875" t="str">
        <f>"43-3031.00"</f>
        <v>43-3031.00</v>
      </c>
      <c r="BF2875" t="s">
        <v>357</v>
      </c>
      <c r="BG2875" t="s">
        <v>5085</v>
      </c>
      <c r="BH2875" t="s">
        <v>359</v>
      </c>
      <c r="BI2875">
        <v>2</v>
      </c>
      <c r="BK2875" s="1">
        <v>45931</v>
      </c>
      <c r="BL2875" s="1">
        <v>46295</v>
      </c>
      <c r="BO2875">
        <v>35</v>
      </c>
      <c r="BP2875">
        <v>0</v>
      </c>
      <c r="BQ2875">
        <v>7</v>
      </c>
      <c r="BR2875">
        <v>7</v>
      </c>
      <c r="BS2875">
        <v>7</v>
      </c>
      <c r="BT2875">
        <v>7</v>
      </c>
      <c r="BU2875">
        <v>7</v>
      </c>
      <c r="BV2875">
        <v>0</v>
      </c>
      <c r="BW2875" t="str">
        <f>"8:00 AM"</f>
        <v>8:00 AM</v>
      </c>
      <c r="BX2875" t="str">
        <f>"4:00 PM"</f>
        <v>4:00 PM</v>
      </c>
      <c r="BY2875" t="s">
        <v>159</v>
      </c>
      <c r="BZ2875">
        <v>0</v>
      </c>
      <c r="CA2875">
        <v>24</v>
      </c>
      <c r="CB2875" t="s">
        <v>117</v>
      </c>
      <c r="CD2875" t="s">
        <v>12055</v>
      </c>
      <c r="CE2875" t="s">
        <v>3416</v>
      </c>
      <c r="CF2875" t="s">
        <v>355</v>
      </c>
      <c r="CG2875" t="s">
        <v>136</v>
      </c>
      <c r="CH2875" t="s">
        <v>121</v>
      </c>
      <c r="CI2875" s="6">
        <v>96950</v>
      </c>
      <c r="CJ2875" s="10">
        <v>12.33</v>
      </c>
      <c r="CK2875" s="10">
        <v>14</v>
      </c>
      <c r="CL2875" s="10">
        <v>18.5</v>
      </c>
      <c r="CM2875" s="10">
        <v>21</v>
      </c>
      <c r="CN2875" t="s">
        <v>137</v>
      </c>
      <c r="CO2875" t="s">
        <v>4295</v>
      </c>
      <c r="CP2875" t="s">
        <v>138</v>
      </c>
      <c r="CR2875" t="s">
        <v>117</v>
      </c>
      <c r="CS2875" t="s">
        <v>139</v>
      </c>
      <c r="CT2875" t="s">
        <v>140</v>
      </c>
      <c r="CU2875" t="s">
        <v>139</v>
      </c>
      <c r="CV2875" t="s">
        <v>139</v>
      </c>
      <c r="CW2875" t="s">
        <v>139</v>
      </c>
      <c r="CX2875" t="s">
        <v>140</v>
      </c>
      <c r="CY2875" t="s">
        <v>362</v>
      </c>
      <c r="CZ2875" s="8">
        <v>16702343712</v>
      </c>
      <c r="DA2875" t="s">
        <v>377</v>
      </c>
      <c r="DB2875" t="s">
        <v>292</v>
      </c>
      <c r="DC2875" t="s">
        <v>139</v>
      </c>
      <c r="DD2875" t="s">
        <v>117</v>
      </c>
      <c r="DE2875" t="s">
        <v>352</v>
      </c>
      <c r="DF2875" t="s">
        <v>353</v>
      </c>
      <c r="DH2875" t="s">
        <v>3417</v>
      </c>
      <c r="DI2875" t="s">
        <v>3415</v>
      </c>
      <c r="DJ2875" t="s">
        <v>356</v>
      </c>
    </row>
    <row r="2876" spans="1:114" ht="15" customHeight="1" x14ac:dyDescent="0.35">
      <c r="A2876" t="s">
        <v>16244</v>
      </c>
      <c r="B2876" t="s">
        <v>294</v>
      </c>
      <c r="C2876" s="1">
        <v>45784</v>
      </c>
      <c r="D2876" s="1">
        <v>45861</v>
      </c>
      <c r="E2876" t="s">
        <v>211</v>
      </c>
      <c r="G2876" t="s">
        <v>117</v>
      </c>
      <c r="H2876" t="s">
        <v>117</v>
      </c>
      <c r="I2876" t="s">
        <v>117</v>
      </c>
      <c r="J2876" t="s">
        <v>7336</v>
      </c>
      <c r="L2876" t="s">
        <v>7337</v>
      </c>
      <c r="N2876" t="s">
        <v>136</v>
      </c>
      <c r="O2876" t="s">
        <v>121</v>
      </c>
      <c r="P2876" s="6">
        <v>96950</v>
      </c>
      <c r="Q2876" t="s">
        <v>122</v>
      </c>
      <c r="S2876" s="8">
        <v>16702349083</v>
      </c>
      <c r="U2876" t="s">
        <v>10386</v>
      </c>
      <c r="V2876">
        <v>811111</v>
      </c>
      <c r="W2876" t="s">
        <v>124</v>
      </c>
      <c r="Y2876" t="s">
        <v>7339</v>
      </c>
      <c r="Z2876" t="s">
        <v>7340</v>
      </c>
      <c r="AA2876" t="s">
        <v>7341</v>
      </c>
      <c r="AB2876" t="s">
        <v>205</v>
      </c>
      <c r="AC2876" t="s">
        <v>7337</v>
      </c>
      <c r="AE2876" t="s">
        <v>136</v>
      </c>
      <c r="AF2876" t="s">
        <v>121</v>
      </c>
      <c r="AG2876" s="6">
        <v>96950</v>
      </c>
      <c r="AH2876" t="s">
        <v>122</v>
      </c>
      <c r="AJ2876" s="8">
        <v>16702349083</v>
      </c>
      <c r="AL2876" t="s">
        <v>7342</v>
      </c>
      <c r="BE2876" t="str">
        <f>"53-7061.00"</f>
        <v>53-7061.00</v>
      </c>
      <c r="BF2876" t="s">
        <v>1643</v>
      </c>
      <c r="BG2876" t="s">
        <v>16245</v>
      </c>
      <c r="BH2876" t="s">
        <v>1643</v>
      </c>
      <c r="BI2876">
        <v>3</v>
      </c>
      <c r="BJ2876">
        <v>2</v>
      </c>
      <c r="BK2876" s="1">
        <v>45870</v>
      </c>
      <c r="BL2876" s="1">
        <v>46234</v>
      </c>
      <c r="BM2876" s="1">
        <v>45870</v>
      </c>
      <c r="BN2876" s="1">
        <v>46234</v>
      </c>
      <c r="BO2876">
        <v>35</v>
      </c>
      <c r="BP2876">
        <v>0</v>
      </c>
      <c r="BQ2876">
        <v>7</v>
      </c>
      <c r="BR2876">
        <v>7</v>
      </c>
      <c r="BS2876">
        <v>7</v>
      </c>
      <c r="BT2876">
        <v>7</v>
      </c>
      <c r="BU2876">
        <v>7</v>
      </c>
      <c r="BV2876">
        <v>0</v>
      </c>
      <c r="BW2876" t="str">
        <f>"8:00 AM"</f>
        <v>8:00 AM</v>
      </c>
      <c r="BX2876" t="str">
        <f>"4:00 PM"</f>
        <v>4:00 PM</v>
      </c>
      <c r="BY2876" t="s">
        <v>133</v>
      </c>
      <c r="BZ2876">
        <v>0</v>
      </c>
      <c r="CA2876">
        <v>6</v>
      </c>
      <c r="CB2876" t="s">
        <v>117</v>
      </c>
      <c r="CD2876" s="2" t="s">
        <v>16246</v>
      </c>
      <c r="CE2876" t="s">
        <v>4877</v>
      </c>
      <c r="CF2876" t="s">
        <v>7346</v>
      </c>
      <c r="CG2876" t="s">
        <v>136</v>
      </c>
      <c r="CH2876" t="s">
        <v>121</v>
      </c>
      <c r="CI2876" s="6">
        <v>96950</v>
      </c>
      <c r="CJ2876" s="10">
        <v>7.59</v>
      </c>
      <c r="CK2876" s="10">
        <v>7.59</v>
      </c>
      <c r="CL2876" s="10">
        <v>11.39</v>
      </c>
      <c r="CM2876" s="10">
        <v>11.39</v>
      </c>
      <c r="CN2876" t="s">
        <v>137</v>
      </c>
      <c r="CP2876" t="s">
        <v>138</v>
      </c>
      <c r="CR2876" t="s">
        <v>117</v>
      </c>
      <c r="CS2876" t="s">
        <v>139</v>
      </c>
      <c r="CT2876" t="s">
        <v>140</v>
      </c>
      <c r="CU2876" t="s">
        <v>139</v>
      </c>
      <c r="CV2876" t="s">
        <v>140</v>
      </c>
      <c r="CW2876" t="s">
        <v>139</v>
      </c>
      <c r="CX2876" t="s">
        <v>140</v>
      </c>
      <c r="CY2876" t="s">
        <v>308</v>
      </c>
      <c r="CZ2876" s="8">
        <v>16702349083</v>
      </c>
      <c r="DA2876" t="s">
        <v>7342</v>
      </c>
      <c r="DB2876" t="s">
        <v>309</v>
      </c>
      <c r="DC2876" t="s">
        <v>139</v>
      </c>
      <c r="DD2876" t="s">
        <v>117</v>
      </c>
    </row>
    <row r="2877" spans="1:114" ht="15" customHeight="1" x14ac:dyDescent="0.35">
      <c r="A2877" t="s">
        <v>13876</v>
      </c>
      <c r="B2877" t="s">
        <v>115</v>
      </c>
      <c r="C2877" s="1">
        <v>45798</v>
      </c>
      <c r="D2877" s="1">
        <v>45861</v>
      </c>
      <c r="E2877" t="s">
        <v>116</v>
      </c>
      <c r="F2877" s="1">
        <v>45960</v>
      </c>
      <c r="G2877" t="s">
        <v>117</v>
      </c>
      <c r="H2877" t="s">
        <v>117</v>
      </c>
      <c r="I2877" t="s">
        <v>117</v>
      </c>
      <c r="J2877" t="s">
        <v>3537</v>
      </c>
      <c r="L2877" t="s">
        <v>830</v>
      </c>
      <c r="N2877" t="s">
        <v>136</v>
      </c>
      <c r="O2877" t="s">
        <v>121</v>
      </c>
      <c r="P2877" s="6">
        <v>96950</v>
      </c>
      <c r="Q2877" t="s">
        <v>122</v>
      </c>
      <c r="S2877" s="8">
        <v>16702335504</v>
      </c>
      <c r="U2877" t="s">
        <v>826</v>
      </c>
      <c r="V2877">
        <v>561320</v>
      </c>
      <c r="W2877" t="s">
        <v>124</v>
      </c>
      <c r="Y2877" t="s">
        <v>827</v>
      </c>
      <c r="Z2877" t="s">
        <v>828</v>
      </c>
      <c r="AA2877" t="s">
        <v>829</v>
      </c>
      <c r="AB2877" t="s">
        <v>205</v>
      </c>
      <c r="AC2877" t="s">
        <v>825</v>
      </c>
      <c r="AE2877" t="s">
        <v>136</v>
      </c>
      <c r="AF2877" t="s">
        <v>121</v>
      </c>
      <c r="AG2877" s="6">
        <v>96950</v>
      </c>
      <c r="AH2877" t="s">
        <v>122</v>
      </c>
      <c r="AJ2877" s="8">
        <v>16702335504</v>
      </c>
      <c r="AL2877" t="s">
        <v>831</v>
      </c>
      <c r="BE2877" t="str">
        <f>"13-2011.00"</f>
        <v>13-2011.00</v>
      </c>
      <c r="BF2877" t="s">
        <v>934</v>
      </c>
      <c r="BG2877" t="s">
        <v>13877</v>
      </c>
      <c r="BH2877" t="s">
        <v>936</v>
      </c>
      <c r="BI2877">
        <v>1</v>
      </c>
      <c r="BK2877" s="1">
        <v>45962</v>
      </c>
      <c r="BL2877" s="1">
        <v>46326</v>
      </c>
      <c r="BO2877">
        <v>35</v>
      </c>
      <c r="BP2877">
        <v>0</v>
      </c>
      <c r="BQ2877">
        <v>7</v>
      </c>
      <c r="BR2877">
        <v>7</v>
      </c>
      <c r="BS2877">
        <v>7</v>
      </c>
      <c r="BT2877">
        <v>7</v>
      </c>
      <c r="BU2877">
        <v>7</v>
      </c>
      <c r="BV2877">
        <v>0</v>
      </c>
      <c r="BW2877" t="str">
        <f>"8:00 AM"</f>
        <v>8:00 AM</v>
      </c>
      <c r="BX2877" t="str">
        <f>"4:00 PM"</f>
        <v>4:00 PM</v>
      </c>
      <c r="BY2877" t="s">
        <v>459</v>
      </c>
      <c r="BZ2877">
        <v>0</v>
      </c>
      <c r="CA2877">
        <v>48</v>
      </c>
      <c r="CB2877" t="s">
        <v>117</v>
      </c>
      <c r="CD2877" s="2" t="s">
        <v>13878</v>
      </c>
      <c r="CE2877" t="s">
        <v>8602</v>
      </c>
      <c r="CF2877" t="s">
        <v>8603</v>
      </c>
      <c r="CG2877" t="s">
        <v>136</v>
      </c>
      <c r="CH2877" t="s">
        <v>121</v>
      </c>
      <c r="CI2877" s="6">
        <v>96950</v>
      </c>
      <c r="CJ2877" s="10">
        <v>17.48</v>
      </c>
      <c r="CK2877" s="10">
        <v>17.48</v>
      </c>
      <c r="CL2877" s="10">
        <v>26.22</v>
      </c>
      <c r="CM2877" s="10">
        <v>26.22</v>
      </c>
      <c r="CN2877" t="s">
        <v>137</v>
      </c>
      <c r="CO2877" t="s">
        <v>133</v>
      </c>
      <c r="CP2877" t="s">
        <v>138</v>
      </c>
      <c r="CR2877" t="s">
        <v>117</v>
      </c>
      <c r="CS2877" t="s">
        <v>139</v>
      </c>
      <c r="CT2877" t="s">
        <v>140</v>
      </c>
      <c r="CU2877" t="s">
        <v>139</v>
      </c>
      <c r="CV2877" t="s">
        <v>140</v>
      </c>
      <c r="CW2877" t="s">
        <v>139</v>
      </c>
      <c r="CX2877" t="s">
        <v>140</v>
      </c>
      <c r="CY2877" t="s">
        <v>8604</v>
      </c>
      <c r="CZ2877" s="8">
        <v>16702335504</v>
      </c>
      <c r="DA2877" t="s">
        <v>831</v>
      </c>
      <c r="DB2877" t="s">
        <v>140</v>
      </c>
      <c r="DC2877" t="s">
        <v>139</v>
      </c>
      <c r="DD2877" t="s">
        <v>117</v>
      </c>
    </row>
    <row r="2878" spans="1:114" ht="15" customHeight="1" x14ac:dyDescent="0.35">
      <c r="A2878" t="s">
        <v>10486</v>
      </c>
      <c r="B2878" t="s">
        <v>144</v>
      </c>
      <c r="C2878" s="1">
        <v>45805</v>
      </c>
      <c r="D2878" s="1">
        <v>45861</v>
      </c>
      <c r="E2878" t="s">
        <v>116</v>
      </c>
      <c r="F2878" s="1">
        <v>45929</v>
      </c>
      <c r="G2878" t="s">
        <v>117</v>
      </c>
      <c r="H2878" t="s">
        <v>117</v>
      </c>
      <c r="I2878" t="s">
        <v>117</v>
      </c>
      <c r="J2878" t="s">
        <v>6443</v>
      </c>
      <c r="K2878" t="s">
        <v>8507</v>
      </c>
      <c r="L2878" t="s">
        <v>6445</v>
      </c>
      <c r="M2878" t="s">
        <v>8508</v>
      </c>
      <c r="N2878" t="s">
        <v>136</v>
      </c>
      <c r="O2878" t="s">
        <v>121</v>
      </c>
      <c r="P2878" s="6">
        <v>96950</v>
      </c>
      <c r="Q2878" t="s">
        <v>122</v>
      </c>
      <c r="S2878" s="8">
        <v>16702874011</v>
      </c>
      <c r="U2878" t="s">
        <v>1797</v>
      </c>
      <c r="V2878">
        <v>561320</v>
      </c>
      <c r="W2878" t="s">
        <v>150</v>
      </c>
      <c r="X2878" t="s">
        <v>139</v>
      </c>
      <c r="Y2878" t="s">
        <v>6447</v>
      </c>
      <c r="Z2878" t="s">
        <v>6448</v>
      </c>
      <c r="AB2878" t="s">
        <v>1057</v>
      </c>
      <c r="AC2878" t="s">
        <v>6445</v>
      </c>
      <c r="AD2878" t="s">
        <v>8508</v>
      </c>
      <c r="AE2878" t="s">
        <v>136</v>
      </c>
      <c r="AF2878" t="s">
        <v>121</v>
      </c>
      <c r="AG2878" s="6">
        <v>96950</v>
      </c>
      <c r="AH2878" t="s">
        <v>122</v>
      </c>
      <c r="AJ2878" s="8">
        <v>16702874011</v>
      </c>
      <c r="AL2878" t="s">
        <v>1800</v>
      </c>
      <c r="BE2878" t="str">
        <f>"31-9011.00"</f>
        <v>31-9011.00</v>
      </c>
      <c r="BF2878" t="s">
        <v>225</v>
      </c>
      <c r="BG2878" t="s">
        <v>10487</v>
      </c>
      <c r="BH2878" t="s">
        <v>225</v>
      </c>
      <c r="BI2878">
        <v>3</v>
      </c>
      <c r="BJ2878">
        <v>3</v>
      </c>
      <c r="BK2878" s="1">
        <v>45931</v>
      </c>
      <c r="BL2878" s="1">
        <v>46295</v>
      </c>
      <c r="BM2878" s="1">
        <v>45931</v>
      </c>
      <c r="BN2878" s="1">
        <v>46295</v>
      </c>
      <c r="BO2878">
        <v>35</v>
      </c>
      <c r="BP2878">
        <v>0</v>
      </c>
      <c r="BQ2878">
        <v>7</v>
      </c>
      <c r="BR2878">
        <v>7</v>
      </c>
      <c r="BS2878">
        <v>7</v>
      </c>
      <c r="BT2878">
        <v>7</v>
      </c>
      <c r="BU2878">
        <v>7</v>
      </c>
      <c r="BV2878">
        <v>0</v>
      </c>
      <c r="BW2878" t="str">
        <f>"11:00 AM"</f>
        <v>11:00 AM</v>
      </c>
      <c r="BX2878" t="str">
        <f>"6:00 PM"</f>
        <v>6:00 PM</v>
      </c>
      <c r="BY2878" t="s">
        <v>159</v>
      </c>
      <c r="BZ2878">
        <v>0</v>
      </c>
      <c r="CA2878">
        <v>12</v>
      </c>
      <c r="CB2878" t="s">
        <v>117</v>
      </c>
      <c r="CD2878" t="s">
        <v>10488</v>
      </c>
      <c r="CE2878" t="s">
        <v>10489</v>
      </c>
      <c r="CG2878" t="s">
        <v>120</v>
      </c>
      <c r="CH2878" t="s">
        <v>121</v>
      </c>
      <c r="CI2878" s="6">
        <v>96950</v>
      </c>
      <c r="CJ2878" s="10">
        <v>12.37</v>
      </c>
      <c r="CK2878" s="10">
        <v>12.37</v>
      </c>
      <c r="CL2878" s="10">
        <v>18.559999999999999</v>
      </c>
      <c r="CM2878" s="10">
        <v>18.559999999999999</v>
      </c>
      <c r="CN2878" t="s">
        <v>137</v>
      </c>
      <c r="CO2878" t="s">
        <v>194</v>
      </c>
      <c r="CP2878" t="s">
        <v>138</v>
      </c>
      <c r="CR2878" t="s">
        <v>117</v>
      </c>
      <c r="CS2878" t="s">
        <v>139</v>
      </c>
      <c r="CT2878" t="s">
        <v>140</v>
      </c>
      <c r="CU2878" t="s">
        <v>139</v>
      </c>
      <c r="CV2878" t="s">
        <v>140</v>
      </c>
      <c r="CW2878" t="s">
        <v>139</v>
      </c>
      <c r="CX2878" t="s">
        <v>140</v>
      </c>
      <c r="CY2878" t="s">
        <v>8512</v>
      </c>
      <c r="CZ2878" s="8">
        <v>16702874011</v>
      </c>
      <c r="DA2878" t="s">
        <v>1800</v>
      </c>
      <c r="DB2878" t="s">
        <v>164</v>
      </c>
      <c r="DC2878" t="s">
        <v>139</v>
      </c>
      <c r="DD2878" t="s">
        <v>139</v>
      </c>
    </row>
    <row r="2879" spans="1:114" ht="15" customHeight="1" x14ac:dyDescent="0.35">
      <c r="A2879" t="s">
        <v>11760</v>
      </c>
      <c r="B2879" t="s">
        <v>144</v>
      </c>
      <c r="C2879" s="1">
        <v>45810</v>
      </c>
      <c r="D2879" s="1">
        <v>45861</v>
      </c>
      <c r="E2879" t="s">
        <v>116</v>
      </c>
      <c r="F2879" s="1">
        <v>45923</v>
      </c>
      <c r="G2879" t="s">
        <v>117</v>
      </c>
      <c r="H2879" t="s">
        <v>117</v>
      </c>
      <c r="I2879" t="s">
        <v>117</v>
      </c>
      <c r="J2879" t="s">
        <v>9257</v>
      </c>
      <c r="K2879" t="s">
        <v>9258</v>
      </c>
      <c r="L2879" t="s">
        <v>9758</v>
      </c>
      <c r="M2879" t="s">
        <v>9260</v>
      </c>
      <c r="N2879" t="s">
        <v>136</v>
      </c>
      <c r="O2879" t="s">
        <v>121</v>
      </c>
      <c r="P2879" s="6">
        <v>96950</v>
      </c>
      <c r="Q2879" t="s">
        <v>122</v>
      </c>
      <c r="S2879" s="8">
        <v>16702354310</v>
      </c>
      <c r="U2879" t="s">
        <v>9261</v>
      </c>
      <c r="V2879">
        <v>311813</v>
      </c>
      <c r="W2879" t="s">
        <v>124</v>
      </c>
      <c r="Y2879" t="s">
        <v>9262</v>
      </c>
      <c r="Z2879" t="s">
        <v>9263</v>
      </c>
      <c r="AA2879" t="s">
        <v>9264</v>
      </c>
      <c r="AB2879" t="s">
        <v>474</v>
      </c>
      <c r="AC2879" t="s">
        <v>7316</v>
      </c>
      <c r="AD2879" t="s">
        <v>9260</v>
      </c>
      <c r="AE2879" t="s">
        <v>136</v>
      </c>
      <c r="AF2879" t="s">
        <v>121</v>
      </c>
      <c r="AG2879" s="6">
        <v>96950</v>
      </c>
      <c r="AH2879" t="s">
        <v>122</v>
      </c>
      <c r="AJ2879" s="8">
        <v>16702354310</v>
      </c>
      <c r="AL2879" t="s">
        <v>9265</v>
      </c>
      <c r="BE2879" t="str">
        <f>"51-3011.00"</f>
        <v>51-3011.00</v>
      </c>
      <c r="BF2879" t="s">
        <v>217</v>
      </c>
      <c r="BG2879" t="s">
        <v>11761</v>
      </c>
      <c r="BH2879" t="s">
        <v>219</v>
      </c>
      <c r="BI2879">
        <v>1</v>
      </c>
      <c r="BJ2879">
        <v>1</v>
      </c>
      <c r="BK2879" s="1">
        <v>45925</v>
      </c>
      <c r="BL2879" s="1">
        <v>46289</v>
      </c>
      <c r="BM2879" s="1">
        <v>45925</v>
      </c>
      <c r="BN2879" s="1">
        <v>46289</v>
      </c>
      <c r="BO2879">
        <v>35</v>
      </c>
      <c r="BP2879">
        <v>0</v>
      </c>
      <c r="BQ2879">
        <v>6</v>
      </c>
      <c r="BR2879">
        <v>6</v>
      </c>
      <c r="BS2879">
        <v>6</v>
      </c>
      <c r="BT2879">
        <v>6</v>
      </c>
      <c r="BU2879">
        <v>6</v>
      </c>
      <c r="BV2879">
        <v>5</v>
      </c>
      <c r="BW2879" t="str">
        <f>"3:00 AM"</f>
        <v>3:00 AM</v>
      </c>
      <c r="BX2879" t="str">
        <f>"9:00 AM"</f>
        <v>9:00 AM</v>
      </c>
      <c r="BY2879" t="s">
        <v>133</v>
      </c>
      <c r="BZ2879">
        <v>0</v>
      </c>
      <c r="CA2879">
        <v>12</v>
      </c>
      <c r="CB2879" t="s">
        <v>117</v>
      </c>
      <c r="CD2879" t="s">
        <v>11762</v>
      </c>
      <c r="CE2879" t="s">
        <v>7316</v>
      </c>
      <c r="CF2879" t="s">
        <v>140</v>
      </c>
      <c r="CG2879" t="s">
        <v>136</v>
      </c>
      <c r="CH2879" t="s">
        <v>121</v>
      </c>
      <c r="CI2879" s="6">
        <v>96950</v>
      </c>
      <c r="CJ2879" s="10">
        <v>8.64</v>
      </c>
      <c r="CK2879" s="10">
        <v>8.64</v>
      </c>
      <c r="CL2879" s="10">
        <v>12.96</v>
      </c>
      <c r="CM2879" s="10">
        <v>12.96</v>
      </c>
      <c r="CN2879" t="s">
        <v>137</v>
      </c>
      <c r="CO2879" t="s">
        <v>140</v>
      </c>
      <c r="CP2879" t="s">
        <v>138</v>
      </c>
      <c r="CR2879" t="s">
        <v>117</v>
      </c>
      <c r="CS2879" t="s">
        <v>139</v>
      </c>
      <c r="CT2879" t="s">
        <v>140</v>
      </c>
      <c r="CU2879" t="s">
        <v>139</v>
      </c>
      <c r="CV2879" t="s">
        <v>140</v>
      </c>
      <c r="CW2879" t="s">
        <v>139</v>
      </c>
      <c r="CX2879" t="s">
        <v>140</v>
      </c>
      <c r="CY2879" t="s">
        <v>1167</v>
      </c>
      <c r="CZ2879" s="8">
        <v>16702354310</v>
      </c>
      <c r="DA2879" t="s">
        <v>9265</v>
      </c>
      <c r="DB2879" t="s">
        <v>309</v>
      </c>
      <c r="DC2879" t="s">
        <v>139</v>
      </c>
      <c r="DD2879" t="s">
        <v>117</v>
      </c>
      <c r="DE2879" t="s">
        <v>1530</v>
      </c>
      <c r="DF2879" t="s">
        <v>1531</v>
      </c>
      <c r="DG2879" t="s">
        <v>1532</v>
      </c>
      <c r="DH2879" t="s">
        <v>1156</v>
      </c>
      <c r="DI2879" t="s">
        <v>1153</v>
      </c>
      <c r="DJ2879" t="s">
        <v>1162</v>
      </c>
    </row>
    <row r="2880" spans="1:114" ht="15" customHeight="1" x14ac:dyDescent="0.35">
      <c r="A2880" t="s">
        <v>9798</v>
      </c>
      <c r="B2880" t="s">
        <v>144</v>
      </c>
      <c r="C2880" s="1">
        <v>45811</v>
      </c>
      <c r="D2880" s="1">
        <v>45861</v>
      </c>
      <c r="E2880" t="s">
        <v>211</v>
      </c>
      <c r="G2880" t="s">
        <v>117</v>
      </c>
      <c r="H2880" t="s">
        <v>117</v>
      </c>
      <c r="I2880" t="s">
        <v>117</v>
      </c>
      <c r="J2880" t="s">
        <v>4744</v>
      </c>
      <c r="K2880" t="s">
        <v>4744</v>
      </c>
      <c r="L2880" t="s">
        <v>415</v>
      </c>
      <c r="N2880" t="s">
        <v>120</v>
      </c>
      <c r="O2880" t="s">
        <v>121</v>
      </c>
      <c r="P2880" s="6">
        <v>96950</v>
      </c>
      <c r="Q2880" t="s">
        <v>122</v>
      </c>
      <c r="S2880" s="8">
        <v>16702871415</v>
      </c>
      <c r="U2880" t="s">
        <v>4745</v>
      </c>
      <c r="V2880">
        <v>561320</v>
      </c>
      <c r="W2880" t="s">
        <v>124</v>
      </c>
      <c r="Y2880" t="s">
        <v>9799</v>
      </c>
      <c r="Z2880" t="s">
        <v>9800</v>
      </c>
      <c r="AA2880" t="s">
        <v>1252</v>
      </c>
      <c r="AB2880" t="s">
        <v>205</v>
      </c>
      <c r="AC2880" t="s">
        <v>9801</v>
      </c>
      <c r="AE2880" t="s">
        <v>120</v>
      </c>
      <c r="AG2880" s="6">
        <v>96950</v>
      </c>
      <c r="AH2880" t="s">
        <v>3983</v>
      </c>
      <c r="AJ2880" s="8">
        <v>16702871415</v>
      </c>
      <c r="AL2880" t="s">
        <v>421</v>
      </c>
      <c r="BE2880" t="str">
        <f>"49-9071.00"</f>
        <v>49-9071.00</v>
      </c>
      <c r="BF2880" t="s">
        <v>156</v>
      </c>
      <c r="BG2880" t="s">
        <v>9802</v>
      </c>
      <c r="BH2880" t="s">
        <v>423</v>
      </c>
      <c r="BI2880">
        <v>10</v>
      </c>
      <c r="BJ2880">
        <v>10</v>
      </c>
      <c r="BK2880" s="1">
        <v>45928</v>
      </c>
      <c r="BL2880" s="1">
        <v>46292</v>
      </c>
      <c r="BM2880" s="1">
        <v>45928</v>
      </c>
      <c r="BN2880" s="1">
        <v>46292</v>
      </c>
      <c r="BO2880">
        <v>35</v>
      </c>
      <c r="BP2880">
        <v>0</v>
      </c>
      <c r="BQ2880">
        <v>7</v>
      </c>
      <c r="BR2880">
        <v>7</v>
      </c>
      <c r="BS2880">
        <v>7</v>
      </c>
      <c r="BT2880">
        <v>7</v>
      </c>
      <c r="BU2880">
        <v>7</v>
      </c>
      <c r="BV2880">
        <v>0</v>
      </c>
      <c r="BW2880" t="str">
        <f>"8:00 AM"</f>
        <v>8:00 AM</v>
      </c>
      <c r="BX2880" t="str">
        <f>"4:00 PM"</f>
        <v>4:00 PM</v>
      </c>
      <c r="BY2880" t="s">
        <v>133</v>
      </c>
      <c r="BZ2880">
        <v>0</v>
      </c>
      <c r="CA2880">
        <v>12</v>
      </c>
      <c r="CB2880" t="s">
        <v>117</v>
      </c>
      <c r="CD2880" t="s">
        <v>424</v>
      </c>
      <c r="CE2880" t="s">
        <v>9803</v>
      </c>
      <c r="CG2880" t="s">
        <v>120</v>
      </c>
      <c r="CH2880" t="s">
        <v>121</v>
      </c>
      <c r="CI2880" s="6">
        <v>96950</v>
      </c>
      <c r="CJ2880" s="10">
        <v>9.75</v>
      </c>
      <c r="CK2880" s="10">
        <v>9.75</v>
      </c>
      <c r="CL2880" s="10">
        <v>14.63</v>
      </c>
      <c r="CM2880" s="10">
        <v>14.63</v>
      </c>
      <c r="CN2880" t="s">
        <v>137</v>
      </c>
      <c r="CO2880" t="s">
        <v>140</v>
      </c>
      <c r="CP2880" t="s">
        <v>138</v>
      </c>
      <c r="CR2880" t="s">
        <v>117</v>
      </c>
      <c r="CS2880" t="s">
        <v>139</v>
      </c>
      <c r="CT2880" t="s">
        <v>139</v>
      </c>
      <c r="CU2880" t="s">
        <v>139</v>
      </c>
      <c r="CV2880" t="s">
        <v>140</v>
      </c>
      <c r="CW2880" t="s">
        <v>139</v>
      </c>
      <c r="CX2880" t="s">
        <v>140</v>
      </c>
      <c r="CY2880" t="s">
        <v>9804</v>
      </c>
      <c r="CZ2880" s="8">
        <v>16702871415</v>
      </c>
      <c r="DA2880" t="s">
        <v>421</v>
      </c>
      <c r="DB2880" t="s">
        <v>140</v>
      </c>
      <c r="DC2880" t="s">
        <v>139</v>
      </c>
      <c r="DD2880" t="s">
        <v>117</v>
      </c>
    </row>
    <row r="2881" spans="1:114" ht="15" customHeight="1" x14ac:dyDescent="0.35">
      <c r="A2881" t="s">
        <v>412</v>
      </c>
      <c r="B2881" t="s">
        <v>144</v>
      </c>
      <c r="C2881" s="1">
        <v>45811</v>
      </c>
      <c r="D2881" s="1">
        <v>45861</v>
      </c>
      <c r="E2881" t="s">
        <v>211</v>
      </c>
      <c r="G2881" t="s">
        <v>117</v>
      </c>
      <c r="H2881" t="s">
        <v>117</v>
      </c>
      <c r="I2881" t="s">
        <v>117</v>
      </c>
      <c r="J2881" t="s">
        <v>413</v>
      </c>
      <c r="K2881" t="s">
        <v>414</v>
      </c>
      <c r="L2881" t="s">
        <v>415</v>
      </c>
      <c r="N2881" t="s">
        <v>136</v>
      </c>
      <c r="O2881" t="s">
        <v>121</v>
      </c>
      <c r="P2881" s="6">
        <v>96950</v>
      </c>
      <c r="Q2881" t="s">
        <v>122</v>
      </c>
      <c r="S2881" s="8">
        <v>16702871678</v>
      </c>
      <c r="U2881" t="s">
        <v>416</v>
      </c>
      <c r="V2881">
        <v>561320</v>
      </c>
      <c r="W2881" t="s">
        <v>124</v>
      </c>
      <c r="Y2881" t="s">
        <v>417</v>
      </c>
      <c r="Z2881" t="s">
        <v>418</v>
      </c>
      <c r="AA2881" t="s">
        <v>419</v>
      </c>
      <c r="AB2881" t="s">
        <v>420</v>
      </c>
      <c r="AC2881" t="s">
        <v>415</v>
      </c>
      <c r="AE2881" t="s">
        <v>136</v>
      </c>
      <c r="AF2881" t="s">
        <v>121</v>
      </c>
      <c r="AG2881" s="6">
        <v>96950</v>
      </c>
      <c r="AH2881" t="s">
        <v>122</v>
      </c>
      <c r="AJ2881" s="8">
        <v>16702871415</v>
      </c>
      <c r="AL2881" t="s">
        <v>421</v>
      </c>
      <c r="BE2881" t="str">
        <f>"49-9071.00"</f>
        <v>49-9071.00</v>
      </c>
      <c r="BF2881" t="s">
        <v>156</v>
      </c>
      <c r="BG2881" t="s">
        <v>422</v>
      </c>
      <c r="BH2881" t="s">
        <v>423</v>
      </c>
      <c r="BI2881">
        <v>10</v>
      </c>
      <c r="BJ2881">
        <v>10</v>
      </c>
      <c r="BK2881" s="1">
        <v>45928</v>
      </c>
      <c r="BL2881" s="1">
        <v>46292</v>
      </c>
      <c r="BM2881" s="1">
        <v>45928</v>
      </c>
      <c r="BN2881" s="1">
        <v>46292</v>
      </c>
      <c r="BO2881">
        <v>35</v>
      </c>
      <c r="BP2881">
        <v>0</v>
      </c>
      <c r="BQ2881">
        <v>7</v>
      </c>
      <c r="BR2881">
        <v>7</v>
      </c>
      <c r="BS2881">
        <v>7</v>
      </c>
      <c r="BT2881">
        <v>7</v>
      </c>
      <c r="BU2881">
        <v>7</v>
      </c>
      <c r="BV2881">
        <v>0</v>
      </c>
      <c r="BW2881" t="str">
        <f>"8:00 AM"</f>
        <v>8:00 AM</v>
      </c>
      <c r="BX2881" t="str">
        <f>"4:00 PM"</f>
        <v>4:00 PM</v>
      </c>
      <c r="BY2881" t="s">
        <v>133</v>
      </c>
      <c r="BZ2881">
        <v>0</v>
      </c>
      <c r="CA2881">
        <v>12</v>
      </c>
      <c r="CB2881" t="s">
        <v>117</v>
      </c>
      <c r="CD2881" t="s">
        <v>424</v>
      </c>
      <c r="CE2881" t="s">
        <v>425</v>
      </c>
      <c r="CG2881" t="s">
        <v>136</v>
      </c>
      <c r="CH2881" t="s">
        <v>121</v>
      </c>
      <c r="CI2881" s="6">
        <v>96950</v>
      </c>
      <c r="CJ2881" s="10">
        <v>9.75</v>
      </c>
      <c r="CK2881" s="10">
        <v>9.75</v>
      </c>
      <c r="CL2881" s="10">
        <v>14.63</v>
      </c>
      <c r="CM2881" s="10">
        <v>14.63</v>
      </c>
      <c r="CN2881" t="s">
        <v>137</v>
      </c>
      <c r="CO2881" t="s">
        <v>140</v>
      </c>
      <c r="CP2881" t="s">
        <v>138</v>
      </c>
      <c r="CR2881" t="s">
        <v>117</v>
      </c>
      <c r="CS2881" t="s">
        <v>139</v>
      </c>
      <c r="CT2881" t="s">
        <v>139</v>
      </c>
      <c r="CU2881" t="s">
        <v>139</v>
      </c>
      <c r="CV2881" t="s">
        <v>140</v>
      </c>
      <c r="CW2881" t="s">
        <v>139</v>
      </c>
      <c r="CX2881" t="s">
        <v>140</v>
      </c>
      <c r="CY2881" t="s">
        <v>426</v>
      </c>
      <c r="CZ2881" s="8">
        <v>16702871415</v>
      </c>
      <c r="DA2881" t="s">
        <v>421</v>
      </c>
      <c r="DB2881" t="s">
        <v>140</v>
      </c>
      <c r="DC2881" t="s">
        <v>139</v>
      </c>
      <c r="DD2881" t="s">
        <v>117</v>
      </c>
    </row>
    <row r="2882" spans="1:114" ht="15" customHeight="1" x14ac:dyDescent="0.35">
      <c r="A2882" t="s">
        <v>10759</v>
      </c>
      <c r="B2882" t="s">
        <v>115</v>
      </c>
      <c r="C2882" s="1">
        <v>45818</v>
      </c>
      <c r="D2882" s="1">
        <v>45861</v>
      </c>
      <c r="E2882" t="s">
        <v>116</v>
      </c>
      <c r="F2882" s="1">
        <v>45990</v>
      </c>
      <c r="G2882" t="s">
        <v>117</v>
      </c>
      <c r="H2882" t="s">
        <v>117</v>
      </c>
      <c r="I2882" t="s">
        <v>117</v>
      </c>
      <c r="J2882" t="s">
        <v>794</v>
      </c>
      <c r="L2882" t="s">
        <v>795</v>
      </c>
      <c r="N2882" t="s">
        <v>136</v>
      </c>
      <c r="O2882" t="s">
        <v>121</v>
      </c>
      <c r="P2882" s="6">
        <v>96950</v>
      </c>
      <c r="Q2882" t="s">
        <v>122</v>
      </c>
      <c r="S2882" s="8">
        <v>16702346445</v>
      </c>
      <c r="T2882">
        <v>2263</v>
      </c>
      <c r="U2882" t="s">
        <v>796</v>
      </c>
      <c r="V2882">
        <v>532111</v>
      </c>
      <c r="W2882" t="s">
        <v>124</v>
      </c>
      <c r="Y2882" t="s">
        <v>698</v>
      </c>
      <c r="Z2882" t="s">
        <v>699</v>
      </c>
      <c r="AB2882" t="s">
        <v>215</v>
      </c>
      <c r="AC2882" t="s">
        <v>797</v>
      </c>
      <c r="AE2882" t="s">
        <v>136</v>
      </c>
      <c r="AF2882" t="s">
        <v>121</v>
      </c>
      <c r="AG2882" s="6">
        <v>96950</v>
      </c>
      <c r="AH2882" t="s">
        <v>122</v>
      </c>
      <c r="AJ2882" s="8">
        <v>16702346445</v>
      </c>
      <c r="AK2882">
        <v>2263</v>
      </c>
      <c r="AL2882" t="s">
        <v>700</v>
      </c>
      <c r="BE2882" t="str">
        <f>"41-2021.00"</f>
        <v>41-2021.00</v>
      </c>
      <c r="BF2882" t="s">
        <v>798</v>
      </c>
      <c r="BG2882" t="s">
        <v>799</v>
      </c>
      <c r="BH2882" t="s">
        <v>800</v>
      </c>
      <c r="BI2882">
        <v>1</v>
      </c>
      <c r="BK2882" s="1">
        <v>45992</v>
      </c>
      <c r="BL2882" s="1">
        <v>46356</v>
      </c>
      <c r="BO2882">
        <v>40</v>
      </c>
      <c r="BP2882">
        <v>0</v>
      </c>
      <c r="BQ2882">
        <v>8</v>
      </c>
      <c r="BR2882">
        <v>8</v>
      </c>
      <c r="BS2882">
        <v>8</v>
      </c>
      <c r="BT2882">
        <v>8</v>
      </c>
      <c r="BU2882">
        <v>8</v>
      </c>
      <c r="BV2882">
        <v>0</v>
      </c>
      <c r="BW2882" t="str">
        <f>"8:00 AM"</f>
        <v>8:00 AM</v>
      </c>
      <c r="BX2882" t="str">
        <f>"5:00 PM"</f>
        <v>5:00 PM</v>
      </c>
      <c r="BY2882" t="s">
        <v>133</v>
      </c>
      <c r="BZ2882">
        <v>0</v>
      </c>
      <c r="CA2882">
        <v>6</v>
      </c>
      <c r="CB2882" t="s">
        <v>117</v>
      </c>
      <c r="CD2882" t="s">
        <v>801</v>
      </c>
      <c r="CE2882" t="s">
        <v>802</v>
      </c>
      <c r="CG2882" t="s">
        <v>136</v>
      </c>
      <c r="CH2882" t="s">
        <v>121</v>
      </c>
      <c r="CI2882" s="6">
        <v>96950</v>
      </c>
      <c r="CJ2882" s="10">
        <v>9.5</v>
      </c>
      <c r="CK2882" s="10">
        <v>10</v>
      </c>
      <c r="CL2882" s="10">
        <v>14.25</v>
      </c>
      <c r="CM2882" s="10">
        <v>15</v>
      </c>
      <c r="CN2882" t="s">
        <v>137</v>
      </c>
      <c r="CO2882" t="s">
        <v>803</v>
      </c>
      <c r="CP2882" t="s">
        <v>138</v>
      </c>
      <c r="CR2882" t="s">
        <v>117</v>
      </c>
      <c r="CS2882" t="s">
        <v>139</v>
      </c>
      <c r="CT2882" t="s">
        <v>140</v>
      </c>
      <c r="CU2882" t="s">
        <v>139</v>
      </c>
      <c r="CV2882" t="s">
        <v>140</v>
      </c>
      <c r="CW2882" t="s">
        <v>139</v>
      </c>
      <c r="CX2882" t="s">
        <v>140</v>
      </c>
      <c r="CY2882" t="s">
        <v>17406</v>
      </c>
      <c r="CZ2882" s="8">
        <v>16702346445</v>
      </c>
      <c r="DA2882" t="s">
        <v>700</v>
      </c>
      <c r="DB2882" t="s">
        <v>140</v>
      </c>
      <c r="DC2882" t="s">
        <v>139</v>
      </c>
      <c r="DD2882" t="s">
        <v>117</v>
      </c>
      <c r="DE2882" t="s">
        <v>698</v>
      </c>
      <c r="DF2882" t="s">
        <v>699</v>
      </c>
      <c r="DH2882" t="s">
        <v>796</v>
      </c>
      <c r="DI2882" t="s">
        <v>804</v>
      </c>
      <c r="DJ2882" t="s">
        <v>140</v>
      </c>
    </row>
    <row r="2883" spans="1:114" ht="15" customHeight="1" x14ac:dyDescent="0.35">
      <c r="A2883" t="s">
        <v>12593</v>
      </c>
      <c r="B2883" t="s">
        <v>115</v>
      </c>
      <c r="C2883" s="1">
        <v>45819</v>
      </c>
      <c r="D2883" s="1">
        <v>45861</v>
      </c>
      <c r="E2883" t="s">
        <v>211</v>
      </c>
      <c r="G2883" t="s">
        <v>117</v>
      </c>
      <c r="H2883" t="s">
        <v>117</v>
      </c>
      <c r="I2883" t="s">
        <v>117</v>
      </c>
      <c r="J2883" t="s">
        <v>428</v>
      </c>
      <c r="K2883" t="s">
        <v>986</v>
      </c>
      <c r="L2883" t="s">
        <v>430</v>
      </c>
      <c r="M2883" t="s">
        <v>431</v>
      </c>
      <c r="N2883" t="s">
        <v>120</v>
      </c>
      <c r="O2883" t="s">
        <v>121</v>
      </c>
      <c r="P2883" s="6">
        <v>96950</v>
      </c>
      <c r="Q2883" t="s">
        <v>122</v>
      </c>
      <c r="S2883" s="8">
        <v>16702857365</v>
      </c>
      <c r="U2883" t="s">
        <v>432</v>
      </c>
      <c r="V2883">
        <v>237990</v>
      </c>
      <c r="W2883" t="s">
        <v>124</v>
      </c>
      <c r="Y2883" t="s">
        <v>433</v>
      </c>
      <c r="Z2883" t="s">
        <v>434</v>
      </c>
      <c r="AA2883" t="s">
        <v>435</v>
      </c>
      <c r="AB2883" t="s">
        <v>436</v>
      </c>
      <c r="AC2883" t="s">
        <v>430</v>
      </c>
      <c r="AD2883" t="s">
        <v>431</v>
      </c>
      <c r="AE2883" t="s">
        <v>120</v>
      </c>
      <c r="AF2883" t="s">
        <v>121</v>
      </c>
      <c r="AG2883" s="6">
        <v>96950</v>
      </c>
      <c r="AH2883" t="s">
        <v>122</v>
      </c>
      <c r="AJ2883" s="8">
        <v>16702858958</v>
      </c>
      <c r="AL2883" t="s">
        <v>437</v>
      </c>
      <c r="BE2883" t="str">
        <f>"49-9071.00"</f>
        <v>49-9071.00</v>
      </c>
      <c r="BF2883" t="s">
        <v>156</v>
      </c>
      <c r="BG2883" t="s">
        <v>987</v>
      </c>
      <c r="BH2883" t="s">
        <v>423</v>
      </c>
      <c r="BI2883">
        <v>10</v>
      </c>
      <c r="BK2883" s="1">
        <v>45931</v>
      </c>
      <c r="BL2883" s="1">
        <v>46295</v>
      </c>
      <c r="BO2883">
        <v>35</v>
      </c>
      <c r="BP2883">
        <v>0</v>
      </c>
      <c r="BQ2883">
        <v>7</v>
      </c>
      <c r="BR2883">
        <v>7</v>
      </c>
      <c r="BS2883">
        <v>7</v>
      </c>
      <c r="BT2883">
        <v>7</v>
      </c>
      <c r="BU2883">
        <v>7</v>
      </c>
      <c r="BV2883">
        <v>0</v>
      </c>
      <c r="BW2883" t="str">
        <f>"9:00 AM"</f>
        <v>9:00 AM</v>
      </c>
      <c r="BX2883" t="str">
        <f>"5:00 PM"</f>
        <v>5:00 PM</v>
      </c>
      <c r="BY2883" t="s">
        <v>159</v>
      </c>
      <c r="BZ2883">
        <v>0</v>
      </c>
      <c r="CA2883">
        <v>24</v>
      </c>
      <c r="CB2883" t="s">
        <v>117</v>
      </c>
      <c r="CD2883" s="2" t="s">
        <v>2604</v>
      </c>
      <c r="CE2883" t="s">
        <v>430</v>
      </c>
      <c r="CF2883" t="s">
        <v>431</v>
      </c>
      <c r="CG2883" t="s">
        <v>120</v>
      </c>
      <c r="CH2883" t="s">
        <v>121</v>
      </c>
      <c r="CI2883" s="6">
        <v>96950</v>
      </c>
      <c r="CJ2883" s="10">
        <v>9.75</v>
      </c>
      <c r="CK2883" s="10">
        <v>9.75</v>
      </c>
      <c r="CL2883" s="10">
        <v>14.63</v>
      </c>
      <c r="CM2883" s="10">
        <v>14.63</v>
      </c>
      <c r="CN2883" t="s">
        <v>137</v>
      </c>
      <c r="CP2883" t="s">
        <v>138</v>
      </c>
      <c r="CR2883" t="s">
        <v>117</v>
      </c>
      <c r="CS2883" t="s">
        <v>139</v>
      </c>
      <c r="CT2883" t="s">
        <v>139</v>
      </c>
      <c r="CU2883" t="s">
        <v>139</v>
      </c>
      <c r="CV2883" t="s">
        <v>140</v>
      </c>
      <c r="CW2883" t="s">
        <v>139</v>
      </c>
      <c r="CX2883" t="s">
        <v>139</v>
      </c>
      <c r="CY2883" t="s">
        <v>989</v>
      </c>
      <c r="CZ2883" s="8">
        <v>16702858958</v>
      </c>
      <c r="DA2883" t="s">
        <v>437</v>
      </c>
      <c r="DB2883" t="s">
        <v>164</v>
      </c>
      <c r="DC2883" t="s">
        <v>139</v>
      </c>
      <c r="DD2883" t="s">
        <v>117</v>
      </c>
    </row>
    <row r="2884" spans="1:114" ht="15" customHeight="1" x14ac:dyDescent="0.35">
      <c r="A2884" t="s">
        <v>14997</v>
      </c>
      <c r="B2884" t="s">
        <v>166</v>
      </c>
      <c r="C2884" s="1">
        <v>45834</v>
      </c>
      <c r="D2884" s="1">
        <v>45861</v>
      </c>
      <c r="E2884" t="s">
        <v>211</v>
      </c>
      <c r="G2884" t="s">
        <v>117</v>
      </c>
      <c r="H2884" t="s">
        <v>117</v>
      </c>
      <c r="I2884" t="s">
        <v>117</v>
      </c>
      <c r="J2884" t="s">
        <v>230</v>
      </c>
      <c r="K2884" t="s">
        <v>231</v>
      </c>
      <c r="L2884" t="s">
        <v>232</v>
      </c>
      <c r="M2884" t="s">
        <v>136</v>
      </c>
      <c r="N2884" t="s">
        <v>233</v>
      </c>
      <c r="O2884" t="s">
        <v>121</v>
      </c>
      <c r="P2884" s="6">
        <v>96950</v>
      </c>
      <c r="Q2884" t="s">
        <v>122</v>
      </c>
      <c r="S2884" s="8">
        <v>16702331530</v>
      </c>
      <c r="U2884" t="s">
        <v>234</v>
      </c>
      <c r="V2884">
        <v>311812</v>
      </c>
      <c r="W2884" t="s">
        <v>124</v>
      </c>
      <c r="Y2884" t="s">
        <v>235</v>
      </c>
      <c r="Z2884" t="s">
        <v>236</v>
      </c>
      <c r="AB2884" t="s">
        <v>237</v>
      </c>
      <c r="AC2884" t="s">
        <v>232</v>
      </c>
      <c r="AD2884" t="s">
        <v>136</v>
      </c>
      <c r="AE2884" t="s">
        <v>233</v>
      </c>
      <c r="AF2884" t="s">
        <v>121</v>
      </c>
      <c r="AG2884" s="6">
        <v>96950</v>
      </c>
      <c r="AH2884" t="s">
        <v>122</v>
      </c>
      <c r="AJ2884" s="8">
        <v>16702331530</v>
      </c>
      <c r="AL2884" t="s">
        <v>238</v>
      </c>
      <c r="BE2884" t="str">
        <f>"51-3011.00"</f>
        <v>51-3011.00</v>
      </c>
      <c r="BF2884" t="s">
        <v>217</v>
      </c>
      <c r="BG2884" t="s">
        <v>3026</v>
      </c>
      <c r="BH2884" t="s">
        <v>219</v>
      </c>
      <c r="BI2884">
        <v>7</v>
      </c>
      <c r="BK2884" s="1">
        <v>45931</v>
      </c>
      <c r="BL2884" s="1">
        <v>46295</v>
      </c>
      <c r="BO2884">
        <v>35</v>
      </c>
      <c r="BP2884">
        <v>7</v>
      </c>
      <c r="BQ2884">
        <v>0</v>
      </c>
      <c r="BR2884">
        <v>7</v>
      </c>
      <c r="BS2884">
        <v>0</v>
      </c>
      <c r="BT2884">
        <v>7</v>
      </c>
      <c r="BU2884">
        <v>7</v>
      </c>
      <c r="BV2884">
        <v>7</v>
      </c>
      <c r="BW2884" t="str">
        <f>"5:30 AM"</f>
        <v>5:30 AM</v>
      </c>
      <c r="BX2884" t="str">
        <f>"1:30 PM"</f>
        <v>1:30 PM</v>
      </c>
      <c r="BY2884" t="s">
        <v>133</v>
      </c>
      <c r="BZ2884">
        <v>12</v>
      </c>
      <c r="CA2884">
        <v>12</v>
      </c>
      <c r="CB2884" t="s">
        <v>117</v>
      </c>
      <c r="CD2884" t="s">
        <v>3027</v>
      </c>
      <c r="CE2884" t="s">
        <v>232</v>
      </c>
      <c r="CF2884" t="s">
        <v>136</v>
      </c>
      <c r="CG2884" t="s">
        <v>233</v>
      </c>
      <c r="CH2884" t="s">
        <v>121</v>
      </c>
      <c r="CI2884" s="6">
        <v>96950</v>
      </c>
      <c r="CJ2884" s="10">
        <v>8.64</v>
      </c>
      <c r="CK2884" s="10">
        <v>8.64</v>
      </c>
      <c r="CL2884" s="10">
        <v>12.96</v>
      </c>
      <c r="CM2884" s="10">
        <v>12.96</v>
      </c>
      <c r="CN2884" t="s">
        <v>137</v>
      </c>
      <c r="CO2884" t="s">
        <v>164</v>
      </c>
      <c r="CP2884" t="s">
        <v>138</v>
      </c>
      <c r="CR2884" t="s">
        <v>117</v>
      </c>
      <c r="CS2884" t="s">
        <v>139</v>
      </c>
      <c r="CT2884" t="s">
        <v>140</v>
      </c>
      <c r="CU2884" t="s">
        <v>139</v>
      </c>
      <c r="CV2884" t="s">
        <v>140</v>
      </c>
      <c r="CW2884" t="s">
        <v>139</v>
      </c>
      <c r="CX2884" t="s">
        <v>140</v>
      </c>
      <c r="CY2884" t="s">
        <v>9797</v>
      </c>
      <c r="CZ2884" s="8">
        <v>16702331530</v>
      </c>
      <c r="DA2884" t="s">
        <v>238</v>
      </c>
      <c r="DB2884" t="s">
        <v>244</v>
      </c>
      <c r="DC2884" t="s">
        <v>139</v>
      </c>
      <c r="DD2884" t="s">
        <v>117</v>
      </c>
      <c r="DE2884" t="s">
        <v>235</v>
      </c>
      <c r="DF2884" t="s">
        <v>236</v>
      </c>
      <c r="DH2884" t="s">
        <v>234</v>
      </c>
      <c r="DI2884" t="s">
        <v>230</v>
      </c>
      <c r="DJ2884" t="s">
        <v>238</v>
      </c>
    </row>
    <row r="2885" spans="1:114" ht="15" customHeight="1" x14ac:dyDescent="0.35">
      <c r="A2885" t="s">
        <v>9795</v>
      </c>
      <c r="B2885" t="s">
        <v>166</v>
      </c>
      <c r="C2885" s="1">
        <v>45834</v>
      </c>
      <c r="D2885" s="1">
        <v>45861</v>
      </c>
      <c r="E2885" t="s">
        <v>116</v>
      </c>
      <c r="F2885" s="1">
        <v>45929</v>
      </c>
      <c r="G2885" t="s">
        <v>117</v>
      </c>
      <c r="H2885" t="s">
        <v>117</v>
      </c>
      <c r="I2885" t="s">
        <v>117</v>
      </c>
      <c r="J2885" t="s">
        <v>230</v>
      </c>
      <c r="K2885" t="s">
        <v>231</v>
      </c>
      <c r="L2885" t="s">
        <v>232</v>
      </c>
      <c r="M2885" t="s">
        <v>136</v>
      </c>
      <c r="N2885" t="s">
        <v>233</v>
      </c>
      <c r="O2885" t="s">
        <v>121</v>
      </c>
      <c r="P2885" s="6">
        <v>96950</v>
      </c>
      <c r="Q2885" t="s">
        <v>122</v>
      </c>
      <c r="S2885" s="8">
        <v>16702331530</v>
      </c>
      <c r="U2885" t="s">
        <v>234</v>
      </c>
      <c r="V2885">
        <v>311812</v>
      </c>
      <c r="W2885" t="s">
        <v>124</v>
      </c>
      <c r="Y2885" t="s">
        <v>235</v>
      </c>
      <c r="Z2885" t="s">
        <v>236</v>
      </c>
      <c r="AB2885" t="s">
        <v>237</v>
      </c>
      <c r="AC2885" t="s">
        <v>232</v>
      </c>
      <c r="AD2885" t="s">
        <v>136</v>
      </c>
      <c r="AE2885" t="s">
        <v>233</v>
      </c>
      <c r="AF2885" t="s">
        <v>121</v>
      </c>
      <c r="AG2885" s="6">
        <v>96950</v>
      </c>
      <c r="AH2885" t="s">
        <v>122</v>
      </c>
      <c r="AJ2885" s="8">
        <v>16702331530</v>
      </c>
      <c r="AL2885" t="s">
        <v>238</v>
      </c>
      <c r="BE2885" t="str">
        <f>"35-2014.00"</f>
        <v>35-2014.00</v>
      </c>
      <c r="BF2885" t="s">
        <v>191</v>
      </c>
      <c r="BG2885" t="s">
        <v>7050</v>
      </c>
      <c r="BH2885" t="s">
        <v>313</v>
      </c>
      <c r="BI2885">
        <v>4</v>
      </c>
      <c r="BK2885" s="1">
        <v>45931</v>
      </c>
      <c r="BL2885" s="1">
        <v>46295</v>
      </c>
      <c r="BO2885">
        <v>35</v>
      </c>
      <c r="BP2885">
        <v>7</v>
      </c>
      <c r="BQ2885">
        <v>7</v>
      </c>
      <c r="BR2885">
        <v>0</v>
      </c>
      <c r="BS2885">
        <v>7</v>
      </c>
      <c r="BT2885">
        <v>0</v>
      </c>
      <c r="BU2885">
        <v>7</v>
      </c>
      <c r="BV2885">
        <v>7</v>
      </c>
      <c r="BW2885" t="str">
        <f>"5:30 AM"</f>
        <v>5:30 AM</v>
      </c>
      <c r="BX2885" t="str">
        <f>"1:30 PM"</f>
        <v>1:30 PM</v>
      </c>
      <c r="BY2885" t="s">
        <v>133</v>
      </c>
      <c r="BZ2885">
        <v>0</v>
      </c>
      <c r="CA2885">
        <v>12</v>
      </c>
      <c r="CB2885" t="s">
        <v>117</v>
      </c>
      <c r="CD2885" t="s">
        <v>9796</v>
      </c>
      <c r="CE2885" t="s">
        <v>232</v>
      </c>
      <c r="CF2885" t="s">
        <v>136</v>
      </c>
      <c r="CG2885" t="s">
        <v>233</v>
      </c>
      <c r="CH2885" t="s">
        <v>121</v>
      </c>
      <c r="CI2885" s="6">
        <v>96950</v>
      </c>
      <c r="CJ2885" s="10">
        <v>8.83</v>
      </c>
      <c r="CK2885" s="10">
        <v>14.19</v>
      </c>
      <c r="CL2885" s="10">
        <v>13.25</v>
      </c>
      <c r="CM2885" s="10">
        <v>21.29</v>
      </c>
      <c r="CN2885" t="s">
        <v>137</v>
      </c>
      <c r="CO2885" t="s">
        <v>164</v>
      </c>
      <c r="CP2885" t="s">
        <v>138</v>
      </c>
      <c r="CR2885" t="s">
        <v>117</v>
      </c>
      <c r="CS2885" t="s">
        <v>139</v>
      </c>
      <c r="CT2885" t="s">
        <v>140</v>
      </c>
      <c r="CU2885" t="s">
        <v>139</v>
      </c>
      <c r="CV2885" t="s">
        <v>140</v>
      </c>
      <c r="CW2885" t="s">
        <v>139</v>
      </c>
      <c r="CX2885" t="s">
        <v>140</v>
      </c>
      <c r="CY2885" t="s">
        <v>9797</v>
      </c>
      <c r="CZ2885" s="8">
        <v>16702331530</v>
      </c>
      <c r="DA2885" t="s">
        <v>238</v>
      </c>
      <c r="DB2885" t="s">
        <v>244</v>
      </c>
      <c r="DC2885" t="s">
        <v>139</v>
      </c>
      <c r="DD2885" t="s">
        <v>117</v>
      </c>
      <c r="DE2885" t="s">
        <v>235</v>
      </c>
      <c r="DF2885" t="s">
        <v>236</v>
      </c>
      <c r="DH2885" t="s">
        <v>234</v>
      </c>
      <c r="DI2885" t="s">
        <v>230</v>
      </c>
      <c r="DJ2885" t="s">
        <v>238</v>
      </c>
    </row>
    <row r="2886" spans="1:114" ht="15" customHeight="1" x14ac:dyDescent="0.35">
      <c r="A2886" t="s">
        <v>9791</v>
      </c>
      <c r="B2886" t="s">
        <v>278</v>
      </c>
      <c r="C2886" s="1">
        <v>45841</v>
      </c>
      <c r="D2886" s="1">
        <v>45861</v>
      </c>
      <c r="E2886" t="s">
        <v>211</v>
      </c>
      <c r="G2886" t="s">
        <v>117</v>
      </c>
      <c r="H2886" t="s">
        <v>117</v>
      </c>
      <c r="I2886" t="s">
        <v>117</v>
      </c>
      <c r="J2886" t="s">
        <v>246</v>
      </c>
      <c r="L2886" t="s">
        <v>253</v>
      </c>
      <c r="N2886" t="s">
        <v>248</v>
      </c>
      <c r="O2886" t="s">
        <v>121</v>
      </c>
      <c r="P2886" s="6">
        <v>96951</v>
      </c>
      <c r="Q2886" t="s">
        <v>122</v>
      </c>
      <c r="R2886" t="s">
        <v>121</v>
      </c>
      <c r="S2886" s="8">
        <v>16705320350</v>
      </c>
      <c r="U2886" t="s">
        <v>249</v>
      </c>
      <c r="V2886">
        <v>445110</v>
      </c>
      <c r="W2886" t="s">
        <v>124</v>
      </c>
      <c r="Y2886" t="s">
        <v>250</v>
      </c>
      <c r="Z2886" t="s">
        <v>251</v>
      </c>
      <c r="AA2886" t="s">
        <v>535</v>
      </c>
      <c r="AB2886" t="s">
        <v>128</v>
      </c>
      <c r="AC2886" t="s">
        <v>253</v>
      </c>
      <c r="AE2886" t="s">
        <v>248</v>
      </c>
      <c r="AF2886" t="s">
        <v>121</v>
      </c>
      <c r="AG2886" s="6">
        <v>96951</v>
      </c>
      <c r="AH2886" t="s">
        <v>122</v>
      </c>
      <c r="AJ2886" s="8">
        <v>16705320350</v>
      </c>
      <c r="AL2886" t="s">
        <v>254</v>
      </c>
      <c r="BE2886" t="str">
        <f>"35-2021.00"</f>
        <v>35-2021.00</v>
      </c>
      <c r="BF2886" t="s">
        <v>438</v>
      </c>
      <c r="BG2886" t="s">
        <v>7422</v>
      </c>
      <c r="BH2886" t="s">
        <v>5068</v>
      </c>
      <c r="BI2886">
        <v>1</v>
      </c>
      <c r="BK2886" s="1">
        <v>45931</v>
      </c>
      <c r="BL2886" s="1">
        <v>46295</v>
      </c>
      <c r="BO2886">
        <v>40</v>
      </c>
      <c r="BP2886">
        <v>0</v>
      </c>
      <c r="BQ2886">
        <v>7</v>
      </c>
      <c r="BR2886">
        <v>7</v>
      </c>
      <c r="BS2886">
        <v>7</v>
      </c>
      <c r="BT2886">
        <v>7</v>
      </c>
      <c r="BU2886">
        <v>7</v>
      </c>
      <c r="BV2886">
        <v>5</v>
      </c>
      <c r="BW2886" t="str">
        <f>"8:00 AM"</f>
        <v>8:00 AM</v>
      </c>
      <c r="BX2886" t="str">
        <f>"4:00 PM"</f>
        <v>4:00 PM</v>
      </c>
      <c r="BY2886" t="s">
        <v>159</v>
      </c>
      <c r="BZ2886">
        <v>0</v>
      </c>
      <c r="CA2886">
        <v>12</v>
      </c>
      <c r="CB2886" t="s">
        <v>117</v>
      </c>
      <c r="CD2886" s="2" t="s">
        <v>7811</v>
      </c>
      <c r="CE2886" t="s">
        <v>7812</v>
      </c>
      <c r="CG2886" t="s">
        <v>248</v>
      </c>
      <c r="CH2886" t="s">
        <v>121</v>
      </c>
      <c r="CI2886" s="6">
        <v>96951</v>
      </c>
      <c r="CJ2886" s="10">
        <v>7.84</v>
      </c>
      <c r="CK2886" s="10">
        <v>7.84</v>
      </c>
      <c r="CL2886" s="10">
        <v>11.76</v>
      </c>
      <c r="CM2886" s="10">
        <v>11.76</v>
      </c>
      <c r="CN2886" t="s">
        <v>137</v>
      </c>
      <c r="CO2886" t="s">
        <v>140</v>
      </c>
      <c r="CP2886" t="s">
        <v>138</v>
      </c>
      <c r="CR2886" t="s">
        <v>117</v>
      </c>
      <c r="CS2886" t="s">
        <v>139</v>
      </c>
      <c r="CT2886" t="s">
        <v>139</v>
      </c>
      <c r="CU2886" t="s">
        <v>139</v>
      </c>
      <c r="CV2886" t="s">
        <v>140</v>
      </c>
      <c r="CW2886" t="s">
        <v>139</v>
      </c>
      <c r="CX2886" t="s">
        <v>140</v>
      </c>
      <c r="CY2886" t="s">
        <v>539</v>
      </c>
      <c r="CZ2886" s="8">
        <v>16705320350</v>
      </c>
      <c r="DA2886" t="s">
        <v>254</v>
      </c>
      <c r="DB2886" t="s">
        <v>140</v>
      </c>
      <c r="DC2886" t="s">
        <v>139</v>
      </c>
      <c r="DD2886" t="s">
        <v>117</v>
      </c>
    </row>
    <row r="2887" spans="1:114" ht="15" customHeight="1" x14ac:dyDescent="0.35">
      <c r="A2887" t="s">
        <v>277</v>
      </c>
      <c r="B2887" t="s">
        <v>278</v>
      </c>
      <c r="C2887" s="1">
        <v>45845</v>
      </c>
      <c r="D2887" s="1">
        <v>45861</v>
      </c>
      <c r="E2887" t="s">
        <v>211</v>
      </c>
      <c r="G2887" t="s">
        <v>139</v>
      </c>
      <c r="H2887" t="s">
        <v>117</v>
      </c>
      <c r="I2887" t="s">
        <v>117</v>
      </c>
      <c r="J2887" t="s">
        <v>279</v>
      </c>
      <c r="K2887" t="s">
        <v>280</v>
      </c>
      <c r="L2887" t="s">
        <v>281</v>
      </c>
      <c r="N2887" t="s">
        <v>136</v>
      </c>
      <c r="O2887" t="s">
        <v>121</v>
      </c>
      <c r="P2887" s="6">
        <v>96950</v>
      </c>
      <c r="Q2887" t="s">
        <v>122</v>
      </c>
      <c r="S2887" s="8">
        <v>16702873991</v>
      </c>
      <c r="U2887" t="s">
        <v>282</v>
      </c>
      <c r="V2887">
        <v>722513</v>
      </c>
      <c r="W2887" t="s">
        <v>124</v>
      </c>
      <c r="Y2887" t="s">
        <v>283</v>
      </c>
      <c r="Z2887" t="s">
        <v>284</v>
      </c>
      <c r="AA2887" t="s">
        <v>285</v>
      </c>
      <c r="AB2887" t="s">
        <v>286</v>
      </c>
      <c r="AC2887" t="s">
        <v>287</v>
      </c>
      <c r="AE2887" t="s">
        <v>136</v>
      </c>
      <c r="AF2887" t="s">
        <v>121</v>
      </c>
      <c r="AG2887" s="6">
        <v>96950</v>
      </c>
      <c r="AH2887" t="s">
        <v>122</v>
      </c>
      <c r="AJ2887" s="8">
        <v>16702873991</v>
      </c>
      <c r="AL2887" t="s">
        <v>288</v>
      </c>
      <c r="BE2887" t="str">
        <f>"49-9071.00"</f>
        <v>49-9071.00</v>
      </c>
      <c r="BF2887" t="s">
        <v>156</v>
      </c>
      <c r="BG2887" t="s">
        <v>289</v>
      </c>
      <c r="BH2887" t="s">
        <v>290</v>
      </c>
      <c r="BI2887">
        <v>1</v>
      </c>
      <c r="BK2887" s="1">
        <v>45992</v>
      </c>
      <c r="BL2887" s="1">
        <v>46356</v>
      </c>
      <c r="BO2887">
        <v>35</v>
      </c>
      <c r="BP2887">
        <v>0</v>
      </c>
      <c r="BQ2887">
        <v>6</v>
      </c>
      <c r="BR2887">
        <v>6</v>
      </c>
      <c r="BS2887">
        <v>6</v>
      </c>
      <c r="BT2887">
        <v>6</v>
      </c>
      <c r="BU2887">
        <v>6</v>
      </c>
      <c r="BV2887">
        <v>5</v>
      </c>
      <c r="BW2887" t="str">
        <f>"6:00 AM"</f>
        <v>6:00 AM</v>
      </c>
      <c r="BX2887" t="str">
        <f>"12:00 PM"</f>
        <v>12:00 PM</v>
      </c>
      <c r="BY2887" t="s">
        <v>159</v>
      </c>
      <c r="BZ2887">
        <v>0</v>
      </c>
      <c r="CA2887">
        <v>12</v>
      </c>
      <c r="CB2887" t="s">
        <v>117</v>
      </c>
      <c r="CD2887" t="s">
        <v>133</v>
      </c>
      <c r="CE2887" t="s">
        <v>281</v>
      </c>
      <c r="CG2887" t="s">
        <v>136</v>
      </c>
      <c r="CH2887" t="s">
        <v>121</v>
      </c>
      <c r="CI2887" s="6">
        <v>96950</v>
      </c>
      <c r="CJ2887" s="10">
        <v>9.98</v>
      </c>
      <c r="CK2887" s="10">
        <v>9.98</v>
      </c>
      <c r="CL2887" s="10">
        <v>14.97</v>
      </c>
      <c r="CM2887" s="10">
        <v>14.97</v>
      </c>
      <c r="CN2887" t="s">
        <v>137</v>
      </c>
      <c r="CO2887" t="s">
        <v>140</v>
      </c>
      <c r="CP2887" t="s">
        <v>138</v>
      </c>
      <c r="CR2887" t="s">
        <v>139</v>
      </c>
      <c r="CS2887" t="s">
        <v>139</v>
      </c>
      <c r="CT2887" t="s">
        <v>140</v>
      </c>
      <c r="CU2887" t="s">
        <v>139</v>
      </c>
      <c r="CV2887" t="s">
        <v>140</v>
      </c>
      <c r="CW2887" t="s">
        <v>139</v>
      </c>
      <c r="CX2887" t="s">
        <v>140</v>
      </c>
      <c r="CY2887" t="s">
        <v>291</v>
      </c>
      <c r="CZ2887" s="8">
        <v>16702873991</v>
      </c>
      <c r="DA2887" t="s">
        <v>288</v>
      </c>
      <c r="DB2887" t="s">
        <v>292</v>
      </c>
      <c r="DC2887" t="s">
        <v>139</v>
      </c>
      <c r="DD2887" t="s">
        <v>117</v>
      </c>
    </row>
    <row r="2888" spans="1:114" ht="15" customHeight="1" x14ac:dyDescent="0.35">
      <c r="A2888" t="s">
        <v>16238</v>
      </c>
      <c r="B2888" t="s">
        <v>278</v>
      </c>
      <c r="C2888" s="1">
        <v>45846</v>
      </c>
      <c r="D2888" s="1">
        <v>45861</v>
      </c>
      <c r="E2888" t="s">
        <v>211</v>
      </c>
      <c r="G2888" t="s">
        <v>117</v>
      </c>
      <c r="H2888" t="s">
        <v>117</v>
      </c>
      <c r="I2888" t="s">
        <v>117</v>
      </c>
      <c r="J2888" t="s">
        <v>1284</v>
      </c>
      <c r="K2888" t="s">
        <v>1285</v>
      </c>
      <c r="L2888" t="s">
        <v>1286</v>
      </c>
      <c r="M2888" t="s">
        <v>1287</v>
      </c>
      <c r="N2888" t="s">
        <v>120</v>
      </c>
      <c r="O2888" t="s">
        <v>121</v>
      </c>
      <c r="P2888" s="6">
        <v>96950</v>
      </c>
      <c r="Q2888" t="s">
        <v>122</v>
      </c>
      <c r="R2888" t="s">
        <v>140</v>
      </c>
      <c r="S2888" s="8">
        <v>16702882288</v>
      </c>
      <c r="T2888">
        <v>107</v>
      </c>
      <c r="U2888" t="s">
        <v>1288</v>
      </c>
      <c r="V2888">
        <v>44414</v>
      </c>
      <c r="W2888" t="s">
        <v>124</v>
      </c>
      <c r="Y2888" t="s">
        <v>1289</v>
      </c>
      <c r="Z2888" t="s">
        <v>1290</v>
      </c>
      <c r="AA2888" t="s">
        <v>140</v>
      </c>
      <c r="AB2888" t="s">
        <v>1291</v>
      </c>
      <c r="AC2888" t="s">
        <v>7476</v>
      </c>
      <c r="AD2888" t="s">
        <v>7477</v>
      </c>
      <c r="AE2888" t="s">
        <v>120</v>
      </c>
      <c r="AF2888" t="s">
        <v>121</v>
      </c>
      <c r="AG2888" s="6">
        <v>96950</v>
      </c>
      <c r="AH2888" t="s">
        <v>122</v>
      </c>
      <c r="AI2888" t="s">
        <v>1187</v>
      </c>
      <c r="AJ2888" s="8">
        <v>16702882288</v>
      </c>
      <c r="AK2888">
        <v>107</v>
      </c>
      <c r="AL2888" t="s">
        <v>1292</v>
      </c>
      <c r="BE2888" t="str">
        <f>"43-9061.00"</f>
        <v>43-9061.00</v>
      </c>
      <c r="BF2888" t="s">
        <v>4260</v>
      </c>
      <c r="BG2888" t="s">
        <v>7478</v>
      </c>
      <c r="BH2888" t="s">
        <v>7479</v>
      </c>
      <c r="BI2888">
        <v>1</v>
      </c>
      <c r="BK2888" s="1">
        <v>45992</v>
      </c>
      <c r="BL2888" s="1">
        <v>46356</v>
      </c>
      <c r="BO2888">
        <v>40</v>
      </c>
      <c r="BP2888">
        <v>0</v>
      </c>
      <c r="BQ2888">
        <v>7</v>
      </c>
      <c r="BR2888">
        <v>6.5</v>
      </c>
      <c r="BS2888">
        <v>6.5</v>
      </c>
      <c r="BT2888">
        <v>6.5</v>
      </c>
      <c r="BU2888">
        <v>6.5</v>
      </c>
      <c r="BV2888">
        <v>7</v>
      </c>
      <c r="BW2888" t="str">
        <f>"8:00 AM"</f>
        <v>8:00 AM</v>
      </c>
      <c r="BX2888" t="str">
        <f>"5:00 PM"</f>
        <v>5:00 PM</v>
      </c>
      <c r="BY2888" t="s">
        <v>159</v>
      </c>
      <c r="BZ2888">
        <v>0</v>
      </c>
      <c r="CA2888">
        <v>6</v>
      </c>
      <c r="CB2888" t="s">
        <v>117</v>
      </c>
      <c r="CD2888" s="2" t="s">
        <v>16239</v>
      </c>
      <c r="CE2888" t="s">
        <v>1296</v>
      </c>
      <c r="CF2888" t="s">
        <v>1297</v>
      </c>
      <c r="CG2888" t="s">
        <v>120</v>
      </c>
      <c r="CH2888" t="s">
        <v>121</v>
      </c>
      <c r="CI2888" s="6">
        <v>96950</v>
      </c>
      <c r="CJ2888" s="10">
        <v>9.89</v>
      </c>
      <c r="CL2888" s="10">
        <v>14.83</v>
      </c>
      <c r="CM2888" s="10">
        <v>14.84</v>
      </c>
      <c r="CN2888" t="s">
        <v>137</v>
      </c>
      <c r="CO2888" t="s">
        <v>140</v>
      </c>
      <c r="CP2888" t="s">
        <v>138</v>
      </c>
      <c r="CR2888" t="s">
        <v>117</v>
      </c>
      <c r="CS2888" t="s">
        <v>139</v>
      </c>
      <c r="CT2888" t="s">
        <v>140</v>
      </c>
      <c r="CU2888" t="s">
        <v>139</v>
      </c>
      <c r="CV2888" t="s">
        <v>140</v>
      </c>
      <c r="CW2888" t="s">
        <v>139</v>
      </c>
      <c r="CX2888" t="s">
        <v>139</v>
      </c>
      <c r="CY2888" t="s">
        <v>1298</v>
      </c>
      <c r="CZ2888" s="8">
        <v>16702882288</v>
      </c>
      <c r="DA2888" t="s">
        <v>1299</v>
      </c>
      <c r="DB2888" t="s">
        <v>140</v>
      </c>
      <c r="DC2888" t="s">
        <v>139</v>
      </c>
      <c r="DD2888" t="s">
        <v>117</v>
      </c>
    </row>
    <row r="2889" spans="1:114" ht="15" customHeight="1" x14ac:dyDescent="0.35">
      <c r="A2889" t="s">
        <v>7607</v>
      </c>
      <c r="B2889" t="s">
        <v>166</v>
      </c>
      <c r="C2889" s="1">
        <v>45776</v>
      </c>
      <c r="D2889" s="1">
        <v>45862</v>
      </c>
      <c r="E2889" t="s">
        <v>116</v>
      </c>
      <c r="F2889" s="1">
        <v>45837</v>
      </c>
      <c r="G2889" t="s">
        <v>117</v>
      </c>
      <c r="H2889" t="s">
        <v>117</v>
      </c>
      <c r="I2889" t="s">
        <v>117</v>
      </c>
      <c r="J2889" t="s">
        <v>7608</v>
      </c>
      <c r="K2889" t="s">
        <v>7609</v>
      </c>
      <c r="L2889" t="s">
        <v>7610</v>
      </c>
      <c r="N2889" t="s">
        <v>136</v>
      </c>
      <c r="O2889" t="s">
        <v>121</v>
      </c>
      <c r="P2889" s="6">
        <v>96950</v>
      </c>
      <c r="Q2889" t="s">
        <v>122</v>
      </c>
      <c r="S2889" s="8">
        <v>16702341282</v>
      </c>
      <c r="U2889" t="s">
        <v>7611</v>
      </c>
      <c r="V2889">
        <v>458110</v>
      </c>
      <c r="W2889" t="s">
        <v>124</v>
      </c>
      <c r="Y2889" t="s">
        <v>7612</v>
      </c>
      <c r="Z2889" t="s">
        <v>7613</v>
      </c>
      <c r="AB2889" t="s">
        <v>474</v>
      </c>
      <c r="AC2889" t="s">
        <v>7610</v>
      </c>
      <c r="AE2889" t="s">
        <v>136</v>
      </c>
      <c r="AF2889" t="s">
        <v>121</v>
      </c>
      <c r="AG2889" s="6">
        <v>96950</v>
      </c>
      <c r="AH2889" t="s">
        <v>122</v>
      </c>
      <c r="AJ2889" s="8">
        <v>16702341282</v>
      </c>
      <c r="AL2889" t="s">
        <v>7614</v>
      </c>
      <c r="AM2889" t="s">
        <v>600</v>
      </c>
      <c r="AN2889" t="s">
        <v>3002</v>
      </c>
      <c r="AO2889" t="s">
        <v>7615</v>
      </c>
      <c r="AQ2889" t="s">
        <v>3004</v>
      </c>
      <c r="AS2889" t="s">
        <v>136</v>
      </c>
      <c r="AT2889" t="s">
        <v>121</v>
      </c>
      <c r="AU2889" s="6">
        <v>96950</v>
      </c>
      <c r="AV2889" t="s">
        <v>122</v>
      </c>
      <c r="AX2889" s="8">
        <v>16702875139</v>
      </c>
      <c r="AZ2889" t="s">
        <v>3005</v>
      </c>
      <c r="BA2889" t="s">
        <v>3006</v>
      </c>
      <c r="BB2889" t="s">
        <v>3007</v>
      </c>
      <c r="BE2889" t="str">
        <f>"51-6052.00"</f>
        <v>51-6052.00</v>
      </c>
      <c r="BF2889" t="s">
        <v>3989</v>
      </c>
      <c r="BG2889" t="s">
        <v>7616</v>
      </c>
      <c r="BH2889" t="s">
        <v>7617</v>
      </c>
      <c r="BI2889">
        <v>1</v>
      </c>
      <c r="BK2889" s="1">
        <v>45839</v>
      </c>
      <c r="BL2889" s="1">
        <v>46203</v>
      </c>
      <c r="BO2889">
        <v>35</v>
      </c>
      <c r="BP2889">
        <v>5</v>
      </c>
      <c r="BQ2889">
        <v>5</v>
      </c>
      <c r="BR2889">
        <v>5</v>
      </c>
      <c r="BS2889">
        <v>5</v>
      </c>
      <c r="BT2889">
        <v>5</v>
      </c>
      <c r="BU2889">
        <v>5</v>
      </c>
      <c r="BV2889">
        <v>5</v>
      </c>
      <c r="BW2889" t="str">
        <f>"1:00 PM"</f>
        <v>1:00 PM</v>
      </c>
      <c r="BX2889" t="str">
        <f>"6:00 PM"</f>
        <v>6:00 PM</v>
      </c>
      <c r="BY2889" t="s">
        <v>133</v>
      </c>
      <c r="BZ2889">
        <v>0</v>
      </c>
      <c r="CA2889">
        <v>12</v>
      </c>
      <c r="CB2889" t="s">
        <v>117</v>
      </c>
      <c r="CD2889" t="s">
        <v>7618</v>
      </c>
      <c r="CE2889" t="s">
        <v>1353</v>
      </c>
      <c r="CG2889" t="s">
        <v>136</v>
      </c>
      <c r="CH2889" t="s">
        <v>121</v>
      </c>
      <c r="CI2889" s="6">
        <v>96950</v>
      </c>
      <c r="CJ2889" s="10">
        <v>8.08</v>
      </c>
      <c r="CK2889" s="10">
        <v>8.08</v>
      </c>
      <c r="CL2889" s="10">
        <v>12.12</v>
      </c>
      <c r="CM2889" s="10">
        <v>12.12</v>
      </c>
      <c r="CN2889" t="s">
        <v>137</v>
      </c>
      <c r="CO2889" t="s">
        <v>133</v>
      </c>
      <c r="CP2889" t="s">
        <v>209</v>
      </c>
      <c r="CR2889" t="s">
        <v>117</v>
      </c>
      <c r="CS2889" t="s">
        <v>139</v>
      </c>
      <c r="CT2889" t="s">
        <v>140</v>
      </c>
      <c r="CU2889" t="s">
        <v>139</v>
      </c>
      <c r="CV2889" t="s">
        <v>140</v>
      </c>
      <c r="CW2889" t="s">
        <v>139</v>
      </c>
      <c r="CX2889" t="s">
        <v>140</v>
      </c>
      <c r="CY2889" t="s">
        <v>7619</v>
      </c>
      <c r="CZ2889" s="8">
        <v>16702341282</v>
      </c>
      <c r="DA2889" t="s">
        <v>7614</v>
      </c>
      <c r="DB2889" t="s">
        <v>164</v>
      </c>
      <c r="DC2889" t="s">
        <v>139</v>
      </c>
      <c r="DD2889" t="s">
        <v>117</v>
      </c>
      <c r="DE2889" t="s">
        <v>3002</v>
      </c>
      <c r="DF2889" t="s">
        <v>7615</v>
      </c>
      <c r="DH2889" t="s">
        <v>3007</v>
      </c>
      <c r="DI2889" t="s">
        <v>3006</v>
      </c>
      <c r="DJ2889" t="s">
        <v>7620</v>
      </c>
    </row>
    <row r="2890" spans="1:114" ht="15" customHeight="1" x14ac:dyDescent="0.35">
      <c r="A2890" t="s">
        <v>11775</v>
      </c>
      <c r="B2890" t="s">
        <v>144</v>
      </c>
      <c r="C2890" s="1">
        <v>45784</v>
      </c>
      <c r="D2890" s="1">
        <v>45862</v>
      </c>
      <c r="E2890" t="s">
        <v>116</v>
      </c>
      <c r="F2890" s="1">
        <v>45929</v>
      </c>
      <c r="G2890" t="s">
        <v>117</v>
      </c>
      <c r="H2890" t="s">
        <v>117</v>
      </c>
      <c r="I2890" t="s">
        <v>117</v>
      </c>
      <c r="J2890" t="s">
        <v>199</v>
      </c>
      <c r="L2890" t="s">
        <v>200</v>
      </c>
      <c r="N2890" t="s">
        <v>136</v>
      </c>
      <c r="O2890" t="s">
        <v>121</v>
      </c>
      <c r="P2890" s="6">
        <v>96950</v>
      </c>
      <c r="Q2890" t="s">
        <v>122</v>
      </c>
      <c r="S2890" s="8">
        <v>16702358748</v>
      </c>
      <c r="U2890" t="s">
        <v>201</v>
      </c>
      <c r="V2890">
        <v>23622</v>
      </c>
      <c r="W2890" t="s">
        <v>124</v>
      </c>
      <c r="Y2890" t="s">
        <v>202</v>
      </c>
      <c r="Z2890" t="s">
        <v>203</v>
      </c>
      <c r="AA2890" t="s">
        <v>204</v>
      </c>
      <c r="AB2890" t="s">
        <v>205</v>
      </c>
      <c r="AC2890" t="s">
        <v>200</v>
      </c>
      <c r="AE2890" t="s">
        <v>136</v>
      </c>
      <c r="AF2890" t="s">
        <v>121</v>
      </c>
      <c r="AG2890" s="6">
        <v>96950</v>
      </c>
      <c r="AH2890" t="s">
        <v>122</v>
      </c>
      <c r="AJ2890" s="8">
        <v>16702358748</v>
      </c>
      <c r="AL2890" t="s">
        <v>206</v>
      </c>
      <c r="BE2890" t="str">
        <f>"49-9071.00"</f>
        <v>49-9071.00</v>
      </c>
      <c r="BF2890" t="s">
        <v>156</v>
      </c>
      <c r="BG2890" t="s">
        <v>207</v>
      </c>
      <c r="BH2890" t="s">
        <v>208</v>
      </c>
      <c r="BI2890">
        <v>3</v>
      </c>
      <c r="BJ2890">
        <v>3</v>
      </c>
      <c r="BK2890" s="1">
        <v>45931</v>
      </c>
      <c r="BL2890" s="1">
        <v>46295</v>
      </c>
      <c r="BM2890" s="1">
        <v>45931</v>
      </c>
      <c r="BN2890" s="1">
        <v>46295</v>
      </c>
      <c r="BO2890">
        <v>35</v>
      </c>
      <c r="BP2890">
        <v>0</v>
      </c>
      <c r="BQ2890">
        <v>7</v>
      </c>
      <c r="BR2890">
        <v>7</v>
      </c>
      <c r="BS2890">
        <v>7</v>
      </c>
      <c r="BT2890">
        <v>7</v>
      </c>
      <c r="BU2890">
        <v>7</v>
      </c>
      <c r="BV2890">
        <v>0</v>
      </c>
      <c r="BW2890" t="str">
        <f>"8:00 AM"</f>
        <v>8:00 AM</v>
      </c>
      <c r="BX2890" t="str">
        <f>"4:00 PM"</f>
        <v>4:00 PM</v>
      </c>
      <c r="BY2890" t="s">
        <v>159</v>
      </c>
      <c r="BZ2890">
        <v>0</v>
      </c>
      <c r="CA2890">
        <v>12</v>
      </c>
      <c r="CB2890" t="s">
        <v>117</v>
      </c>
      <c r="CD2890" t="s">
        <v>133</v>
      </c>
      <c r="CE2890" t="s">
        <v>200</v>
      </c>
      <c r="CG2890" t="s">
        <v>136</v>
      </c>
      <c r="CH2890" t="s">
        <v>121</v>
      </c>
      <c r="CI2890" s="6">
        <v>96950</v>
      </c>
      <c r="CJ2890" s="10">
        <v>9.75</v>
      </c>
      <c r="CK2890" s="10">
        <v>9.75</v>
      </c>
      <c r="CL2890" s="10">
        <v>14.62</v>
      </c>
      <c r="CM2890" s="10">
        <v>14.62</v>
      </c>
      <c r="CN2890" t="s">
        <v>137</v>
      </c>
      <c r="CO2890" t="s">
        <v>164</v>
      </c>
      <c r="CP2890" t="s">
        <v>209</v>
      </c>
      <c r="CR2890" t="s">
        <v>117</v>
      </c>
      <c r="CS2890" t="s">
        <v>139</v>
      </c>
      <c r="CT2890" t="s">
        <v>140</v>
      </c>
      <c r="CU2890" t="s">
        <v>139</v>
      </c>
      <c r="CV2890" t="s">
        <v>140</v>
      </c>
      <c r="CW2890" t="s">
        <v>139</v>
      </c>
      <c r="CX2890" t="s">
        <v>140</v>
      </c>
      <c r="CY2890" t="s">
        <v>17407</v>
      </c>
      <c r="CZ2890" s="8">
        <v>16702358748</v>
      </c>
      <c r="DA2890" t="s">
        <v>206</v>
      </c>
      <c r="DB2890" t="s">
        <v>164</v>
      </c>
      <c r="DC2890" t="s">
        <v>139</v>
      </c>
      <c r="DD2890" t="s">
        <v>117</v>
      </c>
    </row>
    <row r="2891" spans="1:114" ht="15" customHeight="1" x14ac:dyDescent="0.35">
      <c r="A2891" t="s">
        <v>16202</v>
      </c>
      <c r="B2891" t="s">
        <v>144</v>
      </c>
      <c r="C2891" s="1">
        <v>45784</v>
      </c>
      <c r="D2891" s="1">
        <v>45862</v>
      </c>
      <c r="E2891" t="s">
        <v>211</v>
      </c>
      <c r="G2891" t="s">
        <v>117</v>
      </c>
      <c r="H2891" t="s">
        <v>117</v>
      </c>
      <c r="I2891" t="s">
        <v>117</v>
      </c>
      <c r="J2891" t="s">
        <v>199</v>
      </c>
      <c r="L2891" t="s">
        <v>200</v>
      </c>
      <c r="N2891" t="s">
        <v>136</v>
      </c>
      <c r="O2891" t="s">
        <v>121</v>
      </c>
      <c r="P2891" s="6">
        <v>96950</v>
      </c>
      <c r="Q2891" t="s">
        <v>122</v>
      </c>
      <c r="S2891" s="8">
        <v>16702358748</v>
      </c>
      <c r="U2891" t="s">
        <v>201</v>
      </c>
      <c r="V2891">
        <v>23622</v>
      </c>
      <c r="W2891" t="s">
        <v>124</v>
      </c>
      <c r="Y2891" t="s">
        <v>202</v>
      </c>
      <c r="Z2891" t="s">
        <v>203</v>
      </c>
      <c r="AA2891" t="s">
        <v>204</v>
      </c>
      <c r="AB2891" t="s">
        <v>205</v>
      </c>
      <c r="AC2891" t="s">
        <v>200</v>
      </c>
      <c r="AE2891" t="s">
        <v>136</v>
      </c>
      <c r="AF2891" t="s">
        <v>121</v>
      </c>
      <c r="AG2891" s="6">
        <v>96950</v>
      </c>
      <c r="AH2891" t="s">
        <v>122</v>
      </c>
      <c r="AJ2891" s="8">
        <v>16702358748</v>
      </c>
      <c r="AL2891" t="s">
        <v>206</v>
      </c>
      <c r="BE2891" t="str">
        <f>"13-1051.00"</f>
        <v>13-1051.00</v>
      </c>
      <c r="BF2891" t="s">
        <v>860</v>
      </c>
      <c r="BG2891" t="s">
        <v>861</v>
      </c>
      <c r="BH2891" t="s">
        <v>862</v>
      </c>
      <c r="BI2891">
        <v>2</v>
      </c>
      <c r="BJ2891">
        <v>2</v>
      </c>
      <c r="BK2891" s="1">
        <v>45884</v>
      </c>
      <c r="BL2891" s="1">
        <v>46248</v>
      </c>
      <c r="BM2891" s="1">
        <v>45884</v>
      </c>
      <c r="BN2891" s="1">
        <v>46248</v>
      </c>
      <c r="BO2891">
        <v>35</v>
      </c>
      <c r="BP2891">
        <v>0</v>
      </c>
      <c r="BQ2891">
        <v>7</v>
      </c>
      <c r="BR2891">
        <v>7</v>
      </c>
      <c r="BS2891">
        <v>7</v>
      </c>
      <c r="BT2891">
        <v>7</v>
      </c>
      <c r="BU2891">
        <v>7</v>
      </c>
      <c r="BV2891">
        <v>0</v>
      </c>
      <c r="BW2891" t="str">
        <f>"8:00 AM"</f>
        <v>8:00 AM</v>
      </c>
      <c r="BX2891" t="str">
        <f>"4:00 PM"</f>
        <v>4:00 PM</v>
      </c>
      <c r="BY2891" t="s">
        <v>588</v>
      </c>
      <c r="BZ2891">
        <v>0</v>
      </c>
      <c r="CA2891">
        <v>24</v>
      </c>
      <c r="CB2891" t="s">
        <v>117</v>
      </c>
      <c r="CD2891" t="s">
        <v>863</v>
      </c>
      <c r="CE2891" t="s">
        <v>200</v>
      </c>
      <c r="CG2891" t="s">
        <v>136</v>
      </c>
      <c r="CH2891" t="s">
        <v>121</v>
      </c>
      <c r="CI2891" s="6">
        <v>96950</v>
      </c>
      <c r="CJ2891" s="10">
        <v>17.25</v>
      </c>
      <c r="CK2891" s="10">
        <v>17.5</v>
      </c>
      <c r="CL2891" s="10">
        <v>25.87</v>
      </c>
      <c r="CM2891" s="10">
        <v>26.25</v>
      </c>
      <c r="CN2891" t="s">
        <v>137</v>
      </c>
      <c r="CO2891" t="s">
        <v>164</v>
      </c>
      <c r="CP2891" t="s">
        <v>209</v>
      </c>
      <c r="CR2891" t="s">
        <v>117</v>
      </c>
      <c r="CS2891" t="s">
        <v>139</v>
      </c>
      <c r="CT2891" t="s">
        <v>140</v>
      </c>
      <c r="CU2891" t="s">
        <v>139</v>
      </c>
      <c r="CV2891" t="s">
        <v>140</v>
      </c>
      <c r="CW2891" t="s">
        <v>139</v>
      </c>
      <c r="CX2891" t="s">
        <v>140</v>
      </c>
      <c r="CY2891" t="s">
        <v>17407</v>
      </c>
      <c r="CZ2891" s="8">
        <v>16702358748</v>
      </c>
      <c r="DA2891" t="s">
        <v>206</v>
      </c>
      <c r="DB2891" t="s">
        <v>164</v>
      </c>
      <c r="DC2891" t="s">
        <v>139</v>
      </c>
      <c r="DD2891" t="s">
        <v>117</v>
      </c>
    </row>
    <row r="2892" spans="1:114" ht="15" customHeight="1" x14ac:dyDescent="0.35">
      <c r="A2892" t="s">
        <v>4847</v>
      </c>
      <c r="B2892" t="s">
        <v>166</v>
      </c>
      <c r="C2892" s="1">
        <v>45786</v>
      </c>
      <c r="D2892" s="1">
        <v>45862</v>
      </c>
      <c r="E2892" t="s">
        <v>211</v>
      </c>
      <c r="G2892" t="s">
        <v>117</v>
      </c>
      <c r="H2892" t="s">
        <v>117</v>
      </c>
      <c r="I2892" t="s">
        <v>117</v>
      </c>
      <c r="J2892" t="s">
        <v>4848</v>
      </c>
      <c r="K2892" t="s">
        <v>4849</v>
      </c>
      <c r="L2892" t="s">
        <v>4850</v>
      </c>
      <c r="N2892" t="s">
        <v>120</v>
      </c>
      <c r="O2892" t="s">
        <v>121</v>
      </c>
      <c r="P2892" s="6">
        <v>96950</v>
      </c>
      <c r="Q2892" t="s">
        <v>122</v>
      </c>
      <c r="S2892" s="8">
        <v>16702870701</v>
      </c>
      <c r="U2892" t="s">
        <v>4851</v>
      </c>
      <c r="V2892">
        <v>624410</v>
      </c>
      <c r="W2892" t="s">
        <v>124</v>
      </c>
      <c r="Y2892" t="s">
        <v>2079</v>
      </c>
      <c r="Z2892" t="s">
        <v>4852</v>
      </c>
      <c r="AA2892" t="s">
        <v>4853</v>
      </c>
      <c r="AB2892" t="s">
        <v>4854</v>
      </c>
      <c r="AC2892" t="s">
        <v>4855</v>
      </c>
      <c r="AE2892" t="s">
        <v>120</v>
      </c>
      <c r="AF2892" t="s">
        <v>121</v>
      </c>
      <c r="AG2892" s="6">
        <v>96950</v>
      </c>
      <c r="AH2892" t="s">
        <v>122</v>
      </c>
      <c r="AJ2892" s="8">
        <v>16702870701</v>
      </c>
      <c r="AL2892" t="s">
        <v>4856</v>
      </c>
      <c r="BE2892" t="str">
        <f>"39-9011.00"</f>
        <v>39-9011.00</v>
      </c>
      <c r="BF2892" t="s">
        <v>614</v>
      </c>
      <c r="BG2892" t="s">
        <v>4857</v>
      </c>
      <c r="BH2892" t="s">
        <v>4858</v>
      </c>
      <c r="BI2892">
        <v>5</v>
      </c>
      <c r="BK2892" s="1">
        <v>45839</v>
      </c>
      <c r="BL2892" s="1">
        <v>46203</v>
      </c>
      <c r="BO2892">
        <v>35</v>
      </c>
      <c r="BP2892">
        <v>0</v>
      </c>
      <c r="BQ2892">
        <v>7</v>
      </c>
      <c r="BR2892">
        <v>7</v>
      </c>
      <c r="BS2892">
        <v>7</v>
      </c>
      <c r="BT2892">
        <v>7</v>
      </c>
      <c r="BU2892">
        <v>7</v>
      </c>
      <c r="BV2892">
        <v>0</v>
      </c>
      <c r="BW2892" t="str">
        <f>"8:00 AM"</f>
        <v>8:00 AM</v>
      </c>
      <c r="BX2892" t="str">
        <f>"4:00 PM"</f>
        <v>4:00 PM</v>
      </c>
      <c r="BY2892" t="s">
        <v>159</v>
      </c>
      <c r="BZ2892">
        <v>0</v>
      </c>
      <c r="CA2892">
        <v>12</v>
      </c>
      <c r="CB2892" t="s">
        <v>117</v>
      </c>
      <c r="CD2892" t="s">
        <v>4859</v>
      </c>
      <c r="CE2892" t="s">
        <v>4850</v>
      </c>
      <c r="CG2892" t="s">
        <v>120</v>
      </c>
      <c r="CH2892" t="s">
        <v>121</v>
      </c>
      <c r="CI2892" s="6">
        <v>96950</v>
      </c>
      <c r="CJ2892" s="10">
        <v>7.81</v>
      </c>
      <c r="CK2892" s="10">
        <v>7.81</v>
      </c>
      <c r="CL2892" s="10">
        <v>11.72</v>
      </c>
      <c r="CM2892" s="10">
        <v>11.72</v>
      </c>
      <c r="CN2892" t="s">
        <v>137</v>
      </c>
      <c r="CO2892" t="s">
        <v>140</v>
      </c>
      <c r="CP2892" t="s">
        <v>138</v>
      </c>
      <c r="CR2892" t="s">
        <v>117</v>
      </c>
      <c r="CS2892" t="s">
        <v>139</v>
      </c>
      <c r="CT2892" t="s">
        <v>140</v>
      </c>
      <c r="CU2892" t="s">
        <v>139</v>
      </c>
      <c r="CV2892" t="s">
        <v>140</v>
      </c>
      <c r="CW2892" t="s">
        <v>139</v>
      </c>
      <c r="CX2892" t="s">
        <v>140</v>
      </c>
      <c r="CY2892" t="s">
        <v>4860</v>
      </c>
      <c r="CZ2892" s="8">
        <v>16702870701</v>
      </c>
      <c r="DA2892" t="s">
        <v>4861</v>
      </c>
      <c r="DB2892" t="s">
        <v>140</v>
      </c>
      <c r="DC2892" t="s">
        <v>139</v>
      </c>
      <c r="DD2892" t="s">
        <v>117</v>
      </c>
    </row>
    <row r="2893" spans="1:114" ht="15" customHeight="1" x14ac:dyDescent="0.35">
      <c r="A2893" t="s">
        <v>16257</v>
      </c>
      <c r="B2893" t="s">
        <v>166</v>
      </c>
      <c r="C2893" s="1">
        <v>45787</v>
      </c>
      <c r="D2893" s="1">
        <v>45862</v>
      </c>
      <c r="E2893" t="s">
        <v>116</v>
      </c>
      <c r="F2893" s="1">
        <v>45929</v>
      </c>
      <c r="G2893" t="s">
        <v>117</v>
      </c>
      <c r="H2893" t="s">
        <v>117</v>
      </c>
      <c r="I2893" t="s">
        <v>117</v>
      </c>
      <c r="J2893" t="s">
        <v>484</v>
      </c>
      <c r="K2893" t="s">
        <v>5113</v>
      </c>
      <c r="L2893" t="s">
        <v>486</v>
      </c>
      <c r="M2893" t="s">
        <v>487</v>
      </c>
      <c r="N2893" t="s">
        <v>496</v>
      </c>
      <c r="O2893" t="s">
        <v>121</v>
      </c>
      <c r="P2893" s="6">
        <v>96950</v>
      </c>
      <c r="Q2893" t="s">
        <v>122</v>
      </c>
      <c r="S2893" s="8">
        <v>16702876661</v>
      </c>
      <c r="U2893" t="s">
        <v>488</v>
      </c>
      <c r="V2893">
        <v>561520</v>
      </c>
      <c r="W2893" t="s">
        <v>124</v>
      </c>
      <c r="Y2893" t="s">
        <v>489</v>
      </c>
      <c r="Z2893" t="s">
        <v>490</v>
      </c>
      <c r="AB2893" t="s">
        <v>491</v>
      </c>
      <c r="AC2893" t="s">
        <v>486</v>
      </c>
      <c r="AD2893" t="s">
        <v>487</v>
      </c>
      <c r="AE2893" t="s">
        <v>120</v>
      </c>
      <c r="AF2893" t="s">
        <v>121</v>
      </c>
      <c r="AG2893" s="6">
        <v>96950</v>
      </c>
      <c r="AH2893" t="s">
        <v>122</v>
      </c>
      <c r="AJ2893" s="8">
        <v>16702876661</v>
      </c>
      <c r="AL2893" t="s">
        <v>492</v>
      </c>
      <c r="BE2893" t="str">
        <f>"39-7011.00"</f>
        <v>39-7011.00</v>
      </c>
      <c r="BF2893" t="s">
        <v>1985</v>
      </c>
      <c r="BG2893" t="s">
        <v>10348</v>
      </c>
      <c r="BH2893" t="s">
        <v>10349</v>
      </c>
      <c r="BI2893">
        <v>6</v>
      </c>
      <c r="BK2893" s="1">
        <v>45931</v>
      </c>
      <c r="BL2893" s="1">
        <v>46295</v>
      </c>
      <c r="BO2893">
        <v>35</v>
      </c>
      <c r="BP2893">
        <v>7</v>
      </c>
      <c r="BQ2893">
        <v>0</v>
      </c>
      <c r="BR2893">
        <v>0</v>
      </c>
      <c r="BS2893">
        <v>7</v>
      </c>
      <c r="BT2893">
        <v>7</v>
      </c>
      <c r="BU2893">
        <v>7</v>
      </c>
      <c r="BV2893">
        <v>7</v>
      </c>
      <c r="BW2893" t="str">
        <f>"12:00 AM"</f>
        <v>12:00 AM</v>
      </c>
      <c r="BX2893" t="str">
        <f>"7:00 AM"</f>
        <v>7:00 AM</v>
      </c>
      <c r="BY2893" t="s">
        <v>133</v>
      </c>
      <c r="BZ2893">
        <v>0</v>
      </c>
      <c r="CA2893">
        <v>12</v>
      </c>
      <c r="CB2893" t="s">
        <v>117</v>
      </c>
      <c r="CD2893" t="s">
        <v>10350</v>
      </c>
      <c r="CE2893" t="s">
        <v>486</v>
      </c>
      <c r="CF2893" t="s">
        <v>487</v>
      </c>
      <c r="CG2893" t="s">
        <v>496</v>
      </c>
      <c r="CH2893" t="s">
        <v>121</v>
      </c>
      <c r="CI2893" s="6">
        <v>96950</v>
      </c>
      <c r="CJ2893" s="10">
        <v>10.43</v>
      </c>
      <c r="CK2893" s="10">
        <v>10.43</v>
      </c>
      <c r="CL2893" s="10">
        <v>15.65</v>
      </c>
      <c r="CM2893" s="10">
        <v>15.65</v>
      </c>
      <c r="CN2893" t="s">
        <v>137</v>
      </c>
      <c r="CO2893" t="s">
        <v>194</v>
      </c>
      <c r="CP2893" t="s">
        <v>138</v>
      </c>
      <c r="CR2893" t="s">
        <v>117</v>
      </c>
      <c r="CS2893" t="s">
        <v>139</v>
      </c>
      <c r="CT2893" t="s">
        <v>140</v>
      </c>
      <c r="CU2893" t="s">
        <v>139</v>
      </c>
      <c r="CV2893" t="s">
        <v>140</v>
      </c>
      <c r="CW2893" t="s">
        <v>139</v>
      </c>
      <c r="CX2893" t="s">
        <v>140</v>
      </c>
      <c r="CY2893" t="s">
        <v>2770</v>
      </c>
      <c r="CZ2893" s="8">
        <v>16702876661</v>
      </c>
      <c r="DA2893" t="s">
        <v>492</v>
      </c>
      <c r="DB2893" t="s">
        <v>140</v>
      </c>
      <c r="DC2893" t="s">
        <v>139</v>
      </c>
      <c r="DD2893" t="s">
        <v>117</v>
      </c>
    </row>
    <row r="2894" spans="1:114" ht="15" customHeight="1" x14ac:dyDescent="0.35">
      <c r="A2894" t="s">
        <v>7688</v>
      </c>
      <c r="B2894" t="s">
        <v>166</v>
      </c>
      <c r="C2894" s="1">
        <v>45790</v>
      </c>
      <c r="D2894" s="1">
        <v>45862</v>
      </c>
      <c r="E2894" t="s">
        <v>211</v>
      </c>
      <c r="G2894" t="s">
        <v>117</v>
      </c>
      <c r="H2894" t="s">
        <v>117</v>
      </c>
      <c r="I2894" t="s">
        <v>117</v>
      </c>
      <c r="J2894" t="s">
        <v>7689</v>
      </c>
      <c r="L2894" t="s">
        <v>5238</v>
      </c>
      <c r="N2894" t="s">
        <v>136</v>
      </c>
      <c r="O2894" t="s">
        <v>121</v>
      </c>
      <c r="P2894" s="6">
        <v>96950</v>
      </c>
      <c r="Q2894" t="s">
        <v>122</v>
      </c>
      <c r="S2894" s="8">
        <v>16703236652</v>
      </c>
      <c r="U2894" t="s">
        <v>3465</v>
      </c>
      <c r="V2894">
        <v>332312</v>
      </c>
      <c r="W2894" t="s">
        <v>124</v>
      </c>
      <c r="Y2894" t="s">
        <v>3267</v>
      </c>
      <c r="Z2894" t="s">
        <v>3268</v>
      </c>
      <c r="AA2894" t="s">
        <v>5239</v>
      </c>
      <c r="AB2894" t="s">
        <v>205</v>
      </c>
      <c r="AC2894" t="s">
        <v>3269</v>
      </c>
      <c r="AE2894" t="s">
        <v>136</v>
      </c>
      <c r="AF2894" t="s">
        <v>121</v>
      </c>
      <c r="AG2894" s="6">
        <v>96950</v>
      </c>
      <c r="AH2894" t="s">
        <v>122</v>
      </c>
      <c r="AJ2894" s="8">
        <v>16703236652</v>
      </c>
      <c r="AL2894" t="s">
        <v>3276</v>
      </c>
      <c r="BE2894" t="str">
        <f>"47-2152.00"</f>
        <v>47-2152.00</v>
      </c>
      <c r="BF2894" t="s">
        <v>7690</v>
      </c>
      <c r="BG2894" t="s">
        <v>7691</v>
      </c>
      <c r="BH2894" t="s">
        <v>7692</v>
      </c>
      <c r="BI2894">
        <v>5</v>
      </c>
      <c r="BK2894" s="1">
        <v>45869</v>
      </c>
      <c r="BL2894" s="1">
        <v>46233</v>
      </c>
      <c r="BO2894">
        <v>40</v>
      </c>
      <c r="BP2894">
        <v>0</v>
      </c>
      <c r="BQ2894">
        <v>8</v>
      </c>
      <c r="BR2894">
        <v>8</v>
      </c>
      <c r="BS2894">
        <v>8</v>
      </c>
      <c r="BT2894">
        <v>8</v>
      </c>
      <c r="BU2894">
        <v>8</v>
      </c>
      <c r="BV2894">
        <v>0</v>
      </c>
      <c r="BW2894" t="str">
        <f>"8:00 AM"</f>
        <v>8:00 AM</v>
      </c>
      <c r="BX2894" t="str">
        <f>"5:00 PM"</f>
        <v>5:00 PM</v>
      </c>
      <c r="BY2894" t="s">
        <v>159</v>
      </c>
      <c r="BZ2894">
        <v>0</v>
      </c>
      <c r="CA2894">
        <v>24</v>
      </c>
      <c r="CB2894" t="s">
        <v>117</v>
      </c>
      <c r="CD2894" t="s">
        <v>7693</v>
      </c>
      <c r="CE2894" t="s">
        <v>1304</v>
      </c>
      <c r="CG2894" t="s">
        <v>136</v>
      </c>
      <c r="CH2894" t="s">
        <v>121</v>
      </c>
      <c r="CI2894" s="6">
        <v>96950</v>
      </c>
      <c r="CJ2894" s="10">
        <v>11.21</v>
      </c>
      <c r="CK2894" s="10">
        <v>11.21</v>
      </c>
      <c r="CL2894" s="10">
        <v>16.82</v>
      </c>
      <c r="CM2894" s="10">
        <v>16.82</v>
      </c>
      <c r="CN2894" t="s">
        <v>137</v>
      </c>
      <c r="CO2894" t="s">
        <v>140</v>
      </c>
      <c r="CP2894" t="s">
        <v>138</v>
      </c>
      <c r="CR2894" t="s">
        <v>139</v>
      </c>
      <c r="CS2894" t="s">
        <v>139</v>
      </c>
      <c r="CT2894" t="s">
        <v>140</v>
      </c>
      <c r="CU2894" t="s">
        <v>139</v>
      </c>
      <c r="CV2894" t="s">
        <v>140</v>
      </c>
      <c r="CW2894" t="s">
        <v>139</v>
      </c>
      <c r="CX2894" t="s">
        <v>140</v>
      </c>
      <c r="CY2894" t="s">
        <v>17412</v>
      </c>
      <c r="CZ2894" s="8">
        <v>16703236652</v>
      </c>
      <c r="DA2894" t="s">
        <v>5240</v>
      </c>
      <c r="DB2894" t="s">
        <v>140</v>
      </c>
      <c r="DC2894" t="s">
        <v>139</v>
      </c>
      <c r="DD2894" t="s">
        <v>117</v>
      </c>
    </row>
    <row r="2895" spans="1:114" ht="15" customHeight="1" x14ac:dyDescent="0.35">
      <c r="A2895" t="s">
        <v>4739</v>
      </c>
      <c r="B2895" t="s">
        <v>166</v>
      </c>
      <c r="C2895" s="1">
        <v>45807</v>
      </c>
      <c r="D2895" s="1">
        <v>45862</v>
      </c>
      <c r="E2895" t="s">
        <v>211</v>
      </c>
      <c r="G2895" t="s">
        <v>117</v>
      </c>
      <c r="H2895" t="s">
        <v>117</v>
      </c>
      <c r="I2895" t="s">
        <v>117</v>
      </c>
      <c r="J2895" t="s">
        <v>1648</v>
      </c>
      <c r="K2895" t="s">
        <v>1649</v>
      </c>
      <c r="L2895" t="s">
        <v>1650</v>
      </c>
      <c r="M2895" t="s">
        <v>1651</v>
      </c>
      <c r="N2895" t="s">
        <v>136</v>
      </c>
      <c r="O2895" t="s">
        <v>121</v>
      </c>
      <c r="P2895" s="6">
        <v>96950</v>
      </c>
      <c r="Q2895" t="s">
        <v>122</v>
      </c>
      <c r="S2895" s="8">
        <v>16703222653</v>
      </c>
      <c r="U2895" t="s">
        <v>1652</v>
      </c>
      <c r="V2895">
        <v>722515</v>
      </c>
      <c r="W2895" t="s">
        <v>124</v>
      </c>
      <c r="Y2895" t="s">
        <v>1653</v>
      </c>
      <c r="Z2895" t="s">
        <v>1654</v>
      </c>
      <c r="AA2895" t="s">
        <v>1655</v>
      </c>
      <c r="AB2895" t="s">
        <v>1656</v>
      </c>
      <c r="AC2895" t="s">
        <v>1650</v>
      </c>
      <c r="AD2895" t="s">
        <v>1651</v>
      </c>
      <c r="AE2895" t="s">
        <v>136</v>
      </c>
      <c r="AF2895" t="s">
        <v>121</v>
      </c>
      <c r="AG2895" s="6">
        <v>96950</v>
      </c>
      <c r="AH2895" t="s">
        <v>122</v>
      </c>
      <c r="AJ2895" s="8">
        <v>16703222653</v>
      </c>
      <c r="AL2895" t="s">
        <v>1657</v>
      </c>
      <c r="BE2895" t="str">
        <f>"35-9021.00"</f>
        <v>35-9021.00</v>
      </c>
      <c r="BF2895" t="s">
        <v>3809</v>
      </c>
      <c r="BG2895" t="s">
        <v>4740</v>
      </c>
      <c r="BH2895" t="s">
        <v>3809</v>
      </c>
      <c r="BI2895">
        <v>5</v>
      </c>
      <c r="BK2895" s="1">
        <v>45925</v>
      </c>
      <c r="BL2895" s="1">
        <v>46289</v>
      </c>
      <c r="BO2895">
        <v>35</v>
      </c>
      <c r="BP2895">
        <v>5</v>
      </c>
      <c r="BQ2895">
        <v>5</v>
      </c>
      <c r="BR2895">
        <v>5</v>
      </c>
      <c r="BS2895">
        <v>5</v>
      </c>
      <c r="BT2895">
        <v>5</v>
      </c>
      <c r="BU2895">
        <v>5</v>
      </c>
      <c r="BV2895">
        <v>5</v>
      </c>
      <c r="BW2895" t="str">
        <f>"8:00 AM"</f>
        <v>8:00 AM</v>
      </c>
      <c r="BX2895" t="str">
        <f>"2:00 PM"</f>
        <v>2:00 PM</v>
      </c>
      <c r="BY2895" t="s">
        <v>133</v>
      </c>
      <c r="BZ2895">
        <v>0</v>
      </c>
      <c r="CA2895">
        <v>3</v>
      </c>
      <c r="CB2895" t="s">
        <v>117</v>
      </c>
      <c r="CD2895" s="2" t="s">
        <v>4741</v>
      </c>
      <c r="CE2895" t="s">
        <v>1650</v>
      </c>
      <c r="CF2895" t="s">
        <v>1651</v>
      </c>
      <c r="CG2895" t="s">
        <v>136</v>
      </c>
      <c r="CH2895" t="s">
        <v>121</v>
      </c>
      <c r="CI2895" s="6">
        <v>96950</v>
      </c>
      <c r="CJ2895" s="10">
        <v>8.24</v>
      </c>
      <c r="CK2895" s="10">
        <v>8.24</v>
      </c>
      <c r="CL2895" s="10">
        <v>12.36</v>
      </c>
      <c r="CM2895" s="10">
        <v>12.36</v>
      </c>
      <c r="CN2895" t="s">
        <v>137</v>
      </c>
      <c r="CO2895" t="s">
        <v>1661</v>
      </c>
      <c r="CP2895" t="s">
        <v>138</v>
      </c>
      <c r="CR2895" t="s">
        <v>117</v>
      </c>
      <c r="CS2895" t="s">
        <v>139</v>
      </c>
      <c r="CT2895" t="s">
        <v>140</v>
      </c>
      <c r="CU2895" t="s">
        <v>139</v>
      </c>
      <c r="CV2895" t="s">
        <v>140</v>
      </c>
      <c r="CW2895" t="s">
        <v>139</v>
      </c>
      <c r="CX2895" t="s">
        <v>140</v>
      </c>
      <c r="CY2895" t="s">
        <v>4742</v>
      </c>
      <c r="CZ2895" s="8">
        <v>16703222653</v>
      </c>
      <c r="DA2895" t="s">
        <v>1657</v>
      </c>
      <c r="DB2895" t="s">
        <v>142</v>
      </c>
      <c r="DC2895" t="s">
        <v>139</v>
      </c>
      <c r="DD2895" t="s">
        <v>117</v>
      </c>
    </row>
    <row r="2896" spans="1:114" ht="15" customHeight="1" x14ac:dyDescent="0.35">
      <c r="A2896" t="s">
        <v>14995</v>
      </c>
      <c r="B2896" t="s">
        <v>166</v>
      </c>
      <c r="C2896" s="1">
        <v>45807</v>
      </c>
      <c r="D2896" s="1">
        <v>45862</v>
      </c>
      <c r="E2896" t="s">
        <v>211</v>
      </c>
      <c r="G2896" t="s">
        <v>117</v>
      </c>
      <c r="H2896" t="s">
        <v>117</v>
      </c>
      <c r="I2896" t="s">
        <v>117</v>
      </c>
      <c r="J2896" t="s">
        <v>1648</v>
      </c>
      <c r="K2896" t="s">
        <v>1649</v>
      </c>
      <c r="L2896" t="s">
        <v>1650</v>
      </c>
      <c r="M2896" t="s">
        <v>1651</v>
      </c>
      <c r="N2896" t="s">
        <v>136</v>
      </c>
      <c r="O2896" t="s">
        <v>121</v>
      </c>
      <c r="P2896" s="6">
        <v>96950</v>
      </c>
      <c r="Q2896" t="s">
        <v>122</v>
      </c>
      <c r="S2896" s="8">
        <v>16703222653</v>
      </c>
      <c r="U2896" t="s">
        <v>1652</v>
      </c>
      <c r="V2896">
        <v>722515</v>
      </c>
      <c r="W2896" t="s">
        <v>124</v>
      </c>
      <c r="Y2896" t="s">
        <v>1653</v>
      </c>
      <c r="Z2896" t="s">
        <v>1654</v>
      </c>
      <c r="AA2896" t="s">
        <v>1655</v>
      </c>
      <c r="AB2896" t="s">
        <v>1656</v>
      </c>
      <c r="AC2896" t="s">
        <v>1650</v>
      </c>
      <c r="AD2896" t="s">
        <v>1651</v>
      </c>
      <c r="AE2896" t="s">
        <v>136</v>
      </c>
      <c r="AF2896" t="s">
        <v>121</v>
      </c>
      <c r="AG2896" s="6">
        <v>96950</v>
      </c>
      <c r="AH2896" t="s">
        <v>122</v>
      </c>
      <c r="AJ2896" s="8">
        <v>16703222653</v>
      </c>
      <c r="AL2896" t="s">
        <v>1657</v>
      </c>
      <c r="BE2896" t="str">
        <f>"35-3023.01"</f>
        <v>35-3023.01</v>
      </c>
      <c r="BF2896" t="s">
        <v>1658</v>
      </c>
      <c r="BG2896" t="s">
        <v>1659</v>
      </c>
      <c r="BH2896" t="s">
        <v>1658</v>
      </c>
      <c r="BI2896">
        <v>5</v>
      </c>
      <c r="BK2896" s="1">
        <v>45925</v>
      </c>
      <c r="BL2896" s="1">
        <v>46289</v>
      </c>
      <c r="BO2896">
        <v>35</v>
      </c>
      <c r="BP2896">
        <v>5</v>
      </c>
      <c r="BQ2896">
        <v>5</v>
      </c>
      <c r="BR2896">
        <v>5</v>
      </c>
      <c r="BS2896">
        <v>5</v>
      </c>
      <c r="BT2896">
        <v>5</v>
      </c>
      <c r="BU2896">
        <v>5</v>
      </c>
      <c r="BV2896">
        <v>5</v>
      </c>
      <c r="BW2896" t="str">
        <f>"8:00 AM"</f>
        <v>8:00 AM</v>
      </c>
      <c r="BX2896" t="str">
        <f>"2:00 PM"</f>
        <v>2:00 PM</v>
      </c>
      <c r="BY2896" t="s">
        <v>133</v>
      </c>
      <c r="BZ2896">
        <v>0</v>
      </c>
      <c r="CA2896">
        <v>3</v>
      </c>
      <c r="CB2896" t="s">
        <v>117</v>
      </c>
      <c r="CD2896" s="2" t="s">
        <v>14996</v>
      </c>
      <c r="CE2896" t="s">
        <v>1650</v>
      </c>
      <c r="CF2896" t="s">
        <v>1651</v>
      </c>
      <c r="CG2896" t="s">
        <v>136</v>
      </c>
      <c r="CH2896" t="s">
        <v>121</v>
      </c>
      <c r="CI2896" s="6">
        <v>96950</v>
      </c>
      <c r="CJ2896" s="10">
        <v>8.35</v>
      </c>
      <c r="CK2896" s="10">
        <v>8.35</v>
      </c>
      <c r="CL2896" s="10">
        <v>12.53</v>
      </c>
      <c r="CM2896" s="10">
        <v>12.53</v>
      </c>
      <c r="CN2896" t="s">
        <v>137</v>
      </c>
      <c r="CO2896" t="s">
        <v>1661</v>
      </c>
      <c r="CP2896" t="s">
        <v>138</v>
      </c>
      <c r="CR2896" t="s">
        <v>117</v>
      </c>
      <c r="CS2896" t="s">
        <v>139</v>
      </c>
      <c r="CT2896" t="s">
        <v>140</v>
      </c>
      <c r="CU2896" t="s">
        <v>139</v>
      </c>
      <c r="CV2896" t="s">
        <v>140</v>
      </c>
      <c r="CW2896" t="s">
        <v>139</v>
      </c>
      <c r="CX2896" t="s">
        <v>140</v>
      </c>
      <c r="CY2896" t="s">
        <v>4742</v>
      </c>
      <c r="CZ2896" s="8">
        <v>16703222653</v>
      </c>
      <c r="DA2896" t="s">
        <v>1657</v>
      </c>
      <c r="DB2896" t="s">
        <v>142</v>
      </c>
      <c r="DC2896" t="s">
        <v>139</v>
      </c>
      <c r="DD2896" t="s">
        <v>117</v>
      </c>
    </row>
    <row r="2897" spans="1:108" ht="15" customHeight="1" x14ac:dyDescent="0.35">
      <c r="A2897" t="s">
        <v>15003</v>
      </c>
      <c r="B2897" t="s">
        <v>144</v>
      </c>
      <c r="C2897" s="1">
        <v>45811</v>
      </c>
      <c r="D2897" s="1">
        <v>45862</v>
      </c>
      <c r="E2897" t="s">
        <v>116</v>
      </c>
      <c r="F2897" s="1">
        <v>45929</v>
      </c>
      <c r="G2897" t="s">
        <v>117</v>
      </c>
      <c r="H2897" t="s">
        <v>117</v>
      </c>
      <c r="I2897" t="s">
        <v>117</v>
      </c>
      <c r="J2897" t="s">
        <v>15004</v>
      </c>
      <c r="K2897" t="s">
        <v>15005</v>
      </c>
      <c r="L2897" t="s">
        <v>15006</v>
      </c>
      <c r="M2897" t="s">
        <v>266</v>
      </c>
      <c r="N2897" t="s">
        <v>120</v>
      </c>
      <c r="O2897" t="s">
        <v>121</v>
      </c>
      <c r="P2897" s="6">
        <v>96950</v>
      </c>
      <c r="Q2897" t="s">
        <v>122</v>
      </c>
      <c r="S2897" s="8">
        <v>16704830068</v>
      </c>
      <c r="U2897" t="s">
        <v>15007</v>
      </c>
      <c r="V2897">
        <v>11121</v>
      </c>
      <c r="W2897" t="s">
        <v>124</v>
      </c>
      <c r="Y2897" t="s">
        <v>1679</v>
      </c>
      <c r="Z2897" t="s">
        <v>5153</v>
      </c>
      <c r="AB2897" t="s">
        <v>270</v>
      </c>
      <c r="AC2897" t="s">
        <v>15006</v>
      </c>
      <c r="AD2897" t="s">
        <v>266</v>
      </c>
      <c r="AE2897" t="s">
        <v>120</v>
      </c>
      <c r="AF2897" t="s">
        <v>121</v>
      </c>
      <c r="AG2897" s="6">
        <v>96950</v>
      </c>
      <c r="AH2897" t="s">
        <v>122</v>
      </c>
      <c r="AJ2897" s="8">
        <v>16704830068</v>
      </c>
      <c r="AL2897" t="s">
        <v>15008</v>
      </c>
      <c r="BE2897" t="str">
        <f>"45-2092.00"</f>
        <v>45-2092.00</v>
      </c>
      <c r="BF2897" t="s">
        <v>1014</v>
      </c>
      <c r="BG2897" t="s">
        <v>15009</v>
      </c>
      <c r="BH2897" t="s">
        <v>1016</v>
      </c>
      <c r="BI2897">
        <v>3</v>
      </c>
      <c r="BJ2897">
        <v>3</v>
      </c>
      <c r="BK2897" s="1">
        <v>45931</v>
      </c>
      <c r="BL2897" s="1">
        <v>46295</v>
      </c>
      <c r="BM2897" s="1">
        <v>45931</v>
      </c>
      <c r="BN2897" s="1">
        <v>46295</v>
      </c>
      <c r="BO2897">
        <v>40</v>
      </c>
      <c r="BP2897">
        <v>0</v>
      </c>
      <c r="BQ2897">
        <v>8</v>
      </c>
      <c r="BR2897">
        <v>8</v>
      </c>
      <c r="BS2897">
        <v>8</v>
      </c>
      <c r="BT2897">
        <v>8</v>
      </c>
      <c r="BU2897">
        <v>8</v>
      </c>
      <c r="BV2897">
        <v>0</v>
      </c>
      <c r="BW2897" t="str">
        <f>"8:00 AM"</f>
        <v>8:00 AM</v>
      </c>
      <c r="BX2897" t="str">
        <f>"5:00 PM"</f>
        <v>5:00 PM</v>
      </c>
      <c r="BY2897" t="s">
        <v>133</v>
      </c>
      <c r="BZ2897">
        <v>0</v>
      </c>
      <c r="CA2897">
        <v>3</v>
      </c>
      <c r="CB2897" t="s">
        <v>117</v>
      </c>
      <c r="CD2897" t="s">
        <v>15010</v>
      </c>
      <c r="CE2897" t="s">
        <v>15006</v>
      </c>
      <c r="CF2897" t="s">
        <v>266</v>
      </c>
      <c r="CG2897" t="s">
        <v>120</v>
      </c>
      <c r="CH2897" t="s">
        <v>121</v>
      </c>
      <c r="CI2897" s="6">
        <v>96950</v>
      </c>
      <c r="CJ2897" s="10">
        <v>11.91</v>
      </c>
      <c r="CK2897" s="10">
        <v>11.91</v>
      </c>
      <c r="CL2897" s="10">
        <v>17.87</v>
      </c>
      <c r="CM2897" s="10">
        <v>17.87</v>
      </c>
      <c r="CN2897" t="s">
        <v>137</v>
      </c>
      <c r="CO2897" t="s">
        <v>140</v>
      </c>
      <c r="CP2897" t="s">
        <v>138</v>
      </c>
      <c r="CR2897" t="s">
        <v>117</v>
      </c>
      <c r="CS2897" t="s">
        <v>139</v>
      </c>
      <c r="CT2897" t="s">
        <v>140</v>
      </c>
      <c r="CU2897" t="s">
        <v>139</v>
      </c>
      <c r="CV2897" t="s">
        <v>140</v>
      </c>
      <c r="CW2897" t="s">
        <v>139</v>
      </c>
      <c r="CX2897" t="s">
        <v>140</v>
      </c>
      <c r="CY2897" t="s">
        <v>276</v>
      </c>
      <c r="CZ2897" s="8">
        <v>16704830068</v>
      </c>
      <c r="DA2897" t="s">
        <v>15008</v>
      </c>
      <c r="DB2897" t="s">
        <v>140</v>
      </c>
      <c r="DC2897" t="s">
        <v>139</v>
      </c>
      <c r="DD2897" t="s">
        <v>117</v>
      </c>
    </row>
    <row r="2898" spans="1:108" ht="15" customHeight="1" x14ac:dyDescent="0.35">
      <c r="A2898" t="s">
        <v>8395</v>
      </c>
      <c r="B2898" t="s">
        <v>115</v>
      </c>
      <c r="C2898" s="1">
        <v>45818</v>
      </c>
      <c r="D2898" s="1">
        <v>45862</v>
      </c>
      <c r="E2898" t="s">
        <v>116</v>
      </c>
      <c r="F2898" s="1">
        <v>45929</v>
      </c>
      <c r="G2898" t="s">
        <v>117</v>
      </c>
      <c r="H2898" t="s">
        <v>117</v>
      </c>
      <c r="I2898" t="s">
        <v>117</v>
      </c>
      <c r="J2898" t="s">
        <v>567</v>
      </c>
      <c r="K2898" t="s">
        <v>568</v>
      </c>
      <c r="L2898" t="s">
        <v>569</v>
      </c>
      <c r="N2898" t="s">
        <v>136</v>
      </c>
      <c r="O2898" t="s">
        <v>121</v>
      </c>
      <c r="P2898" s="6">
        <v>96950</v>
      </c>
      <c r="Q2898" t="s">
        <v>122</v>
      </c>
      <c r="S2898" s="8">
        <v>16702340801</v>
      </c>
      <c r="U2898" t="s">
        <v>571</v>
      </c>
      <c r="V2898">
        <v>4441</v>
      </c>
      <c r="W2898" t="s">
        <v>124</v>
      </c>
      <c r="Y2898" t="s">
        <v>1195</v>
      </c>
      <c r="Z2898" t="s">
        <v>1196</v>
      </c>
      <c r="AA2898" t="s">
        <v>1197</v>
      </c>
      <c r="AB2898" t="s">
        <v>1198</v>
      </c>
      <c r="AC2898" t="s">
        <v>1199</v>
      </c>
      <c r="AE2898" t="s">
        <v>136</v>
      </c>
      <c r="AF2898" t="s">
        <v>121</v>
      </c>
      <c r="AG2898" s="6">
        <v>96950</v>
      </c>
      <c r="AH2898" t="s">
        <v>122</v>
      </c>
      <c r="AJ2898" s="8">
        <v>16702340801</v>
      </c>
      <c r="AL2898" t="s">
        <v>1200</v>
      </c>
      <c r="BE2898" t="str">
        <f>"41-4012.00"</f>
        <v>41-4012.00</v>
      </c>
      <c r="BF2898" t="s">
        <v>580</v>
      </c>
      <c r="BG2898" t="s">
        <v>1201</v>
      </c>
      <c r="BH2898" t="s">
        <v>4206</v>
      </c>
      <c r="BI2898">
        <v>2</v>
      </c>
      <c r="BK2898" s="1">
        <v>45931</v>
      </c>
      <c r="BL2898" s="1">
        <v>46295</v>
      </c>
      <c r="BO2898">
        <v>40</v>
      </c>
      <c r="BP2898">
        <v>0</v>
      </c>
      <c r="BQ2898">
        <v>8</v>
      </c>
      <c r="BR2898">
        <v>8</v>
      </c>
      <c r="BS2898">
        <v>8</v>
      </c>
      <c r="BT2898">
        <v>8</v>
      </c>
      <c r="BU2898">
        <v>8</v>
      </c>
      <c r="BV2898">
        <v>0</v>
      </c>
      <c r="BW2898" t="str">
        <f>"8:00 AM"</f>
        <v>8:00 AM</v>
      </c>
      <c r="BX2898" t="str">
        <f>"5:00 PM"</f>
        <v>5:00 PM</v>
      </c>
      <c r="BY2898" t="s">
        <v>159</v>
      </c>
      <c r="BZ2898">
        <v>0</v>
      </c>
      <c r="CA2898">
        <v>12</v>
      </c>
      <c r="CB2898" t="s">
        <v>117</v>
      </c>
      <c r="CD2898" t="s">
        <v>1202</v>
      </c>
      <c r="CE2898" t="s">
        <v>1203</v>
      </c>
      <c r="CG2898" t="s">
        <v>136</v>
      </c>
      <c r="CH2898" t="s">
        <v>121</v>
      </c>
      <c r="CI2898" s="6">
        <v>96950</v>
      </c>
      <c r="CJ2898" s="10">
        <v>8.94</v>
      </c>
      <c r="CK2898" s="10">
        <v>8.94</v>
      </c>
      <c r="CL2898" s="10">
        <v>13.41</v>
      </c>
      <c r="CM2898" s="10">
        <v>13.41</v>
      </c>
      <c r="CN2898" t="s">
        <v>137</v>
      </c>
      <c r="CO2898" t="s">
        <v>140</v>
      </c>
      <c r="CP2898" t="s">
        <v>138</v>
      </c>
      <c r="CR2898" t="s">
        <v>117</v>
      </c>
      <c r="CS2898" t="s">
        <v>139</v>
      </c>
      <c r="CT2898" t="s">
        <v>140</v>
      </c>
      <c r="CU2898" t="s">
        <v>139</v>
      </c>
      <c r="CV2898" t="s">
        <v>140</v>
      </c>
      <c r="CW2898" t="s">
        <v>139</v>
      </c>
      <c r="CX2898" t="s">
        <v>140</v>
      </c>
      <c r="CY2898" t="s">
        <v>584</v>
      </c>
      <c r="CZ2898" s="8">
        <v>16702340801</v>
      </c>
      <c r="DA2898" t="s">
        <v>579</v>
      </c>
      <c r="DB2898" t="s">
        <v>140</v>
      </c>
      <c r="DC2898" t="s">
        <v>139</v>
      </c>
      <c r="DD2898" t="s">
        <v>117</v>
      </c>
    </row>
    <row r="2899" spans="1:108" ht="15" customHeight="1" x14ac:dyDescent="0.35">
      <c r="A2899" t="s">
        <v>16247</v>
      </c>
      <c r="B2899" t="s">
        <v>278</v>
      </c>
      <c r="C2899" s="1">
        <v>45847</v>
      </c>
      <c r="D2899" s="1">
        <v>45862</v>
      </c>
      <c r="E2899" t="s">
        <v>116</v>
      </c>
      <c r="F2899" s="1">
        <v>46052</v>
      </c>
      <c r="G2899" t="s">
        <v>117</v>
      </c>
      <c r="H2899" t="s">
        <v>117</v>
      </c>
      <c r="I2899" t="s">
        <v>117</v>
      </c>
      <c r="J2899" t="s">
        <v>1035</v>
      </c>
      <c r="K2899" t="s">
        <v>1036</v>
      </c>
      <c r="L2899" t="s">
        <v>1037</v>
      </c>
      <c r="N2899" t="s">
        <v>120</v>
      </c>
      <c r="O2899" t="s">
        <v>121</v>
      </c>
      <c r="P2899" s="6">
        <v>96950</v>
      </c>
      <c r="Q2899" t="s">
        <v>122</v>
      </c>
      <c r="S2899" s="8">
        <v>16702368888</v>
      </c>
      <c r="U2899" t="s">
        <v>1038</v>
      </c>
      <c r="V2899">
        <v>71391</v>
      </c>
      <c r="W2899" t="s">
        <v>124</v>
      </c>
      <c r="Y2899" t="s">
        <v>1039</v>
      </c>
      <c r="Z2899" t="s">
        <v>1040</v>
      </c>
      <c r="AA2899" t="s">
        <v>1041</v>
      </c>
      <c r="AB2899" t="s">
        <v>1042</v>
      </c>
      <c r="AC2899" t="s">
        <v>1037</v>
      </c>
      <c r="AD2899" t="s">
        <v>120</v>
      </c>
      <c r="AE2899" t="s">
        <v>120</v>
      </c>
      <c r="AF2899" t="s">
        <v>121</v>
      </c>
      <c r="AG2899" s="6">
        <v>96950</v>
      </c>
      <c r="AH2899" t="s">
        <v>122</v>
      </c>
      <c r="AJ2899" s="8">
        <v>16702368888</v>
      </c>
      <c r="AL2899" t="s">
        <v>1043</v>
      </c>
      <c r="BE2899" t="str">
        <f>"13-2011.00"</f>
        <v>13-2011.00</v>
      </c>
      <c r="BF2899" t="s">
        <v>934</v>
      </c>
      <c r="BG2899" t="s">
        <v>16248</v>
      </c>
      <c r="BH2899" t="s">
        <v>2233</v>
      </c>
      <c r="BI2899">
        <v>2</v>
      </c>
      <c r="BK2899" s="1">
        <v>46054</v>
      </c>
      <c r="BL2899" s="1">
        <v>46418</v>
      </c>
      <c r="BO2899">
        <v>35</v>
      </c>
      <c r="BP2899">
        <v>0</v>
      </c>
      <c r="BQ2899">
        <v>7</v>
      </c>
      <c r="BR2899">
        <v>7</v>
      </c>
      <c r="BS2899">
        <v>7</v>
      </c>
      <c r="BT2899">
        <v>7</v>
      </c>
      <c r="BU2899">
        <v>7</v>
      </c>
      <c r="BV2899">
        <v>0</v>
      </c>
      <c r="BW2899" t="str">
        <f>"9:00 AM"</f>
        <v>9:00 AM</v>
      </c>
      <c r="BX2899" t="str">
        <f>"5:00 PM"</f>
        <v>5:00 PM</v>
      </c>
      <c r="BY2899" t="s">
        <v>588</v>
      </c>
      <c r="BZ2899">
        <v>0</v>
      </c>
      <c r="CA2899">
        <v>36</v>
      </c>
      <c r="CB2899" t="s">
        <v>139</v>
      </c>
      <c r="CC2899">
        <v>2</v>
      </c>
      <c r="CD2899" s="2" t="s">
        <v>16249</v>
      </c>
      <c r="CE2899" t="s">
        <v>1046</v>
      </c>
      <c r="CG2899" t="s">
        <v>120</v>
      </c>
      <c r="CH2899" t="s">
        <v>121</v>
      </c>
      <c r="CI2899" s="6">
        <v>96950</v>
      </c>
      <c r="CJ2899" s="10">
        <v>17.48</v>
      </c>
      <c r="CK2899" s="10">
        <v>17.48</v>
      </c>
      <c r="CN2899" t="s">
        <v>137</v>
      </c>
      <c r="CO2899" t="s">
        <v>194</v>
      </c>
      <c r="CP2899" t="s">
        <v>138</v>
      </c>
      <c r="CR2899" t="s">
        <v>117</v>
      </c>
      <c r="CS2899" t="s">
        <v>139</v>
      </c>
      <c r="CT2899" t="s">
        <v>140</v>
      </c>
      <c r="CU2899" t="s">
        <v>140</v>
      </c>
      <c r="CV2899" t="s">
        <v>140</v>
      </c>
      <c r="CW2899" t="s">
        <v>139</v>
      </c>
      <c r="CX2899" t="s">
        <v>139</v>
      </c>
      <c r="CY2899" s="2" t="s">
        <v>7489</v>
      </c>
      <c r="CZ2899" s="8">
        <v>16702368888</v>
      </c>
      <c r="DA2899" t="s">
        <v>1048</v>
      </c>
      <c r="DB2899" t="s">
        <v>140</v>
      </c>
      <c r="DC2899" t="s">
        <v>139</v>
      </c>
      <c r="DD2899" t="s">
        <v>117</v>
      </c>
    </row>
    <row r="2900" spans="1:108" ht="15" customHeight="1" x14ac:dyDescent="0.35">
      <c r="A2900" t="s">
        <v>11767</v>
      </c>
      <c r="B2900" t="s">
        <v>278</v>
      </c>
      <c r="C2900" s="1">
        <v>45847</v>
      </c>
      <c r="D2900" s="1">
        <v>45862</v>
      </c>
      <c r="E2900" t="s">
        <v>116</v>
      </c>
      <c r="F2900" s="1">
        <v>45929</v>
      </c>
      <c r="G2900" t="s">
        <v>139</v>
      </c>
      <c r="H2900" t="s">
        <v>117</v>
      </c>
      <c r="I2900" t="s">
        <v>117</v>
      </c>
      <c r="J2900" t="s">
        <v>737</v>
      </c>
      <c r="K2900" t="s">
        <v>738</v>
      </c>
      <c r="L2900" t="s">
        <v>739</v>
      </c>
      <c r="N2900" t="s">
        <v>136</v>
      </c>
      <c r="O2900" t="s">
        <v>121</v>
      </c>
      <c r="P2900" s="6">
        <v>96950</v>
      </c>
      <c r="Q2900" t="s">
        <v>122</v>
      </c>
      <c r="S2900" s="8">
        <v>16702345900</v>
      </c>
      <c r="T2900">
        <v>266</v>
      </c>
      <c r="U2900" t="s">
        <v>740</v>
      </c>
      <c r="V2900">
        <v>721110</v>
      </c>
      <c r="W2900" t="s">
        <v>124</v>
      </c>
      <c r="Y2900" t="s">
        <v>741</v>
      </c>
      <c r="Z2900" t="s">
        <v>742</v>
      </c>
      <c r="AB2900" t="s">
        <v>743</v>
      </c>
      <c r="AC2900" t="s">
        <v>739</v>
      </c>
      <c r="AE2900" t="s">
        <v>136</v>
      </c>
      <c r="AF2900" t="s">
        <v>121</v>
      </c>
      <c r="AG2900" s="6">
        <v>96950</v>
      </c>
      <c r="AH2900" t="s">
        <v>122</v>
      </c>
      <c r="AJ2900" s="8">
        <v>16702345900</v>
      </c>
      <c r="AK2900">
        <v>266</v>
      </c>
      <c r="AL2900" t="s">
        <v>744</v>
      </c>
      <c r="BE2900" t="str">
        <f>"35-1012.00"</f>
        <v>35-1012.00</v>
      </c>
      <c r="BF2900" t="s">
        <v>2494</v>
      </c>
      <c r="BG2900" t="s">
        <v>11768</v>
      </c>
      <c r="BH2900" t="s">
        <v>11769</v>
      </c>
      <c r="BI2900">
        <v>2</v>
      </c>
      <c r="BK2900" s="1">
        <v>45931</v>
      </c>
      <c r="BL2900" s="1">
        <v>47026</v>
      </c>
      <c r="BO2900">
        <v>40</v>
      </c>
      <c r="BP2900">
        <v>8</v>
      </c>
      <c r="BQ2900">
        <v>0</v>
      </c>
      <c r="BR2900">
        <v>0</v>
      </c>
      <c r="BS2900">
        <v>8</v>
      </c>
      <c r="BT2900">
        <v>8</v>
      </c>
      <c r="BU2900">
        <v>8</v>
      </c>
      <c r="BV2900">
        <v>8</v>
      </c>
      <c r="BW2900" t="str">
        <f>"6:00 AM"</f>
        <v>6:00 AM</v>
      </c>
      <c r="BX2900" t="str">
        <f>"3:00 PM"</f>
        <v>3:00 PM</v>
      </c>
      <c r="BY2900" t="s">
        <v>159</v>
      </c>
      <c r="BZ2900">
        <v>0</v>
      </c>
      <c r="CA2900">
        <v>12</v>
      </c>
      <c r="CB2900" t="s">
        <v>139</v>
      </c>
      <c r="CC2900">
        <v>5</v>
      </c>
      <c r="CD2900" t="s">
        <v>5625</v>
      </c>
      <c r="CE2900" t="s">
        <v>746</v>
      </c>
      <c r="CG2900" t="s">
        <v>136</v>
      </c>
      <c r="CH2900" t="s">
        <v>121</v>
      </c>
      <c r="CI2900" s="6">
        <v>96950</v>
      </c>
      <c r="CJ2900" s="10">
        <v>10.6</v>
      </c>
      <c r="CK2900" s="10">
        <v>10.6</v>
      </c>
      <c r="CL2900" s="10">
        <v>15.9</v>
      </c>
      <c r="CM2900" s="10">
        <v>15.9</v>
      </c>
      <c r="CN2900" t="s">
        <v>137</v>
      </c>
      <c r="CP2900" t="s">
        <v>138</v>
      </c>
      <c r="CR2900" t="s">
        <v>117</v>
      </c>
      <c r="CS2900" t="s">
        <v>139</v>
      </c>
      <c r="CT2900" t="s">
        <v>140</v>
      </c>
      <c r="CU2900" t="s">
        <v>139</v>
      </c>
      <c r="CV2900" t="s">
        <v>140</v>
      </c>
      <c r="CW2900" t="s">
        <v>139</v>
      </c>
      <c r="CX2900" t="s">
        <v>140</v>
      </c>
      <c r="CY2900" t="s">
        <v>747</v>
      </c>
      <c r="CZ2900" s="8">
        <v>16702345900</v>
      </c>
      <c r="DA2900" t="s">
        <v>748</v>
      </c>
      <c r="DB2900" t="s">
        <v>140</v>
      </c>
      <c r="DC2900" t="s">
        <v>139</v>
      </c>
      <c r="DD2900" t="s">
        <v>117</v>
      </c>
    </row>
    <row r="2901" spans="1:108" ht="15" customHeight="1" x14ac:dyDescent="0.35">
      <c r="A2901" t="s">
        <v>13505</v>
      </c>
      <c r="B2901" t="s">
        <v>166</v>
      </c>
      <c r="C2901" s="1">
        <v>45761</v>
      </c>
      <c r="D2901" s="1">
        <v>45863</v>
      </c>
      <c r="E2901" t="s">
        <v>116</v>
      </c>
      <c r="F2901" s="1">
        <v>45929</v>
      </c>
      <c r="G2901" t="s">
        <v>139</v>
      </c>
      <c r="H2901" t="s">
        <v>117</v>
      </c>
      <c r="I2901" t="s">
        <v>117</v>
      </c>
      <c r="J2901" t="s">
        <v>13506</v>
      </c>
      <c r="K2901" t="s">
        <v>2533</v>
      </c>
      <c r="L2901" t="s">
        <v>13507</v>
      </c>
      <c r="N2901" t="s">
        <v>136</v>
      </c>
      <c r="O2901" t="s">
        <v>121</v>
      </c>
      <c r="P2901" s="6">
        <v>96950</v>
      </c>
      <c r="Q2901" t="s">
        <v>122</v>
      </c>
      <c r="S2901" s="8">
        <v>16704839683</v>
      </c>
      <c r="U2901" t="s">
        <v>2535</v>
      </c>
      <c r="V2901">
        <v>812112</v>
      </c>
      <c r="W2901" t="s">
        <v>124</v>
      </c>
      <c r="Y2901" t="s">
        <v>2536</v>
      </c>
      <c r="Z2901" t="s">
        <v>2537</v>
      </c>
      <c r="AA2901" t="s">
        <v>2538</v>
      </c>
      <c r="AB2901" t="s">
        <v>2539</v>
      </c>
      <c r="AC2901" t="s">
        <v>2540</v>
      </c>
      <c r="AD2901" t="s">
        <v>4531</v>
      </c>
      <c r="AE2901" t="s">
        <v>136</v>
      </c>
      <c r="AF2901" t="s">
        <v>121</v>
      </c>
      <c r="AG2901" s="6">
        <v>96950</v>
      </c>
      <c r="AH2901" t="s">
        <v>122</v>
      </c>
      <c r="AJ2901" s="8">
        <v>16704839683</v>
      </c>
      <c r="AL2901" t="s">
        <v>2542</v>
      </c>
      <c r="BE2901" t="str">
        <f>"39-5012.00"</f>
        <v>39-5012.00</v>
      </c>
      <c r="BF2901" t="s">
        <v>272</v>
      </c>
      <c r="BG2901" t="s">
        <v>13508</v>
      </c>
      <c r="BH2901" t="s">
        <v>13509</v>
      </c>
      <c r="BI2901">
        <v>6</v>
      </c>
      <c r="BK2901" s="1">
        <v>45931</v>
      </c>
      <c r="BL2901" s="1">
        <v>46295</v>
      </c>
      <c r="BO2901">
        <v>35</v>
      </c>
      <c r="BP2901">
        <v>5</v>
      </c>
      <c r="BQ2901">
        <v>0</v>
      </c>
      <c r="BR2901">
        <v>6</v>
      </c>
      <c r="BS2901">
        <v>6</v>
      </c>
      <c r="BT2901">
        <v>6</v>
      </c>
      <c r="BU2901">
        <v>6</v>
      </c>
      <c r="BV2901">
        <v>6</v>
      </c>
      <c r="BW2901" t="str">
        <f>"11:00 AM"</f>
        <v>11:00 AM</v>
      </c>
      <c r="BX2901" t="str">
        <f>"6:00 PM"</f>
        <v>6:00 PM</v>
      </c>
      <c r="BY2901" t="s">
        <v>133</v>
      </c>
      <c r="BZ2901">
        <v>0</v>
      </c>
      <c r="CA2901">
        <v>24</v>
      </c>
      <c r="CB2901" t="s">
        <v>117</v>
      </c>
      <c r="CD2901" s="2" t="s">
        <v>13510</v>
      </c>
      <c r="CE2901" t="s">
        <v>9835</v>
      </c>
      <c r="CF2901" t="s">
        <v>1980</v>
      </c>
      <c r="CG2901" t="s">
        <v>136</v>
      </c>
      <c r="CH2901" t="s">
        <v>121</v>
      </c>
      <c r="CI2901" s="6">
        <v>96950</v>
      </c>
      <c r="CJ2901" s="10">
        <v>7.98</v>
      </c>
      <c r="CK2901" s="10">
        <v>7.98</v>
      </c>
      <c r="CL2901" s="10">
        <v>11.97</v>
      </c>
      <c r="CM2901" s="10">
        <v>11.97</v>
      </c>
      <c r="CN2901" t="s">
        <v>137</v>
      </c>
      <c r="CP2901" t="s">
        <v>138</v>
      </c>
      <c r="CR2901" t="s">
        <v>139</v>
      </c>
      <c r="CS2901" t="s">
        <v>139</v>
      </c>
      <c r="CT2901" t="s">
        <v>140</v>
      </c>
      <c r="CU2901" t="s">
        <v>139</v>
      </c>
      <c r="CV2901" t="s">
        <v>140</v>
      </c>
      <c r="CW2901" t="s">
        <v>139</v>
      </c>
      <c r="CX2901" t="s">
        <v>140</v>
      </c>
      <c r="CY2901" t="s">
        <v>140</v>
      </c>
      <c r="CZ2901" s="8">
        <v>16704839683</v>
      </c>
      <c r="DA2901" t="s">
        <v>2542</v>
      </c>
      <c r="DB2901" t="s">
        <v>140</v>
      </c>
      <c r="DC2901" t="s">
        <v>139</v>
      </c>
      <c r="DD2901" t="s">
        <v>117</v>
      </c>
    </row>
    <row r="2902" spans="1:108" ht="15" customHeight="1" x14ac:dyDescent="0.35">
      <c r="A2902" t="s">
        <v>4875</v>
      </c>
      <c r="B2902" t="s">
        <v>144</v>
      </c>
      <c r="C2902" s="1">
        <v>45789</v>
      </c>
      <c r="D2902" s="1">
        <v>45863</v>
      </c>
      <c r="E2902" t="s">
        <v>116</v>
      </c>
      <c r="F2902" s="1">
        <v>45960</v>
      </c>
      <c r="G2902" t="s">
        <v>117</v>
      </c>
      <c r="H2902" t="s">
        <v>117</v>
      </c>
      <c r="I2902" t="s">
        <v>117</v>
      </c>
      <c r="J2902" t="s">
        <v>553</v>
      </c>
      <c r="L2902" t="s">
        <v>554</v>
      </c>
      <c r="M2902" t="s">
        <v>1097</v>
      </c>
      <c r="N2902" t="s">
        <v>136</v>
      </c>
      <c r="O2902" t="s">
        <v>121</v>
      </c>
      <c r="P2902" s="6">
        <v>96950</v>
      </c>
      <c r="Q2902" t="s">
        <v>122</v>
      </c>
      <c r="S2902" s="8">
        <v>16702358763</v>
      </c>
      <c r="U2902" t="s">
        <v>556</v>
      </c>
      <c r="V2902">
        <v>56132</v>
      </c>
      <c r="W2902" t="s">
        <v>124</v>
      </c>
      <c r="Y2902" t="s">
        <v>1098</v>
      </c>
      <c r="Z2902" t="s">
        <v>1099</v>
      </c>
      <c r="AA2902" t="s">
        <v>1100</v>
      </c>
      <c r="AB2902" t="s">
        <v>128</v>
      </c>
      <c r="AC2902" t="s">
        <v>561</v>
      </c>
      <c r="AD2902" t="s">
        <v>1097</v>
      </c>
      <c r="AE2902" t="s">
        <v>136</v>
      </c>
      <c r="AF2902" t="s">
        <v>121</v>
      </c>
      <c r="AG2902" s="6">
        <v>96950</v>
      </c>
      <c r="AH2902" t="s">
        <v>122</v>
      </c>
      <c r="AJ2902" s="8">
        <v>16702358763</v>
      </c>
      <c r="AL2902" t="s">
        <v>562</v>
      </c>
      <c r="BE2902" t="str">
        <f>"37-2012.00"</f>
        <v>37-2012.00</v>
      </c>
      <c r="BF2902" t="s">
        <v>130</v>
      </c>
      <c r="BG2902" t="s">
        <v>1101</v>
      </c>
      <c r="BH2902" t="s">
        <v>1102</v>
      </c>
      <c r="BI2902">
        <v>1</v>
      </c>
      <c r="BJ2902">
        <v>1</v>
      </c>
      <c r="BK2902" s="1">
        <v>45931</v>
      </c>
      <c r="BL2902" s="1">
        <v>46295</v>
      </c>
      <c r="BM2902" s="1">
        <v>45931</v>
      </c>
      <c r="BN2902" s="1">
        <v>46295</v>
      </c>
      <c r="BO2902">
        <v>35</v>
      </c>
      <c r="BP2902">
        <v>0</v>
      </c>
      <c r="BQ2902">
        <v>7</v>
      </c>
      <c r="BR2902">
        <v>7</v>
      </c>
      <c r="BS2902">
        <v>7</v>
      </c>
      <c r="BT2902">
        <v>7</v>
      </c>
      <c r="BU2902">
        <v>7</v>
      </c>
      <c r="BV2902">
        <v>0</v>
      </c>
      <c r="BW2902" t="str">
        <f>"8:00 AM"</f>
        <v>8:00 AM</v>
      </c>
      <c r="BX2902" t="str">
        <f>"4:00 PM"</f>
        <v>4:00 PM</v>
      </c>
      <c r="BY2902" t="s">
        <v>133</v>
      </c>
      <c r="BZ2902">
        <v>0</v>
      </c>
      <c r="CA2902">
        <v>3</v>
      </c>
      <c r="CB2902" t="s">
        <v>117</v>
      </c>
      <c r="CD2902" s="2" t="s">
        <v>4876</v>
      </c>
      <c r="CE2902" t="s">
        <v>4877</v>
      </c>
      <c r="CG2902" t="s">
        <v>136</v>
      </c>
      <c r="CH2902" t="s">
        <v>121</v>
      </c>
      <c r="CI2902" s="6">
        <v>96950</v>
      </c>
      <c r="CJ2902" s="10">
        <v>7.77</v>
      </c>
      <c r="CK2902" s="10">
        <v>7.77</v>
      </c>
      <c r="CL2902" s="10">
        <v>0</v>
      </c>
      <c r="CM2902" s="10">
        <v>0</v>
      </c>
      <c r="CN2902" t="s">
        <v>137</v>
      </c>
      <c r="CO2902" t="s">
        <v>164</v>
      </c>
      <c r="CP2902" t="s">
        <v>138</v>
      </c>
      <c r="CR2902" t="s">
        <v>117</v>
      </c>
      <c r="CS2902" t="s">
        <v>139</v>
      </c>
      <c r="CT2902" t="s">
        <v>140</v>
      </c>
      <c r="CU2902" t="s">
        <v>140</v>
      </c>
      <c r="CV2902" t="s">
        <v>140</v>
      </c>
      <c r="CW2902" t="s">
        <v>139</v>
      </c>
      <c r="CX2902" t="s">
        <v>140</v>
      </c>
      <c r="CY2902" t="s">
        <v>133</v>
      </c>
      <c r="CZ2902" s="8">
        <v>16702358763</v>
      </c>
      <c r="DA2902" t="s">
        <v>1105</v>
      </c>
      <c r="DB2902" t="s">
        <v>140</v>
      </c>
      <c r="DC2902" t="s">
        <v>139</v>
      </c>
      <c r="DD2902" t="s">
        <v>117</v>
      </c>
    </row>
    <row r="2903" spans="1:108" ht="15" customHeight="1" x14ac:dyDescent="0.35">
      <c r="A2903" t="s">
        <v>14977</v>
      </c>
      <c r="B2903" t="s">
        <v>166</v>
      </c>
      <c r="C2903" s="1">
        <v>45800</v>
      </c>
      <c r="D2903" s="1">
        <v>45863</v>
      </c>
      <c r="E2903" t="s">
        <v>211</v>
      </c>
      <c r="G2903" t="s">
        <v>139</v>
      </c>
      <c r="H2903" t="s">
        <v>117</v>
      </c>
      <c r="I2903" t="s">
        <v>117</v>
      </c>
      <c r="J2903" t="s">
        <v>2049</v>
      </c>
      <c r="K2903" t="s">
        <v>2050</v>
      </c>
      <c r="L2903" t="s">
        <v>6018</v>
      </c>
      <c r="N2903" t="s">
        <v>120</v>
      </c>
      <c r="O2903" t="s">
        <v>121</v>
      </c>
      <c r="P2903" s="6">
        <v>96950</v>
      </c>
      <c r="Q2903" t="s">
        <v>122</v>
      </c>
      <c r="R2903" t="s">
        <v>6020</v>
      </c>
      <c r="S2903" s="8">
        <v>16702343207</v>
      </c>
      <c r="U2903" t="s">
        <v>2052</v>
      </c>
      <c r="V2903">
        <v>61111</v>
      </c>
      <c r="W2903" t="s">
        <v>124</v>
      </c>
      <c r="Y2903" t="s">
        <v>2053</v>
      </c>
      <c r="Z2903" t="s">
        <v>2054</v>
      </c>
      <c r="AA2903" t="s">
        <v>2055</v>
      </c>
      <c r="AB2903" t="s">
        <v>128</v>
      </c>
      <c r="AC2903" t="s">
        <v>6018</v>
      </c>
      <c r="AE2903" t="s">
        <v>120</v>
      </c>
      <c r="AF2903" t="s">
        <v>121</v>
      </c>
      <c r="AG2903" s="6">
        <v>96950</v>
      </c>
      <c r="AH2903" t="s">
        <v>122</v>
      </c>
      <c r="AI2903" t="s">
        <v>6020</v>
      </c>
      <c r="AJ2903" s="8">
        <v>16702343207</v>
      </c>
      <c r="AL2903" t="s">
        <v>2056</v>
      </c>
      <c r="BE2903" t="str">
        <f>"53-3051.00"</f>
        <v>53-3051.00</v>
      </c>
      <c r="BF2903" t="s">
        <v>14960</v>
      </c>
      <c r="BG2903" t="s">
        <v>14961</v>
      </c>
      <c r="BH2903" t="s">
        <v>14962</v>
      </c>
      <c r="BI2903">
        <v>1</v>
      </c>
      <c r="BK2903" s="1">
        <v>45870</v>
      </c>
      <c r="BL2903" s="1">
        <v>46234</v>
      </c>
      <c r="BO2903">
        <v>35</v>
      </c>
      <c r="BP2903">
        <v>0</v>
      </c>
      <c r="BQ2903">
        <v>7</v>
      </c>
      <c r="BR2903">
        <v>7</v>
      </c>
      <c r="BS2903">
        <v>7</v>
      </c>
      <c r="BT2903">
        <v>7</v>
      </c>
      <c r="BU2903">
        <v>7</v>
      </c>
      <c r="BV2903">
        <v>0</v>
      </c>
      <c r="BW2903" t="str">
        <f>"8:00 AM"</f>
        <v>8:00 AM</v>
      </c>
      <c r="BX2903" t="str">
        <f>"4:00 PM"</f>
        <v>4:00 PM</v>
      </c>
      <c r="BY2903" t="s">
        <v>159</v>
      </c>
      <c r="BZ2903">
        <v>0</v>
      </c>
      <c r="CA2903">
        <v>12</v>
      </c>
      <c r="CB2903" t="s">
        <v>117</v>
      </c>
      <c r="CD2903" s="2" t="s">
        <v>14963</v>
      </c>
      <c r="CE2903" t="s">
        <v>9647</v>
      </c>
      <c r="CG2903" t="s">
        <v>120</v>
      </c>
      <c r="CH2903" t="s">
        <v>121</v>
      </c>
      <c r="CI2903" s="6">
        <v>96950</v>
      </c>
      <c r="CJ2903" s="10">
        <v>9.41</v>
      </c>
      <c r="CK2903" s="10">
        <v>9.41</v>
      </c>
      <c r="CL2903" s="10">
        <v>14.12</v>
      </c>
      <c r="CM2903" s="10">
        <v>14.12</v>
      </c>
      <c r="CN2903" t="s">
        <v>137</v>
      </c>
      <c r="CP2903" t="s">
        <v>138</v>
      </c>
      <c r="CR2903" t="s">
        <v>117</v>
      </c>
      <c r="CS2903" t="s">
        <v>139</v>
      </c>
      <c r="CT2903" t="s">
        <v>140</v>
      </c>
      <c r="CU2903" t="s">
        <v>139</v>
      </c>
      <c r="CV2903" t="s">
        <v>140</v>
      </c>
      <c r="CW2903" t="s">
        <v>139</v>
      </c>
      <c r="CX2903" t="s">
        <v>140</v>
      </c>
      <c r="CY2903" t="s">
        <v>7723</v>
      </c>
      <c r="CZ2903" s="8">
        <v>16702343203</v>
      </c>
      <c r="DA2903" t="s">
        <v>2056</v>
      </c>
      <c r="DB2903" t="s">
        <v>140</v>
      </c>
      <c r="DC2903" t="s">
        <v>139</v>
      </c>
      <c r="DD2903" t="s">
        <v>117</v>
      </c>
    </row>
    <row r="2904" spans="1:108" ht="15" customHeight="1" x14ac:dyDescent="0.35">
      <c r="A2904" t="s">
        <v>445</v>
      </c>
      <c r="B2904" t="s">
        <v>144</v>
      </c>
      <c r="C2904" s="1">
        <v>45806</v>
      </c>
      <c r="D2904" s="1">
        <v>45863</v>
      </c>
      <c r="E2904" t="s">
        <v>116</v>
      </c>
      <c r="F2904" s="1">
        <v>45929</v>
      </c>
      <c r="G2904" t="s">
        <v>117</v>
      </c>
      <c r="H2904" t="s">
        <v>139</v>
      </c>
      <c r="I2904" t="s">
        <v>117</v>
      </c>
      <c r="J2904" t="s">
        <v>446</v>
      </c>
      <c r="K2904" t="s">
        <v>446</v>
      </c>
      <c r="L2904" t="s">
        <v>447</v>
      </c>
      <c r="M2904" t="s">
        <v>448</v>
      </c>
      <c r="N2904" t="s">
        <v>120</v>
      </c>
      <c r="O2904" t="s">
        <v>121</v>
      </c>
      <c r="P2904" s="6">
        <v>96950</v>
      </c>
      <c r="Q2904" t="s">
        <v>122</v>
      </c>
      <c r="S2904" s="8">
        <v>16702337770</v>
      </c>
      <c r="U2904" t="s">
        <v>449</v>
      </c>
      <c r="V2904">
        <v>5413</v>
      </c>
      <c r="W2904" t="s">
        <v>124</v>
      </c>
      <c r="Y2904" t="s">
        <v>450</v>
      </c>
      <c r="Z2904" t="s">
        <v>451</v>
      </c>
      <c r="AA2904" t="s">
        <v>452</v>
      </c>
      <c r="AB2904" t="s">
        <v>453</v>
      </c>
      <c r="AC2904" t="s">
        <v>454</v>
      </c>
      <c r="AD2904" t="s">
        <v>448</v>
      </c>
      <c r="AE2904" t="s">
        <v>120</v>
      </c>
      <c r="AF2904" t="s">
        <v>121</v>
      </c>
      <c r="AG2904" s="6">
        <v>96950</v>
      </c>
      <c r="AH2904" t="s">
        <v>122</v>
      </c>
      <c r="AJ2904" s="8">
        <v>16702337770</v>
      </c>
      <c r="AL2904" t="s">
        <v>455</v>
      </c>
      <c r="BE2904" t="str">
        <f>"17-3022.00"</f>
        <v>17-3022.00</v>
      </c>
      <c r="BF2904" t="s">
        <v>456</v>
      </c>
      <c r="BG2904" t="s">
        <v>457</v>
      </c>
      <c r="BH2904" t="s">
        <v>458</v>
      </c>
      <c r="BI2904">
        <v>6</v>
      </c>
      <c r="BJ2904">
        <v>6</v>
      </c>
      <c r="BK2904" s="1">
        <v>45931</v>
      </c>
      <c r="BL2904" s="1">
        <v>46295</v>
      </c>
      <c r="BM2904" s="1">
        <v>45931</v>
      </c>
      <c r="BN2904" s="1">
        <v>46295</v>
      </c>
      <c r="BO2904">
        <v>40</v>
      </c>
      <c r="BP2904">
        <v>0</v>
      </c>
      <c r="BQ2904">
        <v>8</v>
      </c>
      <c r="BR2904">
        <v>8</v>
      </c>
      <c r="BS2904">
        <v>8</v>
      </c>
      <c r="BT2904">
        <v>8</v>
      </c>
      <c r="BU2904">
        <v>8</v>
      </c>
      <c r="BV2904">
        <v>0</v>
      </c>
      <c r="BW2904" t="str">
        <f>"8:00 AM"</f>
        <v>8:00 AM</v>
      </c>
      <c r="BX2904" t="str">
        <f>"5:00 PM"</f>
        <v>5:00 PM</v>
      </c>
      <c r="BY2904" t="s">
        <v>459</v>
      </c>
      <c r="BZ2904">
        <v>0</v>
      </c>
      <c r="CA2904">
        <v>24</v>
      </c>
      <c r="CB2904" t="s">
        <v>117</v>
      </c>
      <c r="CD2904" s="2" t="s">
        <v>460</v>
      </c>
      <c r="CE2904" t="s">
        <v>448</v>
      </c>
      <c r="CF2904" t="s">
        <v>448</v>
      </c>
      <c r="CG2904" t="s">
        <v>120</v>
      </c>
      <c r="CH2904" t="s">
        <v>121</v>
      </c>
      <c r="CI2904" s="6">
        <v>96950</v>
      </c>
      <c r="CJ2904" s="10">
        <v>15.75</v>
      </c>
      <c r="CK2904" s="10">
        <v>15.75</v>
      </c>
      <c r="CL2904" s="10">
        <v>23.62</v>
      </c>
      <c r="CM2904" s="10">
        <v>23.62</v>
      </c>
      <c r="CN2904" t="s">
        <v>137</v>
      </c>
      <c r="CO2904" t="s">
        <v>461</v>
      </c>
      <c r="CP2904" t="s">
        <v>138</v>
      </c>
      <c r="CR2904" t="s">
        <v>117</v>
      </c>
      <c r="CS2904" t="s">
        <v>139</v>
      </c>
      <c r="CT2904" t="s">
        <v>139</v>
      </c>
      <c r="CU2904" t="s">
        <v>139</v>
      </c>
      <c r="CV2904" t="s">
        <v>140</v>
      </c>
      <c r="CW2904" t="s">
        <v>139</v>
      </c>
      <c r="CX2904" t="s">
        <v>140</v>
      </c>
      <c r="CY2904" t="s">
        <v>462</v>
      </c>
      <c r="CZ2904" s="8">
        <v>16707837461</v>
      </c>
      <c r="DA2904" t="s">
        <v>463</v>
      </c>
      <c r="DB2904" t="s">
        <v>464</v>
      </c>
      <c r="DC2904" t="s">
        <v>139</v>
      </c>
      <c r="DD2904" t="s">
        <v>117</v>
      </c>
    </row>
    <row r="2905" spans="1:108" ht="15" customHeight="1" x14ac:dyDescent="0.35">
      <c r="A2905" t="s">
        <v>7662</v>
      </c>
      <c r="B2905" t="s">
        <v>144</v>
      </c>
      <c r="C2905" s="1">
        <v>45806</v>
      </c>
      <c r="D2905" s="1">
        <v>45863</v>
      </c>
      <c r="E2905" t="s">
        <v>116</v>
      </c>
      <c r="F2905" s="1">
        <v>45929</v>
      </c>
      <c r="G2905" t="s">
        <v>117</v>
      </c>
      <c r="H2905" t="s">
        <v>117</v>
      </c>
      <c r="I2905" t="s">
        <v>117</v>
      </c>
      <c r="J2905" t="s">
        <v>145</v>
      </c>
      <c r="K2905" t="s">
        <v>146</v>
      </c>
      <c r="L2905" t="s">
        <v>147</v>
      </c>
      <c r="M2905" t="s">
        <v>148</v>
      </c>
      <c r="N2905" t="s">
        <v>120</v>
      </c>
      <c r="O2905" t="s">
        <v>121</v>
      </c>
      <c r="P2905" s="6">
        <v>96950</v>
      </c>
      <c r="Q2905" t="s">
        <v>122</v>
      </c>
      <c r="S2905" s="8">
        <v>16702352883</v>
      </c>
      <c r="U2905" t="s">
        <v>149</v>
      </c>
      <c r="V2905">
        <v>56132</v>
      </c>
      <c r="W2905" t="s">
        <v>150</v>
      </c>
      <c r="X2905" t="s">
        <v>139</v>
      </c>
      <c r="Y2905" t="s">
        <v>151</v>
      </c>
      <c r="Z2905" t="s">
        <v>152</v>
      </c>
      <c r="AA2905" t="s">
        <v>153</v>
      </c>
      <c r="AB2905" t="s">
        <v>154</v>
      </c>
      <c r="AC2905" t="s">
        <v>147</v>
      </c>
      <c r="AD2905" t="s">
        <v>148</v>
      </c>
      <c r="AE2905" t="s">
        <v>120</v>
      </c>
      <c r="AF2905" t="s">
        <v>121</v>
      </c>
      <c r="AG2905" s="6">
        <v>96950</v>
      </c>
      <c r="AH2905" t="s">
        <v>122</v>
      </c>
      <c r="AJ2905" s="8">
        <v>16702352883</v>
      </c>
      <c r="AL2905" t="s">
        <v>155</v>
      </c>
      <c r="BE2905" t="str">
        <f>"53-3031.00"</f>
        <v>53-3031.00</v>
      </c>
      <c r="BF2905" t="s">
        <v>406</v>
      </c>
      <c r="BG2905" t="s">
        <v>7663</v>
      </c>
      <c r="BH2905" t="s">
        <v>7664</v>
      </c>
      <c r="BI2905">
        <v>5</v>
      </c>
      <c r="BJ2905">
        <v>5</v>
      </c>
      <c r="BK2905" s="1">
        <v>45931</v>
      </c>
      <c r="BL2905" s="1">
        <v>46295</v>
      </c>
      <c r="BM2905" s="1">
        <v>45931</v>
      </c>
      <c r="BN2905" s="1">
        <v>46295</v>
      </c>
      <c r="BO2905">
        <v>35</v>
      </c>
      <c r="BP2905">
        <v>0</v>
      </c>
      <c r="BQ2905">
        <v>7</v>
      </c>
      <c r="BR2905">
        <v>7</v>
      </c>
      <c r="BS2905">
        <v>7</v>
      </c>
      <c r="BT2905">
        <v>7</v>
      </c>
      <c r="BU2905">
        <v>7</v>
      </c>
      <c r="BV2905">
        <v>0</v>
      </c>
      <c r="BW2905" t="str">
        <f>"8:00 AM"</f>
        <v>8:00 AM</v>
      </c>
      <c r="BX2905" t="str">
        <f>"4:00 PM"</f>
        <v>4:00 PM</v>
      </c>
      <c r="BY2905" t="s">
        <v>159</v>
      </c>
      <c r="BZ2905">
        <v>0</v>
      </c>
      <c r="CA2905">
        <v>12</v>
      </c>
      <c r="CB2905" t="s">
        <v>117</v>
      </c>
      <c r="CD2905" t="s">
        <v>7665</v>
      </c>
      <c r="CE2905" t="s">
        <v>147</v>
      </c>
      <c r="CF2905" t="s">
        <v>7666</v>
      </c>
      <c r="CG2905" t="s">
        <v>120</v>
      </c>
      <c r="CH2905" t="s">
        <v>121</v>
      </c>
      <c r="CI2905" s="6">
        <v>96950</v>
      </c>
      <c r="CJ2905" s="10">
        <v>8.34</v>
      </c>
      <c r="CK2905" s="10">
        <v>8.34</v>
      </c>
      <c r="CL2905" s="10">
        <v>12.51</v>
      </c>
      <c r="CM2905" s="10">
        <v>12.51</v>
      </c>
      <c r="CN2905" t="s">
        <v>137</v>
      </c>
      <c r="CO2905" t="s">
        <v>162</v>
      </c>
      <c r="CP2905" t="s">
        <v>138</v>
      </c>
      <c r="CR2905" t="s">
        <v>117</v>
      </c>
      <c r="CS2905" t="s">
        <v>139</v>
      </c>
      <c r="CT2905" t="s">
        <v>140</v>
      </c>
      <c r="CU2905" t="s">
        <v>139</v>
      </c>
      <c r="CV2905" t="s">
        <v>140</v>
      </c>
      <c r="CW2905" t="s">
        <v>139</v>
      </c>
      <c r="CX2905" t="s">
        <v>140</v>
      </c>
      <c r="CY2905" t="s">
        <v>163</v>
      </c>
      <c r="CZ2905" s="8">
        <v>16702352883</v>
      </c>
      <c r="DA2905" t="s">
        <v>155</v>
      </c>
      <c r="DB2905" t="s">
        <v>164</v>
      </c>
      <c r="DC2905" t="s">
        <v>139</v>
      </c>
      <c r="DD2905" t="s">
        <v>139</v>
      </c>
    </row>
    <row r="2906" spans="1:108" ht="15" customHeight="1" x14ac:dyDescent="0.35">
      <c r="A2906" t="s">
        <v>4824</v>
      </c>
      <c r="B2906" t="s">
        <v>144</v>
      </c>
      <c r="C2906" s="1">
        <v>45807</v>
      </c>
      <c r="D2906" s="1">
        <v>45863</v>
      </c>
      <c r="E2906" t="s">
        <v>211</v>
      </c>
      <c r="G2906" t="s">
        <v>139</v>
      </c>
      <c r="H2906" t="s">
        <v>117</v>
      </c>
      <c r="I2906" t="s">
        <v>117</v>
      </c>
      <c r="J2906" t="s">
        <v>3722</v>
      </c>
      <c r="K2906" t="s">
        <v>4235</v>
      </c>
      <c r="L2906" t="s">
        <v>4612</v>
      </c>
      <c r="M2906" t="s">
        <v>4237</v>
      </c>
      <c r="N2906" t="s">
        <v>136</v>
      </c>
      <c r="O2906" t="s">
        <v>121</v>
      </c>
      <c r="P2906" s="6">
        <v>96950</v>
      </c>
      <c r="Q2906" t="s">
        <v>122</v>
      </c>
      <c r="S2906" s="8">
        <v>16702850063</v>
      </c>
      <c r="U2906" t="s">
        <v>3726</v>
      </c>
      <c r="V2906">
        <v>81111</v>
      </c>
      <c r="W2906" t="s">
        <v>124</v>
      </c>
      <c r="Y2906" t="s">
        <v>3180</v>
      </c>
      <c r="Z2906" t="s">
        <v>4825</v>
      </c>
      <c r="AA2906" t="s">
        <v>4826</v>
      </c>
      <c r="AB2906" t="s">
        <v>205</v>
      </c>
      <c r="AC2906" t="s">
        <v>4612</v>
      </c>
      <c r="AD2906" t="s">
        <v>4237</v>
      </c>
      <c r="AE2906" t="s">
        <v>136</v>
      </c>
      <c r="AF2906" t="s">
        <v>121</v>
      </c>
      <c r="AG2906" s="6">
        <v>96950</v>
      </c>
      <c r="AH2906" t="s">
        <v>122</v>
      </c>
      <c r="AJ2906" s="8">
        <v>16702850063</v>
      </c>
      <c r="AL2906" t="s">
        <v>3730</v>
      </c>
      <c r="BE2906" t="str">
        <f>"49-3031.00"</f>
        <v>49-3031.00</v>
      </c>
      <c r="BF2906" t="s">
        <v>2414</v>
      </c>
      <c r="BG2906" t="s">
        <v>4827</v>
      </c>
      <c r="BH2906" t="s">
        <v>4828</v>
      </c>
      <c r="BI2906">
        <v>10</v>
      </c>
      <c r="BJ2906">
        <v>10</v>
      </c>
      <c r="BK2906" s="1">
        <v>45839</v>
      </c>
      <c r="BL2906" s="1">
        <v>46203</v>
      </c>
      <c r="BM2906" s="1">
        <v>45863</v>
      </c>
      <c r="BN2906" s="1">
        <v>46203</v>
      </c>
      <c r="BO2906">
        <v>40</v>
      </c>
      <c r="BP2906">
        <v>0</v>
      </c>
      <c r="BQ2906">
        <v>8</v>
      </c>
      <c r="BR2906">
        <v>8</v>
      </c>
      <c r="BS2906">
        <v>8</v>
      </c>
      <c r="BT2906">
        <v>8</v>
      </c>
      <c r="BU2906">
        <v>8</v>
      </c>
      <c r="BV2906">
        <v>0</v>
      </c>
      <c r="BW2906" t="str">
        <f>"8:09 AM"</f>
        <v>8:09 AM</v>
      </c>
      <c r="BX2906" t="str">
        <f>"5:09 PM"</f>
        <v>5:09 PM</v>
      </c>
      <c r="BY2906" t="s">
        <v>159</v>
      </c>
      <c r="BZ2906">
        <v>0</v>
      </c>
      <c r="CA2906">
        <v>12</v>
      </c>
      <c r="CB2906" t="s">
        <v>117</v>
      </c>
      <c r="CD2906" s="2" t="s">
        <v>4829</v>
      </c>
      <c r="CE2906" t="s">
        <v>4612</v>
      </c>
      <c r="CF2906" t="s">
        <v>4237</v>
      </c>
      <c r="CG2906" t="s">
        <v>136</v>
      </c>
      <c r="CH2906" t="s">
        <v>121</v>
      </c>
      <c r="CI2906" s="6">
        <v>96950</v>
      </c>
      <c r="CJ2906" s="10">
        <v>11.85</v>
      </c>
      <c r="CK2906" s="10">
        <v>11.85</v>
      </c>
      <c r="CL2906" s="10">
        <v>17.78</v>
      </c>
      <c r="CM2906" s="10">
        <v>17.78</v>
      </c>
      <c r="CN2906" t="s">
        <v>137</v>
      </c>
      <c r="CO2906" t="s">
        <v>3733</v>
      </c>
      <c r="CP2906" t="s">
        <v>138</v>
      </c>
      <c r="CR2906" t="s">
        <v>117</v>
      </c>
      <c r="CS2906" t="s">
        <v>139</v>
      </c>
      <c r="CT2906" t="s">
        <v>139</v>
      </c>
      <c r="CU2906" t="s">
        <v>139</v>
      </c>
      <c r="CV2906" t="s">
        <v>140</v>
      </c>
      <c r="CW2906" t="s">
        <v>139</v>
      </c>
      <c r="CX2906" t="s">
        <v>139</v>
      </c>
      <c r="CY2906" s="2" t="s">
        <v>4830</v>
      </c>
      <c r="CZ2906" s="8">
        <v>16702850063</v>
      </c>
      <c r="DA2906" t="s">
        <v>3730</v>
      </c>
      <c r="DB2906" t="s">
        <v>140</v>
      </c>
      <c r="DC2906" t="s">
        <v>139</v>
      </c>
      <c r="DD2906" t="s">
        <v>117</v>
      </c>
    </row>
    <row r="2907" spans="1:108" ht="15" customHeight="1" x14ac:dyDescent="0.35">
      <c r="A2907" t="s">
        <v>4690</v>
      </c>
      <c r="B2907" t="s">
        <v>166</v>
      </c>
      <c r="C2907" s="1">
        <v>45809</v>
      </c>
      <c r="D2907" s="1">
        <v>45863</v>
      </c>
      <c r="E2907" t="s">
        <v>116</v>
      </c>
      <c r="F2907" s="1">
        <v>45837</v>
      </c>
      <c r="G2907" t="s">
        <v>117</v>
      </c>
      <c r="H2907" t="s">
        <v>117</v>
      </c>
      <c r="I2907" t="s">
        <v>117</v>
      </c>
      <c r="J2907" t="s">
        <v>183</v>
      </c>
      <c r="K2907" t="s">
        <v>17411</v>
      </c>
      <c r="L2907" t="s">
        <v>184</v>
      </c>
      <c r="N2907" t="s">
        <v>120</v>
      </c>
      <c r="O2907" t="s">
        <v>121</v>
      </c>
      <c r="P2907" s="6">
        <v>96950</v>
      </c>
      <c r="Q2907" t="s">
        <v>122</v>
      </c>
      <c r="R2907" t="s">
        <v>140</v>
      </c>
      <c r="S2907" s="8">
        <v>16702348894</v>
      </c>
      <c r="U2907" t="s">
        <v>185</v>
      </c>
      <c r="V2907">
        <v>72251</v>
      </c>
      <c r="W2907" t="s">
        <v>124</v>
      </c>
      <c r="Y2907" t="s">
        <v>186</v>
      </c>
      <c r="Z2907" t="s">
        <v>187</v>
      </c>
      <c r="AA2907" t="s">
        <v>188</v>
      </c>
      <c r="AB2907" t="s">
        <v>189</v>
      </c>
      <c r="AC2907" t="s">
        <v>184</v>
      </c>
      <c r="AE2907" t="s">
        <v>120</v>
      </c>
      <c r="AF2907" t="s">
        <v>121</v>
      </c>
      <c r="AG2907" s="6">
        <v>96950</v>
      </c>
      <c r="AH2907" t="s">
        <v>122</v>
      </c>
      <c r="AJ2907" s="8">
        <v>16702348894</v>
      </c>
      <c r="AL2907" t="s">
        <v>190</v>
      </c>
      <c r="BE2907" t="str">
        <f>"35-2014.00"</f>
        <v>35-2014.00</v>
      </c>
      <c r="BF2907" t="s">
        <v>191</v>
      </c>
      <c r="BG2907" t="s">
        <v>192</v>
      </c>
      <c r="BH2907" t="s">
        <v>193</v>
      </c>
      <c r="BI2907">
        <v>3</v>
      </c>
      <c r="BK2907" s="1">
        <v>45839</v>
      </c>
      <c r="BL2907" s="1">
        <v>46203</v>
      </c>
      <c r="BO2907">
        <v>35</v>
      </c>
      <c r="BP2907">
        <v>0</v>
      </c>
      <c r="BQ2907">
        <v>7</v>
      </c>
      <c r="BR2907">
        <v>7</v>
      </c>
      <c r="BS2907">
        <v>7</v>
      </c>
      <c r="BT2907">
        <v>7</v>
      </c>
      <c r="BU2907">
        <v>7</v>
      </c>
      <c r="BV2907">
        <v>0</v>
      </c>
      <c r="BW2907" t="str">
        <f>"9:00 AM"</f>
        <v>9:00 AM</v>
      </c>
      <c r="BX2907" t="str">
        <f>"5:00 PM"</f>
        <v>5:00 PM</v>
      </c>
      <c r="BY2907" t="s">
        <v>133</v>
      </c>
      <c r="BZ2907">
        <v>0</v>
      </c>
      <c r="CA2907">
        <v>12</v>
      </c>
      <c r="CB2907" t="s">
        <v>117</v>
      </c>
      <c r="CD2907" t="s">
        <v>194</v>
      </c>
      <c r="CE2907" t="s">
        <v>195</v>
      </c>
      <c r="CF2907" t="s">
        <v>196</v>
      </c>
      <c r="CG2907" t="s">
        <v>120</v>
      </c>
      <c r="CH2907" t="s">
        <v>121</v>
      </c>
      <c r="CI2907" s="6">
        <v>96950</v>
      </c>
      <c r="CJ2907" s="10">
        <v>8.83</v>
      </c>
      <c r="CK2907" s="10">
        <v>8.83</v>
      </c>
      <c r="CL2907" s="10">
        <v>13.25</v>
      </c>
      <c r="CM2907" s="10">
        <v>13.25</v>
      </c>
      <c r="CN2907" t="s">
        <v>137</v>
      </c>
      <c r="CO2907" t="s">
        <v>140</v>
      </c>
      <c r="CP2907" t="s">
        <v>138</v>
      </c>
      <c r="CR2907" t="s">
        <v>117</v>
      </c>
      <c r="CS2907" t="s">
        <v>139</v>
      </c>
      <c r="CT2907" t="s">
        <v>140</v>
      </c>
      <c r="CU2907" t="s">
        <v>139</v>
      </c>
      <c r="CV2907" t="s">
        <v>140</v>
      </c>
      <c r="CW2907" t="s">
        <v>139</v>
      </c>
      <c r="CX2907" t="s">
        <v>140</v>
      </c>
      <c r="CY2907" t="s">
        <v>140</v>
      </c>
      <c r="CZ2907" s="8">
        <v>16702348894</v>
      </c>
      <c r="DA2907" t="s">
        <v>197</v>
      </c>
      <c r="DB2907" t="s">
        <v>140</v>
      </c>
      <c r="DC2907" t="s">
        <v>139</v>
      </c>
      <c r="DD2907" t="s">
        <v>117</v>
      </c>
    </row>
    <row r="2908" spans="1:108" ht="15" customHeight="1" x14ac:dyDescent="0.35">
      <c r="A2908" t="s">
        <v>182</v>
      </c>
      <c r="B2908" t="s">
        <v>166</v>
      </c>
      <c r="C2908" s="1">
        <v>45809</v>
      </c>
      <c r="D2908" s="1">
        <v>45863</v>
      </c>
      <c r="E2908" t="s">
        <v>116</v>
      </c>
      <c r="F2908" s="1">
        <v>45882</v>
      </c>
      <c r="G2908" t="s">
        <v>117</v>
      </c>
      <c r="H2908" t="s">
        <v>117</v>
      </c>
      <c r="I2908" t="s">
        <v>117</v>
      </c>
      <c r="J2908" t="s">
        <v>183</v>
      </c>
      <c r="K2908" t="s">
        <v>17411</v>
      </c>
      <c r="L2908" t="s">
        <v>184</v>
      </c>
      <c r="N2908" t="s">
        <v>120</v>
      </c>
      <c r="O2908" t="s">
        <v>121</v>
      </c>
      <c r="P2908" s="6">
        <v>96950</v>
      </c>
      <c r="Q2908" t="s">
        <v>122</v>
      </c>
      <c r="R2908" t="s">
        <v>140</v>
      </c>
      <c r="S2908" s="8">
        <v>16702348894</v>
      </c>
      <c r="U2908" t="s">
        <v>185</v>
      </c>
      <c r="V2908">
        <v>72251</v>
      </c>
      <c r="W2908" t="s">
        <v>124</v>
      </c>
      <c r="Y2908" t="s">
        <v>186</v>
      </c>
      <c r="Z2908" t="s">
        <v>187</v>
      </c>
      <c r="AA2908" t="s">
        <v>188</v>
      </c>
      <c r="AB2908" t="s">
        <v>189</v>
      </c>
      <c r="AC2908" t="s">
        <v>184</v>
      </c>
      <c r="AE2908" t="s">
        <v>120</v>
      </c>
      <c r="AF2908" t="s">
        <v>121</v>
      </c>
      <c r="AG2908" s="6">
        <v>96950</v>
      </c>
      <c r="AH2908" t="s">
        <v>122</v>
      </c>
      <c r="AJ2908" s="8">
        <v>16702348894</v>
      </c>
      <c r="AL2908" t="s">
        <v>190</v>
      </c>
      <c r="BE2908" t="str">
        <f>"35-2014.00"</f>
        <v>35-2014.00</v>
      </c>
      <c r="BF2908" t="s">
        <v>191</v>
      </c>
      <c r="BG2908" t="s">
        <v>192</v>
      </c>
      <c r="BH2908" t="s">
        <v>193</v>
      </c>
      <c r="BI2908">
        <v>2</v>
      </c>
      <c r="BK2908" s="1">
        <v>45884</v>
      </c>
      <c r="BL2908" s="1">
        <v>46248</v>
      </c>
      <c r="BO2908">
        <v>35</v>
      </c>
      <c r="BP2908">
        <v>0</v>
      </c>
      <c r="BQ2908">
        <v>7</v>
      </c>
      <c r="BR2908">
        <v>7</v>
      </c>
      <c r="BS2908">
        <v>7</v>
      </c>
      <c r="BT2908">
        <v>7</v>
      </c>
      <c r="BU2908">
        <v>7</v>
      </c>
      <c r="BV2908">
        <v>0</v>
      </c>
      <c r="BW2908" t="str">
        <f>"9:00 AM"</f>
        <v>9:00 AM</v>
      </c>
      <c r="BX2908" t="str">
        <f>"5:00 PM"</f>
        <v>5:00 PM</v>
      </c>
      <c r="BY2908" t="s">
        <v>133</v>
      </c>
      <c r="BZ2908">
        <v>0</v>
      </c>
      <c r="CA2908">
        <v>12</v>
      </c>
      <c r="CB2908" t="s">
        <v>117</v>
      </c>
      <c r="CD2908" t="s">
        <v>194</v>
      </c>
      <c r="CE2908" t="s">
        <v>195</v>
      </c>
      <c r="CF2908" t="s">
        <v>196</v>
      </c>
      <c r="CG2908" t="s">
        <v>120</v>
      </c>
      <c r="CH2908" t="s">
        <v>121</v>
      </c>
      <c r="CI2908" s="6">
        <v>96950</v>
      </c>
      <c r="CJ2908" s="10">
        <v>8.83</v>
      </c>
      <c r="CK2908" s="10">
        <v>8.83</v>
      </c>
      <c r="CL2908" s="10">
        <v>13.25</v>
      </c>
      <c r="CM2908" s="10">
        <v>13.25</v>
      </c>
      <c r="CN2908" t="s">
        <v>137</v>
      </c>
      <c r="CO2908" t="s">
        <v>140</v>
      </c>
      <c r="CP2908" t="s">
        <v>138</v>
      </c>
      <c r="CR2908" t="s">
        <v>117</v>
      </c>
      <c r="CS2908" t="s">
        <v>139</v>
      </c>
      <c r="CT2908" t="s">
        <v>140</v>
      </c>
      <c r="CU2908" t="s">
        <v>139</v>
      </c>
      <c r="CV2908" t="s">
        <v>140</v>
      </c>
      <c r="CW2908" t="s">
        <v>139</v>
      </c>
      <c r="CX2908" t="s">
        <v>140</v>
      </c>
      <c r="CY2908" t="s">
        <v>140</v>
      </c>
      <c r="CZ2908" s="8">
        <v>16702348894</v>
      </c>
      <c r="DA2908" t="s">
        <v>197</v>
      </c>
      <c r="DB2908" t="s">
        <v>140</v>
      </c>
      <c r="DC2908" t="s">
        <v>139</v>
      </c>
      <c r="DD2908" t="s">
        <v>117</v>
      </c>
    </row>
    <row r="2909" spans="1:108" ht="15" customHeight="1" x14ac:dyDescent="0.35">
      <c r="A2909" t="s">
        <v>9833</v>
      </c>
      <c r="B2909" t="s">
        <v>166</v>
      </c>
      <c r="C2909" s="1">
        <v>45811</v>
      </c>
      <c r="D2909" s="1">
        <v>45863</v>
      </c>
      <c r="E2909" t="s">
        <v>116</v>
      </c>
      <c r="F2909" s="1">
        <v>45929</v>
      </c>
      <c r="G2909" t="s">
        <v>139</v>
      </c>
      <c r="H2909" t="s">
        <v>117</v>
      </c>
      <c r="I2909" t="s">
        <v>117</v>
      </c>
      <c r="J2909" t="s">
        <v>2532</v>
      </c>
      <c r="K2909" t="s">
        <v>9834</v>
      </c>
      <c r="L2909" t="s">
        <v>9835</v>
      </c>
      <c r="M2909" t="s">
        <v>1980</v>
      </c>
      <c r="N2909" t="s">
        <v>136</v>
      </c>
      <c r="O2909" t="s">
        <v>121</v>
      </c>
      <c r="P2909" s="6">
        <v>96950</v>
      </c>
      <c r="Q2909" t="s">
        <v>122</v>
      </c>
      <c r="S2909" s="8">
        <v>16704839683</v>
      </c>
      <c r="U2909" t="s">
        <v>2535</v>
      </c>
      <c r="V2909">
        <v>561720</v>
      </c>
      <c r="W2909" t="s">
        <v>124</v>
      </c>
      <c r="Y2909" t="s">
        <v>4326</v>
      </c>
      <c r="Z2909" t="s">
        <v>1841</v>
      </c>
      <c r="AA2909" t="s">
        <v>4533</v>
      </c>
      <c r="AB2909" t="s">
        <v>2539</v>
      </c>
      <c r="AC2909" t="s">
        <v>2540</v>
      </c>
      <c r="AD2909" t="s">
        <v>4531</v>
      </c>
      <c r="AE2909" t="s">
        <v>136</v>
      </c>
      <c r="AF2909" t="s">
        <v>121</v>
      </c>
      <c r="AG2909" s="6">
        <v>96950</v>
      </c>
      <c r="AH2909" t="s">
        <v>122</v>
      </c>
      <c r="AJ2909" s="8">
        <v>16704839683</v>
      </c>
      <c r="AL2909" t="s">
        <v>2542</v>
      </c>
      <c r="BE2909" t="str">
        <f>"37-2011.00"</f>
        <v>37-2011.00</v>
      </c>
      <c r="BF2909" t="s">
        <v>701</v>
      </c>
      <c r="BG2909" t="s">
        <v>9836</v>
      </c>
      <c r="BH2909" t="s">
        <v>8493</v>
      </c>
      <c r="BI2909">
        <v>10</v>
      </c>
      <c r="BK2909" s="1">
        <v>45931</v>
      </c>
      <c r="BL2909" s="1">
        <v>47026</v>
      </c>
      <c r="BO2909">
        <v>35</v>
      </c>
      <c r="BP2909">
        <v>0</v>
      </c>
      <c r="BQ2909">
        <v>7</v>
      </c>
      <c r="BR2909">
        <v>7</v>
      </c>
      <c r="BS2909">
        <v>7</v>
      </c>
      <c r="BT2909">
        <v>7</v>
      </c>
      <c r="BU2909">
        <v>7</v>
      </c>
      <c r="BV2909">
        <v>0</v>
      </c>
      <c r="BW2909" t="str">
        <f>"8:00 AM"</f>
        <v>8:00 AM</v>
      </c>
      <c r="BX2909" t="str">
        <f>"4:00 PM"</f>
        <v>4:00 PM</v>
      </c>
      <c r="BY2909" t="s">
        <v>133</v>
      </c>
      <c r="BZ2909">
        <v>0</v>
      </c>
      <c r="CA2909">
        <v>12</v>
      </c>
      <c r="CB2909" t="s">
        <v>117</v>
      </c>
      <c r="CD2909" s="2" t="s">
        <v>9837</v>
      </c>
      <c r="CE2909" t="s">
        <v>9838</v>
      </c>
      <c r="CF2909" t="s">
        <v>1980</v>
      </c>
      <c r="CG2909" t="s">
        <v>136</v>
      </c>
      <c r="CH2909" t="s">
        <v>121</v>
      </c>
      <c r="CI2909" s="6">
        <v>96950</v>
      </c>
      <c r="CJ2909" s="10">
        <v>8.2899999999999991</v>
      </c>
      <c r="CK2909" s="10">
        <v>8.2899999999999991</v>
      </c>
      <c r="CL2909" s="10">
        <v>12.44</v>
      </c>
      <c r="CM2909" s="10">
        <v>12.44</v>
      </c>
      <c r="CN2909" t="s">
        <v>137</v>
      </c>
      <c r="CO2909" t="s">
        <v>133</v>
      </c>
      <c r="CP2909" t="s">
        <v>138</v>
      </c>
      <c r="CR2909" t="s">
        <v>117</v>
      </c>
      <c r="CS2909" t="s">
        <v>139</v>
      </c>
      <c r="CT2909" t="s">
        <v>140</v>
      </c>
      <c r="CU2909" t="s">
        <v>139</v>
      </c>
      <c r="CV2909" t="s">
        <v>140</v>
      </c>
      <c r="CW2909" t="s">
        <v>139</v>
      </c>
      <c r="CX2909" t="s">
        <v>140</v>
      </c>
      <c r="CY2909" t="s">
        <v>133</v>
      </c>
      <c r="CZ2909" s="8">
        <v>16704839683</v>
      </c>
      <c r="DA2909" t="s">
        <v>2542</v>
      </c>
      <c r="DB2909" t="s">
        <v>140</v>
      </c>
      <c r="DC2909" t="s">
        <v>139</v>
      </c>
      <c r="DD2909" t="s">
        <v>117</v>
      </c>
    </row>
    <row r="2910" spans="1:108" ht="15" customHeight="1" x14ac:dyDescent="0.35">
      <c r="A2910" t="s">
        <v>9849</v>
      </c>
      <c r="B2910" t="s">
        <v>166</v>
      </c>
      <c r="C2910" s="1">
        <v>45811</v>
      </c>
      <c r="D2910" s="1">
        <v>45863</v>
      </c>
      <c r="E2910" t="s">
        <v>211</v>
      </c>
      <c r="G2910" t="s">
        <v>117</v>
      </c>
      <c r="H2910" t="s">
        <v>117</v>
      </c>
      <c r="I2910" t="s">
        <v>117</v>
      </c>
      <c r="J2910" t="s">
        <v>4960</v>
      </c>
      <c r="K2910" t="s">
        <v>4961</v>
      </c>
      <c r="L2910" t="s">
        <v>4962</v>
      </c>
      <c r="N2910" t="s">
        <v>136</v>
      </c>
      <c r="O2910" t="s">
        <v>121</v>
      </c>
      <c r="P2910" s="6">
        <v>96950</v>
      </c>
      <c r="Q2910" t="s">
        <v>122</v>
      </c>
      <c r="S2910" s="8">
        <v>16702870701</v>
      </c>
      <c r="U2910" t="s">
        <v>4851</v>
      </c>
      <c r="V2910">
        <v>624410</v>
      </c>
      <c r="W2910" t="s">
        <v>124</v>
      </c>
      <c r="Y2910" t="s">
        <v>1632</v>
      </c>
      <c r="Z2910" t="s">
        <v>4963</v>
      </c>
      <c r="AA2910" t="s">
        <v>4964</v>
      </c>
      <c r="AB2910" t="s">
        <v>4965</v>
      </c>
      <c r="AC2910" t="s">
        <v>4962</v>
      </c>
      <c r="AE2910" t="s">
        <v>136</v>
      </c>
      <c r="AF2910" t="s">
        <v>121</v>
      </c>
      <c r="AG2910" s="6">
        <v>96950</v>
      </c>
      <c r="AH2910" t="s">
        <v>122</v>
      </c>
      <c r="AJ2910" s="8">
        <v>16702870701</v>
      </c>
      <c r="AL2910" t="s">
        <v>4861</v>
      </c>
      <c r="BE2910" t="str">
        <f>"39-9011.00"</f>
        <v>39-9011.00</v>
      </c>
      <c r="BF2910" t="s">
        <v>614</v>
      </c>
      <c r="BG2910" t="s">
        <v>9850</v>
      </c>
      <c r="BH2910" t="s">
        <v>614</v>
      </c>
      <c r="BI2910">
        <v>10</v>
      </c>
      <c r="BK2910" s="1">
        <v>45931</v>
      </c>
      <c r="BL2910" s="1">
        <v>46295</v>
      </c>
      <c r="BO2910">
        <v>35</v>
      </c>
      <c r="BP2910">
        <v>0</v>
      </c>
      <c r="BQ2910">
        <v>7</v>
      </c>
      <c r="BR2910">
        <v>7</v>
      </c>
      <c r="BS2910">
        <v>7</v>
      </c>
      <c r="BT2910">
        <v>7</v>
      </c>
      <c r="BU2910">
        <v>7</v>
      </c>
      <c r="BV2910">
        <v>0</v>
      </c>
      <c r="BW2910" t="str">
        <f>"8:00 AM"</f>
        <v>8:00 AM</v>
      </c>
      <c r="BX2910" t="str">
        <f>"4:00 PM"</f>
        <v>4:00 PM</v>
      </c>
      <c r="BY2910" t="s">
        <v>159</v>
      </c>
      <c r="BZ2910">
        <v>0</v>
      </c>
      <c r="CA2910">
        <v>12</v>
      </c>
      <c r="CB2910" t="s">
        <v>117</v>
      </c>
      <c r="CD2910" t="s">
        <v>9851</v>
      </c>
      <c r="CE2910" t="s">
        <v>4968</v>
      </c>
      <c r="CF2910" t="s">
        <v>1353</v>
      </c>
      <c r="CG2910" t="s">
        <v>136</v>
      </c>
      <c r="CH2910" t="s">
        <v>121</v>
      </c>
      <c r="CI2910" s="6">
        <v>96950</v>
      </c>
      <c r="CJ2910" s="10">
        <v>7.81</v>
      </c>
      <c r="CK2910" s="10">
        <v>7.81</v>
      </c>
      <c r="CL2910" s="10">
        <v>11.72</v>
      </c>
      <c r="CM2910" s="10">
        <v>11.72</v>
      </c>
      <c r="CN2910" t="s">
        <v>137</v>
      </c>
      <c r="CP2910" t="s">
        <v>138</v>
      </c>
      <c r="CR2910" t="s">
        <v>117</v>
      </c>
      <c r="CS2910" t="s">
        <v>139</v>
      </c>
      <c r="CT2910" t="s">
        <v>140</v>
      </c>
      <c r="CU2910" t="s">
        <v>139</v>
      </c>
      <c r="CV2910" t="s">
        <v>140</v>
      </c>
      <c r="CW2910" t="s">
        <v>139</v>
      </c>
      <c r="CX2910" t="s">
        <v>140</v>
      </c>
      <c r="CY2910" t="s">
        <v>9852</v>
      </c>
      <c r="CZ2910" s="8">
        <v>16702870701</v>
      </c>
      <c r="DA2910" t="s">
        <v>4861</v>
      </c>
      <c r="DB2910" t="s">
        <v>309</v>
      </c>
      <c r="DC2910" t="s">
        <v>139</v>
      </c>
      <c r="DD2910" t="s">
        <v>117</v>
      </c>
    </row>
    <row r="2911" spans="1:108" ht="15" customHeight="1" x14ac:dyDescent="0.35">
      <c r="A2911" t="s">
        <v>14999</v>
      </c>
      <c r="B2911" t="s">
        <v>144</v>
      </c>
      <c r="C2911" s="1">
        <v>45811</v>
      </c>
      <c r="D2911" s="1">
        <v>45863</v>
      </c>
      <c r="E2911" t="s">
        <v>211</v>
      </c>
      <c r="G2911" t="s">
        <v>139</v>
      </c>
      <c r="H2911" t="s">
        <v>117</v>
      </c>
      <c r="I2911" t="s">
        <v>117</v>
      </c>
      <c r="J2911" t="s">
        <v>246</v>
      </c>
      <c r="K2911" t="s">
        <v>246</v>
      </c>
      <c r="L2911" t="s">
        <v>247</v>
      </c>
      <c r="N2911" t="s">
        <v>248</v>
      </c>
      <c r="O2911" t="s">
        <v>121</v>
      </c>
      <c r="P2911" s="6">
        <v>96951</v>
      </c>
      <c r="Q2911" t="s">
        <v>122</v>
      </c>
      <c r="S2911" s="8">
        <v>16705320350</v>
      </c>
      <c r="U2911" t="s">
        <v>249</v>
      </c>
      <c r="V2911">
        <v>445110</v>
      </c>
      <c r="W2911" t="s">
        <v>124</v>
      </c>
      <c r="Y2911" t="s">
        <v>250</v>
      </c>
      <c r="Z2911" t="s">
        <v>251</v>
      </c>
      <c r="AA2911" t="s">
        <v>252</v>
      </c>
      <c r="AB2911" t="s">
        <v>128</v>
      </c>
      <c r="AC2911" t="s">
        <v>253</v>
      </c>
      <c r="AE2911" t="s">
        <v>248</v>
      </c>
      <c r="AF2911" t="s">
        <v>121</v>
      </c>
      <c r="AG2911" s="6">
        <v>96951</v>
      </c>
      <c r="AH2911" t="s">
        <v>122</v>
      </c>
      <c r="AJ2911" s="8">
        <v>16705320350</v>
      </c>
      <c r="AL2911" t="s">
        <v>254</v>
      </c>
      <c r="BE2911" t="str">
        <f>"35-2021.00"</f>
        <v>35-2021.00</v>
      </c>
      <c r="BF2911" t="s">
        <v>438</v>
      </c>
      <c r="BG2911" t="s">
        <v>7784</v>
      </c>
      <c r="BH2911" t="s">
        <v>5068</v>
      </c>
      <c r="BI2911">
        <v>1</v>
      </c>
      <c r="BJ2911">
        <v>1</v>
      </c>
      <c r="BK2911" s="1">
        <v>45931</v>
      </c>
      <c r="BL2911" s="1">
        <v>47026</v>
      </c>
      <c r="BM2911" s="1">
        <v>45931</v>
      </c>
      <c r="BN2911" s="1">
        <v>47026</v>
      </c>
      <c r="BO2911">
        <v>40</v>
      </c>
      <c r="BP2911">
        <v>0</v>
      </c>
      <c r="BQ2911">
        <v>7</v>
      </c>
      <c r="BR2911">
        <v>7</v>
      </c>
      <c r="BS2911">
        <v>7</v>
      </c>
      <c r="BT2911">
        <v>7</v>
      </c>
      <c r="BU2911">
        <v>7</v>
      </c>
      <c r="BV2911">
        <v>5</v>
      </c>
      <c r="BW2911" t="str">
        <f>"8:00 AM"</f>
        <v>8:00 AM</v>
      </c>
      <c r="BX2911" t="str">
        <f>"4:00 PM"</f>
        <v>4:00 PM</v>
      </c>
      <c r="BY2911" t="s">
        <v>133</v>
      </c>
      <c r="BZ2911">
        <v>0</v>
      </c>
      <c r="CA2911">
        <v>3</v>
      </c>
      <c r="CB2911" t="s">
        <v>117</v>
      </c>
      <c r="CD2911" t="s">
        <v>7785</v>
      </c>
      <c r="CE2911" t="s">
        <v>259</v>
      </c>
      <c r="CG2911" t="s">
        <v>248</v>
      </c>
      <c r="CH2911" t="s">
        <v>121</v>
      </c>
      <c r="CI2911" s="6">
        <v>96951</v>
      </c>
      <c r="CJ2911" s="10">
        <v>7.84</v>
      </c>
      <c r="CK2911" s="10">
        <v>7.84</v>
      </c>
      <c r="CL2911" s="10">
        <v>11.76</v>
      </c>
      <c r="CM2911" s="10">
        <v>11.76</v>
      </c>
      <c r="CN2911" t="s">
        <v>137</v>
      </c>
      <c r="CO2911" t="s">
        <v>140</v>
      </c>
      <c r="CP2911" t="s">
        <v>138</v>
      </c>
      <c r="CR2911" t="s">
        <v>117</v>
      </c>
      <c r="CS2911" t="s">
        <v>139</v>
      </c>
      <c r="CT2911" t="s">
        <v>139</v>
      </c>
      <c r="CU2911" t="s">
        <v>139</v>
      </c>
      <c r="CV2911" t="s">
        <v>140</v>
      </c>
      <c r="CW2911" t="s">
        <v>139</v>
      </c>
      <c r="CX2911" t="s">
        <v>140</v>
      </c>
      <c r="CY2911" t="s">
        <v>260</v>
      </c>
      <c r="CZ2911" s="8">
        <v>16705320350</v>
      </c>
      <c r="DA2911" t="s">
        <v>254</v>
      </c>
      <c r="DB2911" t="s">
        <v>140</v>
      </c>
      <c r="DC2911" t="s">
        <v>139</v>
      </c>
      <c r="DD2911" t="s">
        <v>117</v>
      </c>
    </row>
    <row r="2912" spans="1:108" ht="15" customHeight="1" x14ac:dyDescent="0.35">
      <c r="A2912" t="s">
        <v>9792</v>
      </c>
      <c r="B2912" t="s">
        <v>144</v>
      </c>
      <c r="C2912" s="1">
        <v>45811</v>
      </c>
      <c r="D2912" s="1">
        <v>45863</v>
      </c>
      <c r="E2912" t="s">
        <v>211</v>
      </c>
      <c r="G2912" t="s">
        <v>139</v>
      </c>
      <c r="H2912" t="s">
        <v>117</v>
      </c>
      <c r="I2912" t="s">
        <v>117</v>
      </c>
      <c r="J2912" t="s">
        <v>246</v>
      </c>
      <c r="K2912" t="s">
        <v>246</v>
      </c>
      <c r="L2912" t="s">
        <v>534</v>
      </c>
      <c r="M2912">
        <v>1007</v>
      </c>
      <c r="N2912" t="s">
        <v>248</v>
      </c>
      <c r="O2912" t="s">
        <v>121</v>
      </c>
      <c r="P2912" s="6">
        <v>96951</v>
      </c>
      <c r="Q2912" t="s">
        <v>122</v>
      </c>
      <c r="S2912" s="8">
        <v>16705320350</v>
      </c>
      <c r="U2912" t="s">
        <v>249</v>
      </c>
      <c r="V2912">
        <v>445110</v>
      </c>
      <c r="W2912" t="s">
        <v>124</v>
      </c>
      <c r="Y2912" t="s">
        <v>250</v>
      </c>
      <c r="Z2912" t="s">
        <v>251</v>
      </c>
      <c r="AA2912" t="s">
        <v>252</v>
      </c>
      <c r="AB2912" t="s">
        <v>128</v>
      </c>
      <c r="AC2912" t="s">
        <v>253</v>
      </c>
      <c r="AE2912" t="s">
        <v>248</v>
      </c>
      <c r="AF2912" t="s">
        <v>121</v>
      </c>
      <c r="AG2912" s="6">
        <v>96951</v>
      </c>
      <c r="AH2912" t="s">
        <v>122</v>
      </c>
      <c r="AJ2912" s="8">
        <v>16705320350</v>
      </c>
      <c r="AL2912" t="s">
        <v>254</v>
      </c>
      <c r="BE2912" t="str">
        <f>"37-3011.00"</f>
        <v>37-3011.00</v>
      </c>
      <c r="BF2912" t="s">
        <v>177</v>
      </c>
      <c r="BG2912" t="s">
        <v>4688</v>
      </c>
      <c r="BH2912" t="s">
        <v>4568</v>
      </c>
      <c r="BI2912">
        <v>1</v>
      </c>
      <c r="BJ2912">
        <v>1</v>
      </c>
      <c r="BK2912" s="1">
        <v>45931</v>
      </c>
      <c r="BL2912" s="1">
        <v>47026</v>
      </c>
      <c r="BM2912" s="1">
        <v>45931</v>
      </c>
      <c r="BN2912" s="1">
        <v>47026</v>
      </c>
      <c r="BO2912">
        <v>40</v>
      </c>
      <c r="BP2912">
        <v>0</v>
      </c>
      <c r="BQ2912">
        <v>7</v>
      </c>
      <c r="BR2912">
        <v>7</v>
      </c>
      <c r="BS2912">
        <v>7</v>
      </c>
      <c r="BT2912">
        <v>7</v>
      </c>
      <c r="BU2912">
        <v>7</v>
      </c>
      <c r="BV2912">
        <v>5</v>
      </c>
      <c r="BW2912" t="str">
        <f>"8:00 AM"</f>
        <v>8:00 AM</v>
      </c>
      <c r="BX2912" t="str">
        <f>"4:00 PM"</f>
        <v>4:00 PM</v>
      </c>
      <c r="BY2912" t="s">
        <v>133</v>
      </c>
      <c r="BZ2912">
        <v>0</v>
      </c>
      <c r="CA2912">
        <v>3</v>
      </c>
      <c r="CB2912" t="s">
        <v>117</v>
      </c>
      <c r="CD2912" t="s">
        <v>4689</v>
      </c>
      <c r="CE2912" t="s">
        <v>259</v>
      </c>
      <c r="CG2912" t="s">
        <v>248</v>
      </c>
      <c r="CH2912" t="s">
        <v>121</v>
      </c>
      <c r="CI2912" s="6">
        <v>96951</v>
      </c>
      <c r="CJ2912" s="10">
        <v>8.57</v>
      </c>
      <c r="CK2912" s="10">
        <v>8.57</v>
      </c>
      <c r="CL2912" s="10">
        <v>12.86</v>
      </c>
      <c r="CM2912" s="10">
        <v>12.86</v>
      </c>
      <c r="CN2912" t="s">
        <v>137</v>
      </c>
      <c r="CO2912" t="s">
        <v>140</v>
      </c>
      <c r="CP2912" t="s">
        <v>138</v>
      </c>
      <c r="CR2912" t="s">
        <v>117</v>
      </c>
      <c r="CS2912" t="s">
        <v>139</v>
      </c>
      <c r="CT2912" t="s">
        <v>139</v>
      </c>
      <c r="CU2912" t="s">
        <v>139</v>
      </c>
      <c r="CV2912" t="s">
        <v>140</v>
      </c>
      <c r="CW2912" t="s">
        <v>139</v>
      </c>
      <c r="CX2912" t="s">
        <v>140</v>
      </c>
      <c r="CY2912" t="s">
        <v>539</v>
      </c>
      <c r="CZ2912" s="8">
        <v>16705320350</v>
      </c>
      <c r="DA2912" t="s">
        <v>254</v>
      </c>
      <c r="DB2912" t="s">
        <v>140</v>
      </c>
      <c r="DC2912" t="s">
        <v>139</v>
      </c>
      <c r="DD2912" t="s">
        <v>117</v>
      </c>
    </row>
    <row r="2913" spans="1:114" ht="15" customHeight="1" x14ac:dyDescent="0.35">
      <c r="A2913" t="s">
        <v>9843</v>
      </c>
      <c r="B2913" t="s">
        <v>166</v>
      </c>
      <c r="C2913" s="1">
        <v>45812</v>
      </c>
      <c r="D2913" s="1">
        <v>45863</v>
      </c>
      <c r="E2913" t="s">
        <v>211</v>
      </c>
      <c r="G2913" t="s">
        <v>117</v>
      </c>
      <c r="H2913" t="s">
        <v>117</v>
      </c>
      <c r="I2913" t="s">
        <v>117</v>
      </c>
      <c r="J2913" t="s">
        <v>2760</v>
      </c>
      <c r="K2913" t="s">
        <v>2761</v>
      </c>
      <c r="L2913" t="s">
        <v>2762</v>
      </c>
      <c r="M2913" t="s">
        <v>2763</v>
      </c>
      <c r="N2913" t="s">
        <v>120</v>
      </c>
      <c r="O2913" t="s">
        <v>121</v>
      </c>
      <c r="P2913" s="6">
        <v>96950</v>
      </c>
      <c r="Q2913" t="s">
        <v>122</v>
      </c>
      <c r="S2913" s="8">
        <v>16702876661</v>
      </c>
      <c r="U2913" t="s">
        <v>2764</v>
      </c>
      <c r="V2913">
        <v>812112</v>
      </c>
      <c r="W2913" t="s">
        <v>124</v>
      </c>
      <c r="Y2913" t="s">
        <v>489</v>
      </c>
      <c r="Z2913" t="s">
        <v>490</v>
      </c>
      <c r="AB2913" t="s">
        <v>2453</v>
      </c>
      <c r="AC2913" t="s">
        <v>2762</v>
      </c>
      <c r="AD2913" t="s">
        <v>2763</v>
      </c>
      <c r="AE2913" t="s">
        <v>120</v>
      </c>
      <c r="AF2913" t="s">
        <v>121</v>
      </c>
      <c r="AG2913" s="6">
        <v>96950</v>
      </c>
      <c r="AH2913" t="s">
        <v>122</v>
      </c>
      <c r="AJ2913" s="8">
        <v>16702876661</v>
      </c>
      <c r="AL2913" t="s">
        <v>2765</v>
      </c>
      <c r="BE2913" t="str">
        <f>"39-5092.00"</f>
        <v>39-5092.00</v>
      </c>
      <c r="BF2913" t="s">
        <v>4754</v>
      </c>
      <c r="BG2913" t="s">
        <v>9844</v>
      </c>
      <c r="BH2913" t="s">
        <v>4756</v>
      </c>
      <c r="BI2913">
        <v>3</v>
      </c>
      <c r="BK2913" s="1">
        <v>45931</v>
      </c>
      <c r="BL2913" s="1">
        <v>46295</v>
      </c>
      <c r="BO2913">
        <v>35</v>
      </c>
      <c r="BP2913">
        <v>7</v>
      </c>
      <c r="BQ2913">
        <v>0</v>
      </c>
      <c r="BR2913">
        <v>0</v>
      </c>
      <c r="BS2913">
        <v>7</v>
      </c>
      <c r="BT2913">
        <v>7</v>
      </c>
      <c r="BU2913">
        <v>7</v>
      </c>
      <c r="BV2913">
        <v>7</v>
      </c>
      <c r="BW2913" t="str">
        <f>"11:00 AM"</f>
        <v>11:00 AM</v>
      </c>
      <c r="BX2913" t="str">
        <f>"6:00 PM"</f>
        <v>6:00 PM</v>
      </c>
      <c r="BY2913" t="s">
        <v>133</v>
      </c>
      <c r="BZ2913">
        <v>0</v>
      </c>
      <c r="CA2913">
        <v>12</v>
      </c>
      <c r="CB2913" t="s">
        <v>117</v>
      </c>
      <c r="CD2913" t="s">
        <v>4757</v>
      </c>
      <c r="CE2913" t="s">
        <v>2762</v>
      </c>
      <c r="CF2913" t="s">
        <v>2763</v>
      </c>
      <c r="CG2913" t="s">
        <v>120</v>
      </c>
      <c r="CH2913" t="s">
        <v>121</v>
      </c>
      <c r="CI2913" s="6">
        <v>96950</v>
      </c>
      <c r="CJ2913" s="10">
        <v>8.14</v>
      </c>
      <c r="CK2913" s="10">
        <v>8.14</v>
      </c>
      <c r="CL2913" s="10">
        <v>12.21</v>
      </c>
      <c r="CM2913" s="10">
        <v>12.21</v>
      </c>
      <c r="CN2913" t="s">
        <v>137</v>
      </c>
      <c r="CO2913" t="s">
        <v>194</v>
      </c>
      <c r="CP2913" t="s">
        <v>138</v>
      </c>
      <c r="CR2913" t="s">
        <v>117</v>
      </c>
      <c r="CS2913" t="s">
        <v>139</v>
      </c>
      <c r="CT2913" t="s">
        <v>140</v>
      </c>
      <c r="CU2913" t="s">
        <v>139</v>
      </c>
      <c r="CV2913" t="s">
        <v>140</v>
      </c>
      <c r="CW2913" t="s">
        <v>139</v>
      </c>
      <c r="CX2913" t="s">
        <v>140</v>
      </c>
      <c r="CY2913" t="s">
        <v>2770</v>
      </c>
      <c r="CZ2913" s="8">
        <v>16702876661</v>
      </c>
      <c r="DA2913" t="s">
        <v>2765</v>
      </c>
      <c r="DB2913" t="s">
        <v>140</v>
      </c>
      <c r="DC2913" t="s">
        <v>139</v>
      </c>
      <c r="DD2913" t="s">
        <v>117</v>
      </c>
    </row>
    <row r="2914" spans="1:114" ht="15" customHeight="1" x14ac:dyDescent="0.35">
      <c r="A2914" t="s">
        <v>15021</v>
      </c>
      <c r="B2914" t="s">
        <v>166</v>
      </c>
      <c r="C2914" s="1">
        <v>45812</v>
      </c>
      <c r="D2914" s="1">
        <v>45863</v>
      </c>
      <c r="E2914" t="s">
        <v>211</v>
      </c>
      <c r="G2914" t="s">
        <v>117</v>
      </c>
      <c r="H2914" t="s">
        <v>117</v>
      </c>
      <c r="I2914" t="s">
        <v>117</v>
      </c>
      <c r="J2914" t="s">
        <v>2760</v>
      </c>
      <c r="K2914" t="s">
        <v>13931</v>
      </c>
      <c r="L2914" t="s">
        <v>2762</v>
      </c>
      <c r="M2914" t="s">
        <v>2763</v>
      </c>
      <c r="N2914" t="s">
        <v>120</v>
      </c>
      <c r="O2914" t="s">
        <v>121</v>
      </c>
      <c r="P2914" s="6">
        <v>96950</v>
      </c>
      <c r="Q2914" t="s">
        <v>122</v>
      </c>
      <c r="S2914" s="8">
        <v>16702876661</v>
      </c>
      <c r="U2914" t="s">
        <v>2764</v>
      </c>
      <c r="V2914">
        <v>812112</v>
      </c>
      <c r="W2914" t="s">
        <v>124</v>
      </c>
      <c r="Y2914" t="s">
        <v>489</v>
      </c>
      <c r="Z2914" t="s">
        <v>490</v>
      </c>
      <c r="AB2914" t="s">
        <v>2453</v>
      </c>
      <c r="AC2914" t="s">
        <v>2762</v>
      </c>
      <c r="AD2914" t="s">
        <v>2763</v>
      </c>
      <c r="AE2914" t="s">
        <v>120</v>
      </c>
      <c r="AF2914" t="s">
        <v>121</v>
      </c>
      <c r="AG2914" s="6">
        <v>96950</v>
      </c>
      <c r="AH2914" t="s">
        <v>122</v>
      </c>
      <c r="AJ2914" s="8">
        <v>16702876661</v>
      </c>
      <c r="AL2914" t="s">
        <v>2765</v>
      </c>
      <c r="BE2914" t="str">
        <f>"31-9011.00"</f>
        <v>31-9011.00</v>
      </c>
      <c r="BF2914" t="s">
        <v>225</v>
      </c>
      <c r="BG2914" t="s">
        <v>13932</v>
      </c>
      <c r="BH2914" t="s">
        <v>494</v>
      </c>
      <c r="BI2914">
        <v>4</v>
      </c>
      <c r="BK2914" s="1">
        <v>45931</v>
      </c>
      <c r="BL2914" s="1">
        <v>46295</v>
      </c>
      <c r="BO2914">
        <v>35</v>
      </c>
      <c r="BP2914">
        <v>7</v>
      </c>
      <c r="BQ2914">
        <v>0</v>
      </c>
      <c r="BR2914">
        <v>0</v>
      </c>
      <c r="BS2914">
        <v>7</v>
      </c>
      <c r="BT2914">
        <v>7</v>
      </c>
      <c r="BU2914">
        <v>7</v>
      </c>
      <c r="BV2914">
        <v>7</v>
      </c>
      <c r="BW2914" t="str">
        <f>"11:00 AM"</f>
        <v>11:00 AM</v>
      </c>
      <c r="BX2914" t="str">
        <f>"6:00 PM"</f>
        <v>6:00 PM</v>
      </c>
      <c r="BY2914" t="s">
        <v>133</v>
      </c>
      <c r="BZ2914">
        <v>0</v>
      </c>
      <c r="CA2914">
        <v>12</v>
      </c>
      <c r="CB2914" t="s">
        <v>117</v>
      </c>
      <c r="CD2914" t="s">
        <v>13933</v>
      </c>
      <c r="CE2914" t="s">
        <v>2762</v>
      </c>
      <c r="CF2914" t="s">
        <v>2763</v>
      </c>
      <c r="CG2914" t="s">
        <v>120</v>
      </c>
      <c r="CH2914" t="s">
        <v>121</v>
      </c>
      <c r="CI2914" s="6">
        <v>96950</v>
      </c>
      <c r="CJ2914" s="10">
        <v>12.37</v>
      </c>
      <c r="CK2914" s="10">
        <v>12.37</v>
      </c>
      <c r="CL2914" s="10">
        <v>18.559999999999999</v>
      </c>
      <c r="CM2914" s="10">
        <v>18.559999999999999</v>
      </c>
      <c r="CN2914" t="s">
        <v>137</v>
      </c>
      <c r="CO2914" t="s">
        <v>162</v>
      </c>
      <c r="CP2914" t="s">
        <v>138</v>
      </c>
      <c r="CR2914" t="s">
        <v>117</v>
      </c>
      <c r="CS2914" t="s">
        <v>139</v>
      </c>
      <c r="CT2914" t="s">
        <v>140</v>
      </c>
      <c r="CU2914" t="s">
        <v>139</v>
      </c>
      <c r="CV2914" t="s">
        <v>140</v>
      </c>
      <c r="CW2914" t="s">
        <v>139</v>
      </c>
      <c r="CX2914" t="s">
        <v>140</v>
      </c>
      <c r="CY2914" t="s">
        <v>2770</v>
      </c>
      <c r="CZ2914" s="8">
        <v>16702876661</v>
      </c>
      <c r="DA2914" t="s">
        <v>2765</v>
      </c>
      <c r="DB2914" t="s">
        <v>140</v>
      </c>
      <c r="DC2914" t="s">
        <v>139</v>
      </c>
      <c r="DD2914" t="s">
        <v>117</v>
      </c>
    </row>
    <row r="2915" spans="1:114" ht="15" customHeight="1" x14ac:dyDescent="0.35">
      <c r="A2915" t="s">
        <v>6219</v>
      </c>
      <c r="B2915" t="s">
        <v>115</v>
      </c>
      <c r="C2915" s="1">
        <v>45823</v>
      </c>
      <c r="D2915" s="1">
        <v>45863</v>
      </c>
      <c r="E2915" t="s">
        <v>116</v>
      </c>
      <c r="F2915" s="1">
        <v>45929</v>
      </c>
      <c r="G2915" t="s">
        <v>117</v>
      </c>
      <c r="H2915" t="s">
        <v>117</v>
      </c>
      <c r="I2915" t="s">
        <v>117</v>
      </c>
      <c r="J2915" t="s">
        <v>1978</v>
      </c>
      <c r="K2915" t="s">
        <v>1979</v>
      </c>
      <c r="L2915" t="s">
        <v>1980</v>
      </c>
      <c r="M2915" t="s">
        <v>1981</v>
      </c>
      <c r="N2915" t="s">
        <v>136</v>
      </c>
      <c r="O2915" t="s">
        <v>121</v>
      </c>
      <c r="P2915" s="6">
        <v>96950</v>
      </c>
      <c r="Q2915" t="s">
        <v>122</v>
      </c>
      <c r="S2915" s="8">
        <v>16704830338</v>
      </c>
      <c r="T2915">
        <v>0</v>
      </c>
      <c r="U2915" t="s">
        <v>1982</v>
      </c>
      <c r="V2915">
        <v>56152</v>
      </c>
      <c r="W2915" t="s">
        <v>124</v>
      </c>
      <c r="Y2915" t="s">
        <v>849</v>
      </c>
      <c r="Z2915" t="s">
        <v>1983</v>
      </c>
      <c r="AB2915" t="s">
        <v>205</v>
      </c>
      <c r="AC2915" t="s">
        <v>1980</v>
      </c>
      <c r="AD2915" t="s">
        <v>1981</v>
      </c>
      <c r="AE2915" t="s">
        <v>136</v>
      </c>
      <c r="AF2915" t="s">
        <v>121</v>
      </c>
      <c r="AG2915" s="6">
        <v>96950</v>
      </c>
      <c r="AH2915" t="s">
        <v>122</v>
      </c>
      <c r="AJ2915" s="8">
        <v>16704830338</v>
      </c>
      <c r="AK2915">
        <v>0</v>
      </c>
      <c r="AL2915" t="s">
        <v>1984</v>
      </c>
      <c r="BE2915" t="str">
        <f>"43-3031.00"</f>
        <v>43-3031.00</v>
      </c>
      <c r="BF2915" t="s">
        <v>357</v>
      </c>
      <c r="BG2915" t="s">
        <v>6220</v>
      </c>
      <c r="BH2915" t="s">
        <v>2453</v>
      </c>
      <c r="BI2915">
        <v>1</v>
      </c>
      <c r="BK2915" s="1">
        <v>45931</v>
      </c>
      <c r="BL2915" s="1">
        <v>46295</v>
      </c>
      <c r="BO2915">
        <v>40</v>
      </c>
      <c r="BP2915">
        <v>0</v>
      </c>
      <c r="BQ2915">
        <v>8</v>
      </c>
      <c r="BR2915">
        <v>8</v>
      </c>
      <c r="BS2915">
        <v>8</v>
      </c>
      <c r="BT2915">
        <v>8</v>
      </c>
      <c r="BU2915">
        <v>8</v>
      </c>
      <c r="BV2915">
        <v>0</v>
      </c>
      <c r="BW2915" t="str">
        <f>"8:00 AM"</f>
        <v>8:00 AM</v>
      </c>
      <c r="BX2915" t="str">
        <f>"5:00 PM"</f>
        <v>5:00 PM</v>
      </c>
      <c r="BY2915" t="s">
        <v>159</v>
      </c>
      <c r="BZ2915">
        <v>0</v>
      </c>
      <c r="CA2915">
        <v>24</v>
      </c>
      <c r="CB2915" t="s">
        <v>117</v>
      </c>
      <c r="CD2915" t="s">
        <v>6221</v>
      </c>
      <c r="CE2915" t="s">
        <v>1980</v>
      </c>
      <c r="CF2915" t="s">
        <v>1981</v>
      </c>
      <c r="CG2915" t="s">
        <v>136</v>
      </c>
      <c r="CH2915" t="s">
        <v>121</v>
      </c>
      <c r="CI2915" s="6">
        <v>96950</v>
      </c>
      <c r="CJ2915" s="10">
        <v>12.28</v>
      </c>
      <c r="CK2915" s="10">
        <v>12.28</v>
      </c>
      <c r="CL2915" s="10">
        <v>18.420000000000002</v>
      </c>
      <c r="CM2915" s="10">
        <v>18.420000000000002</v>
      </c>
      <c r="CN2915" t="s">
        <v>137</v>
      </c>
      <c r="CO2915" t="s">
        <v>140</v>
      </c>
      <c r="CP2915" t="s">
        <v>138</v>
      </c>
      <c r="CR2915" t="s">
        <v>117</v>
      </c>
      <c r="CS2915" t="s">
        <v>139</v>
      </c>
      <c r="CT2915" t="s">
        <v>140</v>
      </c>
      <c r="CU2915" t="s">
        <v>139</v>
      </c>
      <c r="CV2915" t="s">
        <v>140</v>
      </c>
      <c r="CW2915" t="s">
        <v>139</v>
      </c>
      <c r="CX2915" t="s">
        <v>140</v>
      </c>
      <c r="CY2915" t="s">
        <v>1860</v>
      </c>
      <c r="CZ2915" s="8">
        <v>16704830338</v>
      </c>
      <c r="DA2915" t="s">
        <v>1984</v>
      </c>
      <c r="DB2915" t="s">
        <v>140</v>
      </c>
      <c r="DC2915" t="s">
        <v>139</v>
      </c>
      <c r="DD2915" t="s">
        <v>117</v>
      </c>
      <c r="DE2915" t="s">
        <v>849</v>
      </c>
      <c r="DF2915" t="s">
        <v>1983</v>
      </c>
      <c r="DH2915" t="s">
        <v>1982</v>
      </c>
      <c r="DI2915" t="s">
        <v>5986</v>
      </c>
      <c r="DJ2915" t="s">
        <v>1984</v>
      </c>
    </row>
    <row r="2916" spans="1:114" ht="15" customHeight="1" x14ac:dyDescent="0.35">
      <c r="A2916" t="s">
        <v>7670</v>
      </c>
      <c r="B2916" t="s">
        <v>278</v>
      </c>
      <c r="C2916" s="1">
        <v>45848</v>
      </c>
      <c r="D2916" s="1">
        <v>45863</v>
      </c>
      <c r="E2916" t="s">
        <v>116</v>
      </c>
      <c r="F2916" s="1">
        <v>45929</v>
      </c>
      <c r="G2916" t="s">
        <v>117</v>
      </c>
      <c r="H2916" t="s">
        <v>117</v>
      </c>
      <c r="I2916" t="s">
        <v>117</v>
      </c>
      <c r="J2916" t="s">
        <v>954</v>
      </c>
      <c r="K2916" t="s">
        <v>2434</v>
      </c>
      <c r="L2916" t="s">
        <v>2435</v>
      </c>
      <c r="M2916" t="s">
        <v>957</v>
      </c>
      <c r="N2916" t="s">
        <v>120</v>
      </c>
      <c r="O2916" t="s">
        <v>121</v>
      </c>
      <c r="P2916" s="6">
        <v>96950</v>
      </c>
      <c r="Q2916" t="s">
        <v>122</v>
      </c>
      <c r="S2916" s="8">
        <v>16702336927</v>
      </c>
      <c r="U2916" t="s">
        <v>958</v>
      </c>
      <c r="V2916">
        <v>811111</v>
      </c>
      <c r="W2916" t="s">
        <v>150</v>
      </c>
      <c r="X2916" t="s">
        <v>139</v>
      </c>
      <c r="Y2916" t="s">
        <v>959</v>
      </c>
      <c r="Z2916" t="s">
        <v>960</v>
      </c>
      <c r="AA2916" t="s">
        <v>961</v>
      </c>
      <c r="AB2916" t="s">
        <v>128</v>
      </c>
      <c r="AC2916" t="s">
        <v>2436</v>
      </c>
      <c r="AD2916" t="s">
        <v>957</v>
      </c>
      <c r="AE2916" t="s">
        <v>120</v>
      </c>
      <c r="AF2916" t="s">
        <v>121</v>
      </c>
      <c r="AG2916" s="6">
        <v>96950</v>
      </c>
      <c r="AH2916" t="s">
        <v>122</v>
      </c>
      <c r="AJ2916" s="8">
        <v>16702336927</v>
      </c>
      <c r="AL2916" t="s">
        <v>967</v>
      </c>
      <c r="BE2916" t="str">
        <f>"49-3023.00"</f>
        <v>49-3023.00</v>
      </c>
      <c r="BF2916" t="s">
        <v>1119</v>
      </c>
      <c r="BG2916" t="s">
        <v>2437</v>
      </c>
      <c r="BH2916" t="s">
        <v>2438</v>
      </c>
      <c r="BI2916">
        <v>3</v>
      </c>
      <c r="BK2916" s="1">
        <v>45931</v>
      </c>
      <c r="BL2916" s="1">
        <v>46295</v>
      </c>
      <c r="BO2916">
        <v>35</v>
      </c>
      <c r="BP2916">
        <v>0</v>
      </c>
      <c r="BQ2916">
        <v>7</v>
      </c>
      <c r="BR2916">
        <v>7</v>
      </c>
      <c r="BS2916">
        <v>7</v>
      </c>
      <c r="BT2916">
        <v>7</v>
      </c>
      <c r="BU2916">
        <v>7</v>
      </c>
      <c r="BV2916">
        <v>0</v>
      </c>
      <c r="BW2916" t="str">
        <f>"7:30 AM"</f>
        <v>7:30 AM</v>
      </c>
      <c r="BX2916" t="str">
        <f>"3:30 PM"</f>
        <v>3:30 PM</v>
      </c>
      <c r="BY2916" t="s">
        <v>159</v>
      </c>
      <c r="BZ2916">
        <v>0</v>
      </c>
      <c r="CA2916">
        <v>12</v>
      </c>
      <c r="CB2916" t="s">
        <v>117</v>
      </c>
      <c r="CD2916" t="s">
        <v>2439</v>
      </c>
      <c r="CE2916" t="s">
        <v>2435</v>
      </c>
      <c r="CF2916" t="s">
        <v>957</v>
      </c>
      <c r="CG2916" t="s">
        <v>120</v>
      </c>
      <c r="CH2916" t="s">
        <v>121</v>
      </c>
      <c r="CI2916" s="6">
        <v>96950</v>
      </c>
      <c r="CJ2916" s="10">
        <v>10.59</v>
      </c>
      <c r="CK2916" s="10">
        <v>10.59</v>
      </c>
      <c r="CL2916" s="10">
        <v>15.89</v>
      </c>
      <c r="CM2916" s="10">
        <v>15.89</v>
      </c>
      <c r="CN2916" t="s">
        <v>137</v>
      </c>
      <c r="CP2916" t="s">
        <v>138</v>
      </c>
      <c r="CR2916" t="s">
        <v>117</v>
      </c>
      <c r="CS2916" t="s">
        <v>139</v>
      </c>
      <c r="CT2916" t="s">
        <v>140</v>
      </c>
      <c r="CU2916" t="s">
        <v>139</v>
      </c>
      <c r="CV2916" t="s">
        <v>140</v>
      </c>
      <c r="CW2916" t="s">
        <v>139</v>
      </c>
      <c r="CX2916" t="s">
        <v>140</v>
      </c>
      <c r="CY2916" t="s">
        <v>7671</v>
      </c>
      <c r="CZ2916" s="8">
        <v>16702336927</v>
      </c>
      <c r="DA2916" t="s">
        <v>967</v>
      </c>
      <c r="DB2916" t="s">
        <v>140</v>
      </c>
      <c r="DC2916" t="s">
        <v>139</v>
      </c>
      <c r="DD2916" t="s">
        <v>139</v>
      </c>
    </row>
    <row r="2917" spans="1:114" ht="15" customHeight="1" x14ac:dyDescent="0.35">
      <c r="A2917" t="s">
        <v>16241</v>
      </c>
      <c r="B2917" t="s">
        <v>278</v>
      </c>
      <c r="C2917" s="1">
        <v>45848</v>
      </c>
      <c r="D2917" s="1">
        <v>45863</v>
      </c>
      <c r="E2917" t="s">
        <v>116</v>
      </c>
      <c r="F2917" s="1">
        <v>45959</v>
      </c>
      <c r="G2917" t="s">
        <v>117</v>
      </c>
      <c r="H2917" t="s">
        <v>117</v>
      </c>
      <c r="I2917" t="s">
        <v>117</v>
      </c>
      <c r="J2917" t="s">
        <v>954</v>
      </c>
      <c r="K2917" t="s">
        <v>4565</v>
      </c>
      <c r="L2917" t="s">
        <v>3442</v>
      </c>
      <c r="M2917" t="s">
        <v>957</v>
      </c>
      <c r="N2917" t="s">
        <v>120</v>
      </c>
      <c r="O2917" t="s">
        <v>121</v>
      </c>
      <c r="P2917" s="6">
        <v>96950</v>
      </c>
      <c r="Q2917" t="s">
        <v>122</v>
      </c>
      <c r="S2917" s="8">
        <v>16702336927</v>
      </c>
      <c r="U2917" t="s">
        <v>958</v>
      </c>
      <c r="V2917">
        <v>561320</v>
      </c>
      <c r="W2917" t="s">
        <v>150</v>
      </c>
      <c r="X2917" t="s">
        <v>139</v>
      </c>
      <c r="Y2917" t="s">
        <v>959</v>
      </c>
      <c r="Z2917" t="s">
        <v>960</v>
      </c>
      <c r="AA2917" t="s">
        <v>961</v>
      </c>
      <c r="AB2917" t="s">
        <v>128</v>
      </c>
      <c r="AC2917" t="s">
        <v>3442</v>
      </c>
      <c r="AD2917" t="s">
        <v>957</v>
      </c>
      <c r="AE2917" t="s">
        <v>120</v>
      </c>
      <c r="AF2917" t="s">
        <v>121</v>
      </c>
      <c r="AG2917" s="6">
        <v>96950</v>
      </c>
      <c r="AH2917" t="s">
        <v>122</v>
      </c>
      <c r="AJ2917" s="8">
        <v>16702336927</v>
      </c>
      <c r="AL2917" t="s">
        <v>967</v>
      </c>
      <c r="BE2917" t="str">
        <f>"37-3011.00"</f>
        <v>37-3011.00</v>
      </c>
      <c r="BF2917" t="s">
        <v>177</v>
      </c>
      <c r="BG2917" t="s">
        <v>16242</v>
      </c>
      <c r="BH2917" t="s">
        <v>4300</v>
      </c>
      <c r="BI2917">
        <v>6</v>
      </c>
      <c r="BK2917" s="1">
        <v>45961</v>
      </c>
      <c r="BL2917" s="1">
        <v>46325</v>
      </c>
      <c r="BO2917">
        <v>35</v>
      </c>
      <c r="BP2917">
        <v>0</v>
      </c>
      <c r="BQ2917">
        <v>7</v>
      </c>
      <c r="BR2917">
        <v>7</v>
      </c>
      <c r="BS2917">
        <v>7</v>
      </c>
      <c r="BT2917">
        <v>7</v>
      </c>
      <c r="BU2917">
        <v>7</v>
      </c>
      <c r="BV2917">
        <v>0</v>
      </c>
      <c r="BW2917" t="str">
        <f>"7:30 AM"</f>
        <v>7:30 AM</v>
      </c>
      <c r="BX2917" t="str">
        <f>"3:30 PM"</f>
        <v>3:30 PM</v>
      </c>
      <c r="BY2917" t="s">
        <v>133</v>
      </c>
      <c r="BZ2917">
        <v>0</v>
      </c>
      <c r="CA2917">
        <v>3</v>
      </c>
      <c r="CB2917" t="s">
        <v>117</v>
      </c>
      <c r="CD2917" s="2" t="s">
        <v>16243</v>
      </c>
      <c r="CE2917" t="s">
        <v>3442</v>
      </c>
      <c r="CF2917" t="s">
        <v>957</v>
      </c>
      <c r="CG2917" t="s">
        <v>120</v>
      </c>
      <c r="CH2917" t="s">
        <v>121</v>
      </c>
      <c r="CI2917" s="6">
        <v>96950</v>
      </c>
      <c r="CJ2917" s="10">
        <v>8.69</v>
      </c>
      <c r="CK2917" s="10">
        <v>8.69</v>
      </c>
      <c r="CL2917" s="10">
        <v>13.04</v>
      </c>
      <c r="CM2917" s="10">
        <v>13.04</v>
      </c>
      <c r="CN2917" t="s">
        <v>137</v>
      </c>
      <c r="CP2917" t="s">
        <v>138</v>
      </c>
      <c r="CR2917" t="s">
        <v>117</v>
      </c>
      <c r="CS2917" t="s">
        <v>139</v>
      </c>
      <c r="CT2917" t="s">
        <v>140</v>
      </c>
      <c r="CU2917" t="s">
        <v>139</v>
      </c>
      <c r="CV2917" t="s">
        <v>140</v>
      </c>
      <c r="CW2917" t="s">
        <v>139</v>
      </c>
      <c r="CX2917" t="s">
        <v>140</v>
      </c>
      <c r="CY2917" t="s">
        <v>966</v>
      </c>
      <c r="CZ2917" s="8">
        <v>16702336927</v>
      </c>
      <c r="DA2917" t="s">
        <v>967</v>
      </c>
      <c r="DB2917" t="s">
        <v>140</v>
      </c>
      <c r="DC2917" t="s">
        <v>139</v>
      </c>
      <c r="DD2917" t="s">
        <v>139</v>
      </c>
    </row>
    <row r="2918" spans="1:114" ht="15" customHeight="1" x14ac:dyDescent="0.35">
      <c r="A2918" t="s">
        <v>13534</v>
      </c>
      <c r="B2918" t="s">
        <v>115</v>
      </c>
      <c r="C2918" s="1">
        <v>45863</v>
      </c>
      <c r="D2918" s="1">
        <v>45863</v>
      </c>
      <c r="E2918" t="s">
        <v>116</v>
      </c>
      <c r="F2918" s="1">
        <v>45929</v>
      </c>
      <c r="G2918" t="s">
        <v>117</v>
      </c>
      <c r="H2918" t="s">
        <v>117</v>
      </c>
      <c r="I2918" t="s">
        <v>117</v>
      </c>
      <c r="J2918" t="s">
        <v>954</v>
      </c>
      <c r="K2918" t="s">
        <v>2434</v>
      </c>
      <c r="L2918" t="s">
        <v>2435</v>
      </c>
      <c r="N2918" t="s">
        <v>120</v>
      </c>
      <c r="O2918" t="s">
        <v>121</v>
      </c>
      <c r="P2918" s="6">
        <v>96950</v>
      </c>
      <c r="Q2918" t="s">
        <v>122</v>
      </c>
      <c r="S2918" s="8">
        <v>16702336927</v>
      </c>
      <c r="U2918" t="s">
        <v>958</v>
      </c>
      <c r="V2918">
        <v>811111</v>
      </c>
      <c r="W2918" t="s">
        <v>124</v>
      </c>
      <c r="Y2918" t="s">
        <v>959</v>
      </c>
      <c r="Z2918" t="s">
        <v>960</v>
      </c>
      <c r="AA2918" t="s">
        <v>961</v>
      </c>
      <c r="AB2918" t="s">
        <v>128</v>
      </c>
      <c r="AC2918" t="s">
        <v>956</v>
      </c>
      <c r="AD2918" t="s">
        <v>957</v>
      </c>
      <c r="AE2918" t="s">
        <v>120</v>
      </c>
      <c r="AF2918" t="s">
        <v>121</v>
      </c>
      <c r="AG2918" s="6">
        <v>96950</v>
      </c>
      <c r="AH2918" t="s">
        <v>122</v>
      </c>
      <c r="AJ2918" s="8">
        <v>16702336927</v>
      </c>
      <c r="AL2918" t="s">
        <v>967</v>
      </c>
      <c r="BE2918" t="str">
        <f>"49-3023.00"</f>
        <v>49-3023.00</v>
      </c>
      <c r="BF2918" t="s">
        <v>1119</v>
      </c>
      <c r="BG2918" t="s">
        <v>7904</v>
      </c>
      <c r="BH2918" t="s">
        <v>7905</v>
      </c>
      <c r="BI2918">
        <v>4</v>
      </c>
      <c r="BK2918" s="1">
        <v>45931</v>
      </c>
      <c r="BL2918" s="1">
        <v>46295</v>
      </c>
      <c r="BO2918">
        <v>35</v>
      </c>
      <c r="BP2918">
        <v>0</v>
      </c>
      <c r="BQ2918">
        <v>7</v>
      </c>
      <c r="BR2918">
        <v>7</v>
      </c>
      <c r="BS2918">
        <v>7</v>
      </c>
      <c r="BT2918">
        <v>7</v>
      </c>
      <c r="BU2918">
        <v>7</v>
      </c>
      <c r="BV2918">
        <v>0</v>
      </c>
      <c r="BW2918" t="str">
        <f>"7:30 AM"</f>
        <v>7:30 AM</v>
      </c>
      <c r="BX2918" t="str">
        <f>"3:30 PM"</f>
        <v>3:30 PM</v>
      </c>
      <c r="BY2918" t="s">
        <v>159</v>
      </c>
      <c r="BZ2918">
        <v>0</v>
      </c>
      <c r="CA2918">
        <v>12</v>
      </c>
      <c r="CB2918" t="s">
        <v>117</v>
      </c>
      <c r="CD2918" t="s">
        <v>2439</v>
      </c>
      <c r="CE2918" t="s">
        <v>2435</v>
      </c>
      <c r="CF2918" t="s">
        <v>957</v>
      </c>
      <c r="CG2918" t="s">
        <v>120</v>
      </c>
      <c r="CH2918" t="s">
        <v>121</v>
      </c>
      <c r="CI2918" s="6">
        <v>96950</v>
      </c>
      <c r="CJ2918" s="10">
        <v>10.59</v>
      </c>
      <c r="CK2918" s="10">
        <v>10.59</v>
      </c>
      <c r="CL2918" s="10">
        <v>15.89</v>
      </c>
      <c r="CM2918" s="10">
        <v>15.89</v>
      </c>
      <c r="CN2918" t="s">
        <v>137</v>
      </c>
      <c r="CP2918" t="s">
        <v>138</v>
      </c>
      <c r="CR2918" t="s">
        <v>117</v>
      </c>
      <c r="CS2918" t="s">
        <v>139</v>
      </c>
      <c r="CT2918" t="s">
        <v>140</v>
      </c>
      <c r="CU2918" t="s">
        <v>139</v>
      </c>
      <c r="CV2918" t="s">
        <v>140</v>
      </c>
      <c r="CW2918" t="s">
        <v>139</v>
      </c>
      <c r="CX2918" t="s">
        <v>140</v>
      </c>
      <c r="CY2918" t="s">
        <v>4570</v>
      </c>
      <c r="CZ2918" s="8">
        <v>16702336927</v>
      </c>
      <c r="DA2918" t="s">
        <v>967</v>
      </c>
      <c r="DB2918" t="s">
        <v>140</v>
      </c>
      <c r="DC2918" t="s">
        <v>139</v>
      </c>
      <c r="DD2918" t="s">
        <v>117</v>
      </c>
    </row>
    <row r="2919" spans="1:114" ht="15" customHeight="1" x14ac:dyDescent="0.35">
      <c r="A2919" t="s">
        <v>11765</v>
      </c>
      <c r="B2919" t="s">
        <v>166</v>
      </c>
      <c r="C2919" s="1">
        <v>45812</v>
      </c>
      <c r="D2919" s="1">
        <v>45866</v>
      </c>
      <c r="E2919" t="s">
        <v>211</v>
      </c>
      <c r="G2919" t="s">
        <v>117</v>
      </c>
      <c r="H2919" t="s">
        <v>117</v>
      </c>
      <c r="I2919" t="s">
        <v>117</v>
      </c>
      <c r="J2919" t="s">
        <v>2760</v>
      </c>
      <c r="K2919" t="s">
        <v>2761</v>
      </c>
      <c r="L2919" t="s">
        <v>2762</v>
      </c>
      <c r="M2919" t="s">
        <v>2763</v>
      </c>
      <c r="N2919" t="s">
        <v>120</v>
      </c>
      <c r="O2919" t="s">
        <v>121</v>
      </c>
      <c r="P2919" s="6">
        <v>96950</v>
      </c>
      <c r="Q2919" t="s">
        <v>122</v>
      </c>
      <c r="S2919" s="8">
        <v>16702876661</v>
      </c>
      <c r="U2919" t="s">
        <v>2764</v>
      </c>
      <c r="V2919">
        <v>812112</v>
      </c>
      <c r="W2919" t="s">
        <v>124</v>
      </c>
      <c r="Y2919" t="s">
        <v>489</v>
      </c>
      <c r="Z2919" t="s">
        <v>490</v>
      </c>
      <c r="AB2919" t="s">
        <v>2453</v>
      </c>
      <c r="AC2919" t="s">
        <v>2762</v>
      </c>
      <c r="AD2919" t="s">
        <v>2763</v>
      </c>
      <c r="AE2919" t="s">
        <v>120</v>
      </c>
      <c r="AF2919" t="s">
        <v>121</v>
      </c>
      <c r="AG2919" s="6">
        <v>96950</v>
      </c>
      <c r="AH2919" t="s">
        <v>122</v>
      </c>
      <c r="AJ2919" s="8">
        <v>16702876661</v>
      </c>
      <c r="AL2919" t="s">
        <v>2765</v>
      </c>
      <c r="BE2919" t="str">
        <f>"39-5012.00"</f>
        <v>39-5012.00</v>
      </c>
      <c r="BF2919" t="s">
        <v>272</v>
      </c>
      <c r="BG2919" t="s">
        <v>2766</v>
      </c>
      <c r="BH2919" t="s">
        <v>2767</v>
      </c>
      <c r="BI2919">
        <v>3</v>
      </c>
      <c r="BK2919" s="1">
        <v>45931</v>
      </c>
      <c r="BL2919" s="1">
        <v>46295</v>
      </c>
      <c r="BO2919">
        <v>35</v>
      </c>
      <c r="BP2919">
        <v>7</v>
      </c>
      <c r="BQ2919">
        <v>0</v>
      </c>
      <c r="BR2919">
        <v>0</v>
      </c>
      <c r="BS2919">
        <v>7</v>
      </c>
      <c r="BT2919">
        <v>7</v>
      </c>
      <c r="BU2919">
        <v>7</v>
      </c>
      <c r="BV2919">
        <v>7</v>
      </c>
      <c r="BW2919" t="str">
        <f>"11:00 AM"</f>
        <v>11:00 AM</v>
      </c>
      <c r="BX2919" t="str">
        <f>"6:00 PM"</f>
        <v>6:00 PM</v>
      </c>
      <c r="BY2919" t="s">
        <v>133</v>
      </c>
      <c r="BZ2919">
        <v>0</v>
      </c>
      <c r="CA2919">
        <v>12</v>
      </c>
      <c r="CB2919" t="s">
        <v>117</v>
      </c>
      <c r="CD2919" t="s">
        <v>11766</v>
      </c>
      <c r="CE2919" t="s">
        <v>2769</v>
      </c>
      <c r="CF2919" t="s">
        <v>2763</v>
      </c>
      <c r="CG2919" t="s">
        <v>120</v>
      </c>
      <c r="CH2919" t="s">
        <v>121</v>
      </c>
      <c r="CI2919" s="6">
        <v>96950</v>
      </c>
      <c r="CJ2919" s="10">
        <v>7.98</v>
      </c>
      <c r="CK2919" s="10">
        <v>7.98</v>
      </c>
      <c r="CL2919" s="10">
        <v>11.97</v>
      </c>
      <c r="CM2919" s="10">
        <v>11.97</v>
      </c>
      <c r="CN2919" t="s">
        <v>137</v>
      </c>
      <c r="CO2919" t="s">
        <v>194</v>
      </c>
      <c r="CP2919" t="s">
        <v>138</v>
      </c>
      <c r="CR2919" t="s">
        <v>117</v>
      </c>
      <c r="CS2919" t="s">
        <v>139</v>
      </c>
      <c r="CT2919" t="s">
        <v>140</v>
      </c>
      <c r="CU2919" t="s">
        <v>139</v>
      </c>
      <c r="CV2919" t="s">
        <v>140</v>
      </c>
      <c r="CW2919" t="s">
        <v>139</v>
      </c>
      <c r="CX2919" t="s">
        <v>140</v>
      </c>
      <c r="CY2919" t="s">
        <v>2770</v>
      </c>
      <c r="CZ2919" s="8">
        <v>16702876661</v>
      </c>
      <c r="DA2919" t="s">
        <v>2765</v>
      </c>
      <c r="DB2919" t="s">
        <v>140</v>
      </c>
      <c r="DC2919" t="s">
        <v>139</v>
      </c>
      <c r="DD2919" t="s">
        <v>117</v>
      </c>
    </row>
    <row r="2920" spans="1:114" ht="15" customHeight="1" x14ac:dyDescent="0.35">
      <c r="A2920" t="s">
        <v>11776</v>
      </c>
      <c r="B2920" t="s">
        <v>144</v>
      </c>
      <c r="C2920" s="1">
        <v>45812</v>
      </c>
      <c r="D2920" s="1">
        <v>45866</v>
      </c>
      <c r="E2920" t="s">
        <v>211</v>
      </c>
      <c r="G2920" t="s">
        <v>117</v>
      </c>
      <c r="H2920" t="s">
        <v>117</v>
      </c>
      <c r="I2920" t="s">
        <v>117</v>
      </c>
      <c r="J2920" t="s">
        <v>484</v>
      </c>
      <c r="K2920" t="s">
        <v>5113</v>
      </c>
      <c r="L2920" t="s">
        <v>486</v>
      </c>
      <c r="M2920" t="s">
        <v>487</v>
      </c>
      <c r="N2920" t="s">
        <v>496</v>
      </c>
      <c r="O2920" t="s">
        <v>121</v>
      </c>
      <c r="P2920" s="6">
        <v>96950</v>
      </c>
      <c r="Q2920" t="s">
        <v>122</v>
      </c>
      <c r="S2920" s="8">
        <v>16702876661</v>
      </c>
      <c r="U2920" t="s">
        <v>488</v>
      </c>
      <c r="V2920">
        <v>561520</v>
      </c>
      <c r="W2920" t="s">
        <v>124</v>
      </c>
      <c r="Y2920" t="s">
        <v>489</v>
      </c>
      <c r="Z2920" t="s">
        <v>490</v>
      </c>
      <c r="AB2920" t="s">
        <v>491</v>
      </c>
      <c r="AC2920" t="s">
        <v>486</v>
      </c>
      <c r="AD2920" t="s">
        <v>487</v>
      </c>
      <c r="AE2920" t="s">
        <v>120</v>
      </c>
      <c r="AF2920" t="s">
        <v>121</v>
      </c>
      <c r="AG2920" s="6">
        <v>96950</v>
      </c>
      <c r="AH2920" t="s">
        <v>122</v>
      </c>
      <c r="AJ2920" s="8">
        <v>16702876661</v>
      </c>
      <c r="AL2920" t="s">
        <v>492</v>
      </c>
      <c r="BE2920" t="str">
        <f>"39-7011.00"</f>
        <v>39-7011.00</v>
      </c>
      <c r="BF2920" t="s">
        <v>1985</v>
      </c>
      <c r="BG2920" t="s">
        <v>10348</v>
      </c>
      <c r="BH2920" t="s">
        <v>10349</v>
      </c>
      <c r="BI2920">
        <v>6</v>
      </c>
      <c r="BJ2920">
        <v>6</v>
      </c>
      <c r="BK2920" s="1">
        <v>45931</v>
      </c>
      <c r="BL2920" s="1">
        <v>46295</v>
      </c>
      <c r="BM2920" s="1">
        <v>45931</v>
      </c>
      <c r="BN2920" s="1">
        <v>46295</v>
      </c>
      <c r="BO2920">
        <v>35</v>
      </c>
      <c r="BP2920">
        <v>7</v>
      </c>
      <c r="BQ2920">
        <v>0</v>
      </c>
      <c r="BR2920">
        <v>0</v>
      </c>
      <c r="BS2920">
        <v>7</v>
      </c>
      <c r="BT2920">
        <v>7</v>
      </c>
      <c r="BU2920">
        <v>7</v>
      </c>
      <c r="BV2920">
        <v>7</v>
      </c>
      <c r="BW2920" t="str">
        <f>"12:00 AM"</f>
        <v>12:00 AM</v>
      </c>
      <c r="BX2920" t="str">
        <f>"7:00 AM"</f>
        <v>7:00 AM</v>
      </c>
      <c r="BY2920" t="s">
        <v>133</v>
      </c>
      <c r="BZ2920">
        <v>0</v>
      </c>
      <c r="CA2920">
        <v>12</v>
      </c>
      <c r="CB2920" t="s">
        <v>117</v>
      </c>
      <c r="CD2920" t="s">
        <v>10350</v>
      </c>
      <c r="CE2920" t="s">
        <v>486</v>
      </c>
      <c r="CF2920" t="s">
        <v>487</v>
      </c>
      <c r="CG2920" t="s">
        <v>496</v>
      </c>
      <c r="CH2920" t="s">
        <v>121</v>
      </c>
      <c r="CI2920" s="6">
        <v>96950</v>
      </c>
      <c r="CJ2920" s="10">
        <v>10.43</v>
      </c>
      <c r="CK2920" s="10">
        <v>10.43</v>
      </c>
      <c r="CL2920" s="10">
        <v>15.65</v>
      </c>
      <c r="CM2920" s="10">
        <v>15.65</v>
      </c>
      <c r="CN2920" t="s">
        <v>137</v>
      </c>
      <c r="CP2920" t="s">
        <v>138</v>
      </c>
      <c r="CR2920" t="s">
        <v>117</v>
      </c>
      <c r="CS2920" t="s">
        <v>139</v>
      </c>
      <c r="CT2920" t="s">
        <v>140</v>
      </c>
      <c r="CU2920" t="s">
        <v>139</v>
      </c>
      <c r="CV2920" t="s">
        <v>140</v>
      </c>
      <c r="CW2920" t="s">
        <v>139</v>
      </c>
      <c r="CX2920" t="s">
        <v>140</v>
      </c>
      <c r="CY2920" t="s">
        <v>11777</v>
      </c>
      <c r="CZ2920" s="8">
        <v>16702876661</v>
      </c>
      <c r="DA2920" t="s">
        <v>492</v>
      </c>
      <c r="DB2920" t="s">
        <v>140</v>
      </c>
      <c r="DC2920" t="s">
        <v>139</v>
      </c>
      <c r="DD2920" t="s">
        <v>117</v>
      </c>
    </row>
    <row r="2921" spans="1:114" ht="15" customHeight="1" x14ac:dyDescent="0.35">
      <c r="A2921" t="s">
        <v>9827</v>
      </c>
      <c r="B2921" t="s">
        <v>166</v>
      </c>
      <c r="C2921" s="1">
        <v>45812</v>
      </c>
      <c r="D2921" s="1">
        <v>45866</v>
      </c>
      <c r="E2921" t="s">
        <v>211</v>
      </c>
      <c r="G2921" t="s">
        <v>117</v>
      </c>
      <c r="H2921" t="s">
        <v>117</v>
      </c>
      <c r="I2921" t="s">
        <v>117</v>
      </c>
      <c r="J2921" t="s">
        <v>484</v>
      </c>
      <c r="K2921" t="s">
        <v>485</v>
      </c>
      <c r="L2921" t="s">
        <v>486</v>
      </c>
      <c r="M2921" t="s">
        <v>487</v>
      </c>
      <c r="N2921" t="s">
        <v>120</v>
      </c>
      <c r="O2921" t="s">
        <v>121</v>
      </c>
      <c r="P2921" s="6">
        <v>96950</v>
      </c>
      <c r="Q2921" t="s">
        <v>122</v>
      </c>
      <c r="S2921" s="8">
        <v>16702876661</v>
      </c>
      <c r="U2921" t="s">
        <v>488</v>
      </c>
      <c r="V2921">
        <v>812112</v>
      </c>
      <c r="W2921" t="s">
        <v>124</v>
      </c>
      <c r="Y2921" t="s">
        <v>489</v>
      </c>
      <c r="Z2921" t="s">
        <v>490</v>
      </c>
      <c r="AB2921" t="s">
        <v>491</v>
      </c>
      <c r="AC2921" t="s">
        <v>486</v>
      </c>
      <c r="AD2921" t="s">
        <v>487</v>
      </c>
      <c r="AE2921" t="s">
        <v>496</v>
      </c>
      <c r="AF2921" t="s">
        <v>121</v>
      </c>
      <c r="AG2921" s="6">
        <v>96950</v>
      </c>
      <c r="AH2921" t="s">
        <v>122</v>
      </c>
      <c r="AJ2921" s="8">
        <v>16702876661</v>
      </c>
      <c r="AL2921" t="s">
        <v>492</v>
      </c>
      <c r="BE2921" t="str">
        <f>"39-5012.00"</f>
        <v>39-5012.00</v>
      </c>
      <c r="BF2921" t="s">
        <v>272</v>
      </c>
      <c r="BG2921" t="s">
        <v>9828</v>
      </c>
      <c r="BH2921" t="s">
        <v>9829</v>
      </c>
      <c r="BI2921">
        <v>3</v>
      </c>
      <c r="BK2921" s="1">
        <v>45931</v>
      </c>
      <c r="BL2921" s="1">
        <v>46295</v>
      </c>
      <c r="BO2921">
        <v>35</v>
      </c>
      <c r="BP2921">
        <v>7</v>
      </c>
      <c r="BQ2921">
        <v>0</v>
      </c>
      <c r="BR2921">
        <v>0</v>
      </c>
      <c r="BS2921">
        <v>7</v>
      </c>
      <c r="BT2921">
        <v>7</v>
      </c>
      <c r="BU2921">
        <v>7</v>
      </c>
      <c r="BV2921">
        <v>7</v>
      </c>
      <c r="BW2921" t="str">
        <f>"11:00 AM"</f>
        <v>11:00 AM</v>
      </c>
      <c r="BX2921" t="str">
        <f>"6:00 PM"</f>
        <v>6:00 PM</v>
      </c>
      <c r="BY2921" t="s">
        <v>133</v>
      </c>
      <c r="BZ2921">
        <v>0</v>
      </c>
      <c r="CA2921">
        <v>12</v>
      </c>
      <c r="CB2921" t="s">
        <v>117</v>
      </c>
      <c r="CD2921" t="s">
        <v>9830</v>
      </c>
      <c r="CE2921" t="s">
        <v>486</v>
      </c>
      <c r="CF2921" t="s">
        <v>487</v>
      </c>
      <c r="CG2921" t="s">
        <v>496</v>
      </c>
      <c r="CH2921" t="s">
        <v>121</v>
      </c>
      <c r="CI2921" s="6">
        <v>96950</v>
      </c>
      <c r="CJ2921" s="10">
        <v>7.98</v>
      </c>
      <c r="CK2921" s="10">
        <v>7.98</v>
      </c>
      <c r="CL2921" s="10">
        <v>11.97</v>
      </c>
      <c r="CM2921" s="10">
        <v>11.97</v>
      </c>
      <c r="CN2921" t="s">
        <v>137</v>
      </c>
      <c r="CO2921" t="s">
        <v>194</v>
      </c>
      <c r="CP2921" t="s">
        <v>138</v>
      </c>
      <c r="CR2921" t="s">
        <v>117</v>
      </c>
      <c r="CS2921" t="s">
        <v>139</v>
      </c>
      <c r="CT2921" t="s">
        <v>140</v>
      </c>
      <c r="CU2921" t="s">
        <v>139</v>
      </c>
      <c r="CV2921" t="s">
        <v>140</v>
      </c>
      <c r="CW2921" t="s">
        <v>139</v>
      </c>
      <c r="CX2921" t="s">
        <v>140</v>
      </c>
      <c r="CY2921" t="s">
        <v>2770</v>
      </c>
      <c r="CZ2921" s="8">
        <v>16702876661</v>
      </c>
      <c r="DA2921" t="s">
        <v>492</v>
      </c>
      <c r="DB2921" t="s">
        <v>140</v>
      </c>
      <c r="DC2921" t="s">
        <v>139</v>
      </c>
      <c r="DD2921" t="s">
        <v>117</v>
      </c>
    </row>
    <row r="2922" spans="1:114" ht="15" customHeight="1" x14ac:dyDescent="0.35">
      <c r="A2922" t="s">
        <v>483</v>
      </c>
      <c r="B2922" t="s">
        <v>144</v>
      </c>
      <c r="C2922" s="1">
        <v>45812</v>
      </c>
      <c r="D2922" s="1">
        <v>45866</v>
      </c>
      <c r="E2922" t="s">
        <v>211</v>
      </c>
      <c r="G2922" t="s">
        <v>117</v>
      </c>
      <c r="H2922" t="s">
        <v>117</v>
      </c>
      <c r="I2922" t="s">
        <v>117</v>
      </c>
      <c r="J2922" t="s">
        <v>484</v>
      </c>
      <c r="K2922" t="s">
        <v>485</v>
      </c>
      <c r="L2922" t="s">
        <v>486</v>
      </c>
      <c r="M2922" t="s">
        <v>487</v>
      </c>
      <c r="N2922" t="s">
        <v>120</v>
      </c>
      <c r="O2922" t="s">
        <v>121</v>
      </c>
      <c r="P2922" s="6">
        <v>96950</v>
      </c>
      <c r="Q2922" t="s">
        <v>122</v>
      </c>
      <c r="S2922" s="8">
        <v>16702876661</v>
      </c>
      <c r="U2922" t="s">
        <v>488</v>
      </c>
      <c r="V2922">
        <v>812112</v>
      </c>
      <c r="W2922" t="s">
        <v>124</v>
      </c>
      <c r="Y2922" t="s">
        <v>489</v>
      </c>
      <c r="Z2922" t="s">
        <v>490</v>
      </c>
      <c r="AB2922" t="s">
        <v>491</v>
      </c>
      <c r="AC2922" t="s">
        <v>486</v>
      </c>
      <c r="AD2922" t="s">
        <v>487</v>
      </c>
      <c r="AE2922" t="s">
        <v>120</v>
      </c>
      <c r="AF2922" t="s">
        <v>121</v>
      </c>
      <c r="AG2922" s="6">
        <v>96950</v>
      </c>
      <c r="AH2922" t="s">
        <v>122</v>
      </c>
      <c r="AJ2922" s="8">
        <v>16702876661</v>
      </c>
      <c r="AL2922" t="s">
        <v>492</v>
      </c>
      <c r="BE2922" t="str">
        <f>"31-9011.00"</f>
        <v>31-9011.00</v>
      </c>
      <c r="BF2922" t="s">
        <v>225</v>
      </c>
      <c r="BG2922" t="s">
        <v>493</v>
      </c>
      <c r="BH2922" t="s">
        <v>494</v>
      </c>
      <c r="BI2922">
        <v>4</v>
      </c>
      <c r="BJ2922">
        <v>4</v>
      </c>
      <c r="BK2922" s="1">
        <v>45931</v>
      </c>
      <c r="BL2922" s="1">
        <v>46295</v>
      </c>
      <c r="BM2922" s="1">
        <v>45931</v>
      </c>
      <c r="BN2922" s="1">
        <v>46295</v>
      </c>
      <c r="BO2922">
        <v>35</v>
      </c>
      <c r="BP2922">
        <v>7</v>
      </c>
      <c r="BQ2922">
        <v>0</v>
      </c>
      <c r="BR2922">
        <v>0</v>
      </c>
      <c r="BS2922">
        <v>7</v>
      </c>
      <c r="BT2922">
        <v>7</v>
      </c>
      <c r="BU2922">
        <v>7</v>
      </c>
      <c r="BV2922">
        <v>7</v>
      </c>
      <c r="BW2922" t="str">
        <f>"11:00 AM"</f>
        <v>11:00 AM</v>
      </c>
      <c r="BX2922" t="str">
        <f>"6:00 PM"</f>
        <v>6:00 PM</v>
      </c>
      <c r="BY2922" t="s">
        <v>133</v>
      </c>
      <c r="BZ2922">
        <v>0</v>
      </c>
      <c r="CA2922">
        <v>12</v>
      </c>
      <c r="CB2922" t="s">
        <v>117</v>
      </c>
      <c r="CD2922" t="s">
        <v>495</v>
      </c>
      <c r="CE2922" t="s">
        <v>486</v>
      </c>
      <c r="CF2922" t="s">
        <v>487</v>
      </c>
      <c r="CG2922" t="s">
        <v>496</v>
      </c>
      <c r="CH2922" t="s">
        <v>121</v>
      </c>
      <c r="CI2922" s="6">
        <v>96950</v>
      </c>
      <c r="CJ2922" s="10">
        <v>12.37</v>
      </c>
      <c r="CK2922" s="10">
        <v>12.37</v>
      </c>
      <c r="CL2922" s="10">
        <v>18.559999999999999</v>
      </c>
      <c r="CM2922" s="10">
        <v>18.559999999999999</v>
      </c>
      <c r="CN2922" t="s">
        <v>137</v>
      </c>
      <c r="CO2922" t="s">
        <v>194</v>
      </c>
      <c r="CP2922" t="s">
        <v>138</v>
      </c>
      <c r="CR2922" t="s">
        <v>117</v>
      </c>
      <c r="CS2922" t="s">
        <v>139</v>
      </c>
      <c r="CT2922" t="s">
        <v>140</v>
      </c>
      <c r="CU2922" t="s">
        <v>139</v>
      </c>
      <c r="CV2922" t="s">
        <v>140</v>
      </c>
      <c r="CW2922" t="s">
        <v>139</v>
      </c>
      <c r="CX2922" t="s">
        <v>140</v>
      </c>
      <c r="CY2922" t="s">
        <v>497</v>
      </c>
      <c r="CZ2922" s="8">
        <v>16702876661</v>
      </c>
      <c r="DA2922" t="s">
        <v>492</v>
      </c>
      <c r="DB2922" t="s">
        <v>140</v>
      </c>
      <c r="DC2922" t="s">
        <v>139</v>
      </c>
      <c r="DD2922" t="s">
        <v>117</v>
      </c>
    </row>
    <row r="2923" spans="1:114" ht="15" customHeight="1" x14ac:dyDescent="0.35">
      <c r="A2923" t="s">
        <v>262</v>
      </c>
      <c r="B2923" t="s">
        <v>144</v>
      </c>
      <c r="C2923" s="1">
        <v>45812</v>
      </c>
      <c r="D2923" s="1">
        <v>45866</v>
      </c>
      <c r="E2923" t="s">
        <v>116</v>
      </c>
      <c r="F2923" s="1">
        <v>45929</v>
      </c>
      <c r="G2923" t="s">
        <v>117</v>
      </c>
      <c r="H2923" t="s">
        <v>117</v>
      </c>
      <c r="I2923" t="s">
        <v>117</v>
      </c>
      <c r="J2923" t="s">
        <v>263</v>
      </c>
      <c r="K2923" t="s">
        <v>264</v>
      </c>
      <c r="L2923" t="s">
        <v>265</v>
      </c>
      <c r="M2923" t="s">
        <v>266</v>
      </c>
      <c r="N2923" t="s">
        <v>120</v>
      </c>
      <c r="O2923" t="s">
        <v>121</v>
      </c>
      <c r="P2923" s="6">
        <v>96950</v>
      </c>
      <c r="Q2923" t="s">
        <v>122</v>
      </c>
      <c r="S2923" s="8">
        <v>16702878826</v>
      </c>
      <c r="U2923" t="s">
        <v>267</v>
      </c>
      <c r="V2923">
        <v>812111</v>
      </c>
      <c r="W2923" t="s">
        <v>124</v>
      </c>
      <c r="Y2923" t="s">
        <v>268</v>
      </c>
      <c r="Z2923" t="s">
        <v>269</v>
      </c>
      <c r="AB2923" t="s">
        <v>270</v>
      </c>
      <c r="AC2923" t="s">
        <v>265</v>
      </c>
      <c r="AD2923" t="s">
        <v>266</v>
      </c>
      <c r="AE2923" t="s">
        <v>120</v>
      </c>
      <c r="AF2923" t="s">
        <v>121</v>
      </c>
      <c r="AG2923" s="6">
        <v>96950</v>
      </c>
      <c r="AH2923" t="s">
        <v>122</v>
      </c>
      <c r="AJ2923" s="8">
        <v>16702878826</v>
      </c>
      <c r="AL2923" t="s">
        <v>271</v>
      </c>
      <c r="BE2923" t="str">
        <f>"39-5012.00"</f>
        <v>39-5012.00</v>
      </c>
      <c r="BF2923" t="s">
        <v>272</v>
      </c>
      <c r="BG2923" t="s">
        <v>273</v>
      </c>
      <c r="BH2923" t="s">
        <v>274</v>
      </c>
      <c r="BI2923">
        <v>2</v>
      </c>
      <c r="BJ2923">
        <v>2</v>
      </c>
      <c r="BK2923" s="1">
        <v>45931</v>
      </c>
      <c r="BL2923" s="1">
        <v>46295</v>
      </c>
      <c r="BM2923" s="1">
        <v>45931</v>
      </c>
      <c r="BN2923" s="1">
        <v>46295</v>
      </c>
      <c r="BO2923">
        <v>40</v>
      </c>
      <c r="BP2923">
        <v>0</v>
      </c>
      <c r="BQ2923">
        <v>8</v>
      </c>
      <c r="BR2923">
        <v>8</v>
      </c>
      <c r="BS2923">
        <v>8</v>
      </c>
      <c r="BT2923">
        <v>8</v>
      </c>
      <c r="BU2923">
        <v>8</v>
      </c>
      <c r="BV2923">
        <v>0</v>
      </c>
      <c r="BW2923" t="str">
        <f>"8:00 AM"</f>
        <v>8:00 AM</v>
      </c>
      <c r="BX2923" t="str">
        <f>"5:00 PM"</f>
        <v>5:00 PM</v>
      </c>
      <c r="BY2923" t="s">
        <v>133</v>
      </c>
      <c r="BZ2923">
        <v>0</v>
      </c>
      <c r="CA2923">
        <v>24</v>
      </c>
      <c r="CB2923" t="s">
        <v>117</v>
      </c>
      <c r="CD2923" t="s">
        <v>275</v>
      </c>
      <c r="CE2923" t="s">
        <v>265</v>
      </c>
      <c r="CF2923" t="s">
        <v>266</v>
      </c>
      <c r="CG2923" t="s">
        <v>120</v>
      </c>
      <c r="CH2923" t="s">
        <v>121</v>
      </c>
      <c r="CI2923" s="6">
        <v>96950</v>
      </c>
      <c r="CJ2923" s="10">
        <v>7.98</v>
      </c>
      <c r="CK2923" s="10">
        <v>7.98</v>
      </c>
      <c r="CL2923" s="10">
        <v>11.97</v>
      </c>
      <c r="CM2923" s="10">
        <v>11.97</v>
      </c>
      <c r="CN2923" t="s">
        <v>137</v>
      </c>
      <c r="CO2923" t="s">
        <v>140</v>
      </c>
      <c r="CP2923" t="s">
        <v>138</v>
      </c>
      <c r="CR2923" t="s">
        <v>117</v>
      </c>
      <c r="CS2923" t="s">
        <v>139</v>
      </c>
      <c r="CT2923" t="s">
        <v>140</v>
      </c>
      <c r="CU2923" t="s">
        <v>139</v>
      </c>
      <c r="CV2923" t="s">
        <v>140</v>
      </c>
      <c r="CW2923" t="s">
        <v>139</v>
      </c>
      <c r="CX2923" t="s">
        <v>140</v>
      </c>
      <c r="CY2923" t="s">
        <v>276</v>
      </c>
      <c r="CZ2923" s="8">
        <v>16702878826</v>
      </c>
      <c r="DA2923" t="s">
        <v>271</v>
      </c>
      <c r="DB2923" t="s">
        <v>140</v>
      </c>
      <c r="DC2923" t="s">
        <v>139</v>
      </c>
      <c r="DD2923" t="s">
        <v>117</v>
      </c>
    </row>
    <row r="2924" spans="1:114" ht="15" customHeight="1" x14ac:dyDescent="0.35">
      <c r="A2924" t="s">
        <v>15598</v>
      </c>
      <c r="B2924" t="s">
        <v>115</v>
      </c>
      <c r="C2924" s="1">
        <v>45824</v>
      </c>
      <c r="D2924" s="1">
        <v>45866</v>
      </c>
      <c r="E2924" t="s">
        <v>116</v>
      </c>
      <c r="F2924" s="1">
        <v>45990</v>
      </c>
      <c r="G2924" t="s">
        <v>117</v>
      </c>
      <c r="H2924" t="s">
        <v>117</v>
      </c>
      <c r="I2924" t="s">
        <v>117</v>
      </c>
      <c r="J2924" t="s">
        <v>6724</v>
      </c>
      <c r="K2924" t="s">
        <v>140</v>
      </c>
      <c r="L2924" t="s">
        <v>7774</v>
      </c>
      <c r="M2924" t="s">
        <v>6726</v>
      </c>
      <c r="N2924" t="s">
        <v>136</v>
      </c>
      <c r="O2924" t="s">
        <v>121</v>
      </c>
      <c r="P2924" s="6">
        <v>96950</v>
      </c>
      <c r="Q2924" t="s">
        <v>122</v>
      </c>
      <c r="R2924" t="s">
        <v>140</v>
      </c>
      <c r="S2924" s="8">
        <v>16703227415</v>
      </c>
      <c r="U2924" t="s">
        <v>6727</v>
      </c>
      <c r="V2924">
        <v>424720</v>
      </c>
      <c r="W2924" t="s">
        <v>124</v>
      </c>
      <c r="Y2924" t="s">
        <v>6074</v>
      </c>
      <c r="Z2924" t="s">
        <v>7775</v>
      </c>
      <c r="AB2924" t="s">
        <v>997</v>
      </c>
      <c r="AC2924" t="s">
        <v>7774</v>
      </c>
      <c r="AD2924" t="s">
        <v>6726</v>
      </c>
      <c r="AE2924" t="s">
        <v>136</v>
      </c>
      <c r="AF2924" t="s">
        <v>121</v>
      </c>
      <c r="AG2924" s="6">
        <v>96950</v>
      </c>
      <c r="AH2924" t="s">
        <v>122</v>
      </c>
      <c r="AI2924" t="s">
        <v>1187</v>
      </c>
      <c r="AJ2924" s="8">
        <v>16703227415</v>
      </c>
      <c r="AL2924" t="s">
        <v>6730</v>
      </c>
      <c r="BE2924" t="str">
        <f>"43-3031.00"</f>
        <v>43-3031.00</v>
      </c>
      <c r="BF2924" t="s">
        <v>357</v>
      </c>
      <c r="BG2924" t="s">
        <v>13522</v>
      </c>
      <c r="BH2924" t="s">
        <v>1669</v>
      </c>
      <c r="BI2924">
        <v>1</v>
      </c>
      <c r="BK2924" s="1">
        <v>45992</v>
      </c>
      <c r="BL2924" s="1">
        <v>46356</v>
      </c>
      <c r="BO2924">
        <v>35</v>
      </c>
      <c r="BP2924">
        <v>0</v>
      </c>
      <c r="BQ2924">
        <v>7</v>
      </c>
      <c r="BR2924">
        <v>7</v>
      </c>
      <c r="BS2924">
        <v>7</v>
      </c>
      <c r="BT2924">
        <v>7</v>
      </c>
      <c r="BU2924">
        <v>7</v>
      </c>
      <c r="BV2924">
        <v>0</v>
      </c>
      <c r="BW2924" t="str">
        <f>"8:00 AM"</f>
        <v>8:00 AM</v>
      </c>
      <c r="BX2924" t="str">
        <f>"4:00 PM"</f>
        <v>4:00 PM</v>
      </c>
      <c r="BY2924" t="s">
        <v>159</v>
      </c>
      <c r="BZ2924">
        <v>0</v>
      </c>
      <c r="CA2924">
        <v>24</v>
      </c>
      <c r="CB2924" t="s">
        <v>117</v>
      </c>
      <c r="CD2924" s="2" t="s">
        <v>13523</v>
      </c>
      <c r="CE2924" t="s">
        <v>7774</v>
      </c>
      <c r="CF2924" t="s">
        <v>6726</v>
      </c>
      <c r="CG2924" t="s">
        <v>136</v>
      </c>
      <c r="CH2924" t="s">
        <v>121</v>
      </c>
      <c r="CI2924" s="6">
        <v>96950</v>
      </c>
      <c r="CJ2924" s="10">
        <v>12.28</v>
      </c>
      <c r="CK2924" s="10">
        <v>12.28</v>
      </c>
      <c r="CL2924" s="10">
        <v>18.420000000000002</v>
      </c>
      <c r="CM2924" s="10">
        <v>18.420000000000002</v>
      </c>
      <c r="CN2924" t="s">
        <v>137</v>
      </c>
      <c r="CO2924" t="s">
        <v>133</v>
      </c>
      <c r="CP2924" t="s">
        <v>138</v>
      </c>
      <c r="CR2924" t="s">
        <v>117</v>
      </c>
      <c r="CS2924" t="s">
        <v>139</v>
      </c>
      <c r="CT2924" t="s">
        <v>140</v>
      </c>
      <c r="CU2924" t="s">
        <v>139</v>
      </c>
      <c r="CV2924" t="s">
        <v>139</v>
      </c>
      <c r="CW2924" t="s">
        <v>139</v>
      </c>
      <c r="CX2924" t="s">
        <v>140</v>
      </c>
      <c r="CY2924" t="s">
        <v>15599</v>
      </c>
      <c r="CZ2924" s="8">
        <v>16703227415</v>
      </c>
      <c r="DA2924" t="s">
        <v>6730</v>
      </c>
      <c r="DB2924" t="s">
        <v>140</v>
      </c>
      <c r="DC2924" t="s">
        <v>139</v>
      </c>
      <c r="DD2924" t="s">
        <v>117</v>
      </c>
    </row>
    <row r="2925" spans="1:114" ht="15" customHeight="1" x14ac:dyDescent="0.35">
      <c r="A2925" t="s">
        <v>310</v>
      </c>
      <c r="B2925" t="s">
        <v>166</v>
      </c>
      <c r="C2925" s="1">
        <v>45836</v>
      </c>
      <c r="D2925" s="1">
        <v>45866</v>
      </c>
      <c r="E2925" t="s">
        <v>211</v>
      </c>
      <c r="G2925" t="s">
        <v>117</v>
      </c>
      <c r="H2925" t="s">
        <v>117</v>
      </c>
      <c r="I2925" t="s">
        <v>117</v>
      </c>
      <c r="J2925" t="s">
        <v>167</v>
      </c>
      <c r="K2925" t="s">
        <v>168</v>
      </c>
      <c r="L2925" t="s">
        <v>169</v>
      </c>
      <c r="M2925" t="s">
        <v>170</v>
      </c>
      <c r="N2925" t="s">
        <v>136</v>
      </c>
      <c r="O2925" t="s">
        <v>121</v>
      </c>
      <c r="P2925" s="6">
        <v>96950</v>
      </c>
      <c r="Q2925" t="s">
        <v>122</v>
      </c>
      <c r="S2925" s="8">
        <v>16702353027</v>
      </c>
      <c r="U2925" t="s">
        <v>171</v>
      </c>
      <c r="V2925">
        <v>722310</v>
      </c>
      <c r="W2925" t="s">
        <v>124</v>
      </c>
      <c r="Y2925" t="s">
        <v>212</v>
      </c>
      <c r="Z2925" t="s">
        <v>213</v>
      </c>
      <c r="AA2925" t="s">
        <v>214</v>
      </c>
      <c r="AB2925" t="s">
        <v>215</v>
      </c>
      <c r="AC2925" t="s">
        <v>169</v>
      </c>
      <c r="AD2925" t="s">
        <v>170</v>
      </c>
      <c r="AE2925" t="s">
        <v>136</v>
      </c>
      <c r="AF2925" t="s">
        <v>121</v>
      </c>
      <c r="AG2925" s="6">
        <v>96950</v>
      </c>
      <c r="AH2925" t="s">
        <v>122</v>
      </c>
      <c r="AJ2925" s="8">
        <v>16702353027</v>
      </c>
      <c r="AL2925" t="s">
        <v>176</v>
      </c>
      <c r="BE2925" t="str">
        <f>"35-2012.00"</f>
        <v>35-2012.00</v>
      </c>
      <c r="BF2925" t="s">
        <v>311</v>
      </c>
      <c r="BG2925" t="s">
        <v>312</v>
      </c>
      <c r="BH2925" t="s">
        <v>313</v>
      </c>
      <c r="BI2925">
        <v>4</v>
      </c>
      <c r="BK2925" s="1">
        <v>45931</v>
      </c>
      <c r="BL2925" s="1">
        <v>46295</v>
      </c>
      <c r="BO2925">
        <v>35</v>
      </c>
      <c r="BP2925">
        <v>0</v>
      </c>
      <c r="BQ2925">
        <v>7</v>
      </c>
      <c r="BR2925">
        <v>7</v>
      </c>
      <c r="BS2925">
        <v>7</v>
      </c>
      <c r="BT2925">
        <v>7</v>
      </c>
      <c r="BU2925">
        <v>7</v>
      </c>
      <c r="BV2925">
        <v>0</v>
      </c>
      <c r="BW2925" t="str">
        <f>"2:30 AM"</f>
        <v>2:30 AM</v>
      </c>
      <c r="BX2925" t="str">
        <f>"9:30 AM"</f>
        <v>9:30 AM</v>
      </c>
      <c r="BY2925" t="s">
        <v>133</v>
      </c>
      <c r="BZ2925">
        <v>0</v>
      </c>
      <c r="CA2925">
        <v>12</v>
      </c>
      <c r="CB2925" t="s">
        <v>117</v>
      </c>
      <c r="CD2925" t="s">
        <v>314</v>
      </c>
      <c r="CE2925" t="s">
        <v>221</v>
      </c>
      <c r="CG2925" t="s">
        <v>222</v>
      </c>
      <c r="CH2925" t="s">
        <v>121</v>
      </c>
      <c r="CI2925" s="6">
        <v>96951</v>
      </c>
      <c r="CJ2925" s="10">
        <v>8.85</v>
      </c>
      <c r="CL2925" s="10">
        <v>13.28</v>
      </c>
      <c r="CN2925" t="s">
        <v>137</v>
      </c>
      <c r="CO2925" t="s">
        <v>133</v>
      </c>
      <c r="CP2925" t="s">
        <v>138</v>
      </c>
      <c r="CR2925" t="s">
        <v>117</v>
      </c>
      <c r="CS2925" t="s">
        <v>139</v>
      </c>
      <c r="CT2925" t="s">
        <v>140</v>
      </c>
      <c r="CU2925" t="s">
        <v>139</v>
      </c>
      <c r="CV2925" t="s">
        <v>140</v>
      </c>
      <c r="CW2925" t="s">
        <v>139</v>
      </c>
      <c r="CX2925" t="s">
        <v>140</v>
      </c>
      <c r="CY2925" t="s">
        <v>223</v>
      </c>
      <c r="CZ2925" s="8">
        <v>16702353027</v>
      </c>
      <c r="DA2925" t="s">
        <v>176</v>
      </c>
      <c r="DB2925" t="s">
        <v>140</v>
      </c>
      <c r="DC2925" t="s">
        <v>139</v>
      </c>
      <c r="DD2925" t="s">
        <v>117</v>
      </c>
    </row>
    <row r="2926" spans="1:114" ht="15" customHeight="1" x14ac:dyDescent="0.35">
      <c r="A2926" t="s">
        <v>210</v>
      </c>
      <c r="B2926" t="s">
        <v>166</v>
      </c>
      <c r="C2926" s="1">
        <v>45836</v>
      </c>
      <c r="D2926" s="1">
        <v>45866</v>
      </c>
      <c r="E2926" t="s">
        <v>211</v>
      </c>
      <c r="G2926" t="s">
        <v>117</v>
      </c>
      <c r="H2926" t="s">
        <v>117</v>
      </c>
      <c r="I2926" t="s">
        <v>117</v>
      </c>
      <c r="J2926" t="s">
        <v>167</v>
      </c>
      <c r="K2926" t="s">
        <v>168</v>
      </c>
      <c r="L2926" t="s">
        <v>169</v>
      </c>
      <c r="M2926" t="s">
        <v>170</v>
      </c>
      <c r="N2926" t="s">
        <v>136</v>
      </c>
      <c r="O2926" t="s">
        <v>121</v>
      </c>
      <c r="P2926" s="6">
        <v>96950</v>
      </c>
      <c r="Q2926" t="s">
        <v>122</v>
      </c>
      <c r="S2926" s="8">
        <v>16702353027</v>
      </c>
      <c r="U2926" t="s">
        <v>171</v>
      </c>
      <c r="V2926">
        <v>722310</v>
      </c>
      <c r="W2926" t="s">
        <v>124</v>
      </c>
      <c r="Y2926" t="s">
        <v>212</v>
      </c>
      <c r="Z2926" t="s">
        <v>213</v>
      </c>
      <c r="AA2926" t="s">
        <v>214</v>
      </c>
      <c r="AB2926" t="s">
        <v>215</v>
      </c>
      <c r="AC2926" t="s">
        <v>169</v>
      </c>
      <c r="AD2926" t="s">
        <v>216</v>
      </c>
      <c r="AE2926" t="s">
        <v>136</v>
      </c>
      <c r="AF2926" t="s">
        <v>121</v>
      </c>
      <c r="AG2926" s="6">
        <v>96950</v>
      </c>
      <c r="AH2926" t="s">
        <v>122</v>
      </c>
      <c r="AJ2926" s="8">
        <v>16702353027</v>
      </c>
      <c r="AL2926" t="s">
        <v>176</v>
      </c>
      <c r="BE2926" t="str">
        <f>"51-3011.00"</f>
        <v>51-3011.00</v>
      </c>
      <c r="BF2926" t="s">
        <v>217</v>
      </c>
      <c r="BG2926" t="s">
        <v>218</v>
      </c>
      <c r="BH2926" t="s">
        <v>219</v>
      </c>
      <c r="BI2926">
        <v>3</v>
      </c>
      <c r="BK2926" s="1">
        <v>45931</v>
      </c>
      <c r="BL2926" s="1">
        <v>46295</v>
      </c>
      <c r="BO2926">
        <v>35</v>
      </c>
      <c r="BP2926">
        <v>0</v>
      </c>
      <c r="BQ2926">
        <v>7</v>
      </c>
      <c r="BR2926">
        <v>7</v>
      </c>
      <c r="BS2926">
        <v>7</v>
      </c>
      <c r="BT2926">
        <v>7</v>
      </c>
      <c r="BU2926">
        <v>7</v>
      </c>
      <c r="BV2926">
        <v>0</v>
      </c>
      <c r="BW2926" t="str">
        <f>"4:00 AM"</f>
        <v>4:00 AM</v>
      </c>
      <c r="BX2926" t="str">
        <f>"11:00 AM"</f>
        <v>11:00 AM</v>
      </c>
      <c r="BY2926" t="s">
        <v>133</v>
      </c>
      <c r="BZ2926">
        <v>0</v>
      </c>
      <c r="CA2926">
        <v>12</v>
      </c>
      <c r="CB2926" t="s">
        <v>117</v>
      </c>
      <c r="CD2926" t="s">
        <v>220</v>
      </c>
      <c r="CE2926" t="s">
        <v>221</v>
      </c>
      <c r="CG2926" t="s">
        <v>222</v>
      </c>
      <c r="CH2926" t="s">
        <v>121</v>
      </c>
      <c r="CI2926" s="6">
        <v>96951</v>
      </c>
      <c r="CJ2926" s="10">
        <v>8.64</v>
      </c>
      <c r="CL2926" s="10">
        <v>12.96</v>
      </c>
      <c r="CN2926" t="s">
        <v>137</v>
      </c>
      <c r="CO2926" t="s">
        <v>133</v>
      </c>
      <c r="CP2926" t="s">
        <v>138</v>
      </c>
      <c r="CR2926" t="s">
        <v>117</v>
      </c>
      <c r="CS2926" t="s">
        <v>139</v>
      </c>
      <c r="CT2926" t="s">
        <v>140</v>
      </c>
      <c r="CU2926" t="s">
        <v>139</v>
      </c>
      <c r="CV2926" t="s">
        <v>140</v>
      </c>
      <c r="CW2926" t="s">
        <v>139</v>
      </c>
      <c r="CX2926" t="s">
        <v>140</v>
      </c>
      <c r="CY2926" t="s">
        <v>223</v>
      </c>
      <c r="CZ2926" s="8">
        <v>16702353027</v>
      </c>
      <c r="DA2926" t="s">
        <v>176</v>
      </c>
      <c r="DB2926" t="s">
        <v>140</v>
      </c>
      <c r="DC2926" t="s">
        <v>139</v>
      </c>
      <c r="DD2926" t="s">
        <v>117</v>
      </c>
    </row>
    <row r="2927" spans="1:114" ht="15" customHeight="1" x14ac:dyDescent="0.35">
      <c r="A2927" t="s">
        <v>261</v>
      </c>
      <c r="B2927" t="s">
        <v>166</v>
      </c>
      <c r="C2927" s="1">
        <v>45836</v>
      </c>
      <c r="D2927" s="1">
        <v>45866</v>
      </c>
      <c r="E2927" t="s">
        <v>116</v>
      </c>
      <c r="F2927" s="1">
        <v>45960</v>
      </c>
      <c r="G2927" t="s">
        <v>117</v>
      </c>
      <c r="H2927" t="s">
        <v>117</v>
      </c>
      <c r="I2927" t="s">
        <v>117</v>
      </c>
      <c r="J2927" t="s">
        <v>167</v>
      </c>
      <c r="K2927" t="s">
        <v>168</v>
      </c>
      <c r="L2927" t="s">
        <v>169</v>
      </c>
      <c r="M2927" t="s">
        <v>170</v>
      </c>
      <c r="N2927" t="s">
        <v>136</v>
      </c>
      <c r="O2927" t="s">
        <v>121</v>
      </c>
      <c r="P2927" s="6">
        <v>96950</v>
      </c>
      <c r="Q2927" t="s">
        <v>122</v>
      </c>
      <c r="S2927" s="8">
        <v>16702353027</v>
      </c>
      <c r="U2927" t="s">
        <v>171</v>
      </c>
      <c r="V2927">
        <v>722310</v>
      </c>
      <c r="W2927" t="s">
        <v>124</v>
      </c>
      <c r="Y2927" t="s">
        <v>212</v>
      </c>
      <c r="Z2927" t="s">
        <v>213</v>
      </c>
      <c r="AA2927" t="s">
        <v>214</v>
      </c>
      <c r="AB2927" t="s">
        <v>215</v>
      </c>
      <c r="AC2927" t="s">
        <v>169</v>
      </c>
      <c r="AD2927" t="s">
        <v>216</v>
      </c>
      <c r="AE2927" t="s">
        <v>136</v>
      </c>
      <c r="AF2927" t="s">
        <v>121</v>
      </c>
      <c r="AG2927" s="6">
        <v>96950</v>
      </c>
      <c r="AH2927" t="s">
        <v>122</v>
      </c>
      <c r="AJ2927" s="8">
        <v>16702353027</v>
      </c>
      <c r="AL2927" t="s">
        <v>176</v>
      </c>
      <c r="BE2927" t="str">
        <f>"51-3011.00"</f>
        <v>51-3011.00</v>
      </c>
      <c r="BF2927" t="s">
        <v>217</v>
      </c>
      <c r="BG2927" t="s">
        <v>218</v>
      </c>
      <c r="BH2927" t="s">
        <v>219</v>
      </c>
      <c r="BI2927">
        <v>4</v>
      </c>
      <c r="BK2927" s="1">
        <v>45962</v>
      </c>
      <c r="BL2927" s="1">
        <v>46326</v>
      </c>
      <c r="BO2927">
        <v>35</v>
      </c>
      <c r="BP2927">
        <v>0</v>
      </c>
      <c r="BQ2927">
        <v>7</v>
      </c>
      <c r="BR2927">
        <v>7</v>
      </c>
      <c r="BS2927">
        <v>7</v>
      </c>
      <c r="BT2927">
        <v>7</v>
      </c>
      <c r="BU2927">
        <v>7</v>
      </c>
      <c r="BV2927">
        <v>0</v>
      </c>
      <c r="BW2927" t="str">
        <f>"4:00 AM"</f>
        <v>4:00 AM</v>
      </c>
      <c r="BX2927" t="str">
        <f>"11:00 AM"</f>
        <v>11:00 AM</v>
      </c>
      <c r="BY2927" t="s">
        <v>133</v>
      </c>
      <c r="BZ2927">
        <v>0</v>
      </c>
      <c r="CA2927">
        <v>12</v>
      </c>
      <c r="CB2927" t="s">
        <v>117</v>
      </c>
      <c r="CD2927" t="s">
        <v>220</v>
      </c>
      <c r="CE2927" t="s">
        <v>221</v>
      </c>
      <c r="CG2927" t="s">
        <v>222</v>
      </c>
      <c r="CH2927" t="s">
        <v>121</v>
      </c>
      <c r="CI2927" s="6">
        <v>96951</v>
      </c>
      <c r="CJ2927" s="10">
        <v>8.64</v>
      </c>
      <c r="CL2927" s="10">
        <v>12.96</v>
      </c>
      <c r="CN2927" t="s">
        <v>137</v>
      </c>
      <c r="CO2927" t="s">
        <v>133</v>
      </c>
      <c r="CP2927" t="s">
        <v>138</v>
      </c>
      <c r="CR2927" t="s">
        <v>117</v>
      </c>
      <c r="CS2927" t="s">
        <v>139</v>
      </c>
      <c r="CT2927" t="s">
        <v>140</v>
      </c>
      <c r="CU2927" t="s">
        <v>139</v>
      </c>
      <c r="CV2927" t="s">
        <v>140</v>
      </c>
      <c r="CW2927" t="s">
        <v>139</v>
      </c>
      <c r="CX2927" t="s">
        <v>140</v>
      </c>
      <c r="CY2927" t="s">
        <v>223</v>
      </c>
      <c r="CZ2927" s="8">
        <v>16702353027</v>
      </c>
      <c r="DA2927" t="s">
        <v>176</v>
      </c>
      <c r="DB2927" t="s">
        <v>140</v>
      </c>
      <c r="DC2927" t="s">
        <v>139</v>
      </c>
      <c r="DD2927" t="s">
        <v>117</v>
      </c>
    </row>
    <row r="2928" spans="1:114" ht="15" customHeight="1" x14ac:dyDescent="0.35">
      <c r="A2928" t="s">
        <v>7626</v>
      </c>
      <c r="B2928" t="s">
        <v>115</v>
      </c>
      <c r="C2928" s="1">
        <v>45839</v>
      </c>
      <c r="D2928" s="1">
        <v>45866</v>
      </c>
      <c r="E2928" t="s">
        <v>211</v>
      </c>
      <c r="G2928" t="s">
        <v>139</v>
      </c>
      <c r="H2928" t="s">
        <v>117</v>
      </c>
      <c r="I2928" t="s">
        <v>117</v>
      </c>
      <c r="J2928" t="s">
        <v>246</v>
      </c>
      <c r="K2928" t="s">
        <v>246</v>
      </c>
      <c r="L2928" t="s">
        <v>534</v>
      </c>
      <c r="M2928">
        <v>1007</v>
      </c>
      <c r="N2928" t="s">
        <v>248</v>
      </c>
      <c r="O2928" t="s">
        <v>121</v>
      </c>
      <c r="P2928" s="6">
        <v>96951</v>
      </c>
      <c r="Q2928" t="s">
        <v>122</v>
      </c>
      <c r="S2928" s="8">
        <v>16705320350</v>
      </c>
      <c r="U2928" t="s">
        <v>249</v>
      </c>
      <c r="V2928">
        <v>445110</v>
      </c>
      <c r="W2928" t="s">
        <v>124</v>
      </c>
      <c r="Y2928" t="s">
        <v>250</v>
      </c>
      <c r="Z2928" t="s">
        <v>251</v>
      </c>
      <c r="AA2928" t="s">
        <v>252</v>
      </c>
      <c r="AB2928" t="s">
        <v>128</v>
      </c>
      <c r="AC2928" t="s">
        <v>253</v>
      </c>
      <c r="AE2928" t="s">
        <v>248</v>
      </c>
      <c r="AF2928" t="s">
        <v>121</v>
      </c>
      <c r="AG2928" s="6">
        <v>96951</v>
      </c>
      <c r="AH2928" t="s">
        <v>122</v>
      </c>
      <c r="AJ2928" s="8">
        <v>16705320350</v>
      </c>
      <c r="AL2928" t="s">
        <v>254</v>
      </c>
      <c r="BE2928" t="str">
        <f>"37-3011.00"</f>
        <v>37-3011.00</v>
      </c>
      <c r="BF2928" t="s">
        <v>177</v>
      </c>
      <c r="BG2928" t="s">
        <v>4688</v>
      </c>
      <c r="BH2928" t="s">
        <v>4568</v>
      </c>
      <c r="BI2928">
        <v>1</v>
      </c>
      <c r="BK2928" s="1">
        <v>45931</v>
      </c>
      <c r="BL2928" s="1">
        <v>47026</v>
      </c>
      <c r="BO2928">
        <v>40</v>
      </c>
      <c r="BP2928">
        <v>0</v>
      </c>
      <c r="BQ2928">
        <v>7</v>
      </c>
      <c r="BR2928">
        <v>7</v>
      </c>
      <c r="BS2928">
        <v>7</v>
      </c>
      <c r="BT2928">
        <v>7</v>
      </c>
      <c r="BU2928">
        <v>7</v>
      </c>
      <c r="BV2928">
        <v>5</v>
      </c>
      <c r="BW2928" t="str">
        <f>"8:00 AM"</f>
        <v>8:00 AM</v>
      </c>
      <c r="BX2928" t="str">
        <f>"4:00 PM"</f>
        <v>4:00 PM</v>
      </c>
      <c r="BY2928" t="s">
        <v>133</v>
      </c>
      <c r="BZ2928">
        <v>0</v>
      </c>
      <c r="CA2928">
        <v>3</v>
      </c>
      <c r="CB2928" t="s">
        <v>117</v>
      </c>
      <c r="CD2928" t="s">
        <v>4689</v>
      </c>
      <c r="CE2928" t="s">
        <v>259</v>
      </c>
      <c r="CG2928" t="s">
        <v>248</v>
      </c>
      <c r="CH2928" t="s">
        <v>121</v>
      </c>
      <c r="CI2928" s="6">
        <v>96951</v>
      </c>
      <c r="CJ2928" s="10">
        <v>8.57</v>
      </c>
      <c r="CK2928" s="10">
        <v>8.57</v>
      </c>
      <c r="CL2928" s="10">
        <v>12.86</v>
      </c>
      <c r="CM2928" s="10">
        <v>12.86</v>
      </c>
      <c r="CN2928" t="s">
        <v>137</v>
      </c>
      <c r="CO2928" t="s">
        <v>140</v>
      </c>
      <c r="CP2928" t="s">
        <v>138</v>
      </c>
      <c r="CR2928" t="s">
        <v>117</v>
      </c>
      <c r="CS2928" t="s">
        <v>139</v>
      </c>
      <c r="CT2928" t="s">
        <v>139</v>
      </c>
      <c r="CU2928" t="s">
        <v>139</v>
      </c>
      <c r="CV2928" t="s">
        <v>140</v>
      </c>
      <c r="CW2928" t="s">
        <v>139</v>
      </c>
      <c r="CX2928" t="s">
        <v>140</v>
      </c>
      <c r="CY2928" t="s">
        <v>539</v>
      </c>
      <c r="CZ2928" s="8">
        <v>16705320350</v>
      </c>
      <c r="DA2928" t="s">
        <v>254</v>
      </c>
      <c r="DB2928" t="s">
        <v>140</v>
      </c>
      <c r="DC2928" t="s">
        <v>139</v>
      </c>
      <c r="DD2928" t="s">
        <v>117</v>
      </c>
    </row>
    <row r="2929" spans="1:114" ht="15" customHeight="1" x14ac:dyDescent="0.35">
      <c r="A2929" t="s">
        <v>4687</v>
      </c>
      <c r="B2929" t="s">
        <v>115</v>
      </c>
      <c r="C2929" s="1">
        <v>45840</v>
      </c>
      <c r="D2929" s="1">
        <v>45866</v>
      </c>
      <c r="E2929" t="s">
        <v>211</v>
      </c>
      <c r="G2929" t="s">
        <v>139</v>
      </c>
      <c r="H2929" t="s">
        <v>117</v>
      </c>
      <c r="I2929" t="s">
        <v>117</v>
      </c>
      <c r="J2929" t="s">
        <v>246</v>
      </c>
      <c r="K2929" t="s">
        <v>246</v>
      </c>
      <c r="L2929" t="s">
        <v>534</v>
      </c>
      <c r="M2929">
        <v>1007</v>
      </c>
      <c r="N2929" t="s">
        <v>248</v>
      </c>
      <c r="O2929" t="s">
        <v>121</v>
      </c>
      <c r="P2929" s="6">
        <v>96951</v>
      </c>
      <c r="Q2929" t="s">
        <v>122</v>
      </c>
      <c r="S2929" s="8">
        <v>16705320350</v>
      </c>
      <c r="U2929" t="s">
        <v>249</v>
      </c>
      <c r="V2929">
        <v>445110</v>
      </c>
      <c r="W2929" t="s">
        <v>124</v>
      </c>
      <c r="Y2929" t="s">
        <v>250</v>
      </c>
      <c r="Z2929" t="s">
        <v>251</v>
      </c>
      <c r="AA2929" t="s">
        <v>252</v>
      </c>
      <c r="AB2929" t="s">
        <v>128</v>
      </c>
      <c r="AC2929" t="s">
        <v>253</v>
      </c>
      <c r="AE2929" t="s">
        <v>248</v>
      </c>
      <c r="AF2929" t="s">
        <v>121</v>
      </c>
      <c r="AG2929" s="6">
        <v>96951</v>
      </c>
      <c r="AH2929" t="s">
        <v>122</v>
      </c>
      <c r="AJ2929" s="8">
        <v>16705320350</v>
      </c>
      <c r="AL2929" t="s">
        <v>254</v>
      </c>
      <c r="BE2929" t="str">
        <f>"37-3011.00"</f>
        <v>37-3011.00</v>
      </c>
      <c r="BF2929" t="s">
        <v>177</v>
      </c>
      <c r="BG2929" t="s">
        <v>4688</v>
      </c>
      <c r="BH2929" t="s">
        <v>4568</v>
      </c>
      <c r="BI2929">
        <v>1</v>
      </c>
      <c r="BK2929" s="1">
        <v>45931</v>
      </c>
      <c r="BL2929" s="1">
        <v>47026</v>
      </c>
      <c r="BO2929">
        <v>40</v>
      </c>
      <c r="BP2929">
        <v>0</v>
      </c>
      <c r="BQ2929">
        <v>7</v>
      </c>
      <c r="BR2929">
        <v>7</v>
      </c>
      <c r="BS2929">
        <v>7</v>
      </c>
      <c r="BT2929">
        <v>7</v>
      </c>
      <c r="BU2929">
        <v>7</v>
      </c>
      <c r="BV2929">
        <v>5</v>
      </c>
      <c r="BW2929" t="str">
        <f>"8:00 AM"</f>
        <v>8:00 AM</v>
      </c>
      <c r="BX2929" t="str">
        <f>"4:00 PM"</f>
        <v>4:00 PM</v>
      </c>
      <c r="BY2929" t="s">
        <v>133</v>
      </c>
      <c r="BZ2929">
        <v>0</v>
      </c>
      <c r="CA2929">
        <v>3</v>
      </c>
      <c r="CB2929" t="s">
        <v>117</v>
      </c>
      <c r="CD2929" t="s">
        <v>4689</v>
      </c>
      <c r="CE2929" t="s">
        <v>259</v>
      </c>
      <c r="CG2929" t="s">
        <v>248</v>
      </c>
      <c r="CH2929" t="s">
        <v>121</v>
      </c>
      <c r="CI2929" s="6">
        <v>96951</v>
      </c>
      <c r="CJ2929" s="10">
        <v>8.57</v>
      </c>
      <c r="CK2929" s="10">
        <v>8.57</v>
      </c>
      <c r="CL2929" s="10">
        <v>12.86</v>
      </c>
      <c r="CM2929" s="10">
        <v>12.86</v>
      </c>
      <c r="CN2929" t="s">
        <v>137</v>
      </c>
      <c r="CO2929" t="s">
        <v>140</v>
      </c>
      <c r="CP2929" t="s">
        <v>138</v>
      </c>
      <c r="CR2929" t="s">
        <v>117</v>
      </c>
      <c r="CS2929" t="s">
        <v>139</v>
      </c>
      <c r="CT2929" t="s">
        <v>139</v>
      </c>
      <c r="CU2929" t="s">
        <v>139</v>
      </c>
      <c r="CV2929" t="s">
        <v>140</v>
      </c>
      <c r="CW2929" t="s">
        <v>139</v>
      </c>
      <c r="CX2929" t="s">
        <v>140</v>
      </c>
      <c r="CY2929" t="s">
        <v>539</v>
      </c>
      <c r="CZ2929" s="8">
        <v>16705320350</v>
      </c>
      <c r="DA2929" t="s">
        <v>254</v>
      </c>
      <c r="DB2929" t="s">
        <v>140</v>
      </c>
      <c r="DC2929" t="s">
        <v>139</v>
      </c>
      <c r="DD2929" t="s">
        <v>117</v>
      </c>
    </row>
    <row r="2930" spans="1:114" ht="15" customHeight="1" x14ac:dyDescent="0.35">
      <c r="A2930" t="s">
        <v>16232</v>
      </c>
      <c r="B2930" t="s">
        <v>115</v>
      </c>
      <c r="C2930" s="1">
        <v>45858</v>
      </c>
      <c r="D2930" s="1">
        <v>45866</v>
      </c>
      <c r="E2930" t="s">
        <v>211</v>
      </c>
      <c r="G2930" t="s">
        <v>139</v>
      </c>
      <c r="H2930" t="s">
        <v>117</v>
      </c>
      <c r="I2930" t="s">
        <v>117</v>
      </c>
      <c r="J2930" t="s">
        <v>246</v>
      </c>
      <c r="K2930" t="s">
        <v>246</v>
      </c>
      <c r="L2930" t="s">
        <v>247</v>
      </c>
      <c r="N2930" t="s">
        <v>248</v>
      </c>
      <c r="O2930" t="s">
        <v>121</v>
      </c>
      <c r="P2930" s="6">
        <v>96951</v>
      </c>
      <c r="Q2930" t="s">
        <v>122</v>
      </c>
      <c r="S2930" s="8">
        <v>16705320350</v>
      </c>
      <c r="U2930" t="s">
        <v>249</v>
      </c>
      <c r="V2930">
        <v>445110</v>
      </c>
      <c r="W2930" t="s">
        <v>124</v>
      </c>
      <c r="Y2930" t="s">
        <v>250</v>
      </c>
      <c r="Z2930" t="s">
        <v>251</v>
      </c>
      <c r="AA2930" t="s">
        <v>252</v>
      </c>
      <c r="AB2930" t="s">
        <v>128</v>
      </c>
      <c r="AC2930" t="s">
        <v>253</v>
      </c>
      <c r="AE2930" t="s">
        <v>248</v>
      </c>
      <c r="AF2930" t="s">
        <v>121</v>
      </c>
      <c r="AG2930" s="6">
        <v>96951</v>
      </c>
      <c r="AH2930" t="s">
        <v>122</v>
      </c>
      <c r="AJ2930" s="8">
        <v>16705320350</v>
      </c>
      <c r="AL2930" t="s">
        <v>254</v>
      </c>
      <c r="BE2930" t="str">
        <f>"35-2021.00"</f>
        <v>35-2021.00</v>
      </c>
      <c r="BF2930" t="s">
        <v>438</v>
      </c>
      <c r="BG2930" t="s">
        <v>7784</v>
      </c>
      <c r="BH2930" t="s">
        <v>5068</v>
      </c>
      <c r="BI2930">
        <v>1</v>
      </c>
      <c r="BK2930" s="1">
        <v>45931</v>
      </c>
      <c r="BL2930" s="1">
        <v>47026</v>
      </c>
      <c r="BO2930">
        <v>40</v>
      </c>
      <c r="BP2930">
        <v>0</v>
      </c>
      <c r="BQ2930">
        <v>7</v>
      </c>
      <c r="BR2930">
        <v>7</v>
      </c>
      <c r="BS2930">
        <v>7</v>
      </c>
      <c r="BT2930">
        <v>7</v>
      </c>
      <c r="BU2930">
        <v>7</v>
      </c>
      <c r="BV2930">
        <v>5</v>
      </c>
      <c r="BW2930" t="str">
        <f>"8:00 AM"</f>
        <v>8:00 AM</v>
      </c>
      <c r="BX2930" t="str">
        <f>"4:00 PM"</f>
        <v>4:00 PM</v>
      </c>
      <c r="BY2930" t="s">
        <v>159</v>
      </c>
      <c r="BZ2930">
        <v>0</v>
      </c>
      <c r="CA2930">
        <v>12</v>
      </c>
      <c r="CB2930" t="s">
        <v>117</v>
      </c>
      <c r="CD2930" t="s">
        <v>7785</v>
      </c>
      <c r="CE2930" t="s">
        <v>259</v>
      </c>
      <c r="CG2930" t="s">
        <v>248</v>
      </c>
      <c r="CH2930" t="s">
        <v>121</v>
      </c>
      <c r="CI2930" s="6">
        <v>96951</v>
      </c>
      <c r="CJ2930" s="10">
        <v>8.6300000000000008</v>
      </c>
      <c r="CK2930" s="10">
        <v>8.6300000000000008</v>
      </c>
      <c r="CL2930" s="10">
        <v>12.95</v>
      </c>
      <c r="CM2930" s="10">
        <v>12.95</v>
      </c>
      <c r="CN2930" t="s">
        <v>137</v>
      </c>
      <c r="CO2930" t="s">
        <v>140</v>
      </c>
      <c r="CP2930" t="s">
        <v>138</v>
      </c>
      <c r="CR2930" t="s">
        <v>117</v>
      </c>
      <c r="CS2930" t="s">
        <v>139</v>
      </c>
      <c r="CT2930" t="s">
        <v>139</v>
      </c>
      <c r="CU2930" t="s">
        <v>139</v>
      </c>
      <c r="CV2930" t="s">
        <v>140</v>
      </c>
      <c r="CW2930" t="s">
        <v>139</v>
      </c>
      <c r="CX2930" t="s">
        <v>139</v>
      </c>
      <c r="CY2930" t="s">
        <v>539</v>
      </c>
      <c r="CZ2930" s="8">
        <v>16705320350</v>
      </c>
      <c r="DA2930" t="s">
        <v>254</v>
      </c>
      <c r="DB2930" t="s">
        <v>140</v>
      </c>
      <c r="DC2930" t="s">
        <v>139</v>
      </c>
      <c r="DD2930" t="s">
        <v>117</v>
      </c>
    </row>
    <row r="2931" spans="1:114" ht="15" customHeight="1" x14ac:dyDescent="0.35">
      <c r="A2931" t="s">
        <v>11786</v>
      </c>
      <c r="B2931" t="s">
        <v>115</v>
      </c>
      <c r="C2931" s="1">
        <v>45866</v>
      </c>
      <c r="D2931" s="1">
        <v>45866</v>
      </c>
      <c r="E2931" t="s">
        <v>116</v>
      </c>
      <c r="F2931" s="1">
        <v>45929</v>
      </c>
      <c r="G2931" t="s">
        <v>117</v>
      </c>
      <c r="H2931" t="s">
        <v>117</v>
      </c>
      <c r="I2931" t="s">
        <v>117</v>
      </c>
      <c r="J2931" t="s">
        <v>3557</v>
      </c>
      <c r="K2931" t="s">
        <v>3558</v>
      </c>
      <c r="L2931" t="s">
        <v>11679</v>
      </c>
      <c r="M2931" t="s">
        <v>3560</v>
      </c>
      <c r="N2931" t="s">
        <v>136</v>
      </c>
      <c r="O2931" t="s">
        <v>121</v>
      </c>
      <c r="P2931" s="6">
        <v>96950</v>
      </c>
      <c r="Q2931" t="s">
        <v>122</v>
      </c>
      <c r="R2931" t="s">
        <v>1677</v>
      </c>
      <c r="S2931" s="8">
        <v>16702877041</v>
      </c>
      <c r="U2931" t="s">
        <v>3561</v>
      </c>
      <c r="V2931">
        <v>72241</v>
      </c>
      <c r="W2931" t="s">
        <v>124</v>
      </c>
      <c r="Y2931" t="s">
        <v>3562</v>
      </c>
      <c r="Z2931" t="s">
        <v>3563</v>
      </c>
      <c r="AA2931" t="s">
        <v>3564</v>
      </c>
      <c r="AB2931" t="s">
        <v>205</v>
      </c>
      <c r="AC2931" t="s">
        <v>3559</v>
      </c>
      <c r="AD2931" t="s">
        <v>3560</v>
      </c>
      <c r="AE2931" t="s">
        <v>136</v>
      </c>
      <c r="AF2931" t="s">
        <v>121</v>
      </c>
      <c r="AG2931" s="6">
        <v>96950</v>
      </c>
      <c r="AH2931" t="s">
        <v>122</v>
      </c>
      <c r="AJ2931" s="8">
        <v>16702877041</v>
      </c>
      <c r="AL2931" t="s">
        <v>3565</v>
      </c>
      <c r="BE2931" t="str">
        <f>"35-2014.00"</f>
        <v>35-2014.00</v>
      </c>
      <c r="BF2931" t="s">
        <v>191</v>
      </c>
      <c r="BG2931" t="s">
        <v>11680</v>
      </c>
      <c r="BH2931" t="s">
        <v>313</v>
      </c>
      <c r="BI2931">
        <v>5</v>
      </c>
      <c r="BK2931" s="1">
        <v>45931</v>
      </c>
      <c r="BL2931" s="1">
        <v>45930</v>
      </c>
      <c r="BO2931">
        <v>35</v>
      </c>
      <c r="BP2931">
        <v>5</v>
      </c>
      <c r="BQ2931">
        <v>5</v>
      </c>
      <c r="BR2931">
        <v>5</v>
      </c>
      <c r="BS2931">
        <v>5</v>
      </c>
      <c r="BT2931">
        <v>5</v>
      </c>
      <c r="BU2931">
        <v>5</v>
      </c>
      <c r="BV2931">
        <v>5</v>
      </c>
      <c r="BW2931" t="str">
        <f>"5:45 PM"</f>
        <v>5:45 PM</v>
      </c>
      <c r="BX2931" t="str">
        <f>"10:45 PM"</f>
        <v>10:45 PM</v>
      </c>
      <c r="BY2931" t="s">
        <v>133</v>
      </c>
      <c r="BZ2931">
        <v>0</v>
      </c>
      <c r="CA2931">
        <v>12</v>
      </c>
      <c r="CB2931" t="s">
        <v>139</v>
      </c>
      <c r="CC2931">
        <v>2</v>
      </c>
      <c r="CD2931" s="2" t="s">
        <v>11787</v>
      </c>
      <c r="CE2931" t="s">
        <v>11679</v>
      </c>
      <c r="CF2931" t="s">
        <v>3560</v>
      </c>
      <c r="CG2931" t="s">
        <v>136</v>
      </c>
      <c r="CH2931" t="s">
        <v>121</v>
      </c>
      <c r="CI2931" s="6">
        <v>96950</v>
      </c>
      <c r="CJ2931" s="10">
        <v>8.83</v>
      </c>
      <c r="CK2931" s="10">
        <v>8.83</v>
      </c>
      <c r="CL2931" s="10">
        <v>13.25</v>
      </c>
      <c r="CM2931" s="10">
        <v>13.25</v>
      </c>
      <c r="CN2931" t="s">
        <v>137</v>
      </c>
      <c r="CP2931" t="s">
        <v>138</v>
      </c>
      <c r="CR2931" t="s">
        <v>117</v>
      </c>
      <c r="CS2931" t="s">
        <v>139</v>
      </c>
      <c r="CT2931" t="s">
        <v>140</v>
      </c>
      <c r="CU2931" t="s">
        <v>139</v>
      </c>
      <c r="CV2931" t="s">
        <v>140</v>
      </c>
      <c r="CW2931" t="s">
        <v>139</v>
      </c>
      <c r="CX2931" t="s">
        <v>140</v>
      </c>
      <c r="CY2931" t="s">
        <v>3568</v>
      </c>
      <c r="CZ2931" s="8">
        <v>16702877041</v>
      </c>
      <c r="DA2931" t="s">
        <v>11774</v>
      </c>
      <c r="DB2931" t="s">
        <v>140</v>
      </c>
      <c r="DC2931" t="s">
        <v>139</v>
      </c>
      <c r="DD2931" t="s">
        <v>117</v>
      </c>
    </row>
    <row r="2932" spans="1:114" ht="15" customHeight="1" x14ac:dyDescent="0.35">
      <c r="A2932" t="s">
        <v>13493</v>
      </c>
      <c r="B2932" t="s">
        <v>166</v>
      </c>
      <c r="C2932" s="1">
        <v>45785</v>
      </c>
      <c r="D2932" s="1">
        <v>45867</v>
      </c>
      <c r="E2932" t="s">
        <v>211</v>
      </c>
      <c r="G2932" t="s">
        <v>139</v>
      </c>
      <c r="H2932" t="s">
        <v>117</v>
      </c>
      <c r="I2932" t="s">
        <v>117</v>
      </c>
      <c r="J2932" t="s">
        <v>2578</v>
      </c>
      <c r="K2932" t="s">
        <v>2579</v>
      </c>
      <c r="L2932" t="s">
        <v>2580</v>
      </c>
      <c r="N2932" t="s">
        <v>120</v>
      </c>
      <c r="O2932" t="s">
        <v>121</v>
      </c>
      <c r="P2932" s="6">
        <v>96950</v>
      </c>
      <c r="Q2932" t="s">
        <v>122</v>
      </c>
      <c r="S2932" s="8">
        <v>16702331180</v>
      </c>
      <c r="U2932" t="s">
        <v>2581</v>
      </c>
      <c r="V2932">
        <v>722511</v>
      </c>
      <c r="W2932" t="s">
        <v>124</v>
      </c>
      <c r="Y2932" t="s">
        <v>1561</v>
      </c>
      <c r="Z2932" t="s">
        <v>2582</v>
      </c>
      <c r="AB2932" t="s">
        <v>189</v>
      </c>
      <c r="AC2932" t="s">
        <v>2580</v>
      </c>
      <c r="AE2932" t="s">
        <v>120</v>
      </c>
      <c r="AF2932" t="s">
        <v>121</v>
      </c>
      <c r="AG2932" s="6">
        <v>96950</v>
      </c>
      <c r="AH2932" t="s">
        <v>122</v>
      </c>
      <c r="AJ2932" s="8">
        <v>16702862420</v>
      </c>
      <c r="AL2932" t="s">
        <v>2583</v>
      </c>
      <c r="BE2932" t="str">
        <f>"35-2014.00"</f>
        <v>35-2014.00</v>
      </c>
      <c r="BF2932" t="s">
        <v>191</v>
      </c>
      <c r="BG2932" t="s">
        <v>2584</v>
      </c>
      <c r="BH2932" t="s">
        <v>193</v>
      </c>
      <c r="BI2932">
        <v>3</v>
      </c>
      <c r="BK2932" s="1">
        <v>45870</v>
      </c>
      <c r="BL2932" s="1">
        <v>46204</v>
      </c>
      <c r="BO2932">
        <v>35</v>
      </c>
      <c r="BP2932">
        <v>0</v>
      </c>
      <c r="BQ2932">
        <v>0</v>
      </c>
      <c r="BR2932">
        <v>7</v>
      </c>
      <c r="BS2932">
        <v>7</v>
      </c>
      <c r="BT2932">
        <v>7</v>
      </c>
      <c r="BU2932">
        <v>7</v>
      </c>
      <c r="BV2932">
        <v>7</v>
      </c>
      <c r="BW2932" t="str">
        <f>"10:00 AM"</f>
        <v>10:00 AM</v>
      </c>
      <c r="BX2932" t="str">
        <f>"9:00 PM"</f>
        <v>9:00 PM</v>
      </c>
      <c r="BY2932" t="s">
        <v>133</v>
      </c>
      <c r="BZ2932">
        <v>0</v>
      </c>
      <c r="CA2932">
        <v>12</v>
      </c>
      <c r="CB2932" t="s">
        <v>117</v>
      </c>
      <c r="CD2932" t="s">
        <v>2585</v>
      </c>
      <c r="CE2932" t="s">
        <v>2586</v>
      </c>
      <c r="CG2932" t="s">
        <v>136</v>
      </c>
      <c r="CH2932" t="s">
        <v>121</v>
      </c>
      <c r="CI2932" s="6">
        <v>96950</v>
      </c>
      <c r="CJ2932" s="10">
        <v>8.83</v>
      </c>
      <c r="CK2932" s="10">
        <v>8.83</v>
      </c>
      <c r="CL2932" s="10">
        <v>13.25</v>
      </c>
      <c r="CM2932" s="10">
        <v>13.25</v>
      </c>
      <c r="CN2932" t="s">
        <v>137</v>
      </c>
      <c r="CO2932" t="s">
        <v>164</v>
      </c>
      <c r="CP2932" t="s">
        <v>138</v>
      </c>
      <c r="CR2932" t="s">
        <v>117</v>
      </c>
      <c r="CS2932" t="s">
        <v>139</v>
      </c>
      <c r="CT2932" t="s">
        <v>140</v>
      </c>
      <c r="CU2932" t="s">
        <v>139</v>
      </c>
      <c r="CV2932" t="s">
        <v>140</v>
      </c>
      <c r="CW2932" t="s">
        <v>139</v>
      </c>
      <c r="CX2932" t="s">
        <v>140</v>
      </c>
      <c r="CY2932" t="s">
        <v>2587</v>
      </c>
      <c r="CZ2932" s="8">
        <v>16702331180</v>
      </c>
      <c r="DA2932" t="s">
        <v>2583</v>
      </c>
      <c r="DB2932" t="s">
        <v>140</v>
      </c>
      <c r="DC2932" t="s">
        <v>139</v>
      </c>
      <c r="DD2932" t="s">
        <v>117</v>
      </c>
    </row>
    <row r="2933" spans="1:114" ht="15" customHeight="1" x14ac:dyDescent="0.35">
      <c r="A2933" t="s">
        <v>13533</v>
      </c>
      <c r="B2933" t="s">
        <v>166</v>
      </c>
      <c r="C2933" s="1">
        <v>45791</v>
      </c>
      <c r="D2933" s="1">
        <v>45867</v>
      </c>
      <c r="E2933" t="s">
        <v>116</v>
      </c>
      <c r="F2933" s="1">
        <v>45929</v>
      </c>
      <c r="G2933" t="s">
        <v>117</v>
      </c>
      <c r="H2933" t="s">
        <v>117</v>
      </c>
      <c r="I2933" t="s">
        <v>117</v>
      </c>
      <c r="J2933" t="s">
        <v>4960</v>
      </c>
      <c r="K2933" t="s">
        <v>4961</v>
      </c>
      <c r="L2933" t="s">
        <v>4962</v>
      </c>
      <c r="N2933" t="s">
        <v>136</v>
      </c>
      <c r="O2933" t="s">
        <v>121</v>
      </c>
      <c r="P2933" s="6">
        <v>96950</v>
      </c>
      <c r="Q2933" t="s">
        <v>122</v>
      </c>
      <c r="S2933" s="8">
        <v>16702870701</v>
      </c>
      <c r="U2933" t="s">
        <v>4851</v>
      </c>
      <c r="V2933">
        <v>624410</v>
      </c>
      <c r="W2933" t="s">
        <v>124</v>
      </c>
      <c r="Y2933" t="s">
        <v>1632</v>
      </c>
      <c r="Z2933" t="s">
        <v>4963</v>
      </c>
      <c r="AA2933" t="s">
        <v>4964</v>
      </c>
      <c r="AB2933" t="s">
        <v>4965</v>
      </c>
      <c r="AC2933" t="s">
        <v>4962</v>
      </c>
      <c r="AE2933" t="s">
        <v>136</v>
      </c>
      <c r="AF2933" t="s">
        <v>121</v>
      </c>
      <c r="AG2933" s="6">
        <v>96950</v>
      </c>
      <c r="AH2933" t="s">
        <v>122</v>
      </c>
      <c r="AJ2933" s="8">
        <v>16702870701</v>
      </c>
      <c r="AL2933" t="s">
        <v>4861</v>
      </c>
      <c r="BE2933" t="str">
        <f>"39-9011.00"</f>
        <v>39-9011.00</v>
      </c>
      <c r="BF2933" t="s">
        <v>614</v>
      </c>
      <c r="BG2933" t="s">
        <v>9850</v>
      </c>
      <c r="BH2933" t="s">
        <v>614</v>
      </c>
      <c r="BI2933">
        <v>5</v>
      </c>
      <c r="BK2933" s="1">
        <v>45931</v>
      </c>
      <c r="BL2933" s="1">
        <v>46295</v>
      </c>
      <c r="BO2933">
        <v>35</v>
      </c>
      <c r="BP2933">
        <v>0</v>
      </c>
      <c r="BQ2933">
        <v>7</v>
      </c>
      <c r="BR2933">
        <v>7</v>
      </c>
      <c r="BS2933">
        <v>7</v>
      </c>
      <c r="BT2933">
        <v>7</v>
      </c>
      <c r="BU2933">
        <v>7</v>
      </c>
      <c r="BV2933">
        <v>0</v>
      </c>
      <c r="BW2933" t="str">
        <f>"8:00 AM"</f>
        <v>8:00 AM</v>
      </c>
      <c r="BX2933" t="str">
        <f>"4:00 PM"</f>
        <v>4:00 PM</v>
      </c>
      <c r="BY2933" t="s">
        <v>133</v>
      </c>
      <c r="BZ2933">
        <v>0</v>
      </c>
      <c r="CA2933">
        <v>3</v>
      </c>
      <c r="CB2933" t="s">
        <v>117</v>
      </c>
      <c r="CD2933" t="s">
        <v>9851</v>
      </c>
      <c r="CE2933" t="s">
        <v>4968</v>
      </c>
      <c r="CF2933" t="s">
        <v>1353</v>
      </c>
      <c r="CG2933" t="s">
        <v>136</v>
      </c>
      <c r="CH2933" t="s">
        <v>121</v>
      </c>
      <c r="CI2933" s="6">
        <v>96950</v>
      </c>
      <c r="CJ2933" s="10">
        <v>7.81</v>
      </c>
      <c r="CK2933" s="10">
        <v>7.81</v>
      </c>
      <c r="CL2933" s="10">
        <v>11.72</v>
      </c>
      <c r="CM2933" s="10">
        <v>11.72</v>
      </c>
      <c r="CN2933" t="s">
        <v>137</v>
      </c>
      <c r="CP2933" t="s">
        <v>138</v>
      </c>
      <c r="CR2933" t="s">
        <v>117</v>
      </c>
      <c r="CS2933" t="s">
        <v>139</v>
      </c>
      <c r="CT2933" t="s">
        <v>140</v>
      </c>
      <c r="CU2933" t="s">
        <v>139</v>
      </c>
      <c r="CV2933" t="s">
        <v>140</v>
      </c>
      <c r="CW2933" t="s">
        <v>139</v>
      </c>
      <c r="CX2933" t="s">
        <v>140</v>
      </c>
      <c r="CY2933" t="s">
        <v>9852</v>
      </c>
      <c r="CZ2933" s="8">
        <v>16702870701</v>
      </c>
      <c r="DA2933" t="s">
        <v>4861</v>
      </c>
      <c r="DB2933" t="s">
        <v>309</v>
      </c>
      <c r="DC2933" t="s">
        <v>139</v>
      </c>
      <c r="DD2933" t="s">
        <v>117</v>
      </c>
    </row>
    <row r="2934" spans="1:114" ht="15" customHeight="1" x14ac:dyDescent="0.35">
      <c r="A2934" t="s">
        <v>11793</v>
      </c>
      <c r="B2934" t="s">
        <v>144</v>
      </c>
      <c r="C2934" s="1">
        <v>45806</v>
      </c>
      <c r="D2934" s="1">
        <v>45867</v>
      </c>
      <c r="E2934" t="s">
        <v>116</v>
      </c>
      <c r="F2934" s="1">
        <v>45930</v>
      </c>
      <c r="G2934" t="s">
        <v>117</v>
      </c>
      <c r="H2934" t="s">
        <v>117</v>
      </c>
      <c r="I2934" t="s">
        <v>117</v>
      </c>
      <c r="J2934" t="s">
        <v>379</v>
      </c>
      <c r="L2934" t="s">
        <v>7659</v>
      </c>
      <c r="M2934" t="s">
        <v>381</v>
      </c>
      <c r="N2934" t="s">
        <v>120</v>
      </c>
      <c r="O2934" t="s">
        <v>121</v>
      </c>
      <c r="P2934" s="6">
        <v>96950</v>
      </c>
      <c r="Q2934" t="s">
        <v>122</v>
      </c>
      <c r="R2934" t="s">
        <v>382</v>
      </c>
      <c r="S2934" s="8">
        <v>16702858455</v>
      </c>
      <c r="U2934" t="s">
        <v>383</v>
      </c>
      <c r="V2934">
        <v>488510</v>
      </c>
      <c r="W2934" t="s">
        <v>124</v>
      </c>
      <c r="Y2934" t="s">
        <v>252</v>
      </c>
      <c r="Z2934" t="s">
        <v>384</v>
      </c>
      <c r="AA2934" t="s">
        <v>385</v>
      </c>
      <c r="AB2934" t="s">
        <v>189</v>
      </c>
      <c r="AC2934" t="s">
        <v>7659</v>
      </c>
      <c r="AD2934" t="s">
        <v>381</v>
      </c>
      <c r="AE2934" t="s">
        <v>120</v>
      </c>
      <c r="AF2934" t="s">
        <v>121</v>
      </c>
      <c r="AG2934" s="6">
        <v>96950</v>
      </c>
      <c r="AH2934" t="s">
        <v>122</v>
      </c>
      <c r="AI2934" t="s">
        <v>382</v>
      </c>
      <c r="AJ2934" s="8">
        <v>16702858455</v>
      </c>
      <c r="AL2934" t="s">
        <v>386</v>
      </c>
      <c r="BE2934" t="str">
        <f>"53-7065.00"</f>
        <v>53-7065.00</v>
      </c>
      <c r="BF2934" t="s">
        <v>255</v>
      </c>
      <c r="BG2934" t="s">
        <v>11794</v>
      </c>
      <c r="BH2934" t="s">
        <v>11795</v>
      </c>
      <c r="BI2934">
        <v>1</v>
      </c>
      <c r="BJ2934">
        <v>1</v>
      </c>
      <c r="BK2934" s="1">
        <v>45932</v>
      </c>
      <c r="BL2934" s="1">
        <v>46296</v>
      </c>
      <c r="BM2934" s="1">
        <v>45932</v>
      </c>
      <c r="BN2934" s="1">
        <v>46296</v>
      </c>
      <c r="BO2934">
        <v>35</v>
      </c>
      <c r="BP2934">
        <v>0</v>
      </c>
      <c r="BQ2934">
        <v>7</v>
      </c>
      <c r="BR2934">
        <v>7</v>
      </c>
      <c r="BS2934">
        <v>7</v>
      </c>
      <c r="BT2934">
        <v>7</v>
      </c>
      <c r="BU2934">
        <v>7</v>
      </c>
      <c r="BV2934">
        <v>0</v>
      </c>
      <c r="BW2934" t="str">
        <f>"9:00 AM"</f>
        <v>9:00 AM</v>
      </c>
      <c r="BX2934" t="str">
        <f>"5:00 PM"</f>
        <v>5:00 PM</v>
      </c>
      <c r="BY2934" t="s">
        <v>133</v>
      </c>
      <c r="BZ2934">
        <v>0</v>
      </c>
      <c r="CA2934">
        <v>6</v>
      </c>
      <c r="CB2934" t="s">
        <v>117</v>
      </c>
      <c r="CD2934" t="s">
        <v>393</v>
      </c>
      <c r="CE2934" t="s">
        <v>392</v>
      </c>
      <c r="CF2934" t="s">
        <v>381</v>
      </c>
      <c r="CG2934" t="s">
        <v>120</v>
      </c>
      <c r="CH2934" t="s">
        <v>121</v>
      </c>
      <c r="CI2934" s="6">
        <v>96950</v>
      </c>
      <c r="CJ2934" s="10">
        <v>8.86</v>
      </c>
      <c r="CK2934" s="10">
        <v>8.86</v>
      </c>
      <c r="CL2934" s="10">
        <v>13.29</v>
      </c>
      <c r="CM2934" s="10">
        <v>13.29</v>
      </c>
      <c r="CN2934" t="s">
        <v>137</v>
      </c>
      <c r="CO2934" t="s">
        <v>393</v>
      </c>
      <c r="CP2934" t="s">
        <v>138</v>
      </c>
      <c r="CR2934" t="s">
        <v>117</v>
      </c>
      <c r="CS2934" t="s">
        <v>139</v>
      </c>
      <c r="CT2934" t="s">
        <v>140</v>
      </c>
      <c r="CU2934" t="s">
        <v>139</v>
      </c>
      <c r="CV2934" t="s">
        <v>140</v>
      </c>
      <c r="CW2934" t="s">
        <v>139</v>
      </c>
      <c r="CX2934" t="s">
        <v>140</v>
      </c>
      <c r="CY2934" t="s">
        <v>394</v>
      </c>
      <c r="CZ2934" s="8">
        <v>16703226478</v>
      </c>
      <c r="DA2934" t="s">
        <v>386</v>
      </c>
      <c r="DB2934" t="s">
        <v>292</v>
      </c>
      <c r="DC2934" t="s">
        <v>139</v>
      </c>
      <c r="DD2934" t="s">
        <v>117</v>
      </c>
    </row>
    <row r="2935" spans="1:114" ht="15" customHeight="1" x14ac:dyDescent="0.35">
      <c r="A2935" t="s">
        <v>9861</v>
      </c>
      <c r="B2935" t="s">
        <v>166</v>
      </c>
      <c r="C2935" s="1">
        <v>45807</v>
      </c>
      <c r="D2935" s="1">
        <v>45867</v>
      </c>
      <c r="E2935" t="s">
        <v>211</v>
      </c>
      <c r="G2935" t="s">
        <v>117</v>
      </c>
      <c r="H2935" t="s">
        <v>117</v>
      </c>
      <c r="I2935" t="s">
        <v>117</v>
      </c>
      <c r="J2935" t="s">
        <v>1648</v>
      </c>
      <c r="K2935" t="s">
        <v>1649</v>
      </c>
      <c r="L2935" t="s">
        <v>1650</v>
      </c>
      <c r="M2935" t="s">
        <v>1651</v>
      </c>
      <c r="N2935" t="s">
        <v>136</v>
      </c>
      <c r="O2935" t="s">
        <v>121</v>
      </c>
      <c r="P2935" s="6">
        <v>96950</v>
      </c>
      <c r="Q2935" t="s">
        <v>122</v>
      </c>
      <c r="S2935" s="8">
        <v>16703222653</v>
      </c>
      <c r="U2935" t="s">
        <v>1652</v>
      </c>
      <c r="V2935">
        <v>722515</v>
      </c>
      <c r="W2935" t="s">
        <v>124</v>
      </c>
      <c r="Y2935" t="s">
        <v>1653</v>
      </c>
      <c r="Z2935" t="s">
        <v>1654</v>
      </c>
      <c r="AA2935" t="s">
        <v>1655</v>
      </c>
      <c r="AB2935" t="s">
        <v>1656</v>
      </c>
      <c r="AC2935" t="s">
        <v>1650</v>
      </c>
      <c r="AD2935" t="s">
        <v>1651</v>
      </c>
      <c r="AE2935" t="s">
        <v>136</v>
      </c>
      <c r="AF2935" t="s">
        <v>121</v>
      </c>
      <c r="AG2935" s="6">
        <v>96950</v>
      </c>
      <c r="AH2935" t="s">
        <v>122</v>
      </c>
      <c r="AJ2935" s="8">
        <v>16703222653</v>
      </c>
      <c r="AL2935" t="s">
        <v>1657</v>
      </c>
      <c r="BE2935" t="str">
        <f>"35-3031.00"</f>
        <v>35-3031.00</v>
      </c>
      <c r="BF2935" t="s">
        <v>788</v>
      </c>
      <c r="BG2935" t="s">
        <v>2085</v>
      </c>
      <c r="BH2935" t="s">
        <v>788</v>
      </c>
      <c r="BI2935">
        <v>5</v>
      </c>
      <c r="BK2935" s="1">
        <v>45925</v>
      </c>
      <c r="BL2935" s="1">
        <v>46289</v>
      </c>
      <c r="BO2935">
        <v>35</v>
      </c>
      <c r="BP2935">
        <v>5</v>
      </c>
      <c r="BQ2935">
        <v>5</v>
      </c>
      <c r="BR2935">
        <v>5</v>
      </c>
      <c r="BS2935">
        <v>5</v>
      </c>
      <c r="BT2935">
        <v>5</v>
      </c>
      <c r="BU2935">
        <v>5</v>
      </c>
      <c r="BV2935">
        <v>5</v>
      </c>
      <c r="BW2935" t="str">
        <f>"8:00 AM"</f>
        <v>8:00 AM</v>
      </c>
      <c r="BX2935" t="str">
        <f>"2:00 PM"</f>
        <v>2:00 PM</v>
      </c>
      <c r="BY2935" t="s">
        <v>133</v>
      </c>
      <c r="BZ2935">
        <v>0</v>
      </c>
      <c r="CA2935">
        <v>12</v>
      </c>
      <c r="CB2935" t="s">
        <v>117</v>
      </c>
      <c r="CD2935" s="2" t="s">
        <v>9862</v>
      </c>
      <c r="CE2935" t="s">
        <v>1650</v>
      </c>
      <c r="CF2935" t="s">
        <v>1651</v>
      </c>
      <c r="CG2935" t="s">
        <v>136</v>
      </c>
      <c r="CH2935" t="s">
        <v>121</v>
      </c>
      <c r="CI2935" s="6">
        <v>96950</v>
      </c>
      <c r="CJ2935" s="10">
        <v>8.0399999999999991</v>
      </c>
      <c r="CK2935" s="10">
        <v>8.0399999999999991</v>
      </c>
      <c r="CL2935" s="10">
        <v>12.06</v>
      </c>
      <c r="CM2935" s="10">
        <v>12.06</v>
      </c>
      <c r="CN2935" t="s">
        <v>137</v>
      </c>
      <c r="CO2935" t="s">
        <v>1661</v>
      </c>
      <c r="CP2935" t="s">
        <v>138</v>
      </c>
      <c r="CR2935" t="s">
        <v>117</v>
      </c>
      <c r="CS2935" t="s">
        <v>139</v>
      </c>
      <c r="CT2935" t="s">
        <v>140</v>
      </c>
      <c r="CU2935" t="s">
        <v>139</v>
      </c>
      <c r="CV2935" t="s">
        <v>140</v>
      </c>
      <c r="CW2935" t="s">
        <v>139</v>
      </c>
      <c r="CX2935" t="s">
        <v>140</v>
      </c>
      <c r="CY2935" t="s">
        <v>4742</v>
      </c>
      <c r="CZ2935" s="8">
        <v>16703222653</v>
      </c>
      <c r="DA2935" t="s">
        <v>1657</v>
      </c>
      <c r="DB2935" t="s">
        <v>142</v>
      </c>
      <c r="DC2935" t="s">
        <v>139</v>
      </c>
      <c r="DD2935" t="s">
        <v>117</v>
      </c>
    </row>
    <row r="2936" spans="1:114" ht="15" customHeight="1" x14ac:dyDescent="0.35">
      <c r="A2936" t="s">
        <v>11770</v>
      </c>
      <c r="B2936" t="s">
        <v>166</v>
      </c>
      <c r="C2936" s="1">
        <v>45807</v>
      </c>
      <c r="D2936" s="1">
        <v>45867</v>
      </c>
      <c r="E2936" t="s">
        <v>211</v>
      </c>
      <c r="G2936" t="s">
        <v>117</v>
      </c>
      <c r="H2936" t="s">
        <v>117</v>
      </c>
      <c r="I2936" t="s">
        <v>117</v>
      </c>
      <c r="J2936" t="s">
        <v>1648</v>
      </c>
      <c r="K2936" t="s">
        <v>1649</v>
      </c>
      <c r="L2936" t="s">
        <v>1650</v>
      </c>
      <c r="M2936" t="s">
        <v>1651</v>
      </c>
      <c r="N2936" t="s">
        <v>136</v>
      </c>
      <c r="O2936" t="s">
        <v>121</v>
      </c>
      <c r="P2936" s="6">
        <v>96950</v>
      </c>
      <c r="Q2936" t="s">
        <v>122</v>
      </c>
      <c r="S2936" s="8">
        <v>16703222653</v>
      </c>
      <c r="U2936" t="s">
        <v>1652</v>
      </c>
      <c r="V2936">
        <v>722515</v>
      </c>
      <c r="W2936" t="s">
        <v>124</v>
      </c>
      <c r="Y2936" t="s">
        <v>1653</v>
      </c>
      <c r="Z2936" t="s">
        <v>1654</v>
      </c>
      <c r="AA2936" t="s">
        <v>1655</v>
      </c>
      <c r="AB2936" t="s">
        <v>1656</v>
      </c>
      <c r="AC2936" t="s">
        <v>1650</v>
      </c>
      <c r="AD2936" t="s">
        <v>1651</v>
      </c>
      <c r="AE2936" t="s">
        <v>136</v>
      </c>
      <c r="AF2936" t="s">
        <v>121</v>
      </c>
      <c r="AG2936" s="6">
        <v>96950</v>
      </c>
      <c r="AH2936" t="s">
        <v>122</v>
      </c>
      <c r="AJ2936" s="8">
        <v>16703222653</v>
      </c>
      <c r="AL2936" t="s">
        <v>1657</v>
      </c>
      <c r="BE2936" t="str">
        <f>"35-2014.00"</f>
        <v>35-2014.00</v>
      </c>
      <c r="BF2936" t="s">
        <v>191</v>
      </c>
      <c r="BG2936" t="s">
        <v>8272</v>
      </c>
      <c r="BH2936" t="s">
        <v>217</v>
      </c>
      <c r="BI2936">
        <v>5</v>
      </c>
      <c r="BK2936" s="1">
        <v>45925</v>
      </c>
      <c r="BL2936" s="1">
        <v>46289</v>
      </c>
      <c r="BO2936">
        <v>35</v>
      </c>
      <c r="BP2936">
        <v>5</v>
      </c>
      <c r="BQ2936">
        <v>5</v>
      </c>
      <c r="BR2936">
        <v>5</v>
      </c>
      <c r="BS2936">
        <v>5</v>
      </c>
      <c r="BT2936">
        <v>5</v>
      </c>
      <c r="BU2936">
        <v>5</v>
      </c>
      <c r="BV2936">
        <v>5</v>
      </c>
      <c r="BW2936" t="str">
        <f>"8:00 AM"</f>
        <v>8:00 AM</v>
      </c>
      <c r="BX2936" t="str">
        <f>"2:00 PM"</f>
        <v>2:00 PM</v>
      </c>
      <c r="BY2936" t="s">
        <v>133</v>
      </c>
      <c r="BZ2936">
        <v>0</v>
      </c>
      <c r="CA2936">
        <v>12</v>
      </c>
      <c r="CB2936" t="s">
        <v>117</v>
      </c>
      <c r="CD2936" s="2" t="s">
        <v>11771</v>
      </c>
      <c r="CE2936" t="s">
        <v>1650</v>
      </c>
      <c r="CF2936" t="s">
        <v>1651</v>
      </c>
      <c r="CG2936" t="s">
        <v>136</v>
      </c>
      <c r="CH2936" t="s">
        <v>121</v>
      </c>
      <c r="CI2936" s="6">
        <v>96950</v>
      </c>
      <c r="CJ2936" s="10">
        <v>8.83</v>
      </c>
      <c r="CK2936" s="10">
        <v>8.83</v>
      </c>
      <c r="CL2936" s="10">
        <v>13.25</v>
      </c>
      <c r="CM2936" s="10">
        <v>13.25</v>
      </c>
      <c r="CN2936" t="s">
        <v>137</v>
      </c>
      <c r="CO2936" t="s">
        <v>1661</v>
      </c>
      <c r="CP2936" t="s">
        <v>138</v>
      </c>
      <c r="CR2936" t="s">
        <v>117</v>
      </c>
      <c r="CS2936" t="s">
        <v>139</v>
      </c>
      <c r="CT2936" t="s">
        <v>140</v>
      </c>
      <c r="CU2936" t="s">
        <v>139</v>
      </c>
      <c r="CV2936" t="s">
        <v>140</v>
      </c>
      <c r="CW2936" t="s">
        <v>139</v>
      </c>
      <c r="CX2936" t="s">
        <v>140</v>
      </c>
      <c r="CY2936" t="s">
        <v>4742</v>
      </c>
      <c r="CZ2936" s="8">
        <v>16703222653</v>
      </c>
      <c r="DA2936" t="s">
        <v>1657</v>
      </c>
      <c r="DB2936" t="s">
        <v>142</v>
      </c>
      <c r="DC2936" t="s">
        <v>139</v>
      </c>
      <c r="DD2936" t="s">
        <v>117</v>
      </c>
    </row>
    <row r="2937" spans="1:114" ht="15" customHeight="1" x14ac:dyDescent="0.35">
      <c r="A2937" t="s">
        <v>14994</v>
      </c>
      <c r="B2937" t="s">
        <v>144</v>
      </c>
      <c r="C2937" s="1">
        <v>45808</v>
      </c>
      <c r="D2937" s="1">
        <v>45867</v>
      </c>
      <c r="E2937" t="s">
        <v>211</v>
      </c>
      <c r="G2937" t="s">
        <v>117</v>
      </c>
      <c r="H2937" t="s">
        <v>117</v>
      </c>
      <c r="I2937" t="s">
        <v>117</v>
      </c>
      <c r="J2937" t="s">
        <v>4166</v>
      </c>
      <c r="K2937" t="s">
        <v>4167</v>
      </c>
      <c r="L2937" t="s">
        <v>4168</v>
      </c>
      <c r="N2937" t="s">
        <v>136</v>
      </c>
      <c r="O2937" t="s">
        <v>121</v>
      </c>
      <c r="P2937" s="6">
        <v>96950</v>
      </c>
      <c r="Q2937" t="s">
        <v>122</v>
      </c>
      <c r="R2937" t="s">
        <v>164</v>
      </c>
      <c r="S2937" s="8">
        <v>16702344010</v>
      </c>
      <c r="U2937" t="s">
        <v>4169</v>
      </c>
      <c r="V2937">
        <v>561320</v>
      </c>
      <c r="W2937" t="s">
        <v>124</v>
      </c>
      <c r="Y2937" t="s">
        <v>4170</v>
      </c>
      <c r="Z2937" t="s">
        <v>4171</v>
      </c>
      <c r="AA2937" t="s">
        <v>4172</v>
      </c>
      <c r="AB2937" t="s">
        <v>474</v>
      </c>
      <c r="AC2937" t="s">
        <v>4173</v>
      </c>
      <c r="AE2937" t="s">
        <v>136</v>
      </c>
      <c r="AF2937" t="s">
        <v>121</v>
      </c>
      <c r="AG2937" s="6">
        <v>96950</v>
      </c>
      <c r="AH2937" t="s">
        <v>122</v>
      </c>
      <c r="AJ2937" s="8">
        <v>16702854775</v>
      </c>
      <c r="AL2937" t="s">
        <v>4174</v>
      </c>
      <c r="BE2937" t="str">
        <f>"49-9071.00"</f>
        <v>49-9071.00</v>
      </c>
      <c r="BF2937" t="s">
        <v>156</v>
      </c>
      <c r="BG2937" t="s">
        <v>4175</v>
      </c>
      <c r="BH2937" t="s">
        <v>156</v>
      </c>
      <c r="BI2937">
        <v>16</v>
      </c>
      <c r="BJ2937">
        <v>16</v>
      </c>
      <c r="BK2937" s="1">
        <v>45831</v>
      </c>
      <c r="BL2937" s="1">
        <v>46195</v>
      </c>
      <c r="BM2937" s="1">
        <v>45867</v>
      </c>
      <c r="BN2937" s="1">
        <v>46195</v>
      </c>
      <c r="BO2937">
        <v>40</v>
      </c>
      <c r="BP2937">
        <v>0</v>
      </c>
      <c r="BQ2937">
        <v>8</v>
      </c>
      <c r="BR2937">
        <v>8</v>
      </c>
      <c r="BS2937">
        <v>8</v>
      </c>
      <c r="BT2937">
        <v>8</v>
      </c>
      <c r="BU2937">
        <v>8</v>
      </c>
      <c r="BV2937">
        <v>0</v>
      </c>
      <c r="BW2937" t="str">
        <f>"8:00 AM"</f>
        <v>8:00 AM</v>
      </c>
      <c r="BX2937" t="str">
        <f>"5:00 PM"</f>
        <v>5:00 PM</v>
      </c>
      <c r="BY2937" t="s">
        <v>159</v>
      </c>
      <c r="BZ2937">
        <v>0</v>
      </c>
      <c r="CA2937">
        <v>12</v>
      </c>
      <c r="CB2937" t="s">
        <v>117</v>
      </c>
      <c r="CD2937" t="s">
        <v>4176</v>
      </c>
      <c r="CE2937" t="s">
        <v>4177</v>
      </c>
      <c r="CG2937" t="s">
        <v>136</v>
      </c>
      <c r="CH2937" t="s">
        <v>121</v>
      </c>
      <c r="CI2937" s="6">
        <v>96950</v>
      </c>
      <c r="CJ2937" s="10">
        <v>9.75</v>
      </c>
      <c r="CK2937" s="10">
        <v>9.75</v>
      </c>
      <c r="CN2937" t="s">
        <v>137</v>
      </c>
      <c r="CO2937" t="s">
        <v>164</v>
      </c>
      <c r="CP2937" t="s">
        <v>138</v>
      </c>
      <c r="CR2937" t="s">
        <v>117</v>
      </c>
      <c r="CS2937" t="s">
        <v>139</v>
      </c>
      <c r="CT2937" t="s">
        <v>139</v>
      </c>
      <c r="CU2937" t="s">
        <v>140</v>
      </c>
      <c r="CV2937" t="s">
        <v>140</v>
      </c>
      <c r="CW2937" t="s">
        <v>139</v>
      </c>
      <c r="CX2937" t="s">
        <v>139</v>
      </c>
      <c r="CY2937" t="s">
        <v>14774</v>
      </c>
      <c r="CZ2937" s="8">
        <v>16702344010</v>
      </c>
      <c r="DA2937" t="s">
        <v>4174</v>
      </c>
      <c r="DB2937" t="s">
        <v>140</v>
      </c>
      <c r="DC2937" t="s">
        <v>139</v>
      </c>
      <c r="DD2937" t="s">
        <v>117</v>
      </c>
    </row>
    <row r="2938" spans="1:114" ht="15" customHeight="1" x14ac:dyDescent="0.35">
      <c r="A2938" t="s">
        <v>9848</v>
      </c>
      <c r="B2938" t="s">
        <v>166</v>
      </c>
      <c r="C2938" s="1">
        <v>45809</v>
      </c>
      <c r="D2938" s="1">
        <v>45867</v>
      </c>
      <c r="E2938" t="s">
        <v>211</v>
      </c>
      <c r="G2938" t="s">
        <v>117</v>
      </c>
      <c r="H2938" t="s">
        <v>117</v>
      </c>
      <c r="I2938" t="s">
        <v>117</v>
      </c>
      <c r="J2938" t="s">
        <v>2672</v>
      </c>
      <c r="L2938" t="s">
        <v>2673</v>
      </c>
      <c r="M2938" t="s">
        <v>2674</v>
      </c>
      <c r="N2938" t="s">
        <v>120</v>
      </c>
      <c r="O2938" t="s">
        <v>121</v>
      </c>
      <c r="P2938" s="6">
        <v>96950</v>
      </c>
      <c r="Q2938" t="s">
        <v>122</v>
      </c>
      <c r="S2938" s="8">
        <v>16702348106</v>
      </c>
      <c r="U2938" t="s">
        <v>2675</v>
      </c>
      <c r="V2938">
        <v>23622</v>
      </c>
      <c r="W2938" t="s">
        <v>124</v>
      </c>
      <c r="Y2938" t="s">
        <v>3278</v>
      </c>
      <c r="Z2938" t="s">
        <v>3279</v>
      </c>
      <c r="AB2938" t="s">
        <v>657</v>
      </c>
      <c r="AC2938" t="s">
        <v>2673</v>
      </c>
      <c r="AD2938" t="s">
        <v>2674</v>
      </c>
      <c r="AE2938" t="s">
        <v>120</v>
      </c>
      <c r="AF2938" t="s">
        <v>121</v>
      </c>
      <c r="AG2938" s="6">
        <v>96950</v>
      </c>
      <c r="AH2938" t="s">
        <v>122</v>
      </c>
      <c r="AJ2938" s="8">
        <v>16702348106</v>
      </c>
      <c r="AL2938" t="s">
        <v>2679</v>
      </c>
      <c r="BE2938" t="str">
        <f>"17-3022.00"</f>
        <v>17-3022.00</v>
      </c>
      <c r="BF2938" t="s">
        <v>456</v>
      </c>
      <c r="BG2938" t="s">
        <v>3337</v>
      </c>
      <c r="BH2938" t="s">
        <v>3338</v>
      </c>
      <c r="BI2938">
        <v>2</v>
      </c>
      <c r="BK2938" s="1">
        <v>45931</v>
      </c>
      <c r="BL2938" s="1">
        <v>46295</v>
      </c>
      <c r="BO2938">
        <v>40</v>
      </c>
      <c r="BP2938">
        <v>0</v>
      </c>
      <c r="BQ2938">
        <v>8</v>
      </c>
      <c r="BR2938">
        <v>8</v>
      </c>
      <c r="BS2938">
        <v>8</v>
      </c>
      <c r="BT2938">
        <v>8</v>
      </c>
      <c r="BU2938">
        <v>8</v>
      </c>
      <c r="BV2938">
        <v>0</v>
      </c>
      <c r="BW2938" t="str">
        <f>"8:00 AM"</f>
        <v>8:00 AM</v>
      </c>
      <c r="BX2938" t="str">
        <f>"5:00 PM"</f>
        <v>5:00 PM</v>
      </c>
      <c r="BY2938" t="s">
        <v>459</v>
      </c>
      <c r="BZ2938">
        <v>0</v>
      </c>
      <c r="CA2938">
        <v>24</v>
      </c>
      <c r="CB2938" t="s">
        <v>139</v>
      </c>
      <c r="CC2938">
        <v>2</v>
      </c>
      <c r="CD2938" t="s">
        <v>3339</v>
      </c>
      <c r="CE2938" t="s">
        <v>2673</v>
      </c>
      <c r="CF2938" t="s">
        <v>2674</v>
      </c>
      <c r="CG2938" t="s">
        <v>136</v>
      </c>
      <c r="CH2938" t="s">
        <v>121</v>
      </c>
      <c r="CI2938" s="6">
        <v>96950</v>
      </c>
      <c r="CJ2938" s="10">
        <v>15.75</v>
      </c>
      <c r="CK2938" s="10">
        <v>15.75</v>
      </c>
      <c r="CL2938" s="10">
        <v>23.63</v>
      </c>
      <c r="CM2938" s="10">
        <v>23.63</v>
      </c>
      <c r="CN2938" t="s">
        <v>137</v>
      </c>
      <c r="CO2938" t="s">
        <v>140</v>
      </c>
      <c r="CP2938" t="s">
        <v>138</v>
      </c>
      <c r="CR2938" t="s">
        <v>117</v>
      </c>
      <c r="CS2938" t="s">
        <v>139</v>
      </c>
      <c r="CT2938" t="s">
        <v>140</v>
      </c>
      <c r="CU2938" t="s">
        <v>139</v>
      </c>
      <c r="CV2938" t="s">
        <v>140</v>
      </c>
      <c r="CW2938" t="s">
        <v>139</v>
      </c>
      <c r="CX2938" t="s">
        <v>140</v>
      </c>
      <c r="CY2938" t="s">
        <v>2683</v>
      </c>
      <c r="CZ2938" s="8">
        <v>16702348106</v>
      </c>
      <c r="DA2938" t="s">
        <v>2679</v>
      </c>
      <c r="DB2938" t="s">
        <v>140</v>
      </c>
      <c r="DC2938" t="s">
        <v>139</v>
      </c>
      <c r="DD2938" t="s">
        <v>117</v>
      </c>
    </row>
    <row r="2939" spans="1:114" ht="15" customHeight="1" x14ac:dyDescent="0.35">
      <c r="A2939" t="s">
        <v>9863</v>
      </c>
      <c r="B2939" t="s">
        <v>144</v>
      </c>
      <c r="C2939" s="1">
        <v>45810</v>
      </c>
      <c r="D2939" s="1">
        <v>45867</v>
      </c>
      <c r="E2939" t="s">
        <v>116</v>
      </c>
      <c r="F2939" s="1">
        <v>45929</v>
      </c>
      <c r="G2939" t="s">
        <v>139</v>
      </c>
      <c r="H2939" t="s">
        <v>117</v>
      </c>
      <c r="I2939" t="s">
        <v>117</v>
      </c>
      <c r="J2939" t="s">
        <v>7966</v>
      </c>
      <c r="K2939" t="s">
        <v>7967</v>
      </c>
      <c r="L2939" t="s">
        <v>9864</v>
      </c>
      <c r="M2939" t="s">
        <v>9865</v>
      </c>
      <c r="N2939" t="s">
        <v>136</v>
      </c>
      <c r="O2939" t="s">
        <v>121</v>
      </c>
      <c r="P2939" s="6">
        <v>96950</v>
      </c>
      <c r="Q2939" t="s">
        <v>122</v>
      </c>
      <c r="S2939" s="8">
        <v>16702851951</v>
      </c>
      <c r="U2939" t="s">
        <v>7970</v>
      </c>
      <c r="V2939">
        <v>23622</v>
      </c>
      <c r="W2939" t="s">
        <v>124</v>
      </c>
      <c r="Y2939" t="s">
        <v>9866</v>
      </c>
      <c r="Z2939" t="s">
        <v>9867</v>
      </c>
      <c r="AB2939" t="s">
        <v>205</v>
      </c>
      <c r="AC2939" t="s">
        <v>9864</v>
      </c>
      <c r="AD2939" t="s">
        <v>7969</v>
      </c>
      <c r="AE2939" t="s">
        <v>136</v>
      </c>
      <c r="AF2939" t="s">
        <v>121</v>
      </c>
      <c r="AG2939" s="6">
        <v>96950</v>
      </c>
      <c r="AH2939" t="s">
        <v>122</v>
      </c>
      <c r="AJ2939" s="8">
        <v>16702851951</v>
      </c>
      <c r="AL2939" t="s">
        <v>7974</v>
      </c>
      <c r="BE2939" t="str">
        <f>"11-1021.00"</f>
        <v>11-1021.00</v>
      </c>
      <c r="BF2939" t="s">
        <v>586</v>
      </c>
      <c r="BG2939" t="s">
        <v>9868</v>
      </c>
      <c r="BH2939" t="s">
        <v>474</v>
      </c>
      <c r="BI2939">
        <v>1</v>
      </c>
      <c r="BJ2939">
        <v>1</v>
      </c>
      <c r="BK2939" s="1">
        <v>45931</v>
      </c>
      <c r="BL2939" s="1">
        <v>47026</v>
      </c>
      <c r="BM2939" s="1">
        <v>45931</v>
      </c>
      <c r="BN2939" s="1">
        <v>47026</v>
      </c>
      <c r="BO2939">
        <v>35</v>
      </c>
      <c r="BP2939">
        <v>0</v>
      </c>
      <c r="BQ2939">
        <v>7</v>
      </c>
      <c r="BR2939">
        <v>7</v>
      </c>
      <c r="BS2939">
        <v>7</v>
      </c>
      <c r="BT2939">
        <v>7</v>
      </c>
      <c r="BU2939">
        <v>7</v>
      </c>
      <c r="BV2939">
        <v>0</v>
      </c>
      <c r="BW2939" t="str">
        <f>"8:00 AM"</f>
        <v>8:00 AM</v>
      </c>
      <c r="BX2939" t="str">
        <f>"4:00 PM"</f>
        <v>4:00 PM</v>
      </c>
      <c r="BY2939" t="s">
        <v>159</v>
      </c>
      <c r="BZ2939">
        <v>0</v>
      </c>
      <c r="CA2939">
        <v>24</v>
      </c>
      <c r="CB2939" t="s">
        <v>139</v>
      </c>
      <c r="CC2939">
        <v>6</v>
      </c>
      <c r="CD2939" t="s">
        <v>9869</v>
      </c>
      <c r="CE2939" t="s">
        <v>7968</v>
      </c>
      <c r="CF2939" t="s">
        <v>140</v>
      </c>
      <c r="CG2939" t="s">
        <v>136</v>
      </c>
      <c r="CH2939" t="s">
        <v>121</v>
      </c>
      <c r="CI2939" s="6">
        <v>96950</v>
      </c>
      <c r="CJ2939" s="10">
        <v>22.09</v>
      </c>
      <c r="CK2939" s="10">
        <v>22.09</v>
      </c>
      <c r="CL2939" s="10">
        <v>33.14</v>
      </c>
      <c r="CM2939" s="10">
        <v>33.14</v>
      </c>
      <c r="CN2939" t="s">
        <v>137</v>
      </c>
      <c r="CO2939" t="s">
        <v>140</v>
      </c>
      <c r="CP2939" t="s">
        <v>138</v>
      </c>
      <c r="CR2939" t="s">
        <v>117</v>
      </c>
      <c r="CS2939" t="s">
        <v>139</v>
      </c>
      <c r="CT2939" t="s">
        <v>140</v>
      </c>
      <c r="CU2939" t="s">
        <v>139</v>
      </c>
      <c r="CV2939" t="s">
        <v>140</v>
      </c>
      <c r="CW2939" t="s">
        <v>139</v>
      </c>
      <c r="CX2939" t="s">
        <v>140</v>
      </c>
      <c r="CY2939" t="s">
        <v>1167</v>
      </c>
      <c r="CZ2939" s="8">
        <v>16702851951</v>
      </c>
      <c r="DA2939" t="s">
        <v>7974</v>
      </c>
      <c r="DB2939" t="s">
        <v>309</v>
      </c>
      <c r="DC2939" t="s">
        <v>139</v>
      </c>
      <c r="DD2939" t="s">
        <v>117</v>
      </c>
      <c r="DE2939" t="s">
        <v>1530</v>
      </c>
      <c r="DF2939" t="s">
        <v>1531</v>
      </c>
      <c r="DG2939" t="s">
        <v>1532</v>
      </c>
      <c r="DH2939" t="s">
        <v>1156</v>
      </c>
      <c r="DI2939" t="s">
        <v>1153</v>
      </c>
      <c r="DJ2939" t="s">
        <v>1162</v>
      </c>
    </row>
    <row r="2940" spans="1:114" ht="15" customHeight="1" x14ac:dyDescent="0.35">
      <c r="A2940" t="s">
        <v>16219</v>
      </c>
      <c r="B2940" t="s">
        <v>144</v>
      </c>
      <c r="C2940" s="1">
        <v>45810</v>
      </c>
      <c r="D2940" s="1">
        <v>45867</v>
      </c>
      <c r="E2940" t="s">
        <v>116</v>
      </c>
      <c r="F2940" s="1">
        <v>45929</v>
      </c>
      <c r="G2940" t="s">
        <v>117</v>
      </c>
      <c r="H2940" t="s">
        <v>117</v>
      </c>
      <c r="I2940" t="s">
        <v>117</v>
      </c>
      <c r="J2940" t="s">
        <v>16220</v>
      </c>
      <c r="L2940" t="s">
        <v>11813</v>
      </c>
      <c r="M2940" t="s">
        <v>16221</v>
      </c>
      <c r="N2940" t="s">
        <v>120</v>
      </c>
      <c r="O2940" t="s">
        <v>121</v>
      </c>
      <c r="P2940" s="6">
        <v>96950</v>
      </c>
      <c r="Q2940" t="s">
        <v>122</v>
      </c>
      <c r="S2940" s="8">
        <v>16702343063</v>
      </c>
      <c r="U2940" t="s">
        <v>16222</v>
      </c>
      <c r="V2940">
        <v>56152</v>
      </c>
      <c r="W2940" t="s">
        <v>124</v>
      </c>
      <c r="Y2940" t="s">
        <v>16223</v>
      </c>
      <c r="Z2940" t="s">
        <v>16224</v>
      </c>
      <c r="AB2940" t="s">
        <v>657</v>
      </c>
      <c r="AC2940" t="s">
        <v>1106</v>
      </c>
      <c r="AD2940" t="s">
        <v>16221</v>
      </c>
      <c r="AE2940" t="s">
        <v>120</v>
      </c>
      <c r="AF2940" t="s">
        <v>121</v>
      </c>
      <c r="AG2940" s="6">
        <v>96950</v>
      </c>
      <c r="AH2940" t="s">
        <v>122</v>
      </c>
      <c r="AJ2940" s="8">
        <v>16702343063</v>
      </c>
      <c r="AL2940" t="s">
        <v>16225</v>
      </c>
      <c r="BE2940" t="str">
        <f>"39-7011.00"</f>
        <v>39-7011.00</v>
      </c>
      <c r="BF2940" t="s">
        <v>1985</v>
      </c>
      <c r="BG2940" t="s">
        <v>16226</v>
      </c>
      <c r="BH2940" t="s">
        <v>1708</v>
      </c>
      <c r="BI2940">
        <v>1</v>
      </c>
      <c r="BJ2940">
        <v>1</v>
      </c>
      <c r="BK2940" s="1">
        <v>45931</v>
      </c>
      <c r="BL2940" s="1">
        <v>46295</v>
      </c>
      <c r="BM2940" s="1">
        <v>45931</v>
      </c>
      <c r="BN2940" s="1">
        <v>46295</v>
      </c>
      <c r="BO2940">
        <v>35</v>
      </c>
      <c r="BP2940">
        <v>6</v>
      </c>
      <c r="BQ2940">
        <v>0</v>
      </c>
      <c r="BR2940">
        <v>5</v>
      </c>
      <c r="BS2940">
        <v>6</v>
      </c>
      <c r="BT2940">
        <v>6</v>
      </c>
      <c r="BU2940">
        <v>6</v>
      </c>
      <c r="BV2940">
        <v>6</v>
      </c>
      <c r="BW2940" t="str">
        <f>"6:00 AM"</f>
        <v>6:00 AM</v>
      </c>
      <c r="BX2940" t="str">
        <f>"8:00 PM"</f>
        <v>8:00 PM</v>
      </c>
      <c r="BY2940" t="s">
        <v>133</v>
      </c>
      <c r="BZ2940">
        <v>0</v>
      </c>
      <c r="CA2940">
        <v>24</v>
      </c>
      <c r="CB2940" t="s">
        <v>117</v>
      </c>
      <c r="CD2940" t="s">
        <v>16227</v>
      </c>
      <c r="CE2940" t="s">
        <v>1460</v>
      </c>
      <c r="CF2940" t="s">
        <v>982</v>
      </c>
      <c r="CG2940" t="s">
        <v>120</v>
      </c>
      <c r="CH2940" t="s">
        <v>121</v>
      </c>
      <c r="CI2940" s="6">
        <v>96950</v>
      </c>
      <c r="CJ2940" s="10">
        <v>10.43</v>
      </c>
      <c r="CK2940" s="10">
        <v>10.43</v>
      </c>
      <c r="CL2940" s="10">
        <v>0</v>
      </c>
      <c r="CM2940" s="10">
        <v>0</v>
      </c>
      <c r="CN2940" t="s">
        <v>137</v>
      </c>
      <c r="CO2940" t="s">
        <v>140</v>
      </c>
      <c r="CP2940" t="s">
        <v>138</v>
      </c>
      <c r="CR2940" t="s">
        <v>117</v>
      </c>
      <c r="CS2940" t="s">
        <v>139</v>
      </c>
      <c r="CT2940" t="s">
        <v>140</v>
      </c>
      <c r="CU2940" t="s">
        <v>140</v>
      </c>
      <c r="CV2940" t="s">
        <v>140</v>
      </c>
      <c r="CW2940" t="s">
        <v>139</v>
      </c>
      <c r="CX2940" t="s">
        <v>140</v>
      </c>
      <c r="CY2940" t="s">
        <v>140</v>
      </c>
      <c r="CZ2940" s="8">
        <v>16702343063</v>
      </c>
      <c r="DA2940" t="s">
        <v>16228</v>
      </c>
      <c r="DB2940" t="s">
        <v>140</v>
      </c>
      <c r="DC2940" t="s">
        <v>139</v>
      </c>
      <c r="DD2940" t="s">
        <v>117</v>
      </c>
    </row>
    <row r="2941" spans="1:114" ht="15" customHeight="1" x14ac:dyDescent="0.35">
      <c r="A2941" t="s">
        <v>9809</v>
      </c>
      <c r="B2941" t="s">
        <v>144</v>
      </c>
      <c r="C2941" s="1">
        <v>45811</v>
      </c>
      <c r="D2941" s="1">
        <v>45867</v>
      </c>
      <c r="E2941" t="s">
        <v>211</v>
      </c>
      <c r="G2941" t="s">
        <v>139</v>
      </c>
      <c r="H2941" t="s">
        <v>117</v>
      </c>
      <c r="I2941" t="s">
        <v>117</v>
      </c>
      <c r="J2941" t="s">
        <v>9810</v>
      </c>
      <c r="L2941" t="s">
        <v>9811</v>
      </c>
      <c r="M2941" t="s">
        <v>9812</v>
      </c>
      <c r="N2941" t="s">
        <v>136</v>
      </c>
      <c r="O2941" t="s">
        <v>121</v>
      </c>
      <c r="P2941" s="6">
        <v>96950</v>
      </c>
      <c r="Q2941" t="s">
        <v>122</v>
      </c>
      <c r="S2941" s="8">
        <v>16709890608</v>
      </c>
      <c r="T2941">
        <v>0</v>
      </c>
      <c r="U2941" t="s">
        <v>9813</v>
      </c>
      <c r="V2941">
        <v>56172</v>
      </c>
      <c r="W2941" t="s">
        <v>124</v>
      </c>
      <c r="Y2941" t="s">
        <v>2999</v>
      </c>
      <c r="Z2941" t="s">
        <v>9814</v>
      </c>
      <c r="AB2941" t="s">
        <v>205</v>
      </c>
      <c r="AC2941" t="s">
        <v>9811</v>
      </c>
      <c r="AD2941" t="s">
        <v>9812</v>
      </c>
      <c r="AE2941" t="s">
        <v>136</v>
      </c>
      <c r="AF2941" t="s">
        <v>121</v>
      </c>
      <c r="AG2941" s="6">
        <v>96950</v>
      </c>
      <c r="AH2941" t="s">
        <v>122</v>
      </c>
      <c r="AJ2941" s="8">
        <v>16709890608</v>
      </c>
      <c r="AK2941">
        <v>0</v>
      </c>
      <c r="AL2941" t="s">
        <v>9815</v>
      </c>
      <c r="BE2941" t="str">
        <f>"37-2011.00"</f>
        <v>37-2011.00</v>
      </c>
      <c r="BF2941" t="s">
        <v>701</v>
      </c>
      <c r="BG2941" t="s">
        <v>9816</v>
      </c>
      <c r="BH2941" t="s">
        <v>9817</v>
      </c>
      <c r="BI2941">
        <v>1</v>
      </c>
      <c r="BJ2941">
        <v>1</v>
      </c>
      <c r="BK2941" s="1">
        <v>45931</v>
      </c>
      <c r="BL2941" s="1">
        <v>47026</v>
      </c>
      <c r="BM2941" s="1">
        <v>45931</v>
      </c>
      <c r="BN2941" s="1">
        <v>47026</v>
      </c>
      <c r="BO2941">
        <v>40</v>
      </c>
      <c r="BP2941">
        <v>0</v>
      </c>
      <c r="BQ2941">
        <v>8</v>
      </c>
      <c r="BR2941">
        <v>8</v>
      </c>
      <c r="BS2941">
        <v>8</v>
      </c>
      <c r="BT2941">
        <v>8</v>
      </c>
      <c r="BU2941">
        <v>8</v>
      </c>
      <c r="BV2941">
        <v>0</v>
      </c>
      <c r="BW2941" t="str">
        <f>"8:00 AM"</f>
        <v>8:00 AM</v>
      </c>
      <c r="BX2941" t="str">
        <f>"5:00 PM"</f>
        <v>5:00 PM</v>
      </c>
      <c r="BY2941" t="s">
        <v>133</v>
      </c>
      <c r="BZ2941">
        <v>0</v>
      </c>
      <c r="CA2941">
        <v>12</v>
      </c>
      <c r="CB2941" t="s">
        <v>117</v>
      </c>
      <c r="CD2941" t="s">
        <v>9818</v>
      </c>
      <c r="CE2941" t="s">
        <v>9811</v>
      </c>
      <c r="CF2941" t="s">
        <v>9812</v>
      </c>
      <c r="CG2941" t="s">
        <v>136</v>
      </c>
      <c r="CH2941" t="s">
        <v>121</v>
      </c>
      <c r="CI2941" s="6">
        <v>96950</v>
      </c>
      <c r="CJ2941" s="10">
        <v>8.2899999999999991</v>
      </c>
      <c r="CK2941" s="10">
        <v>8.2899999999999991</v>
      </c>
      <c r="CL2941" s="10">
        <v>12.44</v>
      </c>
      <c r="CM2941" s="10">
        <v>12.44</v>
      </c>
      <c r="CN2941" t="s">
        <v>137</v>
      </c>
      <c r="CO2941" t="s">
        <v>140</v>
      </c>
      <c r="CP2941" t="s">
        <v>138</v>
      </c>
      <c r="CR2941" t="s">
        <v>117</v>
      </c>
      <c r="CS2941" t="s">
        <v>139</v>
      </c>
      <c r="CT2941" t="s">
        <v>140</v>
      </c>
      <c r="CU2941" t="s">
        <v>139</v>
      </c>
      <c r="CV2941" t="s">
        <v>140</v>
      </c>
      <c r="CW2941" t="s">
        <v>139</v>
      </c>
      <c r="CX2941" t="s">
        <v>140</v>
      </c>
      <c r="CY2941" t="s">
        <v>1860</v>
      </c>
      <c r="CZ2941" s="8">
        <v>16709890608</v>
      </c>
      <c r="DA2941" t="s">
        <v>9815</v>
      </c>
      <c r="DB2941" t="s">
        <v>140</v>
      </c>
      <c r="DC2941" t="s">
        <v>139</v>
      </c>
      <c r="DD2941" t="s">
        <v>117</v>
      </c>
      <c r="DE2941" t="s">
        <v>2999</v>
      </c>
      <c r="DF2941" t="s">
        <v>9814</v>
      </c>
      <c r="DH2941" t="s">
        <v>9813</v>
      </c>
      <c r="DI2941" t="s">
        <v>9819</v>
      </c>
      <c r="DJ2941" t="s">
        <v>9815</v>
      </c>
    </row>
    <row r="2942" spans="1:114" ht="15" customHeight="1" x14ac:dyDescent="0.35">
      <c r="A2942" t="s">
        <v>16253</v>
      </c>
      <c r="B2942" t="s">
        <v>144</v>
      </c>
      <c r="C2942" s="1">
        <v>45811</v>
      </c>
      <c r="D2942" s="1">
        <v>45867</v>
      </c>
      <c r="E2942" t="s">
        <v>211</v>
      </c>
      <c r="G2942" t="s">
        <v>117</v>
      </c>
      <c r="H2942" t="s">
        <v>117</v>
      </c>
      <c r="I2942" t="s">
        <v>117</v>
      </c>
      <c r="J2942" t="s">
        <v>4744</v>
      </c>
      <c r="K2942" t="s">
        <v>4744</v>
      </c>
      <c r="L2942" t="s">
        <v>415</v>
      </c>
      <c r="N2942" t="s">
        <v>136</v>
      </c>
      <c r="O2942" t="s">
        <v>121</v>
      </c>
      <c r="P2942" s="6">
        <v>96950</v>
      </c>
      <c r="Q2942" t="s">
        <v>122</v>
      </c>
      <c r="R2942" t="s">
        <v>140</v>
      </c>
      <c r="S2942" s="8">
        <v>16702871415</v>
      </c>
      <c r="U2942" t="s">
        <v>4745</v>
      </c>
      <c r="V2942">
        <v>561320</v>
      </c>
      <c r="W2942" t="s">
        <v>124</v>
      </c>
      <c r="Y2942" t="s">
        <v>4746</v>
      </c>
      <c r="Z2942" t="s">
        <v>4747</v>
      </c>
      <c r="AA2942" t="s">
        <v>4748</v>
      </c>
      <c r="AB2942" t="s">
        <v>205</v>
      </c>
      <c r="AC2942" t="s">
        <v>415</v>
      </c>
      <c r="AE2942" t="s">
        <v>136</v>
      </c>
      <c r="AF2942" t="s">
        <v>121</v>
      </c>
      <c r="AG2942" s="6">
        <v>96950</v>
      </c>
      <c r="AH2942" t="s">
        <v>122</v>
      </c>
      <c r="AI2942" t="s">
        <v>136</v>
      </c>
      <c r="AJ2942" s="8">
        <v>16702871415</v>
      </c>
      <c r="AL2942" t="s">
        <v>421</v>
      </c>
      <c r="BE2942" t="str">
        <f>"49-9071.00"</f>
        <v>49-9071.00</v>
      </c>
      <c r="BF2942" t="s">
        <v>156</v>
      </c>
      <c r="BG2942" t="s">
        <v>10311</v>
      </c>
      <c r="BH2942" t="s">
        <v>423</v>
      </c>
      <c r="BI2942">
        <v>8</v>
      </c>
      <c r="BJ2942">
        <v>8</v>
      </c>
      <c r="BK2942" s="1">
        <v>45926</v>
      </c>
      <c r="BL2942" s="1">
        <v>46290</v>
      </c>
      <c r="BM2942" s="1">
        <v>45926</v>
      </c>
      <c r="BN2942" s="1">
        <v>46290</v>
      </c>
      <c r="BO2942">
        <v>35</v>
      </c>
      <c r="BP2942">
        <v>0</v>
      </c>
      <c r="BQ2942">
        <v>7</v>
      </c>
      <c r="BR2942">
        <v>7</v>
      </c>
      <c r="BS2942">
        <v>7</v>
      </c>
      <c r="BT2942">
        <v>7</v>
      </c>
      <c r="BU2942">
        <v>7</v>
      </c>
      <c r="BV2942">
        <v>0</v>
      </c>
      <c r="BW2942" t="str">
        <f>"8:00 AM"</f>
        <v>8:00 AM</v>
      </c>
      <c r="BX2942" t="str">
        <f>"4:00 PM"</f>
        <v>4:00 PM</v>
      </c>
      <c r="BY2942" t="s">
        <v>133</v>
      </c>
      <c r="BZ2942">
        <v>0</v>
      </c>
      <c r="CA2942">
        <v>12</v>
      </c>
      <c r="CB2942" t="s">
        <v>117</v>
      </c>
      <c r="CD2942" t="s">
        <v>16254</v>
      </c>
      <c r="CE2942" t="s">
        <v>16255</v>
      </c>
      <c r="CG2942" t="s">
        <v>136</v>
      </c>
      <c r="CH2942" t="s">
        <v>121</v>
      </c>
      <c r="CI2942" s="6">
        <v>96950</v>
      </c>
      <c r="CJ2942" s="10">
        <v>9.75</v>
      </c>
      <c r="CK2942" s="10">
        <v>9.75</v>
      </c>
      <c r="CL2942" s="10">
        <v>14.63</v>
      </c>
      <c r="CM2942" s="10">
        <v>14.63</v>
      </c>
      <c r="CN2942" t="s">
        <v>137</v>
      </c>
      <c r="CO2942" t="s">
        <v>140</v>
      </c>
      <c r="CP2942" t="s">
        <v>138</v>
      </c>
      <c r="CR2942" t="s">
        <v>117</v>
      </c>
      <c r="CS2942" t="s">
        <v>139</v>
      </c>
      <c r="CT2942" t="s">
        <v>139</v>
      </c>
      <c r="CU2942" t="s">
        <v>139</v>
      </c>
      <c r="CV2942" t="s">
        <v>140</v>
      </c>
      <c r="CW2942" t="s">
        <v>139</v>
      </c>
      <c r="CX2942" t="s">
        <v>140</v>
      </c>
      <c r="CY2942" t="s">
        <v>16256</v>
      </c>
      <c r="CZ2942" s="8">
        <v>16702871415</v>
      </c>
      <c r="DA2942" t="s">
        <v>421</v>
      </c>
      <c r="DB2942" t="s">
        <v>140</v>
      </c>
      <c r="DC2942" t="s">
        <v>139</v>
      </c>
      <c r="DD2942" t="s">
        <v>117</v>
      </c>
    </row>
    <row r="2943" spans="1:114" ht="15" customHeight="1" x14ac:dyDescent="0.35">
      <c r="A2943" t="s">
        <v>9793</v>
      </c>
      <c r="B2943" t="s">
        <v>144</v>
      </c>
      <c r="C2943" s="1">
        <v>45811</v>
      </c>
      <c r="D2943" s="1">
        <v>45867</v>
      </c>
      <c r="E2943" t="s">
        <v>116</v>
      </c>
      <c r="F2943" s="1">
        <v>45929</v>
      </c>
      <c r="G2943" t="s">
        <v>117</v>
      </c>
      <c r="H2943" t="s">
        <v>117</v>
      </c>
      <c r="I2943" t="s">
        <v>117</v>
      </c>
      <c r="J2943" t="s">
        <v>4015</v>
      </c>
      <c r="L2943" t="s">
        <v>7818</v>
      </c>
      <c r="M2943" t="s">
        <v>4017</v>
      </c>
      <c r="N2943" t="s">
        <v>120</v>
      </c>
      <c r="O2943" t="s">
        <v>121</v>
      </c>
      <c r="P2943" s="6">
        <v>96950</v>
      </c>
      <c r="Q2943" t="s">
        <v>122</v>
      </c>
      <c r="R2943" t="s">
        <v>469</v>
      </c>
      <c r="S2943" s="8">
        <v>16702355572</v>
      </c>
      <c r="U2943" t="s">
        <v>4018</v>
      </c>
      <c r="V2943">
        <v>23822</v>
      </c>
      <c r="W2943" t="s">
        <v>124</v>
      </c>
      <c r="Y2943" t="s">
        <v>4019</v>
      </c>
      <c r="Z2943" t="s">
        <v>2553</v>
      </c>
      <c r="AA2943" t="s">
        <v>4020</v>
      </c>
      <c r="AB2943" t="s">
        <v>4021</v>
      </c>
      <c r="AC2943" t="s">
        <v>7818</v>
      </c>
      <c r="AD2943" t="s">
        <v>982</v>
      </c>
      <c r="AE2943" t="s">
        <v>120</v>
      </c>
      <c r="AF2943" t="s">
        <v>121</v>
      </c>
      <c r="AG2943" s="6">
        <v>96950</v>
      </c>
      <c r="AH2943" t="s">
        <v>122</v>
      </c>
      <c r="AJ2943" s="8">
        <v>16702355572</v>
      </c>
      <c r="AL2943" t="s">
        <v>4023</v>
      </c>
      <c r="BE2943" t="str">
        <f>"49-9021.00"</f>
        <v>49-9021.00</v>
      </c>
      <c r="BF2943" t="s">
        <v>239</v>
      </c>
      <c r="BG2943" t="s">
        <v>7819</v>
      </c>
      <c r="BH2943" t="s">
        <v>908</v>
      </c>
      <c r="BI2943">
        <v>7</v>
      </c>
      <c r="BJ2943">
        <v>7</v>
      </c>
      <c r="BK2943" s="1">
        <v>45931</v>
      </c>
      <c r="BL2943" s="1">
        <v>46295</v>
      </c>
      <c r="BM2943" s="1">
        <v>45931</v>
      </c>
      <c r="BN2943" s="1">
        <v>46295</v>
      </c>
      <c r="BO2943">
        <v>40</v>
      </c>
      <c r="BP2943">
        <v>0</v>
      </c>
      <c r="BQ2943">
        <v>8</v>
      </c>
      <c r="BR2943">
        <v>8</v>
      </c>
      <c r="BS2943">
        <v>8</v>
      </c>
      <c r="BT2943">
        <v>8</v>
      </c>
      <c r="BU2943">
        <v>8</v>
      </c>
      <c r="BV2943">
        <v>0</v>
      </c>
      <c r="BW2943" t="str">
        <f>"8:00 AM"</f>
        <v>8:00 AM</v>
      </c>
      <c r="BX2943" t="str">
        <f>"5:00 PM"</f>
        <v>5:00 PM</v>
      </c>
      <c r="BY2943" t="s">
        <v>159</v>
      </c>
      <c r="BZ2943">
        <v>0</v>
      </c>
      <c r="CA2943">
        <v>24</v>
      </c>
      <c r="CB2943" t="s">
        <v>117</v>
      </c>
      <c r="CD2943" s="2" t="s">
        <v>9794</v>
      </c>
      <c r="CE2943" t="s">
        <v>7818</v>
      </c>
      <c r="CF2943" t="s">
        <v>982</v>
      </c>
      <c r="CG2943" t="s">
        <v>120</v>
      </c>
      <c r="CH2943" t="s">
        <v>121</v>
      </c>
      <c r="CI2943" s="6">
        <v>96950</v>
      </c>
      <c r="CJ2943" s="10">
        <v>10.74</v>
      </c>
      <c r="CK2943" s="10">
        <v>12</v>
      </c>
      <c r="CL2943" s="10">
        <v>16.11</v>
      </c>
      <c r="CM2943" s="10">
        <v>18</v>
      </c>
      <c r="CN2943" t="s">
        <v>137</v>
      </c>
      <c r="CO2943" t="s">
        <v>140</v>
      </c>
      <c r="CP2943" t="s">
        <v>138</v>
      </c>
      <c r="CR2943" t="s">
        <v>117</v>
      </c>
      <c r="CS2943" t="s">
        <v>139</v>
      </c>
      <c r="CT2943" t="s">
        <v>139</v>
      </c>
      <c r="CU2943" t="s">
        <v>139</v>
      </c>
      <c r="CV2943" t="s">
        <v>140</v>
      </c>
      <c r="CW2943" t="s">
        <v>139</v>
      </c>
      <c r="CX2943" t="s">
        <v>140</v>
      </c>
      <c r="CY2943" t="s">
        <v>3977</v>
      </c>
      <c r="CZ2943" s="8" t="s">
        <v>140</v>
      </c>
      <c r="DA2943" t="s">
        <v>4023</v>
      </c>
      <c r="DB2943" t="s">
        <v>7821</v>
      </c>
      <c r="DC2943" t="s">
        <v>139</v>
      </c>
      <c r="DD2943" t="s">
        <v>117</v>
      </c>
    </row>
    <row r="2944" spans="1:114" ht="15" customHeight="1" x14ac:dyDescent="0.35">
      <c r="A2944" t="s">
        <v>14976</v>
      </c>
      <c r="B2944" t="s">
        <v>144</v>
      </c>
      <c r="C2944" s="1">
        <v>45811</v>
      </c>
      <c r="D2944" s="1">
        <v>45867</v>
      </c>
      <c r="E2944" t="s">
        <v>211</v>
      </c>
      <c r="G2944" t="s">
        <v>117</v>
      </c>
      <c r="H2944" t="s">
        <v>117</v>
      </c>
      <c r="I2944" t="s">
        <v>117</v>
      </c>
      <c r="J2944" t="s">
        <v>7336</v>
      </c>
      <c r="L2944" t="s">
        <v>7337</v>
      </c>
      <c r="N2944" t="s">
        <v>136</v>
      </c>
      <c r="O2944" t="s">
        <v>121</v>
      </c>
      <c r="P2944" s="6">
        <v>96950</v>
      </c>
      <c r="Q2944" t="s">
        <v>122</v>
      </c>
      <c r="S2944" s="8">
        <v>16702349083</v>
      </c>
      <c r="U2944" t="s">
        <v>10386</v>
      </c>
      <c r="V2944">
        <v>811111</v>
      </c>
      <c r="W2944" t="s">
        <v>124</v>
      </c>
      <c r="Y2944" t="s">
        <v>7339</v>
      </c>
      <c r="Z2944" t="s">
        <v>7340</v>
      </c>
      <c r="AA2944" t="s">
        <v>7341</v>
      </c>
      <c r="AB2944" t="s">
        <v>205</v>
      </c>
      <c r="AC2944" t="s">
        <v>7337</v>
      </c>
      <c r="AE2944" t="s">
        <v>136</v>
      </c>
      <c r="AF2944" t="s">
        <v>121</v>
      </c>
      <c r="AG2944" s="6">
        <v>96950</v>
      </c>
      <c r="AH2944" t="s">
        <v>122</v>
      </c>
      <c r="AJ2944" s="8">
        <v>16702349083</v>
      </c>
      <c r="AL2944" t="s">
        <v>7342</v>
      </c>
      <c r="BE2944" t="str">
        <f>"49-3042.00"</f>
        <v>49-3042.00</v>
      </c>
      <c r="BF2944" t="s">
        <v>3611</v>
      </c>
      <c r="BG2944" t="s">
        <v>10387</v>
      </c>
      <c r="BH2944" t="s">
        <v>5281</v>
      </c>
      <c r="BI2944">
        <v>3</v>
      </c>
      <c r="BJ2944">
        <v>3</v>
      </c>
      <c r="BK2944" s="1">
        <v>45931</v>
      </c>
      <c r="BL2944" s="1">
        <v>46295</v>
      </c>
      <c r="BM2944" s="1">
        <v>45931</v>
      </c>
      <c r="BN2944" s="1">
        <v>46295</v>
      </c>
      <c r="BO2944">
        <v>35</v>
      </c>
      <c r="BP2944">
        <v>0</v>
      </c>
      <c r="BQ2944">
        <v>7</v>
      </c>
      <c r="BR2944">
        <v>7</v>
      </c>
      <c r="BS2944">
        <v>7</v>
      </c>
      <c r="BT2944">
        <v>7</v>
      </c>
      <c r="BU2944">
        <v>7</v>
      </c>
      <c r="BV2944">
        <v>0</v>
      </c>
      <c r="BW2944" t="str">
        <f>"8:00 AM"</f>
        <v>8:00 AM</v>
      </c>
      <c r="BX2944" t="str">
        <f>"4:00 PM"</f>
        <v>4:00 PM</v>
      </c>
      <c r="BY2944" t="s">
        <v>159</v>
      </c>
      <c r="BZ2944">
        <v>0</v>
      </c>
      <c r="CA2944">
        <v>24</v>
      </c>
      <c r="CB2944" t="s">
        <v>117</v>
      </c>
      <c r="CD2944" s="2" t="s">
        <v>10388</v>
      </c>
      <c r="CE2944" t="s">
        <v>4877</v>
      </c>
      <c r="CF2944" t="s">
        <v>7346</v>
      </c>
      <c r="CG2944" t="s">
        <v>136</v>
      </c>
      <c r="CH2944" t="s">
        <v>121</v>
      </c>
      <c r="CI2944" s="6">
        <v>96950</v>
      </c>
      <c r="CJ2944" s="10">
        <v>12.48</v>
      </c>
      <c r="CK2944" s="10">
        <v>12.48</v>
      </c>
      <c r="CL2944" s="10">
        <v>18.72</v>
      </c>
      <c r="CM2944" s="10">
        <v>18.72</v>
      </c>
      <c r="CN2944" t="s">
        <v>137</v>
      </c>
      <c r="CP2944" t="s">
        <v>138</v>
      </c>
      <c r="CR2944" t="s">
        <v>117</v>
      </c>
      <c r="CS2944" t="s">
        <v>139</v>
      </c>
      <c r="CT2944" t="s">
        <v>140</v>
      </c>
      <c r="CU2944" t="s">
        <v>139</v>
      </c>
      <c r="CV2944" t="s">
        <v>140</v>
      </c>
      <c r="CW2944" t="s">
        <v>139</v>
      </c>
      <c r="CX2944" t="s">
        <v>140</v>
      </c>
      <c r="CY2944" t="s">
        <v>308</v>
      </c>
      <c r="CZ2944" s="8">
        <v>16702349083</v>
      </c>
      <c r="DA2944" t="s">
        <v>7342</v>
      </c>
      <c r="DB2944" t="s">
        <v>309</v>
      </c>
      <c r="DC2944" t="s">
        <v>139</v>
      </c>
      <c r="DD2944" t="s">
        <v>117</v>
      </c>
    </row>
    <row r="2945" spans="1:114" ht="15" customHeight="1" x14ac:dyDescent="0.35">
      <c r="A2945" t="s">
        <v>16236</v>
      </c>
      <c r="B2945" t="s">
        <v>144</v>
      </c>
      <c r="C2945" s="1">
        <v>45811</v>
      </c>
      <c r="D2945" s="1">
        <v>45867</v>
      </c>
      <c r="E2945" t="s">
        <v>116</v>
      </c>
      <c r="F2945" s="1">
        <v>45929</v>
      </c>
      <c r="G2945" t="s">
        <v>117</v>
      </c>
      <c r="H2945" t="s">
        <v>117</v>
      </c>
      <c r="I2945" t="s">
        <v>117</v>
      </c>
      <c r="J2945" t="s">
        <v>5676</v>
      </c>
      <c r="K2945" t="s">
        <v>5677</v>
      </c>
      <c r="L2945" t="s">
        <v>5678</v>
      </c>
      <c r="M2945" t="s">
        <v>982</v>
      </c>
      <c r="N2945" t="s">
        <v>120</v>
      </c>
      <c r="O2945" t="s">
        <v>121</v>
      </c>
      <c r="P2945" s="6">
        <v>96950</v>
      </c>
      <c r="Q2945" t="s">
        <v>122</v>
      </c>
      <c r="R2945" t="s">
        <v>652</v>
      </c>
      <c r="S2945" s="8">
        <v>16702879595</v>
      </c>
      <c r="U2945" t="s">
        <v>5679</v>
      </c>
      <c r="V2945">
        <v>561320</v>
      </c>
      <c r="W2945" t="s">
        <v>124</v>
      </c>
      <c r="Y2945" t="s">
        <v>5680</v>
      </c>
      <c r="Z2945" t="s">
        <v>5681</v>
      </c>
      <c r="AA2945" t="s">
        <v>140</v>
      </c>
      <c r="AB2945" t="s">
        <v>1406</v>
      </c>
      <c r="AC2945" t="s">
        <v>5678</v>
      </c>
      <c r="AD2945" t="s">
        <v>982</v>
      </c>
      <c r="AE2945" t="s">
        <v>120</v>
      </c>
      <c r="AF2945" t="s">
        <v>121</v>
      </c>
      <c r="AG2945" s="6">
        <v>96950</v>
      </c>
      <c r="AH2945" t="s">
        <v>122</v>
      </c>
      <c r="AI2945" t="s">
        <v>652</v>
      </c>
      <c r="AJ2945" s="8">
        <v>16702873600</v>
      </c>
      <c r="AL2945" t="s">
        <v>5682</v>
      </c>
      <c r="BE2945" t="str">
        <f>"49-9071.00"</f>
        <v>49-9071.00</v>
      </c>
      <c r="BF2945" t="s">
        <v>156</v>
      </c>
      <c r="BG2945" t="s">
        <v>5683</v>
      </c>
      <c r="BH2945" t="s">
        <v>341</v>
      </c>
      <c r="BI2945">
        <v>5</v>
      </c>
      <c r="BJ2945">
        <v>5</v>
      </c>
      <c r="BK2945" s="1">
        <v>45931</v>
      </c>
      <c r="BL2945" s="1">
        <v>46295</v>
      </c>
      <c r="BM2945" s="1">
        <v>45931</v>
      </c>
      <c r="BN2945" s="1">
        <v>46295</v>
      </c>
      <c r="BO2945">
        <v>35</v>
      </c>
      <c r="BP2945">
        <v>0</v>
      </c>
      <c r="BQ2945">
        <v>7</v>
      </c>
      <c r="BR2945">
        <v>7</v>
      </c>
      <c r="BS2945">
        <v>7</v>
      </c>
      <c r="BT2945">
        <v>7</v>
      </c>
      <c r="BU2945">
        <v>7</v>
      </c>
      <c r="BV2945">
        <v>0</v>
      </c>
      <c r="BW2945" t="str">
        <f>"8:00 AM"</f>
        <v>8:00 AM</v>
      </c>
      <c r="BX2945" t="str">
        <f>"4:00 PM"</f>
        <v>4:00 PM</v>
      </c>
      <c r="BY2945" t="s">
        <v>133</v>
      </c>
      <c r="BZ2945">
        <v>0</v>
      </c>
      <c r="CA2945">
        <v>12</v>
      </c>
      <c r="CB2945" t="s">
        <v>117</v>
      </c>
      <c r="CD2945" s="2" t="s">
        <v>5684</v>
      </c>
      <c r="CE2945" t="s">
        <v>5685</v>
      </c>
      <c r="CF2945" t="s">
        <v>982</v>
      </c>
      <c r="CG2945" t="s">
        <v>120</v>
      </c>
      <c r="CH2945" t="s">
        <v>121</v>
      </c>
      <c r="CI2945" s="6">
        <v>96950</v>
      </c>
      <c r="CJ2945" s="10">
        <v>9.75</v>
      </c>
      <c r="CK2945" s="10">
        <v>10</v>
      </c>
      <c r="CL2945" s="10">
        <v>14.62</v>
      </c>
      <c r="CM2945" s="10">
        <v>15</v>
      </c>
      <c r="CN2945" t="s">
        <v>137</v>
      </c>
      <c r="CO2945" t="s">
        <v>140</v>
      </c>
      <c r="CP2945" t="s">
        <v>138</v>
      </c>
      <c r="CR2945" t="s">
        <v>117</v>
      </c>
      <c r="CS2945" t="s">
        <v>139</v>
      </c>
      <c r="CT2945" t="s">
        <v>139</v>
      </c>
      <c r="CU2945" t="s">
        <v>139</v>
      </c>
      <c r="CV2945" t="s">
        <v>140</v>
      </c>
      <c r="CW2945" t="s">
        <v>139</v>
      </c>
      <c r="CX2945" t="s">
        <v>140</v>
      </c>
      <c r="CY2945" t="s">
        <v>664</v>
      </c>
      <c r="CZ2945" s="8">
        <v>16702873600</v>
      </c>
      <c r="DA2945" t="s">
        <v>5682</v>
      </c>
      <c r="DB2945" t="s">
        <v>140</v>
      </c>
      <c r="DC2945" t="s">
        <v>139</v>
      </c>
      <c r="DD2945" t="s">
        <v>117</v>
      </c>
    </row>
    <row r="2946" spans="1:114" ht="15" customHeight="1" x14ac:dyDescent="0.35">
      <c r="A2946" t="s">
        <v>16217</v>
      </c>
      <c r="B2946" t="s">
        <v>144</v>
      </c>
      <c r="C2946" s="1">
        <v>45811</v>
      </c>
      <c r="D2946" s="1">
        <v>45867</v>
      </c>
      <c r="E2946" t="s">
        <v>116</v>
      </c>
      <c r="F2946" s="1">
        <v>45837</v>
      </c>
      <c r="G2946" t="s">
        <v>117</v>
      </c>
      <c r="H2946" t="s">
        <v>117</v>
      </c>
      <c r="I2946" t="s">
        <v>117</v>
      </c>
      <c r="J2946" t="s">
        <v>10574</v>
      </c>
      <c r="K2946" t="s">
        <v>10575</v>
      </c>
      <c r="L2946" t="s">
        <v>1286</v>
      </c>
      <c r="M2946" t="s">
        <v>1287</v>
      </c>
      <c r="N2946" t="s">
        <v>120</v>
      </c>
      <c r="O2946" t="s">
        <v>121</v>
      </c>
      <c r="P2946" s="6">
        <v>96950</v>
      </c>
      <c r="Q2946" t="s">
        <v>122</v>
      </c>
      <c r="R2946" t="s">
        <v>140</v>
      </c>
      <c r="S2946" s="8">
        <v>16702850585</v>
      </c>
      <c r="T2946">
        <v>106</v>
      </c>
      <c r="U2946" t="s">
        <v>1288</v>
      </c>
      <c r="V2946">
        <v>444140</v>
      </c>
      <c r="W2946" t="s">
        <v>124</v>
      </c>
      <c r="Y2946" t="s">
        <v>1289</v>
      </c>
      <c r="Z2946" t="s">
        <v>1290</v>
      </c>
      <c r="AA2946" t="s">
        <v>140</v>
      </c>
      <c r="AB2946" t="s">
        <v>1291</v>
      </c>
      <c r="AC2946" t="s">
        <v>1286</v>
      </c>
      <c r="AD2946" t="s">
        <v>1287</v>
      </c>
      <c r="AE2946" t="s">
        <v>120</v>
      </c>
      <c r="AF2946" t="s">
        <v>121</v>
      </c>
      <c r="AG2946" s="6">
        <v>96950</v>
      </c>
      <c r="AH2946" t="s">
        <v>122</v>
      </c>
      <c r="AI2946" t="s">
        <v>11262</v>
      </c>
      <c r="AJ2946" s="8">
        <v>16702850585</v>
      </c>
      <c r="AK2946">
        <v>106</v>
      </c>
      <c r="AL2946" t="s">
        <v>1299</v>
      </c>
      <c r="BE2946" t="str">
        <f>"11-1021.00"</f>
        <v>11-1021.00</v>
      </c>
      <c r="BF2946" t="s">
        <v>586</v>
      </c>
      <c r="BG2946" t="s">
        <v>10576</v>
      </c>
      <c r="BH2946" t="s">
        <v>10577</v>
      </c>
      <c r="BI2946">
        <v>1</v>
      </c>
      <c r="BJ2946">
        <v>1</v>
      </c>
      <c r="BK2946" s="1">
        <v>45839</v>
      </c>
      <c r="BL2946" s="1">
        <v>46203</v>
      </c>
      <c r="BM2946" s="1">
        <v>45867</v>
      </c>
      <c r="BN2946" s="1">
        <v>46203</v>
      </c>
      <c r="BO2946">
        <v>36</v>
      </c>
      <c r="BP2946">
        <v>0</v>
      </c>
      <c r="BQ2946">
        <v>6</v>
      </c>
      <c r="BR2946">
        <v>6</v>
      </c>
      <c r="BS2946">
        <v>6</v>
      </c>
      <c r="BT2946">
        <v>6</v>
      </c>
      <c r="BU2946">
        <v>6</v>
      </c>
      <c r="BV2946">
        <v>6</v>
      </c>
      <c r="BW2946" t="str">
        <f>"8:00 AM"</f>
        <v>8:00 AM</v>
      </c>
      <c r="BX2946" t="str">
        <f>"5:00 PM"</f>
        <v>5:00 PM</v>
      </c>
      <c r="BY2946" t="s">
        <v>588</v>
      </c>
      <c r="BZ2946">
        <v>0</v>
      </c>
      <c r="CA2946">
        <v>36</v>
      </c>
      <c r="CB2946" t="s">
        <v>139</v>
      </c>
      <c r="CC2946">
        <v>16</v>
      </c>
      <c r="CD2946" s="2" t="s">
        <v>16218</v>
      </c>
      <c r="CE2946" t="s">
        <v>1286</v>
      </c>
      <c r="CF2946" t="s">
        <v>1287</v>
      </c>
      <c r="CG2946" t="s">
        <v>136</v>
      </c>
      <c r="CH2946" t="s">
        <v>121</v>
      </c>
      <c r="CI2946" s="6">
        <v>96950</v>
      </c>
      <c r="CJ2946" s="10">
        <v>22.09</v>
      </c>
      <c r="CN2946" t="s">
        <v>137</v>
      </c>
      <c r="CP2946" t="s">
        <v>138</v>
      </c>
      <c r="CR2946" t="s">
        <v>117</v>
      </c>
      <c r="CS2946" t="s">
        <v>139</v>
      </c>
      <c r="CT2946" t="s">
        <v>140</v>
      </c>
      <c r="CU2946" t="s">
        <v>140</v>
      </c>
      <c r="CV2946" t="s">
        <v>140</v>
      </c>
      <c r="CW2946" t="s">
        <v>139</v>
      </c>
      <c r="CX2946" t="s">
        <v>139</v>
      </c>
      <c r="CY2946" t="s">
        <v>1298</v>
      </c>
      <c r="CZ2946" s="8">
        <v>16702882288</v>
      </c>
      <c r="DA2946" t="s">
        <v>1299</v>
      </c>
      <c r="DB2946" t="s">
        <v>140</v>
      </c>
      <c r="DC2946" t="s">
        <v>139</v>
      </c>
      <c r="DD2946" t="s">
        <v>117</v>
      </c>
    </row>
    <row r="2947" spans="1:114" ht="15" customHeight="1" x14ac:dyDescent="0.35">
      <c r="A2947" t="s">
        <v>11781</v>
      </c>
      <c r="B2947" t="s">
        <v>144</v>
      </c>
      <c r="C2947" s="1">
        <v>45812</v>
      </c>
      <c r="D2947" s="1">
        <v>45867</v>
      </c>
      <c r="E2947" t="s">
        <v>211</v>
      </c>
      <c r="G2947" t="s">
        <v>117</v>
      </c>
      <c r="H2947" t="s">
        <v>117</v>
      </c>
      <c r="I2947" t="s">
        <v>117</v>
      </c>
      <c r="J2947" t="s">
        <v>367</v>
      </c>
      <c r="L2947" t="s">
        <v>368</v>
      </c>
      <c r="M2947" t="s">
        <v>369</v>
      </c>
      <c r="N2947" t="s">
        <v>136</v>
      </c>
      <c r="O2947" t="s">
        <v>121</v>
      </c>
      <c r="P2947" s="6">
        <v>96950</v>
      </c>
      <c r="Q2947" t="s">
        <v>122</v>
      </c>
      <c r="S2947" s="8">
        <v>16702353712</v>
      </c>
      <c r="U2947" t="s">
        <v>370</v>
      </c>
      <c r="V2947">
        <v>56152</v>
      </c>
      <c r="W2947" t="s">
        <v>124</v>
      </c>
      <c r="Y2947" t="s">
        <v>352</v>
      </c>
      <c r="Z2947" t="s">
        <v>353</v>
      </c>
      <c r="AB2947" t="s">
        <v>354</v>
      </c>
      <c r="AC2947" t="s">
        <v>368</v>
      </c>
      <c r="AD2947" t="s">
        <v>369</v>
      </c>
      <c r="AE2947" t="s">
        <v>136</v>
      </c>
      <c r="AF2947" t="s">
        <v>121</v>
      </c>
      <c r="AG2947" s="6">
        <v>96950</v>
      </c>
      <c r="AH2947" t="s">
        <v>122</v>
      </c>
      <c r="AJ2947" s="8">
        <v>16702852190</v>
      </c>
      <c r="AL2947" t="s">
        <v>356</v>
      </c>
      <c r="BE2947" t="str">
        <f>"33-9011.00"</f>
        <v>33-9011.00</v>
      </c>
      <c r="BF2947" t="s">
        <v>11782</v>
      </c>
      <c r="BG2947" t="s">
        <v>11783</v>
      </c>
      <c r="BH2947" t="s">
        <v>11784</v>
      </c>
      <c r="BI2947">
        <v>4</v>
      </c>
      <c r="BJ2947">
        <v>4</v>
      </c>
      <c r="BK2947" s="1">
        <v>45931</v>
      </c>
      <c r="BL2947" s="1">
        <v>46295</v>
      </c>
      <c r="BM2947" s="1">
        <v>45931</v>
      </c>
      <c r="BN2947" s="1">
        <v>46295</v>
      </c>
      <c r="BO2947">
        <v>35</v>
      </c>
      <c r="BP2947">
        <v>0</v>
      </c>
      <c r="BQ2947">
        <v>7</v>
      </c>
      <c r="BR2947">
        <v>7</v>
      </c>
      <c r="BS2947">
        <v>7</v>
      </c>
      <c r="BT2947">
        <v>7</v>
      </c>
      <c r="BU2947">
        <v>7</v>
      </c>
      <c r="BV2947">
        <v>0</v>
      </c>
      <c r="BW2947" t="str">
        <f>"8:00 AM"</f>
        <v>8:00 AM</v>
      </c>
      <c r="BX2947" t="str">
        <f>"4:00 PM"</f>
        <v>4:00 PM</v>
      </c>
      <c r="BY2947" t="s">
        <v>159</v>
      </c>
      <c r="BZ2947">
        <v>3</v>
      </c>
      <c r="CA2947">
        <v>12</v>
      </c>
      <c r="CB2947" t="s">
        <v>117</v>
      </c>
      <c r="CD2947" t="s">
        <v>11785</v>
      </c>
      <c r="CE2947" t="s">
        <v>368</v>
      </c>
      <c r="CF2947" t="s">
        <v>369</v>
      </c>
      <c r="CG2947" t="s">
        <v>136</v>
      </c>
      <c r="CH2947" t="s">
        <v>121</v>
      </c>
      <c r="CI2947" s="6">
        <v>96950</v>
      </c>
      <c r="CJ2947" s="10">
        <v>9.5500000000000007</v>
      </c>
      <c r="CK2947" s="10">
        <v>11</v>
      </c>
      <c r="CL2947" s="10">
        <v>14.33</v>
      </c>
      <c r="CM2947" s="10">
        <v>16.5</v>
      </c>
      <c r="CN2947" t="s">
        <v>137</v>
      </c>
      <c r="CO2947" t="s">
        <v>9753</v>
      </c>
      <c r="CP2947" t="s">
        <v>138</v>
      </c>
      <c r="CR2947" t="s">
        <v>117</v>
      </c>
      <c r="CS2947" t="s">
        <v>139</v>
      </c>
      <c r="CT2947" t="s">
        <v>140</v>
      </c>
      <c r="CU2947" t="s">
        <v>139</v>
      </c>
      <c r="CV2947" t="s">
        <v>139</v>
      </c>
      <c r="CW2947" t="s">
        <v>139</v>
      </c>
      <c r="CX2947" t="s">
        <v>140</v>
      </c>
      <c r="CY2947" t="s">
        <v>362</v>
      </c>
      <c r="CZ2947" s="8">
        <v>16702353712</v>
      </c>
      <c r="DA2947" t="s">
        <v>377</v>
      </c>
      <c r="DB2947" t="s">
        <v>292</v>
      </c>
      <c r="DC2947" t="s">
        <v>139</v>
      </c>
      <c r="DD2947" t="s">
        <v>117</v>
      </c>
      <c r="DE2947" t="s">
        <v>352</v>
      </c>
      <c r="DF2947" t="s">
        <v>353</v>
      </c>
      <c r="DH2947" t="s">
        <v>370</v>
      </c>
      <c r="DI2947" t="s">
        <v>367</v>
      </c>
      <c r="DJ2947" t="s">
        <v>356</v>
      </c>
    </row>
    <row r="2948" spans="1:114" ht="15" customHeight="1" x14ac:dyDescent="0.35">
      <c r="A2948" t="s">
        <v>13494</v>
      </c>
      <c r="B2948" t="s">
        <v>144</v>
      </c>
      <c r="C2948" s="1">
        <v>45812</v>
      </c>
      <c r="D2948" s="1">
        <v>45867</v>
      </c>
      <c r="E2948" t="s">
        <v>116</v>
      </c>
      <c r="F2948" s="1">
        <v>45929</v>
      </c>
      <c r="G2948" t="s">
        <v>117</v>
      </c>
      <c r="H2948" t="s">
        <v>117</v>
      </c>
      <c r="I2948" t="s">
        <v>117</v>
      </c>
      <c r="J2948" t="s">
        <v>13495</v>
      </c>
      <c r="L2948" t="s">
        <v>874</v>
      </c>
      <c r="M2948" t="s">
        <v>875</v>
      </c>
      <c r="N2948" t="s">
        <v>136</v>
      </c>
      <c r="O2948" t="s">
        <v>121</v>
      </c>
      <c r="P2948" s="6">
        <v>96950</v>
      </c>
      <c r="Q2948" t="s">
        <v>122</v>
      </c>
      <c r="S2948" s="8">
        <v>16702878866</v>
      </c>
      <c r="U2948" t="s">
        <v>13496</v>
      </c>
      <c r="V2948">
        <v>531110</v>
      </c>
      <c r="W2948" t="s">
        <v>124</v>
      </c>
      <c r="Y2948" t="s">
        <v>877</v>
      </c>
      <c r="Z2948" t="s">
        <v>878</v>
      </c>
      <c r="AB2948" t="s">
        <v>879</v>
      </c>
      <c r="AC2948" t="s">
        <v>880</v>
      </c>
      <c r="AE2948" t="s">
        <v>496</v>
      </c>
      <c r="AF2948" t="s">
        <v>121</v>
      </c>
      <c r="AG2948" s="6">
        <v>96950</v>
      </c>
      <c r="AH2948" t="s">
        <v>122</v>
      </c>
      <c r="AJ2948" s="8">
        <v>16702878866</v>
      </c>
      <c r="AL2948" t="s">
        <v>881</v>
      </c>
      <c r="BE2948" t="str">
        <f>"49-9071.00"</f>
        <v>49-9071.00</v>
      </c>
      <c r="BF2948" t="s">
        <v>156</v>
      </c>
      <c r="BG2948" t="s">
        <v>13497</v>
      </c>
      <c r="BH2948" t="s">
        <v>883</v>
      </c>
      <c r="BI2948">
        <v>2</v>
      </c>
      <c r="BJ2948">
        <v>2</v>
      </c>
      <c r="BK2948" s="1">
        <v>45931</v>
      </c>
      <c r="BL2948" s="1">
        <v>46295</v>
      </c>
      <c r="BM2948" s="1">
        <v>45931</v>
      </c>
      <c r="BN2948" s="1">
        <v>46295</v>
      </c>
      <c r="BO2948">
        <v>35</v>
      </c>
      <c r="BP2948">
        <v>0</v>
      </c>
      <c r="BQ2948">
        <v>7</v>
      </c>
      <c r="BR2948">
        <v>7</v>
      </c>
      <c r="BS2948">
        <v>7</v>
      </c>
      <c r="BT2948">
        <v>7</v>
      </c>
      <c r="BU2948">
        <v>7</v>
      </c>
      <c r="BV2948">
        <v>0</v>
      </c>
      <c r="BW2948" t="str">
        <f>"8:00 AM"</f>
        <v>8:00 AM</v>
      </c>
      <c r="BX2948" t="str">
        <f>"4:00 PM"</f>
        <v>4:00 PM</v>
      </c>
      <c r="BY2948" t="s">
        <v>159</v>
      </c>
      <c r="BZ2948">
        <v>0</v>
      </c>
      <c r="CA2948">
        <v>12</v>
      </c>
      <c r="CB2948" t="s">
        <v>117</v>
      </c>
      <c r="CD2948" t="s">
        <v>13498</v>
      </c>
      <c r="CE2948" t="s">
        <v>13499</v>
      </c>
      <c r="CF2948" t="s">
        <v>875</v>
      </c>
      <c r="CG2948" t="s">
        <v>496</v>
      </c>
      <c r="CH2948" t="s">
        <v>121</v>
      </c>
      <c r="CI2948" s="6">
        <v>96950</v>
      </c>
      <c r="CJ2948" s="10">
        <v>9.75</v>
      </c>
      <c r="CK2948" s="10">
        <v>9.75</v>
      </c>
      <c r="CL2948" s="10">
        <v>14.63</v>
      </c>
      <c r="CM2948" s="10">
        <v>14.63</v>
      </c>
      <c r="CN2948" t="s">
        <v>137</v>
      </c>
      <c r="CO2948" t="s">
        <v>162</v>
      </c>
      <c r="CP2948" t="s">
        <v>138</v>
      </c>
      <c r="CR2948" t="s">
        <v>117</v>
      </c>
      <c r="CS2948" t="s">
        <v>139</v>
      </c>
      <c r="CT2948" t="s">
        <v>140</v>
      </c>
      <c r="CU2948" t="s">
        <v>139</v>
      </c>
      <c r="CV2948" t="s">
        <v>140</v>
      </c>
      <c r="CW2948" t="s">
        <v>139</v>
      </c>
      <c r="CX2948" t="s">
        <v>140</v>
      </c>
      <c r="CY2948" t="s">
        <v>886</v>
      </c>
      <c r="CZ2948" s="8">
        <v>16702348866</v>
      </c>
      <c r="DA2948" t="s">
        <v>881</v>
      </c>
      <c r="DB2948" t="s">
        <v>164</v>
      </c>
      <c r="DC2948" t="s">
        <v>139</v>
      </c>
      <c r="DD2948" t="s">
        <v>117</v>
      </c>
    </row>
    <row r="2949" spans="1:114" ht="15" customHeight="1" x14ac:dyDescent="0.35">
      <c r="A2949" t="s">
        <v>4831</v>
      </c>
      <c r="B2949" t="s">
        <v>144</v>
      </c>
      <c r="C2949" s="1">
        <v>45812</v>
      </c>
      <c r="D2949" s="1">
        <v>45867</v>
      </c>
      <c r="E2949" t="s">
        <v>116</v>
      </c>
      <c r="F2949" s="1">
        <v>45929</v>
      </c>
      <c r="G2949" t="s">
        <v>117</v>
      </c>
      <c r="H2949" t="s">
        <v>117</v>
      </c>
      <c r="I2949" t="s">
        <v>117</v>
      </c>
      <c r="J2949" t="s">
        <v>4832</v>
      </c>
      <c r="K2949" t="s">
        <v>4833</v>
      </c>
      <c r="L2949" t="s">
        <v>4834</v>
      </c>
      <c r="M2949" t="s">
        <v>266</v>
      </c>
      <c r="N2949" t="s">
        <v>120</v>
      </c>
      <c r="O2949" t="s">
        <v>121</v>
      </c>
      <c r="P2949" s="6">
        <v>96950</v>
      </c>
      <c r="Q2949" t="s">
        <v>122</v>
      </c>
      <c r="S2949" s="8">
        <v>16704830068</v>
      </c>
      <c r="U2949" t="s">
        <v>4835</v>
      </c>
      <c r="V2949">
        <v>722320</v>
      </c>
      <c r="W2949" t="s">
        <v>124</v>
      </c>
      <c r="Y2949" t="s">
        <v>4836</v>
      </c>
      <c r="Z2949" t="s">
        <v>4837</v>
      </c>
      <c r="AB2949" t="s">
        <v>189</v>
      </c>
      <c r="AC2949" t="s">
        <v>4834</v>
      </c>
      <c r="AD2949" t="s">
        <v>266</v>
      </c>
      <c r="AE2949" t="s">
        <v>120</v>
      </c>
      <c r="AF2949" t="s">
        <v>121</v>
      </c>
      <c r="AG2949" s="6">
        <v>96950</v>
      </c>
      <c r="AH2949" t="s">
        <v>122</v>
      </c>
      <c r="AJ2949" s="8">
        <v>16704830068</v>
      </c>
      <c r="AL2949" t="s">
        <v>4838</v>
      </c>
      <c r="BE2949" t="str">
        <f>"35-2014.00"</f>
        <v>35-2014.00</v>
      </c>
      <c r="BF2949" t="s">
        <v>191</v>
      </c>
      <c r="BG2949" t="s">
        <v>4839</v>
      </c>
      <c r="BH2949" t="s">
        <v>193</v>
      </c>
      <c r="BI2949">
        <v>3</v>
      </c>
      <c r="BJ2949">
        <v>3</v>
      </c>
      <c r="BK2949" s="1">
        <v>45931</v>
      </c>
      <c r="BL2949" s="1">
        <v>46295</v>
      </c>
      <c r="BM2949" s="1">
        <v>45931</v>
      </c>
      <c r="BN2949" s="1">
        <v>46295</v>
      </c>
      <c r="BO2949">
        <v>40</v>
      </c>
      <c r="BP2949">
        <v>0</v>
      </c>
      <c r="BQ2949">
        <v>8</v>
      </c>
      <c r="BR2949">
        <v>8</v>
      </c>
      <c r="BS2949">
        <v>8</v>
      </c>
      <c r="BT2949">
        <v>8</v>
      </c>
      <c r="BU2949">
        <v>8</v>
      </c>
      <c r="BV2949">
        <v>0</v>
      </c>
      <c r="BW2949" t="str">
        <f>"8:00 AM"</f>
        <v>8:00 AM</v>
      </c>
      <c r="BX2949" t="str">
        <f>"5:00 PM"</f>
        <v>5:00 PM</v>
      </c>
      <c r="BY2949" t="s">
        <v>133</v>
      </c>
      <c r="BZ2949">
        <v>0</v>
      </c>
      <c r="CA2949">
        <v>12</v>
      </c>
      <c r="CB2949" t="s">
        <v>117</v>
      </c>
      <c r="CD2949" t="s">
        <v>4840</v>
      </c>
      <c r="CE2949" t="s">
        <v>4834</v>
      </c>
      <c r="CF2949" t="s">
        <v>266</v>
      </c>
      <c r="CG2949" t="s">
        <v>120</v>
      </c>
      <c r="CH2949" t="s">
        <v>121</v>
      </c>
      <c r="CI2949" s="6">
        <v>96950</v>
      </c>
      <c r="CJ2949" s="10">
        <v>8.83</v>
      </c>
      <c r="CK2949" s="10">
        <v>8.83</v>
      </c>
      <c r="CL2949" s="10">
        <v>13.25</v>
      </c>
      <c r="CM2949" s="10">
        <v>13.25</v>
      </c>
      <c r="CN2949" t="s">
        <v>137</v>
      </c>
      <c r="CO2949" t="s">
        <v>140</v>
      </c>
      <c r="CP2949" t="s">
        <v>138</v>
      </c>
      <c r="CR2949" t="s">
        <v>117</v>
      </c>
      <c r="CS2949" t="s">
        <v>139</v>
      </c>
      <c r="CT2949" t="s">
        <v>140</v>
      </c>
      <c r="CU2949" t="s">
        <v>139</v>
      </c>
      <c r="CV2949" t="s">
        <v>140</v>
      </c>
      <c r="CW2949" t="s">
        <v>139</v>
      </c>
      <c r="CX2949" t="s">
        <v>140</v>
      </c>
      <c r="CY2949" t="s">
        <v>276</v>
      </c>
      <c r="CZ2949" s="8">
        <v>16704830068</v>
      </c>
      <c r="DA2949" t="s">
        <v>4838</v>
      </c>
      <c r="DB2949" t="s">
        <v>140</v>
      </c>
      <c r="DC2949" t="s">
        <v>139</v>
      </c>
      <c r="DD2949" t="s">
        <v>117</v>
      </c>
    </row>
    <row r="2950" spans="1:114" ht="15" customHeight="1" x14ac:dyDescent="0.35">
      <c r="A2950" t="s">
        <v>16230</v>
      </c>
      <c r="B2950" t="s">
        <v>144</v>
      </c>
      <c r="C2950" s="1">
        <v>45812</v>
      </c>
      <c r="D2950" s="1">
        <v>45867</v>
      </c>
      <c r="E2950" t="s">
        <v>211</v>
      </c>
      <c r="G2950" t="s">
        <v>117</v>
      </c>
      <c r="H2950" t="s">
        <v>117</v>
      </c>
      <c r="I2950" t="s">
        <v>117</v>
      </c>
      <c r="J2950" t="s">
        <v>4503</v>
      </c>
      <c r="K2950" t="s">
        <v>4504</v>
      </c>
      <c r="L2950" t="s">
        <v>4505</v>
      </c>
      <c r="M2950" t="s">
        <v>4506</v>
      </c>
      <c r="N2950" t="s">
        <v>120</v>
      </c>
      <c r="O2950" t="s">
        <v>121</v>
      </c>
      <c r="P2950" s="6">
        <v>96950</v>
      </c>
      <c r="Q2950" t="s">
        <v>122</v>
      </c>
      <c r="S2950" s="8">
        <v>16702876661</v>
      </c>
      <c r="U2950" t="s">
        <v>4507</v>
      </c>
      <c r="V2950">
        <v>812112</v>
      </c>
      <c r="W2950" t="s">
        <v>124</v>
      </c>
      <c r="Y2950" t="s">
        <v>489</v>
      </c>
      <c r="Z2950" t="s">
        <v>490</v>
      </c>
      <c r="AB2950" t="s">
        <v>2453</v>
      </c>
      <c r="AC2950" t="s">
        <v>4505</v>
      </c>
      <c r="AD2950" t="s">
        <v>4513</v>
      </c>
      <c r="AE2950" t="s">
        <v>120</v>
      </c>
      <c r="AF2950" t="s">
        <v>121</v>
      </c>
      <c r="AG2950" s="6">
        <v>96950</v>
      </c>
      <c r="AH2950" t="s">
        <v>122</v>
      </c>
      <c r="AJ2950" s="8">
        <v>16702876661</v>
      </c>
      <c r="AL2950" t="s">
        <v>4511</v>
      </c>
      <c r="BE2950" t="str">
        <f>"39-5012.00"</f>
        <v>39-5012.00</v>
      </c>
      <c r="BF2950" t="s">
        <v>272</v>
      </c>
      <c r="BG2950" t="s">
        <v>8296</v>
      </c>
      <c r="BH2950" t="s">
        <v>2767</v>
      </c>
      <c r="BI2950">
        <v>3</v>
      </c>
      <c r="BJ2950">
        <v>3</v>
      </c>
      <c r="BK2950" s="1">
        <v>45931</v>
      </c>
      <c r="BL2950" s="1">
        <v>46295</v>
      </c>
      <c r="BM2950" s="1">
        <v>45931</v>
      </c>
      <c r="BN2950" s="1">
        <v>46295</v>
      </c>
      <c r="BO2950">
        <v>35</v>
      </c>
      <c r="BP2950">
        <v>7</v>
      </c>
      <c r="BQ2950">
        <v>0</v>
      </c>
      <c r="BR2950">
        <v>0</v>
      </c>
      <c r="BS2950">
        <v>7</v>
      </c>
      <c r="BT2950">
        <v>7</v>
      </c>
      <c r="BU2950">
        <v>7</v>
      </c>
      <c r="BV2950">
        <v>7</v>
      </c>
      <c r="BW2950" t="str">
        <f>"11:00 AM"</f>
        <v>11:00 AM</v>
      </c>
      <c r="BX2950" t="str">
        <f>"6:00 PM"</f>
        <v>6:00 PM</v>
      </c>
      <c r="BY2950" t="s">
        <v>133</v>
      </c>
      <c r="BZ2950">
        <v>0</v>
      </c>
      <c r="CA2950">
        <v>12</v>
      </c>
      <c r="CB2950" t="s">
        <v>117</v>
      </c>
      <c r="CD2950" t="s">
        <v>8297</v>
      </c>
      <c r="CE2950" t="s">
        <v>4505</v>
      </c>
      <c r="CF2950" t="s">
        <v>4513</v>
      </c>
      <c r="CG2950" t="s">
        <v>120</v>
      </c>
      <c r="CH2950" t="s">
        <v>121</v>
      </c>
      <c r="CI2950" s="6">
        <v>96950</v>
      </c>
      <c r="CJ2950" s="10">
        <v>7.98</v>
      </c>
      <c r="CK2950" s="10">
        <v>7.98</v>
      </c>
      <c r="CL2950" s="10">
        <v>11.97</v>
      </c>
      <c r="CM2950" s="10">
        <v>11.97</v>
      </c>
      <c r="CN2950" t="s">
        <v>137</v>
      </c>
      <c r="CO2950" t="s">
        <v>194</v>
      </c>
      <c r="CP2950" t="s">
        <v>138</v>
      </c>
      <c r="CR2950" t="s">
        <v>117</v>
      </c>
      <c r="CS2950" t="s">
        <v>139</v>
      </c>
      <c r="CT2950" t="s">
        <v>140</v>
      </c>
      <c r="CU2950" t="s">
        <v>139</v>
      </c>
      <c r="CV2950" t="s">
        <v>140</v>
      </c>
      <c r="CW2950" t="s">
        <v>139</v>
      </c>
      <c r="CX2950" t="s">
        <v>140</v>
      </c>
      <c r="CY2950" t="s">
        <v>2770</v>
      </c>
      <c r="CZ2950" s="8">
        <v>16702876661</v>
      </c>
      <c r="DA2950" t="s">
        <v>4511</v>
      </c>
      <c r="DB2950" t="s">
        <v>140</v>
      </c>
      <c r="DC2950" t="s">
        <v>139</v>
      </c>
      <c r="DD2950" t="s">
        <v>117</v>
      </c>
    </row>
    <row r="2951" spans="1:114" ht="15" customHeight="1" x14ac:dyDescent="0.35">
      <c r="A2951" t="s">
        <v>224</v>
      </c>
      <c r="B2951" t="s">
        <v>144</v>
      </c>
      <c r="C2951" s="1">
        <v>45812</v>
      </c>
      <c r="D2951" s="1">
        <v>45867</v>
      </c>
      <c r="E2951" t="s">
        <v>116</v>
      </c>
      <c r="F2951" s="1">
        <v>45929</v>
      </c>
      <c r="G2951" t="s">
        <v>117</v>
      </c>
      <c r="H2951" t="s">
        <v>117</v>
      </c>
      <c r="I2951" t="s">
        <v>117</v>
      </c>
      <c r="J2951" t="s">
        <v>145</v>
      </c>
      <c r="K2951" t="s">
        <v>146</v>
      </c>
      <c r="L2951" t="s">
        <v>147</v>
      </c>
      <c r="M2951" t="s">
        <v>148</v>
      </c>
      <c r="N2951" t="s">
        <v>120</v>
      </c>
      <c r="O2951" t="s">
        <v>121</v>
      </c>
      <c r="P2951" s="6">
        <v>96950</v>
      </c>
      <c r="Q2951" t="s">
        <v>122</v>
      </c>
      <c r="S2951" s="8">
        <v>16702352883</v>
      </c>
      <c r="U2951" t="s">
        <v>149</v>
      </c>
      <c r="V2951">
        <v>56132</v>
      </c>
      <c r="W2951" t="s">
        <v>150</v>
      </c>
      <c r="X2951" t="s">
        <v>139</v>
      </c>
      <c r="Y2951" t="s">
        <v>151</v>
      </c>
      <c r="Z2951" t="s">
        <v>152</v>
      </c>
      <c r="AA2951" t="s">
        <v>153</v>
      </c>
      <c r="AB2951" t="s">
        <v>154</v>
      </c>
      <c r="AC2951" t="s">
        <v>147</v>
      </c>
      <c r="AD2951" t="s">
        <v>148</v>
      </c>
      <c r="AE2951" t="s">
        <v>120</v>
      </c>
      <c r="AF2951" t="s">
        <v>121</v>
      </c>
      <c r="AG2951" s="6">
        <v>96950</v>
      </c>
      <c r="AH2951" t="s">
        <v>122</v>
      </c>
      <c r="AJ2951" s="8">
        <v>16702352883</v>
      </c>
      <c r="AL2951" t="s">
        <v>155</v>
      </c>
      <c r="BE2951" t="str">
        <f>"31-9011.00"</f>
        <v>31-9011.00</v>
      </c>
      <c r="BF2951" t="s">
        <v>225</v>
      </c>
      <c r="BG2951" t="s">
        <v>226</v>
      </c>
      <c r="BH2951" t="s">
        <v>227</v>
      </c>
      <c r="BI2951">
        <v>5</v>
      </c>
      <c r="BJ2951">
        <v>5</v>
      </c>
      <c r="BK2951" s="1">
        <v>45931</v>
      </c>
      <c r="BL2951" s="1">
        <v>46295</v>
      </c>
      <c r="BM2951" s="1">
        <v>45931</v>
      </c>
      <c r="BN2951" s="1">
        <v>46295</v>
      </c>
      <c r="BO2951">
        <v>35</v>
      </c>
      <c r="BP2951">
        <v>0</v>
      </c>
      <c r="BQ2951">
        <v>7</v>
      </c>
      <c r="BR2951">
        <v>7</v>
      </c>
      <c r="BS2951">
        <v>7</v>
      </c>
      <c r="BT2951">
        <v>7</v>
      </c>
      <c r="BU2951">
        <v>7</v>
      </c>
      <c r="BV2951">
        <v>0</v>
      </c>
      <c r="BW2951" t="str">
        <f>"8:00 AM"</f>
        <v>8:00 AM</v>
      </c>
      <c r="BX2951" t="str">
        <f>"4:00 PM"</f>
        <v>4:00 PM</v>
      </c>
      <c r="BY2951" t="s">
        <v>159</v>
      </c>
      <c r="BZ2951">
        <v>0</v>
      </c>
      <c r="CA2951">
        <v>12</v>
      </c>
      <c r="CB2951" t="s">
        <v>117</v>
      </c>
      <c r="CD2951" t="s">
        <v>228</v>
      </c>
      <c r="CE2951" t="s">
        <v>147</v>
      </c>
      <c r="CF2951" t="s">
        <v>161</v>
      </c>
      <c r="CG2951" t="s">
        <v>120</v>
      </c>
      <c r="CH2951" t="s">
        <v>121</v>
      </c>
      <c r="CI2951" s="6">
        <v>96950</v>
      </c>
      <c r="CJ2951" s="10">
        <v>12.37</v>
      </c>
      <c r="CK2951" s="10">
        <v>12.37</v>
      </c>
      <c r="CL2951" s="10">
        <v>18.559999999999999</v>
      </c>
      <c r="CM2951" s="10">
        <v>18.559999999999999</v>
      </c>
      <c r="CN2951" t="s">
        <v>137</v>
      </c>
      <c r="CO2951" t="s">
        <v>162</v>
      </c>
      <c r="CP2951" t="s">
        <v>138</v>
      </c>
      <c r="CR2951" t="s">
        <v>117</v>
      </c>
      <c r="CS2951" t="s">
        <v>139</v>
      </c>
      <c r="CT2951" t="s">
        <v>140</v>
      </c>
      <c r="CU2951" t="s">
        <v>139</v>
      </c>
      <c r="CV2951" t="s">
        <v>140</v>
      </c>
      <c r="CW2951" t="s">
        <v>140</v>
      </c>
      <c r="CX2951" t="s">
        <v>140</v>
      </c>
      <c r="CY2951" t="s">
        <v>163</v>
      </c>
      <c r="CZ2951" s="8">
        <v>16702352883</v>
      </c>
      <c r="DA2951" t="s">
        <v>155</v>
      </c>
      <c r="DB2951" t="s">
        <v>164</v>
      </c>
      <c r="DC2951" t="s">
        <v>139</v>
      </c>
      <c r="DD2951" t="s">
        <v>139</v>
      </c>
    </row>
    <row r="2952" spans="1:114" ht="15" customHeight="1" x14ac:dyDescent="0.35">
      <c r="A2952" t="s">
        <v>11827</v>
      </c>
      <c r="B2952" t="s">
        <v>144</v>
      </c>
      <c r="C2952" s="1">
        <v>45812</v>
      </c>
      <c r="D2952" s="1">
        <v>45867</v>
      </c>
      <c r="E2952" t="s">
        <v>116</v>
      </c>
      <c r="F2952" s="1">
        <v>45929</v>
      </c>
      <c r="G2952" t="s">
        <v>117</v>
      </c>
      <c r="H2952" t="s">
        <v>117</v>
      </c>
      <c r="I2952" t="s">
        <v>117</v>
      </c>
      <c r="J2952" t="s">
        <v>145</v>
      </c>
      <c r="K2952" t="s">
        <v>146</v>
      </c>
      <c r="L2952" t="s">
        <v>147</v>
      </c>
      <c r="M2952" t="s">
        <v>148</v>
      </c>
      <c r="N2952" t="s">
        <v>120</v>
      </c>
      <c r="O2952" t="s">
        <v>121</v>
      </c>
      <c r="P2952" s="6">
        <v>96950</v>
      </c>
      <c r="Q2952" t="s">
        <v>122</v>
      </c>
      <c r="S2952" s="8">
        <v>16702352883</v>
      </c>
      <c r="U2952" t="s">
        <v>149</v>
      </c>
      <c r="V2952">
        <v>56132</v>
      </c>
      <c r="W2952" t="s">
        <v>150</v>
      </c>
      <c r="X2952" t="s">
        <v>139</v>
      </c>
      <c r="Y2952" t="s">
        <v>151</v>
      </c>
      <c r="Z2952" t="s">
        <v>152</v>
      </c>
      <c r="AA2952" t="s">
        <v>153</v>
      </c>
      <c r="AB2952" t="s">
        <v>154</v>
      </c>
      <c r="AC2952" t="s">
        <v>147</v>
      </c>
      <c r="AD2952" t="s">
        <v>148</v>
      </c>
      <c r="AE2952" t="s">
        <v>120</v>
      </c>
      <c r="AF2952" t="s">
        <v>121</v>
      </c>
      <c r="AG2952" s="6">
        <v>96950</v>
      </c>
      <c r="AH2952" t="s">
        <v>122</v>
      </c>
      <c r="AJ2952" s="8">
        <v>16702352883</v>
      </c>
      <c r="AL2952" t="s">
        <v>155</v>
      </c>
      <c r="BE2952" t="str">
        <f>"37-2012.00"</f>
        <v>37-2012.00</v>
      </c>
      <c r="BF2952" t="s">
        <v>130</v>
      </c>
      <c r="BG2952" t="s">
        <v>11828</v>
      </c>
      <c r="BH2952" t="s">
        <v>979</v>
      </c>
      <c r="BI2952">
        <v>8</v>
      </c>
      <c r="BJ2952">
        <v>8</v>
      </c>
      <c r="BK2952" s="1">
        <v>45931</v>
      </c>
      <c r="BL2952" s="1">
        <v>46295</v>
      </c>
      <c r="BM2952" s="1">
        <v>45931</v>
      </c>
      <c r="BN2952" s="1">
        <v>46295</v>
      </c>
      <c r="BO2952">
        <v>35</v>
      </c>
      <c r="BP2952">
        <v>0</v>
      </c>
      <c r="BQ2952">
        <v>7</v>
      </c>
      <c r="BR2952">
        <v>7</v>
      </c>
      <c r="BS2952">
        <v>7</v>
      </c>
      <c r="BT2952">
        <v>7</v>
      </c>
      <c r="BU2952">
        <v>7</v>
      </c>
      <c r="BV2952">
        <v>0</v>
      </c>
      <c r="BW2952" t="str">
        <f>"8:00 AM"</f>
        <v>8:00 AM</v>
      </c>
      <c r="BX2952" t="str">
        <f>"4:00 PM"</f>
        <v>4:00 PM</v>
      </c>
      <c r="BY2952" t="s">
        <v>133</v>
      </c>
      <c r="BZ2952">
        <v>0</v>
      </c>
      <c r="CA2952">
        <v>3</v>
      </c>
      <c r="CB2952" t="s">
        <v>117</v>
      </c>
      <c r="CD2952" t="s">
        <v>11829</v>
      </c>
      <c r="CE2952" t="s">
        <v>147</v>
      </c>
      <c r="CF2952" t="s">
        <v>161</v>
      </c>
      <c r="CG2952" t="s">
        <v>120</v>
      </c>
      <c r="CH2952" t="s">
        <v>121</v>
      </c>
      <c r="CI2952" s="6">
        <v>96950</v>
      </c>
      <c r="CJ2952" s="10">
        <v>7.77</v>
      </c>
      <c r="CK2952" s="10">
        <v>7.77</v>
      </c>
      <c r="CL2952" s="10">
        <v>11.66</v>
      </c>
      <c r="CM2952" s="10">
        <v>11.66</v>
      </c>
      <c r="CN2952" t="s">
        <v>137</v>
      </c>
      <c r="CO2952" t="s">
        <v>162</v>
      </c>
      <c r="CP2952" t="s">
        <v>138</v>
      </c>
      <c r="CR2952" t="s">
        <v>117</v>
      </c>
      <c r="CS2952" t="s">
        <v>139</v>
      </c>
      <c r="CT2952" t="s">
        <v>140</v>
      </c>
      <c r="CU2952" t="s">
        <v>139</v>
      </c>
      <c r="CV2952" t="s">
        <v>140</v>
      </c>
      <c r="CW2952" t="s">
        <v>139</v>
      </c>
      <c r="CX2952" t="s">
        <v>140</v>
      </c>
      <c r="CY2952" t="s">
        <v>163</v>
      </c>
      <c r="CZ2952" s="8">
        <v>16702352883</v>
      </c>
      <c r="DA2952" t="s">
        <v>155</v>
      </c>
      <c r="DB2952" t="s">
        <v>164</v>
      </c>
      <c r="DC2952" t="s">
        <v>139</v>
      </c>
      <c r="DD2952" t="s">
        <v>139</v>
      </c>
    </row>
    <row r="2953" spans="1:114" ht="15" customHeight="1" x14ac:dyDescent="0.35">
      <c r="A2953" t="s">
        <v>7595</v>
      </c>
      <c r="B2953" t="s">
        <v>144</v>
      </c>
      <c r="C2953" s="1">
        <v>45812</v>
      </c>
      <c r="D2953" s="1">
        <v>45867</v>
      </c>
      <c r="E2953" t="s">
        <v>116</v>
      </c>
      <c r="F2953" s="1">
        <v>45929</v>
      </c>
      <c r="G2953" t="s">
        <v>117</v>
      </c>
      <c r="H2953" t="s">
        <v>117</v>
      </c>
      <c r="I2953" t="s">
        <v>117</v>
      </c>
      <c r="J2953" t="s">
        <v>3157</v>
      </c>
      <c r="L2953" t="s">
        <v>3158</v>
      </c>
      <c r="M2953" t="s">
        <v>4218</v>
      </c>
      <c r="N2953" t="s">
        <v>136</v>
      </c>
      <c r="O2953" t="s">
        <v>121</v>
      </c>
      <c r="P2953" s="6">
        <v>96950</v>
      </c>
      <c r="Q2953" t="s">
        <v>122</v>
      </c>
      <c r="S2953" s="8">
        <v>16702345828</v>
      </c>
      <c r="U2953" t="s">
        <v>3161</v>
      </c>
      <c r="V2953">
        <v>2389</v>
      </c>
      <c r="W2953" t="s">
        <v>124</v>
      </c>
      <c r="Y2953" t="s">
        <v>3162</v>
      </c>
      <c r="Z2953" t="s">
        <v>3163</v>
      </c>
      <c r="AB2953" t="s">
        <v>205</v>
      </c>
      <c r="AC2953" t="s">
        <v>3158</v>
      </c>
      <c r="AD2953" t="s">
        <v>4218</v>
      </c>
      <c r="AE2953" t="s">
        <v>136</v>
      </c>
      <c r="AF2953" t="s">
        <v>121</v>
      </c>
      <c r="AG2953" s="6">
        <v>96950</v>
      </c>
      <c r="AH2953" t="s">
        <v>122</v>
      </c>
      <c r="AJ2953" s="8">
        <v>16702345828</v>
      </c>
      <c r="AL2953" t="s">
        <v>3164</v>
      </c>
      <c r="AM2953" t="s">
        <v>600</v>
      </c>
      <c r="AN2953" t="s">
        <v>631</v>
      </c>
      <c r="AO2953" t="s">
        <v>3165</v>
      </c>
      <c r="AQ2953" t="s">
        <v>3166</v>
      </c>
      <c r="AR2953" t="s">
        <v>4220</v>
      </c>
      <c r="AS2953" t="s">
        <v>136</v>
      </c>
      <c r="AT2953" t="s">
        <v>121</v>
      </c>
      <c r="AU2953" s="6">
        <v>96950</v>
      </c>
      <c r="AV2953" t="s">
        <v>122</v>
      </c>
      <c r="AX2953" s="8">
        <v>16702872946</v>
      </c>
      <c r="AZ2953" t="s">
        <v>3168</v>
      </c>
      <c r="BA2953" t="s">
        <v>3169</v>
      </c>
      <c r="BB2953" t="s">
        <v>3170</v>
      </c>
      <c r="BE2953" t="str">
        <f>"53-3032.00"</f>
        <v>53-3032.00</v>
      </c>
      <c r="BF2953" t="s">
        <v>4159</v>
      </c>
      <c r="BG2953" t="s">
        <v>7288</v>
      </c>
      <c r="BH2953" t="s">
        <v>4161</v>
      </c>
      <c r="BI2953">
        <v>1</v>
      </c>
      <c r="BJ2953">
        <v>1</v>
      </c>
      <c r="BK2953" s="1">
        <v>45931</v>
      </c>
      <c r="BL2953" s="1">
        <v>46295</v>
      </c>
      <c r="BM2953" s="1">
        <v>45931</v>
      </c>
      <c r="BN2953" s="1">
        <v>46295</v>
      </c>
      <c r="BO2953">
        <v>40</v>
      </c>
      <c r="BP2953">
        <v>0</v>
      </c>
      <c r="BQ2953">
        <v>8</v>
      </c>
      <c r="BR2953">
        <v>8</v>
      </c>
      <c r="BS2953">
        <v>8</v>
      </c>
      <c r="BT2953">
        <v>8</v>
      </c>
      <c r="BU2953">
        <v>8</v>
      </c>
      <c r="BV2953">
        <v>0</v>
      </c>
      <c r="BW2953" t="str">
        <f>"8:00 AM"</f>
        <v>8:00 AM</v>
      </c>
      <c r="BX2953" t="str">
        <f>"5:00 PM"</f>
        <v>5:00 PM</v>
      </c>
      <c r="BY2953" t="s">
        <v>133</v>
      </c>
      <c r="BZ2953">
        <v>0</v>
      </c>
      <c r="CA2953">
        <v>12</v>
      </c>
      <c r="CB2953" t="s">
        <v>117</v>
      </c>
      <c r="CD2953" t="s">
        <v>7289</v>
      </c>
      <c r="CE2953" t="s">
        <v>3158</v>
      </c>
      <c r="CF2953" t="s">
        <v>4218</v>
      </c>
      <c r="CG2953" t="s">
        <v>136</v>
      </c>
      <c r="CH2953" t="s">
        <v>121</v>
      </c>
      <c r="CI2953" s="6">
        <v>96950</v>
      </c>
      <c r="CJ2953" s="10">
        <v>11.31</v>
      </c>
      <c r="CK2953" s="10">
        <v>11.31</v>
      </c>
      <c r="CL2953" s="10">
        <v>16.97</v>
      </c>
      <c r="CM2953" s="10">
        <v>16.97</v>
      </c>
      <c r="CN2953" t="s">
        <v>137</v>
      </c>
      <c r="CO2953" t="s">
        <v>162</v>
      </c>
      <c r="CP2953" t="s">
        <v>138</v>
      </c>
      <c r="CR2953" t="s">
        <v>117</v>
      </c>
      <c r="CS2953" t="s">
        <v>139</v>
      </c>
      <c r="CT2953" t="s">
        <v>140</v>
      </c>
      <c r="CU2953" t="s">
        <v>139</v>
      </c>
      <c r="CV2953" t="s">
        <v>140</v>
      </c>
      <c r="CW2953" t="s">
        <v>139</v>
      </c>
      <c r="CX2953" t="s">
        <v>140</v>
      </c>
      <c r="CY2953" t="s">
        <v>4164</v>
      </c>
      <c r="CZ2953" s="8">
        <v>16702345828</v>
      </c>
      <c r="DA2953" t="s">
        <v>3164</v>
      </c>
      <c r="DB2953" t="s">
        <v>140</v>
      </c>
      <c r="DC2953" t="s">
        <v>139</v>
      </c>
      <c r="DD2953" t="s">
        <v>117</v>
      </c>
      <c r="DE2953" t="s">
        <v>631</v>
      </c>
      <c r="DF2953" t="s">
        <v>3165</v>
      </c>
      <c r="DH2953" t="s">
        <v>3170</v>
      </c>
      <c r="DI2953" t="s">
        <v>3169</v>
      </c>
      <c r="DJ2953" t="s">
        <v>3168</v>
      </c>
    </row>
    <row r="2954" spans="1:114" ht="15" customHeight="1" x14ac:dyDescent="0.35">
      <c r="A2954" t="s">
        <v>16231</v>
      </c>
      <c r="B2954" t="s">
        <v>144</v>
      </c>
      <c r="C2954" s="1">
        <v>45812</v>
      </c>
      <c r="D2954" s="1">
        <v>45867</v>
      </c>
      <c r="E2954" t="s">
        <v>116</v>
      </c>
      <c r="F2954" s="1">
        <v>45929</v>
      </c>
      <c r="G2954" t="s">
        <v>117</v>
      </c>
      <c r="H2954" t="s">
        <v>117</v>
      </c>
      <c r="I2954" t="s">
        <v>117</v>
      </c>
      <c r="J2954" t="s">
        <v>3157</v>
      </c>
      <c r="L2954" t="s">
        <v>3158</v>
      </c>
      <c r="M2954" t="s">
        <v>4218</v>
      </c>
      <c r="N2954" t="s">
        <v>136</v>
      </c>
      <c r="O2954" t="s">
        <v>121</v>
      </c>
      <c r="P2954" s="6">
        <v>96950</v>
      </c>
      <c r="Q2954" t="s">
        <v>122</v>
      </c>
      <c r="S2954" s="8">
        <v>16702345828</v>
      </c>
      <c r="U2954" t="s">
        <v>3161</v>
      </c>
      <c r="V2954">
        <v>2362</v>
      </c>
      <c r="W2954" t="s">
        <v>124</v>
      </c>
      <c r="Y2954" t="s">
        <v>3162</v>
      </c>
      <c r="Z2954" t="s">
        <v>3163</v>
      </c>
      <c r="AB2954" t="s">
        <v>205</v>
      </c>
      <c r="AC2954" t="s">
        <v>3158</v>
      </c>
      <c r="AD2954" t="s">
        <v>4218</v>
      </c>
      <c r="AE2954" t="s">
        <v>136</v>
      </c>
      <c r="AF2954" t="s">
        <v>121</v>
      </c>
      <c r="AG2954" s="6">
        <v>96950</v>
      </c>
      <c r="AH2954" t="s">
        <v>122</v>
      </c>
      <c r="AJ2954" s="8">
        <v>16702345828</v>
      </c>
      <c r="AL2954" t="s">
        <v>3164</v>
      </c>
      <c r="AM2954" t="s">
        <v>600</v>
      </c>
      <c r="AN2954" t="s">
        <v>631</v>
      </c>
      <c r="AO2954" t="s">
        <v>3165</v>
      </c>
      <c r="AQ2954" t="s">
        <v>3166</v>
      </c>
      <c r="AR2954" t="s">
        <v>4220</v>
      </c>
      <c r="AS2954" t="s">
        <v>136</v>
      </c>
      <c r="AT2954" t="s">
        <v>121</v>
      </c>
      <c r="AU2954" s="6">
        <v>96950</v>
      </c>
      <c r="AV2954" t="s">
        <v>122</v>
      </c>
      <c r="AX2954" s="8">
        <v>16702872946</v>
      </c>
      <c r="AZ2954" t="s">
        <v>3168</v>
      </c>
      <c r="BA2954" t="s">
        <v>3169</v>
      </c>
      <c r="BB2954" t="s">
        <v>3170</v>
      </c>
      <c r="BE2954" t="str">
        <f>"47-2073.00"</f>
        <v>47-2073.00</v>
      </c>
      <c r="BF2954" t="s">
        <v>5241</v>
      </c>
      <c r="BG2954" t="s">
        <v>14608</v>
      </c>
      <c r="BH2954" t="s">
        <v>14609</v>
      </c>
      <c r="BI2954">
        <v>1</v>
      </c>
      <c r="BJ2954">
        <v>1</v>
      </c>
      <c r="BK2954" s="1">
        <v>45931</v>
      </c>
      <c r="BL2954" s="1">
        <v>46295</v>
      </c>
      <c r="BM2954" s="1">
        <v>45931</v>
      </c>
      <c r="BN2954" s="1">
        <v>46295</v>
      </c>
      <c r="BO2954">
        <v>40</v>
      </c>
      <c r="BP2954">
        <v>0</v>
      </c>
      <c r="BQ2954">
        <v>8</v>
      </c>
      <c r="BR2954">
        <v>8</v>
      </c>
      <c r="BS2954">
        <v>8</v>
      </c>
      <c r="BT2954">
        <v>8</v>
      </c>
      <c r="BU2954">
        <v>8</v>
      </c>
      <c r="BV2954">
        <v>0</v>
      </c>
      <c r="BW2954" t="str">
        <f>"8:00 AM"</f>
        <v>8:00 AM</v>
      </c>
      <c r="BX2954" t="str">
        <f>"5:00 PM"</f>
        <v>5:00 PM</v>
      </c>
      <c r="BY2954" t="s">
        <v>159</v>
      </c>
      <c r="BZ2954">
        <v>0</v>
      </c>
      <c r="CA2954">
        <v>12</v>
      </c>
      <c r="CB2954" t="s">
        <v>117</v>
      </c>
      <c r="CD2954" t="s">
        <v>162</v>
      </c>
      <c r="CE2954" t="s">
        <v>3158</v>
      </c>
      <c r="CF2954" t="s">
        <v>4218</v>
      </c>
      <c r="CG2954" t="s">
        <v>136</v>
      </c>
      <c r="CH2954" t="s">
        <v>121</v>
      </c>
      <c r="CI2954" s="6">
        <v>96950</v>
      </c>
      <c r="CJ2954" s="10">
        <v>11.86</v>
      </c>
      <c r="CK2954" s="10">
        <v>11.86</v>
      </c>
      <c r="CL2954" s="10">
        <v>17.79</v>
      </c>
      <c r="CM2954" s="10">
        <v>17.79</v>
      </c>
      <c r="CN2954" t="s">
        <v>137</v>
      </c>
      <c r="CO2954" t="s">
        <v>162</v>
      </c>
      <c r="CP2954" t="s">
        <v>138</v>
      </c>
      <c r="CR2954" t="s">
        <v>117</v>
      </c>
      <c r="CS2954" t="s">
        <v>139</v>
      </c>
      <c r="CT2954" t="s">
        <v>140</v>
      </c>
      <c r="CU2954" t="s">
        <v>139</v>
      </c>
      <c r="CV2954" t="s">
        <v>140</v>
      </c>
      <c r="CW2954" t="s">
        <v>139</v>
      </c>
      <c r="CX2954" t="s">
        <v>140</v>
      </c>
      <c r="CY2954" t="s">
        <v>4164</v>
      </c>
      <c r="CZ2954" s="8">
        <v>16702345828</v>
      </c>
      <c r="DA2954" t="s">
        <v>3164</v>
      </c>
      <c r="DB2954" t="s">
        <v>140</v>
      </c>
      <c r="DC2954" t="s">
        <v>139</v>
      </c>
      <c r="DD2954" t="s">
        <v>117</v>
      </c>
      <c r="DE2954" t="s">
        <v>631</v>
      </c>
      <c r="DF2954" t="s">
        <v>3165</v>
      </c>
      <c r="DH2954" t="s">
        <v>3170</v>
      </c>
      <c r="DI2954" t="s">
        <v>3169</v>
      </c>
      <c r="DJ2954" t="s">
        <v>3168</v>
      </c>
    </row>
    <row r="2955" spans="1:114" ht="15" customHeight="1" x14ac:dyDescent="0.35">
      <c r="A2955" t="s">
        <v>7640</v>
      </c>
      <c r="B2955" t="s">
        <v>144</v>
      </c>
      <c r="C2955" s="1">
        <v>45812</v>
      </c>
      <c r="D2955" s="1">
        <v>45867</v>
      </c>
      <c r="E2955" t="s">
        <v>116</v>
      </c>
      <c r="F2955" s="1">
        <v>45929</v>
      </c>
      <c r="G2955" t="s">
        <v>117</v>
      </c>
      <c r="H2955" t="s">
        <v>117</v>
      </c>
      <c r="I2955" t="s">
        <v>117</v>
      </c>
      <c r="J2955" t="s">
        <v>3157</v>
      </c>
      <c r="L2955" t="s">
        <v>3158</v>
      </c>
      <c r="M2955" t="s">
        <v>4218</v>
      </c>
      <c r="N2955" t="s">
        <v>136</v>
      </c>
      <c r="O2955" t="s">
        <v>121</v>
      </c>
      <c r="P2955" s="6">
        <v>96950</v>
      </c>
      <c r="Q2955" t="s">
        <v>122</v>
      </c>
      <c r="S2955" s="8">
        <v>16702345828</v>
      </c>
      <c r="U2955" t="s">
        <v>3161</v>
      </c>
      <c r="V2955">
        <v>2389</v>
      </c>
      <c r="W2955" t="s">
        <v>124</v>
      </c>
      <c r="Y2955" t="s">
        <v>3162</v>
      </c>
      <c r="Z2955" t="s">
        <v>3163</v>
      </c>
      <c r="AB2955" t="s">
        <v>205</v>
      </c>
      <c r="AC2955" t="s">
        <v>3158</v>
      </c>
      <c r="AD2955" t="s">
        <v>4218</v>
      </c>
      <c r="AE2955" t="s">
        <v>136</v>
      </c>
      <c r="AF2955" t="s">
        <v>121</v>
      </c>
      <c r="AG2955" s="6">
        <v>96950</v>
      </c>
      <c r="AH2955" t="s">
        <v>122</v>
      </c>
      <c r="AJ2955" s="8">
        <v>16702345828</v>
      </c>
      <c r="AL2955" t="s">
        <v>3164</v>
      </c>
      <c r="AM2955" t="s">
        <v>600</v>
      </c>
      <c r="AN2955" t="s">
        <v>631</v>
      </c>
      <c r="AO2955" t="s">
        <v>3165</v>
      </c>
      <c r="AQ2955" t="s">
        <v>3166</v>
      </c>
      <c r="AR2955" t="s">
        <v>4220</v>
      </c>
      <c r="AS2955" t="s">
        <v>136</v>
      </c>
      <c r="AT2955" t="s">
        <v>121</v>
      </c>
      <c r="AU2955" s="6">
        <v>96950</v>
      </c>
      <c r="AV2955" t="s">
        <v>122</v>
      </c>
      <c r="AX2955" s="8">
        <v>16702872946</v>
      </c>
      <c r="AZ2955" t="s">
        <v>3168</v>
      </c>
      <c r="BA2955" t="s">
        <v>3169</v>
      </c>
      <c r="BB2955" t="s">
        <v>3170</v>
      </c>
      <c r="BE2955" t="str">
        <f>"49-3042.00"</f>
        <v>49-3042.00</v>
      </c>
      <c r="BF2955" t="s">
        <v>3611</v>
      </c>
      <c r="BG2955" t="s">
        <v>7641</v>
      </c>
      <c r="BH2955" t="s">
        <v>5281</v>
      </c>
      <c r="BI2955">
        <v>1</v>
      </c>
      <c r="BJ2955">
        <v>1</v>
      </c>
      <c r="BK2955" s="1">
        <v>45931</v>
      </c>
      <c r="BL2955" s="1">
        <v>46295</v>
      </c>
      <c r="BM2955" s="1">
        <v>45931</v>
      </c>
      <c r="BN2955" s="1">
        <v>46295</v>
      </c>
      <c r="BO2955">
        <v>40</v>
      </c>
      <c r="BP2955">
        <v>0</v>
      </c>
      <c r="BQ2955">
        <v>8</v>
      </c>
      <c r="BR2955">
        <v>8</v>
      </c>
      <c r="BS2955">
        <v>8</v>
      </c>
      <c r="BT2955">
        <v>8</v>
      </c>
      <c r="BU2955">
        <v>8</v>
      </c>
      <c r="BV2955">
        <v>0</v>
      </c>
      <c r="BW2955" t="str">
        <f>"8:00 AM"</f>
        <v>8:00 AM</v>
      </c>
      <c r="BX2955" t="str">
        <f>"5:00 PM"</f>
        <v>5:00 PM</v>
      </c>
      <c r="BY2955" t="s">
        <v>133</v>
      </c>
      <c r="BZ2955">
        <v>0</v>
      </c>
      <c r="CA2955">
        <v>24</v>
      </c>
      <c r="CB2955" t="s">
        <v>117</v>
      </c>
      <c r="CD2955" t="s">
        <v>162</v>
      </c>
      <c r="CE2955" t="s">
        <v>3158</v>
      </c>
      <c r="CF2955" t="s">
        <v>4218</v>
      </c>
      <c r="CG2955" t="s">
        <v>136</v>
      </c>
      <c r="CH2955" t="s">
        <v>121</v>
      </c>
      <c r="CI2955" s="6">
        <v>96950</v>
      </c>
      <c r="CJ2955" s="10">
        <v>12.48</v>
      </c>
      <c r="CK2955" s="10">
        <v>12.48</v>
      </c>
      <c r="CL2955" s="10">
        <v>18.72</v>
      </c>
      <c r="CM2955" s="10">
        <v>18.72</v>
      </c>
      <c r="CN2955" t="s">
        <v>137</v>
      </c>
      <c r="CO2955" t="s">
        <v>162</v>
      </c>
      <c r="CP2955" t="s">
        <v>138</v>
      </c>
      <c r="CR2955" t="s">
        <v>117</v>
      </c>
      <c r="CS2955" t="s">
        <v>139</v>
      </c>
      <c r="CT2955" t="s">
        <v>140</v>
      </c>
      <c r="CU2955" t="s">
        <v>139</v>
      </c>
      <c r="CV2955" t="s">
        <v>140</v>
      </c>
      <c r="CW2955" t="s">
        <v>139</v>
      </c>
      <c r="CX2955" t="s">
        <v>140</v>
      </c>
      <c r="CY2955" t="s">
        <v>4164</v>
      </c>
      <c r="CZ2955" s="8">
        <v>16702345828</v>
      </c>
      <c r="DA2955" t="s">
        <v>3164</v>
      </c>
      <c r="DB2955" t="s">
        <v>140</v>
      </c>
      <c r="DC2955" t="s">
        <v>139</v>
      </c>
      <c r="DD2955" t="s">
        <v>117</v>
      </c>
      <c r="DE2955" t="s">
        <v>631</v>
      </c>
      <c r="DF2955" t="s">
        <v>3165</v>
      </c>
      <c r="DH2955" t="s">
        <v>3170</v>
      </c>
      <c r="DI2955" t="s">
        <v>3169</v>
      </c>
      <c r="DJ2955" t="s">
        <v>3168</v>
      </c>
    </row>
    <row r="2956" spans="1:114" ht="15" customHeight="1" x14ac:dyDescent="0.35">
      <c r="A2956" t="s">
        <v>15016</v>
      </c>
      <c r="B2956" t="s">
        <v>144</v>
      </c>
      <c r="C2956" s="1">
        <v>45812</v>
      </c>
      <c r="D2956" s="1">
        <v>45867</v>
      </c>
      <c r="E2956" t="s">
        <v>116</v>
      </c>
      <c r="F2956" s="1">
        <v>45929</v>
      </c>
      <c r="G2956" t="s">
        <v>117</v>
      </c>
      <c r="H2956" t="s">
        <v>117</v>
      </c>
      <c r="I2956" t="s">
        <v>117</v>
      </c>
      <c r="J2956" t="s">
        <v>3157</v>
      </c>
      <c r="L2956" t="s">
        <v>3158</v>
      </c>
      <c r="M2956" t="s">
        <v>4218</v>
      </c>
      <c r="N2956" t="s">
        <v>136</v>
      </c>
      <c r="O2956" t="s">
        <v>121</v>
      </c>
      <c r="P2956" s="6">
        <v>96950</v>
      </c>
      <c r="Q2956" t="s">
        <v>122</v>
      </c>
      <c r="S2956" s="8">
        <v>16702345828</v>
      </c>
      <c r="U2956" t="s">
        <v>3161</v>
      </c>
      <c r="V2956">
        <v>2389</v>
      </c>
      <c r="W2956" t="s">
        <v>124</v>
      </c>
      <c r="Y2956" t="s">
        <v>3162</v>
      </c>
      <c r="Z2956" t="s">
        <v>3163</v>
      </c>
      <c r="AB2956" t="s">
        <v>205</v>
      </c>
      <c r="AC2956" t="s">
        <v>3158</v>
      </c>
      <c r="AD2956" t="s">
        <v>4218</v>
      </c>
      <c r="AE2956" t="s">
        <v>136</v>
      </c>
      <c r="AF2956" t="s">
        <v>121</v>
      </c>
      <c r="AG2956" s="6">
        <v>96950</v>
      </c>
      <c r="AH2956" t="s">
        <v>122</v>
      </c>
      <c r="AJ2956" s="8">
        <v>16702345828</v>
      </c>
      <c r="AL2956" t="s">
        <v>3164</v>
      </c>
      <c r="AM2956" t="s">
        <v>600</v>
      </c>
      <c r="AN2956" t="s">
        <v>631</v>
      </c>
      <c r="AO2956" t="s">
        <v>3165</v>
      </c>
      <c r="AQ2956" t="s">
        <v>3166</v>
      </c>
      <c r="AR2956" t="s">
        <v>4220</v>
      </c>
      <c r="AS2956" t="s">
        <v>136</v>
      </c>
      <c r="AT2956" t="s">
        <v>121</v>
      </c>
      <c r="AU2956" s="6">
        <v>96950</v>
      </c>
      <c r="AV2956" t="s">
        <v>122</v>
      </c>
      <c r="AX2956" s="8">
        <v>16702872946</v>
      </c>
      <c r="AZ2956" t="s">
        <v>3168</v>
      </c>
      <c r="BA2956" t="s">
        <v>3169</v>
      </c>
      <c r="BB2956" t="s">
        <v>3170</v>
      </c>
      <c r="BE2956" t="str">
        <f>"49-3021.00"</f>
        <v>49-3021.00</v>
      </c>
      <c r="BF2956" t="s">
        <v>3171</v>
      </c>
      <c r="BG2956" t="s">
        <v>9691</v>
      </c>
      <c r="BH2956" t="s">
        <v>3173</v>
      </c>
      <c r="BI2956">
        <v>4</v>
      </c>
      <c r="BJ2956">
        <v>4</v>
      </c>
      <c r="BK2956" s="1">
        <v>45931</v>
      </c>
      <c r="BL2956" s="1">
        <v>46295</v>
      </c>
      <c r="BM2956" s="1">
        <v>45931</v>
      </c>
      <c r="BN2956" s="1">
        <v>46295</v>
      </c>
      <c r="BO2956">
        <v>40</v>
      </c>
      <c r="BP2956">
        <v>0</v>
      </c>
      <c r="BQ2956">
        <v>8</v>
      </c>
      <c r="BR2956">
        <v>8</v>
      </c>
      <c r="BS2956">
        <v>8</v>
      </c>
      <c r="BT2956">
        <v>8</v>
      </c>
      <c r="BU2956">
        <v>8</v>
      </c>
      <c r="BV2956">
        <v>0</v>
      </c>
      <c r="BW2956" t="str">
        <f>"8:00 AM"</f>
        <v>8:00 AM</v>
      </c>
      <c r="BX2956" t="str">
        <f>"5:00 PM"</f>
        <v>5:00 PM</v>
      </c>
      <c r="BY2956" t="s">
        <v>159</v>
      </c>
      <c r="BZ2956">
        <v>0</v>
      </c>
      <c r="CA2956">
        <v>12</v>
      </c>
      <c r="CB2956" t="s">
        <v>117</v>
      </c>
      <c r="CD2956" t="s">
        <v>162</v>
      </c>
      <c r="CE2956" t="s">
        <v>3158</v>
      </c>
      <c r="CF2956" t="s">
        <v>4218</v>
      </c>
      <c r="CG2956" t="s">
        <v>136</v>
      </c>
      <c r="CH2956" t="s">
        <v>121</v>
      </c>
      <c r="CI2956" s="6">
        <v>96950</v>
      </c>
      <c r="CJ2956" s="10">
        <v>11.18</v>
      </c>
      <c r="CK2956" s="10">
        <v>11.18</v>
      </c>
      <c r="CL2956" s="10">
        <v>16.77</v>
      </c>
      <c r="CM2956" s="10">
        <v>16.77</v>
      </c>
      <c r="CN2956" t="s">
        <v>137</v>
      </c>
      <c r="CO2956" t="s">
        <v>162</v>
      </c>
      <c r="CP2956" t="s">
        <v>138</v>
      </c>
      <c r="CR2956" t="s">
        <v>117</v>
      </c>
      <c r="CS2956" t="s">
        <v>139</v>
      </c>
      <c r="CT2956" t="s">
        <v>140</v>
      </c>
      <c r="CU2956" t="s">
        <v>139</v>
      </c>
      <c r="CV2956" t="s">
        <v>140</v>
      </c>
      <c r="CW2956" t="s">
        <v>139</v>
      </c>
      <c r="CX2956" t="s">
        <v>140</v>
      </c>
      <c r="CY2956" t="s">
        <v>4164</v>
      </c>
      <c r="CZ2956" s="8">
        <v>16702345828</v>
      </c>
      <c r="DA2956" t="s">
        <v>3164</v>
      </c>
      <c r="DB2956" t="s">
        <v>140</v>
      </c>
      <c r="DC2956" t="s">
        <v>139</v>
      </c>
      <c r="DD2956" t="s">
        <v>117</v>
      </c>
      <c r="DE2956" t="s">
        <v>631</v>
      </c>
      <c r="DF2956" t="s">
        <v>3165</v>
      </c>
      <c r="DH2956" t="s">
        <v>3170</v>
      </c>
      <c r="DI2956" t="s">
        <v>3169</v>
      </c>
      <c r="DJ2956" t="s">
        <v>3168</v>
      </c>
    </row>
    <row r="2957" spans="1:114" ht="15" customHeight="1" x14ac:dyDescent="0.35">
      <c r="A2957" t="s">
        <v>7606</v>
      </c>
      <c r="B2957" t="s">
        <v>144</v>
      </c>
      <c r="C2957" s="1">
        <v>45812</v>
      </c>
      <c r="D2957" s="1">
        <v>45867</v>
      </c>
      <c r="E2957" t="s">
        <v>116</v>
      </c>
      <c r="F2957" s="1">
        <v>45955</v>
      </c>
      <c r="G2957" t="s">
        <v>117</v>
      </c>
      <c r="H2957" t="s">
        <v>117</v>
      </c>
      <c r="I2957" t="s">
        <v>117</v>
      </c>
      <c r="J2957" t="s">
        <v>3157</v>
      </c>
      <c r="L2957" t="s">
        <v>3158</v>
      </c>
      <c r="M2957" t="s">
        <v>4218</v>
      </c>
      <c r="N2957" t="s">
        <v>136</v>
      </c>
      <c r="O2957" t="s">
        <v>121</v>
      </c>
      <c r="P2957" s="6">
        <v>96950</v>
      </c>
      <c r="Q2957" t="s">
        <v>122</v>
      </c>
      <c r="S2957" s="8">
        <v>16702345828</v>
      </c>
      <c r="U2957" t="s">
        <v>3161</v>
      </c>
      <c r="V2957">
        <v>2389</v>
      </c>
      <c r="W2957" t="s">
        <v>124</v>
      </c>
      <c r="Y2957" t="s">
        <v>3162</v>
      </c>
      <c r="Z2957" t="s">
        <v>3163</v>
      </c>
      <c r="AB2957" t="s">
        <v>205</v>
      </c>
      <c r="AC2957" t="s">
        <v>3158</v>
      </c>
      <c r="AD2957" t="s">
        <v>4218</v>
      </c>
      <c r="AE2957" t="s">
        <v>136</v>
      </c>
      <c r="AF2957" t="s">
        <v>121</v>
      </c>
      <c r="AG2957" s="6">
        <v>96950</v>
      </c>
      <c r="AH2957" t="s">
        <v>122</v>
      </c>
      <c r="AJ2957" s="8">
        <v>16702345828</v>
      </c>
      <c r="AL2957" t="s">
        <v>3164</v>
      </c>
      <c r="AM2957" t="s">
        <v>600</v>
      </c>
      <c r="AN2957" t="s">
        <v>631</v>
      </c>
      <c r="AO2957" t="s">
        <v>3165</v>
      </c>
      <c r="AQ2957" t="s">
        <v>3166</v>
      </c>
      <c r="AR2957" t="s">
        <v>4220</v>
      </c>
      <c r="AS2957" t="s">
        <v>136</v>
      </c>
      <c r="AT2957" t="s">
        <v>121</v>
      </c>
      <c r="AU2957" s="6">
        <v>96950</v>
      </c>
      <c r="AV2957" t="s">
        <v>122</v>
      </c>
      <c r="AX2957" s="8">
        <v>16702872946</v>
      </c>
      <c r="AZ2957" t="s">
        <v>3168</v>
      </c>
      <c r="BA2957" t="s">
        <v>3169</v>
      </c>
      <c r="BB2957" t="s">
        <v>3170</v>
      </c>
      <c r="BE2957" t="str">
        <f>"53-3032.00"</f>
        <v>53-3032.00</v>
      </c>
      <c r="BF2957" t="s">
        <v>4159</v>
      </c>
      <c r="BG2957" t="s">
        <v>7288</v>
      </c>
      <c r="BH2957" t="s">
        <v>4161</v>
      </c>
      <c r="BI2957">
        <v>2</v>
      </c>
      <c r="BJ2957">
        <v>2</v>
      </c>
      <c r="BK2957" s="1">
        <v>45957</v>
      </c>
      <c r="BL2957" s="1">
        <v>46321</v>
      </c>
      <c r="BM2957" s="1">
        <v>45957</v>
      </c>
      <c r="BN2957" s="1">
        <v>46321</v>
      </c>
      <c r="BO2957">
        <v>40</v>
      </c>
      <c r="BP2957">
        <v>0</v>
      </c>
      <c r="BQ2957">
        <v>8</v>
      </c>
      <c r="BR2957">
        <v>8</v>
      </c>
      <c r="BS2957">
        <v>8</v>
      </c>
      <c r="BT2957">
        <v>8</v>
      </c>
      <c r="BU2957">
        <v>8</v>
      </c>
      <c r="BV2957">
        <v>0</v>
      </c>
      <c r="BW2957" t="str">
        <f>"8:00 AM"</f>
        <v>8:00 AM</v>
      </c>
      <c r="BX2957" t="str">
        <f>"5:00 PM"</f>
        <v>5:00 PM</v>
      </c>
      <c r="BY2957" t="s">
        <v>133</v>
      </c>
      <c r="BZ2957">
        <v>0</v>
      </c>
      <c r="CA2957">
        <v>12</v>
      </c>
      <c r="CB2957" t="s">
        <v>117</v>
      </c>
      <c r="CD2957" t="s">
        <v>7289</v>
      </c>
      <c r="CE2957" t="s">
        <v>3158</v>
      </c>
      <c r="CF2957" t="s">
        <v>4218</v>
      </c>
      <c r="CG2957" t="s">
        <v>136</v>
      </c>
      <c r="CH2957" t="s">
        <v>121</v>
      </c>
      <c r="CI2957" s="6">
        <v>96950</v>
      </c>
      <c r="CJ2957" s="10">
        <v>11.31</v>
      </c>
      <c r="CK2957" s="10">
        <v>11.31</v>
      </c>
      <c r="CL2957" s="10">
        <v>16.97</v>
      </c>
      <c r="CM2957" s="10">
        <v>16.97</v>
      </c>
      <c r="CN2957" t="s">
        <v>137</v>
      </c>
      <c r="CO2957" t="s">
        <v>162</v>
      </c>
      <c r="CP2957" t="s">
        <v>138</v>
      </c>
      <c r="CR2957" t="s">
        <v>117</v>
      </c>
      <c r="CS2957" t="s">
        <v>139</v>
      </c>
      <c r="CT2957" t="s">
        <v>140</v>
      </c>
      <c r="CU2957" t="s">
        <v>139</v>
      </c>
      <c r="CV2957" t="s">
        <v>140</v>
      </c>
      <c r="CW2957" t="s">
        <v>139</v>
      </c>
      <c r="CX2957" t="s">
        <v>140</v>
      </c>
      <c r="CY2957" t="s">
        <v>4164</v>
      </c>
      <c r="CZ2957" s="8">
        <v>16702345828</v>
      </c>
      <c r="DA2957" t="s">
        <v>3164</v>
      </c>
      <c r="DB2957" t="s">
        <v>140</v>
      </c>
      <c r="DC2957" t="s">
        <v>139</v>
      </c>
      <c r="DD2957" t="s">
        <v>117</v>
      </c>
      <c r="DE2957" t="s">
        <v>631</v>
      </c>
      <c r="DF2957" t="s">
        <v>3165</v>
      </c>
      <c r="DH2957" t="s">
        <v>3170</v>
      </c>
      <c r="DI2957" t="s">
        <v>3169</v>
      </c>
      <c r="DJ2957" t="s">
        <v>3168</v>
      </c>
    </row>
    <row r="2958" spans="1:114" ht="15" customHeight="1" x14ac:dyDescent="0.35">
      <c r="A2958" t="s">
        <v>165</v>
      </c>
      <c r="B2958" t="s">
        <v>166</v>
      </c>
      <c r="C2958" s="1">
        <v>45836</v>
      </c>
      <c r="D2958" s="1">
        <v>45867</v>
      </c>
      <c r="E2958" t="s">
        <v>116</v>
      </c>
      <c r="F2958" s="1">
        <v>45960</v>
      </c>
      <c r="G2958" t="s">
        <v>117</v>
      </c>
      <c r="H2958" t="s">
        <v>117</v>
      </c>
      <c r="I2958" t="s">
        <v>117</v>
      </c>
      <c r="J2958" t="s">
        <v>167</v>
      </c>
      <c r="K2958" t="s">
        <v>168</v>
      </c>
      <c r="L2958" t="s">
        <v>169</v>
      </c>
      <c r="M2958" t="s">
        <v>170</v>
      </c>
      <c r="N2958" t="s">
        <v>136</v>
      </c>
      <c r="O2958" t="s">
        <v>121</v>
      </c>
      <c r="P2958" s="6">
        <v>96950</v>
      </c>
      <c r="Q2958" t="s">
        <v>122</v>
      </c>
      <c r="S2958" s="8">
        <v>16702353027</v>
      </c>
      <c r="U2958" t="s">
        <v>171</v>
      </c>
      <c r="V2958">
        <v>722310</v>
      </c>
      <c r="W2958" t="s">
        <v>124</v>
      </c>
      <c r="Y2958" t="s">
        <v>172</v>
      </c>
      <c r="Z2958" t="s">
        <v>173</v>
      </c>
      <c r="AA2958" t="s">
        <v>174</v>
      </c>
      <c r="AB2958" t="s">
        <v>175</v>
      </c>
      <c r="AC2958" t="s">
        <v>169</v>
      </c>
      <c r="AD2958" t="s">
        <v>170</v>
      </c>
      <c r="AE2958" t="s">
        <v>120</v>
      </c>
      <c r="AF2958" t="s">
        <v>121</v>
      </c>
      <c r="AG2958" s="6">
        <v>96950</v>
      </c>
      <c r="AH2958" t="s">
        <v>122</v>
      </c>
      <c r="AJ2958" s="8">
        <v>16702353027</v>
      </c>
      <c r="AL2958" t="s">
        <v>176</v>
      </c>
      <c r="BE2958" t="str">
        <f>"37-3011.00"</f>
        <v>37-3011.00</v>
      </c>
      <c r="BF2958" t="s">
        <v>177</v>
      </c>
      <c r="BG2958" t="s">
        <v>178</v>
      </c>
      <c r="BH2958" t="s">
        <v>179</v>
      </c>
      <c r="BI2958">
        <v>5</v>
      </c>
      <c r="BK2958" s="1">
        <v>45962</v>
      </c>
      <c r="BL2958" s="1">
        <v>46326</v>
      </c>
      <c r="BO2958">
        <v>35</v>
      </c>
      <c r="BP2958">
        <v>0</v>
      </c>
      <c r="BQ2958">
        <v>7</v>
      </c>
      <c r="BR2958">
        <v>7</v>
      </c>
      <c r="BS2958">
        <v>7</v>
      </c>
      <c r="BT2958">
        <v>7</v>
      </c>
      <c r="BU2958">
        <v>7</v>
      </c>
      <c r="BV2958">
        <v>0</v>
      </c>
      <c r="BW2958" t="str">
        <f>"7:00 AM"</f>
        <v>7:00 AM</v>
      </c>
      <c r="BX2958" t="str">
        <f>"2:00 PM"</f>
        <v>2:00 PM</v>
      </c>
      <c r="BY2958" t="s">
        <v>133</v>
      </c>
      <c r="BZ2958">
        <v>0</v>
      </c>
      <c r="CA2958">
        <v>3</v>
      </c>
      <c r="CB2958" t="s">
        <v>117</v>
      </c>
      <c r="CD2958" t="s">
        <v>180</v>
      </c>
      <c r="CE2958" t="s">
        <v>170</v>
      </c>
      <c r="CF2958" t="s">
        <v>170</v>
      </c>
      <c r="CG2958" t="s">
        <v>136</v>
      </c>
      <c r="CH2958" t="s">
        <v>121</v>
      </c>
      <c r="CI2958" s="6">
        <v>96950</v>
      </c>
      <c r="CJ2958" s="10">
        <v>8.57</v>
      </c>
      <c r="CK2958" s="10">
        <v>8.57</v>
      </c>
      <c r="CL2958" s="10">
        <v>12.86</v>
      </c>
      <c r="CM2958" s="10">
        <v>12.86</v>
      </c>
      <c r="CN2958" t="s">
        <v>137</v>
      </c>
      <c r="CO2958" t="s">
        <v>133</v>
      </c>
      <c r="CP2958" t="s">
        <v>138</v>
      </c>
      <c r="CR2958" t="s">
        <v>117</v>
      </c>
      <c r="CS2958" t="s">
        <v>139</v>
      </c>
      <c r="CT2958" t="s">
        <v>140</v>
      </c>
      <c r="CU2958" t="s">
        <v>139</v>
      </c>
      <c r="CV2958" t="s">
        <v>140</v>
      </c>
      <c r="CW2958" t="s">
        <v>139</v>
      </c>
      <c r="CX2958" t="s">
        <v>140</v>
      </c>
      <c r="CY2958" t="s">
        <v>181</v>
      </c>
      <c r="CZ2958" s="8">
        <v>16702353027</v>
      </c>
      <c r="DA2958" t="s">
        <v>176</v>
      </c>
      <c r="DB2958" t="s">
        <v>140</v>
      </c>
      <c r="DC2958" t="s">
        <v>139</v>
      </c>
      <c r="DD2958" t="s">
        <v>117</v>
      </c>
    </row>
    <row r="2959" spans="1:114" ht="15" customHeight="1" x14ac:dyDescent="0.35">
      <c r="A2959" t="s">
        <v>11835</v>
      </c>
      <c r="B2959" t="s">
        <v>166</v>
      </c>
      <c r="C2959" s="1">
        <v>45836</v>
      </c>
      <c r="D2959" s="1">
        <v>45867</v>
      </c>
      <c r="E2959" t="s">
        <v>116</v>
      </c>
      <c r="F2959" s="1">
        <v>45960</v>
      </c>
      <c r="G2959" t="s">
        <v>117</v>
      </c>
      <c r="H2959" t="s">
        <v>117</v>
      </c>
      <c r="I2959" t="s">
        <v>117</v>
      </c>
      <c r="J2959" t="s">
        <v>167</v>
      </c>
      <c r="K2959" t="s">
        <v>168</v>
      </c>
      <c r="L2959" t="s">
        <v>169</v>
      </c>
      <c r="M2959" t="s">
        <v>170</v>
      </c>
      <c r="N2959" t="s">
        <v>136</v>
      </c>
      <c r="O2959" t="s">
        <v>121</v>
      </c>
      <c r="P2959" s="6">
        <v>96950</v>
      </c>
      <c r="Q2959" t="s">
        <v>122</v>
      </c>
      <c r="S2959" s="8">
        <v>16702353027</v>
      </c>
      <c r="U2959" t="s">
        <v>171</v>
      </c>
      <c r="V2959">
        <v>722310</v>
      </c>
      <c r="W2959" t="s">
        <v>124</v>
      </c>
      <c r="Y2959" t="s">
        <v>212</v>
      </c>
      <c r="Z2959" t="s">
        <v>213</v>
      </c>
      <c r="AA2959" t="s">
        <v>214</v>
      </c>
      <c r="AB2959" t="s">
        <v>215</v>
      </c>
      <c r="AC2959" t="s">
        <v>169</v>
      </c>
      <c r="AD2959" t="s">
        <v>170</v>
      </c>
      <c r="AE2959" t="s">
        <v>136</v>
      </c>
      <c r="AF2959" t="s">
        <v>121</v>
      </c>
      <c r="AG2959" s="6">
        <v>96950</v>
      </c>
      <c r="AH2959" t="s">
        <v>122</v>
      </c>
      <c r="AJ2959" s="8">
        <v>16702353027</v>
      </c>
      <c r="AL2959" t="s">
        <v>176</v>
      </c>
      <c r="BE2959" t="str">
        <f>"35-2012.00"</f>
        <v>35-2012.00</v>
      </c>
      <c r="BF2959" t="s">
        <v>311</v>
      </c>
      <c r="BG2959" t="s">
        <v>312</v>
      </c>
      <c r="BH2959" t="s">
        <v>313</v>
      </c>
      <c r="BI2959">
        <v>4</v>
      </c>
      <c r="BK2959" s="1">
        <v>45962</v>
      </c>
      <c r="BL2959" s="1">
        <v>46326</v>
      </c>
      <c r="BO2959">
        <v>35</v>
      </c>
      <c r="BP2959">
        <v>0</v>
      </c>
      <c r="BQ2959">
        <v>7</v>
      </c>
      <c r="BR2959">
        <v>7</v>
      </c>
      <c r="BS2959">
        <v>7</v>
      </c>
      <c r="BT2959">
        <v>7</v>
      </c>
      <c r="BU2959">
        <v>7</v>
      </c>
      <c r="BV2959">
        <v>0</v>
      </c>
      <c r="BW2959" t="str">
        <f>"2:30 AM"</f>
        <v>2:30 AM</v>
      </c>
      <c r="BX2959" t="str">
        <f>"9:30 AM"</f>
        <v>9:30 AM</v>
      </c>
      <c r="BY2959" t="s">
        <v>133</v>
      </c>
      <c r="BZ2959">
        <v>0</v>
      </c>
      <c r="CA2959">
        <v>12</v>
      </c>
      <c r="CB2959" t="s">
        <v>117</v>
      </c>
      <c r="CD2959" t="s">
        <v>316</v>
      </c>
      <c r="CE2959" t="s">
        <v>221</v>
      </c>
      <c r="CF2959" t="s">
        <v>221</v>
      </c>
      <c r="CG2959" t="s">
        <v>222</v>
      </c>
      <c r="CH2959" t="s">
        <v>121</v>
      </c>
      <c r="CI2959" s="6">
        <v>96951</v>
      </c>
      <c r="CJ2959" s="10">
        <v>8.85</v>
      </c>
      <c r="CK2959" s="10">
        <v>8.85</v>
      </c>
      <c r="CL2959" s="10">
        <v>13.28</v>
      </c>
      <c r="CM2959" s="10">
        <v>13.28</v>
      </c>
      <c r="CN2959" t="s">
        <v>137</v>
      </c>
      <c r="CO2959" t="s">
        <v>140</v>
      </c>
      <c r="CP2959" t="s">
        <v>138</v>
      </c>
      <c r="CR2959" t="s">
        <v>117</v>
      </c>
      <c r="CS2959" t="s">
        <v>139</v>
      </c>
      <c r="CT2959" t="s">
        <v>140</v>
      </c>
      <c r="CU2959" t="s">
        <v>139</v>
      </c>
      <c r="CV2959" t="s">
        <v>140</v>
      </c>
      <c r="CW2959" t="s">
        <v>139</v>
      </c>
      <c r="CX2959" t="s">
        <v>140</v>
      </c>
      <c r="CY2959" t="s">
        <v>223</v>
      </c>
      <c r="CZ2959" s="8">
        <v>16702353027</v>
      </c>
      <c r="DA2959" t="s">
        <v>176</v>
      </c>
      <c r="DB2959" t="s">
        <v>140</v>
      </c>
      <c r="DC2959" t="s">
        <v>139</v>
      </c>
      <c r="DD2959" t="s">
        <v>117</v>
      </c>
    </row>
    <row r="2960" spans="1:114" ht="15" customHeight="1" x14ac:dyDescent="0.35">
      <c r="A2960" t="s">
        <v>11780</v>
      </c>
      <c r="B2960" t="s">
        <v>166</v>
      </c>
      <c r="C2960" s="1">
        <v>45836</v>
      </c>
      <c r="D2960" s="1">
        <v>45867</v>
      </c>
      <c r="E2960" t="s">
        <v>116</v>
      </c>
      <c r="F2960" s="1">
        <v>45960</v>
      </c>
      <c r="G2960" t="s">
        <v>117</v>
      </c>
      <c r="H2960" t="s">
        <v>117</v>
      </c>
      <c r="I2960" t="s">
        <v>117</v>
      </c>
      <c r="J2960" t="s">
        <v>167</v>
      </c>
      <c r="K2960" t="s">
        <v>168</v>
      </c>
      <c r="L2960" t="s">
        <v>169</v>
      </c>
      <c r="M2960" t="s">
        <v>216</v>
      </c>
      <c r="N2960" t="s">
        <v>136</v>
      </c>
      <c r="O2960" t="s">
        <v>121</v>
      </c>
      <c r="P2960" s="6">
        <v>96950</v>
      </c>
      <c r="Q2960" t="s">
        <v>122</v>
      </c>
      <c r="S2960" s="8">
        <v>16702353027</v>
      </c>
      <c r="U2960" t="s">
        <v>171</v>
      </c>
      <c r="V2960">
        <v>722310</v>
      </c>
      <c r="W2960" t="s">
        <v>124</v>
      </c>
      <c r="Y2960" t="s">
        <v>212</v>
      </c>
      <c r="Z2960" t="s">
        <v>213</v>
      </c>
      <c r="AA2960" t="s">
        <v>214</v>
      </c>
      <c r="AB2960" t="s">
        <v>215</v>
      </c>
      <c r="AC2960" t="s">
        <v>169</v>
      </c>
      <c r="AD2960" t="s">
        <v>216</v>
      </c>
      <c r="AE2960" t="s">
        <v>136</v>
      </c>
      <c r="AF2960" t="s">
        <v>121</v>
      </c>
      <c r="AG2960" s="6">
        <v>96950</v>
      </c>
      <c r="AH2960" t="s">
        <v>122</v>
      </c>
      <c r="AJ2960" s="8">
        <v>16702353027</v>
      </c>
      <c r="AL2960" t="s">
        <v>176</v>
      </c>
      <c r="BE2960" t="str">
        <f>"35-2012.00"</f>
        <v>35-2012.00</v>
      </c>
      <c r="BF2960" t="s">
        <v>311</v>
      </c>
      <c r="BG2960" t="s">
        <v>9871</v>
      </c>
      <c r="BH2960" t="s">
        <v>193</v>
      </c>
      <c r="BI2960">
        <v>5</v>
      </c>
      <c r="BK2960" s="1">
        <v>45962</v>
      </c>
      <c r="BL2960" s="1">
        <v>46326</v>
      </c>
      <c r="BO2960">
        <v>35</v>
      </c>
      <c r="BP2960">
        <v>0</v>
      </c>
      <c r="BQ2960">
        <v>7</v>
      </c>
      <c r="BR2960">
        <v>7</v>
      </c>
      <c r="BS2960">
        <v>7</v>
      </c>
      <c r="BT2960">
        <v>7</v>
      </c>
      <c r="BU2960">
        <v>7</v>
      </c>
      <c r="BV2960">
        <v>0</v>
      </c>
      <c r="BW2960" t="str">
        <f>"2:30 AM"</f>
        <v>2:30 AM</v>
      </c>
      <c r="BX2960" t="str">
        <f>"9:30 AM"</f>
        <v>9:30 AM</v>
      </c>
      <c r="BY2960" t="s">
        <v>133</v>
      </c>
      <c r="BZ2960">
        <v>0</v>
      </c>
      <c r="CA2960">
        <v>12</v>
      </c>
      <c r="CB2960" t="s">
        <v>117</v>
      </c>
      <c r="CD2960" t="s">
        <v>549</v>
      </c>
      <c r="CE2960" t="s">
        <v>550</v>
      </c>
      <c r="CG2960" t="s">
        <v>551</v>
      </c>
      <c r="CH2960" t="s">
        <v>121</v>
      </c>
      <c r="CI2960" s="6">
        <v>96952</v>
      </c>
      <c r="CJ2960" s="10">
        <v>8.85</v>
      </c>
      <c r="CK2960" s="10">
        <v>8.85</v>
      </c>
      <c r="CL2960" s="10">
        <v>13.28</v>
      </c>
      <c r="CM2960" s="10">
        <v>13.28</v>
      </c>
      <c r="CN2960" t="s">
        <v>137</v>
      </c>
      <c r="CO2960">
        <v>0</v>
      </c>
      <c r="CP2960" t="s">
        <v>138</v>
      </c>
      <c r="CR2960" t="s">
        <v>117</v>
      </c>
      <c r="CS2960" t="s">
        <v>139</v>
      </c>
      <c r="CT2960" t="s">
        <v>140</v>
      </c>
      <c r="CU2960" t="s">
        <v>139</v>
      </c>
      <c r="CV2960" t="s">
        <v>140</v>
      </c>
      <c r="CW2960" t="s">
        <v>139</v>
      </c>
      <c r="CX2960" t="s">
        <v>140</v>
      </c>
      <c r="CY2960" t="s">
        <v>223</v>
      </c>
      <c r="CZ2960" s="8">
        <v>16702353027</v>
      </c>
      <c r="DA2960" t="s">
        <v>176</v>
      </c>
      <c r="DB2960" t="s">
        <v>140</v>
      </c>
      <c r="DC2960" t="s">
        <v>139</v>
      </c>
      <c r="DD2960" t="s">
        <v>117</v>
      </c>
    </row>
    <row r="2961" spans="1:114" ht="15" customHeight="1" x14ac:dyDescent="0.35">
      <c r="A2961" t="s">
        <v>9870</v>
      </c>
      <c r="B2961" t="s">
        <v>166</v>
      </c>
      <c r="C2961" s="1">
        <v>45836</v>
      </c>
      <c r="D2961" s="1">
        <v>45867</v>
      </c>
      <c r="E2961" t="s">
        <v>211</v>
      </c>
      <c r="G2961" t="s">
        <v>117</v>
      </c>
      <c r="H2961" t="s">
        <v>117</v>
      </c>
      <c r="I2961" t="s">
        <v>117</v>
      </c>
      <c r="J2961" t="s">
        <v>167</v>
      </c>
      <c r="K2961" t="s">
        <v>168</v>
      </c>
      <c r="L2961" t="s">
        <v>169</v>
      </c>
      <c r="M2961" t="s">
        <v>216</v>
      </c>
      <c r="N2961" t="s">
        <v>136</v>
      </c>
      <c r="O2961" t="s">
        <v>121</v>
      </c>
      <c r="P2961" s="6">
        <v>96950</v>
      </c>
      <c r="Q2961" t="s">
        <v>122</v>
      </c>
      <c r="S2961" s="8">
        <v>16702353027</v>
      </c>
      <c r="U2961" t="s">
        <v>171</v>
      </c>
      <c r="V2961">
        <v>722310</v>
      </c>
      <c r="W2961" t="s">
        <v>124</v>
      </c>
      <c r="Y2961" t="s">
        <v>212</v>
      </c>
      <c r="Z2961" t="s">
        <v>213</v>
      </c>
      <c r="AA2961" t="s">
        <v>214</v>
      </c>
      <c r="AB2961" t="s">
        <v>215</v>
      </c>
      <c r="AC2961" t="s">
        <v>169</v>
      </c>
      <c r="AD2961" t="s">
        <v>216</v>
      </c>
      <c r="AE2961" t="s">
        <v>136</v>
      </c>
      <c r="AF2961" t="s">
        <v>121</v>
      </c>
      <c r="AG2961" s="6">
        <v>96950</v>
      </c>
      <c r="AH2961" t="s">
        <v>122</v>
      </c>
      <c r="AJ2961" s="8">
        <v>16702353027</v>
      </c>
      <c r="AL2961" t="s">
        <v>176</v>
      </c>
      <c r="BE2961" t="str">
        <f>"35-2012.00"</f>
        <v>35-2012.00</v>
      </c>
      <c r="BF2961" t="s">
        <v>311</v>
      </c>
      <c r="BG2961" t="s">
        <v>9871</v>
      </c>
      <c r="BH2961" t="s">
        <v>193</v>
      </c>
      <c r="BI2961">
        <v>4</v>
      </c>
      <c r="BK2961" s="1">
        <v>45931</v>
      </c>
      <c r="BL2961" s="1">
        <v>46295</v>
      </c>
      <c r="BO2961">
        <v>35</v>
      </c>
      <c r="BP2961">
        <v>0</v>
      </c>
      <c r="BQ2961">
        <v>7</v>
      </c>
      <c r="BR2961">
        <v>7</v>
      </c>
      <c r="BS2961">
        <v>7</v>
      </c>
      <c r="BT2961">
        <v>7</v>
      </c>
      <c r="BU2961">
        <v>7</v>
      </c>
      <c r="BV2961">
        <v>0</v>
      </c>
      <c r="BW2961" t="str">
        <f>"2:30 AM"</f>
        <v>2:30 AM</v>
      </c>
      <c r="BX2961" t="str">
        <f>"9:30 AM"</f>
        <v>9:30 AM</v>
      </c>
      <c r="BY2961" t="s">
        <v>133</v>
      </c>
      <c r="BZ2961">
        <v>0</v>
      </c>
      <c r="CA2961">
        <v>12</v>
      </c>
      <c r="CB2961" t="s">
        <v>117</v>
      </c>
      <c r="CD2961" t="s">
        <v>9872</v>
      </c>
      <c r="CE2961" t="s">
        <v>550</v>
      </c>
      <c r="CG2961" t="s">
        <v>551</v>
      </c>
      <c r="CH2961" t="s">
        <v>121</v>
      </c>
      <c r="CI2961" s="6">
        <v>96952</v>
      </c>
      <c r="CJ2961" s="10">
        <v>8.85</v>
      </c>
      <c r="CL2961" s="10">
        <v>13.28</v>
      </c>
      <c r="CN2961" t="s">
        <v>137</v>
      </c>
      <c r="CO2961" t="s">
        <v>133</v>
      </c>
      <c r="CP2961" t="s">
        <v>138</v>
      </c>
      <c r="CR2961" t="s">
        <v>117</v>
      </c>
      <c r="CS2961" t="s">
        <v>139</v>
      </c>
      <c r="CT2961" t="s">
        <v>140</v>
      </c>
      <c r="CU2961" t="s">
        <v>139</v>
      </c>
      <c r="CV2961" t="s">
        <v>140</v>
      </c>
      <c r="CW2961" t="s">
        <v>139</v>
      </c>
      <c r="CX2961" t="s">
        <v>140</v>
      </c>
      <c r="CY2961" t="s">
        <v>9873</v>
      </c>
      <c r="CZ2961" s="8">
        <v>16702353027</v>
      </c>
      <c r="DA2961" t="s">
        <v>176</v>
      </c>
      <c r="DB2961" t="s">
        <v>140</v>
      </c>
      <c r="DC2961" t="s">
        <v>139</v>
      </c>
      <c r="DD2961" t="s">
        <v>117</v>
      </c>
    </row>
    <row r="2962" spans="1:114" ht="15" customHeight="1" x14ac:dyDescent="0.35">
      <c r="A2962" t="s">
        <v>7672</v>
      </c>
      <c r="B2962" t="s">
        <v>166</v>
      </c>
      <c r="C2962" s="1">
        <v>45836</v>
      </c>
      <c r="D2962" s="1">
        <v>45867</v>
      </c>
      <c r="E2962" t="s">
        <v>116</v>
      </c>
      <c r="F2962" s="1">
        <v>45960</v>
      </c>
      <c r="G2962" t="s">
        <v>117</v>
      </c>
      <c r="H2962" t="s">
        <v>117</v>
      </c>
      <c r="I2962" t="s">
        <v>117</v>
      </c>
      <c r="J2962" t="s">
        <v>7673</v>
      </c>
      <c r="K2962" t="s">
        <v>6280</v>
      </c>
      <c r="L2962" t="s">
        <v>7674</v>
      </c>
      <c r="M2962" t="s">
        <v>7675</v>
      </c>
      <c r="N2962" t="s">
        <v>120</v>
      </c>
      <c r="O2962" t="s">
        <v>121</v>
      </c>
      <c r="P2962" s="6">
        <v>96950</v>
      </c>
      <c r="Q2962" t="s">
        <v>122</v>
      </c>
      <c r="R2962" t="s">
        <v>194</v>
      </c>
      <c r="S2962" s="8">
        <v>16702353027</v>
      </c>
      <c r="U2962" t="s">
        <v>171</v>
      </c>
      <c r="V2962">
        <v>722310</v>
      </c>
      <c r="W2962" t="s">
        <v>124</v>
      </c>
      <c r="Y2962" t="s">
        <v>4539</v>
      </c>
      <c r="Z2962" t="s">
        <v>7676</v>
      </c>
      <c r="AA2962" t="s">
        <v>7677</v>
      </c>
      <c r="AB2962" t="s">
        <v>128</v>
      </c>
      <c r="AC2962" t="s">
        <v>7678</v>
      </c>
      <c r="AD2962" t="s">
        <v>7675</v>
      </c>
      <c r="AE2962" t="s">
        <v>120</v>
      </c>
      <c r="AF2962" t="s">
        <v>121</v>
      </c>
      <c r="AG2962" s="6">
        <v>96950</v>
      </c>
      <c r="AH2962" t="s">
        <v>122</v>
      </c>
      <c r="AJ2962" s="8">
        <v>16702353027</v>
      </c>
      <c r="AL2962" t="s">
        <v>176</v>
      </c>
      <c r="BE2962" t="str">
        <f>"53-7065.00"</f>
        <v>53-7065.00</v>
      </c>
      <c r="BF2962" t="s">
        <v>255</v>
      </c>
      <c r="BG2962" t="s">
        <v>7679</v>
      </c>
      <c r="BH2962" t="s">
        <v>7680</v>
      </c>
      <c r="BI2962">
        <v>4</v>
      </c>
      <c r="BK2962" s="1">
        <v>45962</v>
      </c>
      <c r="BL2962" s="1">
        <v>46326</v>
      </c>
      <c r="BO2962">
        <v>35</v>
      </c>
      <c r="BP2962">
        <v>0</v>
      </c>
      <c r="BQ2962">
        <v>7</v>
      </c>
      <c r="BR2962">
        <v>7</v>
      </c>
      <c r="BS2962">
        <v>7</v>
      </c>
      <c r="BT2962">
        <v>7</v>
      </c>
      <c r="BU2962">
        <v>7</v>
      </c>
      <c r="BV2962">
        <v>0</v>
      </c>
      <c r="BW2962" t="str">
        <f>"7:00 AM"</f>
        <v>7:00 AM</v>
      </c>
      <c r="BX2962" t="str">
        <f>"2:00 PM"</f>
        <v>2:00 PM</v>
      </c>
      <c r="BY2962" t="s">
        <v>159</v>
      </c>
      <c r="BZ2962">
        <v>0</v>
      </c>
      <c r="CA2962">
        <v>12</v>
      </c>
      <c r="CB2962" t="s">
        <v>117</v>
      </c>
      <c r="CD2962" t="s">
        <v>7681</v>
      </c>
      <c r="CE2962" t="s">
        <v>7682</v>
      </c>
      <c r="CF2962" t="s">
        <v>7682</v>
      </c>
      <c r="CG2962" t="s">
        <v>120</v>
      </c>
      <c r="CH2962" t="s">
        <v>121</v>
      </c>
      <c r="CI2962" s="6">
        <v>96950</v>
      </c>
      <c r="CJ2962" s="10">
        <v>8.56</v>
      </c>
      <c r="CL2962" s="10">
        <v>12.84</v>
      </c>
      <c r="CN2962" t="s">
        <v>137</v>
      </c>
      <c r="CO2962" t="s">
        <v>133</v>
      </c>
      <c r="CP2962" t="s">
        <v>138</v>
      </c>
      <c r="CR2962" t="s">
        <v>117</v>
      </c>
      <c r="CS2962" t="s">
        <v>139</v>
      </c>
      <c r="CT2962" t="s">
        <v>140</v>
      </c>
      <c r="CU2962" t="s">
        <v>139</v>
      </c>
      <c r="CV2962" t="s">
        <v>140</v>
      </c>
      <c r="CW2962" t="s">
        <v>139</v>
      </c>
      <c r="CX2962" t="s">
        <v>140</v>
      </c>
      <c r="CY2962" t="s">
        <v>223</v>
      </c>
      <c r="CZ2962" s="8">
        <v>16702353027</v>
      </c>
      <c r="DA2962" t="s">
        <v>176</v>
      </c>
      <c r="DB2962" t="s">
        <v>140</v>
      </c>
      <c r="DC2962" t="s">
        <v>139</v>
      </c>
      <c r="DD2962" t="s">
        <v>117</v>
      </c>
    </row>
    <row r="2963" spans="1:114" ht="15" customHeight="1" x14ac:dyDescent="0.35">
      <c r="A2963" t="s">
        <v>16215</v>
      </c>
      <c r="B2963" t="s">
        <v>166</v>
      </c>
      <c r="C2963" s="1">
        <v>45836</v>
      </c>
      <c r="D2963" s="1">
        <v>45867</v>
      </c>
      <c r="E2963" t="s">
        <v>116</v>
      </c>
      <c r="F2963" s="1">
        <v>45960</v>
      </c>
      <c r="G2963" t="s">
        <v>117</v>
      </c>
      <c r="H2963" t="s">
        <v>117</v>
      </c>
      <c r="I2963" t="s">
        <v>117</v>
      </c>
      <c r="J2963" t="s">
        <v>6279</v>
      </c>
      <c r="K2963" t="s">
        <v>6280</v>
      </c>
      <c r="L2963" t="s">
        <v>6281</v>
      </c>
      <c r="M2963" t="s">
        <v>6282</v>
      </c>
      <c r="N2963" t="s">
        <v>120</v>
      </c>
      <c r="O2963" t="s">
        <v>121</v>
      </c>
      <c r="P2963" s="6">
        <v>96950</v>
      </c>
      <c r="Q2963" t="s">
        <v>122</v>
      </c>
      <c r="S2963" s="8">
        <v>16702353027</v>
      </c>
      <c r="U2963" t="s">
        <v>171</v>
      </c>
      <c r="V2963">
        <v>722310</v>
      </c>
      <c r="W2963" t="s">
        <v>124</v>
      </c>
      <c r="Y2963" t="s">
        <v>172</v>
      </c>
      <c r="Z2963" t="s">
        <v>173</v>
      </c>
      <c r="AA2963" t="s">
        <v>174</v>
      </c>
      <c r="AB2963" t="s">
        <v>175</v>
      </c>
      <c r="AC2963" t="s">
        <v>169</v>
      </c>
      <c r="AD2963" t="s">
        <v>170</v>
      </c>
      <c r="AE2963" t="s">
        <v>136</v>
      </c>
      <c r="AF2963" t="s">
        <v>121</v>
      </c>
      <c r="AG2963" s="6">
        <v>96950</v>
      </c>
      <c r="AH2963" t="s">
        <v>122</v>
      </c>
      <c r="AJ2963" s="8">
        <v>16702353027</v>
      </c>
      <c r="AL2963" t="s">
        <v>176</v>
      </c>
      <c r="BE2963" t="str">
        <f>"35-2012.00"</f>
        <v>35-2012.00</v>
      </c>
      <c r="BF2963" t="s">
        <v>311</v>
      </c>
      <c r="BG2963" t="s">
        <v>6283</v>
      </c>
      <c r="BH2963" t="s">
        <v>193</v>
      </c>
      <c r="BI2963">
        <v>5</v>
      </c>
      <c r="BK2963" s="1">
        <v>45962</v>
      </c>
      <c r="BL2963" s="1">
        <v>46326</v>
      </c>
      <c r="BO2963">
        <v>35</v>
      </c>
      <c r="BP2963">
        <v>0</v>
      </c>
      <c r="BQ2963">
        <v>7</v>
      </c>
      <c r="BR2963">
        <v>7</v>
      </c>
      <c r="BS2963">
        <v>7</v>
      </c>
      <c r="BT2963">
        <v>7</v>
      </c>
      <c r="BU2963">
        <v>7</v>
      </c>
      <c r="BV2963">
        <v>0</v>
      </c>
      <c r="BW2963" t="str">
        <f>"2:30 AM"</f>
        <v>2:30 AM</v>
      </c>
      <c r="BX2963" t="str">
        <f>"9:30 AM"</f>
        <v>9:30 AM</v>
      </c>
      <c r="BY2963" t="s">
        <v>133</v>
      </c>
      <c r="BZ2963">
        <v>0</v>
      </c>
      <c r="CA2963">
        <v>12</v>
      </c>
      <c r="CB2963" t="s">
        <v>117</v>
      </c>
      <c r="CD2963" t="s">
        <v>16216</v>
      </c>
      <c r="CE2963" t="s">
        <v>170</v>
      </c>
      <c r="CG2963" t="s">
        <v>136</v>
      </c>
      <c r="CH2963" t="s">
        <v>121</v>
      </c>
      <c r="CI2963" s="6">
        <v>96950</v>
      </c>
      <c r="CJ2963" s="10">
        <v>8.85</v>
      </c>
      <c r="CK2963" s="10">
        <v>13.38</v>
      </c>
      <c r="CL2963" s="10">
        <v>13.28</v>
      </c>
      <c r="CM2963" s="10">
        <v>20.07</v>
      </c>
      <c r="CN2963" t="s">
        <v>137</v>
      </c>
      <c r="CO2963" t="s">
        <v>133</v>
      </c>
      <c r="CP2963" t="s">
        <v>138</v>
      </c>
      <c r="CR2963" t="s">
        <v>117</v>
      </c>
      <c r="CS2963" t="s">
        <v>139</v>
      </c>
      <c r="CT2963" t="s">
        <v>140</v>
      </c>
      <c r="CU2963" t="s">
        <v>139</v>
      </c>
      <c r="CV2963" t="s">
        <v>140</v>
      </c>
      <c r="CW2963" t="s">
        <v>139</v>
      </c>
      <c r="CX2963" t="s">
        <v>140</v>
      </c>
      <c r="CY2963" t="s">
        <v>223</v>
      </c>
      <c r="CZ2963" s="8">
        <v>16702353027</v>
      </c>
      <c r="DA2963" t="s">
        <v>176</v>
      </c>
      <c r="DB2963" t="s">
        <v>140</v>
      </c>
      <c r="DC2963" t="s">
        <v>139</v>
      </c>
      <c r="DD2963" t="s">
        <v>117</v>
      </c>
    </row>
    <row r="2964" spans="1:114" ht="15" customHeight="1" x14ac:dyDescent="0.35">
      <c r="A2964" t="s">
        <v>14978</v>
      </c>
      <c r="B2964" t="s">
        <v>166</v>
      </c>
      <c r="C2964" s="1">
        <v>45836</v>
      </c>
      <c r="D2964" s="1">
        <v>45867</v>
      </c>
      <c r="E2964" t="s">
        <v>116</v>
      </c>
      <c r="F2964" s="1">
        <v>45960</v>
      </c>
      <c r="G2964" t="s">
        <v>117</v>
      </c>
      <c r="H2964" t="s">
        <v>117</v>
      </c>
      <c r="I2964" t="s">
        <v>117</v>
      </c>
      <c r="J2964" t="s">
        <v>167</v>
      </c>
      <c r="K2964" t="s">
        <v>168</v>
      </c>
      <c r="L2964" t="s">
        <v>169</v>
      </c>
      <c r="M2964" t="s">
        <v>170</v>
      </c>
      <c r="N2964" t="s">
        <v>136</v>
      </c>
      <c r="O2964" t="s">
        <v>121</v>
      </c>
      <c r="P2964" s="6">
        <v>96950</v>
      </c>
      <c r="Q2964" t="s">
        <v>122</v>
      </c>
      <c r="S2964" s="8">
        <v>16702353027</v>
      </c>
      <c r="U2964" t="s">
        <v>171</v>
      </c>
      <c r="V2964">
        <v>722310</v>
      </c>
      <c r="W2964" t="s">
        <v>124</v>
      </c>
      <c r="Y2964" t="s">
        <v>172</v>
      </c>
      <c r="Z2964" t="s">
        <v>173</v>
      </c>
      <c r="AA2964" t="s">
        <v>174</v>
      </c>
      <c r="AB2964" t="s">
        <v>175</v>
      </c>
      <c r="AC2964" t="s">
        <v>169</v>
      </c>
      <c r="AD2964" t="s">
        <v>170</v>
      </c>
      <c r="AE2964" t="s">
        <v>120</v>
      </c>
      <c r="AF2964" t="s">
        <v>121</v>
      </c>
      <c r="AG2964" s="6">
        <v>96950</v>
      </c>
      <c r="AH2964" t="s">
        <v>122</v>
      </c>
      <c r="AJ2964" s="8">
        <v>16702353027</v>
      </c>
      <c r="AL2964" t="s">
        <v>176</v>
      </c>
      <c r="BE2964" t="str">
        <f>"37-3011.00"</f>
        <v>37-3011.00</v>
      </c>
      <c r="BF2964" t="s">
        <v>177</v>
      </c>
      <c r="BG2964" t="s">
        <v>178</v>
      </c>
      <c r="BH2964" t="s">
        <v>179</v>
      </c>
      <c r="BI2964">
        <v>5</v>
      </c>
      <c r="BK2964" s="1">
        <v>45962</v>
      </c>
      <c r="BL2964" s="1">
        <v>46326</v>
      </c>
      <c r="BO2964">
        <v>35</v>
      </c>
      <c r="BP2964">
        <v>0</v>
      </c>
      <c r="BQ2964">
        <v>7</v>
      </c>
      <c r="BR2964">
        <v>7</v>
      </c>
      <c r="BS2964">
        <v>7</v>
      </c>
      <c r="BT2964">
        <v>7</v>
      </c>
      <c r="BU2964">
        <v>7</v>
      </c>
      <c r="BV2964">
        <v>0</v>
      </c>
      <c r="BW2964" t="str">
        <f>"7:00 AM"</f>
        <v>7:00 AM</v>
      </c>
      <c r="BX2964" t="str">
        <f>"2:00 PM"</f>
        <v>2:00 PM</v>
      </c>
      <c r="BY2964" t="s">
        <v>133</v>
      </c>
      <c r="BZ2964">
        <v>0</v>
      </c>
      <c r="CA2964">
        <v>3</v>
      </c>
      <c r="CB2964" t="s">
        <v>117</v>
      </c>
      <c r="CD2964" t="s">
        <v>14979</v>
      </c>
      <c r="CE2964" t="s">
        <v>170</v>
      </c>
      <c r="CG2964" t="s">
        <v>136</v>
      </c>
      <c r="CH2964" t="s">
        <v>121</v>
      </c>
      <c r="CI2964" s="6">
        <v>96950</v>
      </c>
      <c r="CJ2964" s="10">
        <v>8.57</v>
      </c>
      <c r="CL2964" s="10">
        <v>12.86</v>
      </c>
      <c r="CN2964" t="s">
        <v>137</v>
      </c>
      <c r="CO2964" t="s">
        <v>133</v>
      </c>
      <c r="CP2964" t="s">
        <v>138</v>
      </c>
      <c r="CR2964" t="s">
        <v>117</v>
      </c>
      <c r="CS2964" t="s">
        <v>139</v>
      </c>
      <c r="CT2964" t="s">
        <v>140</v>
      </c>
      <c r="CU2964" t="s">
        <v>139</v>
      </c>
      <c r="CV2964" t="s">
        <v>140</v>
      </c>
      <c r="CW2964" t="s">
        <v>139</v>
      </c>
      <c r="CX2964" t="s">
        <v>140</v>
      </c>
      <c r="CY2964" t="s">
        <v>14980</v>
      </c>
      <c r="CZ2964" s="8">
        <v>16702353027</v>
      </c>
      <c r="DA2964" t="s">
        <v>176</v>
      </c>
      <c r="DB2964" t="s">
        <v>140</v>
      </c>
      <c r="DC2964" t="s">
        <v>139</v>
      </c>
      <c r="DD2964" t="s">
        <v>117</v>
      </c>
    </row>
    <row r="2965" spans="1:114" ht="15" customHeight="1" x14ac:dyDescent="0.35">
      <c r="A2965" t="s">
        <v>11804</v>
      </c>
      <c r="B2965" t="s">
        <v>166</v>
      </c>
      <c r="C2965" s="1">
        <v>45836</v>
      </c>
      <c r="D2965" s="1">
        <v>45867</v>
      </c>
      <c r="E2965" t="s">
        <v>116</v>
      </c>
      <c r="F2965" s="1">
        <v>45960</v>
      </c>
      <c r="G2965" t="s">
        <v>117</v>
      </c>
      <c r="H2965" t="s">
        <v>117</v>
      </c>
      <c r="I2965" t="s">
        <v>117</v>
      </c>
      <c r="J2965" t="s">
        <v>11789</v>
      </c>
      <c r="K2965" t="s">
        <v>168</v>
      </c>
      <c r="L2965" t="s">
        <v>169</v>
      </c>
      <c r="M2965" t="s">
        <v>11790</v>
      </c>
      <c r="N2965" t="s">
        <v>136</v>
      </c>
      <c r="O2965" t="s">
        <v>121</v>
      </c>
      <c r="P2965" s="6">
        <v>96950</v>
      </c>
      <c r="Q2965" t="s">
        <v>122</v>
      </c>
      <c r="S2965" s="8">
        <v>16702353027</v>
      </c>
      <c r="U2965" t="s">
        <v>171</v>
      </c>
      <c r="V2965">
        <v>722310</v>
      </c>
      <c r="W2965" t="s">
        <v>124</v>
      </c>
      <c r="Y2965" t="s">
        <v>212</v>
      </c>
      <c r="Z2965" t="s">
        <v>213</v>
      </c>
      <c r="AA2965" t="s">
        <v>214</v>
      </c>
      <c r="AB2965" t="s">
        <v>215</v>
      </c>
      <c r="AC2965" t="s">
        <v>169</v>
      </c>
      <c r="AD2965" t="s">
        <v>170</v>
      </c>
      <c r="AE2965" t="s">
        <v>136</v>
      </c>
      <c r="AF2965" t="s">
        <v>121</v>
      </c>
      <c r="AG2965" s="6">
        <v>96950</v>
      </c>
      <c r="AH2965" t="s">
        <v>122</v>
      </c>
      <c r="AJ2965" s="8">
        <v>16702353027</v>
      </c>
      <c r="AL2965" t="s">
        <v>176</v>
      </c>
      <c r="BE2965" t="str">
        <f>"51-3011.00"</f>
        <v>51-3011.00</v>
      </c>
      <c r="BF2965" t="s">
        <v>217</v>
      </c>
      <c r="BG2965" t="s">
        <v>11791</v>
      </c>
      <c r="BH2965" t="s">
        <v>219</v>
      </c>
      <c r="BI2965">
        <v>4</v>
      </c>
      <c r="BK2965" s="1">
        <v>45962</v>
      </c>
      <c r="BL2965" s="1">
        <v>46326</v>
      </c>
      <c r="BO2965">
        <v>35</v>
      </c>
      <c r="BP2965">
        <v>0</v>
      </c>
      <c r="BQ2965">
        <v>7</v>
      </c>
      <c r="BR2965">
        <v>7</v>
      </c>
      <c r="BS2965">
        <v>7</v>
      </c>
      <c r="BT2965">
        <v>7</v>
      </c>
      <c r="BU2965">
        <v>7</v>
      </c>
      <c r="BV2965">
        <v>0</v>
      </c>
      <c r="BW2965" t="str">
        <f>"4:00 AM"</f>
        <v>4:00 AM</v>
      </c>
      <c r="BX2965" t="str">
        <f>"11:00 AM"</f>
        <v>11:00 AM</v>
      </c>
      <c r="BY2965" t="s">
        <v>133</v>
      </c>
      <c r="BZ2965">
        <v>0</v>
      </c>
      <c r="CA2965">
        <v>12</v>
      </c>
      <c r="CB2965" t="s">
        <v>117</v>
      </c>
      <c r="CD2965" t="s">
        <v>220</v>
      </c>
      <c r="CE2965" t="s">
        <v>550</v>
      </c>
      <c r="CG2965" t="s">
        <v>551</v>
      </c>
      <c r="CH2965" t="s">
        <v>121</v>
      </c>
      <c r="CI2965" s="6">
        <v>96952</v>
      </c>
      <c r="CJ2965" s="10">
        <v>8.64</v>
      </c>
      <c r="CL2965" s="10">
        <v>12.96</v>
      </c>
      <c r="CN2965" t="s">
        <v>137</v>
      </c>
      <c r="CO2965" t="s">
        <v>133</v>
      </c>
      <c r="CP2965" t="s">
        <v>138</v>
      </c>
      <c r="CR2965" t="s">
        <v>117</v>
      </c>
      <c r="CS2965" t="s">
        <v>139</v>
      </c>
      <c r="CT2965" t="s">
        <v>140</v>
      </c>
      <c r="CU2965" t="s">
        <v>139</v>
      </c>
      <c r="CV2965" t="s">
        <v>140</v>
      </c>
      <c r="CW2965" t="s">
        <v>139</v>
      </c>
      <c r="CX2965" t="s">
        <v>140</v>
      </c>
      <c r="CY2965" t="s">
        <v>223</v>
      </c>
      <c r="CZ2965" s="8">
        <v>16702353027</v>
      </c>
      <c r="DA2965" t="s">
        <v>11805</v>
      </c>
      <c r="DB2965" t="s">
        <v>140</v>
      </c>
      <c r="DC2965" t="s">
        <v>139</v>
      </c>
      <c r="DD2965" t="s">
        <v>117</v>
      </c>
    </row>
    <row r="2966" spans="1:114" ht="15" customHeight="1" x14ac:dyDescent="0.35">
      <c r="A2966" t="s">
        <v>11788</v>
      </c>
      <c r="B2966" t="s">
        <v>166</v>
      </c>
      <c r="C2966" s="1">
        <v>45836</v>
      </c>
      <c r="D2966" s="1">
        <v>45867</v>
      </c>
      <c r="E2966" t="s">
        <v>211</v>
      </c>
      <c r="G2966" t="s">
        <v>117</v>
      </c>
      <c r="H2966" t="s">
        <v>117</v>
      </c>
      <c r="I2966" t="s">
        <v>117</v>
      </c>
      <c r="J2966" t="s">
        <v>11789</v>
      </c>
      <c r="K2966" t="s">
        <v>168</v>
      </c>
      <c r="L2966" t="s">
        <v>169</v>
      </c>
      <c r="M2966" t="s">
        <v>11790</v>
      </c>
      <c r="N2966" t="s">
        <v>136</v>
      </c>
      <c r="O2966" t="s">
        <v>121</v>
      </c>
      <c r="P2966" s="6">
        <v>96950</v>
      </c>
      <c r="Q2966" t="s">
        <v>122</v>
      </c>
      <c r="S2966" s="8">
        <v>16702353027</v>
      </c>
      <c r="U2966" t="s">
        <v>171</v>
      </c>
      <c r="V2966">
        <v>722310</v>
      </c>
      <c r="W2966" t="s">
        <v>124</v>
      </c>
      <c r="Y2966" t="s">
        <v>212</v>
      </c>
      <c r="Z2966" t="s">
        <v>213</v>
      </c>
      <c r="AA2966" t="s">
        <v>214</v>
      </c>
      <c r="AB2966" t="s">
        <v>215</v>
      </c>
      <c r="AC2966" t="s">
        <v>169</v>
      </c>
      <c r="AD2966" t="s">
        <v>170</v>
      </c>
      <c r="AE2966" t="s">
        <v>136</v>
      </c>
      <c r="AF2966" t="s">
        <v>121</v>
      </c>
      <c r="AG2966" s="6">
        <v>96950</v>
      </c>
      <c r="AH2966" t="s">
        <v>122</v>
      </c>
      <c r="AJ2966" s="8">
        <v>16702353027</v>
      </c>
      <c r="AL2966" t="s">
        <v>176</v>
      </c>
      <c r="BE2966" t="str">
        <f>"51-3011.00"</f>
        <v>51-3011.00</v>
      </c>
      <c r="BF2966" t="s">
        <v>217</v>
      </c>
      <c r="BG2966" t="s">
        <v>11791</v>
      </c>
      <c r="BH2966" t="s">
        <v>219</v>
      </c>
      <c r="BI2966">
        <v>4</v>
      </c>
      <c r="BK2966" s="1">
        <v>45931</v>
      </c>
      <c r="BL2966" s="1">
        <v>46295</v>
      </c>
      <c r="BO2966">
        <v>35</v>
      </c>
      <c r="BP2966">
        <v>0</v>
      </c>
      <c r="BQ2966">
        <v>7</v>
      </c>
      <c r="BR2966">
        <v>7</v>
      </c>
      <c r="BS2966">
        <v>7</v>
      </c>
      <c r="BT2966">
        <v>7</v>
      </c>
      <c r="BU2966">
        <v>7</v>
      </c>
      <c r="BV2966">
        <v>0</v>
      </c>
      <c r="BW2966" t="str">
        <f>"4:00 AM"</f>
        <v>4:00 AM</v>
      </c>
      <c r="BX2966" t="str">
        <f>"11:00 AM"</f>
        <v>11:00 AM</v>
      </c>
      <c r="BY2966" t="s">
        <v>133</v>
      </c>
      <c r="BZ2966">
        <v>0</v>
      </c>
      <c r="CA2966">
        <v>12</v>
      </c>
      <c r="CB2966" t="s">
        <v>117</v>
      </c>
      <c r="CD2966" t="s">
        <v>220</v>
      </c>
      <c r="CE2966" t="s">
        <v>550</v>
      </c>
      <c r="CG2966" t="s">
        <v>551</v>
      </c>
      <c r="CH2966" t="s">
        <v>121</v>
      </c>
      <c r="CI2966" s="6">
        <v>96952</v>
      </c>
      <c r="CJ2966" s="10">
        <v>8.64</v>
      </c>
      <c r="CL2966" s="10">
        <v>12.96</v>
      </c>
      <c r="CN2966" t="s">
        <v>137</v>
      </c>
      <c r="CO2966" t="s">
        <v>133</v>
      </c>
      <c r="CP2966" t="s">
        <v>138</v>
      </c>
      <c r="CR2966" t="s">
        <v>117</v>
      </c>
      <c r="CS2966" t="s">
        <v>139</v>
      </c>
      <c r="CT2966" t="s">
        <v>140</v>
      </c>
      <c r="CU2966" t="s">
        <v>139</v>
      </c>
      <c r="CV2966" t="s">
        <v>140</v>
      </c>
      <c r="CW2966" t="s">
        <v>139</v>
      </c>
      <c r="CX2966" t="s">
        <v>140</v>
      </c>
      <c r="CY2966" t="s">
        <v>223</v>
      </c>
      <c r="CZ2966" s="8">
        <v>16702353027</v>
      </c>
      <c r="DA2966" t="s">
        <v>176</v>
      </c>
      <c r="DB2966" t="s">
        <v>140</v>
      </c>
      <c r="DC2966" t="s">
        <v>139</v>
      </c>
      <c r="DD2966" t="s">
        <v>117</v>
      </c>
    </row>
    <row r="2967" spans="1:114" ht="15" customHeight="1" x14ac:dyDescent="0.35">
      <c r="A2967" t="s">
        <v>9840</v>
      </c>
      <c r="B2967" t="s">
        <v>166</v>
      </c>
      <c r="C2967" s="1">
        <v>45836</v>
      </c>
      <c r="D2967" s="1">
        <v>45867</v>
      </c>
      <c r="E2967" t="s">
        <v>211</v>
      </c>
      <c r="G2967" t="s">
        <v>117</v>
      </c>
      <c r="H2967" t="s">
        <v>117</v>
      </c>
      <c r="I2967" t="s">
        <v>117</v>
      </c>
      <c r="J2967" t="s">
        <v>167</v>
      </c>
      <c r="K2967" t="s">
        <v>168</v>
      </c>
      <c r="L2967" t="s">
        <v>170</v>
      </c>
      <c r="M2967" t="s">
        <v>169</v>
      </c>
      <c r="N2967" t="s">
        <v>136</v>
      </c>
      <c r="O2967" t="s">
        <v>121</v>
      </c>
      <c r="P2967" s="6">
        <v>96950</v>
      </c>
      <c r="Q2967" t="s">
        <v>122</v>
      </c>
      <c r="S2967" s="8">
        <v>16702353027</v>
      </c>
      <c r="U2967" t="s">
        <v>171</v>
      </c>
      <c r="V2967">
        <v>722310</v>
      </c>
      <c r="W2967" t="s">
        <v>124</v>
      </c>
      <c r="Y2967" t="s">
        <v>172</v>
      </c>
      <c r="Z2967" t="s">
        <v>173</v>
      </c>
      <c r="AA2967" t="s">
        <v>174</v>
      </c>
      <c r="AB2967" t="s">
        <v>175</v>
      </c>
      <c r="AC2967" t="s">
        <v>170</v>
      </c>
      <c r="AD2967" t="s">
        <v>169</v>
      </c>
      <c r="AE2967" t="s">
        <v>136</v>
      </c>
      <c r="AF2967" t="s">
        <v>121</v>
      </c>
      <c r="AG2967" s="6">
        <v>96950</v>
      </c>
      <c r="AH2967" t="s">
        <v>122</v>
      </c>
      <c r="AJ2967" s="8">
        <v>16702353027</v>
      </c>
      <c r="AL2967" t="s">
        <v>176</v>
      </c>
      <c r="BE2967" t="str">
        <f>"13-2011.00"</f>
        <v>13-2011.00</v>
      </c>
      <c r="BF2967" t="s">
        <v>934</v>
      </c>
      <c r="BG2967" t="s">
        <v>9841</v>
      </c>
      <c r="BH2967" t="s">
        <v>936</v>
      </c>
      <c r="BI2967">
        <v>2</v>
      </c>
      <c r="BK2967" s="1">
        <v>45931</v>
      </c>
      <c r="BL2967" s="1">
        <v>46295</v>
      </c>
      <c r="BO2967">
        <v>35</v>
      </c>
      <c r="BP2967">
        <v>0</v>
      </c>
      <c r="BQ2967">
        <v>7</v>
      </c>
      <c r="BR2967">
        <v>7</v>
      </c>
      <c r="BS2967">
        <v>7</v>
      </c>
      <c r="BT2967">
        <v>7</v>
      </c>
      <c r="BU2967">
        <v>7</v>
      </c>
      <c r="BV2967">
        <v>0</v>
      </c>
      <c r="BW2967" t="str">
        <f>"7:30 AM"</f>
        <v>7:30 AM</v>
      </c>
      <c r="BX2967" t="str">
        <f>"2:30 PM"</f>
        <v>2:30 PM</v>
      </c>
      <c r="BY2967" t="s">
        <v>588</v>
      </c>
      <c r="BZ2967">
        <v>0</v>
      </c>
      <c r="CA2967">
        <v>48</v>
      </c>
      <c r="CB2967" t="s">
        <v>117</v>
      </c>
      <c r="CD2967" s="2" t="s">
        <v>9842</v>
      </c>
      <c r="CE2967" t="s">
        <v>170</v>
      </c>
      <c r="CF2967" t="s">
        <v>169</v>
      </c>
      <c r="CG2967" t="s">
        <v>136</v>
      </c>
      <c r="CH2967" t="s">
        <v>121</v>
      </c>
      <c r="CI2967" s="6">
        <v>96950</v>
      </c>
      <c r="CJ2967" s="10">
        <v>17.84</v>
      </c>
      <c r="CL2967" s="10">
        <v>26.76</v>
      </c>
      <c r="CN2967" t="s">
        <v>137</v>
      </c>
      <c r="CO2967" t="s">
        <v>133</v>
      </c>
      <c r="CP2967" t="s">
        <v>138</v>
      </c>
      <c r="CR2967" t="s">
        <v>117</v>
      </c>
      <c r="CS2967" t="s">
        <v>139</v>
      </c>
      <c r="CT2967" t="s">
        <v>140</v>
      </c>
      <c r="CU2967" t="s">
        <v>139</v>
      </c>
      <c r="CV2967" t="s">
        <v>140</v>
      </c>
      <c r="CW2967" t="s">
        <v>139</v>
      </c>
      <c r="CX2967" t="s">
        <v>140</v>
      </c>
      <c r="CY2967" t="s">
        <v>223</v>
      </c>
      <c r="CZ2967" s="8">
        <v>16702353027</v>
      </c>
      <c r="DA2967" t="s">
        <v>176</v>
      </c>
      <c r="DB2967" t="s">
        <v>140</v>
      </c>
      <c r="DC2967" t="s">
        <v>139</v>
      </c>
      <c r="DD2967" t="s">
        <v>117</v>
      </c>
    </row>
    <row r="2968" spans="1:114" ht="15" customHeight="1" x14ac:dyDescent="0.35">
      <c r="A2968" t="s">
        <v>315</v>
      </c>
      <c r="B2968" t="s">
        <v>166</v>
      </c>
      <c r="C2968" s="1">
        <v>45836</v>
      </c>
      <c r="D2968" s="1">
        <v>45867</v>
      </c>
      <c r="E2968" t="s">
        <v>116</v>
      </c>
      <c r="F2968" s="1">
        <v>45960</v>
      </c>
      <c r="G2968" t="s">
        <v>117</v>
      </c>
      <c r="H2968" t="s">
        <v>117</v>
      </c>
      <c r="I2968" t="s">
        <v>117</v>
      </c>
      <c r="J2968" t="s">
        <v>167</v>
      </c>
      <c r="K2968" t="s">
        <v>168</v>
      </c>
      <c r="L2968" t="s">
        <v>169</v>
      </c>
      <c r="M2968" t="s">
        <v>170</v>
      </c>
      <c r="N2968" t="s">
        <v>136</v>
      </c>
      <c r="O2968" t="s">
        <v>121</v>
      </c>
      <c r="P2968" s="6">
        <v>96950</v>
      </c>
      <c r="Q2968" t="s">
        <v>122</v>
      </c>
      <c r="S2968" s="8">
        <v>16702353027</v>
      </c>
      <c r="U2968" t="s">
        <v>171</v>
      </c>
      <c r="V2968">
        <v>722310</v>
      </c>
      <c r="W2968" t="s">
        <v>124</v>
      </c>
      <c r="Y2968" t="s">
        <v>212</v>
      </c>
      <c r="Z2968" t="s">
        <v>213</v>
      </c>
      <c r="AA2968" t="s">
        <v>214</v>
      </c>
      <c r="AB2968" t="s">
        <v>215</v>
      </c>
      <c r="AC2968" t="s">
        <v>169</v>
      </c>
      <c r="AD2968" t="s">
        <v>170</v>
      </c>
      <c r="AE2968" t="s">
        <v>136</v>
      </c>
      <c r="AF2968" t="s">
        <v>121</v>
      </c>
      <c r="AG2968" s="6">
        <v>96950</v>
      </c>
      <c r="AH2968" t="s">
        <v>122</v>
      </c>
      <c r="AJ2968" s="8">
        <v>16702353027</v>
      </c>
      <c r="AL2968" t="s">
        <v>176</v>
      </c>
      <c r="BE2968" t="str">
        <f>"35-2012.00"</f>
        <v>35-2012.00</v>
      </c>
      <c r="BF2968" t="s">
        <v>311</v>
      </c>
      <c r="BG2968" t="s">
        <v>312</v>
      </c>
      <c r="BH2968" t="s">
        <v>313</v>
      </c>
      <c r="BI2968">
        <v>4</v>
      </c>
      <c r="BK2968" s="1">
        <v>45962</v>
      </c>
      <c r="BL2968" s="1">
        <v>46326</v>
      </c>
      <c r="BO2968">
        <v>35</v>
      </c>
      <c r="BP2968">
        <v>0</v>
      </c>
      <c r="BQ2968">
        <v>7</v>
      </c>
      <c r="BR2968">
        <v>7</v>
      </c>
      <c r="BS2968">
        <v>7</v>
      </c>
      <c r="BT2968">
        <v>7</v>
      </c>
      <c r="BU2968">
        <v>7</v>
      </c>
      <c r="BV2968">
        <v>0</v>
      </c>
      <c r="BW2968" t="str">
        <f>"2:30 AM"</f>
        <v>2:30 AM</v>
      </c>
      <c r="BX2968" t="str">
        <f>"9:30 AM"</f>
        <v>9:30 AM</v>
      </c>
      <c r="BY2968" t="s">
        <v>133</v>
      </c>
      <c r="BZ2968">
        <v>0</v>
      </c>
      <c r="CA2968">
        <v>12</v>
      </c>
      <c r="CB2968" t="s">
        <v>117</v>
      </c>
      <c r="CD2968" t="s">
        <v>316</v>
      </c>
      <c r="CE2968" t="s">
        <v>221</v>
      </c>
      <c r="CG2968" t="s">
        <v>222</v>
      </c>
      <c r="CH2968" t="s">
        <v>121</v>
      </c>
      <c r="CI2968" s="6">
        <v>96951</v>
      </c>
      <c r="CJ2968" s="10">
        <v>8.85</v>
      </c>
      <c r="CK2968" s="10">
        <v>13.38</v>
      </c>
      <c r="CL2968" s="10">
        <v>13.28</v>
      </c>
      <c r="CM2968" s="10">
        <v>20.07</v>
      </c>
      <c r="CN2968" t="s">
        <v>137</v>
      </c>
      <c r="CO2968">
        <v>0</v>
      </c>
      <c r="CP2968" t="s">
        <v>138</v>
      </c>
      <c r="CR2968" t="s">
        <v>117</v>
      </c>
      <c r="CS2968" t="s">
        <v>139</v>
      </c>
      <c r="CT2968" t="s">
        <v>140</v>
      </c>
      <c r="CU2968" t="s">
        <v>139</v>
      </c>
      <c r="CV2968" t="s">
        <v>140</v>
      </c>
      <c r="CW2968" t="s">
        <v>139</v>
      </c>
      <c r="CX2968" t="s">
        <v>140</v>
      </c>
      <c r="CY2968" t="s">
        <v>223</v>
      </c>
      <c r="CZ2968" s="8">
        <v>16702353027</v>
      </c>
      <c r="DA2968" t="s">
        <v>176</v>
      </c>
      <c r="DB2968" t="s">
        <v>140</v>
      </c>
      <c r="DC2968" t="s">
        <v>139</v>
      </c>
      <c r="DD2968" t="s">
        <v>117</v>
      </c>
    </row>
    <row r="2969" spans="1:114" ht="15" customHeight="1" x14ac:dyDescent="0.35">
      <c r="A2969" t="s">
        <v>4862</v>
      </c>
      <c r="B2969" t="s">
        <v>115</v>
      </c>
      <c r="C2969" s="1">
        <v>45837</v>
      </c>
      <c r="D2969" s="1">
        <v>45867</v>
      </c>
      <c r="E2969" t="s">
        <v>116</v>
      </c>
      <c r="F2969" s="1">
        <v>45929</v>
      </c>
      <c r="G2969" t="s">
        <v>139</v>
      </c>
      <c r="H2969" t="s">
        <v>117</v>
      </c>
      <c r="I2969" t="s">
        <v>117</v>
      </c>
      <c r="J2969" t="s">
        <v>1611</v>
      </c>
      <c r="K2969" t="s">
        <v>1612</v>
      </c>
      <c r="L2969" t="s">
        <v>1613</v>
      </c>
      <c r="M2969" t="s">
        <v>1614</v>
      </c>
      <c r="N2969" t="s">
        <v>120</v>
      </c>
      <c r="O2969" t="s">
        <v>121</v>
      </c>
      <c r="P2969" s="6">
        <v>96950</v>
      </c>
      <c r="Q2969" t="s">
        <v>122</v>
      </c>
      <c r="S2969" s="8">
        <v>16702357354</v>
      </c>
      <c r="U2969" t="s">
        <v>1615</v>
      </c>
      <c r="V2969">
        <v>81231</v>
      </c>
      <c r="W2969" t="s">
        <v>124</v>
      </c>
      <c r="Y2969" t="s">
        <v>1426</v>
      </c>
      <c r="Z2969" t="s">
        <v>1427</v>
      </c>
      <c r="AA2969" t="s">
        <v>140</v>
      </c>
      <c r="AB2969" t="s">
        <v>128</v>
      </c>
      <c r="AC2969" t="s">
        <v>1613</v>
      </c>
      <c r="AD2969" t="s">
        <v>1614</v>
      </c>
      <c r="AE2969" t="s">
        <v>120</v>
      </c>
      <c r="AF2969" t="s">
        <v>121</v>
      </c>
      <c r="AG2969" s="6">
        <v>96950</v>
      </c>
      <c r="AH2969" t="s">
        <v>122</v>
      </c>
      <c r="AJ2969" s="8">
        <v>16702357354</v>
      </c>
      <c r="AL2969" t="s">
        <v>1617</v>
      </c>
      <c r="BE2969" t="str">
        <f>"53-7065.00"</f>
        <v>53-7065.00</v>
      </c>
      <c r="BF2969" t="s">
        <v>255</v>
      </c>
      <c r="BG2969" t="s">
        <v>4863</v>
      </c>
      <c r="BH2969" t="s">
        <v>4864</v>
      </c>
      <c r="BI2969">
        <v>4</v>
      </c>
      <c r="BK2969" s="1">
        <v>45931</v>
      </c>
      <c r="BL2969" s="1">
        <v>47026</v>
      </c>
      <c r="BO2969">
        <v>36</v>
      </c>
      <c r="BP2969">
        <v>0</v>
      </c>
      <c r="BQ2969">
        <v>6</v>
      </c>
      <c r="BR2969">
        <v>6</v>
      </c>
      <c r="BS2969">
        <v>6</v>
      </c>
      <c r="BT2969">
        <v>6</v>
      </c>
      <c r="BU2969">
        <v>6</v>
      </c>
      <c r="BV2969">
        <v>6</v>
      </c>
      <c r="BW2969" t="str">
        <f>"9:00 AM"</f>
        <v>9:00 AM</v>
      </c>
      <c r="BX2969" t="str">
        <f>"4:00 PM"</f>
        <v>4:00 PM</v>
      </c>
      <c r="BY2969" t="s">
        <v>159</v>
      </c>
      <c r="BZ2969">
        <v>0</v>
      </c>
      <c r="CA2969">
        <v>12</v>
      </c>
      <c r="CB2969" t="s">
        <v>117</v>
      </c>
      <c r="CD2969" t="s">
        <v>4865</v>
      </c>
      <c r="CE2969" t="s">
        <v>1613</v>
      </c>
      <c r="CF2969" t="s">
        <v>1614</v>
      </c>
      <c r="CG2969" t="s">
        <v>120</v>
      </c>
      <c r="CH2969" t="s">
        <v>121</v>
      </c>
      <c r="CI2969" s="6">
        <v>96950</v>
      </c>
      <c r="CJ2969" s="10">
        <v>8.86</v>
      </c>
      <c r="CK2969" s="10">
        <v>8.86</v>
      </c>
      <c r="CL2969" s="10">
        <v>0</v>
      </c>
      <c r="CM2969" s="10">
        <v>0</v>
      </c>
      <c r="CN2969" t="s">
        <v>137</v>
      </c>
      <c r="CO2969" t="s">
        <v>140</v>
      </c>
      <c r="CP2969" t="s">
        <v>138</v>
      </c>
      <c r="CR2969" t="s">
        <v>117</v>
      </c>
      <c r="CS2969" t="s">
        <v>139</v>
      </c>
      <c r="CT2969" t="s">
        <v>140</v>
      </c>
      <c r="CU2969" t="s">
        <v>140</v>
      </c>
      <c r="CV2969" t="s">
        <v>140</v>
      </c>
      <c r="CW2969" t="s">
        <v>139</v>
      </c>
      <c r="CX2969" t="s">
        <v>140</v>
      </c>
      <c r="CY2969" t="s">
        <v>140</v>
      </c>
      <c r="CZ2969" s="8">
        <v>16702357354</v>
      </c>
      <c r="DA2969" t="s">
        <v>1617</v>
      </c>
      <c r="DB2969" t="s">
        <v>140</v>
      </c>
      <c r="DC2969" t="s">
        <v>139</v>
      </c>
      <c r="DD2969" t="s">
        <v>117</v>
      </c>
      <c r="DE2969" t="s">
        <v>1622</v>
      </c>
      <c r="DF2969" t="s">
        <v>1623</v>
      </c>
      <c r="DG2969" t="s">
        <v>535</v>
      </c>
      <c r="DH2969" t="s">
        <v>1615</v>
      </c>
      <c r="DI2969" t="s">
        <v>1611</v>
      </c>
      <c r="DJ2969" t="s">
        <v>1617</v>
      </c>
    </row>
    <row r="2970" spans="1:114" ht="15" customHeight="1" x14ac:dyDescent="0.35">
      <c r="A2970" t="s">
        <v>7667</v>
      </c>
      <c r="B2970" t="s">
        <v>166</v>
      </c>
      <c r="C2970" s="1">
        <v>45797</v>
      </c>
      <c r="D2970" s="1">
        <v>45868</v>
      </c>
      <c r="E2970" t="s">
        <v>116</v>
      </c>
      <c r="F2970" s="1">
        <v>45929</v>
      </c>
      <c r="G2970" t="s">
        <v>117</v>
      </c>
      <c r="H2970" t="s">
        <v>117</v>
      </c>
      <c r="I2970" t="s">
        <v>117</v>
      </c>
      <c r="J2970" t="s">
        <v>3557</v>
      </c>
      <c r="K2970" t="s">
        <v>3558</v>
      </c>
      <c r="L2970" t="s">
        <v>3559</v>
      </c>
      <c r="M2970" t="s">
        <v>3560</v>
      </c>
      <c r="N2970" t="s">
        <v>136</v>
      </c>
      <c r="O2970" t="s">
        <v>121</v>
      </c>
      <c r="P2970" s="6">
        <v>96950</v>
      </c>
      <c r="Q2970" t="s">
        <v>122</v>
      </c>
      <c r="R2970" t="s">
        <v>1677</v>
      </c>
      <c r="S2970" s="8">
        <v>16702877041</v>
      </c>
      <c r="U2970" t="s">
        <v>3561</v>
      </c>
      <c r="V2970">
        <v>72241</v>
      </c>
      <c r="W2970" t="s">
        <v>124</v>
      </c>
      <c r="Y2970" t="s">
        <v>3562</v>
      </c>
      <c r="Z2970" t="s">
        <v>3563</v>
      </c>
      <c r="AA2970" t="s">
        <v>3564</v>
      </c>
      <c r="AB2970" t="s">
        <v>205</v>
      </c>
      <c r="AC2970" t="s">
        <v>3559</v>
      </c>
      <c r="AD2970" t="s">
        <v>3560</v>
      </c>
      <c r="AE2970" t="s">
        <v>136</v>
      </c>
      <c r="AF2970" t="s">
        <v>121</v>
      </c>
      <c r="AG2970" s="6">
        <v>96950</v>
      </c>
      <c r="AH2970" t="s">
        <v>122</v>
      </c>
      <c r="AI2970" t="s">
        <v>469</v>
      </c>
      <c r="AJ2970" s="8">
        <v>16702877041</v>
      </c>
      <c r="AL2970" t="s">
        <v>3565</v>
      </c>
      <c r="BE2970" t="str">
        <f>"35-2014.00"</f>
        <v>35-2014.00</v>
      </c>
      <c r="BF2970" t="s">
        <v>191</v>
      </c>
      <c r="BG2970" t="s">
        <v>7668</v>
      </c>
      <c r="BH2970" t="s">
        <v>313</v>
      </c>
      <c r="BI2970">
        <v>4</v>
      </c>
      <c r="BK2970" s="1">
        <v>45931</v>
      </c>
      <c r="BL2970" s="1">
        <v>46295</v>
      </c>
      <c r="BO2970">
        <v>35</v>
      </c>
      <c r="BP2970">
        <v>5</v>
      </c>
      <c r="BQ2970">
        <v>5</v>
      </c>
      <c r="BR2970">
        <v>5</v>
      </c>
      <c r="BS2970">
        <v>5</v>
      </c>
      <c r="BT2970">
        <v>5</v>
      </c>
      <c r="BU2970">
        <v>5</v>
      </c>
      <c r="BV2970">
        <v>5</v>
      </c>
      <c r="BW2970" t="str">
        <f>"5:45 PM"</f>
        <v>5:45 PM</v>
      </c>
      <c r="BX2970" t="str">
        <f>"10:45 PM"</f>
        <v>10:45 PM</v>
      </c>
      <c r="BY2970" t="s">
        <v>133</v>
      </c>
      <c r="BZ2970">
        <v>0</v>
      </c>
      <c r="CA2970">
        <v>12</v>
      </c>
      <c r="CB2970" t="s">
        <v>139</v>
      </c>
      <c r="CC2970">
        <v>2</v>
      </c>
      <c r="CD2970" s="2" t="s">
        <v>7669</v>
      </c>
      <c r="CE2970" t="s">
        <v>3559</v>
      </c>
      <c r="CF2970" t="s">
        <v>3560</v>
      </c>
      <c r="CG2970" t="s">
        <v>136</v>
      </c>
      <c r="CH2970" t="s">
        <v>121</v>
      </c>
      <c r="CI2970" s="6">
        <v>96950</v>
      </c>
      <c r="CJ2970" s="10">
        <v>8.83</v>
      </c>
      <c r="CK2970" s="10">
        <v>8.83</v>
      </c>
      <c r="CL2970" s="10">
        <v>13.25</v>
      </c>
      <c r="CM2970" s="10">
        <v>13.25</v>
      </c>
      <c r="CN2970" t="s">
        <v>137</v>
      </c>
      <c r="CP2970" t="s">
        <v>138</v>
      </c>
      <c r="CR2970" t="s">
        <v>117</v>
      </c>
      <c r="CS2970" t="s">
        <v>139</v>
      </c>
      <c r="CT2970" t="s">
        <v>140</v>
      </c>
      <c r="CU2970" t="s">
        <v>139</v>
      </c>
      <c r="CV2970" t="s">
        <v>140</v>
      </c>
      <c r="CW2970" t="s">
        <v>139</v>
      </c>
      <c r="CX2970" t="s">
        <v>140</v>
      </c>
      <c r="CY2970" t="s">
        <v>3568</v>
      </c>
      <c r="CZ2970" s="8">
        <v>16702877041</v>
      </c>
      <c r="DA2970" t="s">
        <v>3565</v>
      </c>
      <c r="DB2970" t="s">
        <v>140</v>
      </c>
      <c r="DC2970" t="s">
        <v>139</v>
      </c>
      <c r="DD2970" t="s">
        <v>117</v>
      </c>
    </row>
    <row r="2971" spans="1:114" ht="15" customHeight="1" x14ac:dyDescent="0.35">
      <c r="A2971" t="s">
        <v>4805</v>
      </c>
      <c r="B2971" t="s">
        <v>144</v>
      </c>
      <c r="C2971" s="1">
        <v>45810</v>
      </c>
      <c r="D2971" s="1">
        <v>45868</v>
      </c>
      <c r="E2971" t="s">
        <v>116</v>
      </c>
      <c r="F2971" s="1">
        <v>45930</v>
      </c>
      <c r="G2971" t="s">
        <v>139</v>
      </c>
      <c r="H2971" t="s">
        <v>117</v>
      </c>
      <c r="I2971" t="s">
        <v>117</v>
      </c>
      <c r="J2971" t="s">
        <v>4806</v>
      </c>
      <c r="K2971" t="s">
        <v>4807</v>
      </c>
      <c r="L2971" t="s">
        <v>4808</v>
      </c>
      <c r="N2971" t="s">
        <v>136</v>
      </c>
      <c r="O2971" t="s">
        <v>121</v>
      </c>
      <c r="P2971" s="6">
        <v>96950</v>
      </c>
      <c r="Q2971" t="s">
        <v>122</v>
      </c>
      <c r="S2971" s="8">
        <v>16702359241</v>
      </c>
      <c r="U2971" t="s">
        <v>4809</v>
      </c>
      <c r="V2971">
        <v>72251</v>
      </c>
      <c r="W2971" t="s">
        <v>124</v>
      </c>
      <c r="Y2971" t="s">
        <v>601</v>
      </c>
      <c r="Z2971" t="s">
        <v>4810</v>
      </c>
      <c r="AB2971" t="s">
        <v>205</v>
      </c>
      <c r="AC2971" t="s">
        <v>4808</v>
      </c>
      <c r="AE2971" t="s">
        <v>136</v>
      </c>
      <c r="AF2971" t="s">
        <v>121</v>
      </c>
      <c r="AG2971" s="6">
        <v>96950</v>
      </c>
      <c r="AH2971" t="s">
        <v>122</v>
      </c>
      <c r="AJ2971" s="8">
        <v>16702359241</v>
      </c>
      <c r="AL2971" t="s">
        <v>599</v>
      </c>
      <c r="BE2971" t="str">
        <f>"35-2021.00"</f>
        <v>35-2021.00</v>
      </c>
      <c r="BF2971" t="s">
        <v>438</v>
      </c>
      <c r="BG2971" t="s">
        <v>4811</v>
      </c>
      <c r="BH2971" t="s">
        <v>3509</v>
      </c>
      <c r="BI2971">
        <v>3</v>
      </c>
      <c r="BJ2971">
        <v>3</v>
      </c>
      <c r="BK2971" s="1">
        <v>45932</v>
      </c>
      <c r="BL2971" s="1">
        <v>47027</v>
      </c>
      <c r="BM2971" s="1">
        <v>45932</v>
      </c>
      <c r="BN2971" s="1">
        <v>47027</v>
      </c>
      <c r="BO2971">
        <v>35</v>
      </c>
      <c r="BP2971">
        <v>0</v>
      </c>
      <c r="BQ2971">
        <v>7</v>
      </c>
      <c r="BR2971">
        <v>7</v>
      </c>
      <c r="BS2971">
        <v>7</v>
      </c>
      <c r="BT2971">
        <v>7</v>
      </c>
      <c r="BU2971">
        <v>7</v>
      </c>
      <c r="BV2971">
        <v>0</v>
      </c>
      <c r="BW2971" t="str">
        <f>"9:00 AM"</f>
        <v>9:00 AM</v>
      </c>
      <c r="BX2971" t="str">
        <f>"5:00 PM"</f>
        <v>5:00 PM</v>
      </c>
      <c r="BY2971" t="s">
        <v>133</v>
      </c>
      <c r="BZ2971">
        <v>0</v>
      </c>
      <c r="CA2971">
        <v>3</v>
      </c>
      <c r="CB2971" t="s">
        <v>117</v>
      </c>
      <c r="CD2971" t="s">
        <v>4812</v>
      </c>
      <c r="CE2971" t="s">
        <v>4813</v>
      </c>
      <c r="CG2971" t="s">
        <v>136</v>
      </c>
      <c r="CH2971" t="s">
        <v>121</v>
      </c>
      <c r="CI2971" s="6">
        <v>96950</v>
      </c>
      <c r="CJ2971" s="10">
        <v>7.84</v>
      </c>
      <c r="CK2971" s="10">
        <v>7.84</v>
      </c>
      <c r="CL2971" s="10">
        <v>0</v>
      </c>
      <c r="CM2971" s="10">
        <v>0</v>
      </c>
      <c r="CN2971" t="s">
        <v>137</v>
      </c>
      <c r="CO2971" t="s">
        <v>133</v>
      </c>
      <c r="CP2971" t="s">
        <v>138</v>
      </c>
      <c r="CR2971" t="s">
        <v>117</v>
      </c>
      <c r="CS2971" t="s">
        <v>139</v>
      </c>
      <c r="CT2971" t="s">
        <v>140</v>
      </c>
      <c r="CU2971" t="s">
        <v>140</v>
      </c>
      <c r="CV2971" t="s">
        <v>140</v>
      </c>
      <c r="CW2971" t="s">
        <v>139</v>
      </c>
      <c r="CX2971" t="s">
        <v>139</v>
      </c>
      <c r="CY2971" t="s">
        <v>4814</v>
      </c>
      <c r="CZ2971" s="8">
        <v>16702359241</v>
      </c>
      <c r="DA2971" t="s">
        <v>599</v>
      </c>
      <c r="DB2971" t="s">
        <v>140</v>
      </c>
      <c r="DC2971" t="s">
        <v>139</v>
      </c>
      <c r="DD2971" t="s">
        <v>117</v>
      </c>
    </row>
    <row r="2972" spans="1:114" ht="15" customHeight="1" x14ac:dyDescent="0.35">
      <c r="A2972" t="s">
        <v>14973</v>
      </c>
      <c r="B2972" t="s">
        <v>144</v>
      </c>
      <c r="C2972" s="1">
        <v>45810</v>
      </c>
      <c r="D2972" s="1">
        <v>45868</v>
      </c>
      <c r="E2972" t="s">
        <v>211</v>
      </c>
      <c r="G2972" t="s">
        <v>117</v>
      </c>
      <c r="H2972" t="s">
        <v>117</v>
      </c>
      <c r="I2972" t="s">
        <v>117</v>
      </c>
      <c r="J2972" t="s">
        <v>5749</v>
      </c>
      <c r="K2972" t="s">
        <v>5749</v>
      </c>
      <c r="L2972" t="s">
        <v>5750</v>
      </c>
      <c r="M2972" t="s">
        <v>136</v>
      </c>
      <c r="N2972" t="s">
        <v>233</v>
      </c>
      <c r="O2972" t="s">
        <v>121</v>
      </c>
      <c r="P2972" s="6">
        <v>96950</v>
      </c>
      <c r="Q2972" t="s">
        <v>122</v>
      </c>
      <c r="R2972" t="s">
        <v>140</v>
      </c>
      <c r="S2972" s="8">
        <v>16702347266</v>
      </c>
      <c r="U2972" t="s">
        <v>5751</v>
      </c>
      <c r="V2972">
        <v>487210</v>
      </c>
      <c r="W2972" t="s">
        <v>124</v>
      </c>
      <c r="Y2972" t="s">
        <v>5752</v>
      </c>
      <c r="Z2972" t="s">
        <v>5753</v>
      </c>
      <c r="AA2972" t="s">
        <v>5754</v>
      </c>
      <c r="AB2972" t="s">
        <v>1656</v>
      </c>
      <c r="AC2972" t="s">
        <v>5750</v>
      </c>
      <c r="AD2972" t="s">
        <v>136</v>
      </c>
      <c r="AE2972" t="s">
        <v>233</v>
      </c>
      <c r="AF2972" t="s">
        <v>121</v>
      </c>
      <c r="AG2972" s="6">
        <v>96950</v>
      </c>
      <c r="AH2972" t="s">
        <v>122</v>
      </c>
      <c r="AJ2972" s="8">
        <v>16704837231</v>
      </c>
      <c r="AL2972" t="s">
        <v>5755</v>
      </c>
      <c r="BE2972" t="str">
        <f>"35-2014.00"</f>
        <v>35-2014.00</v>
      </c>
      <c r="BF2972" t="s">
        <v>191</v>
      </c>
      <c r="BG2972" t="s">
        <v>5756</v>
      </c>
      <c r="BH2972" t="s">
        <v>313</v>
      </c>
      <c r="BI2972">
        <v>1</v>
      </c>
      <c r="BJ2972">
        <v>1</v>
      </c>
      <c r="BK2972" s="1">
        <v>45931</v>
      </c>
      <c r="BL2972" s="1">
        <v>46295</v>
      </c>
      <c r="BM2972" s="1">
        <v>45931</v>
      </c>
      <c r="BN2972" s="1">
        <v>46295</v>
      </c>
      <c r="BO2972">
        <v>35</v>
      </c>
      <c r="BP2972">
        <v>0</v>
      </c>
      <c r="BQ2972">
        <v>6</v>
      </c>
      <c r="BR2972">
        <v>6</v>
      </c>
      <c r="BS2972">
        <v>6</v>
      </c>
      <c r="BT2972">
        <v>6</v>
      </c>
      <c r="BU2972">
        <v>6</v>
      </c>
      <c r="BV2972">
        <v>5</v>
      </c>
      <c r="BW2972" t="str">
        <f>"9:00 AM"</f>
        <v>9:00 AM</v>
      </c>
      <c r="BX2972" t="str">
        <f>"4:00 PM"</f>
        <v>4:00 PM</v>
      </c>
      <c r="BY2972" t="s">
        <v>133</v>
      </c>
      <c r="BZ2972">
        <v>0</v>
      </c>
      <c r="CA2972">
        <v>12</v>
      </c>
      <c r="CB2972" t="s">
        <v>117</v>
      </c>
      <c r="CD2972" s="2" t="s">
        <v>5757</v>
      </c>
      <c r="CE2972" t="s">
        <v>5758</v>
      </c>
      <c r="CF2972" t="s">
        <v>136</v>
      </c>
      <c r="CG2972" t="s">
        <v>233</v>
      </c>
      <c r="CH2972" t="s">
        <v>121</v>
      </c>
      <c r="CI2972" s="6">
        <v>96950</v>
      </c>
      <c r="CJ2972" s="10">
        <v>8.83</v>
      </c>
      <c r="CK2972" s="10">
        <v>8.83</v>
      </c>
      <c r="CN2972" t="s">
        <v>137</v>
      </c>
      <c r="CO2972" t="s">
        <v>140</v>
      </c>
      <c r="CP2972" t="s">
        <v>138</v>
      </c>
      <c r="CR2972" t="s">
        <v>117</v>
      </c>
      <c r="CS2972" t="s">
        <v>139</v>
      </c>
      <c r="CT2972" t="s">
        <v>140</v>
      </c>
      <c r="CU2972" t="s">
        <v>140</v>
      </c>
      <c r="CV2972" t="s">
        <v>140</v>
      </c>
      <c r="CW2972" t="s">
        <v>139</v>
      </c>
      <c r="CX2972" t="s">
        <v>140</v>
      </c>
      <c r="CY2972" t="s">
        <v>133</v>
      </c>
      <c r="CZ2972" s="8">
        <v>16702347266</v>
      </c>
      <c r="DA2972" t="s">
        <v>5755</v>
      </c>
      <c r="DB2972" t="s">
        <v>140</v>
      </c>
      <c r="DC2972" t="s">
        <v>139</v>
      </c>
      <c r="DD2972" t="s">
        <v>117</v>
      </c>
    </row>
    <row r="2973" spans="1:114" ht="15" customHeight="1" x14ac:dyDescent="0.35">
      <c r="A2973" t="s">
        <v>15020</v>
      </c>
      <c r="B2973" t="s">
        <v>144</v>
      </c>
      <c r="C2973" s="1">
        <v>45811</v>
      </c>
      <c r="D2973" s="1">
        <v>45868</v>
      </c>
      <c r="E2973" t="s">
        <v>211</v>
      </c>
      <c r="G2973" t="s">
        <v>117</v>
      </c>
      <c r="H2973" t="s">
        <v>117</v>
      </c>
      <c r="I2973" t="s">
        <v>117</v>
      </c>
      <c r="J2973" t="s">
        <v>230</v>
      </c>
      <c r="K2973" t="s">
        <v>231</v>
      </c>
      <c r="L2973" t="s">
        <v>232</v>
      </c>
      <c r="M2973" t="s">
        <v>136</v>
      </c>
      <c r="N2973" t="s">
        <v>233</v>
      </c>
      <c r="O2973" t="s">
        <v>121</v>
      </c>
      <c r="P2973" s="6">
        <v>96950</v>
      </c>
      <c r="Q2973" t="s">
        <v>122</v>
      </c>
      <c r="S2973" s="8">
        <v>16702331530</v>
      </c>
      <c r="U2973" t="s">
        <v>234</v>
      </c>
      <c r="V2973">
        <v>311812</v>
      </c>
      <c r="W2973" t="s">
        <v>124</v>
      </c>
      <c r="Y2973" t="s">
        <v>235</v>
      </c>
      <c r="Z2973" t="s">
        <v>236</v>
      </c>
      <c r="AB2973" t="s">
        <v>237</v>
      </c>
      <c r="AC2973" t="s">
        <v>232</v>
      </c>
      <c r="AD2973" t="s">
        <v>136</v>
      </c>
      <c r="AE2973" t="s">
        <v>233</v>
      </c>
      <c r="AF2973" t="s">
        <v>121</v>
      </c>
      <c r="AG2973" s="6">
        <v>96950</v>
      </c>
      <c r="AH2973" t="s">
        <v>122</v>
      </c>
      <c r="AJ2973" s="8">
        <v>16702331530</v>
      </c>
      <c r="AL2973" t="s">
        <v>238</v>
      </c>
      <c r="BE2973" t="str">
        <f>"51-3011.00"</f>
        <v>51-3011.00</v>
      </c>
      <c r="BF2973" t="s">
        <v>217</v>
      </c>
      <c r="BG2973" t="s">
        <v>3026</v>
      </c>
      <c r="BH2973" t="s">
        <v>219</v>
      </c>
      <c r="BI2973">
        <v>8</v>
      </c>
      <c r="BJ2973">
        <v>8</v>
      </c>
      <c r="BK2973" s="1">
        <v>45931</v>
      </c>
      <c r="BL2973" s="1">
        <v>46295</v>
      </c>
      <c r="BM2973" s="1">
        <v>45931</v>
      </c>
      <c r="BN2973" s="1">
        <v>46295</v>
      </c>
      <c r="BO2973">
        <v>35</v>
      </c>
      <c r="BP2973">
        <v>7</v>
      </c>
      <c r="BQ2973">
        <v>7</v>
      </c>
      <c r="BR2973">
        <v>0</v>
      </c>
      <c r="BS2973">
        <v>7</v>
      </c>
      <c r="BT2973">
        <v>0</v>
      </c>
      <c r="BU2973">
        <v>7</v>
      </c>
      <c r="BV2973">
        <v>7</v>
      </c>
      <c r="BW2973" t="str">
        <f>"5:30 AM"</f>
        <v>5:30 AM</v>
      </c>
      <c r="BX2973" t="str">
        <f>"1:30 PM"</f>
        <v>1:30 PM</v>
      </c>
      <c r="BY2973" t="s">
        <v>133</v>
      </c>
      <c r="BZ2973">
        <v>0</v>
      </c>
      <c r="CA2973">
        <v>12</v>
      </c>
      <c r="CB2973" t="s">
        <v>117</v>
      </c>
      <c r="CD2973" t="s">
        <v>3027</v>
      </c>
      <c r="CE2973" t="s">
        <v>232</v>
      </c>
      <c r="CF2973" t="s">
        <v>136</v>
      </c>
      <c r="CG2973" t="s">
        <v>233</v>
      </c>
      <c r="CH2973" t="s">
        <v>121</v>
      </c>
      <c r="CI2973" s="6">
        <v>96950</v>
      </c>
      <c r="CJ2973" s="10">
        <v>8.64</v>
      </c>
      <c r="CK2973" s="10">
        <v>8.64</v>
      </c>
      <c r="CL2973" s="10">
        <v>12.96</v>
      </c>
      <c r="CM2973" s="10">
        <v>12.96</v>
      </c>
      <c r="CN2973" t="s">
        <v>137</v>
      </c>
      <c r="CO2973" t="s">
        <v>164</v>
      </c>
      <c r="CP2973" t="s">
        <v>138</v>
      </c>
      <c r="CR2973" t="s">
        <v>117</v>
      </c>
      <c r="CS2973" t="s">
        <v>139</v>
      </c>
      <c r="CT2973" t="s">
        <v>140</v>
      </c>
      <c r="CU2973" t="s">
        <v>139</v>
      </c>
      <c r="CV2973" t="s">
        <v>140</v>
      </c>
      <c r="CW2973" t="s">
        <v>139</v>
      </c>
      <c r="CX2973" t="s">
        <v>140</v>
      </c>
      <c r="CY2973" t="s">
        <v>623</v>
      </c>
      <c r="CZ2973" s="8">
        <v>16702331530</v>
      </c>
      <c r="DA2973" t="s">
        <v>238</v>
      </c>
      <c r="DB2973" t="s">
        <v>244</v>
      </c>
      <c r="DC2973" t="s">
        <v>139</v>
      </c>
      <c r="DD2973" t="s">
        <v>117</v>
      </c>
      <c r="DE2973" t="s">
        <v>235</v>
      </c>
      <c r="DF2973" t="s">
        <v>236</v>
      </c>
      <c r="DH2973" t="s">
        <v>234</v>
      </c>
      <c r="DI2973" t="s">
        <v>230</v>
      </c>
      <c r="DJ2973" t="s">
        <v>238</v>
      </c>
    </row>
    <row r="2974" spans="1:114" ht="15" customHeight="1" x14ac:dyDescent="0.35">
      <c r="A2974" t="s">
        <v>14972</v>
      </c>
      <c r="B2974" t="s">
        <v>144</v>
      </c>
      <c r="C2974" s="1">
        <v>45811</v>
      </c>
      <c r="D2974" s="1">
        <v>45868</v>
      </c>
      <c r="E2974" t="s">
        <v>211</v>
      </c>
      <c r="G2974" t="s">
        <v>117</v>
      </c>
      <c r="H2974" t="s">
        <v>117</v>
      </c>
      <c r="I2974" t="s">
        <v>117</v>
      </c>
      <c r="J2974" t="s">
        <v>1169</v>
      </c>
      <c r="K2974" t="s">
        <v>1170</v>
      </c>
      <c r="L2974" t="s">
        <v>1171</v>
      </c>
      <c r="M2974" t="s">
        <v>1172</v>
      </c>
      <c r="N2974" t="s">
        <v>120</v>
      </c>
      <c r="O2974" t="s">
        <v>121</v>
      </c>
      <c r="P2974" s="6">
        <v>96950</v>
      </c>
      <c r="Q2974" t="s">
        <v>122</v>
      </c>
      <c r="S2974" s="8">
        <v>16702330800</v>
      </c>
      <c r="U2974" t="s">
        <v>1173</v>
      </c>
      <c r="V2974">
        <v>624410</v>
      </c>
      <c r="W2974" t="s">
        <v>124</v>
      </c>
      <c r="Y2974" t="s">
        <v>10740</v>
      </c>
      <c r="Z2974" t="s">
        <v>1175</v>
      </c>
      <c r="AA2974" t="s">
        <v>1176</v>
      </c>
      <c r="AB2974" t="s">
        <v>769</v>
      </c>
      <c r="AC2974" t="s">
        <v>1171</v>
      </c>
      <c r="AD2974" t="s">
        <v>1172</v>
      </c>
      <c r="AE2974" t="s">
        <v>120</v>
      </c>
      <c r="AF2974" t="s">
        <v>121</v>
      </c>
      <c r="AG2974" s="6">
        <v>96950</v>
      </c>
      <c r="AH2974" t="s">
        <v>122</v>
      </c>
      <c r="AJ2974" s="8">
        <v>16702330800</v>
      </c>
      <c r="AL2974" t="s">
        <v>1177</v>
      </c>
      <c r="BE2974" t="str">
        <f>"39-9011.00"</f>
        <v>39-9011.00</v>
      </c>
      <c r="BF2974" t="s">
        <v>614</v>
      </c>
      <c r="BG2974" t="s">
        <v>10741</v>
      </c>
      <c r="BH2974" t="s">
        <v>1178</v>
      </c>
      <c r="BI2974">
        <v>1</v>
      </c>
      <c r="BJ2974">
        <v>1</v>
      </c>
      <c r="BK2974" s="1">
        <v>45852</v>
      </c>
      <c r="BL2974" s="1">
        <v>46216</v>
      </c>
      <c r="BM2974" s="1">
        <v>45868</v>
      </c>
      <c r="BN2974" s="1">
        <v>46216</v>
      </c>
      <c r="BO2974">
        <v>35</v>
      </c>
      <c r="BP2974">
        <v>0</v>
      </c>
      <c r="BQ2974">
        <v>7</v>
      </c>
      <c r="BR2974">
        <v>7</v>
      </c>
      <c r="BS2974">
        <v>7</v>
      </c>
      <c r="BT2974">
        <v>7</v>
      </c>
      <c r="BU2974">
        <v>7</v>
      </c>
      <c r="BV2974">
        <v>0</v>
      </c>
      <c r="BW2974" t="str">
        <f>"8:00 AM"</f>
        <v>8:00 AM</v>
      </c>
      <c r="BX2974" t="str">
        <f>"4:00 PM"</f>
        <v>4:00 PM</v>
      </c>
      <c r="BY2974" t="s">
        <v>159</v>
      </c>
      <c r="BZ2974">
        <v>0</v>
      </c>
      <c r="CA2974">
        <v>12</v>
      </c>
      <c r="CB2974" t="s">
        <v>117</v>
      </c>
      <c r="CD2974" s="2" t="s">
        <v>10742</v>
      </c>
      <c r="CE2974" t="s">
        <v>1171</v>
      </c>
      <c r="CF2974" t="s">
        <v>1172</v>
      </c>
      <c r="CG2974" t="s">
        <v>120</v>
      </c>
      <c r="CH2974" t="s">
        <v>121</v>
      </c>
      <c r="CI2974" s="6">
        <v>96950</v>
      </c>
      <c r="CJ2974" s="10">
        <v>7.81</v>
      </c>
      <c r="CK2974" s="10">
        <v>7.81</v>
      </c>
      <c r="CL2974" s="10">
        <v>11.72</v>
      </c>
      <c r="CM2974" s="10">
        <v>11.72</v>
      </c>
      <c r="CN2974" t="s">
        <v>137</v>
      </c>
      <c r="CO2974" t="s">
        <v>194</v>
      </c>
      <c r="CP2974" t="s">
        <v>138</v>
      </c>
      <c r="CR2974" t="s">
        <v>117</v>
      </c>
      <c r="CS2974" t="s">
        <v>139</v>
      </c>
      <c r="CT2974" t="s">
        <v>140</v>
      </c>
      <c r="CU2974" t="s">
        <v>139</v>
      </c>
      <c r="CV2974" t="s">
        <v>140</v>
      </c>
      <c r="CW2974" t="s">
        <v>139</v>
      </c>
      <c r="CX2974" t="s">
        <v>140</v>
      </c>
      <c r="CY2974" t="s">
        <v>140</v>
      </c>
      <c r="CZ2974" s="8">
        <v>16702330800</v>
      </c>
      <c r="DA2974" t="s">
        <v>1177</v>
      </c>
      <c r="DB2974" t="s">
        <v>140</v>
      </c>
      <c r="DC2974" t="s">
        <v>139</v>
      </c>
      <c r="DD2974" t="s">
        <v>117</v>
      </c>
    </row>
    <row r="2975" spans="1:114" ht="15" customHeight="1" x14ac:dyDescent="0.35">
      <c r="A2975" t="s">
        <v>4691</v>
      </c>
      <c r="B2975" t="s">
        <v>144</v>
      </c>
      <c r="C2975" s="1">
        <v>45811</v>
      </c>
      <c r="D2975" s="1">
        <v>45868</v>
      </c>
      <c r="E2975" t="s">
        <v>116</v>
      </c>
      <c r="F2975" s="1">
        <v>45923</v>
      </c>
      <c r="G2975" t="s">
        <v>117</v>
      </c>
      <c r="H2975" t="s">
        <v>117</v>
      </c>
      <c r="I2975" t="s">
        <v>117</v>
      </c>
      <c r="J2975" t="s">
        <v>4692</v>
      </c>
      <c r="L2975" t="s">
        <v>4693</v>
      </c>
      <c r="M2975" t="s">
        <v>4694</v>
      </c>
      <c r="N2975" t="s">
        <v>136</v>
      </c>
      <c r="O2975" t="s">
        <v>121</v>
      </c>
      <c r="P2975" s="6">
        <v>96950</v>
      </c>
      <c r="Q2975" t="s">
        <v>122</v>
      </c>
      <c r="S2975" s="8">
        <v>16704881977</v>
      </c>
      <c r="U2975" t="s">
        <v>4695</v>
      </c>
      <c r="V2975">
        <v>722511</v>
      </c>
      <c r="W2975" t="s">
        <v>124</v>
      </c>
      <c r="Y2975" t="s">
        <v>4696</v>
      </c>
      <c r="Z2975" t="s">
        <v>4697</v>
      </c>
      <c r="AA2975" t="s">
        <v>140</v>
      </c>
      <c r="AB2975" t="s">
        <v>1656</v>
      </c>
      <c r="AC2975" t="s">
        <v>4693</v>
      </c>
      <c r="AD2975" t="s">
        <v>4694</v>
      </c>
      <c r="AE2975" t="s">
        <v>136</v>
      </c>
      <c r="AF2975" t="s">
        <v>121</v>
      </c>
      <c r="AG2975" s="6">
        <v>96950</v>
      </c>
      <c r="AH2975" t="s">
        <v>122</v>
      </c>
      <c r="AJ2975" s="8">
        <v>16704881977</v>
      </c>
      <c r="AL2975" t="s">
        <v>4698</v>
      </c>
      <c r="BE2975" t="str">
        <f>"35-2014.00"</f>
        <v>35-2014.00</v>
      </c>
      <c r="BF2975" t="s">
        <v>191</v>
      </c>
      <c r="BG2975" t="s">
        <v>4699</v>
      </c>
      <c r="BH2975" t="s">
        <v>313</v>
      </c>
      <c r="BI2975">
        <v>3</v>
      </c>
      <c r="BJ2975">
        <v>3</v>
      </c>
      <c r="BK2975" s="1">
        <v>45925</v>
      </c>
      <c r="BL2975" s="1">
        <v>46289</v>
      </c>
      <c r="BM2975" s="1">
        <v>45925</v>
      </c>
      <c r="BN2975" s="1">
        <v>46289</v>
      </c>
      <c r="BO2975">
        <v>35</v>
      </c>
      <c r="BP2975">
        <v>0</v>
      </c>
      <c r="BQ2975">
        <v>7</v>
      </c>
      <c r="BR2975">
        <v>7</v>
      </c>
      <c r="BS2975">
        <v>7</v>
      </c>
      <c r="BT2975">
        <v>7</v>
      </c>
      <c r="BU2975">
        <v>7</v>
      </c>
      <c r="BV2975">
        <v>0</v>
      </c>
      <c r="BW2975" t="str">
        <f>"10:00 AM"</f>
        <v>10:00 AM</v>
      </c>
      <c r="BX2975" t="str">
        <f>"9:00 PM"</f>
        <v>9:00 PM</v>
      </c>
      <c r="BY2975" t="s">
        <v>133</v>
      </c>
      <c r="BZ2975">
        <v>0</v>
      </c>
      <c r="CA2975">
        <v>12</v>
      </c>
      <c r="CB2975" t="s">
        <v>117</v>
      </c>
      <c r="CD2975" t="s">
        <v>4700</v>
      </c>
      <c r="CE2975" t="s">
        <v>4693</v>
      </c>
      <c r="CF2975" t="s">
        <v>140</v>
      </c>
      <c r="CG2975" t="s">
        <v>136</v>
      </c>
      <c r="CH2975" t="s">
        <v>121</v>
      </c>
      <c r="CI2975" s="6">
        <v>96950</v>
      </c>
      <c r="CJ2975" s="10">
        <v>8.83</v>
      </c>
      <c r="CK2975" s="10">
        <v>8.83</v>
      </c>
      <c r="CL2975" s="10">
        <v>13.25</v>
      </c>
      <c r="CM2975" s="10">
        <v>13.25</v>
      </c>
      <c r="CN2975" t="s">
        <v>137</v>
      </c>
      <c r="CO2975" t="s">
        <v>140</v>
      </c>
      <c r="CP2975" t="s">
        <v>138</v>
      </c>
      <c r="CR2975" t="s">
        <v>117</v>
      </c>
      <c r="CS2975" t="s">
        <v>139</v>
      </c>
      <c r="CT2975" t="s">
        <v>140</v>
      </c>
      <c r="CU2975" t="s">
        <v>139</v>
      </c>
      <c r="CV2975" t="s">
        <v>140</v>
      </c>
      <c r="CW2975" t="s">
        <v>139</v>
      </c>
      <c r="CX2975" t="s">
        <v>140</v>
      </c>
      <c r="CY2975" t="s">
        <v>1167</v>
      </c>
      <c r="CZ2975" s="8">
        <v>16704881977</v>
      </c>
      <c r="DA2975" t="s">
        <v>4698</v>
      </c>
      <c r="DB2975" t="s">
        <v>309</v>
      </c>
      <c r="DC2975" t="s">
        <v>139</v>
      </c>
      <c r="DD2975" t="s">
        <v>117</v>
      </c>
      <c r="DE2975" t="s">
        <v>1530</v>
      </c>
      <c r="DF2975" t="s">
        <v>1531</v>
      </c>
      <c r="DG2975" t="s">
        <v>1532</v>
      </c>
      <c r="DH2975" t="s">
        <v>1156</v>
      </c>
      <c r="DI2975" t="s">
        <v>1153</v>
      </c>
      <c r="DJ2975" t="s">
        <v>1162</v>
      </c>
    </row>
    <row r="2976" spans="1:114" ht="15" customHeight="1" x14ac:dyDescent="0.35">
      <c r="A2976" t="s">
        <v>346</v>
      </c>
      <c r="B2976" t="s">
        <v>144</v>
      </c>
      <c r="C2976" s="1">
        <v>45812</v>
      </c>
      <c r="D2976" s="1">
        <v>45868</v>
      </c>
      <c r="E2976" t="s">
        <v>211</v>
      </c>
      <c r="G2976" t="s">
        <v>117</v>
      </c>
      <c r="H2976" t="s">
        <v>117</v>
      </c>
      <c r="I2976" t="s">
        <v>117</v>
      </c>
      <c r="J2976" t="s">
        <v>347</v>
      </c>
      <c r="K2976" t="s">
        <v>348</v>
      </c>
      <c r="L2976" t="s">
        <v>349</v>
      </c>
      <c r="M2976" t="s">
        <v>350</v>
      </c>
      <c r="N2976" t="s">
        <v>136</v>
      </c>
      <c r="O2976" t="s">
        <v>121</v>
      </c>
      <c r="P2976" s="6">
        <v>96950</v>
      </c>
      <c r="Q2976" t="s">
        <v>122</v>
      </c>
      <c r="S2976" s="8">
        <v>16702346412</v>
      </c>
      <c r="T2976">
        <v>1510</v>
      </c>
      <c r="U2976" t="s">
        <v>351</v>
      </c>
      <c r="V2976">
        <v>72111</v>
      </c>
      <c r="W2976" t="s">
        <v>124</v>
      </c>
      <c r="Y2976" t="s">
        <v>352</v>
      </c>
      <c r="Z2976" t="s">
        <v>353</v>
      </c>
      <c r="AB2976" t="s">
        <v>354</v>
      </c>
      <c r="AC2976" t="s">
        <v>355</v>
      </c>
      <c r="AE2976" t="s">
        <v>136</v>
      </c>
      <c r="AF2976" t="s">
        <v>121</v>
      </c>
      <c r="AG2976" s="6">
        <v>96950</v>
      </c>
      <c r="AH2976" t="s">
        <v>122</v>
      </c>
      <c r="AJ2976" s="8">
        <v>16702852190</v>
      </c>
      <c r="AL2976" t="s">
        <v>356</v>
      </c>
      <c r="BE2976" t="str">
        <f>"43-3031.00"</f>
        <v>43-3031.00</v>
      </c>
      <c r="BF2976" t="s">
        <v>357</v>
      </c>
      <c r="BG2976" t="s">
        <v>358</v>
      </c>
      <c r="BH2976" t="s">
        <v>359</v>
      </c>
      <c r="BI2976">
        <v>3</v>
      </c>
      <c r="BJ2976">
        <v>3</v>
      </c>
      <c r="BK2976" s="1">
        <v>45931</v>
      </c>
      <c r="BL2976" s="1">
        <v>46295</v>
      </c>
      <c r="BM2976" s="1">
        <v>45931</v>
      </c>
      <c r="BN2976" s="1">
        <v>46295</v>
      </c>
      <c r="BO2976">
        <v>35</v>
      </c>
      <c r="BP2976">
        <v>0</v>
      </c>
      <c r="BQ2976">
        <v>7</v>
      </c>
      <c r="BR2976">
        <v>7</v>
      </c>
      <c r="BS2976">
        <v>7</v>
      </c>
      <c r="BT2976">
        <v>7</v>
      </c>
      <c r="BU2976">
        <v>7</v>
      </c>
      <c r="BV2976">
        <v>0</v>
      </c>
      <c r="BW2976" t="str">
        <f>"9:00 AM"</f>
        <v>9:00 AM</v>
      </c>
      <c r="BX2976" t="str">
        <f>"5:00 PM"</f>
        <v>5:00 PM</v>
      </c>
      <c r="BY2976" t="s">
        <v>159</v>
      </c>
      <c r="BZ2976">
        <v>0</v>
      </c>
      <c r="CA2976">
        <v>24</v>
      </c>
      <c r="CB2976" t="s">
        <v>117</v>
      </c>
      <c r="CD2976" t="s">
        <v>360</v>
      </c>
      <c r="CE2976" t="s">
        <v>349</v>
      </c>
      <c r="CF2976" t="s">
        <v>350</v>
      </c>
      <c r="CG2976" t="s">
        <v>136</v>
      </c>
      <c r="CH2976" t="s">
        <v>121</v>
      </c>
      <c r="CI2976" s="6">
        <v>96950</v>
      </c>
      <c r="CJ2976" s="10">
        <v>12.28</v>
      </c>
      <c r="CK2976" s="10">
        <v>14</v>
      </c>
      <c r="CL2976" s="10">
        <v>18.420000000000002</v>
      </c>
      <c r="CM2976" s="10">
        <v>21</v>
      </c>
      <c r="CN2976" t="s">
        <v>137</v>
      </c>
      <c r="CO2976" t="s">
        <v>361</v>
      </c>
      <c r="CP2976" t="s">
        <v>138</v>
      </c>
      <c r="CR2976" t="s">
        <v>117</v>
      </c>
      <c r="CS2976" t="s">
        <v>139</v>
      </c>
      <c r="CT2976" t="s">
        <v>140</v>
      </c>
      <c r="CU2976" t="s">
        <v>139</v>
      </c>
      <c r="CV2976" t="s">
        <v>139</v>
      </c>
      <c r="CW2976" t="s">
        <v>139</v>
      </c>
      <c r="CX2976" t="s">
        <v>140</v>
      </c>
      <c r="CY2976" t="s">
        <v>362</v>
      </c>
      <c r="CZ2976" s="8">
        <v>16702346412</v>
      </c>
      <c r="DA2976" t="s">
        <v>363</v>
      </c>
      <c r="DB2976" t="s">
        <v>364</v>
      </c>
      <c r="DC2976" t="s">
        <v>139</v>
      </c>
      <c r="DD2976" t="s">
        <v>117</v>
      </c>
      <c r="DE2976" t="s">
        <v>352</v>
      </c>
      <c r="DF2976" t="s">
        <v>353</v>
      </c>
      <c r="DH2976" t="s">
        <v>351</v>
      </c>
      <c r="DI2976" t="s">
        <v>365</v>
      </c>
      <c r="DJ2976" t="s">
        <v>356</v>
      </c>
    </row>
    <row r="2977" spans="1:114" ht="15" customHeight="1" x14ac:dyDescent="0.35">
      <c r="A2977" t="s">
        <v>4753</v>
      </c>
      <c r="B2977" t="s">
        <v>144</v>
      </c>
      <c r="C2977" s="1">
        <v>45812</v>
      </c>
      <c r="D2977" s="1">
        <v>45868</v>
      </c>
      <c r="E2977" t="s">
        <v>211</v>
      </c>
      <c r="G2977" t="s">
        <v>117</v>
      </c>
      <c r="H2977" t="s">
        <v>117</v>
      </c>
      <c r="I2977" t="s">
        <v>117</v>
      </c>
      <c r="J2977" t="s">
        <v>484</v>
      </c>
      <c r="K2977" t="s">
        <v>485</v>
      </c>
      <c r="L2977" t="s">
        <v>486</v>
      </c>
      <c r="M2977" t="s">
        <v>487</v>
      </c>
      <c r="N2977" t="s">
        <v>120</v>
      </c>
      <c r="O2977" t="s">
        <v>121</v>
      </c>
      <c r="P2977" s="6">
        <v>96950</v>
      </c>
      <c r="Q2977" t="s">
        <v>122</v>
      </c>
      <c r="S2977" s="8">
        <v>16702876661</v>
      </c>
      <c r="U2977" t="s">
        <v>488</v>
      </c>
      <c r="V2977">
        <v>812112</v>
      </c>
      <c r="W2977" t="s">
        <v>124</v>
      </c>
      <c r="Y2977" t="s">
        <v>489</v>
      </c>
      <c r="Z2977" t="s">
        <v>490</v>
      </c>
      <c r="AB2977" t="s">
        <v>491</v>
      </c>
      <c r="AC2977" t="s">
        <v>486</v>
      </c>
      <c r="AD2977" t="s">
        <v>487</v>
      </c>
      <c r="AE2977" t="s">
        <v>120</v>
      </c>
      <c r="AF2977" t="s">
        <v>121</v>
      </c>
      <c r="AG2977" s="6">
        <v>96950</v>
      </c>
      <c r="AH2977" t="s">
        <v>122</v>
      </c>
      <c r="AJ2977" s="8">
        <v>16702876661</v>
      </c>
      <c r="AL2977" t="s">
        <v>492</v>
      </c>
      <c r="BE2977" t="str">
        <f>"39-5092.00"</f>
        <v>39-5092.00</v>
      </c>
      <c r="BF2977" t="s">
        <v>4754</v>
      </c>
      <c r="BG2977" t="s">
        <v>4755</v>
      </c>
      <c r="BH2977" t="s">
        <v>4756</v>
      </c>
      <c r="BI2977">
        <v>4</v>
      </c>
      <c r="BJ2977">
        <v>4</v>
      </c>
      <c r="BK2977" s="1">
        <v>45931</v>
      </c>
      <c r="BL2977" s="1">
        <v>46295</v>
      </c>
      <c r="BM2977" s="1">
        <v>45931</v>
      </c>
      <c r="BN2977" s="1">
        <v>46295</v>
      </c>
      <c r="BO2977">
        <v>35</v>
      </c>
      <c r="BP2977">
        <v>7</v>
      </c>
      <c r="BQ2977">
        <v>0</v>
      </c>
      <c r="BR2977">
        <v>0</v>
      </c>
      <c r="BS2977">
        <v>7</v>
      </c>
      <c r="BT2977">
        <v>7</v>
      </c>
      <c r="BU2977">
        <v>7</v>
      </c>
      <c r="BV2977">
        <v>7</v>
      </c>
      <c r="BW2977" t="str">
        <f>"11:00 AM"</f>
        <v>11:00 AM</v>
      </c>
      <c r="BX2977" t="str">
        <f>"6:00 PM"</f>
        <v>6:00 PM</v>
      </c>
      <c r="BY2977" t="s">
        <v>133</v>
      </c>
      <c r="BZ2977">
        <v>0</v>
      </c>
      <c r="CA2977">
        <v>12</v>
      </c>
      <c r="CB2977" t="s">
        <v>117</v>
      </c>
      <c r="CD2977" t="s">
        <v>4757</v>
      </c>
      <c r="CE2977" t="s">
        <v>486</v>
      </c>
      <c r="CF2977" t="s">
        <v>487</v>
      </c>
      <c r="CG2977" t="s">
        <v>496</v>
      </c>
      <c r="CH2977" t="s">
        <v>121</v>
      </c>
      <c r="CI2977" s="6">
        <v>96950</v>
      </c>
      <c r="CJ2977" s="10">
        <v>8.14</v>
      </c>
      <c r="CK2977" s="10">
        <v>8.14</v>
      </c>
      <c r="CL2977" s="10">
        <v>12.21</v>
      </c>
      <c r="CM2977" s="10">
        <v>12.21</v>
      </c>
      <c r="CN2977" t="s">
        <v>137</v>
      </c>
      <c r="CO2977" t="s">
        <v>194</v>
      </c>
      <c r="CP2977" t="s">
        <v>138</v>
      </c>
      <c r="CR2977" t="s">
        <v>117</v>
      </c>
      <c r="CS2977" t="s">
        <v>139</v>
      </c>
      <c r="CT2977" t="s">
        <v>140</v>
      </c>
      <c r="CU2977" t="s">
        <v>139</v>
      </c>
      <c r="CV2977" t="s">
        <v>140</v>
      </c>
      <c r="CW2977" t="s">
        <v>139</v>
      </c>
      <c r="CX2977" t="s">
        <v>140</v>
      </c>
      <c r="CY2977" t="s">
        <v>4758</v>
      </c>
      <c r="CZ2977" s="8">
        <v>16702876661</v>
      </c>
      <c r="DA2977" t="s">
        <v>492</v>
      </c>
      <c r="DB2977" t="s">
        <v>140</v>
      </c>
      <c r="DC2977" t="s">
        <v>139</v>
      </c>
      <c r="DD2977" t="s">
        <v>117</v>
      </c>
    </row>
    <row r="2978" spans="1:114" ht="15" customHeight="1" x14ac:dyDescent="0.35">
      <c r="A2978" t="s">
        <v>15012</v>
      </c>
      <c r="B2978" t="s">
        <v>144</v>
      </c>
      <c r="C2978" s="1">
        <v>45812</v>
      </c>
      <c r="D2978" s="1">
        <v>45868</v>
      </c>
      <c r="E2978" t="s">
        <v>116</v>
      </c>
      <c r="F2978" s="1">
        <v>45955</v>
      </c>
      <c r="G2978" t="s">
        <v>117</v>
      </c>
      <c r="H2978" t="s">
        <v>117</v>
      </c>
      <c r="I2978" t="s">
        <v>117</v>
      </c>
      <c r="J2978" t="s">
        <v>3157</v>
      </c>
      <c r="L2978" t="s">
        <v>3158</v>
      </c>
      <c r="M2978" t="s">
        <v>4218</v>
      </c>
      <c r="N2978" t="s">
        <v>136</v>
      </c>
      <c r="O2978" t="s">
        <v>121</v>
      </c>
      <c r="P2978" s="6">
        <v>96950</v>
      </c>
      <c r="Q2978" t="s">
        <v>122</v>
      </c>
      <c r="S2978" s="8">
        <v>16702345828</v>
      </c>
      <c r="U2978" t="s">
        <v>3161</v>
      </c>
      <c r="V2978">
        <v>3273</v>
      </c>
      <c r="W2978" t="s">
        <v>124</v>
      </c>
      <c r="Y2978" t="s">
        <v>3162</v>
      </c>
      <c r="Z2978" t="s">
        <v>3163</v>
      </c>
      <c r="AB2978" t="s">
        <v>205</v>
      </c>
      <c r="AC2978" t="s">
        <v>3158</v>
      </c>
      <c r="AD2978" t="s">
        <v>4218</v>
      </c>
      <c r="AE2978" t="s">
        <v>136</v>
      </c>
      <c r="AF2978" t="s">
        <v>121</v>
      </c>
      <c r="AG2978" s="6">
        <v>96950</v>
      </c>
      <c r="AH2978" t="s">
        <v>122</v>
      </c>
      <c r="AJ2978" s="8">
        <v>16702345828</v>
      </c>
      <c r="AL2978" t="s">
        <v>3164</v>
      </c>
      <c r="AM2978" t="s">
        <v>600</v>
      </c>
      <c r="AN2978" t="s">
        <v>631</v>
      </c>
      <c r="AO2978" t="s">
        <v>3165</v>
      </c>
      <c r="AQ2978" t="s">
        <v>3166</v>
      </c>
      <c r="AR2978" t="s">
        <v>4220</v>
      </c>
      <c r="AS2978" t="s">
        <v>136</v>
      </c>
      <c r="AT2978" t="s">
        <v>121</v>
      </c>
      <c r="AU2978" s="6">
        <v>96950</v>
      </c>
      <c r="AV2978" t="s">
        <v>122</v>
      </c>
      <c r="AX2978" s="8">
        <v>16702872946</v>
      </c>
      <c r="AZ2978" t="s">
        <v>3168</v>
      </c>
      <c r="BA2978" t="s">
        <v>3169</v>
      </c>
      <c r="BB2978" t="s">
        <v>3170</v>
      </c>
      <c r="BE2978" t="str">
        <f>"53-7011.00"</f>
        <v>53-7011.00</v>
      </c>
      <c r="BF2978" t="s">
        <v>14811</v>
      </c>
      <c r="BG2978" t="s">
        <v>15013</v>
      </c>
      <c r="BH2978" t="s">
        <v>14813</v>
      </c>
      <c r="BI2978">
        <v>1</v>
      </c>
      <c r="BJ2978">
        <v>1</v>
      </c>
      <c r="BK2978" s="1">
        <v>45957</v>
      </c>
      <c r="BL2978" s="1">
        <v>46321</v>
      </c>
      <c r="BM2978" s="1">
        <v>45957</v>
      </c>
      <c r="BN2978" s="1">
        <v>46321</v>
      </c>
      <c r="BO2978">
        <v>40</v>
      </c>
      <c r="BP2978">
        <v>0</v>
      </c>
      <c r="BQ2978">
        <v>8</v>
      </c>
      <c r="BR2978">
        <v>8</v>
      </c>
      <c r="BS2978">
        <v>8</v>
      </c>
      <c r="BT2978">
        <v>8</v>
      </c>
      <c r="BU2978">
        <v>8</v>
      </c>
      <c r="BV2978">
        <v>0</v>
      </c>
      <c r="BW2978" t="str">
        <f>"8:00 AM"</f>
        <v>8:00 AM</v>
      </c>
      <c r="BX2978" t="str">
        <f>"5:00 PM"</f>
        <v>5:00 PM</v>
      </c>
      <c r="BY2978" t="s">
        <v>133</v>
      </c>
      <c r="BZ2978">
        <v>0</v>
      </c>
      <c r="CA2978">
        <v>3</v>
      </c>
      <c r="CB2978" t="s">
        <v>117</v>
      </c>
      <c r="CD2978" t="s">
        <v>162</v>
      </c>
      <c r="CE2978" t="s">
        <v>3158</v>
      </c>
      <c r="CF2978" t="s">
        <v>4218</v>
      </c>
      <c r="CG2978" t="s">
        <v>136</v>
      </c>
      <c r="CH2978" t="s">
        <v>121</v>
      </c>
      <c r="CI2978" s="6">
        <v>96950</v>
      </c>
      <c r="CJ2978" s="10">
        <v>8.91</v>
      </c>
      <c r="CK2978" s="10">
        <v>8.91</v>
      </c>
      <c r="CL2978" s="10">
        <v>13.37</v>
      </c>
      <c r="CM2978" s="10">
        <v>13.37</v>
      </c>
      <c r="CN2978" t="s">
        <v>137</v>
      </c>
      <c r="CO2978" t="s">
        <v>162</v>
      </c>
      <c r="CP2978" t="s">
        <v>138</v>
      </c>
      <c r="CR2978" t="s">
        <v>117</v>
      </c>
      <c r="CS2978" t="s">
        <v>139</v>
      </c>
      <c r="CT2978" t="s">
        <v>140</v>
      </c>
      <c r="CU2978" t="s">
        <v>139</v>
      </c>
      <c r="CV2978" t="s">
        <v>140</v>
      </c>
      <c r="CW2978" t="s">
        <v>139</v>
      </c>
      <c r="CX2978" t="s">
        <v>140</v>
      </c>
      <c r="CY2978" t="s">
        <v>4164</v>
      </c>
      <c r="CZ2978" s="8">
        <v>16702345828</v>
      </c>
      <c r="DA2978" t="s">
        <v>3164</v>
      </c>
      <c r="DB2978" t="s">
        <v>140</v>
      </c>
      <c r="DC2978" t="s">
        <v>139</v>
      </c>
      <c r="DD2978" t="s">
        <v>117</v>
      </c>
      <c r="DE2978" t="s">
        <v>631</v>
      </c>
      <c r="DF2978" t="s">
        <v>3165</v>
      </c>
      <c r="DH2978" t="s">
        <v>3170</v>
      </c>
      <c r="DI2978" t="s">
        <v>3169</v>
      </c>
      <c r="DJ2978" t="s">
        <v>3168</v>
      </c>
    </row>
    <row r="2979" spans="1:114" ht="15" customHeight="1" x14ac:dyDescent="0.35">
      <c r="A2979" t="s">
        <v>15000</v>
      </c>
      <c r="B2979" t="s">
        <v>144</v>
      </c>
      <c r="C2979" s="1">
        <v>45813</v>
      </c>
      <c r="D2979" s="1">
        <v>45868</v>
      </c>
      <c r="E2979" t="s">
        <v>116</v>
      </c>
      <c r="F2979" s="1">
        <v>45929</v>
      </c>
      <c r="G2979" t="s">
        <v>117</v>
      </c>
      <c r="H2979" t="s">
        <v>117</v>
      </c>
      <c r="I2979" t="s">
        <v>117</v>
      </c>
      <c r="J2979" t="s">
        <v>8197</v>
      </c>
      <c r="K2979" t="s">
        <v>15001</v>
      </c>
      <c r="L2979" t="s">
        <v>8199</v>
      </c>
      <c r="M2979" t="s">
        <v>1853</v>
      </c>
      <c r="N2979" t="s">
        <v>136</v>
      </c>
      <c r="O2979" t="s">
        <v>121</v>
      </c>
      <c r="P2979" s="6">
        <v>96950</v>
      </c>
      <c r="Q2979" t="s">
        <v>122</v>
      </c>
      <c r="S2979" s="8">
        <v>16704833702</v>
      </c>
      <c r="T2979">
        <v>0</v>
      </c>
      <c r="U2979" t="s">
        <v>8200</v>
      </c>
      <c r="V2979">
        <v>56152</v>
      </c>
      <c r="W2979" t="s">
        <v>124</v>
      </c>
      <c r="Y2979" t="s">
        <v>8201</v>
      </c>
      <c r="Z2979" t="s">
        <v>8202</v>
      </c>
      <c r="AB2979" t="s">
        <v>237</v>
      </c>
      <c r="AC2979" t="s">
        <v>8199</v>
      </c>
      <c r="AD2979" t="s">
        <v>1853</v>
      </c>
      <c r="AE2979" t="s">
        <v>136</v>
      </c>
      <c r="AF2979" t="s">
        <v>121</v>
      </c>
      <c r="AG2979" s="6">
        <v>96950</v>
      </c>
      <c r="AH2979" t="s">
        <v>122</v>
      </c>
      <c r="AJ2979" s="8">
        <v>16704833702</v>
      </c>
      <c r="AK2979">
        <v>0</v>
      </c>
      <c r="AL2979" t="s">
        <v>8203</v>
      </c>
      <c r="BE2979" t="str">
        <f>"39-7011.00"</f>
        <v>39-7011.00</v>
      </c>
      <c r="BF2979" t="s">
        <v>1985</v>
      </c>
      <c r="BG2979" t="s">
        <v>15002</v>
      </c>
      <c r="BH2979" t="s">
        <v>1708</v>
      </c>
      <c r="BI2979">
        <v>2</v>
      </c>
      <c r="BJ2979">
        <v>2</v>
      </c>
      <c r="BK2979" s="1">
        <v>45931</v>
      </c>
      <c r="BL2979" s="1">
        <v>46295</v>
      </c>
      <c r="BM2979" s="1">
        <v>45931</v>
      </c>
      <c r="BN2979" s="1">
        <v>46295</v>
      </c>
      <c r="BO2979">
        <v>40</v>
      </c>
      <c r="BP2979">
        <v>0</v>
      </c>
      <c r="BQ2979">
        <v>8</v>
      </c>
      <c r="BR2979">
        <v>8</v>
      </c>
      <c r="BS2979">
        <v>8</v>
      </c>
      <c r="BT2979">
        <v>8</v>
      </c>
      <c r="BU2979">
        <v>8</v>
      </c>
      <c r="BV2979">
        <v>0</v>
      </c>
      <c r="BW2979" t="str">
        <f>"8:00 AM"</f>
        <v>8:00 AM</v>
      </c>
      <c r="BX2979" t="str">
        <f>"5:00 PM"</f>
        <v>5:00 PM</v>
      </c>
      <c r="BY2979" t="s">
        <v>159</v>
      </c>
      <c r="BZ2979">
        <v>0</v>
      </c>
      <c r="CA2979">
        <v>24</v>
      </c>
      <c r="CB2979" t="s">
        <v>117</v>
      </c>
      <c r="CD2979" t="s">
        <v>12871</v>
      </c>
      <c r="CE2979" t="s">
        <v>8199</v>
      </c>
      <c r="CF2979" t="s">
        <v>1853</v>
      </c>
      <c r="CG2979" t="s">
        <v>136</v>
      </c>
      <c r="CH2979" t="s">
        <v>121</v>
      </c>
      <c r="CI2979" s="6">
        <v>96950</v>
      </c>
      <c r="CJ2979" s="10">
        <v>10.43</v>
      </c>
      <c r="CK2979" s="10">
        <v>10.43</v>
      </c>
      <c r="CL2979" s="10">
        <v>15.65</v>
      </c>
      <c r="CM2979" s="10">
        <v>15.65</v>
      </c>
      <c r="CN2979" t="s">
        <v>137</v>
      </c>
      <c r="CO2979" t="s">
        <v>140</v>
      </c>
      <c r="CP2979" t="s">
        <v>138</v>
      </c>
      <c r="CR2979" t="s">
        <v>117</v>
      </c>
      <c r="CS2979" t="s">
        <v>139</v>
      </c>
      <c r="CT2979" t="s">
        <v>140</v>
      </c>
      <c r="CU2979" t="s">
        <v>139</v>
      </c>
      <c r="CV2979" t="s">
        <v>140</v>
      </c>
      <c r="CW2979" t="s">
        <v>139</v>
      </c>
      <c r="CX2979" t="s">
        <v>140</v>
      </c>
      <c r="CY2979" t="s">
        <v>1860</v>
      </c>
      <c r="CZ2979" s="8">
        <v>16702333702</v>
      </c>
      <c r="DA2979" t="s">
        <v>8203</v>
      </c>
      <c r="DB2979" t="s">
        <v>140</v>
      </c>
      <c r="DC2979" t="s">
        <v>139</v>
      </c>
      <c r="DD2979" t="s">
        <v>117</v>
      </c>
      <c r="DE2979" t="s">
        <v>8201</v>
      </c>
      <c r="DF2979" t="s">
        <v>8202</v>
      </c>
      <c r="DH2979" t="s">
        <v>8200</v>
      </c>
      <c r="DI2979" t="s">
        <v>8206</v>
      </c>
      <c r="DJ2979" t="s">
        <v>8203</v>
      </c>
    </row>
    <row r="2980" spans="1:114" ht="15" customHeight="1" x14ac:dyDescent="0.35">
      <c r="A2980" t="s">
        <v>13515</v>
      </c>
      <c r="B2980" t="s">
        <v>144</v>
      </c>
      <c r="C2980" s="1">
        <v>45813</v>
      </c>
      <c r="D2980" s="1">
        <v>45868</v>
      </c>
      <c r="E2980" t="s">
        <v>211</v>
      </c>
      <c r="G2980" t="s">
        <v>117</v>
      </c>
      <c r="H2980" t="s">
        <v>117</v>
      </c>
      <c r="I2980" t="s">
        <v>117</v>
      </c>
      <c r="J2980" t="s">
        <v>4503</v>
      </c>
      <c r="K2980" t="s">
        <v>12353</v>
      </c>
      <c r="L2980" t="s">
        <v>4505</v>
      </c>
      <c r="M2980" t="s">
        <v>4506</v>
      </c>
      <c r="N2980" t="s">
        <v>496</v>
      </c>
      <c r="O2980" t="s">
        <v>121</v>
      </c>
      <c r="P2980" s="6">
        <v>96950</v>
      </c>
      <c r="Q2980" t="s">
        <v>122</v>
      </c>
      <c r="S2980" s="8">
        <v>16702876661</v>
      </c>
      <c r="U2980" t="s">
        <v>4507</v>
      </c>
      <c r="V2980">
        <v>812112</v>
      </c>
      <c r="W2980" t="s">
        <v>124</v>
      </c>
      <c r="Y2980" t="s">
        <v>489</v>
      </c>
      <c r="Z2980" t="s">
        <v>490</v>
      </c>
      <c r="AB2980" t="s">
        <v>2453</v>
      </c>
      <c r="AC2980" t="s">
        <v>4505</v>
      </c>
      <c r="AD2980" t="s">
        <v>4506</v>
      </c>
      <c r="AE2980" t="s">
        <v>120</v>
      </c>
      <c r="AF2980" t="s">
        <v>121</v>
      </c>
      <c r="AG2980" s="6">
        <v>96950</v>
      </c>
      <c r="AH2980" t="s">
        <v>122</v>
      </c>
      <c r="AJ2980" s="8">
        <v>16702876661</v>
      </c>
      <c r="AL2980" t="s">
        <v>4511</v>
      </c>
      <c r="BE2980" t="str">
        <f>"39-5092.00"</f>
        <v>39-5092.00</v>
      </c>
      <c r="BF2980" t="s">
        <v>4754</v>
      </c>
      <c r="BG2980" t="s">
        <v>6135</v>
      </c>
      <c r="BH2980" t="s">
        <v>6136</v>
      </c>
      <c r="BI2980">
        <v>4</v>
      </c>
      <c r="BJ2980">
        <v>4</v>
      </c>
      <c r="BK2980" s="1">
        <v>45931</v>
      </c>
      <c r="BL2980" s="1">
        <v>46295</v>
      </c>
      <c r="BM2980" s="1">
        <v>45931</v>
      </c>
      <c r="BN2980" s="1">
        <v>46295</v>
      </c>
      <c r="BO2980">
        <v>35</v>
      </c>
      <c r="BP2980">
        <v>7</v>
      </c>
      <c r="BQ2980">
        <v>0</v>
      </c>
      <c r="BR2980">
        <v>0</v>
      </c>
      <c r="BS2980">
        <v>7</v>
      </c>
      <c r="BT2980">
        <v>7</v>
      </c>
      <c r="BU2980">
        <v>7</v>
      </c>
      <c r="BV2980">
        <v>7</v>
      </c>
      <c r="BW2980" t="str">
        <f>"11:00 AM"</f>
        <v>11:00 AM</v>
      </c>
      <c r="BX2980" t="str">
        <f>"6:00 PM"</f>
        <v>6:00 PM</v>
      </c>
      <c r="BY2980" t="s">
        <v>133</v>
      </c>
      <c r="BZ2980">
        <v>0</v>
      </c>
      <c r="CA2980">
        <v>12</v>
      </c>
      <c r="CB2980" t="s">
        <v>117</v>
      </c>
      <c r="CD2980" t="s">
        <v>12354</v>
      </c>
      <c r="CE2980" t="s">
        <v>4505</v>
      </c>
      <c r="CF2980" t="s">
        <v>4513</v>
      </c>
      <c r="CG2980" t="s">
        <v>120</v>
      </c>
      <c r="CH2980" t="s">
        <v>121</v>
      </c>
      <c r="CI2980" s="6">
        <v>96950</v>
      </c>
      <c r="CJ2980" s="10">
        <v>8.14</v>
      </c>
      <c r="CK2980" s="10">
        <v>8.14</v>
      </c>
      <c r="CL2980" s="10">
        <v>12.21</v>
      </c>
      <c r="CM2980" s="10">
        <v>12.21</v>
      </c>
      <c r="CN2980" t="s">
        <v>137</v>
      </c>
      <c r="CO2980" t="s">
        <v>194</v>
      </c>
      <c r="CP2980" t="s">
        <v>138</v>
      </c>
      <c r="CR2980" t="s">
        <v>117</v>
      </c>
      <c r="CS2980" t="s">
        <v>139</v>
      </c>
      <c r="CT2980" t="s">
        <v>140</v>
      </c>
      <c r="CU2980" t="s">
        <v>139</v>
      </c>
      <c r="CV2980" t="s">
        <v>140</v>
      </c>
      <c r="CW2980" t="s">
        <v>139</v>
      </c>
      <c r="CX2980" t="s">
        <v>140</v>
      </c>
      <c r="CY2980" t="s">
        <v>2770</v>
      </c>
      <c r="CZ2980" s="8">
        <v>16702876661</v>
      </c>
      <c r="DA2980" t="s">
        <v>4511</v>
      </c>
      <c r="DB2980" t="s">
        <v>140</v>
      </c>
      <c r="DC2980" t="s">
        <v>139</v>
      </c>
      <c r="DD2980" t="s">
        <v>117</v>
      </c>
    </row>
    <row r="2981" spans="1:114" ht="15" customHeight="1" x14ac:dyDescent="0.35">
      <c r="A2981" t="s">
        <v>4772</v>
      </c>
      <c r="B2981" t="s">
        <v>144</v>
      </c>
      <c r="C2981" s="1">
        <v>45813</v>
      </c>
      <c r="D2981" s="1">
        <v>45868</v>
      </c>
      <c r="E2981" t="s">
        <v>211</v>
      </c>
      <c r="G2981" t="s">
        <v>117</v>
      </c>
      <c r="H2981" t="s">
        <v>117</v>
      </c>
      <c r="I2981" t="s">
        <v>117</v>
      </c>
      <c r="J2981" t="s">
        <v>4773</v>
      </c>
      <c r="K2981" t="s">
        <v>140</v>
      </c>
      <c r="L2981" t="s">
        <v>4774</v>
      </c>
      <c r="M2981" t="s">
        <v>3160</v>
      </c>
      <c r="N2981" t="s">
        <v>136</v>
      </c>
      <c r="O2981" t="s">
        <v>121</v>
      </c>
      <c r="P2981" s="6">
        <v>96950</v>
      </c>
      <c r="Q2981" t="s">
        <v>122</v>
      </c>
      <c r="R2981" t="s">
        <v>140</v>
      </c>
      <c r="S2981" s="8">
        <v>16702346560</v>
      </c>
      <c r="U2981" t="s">
        <v>4775</v>
      </c>
      <c r="V2981">
        <v>238220</v>
      </c>
      <c r="W2981" t="s">
        <v>124</v>
      </c>
      <c r="Y2981" t="s">
        <v>4776</v>
      </c>
      <c r="Z2981" t="s">
        <v>353</v>
      </c>
      <c r="AA2981" t="s">
        <v>4777</v>
      </c>
      <c r="AB2981" t="s">
        <v>936</v>
      </c>
      <c r="AC2981" t="s">
        <v>4774</v>
      </c>
      <c r="AD2981" t="s">
        <v>3160</v>
      </c>
      <c r="AE2981" t="s">
        <v>136</v>
      </c>
      <c r="AF2981" t="s">
        <v>121</v>
      </c>
      <c r="AG2981" s="6">
        <v>96950</v>
      </c>
      <c r="AH2981" t="s">
        <v>122</v>
      </c>
      <c r="AJ2981" s="8">
        <v>16702346560</v>
      </c>
      <c r="AL2981" t="s">
        <v>4778</v>
      </c>
      <c r="BE2981" t="str">
        <f>"49-9071.00"</f>
        <v>49-9071.00</v>
      </c>
      <c r="BF2981" t="s">
        <v>156</v>
      </c>
      <c r="BG2981" t="s">
        <v>4779</v>
      </c>
      <c r="BH2981" t="s">
        <v>4780</v>
      </c>
      <c r="BI2981">
        <v>2</v>
      </c>
      <c r="BJ2981">
        <v>2</v>
      </c>
      <c r="BK2981" s="1">
        <v>45901</v>
      </c>
      <c r="BL2981" s="1">
        <v>46265</v>
      </c>
      <c r="BM2981" s="1">
        <v>45901</v>
      </c>
      <c r="BN2981" s="1">
        <v>46265</v>
      </c>
      <c r="BO2981">
        <v>35</v>
      </c>
      <c r="BP2981">
        <v>0</v>
      </c>
      <c r="BQ2981">
        <v>7</v>
      </c>
      <c r="BR2981">
        <v>7</v>
      </c>
      <c r="BS2981">
        <v>7</v>
      </c>
      <c r="BT2981">
        <v>7</v>
      </c>
      <c r="BU2981">
        <v>7</v>
      </c>
      <c r="BV2981">
        <v>0</v>
      </c>
      <c r="BW2981" t="str">
        <f>"8:00 AM"</f>
        <v>8:00 AM</v>
      </c>
      <c r="BX2981" t="str">
        <f>"4:00 PM"</f>
        <v>4:00 PM</v>
      </c>
      <c r="BY2981" t="s">
        <v>159</v>
      </c>
      <c r="BZ2981">
        <v>0</v>
      </c>
      <c r="CA2981">
        <v>24</v>
      </c>
      <c r="CB2981" t="s">
        <v>117</v>
      </c>
      <c r="CD2981" t="s">
        <v>4781</v>
      </c>
      <c r="CE2981" t="s">
        <v>4774</v>
      </c>
      <c r="CF2981" t="s">
        <v>3160</v>
      </c>
      <c r="CG2981" t="s">
        <v>136</v>
      </c>
      <c r="CH2981" t="s">
        <v>121</v>
      </c>
      <c r="CI2981" s="6">
        <v>96950</v>
      </c>
      <c r="CJ2981" s="10">
        <v>11</v>
      </c>
      <c r="CK2981" s="10">
        <v>15</v>
      </c>
      <c r="CL2981" s="10">
        <v>16.5</v>
      </c>
      <c r="CM2981" s="10">
        <v>22.5</v>
      </c>
      <c r="CN2981" t="s">
        <v>137</v>
      </c>
      <c r="CP2981" t="s">
        <v>138</v>
      </c>
      <c r="CR2981" t="s">
        <v>139</v>
      </c>
      <c r="CS2981" t="s">
        <v>139</v>
      </c>
      <c r="CT2981" t="s">
        <v>139</v>
      </c>
      <c r="CU2981" t="s">
        <v>139</v>
      </c>
      <c r="CV2981" t="s">
        <v>140</v>
      </c>
      <c r="CW2981" t="s">
        <v>139</v>
      </c>
      <c r="CX2981" t="s">
        <v>139</v>
      </c>
      <c r="CY2981" t="s">
        <v>4782</v>
      </c>
      <c r="CZ2981" s="8">
        <v>16702346560</v>
      </c>
      <c r="DA2981" t="s">
        <v>4778</v>
      </c>
      <c r="DB2981" t="s">
        <v>1095</v>
      </c>
      <c r="DC2981" t="s">
        <v>139</v>
      </c>
      <c r="DD2981" t="s">
        <v>117</v>
      </c>
    </row>
    <row r="2982" spans="1:114" ht="15" customHeight="1" x14ac:dyDescent="0.35">
      <c r="A2982" t="s">
        <v>11842</v>
      </c>
      <c r="B2982" t="s">
        <v>144</v>
      </c>
      <c r="C2982" s="1">
        <v>45813</v>
      </c>
      <c r="D2982" s="1">
        <v>45868</v>
      </c>
      <c r="E2982" t="s">
        <v>116</v>
      </c>
      <c r="F2982" s="1">
        <v>45929</v>
      </c>
      <c r="G2982" t="s">
        <v>117</v>
      </c>
      <c r="H2982" t="s">
        <v>117</v>
      </c>
      <c r="I2982" t="s">
        <v>117</v>
      </c>
      <c r="J2982" t="s">
        <v>5923</v>
      </c>
      <c r="L2982" t="s">
        <v>5924</v>
      </c>
      <c r="M2982" t="s">
        <v>5925</v>
      </c>
      <c r="N2982" t="s">
        <v>120</v>
      </c>
      <c r="O2982" t="s">
        <v>121</v>
      </c>
      <c r="P2982" s="6">
        <v>96950</v>
      </c>
      <c r="Q2982" t="s">
        <v>122</v>
      </c>
      <c r="S2982" s="8">
        <v>16702330349</v>
      </c>
      <c r="U2982" t="s">
        <v>5926</v>
      </c>
      <c r="V2982">
        <v>56132</v>
      </c>
      <c r="W2982" t="s">
        <v>124</v>
      </c>
      <c r="Y2982" t="s">
        <v>5927</v>
      </c>
      <c r="Z2982" t="s">
        <v>5928</v>
      </c>
      <c r="AA2982" t="s">
        <v>1263</v>
      </c>
      <c r="AB2982" t="s">
        <v>575</v>
      </c>
      <c r="AC2982" t="s">
        <v>5924</v>
      </c>
      <c r="AD2982" t="s">
        <v>5925</v>
      </c>
      <c r="AE2982" t="s">
        <v>120</v>
      </c>
      <c r="AF2982" t="s">
        <v>121</v>
      </c>
      <c r="AG2982" s="6">
        <v>96950</v>
      </c>
      <c r="AH2982" t="s">
        <v>122</v>
      </c>
      <c r="AJ2982" s="8">
        <v>16702330349</v>
      </c>
      <c r="AL2982" t="s">
        <v>5929</v>
      </c>
      <c r="BE2982" t="str">
        <f>"49-9071.00"</f>
        <v>49-9071.00</v>
      </c>
      <c r="BF2982" t="s">
        <v>156</v>
      </c>
      <c r="BG2982" t="s">
        <v>5930</v>
      </c>
      <c r="BH2982" t="s">
        <v>423</v>
      </c>
      <c r="BI2982">
        <v>1</v>
      </c>
      <c r="BJ2982">
        <v>1</v>
      </c>
      <c r="BK2982" s="1">
        <v>45931</v>
      </c>
      <c r="BL2982" s="1">
        <v>46295</v>
      </c>
      <c r="BM2982" s="1">
        <v>45931</v>
      </c>
      <c r="BN2982" s="1">
        <v>46295</v>
      </c>
      <c r="BO2982">
        <v>35</v>
      </c>
      <c r="BP2982">
        <v>0</v>
      </c>
      <c r="BQ2982">
        <v>7</v>
      </c>
      <c r="BR2982">
        <v>7</v>
      </c>
      <c r="BS2982">
        <v>7</v>
      </c>
      <c r="BT2982">
        <v>7</v>
      </c>
      <c r="BU2982">
        <v>7</v>
      </c>
      <c r="BV2982">
        <v>0</v>
      </c>
      <c r="BW2982" t="str">
        <f>"9:00 AM"</f>
        <v>9:00 AM</v>
      </c>
      <c r="BX2982" t="str">
        <f>"5:00 PM"</f>
        <v>5:00 PM</v>
      </c>
      <c r="BY2982" t="s">
        <v>159</v>
      </c>
      <c r="BZ2982">
        <v>0</v>
      </c>
      <c r="CA2982">
        <v>12</v>
      </c>
      <c r="CB2982" t="s">
        <v>117</v>
      </c>
      <c r="CD2982" s="2" t="s">
        <v>11843</v>
      </c>
      <c r="CE2982" t="s">
        <v>5924</v>
      </c>
      <c r="CG2982" t="s">
        <v>120</v>
      </c>
      <c r="CH2982" t="s">
        <v>121</v>
      </c>
      <c r="CI2982" s="6">
        <v>96950</v>
      </c>
      <c r="CJ2982" s="10">
        <v>9.75</v>
      </c>
      <c r="CK2982" s="10">
        <v>9.75</v>
      </c>
      <c r="CL2982" s="10">
        <v>0</v>
      </c>
      <c r="CM2982" s="10">
        <v>0</v>
      </c>
      <c r="CN2982" t="s">
        <v>137</v>
      </c>
      <c r="CO2982" t="s">
        <v>140</v>
      </c>
      <c r="CP2982" t="s">
        <v>138</v>
      </c>
      <c r="CR2982" t="s">
        <v>117</v>
      </c>
      <c r="CS2982" t="s">
        <v>139</v>
      </c>
      <c r="CT2982" t="s">
        <v>140</v>
      </c>
      <c r="CU2982" t="s">
        <v>140</v>
      </c>
      <c r="CV2982" t="s">
        <v>140</v>
      </c>
      <c r="CW2982" t="s">
        <v>139</v>
      </c>
      <c r="CX2982" t="s">
        <v>140</v>
      </c>
      <c r="CY2982" t="s">
        <v>133</v>
      </c>
      <c r="CZ2982" s="8">
        <v>16702330349</v>
      </c>
      <c r="DA2982" t="s">
        <v>7802</v>
      </c>
      <c r="DB2982" t="s">
        <v>140</v>
      </c>
      <c r="DC2982" t="s">
        <v>139</v>
      </c>
      <c r="DD2982" t="s">
        <v>117</v>
      </c>
    </row>
    <row r="2983" spans="1:114" ht="15" customHeight="1" x14ac:dyDescent="0.35">
      <c r="A2983" t="s">
        <v>7621</v>
      </c>
      <c r="B2983" t="s">
        <v>144</v>
      </c>
      <c r="C2983" s="1">
        <v>45813</v>
      </c>
      <c r="D2983" s="1">
        <v>45868</v>
      </c>
      <c r="E2983" t="s">
        <v>116</v>
      </c>
      <c r="F2983" s="1">
        <v>45877</v>
      </c>
      <c r="G2983" t="s">
        <v>117</v>
      </c>
      <c r="H2983" t="s">
        <v>117</v>
      </c>
      <c r="I2983" t="s">
        <v>117</v>
      </c>
      <c r="J2983" t="s">
        <v>6313</v>
      </c>
      <c r="K2983" t="s">
        <v>164</v>
      </c>
      <c r="L2983" t="s">
        <v>6314</v>
      </c>
      <c r="M2983" t="s">
        <v>6315</v>
      </c>
      <c r="N2983" t="s">
        <v>136</v>
      </c>
      <c r="O2983" t="s">
        <v>121</v>
      </c>
      <c r="P2983" s="6">
        <v>96950</v>
      </c>
      <c r="Q2983" t="s">
        <v>122</v>
      </c>
      <c r="S2983" s="8">
        <v>16702345050</v>
      </c>
      <c r="U2983" t="s">
        <v>6316</v>
      </c>
      <c r="V2983">
        <v>56132</v>
      </c>
      <c r="W2983" t="s">
        <v>124</v>
      </c>
      <c r="Y2983" t="s">
        <v>6317</v>
      </c>
      <c r="Z2983" t="s">
        <v>6318</v>
      </c>
      <c r="AA2983" t="s">
        <v>1239</v>
      </c>
      <c r="AB2983" t="s">
        <v>6320</v>
      </c>
      <c r="AC2983" t="s">
        <v>6314</v>
      </c>
      <c r="AD2983" t="s">
        <v>6315</v>
      </c>
      <c r="AE2983" t="s">
        <v>136</v>
      </c>
      <c r="AF2983" t="s">
        <v>121</v>
      </c>
      <c r="AG2983" s="6">
        <v>96950</v>
      </c>
      <c r="AH2983" t="s">
        <v>122</v>
      </c>
      <c r="AJ2983" s="8">
        <v>16702345050</v>
      </c>
      <c r="AL2983" t="s">
        <v>6321</v>
      </c>
      <c r="BE2983" t="str">
        <f>"37-2012.00"</f>
        <v>37-2012.00</v>
      </c>
      <c r="BF2983" t="s">
        <v>130</v>
      </c>
      <c r="BG2983" t="s">
        <v>7622</v>
      </c>
      <c r="BH2983" t="s">
        <v>7623</v>
      </c>
      <c r="BI2983">
        <v>2</v>
      </c>
      <c r="BJ2983">
        <v>2</v>
      </c>
      <c r="BK2983" s="1">
        <v>45879</v>
      </c>
      <c r="BL2983" s="1">
        <v>46243</v>
      </c>
      <c r="BM2983" s="1">
        <v>45879</v>
      </c>
      <c r="BN2983" s="1">
        <v>46243</v>
      </c>
      <c r="BO2983">
        <v>35</v>
      </c>
      <c r="BP2983">
        <v>0</v>
      </c>
      <c r="BQ2983">
        <v>7</v>
      </c>
      <c r="BR2983">
        <v>7</v>
      </c>
      <c r="BS2983">
        <v>7</v>
      </c>
      <c r="BT2983">
        <v>7</v>
      </c>
      <c r="BU2983">
        <v>7</v>
      </c>
      <c r="BV2983">
        <v>0</v>
      </c>
      <c r="BW2983" t="str">
        <f>"7:00 AM"</f>
        <v>7:00 AM</v>
      </c>
      <c r="BX2983" t="str">
        <f>"3:00 PM"</f>
        <v>3:00 PM</v>
      </c>
      <c r="BY2983" t="s">
        <v>133</v>
      </c>
      <c r="BZ2983">
        <v>0</v>
      </c>
      <c r="CA2983">
        <v>3</v>
      </c>
      <c r="CB2983" t="s">
        <v>117</v>
      </c>
      <c r="CD2983" t="s">
        <v>7624</v>
      </c>
      <c r="CE2983" t="s">
        <v>7625</v>
      </c>
      <c r="CF2983" t="s">
        <v>1980</v>
      </c>
      <c r="CG2983" t="s">
        <v>136</v>
      </c>
      <c r="CH2983" t="s">
        <v>121</v>
      </c>
      <c r="CI2983" s="6">
        <v>96950</v>
      </c>
      <c r="CJ2983" s="10">
        <v>7.77</v>
      </c>
      <c r="CK2983" s="10">
        <v>7.77</v>
      </c>
      <c r="CL2983" s="10">
        <v>11.66</v>
      </c>
      <c r="CM2983" s="10">
        <v>11.66</v>
      </c>
      <c r="CN2983" t="s">
        <v>137</v>
      </c>
      <c r="CO2983" t="s">
        <v>164</v>
      </c>
      <c r="CP2983" t="s">
        <v>138</v>
      </c>
      <c r="CR2983" t="s">
        <v>117</v>
      </c>
      <c r="CS2983" t="s">
        <v>139</v>
      </c>
      <c r="CT2983" t="s">
        <v>140</v>
      </c>
      <c r="CU2983" t="s">
        <v>139</v>
      </c>
      <c r="CV2983" t="s">
        <v>140</v>
      </c>
      <c r="CW2983" t="s">
        <v>139</v>
      </c>
      <c r="CX2983" t="s">
        <v>140</v>
      </c>
      <c r="CY2983" t="s">
        <v>164</v>
      </c>
      <c r="CZ2983" s="8">
        <v>16702345050</v>
      </c>
      <c r="DA2983" t="s">
        <v>6321</v>
      </c>
      <c r="DB2983" t="s">
        <v>164</v>
      </c>
      <c r="DC2983" t="s">
        <v>139</v>
      </c>
      <c r="DD2983" t="s">
        <v>117</v>
      </c>
    </row>
    <row r="2984" spans="1:114" ht="15" customHeight="1" x14ac:dyDescent="0.35">
      <c r="A2984" t="s">
        <v>11836</v>
      </c>
      <c r="B2984" t="s">
        <v>144</v>
      </c>
      <c r="C2984" s="1">
        <v>45813</v>
      </c>
      <c r="D2984" s="1">
        <v>45868</v>
      </c>
      <c r="E2984" t="s">
        <v>116</v>
      </c>
      <c r="F2984" s="1">
        <v>45929</v>
      </c>
      <c r="G2984" t="s">
        <v>117</v>
      </c>
      <c r="H2984" t="s">
        <v>117</v>
      </c>
      <c r="I2984" t="s">
        <v>117</v>
      </c>
      <c r="J2984" t="s">
        <v>145</v>
      </c>
      <c r="K2984" t="s">
        <v>146</v>
      </c>
      <c r="L2984" t="s">
        <v>147</v>
      </c>
      <c r="M2984" t="s">
        <v>148</v>
      </c>
      <c r="N2984" t="s">
        <v>120</v>
      </c>
      <c r="O2984" t="s">
        <v>121</v>
      </c>
      <c r="P2984" s="6">
        <v>96950</v>
      </c>
      <c r="Q2984" t="s">
        <v>122</v>
      </c>
      <c r="S2984" s="8">
        <v>16702352883</v>
      </c>
      <c r="U2984" t="s">
        <v>149</v>
      </c>
      <c r="V2984">
        <v>56132</v>
      </c>
      <c r="W2984" t="s">
        <v>150</v>
      </c>
      <c r="X2984" t="s">
        <v>139</v>
      </c>
      <c r="Y2984" t="s">
        <v>151</v>
      </c>
      <c r="Z2984" t="s">
        <v>152</v>
      </c>
      <c r="AA2984" t="s">
        <v>153</v>
      </c>
      <c r="AB2984" t="s">
        <v>154</v>
      </c>
      <c r="AC2984" t="s">
        <v>147</v>
      </c>
      <c r="AD2984" t="s">
        <v>148</v>
      </c>
      <c r="AE2984" t="s">
        <v>120</v>
      </c>
      <c r="AF2984" t="s">
        <v>121</v>
      </c>
      <c r="AG2984" s="6">
        <v>96950</v>
      </c>
      <c r="AH2984" t="s">
        <v>122</v>
      </c>
      <c r="AJ2984" s="8">
        <v>16702352883</v>
      </c>
      <c r="AL2984" t="s">
        <v>155</v>
      </c>
      <c r="BE2984" t="str">
        <f>"53-7065.00"</f>
        <v>53-7065.00</v>
      </c>
      <c r="BF2984" t="s">
        <v>255</v>
      </c>
      <c r="BG2984" t="s">
        <v>11837</v>
      </c>
      <c r="BH2984" t="s">
        <v>9077</v>
      </c>
      <c r="BI2984">
        <v>8</v>
      </c>
      <c r="BJ2984">
        <v>8</v>
      </c>
      <c r="BK2984" s="1">
        <v>45931</v>
      </c>
      <c r="BL2984" s="1">
        <v>46295</v>
      </c>
      <c r="BM2984" s="1">
        <v>45931</v>
      </c>
      <c r="BN2984" s="1">
        <v>46295</v>
      </c>
      <c r="BO2984">
        <v>35</v>
      </c>
      <c r="BP2984">
        <v>0</v>
      </c>
      <c r="BQ2984">
        <v>7</v>
      </c>
      <c r="BR2984">
        <v>7</v>
      </c>
      <c r="BS2984">
        <v>7</v>
      </c>
      <c r="BT2984">
        <v>7</v>
      </c>
      <c r="BU2984">
        <v>7</v>
      </c>
      <c r="BV2984">
        <v>0</v>
      </c>
      <c r="BW2984" t="str">
        <f>"8:00 AM"</f>
        <v>8:00 AM</v>
      </c>
      <c r="BX2984" t="str">
        <f>"4:00 PM"</f>
        <v>4:00 PM</v>
      </c>
      <c r="BY2984" t="s">
        <v>159</v>
      </c>
      <c r="BZ2984">
        <v>0</v>
      </c>
      <c r="CA2984">
        <v>6</v>
      </c>
      <c r="CB2984" t="s">
        <v>117</v>
      </c>
      <c r="CD2984" t="s">
        <v>11838</v>
      </c>
      <c r="CE2984" t="s">
        <v>147</v>
      </c>
      <c r="CF2984" t="s">
        <v>161</v>
      </c>
      <c r="CG2984" t="s">
        <v>120</v>
      </c>
      <c r="CH2984" t="s">
        <v>121</v>
      </c>
      <c r="CI2984" s="6">
        <v>96950</v>
      </c>
      <c r="CJ2984" s="10">
        <v>8.86</v>
      </c>
      <c r="CK2984" s="10">
        <v>8.86</v>
      </c>
      <c r="CL2984" s="10">
        <v>13.29</v>
      </c>
      <c r="CM2984" s="10">
        <v>13.29</v>
      </c>
      <c r="CN2984" t="s">
        <v>137</v>
      </c>
      <c r="CO2984" t="s">
        <v>162</v>
      </c>
      <c r="CP2984" t="s">
        <v>138</v>
      </c>
      <c r="CR2984" t="s">
        <v>117</v>
      </c>
      <c r="CS2984" t="s">
        <v>139</v>
      </c>
      <c r="CT2984" t="s">
        <v>140</v>
      </c>
      <c r="CU2984" t="s">
        <v>139</v>
      </c>
      <c r="CV2984" t="s">
        <v>140</v>
      </c>
      <c r="CW2984" t="s">
        <v>139</v>
      </c>
      <c r="CX2984" t="s">
        <v>140</v>
      </c>
      <c r="CY2984" t="s">
        <v>163</v>
      </c>
      <c r="CZ2984" s="8">
        <v>16702352883</v>
      </c>
      <c r="DA2984" t="s">
        <v>155</v>
      </c>
      <c r="DB2984" t="s">
        <v>164</v>
      </c>
      <c r="DC2984" t="s">
        <v>139</v>
      </c>
      <c r="DD2984" t="s">
        <v>139</v>
      </c>
    </row>
    <row r="2985" spans="1:114" ht="15" customHeight="1" x14ac:dyDescent="0.35">
      <c r="A2985" t="s">
        <v>4701</v>
      </c>
      <c r="B2985" t="s">
        <v>144</v>
      </c>
      <c r="C2985" s="1">
        <v>45813</v>
      </c>
      <c r="D2985" s="1">
        <v>45868</v>
      </c>
      <c r="E2985" t="s">
        <v>116</v>
      </c>
      <c r="F2985" s="1">
        <v>45929</v>
      </c>
      <c r="G2985" t="s">
        <v>117</v>
      </c>
      <c r="H2985" t="s">
        <v>117</v>
      </c>
      <c r="I2985" t="s">
        <v>117</v>
      </c>
      <c r="J2985" t="s">
        <v>145</v>
      </c>
      <c r="K2985" t="s">
        <v>146</v>
      </c>
      <c r="L2985" t="s">
        <v>147</v>
      </c>
      <c r="M2985" t="s">
        <v>148</v>
      </c>
      <c r="N2985" t="s">
        <v>120</v>
      </c>
      <c r="O2985" t="s">
        <v>121</v>
      </c>
      <c r="P2985" s="6">
        <v>96950</v>
      </c>
      <c r="Q2985" t="s">
        <v>122</v>
      </c>
      <c r="S2985" s="8">
        <v>16702352883</v>
      </c>
      <c r="T2985">
        <v>0</v>
      </c>
      <c r="U2985" t="s">
        <v>149</v>
      </c>
      <c r="V2985">
        <v>56132</v>
      </c>
      <c r="W2985" t="s">
        <v>150</v>
      </c>
      <c r="X2985" t="s">
        <v>139</v>
      </c>
      <c r="Y2985" t="s">
        <v>151</v>
      </c>
      <c r="Z2985" t="s">
        <v>152</v>
      </c>
      <c r="AA2985" t="s">
        <v>153</v>
      </c>
      <c r="AB2985" t="s">
        <v>154</v>
      </c>
      <c r="AC2985" t="s">
        <v>147</v>
      </c>
      <c r="AD2985" t="s">
        <v>148</v>
      </c>
      <c r="AE2985" t="s">
        <v>120</v>
      </c>
      <c r="AF2985" t="s">
        <v>121</v>
      </c>
      <c r="AG2985" s="6">
        <v>96950</v>
      </c>
      <c r="AH2985" t="s">
        <v>122</v>
      </c>
      <c r="AJ2985" s="8">
        <v>16702352883</v>
      </c>
      <c r="AK2985">
        <v>0</v>
      </c>
      <c r="AL2985" t="s">
        <v>155</v>
      </c>
      <c r="BE2985" t="str">
        <f>"39-5012.00"</f>
        <v>39-5012.00</v>
      </c>
      <c r="BF2985" t="s">
        <v>272</v>
      </c>
      <c r="BG2985" t="s">
        <v>4702</v>
      </c>
      <c r="BH2985" t="s">
        <v>4703</v>
      </c>
      <c r="BI2985">
        <v>5</v>
      </c>
      <c r="BJ2985">
        <v>5</v>
      </c>
      <c r="BK2985" s="1">
        <v>45931</v>
      </c>
      <c r="BL2985" s="1">
        <v>46295</v>
      </c>
      <c r="BM2985" s="1">
        <v>45931</v>
      </c>
      <c r="BN2985" s="1">
        <v>46295</v>
      </c>
      <c r="BO2985">
        <v>35</v>
      </c>
      <c r="BP2985">
        <v>0</v>
      </c>
      <c r="BQ2985">
        <v>7</v>
      </c>
      <c r="BR2985">
        <v>7</v>
      </c>
      <c r="BS2985">
        <v>7</v>
      </c>
      <c r="BT2985">
        <v>7</v>
      </c>
      <c r="BU2985">
        <v>7</v>
      </c>
      <c r="BV2985">
        <v>0</v>
      </c>
      <c r="BW2985" t="str">
        <f>"11:00 AM"</f>
        <v>11:00 AM</v>
      </c>
      <c r="BX2985" t="str">
        <f>"6:00 PM"</f>
        <v>6:00 PM</v>
      </c>
      <c r="BY2985" t="s">
        <v>159</v>
      </c>
      <c r="BZ2985">
        <v>0</v>
      </c>
      <c r="CA2985">
        <v>12</v>
      </c>
      <c r="CB2985" t="s">
        <v>117</v>
      </c>
      <c r="CD2985" t="s">
        <v>4704</v>
      </c>
      <c r="CE2985" t="s">
        <v>147</v>
      </c>
      <c r="CF2985" t="s">
        <v>161</v>
      </c>
      <c r="CG2985" t="s">
        <v>120</v>
      </c>
      <c r="CH2985" t="s">
        <v>121</v>
      </c>
      <c r="CI2985" s="6">
        <v>96950</v>
      </c>
      <c r="CJ2985" s="10">
        <v>7.98</v>
      </c>
      <c r="CK2985" s="10">
        <v>7.98</v>
      </c>
      <c r="CL2985" s="10">
        <v>11.97</v>
      </c>
      <c r="CM2985" s="10">
        <v>11.97</v>
      </c>
      <c r="CN2985" t="s">
        <v>137</v>
      </c>
      <c r="CO2985" t="s">
        <v>162</v>
      </c>
      <c r="CP2985" t="s">
        <v>138</v>
      </c>
      <c r="CR2985" t="s">
        <v>117</v>
      </c>
      <c r="CS2985" t="s">
        <v>139</v>
      </c>
      <c r="CT2985" t="s">
        <v>140</v>
      </c>
      <c r="CU2985" t="s">
        <v>139</v>
      </c>
      <c r="CV2985" t="s">
        <v>140</v>
      </c>
      <c r="CW2985" t="s">
        <v>139</v>
      </c>
      <c r="CX2985" t="s">
        <v>140</v>
      </c>
      <c r="CY2985" t="s">
        <v>163</v>
      </c>
      <c r="CZ2985" s="8">
        <v>16702352883</v>
      </c>
      <c r="DA2985" t="s">
        <v>155</v>
      </c>
      <c r="DB2985" t="s">
        <v>164</v>
      </c>
      <c r="DC2985" t="s">
        <v>139</v>
      </c>
      <c r="DD2985" t="s">
        <v>139</v>
      </c>
    </row>
    <row r="2986" spans="1:114" ht="15" customHeight="1" x14ac:dyDescent="0.35">
      <c r="A2986" t="s">
        <v>9805</v>
      </c>
      <c r="B2986" t="s">
        <v>144</v>
      </c>
      <c r="C2986" s="1">
        <v>45813</v>
      </c>
      <c r="D2986" s="1">
        <v>45868</v>
      </c>
      <c r="E2986" t="s">
        <v>211</v>
      </c>
      <c r="G2986" t="s">
        <v>117</v>
      </c>
      <c r="H2986" t="s">
        <v>117</v>
      </c>
      <c r="I2986" t="s">
        <v>117</v>
      </c>
      <c r="J2986" t="s">
        <v>6313</v>
      </c>
      <c r="K2986" t="s">
        <v>164</v>
      </c>
      <c r="L2986" t="s">
        <v>6314</v>
      </c>
      <c r="M2986" t="s">
        <v>6315</v>
      </c>
      <c r="N2986" t="s">
        <v>136</v>
      </c>
      <c r="O2986" t="s">
        <v>121</v>
      </c>
      <c r="P2986" s="6">
        <v>96950</v>
      </c>
      <c r="Q2986" t="s">
        <v>122</v>
      </c>
      <c r="S2986" s="8">
        <v>16702345050</v>
      </c>
      <c r="U2986" t="s">
        <v>6316</v>
      </c>
      <c r="V2986">
        <v>56132</v>
      </c>
      <c r="W2986" t="s">
        <v>124</v>
      </c>
      <c r="Y2986" t="s">
        <v>6317</v>
      </c>
      <c r="Z2986" t="s">
        <v>6318</v>
      </c>
      <c r="AA2986" t="s">
        <v>1239</v>
      </c>
      <c r="AB2986" t="s">
        <v>6320</v>
      </c>
      <c r="AC2986" t="s">
        <v>6314</v>
      </c>
      <c r="AD2986" t="s">
        <v>6315</v>
      </c>
      <c r="AE2986" t="s">
        <v>136</v>
      </c>
      <c r="AF2986" t="s">
        <v>121</v>
      </c>
      <c r="AG2986" s="6">
        <v>96950</v>
      </c>
      <c r="AH2986" t="s">
        <v>122</v>
      </c>
      <c r="AJ2986" s="8">
        <v>16702345050</v>
      </c>
      <c r="AL2986" t="s">
        <v>6321</v>
      </c>
      <c r="BE2986" t="str">
        <f>"49-9071.00"</f>
        <v>49-9071.00</v>
      </c>
      <c r="BF2986" t="s">
        <v>156</v>
      </c>
      <c r="BG2986" t="s">
        <v>9806</v>
      </c>
      <c r="BH2986" t="s">
        <v>9807</v>
      </c>
      <c r="BI2986">
        <v>5</v>
      </c>
      <c r="BJ2986">
        <v>5</v>
      </c>
      <c r="BK2986" s="1">
        <v>45926</v>
      </c>
      <c r="BL2986" s="1">
        <v>46290</v>
      </c>
      <c r="BM2986" s="1">
        <v>45926</v>
      </c>
      <c r="BN2986" s="1">
        <v>46290</v>
      </c>
      <c r="BO2986">
        <v>35</v>
      </c>
      <c r="BP2986">
        <v>0</v>
      </c>
      <c r="BQ2986">
        <v>7</v>
      </c>
      <c r="BR2986">
        <v>7</v>
      </c>
      <c r="BS2986">
        <v>7</v>
      </c>
      <c r="BT2986">
        <v>7</v>
      </c>
      <c r="BU2986">
        <v>7</v>
      </c>
      <c r="BV2986">
        <v>0</v>
      </c>
      <c r="BW2986" t="str">
        <f>"7:00 AM"</f>
        <v>7:00 AM</v>
      </c>
      <c r="BX2986" t="str">
        <f>"3:00 PM"</f>
        <v>3:00 PM</v>
      </c>
      <c r="BY2986" t="s">
        <v>133</v>
      </c>
      <c r="BZ2986">
        <v>0</v>
      </c>
      <c r="CA2986">
        <v>24</v>
      </c>
      <c r="CB2986" t="s">
        <v>117</v>
      </c>
      <c r="CD2986" t="s">
        <v>9808</v>
      </c>
      <c r="CE2986" t="s">
        <v>7625</v>
      </c>
      <c r="CF2986" t="s">
        <v>1980</v>
      </c>
      <c r="CG2986" t="s">
        <v>136</v>
      </c>
      <c r="CH2986" t="s">
        <v>121</v>
      </c>
      <c r="CI2986" s="6">
        <v>96950</v>
      </c>
      <c r="CJ2986" s="10">
        <v>9.75</v>
      </c>
      <c r="CK2986" s="10">
        <v>9.75</v>
      </c>
      <c r="CL2986" s="10">
        <v>14.63</v>
      </c>
      <c r="CM2986" s="10">
        <v>14.63</v>
      </c>
      <c r="CN2986" t="s">
        <v>137</v>
      </c>
      <c r="CO2986" t="s">
        <v>164</v>
      </c>
      <c r="CP2986" t="s">
        <v>138</v>
      </c>
      <c r="CR2986" t="s">
        <v>117</v>
      </c>
      <c r="CS2986" t="s">
        <v>139</v>
      </c>
      <c r="CT2986" t="s">
        <v>140</v>
      </c>
      <c r="CU2986" t="s">
        <v>139</v>
      </c>
      <c r="CV2986" t="s">
        <v>140</v>
      </c>
      <c r="CW2986" t="s">
        <v>139</v>
      </c>
      <c r="CX2986" t="s">
        <v>140</v>
      </c>
      <c r="CY2986" t="s">
        <v>164</v>
      </c>
      <c r="CZ2986" s="8">
        <v>16702345050</v>
      </c>
      <c r="DA2986" t="s">
        <v>6321</v>
      </c>
      <c r="DB2986" t="s">
        <v>164</v>
      </c>
      <c r="DC2986" t="s">
        <v>139</v>
      </c>
      <c r="DD2986" t="s">
        <v>117</v>
      </c>
    </row>
    <row r="2987" spans="1:114" ht="15" customHeight="1" x14ac:dyDescent="0.35">
      <c r="A2987" t="s">
        <v>7631</v>
      </c>
      <c r="B2987" t="s">
        <v>144</v>
      </c>
      <c r="C2987" s="1">
        <v>45813</v>
      </c>
      <c r="D2987" s="1">
        <v>45868</v>
      </c>
      <c r="E2987" t="s">
        <v>116</v>
      </c>
      <c r="F2987" s="1">
        <v>45929</v>
      </c>
      <c r="G2987" t="s">
        <v>117</v>
      </c>
      <c r="H2987" t="s">
        <v>117</v>
      </c>
      <c r="I2987" t="s">
        <v>117</v>
      </c>
      <c r="J2987" t="s">
        <v>145</v>
      </c>
      <c r="K2987" t="s">
        <v>146</v>
      </c>
      <c r="L2987" t="s">
        <v>3283</v>
      </c>
      <c r="M2987" t="s">
        <v>148</v>
      </c>
      <c r="N2987" t="s">
        <v>120</v>
      </c>
      <c r="O2987" t="s">
        <v>121</v>
      </c>
      <c r="P2987" s="6">
        <v>96950</v>
      </c>
      <c r="Q2987" t="s">
        <v>122</v>
      </c>
      <c r="S2987" s="8">
        <v>16702352883</v>
      </c>
      <c r="U2987" t="s">
        <v>149</v>
      </c>
      <c r="V2987">
        <v>56132</v>
      </c>
      <c r="W2987" t="s">
        <v>150</v>
      </c>
      <c r="X2987" t="s">
        <v>139</v>
      </c>
      <c r="Y2987" t="s">
        <v>151</v>
      </c>
      <c r="Z2987" t="s">
        <v>152</v>
      </c>
      <c r="AA2987" t="s">
        <v>153</v>
      </c>
      <c r="AB2987" t="s">
        <v>154</v>
      </c>
      <c r="AC2987" t="s">
        <v>3283</v>
      </c>
      <c r="AD2987" t="s">
        <v>148</v>
      </c>
      <c r="AE2987" t="s">
        <v>120</v>
      </c>
      <c r="AF2987" t="s">
        <v>121</v>
      </c>
      <c r="AG2987" s="6">
        <v>96950</v>
      </c>
      <c r="AH2987" t="s">
        <v>122</v>
      </c>
      <c r="AJ2987" s="8">
        <v>16702352883</v>
      </c>
      <c r="AL2987" t="s">
        <v>155</v>
      </c>
      <c r="BE2987" t="str">
        <f>"51-9198.00"</f>
        <v>51-9198.00</v>
      </c>
      <c r="BF2987" t="s">
        <v>1393</v>
      </c>
      <c r="BG2987" t="s">
        <v>7632</v>
      </c>
      <c r="BH2987" t="s">
        <v>6965</v>
      </c>
      <c r="BI2987">
        <v>5</v>
      </c>
      <c r="BJ2987">
        <v>5</v>
      </c>
      <c r="BK2987" s="1">
        <v>45931</v>
      </c>
      <c r="BL2987" s="1">
        <v>46295</v>
      </c>
      <c r="BM2987" s="1">
        <v>45931</v>
      </c>
      <c r="BN2987" s="1">
        <v>46295</v>
      </c>
      <c r="BO2987">
        <v>35</v>
      </c>
      <c r="BP2987">
        <v>0</v>
      </c>
      <c r="BQ2987">
        <v>7</v>
      </c>
      <c r="BR2987">
        <v>7</v>
      </c>
      <c r="BS2987">
        <v>7</v>
      </c>
      <c r="BT2987">
        <v>7</v>
      </c>
      <c r="BU2987">
        <v>7</v>
      </c>
      <c r="BV2987">
        <v>0</v>
      </c>
      <c r="BW2987" t="str">
        <f>"8:00 AM"</f>
        <v>8:00 AM</v>
      </c>
      <c r="BX2987" t="str">
        <f>"4:00 PM"</f>
        <v>4:00 PM</v>
      </c>
      <c r="BY2987" t="s">
        <v>159</v>
      </c>
      <c r="BZ2987">
        <v>0</v>
      </c>
      <c r="CA2987">
        <v>6</v>
      </c>
      <c r="CB2987" t="s">
        <v>117</v>
      </c>
      <c r="CD2987" t="s">
        <v>7633</v>
      </c>
      <c r="CE2987" t="s">
        <v>147</v>
      </c>
      <c r="CF2987" t="s">
        <v>161</v>
      </c>
      <c r="CG2987" t="s">
        <v>120</v>
      </c>
      <c r="CH2987" t="s">
        <v>121</v>
      </c>
      <c r="CI2987" s="6">
        <v>96950</v>
      </c>
      <c r="CJ2987" s="10">
        <v>8.23</v>
      </c>
      <c r="CK2987" s="10">
        <v>8.23</v>
      </c>
      <c r="CL2987" s="10">
        <v>12.35</v>
      </c>
      <c r="CM2987" s="10">
        <v>12.35</v>
      </c>
      <c r="CN2987" t="s">
        <v>137</v>
      </c>
      <c r="CO2987" t="s">
        <v>162</v>
      </c>
      <c r="CP2987" t="s">
        <v>138</v>
      </c>
      <c r="CR2987" t="s">
        <v>117</v>
      </c>
      <c r="CS2987" t="s">
        <v>139</v>
      </c>
      <c r="CT2987" t="s">
        <v>140</v>
      </c>
      <c r="CU2987" t="s">
        <v>139</v>
      </c>
      <c r="CV2987" t="s">
        <v>140</v>
      </c>
      <c r="CW2987" t="s">
        <v>139</v>
      </c>
      <c r="CX2987" t="s">
        <v>140</v>
      </c>
      <c r="CY2987" t="s">
        <v>163</v>
      </c>
      <c r="CZ2987" s="8">
        <v>16702352883</v>
      </c>
      <c r="DA2987" t="s">
        <v>155</v>
      </c>
      <c r="DB2987" t="s">
        <v>164</v>
      </c>
      <c r="DC2987" t="s">
        <v>139</v>
      </c>
      <c r="DD2987" t="s">
        <v>139</v>
      </c>
    </row>
    <row r="2988" spans="1:114" ht="15" customHeight="1" x14ac:dyDescent="0.35">
      <c r="A2988" t="s">
        <v>16250</v>
      </c>
      <c r="B2988" t="s">
        <v>144</v>
      </c>
      <c r="C2988" s="1">
        <v>45813</v>
      </c>
      <c r="D2988" s="1">
        <v>45868</v>
      </c>
      <c r="E2988" t="s">
        <v>211</v>
      </c>
      <c r="G2988" t="s">
        <v>117</v>
      </c>
      <c r="H2988" t="s">
        <v>117</v>
      </c>
      <c r="I2988" t="s">
        <v>117</v>
      </c>
      <c r="J2988" t="s">
        <v>8314</v>
      </c>
      <c r="L2988" t="s">
        <v>8315</v>
      </c>
      <c r="N2988" t="s">
        <v>120</v>
      </c>
      <c r="O2988" t="s">
        <v>121</v>
      </c>
      <c r="P2988" s="6">
        <v>96950</v>
      </c>
      <c r="Q2988" t="s">
        <v>122</v>
      </c>
      <c r="S2988" s="8">
        <v>16702344040</v>
      </c>
      <c r="U2988" t="s">
        <v>8316</v>
      </c>
      <c r="V2988">
        <v>621210</v>
      </c>
      <c r="W2988" t="s">
        <v>124</v>
      </c>
      <c r="Y2988" t="s">
        <v>8317</v>
      </c>
      <c r="Z2988" t="s">
        <v>8318</v>
      </c>
      <c r="AB2988" t="s">
        <v>8319</v>
      </c>
      <c r="AC2988" t="s">
        <v>1735</v>
      </c>
      <c r="AD2988" t="s">
        <v>8320</v>
      </c>
      <c r="AE2988" t="s">
        <v>120</v>
      </c>
      <c r="AF2988" t="s">
        <v>121</v>
      </c>
      <c r="AG2988" s="6">
        <v>96950</v>
      </c>
      <c r="AH2988" t="s">
        <v>122</v>
      </c>
      <c r="AJ2988" s="8">
        <v>16702344040</v>
      </c>
      <c r="AL2988" t="s">
        <v>8321</v>
      </c>
      <c r="BE2988" t="str">
        <f>"31-9091.00"</f>
        <v>31-9091.00</v>
      </c>
      <c r="BF2988" t="s">
        <v>5000</v>
      </c>
      <c r="BG2988" t="s">
        <v>8322</v>
      </c>
      <c r="BH2988" t="s">
        <v>8323</v>
      </c>
      <c r="BI2988">
        <v>5</v>
      </c>
      <c r="BJ2988">
        <v>5</v>
      </c>
      <c r="BK2988" s="1">
        <v>45931</v>
      </c>
      <c r="BL2988" s="1">
        <v>46295</v>
      </c>
      <c r="BM2988" s="1">
        <v>45931</v>
      </c>
      <c r="BN2988" s="1">
        <v>46295</v>
      </c>
      <c r="BO2988">
        <v>35</v>
      </c>
      <c r="BP2988">
        <v>0</v>
      </c>
      <c r="BQ2988">
        <v>7</v>
      </c>
      <c r="BR2988">
        <v>7</v>
      </c>
      <c r="BS2988">
        <v>7</v>
      </c>
      <c r="BT2988">
        <v>7</v>
      </c>
      <c r="BU2988">
        <v>7</v>
      </c>
      <c r="BV2988">
        <v>0</v>
      </c>
      <c r="BW2988" t="str">
        <f>"9:00 AM"</f>
        <v>9:00 AM</v>
      </c>
      <c r="BX2988" t="str">
        <f>"5:00 PM"</f>
        <v>5:00 PM</v>
      </c>
      <c r="BY2988" t="s">
        <v>159</v>
      </c>
      <c r="BZ2988">
        <v>0</v>
      </c>
      <c r="CA2988">
        <v>12</v>
      </c>
      <c r="CB2988" t="s">
        <v>117</v>
      </c>
      <c r="CD2988" t="s">
        <v>8324</v>
      </c>
      <c r="CE2988" t="s">
        <v>8325</v>
      </c>
      <c r="CG2988" t="s">
        <v>120</v>
      </c>
      <c r="CH2988" t="s">
        <v>121</v>
      </c>
      <c r="CI2988" s="6">
        <v>96950</v>
      </c>
      <c r="CJ2988" s="10">
        <v>12.67</v>
      </c>
      <c r="CK2988" s="10">
        <v>12.67</v>
      </c>
      <c r="CL2988" s="10">
        <v>19</v>
      </c>
      <c r="CM2988" s="10">
        <v>19</v>
      </c>
      <c r="CN2988" t="s">
        <v>137</v>
      </c>
      <c r="CO2988" t="s">
        <v>194</v>
      </c>
      <c r="CP2988" t="s">
        <v>138</v>
      </c>
      <c r="CR2988" t="s">
        <v>117</v>
      </c>
      <c r="CS2988" t="s">
        <v>139</v>
      </c>
      <c r="CT2988" t="s">
        <v>140</v>
      </c>
      <c r="CU2988" t="s">
        <v>139</v>
      </c>
      <c r="CV2988" t="s">
        <v>140</v>
      </c>
      <c r="CW2988" t="s">
        <v>139</v>
      </c>
      <c r="CX2988" t="s">
        <v>140</v>
      </c>
      <c r="CY2988" t="s">
        <v>1002</v>
      </c>
      <c r="CZ2988" s="8">
        <v>16702344040</v>
      </c>
      <c r="DA2988" t="s">
        <v>8321</v>
      </c>
      <c r="DB2988" t="s">
        <v>164</v>
      </c>
      <c r="DC2988" t="s">
        <v>139</v>
      </c>
      <c r="DD2988" t="s">
        <v>117</v>
      </c>
    </row>
    <row r="2989" spans="1:114" ht="15" customHeight="1" x14ac:dyDescent="0.35">
      <c r="A2989" t="s">
        <v>9820</v>
      </c>
      <c r="B2989" t="s">
        <v>144</v>
      </c>
      <c r="C2989" s="1">
        <v>45813</v>
      </c>
      <c r="D2989" s="1">
        <v>45868</v>
      </c>
      <c r="E2989" t="s">
        <v>211</v>
      </c>
      <c r="G2989" t="s">
        <v>139</v>
      </c>
      <c r="H2989" t="s">
        <v>117</v>
      </c>
      <c r="I2989" t="s">
        <v>117</v>
      </c>
      <c r="J2989" t="s">
        <v>8327</v>
      </c>
      <c r="K2989" t="s">
        <v>8328</v>
      </c>
      <c r="L2989" t="s">
        <v>939</v>
      </c>
      <c r="M2989" t="s">
        <v>8331</v>
      </c>
      <c r="N2989" t="s">
        <v>551</v>
      </c>
      <c r="O2989" t="s">
        <v>121</v>
      </c>
      <c r="P2989" s="6">
        <v>96952</v>
      </c>
      <c r="Q2989" t="s">
        <v>122</v>
      </c>
      <c r="S2989" s="8">
        <v>16704333331</v>
      </c>
      <c r="U2989" t="s">
        <v>8329</v>
      </c>
      <c r="V2989">
        <v>722511</v>
      </c>
      <c r="W2989" t="s">
        <v>124</v>
      </c>
      <c r="Y2989" t="s">
        <v>8330</v>
      </c>
      <c r="Z2989" t="s">
        <v>8330</v>
      </c>
      <c r="AB2989" t="s">
        <v>2539</v>
      </c>
      <c r="AC2989" t="s">
        <v>8331</v>
      </c>
      <c r="AD2989" t="s">
        <v>939</v>
      </c>
      <c r="AE2989" t="s">
        <v>551</v>
      </c>
      <c r="AF2989" t="s">
        <v>121</v>
      </c>
      <c r="AG2989" s="6">
        <v>96952</v>
      </c>
      <c r="AH2989" t="s">
        <v>122</v>
      </c>
      <c r="AJ2989" s="8">
        <v>16704333331</v>
      </c>
      <c r="AL2989" t="s">
        <v>8332</v>
      </c>
      <c r="BE2989" t="str">
        <f>"35-2011.00"</f>
        <v>35-2011.00</v>
      </c>
      <c r="BF2989" t="s">
        <v>1148</v>
      </c>
      <c r="BG2989" t="s">
        <v>9821</v>
      </c>
      <c r="BH2989" t="s">
        <v>313</v>
      </c>
      <c r="BI2989">
        <v>1</v>
      </c>
      <c r="BJ2989">
        <v>1</v>
      </c>
      <c r="BK2989" s="1">
        <v>45931</v>
      </c>
      <c r="BL2989" s="1">
        <v>47026</v>
      </c>
      <c r="BM2989" s="1">
        <v>45931</v>
      </c>
      <c r="BN2989" s="1">
        <v>47026</v>
      </c>
      <c r="BO2989">
        <v>35</v>
      </c>
      <c r="BP2989">
        <v>5</v>
      </c>
      <c r="BQ2989">
        <v>5</v>
      </c>
      <c r="BR2989">
        <v>5</v>
      </c>
      <c r="BS2989">
        <v>5</v>
      </c>
      <c r="BT2989">
        <v>5</v>
      </c>
      <c r="BU2989">
        <v>5</v>
      </c>
      <c r="BV2989">
        <v>5</v>
      </c>
      <c r="BW2989" t="str">
        <f>"12:00 PM"</f>
        <v>12:00 PM</v>
      </c>
      <c r="BX2989" t="str">
        <f>"6:00 PM"</f>
        <v>6:00 PM</v>
      </c>
      <c r="BY2989" t="s">
        <v>133</v>
      </c>
      <c r="BZ2989">
        <v>0</v>
      </c>
      <c r="CA2989">
        <v>3</v>
      </c>
      <c r="CB2989" t="s">
        <v>117</v>
      </c>
      <c r="CD2989" s="2" t="s">
        <v>9822</v>
      </c>
      <c r="CE2989" t="s">
        <v>939</v>
      </c>
      <c r="CG2989" t="s">
        <v>551</v>
      </c>
      <c r="CH2989" t="s">
        <v>121</v>
      </c>
      <c r="CI2989" s="6">
        <v>96952</v>
      </c>
      <c r="CJ2989" s="10">
        <v>8.85</v>
      </c>
      <c r="CK2989" s="10">
        <v>8.85</v>
      </c>
      <c r="CL2989" s="10">
        <v>13.27</v>
      </c>
      <c r="CM2989" s="10">
        <v>13.27</v>
      </c>
      <c r="CN2989" t="s">
        <v>137</v>
      </c>
      <c r="CO2989">
        <v>0</v>
      </c>
      <c r="CP2989" t="s">
        <v>138</v>
      </c>
      <c r="CR2989" t="s">
        <v>117</v>
      </c>
      <c r="CS2989" t="s">
        <v>139</v>
      </c>
      <c r="CT2989" t="s">
        <v>140</v>
      </c>
      <c r="CU2989" t="s">
        <v>139</v>
      </c>
      <c r="CV2989" t="s">
        <v>140</v>
      </c>
      <c r="CW2989" t="s">
        <v>139</v>
      </c>
      <c r="CX2989" t="s">
        <v>140</v>
      </c>
      <c r="CY2989" s="2" t="s">
        <v>9823</v>
      </c>
      <c r="CZ2989" s="8">
        <v>16702858207</v>
      </c>
      <c r="DA2989" t="s">
        <v>8332</v>
      </c>
      <c r="DB2989" t="s">
        <v>164</v>
      </c>
      <c r="DC2989" t="s">
        <v>139</v>
      </c>
      <c r="DD2989" t="s">
        <v>117</v>
      </c>
    </row>
    <row r="2990" spans="1:114" ht="15" customHeight="1" x14ac:dyDescent="0.35">
      <c r="A2990" t="s">
        <v>14998</v>
      </c>
      <c r="B2990" t="s">
        <v>166</v>
      </c>
      <c r="C2990" s="1">
        <v>45813</v>
      </c>
      <c r="D2990" s="1">
        <v>45868</v>
      </c>
      <c r="E2990" t="s">
        <v>211</v>
      </c>
      <c r="G2990" t="s">
        <v>117</v>
      </c>
      <c r="H2990" t="s">
        <v>117</v>
      </c>
      <c r="I2990" t="s">
        <v>117</v>
      </c>
      <c r="J2990" t="s">
        <v>4784</v>
      </c>
      <c r="K2990" t="s">
        <v>140</v>
      </c>
      <c r="L2990" t="s">
        <v>4785</v>
      </c>
      <c r="M2990" t="s">
        <v>4009</v>
      </c>
      <c r="N2990" t="s">
        <v>120</v>
      </c>
      <c r="O2990" t="s">
        <v>121</v>
      </c>
      <c r="P2990" s="6">
        <v>96950</v>
      </c>
      <c r="Q2990" t="s">
        <v>122</v>
      </c>
      <c r="S2990" s="8">
        <v>16702876895</v>
      </c>
      <c r="U2990" t="s">
        <v>4786</v>
      </c>
      <c r="V2990">
        <v>485310</v>
      </c>
      <c r="W2990" t="s">
        <v>124</v>
      </c>
      <c r="Y2990" t="s">
        <v>4787</v>
      </c>
      <c r="Z2990" t="s">
        <v>4788</v>
      </c>
      <c r="AB2990" t="s">
        <v>270</v>
      </c>
      <c r="AC2990" t="s">
        <v>4789</v>
      </c>
      <c r="AE2990" t="s">
        <v>120</v>
      </c>
      <c r="AF2990" t="s">
        <v>121</v>
      </c>
      <c r="AG2990" s="6">
        <v>96950</v>
      </c>
      <c r="AH2990" t="s">
        <v>122</v>
      </c>
      <c r="AJ2990" s="8">
        <v>16702876895</v>
      </c>
      <c r="AL2990" t="s">
        <v>4790</v>
      </c>
      <c r="BE2990" t="str">
        <f>"53-3054.00"</f>
        <v>53-3054.00</v>
      </c>
      <c r="BF2990" t="s">
        <v>4791</v>
      </c>
      <c r="BG2990" t="s">
        <v>4792</v>
      </c>
      <c r="BH2990" t="s">
        <v>4793</v>
      </c>
      <c r="BI2990">
        <v>7</v>
      </c>
      <c r="BK2990" s="1">
        <v>45931</v>
      </c>
      <c r="BL2990" s="1">
        <v>46295</v>
      </c>
      <c r="BO2990">
        <v>35</v>
      </c>
      <c r="BP2990">
        <v>0</v>
      </c>
      <c r="BQ2990">
        <v>7</v>
      </c>
      <c r="BR2990">
        <v>7</v>
      </c>
      <c r="BS2990">
        <v>7</v>
      </c>
      <c r="BT2990">
        <v>7</v>
      </c>
      <c r="BU2990">
        <v>7</v>
      </c>
      <c r="BV2990">
        <v>0</v>
      </c>
      <c r="BW2990" t="str">
        <f>"8:00 AM"</f>
        <v>8:00 AM</v>
      </c>
      <c r="BX2990" t="str">
        <f>"5:00 PM"</f>
        <v>5:00 PM</v>
      </c>
      <c r="BY2990" t="s">
        <v>133</v>
      </c>
      <c r="BZ2990">
        <v>0</v>
      </c>
      <c r="CA2990">
        <v>6</v>
      </c>
      <c r="CB2990" t="s">
        <v>117</v>
      </c>
      <c r="CD2990" s="2" t="s">
        <v>4794</v>
      </c>
      <c r="CE2990" t="s">
        <v>4795</v>
      </c>
      <c r="CF2990" t="s">
        <v>4009</v>
      </c>
      <c r="CG2990" t="s">
        <v>136</v>
      </c>
      <c r="CH2990" t="s">
        <v>121</v>
      </c>
      <c r="CI2990" s="6">
        <v>96950</v>
      </c>
      <c r="CJ2990" s="10">
        <v>9.41</v>
      </c>
      <c r="CK2990" s="10">
        <v>9.41</v>
      </c>
      <c r="CL2990" s="10">
        <v>14.11</v>
      </c>
      <c r="CM2990" s="10">
        <v>14.11</v>
      </c>
      <c r="CN2990" t="s">
        <v>137</v>
      </c>
      <c r="CO2990" t="s">
        <v>164</v>
      </c>
      <c r="CP2990" t="s">
        <v>138</v>
      </c>
      <c r="CR2990" t="s">
        <v>117</v>
      </c>
      <c r="CS2990" t="s">
        <v>139</v>
      </c>
      <c r="CT2990" t="s">
        <v>140</v>
      </c>
      <c r="CU2990" t="s">
        <v>139</v>
      </c>
      <c r="CV2990" t="s">
        <v>140</v>
      </c>
      <c r="CW2990" t="s">
        <v>139</v>
      </c>
      <c r="CX2990" t="s">
        <v>140</v>
      </c>
      <c r="CY2990" t="s">
        <v>1107</v>
      </c>
      <c r="CZ2990" s="8">
        <v>16702876895</v>
      </c>
      <c r="DA2990" t="s">
        <v>4790</v>
      </c>
      <c r="DB2990" t="s">
        <v>164</v>
      </c>
      <c r="DC2990" t="s">
        <v>139</v>
      </c>
      <c r="DD2990" t="s">
        <v>117</v>
      </c>
      <c r="DE2990" t="s">
        <v>4787</v>
      </c>
      <c r="DF2990" t="s">
        <v>4788</v>
      </c>
      <c r="DH2990" t="s">
        <v>4786</v>
      </c>
      <c r="DI2990" t="s">
        <v>4784</v>
      </c>
      <c r="DJ2990" t="s">
        <v>4790</v>
      </c>
    </row>
    <row r="2991" spans="1:114" ht="15" customHeight="1" x14ac:dyDescent="0.35">
      <c r="A2991" t="s">
        <v>4783</v>
      </c>
      <c r="B2991" t="s">
        <v>166</v>
      </c>
      <c r="C2991" s="1">
        <v>45813</v>
      </c>
      <c r="D2991" s="1">
        <v>45868</v>
      </c>
      <c r="E2991" t="s">
        <v>116</v>
      </c>
      <c r="F2991" s="1">
        <v>45929</v>
      </c>
      <c r="G2991" t="s">
        <v>117</v>
      </c>
      <c r="H2991" t="s">
        <v>117</v>
      </c>
      <c r="I2991" t="s">
        <v>117</v>
      </c>
      <c r="J2991" t="s">
        <v>4784</v>
      </c>
      <c r="K2991" t="s">
        <v>140</v>
      </c>
      <c r="L2991" t="s">
        <v>4785</v>
      </c>
      <c r="M2991" t="s">
        <v>4009</v>
      </c>
      <c r="N2991" t="s">
        <v>120</v>
      </c>
      <c r="O2991" t="s">
        <v>121</v>
      </c>
      <c r="P2991" s="6">
        <v>96950</v>
      </c>
      <c r="Q2991" t="s">
        <v>122</v>
      </c>
      <c r="S2991" s="8">
        <v>16702876895</v>
      </c>
      <c r="U2991" t="s">
        <v>4786</v>
      </c>
      <c r="V2991">
        <v>485310</v>
      </c>
      <c r="W2991" t="s">
        <v>124</v>
      </c>
      <c r="Y2991" t="s">
        <v>4787</v>
      </c>
      <c r="Z2991" t="s">
        <v>4788</v>
      </c>
      <c r="AB2991" t="s">
        <v>270</v>
      </c>
      <c r="AC2991" t="s">
        <v>4789</v>
      </c>
      <c r="AE2991" t="s">
        <v>120</v>
      </c>
      <c r="AF2991" t="s">
        <v>121</v>
      </c>
      <c r="AG2991" s="6">
        <v>96950</v>
      </c>
      <c r="AH2991" t="s">
        <v>122</v>
      </c>
      <c r="AJ2991" s="8">
        <v>16702876895</v>
      </c>
      <c r="AL2991" t="s">
        <v>4790</v>
      </c>
      <c r="BE2991" t="str">
        <f>"53-3054.00"</f>
        <v>53-3054.00</v>
      </c>
      <c r="BF2991" t="s">
        <v>4791</v>
      </c>
      <c r="BG2991" t="s">
        <v>4792</v>
      </c>
      <c r="BH2991" t="s">
        <v>4793</v>
      </c>
      <c r="BI2991">
        <v>1</v>
      </c>
      <c r="BK2991" s="1">
        <v>45931</v>
      </c>
      <c r="BL2991" s="1">
        <v>46295</v>
      </c>
      <c r="BO2991">
        <v>35</v>
      </c>
      <c r="BP2991">
        <v>0</v>
      </c>
      <c r="BQ2991">
        <v>7</v>
      </c>
      <c r="BR2991">
        <v>7</v>
      </c>
      <c r="BS2991">
        <v>7</v>
      </c>
      <c r="BT2991">
        <v>7</v>
      </c>
      <c r="BU2991">
        <v>7</v>
      </c>
      <c r="BV2991">
        <v>0</v>
      </c>
      <c r="BW2991" t="str">
        <f>"8:00 AM"</f>
        <v>8:00 AM</v>
      </c>
      <c r="BX2991" t="str">
        <f>"5:00 PM"</f>
        <v>5:00 PM</v>
      </c>
      <c r="BY2991" t="s">
        <v>133</v>
      </c>
      <c r="BZ2991">
        <v>0</v>
      </c>
      <c r="CA2991">
        <v>6</v>
      </c>
      <c r="CB2991" t="s">
        <v>117</v>
      </c>
      <c r="CD2991" s="2" t="s">
        <v>4794</v>
      </c>
      <c r="CE2991" t="s">
        <v>4795</v>
      </c>
      <c r="CF2991" t="s">
        <v>4009</v>
      </c>
      <c r="CG2991" t="s">
        <v>136</v>
      </c>
      <c r="CH2991" t="s">
        <v>121</v>
      </c>
      <c r="CI2991" s="6">
        <v>96950</v>
      </c>
      <c r="CJ2991" s="10">
        <v>9.41</v>
      </c>
      <c r="CK2991" s="10">
        <v>9.41</v>
      </c>
      <c r="CL2991" s="10">
        <v>14.11</v>
      </c>
      <c r="CM2991" s="10">
        <v>14.11</v>
      </c>
      <c r="CN2991" t="s">
        <v>137</v>
      </c>
      <c r="CO2991" t="s">
        <v>140</v>
      </c>
      <c r="CP2991" t="s">
        <v>138</v>
      </c>
      <c r="CR2991" t="s">
        <v>117</v>
      </c>
      <c r="CS2991" t="s">
        <v>139</v>
      </c>
      <c r="CT2991" t="s">
        <v>140</v>
      </c>
      <c r="CU2991" t="s">
        <v>139</v>
      </c>
      <c r="CV2991" t="s">
        <v>140</v>
      </c>
      <c r="CW2991" t="s">
        <v>139</v>
      </c>
      <c r="CX2991" t="s">
        <v>140</v>
      </c>
      <c r="CY2991" t="s">
        <v>4796</v>
      </c>
      <c r="CZ2991" s="8">
        <v>16702876895</v>
      </c>
      <c r="DA2991" t="s">
        <v>4790</v>
      </c>
      <c r="DB2991" t="s">
        <v>164</v>
      </c>
      <c r="DC2991" t="s">
        <v>139</v>
      </c>
      <c r="DD2991" t="s">
        <v>117</v>
      </c>
      <c r="DE2991" t="s">
        <v>4787</v>
      </c>
      <c r="DF2991" t="s">
        <v>4788</v>
      </c>
      <c r="DH2991" t="s">
        <v>4786</v>
      </c>
      <c r="DI2991" t="s">
        <v>4784</v>
      </c>
      <c r="DJ2991" t="s">
        <v>4790</v>
      </c>
    </row>
    <row r="2992" spans="1:114" ht="15" customHeight="1" x14ac:dyDescent="0.35">
      <c r="A2992" t="s">
        <v>16251</v>
      </c>
      <c r="B2992" t="s">
        <v>144</v>
      </c>
      <c r="C2992" s="1">
        <v>45813</v>
      </c>
      <c r="D2992" s="1">
        <v>45868</v>
      </c>
      <c r="E2992" t="s">
        <v>211</v>
      </c>
      <c r="G2992" t="s">
        <v>117</v>
      </c>
      <c r="H2992" t="s">
        <v>117</v>
      </c>
      <c r="I2992" t="s">
        <v>117</v>
      </c>
      <c r="J2992" t="s">
        <v>5842</v>
      </c>
      <c r="L2992" t="s">
        <v>5843</v>
      </c>
      <c r="M2992" t="s">
        <v>5844</v>
      </c>
      <c r="N2992" t="s">
        <v>120</v>
      </c>
      <c r="O2992" t="s">
        <v>121</v>
      </c>
      <c r="P2992" s="6">
        <v>96950</v>
      </c>
      <c r="Q2992" t="s">
        <v>122</v>
      </c>
      <c r="S2992" s="8">
        <v>16707831435</v>
      </c>
      <c r="U2992" t="s">
        <v>5845</v>
      </c>
      <c r="V2992">
        <v>237110</v>
      </c>
      <c r="W2992" t="s">
        <v>124</v>
      </c>
      <c r="Y2992" t="s">
        <v>5846</v>
      </c>
      <c r="Z2992" t="s">
        <v>5847</v>
      </c>
      <c r="AB2992" t="s">
        <v>128</v>
      </c>
      <c r="AC2992" t="s">
        <v>5843</v>
      </c>
      <c r="AD2992" t="s">
        <v>5848</v>
      </c>
      <c r="AE2992" t="s">
        <v>120</v>
      </c>
      <c r="AF2992" t="s">
        <v>121</v>
      </c>
      <c r="AG2992" s="6">
        <v>96950</v>
      </c>
      <c r="AH2992" t="s">
        <v>122</v>
      </c>
      <c r="AJ2992" s="8">
        <v>16707831435</v>
      </c>
      <c r="AL2992" t="s">
        <v>5849</v>
      </c>
      <c r="BE2992" t="str">
        <f>"43-3031.00"</f>
        <v>43-3031.00</v>
      </c>
      <c r="BF2992" t="s">
        <v>357</v>
      </c>
      <c r="BG2992" t="s">
        <v>5850</v>
      </c>
      <c r="BH2992" t="s">
        <v>2969</v>
      </c>
      <c r="BI2992">
        <v>1</v>
      </c>
      <c r="BJ2992">
        <v>1</v>
      </c>
      <c r="BK2992" s="1">
        <v>45931</v>
      </c>
      <c r="BL2992" s="1">
        <v>46295</v>
      </c>
      <c r="BM2992" s="1">
        <v>45931</v>
      </c>
      <c r="BN2992" s="1">
        <v>46295</v>
      </c>
      <c r="BO2992">
        <v>40</v>
      </c>
      <c r="BP2992">
        <v>0</v>
      </c>
      <c r="BQ2992">
        <v>8</v>
      </c>
      <c r="BR2992">
        <v>8</v>
      </c>
      <c r="BS2992">
        <v>8</v>
      </c>
      <c r="BT2992">
        <v>8</v>
      </c>
      <c r="BU2992">
        <v>8</v>
      </c>
      <c r="BV2992">
        <v>0</v>
      </c>
      <c r="BW2992" t="str">
        <f>"8:00 AM"</f>
        <v>8:00 AM</v>
      </c>
      <c r="BX2992" t="str">
        <f>"5:00 PM"</f>
        <v>5:00 PM</v>
      </c>
      <c r="BY2992" t="s">
        <v>159</v>
      </c>
      <c r="BZ2992">
        <v>0</v>
      </c>
      <c r="CA2992">
        <v>24</v>
      </c>
      <c r="CB2992" t="s">
        <v>117</v>
      </c>
      <c r="CD2992" s="2" t="s">
        <v>16252</v>
      </c>
      <c r="CE2992" t="s">
        <v>5843</v>
      </c>
      <c r="CF2992" t="s">
        <v>5844</v>
      </c>
      <c r="CG2992" t="s">
        <v>120</v>
      </c>
      <c r="CH2992" t="s">
        <v>121</v>
      </c>
      <c r="CI2992" s="6">
        <v>96950</v>
      </c>
      <c r="CJ2992" s="10">
        <v>12.28</v>
      </c>
      <c r="CK2992" s="10">
        <v>12.28</v>
      </c>
      <c r="CL2992" s="10">
        <v>18.420000000000002</v>
      </c>
      <c r="CM2992" s="10">
        <v>18.420000000000002</v>
      </c>
      <c r="CN2992" t="s">
        <v>137</v>
      </c>
      <c r="CO2992" t="s">
        <v>133</v>
      </c>
      <c r="CP2992" t="s">
        <v>138</v>
      </c>
      <c r="CR2992" t="s">
        <v>117</v>
      </c>
      <c r="CS2992" t="s">
        <v>139</v>
      </c>
      <c r="CT2992" t="s">
        <v>140</v>
      </c>
      <c r="CU2992" t="s">
        <v>139</v>
      </c>
      <c r="CV2992" t="s">
        <v>140</v>
      </c>
      <c r="CW2992" t="s">
        <v>139</v>
      </c>
      <c r="CX2992" t="s">
        <v>140</v>
      </c>
      <c r="CY2992" t="s">
        <v>5852</v>
      </c>
      <c r="CZ2992" s="8">
        <v>16707831435</v>
      </c>
      <c r="DA2992" t="s">
        <v>5849</v>
      </c>
      <c r="DB2992" t="s">
        <v>5853</v>
      </c>
      <c r="DC2992" t="s">
        <v>139</v>
      </c>
      <c r="DD2992" t="s">
        <v>117</v>
      </c>
    </row>
    <row r="2993" spans="1:114" ht="15" customHeight="1" x14ac:dyDescent="0.35">
      <c r="A2993" t="s">
        <v>16240</v>
      </c>
      <c r="B2993" t="s">
        <v>144</v>
      </c>
      <c r="C2993" s="1">
        <v>45814</v>
      </c>
      <c r="D2993" s="1">
        <v>45868</v>
      </c>
      <c r="E2993" t="s">
        <v>211</v>
      </c>
      <c r="G2993" t="s">
        <v>117</v>
      </c>
      <c r="H2993" t="s">
        <v>117</v>
      </c>
      <c r="I2993" t="s">
        <v>117</v>
      </c>
      <c r="J2993" t="s">
        <v>230</v>
      </c>
      <c r="K2993" t="s">
        <v>231</v>
      </c>
      <c r="L2993" t="s">
        <v>232</v>
      </c>
      <c r="M2993" t="s">
        <v>136</v>
      </c>
      <c r="N2993" t="s">
        <v>233</v>
      </c>
      <c r="O2993" t="s">
        <v>121</v>
      </c>
      <c r="P2993" s="6">
        <v>96950</v>
      </c>
      <c r="Q2993" t="s">
        <v>122</v>
      </c>
      <c r="S2993" s="8">
        <v>16702331530</v>
      </c>
      <c r="U2993" t="s">
        <v>234</v>
      </c>
      <c r="V2993">
        <v>311812</v>
      </c>
      <c r="W2993" t="s">
        <v>124</v>
      </c>
      <c r="Y2993" t="s">
        <v>235</v>
      </c>
      <c r="Z2993" t="s">
        <v>236</v>
      </c>
      <c r="AB2993" t="s">
        <v>237</v>
      </c>
      <c r="AC2993" t="s">
        <v>232</v>
      </c>
      <c r="AD2993" t="s">
        <v>136</v>
      </c>
      <c r="AE2993" t="s">
        <v>233</v>
      </c>
      <c r="AF2993" t="s">
        <v>121</v>
      </c>
      <c r="AG2993" s="6">
        <v>96950</v>
      </c>
      <c r="AH2993" t="s">
        <v>122</v>
      </c>
      <c r="AJ2993" s="8">
        <v>16702331530</v>
      </c>
      <c r="AL2993" t="s">
        <v>238</v>
      </c>
      <c r="BE2993" t="str">
        <f>"35-2014.00"</f>
        <v>35-2014.00</v>
      </c>
      <c r="BF2993" t="s">
        <v>191</v>
      </c>
      <c r="BG2993" t="s">
        <v>7050</v>
      </c>
      <c r="BH2993" t="s">
        <v>313</v>
      </c>
      <c r="BI2993">
        <v>7</v>
      </c>
      <c r="BJ2993">
        <v>7</v>
      </c>
      <c r="BK2993" s="1">
        <v>45931</v>
      </c>
      <c r="BL2993" s="1">
        <v>46295</v>
      </c>
      <c r="BM2993" s="1">
        <v>45931</v>
      </c>
      <c r="BN2993" s="1">
        <v>46295</v>
      </c>
      <c r="BO2993">
        <v>35</v>
      </c>
      <c r="BP2993">
        <v>7</v>
      </c>
      <c r="BQ2993">
        <v>7</v>
      </c>
      <c r="BR2993">
        <v>0</v>
      </c>
      <c r="BS2993">
        <v>7</v>
      </c>
      <c r="BT2993">
        <v>0</v>
      </c>
      <c r="BU2993">
        <v>7</v>
      </c>
      <c r="BV2993">
        <v>7</v>
      </c>
      <c r="BW2993" t="str">
        <f>"5:30 AM"</f>
        <v>5:30 AM</v>
      </c>
      <c r="BX2993" t="str">
        <f>"1:30 PM"</f>
        <v>1:30 PM</v>
      </c>
      <c r="BY2993" t="s">
        <v>133</v>
      </c>
      <c r="BZ2993">
        <v>0</v>
      </c>
      <c r="CA2993">
        <v>12</v>
      </c>
      <c r="CB2993" t="s">
        <v>117</v>
      </c>
      <c r="CD2993" t="s">
        <v>7051</v>
      </c>
      <c r="CE2993" t="s">
        <v>232</v>
      </c>
      <c r="CF2993" t="s">
        <v>136</v>
      </c>
      <c r="CG2993" t="s">
        <v>233</v>
      </c>
      <c r="CH2993" t="s">
        <v>121</v>
      </c>
      <c r="CI2993" s="6">
        <v>96950</v>
      </c>
      <c r="CJ2993" s="10">
        <v>8.83</v>
      </c>
      <c r="CK2993" s="10">
        <v>8.83</v>
      </c>
      <c r="CL2993" s="10">
        <v>13.25</v>
      </c>
      <c r="CM2993" s="10">
        <v>13.25</v>
      </c>
      <c r="CN2993" t="s">
        <v>137</v>
      </c>
      <c r="CO2993" t="s">
        <v>164</v>
      </c>
      <c r="CP2993" t="s">
        <v>138</v>
      </c>
      <c r="CR2993" t="s">
        <v>117</v>
      </c>
      <c r="CS2993" t="s">
        <v>139</v>
      </c>
      <c r="CT2993" t="s">
        <v>140</v>
      </c>
      <c r="CU2993" t="s">
        <v>139</v>
      </c>
      <c r="CV2993" t="s">
        <v>140</v>
      </c>
      <c r="CW2993" t="s">
        <v>139</v>
      </c>
      <c r="CX2993" t="s">
        <v>140</v>
      </c>
      <c r="CY2993" t="s">
        <v>6029</v>
      </c>
      <c r="CZ2993" s="8">
        <v>16702331530</v>
      </c>
      <c r="DA2993" t="s">
        <v>238</v>
      </c>
      <c r="DB2993" t="s">
        <v>244</v>
      </c>
      <c r="DC2993" t="s">
        <v>139</v>
      </c>
      <c r="DD2993" t="s">
        <v>117</v>
      </c>
      <c r="DE2993" t="s">
        <v>235</v>
      </c>
      <c r="DF2993" t="s">
        <v>236</v>
      </c>
      <c r="DH2993" t="s">
        <v>234</v>
      </c>
      <c r="DI2993" t="s">
        <v>230</v>
      </c>
      <c r="DJ2993" t="s">
        <v>238</v>
      </c>
    </row>
    <row r="2994" spans="1:114" ht="15" customHeight="1" x14ac:dyDescent="0.35">
      <c r="A2994" t="s">
        <v>7718</v>
      </c>
      <c r="B2994" t="s">
        <v>166</v>
      </c>
      <c r="C2994" s="1">
        <v>45817</v>
      </c>
      <c r="D2994" s="1">
        <v>45868</v>
      </c>
      <c r="E2994" t="s">
        <v>211</v>
      </c>
      <c r="G2994" t="s">
        <v>139</v>
      </c>
      <c r="H2994" t="s">
        <v>117</v>
      </c>
      <c r="I2994" t="s">
        <v>117</v>
      </c>
      <c r="J2994" t="s">
        <v>2049</v>
      </c>
      <c r="K2994" t="s">
        <v>2050</v>
      </c>
      <c r="L2994" t="s">
        <v>6018</v>
      </c>
      <c r="N2994" t="s">
        <v>120</v>
      </c>
      <c r="O2994" t="s">
        <v>121</v>
      </c>
      <c r="P2994" s="6">
        <v>96950</v>
      </c>
      <c r="Q2994" t="s">
        <v>122</v>
      </c>
      <c r="R2994" t="s">
        <v>6020</v>
      </c>
      <c r="S2994" s="8">
        <v>16702343207</v>
      </c>
      <c r="U2994" t="s">
        <v>2052</v>
      </c>
      <c r="V2994">
        <v>61111</v>
      </c>
      <c r="W2994" t="s">
        <v>124</v>
      </c>
      <c r="Y2994" t="s">
        <v>2053</v>
      </c>
      <c r="Z2994" t="s">
        <v>2054</v>
      </c>
      <c r="AA2994" t="s">
        <v>2055</v>
      </c>
      <c r="AB2994" t="s">
        <v>128</v>
      </c>
      <c r="AC2994" t="s">
        <v>6018</v>
      </c>
      <c r="AE2994" t="s">
        <v>120</v>
      </c>
      <c r="AF2994" t="s">
        <v>121</v>
      </c>
      <c r="AG2994" s="6">
        <v>96950</v>
      </c>
      <c r="AH2994" t="s">
        <v>122</v>
      </c>
      <c r="AI2994" t="s">
        <v>6020</v>
      </c>
      <c r="AJ2994" s="8">
        <v>16702343203</v>
      </c>
      <c r="AL2994" t="s">
        <v>2056</v>
      </c>
      <c r="BE2994" t="str">
        <f>"35-2012.00"</f>
        <v>35-2012.00</v>
      </c>
      <c r="BF2994" t="s">
        <v>311</v>
      </c>
      <c r="BG2994" t="s">
        <v>7719</v>
      </c>
      <c r="BH2994" t="s">
        <v>193</v>
      </c>
      <c r="BI2994">
        <v>2</v>
      </c>
      <c r="BK2994" s="1">
        <v>45853</v>
      </c>
      <c r="BL2994" s="1">
        <v>46218</v>
      </c>
      <c r="BO2994">
        <v>35</v>
      </c>
      <c r="BP2994">
        <v>0</v>
      </c>
      <c r="BQ2994">
        <v>7</v>
      </c>
      <c r="BR2994">
        <v>7</v>
      </c>
      <c r="BS2994">
        <v>7</v>
      </c>
      <c r="BT2994">
        <v>7</v>
      </c>
      <c r="BU2994">
        <v>7</v>
      </c>
      <c r="BV2994">
        <v>0</v>
      </c>
      <c r="BW2994" t="str">
        <f>"5:00 AM"</f>
        <v>5:00 AM</v>
      </c>
      <c r="BX2994" t="str">
        <f>"12:00 PM"</f>
        <v>12:00 PM</v>
      </c>
      <c r="BY2994" t="s">
        <v>133</v>
      </c>
      <c r="BZ2994">
        <v>0</v>
      </c>
      <c r="CA2994">
        <v>12</v>
      </c>
      <c r="CB2994" t="s">
        <v>117</v>
      </c>
      <c r="CD2994" s="2" t="s">
        <v>7720</v>
      </c>
      <c r="CE2994" t="s">
        <v>7721</v>
      </c>
      <c r="CF2994" t="s">
        <v>7722</v>
      </c>
      <c r="CG2994" t="s">
        <v>120</v>
      </c>
      <c r="CH2994" t="s">
        <v>121</v>
      </c>
      <c r="CI2994" s="6">
        <v>96950</v>
      </c>
      <c r="CJ2994" s="10">
        <v>8.85</v>
      </c>
      <c r="CK2994" s="10">
        <v>8.85</v>
      </c>
      <c r="CL2994" s="10">
        <v>13.27</v>
      </c>
      <c r="CM2994" s="10">
        <v>13.27</v>
      </c>
      <c r="CN2994" t="s">
        <v>137</v>
      </c>
      <c r="CP2994" t="s">
        <v>138</v>
      </c>
      <c r="CR2994" t="s">
        <v>117</v>
      </c>
      <c r="CS2994" t="s">
        <v>139</v>
      </c>
      <c r="CT2994" t="s">
        <v>140</v>
      </c>
      <c r="CU2994" t="s">
        <v>139</v>
      </c>
      <c r="CV2994" t="s">
        <v>140</v>
      </c>
      <c r="CW2994" t="s">
        <v>139</v>
      </c>
      <c r="CX2994" t="s">
        <v>140</v>
      </c>
      <c r="CY2994" t="s">
        <v>7723</v>
      </c>
      <c r="CZ2994" s="8">
        <v>16702343207</v>
      </c>
      <c r="DA2994" t="s">
        <v>2056</v>
      </c>
      <c r="DB2994" t="s">
        <v>140</v>
      </c>
      <c r="DC2994" t="s">
        <v>139</v>
      </c>
      <c r="DD2994" t="s">
        <v>117</v>
      </c>
    </row>
    <row r="2995" spans="1:114" ht="15" customHeight="1" x14ac:dyDescent="0.35">
      <c r="A2995" t="s">
        <v>12634</v>
      </c>
      <c r="B2995" t="s">
        <v>115</v>
      </c>
      <c r="C2995" s="1">
        <v>45817</v>
      </c>
      <c r="D2995" s="1">
        <v>45868</v>
      </c>
      <c r="E2995" t="s">
        <v>116</v>
      </c>
      <c r="F2995" s="1">
        <v>45989</v>
      </c>
      <c r="G2995" t="s">
        <v>139</v>
      </c>
      <c r="H2995" t="s">
        <v>117</v>
      </c>
      <c r="I2995" t="s">
        <v>117</v>
      </c>
      <c r="J2995" t="s">
        <v>5263</v>
      </c>
      <c r="L2995" t="s">
        <v>1909</v>
      </c>
      <c r="M2995" t="s">
        <v>1910</v>
      </c>
      <c r="N2995" t="s">
        <v>136</v>
      </c>
      <c r="O2995" t="s">
        <v>121</v>
      </c>
      <c r="P2995" s="6">
        <v>96950</v>
      </c>
      <c r="Q2995" t="s">
        <v>122</v>
      </c>
      <c r="R2995" t="s">
        <v>469</v>
      </c>
      <c r="S2995" s="8">
        <v>16702352653</v>
      </c>
      <c r="T2995">
        <v>324</v>
      </c>
      <c r="U2995" t="s">
        <v>2379</v>
      </c>
      <c r="V2995">
        <v>42449</v>
      </c>
      <c r="W2995" t="s">
        <v>124</v>
      </c>
      <c r="Y2995" t="s">
        <v>1912</v>
      </c>
      <c r="Z2995" t="s">
        <v>1913</v>
      </c>
      <c r="AB2995" t="s">
        <v>1915</v>
      </c>
      <c r="AC2995" t="s">
        <v>1909</v>
      </c>
      <c r="AD2995" t="s">
        <v>1910</v>
      </c>
      <c r="AE2995" t="s">
        <v>136</v>
      </c>
      <c r="AF2995" t="s">
        <v>121</v>
      </c>
      <c r="AG2995" s="6">
        <v>96950</v>
      </c>
      <c r="AH2995" t="s">
        <v>122</v>
      </c>
      <c r="AI2995" t="s">
        <v>469</v>
      </c>
      <c r="AJ2995" s="8">
        <v>16702352653</v>
      </c>
      <c r="AK2995">
        <v>324</v>
      </c>
      <c r="AL2995" t="s">
        <v>1916</v>
      </c>
      <c r="BE2995" t="str">
        <f>"37-2012.00"</f>
        <v>37-2012.00</v>
      </c>
      <c r="BF2995" t="s">
        <v>130</v>
      </c>
      <c r="BG2995" t="s">
        <v>12635</v>
      </c>
      <c r="BH2995" t="s">
        <v>1102</v>
      </c>
      <c r="BI2995">
        <v>2</v>
      </c>
      <c r="BK2995" s="1">
        <v>45991</v>
      </c>
      <c r="BL2995" s="1">
        <v>47086</v>
      </c>
      <c r="BO2995">
        <v>35</v>
      </c>
      <c r="BP2995">
        <v>0</v>
      </c>
      <c r="BQ2995">
        <v>7</v>
      </c>
      <c r="BR2995">
        <v>7</v>
      </c>
      <c r="BS2995">
        <v>7</v>
      </c>
      <c r="BT2995">
        <v>7</v>
      </c>
      <c r="BU2995">
        <v>7</v>
      </c>
      <c r="BV2995">
        <v>0</v>
      </c>
      <c r="BW2995" t="str">
        <f>"8:00 AM"</f>
        <v>8:00 AM</v>
      </c>
      <c r="BX2995" t="str">
        <f>"4:00 PM"</f>
        <v>4:00 PM</v>
      </c>
      <c r="BY2995" t="s">
        <v>133</v>
      </c>
      <c r="BZ2995">
        <v>0</v>
      </c>
      <c r="CA2995">
        <v>3</v>
      </c>
      <c r="CB2995" t="s">
        <v>117</v>
      </c>
      <c r="CD2995" t="s">
        <v>162</v>
      </c>
      <c r="CE2995" t="s">
        <v>11850</v>
      </c>
      <c r="CF2995" t="s">
        <v>1910</v>
      </c>
      <c r="CG2995" t="s">
        <v>136</v>
      </c>
      <c r="CH2995" t="s">
        <v>121</v>
      </c>
      <c r="CI2995" s="6">
        <v>96950</v>
      </c>
      <c r="CJ2995" s="10">
        <v>7.77</v>
      </c>
      <c r="CK2995" s="10">
        <v>10</v>
      </c>
      <c r="CL2995" s="10">
        <v>11.65</v>
      </c>
      <c r="CM2995" s="10">
        <v>15</v>
      </c>
      <c r="CN2995" t="s">
        <v>137</v>
      </c>
      <c r="CO2995" t="s">
        <v>133</v>
      </c>
      <c r="CP2995" t="s">
        <v>138</v>
      </c>
      <c r="CR2995" t="s">
        <v>117</v>
      </c>
      <c r="CS2995" t="s">
        <v>139</v>
      </c>
      <c r="CT2995" t="s">
        <v>140</v>
      </c>
      <c r="CU2995" t="s">
        <v>139</v>
      </c>
      <c r="CV2995" t="s">
        <v>140</v>
      </c>
      <c r="CW2995" t="s">
        <v>139</v>
      </c>
      <c r="CX2995" t="s">
        <v>140</v>
      </c>
      <c r="CY2995" t="s">
        <v>1921</v>
      </c>
      <c r="CZ2995" s="8">
        <v>16702352653</v>
      </c>
      <c r="DA2995" t="s">
        <v>1916</v>
      </c>
      <c r="DB2995" t="s">
        <v>1095</v>
      </c>
      <c r="DC2995" t="s">
        <v>139</v>
      </c>
      <c r="DD2995" t="s">
        <v>117</v>
      </c>
    </row>
    <row r="2996" spans="1:114" ht="15" customHeight="1" x14ac:dyDescent="0.35">
      <c r="A2996" t="s">
        <v>11792</v>
      </c>
      <c r="B2996" t="s">
        <v>166</v>
      </c>
      <c r="C2996" s="1">
        <v>45826</v>
      </c>
      <c r="D2996" s="1">
        <v>45868</v>
      </c>
      <c r="E2996" t="s">
        <v>211</v>
      </c>
      <c r="G2996" t="s">
        <v>139</v>
      </c>
      <c r="H2996" t="s">
        <v>117</v>
      </c>
      <c r="I2996" t="s">
        <v>117</v>
      </c>
      <c r="J2996" t="s">
        <v>2442</v>
      </c>
      <c r="K2996" t="s">
        <v>2442</v>
      </c>
      <c r="L2996" t="s">
        <v>2443</v>
      </c>
      <c r="M2996" t="s">
        <v>2444</v>
      </c>
      <c r="N2996" t="s">
        <v>120</v>
      </c>
      <c r="O2996" t="s">
        <v>121</v>
      </c>
      <c r="P2996" s="6">
        <v>96950</v>
      </c>
      <c r="Q2996" t="s">
        <v>122</v>
      </c>
      <c r="S2996" s="8">
        <v>16702355912</v>
      </c>
      <c r="U2996" t="s">
        <v>2445</v>
      </c>
      <c r="V2996">
        <v>56132</v>
      </c>
      <c r="W2996" t="s">
        <v>124</v>
      </c>
      <c r="Y2996" t="s">
        <v>2446</v>
      </c>
      <c r="Z2996" t="s">
        <v>2447</v>
      </c>
      <c r="AA2996" t="s">
        <v>2448</v>
      </c>
      <c r="AB2996" t="s">
        <v>1945</v>
      </c>
      <c r="AC2996" t="s">
        <v>2449</v>
      </c>
      <c r="AE2996" t="s">
        <v>120</v>
      </c>
      <c r="AF2996" t="s">
        <v>121</v>
      </c>
      <c r="AG2996" s="6">
        <v>96950</v>
      </c>
      <c r="AH2996" t="s">
        <v>122</v>
      </c>
      <c r="AJ2996" s="8">
        <v>16702355912</v>
      </c>
      <c r="AL2996" t="s">
        <v>2450</v>
      </c>
      <c r="BE2996" t="str">
        <f>"23-2011.00"</f>
        <v>23-2011.00</v>
      </c>
      <c r="BF2996" t="s">
        <v>2451</v>
      </c>
      <c r="BG2996" t="s">
        <v>2452</v>
      </c>
      <c r="BH2996" t="s">
        <v>2453</v>
      </c>
      <c r="BI2996">
        <v>2</v>
      </c>
      <c r="BK2996" s="1">
        <v>45901</v>
      </c>
      <c r="BL2996" s="1">
        <v>46996</v>
      </c>
      <c r="BO2996">
        <v>35</v>
      </c>
      <c r="BP2996">
        <v>0</v>
      </c>
      <c r="BQ2996">
        <v>7</v>
      </c>
      <c r="BR2996">
        <v>7</v>
      </c>
      <c r="BS2996">
        <v>7</v>
      </c>
      <c r="BT2996">
        <v>7</v>
      </c>
      <c r="BU2996">
        <v>7</v>
      </c>
      <c r="BV2996">
        <v>0</v>
      </c>
      <c r="BW2996" t="str">
        <f>"9:00 AM"</f>
        <v>9:00 AM</v>
      </c>
      <c r="BX2996" t="str">
        <f>"5:00 PM"</f>
        <v>5:00 PM</v>
      </c>
      <c r="BY2996" t="s">
        <v>459</v>
      </c>
      <c r="BZ2996">
        <v>0</v>
      </c>
      <c r="CA2996">
        <v>12</v>
      </c>
      <c r="CB2996" t="s">
        <v>117</v>
      </c>
      <c r="CD2996" t="s">
        <v>2454</v>
      </c>
      <c r="CE2996" t="s">
        <v>2443</v>
      </c>
      <c r="CF2996" t="s">
        <v>2444</v>
      </c>
      <c r="CG2996" t="s">
        <v>120</v>
      </c>
      <c r="CH2996" t="s">
        <v>121</v>
      </c>
      <c r="CI2996" s="6">
        <v>96950</v>
      </c>
      <c r="CJ2996" s="10">
        <v>18.59</v>
      </c>
      <c r="CK2996" s="10">
        <v>18.59</v>
      </c>
      <c r="CL2996" s="10">
        <v>27.89</v>
      </c>
      <c r="CM2996" s="10">
        <v>27.89</v>
      </c>
      <c r="CN2996" t="s">
        <v>137</v>
      </c>
      <c r="CO2996" t="s">
        <v>162</v>
      </c>
      <c r="CP2996" t="s">
        <v>138</v>
      </c>
      <c r="CR2996" t="s">
        <v>117</v>
      </c>
      <c r="CS2996" t="s">
        <v>139</v>
      </c>
      <c r="CT2996" t="s">
        <v>140</v>
      </c>
      <c r="CU2996" t="s">
        <v>139</v>
      </c>
      <c r="CV2996" t="s">
        <v>140</v>
      </c>
      <c r="CW2996" t="s">
        <v>140</v>
      </c>
      <c r="CX2996" t="s">
        <v>140</v>
      </c>
      <c r="CY2996" t="s">
        <v>9382</v>
      </c>
      <c r="CZ2996" s="8">
        <v>16702355912</v>
      </c>
      <c r="DA2996" t="s">
        <v>2450</v>
      </c>
      <c r="DB2996" t="s">
        <v>140</v>
      </c>
      <c r="DC2996" t="s">
        <v>139</v>
      </c>
      <c r="DD2996" t="s">
        <v>117</v>
      </c>
    </row>
    <row r="2997" spans="1:114" ht="15" customHeight="1" x14ac:dyDescent="0.35">
      <c r="A2997" t="s">
        <v>9858</v>
      </c>
      <c r="B2997" t="s">
        <v>166</v>
      </c>
      <c r="C2997" s="1">
        <v>45827</v>
      </c>
      <c r="D2997" s="1">
        <v>45868</v>
      </c>
      <c r="E2997" t="s">
        <v>116</v>
      </c>
      <c r="F2997" s="1">
        <v>45837</v>
      </c>
      <c r="G2997" t="s">
        <v>117</v>
      </c>
      <c r="H2997" t="s">
        <v>117</v>
      </c>
      <c r="I2997" t="s">
        <v>117</v>
      </c>
      <c r="J2997" t="s">
        <v>1712</v>
      </c>
      <c r="L2997" t="s">
        <v>1713</v>
      </c>
      <c r="M2997" t="s">
        <v>1714</v>
      </c>
      <c r="N2997" t="s">
        <v>120</v>
      </c>
      <c r="O2997" t="s">
        <v>121</v>
      </c>
      <c r="P2997" s="6">
        <v>96950</v>
      </c>
      <c r="Q2997" t="s">
        <v>122</v>
      </c>
      <c r="S2997" s="8">
        <v>16702858730</v>
      </c>
      <c r="U2997" t="s">
        <v>1073</v>
      </c>
      <c r="V2997">
        <v>561320</v>
      </c>
      <c r="W2997" t="s">
        <v>150</v>
      </c>
      <c r="X2997" t="s">
        <v>139</v>
      </c>
      <c r="Y2997" t="s">
        <v>1074</v>
      </c>
      <c r="Z2997" t="s">
        <v>1075</v>
      </c>
      <c r="AA2997" t="s">
        <v>1076</v>
      </c>
      <c r="AB2997" t="s">
        <v>189</v>
      </c>
      <c r="AC2997" t="s">
        <v>1713</v>
      </c>
      <c r="AD2997" t="s">
        <v>1714</v>
      </c>
      <c r="AE2997" t="s">
        <v>120</v>
      </c>
      <c r="AF2997" t="s">
        <v>121</v>
      </c>
      <c r="AG2997" s="6">
        <v>96950</v>
      </c>
      <c r="AH2997" t="s">
        <v>122</v>
      </c>
      <c r="AJ2997" s="8">
        <v>16702858730</v>
      </c>
      <c r="AL2997" t="s">
        <v>1078</v>
      </c>
      <c r="BE2997" t="str">
        <f>"37-2012.00"</f>
        <v>37-2012.00</v>
      </c>
      <c r="BF2997" t="s">
        <v>130</v>
      </c>
      <c r="BG2997" t="s">
        <v>4593</v>
      </c>
      <c r="BH2997" t="s">
        <v>4545</v>
      </c>
      <c r="BI2997">
        <v>12</v>
      </c>
      <c r="BK2997" s="1">
        <v>45839</v>
      </c>
      <c r="BL2997" s="1">
        <v>46203</v>
      </c>
      <c r="BO2997">
        <v>35</v>
      </c>
      <c r="BP2997">
        <v>0</v>
      </c>
      <c r="BQ2997">
        <v>7</v>
      </c>
      <c r="BR2997">
        <v>7</v>
      </c>
      <c r="BS2997">
        <v>7</v>
      </c>
      <c r="BT2997">
        <v>7</v>
      </c>
      <c r="BU2997">
        <v>7</v>
      </c>
      <c r="BV2997">
        <v>0</v>
      </c>
      <c r="BW2997" t="str">
        <f>"9:00 AM"</f>
        <v>9:00 AM</v>
      </c>
      <c r="BX2997" t="str">
        <f>"5:00 PM"</f>
        <v>5:00 PM</v>
      </c>
      <c r="BY2997" t="s">
        <v>133</v>
      </c>
      <c r="BZ2997">
        <v>0</v>
      </c>
      <c r="CA2997">
        <v>3</v>
      </c>
      <c r="CB2997" t="s">
        <v>117</v>
      </c>
      <c r="CD2997" s="2" t="s">
        <v>9859</v>
      </c>
      <c r="CE2997" t="s">
        <v>5212</v>
      </c>
      <c r="CF2997" t="s">
        <v>9860</v>
      </c>
      <c r="CG2997" t="s">
        <v>120</v>
      </c>
      <c r="CH2997" t="s">
        <v>121</v>
      </c>
      <c r="CI2997" s="6">
        <v>96950</v>
      </c>
      <c r="CJ2997" s="10">
        <v>7.77</v>
      </c>
      <c r="CK2997" s="10">
        <v>7.77</v>
      </c>
      <c r="CL2997" s="10">
        <v>11.66</v>
      </c>
      <c r="CM2997" s="10">
        <v>11.66</v>
      </c>
      <c r="CN2997" t="s">
        <v>137</v>
      </c>
      <c r="CO2997" t="s">
        <v>194</v>
      </c>
      <c r="CP2997" t="s">
        <v>138</v>
      </c>
      <c r="CR2997" t="s">
        <v>117</v>
      </c>
      <c r="CS2997" t="s">
        <v>139</v>
      </c>
      <c r="CT2997" t="s">
        <v>140</v>
      </c>
      <c r="CU2997" t="s">
        <v>139</v>
      </c>
      <c r="CV2997" t="s">
        <v>140</v>
      </c>
      <c r="CW2997" t="s">
        <v>139</v>
      </c>
      <c r="CX2997" t="s">
        <v>140</v>
      </c>
      <c r="CY2997" s="2" t="s">
        <v>1719</v>
      </c>
      <c r="CZ2997" s="8">
        <v>16702858730</v>
      </c>
      <c r="DA2997" t="s">
        <v>1078</v>
      </c>
      <c r="DB2997" t="s">
        <v>164</v>
      </c>
      <c r="DC2997" t="s">
        <v>139</v>
      </c>
      <c r="DD2997" t="s">
        <v>139</v>
      </c>
    </row>
    <row r="2998" spans="1:114" ht="15" customHeight="1" x14ac:dyDescent="0.35">
      <c r="A2998" t="s">
        <v>4724</v>
      </c>
      <c r="B2998" t="s">
        <v>166</v>
      </c>
      <c r="C2998" s="1">
        <v>45833</v>
      </c>
      <c r="D2998" s="1">
        <v>45868</v>
      </c>
      <c r="E2998" t="s">
        <v>211</v>
      </c>
      <c r="G2998" t="s">
        <v>139</v>
      </c>
      <c r="H2998" t="s">
        <v>117</v>
      </c>
      <c r="I2998" t="s">
        <v>117</v>
      </c>
      <c r="J2998" t="s">
        <v>4541</v>
      </c>
      <c r="K2998" t="s">
        <v>348</v>
      </c>
      <c r="L2998" t="s">
        <v>349</v>
      </c>
      <c r="M2998" t="s">
        <v>350</v>
      </c>
      <c r="N2998" t="s">
        <v>136</v>
      </c>
      <c r="O2998" t="s">
        <v>121</v>
      </c>
      <c r="P2998" s="6">
        <v>96950</v>
      </c>
      <c r="Q2998" t="s">
        <v>122</v>
      </c>
      <c r="S2998" s="8">
        <v>16702346412</v>
      </c>
      <c r="T2998">
        <v>1510</v>
      </c>
      <c r="U2998" t="s">
        <v>351</v>
      </c>
      <c r="V2998">
        <v>72111</v>
      </c>
      <c r="W2998" t="s">
        <v>124</v>
      </c>
      <c r="Y2998" t="s">
        <v>352</v>
      </c>
      <c r="Z2998" t="s">
        <v>353</v>
      </c>
      <c r="AB2998" t="s">
        <v>354</v>
      </c>
      <c r="AC2998" t="s">
        <v>349</v>
      </c>
      <c r="AD2998" t="s">
        <v>350</v>
      </c>
      <c r="AE2998" t="s">
        <v>136</v>
      </c>
      <c r="AF2998" t="s">
        <v>121</v>
      </c>
      <c r="AG2998" s="6">
        <v>96950</v>
      </c>
      <c r="AH2998" t="s">
        <v>122</v>
      </c>
      <c r="AJ2998" s="8">
        <v>16702852190</v>
      </c>
      <c r="AL2998" t="s">
        <v>356</v>
      </c>
      <c r="BE2998" t="str">
        <f>"11-2021.00"</f>
        <v>11-2021.00</v>
      </c>
      <c r="BF2998" t="s">
        <v>4725</v>
      </c>
      <c r="BG2998" t="s">
        <v>4726</v>
      </c>
      <c r="BH2998" t="s">
        <v>4727</v>
      </c>
      <c r="BI2998">
        <v>2</v>
      </c>
      <c r="BK2998" s="1">
        <v>45931</v>
      </c>
      <c r="BL2998" s="1">
        <v>47026</v>
      </c>
      <c r="BO2998">
        <v>40</v>
      </c>
      <c r="BP2998">
        <v>0</v>
      </c>
      <c r="BQ2998">
        <v>8</v>
      </c>
      <c r="BR2998">
        <v>8</v>
      </c>
      <c r="BS2998">
        <v>8</v>
      </c>
      <c r="BT2998">
        <v>8</v>
      </c>
      <c r="BU2998">
        <v>8</v>
      </c>
      <c r="BV2998">
        <v>0</v>
      </c>
      <c r="BW2998" t="str">
        <f>"8:00 AM"</f>
        <v>8:00 AM</v>
      </c>
      <c r="BX2998" t="str">
        <f>"5:00 PM"</f>
        <v>5:00 PM</v>
      </c>
      <c r="BY2998" t="s">
        <v>459</v>
      </c>
      <c r="BZ2998">
        <v>3</v>
      </c>
      <c r="CA2998">
        <v>12</v>
      </c>
      <c r="CB2998" t="s">
        <v>117</v>
      </c>
      <c r="CD2998" t="s">
        <v>4728</v>
      </c>
      <c r="CE2998" t="s">
        <v>348</v>
      </c>
      <c r="CF2998" t="s">
        <v>350</v>
      </c>
      <c r="CG2998" t="s">
        <v>136</v>
      </c>
      <c r="CH2998" t="s">
        <v>121</v>
      </c>
      <c r="CI2998" s="6">
        <v>96950</v>
      </c>
      <c r="CJ2998" s="10">
        <v>3731.87</v>
      </c>
      <c r="CK2998" s="10">
        <v>4000</v>
      </c>
      <c r="CN2998" t="s">
        <v>375</v>
      </c>
      <c r="CO2998" t="s">
        <v>376</v>
      </c>
      <c r="CP2998" t="s">
        <v>138</v>
      </c>
      <c r="CR2998" t="s">
        <v>117</v>
      </c>
      <c r="CS2998" t="s">
        <v>139</v>
      </c>
      <c r="CT2998" t="s">
        <v>140</v>
      </c>
      <c r="CU2998" t="s">
        <v>139</v>
      </c>
      <c r="CV2998" t="s">
        <v>139</v>
      </c>
      <c r="CW2998" t="s">
        <v>139</v>
      </c>
      <c r="CX2998" t="s">
        <v>140</v>
      </c>
      <c r="CY2998" t="s">
        <v>362</v>
      </c>
      <c r="CZ2998" s="8">
        <v>16702346412</v>
      </c>
      <c r="DA2998" t="s">
        <v>363</v>
      </c>
      <c r="DB2998" t="s">
        <v>292</v>
      </c>
      <c r="DC2998" t="s">
        <v>139</v>
      </c>
      <c r="DD2998" t="s">
        <v>117</v>
      </c>
      <c r="DE2998" t="s">
        <v>352</v>
      </c>
      <c r="DF2998" t="s">
        <v>353</v>
      </c>
      <c r="DH2998" t="s">
        <v>351</v>
      </c>
      <c r="DI2998" t="s">
        <v>365</v>
      </c>
      <c r="DJ2998" t="s">
        <v>356</v>
      </c>
    </row>
    <row r="2999" spans="1:114" ht="15" customHeight="1" x14ac:dyDescent="0.35">
      <c r="A2999" t="s">
        <v>11797</v>
      </c>
      <c r="B2999" t="s">
        <v>166</v>
      </c>
      <c r="C2999" s="1">
        <v>45833</v>
      </c>
      <c r="D2999" s="1">
        <v>45868</v>
      </c>
      <c r="E2999" t="s">
        <v>211</v>
      </c>
      <c r="G2999" t="s">
        <v>117</v>
      </c>
      <c r="H2999" t="s">
        <v>117</v>
      </c>
      <c r="I2999" t="s">
        <v>117</v>
      </c>
      <c r="J2999" t="s">
        <v>5096</v>
      </c>
      <c r="L2999" t="s">
        <v>5097</v>
      </c>
      <c r="M2999" t="s">
        <v>11798</v>
      </c>
      <c r="N2999" t="s">
        <v>120</v>
      </c>
      <c r="O2999" t="s">
        <v>121</v>
      </c>
      <c r="P2999" s="6">
        <v>96950</v>
      </c>
      <c r="Q2999" t="s">
        <v>122</v>
      </c>
      <c r="S2999" s="8">
        <v>16704831285</v>
      </c>
      <c r="U2999" t="s">
        <v>5098</v>
      </c>
      <c r="V2999">
        <v>56179</v>
      </c>
      <c r="W2999" t="s">
        <v>124</v>
      </c>
      <c r="Y2999" t="s">
        <v>1381</v>
      </c>
      <c r="Z2999" t="s">
        <v>1382</v>
      </c>
      <c r="AA2999" t="s">
        <v>1039</v>
      </c>
      <c r="AB2999" t="s">
        <v>1945</v>
      </c>
      <c r="AC2999" t="s">
        <v>5097</v>
      </c>
      <c r="AD2999" t="s">
        <v>11799</v>
      </c>
      <c r="AE2999" t="s">
        <v>120</v>
      </c>
      <c r="AF2999" t="s">
        <v>121</v>
      </c>
      <c r="AG2999" s="6">
        <v>96950</v>
      </c>
      <c r="AH2999" t="s">
        <v>122</v>
      </c>
      <c r="AJ2999" s="8">
        <v>16704831285</v>
      </c>
      <c r="AL2999" t="s">
        <v>5099</v>
      </c>
      <c r="BE2999" t="str">
        <f>"43-3031.00"</f>
        <v>43-3031.00</v>
      </c>
      <c r="BF2999" t="s">
        <v>357</v>
      </c>
      <c r="BG2999" t="s">
        <v>11800</v>
      </c>
      <c r="BH2999" t="s">
        <v>2487</v>
      </c>
      <c r="BI2999">
        <v>3</v>
      </c>
      <c r="BK2999" s="1">
        <v>45884</v>
      </c>
      <c r="BL2999" s="1">
        <v>46248</v>
      </c>
      <c r="BO2999">
        <v>35</v>
      </c>
      <c r="BP2999">
        <v>0</v>
      </c>
      <c r="BQ2999">
        <v>7</v>
      </c>
      <c r="BR2999">
        <v>7</v>
      </c>
      <c r="BS2999">
        <v>7</v>
      </c>
      <c r="BT2999">
        <v>7</v>
      </c>
      <c r="BU2999">
        <v>7</v>
      </c>
      <c r="BV2999">
        <v>0</v>
      </c>
      <c r="BW2999" t="str">
        <f>"9:00 AM"</f>
        <v>9:00 AM</v>
      </c>
      <c r="BX2999" t="str">
        <f>"5:00 PM"</f>
        <v>5:00 PM</v>
      </c>
      <c r="BY2999" t="s">
        <v>459</v>
      </c>
      <c r="BZ2999">
        <v>0</v>
      </c>
      <c r="CA2999">
        <v>24</v>
      </c>
      <c r="CB2999" t="s">
        <v>117</v>
      </c>
      <c r="CD2999" s="2" t="s">
        <v>11801</v>
      </c>
      <c r="CE2999" t="s">
        <v>11802</v>
      </c>
      <c r="CF2999" t="s">
        <v>11803</v>
      </c>
      <c r="CG2999" t="s">
        <v>120</v>
      </c>
      <c r="CH2999" t="s">
        <v>121</v>
      </c>
      <c r="CI2999" s="6">
        <v>96950</v>
      </c>
      <c r="CJ2999" s="10">
        <v>12.28</v>
      </c>
      <c r="CK2999" s="10">
        <v>12.28</v>
      </c>
      <c r="CL2999" s="10">
        <v>19.02</v>
      </c>
      <c r="CM2999" s="10">
        <v>19.02</v>
      </c>
      <c r="CN2999" t="s">
        <v>137</v>
      </c>
      <c r="CO2999" t="s">
        <v>140</v>
      </c>
      <c r="CP2999" t="s">
        <v>138</v>
      </c>
      <c r="CR2999" t="s">
        <v>117</v>
      </c>
      <c r="CS2999" t="s">
        <v>139</v>
      </c>
      <c r="CT2999" t="s">
        <v>140</v>
      </c>
      <c r="CU2999" t="s">
        <v>139</v>
      </c>
      <c r="CV2999" t="s">
        <v>140</v>
      </c>
      <c r="CW2999" t="s">
        <v>139</v>
      </c>
      <c r="CX2999" t="s">
        <v>140</v>
      </c>
      <c r="CY2999" t="s">
        <v>140</v>
      </c>
      <c r="CZ2999" s="8">
        <v>16704831285</v>
      </c>
      <c r="DA2999" t="s">
        <v>5101</v>
      </c>
      <c r="DB2999" t="s">
        <v>140</v>
      </c>
      <c r="DC2999" t="s">
        <v>139</v>
      </c>
      <c r="DD2999" t="s">
        <v>117</v>
      </c>
    </row>
    <row r="3000" spans="1:114" ht="15" customHeight="1" x14ac:dyDescent="0.35">
      <c r="A3000" t="s">
        <v>11844</v>
      </c>
      <c r="B3000" t="s">
        <v>166</v>
      </c>
      <c r="C3000" s="1">
        <v>45834</v>
      </c>
      <c r="D3000" s="1">
        <v>45868</v>
      </c>
      <c r="E3000" t="s">
        <v>116</v>
      </c>
      <c r="F3000" s="1">
        <v>45929</v>
      </c>
      <c r="G3000" t="s">
        <v>117</v>
      </c>
      <c r="H3000" t="s">
        <v>117</v>
      </c>
      <c r="I3000" t="s">
        <v>117</v>
      </c>
      <c r="J3000" t="s">
        <v>230</v>
      </c>
      <c r="K3000" t="s">
        <v>231</v>
      </c>
      <c r="L3000" t="s">
        <v>232</v>
      </c>
      <c r="M3000" t="s">
        <v>136</v>
      </c>
      <c r="N3000" t="s">
        <v>233</v>
      </c>
      <c r="O3000" t="s">
        <v>121</v>
      </c>
      <c r="P3000" s="6">
        <v>96950</v>
      </c>
      <c r="Q3000" t="s">
        <v>122</v>
      </c>
      <c r="S3000" s="8">
        <v>16702331530</v>
      </c>
      <c r="U3000" t="s">
        <v>234</v>
      </c>
      <c r="V3000">
        <v>311812</v>
      </c>
      <c r="W3000" t="s">
        <v>124</v>
      </c>
      <c r="Y3000" t="s">
        <v>235</v>
      </c>
      <c r="Z3000" t="s">
        <v>236</v>
      </c>
      <c r="AB3000" t="s">
        <v>237</v>
      </c>
      <c r="AC3000" t="s">
        <v>232</v>
      </c>
      <c r="AD3000" t="s">
        <v>136</v>
      </c>
      <c r="AE3000" t="s">
        <v>233</v>
      </c>
      <c r="AF3000" t="s">
        <v>121</v>
      </c>
      <c r="AG3000" s="6">
        <v>96950</v>
      </c>
      <c r="AH3000" t="s">
        <v>122</v>
      </c>
      <c r="AJ3000" s="8">
        <v>16702331530</v>
      </c>
      <c r="AL3000" t="s">
        <v>238</v>
      </c>
      <c r="BE3000" t="str">
        <f>"49-9071.00"</f>
        <v>49-9071.00</v>
      </c>
      <c r="BF3000" t="s">
        <v>156</v>
      </c>
      <c r="BG3000" t="s">
        <v>6027</v>
      </c>
      <c r="BH3000" t="s">
        <v>156</v>
      </c>
      <c r="BI3000">
        <v>3</v>
      </c>
      <c r="BK3000" s="1">
        <v>45931</v>
      </c>
      <c r="BL3000" s="1">
        <v>46295</v>
      </c>
      <c r="BO3000">
        <v>40</v>
      </c>
      <c r="BP3000">
        <v>0</v>
      </c>
      <c r="BQ3000">
        <v>8</v>
      </c>
      <c r="BR3000">
        <v>8</v>
      </c>
      <c r="BS3000">
        <v>8</v>
      </c>
      <c r="BT3000">
        <v>8</v>
      </c>
      <c r="BU3000">
        <v>8</v>
      </c>
      <c r="BV3000">
        <v>0</v>
      </c>
      <c r="BW3000" t="str">
        <f>"7:00 AM"</f>
        <v>7:00 AM</v>
      </c>
      <c r="BX3000" t="str">
        <f>"4:00 PM"</f>
        <v>4:00 PM</v>
      </c>
      <c r="BY3000" t="s">
        <v>159</v>
      </c>
      <c r="BZ3000">
        <v>0</v>
      </c>
      <c r="CA3000">
        <v>24</v>
      </c>
      <c r="CB3000" t="s">
        <v>117</v>
      </c>
      <c r="CD3000" t="s">
        <v>11845</v>
      </c>
      <c r="CE3000" t="s">
        <v>232</v>
      </c>
      <c r="CF3000" t="s">
        <v>136</v>
      </c>
      <c r="CG3000" t="s">
        <v>233</v>
      </c>
      <c r="CH3000" t="s">
        <v>121</v>
      </c>
      <c r="CI3000" s="6">
        <v>96950</v>
      </c>
      <c r="CJ3000" s="10">
        <v>9.75</v>
      </c>
      <c r="CK3000" s="10">
        <v>9.75</v>
      </c>
      <c r="CL3000" s="10">
        <v>14.63</v>
      </c>
      <c r="CM3000" s="10">
        <v>14.63</v>
      </c>
      <c r="CN3000" t="s">
        <v>137</v>
      </c>
      <c r="CO3000" t="s">
        <v>164</v>
      </c>
      <c r="CP3000" t="s">
        <v>209</v>
      </c>
      <c r="CR3000" t="s">
        <v>117</v>
      </c>
      <c r="CS3000" t="s">
        <v>139</v>
      </c>
      <c r="CT3000" t="s">
        <v>140</v>
      </c>
      <c r="CU3000" t="s">
        <v>139</v>
      </c>
      <c r="CV3000" t="s">
        <v>140</v>
      </c>
      <c r="CW3000" t="s">
        <v>139</v>
      </c>
      <c r="CX3000" t="s">
        <v>140</v>
      </c>
      <c r="CY3000" t="s">
        <v>6029</v>
      </c>
      <c r="CZ3000" s="8">
        <v>16702331530</v>
      </c>
      <c r="DA3000" t="s">
        <v>238</v>
      </c>
      <c r="DB3000" t="s">
        <v>244</v>
      </c>
      <c r="DC3000" t="s">
        <v>139</v>
      </c>
      <c r="DD3000" t="s">
        <v>117</v>
      </c>
      <c r="DE3000" t="s">
        <v>235</v>
      </c>
      <c r="DF3000" t="s">
        <v>236</v>
      </c>
      <c r="DH3000" t="s">
        <v>234</v>
      </c>
      <c r="DI3000" t="s">
        <v>230</v>
      </c>
      <c r="DJ3000" t="s">
        <v>238</v>
      </c>
    </row>
    <row r="3001" spans="1:114" ht="15" customHeight="1" x14ac:dyDescent="0.35">
      <c r="A3001" t="s">
        <v>15019</v>
      </c>
      <c r="B3001" t="s">
        <v>166</v>
      </c>
      <c r="C3001" s="1">
        <v>45834</v>
      </c>
      <c r="D3001" s="1">
        <v>45868</v>
      </c>
      <c r="E3001" t="s">
        <v>116</v>
      </c>
      <c r="F3001" s="1">
        <v>45929</v>
      </c>
      <c r="G3001" t="s">
        <v>117</v>
      </c>
      <c r="H3001" t="s">
        <v>117</v>
      </c>
      <c r="I3001" t="s">
        <v>117</v>
      </c>
      <c r="J3001" t="s">
        <v>230</v>
      </c>
      <c r="K3001" t="s">
        <v>231</v>
      </c>
      <c r="L3001" t="s">
        <v>232</v>
      </c>
      <c r="M3001" t="s">
        <v>136</v>
      </c>
      <c r="N3001" t="s">
        <v>233</v>
      </c>
      <c r="O3001" t="s">
        <v>121</v>
      </c>
      <c r="P3001" s="6">
        <v>96950</v>
      </c>
      <c r="Q3001" t="s">
        <v>122</v>
      </c>
      <c r="S3001" s="8">
        <v>16702331530</v>
      </c>
      <c r="U3001" t="s">
        <v>234</v>
      </c>
      <c r="V3001">
        <v>311812</v>
      </c>
      <c r="W3001" t="s">
        <v>124</v>
      </c>
      <c r="Y3001" t="s">
        <v>235</v>
      </c>
      <c r="Z3001" t="s">
        <v>236</v>
      </c>
      <c r="AB3001" t="s">
        <v>237</v>
      </c>
      <c r="AC3001" t="s">
        <v>232</v>
      </c>
      <c r="AD3001" t="s">
        <v>136</v>
      </c>
      <c r="AE3001" t="s">
        <v>233</v>
      </c>
      <c r="AF3001" t="s">
        <v>121</v>
      </c>
      <c r="AG3001" s="6">
        <v>96950</v>
      </c>
      <c r="AH3001" t="s">
        <v>122</v>
      </c>
      <c r="AJ3001" s="8">
        <v>16702331530</v>
      </c>
      <c r="AL3001" t="s">
        <v>238</v>
      </c>
      <c r="BE3001" t="str">
        <f>"51-3011.00"</f>
        <v>51-3011.00</v>
      </c>
      <c r="BF3001" t="s">
        <v>217</v>
      </c>
      <c r="BG3001" t="s">
        <v>3026</v>
      </c>
      <c r="BH3001" t="s">
        <v>219</v>
      </c>
      <c r="BI3001">
        <v>2</v>
      </c>
      <c r="BK3001" s="1">
        <v>45931</v>
      </c>
      <c r="BL3001" s="1">
        <v>46295</v>
      </c>
      <c r="BO3001">
        <v>35</v>
      </c>
      <c r="BP3001">
        <v>7</v>
      </c>
      <c r="BQ3001">
        <v>0</v>
      </c>
      <c r="BR3001">
        <v>7</v>
      </c>
      <c r="BS3001">
        <v>0</v>
      </c>
      <c r="BT3001">
        <v>7</v>
      </c>
      <c r="BU3001">
        <v>7</v>
      </c>
      <c r="BV3001">
        <v>7</v>
      </c>
      <c r="BW3001" t="str">
        <f>"5:30 AM"</f>
        <v>5:30 AM</v>
      </c>
      <c r="BX3001" t="str">
        <f>"1:30 PM"</f>
        <v>1:30 PM</v>
      </c>
      <c r="BY3001" t="s">
        <v>133</v>
      </c>
      <c r="BZ3001">
        <v>0</v>
      </c>
      <c r="CA3001">
        <v>12</v>
      </c>
      <c r="CB3001" t="s">
        <v>117</v>
      </c>
      <c r="CD3001" t="s">
        <v>5939</v>
      </c>
      <c r="CE3001" t="s">
        <v>232</v>
      </c>
      <c r="CF3001" t="s">
        <v>136</v>
      </c>
      <c r="CG3001" t="s">
        <v>233</v>
      </c>
      <c r="CH3001" t="s">
        <v>121</v>
      </c>
      <c r="CI3001" s="6">
        <v>96950</v>
      </c>
      <c r="CJ3001" s="10">
        <v>8.64</v>
      </c>
      <c r="CK3001" s="10">
        <v>8.64</v>
      </c>
      <c r="CL3001" s="10">
        <v>12.96</v>
      </c>
      <c r="CM3001" s="10">
        <v>12.96</v>
      </c>
      <c r="CN3001" t="s">
        <v>137</v>
      </c>
      <c r="CO3001" t="s">
        <v>164</v>
      </c>
      <c r="CP3001" t="s">
        <v>138</v>
      </c>
      <c r="CR3001" t="s">
        <v>117</v>
      </c>
      <c r="CS3001" t="s">
        <v>139</v>
      </c>
      <c r="CT3001" t="s">
        <v>140</v>
      </c>
      <c r="CU3001" t="s">
        <v>139</v>
      </c>
      <c r="CV3001" t="s">
        <v>140</v>
      </c>
      <c r="CW3001" t="s">
        <v>139</v>
      </c>
      <c r="CX3001" t="s">
        <v>140</v>
      </c>
      <c r="CY3001" t="s">
        <v>623</v>
      </c>
      <c r="CZ3001" s="8">
        <v>16702331530</v>
      </c>
      <c r="DA3001" t="s">
        <v>238</v>
      </c>
      <c r="DB3001" t="s">
        <v>244</v>
      </c>
      <c r="DC3001" t="s">
        <v>139</v>
      </c>
      <c r="DD3001" t="s">
        <v>117</v>
      </c>
      <c r="DE3001" t="s">
        <v>235</v>
      </c>
      <c r="DF3001" t="s">
        <v>236</v>
      </c>
      <c r="DH3001" t="s">
        <v>234</v>
      </c>
      <c r="DI3001" t="s">
        <v>230</v>
      </c>
      <c r="DJ3001" t="s">
        <v>238</v>
      </c>
    </row>
    <row r="3002" spans="1:114" ht="15" customHeight="1" x14ac:dyDescent="0.35">
      <c r="A3002" t="s">
        <v>585</v>
      </c>
      <c r="B3002" t="s">
        <v>166</v>
      </c>
      <c r="C3002" s="1">
        <v>45802</v>
      </c>
      <c r="D3002" s="1">
        <v>45869</v>
      </c>
      <c r="E3002" t="s">
        <v>116</v>
      </c>
      <c r="F3002" s="1">
        <v>45929</v>
      </c>
      <c r="G3002" t="s">
        <v>117</v>
      </c>
      <c r="H3002" t="s">
        <v>117</v>
      </c>
      <c r="I3002" t="s">
        <v>117</v>
      </c>
      <c r="J3002" t="s">
        <v>230</v>
      </c>
      <c r="K3002" t="s">
        <v>231</v>
      </c>
      <c r="L3002" t="s">
        <v>232</v>
      </c>
      <c r="M3002" t="s">
        <v>136</v>
      </c>
      <c r="N3002" t="s">
        <v>233</v>
      </c>
      <c r="O3002" t="s">
        <v>121</v>
      </c>
      <c r="P3002" s="6">
        <v>96950</v>
      </c>
      <c r="Q3002" t="s">
        <v>122</v>
      </c>
      <c r="S3002" s="8">
        <v>16702331530</v>
      </c>
      <c r="U3002" t="s">
        <v>234</v>
      </c>
      <c r="V3002">
        <v>311812</v>
      </c>
      <c r="W3002" t="s">
        <v>124</v>
      </c>
      <c r="Y3002" t="s">
        <v>235</v>
      </c>
      <c r="Z3002" t="s">
        <v>236</v>
      </c>
      <c r="AA3002" t="s">
        <v>164</v>
      </c>
      <c r="AB3002" t="s">
        <v>237</v>
      </c>
      <c r="AC3002" t="s">
        <v>232</v>
      </c>
      <c r="AD3002" t="s">
        <v>136</v>
      </c>
      <c r="AE3002" t="s">
        <v>233</v>
      </c>
      <c r="AF3002" t="s">
        <v>121</v>
      </c>
      <c r="AG3002" s="6">
        <v>96950</v>
      </c>
      <c r="AH3002" t="s">
        <v>122</v>
      </c>
      <c r="AJ3002" s="8">
        <v>16702331530</v>
      </c>
      <c r="AL3002" t="s">
        <v>238</v>
      </c>
      <c r="BE3002" t="str">
        <f>"11-1021.00"</f>
        <v>11-1021.00</v>
      </c>
      <c r="BF3002" t="s">
        <v>586</v>
      </c>
      <c r="BG3002" t="s">
        <v>587</v>
      </c>
      <c r="BH3002" t="s">
        <v>474</v>
      </c>
      <c r="BI3002">
        <v>1</v>
      </c>
      <c r="BK3002" s="1">
        <v>45931</v>
      </c>
      <c r="BL3002" s="1">
        <v>46295</v>
      </c>
      <c r="BO3002">
        <v>40</v>
      </c>
      <c r="BP3002">
        <v>7</v>
      </c>
      <c r="BQ3002">
        <v>7</v>
      </c>
      <c r="BR3002">
        <v>0</v>
      </c>
      <c r="BS3002">
        <v>6</v>
      </c>
      <c r="BT3002">
        <v>6</v>
      </c>
      <c r="BU3002">
        <v>7</v>
      </c>
      <c r="BV3002">
        <v>7</v>
      </c>
      <c r="BW3002" t="str">
        <f>"10:00 AM"</f>
        <v>10:00 AM</v>
      </c>
      <c r="BX3002" t="str">
        <f>"6:00 PM"</f>
        <v>6:00 PM</v>
      </c>
      <c r="BY3002" t="s">
        <v>588</v>
      </c>
      <c r="BZ3002">
        <v>0</v>
      </c>
      <c r="CA3002">
        <v>48</v>
      </c>
      <c r="CB3002" t="s">
        <v>139</v>
      </c>
      <c r="CC3002">
        <v>30</v>
      </c>
      <c r="CD3002" t="s">
        <v>589</v>
      </c>
      <c r="CE3002" t="s">
        <v>232</v>
      </c>
      <c r="CF3002" t="s">
        <v>136</v>
      </c>
      <c r="CG3002" t="s">
        <v>233</v>
      </c>
      <c r="CH3002" t="s">
        <v>121</v>
      </c>
      <c r="CI3002" s="6">
        <v>96950</v>
      </c>
      <c r="CJ3002" s="10">
        <v>22.09</v>
      </c>
      <c r="CK3002" s="10">
        <v>23.46</v>
      </c>
      <c r="CL3002" s="10">
        <v>33.14</v>
      </c>
      <c r="CM3002" s="10">
        <v>35.19</v>
      </c>
      <c r="CN3002" t="s">
        <v>137</v>
      </c>
      <c r="CO3002" t="s">
        <v>164</v>
      </c>
      <c r="CP3002" t="s">
        <v>138</v>
      </c>
      <c r="CR3002" t="s">
        <v>117</v>
      </c>
      <c r="CS3002" t="s">
        <v>139</v>
      </c>
      <c r="CT3002" t="s">
        <v>140</v>
      </c>
      <c r="CU3002" t="s">
        <v>139</v>
      </c>
      <c r="CV3002" t="s">
        <v>140</v>
      </c>
      <c r="CW3002" t="s">
        <v>139</v>
      </c>
      <c r="CX3002" t="s">
        <v>140</v>
      </c>
      <c r="CY3002" t="s">
        <v>590</v>
      </c>
      <c r="CZ3002" s="8">
        <v>16702331530</v>
      </c>
      <c r="DA3002" t="s">
        <v>238</v>
      </c>
      <c r="DB3002" t="s">
        <v>244</v>
      </c>
      <c r="DC3002" t="s">
        <v>139</v>
      </c>
      <c r="DD3002" t="s">
        <v>117</v>
      </c>
      <c r="DE3002" t="s">
        <v>235</v>
      </c>
      <c r="DF3002" t="s">
        <v>236</v>
      </c>
      <c r="DH3002" t="s">
        <v>234</v>
      </c>
      <c r="DI3002" t="s">
        <v>230</v>
      </c>
      <c r="DJ3002" t="s">
        <v>238</v>
      </c>
    </row>
    <row r="3003" spans="1:114" ht="15" customHeight="1" x14ac:dyDescent="0.35">
      <c r="A3003" t="s">
        <v>9824</v>
      </c>
      <c r="B3003" t="s">
        <v>166</v>
      </c>
      <c r="C3003" s="1">
        <v>45802</v>
      </c>
      <c r="D3003" s="1">
        <v>45869</v>
      </c>
      <c r="E3003" t="s">
        <v>116</v>
      </c>
      <c r="F3003" s="1">
        <v>45929</v>
      </c>
      <c r="G3003" t="s">
        <v>117</v>
      </c>
      <c r="H3003" t="s">
        <v>117</v>
      </c>
      <c r="I3003" t="s">
        <v>117</v>
      </c>
      <c r="J3003" t="s">
        <v>230</v>
      </c>
      <c r="K3003" t="s">
        <v>231</v>
      </c>
      <c r="L3003" t="s">
        <v>232</v>
      </c>
      <c r="M3003" t="s">
        <v>136</v>
      </c>
      <c r="N3003" t="s">
        <v>233</v>
      </c>
      <c r="O3003" t="s">
        <v>121</v>
      </c>
      <c r="P3003" s="6">
        <v>96950</v>
      </c>
      <c r="Q3003" t="s">
        <v>122</v>
      </c>
      <c r="S3003" s="8">
        <v>16702331530</v>
      </c>
      <c r="U3003" t="s">
        <v>234</v>
      </c>
      <c r="V3003">
        <v>311812</v>
      </c>
      <c r="W3003" t="s">
        <v>124</v>
      </c>
      <c r="Y3003" t="s">
        <v>235</v>
      </c>
      <c r="Z3003" t="s">
        <v>236</v>
      </c>
      <c r="AB3003" t="s">
        <v>237</v>
      </c>
      <c r="AC3003" t="s">
        <v>232</v>
      </c>
      <c r="AD3003" t="s">
        <v>136</v>
      </c>
      <c r="AE3003" t="s">
        <v>233</v>
      </c>
      <c r="AF3003" t="s">
        <v>121</v>
      </c>
      <c r="AG3003" s="6">
        <v>96950</v>
      </c>
      <c r="AH3003" t="s">
        <v>122</v>
      </c>
      <c r="AJ3003" s="8">
        <v>16702331530</v>
      </c>
      <c r="AL3003" t="s">
        <v>238</v>
      </c>
      <c r="BE3003" t="str">
        <f>"51-3011.00"</f>
        <v>51-3011.00</v>
      </c>
      <c r="BF3003" t="s">
        <v>217</v>
      </c>
      <c r="BG3003" t="s">
        <v>3026</v>
      </c>
      <c r="BH3003" t="s">
        <v>219</v>
      </c>
      <c r="BI3003">
        <v>1</v>
      </c>
      <c r="BK3003" s="1">
        <v>45931</v>
      </c>
      <c r="BL3003" s="1">
        <v>46295</v>
      </c>
      <c r="BO3003">
        <v>35</v>
      </c>
      <c r="BP3003">
        <v>7</v>
      </c>
      <c r="BQ3003">
        <v>0</v>
      </c>
      <c r="BR3003">
        <v>7</v>
      </c>
      <c r="BS3003">
        <v>0</v>
      </c>
      <c r="BT3003">
        <v>7</v>
      </c>
      <c r="BU3003">
        <v>7</v>
      </c>
      <c r="BV3003">
        <v>7</v>
      </c>
      <c r="BW3003" t="str">
        <f>"5:30 AM"</f>
        <v>5:30 AM</v>
      </c>
      <c r="BX3003" t="str">
        <f>"1:30 PM"</f>
        <v>1:30 PM</v>
      </c>
      <c r="BY3003" t="s">
        <v>133</v>
      </c>
      <c r="BZ3003">
        <v>0</v>
      </c>
      <c r="CA3003">
        <v>12</v>
      </c>
      <c r="CB3003" t="s">
        <v>117</v>
      </c>
      <c r="CD3003" t="s">
        <v>3027</v>
      </c>
      <c r="CE3003" t="s">
        <v>232</v>
      </c>
      <c r="CF3003" t="s">
        <v>136</v>
      </c>
      <c r="CG3003" t="s">
        <v>233</v>
      </c>
      <c r="CH3003" t="s">
        <v>121</v>
      </c>
      <c r="CI3003" s="6">
        <v>96950</v>
      </c>
      <c r="CJ3003" s="10">
        <v>8.64</v>
      </c>
      <c r="CK3003" s="10">
        <v>8.64</v>
      </c>
      <c r="CL3003" s="10">
        <v>12.96</v>
      </c>
      <c r="CM3003" s="10">
        <v>12.96</v>
      </c>
      <c r="CN3003" t="s">
        <v>137</v>
      </c>
      <c r="CO3003" t="s">
        <v>164</v>
      </c>
      <c r="CP3003" t="s">
        <v>138</v>
      </c>
      <c r="CR3003" t="s">
        <v>117</v>
      </c>
      <c r="CS3003" t="s">
        <v>139</v>
      </c>
      <c r="CT3003" t="s">
        <v>140</v>
      </c>
      <c r="CU3003" t="s">
        <v>139</v>
      </c>
      <c r="CV3003" t="s">
        <v>140</v>
      </c>
      <c r="CW3003" t="s">
        <v>139</v>
      </c>
      <c r="CX3003" t="s">
        <v>140</v>
      </c>
      <c r="CY3003" t="s">
        <v>6029</v>
      </c>
      <c r="CZ3003" s="8">
        <v>16702331530</v>
      </c>
      <c r="DA3003" t="s">
        <v>238</v>
      </c>
      <c r="DB3003" t="s">
        <v>244</v>
      </c>
      <c r="DC3003" t="s">
        <v>139</v>
      </c>
      <c r="DD3003" t="s">
        <v>117</v>
      </c>
      <c r="DE3003" t="s">
        <v>235</v>
      </c>
      <c r="DF3003" t="s">
        <v>236</v>
      </c>
      <c r="DH3003" t="s">
        <v>234</v>
      </c>
      <c r="DI3003" t="s">
        <v>230</v>
      </c>
      <c r="DJ3003" t="s">
        <v>238</v>
      </c>
    </row>
    <row r="3004" spans="1:114" ht="15" customHeight="1" x14ac:dyDescent="0.35">
      <c r="A3004" t="s">
        <v>15014</v>
      </c>
      <c r="B3004" t="s">
        <v>166</v>
      </c>
      <c r="C3004" s="1">
        <v>45803</v>
      </c>
      <c r="D3004" s="1">
        <v>45869</v>
      </c>
      <c r="E3004" t="s">
        <v>116</v>
      </c>
      <c r="F3004" s="1">
        <v>45929</v>
      </c>
      <c r="G3004" t="s">
        <v>117</v>
      </c>
      <c r="H3004" t="s">
        <v>117</v>
      </c>
      <c r="I3004" t="s">
        <v>117</v>
      </c>
      <c r="J3004" t="s">
        <v>230</v>
      </c>
      <c r="K3004" t="s">
        <v>231</v>
      </c>
      <c r="L3004" t="s">
        <v>232</v>
      </c>
      <c r="M3004" t="s">
        <v>136</v>
      </c>
      <c r="N3004" t="s">
        <v>233</v>
      </c>
      <c r="O3004" t="s">
        <v>121</v>
      </c>
      <c r="P3004" s="6">
        <v>96950</v>
      </c>
      <c r="Q3004" t="s">
        <v>122</v>
      </c>
      <c r="S3004" s="8">
        <v>16702331530</v>
      </c>
      <c r="U3004" t="s">
        <v>234</v>
      </c>
      <c r="V3004">
        <v>311812</v>
      </c>
      <c r="W3004" t="s">
        <v>124</v>
      </c>
      <c r="Y3004" t="s">
        <v>235</v>
      </c>
      <c r="Z3004" t="s">
        <v>236</v>
      </c>
      <c r="AB3004" t="s">
        <v>237</v>
      </c>
      <c r="AC3004" t="s">
        <v>232</v>
      </c>
      <c r="AD3004" t="s">
        <v>136</v>
      </c>
      <c r="AE3004" t="s">
        <v>233</v>
      </c>
      <c r="AF3004" t="s">
        <v>121</v>
      </c>
      <c r="AG3004" s="6">
        <v>96950</v>
      </c>
      <c r="AH3004" t="s">
        <v>122</v>
      </c>
      <c r="AJ3004" s="8">
        <v>16702331530</v>
      </c>
      <c r="AL3004" t="s">
        <v>238</v>
      </c>
      <c r="BE3004" t="str">
        <f>"49-9071.00"</f>
        <v>49-9071.00</v>
      </c>
      <c r="BF3004" t="s">
        <v>156</v>
      </c>
      <c r="BG3004" t="s">
        <v>6027</v>
      </c>
      <c r="BH3004" t="s">
        <v>156</v>
      </c>
      <c r="BI3004">
        <v>3</v>
      </c>
      <c r="BK3004" s="1">
        <v>45931</v>
      </c>
      <c r="BL3004" s="1">
        <v>46295</v>
      </c>
      <c r="BO3004">
        <v>40</v>
      </c>
      <c r="BP3004">
        <v>0</v>
      </c>
      <c r="BQ3004">
        <v>8</v>
      </c>
      <c r="BR3004">
        <v>8</v>
      </c>
      <c r="BS3004">
        <v>8</v>
      </c>
      <c r="BT3004">
        <v>8</v>
      </c>
      <c r="BU3004">
        <v>8</v>
      </c>
      <c r="BV3004">
        <v>0</v>
      </c>
      <c r="BW3004" t="str">
        <f>"7:00 AM"</f>
        <v>7:00 AM</v>
      </c>
      <c r="BX3004" t="str">
        <f>"4:00 PM"</f>
        <v>4:00 PM</v>
      </c>
      <c r="BY3004" t="s">
        <v>159</v>
      </c>
      <c r="BZ3004">
        <v>0</v>
      </c>
      <c r="CA3004">
        <v>24</v>
      </c>
      <c r="CB3004" t="s">
        <v>117</v>
      </c>
      <c r="CD3004" t="s">
        <v>15015</v>
      </c>
      <c r="CE3004" t="s">
        <v>232</v>
      </c>
      <c r="CF3004" t="s">
        <v>136</v>
      </c>
      <c r="CG3004" t="s">
        <v>233</v>
      </c>
      <c r="CH3004" t="s">
        <v>121</v>
      </c>
      <c r="CI3004" s="6">
        <v>96950</v>
      </c>
      <c r="CJ3004" s="10">
        <v>9.75</v>
      </c>
      <c r="CK3004" s="10">
        <v>10.06</v>
      </c>
      <c r="CL3004" s="10">
        <v>14.63</v>
      </c>
      <c r="CM3004" s="10">
        <v>15.09</v>
      </c>
      <c r="CN3004" t="s">
        <v>137</v>
      </c>
      <c r="CO3004" t="s">
        <v>164</v>
      </c>
      <c r="CP3004" t="s">
        <v>138</v>
      </c>
      <c r="CR3004" t="s">
        <v>117</v>
      </c>
      <c r="CS3004" t="s">
        <v>139</v>
      </c>
      <c r="CT3004" t="s">
        <v>140</v>
      </c>
      <c r="CU3004" t="s">
        <v>139</v>
      </c>
      <c r="CV3004" t="s">
        <v>139</v>
      </c>
      <c r="CW3004" t="s">
        <v>139</v>
      </c>
      <c r="CX3004" t="s">
        <v>140</v>
      </c>
      <c r="CY3004" t="s">
        <v>6029</v>
      </c>
      <c r="CZ3004" s="8">
        <v>16702331530</v>
      </c>
      <c r="DA3004" t="s">
        <v>238</v>
      </c>
      <c r="DB3004" t="s">
        <v>244</v>
      </c>
      <c r="DC3004" t="s">
        <v>139</v>
      </c>
      <c r="DD3004" t="s">
        <v>117</v>
      </c>
      <c r="DE3004" t="s">
        <v>235</v>
      </c>
      <c r="DF3004" t="s">
        <v>236</v>
      </c>
      <c r="DH3004" t="s">
        <v>234</v>
      </c>
      <c r="DI3004" t="s">
        <v>230</v>
      </c>
      <c r="DJ3004" t="s">
        <v>238</v>
      </c>
    </row>
    <row r="3005" spans="1:114" ht="15" customHeight="1" x14ac:dyDescent="0.35">
      <c r="A3005" t="s">
        <v>13532</v>
      </c>
      <c r="B3005" t="s">
        <v>166</v>
      </c>
      <c r="C3005" s="1">
        <v>45803</v>
      </c>
      <c r="D3005" s="1">
        <v>45869</v>
      </c>
      <c r="E3005" t="s">
        <v>116</v>
      </c>
      <c r="F3005" s="1">
        <v>45929</v>
      </c>
      <c r="G3005" t="s">
        <v>117</v>
      </c>
      <c r="H3005" t="s">
        <v>117</v>
      </c>
      <c r="I3005" t="s">
        <v>117</v>
      </c>
      <c r="J3005" t="s">
        <v>230</v>
      </c>
      <c r="K3005" t="s">
        <v>231</v>
      </c>
      <c r="L3005" t="s">
        <v>232</v>
      </c>
      <c r="M3005" t="s">
        <v>136</v>
      </c>
      <c r="N3005" t="s">
        <v>233</v>
      </c>
      <c r="O3005" t="s">
        <v>121</v>
      </c>
      <c r="P3005" s="6">
        <v>96950</v>
      </c>
      <c r="Q3005" t="s">
        <v>122</v>
      </c>
      <c r="S3005" s="8">
        <v>16702331530</v>
      </c>
      <c r="U3005" t="s">
        <v>234</v>
      </c>
      <c r="V3005">
        <v>311812</v>
      </c>
      <c r="W3005" t="s">
        <v>124</v>
      </c>
      <c r="Y3005" t="s">
        <v>235</v>
      </c>
      <c r="Z3005" t="s">
        <v>236</v>
      </c>
      <c r="AB3005" t="s">
        <v>237</v>
      </c>
      <c r="AC3005" t="s">
        <v>232</v>
      </c>
      <c r="AD3005" t="s">
        <v>136</v>
      </c>
      <c r="AE3005" t="s">
        <v>233</v>
      </c>
      <c r="AF3005" t="s">
        <v>121</v>
      </c>
      <c r="AG3005" s="6">
        <v>96950</v>
      </c>
      <c r="AH3005" t="s">
        <v>122</v>
      </c>
      <c r="AJ3005" s="8">
        <v>16702331530</v>
      </c>
      <c r="AL3005" t="s">
        <v>238</v>
      </c>
      <c r="BE3005" t="str">
        <f>"35-2014.00"</f>
        <v>35-2014.00</v>
      </c>
      <c r="BF3005" t="s">
        <v>191</v>
      </c>
      <c r="BG3005" t="s">
        <v>7050</v>
      </c>
      <c r="BH3005" t="s">
        <v>313</v>
      </c>
      <c r="BI3005">
        <v>5</v>
      </c>
      <c r="BK3005" s="1">
        <v>45931</v>
      </c>
      <c r="BL3005" s="1">
        <v>46295</v>
      </c>
      <c r="BO3005">
        <v>35</v>
      </c>
      <c r="BP3005">
        <v>7</v>
      </c>
      <c r="BQ3005">
        <v>7</v>
      </c>
      <c r="BR3005">
        <v>0</v>
      </c>
      <c r="BS3005">
        <v>7</v>
      </c>
      <c r="BT3005">
        <v>0</v>
      </c>
      <c r="BU3005">
        <v>7</v>
      </c>
      <c r="BV3005">
        <v>7</v>
      </c>
      <c r="BW3005" t="str">
        <f>"5:30 AM"</f>
        <v>5:30 AM</v>
      </c>
      <c r="BX3005" t="str">
        <f>"1:30 PM"</f>
        <v>1:30 PM</v>
      </c>
      <c r="BY3005" t="s">
        <v>133</v>
      </c>
      <c r="BZ3005">
        <v>0</v>
      </c>
      <c r="CA3005">
        <v>12</v>
      </c>
      <c r="CB3005" t="s">
        <v>117</v>
      </c>
      <c r="CD3005" t="s">
        <v>7051</v>
      </c>
      <c r="CE3005" t="s">
        <v>232</v>
      </c>
      <c r="CF3005" t="s">
        <v>136</v>
      </c>
      <c r="CG3005" t="s">
        <v>233</v>
      </c>
      <c r="CH3005" t="s">
        <v>121</v>
      </c>
      <c r="CI3005" s="6">
        <v>96950</v>
      </c>
      <c r="CJ3005" s="10">
        <v>8.83</v>
      </c>
      <c r="CK3005" s="10">
        <v>14.19</v>
      </c>
      <c r="CL3005" s="10">
        <v>13.25</v>
      </c>
      <c r="CM3005" s="10">
        <v>21.29</v>
      </c>
      <c r="CN3005" t="s">
        <v>137</v>
      </c>
      <c r="CO3005" t="s">
        <v>164</v>
      </c>
      <c r="CP3005" t="s">
        <v>138</v>
      </c>
      <c r="CR3005" t="s">
        <v>117</v>
      </c>
      <c r="CS3005" t="s">
        <v>139</v>
      </c>
      <c r="CT3005" t="s">
        <v>140</v>
      </c>
      <c r="CU3005" t="s">
        <v>139</v>
      </c>
      <c r="CV3005" t="s">
        <v>140</v>
      </c>
      <c r="CW3005" t="s">
        <v>139</v>
      </c>
      <c r="CX3005" t="s">
        <v>140</v>
      </c>
      <c r="CY3005" t="s">
        <v>6029</v>
      </c>
      <c r="CZ3005" s="8">
        <v>16702331530</v>
      </c>
      <c r="DA3005" t="s">
        <v>238</v>
      </c>
      <c r="DB3005" t="s">
        <v>244</v>
      </c>
      <c r="DC3005" t="s">
        <v>139</v>
      </c>
      <c r="DD3005" t="s">
        <v>117</v>
      </c>
      <c r="DE3005" t="s">
        <v>235</v>
      </c>
      <c r="DF3005" t="s">
        <v>236</v>
      </c>
      <c r="DH3005" t="s">
        <v>234</v>
      </c>
      <c r="DI3005" t="s">
        <v>230</v>
      </c>
      <c r="DJ3005" t="s">
        <v>238</v>
      </c>
    </row>
    <row r="3006" spans="1:114" ht="15" customHeight="1" x14ac:dyDescent="0.35">
      <c r="A3006" t="s">
        <v>229</v>
      </c>
      <c r="B3006" t="s">
        <v>166</v>
      </c>
      <c r="C3006" s="1">
        <v>45803</v>
      </c>
      <c r="D3006" s="1">
        <v>45869</v>
      </c>
      <c r="E3006" t="s">
        <v>116</v>
      </c>
      <c r="F3006" s="1">
        <v>45929</v>
      </c>
      <c r="G3006" t="s">
        <v>117</v>
      </c>
      <c r="H3006" t="s">
        <v>117</v>
      </c>
      <c r="I3006" t="s">
        <v>117</v>
      </c>
      <c r="J3006" t="s">
        <v>230</v>
      </c>
      <c r="K3006" t="s">
        <v>231</v>
      </c>
      <c r="L3006" t="s">
        <v>232</v>
      </c>
      <c r="M3006" t="s">
        <v>136</v>
      </c>
      <c r="N3006" t="s">
        <v>233</v>
      </c>
      <c r="O3006" t="s">
        <v>121</v>
      </c>
      <c r="P3006" s="6">
        <v>96950</v>
      </c>
      <c r="Q3006" t="s">
        <v>122</v>
      </c>
      <c r="S3006" s="8">
        <v>16702331530</v>
      </c>
      <c r="U3006" t="s">
        <v>234</v>
      </c>
      <c r="V3006">
        <v>311812</v>
      </c>
      <c r="W3006" t="s">
        <v>124</v>
      </c>
      <c r="Y3006" t="s">
        <v>235</v>
      </c>
      <c r="Z3006" t="s">
        <v>236</v>
      </c>
      <c r="AB3006" t="s">
        <v>237</v>
      </c>
      <c r="AC3006" t="s">
        <v>232</v>
      </c>
      <c r="AD3006" t="s">
        <v>136</v>
      </c>
      <c r="AE3006" t="s">
        <v>233</v>
      </c>
      <c r="AF3006" t="s">
        <v>121</v>
      </c>
      <c r="AG3006" s="6">
        <v>96950</v>
      </c>
      <c r="AH3006" t="s">
        <v>122</v>
      </c>
      <c r="AJ3006" s="8">
        <v>16702331530</v>
      </c>
      <c r="AL3006" t="s">
        <v>238</v>
      </c>
      <c r="BE3006" t="str">
        <f>"49-9021.00"</f>
        <v>49-9021.00</v>
      </c>
      <c r="BF3006" t="s">
        <v>239</v>
      </c>
      <c r="BG3006" t="s">
        <v>240</v>
      </c>
      <c r="BH3006" t="s">
        <v>241</v>
      </c>
      <c r="BI3006">
        <v>1</v>
      </c>
      <c r="BK3006" s="1">
        <v>45931</v>
      </c>
      <c r="BL3006" s="1">
        <v>46295</v>
      </c>
      <c r="BO3006">
        <v>40</v>
      </c>
      <c r="BP3006">
        <v>0</v>
      </c>
      <c r="BQ3006">
        <v>8</v>
      </c>
      <c r="BR3006">
        <v>8</v>
      </c>
      <c r="BS3006">
        <v>8</v>
      </c>
      <c r="BT3006">
        <v>8</v>
      </c>
      <c r="BU3006">
        <v>8</v>
      </c>
      <c r="BV3006">
        <v>0</v>
      </c>
      <c r="BW3006" t="str">
        <f>"7:00 AM"</f>
        <v>7:00 AM</v>
      </c>
      <c r="BX3006" t="str">
        <f>"4:00 PM"</f>
        <v>4:00 PM</v>
      </c>
      <c r="BY3006" t="s">
        <v>159</v>
      </c>
      <c r="BZ3006">
        <v>0</v>
      </c>
      <c r="CA3006">
        <v>24</v>
      </c>
      <c r="CB3006" t="s">
        <v>117</v>
      </c>
      <c r="CD3006" t="s">
        <v>242</v>
      </c>
      <c r="CE3006" t="s">
        <v>232</v>
      </c>
      <c r="CF3006" t="s">
        <v>136</v>
      </c>
      <c r="CG3006" t="s">
        <v>233</v>
      </c>
      <c r="CH3006" t="s">
        <v>121</v>
      </c>
      <c r="CI3006" s="6">
        <v>96950</v>
      </c>
      <c r="CJ3006" s="10">
        <v>10.74</v>
      </c>
      <c r="CK3006" s="10">
        <v>10.74</v>
      </c>
      <c r="CL3006" s="10">
        <v>16.11</v>
      </c>
      <c r="CM3006" s="10">
        <v>16.11</v>
      </c>
      <c r="CN3006" t="s">
        <v>137</v>
      </c>
      <c r="CO3006" t="s">
        <v>164</v>
      </c>
      <c r="CP3006" t="s">
        <v>138</v>
      </c>
      <c r="CR3006" t="s">
        <v>117</v>
      </c>
      <c r="CS3006" t="s">
        <v>139</v>
      </c>
      <c r="CT3006" t="s">
        <v>140</v>
      </c>
      <c r="CU3006" t="s">
        <v>139</v>
      </c>
      <c r="CV3006" t="s">
        <v>140</v>
      </c>
      <c r="CW3006" t="s">
        <v>139</v>
      </c>
      <c r="CX3006" t="s">
        <v>140</v>
      </c>
      <c r="CY3006" t="s">
        <v>243</v>
      </c>
      <c r="CZ3006" s="8">
        <v>16702331530</v>
      </c>
      <c r="DA3006" t="s">
        <v>238</v>
      </c>
      <c r="DB3006" t="s">
        <v>244</v>
      </c>
      <c r="DC3006" t="s">
        <v>139</v>
      </c>
      <c r="DD3006" t="s">
        <v>117</v>
      </c>
      <c r="DE3006" t="s">
        <v>235</v>
      </c>
      <c r="DF3006" t="s">
        <v>236</v>
      </c>
      <c r="DH3006" t="s">
        <v>234</v>
      </c>
      <c r="DI3006" t="s">
        <v>230</v>
      </c>
      <c r="DJ3006" t="s">
        <v>238</v>
      </c>
    </row>
    <row r="3007" spans="1:114" ht="15" customHeight="1" x14ac:dyDescent="0.35">
      <c r="A3007" t="s">
        <v>4866</v>
      </c>
      <c r="B3007" t="s">
        <v>144</v>
      </c>
      <c r="C3007" s="1">
        <v>45811</v>
      </c>
      <c r="D3007" s="1">
        <v>45869</v>
      </c>
      <c r="E3007" t="s">
        <v>116</v>
      </c>
      <c r="F3007" s="1">
        <v>45929</v>
      </c>
      <c r="G3007" t="s">
        <v>117</v>
      </c>
      <c r="H3007" t="s">
        <v>117</v>
      </c>
      <c r="I3007" t="s">
        <v>117</v>
      </c>
      <c r="J3007" t="s">
        <v>4867</v>
      </c>
      <c r="L3007" t="s">
        <v>4868</v>
      </c>
      <c r="M3007" t="s">
        <v>875</v>
      </c>
      <c r="N3007" t="s">
        <v>136</v>
      </c>
      <c r="O3007" t="s">
        <v>121</v>
      </c>
      <c r="P3007" s="6">
        <v>96950</v>
      </c>
      <c r="Q3007" t="s">
        <v>122</v>
      </c>
      <c r="S3007" s="8">
        <v>16702878866</v>
      </c>
      <c r="U3007" t="s">
        <v>4869</v>
      </c>
      <c r="V3007">
        <v>238910</v>
      </c>
      <c r="W3007" t="s">
        <v>124</v>
      </c>
      <c r="Y3007" t="s">
        <v>877</v>
      </c>
      <c r="Z3007" t="s">
        <v>878</v>
      </c>
      <c r="AB3007" t="s">
        <v>879</v>
      </c>
      <c r="AC3007" t="s">
        <v>880</v>
      </c>
      <c r="AE3007" t="s">
        <v>496</v>
      </c>
      <c r="AF3007" t="s">
        <v>121</v>
      </c>
      <c r="AG3007" s="6">
        <v>96950</v>
      </c>
      <c r="AH3007" t="s">
        <v>122</v>
      </c>
      <c r="AJ3007" s="8">
        <v>16702878866</v>
      </c>
      <c r="AL3007" t="s">
        <v>881</v>
      </c>
      <c r="BE3007" t="str">
        <f>"41-2021.00"</f>
        <v>41-2021.00</v>
      </c>
      <c r="BF3007" t="s">
        <v>798</v>
      </c>
      <c r="BG3007" t="s">
        <v>4870</v>
      </c>
      <c r="BH3007" t="s">
        <v>4871</v>
      </c>
      <c r="BI3007">
        <v>2</v>
      </c>
      <c r="BJ3007">
        <v>2</v>
      </c>
      <c r="BK3007" s="1">
        <v>45931</v>
      </c>
      <c r="BL3007" s="1">
        <v>46295</v>
      </c>
      <c r="BM3007" s="1">
        <v>45931</v>
      </c>
      <c r="BN3007" s="1">
        <v>46295</v>
      </c>
      <c r="BO3007">
        <v>40</v>
      </c>
      <c r="BP3007">
        <v>0</v>
      </c>
      <c r="BQ3007">
        <v>8</v>
      </c>
      <c r="BR3007">
        <v>8</v>
      </c>
      <c r="BS3007">
        <v>8</v>
      </c>
      <c r="BT3007">
        <v>8</v>
      </c>
      <c r="BU3007">
        <v>8</v>
      </c>
      <c r="BV3007">
        <v>0</v>
      </c>
      <c r="BW3007" t="str">
        <f>"8:00 AM"</f>
        <v>8:00 AM</v>
      </c>
      <c r="BX3007" t="str">
        <f>"5:00 PM"</f>
        <v>5:00 PM</v>
      </c>
      <c r="BY3007" t="s">
        <v>133</v>
      </c>
      <c r="BZ3007">
        <v>0</v>
      </c>
      <c r="CA3007">
        <v>6</v>
      </c>
      <c r="CB3007" t="s">
        <v>117</v>
      </c>
      <c r="CD3007" t="s">
        <v>4872</v>
      </c>
      <c r="CE3007" t="s">
        <v>4873</v>
      </c>
      <c r="CG3007" t="s">
        <v>496</v>
      </c>
      <c r="CH3007" t="s">
        <v>121</v>
      </c>
      <c r="CI3007" s="6">
        <v>96950</v>
      </c>
      <c r="CJ3007" s="10">
        <v>9.5</v>
      </c>
      <c r="CK3007" s="10">
        <v>9.5</v>
      </c>
      <c r="CL3007" s="10">
        <v>14.25</v>
      </c>
      <c r="CM3007" s="10">
        <v>14.25</v>
      </c>
      <c r="CN3007" t="s">
        <v>137</v>
      </c>
      <c r="CO3007" t="s">
        <v>162</v>
      </c>
      <c r="CP3007" t="s">
        <v>138</v>
      </c>
      <c r="CR3007" t="s">
        <v>117</v>
      </c>
      <c r="CS3007" t="s">
        <v>139</v>
      </c>
      <c r="CT3007" t="s">
        <v>140</v>
      </c>
      <c r="CU3007" t="s">
        <v>139</v>
      </c>
      <c r="CV3007" t="s">
        <v>140</v>
      </c>
      <c r="CW3007" t="s">
        <v>139</v>
      </c>
      <c r="CX3007" t="s">
        <v>140</v>
      </c>
      <c r="CY3007" t="s">
        <v>4874</v>
      </c>
      <c r="CZ3007" s="8">
        <v>16702348866</v>
      </c>
      <c r="DA3007" t="s">
        <v>881</v>
      </c>
      <c r="DB3007" t="s">
        <v>164</v>
      </c>
      <c r="DC3007" t="s">
        <v>139</v>
      </c>
      <c r="DD3007" t="s">
        <v>117</v>
      </c>
    </row>
    <row r="3008" spans="1:114" ht="15" customHeight="1" x14ac:dyDescent="0.35">
      <c r="A3008" t="s">
        <v>11806</v>
      </c>
      <c r="B3008" t="s">
        <v>144</v>
      </c>
      <c r="C3008" s="1">
        <v>45814</v>
      </c>
      <c r="D3008" s="1">
        <v>45869</v>
      </c>
      <c r="E3008" t="s">
        <v>211</v>
      </c>
      <c r="G3008" t="s">
        <v>117</v>
      </c>
      <c r="H3008" t="s">
        <v>117</v>
      </c>
      <c r="I3008" t="s">
        <v>117</v>
      </c>
      <c r="J3008" t="s">
        <v>4711</v>
      </c>
      <c r="K3008" t="s">
        <v>4712</v>
      </c>
      <c r="L3008" t="s">
        <v>4713</v>
      </c>
      <c r="M3008" t="s">
        <v>140</v>
      </c>
      <c r="N3008" t="s">
        <v>136</v>
      </c>
      <c r="O3008" t="s">
        <v>121</v>
      </c>
      <c r="P3008" s="6">
        <v>96950</v>
      </c>
      <c r="Q3008" t="s">
        <v>122</v>
      </c>
      <c r="S3008" s="8">
        <v>16702858687</v>
      </c>
      <c r="U3008" t="s">
        <v>4714</v>
      </c>
      <c r="V3008">
        <v>236220</v>
      </c>
      <c r="W3008" t="s">
        <v>124</v>
      </c>
      <c r="Y3008" t="s">
        <v>4326</v>
      </c>
      <c r="Z3008" t="s">
        <v>4715</v>
      </c>
      <c r="AB3008" t="s">
        <v>270</v>
      </c>
      <c r="AC3008" t="s">
        <v>4713</v>
      </c>
      <c r="AD3008" t="s">
        <v>140</v>
      </c>
      <c r="AE3008" t="s">
        <v>136</v>
      </c>
      <c r="AF3008" t="s">
        <v>121</v>
      </c>
      <c r="AG3008" s="6">
        <v>96950</v>
      </c>
      <c r="AH3008" t="s">
        <v>122</v>
      </c>
      <c r="AJ3008" s="8">
        <v>16702858687</v>
      </c>
      <c r="AL3008" t="s">
        <v>4716</v>
      </c>
      <c r="BE3008" t="str">
        <f>"47-2051.00"</f>
        <v>47-2051.00</v>
      </c>
      <c r="BF3008" t="s">
        <v>10264</v>
      </c>
      <c r="BG3008" t="s">
        <v>11807</v>
      </c>
      <c r="BH3008" t="s">
        <v>10266</v>
      </c>
      <c r="BI3008">
        <v>5</v>
      </c>
      <c r="BJ3008">
        <v>5</v>
      </c>
      <c r="BK3008" s="1">
        <v>45931</v>
      </c>
      <c r="BL3008" s="1">
        <v>46295</v>
      </c>
      <c r="BM3008" s="1">
        <v>45931</v>
      </c>
      <c r="BN3008" s="1">
        <v>46295</v>
      </c>
      <c r="BO3008">
        <v>35</v>
      </c>
      <c r="BP3008">
        <v>0</v>
      </c>
      <c r="BQ3008">
        <v>7</v>
      </c>
      <c r="BR3008">
        <v>7</v>
      </c>
      <c r="BS3008">
        <v>7</v>
      </c>
      <c r="BT3008">
        <v>7</v>
      </c>
      <c r="BU3008">
        <v>7</v>
      </c>
      <c r="BV3008">
        <v>0</v>
      </c>
      <c r="BW3008" t="str">
        <f>"8:00 AM"</f>
        <v>8:00 AM</v>
      </c>
      <c r="BX3008" t="str">
        <f>"5:00 PM"</f>
        <v>5:00 PM</v>
      </c>
      <c r="BY3008" t="s">
        <v>133</v>
      </c>
      <c r="BZ3008">
        <v>0</v>
      </c>
      <c r="CA3008">
        <v>3</v>
      </c>
      <c r="CB3008" t="s">
        <v>117</v>
      </c>
      <c r="CD3008" s="2" t="s">
        <v>11808</v>
      </c>
      <c r="CE3008" t="s">
        <v>4713</v>
      </c>
      <c r="CF3008" t="s">
        <v>140</v>
      </c>
      <c r="CG3008" t="s">
        <v>136</v>
      </c>
      <c r="CH3008" t="s">
        <v>121</v>
      </c>
      <c r="CI3008" s="6">
        <v>96950</v>
      </c>
      <c r="CJ3008" s="10">
        <v>9.7799999999999994</v>
      </c>
      <c r="CK3008" s="10">
        <v>9.7799999999999994</v>
      </c>
      <c r="CL3008" s="10">
        <v>14.67</v>
      </c>
      <c r="CM3008" s="10">
        <v>14.67</v>
      </c>
      <c r="CN3008" t="s">
        <v>137</v>
      </c>
      <c r="CO3008" t="s">
        <v>11809</v>
      </c>
      <c r="CP3008" t="s">
        <v>138</v>
      </c>
      <c r="CR3008" t="s">
        <v>117</v>
      </c>
      <c r="CS3008" t="s">
        <v>139</v>
      </c>
      <c r="CT3008" t="s">
        <v>140</v>
      </c>
      <c r="CU3008" t="s">
        <v>139</v>
      </c>
      <c r="CV3008" t="s">
        <v>140</v>
      </c>
      <c r="CW3008" t="s">
        <v>139</v>
      </c>
      <c r="CX3008" t="s">
        <v>140</v>
      </c>
      <c r="CY3008" t="s">
        <v>1686</v>
      </c>
      <c r="CZ3008" s="8">
        <v>16702858687</v>
      </c>
      <c r="DA3008" t="s">
        <v>4720</v>
      </c>
      <c r="DB3008" t="s">
        <v>140</v>
      </c>
      <c r="DC3008" t="s">
        <v>139</v>
      </c>
      <c r="DD3008" t="s">
        <v>117</v>
      </c>
    </row>
    <row r="3009" spans="1:108" ht="15" customHeight="1" x14ac:dyDescent="0.35">
      <c r="A3009" t="s">
        <v>13516</v>
      </c>
      <c r="B3009" t="s">
        <v>166</v>
      </c>
      <c r="C3009" s="1">
        <v>45814</v>
      </c>
      <c r="D3009" s="1">
        <v>45869</v>
      </c>
      <c r="E3009" t="s">
        <v>211</v>
      </c>
      <c r="G3009" t="s">
        <v>139</v>
      </c>
      <c r="H3009" t="s">
        <v>117</v>
      </c>
      <c r="I3009" t="s">
        <v>117</v>
      </c>
      <c r="J3009" t="s">
        <v>7586</v>
      </c>
      <c r="K3009" t="s">
        <v>13517</v>
      </c>
      <c r="L3009" t="s">
        <v>7594</v>
      </c>
      <c r="N3009" t="s">
        <v>120</v>
      </c>
      <c r="O3009" t="s">
        <v>121</v>
      </c>
      <c r="P3009" s="6">
        <v>96950</v>
      </c>
      <c r="Q3009" t="s">
        <v>122</v>
      </c>
      <c r="R3009" t="s">
        <v>12193</v>
      </c>
      <c r="S3009" s="8">
        <v>16702351444</v>
      </c>
      <c r="U3009" t="s">
        <v>7589</v>
      </c>
      <c r="V3009">
        <v>56199</v>
      </c>
      <c r="W3009" t="s">
        <v>150</v>
      </c>
      <c r="X3009" t="s">
        <v>139</v>
      </c>
      <c r="Y3009" t="s">
        <v>1701</v>
      </c>
      <c r="Z3009" t="s">
        <v>1737</v>
      </c>
      <c r="AA3009" t="s">
        <v>1738</v>
      </c>
      <c r="AB3009" t="s">
        <v>7590</v>
      </c>
      <c r="AC3009" t="s">
        <v>2739</v>
      </c>
      <c r="AE3009" t="s">
        <v>120</v>
      </c>
      <c r="AF3009" t="s">
        <v>121</v>
      </c>
      <c r="AG3009" s="6">
        <v>96950</v>
      </c>
      <c r="AH3009" t="s">
        <v>122</v>
      </c>
      <c r="AI3009" t="s">
        <v>382</v>
      </c>
      <c r="AJ3009" s="8">
        <v>16702351444</v>
      </c>
      <c r="AL3009" t="s">
        <v>7591</v>
      </c>
      <c r="BE3009" t="str">
        <f>"49-9071.00"</f>
        <v>49-9071.00</v>
      </c>
      <c r="BF3009" t="s">
        <v>156</v>
      </c>
      <c r="BG3009" t="s">
        <v>13518</v>
      </c>
      <c r="BH3009" t="s">
        <v>6920</v>
      </c>
      <c r="BI3009">
        <v>1</v>
      </c>
      <c r="BK3009" s="1">
        <v>45931</v>
      </c>
      <c r="BL3009" s="1">
        <v>47026</v>
      </c>
      <c r="BO3009">
        <v>35</v>
      </c>
      <c r="BP3009">
        <v>0</v>
      </c>
      <c r="BQ3009">
        <v>7</v>
      </c>
      <c r="BR3009">
        <v>7</v>
      </c>
      <c r="BS3009">
        <v>7</v>
      </c>
      <c r="BT3009">
        <v>7</v>
      </c>
      <c r="BU3009">
        <v>7</v>
      </c>
      <c r="BV3009">
        <v>0</v>
      </c>
      <c r="BW3009" t="str">
        <f>"8:00 AM"</f>
        <v>8:00 AM</v>
      </c>
      <c r="BX3009" t="str">
        <f>"4:00 PM"</f>
        <v>4:00 PM</v>
      </c>
      <c r="BY3009" t="s">
        <v>159</v>
      </c>
      <c r="BZ3009">
        <v>0</v>
      </c>
      <c r="CA3009">
        <v>24</v>
      </c>
      <c r="CB3009" t="s">
        <v>117</v>
      </c>
      <c r="CD3009" t="s">
        <v>13519</v>
      </c>
      <c r="CE3009" t="s">
        <v>7594</v>
      </c>
      <c r="CG3009" t="s">
        <v>120</v>
      </c>
      <c r="CH3009" t="s">
        <v>121</v>
      </c>
      <c r="CI3009" s="6">
        <v>96950</v>
      </c>
      <c r="CJ3009" s="10">
        <v>9.75</v>
      </c>
      <c r="CK3009" s="10">
        <v>9.75</v>
      </c>
      <c r="CL3009" s="10">
        <v>14.63</v>
      </c>
      <c r="CM3009" s="10">
        <v>14.63</v>
      </c>
      <c r="CN3009" t="s">
        <v>137</v>
      </c>
      <c r="CP3009" t="s">
        <v>138</v>
      </c>
      <c r="CR3009" t="s">
        <v>139</v>
      </c>
      <c r="CS3009" t="s">
        <v>139</v>
      </c>
      <c r="CT3009" t="s">
        <v>139</v>
      </c>
      <c r="CU3009" t="s">
        <v>139</v>
      </c>
      <c r="CV3009" t="s">
        <v>140</v>
      </c>
      <c r="CW3009" t="s">
        <v>139</v>
      </c>
      <c r="CX3009" t="s">
        <v>140</v>
      </c>
      <c r="CY3009" t="s">
        <v>13520</v>
      </c>
      <c r="CZ3009" s="8">
        <v>16702351444</v>
      </c>
      <c r="DA3009" t="s">
        <v>7591</v>
      </c>
      <c r="DB3009" t="s">
        <v>140</v>
      </c>
      <c r="DC3009" t="s">
        <v>139</v>
      </c>
      <c r="DD3009" t="s">
        <v>139</v>
      </c>
    </row>
    <row r="3010" spans="1:108" ht="15" customHeight="1" x14ac:dyDescent="0.35">
      <c r="A3010" t="s">
        <v>4710</v>
      </c>
      <c r="B3010" t="s">
        <v>144</v>
      </c>
      <c r="C3010" s="1">
        <v>45814</v>
      </c>
      <c r="D3010" s="1">
        <v>45869</v>
      </c>
      <c r="E3010" t="s">
        <v>211</v>
      </c>
      <c r="G3010" t="s">
        <v>117</v>
      </c>
      <c r="H3010" t="s">
        <v>117</v>
      </c>
      <c r="I3010" t="s">
        <v>117</v>
      </c>
      <c r="J3010" t="s">
        <v>4711</v>
      </c>
      <c r="K3010" t="s">
        <v>4712</v>
      </c>
      <c r="L3010" t="s">
        <v>4713</v>
      </c>
      <c r="M3010" t="s">
        <v>140</v>
      </c>
      <c r="N3010" t="s">
        <v>136</v>
      </c>
      <c r="O3010" t="s">
        <v>121</v>
      </c>
      <c r="P3010" s="6">
        <v>96950</v>
      </c>
      <c r="Q3010" t="s">
        <v>122</v>
      </c>
      <c r="S3010" s="8">
        <v>16702858687</v>
      </c>
      <c r="U3010" t="s">
        <v>4714</v>
      </c>
      <c r="V3010">
        <v>236220</v>
      </c>
      <c r="W3010" t="s">
        <v>124</v>
      </c>
      <c r="Y3010" t="s">
        <v>4326</v>
      </c>
      <c r="Z3010" t="s">
        <v>4715</v>
      </c>
      <c r="AB3010" t="s">
        <v>270</v>
      </c>
      <c r="AC3010" t="s">
        <v>4713</v>
      </c>
      <c r="AD3010" t="s">
        <v>140</v>
      </c>
      <c r="AE3010" t="s">
        <v>136</v>
      </c>
      <c r="AF3010" t="s">
        <v>121</v>
      </c>
      <c r="AG3010" s="6">
        <v>96950</v>
      </c>
      <c r="AH3010" t="s">
        <v>122</v>
      </c>
      <c r="AJ3010" s="8">
        <v>16702858687</v>
      </c>
      <c r="AL3010" t="s">
        <v>4716</v>
      </c>
      <c r="BE3010" t="str">
        <f>"49-9071.00"</f>
        <v>49-9071.00</v>
      </c>
      <c r="BF3010" t="s">
        <v>156</v>
      </c>
      <c r="BG3010" t="s">
        <v>4717</v>
      </c>
      <c r="BH3010" t="s">
        <v>341</v>
      </c>
      <c r="BI3010">
        <v>3</v>
      </c>
      <c r="BJ3010">
        <v>3</v>
      </c>
      <c r="BK3010" s="1">
        <v>45931</v>
      </c>
      <c r="BL3010" s="1">
        <v>46295</v>
      </c>
      <c r="BM3010" s="1">
        <v>45931</v>
      </c>
      <c r="BN3010" s="1">
        <v>46295</v>
      </c>
      <c r="BO3010">
        <v>35</v>
      </c>
      <c r="BP3010">
        <v>0</v>
      </c>
      <c r="BQ3010">
        <v>7</v>
      </c>
      <c r="BR3010">
        <v>7</v>
      </c>
      <c r="BS3010">
        <v>7</v>
      </c>
      <c r="BT3010">
        <v>7</v>
      </c>
      <c r="BU3010">
        <v>7</v>
      </c>
      <c r="BV3010">
        <v>0</v>
      </c>
      <c r="BW3010" t="str">
        <f>"8:00 AM"</f>
        <v>8:00 AM</v>
      </c>
      <c r="BX3010" t="str">
        <f>"5:00 PM"</f>
        <v>5:00 PM</v>
      </c>
      <c r="BY3010" t="s">
        <v>159</v>
      </c>
      <c r="BZ3010">
        <v>0</v>
      </c>
      <c r="CA3010">
        <v>24</v>
      </c>
      <c r="CB3010" t="s">
        <v>117</v>
      </c>
      <c r="CD3010" s="2" t="s">
        <v>4718</v>
      </c>
      <c r="CE3010" t="s">
        <v>4713</v>
      </c>
      <c r="CF3010" t="s">
        <v>140</v>
      </c>
      <c r="CG3010" t="s">
        <v>136</v>
      </c>
      <c r="CH3010" t="s">
        <v>121</v>
      </c>
      <c r="CI3010" s="6">
        <v>96950</v>
      </c>
      <c r="CJ3010" s="10">
        <v>9.75</v>
      </c>
      <c r="CK3010" s="10">
        <v>9.75</v>
      </c>
      <c r="CL3010" s="10">
        <v>14.62</v>
      </c>
      <c r="CM3010" s="10">
        <v>14.62</v>
      </c>
      <c r="CN3010" t="s">
        <v>137</v>
      </c>
      <c r="CO3010" t="s">
        <v>4719</v>
      </c>
      <c r="CP3010" t="s">
        <v>138</v>
      </c>
      <c r="CR3010" t="s">
        <v>117</v>
      </c>
      <c r="CS3010" t="s">
        <v>139</v>
      </c>
      <c r="CT3010" t="s">
        <v>140</v>
      </c>
      <c r="CU3010" t="s">
        <v>139</v>
      </c>
      <c r="CV3010" t="s">
        <v>140</v>
      </c>
      <c r="CW3010" t="s">
        <v>139</v>
      </c>
      <c r="CX3010" t="s">
        <v>140</v>
      </c>
      <c r="CY3010" t="s">
        <v>1686</v>
      </c>
      <c r="CZ3010" s="8">
        <v>16702858687</v>
      </c>
      <c r="DA3010" t="s">
        <v>4720</v>
      </c>
      <c r="DB3010" t="s">
        <v>140</v>
      </c>
      <c r="DC3010" t="s">
        <v>139</v>
      </c>
      <c r="DD3010" t="s">
        <v>117</v>
      </c>
    </row>
    <row r="3011" spans="1:108" ht="15" customHeight="1" x14ac:dyDescent="0.35">
      <c r="A3011" t="s">
        <v>15025</v>
      </c>
      <c r="B3011" t="s">
        <v>144</v>
      </c>
      <c r="C3011" s="1">
        <v>45814</v>
      </c>
      <c r="D3011" s="1">
        <v>45869</v>
      </c>
      <c r="E3011" t="s">
        <v>116</v>
      </c>
      <c r="F3011" s="1">
        <v>45898</v>
      </c>
      <c r="G3011" t="s">
        <v>139</v>
      </c>
      <c r="H3011" t="s">
        <v>117</v>
      </c>
      <c r="I3011" t="s">
        <v>117</v>
      </c>
      <c r="J3011" t="s">
        <v>15026</v>
      </c>
      <c r="K3011" t="s">
        <v>15027</v>
      </c>
      <c r="L3011" t="s">
        <v>15028</v>
      </c>
      <c r="M3011" t="s">
        <v>15029</v>
      </c>
      <c r="N3011" t="s">
        <v>120</v>
      </c>
      <c r="O3011" t="s">
        <v>121</v>
      </c>
      <c r="P3011" s="6">
        <v>96950</v>
      </c>
      <c r="Q3011" t="s">
        <v>122</v>
      </c>
      <c r="S3011" s="8">
        <v>16702350467</v>
      </c>
      <c r="U3011" t="s">
        <v>15030</v>
      </c>
      <c r="V3011">
        <v>484110</v>
      </c>
      <c r="W3011" t="s">
        <v>124</v>
      </c>
      <c r="Y3011" t="s">
        <v>268</v>
      </c>
      <c r="Z3011" t="s">
        <v>15031</v>
      </c>
      <c r="AB3011" t="s">
        <v>128</v>
      </c>
      <c r="AC3011" t="s">
        <v>15028</v>
      </c>
      <c r="AD3011" t="s">
        <v>15029</v>
      </c>
      <c r="AE3011" t="s">
        <v>120</v>
      </c>
      <c r="AF3011" t="s">
        <v>121</v>
      </c>
      <c r="AG3011" s="6">
        <v>96950</v>
      </c>
      <c r="AH3011" t="s">
        <v>122</v>
      </c>
      <c r="AJ3011" s="8">
        <v>16702350467</v>
      </c>
      <c r="AL3011" t="s">
        <v>15032</v>
      </c>
      <c r="BE3011" t="str">
        <f>"53-3032.00"</f>
        <v>53-3032.00</v>
      </c>
      <c r="BF3011" t="s">
        <v>4159</v>
      </c>
      <c r="BG3011" t="s">
        <v>15033</v>
      </c>
      <c r="BH3011" t="s">
        <v>4159</v>
      </c>
      <c r="BI3011">
        <v>1</v>
      </c>
      <c r="BJ3011">
        <v>1</v>
      </c>
      <c r="BK3011" s="1">
        <v>45900</v>
      </c>
      <c r="BL3011" s="1">
        <v>46995</v>
      </c>
      <c r="BM3011" s="1">
        <v>45900</v>
      </c>
      <c r="BN3011" s="1">
        <v>46995</v>
      </c>
      <c r="BO3011">
        <v>35</v>
      </c>
      <c r="BP3011">
        <v>0</v>
      </c>
      <c r="BQ3011">
        <v>7</v>
      </c>
      <c r="BR3011">
        <v>7</v>
      </c>
      <c r="BS3011">
        <v>7</v>
      </c>
      <c r="BT3011">
        <v>7</v>
      </c>
      <c r="BU3011">
        <v>7</v>
      </c>
      <c r="BV3011">
        <v>0</v>
      </c>
      <c r="BW3011" t="str">
        <f>"8:00 AM"</f>
        <v>8:00 AM</v>
      </c>
      <c r="BX3011" t="str">
        <f>"4:00 PM"</f>
        <v>4:00 PM</v>
      </c>
      <c r="BY3011" t="s">
        <v>159</v>
      </c>
      <c r="BZ3011">
        <v>0</v>
      </c>
      <c r="CA3011">
        <v>12</v>
      </c>
      <c r="CB3011" t="s">
        <v>117</v>
      </c>
      <c r="CD3011" t="s">
        <v>15034</v>
      </c>
      <c r="CE3011" t="s">
        <v>15028</v>
      </c>
      <c r="CF3011" t="s">
        <v>15035</v>
      </c>
      <c r="CG3011" t="s">
        <v>120</v>
      </c>
      <c r="CH3011" t="s">
        <v>121</v>
      </c>
      <c r="CI3011" s="6">
        <v>96950</v>
      </c>
      <c r="CJ3011" s="10">
        <v>11.31</v>
      </c>
      <c r="CK3011" s="10">
        <v>11.31</v>
      </c>
      <c r="CL3011" s="10">
        <v>16.97</v>
      </c>
      <c r="CM3011" s="10">
        <v>16.97</v>
      </c>
      <c r="CN3011" t="s">
        <v>137</v>
      </c>
      <c r="CO3011" t="s">
        <v>140</v>
      </c>
      <c r="CP3011" t="s">
        <v>138</v>
      </c>
      <c r="CR3011" t="s">
        <v>117</v>
      </c>
      <c r="CS3011" t="s">
        <v>139</v>
      </c>
      <c r="CT3011" t="s">
        <v>140</v>
      </c>
      <c r="CU3011" t="s">
        <v>139</v>
      </c>
      <c r="CV3011" t="s">
        <v>140</v>
      </c>
      <c r="CW3011" t="s">
        <v>139</v>
      </c>
      <c r="CX3011" t="s">
        <v>140</v>
      </c>
      <c r="CY3011" t="s">
        <v>140</v>
      </c>
      <c r="CZ3011" s="8">
        <v>16702350467</v>
      </c>
      <c r="DA3011" t="s">
        <v>15032</v>
      </c>
      <c r="DB3011" t="s">
        <v>164</v>
      </c>
      <c r="DC3011" t="s">
        <v>139</v>
      </c>
      <c r="DD3011" t="s">
        <v>117</v>
      </c>
    </row>
    <row r="3012" spans="1:108" ht="15" customHeight="1" x14ac:dyDescent="0.35">
      <c r="A3012" t="s">
        <v>16233</v>
      </c>
      <c r="B3012" t="s">
        <v>166</v>
      </c>
      <c r="C3012" s="1">
        <v>45814</v>
      </c>
      <c r="D3012" s="1">
        <v>45869</v>
      </c>
      <c r="E3012" t="s">
        <v>211</v>
      </c>
      <c r="G3012" t="s">
        <v>117</v>
      </c>
      <c r="H3012" t="s">
        <v>117</v>
      </c>
      <c r="I3012" t="s">
        <v>117</v>
      </c>
      <c r="J3012" t="s">
        <v>6452</v>
      </c>
      <c r="K3012" t="s">
        <v>4052</v>
      </c>
      <c r="L3012" t="s">
        <v>1758</v>
      </c>
      <c r="N3012" t="s">
        <v>136</v>
      </c>
      <c r="O3012" t="s">
        <v>121</v>
      </c>
      <c r="P3012" s="6">
        <v>96950</v>
      </c>
      <c r="Q3012" t="s">
        <v>122</v>
      </c>
      <c r="S3012" s="8">
        <v>16702347898</v>
      </c>
      <c r="U3012" t="s">
        <v>4054</v>
      </c>
      <c r="V3012">
        <v>561320</v>
      </c>
      <c r="W3012" t="s">
        <v>124</v>
      </c>
      <c r="Y3012" t="s">
        <v>1760</v>
      </c>
      <c r="Z3012" t="s">
        <v>203</v>
      </c>
      <c r="AA3012" t="s">
        <v>2595</v>
      </c>
      <c r="AB3012" t="s">
        <v>474</v>
      </c>
      <c r="AC3012" t="s">
        <v>1758</v>
      </c>
      <c r="AE3012" t="s">
        <v>136</v>
      </c>
      <c r="AF3012" t="s">
        <v>121</v>
      </c>
      <c r="AG3012" s="6">
        <v>96950</v>
      </c>
      <c r="AH3012" t="s">
        <v>122</v>
      </c>
      <c r="AJ3012" s="8">
        <v>16702347898</v>
      </c>
      <c r="AL3012" t="s">
        <v>4055</v>
      </c>
      <c r="BE3012" t="str">
        <f>"37-2011.00"</f>
        <v>37-2011.00</v>
      </c>
      <c r="BF3012" t="s">
        <v>701</v>
      </c>
      <c r="BG3012" t="s">
        <v>15313</v>
      </c>
      <c r="BH3012" t="s">
        <v>1270</v>
      </c>
      <c r="BI3012">
        <v>3</v>
      </c>
      <c r="BK3012" s="1">
        <v>45931</v>
      </c>
      <c r="BL3012" s="1">
        <v>46295</v>
      </c>
      <c r="BO3012">
        <v>35</v>
      </c>
      <c r="BP3012">
        <v>0</v>
      </c>
      <c r="BQ3012">
        <v>7</v>
      </c>
      <c r="BR3012">
        <v>7</v>
      </c>
      <c r="BS3012">
        <v>7</v>
      </c>
      <c r="BT3012">
        <v>7</v>
      </c>
      <c r="BU3012">
        <v>7</v>
      </c>
      <c r="BV3012">
        <v>0</v>
      </c>
      <c r="BW3012" t="str">
        <f>"8:00 AM"</f>
        <v>8:00 AM</v>
      </c>
      <c r="BX3012" t="str">
        <f>"12:00 PM"</f>
        <v>12:00 PM</v>
      </c>
      <c r="BY3012" t="s">
        <v>133</v>
      </c>
      <c r="BZ3012">
        <v>0</v>
      </c>
      <c r="CA3012">
        <v>3</v>
      </c>
      <c r="CB3012" t="s">
        <v>117</v>
      </c>
      <c r="CD3012" s="2" t="s">
        <v>16234</v>
      </c>
      <c r="CE3012" t="s">
        <v>1758</v>
      </c>
      <c r="CG3012" t="s">
        <v>136</v>
      </c>
      <c r="CH3012" t="s">
        <v>121</v>
      </c>
      <c r="CI3012" s="6">
        <v>96950</v>
      </c>
      <c r="CJ3012" s="10">
        <v>8.2899999999999991</v>
      </c>
      <c r="CK3012" s="10">
        <v>8.2899999999999991</v>
      </c>
      <c r="CL3012" s="10">
        <v>12.43</v>
      </c>
      <c r="CM3012" s="10">
        <v>12.43</v>
      </c>
      <c r="CN3012" t="s">
        <v>137</v>
      </c>
      <c r="CO3012" t="s">
        <v>164</v>
      </c>
      <c r="CP3012" t="s">
        <v>138</v>
      </c>
      <c r="CR3012" t="s">
        <v>117</v>
      </c>
      <c r="CS3012" t="s">
        <v>139</v>
      </c>
      <c r="CT3012" t="s">
        <v>140</v>
      </c>
      <c r="CU3012" t="s">
        <v>139</v>
      </c>
      <c r="CV3012" t="s">
        <v>140</v>
      </c>
      <c r="CW3012" t="s">
        <v>139</v>
      </c>
      <c r="CX3012" t="s">
        <v>140</v>
      </c>
      <c r="CY3012" t="s">
        <v>16235</v>
      </c>
      <c r="CZ3012" s="8">
        <v>16702347898</v>
      </c>
      <c r="DA3012" t="s">
        <v>4055</v>
      </c>
      <c r="DB3012" t="s">
        <v>164</v>
      </c>
      <c r="DC3012" t="s">
        <v>139</v>
      </c>
      <c r="DD3012" t="s">
        <v>117</v>
      </c>
    </row>
    <row r="3013" spans="1:108" ht="15" customHeight="1" x14ac:dyDescent="0.35">
      <c r="A3013" t="s">
        <v>331</v>
      </c>
      <c r="B3013" t="s">
        <v>144</v>
      </c>
      <c r="C3013" s="1">
        <v>45814</v>
      </c>
      <c r="D3013" s="1">
        <v>45869</v>
      </c>
      <c r="E3013" t="s">
        <v>116</v>
      </c>
      <c r="F3013" s="1">
        <v>45930</v>
      </c>
      <c r="G3013" t="s">
        <v>117</v>
      </c>
      <c r="H3013" t="s">
        <v>117</v>
      </c>
      <c r="I3013" t="s">
        <v>117</v>
      </c>
      <c r="J3013" t="s">
        <v>199</v>
      </c>
      <c r="L3013" t="s">
        <v>200</v>
      </c>
      <c r="N3013" t="s">
        <v>136</v>
      </c>
      <c r="O3013" t="s">
        <v>121</v>
      </c>
      <c r="P3013" s="6">
        <v>96950</v>
      </c>
      <c r="Q3013" t="s">
        <v>122</v>
      </c>
      <c r="S3013" s="8">
        <v>16702358748</v>
      </c>
      <c r="U3013" t="s">
        <v>201</v>
      </c>
      <c r="V3013">
        <v>23622</v>
      </c>
      <c r="W3013" t="s">
        <v>124</v>
      </c>
      <c r="Y3013" t="s">
        <v>202</v>
      </c>
      <c r="Z3013" t="s">
        <v>203</v>
      </c>
      <c r="AA3013" t="s">
        <v>204</v>
      </c>
      <c r="AB3013" t="s">
        <v>205</v>
      </c>
      <c r="AC3013" t="s">
        <v>200</v>
      </c>
      <c r="AE3013" t="s">
        <v>136</v>
      </c>
      <c r="AF3013" t="s">
        <v>121</v>
      </c>
      <c r="AG3013" s="6">
        <v>96950</v>
      </c>
      <c r="AH3013" t="s">
        <v>122</v>
      </c>
      <c r="AJ3013" s="8">
        <v>16702358748</v>
      </c>
      <c r="AL3013" t="s">
        <v>206</v>
      </c>
      <c r="BE3013" t="str">
        <f>"49-9071.00"</f>
        <v>49-9071.00</v>
      </c>
      <c r="BF3013" t="s">
        <v>156</v>
      </c>
      <c r="BG3013" t="s">
        <v>207</v>
      </c>
      <c r="BH3013" t="s">
        <v>208</v>
      </c>
      <c r="BI3013">
        <v>5</v>
      </c>
      <c r="BJ3013">
        <v>5</v>
      </c>
      <c r="BK3013" s="1">
        <v>45932</v>
      </c>
      <c r="BL3013" s="1">
        <v>46296</v>
      </c>
      <c r="BM3013" s="1">
        <v>45932</v>
      </c>
      <c r="BN3013" s="1">
        <v>46296</v>
      </c>
      <c r="BO3013">
        <v>35</v>
      </c>
      <c r="BP3013">
        <v>0</v>
      </c>
      <c r="BQ3013">
        <v>7</v>
      </c>
      <c r="BR3013">
        <v>7</v>
      </c>
      <c r="BS3013">
        <v>7</v>
      </c>
      <c r="BT3013">
        <v>7</v>
      </c>
      <c r="BU3013">
        <v>7</v>
      </c>
      <c r="BV3013">
        <v>0</v>
      </c>
      <c r="BW3013" t="str">
        <f>"8:00 AM"</f>
        <v>8:00 AM</v>
      </c>
      <c r="BX3013" t="str">
        <f>"4:00 PM"</f>
        <v>4:00 PM</v>
      </c>
      <c r="BY3013" t="s">
        <v>159</v>
      </c>
      <c r="BZ3013">
        <v>0</v>
      </c>
      <c r="CA3013">
        <v>12</v>
      </c>
      <c r="CB3013" t="s">
        <v>117</v>
      </c>
      <c r="CD3013" t="s">
        <v>133</v>
      </c>
      <c r="CE3013" t="s">
        <v>200</v>
      </c>
      <c r="CG3013" t="s">
        <v>136</v>
      </c>
      <c r="CH3013" t="s">
        <v>121</v>
      </c>
      <c r="CI3013" s="6">
        <v>96950</v>
      </c>
      <c r="CJ3013" s="10">
        <v>9.75</v>
      </c>
      <c r="CK3013" s="10">
        <v>9.75</v>
      </c>
      <c r="CL3013" s="10">
        <v>14.62</v>
      </c>
      <c r="CM3013" s="10">
        <v>14.62</v>
      </c>
      <c r="CN3013" t="s">
        <v>137</v>
      </c>
      <c r="CO3013" t="s">
        <v>164</v>
      </c>
      <c r="CP3013" t="s">
        <v>209</v>
      </c>
      <c r="CR3013" t="s">
        <v>117</v>
      </c>
      <c r="CS3013" t="s">
        <v>139</v>
      </c>
      <c r="CT3013" t="s">
        <v>140</v>
      </c>
      <c r="CU3013" t="s">
        <v>139</v>
      </c>
      <c r="CV3013" t="s">
        <v>140</v>
      </c>
      <c r="CW3013" t="s">
        <v>139</v>
      </c>
      <c r="CX3013" t="s">
        <v>140</v>
      </c>
      <c r="CY3013" t="s">
        <v>17407</v>
      </c>
      <c r="CZ3013" s="8">
        <v>16702358748</v>
      </c>
      <c r="DA3013" t="s">
        <v>206</v>
      </c>
      <c r="DB3013" t="s">
        <v>164</v>
      </c>
      <c r="DC3013" t="s">
        <v>139</v>
      </c>
      <c r="DD3013" t="s">
        <v>117</v>
      </c>
    </row>
    <row r="3014" spans="1:108" ht="15" customHeight="1" x14ac:dyDescent="0.35">
      <c r="A3014" t="s">
        <v>198</v>
      </c>
      <c r="B3014" t="s">
        <v>144</v>
      </c>
      <c r="C3014" s="1">
        <v>45814</v>
      </c>
      <c r="D3014" s="1">
        <v>45869</v>
      </c>
      <c r="E3014" t="s">
        <v>116</v>
      </c>
      <c r="F3014" s="1">
        <v>45930</v>
      </c>
      <c r="G3014" t="s">
        <v>117</v>
      </c>
      <c r="H3014" t="s">
        <v>117</v>
      </c>
      <c r="I3014" t="s">
        <v>117</v>
      </c>
      <c r="J3014" t="s">
        <v>199</v>
      </c>
      <c r="L3014" t="s">
        <v>200</v>
      </c>
      <c r="N3014" t="s">
        <v>136</v>
      </c>
      <c r="O3014" t="s">
        <v>121</v>
      </c>
      <c r="P3014" s="6">
        <v>96950</v>
      </c>
      <c r="Q3014" t="s">
        <v>122</v>
      </c>
      <c r="S3014" s="8">
        <v>16702358748</v>
      </c>
      <c r="U3014" t="s">
        <v>201</v>
      </c>
      <c r="V3014">
        <v>23622</v>
      </c>
      <c r="W3014" t="s">
        <v>124</v>
      </c>
      <c r="Y3014" t="s">
        <v>202</v>
      </c>
      <c r="Z3014" t="s">
        <v>203</v>
      </c>
      <c r="AA3014" t="s">
        <v>204</v>
      </c>
      <c r="AB3014" t="s">
        <v>205</v>
      </c>
      <c r="AC3014" t="s">
        <v>200</v>
      </c>
      <c r="AE3014" t="s">
        <v>136</v>
      </c>
      <c r="AF3014" t="s">
        <v>121</v>
      </c>
      <c r="AG3014" s="6">
        <v>96950</v>
      </c>
      <c r="AH3014" t="s">
        <v>122</v>
      </c>
      <c r="AJ3014" s="8">
        <v>16702358748</v>
      </c>
      <c r="AL3014" t="s">
        <v>206</v>
      </c>
      <c r="BE3014" t="str">
        <f>"49-9071.00"</f>
        <v>49-9071.00</v>
      </c>
      <c r="BF3014" t="s">
        <v>156</v>
      </c>
      <c r="BG3014" t="s">
        <v>207</v>
      </c>
      <c r="BH3014" t="s">
        <v>208</v>
      </c>
      <c r="BI3014">
        <v>4</v>
      </c>
      <c r="BJ3014">
        <v>4</v>
      </c>
      <c r="BK3014" s="1">
        <v>45932</v>
      </c>
      <c r="BL3014" s="1">
        <v>46296</v>
      </c>
      <c r="BM3014" s="1">
        <v>45932</v>
      </c>
      <c r="BN3014" s="1">
        <v>46296</v>
      </c>
      <c r="BO3014">
        <v>35</v>
      </c>
      <c r="BP3014">
        <v>0</v>
      </c>
      <c r="BQ3014">
        <v>7</v>
      </c>
      <c r="BR3014">
        <v>7</v>
      </c>
      <c r="BS3014">
        <v>7</v>
      </c>
      <c r="BT3014">
        <v>7</v>
      </c>
      <c r="BU3014">
        <v>7</v>
      </c>
      <c r="BV3014">
        <v>0</v>
      </c>
      <c r="BW3014" t="str">
        <f>"8:00 AM"</f>
        <v>8:00 AM</v>
      </c>
      <c r="BX3014" t="str">
        <f>"4:00 PM"</f>
        <v>4:00 PM</v>
      </c>
      <c r="BY3014" t="s">
        <v>159</v>
      </c>
      <c r="BZ3014">
        <v>0</v>
      </c>
      <c r="CA3014">
        <v>12</v>
      </c>
      <c r="CB3014" t="s">
        <v>117</v>
      </c>
      <c r="CD3014" t="s">
        <v>133</v>
      </c>
      <c r="CE3014" t="s">
        <v>200</v>
      </c>
      <c r="CG3014" t="s">
        <v>136</v>
      </c>
      <c r="CH3014" t="s">
        <v>121</v>
      </c>
      <c r="CI3014" s="6">
        <v>96950</v>
      </c>
      <c r="CJ3014" s="10">
        <v>9.75</v>
      </c>
      <c r="CK3014" s="10">
        <v>9.75</v>
      </c>
      <c r="CL3014" s="10">
        <v>14.62</v>
      </c>
      <c r="CM3014" s="10">
        <v>14.62</v>
      </c>
      <c r="CN3014" t="s">
        <v>137</v>
      </c>
      <c r="CO3014" t="s">
        <v>164</v>
      </c>
      <c r="CP3014" t="s">
        <v>209</v>
      </c>
      <c r="CR3014" t="s">
        <v>117</v>
      </c>
      <c r="CS3014" t="s">
        <v>139</v>
      </c>
      <c r="CT3014" t="s">
        <v>140</v>
      </c>
      <c r="CU3014" t="s">
        <v>139</v>
      </c>
      <c r="CV3014" t="s">
        <v>140</v>
      </c>
      <c r="CW3014" t="s">
        <v>139</v>
      </c>
      <c r="CX3014" t="s">
        <v>140</v>
      </c>
      <c r="CY3014" t="s">
        <v>17407</v>
      </c>
      <c r="CZ3014" s="8">
        <v>16702358748</v>
      </c>
      <c r="DA3014" t="s">
        <v>206</v>
      </c>
      <c r="DB3014" t="s">
        <v>164</v>
      </c>
      <c r="DC3014" t="s">
        <v>139</v>
      </c>
      <c r="DD3014" t="s">
        <v>117</v>
      </c>
    </row>
    <row r="3015" spans="1:108" ht="15" customHeight="1" x14ac:dyDescent="0.35">
      <c r="A3015" t="s">
        <v>4841</v>
      </c>
      <c r="B3015" t="s">
        <v>144</v>
      </c>
      <c r="C3015" s="1">
        <v>45814</v>
      </c>
      <c r="D3015" s="1">
        <v>45869</v>
      </c>
      <c r="E3015" t="s">
        <v>116</v>
      </c>
      <c r="F3015" s="1">
        <v>45943</v>
      </c>
      <c r="G3015" t="s">
        <v>117</v>
      </c>
      <c r="H3015" t="s">
        <v>117</v>
      </c>
      <c r="I3015" t="s">
        <v>117</v>
      </c>
      <c r="J3015" t="s">
        <v>199</v>
      </c>
      <c r="L3015" t="s">
        <v>200</v>
      </c>
      <c r="N3015" t="s">
        <v>136</v>
      </c>
      <c r="O3015" t="s">
        <v>121</v>
      </c>
      <c r="P3015" s="6">
        <v>96950</v>
      </c>
      <c r="Q3015" t="s">
        <v>122</v>
      </c>
      <c r="S3015" s="8">
        <v>16702358748</v>
      </c>
      <c r="U3015" t="s">
        <v>201</v>
      </c>
      <c r="V3015">
        <v>23622</v>
      </c>
      <c r="W3015" t="s">
        <v>124</v>
      </c>
      <c r="Y3015" t="s">
        <v>202</v>
      </c>
      <c r="Z3015" t="s">
        <v>203</v>
      </c>
      <c r="AA3015" t="s">
        <v>204</v>
      </c>
      <c r="AB3015" t="s">
        <v>205</v>
      </c>
      <c r="AC3015" t="s">
        <v>200</v>
      </c>
      <c r="AE3015" t="s">
        <v>136</v>
      </c>
      <c r="AF3015" t="s">
        <v>121</v>
      </c>
      <c r="AG3015" s="6">
        <v>96950</v>
      </c>
      <c r="AH3015" t="s">
        <v>122</v>
      </c>
      <c r="AJ3015" s="8">
        <v>16702358748</v>
      </c>
      <c r="AL3015" t="s">
        <v>206</v>
      </c>
      <c r="BE3015" t="str">
        <f>"49-9071.00"</f>
        <v>49-9071.00</v>
      </c>
      <c r="BF3015" t="s">
        <v>156</v>
      </c>
      <c r="BG3015" t="s">
        <v>207</v>
      </c>
      <c r="BH3015" t="s">
        <v>208</v>
      </c>
      <c r="BI3015">
        <v>6</v>
      </c>
      <c r="BJ3015">
        <v>6</v>
      </c>
      <c r="BK3015" s="1">
        <v>45945</v>
      </c>
      <c r="BL3015" s="1">
        <v>46309</v>
      </c>
      <c r="BM3015" s="1">
        <v>45945</v>
      </c>
      <c r="BN3015" s="1">
        <v>46309</v>
      </c>
      <c r="BO3015">
        <v>35</v>
      </c>
      <c r="BP3015">
        <v>0</v>
      </c>
      <c r="BQ3015">
        <v>7</v>
      </c>
      <c r="BR3015">
        <v>7</v>
      </c>
      <c r="BS3015">
        <v>7</v>
      </c>
      <c r="BT3015">
        <v>7</v>
      </c>
      <c r="BU3015">
        <v>7</v>
      </c>
      <c r="BV3015">
        <v>0</v>
      </c>
      <c r="BW3015" t="str">
        <f>"8:00 AM"</f>
        <v>8:00 AM</v>
      </c>
      <c r="BX3015" t="str">
        <f>"4:00 PM"</f>
        <v>4:00 PM</v>
      </c>
      <c r="BY3015" t="s">
        <v>159</v>
      </c>
      <c r="BZ3015">
        <v>0</v>
      </c>
      <c r="CA3015">
        <v>12</v>
      </c>
      <c r="CB3015" t="s">
        <v>117</v>
      </c>
      <c r="CD3015" t="s">
        <v>133</v>
      </c>
      <c r="CE3015" t="s">
        <v>200</v>
      </c>
      <c r="CG3015" t="s">
        <v>136</v>
      </c>
      <c r="CH3015" t="s">
        <v>121</v>
      </c>
      <c r="CI3015" s="6">
        <v>96950</v>
      </c>
      <c r="CJ3015" s="10">
        <v>9.75</v>
      </c>
      <c r="CK3015" s="10">
        <v>9.75</v>
      </c>
      <c r="CL3015" s="10">
        <v>14.62</v>
      </c>
      <c r="CM3015" s="10">
        <v>14.62</v>
      </c>
      <c r="CN3015" t="s">
        <v>137</v>
      </c>
      <c r="CO3015" t="s">
        <v>164</v>
      </c>
      <c r="CP3015" t="s">
        <v>209</v>
      </c>
      <c r="CR3015" t="s">
        <v>117</v>
      </c>
      <c r="CS3015" t="s">
        <v>139</v>
      </c>
      <c r="CT3015" t="s">
        <v>140</v>
      </c>
      <c r="CU3015" t="s">
        <v>139</v>
      </c>
      <c r="CV3015" t="s">
        <v>140</v>
      </c>
      <c r="CW3015" t="s">
        <v>139</v>
      </c>
      <c r="CX3015" t="s">
        <v>140</v>
      </c>
      <c r="CY3015" t="s">
        <v>17407</v>
      </c>
      <c r="CZ3015" s="8">
        <v>16702358748</v>
      </c>
      <c r="DA3015" t="s">
        <v>206</v>
      </c>
      <c r="DB3015" t="s">
        <v>164</v>
      </c>
      <c r="DC3015" t="s">
        <v>139</v>
      </c>
      <c r="DD3015" t="s">
        <v>117</v>
      </c>
    </row>
    <row r="3016" spans="1:108" ht="15" customHeight="1" x14ac:dyDescent="0.35">
      <c r="A3016" t="s">
        <v>9839</v>
      </c>
      <c r="B3016" t="s">
        <v>144</v>
      </c>
      <c r="C3016" s="1">
        <v>45814</v>
      </c>
      <c r="D3016" s="1">
        <v>45869</v>
      </c>
      <c r="E3016" t="s">
        <v>116</v>
      </c>
      <c r="F3016" s="1">
        <v>45945</v>
      </c>
      <c r="G3016" t="s">
        <v>117</v>
      </c>
      <c r="H3016" t="s">
        <v>117</v>
      </c>
      <c r="I3016" t="s">
        <v>117</v>
      </c>
      <c r="J3016" t="s">
        <v>3774</v>
      </c>
      <c r="L3016" t="s">
        <v>3775</v>
      </c>
      <c r="N3016" t="s">
        <v>136</v>
      </c>
      <c r="O3016" t="s">
        <v>121</v>
      </c>
      <c r="P3016" s="6">
        <v>96950</v>
      </c>
      <c r="Q3016" t="s">
        <v>122</v>
      </c>
      <c r="S3016" s="8">
        <v>16702353637</v>
      </c>
      <c r="U3016" t="s">
        <v>3776</v>
      </c>
      <c r="V3016">
        <v>236220</v>
      </c>
      <c r="W3016" t="s">
        <v>124</v>
      </c>
      <c r="Y3016" t="s">
        <v>3777</v>
      </c>
      <c r="Z3016" t="s">
        <v>3778</v>
      </c>
      <c r="AA3016" t="s">
        <v>3779</v>
      </c>
      <c r="AB3016" t="s">
        <v>205</v>
      </c>
      <c r="AC3016" t="s">
        <v>3781</v>
      </c>
      <c r="AE3016" t="s">
        <v>136</v>
      </c>
      <c r="AF3016" t="s">
        <v>121</v>
      </c>
      <c r="AG3016" s="6">
        <v>96950</v>
      </c>
      <c r="AH3016" t="s">
        <v>122</v>
      </c>
      <c r="AJ3016" s="8">
        <v>16702353637</v>
      </c>
      <c r="AL3016" t="s">
        <v>3782</v>
      </c>
      <c r="BE3016" t="str">
        <f>"49-9071.00"</f>
        <v>49-9071.00</v>
      </c>
      <c r="BF3016" t="s">
        <v>156</v>
      </c>
      <c r="BG3016" t="s">
        <v>5233</v>
      </c>
      <c r="BH3016" t="s">
        <v>3784</v>
      </c>
      <c r="BI3016">
        <v>20</v>
      </c>
      <c r="BJ3016">
        <v>20</v>
      </c>
      <c r="BK3016" s="1">
        <v>45947</v>
      </c>
      <c r="BL3016" s="1">
        <v>46311</v>
      </c>
      <c r="BM3016" s="1">
        <v>45947</v>
      </c>
      <c r="BN3016" s="1">
        <v>46311</v>
      </c>
      <c r="BO3016">
        <v>40</v>
      </c>
      <c r="BP3016">
        <v>0</v>
      </c>
      <c r="BQ3016">
        <v>8</v>
      </c>
      <c r="BR3016">
        <v>8</v>
      </c>
      <c r="BS3016">
        <v>8</v>
      </c>
      <c r="BT3016">
        <v>8</v>
      </c>
      <c r="BU3016">
        <v>8</v>
      </c>
      <c r="BV3016">
        <v>0</v>
      </c>
      <c r="BW3016" t="str">
        <f>"8:00 AM"</f>
        <v>8:00 AM</v>
      </c>
      <c r="BX3016" t="str">
        <f>"5:00 PM"</f>
        <v>5:00 PM</v>
      </c>
      <c r="BY3016" t="s">
        <v>133</v>
      </c>
      <c r="BZ3016">
        <v>0</v>
      </c>
      <c r="CA3016">
        <v>12</v>
      </c>
      <c r="CB3016" t="s">
        <v>117</v>
      </c>
      <c r="CD3016" t="s">
        <v>5234</v>
      </c>
      <c r="CE3016" t="s">
        <v>3781</v>
      </c>
      <c r="CG3016" t="s">
        <v>136</v>
      </c>
      <c r="CH3016" t="s">
        <v>121</v>
      </c>
      <c r="CI3016" s="6">
        <v>96950</v>
      </c>
      <c r="CJ3016" s="10">
        <v>9.75</v>
      </c>
      <c r="CK3016" s="10">
        <v>9.75</v>
      </c>
      <c r="CL3016" s="10">
        <v>14.62</v>
      </c>
      <c r="CM3016" s="10">
        <v>14.62</v>
      </c>
      <c r="CN3016" t="s">
        <v>137</v>
      </c>
      <c r="CP3016" t="s">
        <v>138</v>
      </c>
      <c r="CR3016" t="s">
        <v>139</v>
      </c>
      <c r="CS3016" t="s">
        <v>139</v>
      </c>
      <c r="CT3016" t="s">
        <v>139</v>
      </c>
      <c r="CU3016" t="s">
        <v>139</v>
      </c>
      <c r="CV3016" t="s">
        <v>140</v>
      </c>
      <c r="CW3016" t="s">
        <v>139</v>
      </c>
      <c r="CX3016" t="s">
        <v>140</v>
      </c>
      <c r="CY3016" t="s">
        <v>3786</v>
      </c>
      <c r="CZ3016" s="8">
        <v>16702353637</v>
      </c>
      <c r="DA3016" t="s">
        <v>3782</v>
      </c>
      <c r="DB3016" t="s">
        <v>1257</v>
      </c>
      <c r="DC3016" t="s">
        <v>139</v>
      </c>
      <c r="DD3016" t="s">
        <v>117</v>
      </c>
    </row>
    <row r="3017" spans="1:108" ht="15" customHeight="1" x14ac:dyDescent="0.35">
      <c r="A3017" t="s">
        <v>4905</v>
      </c>
      <c r="B3017" t="s">
        <v>144</v>
      </c>
      <c r="C3017" s="1">
        <v>45815</v>
      </c>
      <c r="D3017" s="1">
        <v>45869</v>
      </c>
      <c r="E3017" t="s">
        <v>116</v>
      </c>
      <c r="F3017" s="1">
        <v>45929</v>
      </c>
      <c r="G3017" t="s">
        <v>139</v>
      </c>
      <c r="H3017" t="s">
        <v>117</v>
      </c>
      <c r="I3017" t="s">
        <v>117</v>
      </c>
      <c r="J3017" t="s">
        <v>4906</v>
      </c>
      <c r="K3017" t="s">
        <v>4907</v>
      </c>
      <c r="L3017" t="s">
        <v>4908</v>
      </c>
      <c r="M3017" t="s">
        <v>4909</v>
      </c>
      <c r="N3017" t="s">
        <v>120</v>
      </c>
      <c r="O3017" t="s">
        <v>121</v>
      </c>
      <c r="P3017" s="6">
        <v>96950</v>
      </c>
      <c r="Q3017" t="s">
        <v>122</v>
      </c>
      <c r="S3017" s="8">
        <v>16704839942</v>
      </c>
      <c r="U3017" t="s">
        <v>4910</v>
      </c>
      <c r="V3017">
        <v>236115</v>
      </c>
      <c r="W3017" t="s">
        <v>124</v>
      </c>
      <c r="Y3017" t="s">
        <v>1840</v>
      </c>
      <c r="Z3017" t="s">
        <v>4911</v>
      </c>
      <c r="AA3017" t="s">
        <v>4912</v>
      </c>
      <c r="AB3017" t="s">
        <v>128</v>
      </c>
      <c r="AC3017" t="s">
        <v>4913</v>
      </c>
      <c r="AE3017" t="s">
        <v>120</v>
      </c>
      <c r="AF3017" t="s">
        <v>121</v>
      </c>
      <c r="AG3017" s="6">
        <v>96950</v>
      </c>
      <c r="AH3017" t="s">
        <v>122</v>
      </c>
      <c r="AJ3017" s="8">
        <v>16704839942</v>
      </c>
      <c r="AL3017" t="s">
        <v>4914</v>
      </c>
      <c r="BE3017" t="str">
        <f>"47-2111.00"</f>
        <v>47-2111.00</v>
      </c>
      <c r="BF3017" t="s">
        <v>3271</v>
      </c>
      <c r="BG3017" t="s">
        <v>4915</v>
      </c>
      <c r="BH3017" t="s">
        <v>3273</v>
      </c>
      <c r="BI3017">
        <v>1</v>
      </c>
      <c r="BJ3017">
        <v>1</v>
      </c>
      <c r="BK3017" s="1">
        <v>45931</v>
      </c>
      <c r="BL3017" s="1">
        <v>47026</v>
      </c>
      <c r="BM3017" s="1">
        <v>45931</v>
      </c>
      <c r="BN3017" s="1">
        <v>47026</v>
      </c>
      <c r="BO3017">
        <v>40</v>
      </c>
      <c r="BP3017">
        <v>0</v>
      </c>
      <c r="BQ3017">
        <v>8</v>
      </c>
      <c r="BR3017">
        <v>8</v>
      </c>
      <c r="BS3017">
        <v>8</v>
      </c>
      <c r="BT3017">
        <v>8</v>
      </c>
      <c r="BU3017">
        <v>8</v>
      </c>
      <c r="BV3017">
        <v>0</v>
      </c>
      <c r="BW3017" t="str">
        <f>"7:30 AM"</f>
        <v>7:30 AM</v>
      </c>
      <c r="BX3017" t="str">
        <f>"4:30 PM"</f>
        <v>4:30 PM</v>
      </c>
      <c r="BY3017" t="s">
        <v>159</v>
      </c>
      <c r="BZ3017">
        <v>0</v>
      </c>
      <c r="CA3017">
        <v>24</v>
      </c>
      <c r="CB3017" t="s">
        <v>117</v>
      </c>
      <c r="CD3017" t="s">
        <v>194</v>
      </c>
      <c r="CE3017" t="s">
        <v>4908</v>
      </c>
      <c r="CG3017" t="s">
        <v>120</v>
      </c>
      <c r="CH3017" t="s">
        <v>121</v>
      </c>
      <c r="CI3017" s="6">
        <v>96950</v>
      </c>
      <c r="CJ3017" s="10">
        <v>12.64</v>
      </c>
      <c r="CK3017" s="10">
        <v>12.64</v>
      </c>
      <c r="CL3017" s="10">
        <v>18.96</v>
      </c>
      <c r="CM3017" s="10">
        <v>18.96</v>
      </c>
      <c r="CN3017" t="s">
        <v>137</v>
      </c>
      <c r="CO3017" t="s">
        <v>140</v>
      </c>
      <c r="CP3017" t="s">
        <v>138</v>
      </c>
      <c r="CR3017" t="s">
        <v>117</v>
      </c>
      <c r="CS3017" t="s">
        <v>139</v>
      </c>
      <c r="CT3017" t="s">
        <v>139</v>
      </c>
      <c r="CU3017" t="s">
        <v>139</v>
      </c>
      <c r="CV3017" t="s">
        <v>140</v>
      </c>
      <c r="CW3017" t="s">
        <v>139</v>
      </c>
      <c r="CX3017" t="s">
        <v>140</v>
      </c>
      <c r="CY3017" t="s">
        <v>194</v>
      </c>
      <c r="CZ3017" s="8">
        <v>16704839942</v>
      </c>
      <c r="DA3017" t="s">
        <v>4914</v>
      </c>
      <c r="DB3017" t="s">
        <v>140</v>
      </c>
      <c r="DC3017" t="s">
        <v>139</v>
      </c>
      <c r="DD3017" t="s">
        <v>117</v>
      </c>
    </row>
    <row r="3018" spans="1:108" ht="15" customHeight="1" x14ac:dyDescent="0.35">
      <c r="A3018" t="s">
        <v>9876</v>
      </c>
      <c r="B3018" t="s">
        <v>144</v>
      </c>
      <c r="C3018" s="1">
        <v>45816</v>
      </c>
      <c r="D3018" s="1">
        <v>45869</v>
      </c>
      <c r="E3018" t="s">
        <v>116</v>
      </c>
      <c r="F3018" s="1">
        <v>45929</v>
      </c>
      <c r="G3018" t="s">
        <v>117</v>
      </c>
      <c r="H3018" t="s">
        <v>117</v>
      </c>
      <c r="I3018" t="s">
        <v>117</v>
      </c>
      <c r="J3018" t="s">
        <v>466</v>
      </c>
      <c r="L3018" t="s">
        <v>467</v>
      </c>
      <c r="M3018" t="s">
        <v>468</v>
      </c>
      <c r="N3018" t="s">
        <v>136</v>
      </c>
      <c r="O3018" t="s">
        <v>121</v>
      </c>
      <c r="P3018" s="6">
        <v>96950</v>
      </c>
      <c r="Q3018" t="s">
        <v>122</v>
      </c>
      <c r="R3018" t="s">
        <v>1488</v>
      </c>
      <c r="S3018" s="8">
        <v>16707885235</v>
      </c>
      <c r="U3018" t="s">
        <v>470</v>
      </c>
      <c r="V3018">
        <v>236116</v>
      </c>
      <c r="W3018" t="s">
        <v>124</v>
      </c>
      <c r="Y3018" t="s">
        <v>471</v>
      </c>
      <c r="Z3018" t="s">
        <v>472</v>
      </c>
      <c r="AA3018" t="s">
        <v>473</v>
      </c>
      <c r="AB3018" t="s">
        <v>474</v>
      </c>
      <c r="AC3018" t="s">
        <v>475</v>
      </c>
      <c r="AD3018" t="s">
        <v>476</v>
      </c>
      <c r="AE3018" t="s">
        <v>136</v>
      </c>
      <c r="AF3018" t="s">
        <v>121</v>
      </c>
      <c r="AG3018" s="6">
        <v>96950</v>
      </c>
      <c r="AH3018" t="s">
        <v>122</v>
      </c>
      <c r="AJ3018" s="8">
        <v>16707885235</v>
      </c>
      <c r="AL3018" t="s">
        <v>477</v>
      </c>
      <c r="BE3018" t="str">
        <f>"49-9071.00"</f>
        <v>49-9071.00</v>
      </c>
      <c r="BF3018" t="s">
        <v>156</v>
      </c>
      <c r="BG3018" t="s">
        <v>9877</v>
      </c>
      <c r="BH3018" t="s">
        <v>479</v>
      </c>
      <c r="BI3018">
        <v>15</v>
      </c>
      <c r="BJ3018">
        <v>15</v>
      </c>
      <c r="BK3018" s="1">
        <v>45931</v>
      </c>
      <c r="BL3018" s="1">
        <v>46295</v>
      </c>
      <c r="BM3018" s="1">
        <v>45931</v>
      </c>
      <c r="BN3018" s="1">
        <v>46295</v>
      </c>
      <c r="BO3018">
        <v>35</v>
      </c>
      <c r="BP3018">
        <v>0</v>
      </c>
      <c r="BQ3018">
        <v>7</v>
      </c>
      <c r="BR3018">
        <v>7</v>
      </c>
      <c r="BS3018">
        <v>7</v>
      </c>
      <c r="BT3018">
        <v>7</v>
      </c>
      <c r="BU3018">
        <v>7</v>
      </c>
      <c r="BV3018">
        <v>0</v>
      </c>
      <c r="BW3018" t="str">
        <f>"8:00 AM"</f>
        <v>8:00 AM</v>
      </c>
      <c r="BX3018" t="str">
        <f>"4:00 PM"</f>
        <v>4:00 PM</v>
      </c>
      <c r="BY3018" t="s">
        <v>159</v>
      </c>
      <c r="BZ3018">
        <v>0</v>
      </c>
      <c r="CA3018">
        <v>24</v>
      </c>
      <c r="CB3018" t="s">
        <v>117</v>
      </c>
      <c r="CD3018" t="s">
        <v>9847</v>
      </c>
      <c r="CE3018" t="s">
        <v>475</v>
      </c>
      <c r="CF3018" t="s">
        <v>476</v>
      </c>
      <c r="CG3018" t="s">
        <v>136</v>
      </c>
      <c r="CH3018" t="s">
        <v>121</v>
      </c>
      <c r="CI3018" s="6">
        <v>96950</v>
      </c>
      <c r="CJ3018" s="10">
        <v>9.75</v>
      </c>
      <c r="CK3018" s="10">
        <v>9.75</v>
      </c>
      <c r="CL3018" s="10">
        <v>14.63</v>
      </c>
      <c r="CM3018" s="10">
        <v>14.63</v>
      </c>
      <c r="CN3018" t="s">
        <v>137</v>
      </c>
      <c r="CO3018" t="s">
        <v>2428</v>
      </c>
      <c r="CP3018" t="s">
        <v>138</v>
      </c>
      <c r="CR3018" t="s">
        <v>117</v>
      </c>
      <c r="CS3018" t="s">
        <v>139</v>
      </c>
      <c r="CT3018" t="s">
        <v>139</v>
      </c>
      <c r="CU3018" t="s">
        <v>139</v>
      </c>
      <c r="CV3018" t="s">
        <v>140</v>
      </c>
      <c r="CW3018" t="s">
        <v>139</v>
      </c>
      <c r="CX3018" t="s">
        <v>139</v>
      </c>
      <c r="CY3018" t="s">
        <v>3389</v>
      </c>
      <c r="CZ3018" s="8">
        <v>16707885235</v>
      </c>
      <c r="DA3018" t="s">
        <v>477</v>
      </c>
      <c r="DB3018" t="s">
        <v>140</v>
      </c>
      <c r="DC3018" t="s">
        <v>139</v>
      </c>
      <c r="DD3018" t="s">
        <v>117</v>
      </c>
    </row>
    <row r="3019" spans="1:108" ht="15" customHeight="1" x14ac:dyDescent="0.35">
      <c r="A3019" t="s">
        <v>16262</v>
      </c>
      <c r="B3019" t="s">
        <v>144</v>
      </c>
      <c r="C3019" s="1">
        <v>45816</v>
      </c>
      <c r="D3019" s="1">
        <v>45869</v>
      </c>
      <c r="E3019" t="s">
        <v>211</v>
      </c>
      <c r="G3019" t="s">
        <v>117</v>
      </c>
      <c r="H3019" t="s">
        <v>117</v>
      </c>
      <c r="I3019" t="s">
        <v>117</v>
      </c>
      <c r="J3019" t="s">
        <v>466</v>
      </c>
      <c r="L3019" t="s">
        <v>467</v>
      </c>
      <c r="M3019" t="s">
        <v>468</v>
      </c>
      <c r="N3019" t="s">
        <v>136</v>
      </c>
      <c r="O3019" t="s">
        <v>121</v>
      </c>
      <c r="P3019" s="6">
        <v>96950</v>
      </c>
      <c r="Q3019" t="s">
        <v>122</v>
      </c>
      <c r="R3019" t="s">
        <v>1488</v>
      </c>
      <c r="S3019" s="8">
        <v>16707885235</v>
      </c>
      <c r="U3019" t="s">
        <v>470</v>
      </c>
      <c r="V3019">
        <v>236116</v>
      </c>
      <c r="W3019" t="s">
        <v>124</v>
      </c>
      <c r="Y3019" t="s">
        <v>471</v>
      </c>
      <c r="Z3019" t="s">
        <v>472</v>
      </c>
      <c r="AA3019" t="s">
        <v>473</v>
      </c>
      <c r="AB3019" t="s">
        <v>474</v>
      </c>
      <c r="AC3019" t="s">
        <v>475</v>
      </c>
      <c r="AD3019" t="s">
        <v>476</v>
      </c>
      <c r="AE3019" t="s">
        <v>136</v>
      </c>
      <c r="AF3019" t="s">
        <v>121</v>
      </c>
      <c r="AG3019" s="6">
        <v>96950</v>
      </c>
      <c r="AH3019" t="s">
        <v>122</v>
      </c>
      <c r="AJ3019" s="8">
        <v>16707885235</v>
      </c>
      <c r="AL3019" t="s">
        <v>477</v>
      </c>
      <c r="BE3019" t="str">
        <f>"43-3031.00"</f>
        <v>43-3031.00</v>
      </c>
      <c r="BF3019" t="s">
        <v>357</v>
      </c>
      <c r="BG3019" t="s">
        <v>15447</v>
      </c>
      <c r="BH3019" t="s">
        <v>1669</v>
      </c>
      <c r="BI3019">
        <v>5</v>
      </c>
      <c r="BJ3019">
        <v>5</v>
      </c>
      <c r="BK3019" s="1">
        <v>45931</v>
      </c>
      <c r="BL3019" s="1">
        <v>46295</v>
      </c>
      <c r="BM3019" s="1">
        <v>45931</v>
      </c>
      <c r="BN3019" s="1">
        <v>46295</v>
      </c>
      <c r="BO3019">
        <v>35</v>
      </c>
      <c r="BP3019">
        <v>0</v>
      </c>
      <c r="BQ3019">
        <v>7</v>
      </c>
      <c r="BR3019">
        <v>7</v>
      </c>
      <c r="BS3019">
        <v>7</v>
      </c>
      <c r="BT3019">
        <v>7</v>
      </c>
      <c r="BU3019">
        <v>7</v>
      </c>
      <c r="BV3019">
        <v>0</v>
      </c>
      <c r="BW3019" t="str">
        <f>"8:00 AM"</f>
        <v>8:00 AM</v>
      </c>
      <c r="BX3019" t="str">
        <f>"4:00 PM"</f>
        <v>4:00 PM</v>
      </c>
      <c r="BY3019" t="s">
        <v>159</v>
      </c>
      <c r="BZ3019">
        <v>0</v>
      </c>
      <c r="CA3019">
        <v>24</v>
      </c>
      <c r="CB3019" t="s">
        <v>117</v>
      </c>
      <c r="CD3019" s="2" t="s">
        <v>16263</v>
      </c>
      <c r="CE3019" t="s">
        <v>475</v>
      </c>
      <c r="CF3019" t="s">
        <v>476</v>
      </c>
      <c r="CG3019" t="s">
        <v>136</v>
      </c>
      <c r="CH3019" t="s">
        <v>121</v>
      </c>
      <c r="CI3019" s="6">
        <v>96950</v>
      </c>
      <c r="CJ3019" s="10">
        <v>12.28</v>
      </c>
      <c r="CK3019" s="10">
        <v>12.28</v>
      </c>
      <c r="CL3019" s="10">
        <v>18.420000000000002</v>
      </c>
      <c r="CM3019" s="10">
        <v>18.420000000000002</v>
      </c>
      <c r="CN3019" t="s">
        <v>137</v>
      </c>
      <c r="CO3019" t="s">
        <v>481</v>
      </c>
      <c r="CP3019" t="s">
        <v>138</v>
      </c>
      <c r="CR3019" t="s">
        <v>117</v>
      </c>
      <c r="CS3019" t="s">
        <v>139</v>
      </c>
      <c r="CT3019" t="s">
        <v>139</v>
      </c>
      <c r="CU3019" t="s">
        <v>139</v>
      </c>
      <c r="CV3019" t="s">
        <v>140</v>
      </c>
      <c r="CW3019" t="s">
        <v>139</v>
      </c>
      <c r="CX3019" t="s">
        <v>139</v>
      </c>
      <c r="CY3019" t="s">
        <v>3389</v>
      </c>
      <c r="CZ3019" s="8">
        <v>16707885235</v>
      </c>
      <c r="DA3019" t="s">
        <v>477</v>
      </c>
      <c r="DB3019" t="s">
        <v>140</v>
      </c>
      <c r="DC3019" t="s">
        <v>139</v>
      </c>
      <c r="DD3019" t="s">
        <v>117</v>
      </c>
    </row>
    <row r="3020" spans="1:108" ht="15" customHeight="1" x14ac:dyDescent="0.35">
      <c r="A3020" t="s">
        <v>13535</v>
      </c>
      <c r="B3020" t="s">
        <v>144</v>
      </c>
      <c r="C3020" s="1">
        <v>45816</v>
      </c>
      <c r="D3020" s="1">
        <v>45869</v>
      </c>
      <c r="E3020" t="s">
        <v>211</v>
      </c>
      <c r="G3020" t="s">
        <v>117</v>
      </c>
      <c r="H3020" t="s">
        <v>117</v>
      </c>
      <c r="I3020" t="s">
        <v>117</v>
      </c>
      <c r="J3020" t="s">
        <v>466</v>
      </c>
      <c r="L3020" t="s">
        <v>467</v>
      </c>
      <c r="M3020" t="s">
        <v>468</v>
      </c>
      <c r="N3020" t="s">
        <v>136</v>
      </c>
      <c r="O3020" t="s">
        <v>121</v>
      </c>
      <c r="P3020" s="6">
        <v>96950</v>
      </c>
      <c r="Q3020" t="s">
        <v>122</v>
      </c>
      <c r="R3020" t="s">
        <v>1488</v>
      </c>
      <c r="S3020" s="8">
        <v>16707885235</v>
      </c>
      <c r="U3020" t="s">
        <v>470</v>
      </c>
      <c r="V3020">
        <v>236116</v>
      </c>
      <c r="W3020" t="s">
        <v>124</v>
      </c>
      <c r="Y3020" t="s">
        <v>471</v>
      </c>
      <c r="Z3020" t="s">
        <v>472</v>
      </c>
      <c r="AA3020" t="s">
        <v>473</v>
      </c>
      <c r="AB3020" t="s">
        <v>474</v>
      </c>
      <c r="AC3020" t="s">
        <v>475</v>
      </c>
      <c r="AD3020" t="s">
        <v>476</v>
      </c>
      <c r="AE3020" t="s">
        <v>136</v>
      </c>
      <c r="AF3020" t="s">
        <v>121</v>
      </c>
      <c r="AG3020" s="6">
        <v>96950</v>
      </c>
      <c r="AH3020" t="s">
        <v>122</v>
      </c>
      <c r="AJ3020" s="8">
        <v>16707885235</v>
      </c>
      <c r="AL3020" t="s">
        <v>477</v>
      </c>
      <c r="BE3020" t="str">
        <f>"49-9071.00"</f>
        <v>49-9071.00</v>
      </c>
      <c r="BF3020" t="s">
        <v>156</v>
      </c>
      <c r="BG3020" t="s">
        <v>12339</v>
      </c>
      <c r="BH3020" t="s">
        <v>479</v>
      </c>
      <c r="BI3020">
        <v>15</v>
      </c>
      <c r="BJ3020">
        <v>15</v>
      </c>
      <c r="BK3020" s="1">
        <v>45931</v>
      </c>
      <c r="BL3020" s="1">
        <v>46295</v>
      </c>
      <c r="BM3020" s="1">
        <v>45931</v>
      </c>
      <c r="BN3020" s="1">
        <v>46295</v>
      </c>
      <c r="BO3020">
        <v>35</v>
      </c>
      <c r="BP3020">
        <v>0</v>
      </c>
      <c r="BQ3020">
        <v>7</v>
      </c>
      <c r="BR3020">
        <v>7</v>
      </c>
      <c r="BS3020">
        <v>7</v>
      </c>
      <c r="BT3020">
        <v>7</v>
      </c>
      <c r="BU3020">
        <v>7</v>
      </c>
      <c r="BV3020">
        <v>0</v>
      </c>
      <c r="BW3020" t="str">
        <f>"8:00 AM"</f>
        <v>8:00 AM</v>
      </c>
      <c r="BX3020" t="str">
        <f>"4:00 PM"</f>
        <v>4:00 PM</v>
      </c>
      <c r="BY3020" t="s">
        <v>159</v>
      </c>
      <c r="BZ3020">
        <v>0</v>
      </c>
      <c r="CA3020">
        <v>24</v>
      </c>
      <c r="CB3020" t="s">
        <v>117</v>
      </c>
      <c r="CD3020" t="s">
        <v>480</v>
      </c>
      <c r="CE3020" t="s">
        <v>475</v>
      </c>
      <c r="CF3020" t="s">
        <v>476</v>
      </c>
      <c r="CG3020" t="s">
        <v>136</v>
      </c>
      <c r="CH3020" t="s">
        <v>121</v>
      </c>
      <c r="CI3020" s="6">
        <v>96950</v>
      </c>
      <c r="CJ3020" s="10">
        <v>9.75</v>
      </c>
      <c r="CK3020" s="10">
        <v>9.75</v>
      </c>
      <c r="CL3020" s="10">
        <v>14.63</v>
      </c>
      <c r="CM3020" s="10">
        <v>14.63</v>
      </c>
      <c r="CN3020" t="s">
        <v>137</v>
      </c>
      <c r="CO3020" t="s">
        <v>481</v>
      </c>
      <c r="CP3020" t="s">
        <v>138</v>
      </c>
      <c r="CR3020" t="s">
        <v>117</v>
      </c>
      <c r="CS3020" t="s">
        <v>139</v>
      </c>
      <c r="CT3020" t="s">
        <v>139</v>
      </c>
      <c r="CU3020" t="s">
        <v>139</v>
      </c>
      <c r="CV3020" t="s">
        <v>140</v>
      </c>
      <c r="CW3020" t="s">
        <v>139</v>
      </c>
      <c r="CX3020" t="s">
        <v>139</v>
      </c>
      <c r="CY3020" t="s">
        <v>3389</v>
      </c>
      <c r="CZ3020" s="8">
        <v>16707885235</v>
      </c>
      <c r="DA3020" t="s">
        <v>477</v>
      </c>
      <c r="DB3020" t="s">
        <v>140</v>
      </c>
      <c r="DC3020" t="s">
        <v>139</v>
      </c>
      <c r="DD3020" t="s">
        <v>117</v>
      </c>
    </row>
    <row r="3021" spans="1:108" ht="15" customHeight="1" x14ac:dyDescent="0.35">
      <c r="A3021" t="s">
        <v>9845</v>
      </c>
      <c r="B3021" t="s">
        <v>144</v>
      </c>
      <c r="C3021" s="1">
        <v>45816</v>
      </c>
      <c r="D3021" s="1">
        <v>45869</v>
      </c>
      <c r="E3021" t="s">
        <v>116</v>
      </c>
      <c r="F3021" s="1">
        <v>45929</v>
      </c>
      <c r="G3021" t="s">
        <v>117</v>
      </c>
      <c r="H3021" t="s">
        <v>117</v>
      </c>
      <c r="I3021" t="s">
        <v>117</v>
      </c>
      <c r="J3021" t="s">
        <v>466</v>
      </c>
      <c r="L3021" t="s">
        <v>467</v>
      </c>
      <c r="M3021" t="s">
        <v>468</v>
      </c>
      <c r="N3021" t="s">
        <v>136</v>
      </c>
      <c r="O3021" t="s">
        <v>121</v>
      </c>
      <c r="P3021" s="6">
        <v>96950</v>
      </c>
      <c r="Q3021" t="s">
        <v>122</v>
      </c>
      <c r="R3021" t="s">
        <v>469</v>
      </c>
      <c r="S3021" s="8">
        <v>16707885235</v>
      </c>
      <c r="U3021" t="s">
        <v>470</v>
      </c>
      <c r="V3021">
        <v>236116</v>
      </c>
      <c r="W3021" t="s">
        <v>124</v>
      </c>
      <c r="Y3021" t="s">
        <v>471</v>
      </c>
      <c r="Z3021" t="s">
        <v>472</v>
      </c>
      <c r="AA3021" t="s">
        <v>473</v>
      </c>
      <c r="AB3021" t="s">
        <v>474</v>
      </c>
      <c r="AC3021" t="s">
        <v>475</v>
      </c>
      <c r="AD3021" t="s">
        <v>476</v>
      </c>
      <c r="AE3021" t="s">
        <v>136</v>
      </c>
      <c r="AF3021" t="s">
        <v>121</v>
      </c>
      <c r="AG3021" s="6">
        <v>96950</v>
      </c>
      <c r="AH3021" t="s">
        <v>122</v>
      </c>
      <c r="AI3021" t="s">
        <v>469</v>
      </c>
      <c r="AJ3021" s="8">
        <v>16707885235</v>
      </c>
      <c r="AL3021" t="s">
        <v>477</v>
      </c>
      <c r="BE3021" t="str">
        <f>"49-9071.00"</f>
        <v>49-9071.00</v>
      </c>
      <c r="BF3021" t="s">
        <v>156</v>
      </c>
      <c r="BG3021" t="s">
        <v>9846</v>
      </c>
      <c r="BH3021" t="s">
        <v>479</v>
      </c>
      <c r="BI3021">
        <v>15</v>
      </c>
      <c r="BJ3021">
        <v>15</v>
      </c>
      <c r="BK3021" s="1">
        <v>45931</v>
      </c>
      <c r="BL3021" s="1">
        <v>46295</v>
      </c>
      <c r="BM3021" s="1">
        <v>45931</v>
      </c>
      <c r="BN3021" s="1">
        <v>46295</v>
      </c>
      <c r="BO3021">
        <v>35</v>
      </c>
      <c r="BP3021">
        <v>0</v>
      </c>
      <c r="BQ3021">
        <v>7</v>
      </c>
      <c r="BR3021">
        <v>7</v>
      </c>
      <c r="BS3021">
        <v>7</v>
      </c>
      <c r="BT3021">
        <v>7</v>
      </c>
      <c r="BU3021">
        <v>7</v>
      </c>
      <c r="BV3021">
        <v>0</v>
      </c>
      <c r="BW3021" t="str">
        <f>"8:00 AM"</f>
        <v>8:00 AM</v>
      </c>
      <c r="BX3021" t="str">
        <f>"4:00 PM"</f>
        <v>4:00 PM</v>
      </c>
      <c r="BY3021" t="s">
        <v>159</v>
      </c>
      <c r="BZ3021">
        <v>0</v>
      </c>
      <c r="CA3021">
        <v>24</v>
      </c>
      <c r="CB3021" t="s">
        <v>117</v>
      </c>
      <c r="CD3021" t="s">
        <v>9847</v>
      </c>
      <c r="CE3021" t="s">
        <v>475</v>
      </c>
      <c r="CF3021" t="s">
        <v>476</v>
      </c>
      <c r="CG3021" t="s">
        <v>136</v>
      </c>
      <c r="CH3021" t="s">
        <v>121</v>
      </c>
      <c r="CI3021" s="6">
        <v>96950</v>
      </c>
      <c r="CJ3021" s="10">
        <v>9.75</v>
      </c>
      <c r="CK3021" s="10">
        <v>9.75</v>
      </c>
      <c r="CL3021" s="10">
        <v>14.63</v>
      </c>
      <c r="CM3021" s="10">
        <v>14.63</v>
      </c>
      <c r="CN3021" t="s">
        <v>137</v>
      </c>
      <c r="CO3021" t="s">
        <v>481</v>
      </c>
      <c r="CP3021" t="s">
        <v>138</v>
      </c>
      <c r="CR3021" t="s">
        <v>117</v>
      </c>
      <c r="CS3021" t="s">
        <v>139</v>
      </c>
      <c r="CT3021" t="s">
        <v>139</v>
      </c>
      <c r="CU3021" t="s">
        <v>139</v>
      </c>
      <c r="CV3021" t="s">
        <v>140</v>
      </c>
      <c r="CW3021" t="s">
        <v>139</v>
      </c>
      <c r="CX3021" t="s">
        <v>139</v>
      </c>
      <c r="CY3021" t="s">
        <v>3389</v>
      </c>
      <c r="CZ3021" s="8">
        <v>16707885235</v>
      </c>
      <c r="DA3021" t="s">
        <v>477</v>
      </c>
      <c r="DB3021" t="s">
        <v>140</v>
      </c>
      <c r="DC3021" t="s">
        <v>139</v>
      </c>
      <c r="DD3021" t="s">
        <v>117</v>
      </c>
    </row>
    <row r="3022" spans="1:108" ht="15" customHeight="1" x14ac:dyDescent="0.35">
      <c r="A3022" t="s">
        <v>465</v>
      </c>
      <c r="B3022" t="s">
        <v>144</v>
      </c>
      <c r="C3022" s="1">
        <v>45816</v>
      </c>
      <c r="D3022" s="1">
        <v>45869</v>
      </c>
      <c r="E3022" t="s">
        <v>211</v>
      </c>
      <c r="G3022" t="s">
        <v>117</v>
      </c>
      <c r="H3022" t="s">
        <v>117</v>
      </c>
      <c r="I3022" t="s">
        <v>117</v>
      </c>
      <c r="J3022" t="s">
        <v>466</v>
      </c>
      <c r="L3022" t="s">
        <v>467</v>
      </c>
      <c r="M3022" t="s">
        <v>468</v>
      </c>
      <c r="N3022" t="s">
        <v>136</v>
      </c>
      <c r="O3022" t="s">
        <v>121</v>
      </c>
      <c r="P3022" s="6">
        <v>96950</v>
      </c>
      <c r="Q3022" t="s">
        <v>122</v>
      </c>
      <c r="R3022" t="s">
        <v>469</v>
      </c>
      <c r="S3022" s="8">
        <v>16707885235</v>
      </c>
      <c r="U3022" t="s">
        <v>470</v>
      </c>
      <c r="V3022">
        <v>236116</v>
      </c>
      <c r="W3022" t="s">
        <v>124</v>
      </c>
      <c r="Y3022" t="s">
        <v>471</v>
      </c>
      <c r="Z3022" t="s">
        <v>472</v>
      </c>
      <c r="AA3022" t="s">
        <v>473</v>
      </c>
      <c r="AB3022" t="s">
        <v>474</v>
      </c>
      <c r="AC3022" t="s">
        <v>475</v>
      </c>
      <c r="AD3022" t="s">
        <v>476</v>
      </c>
      <c r="AE3022" t="s">
        <v>136</v>
      </c>
      <c r="AF3022" t="s">
        <v>121</v>
      </c>
      <c r="AG3022" s="6">
        <v>96950</v>
      </c>
      <c r="AH3022" t="s">
        <v>122</v>
      </c>
      <c r="AI3022" t="s">
        <v>469</v>
      </c>
      <c r="AJ3022" s="8">
        <v>16707885235</v>
      </c>
      <c r="AL3022" t="s">
        <v>477</v>
      </c>
      <c r="BE3022" t="str">
        <f>"49-9071.00"</f>
        <v>49-9071.00</v>
      </c>
      <c r="BF3022" t="s">
        <v>156</v>
      </c>
      <c r="BG3022" t="s">
        <v>478</v>
      </c>
      <c r="BH3022" t="s">
        <v>479</v>
      </c>
      <c r="BI3022">
        <v>15</v>
      </c>
      <c r="BJ3022">
        <v>15</v>
      </c>
      <c r="BK3022" s="1">
        <v>45931</v>
      </c>
      <c r="BL3022" s="1">
        <v>46295</v>
      </c>
      <c r="BM3022" s="1">
        <v>45931</v>
      </c>
      <c r="BN3022" s="1">
        <v>46295</v>
      </c>
      <c r="BO3022">
        <v>35</v>
      </c>
      <c r="BP3022">
        <v>0</v>
      </c>
      <c r="BQ3022">
        <v>7</v>
      </c>
      <c r="BR3022">
        <v>7</v>
      </c>
      <c r="BS3022">
        <v>7</v>
      </c>
      <c r="BT3022">
        <v>7</v>
      </c>
      <c r="BU3022">
        <v>7</v>
      </c>
      <c r="BV3022">
        <v>0</v>
      </c>
      <c r="BW3022" t="str">
        <f>"8:00 AM"</f>
        <v>8:00 AM</v>
      </c>
      <c r="BX3022" t="str">
        <f>"4:00 PM"</f>
        <v>4:00 PM</v>
      </c>
      <c r="BY3022" t="s">
        <v>159</v>
      </c>
      <c r="BZ3022">
        <v>0</v>
      </c>
      <c r="CA3022">
        <v>24</v>
      </c>
      <c r="CB3022" t="s">
        <v>117</v>
      </c>
      <c r="CD3022" t="s">
        <v>480</v>
      </c>
      <c r="CE3022" t="s">
        <v>475</v>
      </c>
      <c r="CF3022" t="s">
        <v>476</v>
      </c>
      <c r="CG3022" t="s">
        <v>136</v>
      </c>
      <c r="CH3022" t="s">
        <v>121</v>
      </c>
      <c r="CI3022" s="6">
        <v>96950</v>
      </c>
      <c r="CJ3022" s="10">
        <v>9.75</v>
      </c>
      <c r="CK3022" s="10">
        <v>9.75</v>
      </c>
      <c r="CL3022" s="10">
        <v>14.63</v>
      </c>
      <c r="CM3022" s="10">
        <v>14.63</v>
      </c>
      <c r="CN3022" t="s">
        <v>137</v>
      </c>
      <c r="CO3022" t="s">
        <v>481</v>
      </c>
      <c r="CP3022" t="s">
        <v>138</v>
      </c>
      <c r="CR3022" t="s">
        <v>117</v>
      </c>
      <c r="CS3022" t="s">
        <v>139</v>
      </c>
      <c r="CT3022" t="s">
        <v>139</v>
      </c>
      <c r="CU3022" t="s">
        <v>139</v>
      </c>
      <c r="CV3022" t="s">
        <v>140</v>
      </c>
      <c r="CW3022" t="s">
        <v>139</v>
      </c>
      <c r="CX3022" t="s">
        <v>139</v>
      </c>
      <c r="CY3022" t="s">
        <v>482</v>
      </c>
      <c r="CZ3022" s="8">
        <v>16707885235</v>
      </c>
      <c r="DA3022" t="s">
        <v>477</v>
      </c>
      <c r="DB3022" t="s">
        <v>140</v>
      </c>
      <c r="DC3022" t="s">
        <v>139</v>
      </c>
      <c r="DD3022" t="s">
        <v>117</v>
      </c>
    </row>
    <row r="3023" spans="1:108" ht="15" customHeight="1" x14ac:dyDescent="0.35">
      <c r="A3023" t="s">
        <v>7627</v>
      </c>
      <c r="B3023" t="s">
        <v>144</v>
      </c>
      <c r="C3023" s="1">
        <v>45817</v>
      </c>
      <c r="D3023" s="1">
        <v>45869</v>
      </c>
      <c r="E3023" t="s">
        <v>211</v>
      </c>
      <c r="G3023" t="s">
        <v>117</v>
      </c>
      <c r="H3023" t="s">
        <v>117</v>
      </c>
      <c r="I3023" t="s">
        <v>117</v>
      </c>
      <c r="J3023" t="s">
        <v>199</v>
      </c>
      <c r="L3023" t="s">
        <v>200</v>
      </c>
      <c r="N3023" t="s">
        <v>136</v>
      </c>
      <c r="O3023" t="s">
        <v>121</v>
      </c>
      <c r="P3023" s="6">
        <v>96950</v>
      </c>
      <c r="Q3023" t="s">
        <v>122</v>
      </c>
      <c r="S3023" s="8">
        <v>16702358748</v>
      </c>
      <c r="U3023" t="s">
        <v>201</v>
      </c>
      <c r="V3023">
        <v>23622</v>
      </c>
      <c r="W3023" t="s">
        <v>124</v>
      </c>
      <c r="Y3023" t="s">
        <v>202</v>
      </c>
      <c r="Z3023" t="s">
        <v>203</v>
      </c>
      <c r="AA3023" t="s">
        <v>204</v>
      </c>
      <c r="AB3023" t="s">
        <v>205</v>
      </c>
      <c r="AC3023" t="s">
        <v>200</v>
      </c>
      <c r="AE3023" t="s">
        <v>136</v>
      </c>
      <c r="AF3023" t="s">
        <v>121</v>
      </c>
      <c r="AG3023" s="6">
        <v>96950</v>
      </c>
      <c r="AH3023" t="s">
        <v>122</v>
      </c>
      <c r="AJ3023" s="8">
        <v>16702358748</v>
      </c>
      <c r="AL3023" t="s">
        <v>206</v>
      </c>
      <c r="BE3023" t="str">
        <f>"49-9071.00"</f>
        <v>49-9071.00</v>
      </c>
      <c r="BF3023" t="s">
        <v>156</v>
      </c>
      <c r="BG3023" t="s">
        <v>207</v>
      </c>
      <c r="BH3023" t="s">
        <v>208</v>
      </c>
      <c r="BI3023">
        <v>12</v>
      </c>
      <c r="BJ3023">
        <v>12</v>
      </c>
      <c r="BK3023" s="1">
        <v>45854</v>
      </c>
      <c r="BL3023" s="1">
        <v>46218</v>
      </c>
      <c r="BM3023" s="1">
        <v>45869</v>
      </c>
      <c r="BN3023" s="1">
        <v>46218</v>
      </c>
      <c r="BO3023">
        <v>35</v>
      </c>
      <c r="BP3023">
        <v>0</v>
      </c>
      <c r="BQ3023">
        <v>7</v>
      </c>
      <c r="BR3023">
        <v>7</v>
      </c>
      <c r="BS3023">
        <v>7</v>
      </c>
      <c r="BT3023">
        <v>7</v>
      </c>
      <c r="BU3023">
        <v>7</v>
      </c>
      <c r="BV3023">
        <v>0</v>
      </c>
      <c r="BW3023" t="str">
        <f>"8:00 AM"</f>
        <v>8:00 AM</v>
      </c>
      <c r="BX3023" t="str">
        <f>"4:00 PM"</f>
        <v>4:00 PM</v>
      </c>
      <c r="BY3023" t="s">
        <v>159</v>
      </c>
      <c r="BZ3023">
        <v>0</v>
      </c>
      <c r="CA3023">
        <v>12</v>
      </c>
      <c r="CB3023" t="s">
        <v>117</v>
      </c>
      <c r="CD3023" t="s">
        <v>133</v>
      </c>
      <c r="CE3023" t="s">
        <v>200</v>
      </c>
      <c r="CG3023" t="s">
        <v>136</v>
      </c>
      <c r="CH3023" t="s">
        <v>121</v>
      </c>
      <c r="CI3023" s="6">
        <v>96950</v>
      </c>
      <c r="CJ3023" s="10">
        <v>9.75</v>
      </c>
      <c r="CK3023" s="10">
        <v>9.75</v>
      </c>
      <c r="CL3023" s="10">
        <v>14.62</v>
      </c>
      <c r="CM3023" s="10">
        <v>14.62</v>
      </c>
      <c r="CN3023" t="s">
        <v>137</v>
      </c>
      <c r="CO3023" t="s">
        <v>164</v>
      </c>
      <c r="CP3023" t="s">
        <v>209</v>
      </c>
      <c r="CR3023" t="s">
        <v>117</v>
      </c>
      <c r="CS3023" t="s">
        <v>139</v>
      </c>
      <c r="CT3023" t="s">
        <v>140</v>
      </c>
      <c r="CU3023" t="s">
        <v>139</v>
      </c>
      <c r="CV3023" t="s">
        <v>140</v>
      </c>
      <c r="CW3023" t="s">
        <v>139</v>
      </c>
      <c r="CX3023" t="s">
        <v>140</v>
      </c>
      <c r="CY3023" t="s">
        <v>7628</v>
      </c>
      <c r="CZ3023" s="8">
        <v>16702358748</v>
      </c>
      <c r="DA3023" t="s">
        <v>206</v>
      </c>
      <c r="DB3023" t="s">
        <v>164</v>
      </c>
      <c r="DC3023" t="s">
        <v>139</v>
      </c>
      <c r="DD3023" t="s">
        <v>117</v>
      </c>
    </row>
    <row r="3024" spans="1:108" ht="15" customHeight="1" x14ac:dyDescent="0.35">
      <c r="A3024" t="s">
        <v>395</v>
      </c>
      <c r="B3024" t="s">
        <v>144</v>
      </c>
      <c r="C3024" s="1">
        <v>45817</v>
      </c>
      <c r="D3024" s="1">
        <v>45869</v>
      </c>
      <c r="E3024" t="s">
        <v>211</v>
      </c>
      <c r="G3024" t="s">
        <v>117</v>
      </c>
      <c r="H3024" t="s">
        <v>117</v>
      </c>
      <c r="I3024" t="s">
        <v>117</v>
      </c>
      <c r="J3024" t="s">
        <v>396</v>
      </c>
      <c r="K3024" t="s">
        <v>397</v>
      </c>
      <c r="L3024" t="s">
        <v>398</v>
      </c>
      <c r="M3024" t="s">
        <v>399</v>
      </c>
      <c r="N3024" t="s">
        <v>136</v>
      </c>
      <c r="O3024" t="s">
        <v>121</v>
      </c>
      <c r="P3024" s="6">
        <v>96950</v>
      </c>
      <c r="Q3024" t="s">
        <v>122</v>
      </c>
      <c r="S3024" s="8">
        <v>16703226130</v>
      </c>
      <c r="U3024" t="s">
        <v>400</v>
      </c>
      <c r="V3024">
        <v>312112</v>
      </c>
      <c r="W3024" t="s">
        <v>124</v>
      </c>
      <c r="Y3024" t="s">
        <v>401</v>
      </c>
      <c r="Z3024" t="s">
        <v>402</v>
      </c>
      <c r="AA3024" t="s">
        <v>403</v>
      </c>
      <c r="AB3024" t="s">
        <v>404</v>
      </c>
      <c r="AC3024" t="s">
        <v>398</v>
      </c>
      <c r="AD3024" t="s">
        <v>399</v>
      </c>
      <c r="AE3024" t="s">
        <v>136</v>
      </c>
      <c r="AF3024" t="s">
        <v>121</v>
      </c>
      <c r="AG3024" s="6">
        <v>96950</v>
      </c>
      <c r="AH3024" t="s">
        <v>122</v>
      </c>
      <c r="AJ3024" s="8">
        <v>16703226130</v>
      </c>
      <c r="AL3024" t="s">
        <v>405</v>
      </c>
      <c r="BE3024" t="str">
        <f>"53-3031.00"</f>
        <v>53-3031.00</v>
      </c>
      <c r="BF3024" t="s">
        <v>406</v>
      </c>
      <c r="BG3024" t="s">
        <v>407</v>
      </c>
      <c r="BH3024" t="s">
        <v>408</v>
      </c>
      <c r="BI3024">
        <v>2</v>
      </c>
      <c r="BJ3024">
        <v>2</v>
      </c>
      <c r="BK3024" s="1">
        <v>45901</v>
      </c>
      <c r="BL3024" s="1">
        <v>46265</v>
      </c>
      <c r="BM3024" s="1">
        <v>45901</v>
      </c>
      <c r="BN3024" s="1">
        <v>46265</v>
      </c>
      <c r="BO3024">
        <v>40</v>
      </c>
      <c r="BP3024">
        <v>0</v>
      </c>
      <c r="BQ3024">
        <v>8</v>
      </c>
      <c r="BR3024">
        <v>8</v>
      </c>
      <c r="BS3024">
        <v>8</v>
      </c>
      <c r="BT3024">
        <v>8</v>
      </c>
      <c r="BU3024">
        <v>8</v>
      </c>
      <c r="BV3024">
        <v>0</v>
      </c>
      <c r="BW3024" t="str">
        <f>"8:00 AM"</f>
        <v>8:00 AM</v>
      </c>
      <c r="BX3024" t="str">
        <f>"5:00 PM"</f>
        <v>5:00 PM</v>
      </c>
      <c r="BY3024" t="s">
        <v>159</v>
      </c>
      <c r="BZ3024">
        <v>0</v>
      </c>
      <c r="CA3024">
        <v>0</v>
      </c>
      <c r="CB3024" t="s">
        <v>117</v>
      </c>
      <c r="CD3024" t="s">
        <v>409</v>
      </c>
      <c r="CE3024" t="s">
        <v>398</v>
      </c>
      <c r="CF3024" t="s">
        <v>399</v>
      </c>
      <c r="CG3024" t="s">
        <v>136</v>
      </c>
      <c r="CH3024" t="s">
        <v>121</v>
      </c>
      <c r="CI3024" s="6">
        <v>96950</v>
      </c>
      <c r="CJ3024" s="10">
        <v>8.34</v>
      </c>
      <c r="CK3024" s="10">
        <v>8.34</v>
      </c>
      <c r="CL3024" s="10">
        <v>12.51</v>
      </c>
      <c r="CM3024" s="10">
        <v>12.51</v>
      </c>
      <c r="CN3024" t="s">
        <v>137</v>
      </c>
      <c r="CP3024" t="s">
        <v>138</v>
      </c>
      <c r="CR3024" t="s">
        <v>117</v>
      </c>
      <c r="CS3024" t="s">
        <v>139</v>
      </c>
      <c r="CT3024" t="s">
        <v>140</v>
      </c>
      <c r="CU3024" t="s">
        <v>139</v>
      </c>
      <c r="CV3024" t="s">
        <v>139</v>
      </c>
      <c r="CW3024" t="s">
        <v>139</v>
      </c>
      <c r="CX3024" t="s">
        <v>139</v>
      </c>
      <c r="CY3024" t="s">
        <v>410</v>
      </c>
      <c r="CZ3024" s="8">
        <v>16703226130</v>
      </c>
      <c r="DA3024" t="s">
        <v>405</v>
      </c>
      <c r="DB3024" t="s">
        <v>411</v>
      </c>
      <c r="DC3024" t="s">
        <v>139</v>
      </c>
      <c r="DD3024" t="s">
        <v>117</v>
      </c>
    </row>
    <row r="3025" spans="1:114" ht="15" customHeight="1" x14ac:dyDescent="0.35">
      <c r="A3025" t="s">
        <v>566</v>
      </c>
      <c r="B3025" t="s">
        <v>144</v>
      </c>
      <c r="C3025" s="1">
        <v>45818</v>
      </c>
      <c r="D3025" s="1">
        <v>45869</v>
      </c>
      <c r="E3025" t="s">
        <v>116</v>
      </c>
      <c r="F3025" s="1">
        <v>45929</v>
      </c>
      <c r="G3025" t="s">
        <v>117</v>
      </c>
      <c r="H3025" t="s">
        <v>117</v>
      </c>
      <c r="I3025" t="s">
        <v>117</v>
      </c>
      <c r="J3025" t="s">
        <v>567</v>
      </c>
      <c r="K3025" t="s">
        <v>568</v>
      </c>
      <c r="L3025" t="s">
        <v>569</v>
      </c>
      <c r="M3025" t="s">
        <v>570</v>
      </c>
      <c r="N3025" t="s">
        <v>120</v>
      </c>
      <c r="O3025" t="s">
        <v>121</v>
      </c>
      <c r="P3025" s="6">
        <v>96950</v>
      </c>
      <c r="Q3025" t="s">
        <v>122</v>
      </c>
      <c r="S3025" s="8">
        <v>16702340801</v>
      </c>
      <c r="U3025" t="s">
        <v>571</v>
      </c>
      <c r="V3025">
        <v>4441</v>
      </c>
      <c r="W3025" t="s">
        <v>124</v>
      </c>
      <c r="Y3025" t="s">
        <v>572</v>
      </c>
      <c r="Z3025" t="s">
        <v>573</v>
      </c>
      <c r="AA3025" t="s">
        <v>574</v>
      </c>
      <c r="AB3025" t="s">
        <v>575</v>
      </c>
      <c r="AC3025" t="s">
        <v>576</v>
      </c>
      <c r="AE3025" t="s">
        <v>577</v>
      </c>
      <c r="AF3025" t="s">
        <v>578</v>
      </c>
      <c r="AG3025" s="6">
        <v>96913</v>
      </c>
      <c r="AH3025" t="s">
        <v>122</v>
      </c>
      <c r="AJ3025" s="8">
        <v>16718981741</v>
      </c>
      <c r="AL3025" t="s">
        <v>579</v>
      </c>
      <c r="BE3025" t="str">
        <f>"41-4012.00"</f>
        <v>41-4012.00</v>
      </c>
      <c r="BF3025" t="s">
        <v>580</v>
      </c>
      <c r="BG3025" t="s">
        <v>581</v>
      </c>
      <c r="BH3025" t="s">
        <v>582</v>
      </c>
      <c r="BI3025">
        <v>3</v>
      </c>
      <c r="BJ3025">
        <v>3</v>
      </c>
      <c r="BK3025" s="1">
        <v>45931</v>
      </c>
      <c r="BL3025" s="1">
        <v>46295</v>
      </c>
      <c r="BM3025" s="1">
        <v>45931</v>
      </c>
      <c r="BN3025" s="1">
        <v>46295</v>
      </c>
      <c r="BO3025">
        <v>40</v>
      </c>
      <c r="BP3025">
        <v>0</v>
      </c>
      <c r="BQ3025">
        <v>8</v>
      </c>
      <c r="BR3025">
        <v>8</v>
      </c>
      <c r="BS3025">
        <v>8</v>
      </c>
      <c r="BT3025">
        <v>8</v>
      </c>
      <c r="BU3025">
        <v>8</v>
      </c>
      <c r="BV3025">
        <v>0</v>
      </c>
      <c r="BW3025" t="str">
        <f>"8:00 AM"</f>
        <v>8:00 AM</v>
      </c>
      <c r="BX3025" t="str">
        <f>"5:00 PM"</f>
        <v>5:00 PM</v>
      </c>
      <c r="BY3025" t="s">
        <v>159</v>
      </c>
      <c r="BZ3025">
        <v>0</v>
      </c>
      <c r="CA3025">
        <v>12</v>
      </c>
      <c r="CB3025" t="s">
        <v>117</v>
      </c>
      <c r="CD3025" t="s">
        <v>583</v>
      </c>
      <c r="CE3025" t="s">
        <v>569</v>
      </c>
      <c r="CG3025" t="s">
        <v>120</v>
      </c>
      <c r="CH3025" t="s">
        <v>121</v>
      </c>
      <c r="CI3025" s="6">
        <v>96950</v>
      </c>
      <c r="CJ3025" s="10">
        <v>8.94</v>
      </c>
      <c r="CK3025" s="10">
        <v>8.94</v>
      </c>
      <c r="CL3025" s="10">
        <v>13.41</v>
      </c>
      <c r="CM3025" s="10">
        <v>13.41</v>
      </c>
      <c r="CN3025" t="s">
        <v>137</v>
      </c>
      <c r="CP3025" t="s">
        <v>138</v>
      </c>
      <c r="CR3025" t="s">
        <v>117</v>
      </c>
      <c r="CS3025" t="s">
        <v>139</v>
      </c>
      <c r="CT3025" t="s">
        <v>140</v>
      </c>
      <c r="CU3025" t="s">
        <v>139</v>
      </c>
      <c r="CV3025" t="s">
        <v>140</v>
      </c>
      <c r="CW3025" t="s">
        <v>139</v>
      </c>
      <c r="CX3025" t="s">
        <v>140</v>
      </c>
      <c r="CY3025" t="s">
        <v>584</v>
      </c>
      <c r="CZ3025" s="8">
        <v>16702340801</v>
      </c>
      <c r="DA3025" t="s">
        <v>579</v>
      </c>
      <c r="DB3025" t="s">
        <v>140</v>
      </c>
      <c r="DC3025" t="s">
        <v>139</v>
      </c>
      <c r="DD3025" t="s">
        <v>117</v>
      </c>
    </row>
    <row r="3026" spans="1:114" ht="15" customHeight="1" x14ac:dyDescent="0.35">
      <c r="A3026" t="s">
        <v>332</v>
      </c>
      <c r="B3026" t="s">
        <v>144</v>
      </c>
      <c r="C3026" s="1">
        <v>45818</v>
      </c>
      <c r="D3026" s="1">
        <v>45869</v>
      </c>
      <c r="E3026" t="s">
        <v>211</v>
      </c>
      <c r="G3026" t="s">
        <v>117</v>
      </c>
      <c r="H3026" t="s">
        <v>117</v>
      </c>
      <c r="I3026" t="s">
        <v>117</v>
      </c>
      <c r="J3026" t="s">
        <v>333</v>
      </c>
      <c r="K3026" t="s">
        <v>334</v>
      </c>
      <c r="L3026" t="s">
        <v>335</v>
      </c>
      <c r="M3026" t="s">
        <v>140</v>
      </c>
      <c r="N3026" t="s">
        <v>120</v>
      </c>
      <c r="O3026" t="s">
        <v>121</v>
      </c>
      <c r="P3026" s="6">
        <v>96950</v>
      </c>
      <c r="Q3026" t="s">
        <v>122</v>
      </c>
      <c r="S3026" s="8">
        <v>16704833666</v>
      </c>
      <c r="U3026" t="s">
        <v>336</v>
      </c>
      <c r="V3026">
        <v>236220</v>
      </c>
      <c r="W3026" t="s">
        <v>124</v>
      </c>
      <c r="Y3026" t="s">
        <v>337</v>
      </c>
      <c r="Z3026" t="s">
        <v>338</v>
      </c>
      <c r="AB3026" t="s">
        <v>128</v>
      </c>
      <c r="AC3026" t="s">
        <v>335</v>
      </c>
      <c r="AD3026" t="s">
        <v>140</v>
      </c>
      <c r="AE3026" t="s">
        <v>120</v>
      </c>
      <c r="AF3026" t="s">
        <v>121</v>
      </c>
      <c r="AG3026" s="6">
        <v>96950</v>
      </c>
      <c r="AH3026" t="s">
        <v>122</v>
      </c>
      <c r="AJ3026" s="8">
        <v>16704833666</v>
      </c>
      <c r="AL3026" t="s">
        <v>339</v>
      </c>
      <c r="BE3026" t="str">
        <f>"49-9071.00"</f>
        <v>49-9071.00</v>
      </c>
      <c r="BF3026" t="s">
        <v>156</v>
      </c>
      <c r="BG3026" t="s">
        <v>340</v>
      </c>
      <c r="BH3026" t="s">
        <v>341</v>
      </c>
      <c r="BI3026">
        <v>2</v>
      </c>
      <c r="BJ3026">
        <v>2</v>
      </c>
      <c r="BK3026" s="1">
        <v>45931</v>
      </c>
      <c r="BL3026" s="1">
        <v>46295</v>
      </c>
      <c r="BM3026" s="1">
        <v>45931</v>
      </c>
      <c r="BN3026" s="1">
        <v>46295</v>
      </c>
      <c r="BO3026">
        <v>35</v>
      </c>
      <c r="BP3026">
        <v>0</v>
      </c>
      <c r="BQ3026">
        <v>7</v>
      </c>
      <c r="BR3026">
        <v>7</v>
      </c>
      <c r="BS3026">
        <v>7</v>
      </c>
      <c r="BT3026">
        <v>7</v>
      </c>
      <c r="BU3026">
        <v>7</v>
      </c>
      <c r="BV3026">
        <v>0</v>
      </c>
      <c r="BW3026" t="str">
        <f>"8:00 AM"</f>
        <v>8:00 AM</v>
      </c>
      <c r="BX3026" t="str">
        <f>"5:00 PM"</f>
        <v>5:00 PM</v>
      </c>
      <c r="BY3026" t="s">
        <v>159</v>
      </c>
      <c r="BZ3026">
        <v>0</v>
      </c>
      <c r="CA3026">
        <v>18</v>
      </c>
      <c r="CB3026" t="s">
        <v>117</v>
      </c>
      <c r="CD3026" s="2" t="s">
        <v>342</v>
      </c>
      <c r="CE3026" t="s">
        <v>335</v>
      </c>
      <c r="CF3026" t="s">
        <v>140</v>
      </c>
      <c r="CG3026" t="s">
        <v>120</v>
      </c>
      <c r="CH3026" t="s">
        <v>121</v>
      </c>
      <c r="CI3026" s="6">
        <v>96950</v>
      </c>
      <c r="CJ3026" s="10">
        <v>9.75</v>
      </c>
      <c r="CK3026" s="10">
        <v>9.75</v>
      </c>
      <c r="CL3026" s="10">
        <v>14.62</v>
      </c>
      <c r="CM3026" s="10">
        <v>14.62</v>
      </c>
      <c r="CN3026" t="s">
        <v>137</v>
      </c>
      <c r="CO3026" t="s">
        <v>343</v>
      </c>
      <c r="CP3026" t="s">
        <v>138</v>
      </c>
      <c r="CR3026" t="s">
        <v>117</v>
      </c>
      <c r="CS3026" t="s">
        <v>139</v>
      </c>
      <c r="CT3026" t="s">
        <v>140</v>
      </c>
      <c r="CU3026" t="s">
        <v>139</v>
      </c>
      <c r="CV3026" t="s">
        <v>140</v>
      </c>
      <c r="CW3026" t="s">
        <v>139</v>
      </c>
      <c r="CX3026" t="s">
        <v>140</v>
      </c>
      <c r="CY3026" t="s">
        <v>344</v>
      </c>
      <c r="CZ3026" s="8">
        <v>16704833666</v>
      </c>
      <c r="DA3026" t="s">
        <v>345</v>
      </c>
      <c r="DB3026" t="s">
        <v>140</v>
      </c>
      <c r="DC3026" t="s">
        <v>139</v>
      </c>
      <c r="DD3026" t="s">
        <v>117</v>
      </c>
    </row>
    <row r="3027" spans="1:114" ht="15" customHeight="1" x14ac:dyDescent="0.35">
      <c r="A3027" t="s">
        <v>4721</v>
      </c>
      <c r="B3027" t="s">
        <v>166</v>
      </c>
      <c r="C3027" s="1">
        <v>45832</v>
      </c>
      <c r="D3027" s="1">
        <v>45869</v>
      </c>
      <c r="E3027" t="s">
        <v>116</v>
      </c>
      <c r="F3027" s="1">
        <v>45990</v>
      </c>
      <c r="G3027" t="s">
        <v>117</v>
      </c>
      <c r="H3027" t="s">
        <v>117</v>
      </c>
      <c r="I3027" t="s">
        <v>117</v>
      </c>
      <c r="J3027" t="s">
        <v>2980</v>
      </c>
      <c r="L3027" t="s">
        <v>2981</v>
      </c>
      <c r="M3027" t="s">
        <v>2982</v>
      </c>
      <c r="N3027" t="s">
        <v>120</v>
      </c>
      <c r="O3027" t="s">
        <v>121</v>
      </c>
      <c r="P3027" s="6">
        <v>96950</v>
      </c>
      <c r="Q3027" t="s">
        <v>122</v>
      </c>
      <c r="S3027" s="8">
        <v>16703234260</v>
      </c>
      <c r="U3027" t="s">
        <v>2983</v>
      </c>
      <c r="V3027">
        <v>524210</v>
      </c>
      <c r="W3027" t="s">
        <v>124</v>
      </c>
      <c r="Y3027" t="s">
        <v>2984</v>
      </c>
      <c r="Z3027" t="s">
        <v>2985</v>
      </c>
      <c r="AA3027" t="s">
        <v>2986</v>
      </c>
      <c r="AB3027" t="s">
        <v>2987</v>
      </c>
      <c r="AC3027" t="s">
        <v>2981</v>
      </c>
      <c r="AD3027" t="s">
        <v>2982</v>
      </c>
      <c r="AE3027" t="s">
        <v>120</v>
      </c>
      <c r="AF3027" t="s">
        <v>121</v>
      </c>
      <c r="AG3027" s="6">
        <v>96950</v>
      </c>
      <c r="AH3027" t="s">
        <v>122</v>
      </c>
      <c r="AJ3027" s="8">
        <v>16703234269</v>
      </c>
      <c r="AL3027" t="s">
        <v>2988</v>
      </c>
      <c r="AM3027" t="s">
        <v>717</v>
      </c>
      <c r="AN3027" t="s">
        <v>2207</v>
      </c>
      <c r="AO3027" t="s">
        <v>2208</v>
      </c>
      <c r="AP3027" t="s">
        <v>1561</v>
      </c>
      <c r="AQ3027" t="s">
        <v>2209</v>
      </c>
      <c r="AR3027" t="s">
        <v>2210</v>
      </c>
      <c r="AS3027" t="s">
        <v>120</v>
      </c>
      <c r="AT3027" t="s">
        <v>121</v>
      </c>
      <c r="AU3027" s="6">
        <v>96950</v>
      </c>
      <c r="AV3027" t="s">
        <v>122</v>
      </c>
      <c r="AX3027" s="8">
        <v>16702330081</v>
      </c>
      <c r="AZ3027" t="s">
        <v>2211</v>
      </c>
      <c r="BA3027" t="s">
        <v>2212</v>
      </c>
      <c r="BB3027" t="s">
        <v>2213</v>
      </c>
      <c r="BC3027" t="s">
        <v>121</v>
      </c>
      <c r="BD3027" t="s">
        <v>4722</v>
      </c>
      <c r="BE3027" t="str">
        <f>"29-2099.08"</f>
        <v>29-2099.08</v>
      </c>
      <c r="BF3027" t="s">
        <v>2989</v>
      </c>
      <c r="BG3027" t="s">
        <v>4723</v>
      </c>
      <c r="BH3027" t="s">
        <v>2991</v>
      </c>
      <c r="BI3027">
        <v>1</v>
      </c>
      <c r="BK3027" s="1">
        <v>45992</v>
      </c>
      <c r="BL3027" s="1">
        <v>46356</v>
      </c>
      <c r="BO3027">
        <v>40</v>
      </c>
      <c r="BP3027">
        <v>0</v>
      </c>
      <c r="BQ3027">
        <v>8</v>
      </c>
      <c r="BR3027">
        <v>8</v>
      </c>
      <c r="BS3027">
        <v>8</v>
      </c>
      <c r="BT3027">
        <v>8</v>
      </c>
      <c r="BU3027">
        <v>8</v>
      </c>
      <c r="BV3027">
        <v>0</v>
      </c>
      <c r="BW3027" t="str">
        <f>"8:00 AM"</f>
        <v>8:00 AM</v>
      </c>
      <c r="BX3027" t="str">
        <f>"5:00 PM"</f>
        <v>5:00 PM</v>
      </c>
      <c r="BY3027" t="s">
        <v>459</v>
      </c>
      <c r="BZ3027">
        <v>0</v>
      </c>
      <c r="CA3027">
        <v>24</v>
      </c>
      <c r="CB3027" t="s">
        <v>117</v>
      </c>
      <c r="CD3027" t="s">
        <v>2992</v>
      </c>
      <c r="CE3027" t="s">
        <v>2981</v>
      </c>
      <c r="CF3027" t="s">
        <v>2982</v>
      </c>
      <c r="CG3027" t="s">
        <v>120</v>
      </c>
      <c r="CH3027" t="s">
        <v>121</v>
      </c>
      <c r="CI3027" s="6">
        <v>96950</v>
      </c>
      <c r="CJ3027" s="10">
        <v>13.39</v>
      </c>
      <c r="CL3027" s="10">
        <v>20.100000000000001</v>
      </c>
      <c r="CN3027" t="s">
        <v>137</v>
      </c>
      <c r="CP3027" t="s">
        <v>138</v>
      </c>
      <c r="CR3027" t="s">
        <v>117</v>
      </c>
      <c r="CS3027" t="s">
        <v>139</v>
      </c>
      <c r="CT3027" t="s">
        <v>140</v>
      </c>
      <c r="CU3027" t="s">
        <v>139</v>
      </c>
      <c r="CV3027" t="s">
        <v>140</v>
      </c>
      <c r="CW3027" t="s">
        <v>139</v>
      </c>
      <c r="CX3027" t="s">
        <v>140</v>
      </c>
      <c r="CY3027" t="s">
        <v>2993</v>
      </c>
      <c r="CZ3027" s="8">
        <v>16703234269</v>
      </c>
      <c r="DA3027" t="s">
        <v>2988</v>
      </c>
      <c r="DB3027" t="s">
        <v>140</v>
      </c>
      <c r="DC3027" t="s">
        <v>139</v>
      </c>
      <c r="DD3027" t="s">
        <v>117</v>
      </c>
    </row>
    <row r="3028" spans="1:114" ht="15" customHeight="1" x14ac:dyDescent="0.35">
      <c r="A3028" t="s">
        <v>13513</v>
      </c>
      <c r="B3028" t="s">
        <v>278</v>
      </c>
      <c r="C3028" s="1">
        <v>45852</v>
      </c>
      <c r="D3028" s="1">
        <v>45869</v>
      </c>
      <c r="E3028" t="s">
        <v>211</v>
      </c>
      <c r="G3028" t="s">
        <v>117</v>
      </c>
      <c r="H3028" t="s">
        <v>117</v>
      </c>
      <c r="I3028" t="s">
        <v>117</v>
      </c>
      <c r="J3028" t="s">
        <v>4110</v>
      </c>
      <c r="K3028" t="s">
        <v>4706</v>
      </c>
      <c r="L3028" t="s">
        <v>4112</v>
      </c>
      <c r="M3028" t="s">
        <v>4113</v>
      </c>
      <c r="N3028" t="s">
        <v>120</v>
      </c>
      <c r="O3028" t="s">
        <v>121</v>
      </c>
      <c r="P3028" s="6">
        <v>96950</v>
      </c>
      <c r="Q3028" t="s">
        <v>122</v>
      </c>
      <c r="S3028" s="8">
        <v>16702353285</v>
      </c>
      <c r="U3028" t="s">
        <v>4478</v>
      </c>
      <c r="V3028">
        <v>23833</v>
      </c>
      <c r="W3028" t="s">
        <v>124</v>
      </c>
      <c r="Y3028" t="s">
        <v>4115</v>
      </c>
      <c r="Z3028" t="s">
        <v>4116</v>
      </c>
      <c r="AA3028" t="s">
        <v>1265</v>
      </c>
      <c r="AB3028" t="s">
        <v>1930</v>
      </c>
      <c r="AC3028" t="s">
        <v>4112</v>
      </c>
      <c r="AD3028" t="s">
        <v>4113</v>
      </c>
      <c r="AE3028" t="s">
        <v>120</v>
      </c>
      <c r="AF3028" t="s">
        <v>121</v>
      </c>
      <c r="AG3028" s="6">
        <v>96950</v>
      </c>
      <c r="AH3028" t="s">
        <v>122</v>
      </c>
      <c r="AJ3028" s="8">
        <v>16702353285</v>
      </c>
      <c r="AL3028" t="s">
        <v>4117</v>
      </c>
      <c r="BE3028" t="str">
        <f>"37-2011.00"</f>
        <v>37-2011.00</v>
      </c>
      <c r="BF3028" t="s">
        <v>701</v>
      </c>
      <c r="BG3028" t="s">
        <v>13514</v>
      </c>
      <c r="BH3028" t="s">
        <v>1418</v>
      </c>
      <c r="BI3028">
        <v>3</v>
      </c>
      <c r="BK3028" s="1">
        <v>45992</v>
      </c>
      <c r="BL3028" s="1">
        <v>46356</v>
      </c>
      <c r="BO3028">
        <v>40</v>
      </c>
      <c r="BP3028">
        <v>0</v>
      </c>
      <c r="BQ3028">
        <v>8</v>
      </c>
      <c r="BR3028">
        <v>8</v>
      </c>
      <c r="BS3028">
        <v>8</v>
      </c>
      <c r="BT3028">
        <v>8</v>
      </c>
      <c r="BU3028">
        <v>8</v>
      </c>
      <c r="BV3028">
        <v>0</v>
      </c>
      <c r="BW3028" t="str">
        <f>"8:00 AM"</f>
        <v>8:00 AM</v>
      </c>
      <c r="BX3028" t="str">
        <f>"5:00 PM"</f>
        <v>5:00 PM</v>
      </c>
      <c r="BY3028" t="s">
        <v>133</v>
      </c>
      <c r="BZ3028">
        <v>0</v>
      </c>
      <c r="CA3028">
        <v>12</v>
      </c>
      <c r="CB3028" t="s">
        <v>117</v>
      </c>
      <c r="CD3028" t="s">
        <v>133</v>
      </c>
      <c r="CE3028" t="s">
        <v>4112</v>
      </c>
      <c r="CF3028" t="s">
        <v>4113</v>
      </c>
      <c r="CG3028" t="s">
        <v>120</v>
      </c>
      <c r="CH3028" t="s">
        <v>121</v>
      </c>
      <c r="CI3028" s="6">
        <v>96950</v>
      </c>
      <c r="CJ3028" s="10">
        <v>8.4499999999999993</v>
      </c>
      <c r="CK3028" s="10">
        <v>8.4499999999999993</v>
      </c>
      <c r="CL3028" s="10">
        <v>12.68</v>
      </c>
      <c r="CM3028" s="10">
        <v>12.68</v>
      </c>
      <c r="CN3028" t="s">
        <v>137</v>
      </c>
      <c r="CO3028" t="s">
        <v>194</v>
      </c>
      <c r="CP3028" t="s">
        <v>138</v>
      </c>
      <c r="CR3028" t="s">
        <v>117</v>
      </c>
      <c r="CS3028" t="s">
        <v>139</v>
      </c>
      <c r="CT3028" t="s">
        <v>140</v>
      </c>
      <c r="CU3028" t="s">
        <v>139</v>
      </c>
      <c r="CV3028" t="s">
        <v>140</v>
      </c>
      <c r="CW3028" t="s">
        <v>139</v>
      </c>
      <c r="CX3028" t="s">
        <v>140</v>
      </c>
      <c r="CY3028" t="s">
        <v>1936</v>
      </c>
      <c r="CZ3028" s="8">
        <v>16702353285</v>
      </c>
      <c r="DA3028" t="s">
        <v>4117</v>
      </c>
      <c r="DB3028" t="s">
        <v>140</v>
      </c>
      <c r="DC3028" t="s">
        <v>139</v>
      </c>
      <c r="DD3028" t="s">
        <v>117</v>
      </c>
      <c r="DE3028" t="s">
        <v>4115</v>
      </c>
      <c r="DF3028" t="s">
        <v>4116</v>
      </c>
      <c r="DG3028" t="s">
        <v>1331</v>
      </c>
      <c r="DH3028" t="s">
        <v>4478</v>
      </c>
      <c r="DI3028" t="s">
        <v>4110</v>
      </c>
      <c r="DJ3028" t="s">
        <v>4117</v>
      </c>
    </row>
    <row r="3029" spans="1:114" ht="15" customHeight="1" x14ac:dyDescent="0.35">
      <c r="A3029" t="s">
        <v>4705</v>
      </c>
      <c r="B3029" t="s">
        <v>278</v>
      </c>
      <c r="C3029" s="1">
        <v>45852</v>
      </c>
      <c r="D3029" s="1">
        <v>45869</v>
      </c>
      <c r="E3029" t="s">
        <v>211</v>
      </c>
      <c r="G3029" t="s">
        <v>117</v>
      </c>
      <c r="H3029" t="s">
        <v>117</v>
      </c>
      <c r="I3029" t="s">
        <v>117</v>
      </c>
      <c r="J3029" t="s">
        <v>4110</v>
      </c>
      <c r="K3029" t="s">
        <v>4706</v>
      </c>
      <c r="L3029" t="s">
        <v>4112</v>
      </c>
      <c r="M3029" t="s">
        <v>4113</v>
      </c>
      <c r="N3029" t="s">
        <v>120</v>
      </c>
      <c r="O3029" t="s">
        <v>121</v>
      </c>
      <c r="P3029" s="6">
        <v>96950</v>
      </c>
      <c r="Q3029" t="s">
        <v>122</v>
      </c>
      <c r="S3029" s="8">
        <v>16702353285</v>
      </c>
      <c r="U3029" t="s">
        <v>4478</v>
      </c>
      <c r="V3029">
        <v>23833</v>
      </c>
      <c r="W3029" t="s">
        <v>124</v>
      </c>
      <c r="Y3029" t="s">
        <v>4115</v>
      </c>
      <c r="Z3029" t="s">
        <v>4116</v>
      </c>
      <c r="AA3029" t="s">
        <v>1265</v>
      </c>
      <c r="AB3029" t="s">
        <v>1930</v>
      </c>
      <c r="AC3029" t="s">
        <v>4113</v>
      </c>
      <c r="AD3029" t="s">
        <v>120</v>
      </c>
      <c r="AE3029" t="s">
        <v>120</v>
      </c>
      <c r="AF3029" t="s">
        <v>121</v>
      </c>
      <c r="AG3029" s="6">
        <v>96950</v>
      </c>
      <c r="AH3029" t="s">
        <v>122</v>
      </c>
      <c r="AJ3029" s="8">
        <v>16702353285</v>
      </c>
      <c r="AL3029" t="s">
        <v>4117</v>
      </c>
      <c r="BE3029" t="str">
        <f>"47-3019.00"</f>
        <v>47-3019.00</v>
      </c>
      <c r="BF3029" t="s">
        <v>4707</v>
      </c>
      <c r="BG3029" t="s">
        <v>4708</v>
      </c>
      <c r="BH3029" t="s">
        <v>4709</v>
      </c>
      <c r="BI3029">
        <v>3</v>
      </c>
      <c r="BK3029" s="1">
        <v>45992</v>
      </c>
      <c r="BL3029" s="1">
        <v>46356</v>
      </c>
      <c r="BO3029">
        <v>40</v>
      </c>
      <c r="BP3029">
        <v>0</v>
      </c>
      <c r="BQ3029">
        <v>8</v>
      </c>
      <c r="BR3029">
        <v>8</v>
      </c>
      <c r="BS3029">
        <v>8</v>
      </c>
      <c r="BT3029">
        <v>8</v>
      </c>
      <c r="BU3029">
        <v>8</v>
      </c>
      <c r="BV3029">
        <v>0</v>
      </c>
      <c r="BW3029" t="str">
        <f>"8:00 AM"</f>
        <v>8:00 AM</v>
      </c>
      <c r="BX3029" t="str">
        <f>"5:00 PM"</f>
        <v>5:00 PM</v>
      </c>
      <c r="BY3029" t="s">
        <v>133</v>
      </c>
      <c r="BZ3029">
        <v>0</v>
      </c>
      <c r="CA3029">
        <v>12</v>
      </c>
      <c r="CB3029" t="s">
        <v>117</v>
      </c>
      <c r="CD3029" t="s">
        <v>133</v>
      </c>
      <c r="CE3029" t="s">
        <v>4112</v>
      </c>
      <c r="CF3029" t="s">
        <v>4113</v>
      </c>
      <c r="CG3029" t="s">
        <v>120</v>
      </c>
      <c r="CH3029" t="s">
        <v>121</v>
      </c>
      <c r="CI3029" s="6">
        <v>96950</v>
      </c>
      <c r="CJ3029" s="10">
        <v>10.77</v>
      </c>
      <c r="CK3029" s="10">
        <v>10.77</v>
      </c>
      <c r="CL3029" s="10">
        <v>16.16</v>
      </c>
      <c r="CM3029" s="10">
        <v>16.16</v>
      </c>
      <c r="CN3029" t="s">
        <v>137</v>
      </c>
      <c r="CO3029" t="s">
        <v>194</v>
      </c>
      <c r="CP3029" t="s">
        <v>138</v>
      </c>
      <c r="CR3029" t="s">
        <v>117</v>
      </c>
      <c r="CS3029" t="s">
        <v>139</v>
      </c>
      <c r="CT3029" t="s">
        <v>140</v>
      </c>
      <c r="CU3029" t="s">
        <v>139</v>
      </c>
      <c r="CV3029" t="s">
        <v>140</v>
      </c>
      <c r="CW3029" t="s">
        <v>139</v>
      </c>
      <c r="CX3029" t="s">
        <v>140</v>
      </c>
      <c r="CY3029" t="s">
        <v>1936</v>
      </c>
      <c r="CZ3029" s="8">
        <v>16702353285</v>
      </c>
      <c r="DA3029" t="s">
        <v>4117</v>
      </c>
      <c r="DB3029" t="s">
        <v>140</v>
      </c>
      <c r="DC3029" t="s">
        <v>139</v>
      </c>
      <c r="DD3029" t="s">
        <v>117</v>
      </c>
      <c r="DE3029" t="s">
        <v>4115</v>
      </c>
      <c r="DF3029" t="s">
        <v>4116</v>
      </c>
      <c r="DG3029" t="s">
        <v>1331</v>
      </c>
      <c r="DH3029" t="s">
        <v>4478</v>
      </c>
      <c r="DI3029" t="s">
        <v>4110</v>
      </c>
      <c r="DJ3029" t="s">
        <v>4117</v>
      </c>
    </row>
    <row r="3030" spans="1:114" ht="15" customHeight="1" x14ac:dyDescent="0.35">
      <c r="A3030" t="s">
        <v>317</v>
      </c>
      <c r="B3030" t="s">
        <v>278</v>
      </c>
      <c r="C3030" s="1">
        <v>45856</v>
      </c>
      <c r="D3030" s="1">
        <v>45869</v>
      </c>
      <c r="E3030" t="s">
        <v>116</v>
      </c>
      <c r="F3030" s="1">
        <v>45929</v>
      </c>
      <c r="G3030" t="s">
        <v>139</v>
      </c>
      <c r="H3030" t="s">
        <v>139</v>
      </c>
      <c r="I3030" t="s">
        <v>117</v>
      </c>
      <c r="J3030" t="s">
        <v>318</v>
      </c>
      <c r="K3030" t="s">
        <v>319</v>
      </c>
      <c r="L3030" t="s">
        <v>320</v>
      </c>
      <c r="N3030" t="s">
        <v>120</v>
      </c>
      <c r="O3030" t="s">
        <v>121</v>
      </c>
      <c r="P3030" s="6">
        <v>96950</v>
      </c>
      <c r="Q3030" t="s">
        <v>122</v>
      </c>
      <c r="S3030" s="8">
        <v>16702871186</v>
      </c>
      <c r="U3030" t="s">
        <v>321</v>
      </c>
      <c r="V3030">
        <v>5616</v>
      </c>
      <c r="W3030" t="s">
        <v>124</v>
      </c>
      <c r="Y3030" t="s">
        <v>322</v>
      </c>
      <c r="Z3030" t="s">
        <v>323</v>
      </c>
      <c r="AB3030" t="s">
        <v>189</v>
      </c>
      <c r="AC3030" t="s">
        <v>320</v>
      </c>
      <c r="AE3030" t="s">
        <v>120</v>
      </c>
      <c r="AF3030" t="s">
        <v>121</v>
      </c>
      <c r="AG3030" s="6">
        <v>96950</v>
      </c>
      <c r="AH3030" t="s">
        <v>122</v>
      </c>
      <c r="AJ3030" s="8">
        <v>16702871186</v>
      </c>
      <c r="AL3030" t="s">
        <v>324</v>
      </c>
      <c r="BE3030" t="str">
        <f>"27-3091.00"</f>
        <v>27-3091.00</v>
      </c>
      <c r="BF3030" t="s">
        <v>325</v>
      </c>
      <c r="BG3030" t="s">
        <v>326</v>
      </c>
      <c r="BH3030" t="s">
        <v>327</v>
      </c>
      <c r="BI3030">
        <v>1</v>
      </c>
      <c r="BK3030" s="1">
        <v>45931</v>
      </c>
      <c r="BL3030" s="1">
        <v>47026</v>
      </c>
      <c r="BO3030">
        <v>35</v>
      </c>
      <c r="BP3030">
        <v>5</v>
      </c>
      <c r="BQ3030">
        <v>5</v>
      </c>
      <c r="BR3030">
        <v>5</v>
      </c>
      <c r="BS3030">
        <v>5</v>
      </c>
      <c r="BT3030">
        <v>5</v>
      </c>
      <c r="BU3030">
        <v>5</v>
      </c>
      <c r="BV3030">
        <v>5</v>
      </c>
      <c r="BW3030" t="str">
        <f>"11:00 PM"</f>
        <v>11:00 PM</v>
      </c>
      <c r="BX3030" t="str">
        <f>"4:00 AM"</f>
        <v>4:00 AM</v>
      </c>
      <c r="BY3030" t="s">
        <v>133</v>
      </c>
      <c r="BZ3030">
        <v>0</v>
      </c>
      <c r="CA3030">
        <v>24</v>
      </c>
      <c r="CB3030" t="s">
        <v>117</v>
      </c>
      <c r="CD3030" t="s">
        <v>328</v>
      </c>
      <c r="CE3030" t="s">
        <v>329</v>
      </c>
      <c r="CG3030" t="s">
        <v>120</v>
      </c>
      <c r="CH3030" t="s">
        <v>121</v>
      </c>
      <c r="CI3030" s="6">
        <v>96950</v>
      </c>
      <c r="CJ3030" s="10">
        <v>19.309999999999999</v>
      </c>
      <c r="CK3030" s="10">
        <v>19.309999999999999</v>
      </c>
      <c r="CN3030" t="s">
        <v>137</v>
      </c>
      <c r="CP3030" t="s">
        <v>138</v>
      </c>
      <c r="CR3030" t="s">
        <v>117</v>
      </c>
      <c r="CS3030" t="s">
        <v>139</v>
      </c>
      <c r="CT3030" t="s">
        <v>140</v>
      </c>
      <c r="CU3030" t="s">
        <v>140</v>
      </c>
      <c r="CV3030" t="s">
        <v>140</v>
      </c>
      <c r="CW3030" t="s">
        <v>140</v>
      </c>
      <c r="CX3030" t="s">
        <v>140</v>
      </c>
      <c r="CY3030" t="s">
        <v>330</v>
      </c>
      <c r="CZ3030" s="8">
        <v>16702871186</v>
      </c>
      <c r="DA3030" t="s">
        <v>324</v>
      </c>
      <c r="DB3030" t="s">
        <v>140</v>
      </c>
      <c r="DC3030" t="s">
        <v>139</v>
      </c>
      <c r="DD3030" t="s">
        <v>117</v>
      </c>
    </row>
    <row r="3031" spans="1:114" ht="15" customHeight="1" x14ac:dyDescent="0.35">
      <c r="A3031" t="s">
        <v>515</v>
      </c>
      <c r="B3031" t="s">
        <v>166</v>
      </c>
      <c r="C3031" s="1">
        <v>45811</v>
      </c>
      <c r="D3031" s="1">
        <v>45870</v>
      </c>
      <c r="E3031" t="s">
        <v>211</v>
      </c>
      <c r="G3031" t="s">
        <v>117</v>
      </c>
      <c r="H3031" t="s">
        <v>117</v>
      </c>
      <c r="I3031" t="s">
        <v>117</v>
      </c>
      <c r="J3031" t="s">
        <v>428</v>
      </c>
      <c r="K3031" t="s">
        <v>429</v>
      </c>
      <c r="L3031" t="s">
        <v>430</v>
      </c>
      <c r="M3031" t="s">
        <v>431</v>
      </c>
      <c r="N3031" t="s">
        <v>120</v>
      </c>
      <c r="O3031" t="s">
        <v>121</v>
      </c>
      <c r="P3031" s="6">
        <v>96950</v>
      </c>
      <c r="Q3031" t="s">
        <v>122</v>
      </c>
      <c r="S3031" s="8">
        <v>16702858958</v>
      </c>
      <c r="U3031" t="s">
        <v>432</v>
      </c>
      <c r="V3031">
        <v>722513</v>
      </c>
      <c r="W3031" t="s">
        <v>124</v>
      </c>
      <c r="Y3031" t="s">
        <v>433</v>
      </c>
      <c r="Z3031" t="s">
        <v>434</v>
      </c>
      <c r="AA3031" t="s">
        <v>435</v>
      </c>
      <c r="AB3031" t="s">
        <v>436</v>
      </c>
      <c r="AC3031" t="s">
        <v>430</v>
      </c>
      <c r="AD3031" t="s">
        <v>431</v>
      </c>
      <c r="AE3031" t="s">
        <v>120</v>
      </c>
      <c r="AF3031" t="s">
        <v>121</v>
      </c>
      <c r="AG3031" s="6">
        <v>96950</v>
      </c>
      <c r="AH3031" t="s">
        <v>122</v>
      </c>
      <c r="AJ3031" s="8">
        <v>16702858958</v>
      </c>
      <c r="AL3031" t="s">
        <v>437</v>
      </c>
      <c r="BE3031" t="str">
        <f>"35-2021.00"</f>
        <v>35-2021.00</v>
      </c>
      <c r="BF3031" t="s">
        <v>438</v>
      </c>
      <c r="BG3031" t="s">
        <v>439</v>
      </c>
      <c r="BH3031" t="s">
        <v>440</v>
      </c>
      <c r="BI3031">
        <v>10</v>
      </c>
      <c r="BK3031" s="1">
        <v>45931</v>
      </c>
      <c r="BL3031" s="1">
        <v>46295</v>
      </c>
      <c r="BO3031">
        <v>35</v>
      </c>
      <c r="BP3031">
        <v>0</v>
      </c>
      <c r="BQ3031">
        <v>7</v>
      </c>
      <c r="BR3031">
        <v>7</v>
      </c>
      <c r="BS3031">
        <v>7</v>
      </c>
      <c r="BT3031">
        <v>7</v>
      </c>
      <c r="BU3031">
        <v>7</v>
      </c>
      <c r="BV3031">
        <v>0</v>
      </c>
      <c r="BW3031" t="str">
        <f>"9:00 AM"</f>
        <v>9:00 AM</v>
      </c>
      <c r="BX3031" t="str">
        <f>"5:00 PM"</f>
        <v>5:00 PM</v>
      </c>
      <c r="BY3031" t="s">
        <v>133</v>
      </c>
      <c r="BZ3031">
        <v>0</v>
      </c>
      <c r="CA3031">
        <v>3</v>
      </c>
      <c r="CB3031" t="s">
        <v>117</v>
      </c>
      <c r="CD3031" s="2" t="s">
        <v>441</v>
      </c>
      <c r="CE3031" t="s">
        <v>430</v>
      </c>
      <c r="CF3031" t="s">
        <v>431</v>
      </c>
      <c r="CG3031" t="s">
        <v>120</v>
      </c>
      <c r="CH3031" t="s">
        <v>121</v>
      </c>
      <c r="CI3031" s="6">
        <v>96950</v>
      </c>
      <c r="CJ3031" s="10">
        <v>7.84</v>
      </c>
      <c r="CK3031" s="10">
        <v>7.84</v>
      </c>
      <c r="CL3031" s="10">
        <v>11.76</v>
      </c>
      <c r="CM3031" s="10">
        <v>11.76</v>
      </c>
      <c r="CN3031" t="s">
        <v>137</v>
      </c>
      <c r="CO3031" t="s">
        <v>164</v>
      </c>
      <c r="CP3031" t="s">
        <v>138</v>
      </c>
      <c r="CR3031" t="s">
        <v>117</v>
      </c>
      <c r="CS3031" t="s">
        <v>139</v>
      </c>
      <c r="CT3031" t="s">
        <v>139</v>
      </c>
      <c r="CU3031" t="s">
        <v>139</v>
      </c>
      <c r="CV3031" t="s">
        <v>140</v>
      </c>
      <c r="CW3031" t="s">
        <v>139</v>
      </c>
      <c r="CX3031" t="s">
        <v>139</v>
      </c>
      <c r="CY3031" t="s">
        <v>442</v>
      </c>
      <c r="CZ3031" s="8">
        <v>16702858958</v>
      </c>
      <c r="DA3031" t="s">
        <v>437</v>
      </c>
      <c r="DB3031" t="s">
        <v>164</v>
      </c>
      <c r="DC3031" t="s">
        <v>139</v>
      </c>
      <c r="DD3031" t="s">
        <v>117</v>
      </c>
      <c r="DE3031" t="s">
        <v>433</v>
      </c>
      <c r="DF3031" t="s">
        <v>434</v>
      </c>
      <c r="DG3031" t="s">
        <v>443</v>
      </c>
      <c r="DH3031" t="s">
        <v>432</v>
      </c>
      <c r="DI3031" t="s">
        <v>444</v>
      </c>
      <c r="DJ3031" t="s">
        <v>437</v>
      </c>
    </row>
    <row r="3032" spans="1:114" ht="15" customHeight="1" x14ac:dyDescent="0.35">
      <c r="A3032" t="s">
        <v>9881</v>
      </c>
      <c r="B3032" t="s">
        <v>144</v>
      </c>
      <c r="C3032" s="1">
        <v>45812</v>
      </c>
      <c r="D3032" s="1">
        <v>45870</v>
      </c>
      <c r="E3032" t="s">
        <v>211</v>
      </c>
      <c r="G3032" t="s">
        <v>117</v>
      </c>
      <c r="H3032" t="s">
        <v>117</v>
      </c>
      <c r="I3032" t="s">
        <v>117</v>
      </c>
      <c r="J3032" t="s">
        <v>5072</v>
      </c>
      <c r="K3032" t="s">
        <v>1851</v>
      </c>
      <c r="L3032" t="s">
        <v>1852</v>
      </c>
      <c r="M3032" t="s">
        <v>1853</v>
      </c>
      <c r="N3032" t="s">
        <v>136</v>
      </c>
      <c r="O3032" t="s">
        <v>121</v>
      </c>
      <c r="P3032" s="6">
        <v>96950</v>
      </c>
      <c r="Q3032" t="s">
        <v>122</v>
      </c>
      <c r="S3032" s="8">
        <v>16704833702</v>
      </c>
      <c r="T3032">
        <v>0</v>
      </c>
      <c r="U3032" t="s">
        <v>1854</v>
      </c>
      <c r="V3032">
        <v>42449</v>
      </c>
      <c r="W3032" t="s">
        <v>124</v>
      </c>
      <c r="Y3032" t="s">
        <v>1855</v>
      </c>
      <c r="Z3032" t="s">
        <v>1856</v>
      </c>
      <c r="AB3032" t="s">
        <v>237</v>
      </c>
      <c r="AC3032" t="s">
        <v>1852</v>
      </c>
      <c r="AD3032" t="s">
        <v>1853</v>
      </c>
      <c r="AE3032" t="s">
        <v>136</v>
      </c>
      <c r="AF3032" t="s">
        <v>121</v>
      </c>
      <c r="AG3032" s="6">
        <v>96950</v>
      </c>
      <c r="AH3032" t="s">
        <v>122</v>
      </c>
      <c r="AJ3032" s="8">
        <v>16704833702</v>
      </c>
      <c r="AK3032">
        <v>0</v>
      </c>
      <c r="AL3032" t="s">
        <v>1857</v>
      </c>
      <c r="BE3032" t="str">
        <f>"49-9071.00"</f>
        <v>49-9071.00</v>
      </c>
      <c r="BF3032" t="s">
        <v>156</v>
      </c>
      <c r="BG3032" t="s">
        <v>9882</v>
      </c>
      <c r="BH3032" t="s">
        <v>3019</v>
      </c>
      <c r="BI3032">
        <v>2</v>
      </c>
      <c r="BJ3032">
        <v>2</v>
      </c>
      <c r="BK3032" s="1">
        <v>45931</v>
      </c>
      <c r="BL3032" s="1">
        <v>46295</v>
      </c>
      <c r="BM3032" s="1">
        <v>45931</v>
      </c>
      <c r="BN3032" s="1">
        <v>46295</v>
      </c>
      <c r="BO3032">
        <v>40</v>
      </c>
      <c r="BP3032">
        <v>0</v>
      </c>
      <c r="BQ3032">
        <v>8</v>
      </c>
      <c r="BR3032">
        <v>8</v>
      </c>
      <c r="BS3032">
        <v>8</v>
      </c>
      <c r="BT3032">
        <v>8</v>
      </c>
      <c r="BU3032">
        <v>8</v>
      </c>
      <c r="BV3032">
        <v>0</v>
      </c>
      <c r="BW3032" t="str">
        <f>"8:00 AM"</f>
        <v>8:00 AM</v>
      </c>
      <c r="BX3032" t="str">
        <f>"5:00 PM"</f>
        <v>5:00 PM</v>
      </c>
      <c r="BY3032" t="s">
        <v>159</v>
      </c>
      <c r="BZ3032">
        <v>0</v>
      </c>
      <c r="CA3032">
        <v>24</v>
      </c>
      <c r="CB3032" t="s">
        <v>117</v>
      </c>
      <c r="CD3032" t="s">
        <v>9883</v>
      </c>
      <c r="CE3032" t="s">
        <v>1852</v>
      </c>
      <c r="CF3032" t="s">
        <v>1853</v>
      </c>
      <c r="CG3032" t="s">
        <v>136</v>
      </c>
      <c r="CH3032" t="s">
        <v>121</v>
      </c>
      <c r="CI3032" s="6">
        <v>96950</v>
      </c>
      <c r="CJ3032" s="10">
        <v>9.75</v>
      </c>
      <c r="CK3032" s="10">
        <v>9.75</v>
      </c>
      <c r="CL3032" s="10">
        <v>14.63</v>
      </c>
      <c r="CM3032" s="10">
        <v>14.63</v>
      </c>
      <c r="CN3032" t="s">
        <v>137</v>
      </c>
      <c r="CO3032" t="s">
        <v>140</v>
      </c>
      <c r="CP3032" t="s">
        <v>138</v>
      </c>
      <c r="CR3032" t="s">
        <v>117</v>
      </c>
      <c r="CS3032" t="s">
        <v>139</v>
      </c>
      <c r="CT3032" t="s">
        <v>140</v>
      </c>
      <c r="CU3032" t="s">
        <v>139</v>
      </c>
      <c r="CV3032" t="s">
        <v>140</v>
      </c>
      <c r="CW3032" t="s">
        <v>139</v>
      </c>
      <c r="CX3032" t="s">
        <v>140</v>
      </c>
      <c r="CY3032" t="s">
        <v>1860</v>
      </c>
      <c r="CZ3032" s="8">
        <v>16702873347</v>
      </c>
      <c r="DA3032" t="s">
        <v>1857</v>
      </c>
      <c r="DB3032" t="s">
        <v>140</v>
      </c>
      <c r="DC3032" t="s">
        <v>139</v>
      </c>
      <c r="DD3032" t="s">
        <v>117</v>
      </c>
      <c r="DE3032" t="s">
        <v>1855</v>
      </c>
      <c r="DF3032" t="s">
        <v>1856</v>
      </c>
      <c r="DH3032" t="s">
        <v>1854</v>
      </c>
      <c r="DI3032" t="s">
        <v>1850</v>
      </c>
      <c r="DJ3032" t="s">
        <v>1857</v>
      </c>
    </row>
    <row r="3033" spans="1:114" ht="15" customHeight="1" x14ac:dyDescent="0.35">
      <c r="A3033" t="s">
        <v>366</v>
      </c>
      <c r="B3033" t="s">
        <v>144</v>
      </c>
      <c r="C3033" s="1">
        <v>45812</v>
      </c>
      <c r="D3033" s="1">
        <v>45870</v>
      </c>
      <c r="E3033" t="s">
        <v>211</v>
      </c>
      <c r="G3033" t="s">
        <v>117</v>
      </c>
      <c r="H3033" t="s">
        <v>117</v>
      </c>
      <c r="I3033" t="s">
        <v>117</v>
      </c>
      <c r="J3033" t="s">
        <v>367</v>
      </c>
      <c r="L3033" t="s">
        <v>368</v>
      </c>
      <c r="M3033" t="s">
        <v>369</v>
      </c>
      <c r="N3033" t="s">
        <v>136</v>
      </c>
      <c r="O3033" t="s">
        <v>121</v>
      </c>
      <c r="P3033" s="6">
        <v>96950</v>
      </c>
      <c r="Q3033" t="s">
        <v>122</v>
      </c>
      <c r="S3033" s="8">
        <v>16702337297</v>
      </c>
      <c r="U3033" t="s">
        <v>370</v>
      </c>
      <c r="V3033">
        <v>56152</v>
      </c>
      <c r="W3033" t="s">
        <v>124</v>
      </c>
      <c r="Y3033" t="s">
        <v>352</v>
      </c>
      <c r="Z3033" t="s">
        <v>353</v>
      </c>
      <c r="AB3033" t="s">
        <v>354</v>
      </c>
      <c r="AC3033" t="s">
        <v>368</v>
      </c>
      <c r="AD3033" t="s">
        <v>369</v>
      </c>
      <c r="AE3033" t="s">
        <v>136</v>
      </c>
      <c r="AF3033" t="s">
        <v>121</v>
      </c>
      <c r="AG3033" s="6">
        <v>96950</v>
      </c>
      <c r="AH3033" t="s">
        <v>122</v>
      </c>
      <c r="AJ3033" s="8">
        <v>16702353712</v>
      </c>
      <c r="AL3033" t="s">
        <v>356</v>
      </c>
      <c r="BE3033" t="str">
        <f>"39-1014.00"</f>
        <v>39-1014.00</v>
      </c>
      <c r="BF3033" t="s">
        <v>371</v>
      </c>
      <c r="BG3033" t="s">
        <v>372</v>
      </c>
      <c r="BH3033" t="s">
        <v>373</v>
      </c>
      <c r="BI3033">
        <v>2</v>
      </c>
      <c r="BJ3033">
        <v>2</v>
      </c>
      <c r="BK3033" s="1">
        <v>45931</v>
      </c>
      <c r="BL3033" s="1">
        <v>46295</v>
      </c>
      <c r="BM3033" s="1">
        <v>45931</v>
      </c>
      <c r="BN3033" s="1">
        <v>46295</v>
      </c>
      <c r="BO3033">
        <v>40</v>
      </c>
      <c r="BP3033">
        <v>0</v>
      </c>
      <c r="BQ3033">
        <v>8</v>
      </c>
      <c r="BR3033">
        <v>8</v>
      </c>
      <c r="BS3033">
        <v>8</v>
      </c>
      <c r="BT3033">
        <v>8</v>
      </c>
      <c r="BU3033">
        <v>8</v>
      </c>
      <c r="BV3033">
        <v>0</v>
      </c>
      <c r="BW3033" t="str">
        <f>"8:00 AM"</f>
        <v>8:00 AM</v>
      </c>
      <c r="BX3033" t="str">
        <f>"5:00 PM"</f>
        <v>5:00 PM</v>
      </c>
      <c r="BY3033" t="s">
        <v>159</v>
      </c>
      <c r="BZ3033">
        <v>3</v>
      </c>
      <c r="CA3033">
        <v>12</v>
      </c>
      <c r="CB3033" t="s">
        <v>139</v>
      </c>
      <c r="CC3033">
        <v>5</v>
      </c>
      <c r="CD3033" t="s">
        <v>374</v>
      </c>
      <c r="CE3033" t="s">
        <v>368</v>
      </c>
      <c r="CF3033" t="s">
        <v>369</v>
      </c>
      <c r="CG3033" t="s">
        <v>136</v>
      </c>
      <c r="CH3033" t="s">
        <v>121</v>
      </c>
      <c r="CI3033" s="6">
        <v>96950</v>
      </c>
      <c r="CJ3033" s="10">
        <v>2548</v>
      </c>
      <c r="CN3033" t="s">
        <v>375</v>
      </c>
      <c r="CO3033" t="s">
        <v>376</v>
      </c>
      <c r="CP3033" t="s">
        <v>138</v>
      </c>
      <c r="CR3033" t="s">
        <v>117</v>
      </c>
      <c r="CS3033" t="s">
        <v>139</v>
      </c>
      <c r="CT3033" t="s">
        <v>140</v>
      </c>
      <c r="CU3033" t="s">
        <v>140</v>
      </c>
      <c r="CV3033" t="s">
        <v>139</v>
      </c>
      <c r="CW3033" t="s">
        <v>139</v>
      </c>
      <c r="CX3033" t="s">
        <v>140</v>
      </c>
      <c r="CY3033" t="s">
        <v>362</v>
      </c>
      <c r="CZ3033" s="8">
        <v>16702353712</v>
      </c>
      <c r="DA3033" t="s">
        <v>377</v>
      </c>
      <c r="DB3033" t="s">
        <v>292</v>
      </c>
      <c r="DC3033" t="s">
        <v>139</v>
      </c>
      <c r="DD3033" t="s">
        <v>117</v>
      </c>
      <c r="DE3033" t="s">
        <v>352</v>
      </c>
      <c r="DF3033" t="s">
        <v>353</v>
      </c>
      <c r="DH3033" t="s">
        <v>370</v>
      </c>
      <c r="DI3033" t="s">
        <v>367</v>
      </c>
      <c r="DJ3033" t="s">
        <v>356</v>
      </c>
    </row>
    <row r="3034" spans="1:114" ht="15" customHeight="1" x14ac:dyDescent="0.35">
      <c r="A3034" t="s">
        <v>11846</v>
      </c>
      <c r="B3034" t="s">
        <v>144</v>
      </c>
      <c r="C3034" s="1">
        <v>45812</v>
      </c>
      <c r="D3034" s="1">
        <v>45870</v>
      </c>
      <c r="E3034" t="s">
        <v>116</v>
      </c>
      <c r="F3034" s="1">
        <v>45929</v>
      </c>
      <c r="G3034" t="s">
        <v>139</v>
      </c>
      <c r="H3034" t="s">
        <v>117</v>
      </c>
      <c r="I3034" t="s">
        <v>117</v>
      </c>
      <c r="J3034" t="s">
        <v>145</v>
      </c>
      <c r="K3034" t="s">
        <v>146</v>
      </c>
      <c r="L3034" t="s">
        <v>147</v>
      </c>
      <c r="M3034" t="s">
        <v>148</v>
      </c>
      <c r="N3034" t="s">
        <v>120</v>
      </c>
      <c r="O3034" t="s">
        <v>121</v>
      </c>
      <c r="P3034" s="6">
        <v>96950</v>
      </c>
      <c r="Q3034" t="s">
        <v>122</v>
      </c>
      <c r="S3034" s="8">
        <v>16702352883</v>
      </c>
      <c r="U3034" t="s">
        <v>149</v>
      </c>
      <c r="V3034">
        <v>56132</v>
      </c>
      <c r="W3034" t="s">
        <v>150</v>
      </c>
      <c r="X3034" t="s">
        <v>139</v>
      </c>
      <c r="Y3034" t="s">
        <v>151</v>
      </c>
      <c r="Z3034" t="s">
        <v>152</v>
      </c>
      <c r="AA3034" t="s">
        <v>153</v>
      </c>
      <c r="AB3034" t="s">
        <v>154</v>
      </c>
      <c r="AC3034" t="s">
        <v>147</v>
      </c>
      <c r="AD3034" t="s">
        <v>148</v>
      </c>
      <c r="AE3034" t="s">
        <v>120</v>
      </c>
      <c r="AF3034" t="s">
        <v>121</v>
      </c>
      <c r="AG3034" s="6">
        <v>96950</v>
      </c>
      <c r="AH3034" t="s">
        <v>122</v>
      </c>
      <c r="AJ3034" s="8">
        <v>16702352883</v>
      </c>
      <c r="AL3034" t="s">
        <v>155</v>
      </c>
      <c r="BE3034" t="str">
        <f>"43-3031.00"</f>
        <v>43-3031.00</v>
      </c>
      <c r="BF3034" t="s">
        <v>357</v>
      </c>
      <c r="BG3034" t="s">
        <v>5451</v>
      </c>
      <c r="BH3034" t="s">
        <v>5452</v>
      </c>
      <c r="BI3034">
        <v>3</v>
      </c>
      <c r="BJ3034">
        <v>3</v>
      </c>
      <c r="BK3034" s="1">
        <v>45931</v>
      </c>
      <c r="BL3034" s="1">
        <v>47026</v>
      </c>
      <c r="BM3034" s="1">
        <v>45931</v>
      </c>
      <c r="BN3034" s="1">
        <v>47026</v>
      </c>
      <c r="BO3034">
        <v>35</v>
      </c>
      <c r="BP3034">
        <v>0</v>
      </c>
      <c r="BQ3034">
        <v>7</v>
      </c>
      <c r="BR3034">
        <v>7</v>
      </c>
      <c r="BS3034">
        <v>7</v>
      </c>
      <c r="BT3034">
        <v>7</v>
      </c>
      <c r="BU3034">
        <v>7</v>
      </c>
      <c r="BV3034">
        <v>0</v>
      </c>
      <c r="BW3034" t="str">
        <f>"8:00 AM"</f>
        <v>8:00 AM</v>
      </c>
      <c r="BX3034" t="str">
        <f>"4:00 PM"</f>
        <v>4:00 PM</v>
      </c>
      <c r="BY3034" t="s">
        <v>159</v>
      </c>
      <c r="BZ3034">
        <v>0</v>
      </c>
      <c r="CA3034">
        <v>12</v>
      </c>
      <c r="CB3034" t="s">
        <v>117</v>
      </c>
      <c r="CD3034" t="s">
        <v>3209</v>
      </c>
      <c r="CE3034" t="s">
        <v>147</v>
      </c>
      <c r="CF3034" t="s">
        <v>161</v>
      </c>
      <c r="CG3034" t="s">
        <v>120</v>
      </c>
      <c r="CH3034" t="s">
        <v>121</v>
      </c>
      <c r="CI3034" s="6">
        <v>96950</v>
      </c>
      <c r="CJ3034" s="10">
        <v>12.28</v>
      </c>
      <c r="CK3034" s="10">
        <v>12.28</v>
      </c>
      <c r="CL3034" s="10">
        <v>18.420000000000002</v>
      </c>
      <c r="CM3034" s="10">
        <v>18.420000000000002</v>
      </c>
      <c r="CN3034" t="s">
        <v>137</v>
      </c>
      <c r="CO3034" t="s">
        <v>194</v>
      </c>
      <c r="CP3034" t="s">
        <v>138</v>
      </c>
      <c r="CR3034" t="s">
        <v>117</v>
      </c>
      <c r="CS3034" t="s">
        <v>139</v>
      </c>
      <c r="CT3034" t="s">
        <v>140</v>
      </c>
      <c r="CU3034" t="s">
        <v>139</v>
      </c>
      <c r="CV3034" t="s">
        <v>140</v>
      </c>
      <c r="CW3034" t="s">
        <v>139</v>
      </c>
      <c r="CX3034" t="s">
        <v>140</v>
      </c>
      <c r="CY3034" t="s">
        <v>163</v>
      </c>
      <c r="CZ3034" s="8">
        <v>16702352883</v>
      </c>
      <c r="DA3034" t="s">
        <v>155</v>
      </c>
      <c r="DB3034" t="s">
        <v>164</v>
      </c>
      <c r="DC3034" t="s">
        <v>139</v>
      </c>
      <c r="DD3034" t="s">
        <v>139</v>
      </c>
    </row>
    <row r="3035" spans="1:114" ht="15" customHeight="1" x14ac:dyDescent="0.35">
      <c r="A3035" t="s">
        <v>7642</v>
      </c>
      <c r="B3035" t="s">
        <v>144</v>
      </c>
      <c r="C3035" s="1">
        <v>45813</v>
      </c>
      <c r="D3035" s="1">
        <v>45870</v>
      </c>
      <c r="E3035" t="s">
        <v>116</v>
      </c>
      <c r="F3035" s="1">
        <v>45929</v>
      </c>
      <c r="G3035" t="s">
        <v>117</v>
      </c>
      <c r="H3035" t="s">
        <v>117</v>
      </c>
      <c r="I3035" t="s">
        <v>117</v>
      </c>
      <c r="J3035" t="s">
        <v>7643</v>
      </c>
      <c r="K3035" t="s">
        <v>7644</v>
      </c>
      <c r="L3035" t="s">
        <v>7645</v>
      </c>
      <c r="M3035" t="s">
        <v>7646</v>
      </c>
      <c r="N3035" t="s">
        <v>136</v>
      </c>
      <c r="O3035" t="s">
        <v>121</v>
      </c>
      <c r="P3035" s="6">
        <v>96950</v>
      </c>
      <c r="Q3035" t="s">
        <v>122</v>
      </c>
      <c r="S3035" s="8">
        <v>16702350011</v>
      </c>
      <c r="U3035" t="s">
        <v>7647</v>
      </c>
      <c r="V3035">
        <v>81111</v>
      </c>
      <c r="W3035" t="s">
        <v>124</v>
      </c>
      <c r="Y3035" t="s">
        <v>7648</v>
      </c>
      <c r="Z3035" t="s">
        <v>7649</v>
      </c>
      <c r="AB3035" t="s">
        <v>7650</v>
      </c>
      <c r="AC3035" t="s">
        <v>7646</v>
      </c>
      <c r="AE3035" t="s">
        <v>136</v>
      </c>
      <c r="AF3035" t="s">
        <v>121</v>
      </c>
      <c r="AG3035" s="6">
        <v>96950</v>
      </c>
      <c r="AH3035" t="s">
        <v>122</v>
      </c>
      <c r="AJ3035" s="8">
        <v>16702350011</v>
      </c>
      <c r="AL3035" t="s">
        <v>7651</v>
      </c>
      <c r="BE3035" t="str">
        <f>"51-9124.00"</f>
        <v>51-9124.00</v>
      </c>
      <c r="BF3035" t="s">
        <v>6979</v>
      </c>
      <c r="BG3035" t="s">
        <v>7652</v>
      </c>
      <c r="BH3035" t="s">
        <v>7653</v>
      </c>
      <c r="BI3035">
        <v>2</v>
      </c>
      <c r="BJ3035">
        <v>2</v>
      </c>
      <c r="BK3035" s="1">
        <v>45931</v>
      </c>
      <c r="BL3035" s="1">
        <v>46295</v>
      </c>
      <c r="BM3035" s="1">
        <v>45931</v>
      </c>
      <c r="BN3035" s="1">
        <v>46295</v>
      </c>
      <c r="BO3035">
        <v>35</v>
      </c>
      <c r="BP3035">
        <v>0</v>
      </c>
      <c r="BQ3035">
        <v>7</v>
      </c>
      <c r="BR3035">
        <v>7</v>
      </c>
      <c r="BS3035">
        <v>7</v>
      </c>
      <c r="BT3035">
        <v>7</v>
      </c>
      <c r="BU3035">
        <v>7</v>
      </c>
      <c r="BV3035">
        <v>0</v>
      </c>
      <c r="BW3035" t="str">
        <f>"8:00 AM"</f>
        <v>8:00 AM</v>
      </c>
      <c r="BX3035" t="str">
        <f>"4:00 PM"</f>
        <v>4:00 PM</v>
      </c>
      <c r="BY3035" t="s">
        <v>159</v>
      </c>
      <c r="BZ3035">
        <v>0</v>
      </c>
      <c r="CA3035">
        <v>12</v>
      </c>
      <c r="CB3035" t="s">
        <v>117</v>
      </c>
      <c r="CD3035" t="s">
        <v>7654</v>
      </c>
      <c r="CE3035" t="s">
        <v>7655</v>
      </c>
      <c r="CF3035" t="s">
        <v>7656</v>
      </c>
      <c r="CG3035" t="s">
        <v>496</v>
      </c>
      <c r="CH3035" t="s">
        <v>121</v>
      </c>
      <c r="CI3035" s="6">
        <v>96950</v>
      </c>
      <c r="CJ3035" s="10">
        <v>14.92</v>
      </c>
      <c r="CK3035" s="10">
        <v>14.92</v>
      </c>
      <c r="CL3035" s="10">
        <v>22.38</v>
      </c>
      <c r="CM3035" s="10">
        <v>22.38</v>
      </c>
      <c r="CN3035" t="s">
        <v>137</v>
      </c>
      <c r="CO3035" t="s">
        <v>162</v>
      </c>
      <c r="CP3035" t="s">
        <v>138</v>
      </c>
      <c r="CR3035" t="s">
        <v>117</v>
      </c>
      <c r="CS3035" t="s">
        <v>139</v>
      </c>
      <c r="CT3035" t="s">
        <v>140</v>
      </c>
      <c r="CU3035" t="s">
        <v>139</v>
      </c>
      <c r="CV3035" t="s">
        <v>140</v>
      </c>
      <c r="CW3035" t="s">
        <v>139</v>
      </c>
      <c r="CX3035" t="s">
        <v>140</v>
      </c>
      <c r="CY3035" t="s">
        <v>7657</v>
      </c>
      <c r="CZ3035" s="8">
        <v>16702350011</v>
      </c>
      <c r="DA3035" t="s">
        <v>7651</v>
      </c>
      <c r="DB3035" t="s">
        <v>164</v>
      </c>
      <c r="DC3035" t="s">
        <v>139</v>
      </c>
      <c r="DD3035" t="s">
        <v>117</v>
      </c>
    </row>
    <row r="3036" spans="1:114" ht="15" customHeight="1" x14ac:dyDescent="0.35">
      <c r="A3036" t="s">
        <v>16237</v>
      </c>
      <c r="B3036" t="s">
        <v>144</v>
      </c>
      <c r="C3036" s="1">
        <v>45817</v>
      </c>
      <c r="D3036" s="1">
        <v>45870</v>
      </c>
      <c r="E3036" t="s">
        <v>211</v>
      </c>
      <c r="G3036" t="s">
        <v>117</v>
      </c>
      <c r="H3036" t="s">
        <v>117</v>
      </c>
      <c r="I3036" t="s">
        <v>117</v>
      </c>
      <c r="J3036" t="s">
        <v>5824</v>
      </c>
      <c r="L3036" t="s">
        <v>5825</v>
      </c>
      <c r="N3036" t="s">
        <v>136</v>
      </c>
      <c r="O3036" t="s">
        <v>121</v>
      </c>
      <c r="P3036" s="6">
        <v>96950</v>
      </c>
      <c r="Q3036" t="s">
        <v>122</v>
      </c>
      <c r="S3036" s="8">
        <v>16702356622</v>
      </c>
      <c r="U3036" t="s">
        <v>5826</v>
      </c>
      <c r="V3036">
        <v>531110</v>
      </c>
      <c r="W3036" t="s">
        <v>124</v>
      </c>
      <c r="Y3036" t="s">
        <v>5827</v>
      </c>
      <c r="Z3036" t="s">
        <v>5828</v>
      </c>
      <c r="AA3036" t="s">
        <v>5829</v>
      </c>
      <c r="AB3036" t="s">
        <v>5830</v>
      </c>
      <c r="AC3036" t="s">
        <v>5831</v>
      </c>
      <c r="AD3036" t="s">
        <v>5832</v>
      </c>
      <c r="AE3036" t="s">
        <v>136</v>
      </c>
      <c r="AF3036" t="s">
        <v>121</v>
      </c>
      <c r="AG3036" s="6">
        <v>96950</v>
      </c>
      <c r="AH3036" t="s">
        <v>122</v>
      </c>
      <c r="AJ3036" s="8">
        <v>16702356622</v>
      </c>
      <c r="AL3036" t="s">
        <v>5833</v>
      </c>
      <c r="BE3036" t="str">
        <f>"49-9071.00"</f>
        <v>49-9071.00</v>
      </c>
      <c r="BF3036" t="s">
        <v>156</v>
      </c>
      <c r="BG3036" t="s">
        <v>5834</v>
      </c>
      <c r="BH3036" t="s">
        <v>156</v>
      </c>
      <c r="BI3036">
        <v>15</v>
      </c>
      <c r="BJ3036">
        <v>15</v>
      </c>
      <c r="BK3036" s="1">
        <v>45931</v>
      </c>
      <c r="BL3036" s="1">
        <v>46295</v>
      </c>
      <c r="BM3036" s="1">
        <v>45931</v>
      </c>
      <c r="BN3036" s="1">
        <v>46295</v>
      </c>
      <c r="BO3036">
        <v>40</v>
      </c>
      <c r="BP3036">
        <v>0</v>
      </c>
      <c r="BQ3036">
        <v>8</v>
      </c>
      <c r="BR3036">
        <v>8</v>
      </c>
      <c r="BS3036">
        <v>8</v>
      </c>
      <c r="BT3036">
        <v>8</v>
      </c>
      <c r="BU3036">
        <v>8</v>
      </c>
      <c r="BV3036">
        <v>0</v>
      </c>
      <c r="BW3036" t="str">
        <f>"8:00 AM"</f>
        <v>8:00 AM</v>
      </c>
      <c r="BX3036" t="str">
        <f>"5:00 PM"</f>
        <v>5:00 PM</v>
      </c>
      <c r="BY3036" t="s">
        <v>159</v>
      </c>
      <c r="BZ3036">
        <v>0</v>
      </c>
      <c r="CA3036">
        <v>6</v>
      </c>
      <c r="CB3036" t="s">
        <v>117</v>
      </c>
      <c r="CD3036" t="s">
        <v>5835</v>
      </c>
      <c r="CE3036" t="s">
        <v>5836</v>
      </c>
      <c r="CG3036" t="s">
        <v>136</v>
      </c>
      <c r="CH3036" t="s">
        <v>121</v>
      </c>
      <c r="CI3036" s="6">
        <v>96950</v>
      </c>
      <c r="CJ3036" s="10">
        <v>9.75</v>
      </c>
      <c r="CK3036" s="10">
        <v>11</v>
      </c>
      <c r="CL3036" s="10">
        <v>14.63</v>
      </c>
      <c r="CM3036" s="10">
        <v>16.5</v>
      </c>
      <c r="CN3036" t="s">
        <v>137</v>
      </c>
      <c r="CP3036" t="s">
        <v>209</v>
      </c>
      <c r="CR3036" t="s">
        <v>117</v>
      </c>
      <c r="CS3036" t="s">
        <v>139</v>
      </c>
      <c r="CT3036" t="s">
        <v>139</v>
      </c>
      <c r="CU3036" t="s">
        <v>139</v>
      </c>
      <c r="CV3036" t="s">
        <v>140</v>
      </c>
      <c r="CW3036" t="s">
        <v>139</v>
      </c>
      <c r="CX3036" t="s">
        <v>139</v>
      </c>
      <c r="CY3036" t="s">
        <v>12692</v>
      </c>
      <c r="CZ3036" s="8">
        <v>16702356622</v>
      </c>
      <c r="DA3036" t="s">
        <v>5833</v>
      </c>
      <c r="DB3036" t="s">
        <v>140</v>
      </c>
      <c r="DC3036" t="s">
        <v>139</v>
      </c>
      <c r="DD3036" t="s">
        <v>117</v>
      </c>
    </row>
    <row r="3037" spans="1:114" ht="15" customHeight="1" x14ac:dyDescent="0.35">
      <c r="A3037" t="s">
        <v>4889</v>
      </c>
      <c r="B3037" t="s">
        <v>294</v>
      </c>
      <c r="C3037" s="1">
        <v>45817</v>
      </c>
      <c r="D3037" s="1">
        <v>45870</v>
      </c>
      <c r="E3037" t="s">
        <v>211</v>
      </c>
      <c r="G3037" t="s">
        <v>117</v>
      </c>
      <c r="H3037" t="s">
        <v>117</v>
      </c>
      <c r="I3037" t="s">
        <v>117</v>
      </c>
      <c r="J3037" t="s">
        <v>4890</v>
      </c>
      <c r="K3037" t="s">
        <v>4891</v>
      </c>
      <c r="L3037" t="s">
        <v>4892</v>
      </c>
      <c r="M3037" t="s">
        <v>4893</v>
      </c>
      <c r="N3037" t="s">
        <v>120</v>
      </c>
      <c r="O3037" t="s">
        <v>121</v>
      </c>
      <c r="P3037" s="6">
        <v>96950</v>
      </c>
      <c r="Q3037" t="s">
        <v>122</v>
      </c>
      <c r="S3037" s="8">
        <v>16702355379</v>
      </c>
      <c r="U3037" t="s">
        <v>4894</v>
      </c>
      <c r="V3037">
        <v>722511</v>
      </c>
      <c r="W3037" t="s">
        <v>124</v>
      </c>
      <c r="Y3037" t="s">
        <v>4895</v>
      </c>
      <c r="Z3037" t="s">
        <v>4896</v>
      </c>
      <c r="AA3037" t="s">
        <v>4897</v>
      </c>
      <c r="AB3037" t="s">
        <v>657</v>
      </c>
      <c r="AC3037" t="s">
        <v>4892</v>
      </c>
      <c r="AD3037" t="s">
        <v>4893</v>
      </c>
      <c r="AE3037" t="s">
        <v>4898</v>
      </c>
      <c r="AF3037" t="s">
        <v>121</v>
      </c>
      <c r="AG3037" s="6">
        <v>96950</v>
      </c>
      <c r="AH3037" t="s">
        <v>122</v>
      </c>
      <c r="AJ3037" s="8">
        <v>16702355379</v>
      </c>
      <c r="AL3037" t="s">
        <v>4899</v>
      </c>
      <c r="BE3037" t="str">
        <f>"35-3023.00"</f>
        <v>35-3023.00</v>
      </c>
      <c r="BF3037" t="s">
        <v>509</v>
      </c>
      <c r="BG3037" t="s">
        <v>4900</v>
      </c>
      <c r="BH3037" t="s">
        <v>4901</v>
      </c>
      <c r="BI3037">
        <v>3</v>
      </c>
      <c r="BJ3037">
        <v>1</v>
      </c>
      <c r="BK3037" s="1">
        <v>45932</v>
      </c>
      <c r="BL3037" s="1">
        <v>46296</v>
      </c>
      <c r="BM3037" s="1">
        <v>45932</v>
      </c>
      <c r="BN3037" s="1">
        <v>46296</v>
      </c>
      <c r="BO3037">
        <v>35</v>
      </c>
      <c r="BP3037">
        <v>7</v>
      </c>
      <c r="BQ3037">
        <v>0</v>
      </c>
      <c r="BR3037">
        <v>0</v>
      </c>
      <c r="BS3037">
        <v>7</v>
      </c>
      <c r="BT3037">
        <v>7</v>
      </c>
      <c r="BU3037">
        <v>7</v>
      </c>
      <c r="BV3037">
        <v>7</v>
      </c>
      <c r="BW3037" t="str">
        <f>"6:00 AM"</f>
        <v>6:00 AM</v>
      </c>
      <c r="BX3037" t="str">
        <f>"2:00 PM"</f>
        <v>2:00 PM</v>
      </c>
      <c r="BY3037" t="s">
        <v>133</v>
      </c>
      <c r="BZ3037">
        <v>0</v>
      </c>
      <c r="CA3037">
        <v>3</v>
      </c>
      <c r="CB3037" t="s">
        <v>117</v>
      </c>
      <c r="CD3037" t="s">
        <v>4902</v>
      </c>
      <c r="CE3037" t="s">
        <v>4892</v>
      </c>
      <c r="CF3037" t="s">
        <v>4893</v>
      </c>
      <c r="CG3037" t="s">
        <v>120</v>
      </c>
      <c r="CH3037" t="s">
        <v>121</v>
      </c>
      <c r="CI3037" s="6">
        <v>96950</v>
      </c>
      <c r="CJ3037" s="10">
        <v>8.35</v>
      </c>
      <c r="CK3037" s="10">
        <v>8.35</v>
      </c>
      <c r="CL3037" s="10">
        <v>12.53</v>
      </c>
      <c r="CM3037" s="10">
        <v>12.53</v>
      </c>
      <c r="CN3037" t="s">
        <v>137</v>
      </c>
      <c r="CO3037" t="s">
        <v>1256</v>
      </c>
      <c r="CP3037" t="s">
        <v>138</v>
      </c>
      <c r="CR3037" t="s">
        <v>139</v>
      </c>
      <c r="CS3037" t="s">
        <v>139</v>
      </c>
      <c r="CT3037" t="s">
        <v>140</v>
      </c>
      <c r="CU3037" t="s">
        <v>139</v>
      </c>
      <c r="CV3037" t="s">
        <v>139</v>
      </c>
      <c r="CW3037" t="s">
        <v>139</v>
      </c>
      <c r="CX3037" t="s">
        <v>140</v>
      </c>
      <c r="CY3037" t="s">
        <v>4903</v>
      </c>
      <c r="CZ3037" s="8">
        <v>16702355379</v>
      </c>
      <c r="DA3037" t="s">
        <v>4899</v>
      </c>
      <c r="DB3037" t="s">
        <v>4904</v>
      </c>
      <c r="DC3037" t="s">
        <v>139</v>
      </c>
      <c r="DD3037" t="s">
        <v>117</v>
      </c>
    </row>
    <row r="3038" spans="1:114" ht="15" customHeight="1" x14ac:dyDescent="0.35">
      <c r="A3038" t="s">
        <v>591</v>
      </c>
      <c r="B3038" t="s">
        <v>144</v>
      </c>
      <c r="C3038" s="1">
        <v>45818</v>
      </c>
      <c r="D3038" s="1">
        <v>45870</v>
      </c>
      <c r="E3038" t="s">
        <v>116</v>
      </c>
      <c r="F3038" s="1">
        <v>45991</v>
      </c>
      <c r="G3038" t="s">
        <v>139</v>
      </c>
      <c r="H3038" t="s">
        <v>117</v>
      </c>
      <c r="I3038" t="s">
        <v>117</v>
      </c>
      <c r="J3038" t="s">
        <v>592</v>
      </c>
      <c r="K3038" t="s">
        <v>593</v>
      </c>
      <c r="L3038" t="s">
        <v>594</v>
      </c>
      <c r="N3038" t="s">
        <v>136</v>
      </c>
      <c r="O3038" t="s">
        <v>121</v>
      </c>
      <c r="P3038" s="6">
        <v>96950</v>
      </c>
      <c r="Q3038" t="s">
        <v>122</v>
      </c>
      <c r="S3038" s="8">
        <v>16702851007</v>
      </c>
      <c r="U3038" t="s">
        <v>595</v>
      </c>
      <c r="V3038">
        <v>531120</v>
      </c>
      <c r="W3038" t="s">
        <v>124</v>
      </c>
      <c r="Y3038" t="s">
        <v>596</v>
      </c>
      <c r="Z3038" t="s">
        <v>597</v>
      </c>
      <c r="AB3038" t="s">
        <v>598</v>
      </c>
      <c r="AC3038" t="s">
        <v>594</v>
      </c>
      <c r="AE3038" t="s">
        <v>136</v>
      </c>
      <c r="AF3038" t="s">
        <v>121</v>
      </c>
      <c r="AG3038" s="6">
        <v>96950</v>
      </c>
      <c r="AH3038" t="s">
        <v>122</v>
      </c>
      <c r="AJ3038" s="8">
        <v>16702851007</v>
      </c>
      <c r="AL3038" t="s">
        <v>599</v>
      </c>
      <c r="AM3038" t="s">
        <v>600</v>
      </c>
      <c r="AN3038" t="s">
        <v>601</v>
      </c>
      <c r="AO3038" t="s">
        <v>602</v>
      </c>
      <c r="AQ3038" t="s">
        <v>603</v>
      </c>
      <c r="AS3038" t="s">
        <v>136</v>
      </c>
      <c r="AT3038" t="s">
        <v>121</v>
      </c>
      <c r="AU3038" s="6">
        <v>96950</v>
      </c>
      <c r="AV3038" t="s">
        <v>122</v>
      </c>
      <c r="AX3038" s="8">
        <v>16702353403</v>
      </c>
      <c r="AZ3038" t="s">
        <v>604</v>
      </c>
      <c r="BA3038" t="s">
        <v>605</v>
      </c>
      <c r="BB3038" t="s">
        <v>606</v>
      </c>
      <c r="BE3038" t="str">
        <f>"43-3031.00"</f>
        <v>43-3031.00</v>
      </c>
      <c r="BF3038" t="s">
        <v>357</v>
      </c>
      <c r="BG3038" t="s">
        <v>607</v>
      </c>
      <c r="BH3038" t="s">
        <v>608</v>
      </c>
      <c r="BI3038">
        <v>1</v>
      </c>
      <c r="BJ3038">
        <v>1</v>
      </c>
      <c r="BK3038" s="1">
        <v>45993</v>
      </c>
      <c r="BL3038" s="1">
        <v>47088</v>
      </c>
      <c r="BM3038" s="1">
        <v>45993</v>
      </c>
      <c r="BN3038" s="1">
        <v>47088</v>
      </c>
      <c r="BO3038">
        <v>35</v>
      </c>
      <c r="BP3038">
        <v>0</v>
      </c>
      <c r="BQ3038">
        <v>7</v>
      </c>
      <c r="BR3038">
        <v>7</v>
      </c>
      <c r="BS3038">
        <v>7</v>
      </c>
      <c r="BT3038">
        <v>7</v>
      </c>
      <c r="BU3038">
        <v>7</v>
      </c>
      <c r="BV3038">
        <v>0</v>
      </c>
      <c r="BW3038" t="str">
        <f>"9:00 AM"</f>
        <v>9:00 AM</v>
      </c>
      <c r="BX3038" t="str">
        <f>"5:00 PM"</f>
        <v>5:00 PM</v>
      </c>
      <c r="BY3038" t="s">
        <v>159</v>
      </c>
      <c r="BZ3038">
        <v>0</v>
      </c>
      <c r="CA3038">
        <v>12</v>
      </c>
      <c r="CB3038" t="s">
        <v>117</v>
      </c>
      <c r="CD3038" t="s">
        <v>609</v>
      </c>
      <c r="CE3038" t="s">
        <v>550</v>
      </c>
      <c r="CG3038" t="s">
        <v>136</v>
      </c>
      <c r="CH3038" t="s">
        <v>121</v>
      </c>
      <c r="CI3038" s="6">
        <v>96950</v>
      </c>
      <c r="CJ3038" s="10">
        <v>12.28</v>
      </c>
      <c r="CK3038" s="10">
        <v>12.28</v>
      </c>
      <c r="CL3038" s="10">
        <v>0</v>
      </c>
      <c r="CM3038" s="10">
        <v>0</v>
      </c>
      <c r="CN3038" t="s">
        <v>137</v>
      </c>
      <c r="CO3038" t="s">
        <v>133</v>
      </c>
      <c r="CP3038" t="s">
        <v>138</v>
      </c>
      <c r="CR3038" t="s">
        <v>117</v>
      </c>
      <c r="CS3038" t="s">
        <v>139</v>
      </c>
      <c r="CT3038" t="s">
        <v>140</v>
      </c>
      <c r="CU3038" t="s">
        <v>140</v>
      </c>
      <c r="CV3038" t="s">
        <v>140</v>
      </c>
      <c r="CW3038" t="s">
        <v>139</v>
      </c>
      <c r="CX3038" t="s">
        <v>140</v>
      </c>
      <c r="CY3038" t="s">
        <v>610</v>
      </c>
      <c r="CZ3038" s="8">
        <v>16702851007</v>
      </c>
      <c r="DA3038" t="s">
        <v>599</v>
      </c>
      <c r="DB3038" t="s">
        <v>140</v>
      </c>
      <c r="DC3038" t="s">
        <v>139</v>
      </c>
      <c r="DD3038" t="s">
        <v>117</v>
      </c>
    </row>
    <row r="3039" spans="1:114" ht="15" customHeight="1" x14ac:dyDescent="0.35">
      <c r="A3039" t="s">
        <v>11851</v>
      </c>
      <c r="B3039" t="s">
        <v>294</v>
      </c>
      <c r="C3039" s="1">
        <v>45818</v>
      </c>
      <c r="D3039" s="1">
        <v>45870</v>
      </c>
      <c r="E3039" t="s">
        <v>116</v>
      </c>
      <c r="F3039" s="1">
        <v>45974</v>
      </c>
      <c r="G3039" t="s">
        <v>117</v>
      </c>
      <c r="H3039" t="s">
        <v>117</v>
      </c>
      <c r="I3039" t="s">
        <v>117</v>
      </c>
      <c r="J3039" t="s">
        <v>1386</v>
      </c>
      <c r="L3039" t="s">
        <v>2351</v>
      </c>
      <c r="M3039" t="s">
        <v>1387</v>
      </c>
      <c r="N3039" t="s">
        <v>136</v>
      </c>
      <c r="O3039" t="s">
        <v>121</v>
      </c>
      <c r="P3039" s="6">
        <v>96950</v>
      </c>
      <c r="Q3039" t="s">
        <v>122</v>
      </c>
      <c r="S3039" s="8">
        <v>16702343423</v>
      </c>
      <c r="U3039" t="s">
        <v>1388</v>
      </c>
      <c r="V3039">
        <v>332321</v>
      </c>
      <c r="W3039" t="s">
        <v>124</v>
      </c>
      <c r="Y3039" t="s">
        <v>1389</v>
      </c>
      <c r="Z3039" t="s">
        <v>1390</v>
      </c>
      <c r="AB3039" t="s">
        <v>1391</v>
      </c>
      <c r="AC3039" t="s">
        <v>1387</v>
      </c>
      <c r="AE3039" t="s">
        <v>136</v>
      </c>
      <c r="AF3039" t="s">
        <v>121</v>
      </c>
      <c r="AG3039" s="6">
        <v>96950</v>
      </c>
      <c r="AH3039" t="s">
        <v>122</v>
      </c>
      <c r="AJ3039" s="8">
        <v>16702343423</v>
      </c>
      <c r="AL3039" t="s">
        <v>1392</v>
      </c>
      <c r="BE3039" t="str">
        <f>"41-4012.00"</f>
        <v>41-4012.00</v>
      </c>
      <c r="BF3039" t="s">
        <v>580</v>
      </c>
      <c r="BG3039" t="s">
        <v>2352</v>
      </c>
      <c r="BH3039" t="s">
        <v>2353</v>
      </c>
      <c r="BI3039">
        <v>3</v>
      </c>
      <c r="BJ3039">
        <v>2</v>
      </c>
      <c r="BK3039" s="1">
        <v>45976</v>
      </c>
      <c r="BL3039" s="1">
        <v>46295</v>
      </c>
      <c r="BM3039" s="1">
        <v>45976</v>
      </c>
      <c r="BN3039" s="1">
        <v>46295</v>
      </c>
      <c r="BO3039">
        <v>40</v>
      </c>
      <c r="BP3039">
        <v>0</v>
      </c>
      <c r="BQ3039">
        <v>8</v>
      </c>
      <c r="BR3039">
        <v>8</v>
      </c>
      <c r="BS3039">
        <v>8</v>
      </c>
      <c r="BT3039">
        <v>8</v>
      </c>
      <c r="BU3039">
        <v>8</v>
      </c>
      <c r="BV3039">
        <v>0</v>
      </c>
      <c r="BW3039" t="str">
        <f>"8:00 AM"</f>
        <v>8:00 AM</v>
      </c>
      <c r="BX3039" t="str">
        <f>"5:00 PM"</f>
        <v>5:00 PM</v>
      </c>
      <c r="BY3039" t="s">
        <v>159</v>
      </c>
      <c r="BZ3039">
        <v>0</v>
      </c>
      <c r="CA3039">
        <v>12</v>
      </c>
      <c r="CB3039" t="s">
        <v>117</v>
      </c>
      <c r="CD3039" t="s">
        <v>11852</v>
      </c>
      <c r="CE3039" t="s">
        <v>2355</v>
      </c>
      <c r="CF3039" t="s">
        <v>1387</v>
      </c>
      <c r="CG3039" t="s">
        <v>136</v>
      </c>
      <c r="CH3039" t="s">
        <v>121</v>
      </c>
      <c r="CI3039" s="6">
        <v>96950</v>
      </c>
      <c r="CJ3039" s="10">
        <v>8.94</v>
      </c>
      <c r="CK3039" s="10">
        <v>9.2899999999999991</v>
      </c>
      <c r="CL3039" s="10">
        <v>13.41</v>
      </c>
      <c r="CM3039" s="10">
        <v>13.94</v>
      </c>
      <c r="CN3039" t="s">
        <v>137</v>
      </c>
      <c r="CO3039" t="s">
        <v>140</v>
      </c>
      <c r="CP3039" t="s">
        <v>138</v>
      </c>
      <c r="CR3039" t="s">
        <v>117</v>
      </c>
      <c r="CS3039" t="s">
        <v>139</v>
      </c>
      <c r="CT3039" t="s">
        <v>140</v>
      </c>
      <c r="CU3039" t="s">
        <v>139</v>
      </c>
      <c r="CV3039" t="s">
        <v>140</v>
      </c>
      <c r="CW3039" t="s">
        <v>139</v>
      </c>
      <c r="CX3039" t="s">
        <v>140</v>
      </c>
      <c r="CY3039" t="s">
        <v>11853</v>
      </c>
      <c r="CZ3039" s="8">
        <v>16702343423</v>
      </c>
      <c r="DA3039" t="s">
        <v>1398</v>
      </c>
      <c r="DB3039" t="s">
        <v>140</v>
      </c>
      <c r="DC3039" t="s">
        <v>139</v>
      </c>
      <c r="DD3039" t="s">
        <v>117</v>
      </c>
    </row>
    <row r="3040" spans="1:114" ht="15" customHeight="1" x14ac:dyDescent="0.35">
      <c r="A3040" t="s">
        <v>13565</v>
      </c>
      <c r="B3040" t="s">
        <v>144</v>
      </c>
      <c r="C3040" s="1">
        <v>45819</v>
      </c>
      <c r="D3040" s="1">
        <v>45870</v>
      </c>
      <c r="E3040" t="s">
        <v>211</v>
      </c>
      <c r="G3040" t="s">
        <v>117</v>
      </c>
      <c r="H3040" t="s">
        <v>117</v>
      </c>
      <c r="I3040" t="s">
        <v>117</v>
      </c>
      <c r="J3040" t="s">
        <v>13566</v>
      </c>
      <c r="K3040" t="s">
        <v>13567</v>
      </c>
      <c r="L3040" t="s">
        <v>13568</v>
      </c>
      <c r="M3040" t="s">
        <v>570</v>
      </c>
      <c r="N3040" t="s">
        <v>120</v>
      </c>
      <c r="O3040" t="s">
        <v>121</v>
      </c>
      <c r="P3040" s="6">
        <v>96950</v>
      </c>
      <c r="Q3040" t="s">
        <v>122</v>
      </c>
      <c r="R3040" t="s">
        <v>652</v>
      </c>
      <c r="S3040" s="8">
        <v>16702842395</v>
      </c>
      <c r="U3040" t="s">
        <v>13569</v>
      </c>
      <c r="V3040">
        <v>72232</v>
      </c>
      <c r="W3040" t="s">
        <v>124</v>
      </c>
      <c r="Y3040" t="s">
        <v>450</v>
      </c>
      <c r="Z3040" t="s">
        <v>13570</v>
      </c>
      <c r="AA3040" t="s">
        <v>140</v>
      </c>
      <c r="AB3040" t="s">
        <v>189</v>
      </c>
      <c r="AC3040" t="s">
        <v>13568</v>
      </c>
      <c r="AD3040" t="s">
        <v>570</v>
      </c>
      <c r="AE3040" t="s">
        <v>120</v>
      </c>
      <c r="AF3040" t="s">
        <v>121</v>
      </c>
      <c r="AG3040" s="6">
        <v>96950</v>
      </c>
      <c r="AH3040" t="s">
        <v>122</v>
      </c>
      <c r="AI3040" t="s">
        <v>652</v>
      </c>
      <c r="AJ3040" s="8">
        <v>16702842395</v>
      </c>
      <c r="AL3040" t="s">
        <v>13571</v>
      </c>
      <c r="BE3040" t="str">
        <f>"35-2015.00"</f>
        <v>35-2015.00</v>
      </c>
      <c r="BF3040" t="s">
        <v>5569</v>
      </c>
      <c r="BG3040" t="s">
        <v>13572</v>
      </c>
      <c r="BH3040" t="s">
        <v>193</v>
      </c>
      <c r="BI3040">
        <v>2</v>
      </c>
      <c r="BJ3040">
        <v>2</v>
      </c>
      <c r="BK3040" s="1">
        <v>45931</v>
      </c>
      <c r="BL3040" s="1">
        <v>46295</v>
      </c>
      <c r="BM3040" s="1">
        <v>45931</v>
      </c>
      <c r="BN3040" s="1">
        <v>46295</v>
      </c>
      <c r="BO3040">
        <v>35</v>
      </c>
      <c r="BP3040">
        <v>0</v>
      </c>
      <c r="BQ3040">
        <v>7</v>
      </c>
      <c r="BR3040">
        <v>7</v>
      </c>
      <c r="BS3040">
        <v>7</v>
      </c>
      <c r="BT3040">
        <v>7</v>
      </c>
      <c r="BU3040">
        <v>7</v>
      </c>
      <c r="BV3040">
        <v>0</v>
      </c>
      <c r="BW3040" t="str">
        <f>"8:00 AM"</f>
        <v>8:00 AM</v>
      </c>
      <c r="BX3040" t="str">
        <f>"4:00 PM"</f>
        <v>4:00 PM</v>
      </c>
      <c r="BY3040" t="s">
        <v>133</v>
      </c>
      <c r="BZ3040">
        <v>0</v>
      </c>
      <c r="CA3040">
        <v>6</v>
      </c>
      <c r="CB3040" t="s">
        <v>117</v>
      </c>
      <c r="CD3040" t="s">
        <v>13573</v>
      </c>
      <c r="CE3040" t="s">
        <v>760</v>
      </c>
      <c r="CF3040" t="s">
        <v>570</v>
      </c>
      <c r="CG3040" t="s">
        <v>120</v>
      </c>
      <c r="CH3040" t="s">
        <v>121</v>
      </c>
      <c r="CI3040" s="6">
        <v>96950</v>
      </c>
      <c r="CJ3040" s="10">
        <v>8.85</v>
      </c>
      <c r="CK3040" s="10">
        <v>9</v>
      </c>
      <c r="CL3040" s="10">
        <v>13.27</v>
      </c>
      <c r="CM3040" s="10">
        <v>13.5</v>
      </c>
      <c r="CN3040" t="s">
        <v>137</v>
      </c>
      <c r="CO3040" t="s">
        <v>140</v>
      </c>
      <c r="CP3040" t="s">
        <v>138</v>
      </c>
      <c r="CR3040" t="s">
        <v>117</v>
      </c>
      <c r="CS3040" t="s">
        <v>139</v>
      </c>
      <c r="CT3040" t="s">
        <v>139</v>
      </c>
      <c r="CU3040" t="s">
        <v>139</v>
      </c>
      <c r="CV3040" t="s">
        <v>140</v>
      </c>
      <c r="CW3040" t="s">
        <v>139</v>
      </c>
      <c r="CX3040" t="s">
        <v>140</v>
      </c>
      <c r="CY3040" t="s">
        <v>664</v>
      </c>
      <c r="CZ3040" s="8">
        <v>16702842345</v>
      </c>
      <c r="DA3040" t="s">
        <v>13571</v>
      </c>
      <c r="DB3040" t="s">
        <v>140</v>
      </c>
      <c r="DC3040" t="s">
        <v>139</v>
      </c>
      <c r="DD3040" t="s">
        <v>117</v>
      </c>
    </row>
    <row r="3041" spans="1:114" ht="15" customHeight="1" x14ac:dyDescent="0.35">
      <c r="A3041" t="s">
        <v>9855</v>
      </c>
      <c r="B3041" t="s">
        <v>144</v>
      </c>
      <c r="C3041" s="1">
        <v>45819</v>
      </c>
      <c r="D3041" s="1">
        <v>45870</v>
      </c>
      <c r="E3041" t="s">
        <v>116</v>
      </c>
      <c r="F3041" s="1">
        <v>45964</v>
      </c>
      <c r="G3041" t="s">
        <v>117</v>
      </c>
      <c r="H3041" t="s">
        <v>117</v>
      </c>
      <c r="I3041" t="s">
        <v>117</v>
      </c>
      <c r="J3041" t="s">
        <v>2924</v>
      </c>
      <c r="L3041" t="s">
        <v>2925</v>
      </c>
      <c r="M3041" t="s">
        <v>2926</v>
      </c>
      <c r="N3041" t="s">
        <v>136</v>
      </c>
      <c r="O3041" t="s">
        <v>121</v>
      </c>
      <c r="P3041" s="6">
        <v>96950</v>
      </c>
      <c r="Q3041" t="s">
        <v>122</v>
      </c>
      <c r="S3041" s="8">
        <v>16702341795</v>
      </c>
      <c r="U3041" t="s">
        <v>2927</v>
      </c>
      <c r="V3041">
        <v>722511</v>
      </c>
      <c r="W3041" t="s">
        <v>124</v>
      </c>
      <c r="Y3041" t="s">
        <v>2928</v>
      </c>
      <c r="Z3041" t="s">
        <v>251</v>
      </c>
      <c r="AA3041" t="s">
        <v>2929</v>
      </c>
      <c r="AB3041" t="s">
        <v>4522</v>
      </c>
      <c r="AC3041" t="s">
        <v>4923</v>
      </c>
      <c r="AD3041" t="s">
        <v>3939</v>
      </c>
      <c r="AE3041" t="s">
        <v>136</v>
      </c>
      <c r="AF3041" t="s">
        <v>121</v>
      </c>
      <c r="AG3041" s="6">
        <v>96950</v>
      </c>
      <c r="AH3041" t="s">
        <v>122</v>
      </c>
      <c r="AJ3041" s="8">
        <v>16702341795</v>
      </c>
      <c r="AL3041" t="s">
        <v>2930</v>
      </c>
      <c r="BE3041" t="str">
        <f>"35-1012.00"</f>
        <v>35-1012.00</v>
      </c>
      <c r="BF3041" t="s">
        <v>2494</v>
      </c>
      <c r="BG3041" t="s">
        <v>4979</v>
      </c>
      <c r="BH3041" t="s">
        <v>9856</v>
      </c>
      <c r="BI3041">
        <v>1</v>
      </c>
      <c r="BJ3041">
        <v>1</v>
      </c>
      <c r="BK3041" s="1">
        <v>45966</v>
      </c>
      <c r="BL3041" s="1">
        <v>46330</v>
      </c>
      <c r="BM3041" s="1">
        <v>45966</v>
      </c>
      <c r="BN3041" s="1">
        <v>46330</v>
      </c>
      <c r="BO3041">
        <v>35</v>
      </c>
      <c r="BP3041">
        <v>5</v>
      </c>
      <c r="BQ3041">
        <v>0</v>
      </c>
      <c r="BR3041">
        <v>6</v>
      </c>
      <c r="BS3041">
        <v>6</v>
      </c>
      <c r="BT3041">
        <v>6</v>
      </c>
      <c r="BU3041">
        <v>6</v>
      </c>
      <c r="BV3041">
        <v>6</v>
      </c>
      <c r="BW3041" t="str">
        <f>"9:00 AM"</f>
        <v>9:00 AM</v>
      </c>
      <c r="BX3041" t="str">
        <f>"4:00 PM"</f>
        <v>4:00 PM</v>
      </c>
      <c r="BY3041" t="s">
        <v>159</v>
      </c>
      <c r="BZ3041">
        <v>0</v>
      </c>
      <c r="CA3041">
        <v>12</v>
      </c>
      <c r="CB3041" t="s">
        <v>139</v>
      </c>
      <c r="CC3041">
        <v>10</v>
      </c>
      <c r="CD3041" t="s">
        <v>4981</v>
      </c>
      <c r="CE3041" t="s">
        <v>9857</v>
      </c>
      <c r="CF3041" t="s">
        <v>550</v>
      </c>
      <c r="CG3041" t="s">
        <v>551</v>
      </c>
      <c r="CH3041" t="s">
        <v>121</v>
      </c>
      <c r="CI3041" s="6">
        <v>96952</v>
      </c>
      <c r="CJ3041" s="10">
        <v>10.6</v>
      </c>
      <c r="CK3041" s="10">
        <v>16</v>
      </c>
      <c r="CN3041" t="s">
        <v>137</v>
      </c>
      <c r="CO3041" t="s">
        <v>133</v>
      </c>
      <c r="CP3041" t="s">
        <v>138</v>
      </c>
      <c r="CR3041" t="s">
        <v>117</v>
      </c>
      <c r="CS3041" t="s">
        <v>139</v>
      </c>
      <c r="CT3041" t="s">
        <v>139</v>
      </c>
      <c r="CU3041" t="s">
        <v>140</v>
      </c>
      <c r="CV3041" t="s">
        <v>140</v>
      </c>
      <c r="CW3041" t="s">
        <v>139</v>
      </c>
      <c r="CX3041" t="s">
        <v>139</v>
      </c>
      <c r="CY3041" t="s">
        <v>2943</v>
      </c>
      <c r="CZ3041" s="8">
        <v>16702341795</v>
      </c>
      <c r="DA3041" t="s">
        <v>2930</v>
      </c>
      <c r="DB3041" t="s">
        <v>2937</v>
      </c>
      <c r="DC3041" t="s">
        <v>139</v>
      </c>
      <c r="DD3041" t="s">
        <v>117</v>
      </c>
    </row>
    <row r="3042" spans="1:114" ht="15" customHeight="1" x14ac:dyDescent="0.35">
      <c r="A3042" t="s">
        <v>9853</v>
      </c>
      <c r="B3042" t="s">
        <v>166</v>
      </c>
      <c r="C3042" s="1">
        <v>45834</v>
      </c>
      <c r="D3042" s="1">
        <v>45870</v>
      </c>
      <c r="E3042" t="s">
        <v>116</v>
      </c>
      <c r="F3042" s="1">
        <v>45929</v>
      </c>
      <c r="G3042" t="s">
        <v>117</v>
      </c>
      <c r="H3042" t="s">
        <v>117</v>
      </c>
      <c r="I3042" t="s">
        <v>117</v>
      </c>
      <c r="J3042" t="s">
        <v>230</v>
      </c>
      <c r="K3042" t="s">
        <v>231</v>
      </c>
      <c r="L3042" t="s">
        <v>232</v>
      </c>
      <c r="M3042" t="s">
        <v>136</v>
      </c>
      <c r="N3042" t="s">
        <v>233</v>
      </c>
      <c r="O3042" t="s">
        <v>121</v>
      </c>
      <c r="P3042" s="6">
        <v>96950</v>
      </c>
      <c r="Q3042" t="s">
        <v>122</v>
      </c>
      <c r="S3042" s="8">
        <v>16702331530</v>
      </c>
      <c r="U3042" t="s">
        <v>234</v>
      </c>
      <c r="V3042">
        <v>311812</v>
      </c>
      <c r="W3042" t="s">
        <v>124</v>
      </c>
      <c r="Y3042" t="s">
        <v>235</v>
      </c>
      <c r="Z3042" t="s">
        <v>236</v>
      </c>
      <c r="AA3042" t="s">
        <v>164</v>
      </c>
      <c r="AB3042" t="s">
        <v>237</v>
      </c>
      <c r="AC3042" t="s">
        <v>232</v>
      </c>
      <c r="AD3042" t="s">
        <v>136</v>
      </c>
      <c r="AE3042" t="s">
        <v>233</v>
      </c>
      <c r="AF3042" t="s">
        <v>121</v>
      </c>
      <c r="AG3042" s="6">
        <v>96950</v>
      </c>
      <c r="AH3042" t="s">
        <v>122</v>
      </c>
      <c r="AJ3042" s="8">
        <v>16702331530</v>
      </c>
      <c r="AL3042" t="s">
        <v>238</v>
      </c>
      <c r="BE3042" t="str">
        <f>"11-1021.00"</f>
        <v>11-1021.00</v>
      </c>
      <c r="BF3042" t="s">
        <v>586</v>
      </c>
      <c r="BG3042" t="s">
        <v>587</v>
      </c>
      <c r="BH3042" t="s">
        <v>474</v>
      </c>
      <c r="BI3042">
        <v>1</v>
      </c>
      <c r="BK3042" s="1">
        <v>45931</v>
      </c>
      <c r="BL3042" s="1">
        <v>46295</v>
      </c>
      <c r="BO3042">
        <v>40</v>
      </c>
      <c r="BP3042">
        <v>7</v>
      </c>
      <c r="BQ3042">
        <v>7</v>
      </c>
      <c r="BR3042">
        <v>0</v>
      </c>
      <c r="BS3042">
        <v>6</v>
      </c>
      <c r="BT3042">
        <v>6</v>
      </c>
      <c r="BU3042">
        <v>7</v>
      </c>
      <c r="BV3042">
        <v>7</v>
      </c>
      <c r="BW3042" t="str">
        <f>"10:00 AM"</f>
        <v>10:00 AM</v>
      </c>
      <c r="BX3042" t="str">
        <f>"6:00 PM"</f>
        <v>6:00 PM</v>
      </c>
      <c r="BY3042" t="s">
        <v>588</v>
      </c>
      <c r="BZ3042">
        <v>0</v>
      </c>
      <c r="CA3042">
        <v>48</v>
      </c>
      <c r="CB3042" t="s">
        <v>139</v>
      </c>
      <c r="CC3042">
        <v>30</v>
      </c>
      <c r="CD3042" s="2" t="s">
        <v>9854</v>
      </c>
      <c r="CE3042" t="s">
        <v>232</v>
      </c>
      <c r="CF3042" t="s">
        <v>136</v>
      </c>
      <c r="CG3042" t="s">
        <v>233</v>
      </c>
      <c r="CH3042" t="s">
        <v>121</v>
      </c>
      <c r="CI3042" s="6">
        <v>96950</v>
      </c>
      <c r="CJ3042" s="10">
        <v>22.09</v>
      </c>
      <c r="CK3042" s="10">
        <v>23.46</v>
      </c>
      <c r="CL3042" s="10">
        <v>33.14</v>
      </c>
      <c r="CM3042" s="10">
        <v>35.19</v>
      </c>
      <c r="CN3042" t="s">
        <v>137</v>
      </c>
      <c r="CO3042" t="s">
        <v>164</v>
      </c>
      <c r="CP3042" t="s">
        <v>138</v>
      </c>
      <c r="CR3042" t="s">
        <v>117</v>
      </c>
      <c r="CS3042" t="s">
        <v>139</v>
      </c>
      <c r="CT3042" t="s">
        <v>140</v>
      </c>
      <c r="CU3042" t="s">
        <v>139</v>
      </c>
      <c r="CV3042" t="s">
        <v>140</v>
      </c>
      <c r="CW3042" t="s">
        <v>139</v>
      </c>
      <c r="CX3042" t="s">
        <v>140</v>
      </c>
      <c r="CY3042" t="s">
        <v>6029</v>
      </c>
      <c r="CZ3042" s="8">
        <v>16702331530</v>
      </c>
      <c r="DA3042" t="s">
        <v>238</v>
      </c>
      <c r="DB3042" t="s">
        <v>244</v>
      </c>
      <c r="DC3042" t="s">
        <v>139</v>
      </c>
      <c r="DD3042" t="s">
        <v>117</v>
      </c>
      <c r="DE3042" t="s">
        <v>235</v>
      </c>
      <c r="DF3042" t="s">
        <v>236</v>
      </c>
      <c r="DH3042" t="s">
        <v>234</v>
      </c>
      <c r="DI3042" t="s">
        <v>230</v>
      </c>
      <c r="DJ3042" t="s">
        <v>238</v>
      </c>
    </row>
    <row r="3043" spans="1:114" ht="15" customHeight="1" x14ac:dyDescent="0.35">
      <c r="A3043" t="s">
        <v>7629</v>
      </c>
      <c r="B3043" t="s">
        <v>166</v>
      </c>
      <c r="C3043" s="1">
        <v>45834</v>
      </c>
      <c r="D3043" s="1">
        <v>45870</v>
      </c>
      <c r="E3043" t="s">
        <v>116</v>
      </c>
      <c r="F3043" s="1">
        <v>45929</v>
      </c>
      <c r="G3043" t="s">
        <v>117</v>
      </c>
      <c r="H3043" t="s">
        <v>117</v>
      </c>
      <c r="I3043" t="s">
        <v>117</v>
      </c>
      <c r="J3043" t="s">
        <v>230</v>
      </c>
      <c r="K3043" t="s">
        <v>231</v>
      </c>
      <c r="L3043" t="s">
        <v>232</v>
      </c>
      <c r="M3043" t="s">
        <v>136</v>
      </c>
      <c r="N3043" t="s">
        <v>233</v>
      </c>
      <c r="O3043" t="s">
        <v>121</v>
      </c>
      <c r="P3043" s="6">
        <v>96950</v>
      </c>
      <c r="Q3043" t="s">
        <v>122</v>
      </c>
      <c r="S3043" s="8">
        <v>16702331530</v>
      </c>
      <c r="U3043" t="s">
        <v>234</v>
      </c>
      <c r="V3043">
        <v>311812</v>
      </c>
      <c r="W3043" t="s">
        <v>124</v>
      </c>
      <c r="Y3043" t="s">
        <v>235</v>
      </c>
      <c r="Z3043" t="s">
        <v>236</v>
      </c>
      <c r="AB3043" t="s">
        <v>237</v>
      </c>
      <c r="AC3043" t="s">
        <v>232</v>
      </c>
      <c r="AD3043" t="s">
        <v>136</v>
      </c>
      <c r="AE3043" t="s">
        <v>233</v>
      </c>
      <c r="AF3043" t="s">
        <v>121</v>
      </c>
      <c r="AG3043" s="6">
        <v>96950</v>
      </c>
      <c r="AH3043" t="s">
        <v>122</v>
      </c>
      <c r="AJ3043" s="8">
        <v>16702331530</v>
      </c>
      <c r="AL3043" t="s">
        <v>238</v>
      </c>
      <c r="BE3043" t="str">
        <f>"49-9021.00"</f>
        <v>49-9021.00</v>
      </c>
      <c r="BF3043" t="s">
        <v>239</v>
      </c>
      <c r="BG3043" t="s">
        <v>240</v>
      </c>
      <c r="BH3043" t="s">
        <v>241</v>
      </c>
      <c r="BI3043">
        <v>1</v>
      </c>
      <c r="BK3043" s="1">
        <v>45931</v>
      </c>
      <c r="BL3043" s="1">
        <v>46295</v>
      </c>
      <c r="BO3043">
        <v>40</v>
      </c>
      <c r="BP3043">
        <v>0</v>
      </c>
      <c r="BQ3043">
        <v>8</v>
      </c>
      <c r="BR3043">
        <v>8</v>
      </c>
      <c r="BS3043">
        <v>8</v>
      </c>
      <c r="BT3043">
        <v>8</v>
      </c>
      <c r="BU3043">
        <v>8</v>
      </c>
      <c r="BV3043">
        <v>0</v>
      </c>
      <c r="BW3043" t="str">
        <f>"7:00 AM"</f>
        <v>7:00 AM</v>
      </c>
      <c r="BX3043" t="str">
        <f>"4:00 PM"</f>
        <v>4:00 PM</v>
      </c>
      <c r="BY3043" t="s">
        <v>159</v>
      </c>
      <c r="BZ3043">
        <v>0</v>
      </c>
      <c r="CA3043">
        <v>24</v>
      </c>
      <c r="CB3043" t="s">
        <v>117</v>
      </c>
      <c r="CD3043" t="s">
        <v>7630</v>
      </c>
      <c r="CE3043" t="s">
        <v>232</v>
      </c>
      <c r="CF3043" t="s">
        <v>136</v>
      </c>
      <c r="CG3043" t="s">
        <v>233</v>
      </c>
      <c r="CH3043" t="s">
        <v>121</v>
      </c>
      <c r="CI3043" s="6">
        <v>96950</v>
      </c>
      <c r="CJ3043" s="10">
        <v>10.74</v>
      </c>
      <c r="CK3043" s="10">
        <v>10.74</v>
      </c>
      <c r="CL3043" s="10">
        <v>16.11</v>
      </c>
      <c r="CM3043" s="10">
        <v>16.11</v>
      </c>
      <c r="CN3043" t="s">
        <v>137</v>
      </c>
      <c r="CO3043" t="s">
        <v>164</v>
      </c>
      <c r="CP3043" t="s">
        <v>138</v>
      </c>
      <c r="CR3043" t="s">
        <v>117</v>
      </c>
      <c r="CS3043" t="s">
        <v>139</v>
      </c>
      <c r="CT3043" t="s">
        <v>140</v>
      </c>
      <c r="CU3043" t="s">
        <v>139</v>
      </c>
      <c r="CV3043" t="s">
        <v>140</v>
      </c>
      <c r="CW3043" t="s">
        <v>139</v>
      </c>
      <c r="CX3043" t="s">
        <v>140</v>
      </c>
      <c r="CY3043" t="s">
        <v>6029</v>
      </c>
      <c r="CZ3043" s="8">
        <v>16702331530</v>
      </c>
      <c r="DA3043" t="s">
        <v>238</v>
      </c>
      <c r="DB3043" t="s">
        <v>244</v>
      </c>
      <c r="DC3043" t="s">
        <v>139</v>
      </c>
      <c r="DD3043" t="s">
        <v>117</v>
      </c>
      <c r="DE3043" t="s">
        <v>235</v>
      </c>
      <c r="DF3043" t="s">
        <v>236</v>
      </c>
      <c r="DH3043" t="s">
        <v>234</v>
      </c>
      <c r="DI3043" t="s">
        <v>230</v>
      </c>
      <c r="DJ3043" t="s">
        <v>238</v>
      </c>
    </row>
    <row r="3044" spans="1:114" ht="15" customHeight="1" x14ac:dyDescent="0.35">
      <c r="A3044" t="s">
        <v>11822</v>
      </c>
      <c r="B3044" t="s">
        <v>166</v>
      </c>
      <c r="C3044" s="1">
        <v>45844</v>
      </c>
      <c r="D3044" s="1">
        <v>45870</v>
      </c>
      <c r="E3044" t="s">
        <v>116</v>
      </c>
      <c r="F3044" s="1">
        <v>45930</v>
      </c>
      <c r="G3044" t="s">
        <v>117</v>
      </c>
      <c r="H3044" t="s">
        <v>117</v>
      </c>
      <c r="I3044" t="s">
        <v>117</v>
      </c>
      <c r="J3044" t="s">
        <v>2647</v>
      </c>
      <c r="L3044" t="s">
        <v>2648</v>
      </c>
      <c r="M3044" t="s">
        <v>5118</v>
      </c>
      <c r="N3044" t="s">
        <v>136</v>
      </c>
      <c r="O3044" t="s">
        <v>121</v>
      </c>
      <c r="P3044" s="6">
        <v>96950</v>
      </c>
      <c r="Q3044" t="s">
        <v>122</v>
      </c>
      <c r="S3044" s="8">
        <v>16702334646</v>
      </c>
      <c r="U3044" t="s">
        <v>2650</v>
      </c>
      <c r="V3044">
        <v>6216</v>
      </c>
      <c r="W3044" t="s">
        <v>124</v>
      </c>
      <c r="Y3044" t="s">
        <v>2651</v>
      </c>
      <c r="Z3044" t="s">
        <v>2652</v>
      </c>
      <c r="AB3044" t="s">
        <v>5119</v>
      </c>
      <c r="AC3044" t="s">
        <v>5120</v>
      </c>
      <c r="AD3044" t="s">
        <v>5118</v>
      </c>
      <c r="AE3044" t="s">
        <v>136</v>
      </c>
      <c r="AF3044" t="s">
        <v>121</v>
      </c>
      <c r="AG3044" s="6">
        <v>96950</v>
      </c>
      <c r="AH3044" t="s">
        <v>122</v>
      </c>
      <c r="AJ3044" s="8">
        <v>16702334646</v>
      </c>
      <c r="AL3044" t="s">
        <v>2654</v>
      </c>
      <c r="BE3044" t="str">
        <f>"29-1123.00"</f>
        <v>29-1123.00</v>
      </c>
      <c r="BF3044" t="s">
        <v>5121</v>
      </c>
      <c r="BG3044" t="s">
        <v>5122</v>
      </c>
      <c r="BH3044" t="s">
        <v>5121</v>
      </c>
      <c r="BI3044">
        <v>3</v>
      </c>
      <c r="BK3044" s="1">
        <v>45931</v>
      </c>
      <c r="BL3044" s="1">
        <v>45930</v>
      </c>
      <c r="BO3044">
        <v>40</v>
      </c>
      <c r="BP3044">
        <v>0</v>
      </c>
      <c r="BQ3044">
        <v>8</v>
      </c>
      <c r="BR3044">
        <v>8</v>
      </c>
      <c r="BS3044">
        <v>8</v>
      </c>
      <c r="BT3044">
        <v>8</v>
      </c>
      <c r="BU3044">
        <v>8</v>
      </c>
      <c r="BV3044">
        <v>0</v>
      </c>
      <c r="BW3044" t="str">
        <f>"8:00 AM"</f>
        <v>8:00 AM</v>
      </c>
      <c r="BX3044" t="str">
        <f>"5:00 PM"</f>
        <v>5:00 PM</v>
      </c>
      <c r="BY3044" t="s">
        <v>588</v>
      </c>
      <c r="BZ3044">
        <v>0</v>
      </c>
      <c r="CA3044">
        <v>24</v>
      </c>
      <c r="CB3044" t="s">
        <v>117</v>
      </c>
      <c r="CD3044" s="2" t="s">
        <v>11823</v>
      </c>
      <c r="CE3044" t="s">
        <v>2648</v>
      </c>
      <c r="CF3044" t="s">
        <v>5118</v>
      </c>
      <c r="CG3044" t="s">
        <v>136</v>
      </c>
      <c r="CH3044" t="s">
        <v>121</v>
      </c>
      <c r="CI3044" s="6">
        <v>96950</v>
      </c>
      <c r="CJ3044" s="10">
        <v>45.34</v>
      </c>
      <c r="CK3044" s="10">
        <v>45.34</v>
      </c>
      <c r="CN3044" t="s">
        <v>137</v>
      </c>
      <c r="CP3044" t="s">
        <v>138</v>
      </c>
      <c r="CR3044" t="s">
        <v>117</v>
      </c>
      <c r="CS3044" t="s">
        <v>139</v>
      </c>
      <c r="CT3044" t="s">
        <v>140</v>
      </c>
      <c r="CU3044" t="s">
        <v>140</v>
      </c>
      <c r="CV3044" t="s">
        <v>140</v>
      </c>
      <c r="CW3044" t="s">
        <v>139</v>
      </c>
      <c r="CX3044" t="s">
        <v>140</v>
      </c>
      <c r="CY3044" t="s">
        <v>133</v>
      </c>
      <c r="CZ3044" s="8">
        <v>16702334646</v>
      </c>
      <c r="DA3044" t="s">
        <v>5124</v>
      </c>
      <c r="DB3044" t="s">
        <v>2657</v>
      </c>
      <c r="DC3044" t="s">
        <v>139</v>
      </c>
      <c r="DD3044" t="s">
        <v>117</v>
      </c>
    </row>
    <row r="3045" spans="1:114" ht="15" customHeight="1" x14ac:dyDescent="0.35">
      <c r="A3045" t="s">
        <v>13524</v>
      </c>
      <c r="B3045" t="s">
        <v>115</v>
      </c>
      <c r="C3045" s="1">
        <v>45867</v>
      </c>
      <c r="D3045" s="1">
        <v>45870</v>
      </c>
      <c r="E3045" t="s">
        <v>116</v>
      </c>
      <c r="F3045" s="1">
        <v>45929</v>
      </c>
      <c r="G3045" t="s">
        <v>117</v>
      </c>
      <c r="H3045" t="s">
        <v>117</v>
      </c>
      <c r="I3045" t="s">
        <v>117</v>
      </c>
      <c r="J3045" t="s">
        <v>969</v>
      </c>
      <c r="L3045" t="s">
        <v>6112</v>
      </c>
      <c r="N3045" t="s">
        <v>120</v>
      </c>
      <c r="O3045" t="s">
        <v>121</v>
      </c>
      <c r="P3045" s="6">
        <v>96950</v>
      </c>
      <c r="Q3045" t="s">
        <v>122</v>
      </c>
      <c r="S3045" s="8">
        <v>16702355009</v>
      </c>
      <c r="U3045" t="s">
        <v>971</v>
      </c>
      <c r="V3045">
        <v>561311</v>
      </c>
      <c r="W3045" t="s">
        <v>150</v>
      </c>
      <c r="X3045" t="s">
        <v>139</v>
      </c>
      <c r="Y3045" t="s">
        <v>972</v>
      </c>
      <c r="Z3045" t="s">
        <v>973</v>
      </c>
      <c r="AA3045" t="s">
        <v>974</v>
      </c>
      <c r="AB3045" t="s">
        <v>975</v>
      </c>
      <c r="AC3045" t="s">
        <v>6112</v>
      </c>
      <c r="AE3045" t="s">
        <v>120</v>
      </c>
      <c r="AF3045" t="s">
        <v>121</v>
      </c>
      <c r="AG3045" s="6">
        <v>96950</v>
      </c>
      <c r="AH3045" t="s">
        <v>122</v>
      </c>
      <c r="AJ3045" s="8">
        <v>16702355009</v>
      </c>
      <c r="AL3045" t="s">
        <v>977</v>
      </c>
      <c r="BE3045" t="str">
        <f>"35-2021.00"</f>
        <v>35-2021.00</v>
      </c>
      <c r="BF3045" t="s">
        <v>438</v>
      </c>
      <c r="BG3045" t="s">
        <v>5292</v>
      </c>
      <c r="BH3045" t="s">
        <v>3575</v>
      </c>
      <c r="BI3045">
        <v>15</v>
      </c>
      <c r="BK3045" s="1">
        <v>45931</v>
      </c>
      <c r="BL3045" s="1">
        <v>46151</v>
      </c>
      <c r="BO3045">
        <v>35</v>
      </c>
      <c r="BP3045">
        <v>0</v>
      </c>
      <c r="BQ3045">
        <v>7</v>
      </c>
      <c r="BR3045">
        <v>7</v>
      </c>
      <c r="BS3045">
        <v>7</v>
      </c>
      <c r="BT3045">
        <v>7</v>
      </c>
      <c r="BU3045">
        <v>7</v>
      </c>
      <c r="BV3045">
        <v>0</v>
      </c>
      <c r="BW3045" t="str">
        <f>"8:00 AM"</f>
        <v>8:00 AM</v>
      </c>
      <c r="BX3045" t="str">
        <f>"4:00 PM"</f>
        <v>4:00 PM</v>
      </c>
      <c r="BY3045" t="s">
        <v>133</v>
      </c>
      <c r="BZ3045">
        <v>0</v>
      </c>
      <c r="CA3045">
        <v>3</v>
      </c>
      <c r="CB3045" t="s">
        <v>117</v>
      </c>
      <c r="CD3045" t="s">
        <v>1167</v>
      </c>
      <c r="CE3045" t="s">
        <v>6114</v>
      </c>
      <c r="CF3045" t="s">
        <v>982</v>
      </c>
      <c r="CG3045" t="s">
        <v>120</v>
      </c>
      <c r="CH3045" t="s">
        <v>121</v>
      </c>
      <c r="CI3045" s="6">
        <v>96950</v>
      </c>
      <c r="CJ3045" s="10">
        <v>7.84</v>
      </c>
      <c r="CK3045" s="10">
        <v>7.84</v>
      </c>
      <c r="CL3045" s="10">
        <v>11.76</v>
      </c>
      <c r="CM3045" s="10">
        <v>11.76</v>
      </c>
      <c r="CN3045" t="s">
        <v>137</v>
      </c>
      <c r="CO3045" t="s">
        <v>13525</v>
      </c>
      <c r="CP3045" t="s">
        <v>138</v>
      </c>
      <c r="CR3045" t="s">
        <v>117</v>
      </c>
      <c r="CS3045" t="s">
        <v>139</v>
      </c>
      <c r="CT3045" t="s">
        <v>140</v>
      </c>
      <c r="CU3045" t="s">
        <v>139</v>
      </c>
      <c r="CV3045" t="s">
        <v>140</v>
      </c>
      <c r="CW3045" t="s">
        <v>139</v>
      </c>
      <c r="CX3045" t="s">
        <v>140</v>
      </c>
      <c r="CY3045" t="s">
        <v>7831</v>
      </c>
      <c r="CZ3045" s="8">
        <v>16702870665</v>
      </c>
      <c r="DA3045" t="s">
        <v>977</v>
      </c>
      <c r="DB3045" t="s">
        <v>411</v>
      </c>
      <c r="DC3045" t="s">
        <v>139</v>
      </c>
      <c r="DD3045" t="s">
        <v>139</v>
      </c>
    </row>
    <row r="3046" spans="1:114" ht="15" customHeight="1" x14ac:dyDescent="0.35">
      <c r="A3046" t="s">
        <v>378</v>
      </c>
      <c r="B3046" t="s">
        <v>166</v>
      </c>
      <c r="C3046" s="1">
        <v>45806</v>
      </c>
      <c r="D3046" s="1">
        <v>45873</v>
      </c>
      <c r="E3046" t="s">
        <v>116</v>
      </c>
      <c r="F3046" s="1">
        <v>45930</v>
      </c>
      <c r="G3046" t="s">
        <v>117</v>
      </c>
      <c r="H3046" t="s">
        <v>117</v>
      </c>
      <c r="I3046" t="s">
        <v>117</v>
      </c>
      <c r="J3046" t="s">
        <v>379</v>
      </c>
      <c r="L3046" t="s">
        <v>380</v>
      </c>
      <c r="M3046" t="s">
        <v>381</v>
      </c>
      <c r="N3046" t="s">
        <v>120</v>
      </c>
      <c r="O3046" t="s">
        <v>121</v>
      </c>
      <c r="P3046" s="6">
        <v>96950</v>
      </c>
      <c r="Q3046" t="s">
        <v>122</v>
      </c>
      <c r="R3046" t="s">
        <v>382</v>
      </c>
      <c r="S3046" s="8">
        <v>16702858455</v>
      </c>
      <c r="U3046" t="s">
        <v>383</v>
      </c>
      <c r="V3046">
        <v>488510</v>
      </c>
      <c r="W3046" t="s">
        <v>124</v>
      </c>
      <c r="Y3046" t="s">
        <v>252</v>
      </c>
      <c r="Z3046" t="s">
        <v>384</v>
      </c>
      <c r="AA3046" t="s">
        <v>385</v>
      </c>
      <c r="AB3046" t="s">
        <v>189</v>
      </c>
      <c r="AC3046" t="s">
        <v>380</v>
      </c>
      <c r="AD3046" t="s">
        <v>381</v>
      </c>
      <c r="AE3046" t="s">
        <v>120</v>
      </c>
      <c r="AF3046" t="s">
        <v>121</v>
      </c>
      <c r="AG3046" s="6">
        <v>96950</v>
      </c>
      <c r="AH3046" t="s">
        <v>122</v>
      </c>
      <c r="AI3046" t="s">
        <v>382</v>
      </c>
      <c r="AJ3046" s="8">
        <v>16702858455</v>
      </c>
      <c r="AL3046" t="s">
        <v>386</v>
      </c>
      <c r="BE3046" t="str">
        <f>"53-3033.00"</f>
        <v>53-3033.00</v>
      </c>
      <c r="BF3046" t="s">
        <v>387</v>
      </c>
      <c r="BG3046" t="s">
        <v>388</v>
      </c>
      <c r="BH3046" t="s">
        <v>389</v>
      </c>
      <c r="BI3046">
        <v>1</v>
      </c>
      <c r="BK3046" s="1">
        <v>45932</v>
      </c>
      <c r="BL3046" s="1">
        <v>46296</v>
      </c>
      <c r="BO3046">
        <v>35</v>
      </c>
      <c r="BP3046">
        <v>0</v>
      </c>
      <c r="BQ3046">
        <v>7</v>
      </c>
      <c r="BR3046">
        <v>7</v>
      </c>
      <c r="BS3046">
        <v>7</v>
      </c>
      <c r="BT3046">
        <v>7</v>
      </c>
      <c r="BU3046">
        <v>7</v>
      </c>
      <c r="BV3046">
        <v>0</v>
      </c>
      <c r="BW3046" t="str">
        <f>"9:00 AM"</f>
        <v>9:00 AM</v>
      </c>
      <c r="BX3046" t="str">
        <f>"5:00 PM"</f>
        <v>5:00 PM</v>
      </c>
      <c r="BY3046" t="s">
        <v>159</v>
      </c>
      <c r="BZ3046">
        <v>0</v>
      </c>
      <c r="CA3046">
        <v>6</v>
      </c>
      <c r="CB3046" t="s">
        <v>117</v>
      </c>
      <c r="CD3046" t="s">
        <v>390</v>
      </c>
      <c r="CE3046" t="s">
        <v>391</v>
      </c>
      <c r="CF3046" t="s">
        <v>392</v>
      </c>
      <c r="CG3046" t="s">
        <v>120</v>
      </c>
      <c r="CH3046" t="s">
        <v>121</v>
      </c>
      <c r="CI3046" s="6">
        <v>96950</v>
      </c>
      <c r="CJ3046" s="10">
        <v>8.15</v>
      </c>
      <c r="CK3046" s="10">
        <v>8.15</v>
      </c>
      <c r="CL3046" s="10">
        <v>12.23</v>
      </c>
      <c r="CM3046" s="10">
        <v>12.23</v>
      </c>
      <c r="CN3046" t="s">
        <v>137</v>
      </c>
      <c r="CO3046" t="s">
        <v>393</v>
      </c>
      <c r="CP3046" t="s">
        <v>138</v>
      </c>
      <c r="CR3046" t="s">
        <v>117</v>
      </c>
      <c r="CS3046" t="s">
        <v>139</v>
      </c>
      <c r="CT3046" t="s">
        <v>140</v>
      </c>
      <c r="CU3046" t="s">
        <v>139</v>
      </c>
      <c r="CV3046" t="s">
        <v>140</v>
      </c>
      <c r="CW3046" t="s">
        <v>139</v>
      </c>
      <c r="CX3046" t="s">
        <v>140</v>
      </c>
      <c r="CY3046" t="s">
        <v>394</v>
      </c>
      <c r="CZ3046" s="8">
        <v>16703226478</v>
      </c>
      <c r="DA3046" t="s">
        <v>386</v>
      </c>
      <c r="DB3046" t="s">
        <v>292</v>
      </c>
      <c r="DC3046" t="s">
        <v>139</v>
      </c>
      <c r="DD3046" t="s">
        <v>117</v>
      </c>
    </row>
    <row r="3047" spans="1:114" ht="15" customHeight="1" x14ac:dyDescent="0.35">
      <c r="A3047" t="s">
        <v>7658</v>
      </c>
      <c r="B3047" t="s">
        <v>144</v>
      </c>
      <c r="C3047" s="1">
        <v>45806</v>
      </c>
      <c r="D3047" s="1">
        <v>45873</v>
      </c>
      <c r="E3047" t="s">
        <v>116</v>
      </c>
      <c r="F3047" s="1">
        <v>45930</v>
      </c>
      <c r="G3047" t="s">
        <v>117</v>
      </c>
      <c r="H3047" t="s">
        <v>117</v>
      </c>
      <c r="I3047" t="s">
        <v>117</v>
      </c>
      <c r="J3047" t="s">
        <v>379</v>
      </c>
      <c r="L3047" t="s">
        <v>7659</v>
      </c>
      <c r="M3047" t="s">
        <v>381</v>
      </c>
      <c r="N3047" t="s">
        <v>120</v>
      </c>
      <c r="O3047" t="s">
        <v>121</v>
      </c>
      <c r="P3047" s="6">
        <v>96950</v>
      </c>
      <c r="Q3047" t="s">
        <v>122</v>
      </c>
      <c r="R3047" t="s">
        <v>382</v>
      </c>
      <c r="S3047" s="8">
        <v>16702858455</v>
      </c>
      <c r="U3047" t="s">
        <v>383</v>
      </c>
      <c r="V3047">
        <v>488510</v>
      </c>
      <c r="W3047" t="s">
        <v>124</v>
      </c>
      <c r="Y3047" t="s">
        <v>252</v>
      </c>
      <c r="Z3047" t="s">
        <v>384</v>
      </c>
      <c r="AA3047" t="s">
        <v>385</v>
      </c>
      <c r="AB3047" t="s">
        <v>189</v>
      </c>
      <c r="AC3047" t="s">
        <v>7659</v>
      </c>
      <c r="AD3047" t="s">
        <v>381</v>
      </c>
      <c r="AE3047" t="s">
        <v>120</v>
      </c>
      <c r="AF3047" t="s">
        <v>121</v>
      </c>
      <c r="AG3047" s="6">
        <v>96950</v>
      </c>
      <c r="AH3047" t="s">
        <v>122</v>
      </c>
      <c r="AI3047" t="s">
        <v>382</v>
      </c>
      <c r="AJ3047" s="8">
        <v>16702858455</v>
      </c>
      <c r="AL3047" t="s">
        <v>386</v>
      </c>
      <c r="BE3047" t="str">
        <f>"43-3031.00"</f>
        <v>43-3031.00</v>
      </c>
      <c r="BF3047" t="s">
        <v>357</v>
      </c>
      <c r="BG3047" t="s">
        <v>7660</v>
      </c>
      <c r="BH3047" t="s">
        <v>2453</v>
      </c>
      <c r="BI3047">
        <v>1</v>
      </c>
      <c r="BJ3047">
        <v>1</v>
      </c>
      <c r="BK3047" s="1">
        <v>45932</v>
      </c>
      <c r="BL3047" s="1">
        <v>46296</v>
      </c>
      <c r="BM3047" s="1">
        <v>45932</v>
      </c>
      <c r="BN3047" s="1">
        <v>46296</v>
      </c>
      <c r="BO3047">
        <v>35</v>
      </c>
      <c r="BP3047">
        <v>0</v>
      </c>
      <c r="BQ3047">
        <v>7</v>
      </c>
      <c r="BR3047">
        <v>7</v>
      </c>
      <c r="BS3047">
        <v>7</v>
      </c>
      <c r="BT3047">
        <v>7</v>
      </c>
      <c r="BU3047">
        <v>7</v>
      </c>
      <c r="BV3047">
        <v>0</v>
      </c>
      <c r="BW3047" t="str">
        <f>"9:00 AM"</f>
        <v>9:00 AM</v>
      </c>
      <c r="BX3047" t="str">
        <f>"5:00 PM"</f>
        <v>5:00 PM</v>
      </c>
      <c r="BY3047" t="s">
        <v>159</v>
      </c>
      <c r="BZ3047">
        <v>0</v>
      </c>
      <c r="CA3047">
        <v>6</v>
      </c>
      <c r="CB3047" t="s">
        <v>117</v>
      </c>
      <c r="CD3047" t="s">
        <v>393</v>
      </c>
      <c r="CE3047" t="s">
        <v>392</v>
      </c>
      <c r="CF3047" t="s">
        <v>7661</v>
      </c>
      <c r="CG3047" t="s">
        <v>120</v>
      </c>
      <c r="CH3047" t="s">
        <v>121</v>
      </c>
      <c r="CI3047" s="6">
        <v>96950</v>
      </c>
      <c r="CJ3047" s="10">
        <v>12.28</v>
      </c>
      <c r="CK3047" s="10">
        <v>12.28</v>
      </c>
      <c r="CL3047" s="10">
        <v>18.420000000000002</v>
      </c>
      <c r="CM3047" s="10">
        <v>18.420000000000002</v>
      </c>
      <c r="CN3047" t="s">
        <v>137</v>
      </c>
      <c r="CO3047" t="s">
        <v>393</v>
      </c>
      <c r="CP3047" t="s">
        <v>138</v>
      </c>
      <c r="CR3047" t="s">
        <v>117</v>
      </c>
      <c r="CS3047" t="s">
        <v>139</v>
      </c>
      <c r="CT3047" t="s">
        <v>140</v>
      </c>
      <c r="CU3047" t="s">
        <v>139</v>
      </c>
      <c r="CV3047" t="s">
        <v>140</v>
      </c>
      <c r="CW3047" t="s">
        <v>139</v>
      </c>
      <c r="CX3047" t="s">
        <v>140</v>
      </c>
      <c r="CY3047" t="s">
        <v>394</v>
      </c>
      <c r="CZ3047" s="8">
        <v>16703226478</v>
      </c>
      <c r="DA3047" t="s">
        <v>386</v>
      </c>
      <c r="DB3047" t="s">
        <v>292</v>
      </c>
      <c r="DC3047" t="s">
        <v>139</v>
      </c>
      <c r="DD3047" t="s">
        <v>117</v>
      </c>
    </row>
    <row r="3048" spans="1:114" ht="15" customHeight="1" x14ac:dyDescent="0.35">
      <c r="A3048" t="s">
        <v>13530</v>
      </c>
      <c r="B3048" t="s">
        <v>144</v>
      </c>
      <c r="C3048" s="1">
        <v>45813</v>
      </c>
      <c r="D3048" s="1">
        <v>45873</v>
      </c>
      <c r="E3048" t="s">
        <v>211</v>
      </c>
      <c r="G3048" t="s">
        <v>117</v>
      </c>
      <c r="H3048" t="s">
        <v>117</v>
      </c>
      <c r="I3048" t="s">
        <v>117</v>
      </c>
      <c r="J3048" t="s">
        <v>12341</v>
      </c>
      <c r="K3048" t="s">
        <v>10922</v>
      </c>
      <c r="L3048" t="s">
        <v>10923</v>
      </c>
      <c r="M3048" t="s">
        <v>12342</v>
      </c>
      <c r="N3048" t="s">
        <v>136</v>
      </c>
      <c r="O3048" t="s">
        <v>121</v>
      </c>
      <c r="P3048" s="6">
        <v>96950</v>
      </c>
      <c r="Q3048" t="s">
        <v>122</v>
      </c>
      <c r="S3048" s="8">
        <v>16702346526</v>
      </c>
      <c r="U3048" t="s">
        <v>10925</v>
      </c>
      <c r="V3048">
        <v>23622</v>
      </c>
      <c r="W3048" t="s">
        <v>124</v>
      </c>
      <c r="Y3048" t="s">
        <v>10926</v>
      </c>
      <c r="Z3048" t="s">
        <v>10927</v>
      </c>
      <c r="AA3048" t="s">
        <v>10928</v>
      </c>
      <c r="AB3048" t="s">
        <v>1198</v>
      </c>
      <c r="AC3048" t="s">
        <v>10923</v>
      </c>
      <c r="AD3048" t="s">
        <v>10924</v>
      </c>
      <c r="AE3048" t="s">
        <v>136</v>
      </c>
      <c r="AF3048" t="s">
        <v>121</v>
      </c>
      <c r="AG3048" s="6">
        <v>96950</v>
      </c>
      <c r="AH3048" t="s">
        <v>122</v>
      </c>
      <c r="AJ3048" s="8">
        <v>16702346526</v>
      </c>
      <c r="AL3048" t="s">
        <v>10929</v>
      </c>
      <c r="BE3048" t="str">
        <f>"49-9071.00"</f>
        <v>49-9071.00</v>
      </c>
      <c r="BF3048" t="s">
        <v>156</v>
      </c>
      <c r="BG3048" t="s">
        <v>12343</v>
      </c>
      <c r="BH3048" t="s">
        <v>156</v>
      </c>
      <c r="BI3048">
        <v>2</v>
      </c>
      <c r="BJ3048">
        <v>2</v>
      </c>
      <c r="BK3048" s="1">
        <v>45931</v>
      </c>
      <c r="BL3048" s="1">
        <v>46295</v>
      </c>
      <c r="BM3048" s="1">
        <v>45931</v>
      </c>
      <c r="BN3048" s="1">
        <v>46295</v>
      </c>
      <c r="BO3048">
        <v>40</v>
      </c>
      <c r="BP3048">
        <v>0</v>
      </c>
      <c r="BQ3048">
        <v>8</v>
      </c>
      <c r="BR3048">
        <v>8</v>
      </c>
      <c r="BS3048">
        <v>8</v>
      </c>
      <c r="BT3048">
        <v>8</v>
      </c>
      <c r="BU3048">
        <v>8</v>
      </c>
      <c r="BV3048">
        <v>0</v>
      </c>
      <c r="BW3048" t="str">
        <f>"8:00 AM"</f>
        <v>8:00 AM</v>
      </c>
      <c r="BX3048" t="str">
        <f>"5:00 PM"</f>
        <v>5:00 PM</v>
      </c>
      <c r="BY3048" t="s">
        <v>159</v>
      </c>
      <c r="BZ3048">
        <v>0</v>
      </c>
      <c r="CA3048">
        <v>12</v>
      </c>
      <c r="CB3048" t="s">
        <v>117</v>
      </c>
      <c r="CD3048" t="s">
        <v>12344</v>
      </c>
      <c r="CE3048" t="s">
        <v>12345</v>
      </c>
      <c r="CG3048" t="s">
        <v>136</v>
      </c>
      <c r="CH3048" t="s">
        <v>121</v>
      </c>
      <c r="CI3048" s="6">
        <v>96950</v>
      </c>
      <c r="CJ3048" s="10">
        <v>9.75</v>
      </c>
      <c r="CK3048" s="10">
        <v>9.75</v>
      </c>
      <c r="CL3048" s="10">
        <v>14.63</v>
      </c>
      <c r="CM3048" s="10">
        <v>14.63</v>
      </c>
      <c r="CN3048" t="s">
        <v>137</v>
      </c>
      <c r="CO3048" t="s">
        <v>162</v>
      </c>
      <c r="CP3048" t="s">
        <v>138</v>
      </c>
      <c r="CR3048" t="s">
        <v>139</v>
      </c>
      <c r="CS3048" t="s">
        <v>139</v>
      </c>
      <c r="CT3048" t="s">
        <v>140</v>
      </c>
      <c r="CU3048" t="s">
        <v>139</v>
      </c>
      <c r="CV3048" t="s">
        <v>140</v>
      </c>
      <c r="CW3048" t="s">
        <v>139</v>
      </c>
      <c r="CX3048" t="s">
        <v>140</v>
      </c>
      <c r="CY3048" t="s">
        <v>13531</v>
      </c>
      <c r="CZ3048" s="8">
        <v>16702346526</v>
      </c>
      <c r="DA3048" t="s">
        <v>10929</v>
      </c>
      <c r="DB3048" t="s">
        <v>140</v>
      </c>
      <c r="DC3048" t="s">
        <v>139</v>
      </c>
      <c r="DD3048" t="s">
        <v>117</v>
      </c>
    </row>
    <row r="3049" spans="1:114" ht="15" customHeight="1" x14ac:dyDescent="0.35">
      <c r="A3049" t="s">
        <v>11855</v>
      </c>
      <c r="B3049" t="s">
        <v>144</v>
      </c>
      <c r="C3049" s="1">
        <v>45814</v>
      </c>
      <c r="D3049" s="1">
        <v>45873</v>
      </c>
      <c r="E3049" t="s">
        <v>116</v>
      </c>
      <c r="F3049" s="1">
        <v>45990</v>
      </c>
      <c r="G3049" t="s">
        <v>117</v>
      </c>
      <c r="H3049" t="s">
        <v>117</v>
      </c>
      <c r="I3049" t="s">
        <v>117</v>
      </c>
      <c r="J3049" t="s">
        <v>11856</v>
      </c>
      <c r="L3049" t="s">
        <v>11857</v>
      </c>
      <c r="M3049" t="s">
        <v>10074</v>
      </c>
      <c r="N3049" t="s">
        <v>136</v>
      </c>
      <c r="O3049" t="s">
        <v>121</v>
      </c>
      <c r="P3049" s="6">
        <v>96950</v>
      </c>
      <c r="Q3049" t="s">
        <v>122</v>
      </c>
      <c r="S3049" s="8">
        <v>16702352030</v>
      </c>
      <c r="U3049" t="s">
        <v>11603</v>
      </c>
      <c r="V3049">
        <v>621320</v>
      </c>
      <c r="W3049" t="s">
        <v>124</v>
      </c>
      <c r="Y3049" t="s">
        <v>11858</v>
      </c>
      <c r="Z3049" t="s">
        <v>1654</v>
      </c>
      <c r="AA3049" t="s">
        <v>11859</v>
      </c>
      <c r="AB3049" t="s">
        <v>205</v>
      </c>
      <c r="AC3049" t="s">
        <v>11857</v>
      </c>
      <c r="AD3049" t="s">
        <v>10074</v>
      </c>
      <c r="AE3049" t="s">
        <v>136</v>
      </c>
      <c r="AF3049" t="s">
        <v>121</v>
      </c>
      <c r="AG3049" s="6">
        <v>96950</v>
      </c>
      <c r="AH3049" t="s">
        <v>122</v>
      </c>
      <c r="AJ3049" s="8">
        <v>16702352030</v>
      </c>
      <c r="AL3049" t="s">
        <v>11607</v>
      </c>
      <c r="BE3049" t="str">
        <f>"13-2011.00"</f>
        <v>13-2011.00</v>
      </c>
      <c r="BF3049" t="s">
        <v>934</v>
      </c>
      <c r="BG3049" t="s">
        <v>11860</v>
      </c>
      <c r="BH3049" t="s">
        <v>936</v>
      </c>
      <c r="BI3049">
        <v>1</v>
      </c>
      <c r="BJ3049">
        <v>1</v>
      </c>
      <c r="BK3049" s="1">
        <v>45992</v>
      </c>
      <c r="BL3049" s="1">
        <v>46356</v>
      </c>
      <c r="BM3049" s="1">
        <v>45992</v>
      </c>
      <c r="BN3049" s="1">
        <v>46356</v>
      </c>
      <c r="BO3049">
        <v>36</v>
      </c>
      <c r="BP3049">
        <v>0</v>
      </c>
      <c r="BQ3049">
        <v>6</v>
      </c>
      <c r="BR3049">
        <v>6</v>
      </c>
      <c r="BS3049">
        <v>6</v>
      </c>
      <c r="BT3049">
        <v>6</v>
      </c>
      <c r="BU3049">
        <v>6</v>
      </c>
      <c r="BV3049">
        <v>6</v>
      </c>
      <c r="BW3049" t="str">
        <f>"9:00 AM"</f>
        <v>9:00 AM</v>
      </c>
      <c r="BX3049" t="str">
        <f>"3:00 PM"</f>
        <v>3:00 PM</v>
      </c>
      <c r="BY3049" t="s">
        <v>588</v>
      </c>
      <c r="BZ3049">
        <v>0</v>
      </c>
      <c r="CA3049">
        <v>36</v>
      </c>
      <c r="CB3049" t="s">
        <v>139</v>
      </c>
      <c r="CC3049">
        <v>3</v>
      </c>
      <c r="CD3049" t="s">
        <v>11861</v>
      </c>
      <c r="CE3049" t="s">
        <v>11857</v>
      </c>
      <c r="CF3049" t="s">
        <v>10074</v>
      </c>
      <c r="CG3049" t="s">
        <v>136</v>
      </c>
      <c r="CH3049" t="s">
        <v>121</v>
      </c>
      <c r="CI3049" s="6">
        <v>96950</v>
      </c>
      <c r="CJ3049" s="10">
        <v>17.48</v>
      </c>
      <c r="CK3049" s="10">
        <v>17.5</v>
      </c>
      <c r="CL3049" s="10">
        <v>26.22</v>
      </c>
      <c r="CM3049" s="10">
        <v>26.25</v>
      </c>
      <c r="CN3049" t="s">
        <v>137</v>
      </c>
      <c r="CO3049" t="s">
        <v>162</v>
      </c>
      <c r="CP3049" t="s">
        <v>138</v>
      </c>
      <c r="CR3049" t="s">
        <v>117</v>
      </c>
      <c r="CS3049" t="s">
        <v>139</v>
      </c>
      <c r="CT3049" t="s">
        <v>140</v>
      </c>
      <c r="CU3049" t="s">
        <v>139</v>
      </c>
      <c r="CV3049" t="s">
        <v>140</v>
      </c>
      <c r="CW3049" t="s">
        <v>139</v>
      </c>
      <c r="CX3049" t="s">
        <v>140</v>
      </c>
      <c r="CY3049" t="s">
        <v>162</v>
      </c>
      <c r="CZ3049" s="8">
        <v>16702352030</v>
      </c>
      <c r="DA3049" t="s">
        <v>11607</v>
      </c>
      <c r="DB3049" t="s">
        <v>140</v>
      </c>
      <c r="DC3049" t="s">
        <v>139</v>
      </c>
      <c r="DD3049" t="s">
        <v>117</v>
      </c>
    </row>
    <row r="3050" spans="1:114" ht="15" customHeight="1" x14ac:dyDescent="0.35">
      <c r="A3050" t="s">
        <v>15065</v>
      </c>
      <c r="B3050" t="s">
        <v>144</v>
      </c>
      <c r="C3050" s="1">
        <v>45814</v>
      </c>
      <c r="D3050" s="1">
        <v>45873</v>
      </c>
      <c r="E3050" t="s">
        <v>211</v>
      </c>
      <c r="G3050" t="s">
        <v>117</v>
      </c>
      <c r="H3050" t="s">
        <v>117</v>
      </c>
      <c r="I3050" t="s">
        <v>117</v>
      </c>
      <c r="J3050" t="s">
        <v>4711</v>
      </c>
      <c r="K3050" t="s">
        <v>4712</v>
      </c>
      <c r="L3050" t="s">
        <v>4713</v>
      </c>
      <c r="M3050" t="s">
        <v>140</v>
      </c>
      <c r="N3050" t="s">
        <v>136</v>
      </c>
      <c r="O3050" t="s">
        <v>121</v>
      </c>
      <c r="P3050" s="6">
        <v>96950</v>
      </c>
      <c r="Q3050" t="s">
        <v>122</v>
      </c>
      <c r="S3050" s="8">
        <v>16702858687</v>
      </c>
      <c r="U3050" t="s">
        <v>4714</v>
      </c>
      <c r="V3050">
        <v>236220</v>
      </c>
      <c r="W3050" t="s">
        <v>124</v>
      </c>
      <c r="Y3050" t="s">
        <v>4326</v>
      </c>
      <c r="Z3050" t="s">
        <v>4715</v>
      </c>
      <c r="AB3050" t="s">
        <v>270</v>
      </c>
      <c r="AC3050" t="s">
        <v>4713</v>
      </c>
      <c r="AD3050" t="s">
        <v>140</v>
      </c>
      <c r="AE3050" t="s">
        <v>136</v>
      </c>
      <c r="AF3050" t="s">
        <v>121</v>
      </c>
      <c r="AG3050" s="6">
        <v>96950</v>
      </c>
      <c r="AH3050" t="s">
        <v>122</v>
      </c>
      <c r="AJ3050" s="8">
        <v>16702858687</v>
      </c>
      <c r="AL3050" t="s">
        <v>4716</v>
      </c>
      <c r="BE3050" t="str">
        <f>"47-2171.00"</f>
        <v>47-2171.00</v>
      </c>
      <c r="BF3050" t="s">
        <v>15066</v>
      </c>
      <c r="BG3050" t="s">
        <v>15067</v>
      </c>
      <c r="BH3050" t="s">
        <v>15068</v>
      </c>
      <c r="BI3050">
        <v>2</v>
      </c>
      <c r="BJ3050">
        <v>2</v>
      </c>
      <c r="BK3050" s="1">
        <v>45931</v>
      </c>
      <c r="BL3050" s="1">
        <v>46295</v>
      </c>
      <c r="BM3050" s="1">
        <v>45931</v>
      </c>
      <c r="BN3050" s="1">
        <v>46295</v>
      </c>
      <c r="BO3050">
        <v>35</v>
      </c>
      <c r="BP3050">
        <v>0</v>
      </c>
      <c r="BQ3050">
        <v>7</v>
      </c>
      <c r="BR3050">
        <v>7</v>
      </c>
      <c r="BS3050">
        <v>7</v>
      </c>
      <c r="BT3050">
        <v>7</v>
      </c>
      <c r="BU3050">
        <v>7</v>
      </c>
      <c r="BV3050">
        <v>0</v>
      </c>
      <c r="BW3050" t="str">
        <f>"8:00 AM"</f>
        <v>8:00 AM</v>
      </c>
      <c r="BX3050" t="str">
        <f>"5:00 PM"</f>
        <v>5:00 PM</v>
      </c>
      <c r="BY3050" t="s">
        <v>159</v>
      </c>
      <c r="BZ3050">
        <v>0</v>
      </c>
      <c r="CA3050">
        <v>12</v>
      </c>
      <c r="CB3050" t="s">
        <v>117</v>
      </c>
      <c r="CD3050" s="2" t="s">
        <v>15069</v>
      </c>
      <c r="CE3050" t="s">
        <v>4713</v>
      </c>
      <c r="CF3050" t="s">
        <v>140</v>
      </c>
      <c r="CG3050" t="s">
        <v>136</v>
      </c>
      <c r="CH3050" t="s">
        <v>121</v>
      </c>
      <c r="CI3050" s="6">
        <v>96950</v>
      </c>
      <c r="CJ3050" s="10">
        <v>11.21</v>
      </c>
      <c r="CK3050" s="10">
        <v>11.21</v>
      </c>
      <c r="CL3050" s="10">
        <v>16.809999999999999</v>
      </c>
      <c r="CM3050" s="10">
        <v>16.809999999999999</v>
      </c>
      <c r="CN3050" t="s">
        <v>137</v>
      </c>
      <c r="CO3050" t="s">
        <v>15070</v>
      </c>
      <c r="CP3050" t="s">
        <v>138</v>
      </c>
      <c r="CR3050" t="s">
        <v>117</v>
      </c>
      <c r="CS3050" t="s">
        <v>139</v>
      </c>
      <c r="CT3050" t="s">
        <v>140</v>
      </c>
      <c r="CU3050" t="s">
        <v>139</v>
      </c>
      <c r="CV3050" t="s">
        <v>140</v>
      </c>
      <c r="CW3050" t="s">
        <v>139</v>
      </c>
      <c r="CX3050" t="s">
        <v>140</v>
      </c>
      <c r="CY3050" t="s">
        <v>1686</v>
      </c>
      <c r="CZ3050" s="8">
        <v>16702858687</v>
      </c>
      <c r="DA3050" t="s">
        <v>4720</v>
      </c>
      <c r="DB3050" t="s">
        <v>140</v>
      </c>
      <c r="DC3050" t="s">
        <v>139</v>
      </c>
      <c r="DD3050" t="s">
        <v>117</v>
      </c>
    </row>
    <row r="3051" spans="1:114" ht="15" customHeight="1" x14ac:dyDescent="0.35">
      <c r="A3051" t="s">
        <v>4842</v>
      </c>
      <c r="B3051" t="s">
        <v>166</v>
      </c>
      <c r="C3051" s="1">
        <v>45818</v>
      </c>
      <c r="D3051" s="1">
        <v>45873</v>
      </c>
      <c r="E3051" t="s">
        <v>116</v>
      </c>
      <c r="F3051" s="1">
        <v>45929</v>
      </c>
      <c r="G3051" t="s">
        <v>117</v>
      </c>
      <c r="H3051" t="s">
        <v>117</v>
      </c>
      <c r="I3051" t="s">
        <v>117</v>
      </c>
      <c r="J3051" t="s">
        <v>499</v>
      </c>
      <c r="K3051" t="s">
        <v>500</v>
      </c>
      <c r="L3051" t="s">
        <v>501</v>
      </c>
      <c r="M3051" t="s">
        <v>4843</v>
      </c>
      <c r="N3051" t="s">
        <v>120</v>
      </c>
      <c r="O3051" t="s">
        <v>121</v>
      </c>
      <c r="P3051" s="6">
        <v>96950</v>
      </c>
      <c r="Q3051" t="s">
        <v>122</v>
      </c>
      <c r="S3051" s="8">
        <v>16702342334</v>
      </c>
      <c r="U3051" t="s">
        <v>503</v>
      </c>
      <c r="V3051">
        <v>561320</v>
      </c>
      <c r="W3051" t="s">
        <v>150</v>
      </c>
      <c r="X3051" t="s">
        <v>139</v>
      </c>
      <c r="Y3051" t="s">
        <v>504</v>
      </c>
      <c r="Z3051" t="s">
        <v>505</v>
      </c>
      <c r="AA3051" t="s">
        <v>506</v>
      </c>
      <c r="AB3051" t="s">
        <v>524</v>
      </c>
      <c r="AC3051" t="s">
        <v>501</v>
      </c>
      <c r="AD3051" t="s">
        <v>4843</v>
      </c>
      <c r="AE3051" t="s">
        <v>120</v>
      </c>
      <c r="AF3051" t="s">
        <v>121</v>
      </c>
      <c r="AG3051" s="6">
        <v>96950</v>
      </c>
      <c r="AH3051" t="s">
        <v>122</v>
      </c>
      <c r="AJ3051" s="8">
        <v>16702342664</v>
      </c>
      <c r="AK3051">
        <v>0</v>
      </c>
      <c r="AL3051" t="s">
        <v>508</v>
      </c>
      <c r="BE3051" t="str">
        <f>"43-3031.00"</f>
        <v>43-3031.00</v>
      </c>
      <c r="BF3051" t="s">
        <v>357</v>
      </c>
      <c r="BG3051" t="s">
        <v>4844</v>
      </c>
      <c r="BH3051" t="s">
        <v>2453</v>
      </c>
      <c r="BI3051">
        <v>10</v>
      </c>
      <c r="BK3051" s="1">
        <v>45931</v>
      </c>
      <c r="BL3051" s="1">
        <v>46295</v>
      </c>
      <c r="BO3051">
        <v>40</v>
      </c>
      <c r="BP3051">
        <v>0</v>
      </c>
      <c r="BQ3051">
        <v>8</v>
      </c>
      <c r="BR3051">
        <v>8</v>
      </c>
      <c r="BS3051">
        <v>8</v>
      </c>
      <c r="BT3051">
        <v>8</v>
      </c>
      <c r="BU3051">
        <v>8</v>
      </c>
      <c r="BV3051">
        <v>0</v>
      </c>
      <c r="BW3051" t="str">
        <f>"8:00 AM"</f>
        <v>8:00 AM</v>
      </c>
      <c r="BX3051" t="str">
        <f>"5:00 PM"</f>
        <v>5:00 PM</v>
      </c>
      <c r="BY3051" t="s">
        <v>159</v>
      </c>
      <c r="BZ3051">
        <v>0</v>
      </c>
      <c r="CA3051">
        <v>24</v>
      </c>
      <c r="CB3051" t="s">
        <v>117</v>
      </c>
      <c r="CD3051" t="s">
        <v>4845</v>
      </c>
      <c r="CE3051" t="s">
        <v>501</v>
      </c>
      <c r="CF3051" t="s">
        <v>4843</v>
      </c>
      <c r="CG3051" t="s">
        <v>120</v>
      </c>
      <c r="CH3051" t="s">
        <v>121</v>
      </c>
      <c r="CI3051" s="6">
        <v>96950</v>
      </c>
      <c r="CJ3051" s="10">
        <v>12.28</v>
      </c>
      <c r="CK3051" s="10">
        <v>12.28</v>
      </c>
      <c r="CL3051" s="10">
        <v>18.420000000000002</v>
      </c>
      <c r="CM3051" s="10">
        <v>18.420000000000002</v>
      </c>
      <c r="CN3051" t="s">
        <v>137</v>
      </c>
      <c r="CO3051" t="s">
        <v>133</v>
      </c>
      <c r="CP3051" t="s">
        <v>138</v>
      </c>
      <c r="CR3051" t="s">
        <v>117</v>
      </c>
      <c r="CS3051" t="s">
        <v>139</v>
      </c>
      <c r="CT3051" t="s">
        <v>140</v>
      </c>
      <c r="CU3051" t="s">
        <v>139</v>
      </c>
      <c r="CV3051" t="s">
        <v>140</v>
      </c>
      <c r="CW3051" t="s">
        <v>139</v>
      </c>
      <c r="CX3051" t="s">
        <v>140</v>
      </c>
      <c r="CY3051" t="s">
        <v>4846</v>
      </c>
      <c r="CZ3051" s="8">
        <v>16702342664</v>
      </c>
      <c r="DA3051" t="s">
        <v>508</v>
      </c>
      <c r="DB3051" t="s">
        <v>514</v>
      </c>
      <c r="DC3051" t="s">
        <v>139</v>
      </c>
      <c r="DD3051" t="s">
        <v>139</v>
      </c>
    </row>
    <row r="3052" spans="1:114" ht="15" customHeight="1" x14ac:dyDescent="0.35">
      <c r="A3052" t="s">
        <v>498</v>
      </c>
      <c r="B3052" t="s">
        <v>166</v>
      </c>
      <c r="C3052" s="1">
        <v>45818</v>
      </c>
      <c r="D3052" s="1">
        <v>45873</v>
      </c>
      <c r="E3052" t="s">
        <v>116</v>
      </c>
      <c r="F3052" s="1">
        <v>45929</v>
      </c>
      <c r="G3052" t="s">
        <v>117</v>
      </c>
      <c r="H3052" t="s">
        <v>117</v>
      </c>
      <c r="I3052" t="s">
        <v>117</v>
      </c>
      <c r="J3052" t="s">
        <v>499</v>
      </c>
      <c r="K3052" t="s">
        <v>500</v>
      </c>
      <c r="L3052" t="s">
        <v>501</v>
      </c>
      <c r="M3052" t="s">
        <v>502</v>
      </c>
      <c r="N3052" t="s">
        <v>120</v>
      </c>
      <c r="O3052" t="s">
        <v>121</v>
      </c>
      <c r="P3052" s="6">
        <v>96950</v>
      </c>
      <c r="Q3052" t="s">
        <v>122</v>
      </c>
      <c r="S3052" s="8">
        <v>16702342664</v>
      </c>
      <c r="U3052" t="s">
        <v>503</v>
      </c>
      <c r="V3052">
        <v>561320</v>
      </c>
      <c r="W3052" t="s">
        <v>150</v>
      </c>
      <c r="X3052" t="s">
        <v>139</v>
      </c>
      <c r="Y3052" t="s">
        <v>504</v>
      </c>
      <c r="Z3052" t="s">
        <v>505</v>
      </c>
      <c r="AA3052" t="s">
        <v>506</v>
      </c>
      <c r="AB3052" t="s">
        <v>507</v>
      </c>
      <c r="AC3052" t="s">
        <v>501</v>
      </c>
      <c r="AD3052" t="s">
        <v>502</v>
      </c>
      <c r="AE3052" t="s">
        <v>120</v>
      </c>
      <c r="AF3052" t="s">
        <v>121</v>
      </c>
      <c r="AG3052" s="6">
        <v>96950</v>
      </c>
      <c r="AH3052" t="s">
        <v>122</v>
      </c>
      <c r="AJ3052" s="8">
        <v>16702342664</v>
      </c>
      <c r="AL3052" t="s">
        <v>508</v>
      </c>
      <c r="BE3052" t="str">
        <f>"35-3023.00"</f>
        <v>35-3023.00</v>
      </c>
      <c r="BF3052" t="s">
        <v>509</v>
      </c>
      <c r="BG3052" t="s">
        <v>510</v>
      </c>
      <c r="BH3052" t="s">
        <v>511</v>
      </c>
      <c r="BI3052">
        <v>10</v>
      </c>
      <c r="BK3052" s="1">
        <v>45931</v>
      </c>
      <c r="BL3052" s="1">
        <v>46295</v>
      </c>
      <c r="BO3052">
        <v>40</v>
      </c>
      <c r="BP3052">
        <v>0</v>
      </c>
      <c r="BQ3052">
        <v>8</v>
      </c>
      <c r="BR3052">
        <v>8</v>
      </c>
      <c r="BS3052">
        <v>8</v>
      </c>
      <c r="BT3052">
        <v>8</v>
      </c>
      <c r="BU3052">
        <v>8</v>
      </c>
      <c r="BV3052">
        <v>0</v>
      </c>
      <c r="BW3052" t="str">
        <f>"8:00 AM"</f>
        <v>8:00 AM</v>
      </c>
      <c r="BX3052" t="str">
        <f>"5:00 PM"</f>
        <v>5:00 PM</v>
      </c>
      <c r="BY3052" t="s">
        <v>133</v>
      </c>
      <c r="BZ3052">
        <v>0</v>
      </c>
      <c r="CA3052">
        <v>3</v>
      </c>
      <c r="CB3052" t="s">
        <v>117</v>
      </c>
      <c r="CD3052" s="2" t="s">
        <v>512</v>
      </c>
      <c r="CE3052" t="s">
        <v>501</v>
      </c>
      <c r="CF3052" t="s">
        <v>502</v>
      </c>
      <c r="CG3052" t="s">
        <v>120</v>
      </c>
      <c r="CH3052" t="s">
        <v>121</v>
      </c>
      <c r="CI3052" s="6">
        <v>96950</v>
      </c>
      <c r="CJ3052" s="10">
        <v>8.35</v>
      </c>
      <c r="CK3052" s="10">
        <v>8.35</v>
      </c>
      <c r="CL3052" s="10">
        <v>12.53</v>
      </c>
      <c r="CM3052" s="10">
        <v>12.53</v>
      </c>
      <c r="CN3052" t="s">
        <v>137</v>
      </c>
      <c r="CO3052" t="s">
        <v>133</v>
      </c>
      <c r="CP3052" t="s">
        <v>138</v>
      </c>
      <c r="CR3052" t="s">
        <v>117</v>
      </c>
      <c r="CS3052" t="s">
        <v>139</v>
      </c>
      <c r="CT3052" t="s">
        <v>140</v>
      </c>
      <c r="CU3052" t="s">
        <v>139</v>
      </c>
      <c r="CV3052" t="s">
        <v>140</v>
      </c>
      <c r="CW3052" t="s">
        <v>139</v>
      </c>
      <c r="CX3052" t="s">
        <v>140</v>
      </c>
      <c r="CY3052" s="2" t="s">
        <v>513</v>
      </c>
      <c r="CZ3052" s="8">
        <v>16702342664</v>
      </c>
      <c r="DA3052" t="s">
        <v>508</v>
      </c>
      <c r="DB3052" t="s">
        <v>514</v>
      </c>
      <c r="DC3052" t="s">
        <v>139</v>
      </c>
      <c r="DD3052" t="s">
        <v>139</v>
      </c>
    </row>
    <row r="3053" spans="1:114" ht="15" customHeight="1" x14ac:dyDescent="0.35">
      <c r="A3053" t="s">
        <v>611</v>
      </c>
      <c r="B3053" t="s">
        <v>166</v>
      </c>
      <c r="C3053" s="1">
        <v>45818</v>
      </c>
      <c r="D3053" s="1">
        <v>45873</v>
      </c>
      <c r="E3053" t="s">
        <v>116</v>
      </c>
      <c r="F3053" s="1">
        <v>45929</v>
      </c>
      <c r="G3053" t="s">
        <v>117</v>
      </c>
      <c r="H3053" t="s">
        <v>117</v>
      </c>
      <c r="I3053" t="s">
        <v>117</v>
      </c>
      <c r="J3053" t="s">
        <v>499</v>
      </c>
      <c r="K3053" t="s">
        <v>500</v>
      </c>
      <c r="L3053" t="s">
        <v>501</v>
      </c>
      <c r="M3053" t="s">
        <v>612</v>
      </c>
      <c r="N3053" t="s">
        <v>120</v>
      </c>
      <c r="O3053" t="s">
        <v>121</v>
      </c>
      <c r="P3053" s="6">
        <v>96950</v>
      </c>
      <c r="Q3053" t="s">
        <v>122</v>
      </c>
      <c r="S3053" s="8">
        <v>16702342664</v>
      </c>
      <c r="U3053" t="s">
        <v>503</v>
      </c>
      <c r="V3053">
        <v>561320</v>
      </c>
      <c r="W3053" t="s">
        <v>150</v>
      </c>
      <c r="X3053" t="s">
        <v>139</v>
      </c>
      <c r="Y3053" t="s">
        <v>504</v>
      </c>
      <c r="Z3053" t="s">
        <v>505</v>
      </c>
      <c r="AA3053" t="s">
        <v>506</v>
      </c>
      <c r="AB3053" t="s">
        <v>613</v>
      </c>
      <c r="AC3053" t="s">
        <v>501</v>
      </c>
      <c r="AD3053" t="s">
        <v>612</v>
      </c>
      <c r="AE3053" t="s">
        <v>120</v>
      </c>
      <c r="AF3053" t="s">
        <v>121</v>
      </c>
      <c r="AG3053" s="6">
        <v>96950</v>
      </c>
      <c r="AH3053" t="s">
        <v>122</v>
      </c>
      <c r="AJ3053" s="8">
        <v>16702342664</v>
      </c>
      <c r="AL3053" t="s">
        <v>508</v>
      </c>
      <c r="BE3053" t="str">
        <f>"39-9011.00"</f>
        <v>39-9011.00</v>
      </c>
      <c r="BF3053" t="s">
        <v>614</v>
      </c>
      <c r="BG3053" t="s">
        <v>615</v>
      </c>
      <c r="BH3053" t="s">
        <v>616</v>
      </c>
      <c r="BI3053">
        <v>10</v>
      </c>
      <c r="BK3053" s="1">
        <v>45931</v>
      </c>
      <c r="BL3053" s="1">
        <v>46295</v>
      </c>
      <c r="BO3053">
        <v>40</v>
      </c>
      <c r="BP3053">
        <v>0</v>
      </c>
      <c r="BQ3053">
        <v>8</v>
      </c>
      <c r="BR3053">
        <v>8</v>
      </c>
      <c r="BS3053">
        <v>8</v>
      </c>
      <c r="BT3053">
        <v>8</v>
      </c>
      <c r="BU3053">
        <v>8</v>
      </c>
      <c r="BV3053">
        <v>0</v>
      </c>
      <c r="BW3053" t="str">
        <f>"8:00 AM"</f>
        <v>8:00 AM</v>
      </c>
      <c r="BX3053" t="str">
        <f>"5:00 PM"</f>
        <v>5:00 PM</v>
      </c>
      <c r="BY3053" t="s">
        <v>159</v>
      </c>
      <c r="BZ3053">
        <v>0</v>
      </c>
      <c r="CA3053">
        <v>12</v>
      </c>
      <c r="CB3053" t="s">
        <v>117</v>
      </c>
      <c r="CD3053" s="2" t="s">
        <v>617</v>
      </c>
      <c r="CE3053" t="s">
        <v>618</v>
      </c>
      <c r="CF3053" t="s">
        <v>612</v>
      </c>
      <c r="CG3053" t="s">
        <v>120</v>
      </c>
      <c r="CH3053" t="s">
        <v>121</v>
      </c>
      <c r="CI3053" s="6">
        <v>96950</v>
      </c>
      <c r="CJ3053" s="10">
        <v>7.81</v>
      </c>
      <c r="CK3053" s="10">
        <v>7.81</v>
      </c>
      <c r="CL3053" s="10">
        <v>11.72</v>
      </c>
      <c r="CM3053" s="10">
        <v>11.72</v>
      </c>
      <c r="CN3053" t="s">
        <v>137</v>
      </c>
      <c r="CO3053" t="s">
        <v>133</v>
      </c>
      <c r="CP3053" t="s">
        <v>138</v>
      </c>
      <c r="CR3053" t="s">
        <v>117</v>
      </c>
      <c r="CS3053" t="s">
        <v>139</v>
      </c>
      <c r="CT3053" t="s">
        <v>140</v>
      </c>
      <c r="CU3053" t="s">
        <v>139</v>
      </c>
      <c r="CV3053" t="s">
        <v>140</v>
      </c>
      <c r="CW3053" t="s">
        <v>139</v>
      </c>
      <c r="CX3053" t="s">
        <v>140</v>
      </c>
      <c r="CY3053" s="2" t="s">
        <v>619</v>
      </c>
      <c r="CZ3053" s="8">
        <v>16702342664</v>
      </c>
      <c r="DA3053" t="s">
        <v>508</v>
      </c>
      <c r="DB3053" t="s">
        <v>514</v>
      </c>
      <c r="DC3053" t="s">
        <v>139</v>
      </c>
      <c r="DD3053" t="s">
        <v>139</v>
      </c>
    </row>
    <row r="3054" spans="1:114" ht="15" customHeight="1" x14ac:dyDescent="0.35">
      <c r="A3054" t="s">
        <v>7763</v>
      </c>
      <c r="B3054" t="s">
        <v>144</v>
      </c>
      <c r="C3054" s="1">
        <v>45818</v>
      </c>
      <c r="D3054" s="1">
        <v>45873</v>
      </c>
      <c r="E3054" t="s">
        <v>116</v>
      </c>
      <c r="F3054" s="1">
        <v>45929</v>
      </c>
      <c r="G3054" t="s">
        <v>117</v>
      </c>
      <c r="H3054" t="s">
        <v>117</v>
      </c>
      <c r="I3054" t="s">
        <v>117</v>
      </c>
      <c r="J3054" t="s">
        <v>7764</v>
      </c>
      <c r="L3054" t="s">
        <v>5825</v>
      </c>
      <c r="N3054" t="s">
        <v>136</v>
      </c>
      <c r="O3054" t="s">
        <v>121</v>
      </c>
      <c r="P3054" s="6">
        <v>96950</v>
      </c>
      <c r="Q3054" t="s">
        <v>122</v>
      </c>
      <c r="S3054" s="8">
        <v>16702356622</v>
      </c>
      <c r="U3054" t="s">
        <v>7765</v>
      </c>
      <c r="V3054">
        <v>56221</v>
      </c>
      <c r="W3054" t="s">
        <v>124</v>
      </c>
      <c r="Y3054" t="s">
        <v>5827</v>
      </c>
      <c r="Z3054" t="s">
        <v>5828</v>
      </c>
      <c r="AA3054" t="s">
        <v>5829</v>
      </c>
      <c r="AB3054" t="s">
        <v>932</v>
      </c>
      <c r="AC3054" t="s">
        <v>5831</v>
      </c>
      <c r="AE3054" t="s">
        <v>136</v>
      </c>
      <c r="AF3054" t="s">
        <v>121</v>
      </c>
      <c r="AG3054" s="6">
        <v>96950</v>
      </c>
      <c r="AH3054" t="s">
        <v>122</v>
      </c>
      <c r="AJ3054" s="8">
        <v>16702356622</v>
      </c>
      <c r="AL3054" t="s">
        <v>7766</v>
      </c>
      <c r="BE3054" t="str">
        <f>"49-3042.00"</f>
        <v>49-3042.00</v>
      </c>
      <c r="BF3054" t="s">
        <v>3611</v>
      </c>
      <c r="BG3054" t="s">
        <v>7767</v>
      </c>
      <c r="BH3054" t="s">
        <v>5281</v>
      </c>
      <c r="BI3054">
        <v>3</v>
      </c>
      <c r="BJ3054">
        <v>3</v>
      </c>
      <c r="BK3054" s="1">
        <v>45931</v>
      </c>
      <c r="BL3054" s="1">
        <v>46295</v>
      </c>
      <c r="BM3054" s="1">
        <v>45931</v>
      </c>
      <c r="BN3054" s="1">
        <v>46295</v>
      </c>
      <c r="BO3054">
        <v>40</v>
      </c>
      <c r="BP3054">
        <v>0</v>
      </c>
      <c r="BQ3054">
        <v>8</v>
      </c>
      <c r="BR3054">
        <v>8</v>
      </c>
      <c r="BS3054">
        <v>8</v>
      </c>
      <c r="BT3054">
        <v>8</v>
      </c>
      <c r="BU3054">
        <v>8</v>
      </c>
      <c r="BV3054">
        <v>0</v>
      </c>
      <c r="BW3054" t="str">
        <f>"8:00 AM"</f>
        <v>8:00 AM</v>
      </c>
      <c r="BX3054" t="str">
        <f>"5:00 PM"</f>
        <v>5:00 PM</v>
      </c>
      <c r="BY3054" t="s">
        <v>159</v>
      </c>
      <c r="BZ3054">
        <v>0</v>
      </c>
      <c r="CA3054">
        <v>6</v>
      </c>
      <c r="CB3054" t="s">
        <v>117</v>
      </c>
      <c r="CD3054" t="s">
        <v>7768</v>
      </c>
      <c r="CE3054" t="s">
        <v>7769</v>
      </c>
      <c r="CG3054" t="s">
        <v>136</v>
      </c>
      <c r="CH3054" t="s">
        <v>121</v>
      </c>
      <c r="CI3054" s="6">
        <v>96950</v>
      </c>
      <c r="CJ3054" s="10">
        <v>12.48</v>
      </c>
      <c r="CK3054" s="10">
        <v>13</v>
      </c>
      <c r="CL3054" s="10">
        <v>18.72</v>
      </c>
      <c r="CM3054" s="10">
        <v>19.5</v>
      </c>
      <c r="CN3054" t="s">
        <v>137</v>
      </c>
      <c r="CP3054" t="s">
        <v>209</v>
      </c>
      <c r="CR3054" t="s">
        <v>117</v>
      </c>
      <c r="CS3054" t="s">
        <v>139</v>
      </c>
      <c r="CT3054" t="s">
        <v>139</v>
      </c>
      <c r="CU3054" t="s">
        <v>139</v>
      </c>
      <c r="CV3054" t="s">
        <v>140</v>
      </c>
      <c r="CW3054" t="s">
        <v>139</v>
      </c>
      <c r="CX3054" t="s">
        <v>139</v>
      </c>
      <c r="CY3054" t="s">
        <v>7770</v>
      </c>
      <c r="CZ3054" s="8">
        <v>16702356622</v>
      </c>
      <c r="DA3054" t="s">
        <v>7766</v>
      </c>
      <c r="DB3054" t="s">
        <v>140</v>
      </c>
      <c r="DC3054" t="s">
        <v>139</v>
      </c>
      <c r="DD3054" t="s">
        <v>117</v>
      </c>
    </row>
    <row r="3055" spans="1:114" ht="15" customHeight="1" x14ac:dyDescent="0.35">
      <c r="A3055" t="s">
        <v>7737</v>
      </c>
      <c r="B3055" t="s">
        <v>144</v>
      </c>
      <c r="C3055" s="1">
        <v>45818</v>
      </c>
      <c r="D3055" s="1">
        <v>45873</v>
      </c>
      <c r="E3055" t="s">
        <v>116</v>
      </c>
      <c r="F3055" s="1">
        <v>45929</v>
      </c>
      <c r="G3055" t="s">
        <v>117</v>
      </c>
      <c r="H3055" t="s">
        <v>117</v>
      </c>
      <c r="I3055" t="s">
        <v>117</v>
      </c>
      <c r="J3055" t="s">
        <v>779</v>
      </c>
      <c r="K3055" t="s">
        <v>780</v>
      </c>
      <c r="L3055" t="s">
        <v>781</v>
      </c>
      <c r="M3055" t="s">
        <v>782</v>
      </c>
      <c r="N3055" t="s">
        <v>136</v>
      </c>
      <c r="O3055" t="s">
        <v>121</v>
      </c>
      <c r="P3055" s="6">
        <v>96950</v>
      </c>
      <c r="Q3055" t="s">
        <v>122</v>
      </c>
      <c r="S3055" s="8">
        <v>16702336284</v>
      </c>
      <c r="U3055" t="s">
        <v>783</v>
      </c>
      <c r="V3055">
        <v>722511</v>
      </c>
      <c r="W3055" t="s">
        <v>124</v>
      </c>
      <c r="Y3055" t="s">
        <v>784</v>
      </c>
      <c r="Z3055" t="s">
        <v>785</v>
      </c>
      <c r="AA3055" t="s">
        <v>786</v>
      </c>
      <c r="AB3055" t="s">
        <v>205</v>
      </c>
      <c r="AC3055" t="s">
        <v>781</v>
      </c>
      <c r="AD3055" t="s">
        <v>782</v>
      </c>
      <c r="AE3055" t="s">
        <v>136</v>
      </c>
      <c r="AF3055" t="s">
        <v>121</v>
      </c>
      <c r="AG3055" s="6">
        <v>96950</v>
      </c>
      <c r="AH3055" t="s">
        <v>122</v>
      </c>
      <c r="AJ3055" s="8">
        <v>16702336284</v>
      </c>
      <c r="AL3055" t="s">
        <v>787</v>
      </c>
      <c r="BE3055" t="str">
        <f>"35-2014.00"</f>
        <v>35-2014.00</v>
      </c>
      <c r="BF3055" t="s">
        <v>191</v>
      </c>
      <c r="BG3055" t="s">
        <v>7738</v>
      </c>
      <c r="BH3055" t="s">
        <v>313</v>
      </c>
      <c r="BI3055">
        <v>3</v>
      </c>
      <c r="BJ3055">
        <v>3</v>
      </c>
      <c r="BK3055" s="1">
        <v>45931</v>
      </c>
      <c r="BL3055" s="1">
        <v>46295</v>
      </c>
      <c r="BM3055" s="1">
        <v>45931</v>
      </c>
      <c r="BN3055" s="1">
        <v>46295</v>
      </c>
      <c r="BO3055">
        <v>35</v>
      </c>
      <c r="BP3055">
        <v>7</v>
      </c>
      <c r="BQ3055">
        <v>0</v>
      </c>
      <c r="BR3055">
        <v>7</v>
      </c>
      <c r="BS3055">
        <v>7</v>
      </c>
      <c r="BT3055">
        <v>0</v>
      </c>
      <c r="BU3055">
        <v>7</v>
      </c>
      <c r="BV3055">
        <v>7</v>
      </c>
      <c r="BW3055" t="str">
        <f>"5:00 AM"</f>
        <v>5:00 AM</v>
      </c>
      <c r="BX3055" t="str">
        <f>"12:00 PM"</f>
        <v>12:00 PM</v>
      </c>
      <c r="BY3055" t="s">
        <v>133</v>
      </c>
      <c r="BZ3055">
        <v>0</v>
      </c>
      <c r="CA3055">
        <v>12</v>
      </c>
      <c r="CB3055" t="s">
        <v>117</v>
      </c>
      <c r="CD3055" s="2" t="s">
        <v>7739</v>
      </c>
      <c r="CE3055" t="s">
        <v>781</v>
      </c>
      <c r="CF3055" t="s">
        <v>782</v>
      </c>
      <c r="CG3055" t="s">
        <v>136</v>
      </c>
      <c r="CH3055" t="s">
        <v>121</v>
      </c>
      <c r="CI3055" s="6">
        <v>96950</v>
      </c>
      <c r="CJ3055" s="10">
        <v>8.83</v>
      </c>
      <c r="CK3055" s="10">
        <v>8.83</v>
      </c>
      <c r="CL3055" s="10">
        <v>13.25</v>
      </c>
      <c r="CM3055" s="10">
        <v>13.25</v>
      </c>
      <c r="CN3055" t="s">
        <v>137</v>
      </c>
      <c r="CO3055" t="s">
        <v>194</v>
      </c>
      <c r="CP3055" t="s">
        <v>138</v>
      </c>
      <c r="CR3055" t="s">
        <v>117</v>
      </c>
      <c r="CS3055" t="s">
        <v>139</v>
      </c>
      <c r="CT3055" t="s">
        <v>140</v>
      </c>
      <c r="CU3055" t="s">
        <v>139</v>
      </c>
      <c r="CV3055" t="s">
        <v>140</v>
      </c>
      <c r="CW3055" t="s">
        <v>139</v>
      </c>
      <c r="CX3055" t="s">
        <v>139</v>
      </c>
      <c r="CY3055" t="s">
        <v>7740</v>
      </c>
      <c r="CZ3055" s="8">
        <v>16702336284</v>
      </c>
      <c r="DA3055" t="s">
        <v>787</v>
      </c>
      <c r="DB3055" t="s">
        <v>164</v>
      </c>
      <c r="DC3055" t="s">
        <v>139</v>
      </c>
      <c r="DD3055" t="s">
        <v>117</v>
      </c>
    </row>
    <row r="3056" spans="1:114" ht="15" customHeight="1" x14ac:dyDescent="0.35">
      <c r="A3056" t="s">
        <v>13521</v>
      </c>
      <c r="B3056" t="s">
        <v>144</v>
      </c>
      <c r="C3056" s="1">
        <v>45818</v>
      </c>
      <c r="D3056" s="1">
        <v>45873</v>
      </c>
      <c r="E3056" t="s">
        <v>116</v>
      </c>
      <c r="F3056" s="1">
        <v>45990</v>
      </c>
      <c r="G3056" t="s">
        <v>117</v>
      </c>
      <c r="H3056" t="s">
        <v>117</v>
      </c>
      <c r="I3056" t="s">
        <v>117</v>
      </c>
      <c r="J3056" t="s">
        <v>6724</v>
      </c>
      <c r="K3056" t="s">
        <v>140</v>
      </c>
      <c r="L3056" t="s">
        <v>7774</v>
      </c>
      <c r="M3056" t="s">
        <v>6726</v>
      </c>
      <c r="N3056" t="s">
        <v>136</v>
      </c>
      <c r="O3056" t="s">
        <v>121</v>
      </c>
      <c r="P3056" s="6">
        <v>96950</v>
      </c>
      <c r="Q3056" t="s">
        <v>122</v>
      </c>
      <c r="R3056" t="s">
        <v>140</v>
      </c>
      <c r="S3056" s="8">
        <v>16703227415</v>
      </c>
      <c r="U3056" t="s">
        <v>6727</v>
      </c>
      <c r="V3056">
        <v>424720</v>
      </c>
      <c r="W3056" t="s">
        <v>124</v>
      </c>
      <c r="Y3056" t="s">
        <v>6074</v>
      </c>
      <c r="Z3056" t="s">
        <v>7775</v>
      </c>
      <c r="AB3056" t="s">
        <v>997</v>
      </c>
      <c r="AC3056" t="s">
        <v>7774</v>
      </c>
      <c r="AD3056" t="s">
        <v>6726</v>
      </c>
      <c r="AE3056" t="s">
        <v>136</v>
      </c>
      <c r="AF3056" t="s">
        <v>121</v>
      </c>
      <c r="AG3056" s="6">
        <v>96950</v>
      </c>
      <c r="AH3056" t="s">
        <v>122</v>
      </c>
      <c r="AI3056" t="s">
        <v>1187</v>
      </c>
      <c r="AJ3056" s="8">
        <v>16703227415</v>
      </c>
      <c r="AL3056" t="s">
        <v>6730</v>
      </c>
      <c r="BE3056" t="str">
        <f>"43-3031.00"</f>
        <v>43-3031.00</v>
      </c>
      <c r="BF3056" t="s">
        <v>357</v>
      </c>
      <c r="BG3056" t="s">
        <v>13522</v>
      </c>
      <c r="BH3056" t="s">
        <v>1669</v>
      </c>
      <c r="BI3056">
        <v>1</v>
      </c>
      <c r="BJ3056">
        <v>1</v>
      </c>
      <c r="BK3056" s="1">
        <v>45992</v>
      </c>
      <c r="BL3056" s="1">
        <v>46356</v>
      </c>
      <c r="BM3056" s="1">
        <v>45992</v>
      </c>
      <c r="BN3056" s="1">
        <v>46356</v>
      </c>
      <c r="BO3056">
        <v>35</v>
      </c>
      <c r="BP3056">
        <v>0</v>
      </c>
      <c r="BQ3056">
        <v>7</v>
      </c>
      <c r="BR3056">
        <v>7</v>
      </c>
      <c r="BS3056">
        <v>7</v>
      </c>
      <c r="BT3056">
        <v>7</v>
      </c>
      <c r="BU3056">
        <v>7</v>
      </c>
      <c r="BV3056">
        <v>0</v>
      </c>
      <c r="BW3056" t="str">
        <f>"8:00 AM"</f>
        <v>8:00 AM</v>
      </c>
      <c r="BX3056" t="str">
        <f>"4:00 PM"</f>
        <v>4:00 PM</v>
      </c>
      <c r="BY3056" t="s">
        <v>159</v>
      </c>
      <c r="BZ3056">
        <v>0</v>
      </c>
      <c r="CA3056">
        <v>24</v>
      </c>
      <c r="CB3056" t="s">
        <v>117</v>
      </c>
      <c r="CD3056" s="2" t="s">
        <v>13523</v>
      </c>
      <c r="CE3056" t="s">
        <v>7774</v>
      </c>
      <c r="CF3056" t="s">
        <v>6726</v>
      </c>
      <c r="CG3056" t="s">
        <v>136</v>
      </c>
      <c r="CH3056" t="s">
        <v>121</v>
      </c>
      <c r="CI3056" s="6">
        <v>96950</v>
      </c>
      <c r="CJ3056" s="10">
        <v>12.28</v>
      </c>
      <c r="CK3056" s="10">
        <v>12.28</v>
      </c>
      <c r="CL3056" s="10">
        <v>18.420000000000002</v>
      </c>
      <c r="CM3056" s="10">
        <v>18.420000000000002</v>
      </c>
      <c r="CN3056" t="s">
        <v>137</v>
      </c>
      <c r="CO3056" t="s">
        <v>133</v>
      </c>
      <c r="CP3056" t="s">
        <v>138</v>
      </c>
      <c r="CR3056" t="s">
        <v>117</v>
      </c>
      <c r="CS3056" t="s">
        <v>139</v>
      </c>
      <c r="CT3056" t="s">
        <v>140</v>
      </c>
      <c r="CU3056" t="s">
        <v>139</v>
      </c>
      <c r="CV3056" t="s">
        <v>139</v>
      </c>
      <c r="CW3056" t="s">
        <v>139</v>
      </c>
      <c r="CX3056" t="s">
        <v>140</v>
      </c>
      <c r="CY3056" t="s">
        <v>17409</v>
      </c>
      <c r="CZ3056" s="8">
        <v>16703227415</v>
      </c>
      <c r="DA3056" t="s">
        <v>6730</v>
      </c>
      <c r="DB3056" t="s">
        <v>140</v>
      </c>
      <c r="DC3056" t="s">
        <v>139</v>
      </c>
      <c r="DD3056" t="s">
        <v>117</v>
      </c>
    </row>
    <row r="3057" spans="1:114" ht="15" customHeight="1" x14ac:dyDescent="0.35">
      <c r="A3057" t="s">
        <v>15011</v>
      </c>
      <c r="B3057" t="s">
        <v>144</v>
      </c>
      <c r="C3057" s="1">
        <v>45819</v>
      </c>
      <c r="D3057" s="1">
        <v>45873</v>
      </c>
      <c r="E3057" t="s">
        <v>116</v>
      </c>
      <c r="F3057" s="1">
        <v>45934</v>
      </c>
      <c r="G3057" t="s">
        <v>117</v>
      </c>
      <c r="H3057" t="s">
        <v>117</v>
      </c>
      <c r="I3057" t="s">
        <v>117</v>
      </c>
      <c r="J3057" t="s">
        <v>2924</v>
      </c>
      <c r="L3057" t="s">
        <v>2925</v>
      </c>
      <c r="M3057" t="s">
        <v>2926</v>
      </c>
      <c r="N3057" t="s">
        <v>136</v>
      </c>
      <c r="O3057" t="s">
        <v>121</v>
      </c>
      <c r="P3057" s="6">
        <v>96950</v>
      </c>
      <c r="Q3057" t="s">
        <v>122</v>
      </c>
      <c r="S3057" s="8">
        <v>16702341795</v>
      </c>
      <c r="U3057" t="s">
        <v>2927</v>
      </c>
      <c r="V3057">
        <v>722511</v>
      </c>
      <c r="W3057" t="s">
        <v>124</v>
      </c>
      <c r="Y3057" t="s">
        <v>2928</v>
      </c>
      <c r="Z3057" t="s">
        <v>251</v>
      </c>
      <c r="AA3057" t="s">
        <v>2929</v>
      </c>
      <c r="AB3057" t="s">
        <v>4522</v>
      </c>
      <c r="AC3057" t="s">
        <v>4923</v>
      </c>
      <c r="AD3057" t="s">
        <v>3939</v>
      </c>
      <c r="AE3057" t="s">
        <v>136</v>
      </c>
      <c r="AF3057" t="s">
        <v>121</v>
      </c>
      <c r="AG3057" s="6">
        <v>96950</v>
      </c>
      <c r="AH3057" t="s">
        <v>122</v>
      </c>
      <c r="AJ3057" s="8">
        <v>16702341795</v>
      </c>
      <c r="AL3057" t="s">
        <v>2930</v>
      </c>
      <c r="BE3057" t="str">
        <f>"35-2014.00"</f>
        <v>35-2014.00</v>
      </c>
      <c r="BF3057" t="s">
        <v>191</v>
      </c>
      <c r="BG3057" t="s">
        <v>4924</v>
      </c>
      <c r="BH3057" t="s">
        <v>193</v>
      </c>
      <c r="BI3057">
        <v>2</v>
      </c>
      <c r="BJ3057">
        <v>2</v>
      </c>
      <c r="BK3057" s="1">
        <v>45935</v>
      </c>
      <c r="BL3057" s="1">
        <v>46299</v>
      </c>
      <c r="BM3057" s="1">
        <v>45935</v>
      </c>
      <c r="BN3057" s="1">
        <v>46299</v>
      </c>
      <c r="BO3057">
        <v>35</v>
      </c>
      <c r="BP3057">
        <v>6</v>
      </c>
      <c r="BQ3057">
        <v>0</v>
      </c>
      <c r="BR3057">
        <v>5</v>
      </c>
      <c r="BS3057">
        <v>6</v>
      </c>
      <c r="BT3057">
        <v>6</v>
      </c>
      <c r="BU3057">
        <v>6</v>
      </c>
      <c r="BV3057">
        <v>6</v>
      </c>
      <c r="BW3057" t="str">
        <f>"9:00 AM"</f>
        <v>9:00 AM</v>
      </c>
      <c r="BX3057" t="str">
        <f>"4:00 PM"</f>
        <v>4:00 PM</v>
      </c>
      <c r="BY3057" t="s">
        <v>133</v>
      </c>
      <c r="BZ3057">
        <v>0</v>
      </c>
      <c r="CA3057">
        <v>12</v>
      </c>
      <c r="CB3057" t="s">
        <v>117</v>
      </c>
      <c r="CD3057" t="s">
        <v>4925</v>
      </c>
      <c r="CE3057" t="s">
        <v>10716</v>
      </c>
      <c r="CG3057" t="s">
        <v>136</v>
      </c>
      <c r="CH3057" t="s">
        <v>121</v>
      </c>
      <c r="CI3057" s="6">
        <v>96950</v>
      </c>
      <c r="CJ3057" s="10">
        <v>8.83</v>
      </c>
      <c r="CK3057" s="10">
        <v>10</v>
      </c>
      <c r="CL3057" s="10">
        <v>13.25</v>
      </c>
      <c r="CM3057" s="10">
        <v>15</v>
      </c>
      <c r="CN3057" t="s">
        <v>137</v>
      </c>
      <c r="CO3057" t="s">
        <v>133</v>
      </c>
      <c r="CP3057" t="s">
        <v>138</v>
      </c>
      <c r="CR3057" t="s">
        <v>117</v>
      </c>
      <c r="CS3057" t="s">
        <v>139</v>
      </c>
      <c r="CT3057" t="s">
        <v>139</v>
      </c>
      <c r="CU3057" t="s">
        <v>139</v>
      </c>
      <c r="CV3057" t="s">
        <v>140</v>
      </c>
      <c r="CW3057" t="s">
        <v>139</v>
      </c>
      <c r="CX3057" t="s">
        <v>139</v>
      </c>
      <c r="CY3057" t="s">
        <v>5489</v>
      </c>
      <c r="CZ3057" s="8">
        <v>16702341795</v>
      </c>
      <c r="DA3057" t="s">
        <v>2930</v>
      </c>
      <c r="DB3057" t="s">
        <v>2937</v>
      </c>
      <c r="DC3057" t="s">
        <v>139</v>
      </c>
      <c r="DD3057" t="s">
        <v>117</v>
      </c>
    </row>
    <row r="3058" spans="1:114" ht="15" customHeight="1" x14ac:dyDescent="0.35">
      <c r="A3058" t="s">
        <v>4916</v>
      </c>
      <c r="B3058" t="s">
        <v>144</v>
      </c>
      <c r="C3058" s="1">
        <v>45819</v>
      </c>
      <c r="D3058" s="1">
        <v>45873</v>
      </c>
      <c r="E3058" t="s">
        <v>116</v>
      </c>
      <c r="F3058" s="1">
        <v>45929</v>
      </c>
      <c r="G3058" t="s">
        <v>117</v>
      </c>
      <c r="H3058" t="s">
        <v>117</v>
      </c>
      <c r="I3058" t="s">
        <v>117</v>
      </c>
      <c r="J3058" t="s">
        <v>4074</v>
      </c>
      <c r="K3058" t="s">
        <v>4917</v>
      </c>
      <c r="L3058" t="s">
        <v>4918</v>
      </c>
      <c r="M3058" t="s">
        <v>1150</v>
      </c>
      <c r="N3058" t="s">
        <v>1143</v>
      </c>
      <c r="O3058" t="s">
        <v>121</v>
      </c>
      <c r="P3058" s="6">
        <v>96952</v>
      </c>
      <c r="Q3058" t="s">
        <v>122</v>
      </c>
      <c r="R3058" t="s">
        <v>382</v>
      </c>
      <c r="S3058" s="8">
        <v>16704330105</v>
      </c>
      <c r="U3058" t="s">
        <v>4076</v>
      </c>
      <c r="V3058">
        <v>445110</v>
      </c>
      <c r="W3058" t="s">
        <v>124</v>
      </c>
      <c r="Y3058" t="s">
        <v>4077</v>
      </c>
      <c r="Z3058" t="s">
        <v>4078</v>
      </c>
      <c r="AB3058" t="s">
        <v>154</v>
      </c>
      <c r="AC3058" t="s">
        <v>4079</v>
      </c>
      <c r="AD3058" t="s">
        <v>1150</v>
      </c>
      <c r="AE3058" t="s">
        <v>1143</v>
      </c>
      <c r="AF3058" t="s">
        <v>121</v>
      </c>
      <c r="AG3058" s="6">
        <v>96952</v>
      </c>
      <c r="AH3058" t="s">
        <v>122</v>
      </c>
      <c r="AI3058" t="s">
        <v>382</v>
      </c>
      <c r="AJ3058" s="8">
        <v>16704330105</v>
      </c>
      <c r="AL3058" t="s">
        <v>4080</v>
      </c>
      <c r="BE3058" t="str">
        <f>"53-7065.00"</f>
        <v>53-7065.00</v>
      </c>
      <c r="BF3058" t="s">
        <v>255</v>
      </c>
      <c r="BG3058" t="s">
        <v>4919</v>
      </c>
      <c r="BH3058" t="s">
        <v>4920</v>
      </c>
      <c r="BI3058">
        <v>1</v>
      </c>
      <c r="BJ3058">
        <v>1</v>
      </c>
      <c r="BK3058" s="1">
        <v>45931</v>
      </c>
      <c r="BL3058" s="1">
        <v>46295</v>
      </c>
      <c r="BM3058" s="1">
        <v>45931</v>
      </c>
      <c r="BN3058" s="1">
        <v>46295</v>
      </c>
      <c r="BO3058">
        <v>35</v>
      </c>
      <c r="BP3058">
        <v>0</v>
      </c>
      <c r="BQ3058">
        <v>7</v>
      </c>
      <c r="BR3058">
        <v>7</v>
      </c>
      <c r="BS3058">
        <v>7</v>
      </c>
      <c r="BT3058">
        <v>7</v>
      </c>
      <c r="BU3058">
        <v>7</v>
      </c>
      <c r="BV3058">
        <v>0</v>
      </c>
      <c r="BW3058" t="str">
        <f>"9:00 AM"</f>
        <v>9:00 AM</v>
      </c>
      <c r="BX3058" t="str">
        <f>"5:00 PM"</f>
        <v>5:00 PM</v>
      </c>
      <c r="BY3058" t="s">
        <v>133</v>
      </c>
      <c r="BZ3058">
        <v>0</v>
      </c>
      <c r="CA3058">
        <v>6</v>
      </c>
      <c r="CB3058" t="s">
        <v>117</v>
      </c>
      <c r="CD3058" t="s">
        <v>393</v>
      </c>
      <c r="CE3058" t="s">
        <v>4921</v>
      </c>
      <c r="CF3058" t="s">
        <v>1150</v>
      </c>
      <c r="CG3058" t="s">
        <v>1143</v>
      </c>
      <c r="CH3058" t="s">
        <v>121</v>
      </c>
      <c r="CI3058" s="6">
        <v>96952</v>
      </c>
      <c r="CJ3058" s="10">
        <v>8.86</v>
      </c>
      <c r="CK3058" s="10">
        <v>8.86</v>
      </c>
      <c r="CL3058" s="10">
        <v>13.29</v>
      </c>
      <c r="CM3058" s="10">
        <v>13.29</v>
      </c>
      <c r="CN3058" t="s">
        <v>137</v>
      </c>
      <c r="CO3058" t="s">
        <v>393</v>
      </c>
      <c r="CP3058" t="s">
        <v>138</v>
      </c>
      <c r="CR3058" t="s">
        <v>117</v>
      </c>
      <c r="CS3058" t="s">
        <v>139</v>
      </c>
      <c r="CT3058" t="s">
        <v>140</v>
      </c>
      <c r="CU3058" t="s">
        <v>139</v>
      </c>
      <c r="CV3058" t="s">
        <v>140</v>
      </c>
      <c r="CW3058" t="s">
        <v>139</v>
      </c>
      <c r="CX3058" t="s">
        <v>140</v>
      </c>
      <c r="CY3058" t="s">
        <v>394</v>
      </c>
      <c r="CZ3058" s="8">
        <v>16704330105</v>
      </c>
      <c r="DA3058" t="s">
        <v>4080</v>
      </c>
      <c r="DB3058" t="s">
        <v>1095</v>
      </c>
      <c r="DC3058" t="s">
        <v>139</v>
      </c>
      <c r="DD3058" t="s">
        <v>117</v>
      </c>
    </row>
    <row r="3059" spans="1:114" ht="15" customHeight="1" x14ac:dyDescent="0.35">
      <c r="A3059" t="s">
        <v>15059</v>
      </c>
      <c r="B3059" t="s">
        <v>294</v>
      </c>
      <c r="C3059" s="1">
        <v>45819</v>
      </c>
      <c r="D3059" s="1">
        <v>45873</v>
      </c>
      <c r="E3059" t="s">
        <v>211</v>
      </c>
      <c r="G3059" t="s">
        <v>117</v>
      </c>
      <c r="H3059" t="s">
        <v>117</v>
      </c>
      <c r="I3059" t="s">
        <v>117</v>
      </c>
      <c r="J3059" t="s">
        <v>13740</v>
      </c>
      <c r="L3059" t="s">
        <v>4877</v>
      </c>
      <c r="M3059" t="s">
        <v>13741</v>
      </c>
      <c r="N3059" t="s">
        <v>136</v>
      </c>
      <c r="O3059" t="s">
        <v>121</v>
      </c>
      <c r="P3059" s="6">
        <v>96950</v>
      </c>
      <c r="Q3059" t="s">
        <v>122</v>
      </c>
      <c r="R3059" t="s">
        <v>1677</v>
      </c>
      <c r="S3059" s="8">
        <v>16702357701</v>
      </c>
      <c r="U3059" t="s">
        <v>13742</v>
      </c>
      <c r="V3059">
        <v>52211</v>
      </c>
      <c r="W3059" t="s">
        <v>124</v>
      </c>
      <c r="Y3059" t="s">
        <v>13743</v>
      </c>
      <c r="Z3059" t="s">
        <v>13744</v>
      </c>
      <c r="AA3059" t="s">
        <v>13745</v>
      </c>
      <c r="AB3059" t="s">
        <v>205</v>
      </c>
      <c r="AC3059" t="s">
        <v>4877</v>
      </c>
      <c r="AD3059" t="s">
        <v>13741</v>
      </c>
      <c r="AE3059" t="s">
        <v>136</v>
      </c>
      <c r="AF3059" t="s">
        <v>121</v>
      </c>
      <c r="AG3059" s="6">
        <v>96950</v>
      </c>
      <c r="AH3059" t="s">
        <v>122</v>
      </c>
      <c r="AI3059" t="s">
        <v>469</v>
      </c>
      <c r="AJ3059" s="8">
        <v>16702357701</v>
      </c>
      <c r="AL3059" t="s">
        <v>13746</v>
      </c>
      <c r="BE3059" t="str">
        <f>"43-3031.00"</f>
        <v>43-3031.00</v>
      </c>
      <c r="BF3059" t="s">
        <v>357</v>
      </c>
      <c r="BG3059" t="s">
        <v>13747</v>
      </c>
      <c r="BH3059" t="s">
        <v>359</v>
      </c>
      <c r="BI3059">
        <v>3</v>
      </c>
      <c r="BJ3059">
        <v>2</v>
      </c>
      <c r="BK3059" s="1">
        <v>45870</v>
      </c>
      <c r="BL3059" s="1">
        <v>46234</v>
      </c>
      <c r="BM3059" s="1">
        <v>45873</v>
      </c>
      <c r="BN3059" s="1">
        <v>46234</v>
      </c>
      <c r="BO3059">
        <v>38</v>
      </c>
      <c r="BP3059">
        <v>0</v>
      </c>
      <c r="BQ3059">
        <v>7</v>
      </c>
      <c r="BR3059">
        <v>7</v>
      </c>
      <c r="BS3059">
        <v>7</v>
      </c>
      <c r="BT3059">
        <v>7</v>
      </c>
      <c r="BU3059">
        <v>7</v>
      </c>
      <c r="BV3059">
        <v>3</v>
      </c>
      <c r="BW3059" t="str">
        <f>"8:45 AM"</f>
        <v>8:45 AM</v>
      </c>
      <c r="BX3059" t="str">
        <f>"4:45 AM"</f>
        <v>4:45 AM</v>
      </c>
      <c r="BY3059" t="s">
        <v>159</v>
      </c>
      <c r="BZ3059">
        <v>0</v>
      </c>
      <c r="CA3059">
        <v>24</v>
      </c>
      <c r="CB3059" t="s">
        <v>117</v>
      </c>
      <c r="CD3059" s="2" t="s">
        <v>13748</v>
      </c>
      <c r="CE3059" t="s">
        <v>4877</v>
      </c>
      <c r="CF3059" t="s">
        <v>13741</v>
      </c>
      <c r="CG3059" t="s">
        <v>136</v>
      </c>
      <c r="CH3059" t="s">
        <v>121</v>
      </c>
      <c r="CI3059" s="6">
        <v>96950</v>
      </c>
      <c r="CJ3059" s="10">
        <v>12.28</v>
      </c>
      <c r="CK3059" s="10">
        <v>15</v>
      </c>
      <c r="CL3059" s="10">
        <v>18.420000000000002</v>
      </c>
      <c r="CM3059" s="10">
        <v>22.5</v>
      </c>
      <c r="CN3059" t="s">
        <v>137</v>
      </c>
      <c r="CP3059" t="s">
        <v>138</v>
      </c>
      <c r="CR3059" t="s">
        <v>117</v>
      </c>
      <c r="CS3059" t="s">
        <v>139</v>
      </c>
      <c r="CT3059" t="s">
        <v>140</v>
      </c>
      <c r="CU3059" t="s">
        <v>139</v>
      </c>
      <c r="CV3059" t="s">
        <v>140</v>
      </c>
      <c r="CW3059" t="s">
        <v>139</v>
      </c>
      <c r="CX3059" t="s">
        <v>140</v>
      </c>
      <c r="CY3059" t="s">
        <v>13749</v>
      </c>
      <c r="CZ3059" s="8">
        <v>16702357701</v>
      </c>
      <c r="DA3059" t="s">
        <v>13746</v>
      </c>
      <c r="DB3059" t="s">
        <v>140</v>
      </c>
      <c r="DC3059" t="s">
        <v>139</v>
      </c>
      <c r="DD3059" t="s">
        <v>117</v>
      </c>
    </row>
    <row r="3060" spans="1:114" ht="15" customHeight="1" x14ac:dyDescent="0.35">
      <c r="A3060" t="s">
        <v>16270</v>
      </c>
      <c r="B3060" t="s">
        <v>166</v>
      </c>
      <c r="C3060" s="1">
        <v>45819</v>
      </c>
      <c r="D3060" s="1">
        <v>45873</v>
      </c>
      <c r="E3060" t="s">
        <v>211</v>
      </c>
      <c r="G3060" t="s">
        <v>117</v>
      </c>
      <c r="H3060" t="s">
        <v>117</v>
      </c>
      <c r="I3060" t="s">
        <v>117</v>
      </c>
      <c r="J3060" t="s">
        <v>2672</v>
      </c>
      <c r="L3060" t="s">
        <v>2673</v>
      </c>
      <c r="M3060" t="s">
        <v>2674</v>
      </c>
      <c r="N3060" t="s">
        <v>120</v>
      </c>
      <c r="O3060" t="s">
        <v>121</v>
      </c>
      <c r="P3060" s="6">
        <v>96950</v>
      </c>
      <c r="Q3060" t="s">
        <v>122</v>
      </c>
      <c r="S3060" s="8">
        <v>16702348106</v>
      </c>
      <c r="U3060" t="s">
        <v>2675</v>
      </c>
      <c r="V3060">
        <v>23622</v>
      </c>
      <c r="W3060" t="s">
        <v>124</v>
      </c>
      <c r="Y3060" t="s">
        <v>2676</v>
      </c>
      <c r="Z3060" t="s">
        <v>2677</v>
      </c>
      <c r="AB3060" t="s">
        <v>2678</v>
      </c>
      <c r="AC3060" t="s">
        <v>2673</v>
      </c>
      <c r="AD3060" t="s">
        <v>2674</v>
      </c>
      <c r="AE3060" t="s">
        <v>120</v>
      </c>
      <c r="AF3060" t="s">
        <v>121</v>
      </c>
      <c r="AG3060" s="6">
        <v>96950</v>
      </c>
      <c r="AH3060" t="s">
        <v>122</v>
      </c>
      <c r="AJ3060" s="8">
        <v>16702348106</v>
      </c>
      <c r="AL3060" t="s">
        <v>2679</v>
      </c>
      <c r="BE3060" t="str">
        <f>"49-9071.00"</f>
        <v>49-9071.00</v>
      </c>
      <c r="BF3060" t="s">
        <v>156</v>
      </c>
      <c r="BG3060" t="s">
        <v>7524</v>
      </c>
      <c r="BH3060" t="s">
        <v>2681</v>
      </c>
      <c r="BI3060">
        <v>5</v>
      </c>
      <c r="BK3060" s="1">
        <v>45931</v>
      </c>
      <c r="BL3060" s="1">
        <v>46295</v>
      </c>
      <c r="BO3060">
        <v>40</v>
      </c>
      <c r="BP3060">
        <v>0</v>
      </c>
      <c r="BQ3060">
        <v>8</v>
      </c>
      <c r="BR3060">
        <v>8</v>
      </c>
      <c r="BS3060">
        <v>8</v>
      </c>
      <c r="BT3060">
        <v>8</v>
      </c>
      <c r="BU3060">
        <v>8</v>
      </c>
      <c r="BV3060">
        <v>0</v>
      </c>
      <c r="BW3060" t="str">
        <f>"8:00 AM"</f>
        <v>8:00 AM</v>
      </c>
      <c r="BX3060" t="str">
        <f>"5:00 PM"</f>
        <v>5:00 PM</v>
      </c>
      <c r="BY3060" t="s">
        <v>133</v>
      </c>
      <c r="BZ3060">
        <v>0</v>
      </c>
      <c r="CA3060">
        <v>24</v>
      </c>
      <c r="CB3060" t="s">
        <v>117</v>
      </c>
      <c r="CD3060" t="s">
        <v>16271</v>
      </c>
      <c r="CE3060" t="s">
        <v>7526</v>
      </c>
      <c r="CF3060" t="s">
        <v>7527</v>
      </c>
      <c r="CG3060" t="s">
        <v>136</v>
      </c>
      <c r="CH3060" t="s">
        <v>121</v>
      </c>
      <c r="CI3060" s="6">
        <v>96950</v>
      </c>
      <c r="CJ3060" s="10">
        <v>9.75</v>
      </c>
      <c r="CK3060" s="10">
        <v>9.75</v>
      </c>
      <c r="CL3060" s="10">
        <v>14.63</v>
      </c>
      <c r="CM3060" s="10">
        <v>14.63</v>
      </c>
      <c r="CN3060" t="s">
        <v>137</v>
      </c>
      <c r="CO3060" t="s">
        <v>140</v>
      </c>
      <c r="CP3060" t="s">
        <v>138</v>
      </c>
      <c r="CR3060" t="s">
        <v>117</v>
      </c>
      <c r="CS3060" t="s">
        <v>139</v>
      </c>
      <c r="CT3060" t="s">
        <v>140</v>
      </c>
      <c r="CU3060" t="s">
        <v>139</v>
      </c>
      <c r="CV3060" t="s">
        <v>140</v>
      </c>
      <c r="CW3060" t="s">
        <v>139</v>
      </c>
      <c r="CX3060" t="s">
        <v>140</v>
      </c>
      <c r="CY3060" t="s">
        <v>2683</v>
      </c>
      <c r="CZ3060" s="8">
        <v>16702348106</v>
      </c>
      <c r="DA3060" t="s">
        <v>2679</v>
      </c>
      <c r="DB3060" t="s">
        <v>140</v>
      </c>
      <c r="DC3060" t="s">
        <v>139</v>
      </c>
      <c r="DD3060" t="s">
        <v>117</v>
      </c>
    </row>
    <row r="3061" spans="1:114" ht="15" customHeight="1" x14ac:dyDescent="0.35">
      <c r="A3061" t="s">
        <v>13562</v>
      </c>
      <c r="B3061" t="s">
        <v>144</v>
      </c>
      <c r="C3061" s="1">
        <v>45819</v>
      </c>
      <c r="D3061" s="1">
        <v>45873</v>
      </c>
      <c r="E3061" t="s">
        <v>211</v>
      </c>
      <c r="G3061" t="s">
        <v>117</v>
      </c>
      <c r="H3061" t="s">
        <v>117</v>
      </c>
      <c r="I3061" t="s">
        <v>117</v>
      </c>
      <c r="J3061" t="s">
        <v>4074</v>
      </c>
      <c r="L3061" t="s">
        <v>4079</v>
      </c>
      <c r="M3061" t="s">
        <v>1150</v>
      </c>
      <c r="N3061" t="s">
        <v>1143</v>
      </c>
      <c r="O3061" t="s">
        <v>121</v>
      </c>
      <c r="P3061" s="6">
        <v>96952</v>
      </c>
      <c r="Q3061" t="s">
        <v>122</v>
      </c>
      <c r="R3061" t="s">
        <v>382</v>
      </c>
      <c r="S3061" s="8">
        <v>16704330105</v>
      </c>
      <c r="U3061" t="s">
        <v>4076</v>
      </c>
      <c r="V3061">
        <v>455219</v>
      </c>
      <c r="W3061" t="s">
        <v>124</v>
      </c>
      <c r="Y3061" t="s">
        <v>4077</v>
      </c>
      <c r="Z3061" t="s">
        <v>4078</v>
      </c>
      <c r="AB3061" t="s">
        <v>154</v>
      </c>
      <c r="AC3061" t="s">
        <v>4079</v>
      </c>
      <c r="AD3061" t="s">
        <v>1150</v>
      </c>
      <c r="AE3061" t="s">
        <v>1143</v>
      </c>
      <c r="AF3061" t="s">
        <v>121</v>
      </c>
      <c r="AG3061" s="6">
        <v>96952</v>
      </c>
      <c r="AH3061" t="s">
        <v>122</v>
      </c>
      <c r="AI3061" t="s">
        <v>382</v>
      </c>
      <c r="AJ3061" s="8">
        <v>16704330105</v>
      </c>
      <c r="AL3061" t="s">
        <v>4080</v>
      </c>
      <c r="BE3061" t="str">
        <f>"41-2011.00"</f>
        <v>41-2011.00</v>
      </c>
      <c r="BF3061" t="s">
        <v>918</v>
      </c>
      <c r="BG3061" t="s">
        <v>13563</v>
      </c>
      <c r="BH3061" t="s">
        <v>920</v>
      </c>
      <c r="BI3061">
        <v>2</v>
      </c>
      <c r="BJ3061">
        <v>2</v>
      </c>
      <c r="BK3061" s="1">
        <v>45931</v>
      </c>
      <c r="BL3061" s="1">
        <v>46295</v>
      </c>
      <c r="BM3061" s="1">
        <v>45931</v>
      </c>
      <c r="BN3061" s="1">
        <v>46295</v>
      </c>
      <c r="BO3061">
        <v>35</v>
      </c>
      <c r="BP3061">
        <v>0</v>
      </c>
      <c r="BQ3061">
        <v>7</v>
      </c>
      <c r="BR3061">
        <v>7</v>
      </c>
      <c r="BS3061">
        <v>7</v>
      </c>
      <c r="BT3061">
        <v>7</v>
      </c>
      <c r="BU3061">
        <v>7</v>
      </c>
      <c r="BV3061">
        <v>0</v>
      </c>
      <c r="BW3061" t="str">
        <f>"9:00 AM"</f>
        <v>9:00 AM</v>
      </c>
      <c r="BX3061" t="str">
        <f>"5:00 PM"</f>
        <v>5:00 PM</v>
      </c>
      <c r="BY3061" t="s">
        <v>133</v>
      </c>
      <c r="BZ3061">
        <v>0</v>
      </c>
      <c r="CA3061">
        <v>6</v>
      </c>
      <c r="CB3061" t="s">
        <v>117</v>
      </c>
      <c r="CD3061" t="s">
        <v>13564</v>
      </c>
      <c r="CE3061" t="s">
        <v>4917</v>
      </c>
      <c r="CF3061" t="s">
        <v>1150</v>
      </c>
      <c r="CG3061" t="s">
        <v>1143</v>
      </c>
      <c r="CH3061" t="s">
        <v>121</v>
      </c>
      <c r="CI3061" s="6">
        <v>96952</v>
      </c>
      <c r="CJ3061" s="10">
        <v>7.89</v>
      </c>
      <c r="CK3061" s="10">
        <v>7.89</v>
      </c>
      <c r="CL3061" s="10">
        <v>11.84</v>
      </c>
      <c r="CM3061" s="10">
        <v>11.84</v>
      </c>
      <c r="CN3061" t="s">
        <v>137</v>
      </c>
      <c r="CO3061" t="s">
        <v>393</v>
      </c>
      <c r="CP3061" t="s">
        <v>138</v>
      </c>
      <c r="CR3061" t="s">
        <v>117</v>
      </c>
      <c r="CS3061" t="s">
        <v>139</v>
      </c>
      <c r="CT3061" t="s">
        <v>140</v>
      </c>
      <c r="CU3061" t="s">
        <v>139</v>
      </c>
      <c r="CV3061" t="s">
        <v>140</v>
      </c>
      <c r="CW3061" t="s">
        <v>139</v>
      </c>
      <c r="CX3061" t="s">
        <v>140</v>
      </c>
      <c r="CY3061" t="s">
        <v>394</v>
      </c>
      <c r="CZ3061" s="8">
        <v>16704330105</v>
      </c>
      <c r="DA3061" t="s">
        <v>4080</v>
      </c>
      <c r="DB3061" t="s">
        <v>1095</v>
      </c>
      <c r="DC3061" t="s">
        <v>139</v>
      </c>
      <c r="DD3061" t="s">
        <v>117</v>
      </c>
    </row>
    <row r="3062" spans="1:114" ht="15" customHeight="1" x14ac:dyDescent="0.35">
      <c r="A3062" t="s">
        <v>9925</v>
      </c>
      <c r="B3062" t="s">
        <v>144</v>
      </c>
      <c r="C3062" s="1">
        <v>45819</v>
      </c>
      <c r="D3062" s="1">
        <v>45873</v>
      </c>
      <c r="E3062" t="s">
        <v>116</v>
      </c>
      <c r="F3062" s="1">
        <v>45953</v>
      </c>
      <c r="G3062" t="s">
        <v>139</v>
      </c>
      <c r="H3062" t="s">
        <v>139</v>
      </c>
      <c r="I3062" t="s">
        <v>117</v>
      </c>
      <c r="J3062" t="s">
        <v>1365</v>
      </c>
      <c r="K3062" t="s">
        <v>1366</v>
      </c>
      <c r="L3062" t="s">
        <v>1367</v>
      </c>
      <c r="M3062" t="s">
        <v>1368</v>
      </c>
      <c r="N3062" t="s">
        <v>120</v>
      </c>
      <c r="O3062" t="s">
        <v>121</v>
      </c>
      <c r="P3062" s="6">
        <v>96950</v>
      </c>
      <c r="Q3062" t="s">
        <v>122</v>
      </c>
      <c r="S3062" s="8">
        <v>16707837461</v>
      </c>
      <c r="U3062" t="s">
        <v>1369</v>
      </c>
      <c r="V3062">
        <v>56132</v>
      </c>
      <c r="W3062" t="s">
        <v>150</v>
      </c>
      <c r="X3062" t="s">
        <v>139</v>
      </c>
      <c r="Y3062" t="s">
        <v>559</v>
      </c>
      <c r="Z3062" t="s">
        <v>1370</v>
      </c>
      <c r="AA3062" t="s">
        <v>2134</v>
      </c>
      <c r="AB3062" t="s">
        <v>154</v>
      </c>
      <c r="AC3062" t="s">
        <v>1367</v>
      </c>
      <c r="AD3062" t="s">
        <v>1368</v>
      </c>
      <c r="AE3062" t="s">
        <v>120</v>
      </c>
      <c r="AF3062" t="s">
        <v>121</v>
      </c>
      <c r="AG3062" s="6">
        <v>96950</v>
      </c>
      <c r="AH3062" t="s">
        <v>122</v>
      </c>
      <c r="AJ3062" s="8">
        <v>16707837461</v>
      </c>
      <c r="AL3062" t="s">
        <v>463</v>
      </c>
      <c r="BE3062" t="str">
        <f>"35-2014.00"</f>
        <v>35-2014.00</v>
      </c>
      <c r="BF3062" t="s">
        <v>191</v>
      </c>
      <c r="BG3062" t="s">
        <v>9926</v>
      </c>
      <c r="BH3062" t="s">
        <v>193</v>
      </c>
      <c r="BI3062">
        <v>5</v>
      </c>
      <c r="BJ3062">
        <v>5</v>
      </c>
      <c r="BK3062" s="1">
        <v>45955</v>
      </c>
      <c r="BL3062" s="1">
        <v>47050</v>
      </c>
      <c r="BM3062" s="1">
        <v>45955</v>
      </c>
      <c r="BN3062" s="1">
        <v>47050</v>
      </c>
      <c r="BO3062">
        <v>40</v>
      </c>
      <c r="BP3062">
        <v>0</v>
      </c>
      <c r="BQ3062">
        <v>8</v>
      </c>
      <c r="BR3062">
        <v>8</v>
      </c>
      <c r="BS3062">
        <v>8</v>
      </c>
      <c r="BT3062">
        <v>8</v>
      </c>
      <c r="BU3062">
        <v>8</v>
      </c>
      <c r="BV3062">
        <v>0</v>
      </c>
      <c r="BW3062" t="str">
        <f>"8:00 AM"</f>
        <v>8:00 AM</v>
      </c>
      <c r="BX3062" t="str">
        <f>"5:00 PM"</f>
        <v>5:00 PM</v>
      </c>
      <c r="BY3062" t="s">
        <v>133</v>
      </c>
      <c r="BZ3062">
        <v>0</v>
      </c>
      <c r="CA3062">
        <v>12</v>
      </c>
      <c r="CB3062" t="s">
        <v>117</v>
      </c>
      <c r="CD3062" t="s">
        <v>9927</v>
      </c>
      <c r="CE3062" t="s">
        <v>2137</v>
      </c>
      <c r="CF3062" t="s">
        <v>1367</v>
      </c>
      <c r="CG3062" t="s">
        <v>120</v>
      </c>
      <c r="CH3062" t="s">
        <v>121</v>
      </c>
      <c r="CI3062" s="6">
        <v>96950</v>
      </c>
      <c r="CJ3062" s="10">
        <v>8.83</v>
      </c>
      <c r="CK3062" s="10">
        <v>8.83</v>
      </c>
      <c r="CL3062" s="10">
        <v>13.24</v>
      </c>
      <c r="CM3062" s="10">
        <v>13.24</v>
      </c>
      <c r="CN3062" t="s">
        <v>137</v>
      </c>
      <c r="CO3062" t="s">
        <v>461</v>
      </c>
      <c r="CP3062" t="s">
        <v>138</v>
      </c>
      <c r="CR3062" t="s">
        <v>117</v>
      </c>
      <c r="CS3062" t="s">
        <v>139</v>
      </c>
      <c r="CT3062" t="s">
        <v>139</v>
      </c>
      <c r="CU3062" t="s">
        <v>139</v>
      </c>
      <c r="CV3062" t="s">
        <v>140</v>
      </c>
      <c r="CW3062" t="s">
        <v>139</v>
      </c>
      <c r="CX3062" t="s">
        <v>140</v>
      </c>
      <c r="CY3062" t="s">
        <v>462</v>
      </c>
      <c r="CZ3062" s="8">
        <v>16707837461</v>
      </c>
      <c r="DA3062" t="s">
        <v>463</v>
      </c>
      <c r="DB3062" t="s">
        <v>411</v>
      </c>
      <c r="DC3062" t="s">
        <v>139</v>
      </c>
      <c r="DD3062" t="s">
        <v>139</v>
      </c>
    </row>
    <row r="3063" spans="1:114" ht="15" customHeight="1" x14ac:dyDescent="0.35">
      <c r="A3063" t="s">
        <v>9884</v>
      </c>
      <c r="B3063" t="s">
        <v>144</v>
      </c>
      <c r="C3063" s="1">
        <v>45819</v>
      </c>
      <c r="D3063" s="1">
        <v>45873</v>
      </c>
      <c r="E3063" t="s">
        <v>116</v>
      </c>
      <c r="F3063" s="1">
        <v>45910</v>
      </c>
      <c r="G3063" t="s">
        <v>117</v>
      </c>
      <c r="H3063" t="s">
        <v>117</v>
      </c>
      <c r="I3063" t="s">
        <v>117</v>
      </c>
      <c r="J3063" t="s">
        <v>517</v>
      </c>
      <c r="L3063" t="s">
        <v>518</v>
      </c>
      <c r="M3063" t="s">
        <v>519</v>
      </c>
      <c r="N3063" t="s">
        <v>120</v>
      </c>
      <c r="O3063" t="s">
        <v>121</v>
      </c>
      <c r="P3063" s="6">
        <v>96950</v>
      </c>
      <c r="Q3063" t="s">
        <v>122</v>
      </c>
      <c r="S3063" s="8">
        <v>16709892747</v>
      </c>
      <c r="U3063" t="s">
        <v>520</v>
      </c>
      <c r="V3063">
        <v>455219</v>
      </c>
      <c r="W3063" t="s">
        <v>124</v>
      </c>
      <c r="Y3063" t="s">
        <v>521</v>
      </c>
      <c r="Z3063" t="s">
        <v>522</v>
      </c>
      <c r="AA3063" t="s">
        <v>523</v>
      </c>
      <c r="AB3063" t="s">
        <v>524</v>
      </c>
      <c r="AC3063" t="s">
        <v>9885</v>
      </c>
      <c r="AD3063" t="s">
        <v>519</v>
      </c>
      <c r="AE3063" t="s">
        <v>120</v>
      </c>
      <c r="AF3063" t="s">
        <v>121</v>
      </c>
      <c r="AG3063" s="6">
        <v>96950</v>
      </c>
      <c r="AH3063" t="s">
        <v>122</v>
      </c>
      <c r="AJ3063" s="8">
        <v>16709892747</v>
      </c>
      <c r="AL3063" t="s">
        <v>525</v>
      </c>
      <c r="BE3063" t="str">
        <f>"43-3031.00"</f>
        <v>43-3031.00</v>
      </c>
      <c r="BF3063" t="s">
        <v>357</v>
      </c>
      <c r="BG3063" t="s">
        <v>9886</v>
      </c>
      <c r="BH3063" t="s">
        <v>2487</v>
      </c>
      <c r="BI3063">
        <v>1</v>
      </c>
      <c r="BJ3063">
        <v>1</v>
      </c>
      <c r="BK3063" s="1">
        <v>45912</v>
      </c>
      <c r="BL3063" s="1">
        <v>46276</v>
      </c>
      <c r="BM3063" s="1">
        <v>45912</v>
      </c>
      <c r="BN3063" s="1">
        <v>46276</v>
      </c>
      <c r="BO3063">
        <v>35</v>
      </c>
      <c r="BP3063">
        <v>0</v>
      </c>
      <c r="BQ3063">
        <v>7</v>
      </c>
      <c r="BR3063">
        <v>7</v>
      </c>
      <c r="BS3063">
        <v>7</v>
      </c>
      <c r="BT3063">
        <v>7</v>
      </c>
      <c r="BU3063">
        <v>7</v>
      </c>
      <c r="BV3063">
        <v>0</v>
      </c>
      <c r="BW3063" t="str">
        <f>"8:00 AM"</f>
        <v>8:00 AM</v>
      </c>
      <c r="BX3063" t="str">
        <f>"7:00 PM"</f>
        <v>7:00 PM</v>
      </c>
      <c r="BY3063" t="s">
        <v>133</v>
      </c>
      <c r="BZ3063">
        <v>0</v>
      </c>
      <c r="CA3063">
        <v>24</v>
      </c>
      <c r="CB3063" t="s">
        <v>117</v>
      </c>
      <c r="CD3063" t="s">
        <v>9887</v>
      </c>
      <c r="CE3063" t="s">
        <v>530</v>
      </c>
      <c r="CF3063" t="s">
        <v>531</v>
      </c>
      <c r="CG3063" t="s">
        <v>120</v>
      </c>
      <c r="CH3063" t="s">
        <v>121</v>
      </c>
      <c r="CI3063" s="6">
        <v>96950</v>
      </c>
      <c r="CJ3063" s="10">
        <v>12.28</v>
      </c>
      <c r="CK3063" s="10">
        <v>12.28</v>
      </c>
      <c r="CL3063" s="10">
        <v>0</v>
      </c>
      <c r="CM3063" s="10">
        <v>0</v>
      </c>
      <c r="CN3063" t="s">
        <v>137</v>
      </c>
      <c r="CO3063" t="s">
        <v>140</v>
      </c>
      <c r="CP3063" t="s">
        <v>138</v>
      </c>
      <c r="CR3063" t="s">
        <v>117</v>
      </c>
      <c r="CS3063" t="s">
        <v>139</v>
      </c>
      <c r="CT3063" t="s">
        <v>140</v>
      </c>
      <c r="CU3063" t="s">
        <v>140</v>
      </c>
      <c r="CV3063" t="s">
        <v>140</v>
      </c>
      <c r="CW3063" t="s">
        <v>139</v>
      </c>
      <c r="CX3063" t="s">
        <v>140</v>
      </c>
      <c r="CY3063" t="s">
        <v>140</v>
      </c>
      <c r="CZ3063" s="8">
        <v>16709892747</v>
      </c>
      <c r="DA3063" t="s">
        <v>532</v>
      </c>
      <c r="DB3063" t="s">
        <v>140</v>
      </c>
      <c r="DC3063" t="s">
        <v>139</v>
      </c>
      <c r="DD3063" t="s">
        <v>117</v>
      </c>
    </row>
    <row r="3064" spans="1:114" ht="15" customHeight="1" x14ac:dyDescent="0.35">
      <c r="A3064" t="s">
        <v>11796</v>
      </c>
      <c r="B3064" t="s">
        <v>144</v>
      </c>
      <c r="C3064" s="1">
        <v>45819</v>
      </c>
      <c r="D3064" s="1">
        <v>45873</v>
      </c>
      <c r="E3064" t="s">
        <v>116</v>
      </c>
      <c r="F3064" s="1">
        <v>45929</v>
      </c>
      <c r="G3064" t="s">
        <v>117</v>
      </c>
      <c r="H3064" t="s">
        <v>117</v>
      </c>
      <c r="I3064" t="s">
        <v>117</v>
      </c>
      <c r="J3064" t="s">
        <v>517</v>
      </c>
      <c r="L3064" t="s">
        <v>518</v>
      </c>
      <c r="M3064" t="s">
        <v>519</v>
      </c>
      <c r="N3064" t="s">
        <v>120</v>
      </c>
      <c r="O3064" t="s">
        <v>121</v>
      </c>
      <c r="P3064" s="6">
        <v>96950</v>
      </c>
      <c r="Q3064" t="s">
        <v>122</v>
      </c>
      <c r="S3064" s="8">
        <v>16709892747</v>
      </c>
      <c r="U3064" t="s">
        <v>520</v>
      </c>
      <c r="V3064">
        <v>455219</v>
      </c>
      <c r="W3064" t="s">
        <v>124</v>
      </c>
      <c r="Y3064" t="s">
        <v>521</v>
      </c>
      <c r="Z3064" t="s">
        <v>522</v>
      </c>
      <c r="AA3064" t="s">
        <v>523</v>
      </c>
      <c r="AB3064" t="s">
        <v>524</v>
      </c>
      <c r="AC3064" t="s">
        <v>518</v>
      </c>
      <c r="AD3064" t="s">
        <v>519</v>
      </c>
      <c r="AE3064" t="s">
        <v>120</v>
      </c>
      <c r="AF3064" t="s">
        <v>121</v>
      </c>
      <c r="AG3064" s="6">
        <v>96950</v>
      </c>
      <c r="AH3064" t="s">
        <v>122</v>
      </c>
      <c r="AJ3064" s="8">
        <v>16709892747</v>
      </c>
      <c r="AL3064" t="s">
        <v>525</v>
      </c>
      <c r="BE3064" t="str">
        <f>"51-9071.00"</f>
        <v>51-9071.00</v>
      </c>
      <c r="BF3064" t="s">
        <v>526</v>
      </c>
      <c r="BG3064" t="s">
        <v>527</v>
      </c>
      <c r="BH3064" t="s">
        <v>528</v>
      </c>
      <c r="BI3064">
        <v>1</v>
      </c>
      <c r="BJ3064">
        <v>1</v>
      </c>
      <c r="BK3064" s="1">
        <v>45931</v>
      </c>
      <c r="BL3064" s="1">
        <v>46295</v>
      </c>
      <c r="BM3064" s="1">
        <v>45931</v>
      </c>
      <c r="BN3064" s="1">
        <v>46295</v>
      </c>
      <c r="BO3064">
        <v>35</v>
      </c>
      <c r="BP3064">
        <v>0</v>
      </c>
      <c r="BQ3064">
        <v>7</v>
      </c>
      <c r="BR3064">
        <v>7</v>
      </c>
      <c r="BS3064">
        <v>7</v>
      </c>
      <c r="BT3064">
        <v>7</v>
      </c>
      <c r="BU3064">
        <v>7</v>
      </c>
      <c r="BV3064">
        <v>0</v>
      </c>
      <c r="BW3064" t="str">
        <f>"8:00 AM"</f>
        <v>8:00 AM</v>
      </c>
      <c r="BX3064" t="str">
        <f>"7:00 PM"</f>
        <v>7:00 PM</v>
      </c>
      <c r="BY3064" t="s">
        <v>133</v>
      </c>
      <c r="BZ3064">
        <v>0</v>
      </c>
      <c r="CA3064">
        <v>24</v>
      </c>
      <c r="CB3064" t="s">
        <v>117</v>
      </c>
      <c r="CD3064" t="s">
        <v>529</v>
      </c>
      <c r="CE3064" t="s">
        <v>530</v>
      </c>
      <c r="CF3064" t="s">
        <v>531</v>
      </c>
      <c r="CG3064" t="s">
        <v>120</v>
      </c>
      <c r="CH3064" t="s">
        <v>121</v>
      </c>
      <c r="CI3064" s="6">
        <v>96950</v>
      </c>
      <c r="CJ3064" s="10">
        <v>9.57</v>
      </c>
      <c r="CK3064" s="10">
        <v>9.57</v>
      </c>
      <c r="CL3064" s="10">
        <v>0</v>
      </c>
      <c r="CM3064" s="10">
        <v>0</v>
      </c>
      <c r="CN3064" t="s">
        <v>137</v>
      </c>
      <c r="CO3064" t="s">
        <v>140</v>
      </c>
      <c r="CP3064" t="s">
        <v>138</v>
      </c>
      <c r="CR3064" t="s">
        <v>117</v>
      </c>
      <c r="CS3064" t="s">
        <v>139</v>
      </c>
      <c r="CT3064" t="s">
        <v>140</v>
      </c>
      <c r="CU3064" t="s">
        <v>140</v>
      </c>
      <c r="CV3064" t="s">
        <v>140</v>
      </c>
      <c r="CW3064" t="s">
        <v>139</v>
      </c>
      <c r="CX3064" t="s">
        <v>140</v>
      </c>
      <c r="CY3064" t="s">
        <v>164</v>
      </c>
      <c r="CZ3064" s="8">
        <v>16709892747</v>
      </c>
      <c r="DA3064" t="s">
        <v>532</v>
      </c>
      <c r="DB3064" t="s">
        <v>140</v>
      </c>
      <c r="DC3064" t="s">
        <v>139</v>
      </c>
      <c r="DD3064" t="s">
        <v>117</v>
      </c>
    </row>
    <row r="3065" spans="1:114" ht="15" customHeight="1" x14ac:dyDescent="0.35">
      <c r="A3065" t="s">
        <v>11824</v>
      </c>
      <c r="B3065" t="s">
        <v>144</v>
      </c>
      <c r="C3065" s="1">
        <v>45819</v>
      </c>
      <c r="D3065" s="1">
        <v>45873</v>
      </c>
      <c r="E3065" t="s">
        <v>116</v>
      </c>
      <c r="F3065" s="1">
        <v>45929</v>
      </c>
      <c r="G3065" t="s">
        <v>117</v>
      </c>
      <c r="H3065" t="s">
        <v>117</v>
      </c>
      <c r="I3065" t="s">
        <v>117</v>
      </c>
      <c r="J3065" t="s">
        <v>517</v>
      </c>
      <c r="L3065" t="s">
        <v>518</v>
      </c>
      <c r="M3065" t="s">
        <v>519</v>
      </c>
      <c r="N3065" t="s">
        <v>120</v>
      </c>
      <c r="O3065" t="s">
        <v>121</v>
      </c>
      <c r="P3065" s="6">
        <v>96950</v>
      </c>
      <c r="Q3065" t="s">
        <v>122</v>
      </c>
      <c r="S3065" s="8">
        <v>16709892747</v>
      </c>
      <c r="U3065" t="s">
        <v>520</v>
      </c>
      <c r="V3065">
        <v>722515</v>
      </c>
      <c r="W3065" t="s">
        <v>124</v>
      </c>
      <c r="Y3065" t="s">
        <v>521</v>
      </c>
      <c r="Z3065" t="s">
        <v>522</v>
      </c>
      <c r="AA3065" t="s">
        <v>523</v>
      </c>
      <c r="AB3065" t="s">
        <v>524</v>
      </c>
      <c r="AC3065" t="s">
        <v>518</v>
      </c>
      <c r="AD3065" t="s">
        <v>519</v>
      </c>
      <c r="AE3065" t="s">
        <v>120</v>
      </c>
      <c r="AF3065" t="s">
        <v>121</v>
      </c>
      <c r="AG3065" s="6">
        <v>96950</v>
      </c>
      <c r="AH3065" t="s">
        <v>122</v>
      </c>
      <c r="AJ3065" s="8">
        <v>16709892747</v>
      </c>
      <c r="AL3065" t="s">
        <v>525</v>
      </c>
      <c r="BE3065" t="str">
        <f>"37-2011.00"</f>
        <v>37-2011.00</v>
      </c>
      <c r="BF3065" t="s">
        <v>701</v>
      </c>
      <c r="BG3065" t="s">
        <v>11825</v>
      </c>
      <c r="BH3065" t="s">
        <v>8493</v>
      </c>
      <c r="BI3065">
        <v>1</v>
      </c>
      <c r="BJ3065">
        <v>1</v>
      </c>
      <c r="BK3065" s="1">
        <v>45931</v>
      </c>
      <c r="BL3065" s="1">
        <v>46295</v>
      </c>
      <c r="BM3065" s="1">
        <v>45931</v>
      </c>
      <c r="BN3065" s="1">
        <v>46295</v>
      </c>
      <c r="BO3065">
        <v>35</v>
      </c>
      <c r="BP3065">
        <v>0</v>
      </c>
      <c r="BQ3065">
        <v>7</v>
      </c>
      <c r="BR3065">
        <v>7</v>
      </c>
      <c r="BS3065">
        <v>7</v>
      </c>
      <c r="BT3065">
        <v>7</v>
      </c>
      <c r="BU3065">
        <v>7</v>
      </c>
      <c r="BV3065">
        <v>0</v>
      </c>
      <c r="BW3065" t="str">
        <f>"6:00 AM"</f>
        <v>6:00 AM</v>
      </c>
      <c r="BX3065" t="str">
        <f>"8:00 PM"</f>
        <v>8:00 PM</v>
      </c>
      <c r="BY3065" t="s">
        <v>133</v>
      </c>
      <c r="BZ3065">
        <v>0</v>
      </c>
      <c r="CA3065">
        <v>12</v>
      </c>
      <c r="CB3065" t="s">
        <v>117</v>
      </c>
      <c r="CD3065" t="s">
        <v>11826</v>
      </c>
      <c r="CE3065" t="s">
        <v>530</v>
      </c>
      <c r="CF3065" t="s">
        <v>531</v>
      </c>
      <c r="CG3065" t="s">
        <v>120</v>
      </c>
      <c r="CH3065" t="s">
        <v>121</v>
      </c>
      <c r="CI3065" s="6">
        <v>96950</v>
      </c>
      <c r="CJ3065" s="10">
        <v>8.2899999999999991</v>
      </c>
      <c r="CK3065" s="10">
        <v>8.2899999999999991</v>
      </c>
      <c r="CL3065" s="10">
        <v>0</v>
      </c>
      <c r="CM3065" s="10">
        <v>0</v>
      </c>
      <c r="CN3065" t="s">
        <v>137</v>
      </c>
      <c r="CO3065" t="s">
        <v>140</v>
      </c>
      <c r="CP3065" t="s">
        <v>138</v>
      </c>
      <c r="CR3065" t="s">
        <v>117</v>
      </c>
      <c r="CS3065" t="s">
        <v>139</v>
      </c>
      <c r="CT3065" t="s">
        <v>140</v>
      </c>
      <c r="CU3065" t="s">
        <v>140</v>
      </c>
      <c r="CV3065" t="s">
        <v>140</v>
      </c>
      <c r="CW3065" t="s">
        <v>139</v>
      </c>
      <c r="CX3065" t="s">
        <v>140</v>
      </c>
      <c r="CY3065" t="s">
        <v>140</v>
      </c>
      <c r="CZ3065" s="8">
        <v>16709892747</v>
      </c>
      <c r="DA3065" t="s">
        <v>532</v>
      </c>
      <c r="DB3065" t="s">
        <v>140</v>
      </c>
      <c r="DC3065" t="s">
        <v>139</v>
      </c>
      <c r="DD3065" t="s">
        <v>117</v>
      </c>
    </row>
    <row r="3066" spans="1:114" ht="15" customHeight="1" x14ac:dyDescent="0.35">
      <c r="A3066" t="s">
        <v>10764</v>
      </c>
      <c r="B3066" t="s">
        <v>115</v>
      </c>
      <c r="C3066" s="1">
        <v>45827</v>
      </c>
      <c r="D3066" s="1">
        <v>45873</v>
      </c>
      <c r="E3066" t="s">
        <v>116</v>
      </c>
      <c r="F3066" s="1">
        <v>45837</v>
      </c>
      <c r="G3066" t="s">
        <v>117</v>
      </c>
      <c r="H3066" t="s">
        <v>117</v>
      </c>
      <c r="I3066" t="s">
        <v>117</v>
      </c>
      <c r="J3066" t="s">
        <v>1712</v>
      </c>
      <c r="L3066" t="s">
        <v>3692</v>
      </c>
      <c r="M3066" t="s">
        <v>3693</v>
      </c>
      <c r="N3066" t="s">
        <v>120</v>
      </c>
      <c r="O3066" t="s">
        <v>121</v>
      </c>
      <c r="P3066" s="6">
        <v>96950</v>
      </c>
      <c r="Q3066" t="s">
        <v>122</v>
      </c>
      <c r="S3066" s="8">
        <v>16702858730</v>
      </c>
      <c r="U3066" t="s">
        <v>1073</v>
      </c>
      <c r="V3066">
        <v>561320</v>
      </c>
      <c r="W3066" t="s">
        <v>150</v>
      </c>
      <c r="X3066" t="s">
        <v>139</v>
      </c>
      <c r="Y3066" t="s">
        <v>1074</v>
      </c>
      <c r="Z3066" t="s">
        <v>1075</v>
      </c>
      <c r="AA3066" t="s">
        <v>1076</v>
      </c>
      <c r="AB3066" t="s">
        <v>189</v>
      </c>
      <c r="AC3066" t="s">
        <v>1713</v>
      </c>
      <c r="AD3066" t="s">
        <v>1714</v>
      </c>
      <c r="AE3066" t="s">
        <v>120</v>
      </c>
      <c r="AF3066" t="s">
        <v>121</v>
      </c>
      <c r="AG3066" s="6">
        <v>96950</v>
      </c>
      <c r="AH3066" t="s">
        <v>122</v>
      </c>
      <c r="AJ3066" s="8">
        <v>16702858730</v>
      </c>
      <c r="AL3066" t="s">
        <v>1078</v>
      </c>
      <c r="BE3066" t="str">
        <f>"49-9071.00"</f>
        <v>49-9071.00</v>
      </c>
      <c r="BF3066" t="s">
        <v>156</v>
      </c>
      <c r="BG3066" t="s">
        <v>3694</v>
      </c>
      <c r="BH3066" t="s">
        <v>341</v>
      </c>
      <c r="BI3066">
        <v>6</v>
      </c>
      <c r="BK3066" s="1">
        <v>45839</v>
      </c>
      <c r="BL3066" s="1">
        <v>46203</v>
      </c>
      <c r="BO3066">
        <v>35</v>
      </c>
      <c r="BP3066">
        <v>0</v>
      </c>
      <c r="BQ3066">
        <v>7</v>
      </c>
      <c r="BR3066">
        <v>7</v>
      </c>
      <c r="BS3066">
        <v>7</v>
      </c>
      <c r="BT3066">
        <v>7</v>
      </c>
      <c r="BU3066">
        <v>7</v>
      </c>
      <c r="BV3066">
        <v>0</v>
      </c>
      <c r="BW3066" t="str">
        <f>"9:00 AM"</f>
        <v>9:00 AM</v>
      </c>
      <c r="BX3066" t="str">
        <f>"5:00 PM"</f>
        <v>5:00 PM</v>
      </c>
      <c r="BY3066" t="s">
        <v>133</v>
      </c>
      <c r="BZ3066">
        <v>0</v>
      </c>
      <c r="CA3066">
        <v>12</v>
      </c>
      <c r="CB3066" t="s">
        <v>117</v>
      </c>
      <c r="CD3066" s="2" t="s">
        <v>10765</v>
      </c>
      <c r="CE3066" t="s">
        <v>5212</v>
      </c>
      <c r="CF3066" t="s">
        <v>2714</v>
      </c>
      <c r="CG3066" t="s">
        <v>120</v>
      </c>
      <c r="CH3066" t="s">
        <v>121</v>
      </c>
      <c r="CI3066" s="6">
        <v>96950</v>
      </c>
      <c r="CJ3066" s="10">
        <v>9.75</v>
      </c>
      <c r="CK3066" s="10">
        <v>9.75</v>
      </c>
      <c r="CL3066" s="10">
        <v>14.63</v>
      </c>
      <c r="CM3066" s="10">
        <v>14.63</v>
      </c>
      <c r="CN3066" t="s">
        <v>137</v>
      </c>
      <c r="CO3066" t="s">
        <v>194</v>
      </c>
      <c r="CP3066" t="s">
        <v>138</v>
      </c>
      <c r="CR3066" t="s">
        <v>117</v>
      </c>
      <c r="CS3066" t="s">
        <v>139</v>
      </c>
      <c r="CT3066" t="s">
        <v>140</v>
      </c>
      <c r="CU3066" t="s">
        <v>139</v>
      </c>
      <c r="CV3066" t="s">
        <v>140</v>
      </c>
      <c r="CW3066" t="s">
        <v>139</v>
      </c>
      <c r="CX3066" t="s">
        <v>140</v>
      </c>
      <c r="CY3066" s="2" t="s">
        <v>5719</v>
      </c>
      <c r="CZ3066" s="8">
        <v>16702858730</v>
      </c>
      <c r="DA3066" t="s">
        <v>1078</v>
      </c>
      <c r="DB3066" t="s">
        <v>140</v>
      </c>
      <c r="DC3066" t="s">
        <v>139</v>
      </c>
      <c r="DD3066" t="s">
        <v>139</v>
      </c>
    </row>
    <row r="3067" spans="1:114" ht="15" customHeight="1" x14ac:dyDescent="0.35">
      <c r="A3067" t="s">
        <v>9888</v>
      </c>
      <c r="B3067" t="s">
        <v>166</v>
      </c>
      <c r="C3067" s="1">
        <v>45836</v>
      </c>
      <c r="D3067" s="1">
        <v>45873</v>
      </c>
      <c r="E3067" t="s">
        <v>116</v>
      </c>
      <c r="F3067" s="1">
        <v>45929</v>
      </c>
      <c r="G3067" t="s">
        <v>117</v>
      </c>
      <c r="H3067" t="s">
        <v>117</v>
      </c>
      <c r="I3067" t="s">
        <v>117</v>
      </c>
      <c r="J3067" t="s">
        <v>9889</v>
      </c>
      <c r="L3067" t="s">
        <v>9890</v>
      </c>
      <c r="M3067" t="s">
        <v>9891</v>
      </c>
      <c r="N3067" t="s">
        <v>120</v>
      </c>
      <c r="O3067" t="s">
        <v>121</v>
      </c>
      <c r="P3067" s="6">
        <v>96950</v>
      </c>
      <c r="Q3067" t="s">
        <v>122</v>
      </c>
      <c r="S3067" s="8">
        <v>16702342425</v>
      </c>
      <c r="U3067" t="s">
        <v>948</v>
      </c>
      <c r="V3067">
        <v>236116</v>
      </c>
      <c r="W3067" t="s">
        <v>124</v>
      </c>
      <c r="Y3067" t="s">
        <v>9892</v>
      </c>
      <c r="Z3067" t="s">
        <v>9893</v>
      </c>
      <c r="AB3067" t="s">
        <v>154</v>
      </c>
      <c r="AC3067" t="s">
        <v>9894</v>
      </c>
      <c r="AD3067" t="s">
        <v>9891</v>
      </c>
      <c r="AE3067" t="s">
        <v>120</v>
      </c>
      <c r="AF3067" t="s">
        <v>121</v>
      </c>
      <c r="AG3067" s="6">
        <v>96950</v>
      </c>
      <c r="AH3067" t="s">
        <v>122</v>
      </c>
      <c r="AJ3067" s="8">
        <v>16702342425</v>
      </c>
      <c r="AL3067" t="s">
        <v>951</v>
      </c>
      <c r="BE3067" t="str">
        <f>"49-9071.00"</f>
        <v>49-9071.00</v>
      </c>
      <c r="BF3067" t="s">
        <v>156</v>
      </c>
      <c r="BG3067" t="s">
        <v>9895</v>
      </c>
      <c r="BH3067" t="s">
        <v>423</v>
      </c>
      <c r="BI3067">
        <v>7</v>
      </c>
      <c r="BK3067" s="1">
        <v>45931</v>
      </c>
      <c r="BL3067" s="1">
        <v>46295</v>
      </c>
      <c r="BO3067">
        <v>35</v>
      </c>
      <c r="BP3067">
        <v>0</v>
      </c>
      <c r="BQ3067">
        <v>7</v>
      </c>
      <c r="BR3067">
        <v>7</v>
      </c>
      <c r="BS3067">
        <v>7</v>
      </c>
      <c r="BT3067">
        <v>7</v>
      </c>
      <c r="BU3067">
        <v>7</v>
      </c>
      <c r="BV3067">
        <v>0</v>
      </c>
      <c r="BW3067" t="str">
        <f>"9:00 AM"</f>
        <v>9:00 AM</v>
      </c>
      <c r="BX3067" t="str">
        <f>"5:00 PM"</f>
        <v>5:00 PM</v>
      </c>
      <c r="BY3067" t="s">
        <v>159</v>
      </c>
      <c r="BZ3067">
        <v>0</v>
      </c>
      <c r="CA3067">
        <v>12</v>
      </c>
      <c r="CB3067" t="s">
        <v>117</v>
      </c>
      <c r="CD3067" s="2" t="s">
        <v>9896</v>
      </c>
      <c r="CE3067" t="s">
        <v>9890</v>
      </c>
      <c r="CG3067" t="s">
        <v>120</v>
      </c>
      <c r="CH3067" t="s">
        <v>121</v>
      </c>
      <c r="CI3067" s="6">
        <v>96950</v>
      </c>
      <c r="CJ3067" s="10">
        <v>9.75</v>
      </c>
      <c r="CK3067" s="10">
        <v>9.75</v>
      </c>
      <c r="CL3067" s="10">
        <v>0</v>
      </c>
      <c r="CM3067" s="10">
        <v>0</v>
      </c>
      <c r="CN3067" t="s">
        <v>137</v>
      </c>
      <c r="CO3067" t="s">
        <v>140</v>
      </c>
      <c r="CP3067" t="s">
        <v>138</v>
      </c>
      <c r="CR3067" t="s">
        <v>117</v>
      </c>
      <c r="CS3067" t="s">
        <v>139</v>
      </c>
      <c r="CT3067" t="s">
        <v>140</v>
      </c>
      <c r="CU3067" t="s">
        <v>140</v>
      </c>
      <c r="CV3067" t="s">
        <v>140</v>
      </c>
      <c r="CW3067" t="s">
        <v>139</v>
      </c>
      <c r="CX3067" t="s">
        <v>140</v>
      </c>
      <c r="CY3067" t="s">
        <v>133</v>
      </c>
      <c r="CZ3067" s="8">
        <v>16702342425</v>
      </c>
      <c r="DA3067" t="s">
        <v>953</v>
      </c>
      <c r="DB3067" t="s">
        <v>140</v>
      </c>
      <c r="DC3067" t="s">
        <v>139</v>
      </c>
      <c r="DD3067" t="s">
        <v>117</v>
      </c>
    </row>
    <row r="3068" spans="1:114" ht="15" customHeight="1" x14ac:dyDescent="0.35">
      <c r="A3068" t="s">
        <v>16258</v>
      </c>
      <c r="B3068" t="s">
        <v>166</v>
      </c>
      <c r="C3068" s="1">
        <v>45837</v>
      </c>
      <c r="D3068" s="1">
        <v>45873</v>
      </c>
      <c r="E3068" t="s">
        <v>211</v>
      </c>
      <c r="G3068" t="s">
        <v>117</v>
      </c>
      <c r="H3068" t="s">
        <v>117</v>
      </c>
      <c r="I3068" t="s">
        <v>117</v>
      </c>
      <c r="J3068" t="s">
        <v>230</v>
      </c>
      <c r="K3068" t="s">
        <v>231</v>
      </c>
      <c r="L3068" t="s">
        <v>232</v>
      </c>
      <c r="M3068" t="s">
        <v>136</v>
      </c>
      <c r="N3068" t="s">
        <v>233</v>
      </c>
      <c r="O3068" t="s">
        <v>121</v>
      </c>
      <c r="P3068" s="6">
        <v>96950</v>
      </c>
      <c r="Q3068" t="s">
        <v>122</v>
      </c>
      <c r="S3068" s="8">
        <v>16702331530</v>
      </c>
      <c r="U3068" t="s">
        <v>234</v>
      </c>
      <c r="V3068">
        <v>311812</v>
      </c>
      <c r="W3068" t="s">
        <v>124</v>
      </c>
      <c r="Y3068" t="s">
        <v>235</v>
      </c>
      <c r="Z3068" t="s">
        <v>236</v>
      </c>
      <c r="AB3068" t="s">
        <v>237</v>
      </c>
      <c r="AC3068" t="s">
        <v>232</v>
      </c>
      <c r="AD3068" t="s">
        <v>136</v>
      </c>
      <c r="AE3068" t="s">
        <v>233</v>
      </c>
      <c r="AF3068" t="s">
        <v>121</v>
      </c>
      <c r="AG3068" s="6">
        <v>96950</v>
      </c>
      <c r="AH3068" t="s">
        <v>122</v>
      </c>
      <c r="AJ3068" s="8">
        <v>16702331530</v>
      </c>
      <c r="AL3068" t="s">
        <v>238</v>
      </c>
      <c r="BE3068" t="str">
        <f>"35-2014.00"</f>
        <v>35-2014.00</v>
      </c>
      <c r="BF3068" t="s">
        <v>191</v>
      </c>
      <c r="BG3068" t="s">
        <v>7050</v>
      </c>
      <c r="BH3068" t="s">
        <v>313</v>
      </c>
      <c r="BI3068">
        <v>7</v>
      </c>
      <c r="BK3068" s="1">
        <v>45931</v>
      </c>
      <c r="BL3068" s="1">
        <v>46295</v>
      </c>
      <c r="BO3068">
        <v>35</v>
      </c>
      <c r="BP3068">
        <v>7</v>
      </c>
      <c r="BQ3068">
        <v>7</v>
      </c>
      <c r="BR3068">
        <v>0</v>
      </c>
      <c r="BS3068">
        <v>7</v>
      </c>
      <c r="BT3068">
        <v>0</v>
      </c>
      <c r="BU3068">
        <v>7</v>
      </c>
      <c r="BV3068">
        <v>7</v>
      </c>
      <c r="BW3068" t="str">
        <f>"5:30 AM"</f>
        <v>5:30 AM</v>
      </c>
      <c r="BX3068" t="str">
        <f>"1:30 PM"</f>
        <v>1:30 PM</v>
      </c>
      <c r="BY3068" t="s">
        <v>133</v>
      </c>
      <c r="BZ3068">
        <v>0</v>
      </c>
      <c r="CA3068">
        <v>12</v>
      </c>
      <c r="CB3068" t="s">
        <v>117</v>
      </c>
      <c r="CD3068" t="s">
        <v>9796</v>
      </c>
      <c r="CE3068" t="s">
        <v>232</v>
      </c>
      <c r="CF3068" t="s">
        <v>136</v>
      </c>
      <c r="CG3068" t="s">
        <v>233</v>
      </c>
      <c r="CH3068" t="s">
        <v>121</v>
      </c>
      <c r="CI3068" s="6">
        <v>96950</v>
      </c>
      <c r="CJ3068" s="10">
        <v>8.83</v>
      </c>
      <c r="CK3068" s="10">
        <v>8.83</v>
      </c>
      <c r="CL3068" s="10">
        <v>13.25</v>
      </c>
      <c r="CM3068" s="10">
        <v>13.25</v>
      </c>
      <c r="CN3068" t="s">
        <v>137</v>
      </c>
      <c r="CO3068" t="s">
        <v>164</v>
      </c>
      <c r="CP3068" t="s">
        <v>138</v>
      </c>
      <c r="CR3068" t="s">
        <v>117</v>
      </c>
      <c r="CS3068" t="s">
        <v>139</v>
      </c>
      <c r="CT3068" t="s">
        <v>140</v>
      </c>
      <c r="CU3068" t="s">
        <v>139</v>
      </c>
      <c r="CV3068" t="s">
        <v>140</v>
      </c>
      <c r="CW3068" t="s">
        <v>139</v>
      </c>
      <c r="CX3068" t="s">
        <v>140</v>
      </c>
      <c r="CY3068" t="s">
        <v>590</v>
      </c>
      <c r="CZ3068" s="8">
        <v>16702331530</v>
      </c>
      <c r="DA3068" t="s">
        <v>238</v>
      </c>
      <c r="DB3068" t="s">
        <v>244</v>
      </c>
      <c r="DC3068" t="s">
        <v>139</v>
      </c>
      <c r="DD3068" t="s">
        <v>117</v>
      </c>
      <c r="DE3068" t="s">
        <v>235</v>
      </c>
      <c r="DF3068" t="s">
        <v>236</v>
      </c>
      <c r="DH3068" t="s">
        <v>234</v>
      </c>
      <c r="DI3068" t="s">
        <v>230</v>
      </c>
      <c r="DJ3068" t="s">
        <v>238</v>
      </c>
    </row>
    <row r="3069" spans="1:114" ht="15" customHeight="1" x14ac:dyDescent="0.35">
      <c r="A3069" t="s">
        <v>4973</v>
      </c>
      <c r="B3069" t="s">
        <v>166</v>
      </c>
      <c r="C3069" s="1">
        <v>45818</v>
      </c>
      <c r="D3069" s="1">
        <v>45874</v>
      </c>
      <c r="E3069" t="s">
        <v>211</v>
      </c>
      <c r="G3069" t="s">
        <v>117</v>
      </c>
      <c r="H3069" t="s">
        <v>117</v>
      </c>
      <c r="I3069" t="s">
        <v>117</v>
      </c>
      <c r="J3069" t="s">
        <v>1664</v>
      </c>
      <c r="L3069" t="s">
        <v>4974</v>
      </c>
      <c r="N3069" t="s">
        <v>136</v>
      </c>
      <c r="O3069" t="s">
        <v>121</v>
      </c>
      <c r="P3069" s="6">
        <v>96950</v>
      </c>
      <c r="Q3069" t="s">
        <v>122</v>
      </c>
      <c r="S3069" s="8">
        <v>16702346445</v>
      </c>
      <c r="T3069">
        <v>2263</v>
      </c>
      <c r="U3069" t="s">
        <v>1666</v>
      </c>
      <c r="V3069">
        <v>444140</v>
      </c>
      <c r="W3069" t="s">
        <v>124</v>
      </c>
      <c r="Y3069" t="s">
        <v>698</v>
      </c>
      <c r="Z3069" t="s">
        <v>699</v>
      </c>
      <c r="AB3069" t="s">
        <v>215</v>
      </c>
      <c r="AC3069" t="s">
        <v>1667</v>
      </c>
      <c r="AE3069" t="s">
        <v>136</v>
      </c>
      <c r="AF3069" t="s">
        <v>121</v>
      </c>
      <c r="AG3069" s="6">
        <v>96950</v>
      </c>
      <c r="AH3069" t="s">
        <v>122</v>
      </c>
      <c r="AJ3069" s="8">
        <v>16702346445</v>
      </c>
      <c r="AK3069">
        <v>2263</v>
      </c>
      <c r="AL3069" t="s">
        <v>700</v>
      </c>
      <c r="BE3069" t="str">
        <f>"43-3031.00"</f>
        <v>43-3031.00</v>
      </c>
      <c r="BF3069" t="s">
        <v>357</v>
      </c>
      <c r="BG3069" t="s">
        <v>1668</v>
      </c>
      <c r="BH3069" t="s">
        <v>1669</v>
      </c>
      <c r="BI3069">
        <v>1</v>
      </c>
      <c r="BK3069" s="1">
        <v>45931</v>
      </c>
      <c r="BL3069" s="1">
        <v>46295</v>
      </c>
      <c r="BO3069">
        <v>40</v>
      </c>
      <c r="BP3069">
        <v>0</v>
      </c>
      <c r="BQ3069">
        <v>8</v>
      </c>
      <c r="BR3069">
        <v>8</v>
      </c>
      <c r="BS3069">
        <v>8</v>
      </c>
      <c r="BT3069">
        <v>8</v>
      </c>
      <c r="BU3069">
        <v>8</v>
      </c>
      <c r="BV3069">
        <v>0</v>
      </c>
      <c r="BW3069" t="str">
        <f>"8:00 AM"</f>
        <v>8:00 AM</v>
      </c>
      <c r="BX3069" t="str">
        <f>"5:00 PM"</f>
        <v>5:00 PM</v>
      </c>
      <c r="BY3069" t="s">
        <v>159</v>
      </c>
      <c r="BZ3069">
        <v>0</v>
      </c>
      <c r="CA3069">
        <v>24</v>
      </c>
      <c r="CB3069" t="s">
        <v>117</v>
      </c>
      <c r="CD3069" t="s">
        <v>1670</v>
      </c>
      <c r="CE3069" t="s">
        <v>1671</v>
      </c>
      <c r="CG3069" t="s">
        <v>136</v>
      </c>
      <c r="CH3069" t="s">
        <v>121</v>
      </c>
      <c r="CI3069" s="6">
        <v>96950</v>
      </c>
      <c r="CJ3069" s="10">
        <v>12.28</v>
      </c>
      <c r="CK3069" s="10">
        <v>13</v>
      </c>
      <c r="CL3069" s="10">
        <v>18.420000000000002</v>
      </c>
      <c r="CM3069" s="10">
        <v>19.5</v>
      </c>
      <c r="CN3069" t="s">
        <v>137</v>
      </c>
      <c r="CO3069" t="s">
        <v>803</v>
      </c>
      <c r="CP3069" t="s">
        <v>138</v>
      </c>
      <c r="CR3069" t="s">
        <v>117</v>
      </c>
      <c r="CS3069" t="s">
        <v>139</v>
      </c>
      <c r="CT3069" t="s">
        <v>140</v>
      </c>
      <c r="CU3069" t="s">
        <v>139</v>
      </c>
      <c r="CV3069" t="s">
        <v>140</v>
      </c>
      <c r="CW3069" t="s">
        <v>139</v>
      </c>
      <c r="CX3069" t="s">
        <v>140</v>
      </c>
      <c r="CY3069" s="2" t="s">
        <v>17410</v>
      </c>
      <c r="CZ3069" s="8">
        <v>16702346445</v>
      </c>
      <c r="DA3069" t="s">
        <v>700</v>
      </c>
      <c r="DB3069" t="s">
        <v>140</v>
      </c>
      <c r="DC3069" t="s">
        <v>139</v>
      </c>
      <c r="DD3069" t="s">
        <v>117</v>
      </c>
      <c r="DE3069" t="s">
        <v>698</v>
      </c>
      <c r="DF3069" t="s">
        <v>699</v>
      </c>
      <c r="DH3069" t="s">
        <v>1666</v>
      </c>
      <c r="DI3069" t="s">
        <v>4975</v>
      </c>
      <c r="DJ3069" t="s">
        <v>140</v>
      </c>
    </row>
    <row r="3070" spans="1:114" ht="15" customHeight="1" x14ac:dyDescent="0.35">
      <c r="A3070" t="s">
        <v>15036</v>
      </c>
      <c r="B3070" t="s">
        <v>166</v>
      </c>
      <c r="C3070" s="1">
        <v>45818</v>
      </c>
      <c r="D3070" s="1">
        <v>45874</v>
      </c>
      <c r="E3070" t="s">
        <v>116</v>
      </c>
      <c r="F3070" s="1">
        <v>45929</v>
      </c>
      <c r="G3070" t="s">
        <v>117</v>
      </c>
      <c r="H3070" t="s">
        <v>117</v>
      </c>
      <c r="I3070" t="s">
        <v>117</v>
      </c>
      <c r="J3070" t="s">
        <v>499</v>
      </c>
      <c r="K3070" t="s">
        <v>500</v>
      </c>
      <c r="L3070" t="s">
        <v>501</v>
      </c>
      <c r="M3070" t="s">
        <v>612</v>
      </c>
      <c r="N3070" t="s">
        <v>120</v>
      </c>
      <c r="O3070" t="s">
        <v>121</v>
      </c>
      <c r="P3070" s="6">
        <v>96950</v>
      </c>
      <c r="Q3070" t="s">
        <v>122</v>
      </c>
      <c r="S3070" s="8">
        <v>16702342664</v>
      </c>
      <c r="U3070" t="s">
        <v>503</v>
      </c>
      <c r="V3070">
        <v>561320</v>
      </c>
      <c r="W3070" t="s">
        <v>150</v>
      </c>
      <c r="X3070" t="s">
        <v>139</v>
      </c>
      <c r="Y3070" t="s">
        <v>504</v>
      </c>
      <c r="Z3070" t="s">
        <v>505</v>
      </c>
      <c r="AA3070" t="s">
        <v>506</v>
      </c>
      <c r="AB3070" t="s">
        <v>613</v>
      </c>
      <c r="AC3070" t="s">
        <v>501</v>
      </c>
      <c r="AD3070" t="s">
        <v>612</v>
      </c>
      <c r="AE3070" t="s">
        <v>120</v>
      </c>
      <c r="AF3070" t="s">
        <v>121</v>
      </c>
      <c r="AG3070" s="6">
        <v>96950</v>
      </c>
      <c r="AH3070" t="s">
        <v>122</v>
      </c>
      <c r="AJ3070" s="8">
        <v>16702342664</v>
      </c>
      <c r="AL3070" t="s">
        <v>508</v>
      </c>
      <c r="BE3070" t="str">
        <f>"37-2012.00"</f>
        <v>37-2012.00</v>
      </c>
      <c r="BF3070" t="s">
        <v>130</v>
      </c>
      <c r="BG3070" t="s">
        <v>4952</v>
      </c>
      <c r="BH3070" t="s">
        <v>4953</v>
      </c>
      <c r="BI3070">
        <v>10</v>
      </c>
      <c r="BK3070" s="1">
        <v>45931</v>
      </c>
      <c r="BL3070" s="1">
        <v>46295</v>
      </c>
      <c r="BO3070">
        <v>40</v>
      </c>
      <c r="BP3070">
        <v>0</v>
      </c>
      <c r="BQ3070">
        <v>8</v>
      </c>
      <c r="BR3070">
        <v>8</v>
      </c>
      <c r="BS3070">
        <v>8</v>
      </c>
      <c r="BT3070">
        <v>8</v>
      </c>
      <c r="BU3070">
        <v>8</v>
      </c>
      <c r="BV3070">
        <v>0</v>
      </c>
      <c r="BW3070" t="str">
        <f>"8:00 AM"</f>
        <v>8:00 AM</v>
      </c>
      <c r="BX3070" t="str">
        <f>"5:00 PM"</f>
        <v>5:00 PM</v>
      </c>
      <c r="BY3070" t="s">
        <v>133</v>
      </c>
      <c r="BZ3070">
        <v>0</v>
      </c>
      <c r="CA3070">
        <v>3</v>
      </c>
      <c r="CB3070" t="s">
        <v>117</v>
      </c>
      <c r="CD3070" s="2" t="s">
        <v>4954</v>
      </c>
      <c r="CE3070" t="s">
        <v>501</v>
      </c>
      <c r="CF3070" t="s">
        <v>612</v>
      </c>
      <c r="CG3070" t="s">
        <v>120</v>
      </c>
      <c r="CH3070" t="s">
        <v>121</v>
      </c>
      <c r="CI3070" s="6">
        <v>96950</v>
      </c>
      <c r="CJ3070" s="10">
        <v>7.77</v>
      </c>
      <c r="CK3070" s="10">
        <v>7.77</v>
      </c>
      <c r="CL3070" s="10">
        <v>11.66</v>
      </c>
      <c r="CM3070" s="10">
        <v>11.66</v>
      </c>
      <c r="CN3070" t="s">
        <v>137</v>
      </c>
      <c r="CO3070" t="s">
        <v>133</v>
      </c>
      <c r="CP3070" t="s">
        <v>138</v>
      </c>
      <c r="CR3070" t="s">
        <v>117</v>
      </c>
      <c r="CS3070" t="s">
        <v>139</v>
      </c>
      <c r="CT3070" t="s">
        <v>140</v>
      </c>
      <c r="CU3070" t="s">
        <v>139</v>
      </c>
      <c r="CV3070" t="s">
        <v>140</v>
      </c>
      <c r="CW3070" t="s">
        <v>139</v>
      </c>
      <c r="CX3070" t="s">
        <v>140</v>
      </c>
      <c r="CY3070" s="2" t="s">
        <v>4955</v>
      </c>
      <c r="CZ3070" s="8">
        <v>16702342664</v>
      </c>
      <c r="DA3070" t="s">
        <v>508</v>
      </c>
      <c r="DB3070" t="s">
        <v>514</v>
      </c>
      <c r="DC3070" t="s">
        <v>139</v>
      </c>
      <c r="DD3070" t="s">
        <v>139</v>
      </c>
    </row>
    <row r="3071" spans="1:114" ht="15" customHeight="1" x14ac:dyDescent="0.35">
      <c r="A3071" t="s">
        <v>778</v>
      </c>
      <c r="B3071" t="s">
        <v>294</v>
      </c>
      <c r="C3071" s="1">
        <v>45818</v>
      </c>
      <c r="D3071" s="1">
        <v>45874</v>
      </c>
      <c r="E3071" t="s">
        <v>116</v>
      </c>
      <c r="F3071" s="1">
        <v>45929</v>
      </c>
      <c r="G3071" t="s">
        <v>117</v>
      </c>
      <c r="H3071" t="s">
        <v>117</v>
      </c>
      <c r="I3071" t="s">
        <v>117</v>
      </c>
      <c r="J3071" t="s">
        <v>779</v>
      </c>
      <c r="K3071" t="s">
        <v>780</v>
      </c>
      <c r="L3071" t="s">
        <v>781</v>
      </c>
      <c r="M3071" t="s">
        <v>782</v>
      </c>
      <c r="N3071" t="s">
        <v>136</v>
      </c>
      <c r="O3071" t="s">
        <v>121</v>
      </c>
      <c r="P3071" s="6">
        <v>96950</v>
      </c>
      <c r="Q3071" t="s">
        <v>122</v>
      </c>
      <c r="S3071" s="8">
        <v>16702336284</v>
      </c>
      <c r="U3071" t="s">
        <v>783</v>
      </c>
      <c r="V3071">
        <v>722511</v>
      </c>
      <c r="W3071" t="s">
        <v>124</v>
      </c>
      <c r="Y3071" t="s">
        <v>784</v>
      </c>
      <c r="Z3071" t="s">
        <v>785</v>
      </c>
      <c r="AA3071" t="s">
        <v>786</v>
      </c>
      <c r="AB3071" t="s">
        <v>205</v>
      </c>
      <c r="AC3071" t="s">
        <v>781</v>
      </c>
      <c r="AD3071" t="s">
        <v>782</v>
      </c>
      <c r="AE3071" t="s">
        <v>136</v>
      </c>
      <c r="AF3071" t="s">
        <v>121</v>
      </c>
      <c r="AG3071" s="6">
        <v>96950</v>
      </c>
      <c r="AH3071" t="s">
        <v>122</v>
      </c>
      <c r="AJ3071" s="8">
        <v>16702336284</v>
      </c>
      <c r="AL3071" t="s">
        <v>787</v>
      </c>
      <c r="BE3071" t="str">
        <f>"35-3031.00"</f>
        <v>35-3031.00</v>
      </c>
      <c r="BF3071" t="s">
        <v>788</v>
      </c>
      <c r="BG3071" t="s">
        <v>789</v>
      </c>
      <c r="BH3071" t="s">
        <v>790</v>
      </c>
      <c r="BI3071">
        <v>2</v>
      </c>
      <c r="BJ3071">
        <v>1</v>
      </c>
      <c r="BK3071" s="1">
        <v>45931</v>
      </c>
      <c r="BL3071" s="1">
        <v>46295</v>
      </c>
      <c r="BM3071" s="1">
        <v>45931</v>
      </c>
      <c r="BN3071" s="1">
        <v>46295</v>
      </c>
      <c r="BO3071">
        <v>35</v>
      </c>
      <c r="BP3071">
        <v>7</v>
      </c>
      <c r="BQ3071">
        <v>0</v>
      </c>
      <c r="BR3071">
        <v>7</v>
      </c>
      <c r="BS3071">
        <v>7</v>
      </c>
      <c r="BT3071">
        <v>0</v>
      </c>
      <c r="BU3071">
        <v>7</v>
      </c>
      <c r="BV3071">
        <v>7</v>
      </c>
      <c r="BW3071" t="str">
        <f>"2:00 PM"</f>
        <v>2:00 PM</v>
      </c>
      <c r="BX3071" t="str">
        <f>"9:00 PM"</f>
        <v>9:00 PM</v>
      </c>
      <c r="BY3071" t="s">
        <v>133</v>
      </c>
      <c r="BZ3071">
        <v>0</v>
      </c>
      <c r="CA3071">
        <v>3</v>
      </c>
      <c r="CB3071" t="s">
        <v>117</v>
      </c>
      <c r="CD3071" t="s">
        <v>791</v>
      </c>
      <c r="CE3071" t="s">
        <v>781</v>
      </c>
      <c r="CF3071" t="s">
        <v>782</v>
      </c>
      <c r="CG3071" t="s">
        <v>136</v>
      </c>
      <c r="CH3071" t="s">
        <v>121</v>
      </c>
      <c r="CI3071" s="6">
        <v>96950</v>
      </c>
      <c r="CJ3071" s="10">
        <v>8.0399999999999991</v>
      </c>
      <c r="CK3071" s="10">
        <v>8.0399999999999991</v>
      </c>
      <c r="CL3071" s="10">
        <v>12.06</v>
      </c>
      <c r="CM3071" s="10">
        <v>12.06</v>
      </c>
      <c r="CN3071" t="s">
        <v>137</v>
      </c>
      <c r="CO3071" t="s">
        <v>194</v>
      </c>
      <c r="CP3071" t="s">
        <v>138</v>
      </c>
      <c r="CR3071" t="s">
        <v>117</v>
      </c>
      <c r="CS3071" t="s">
        <v>139</v>
      </c>
      <c r="CT3071" t="s">
        <v>140</v>
      </c>
      <c r="CU3071" t="s">
        <v>139</v>
      </c>
      <c r="CV3071" t="s">
        <v>140</v>
      </c>
      <c r="CW3071" t="s">
        <v>139</v>
      </c>
      <c r="CX3071" t="s">
        <v>139</v>
      </c>
      <c r="CY3071" s="2" t="s">
        <v>792</v>
      </c>
      <c r="CZ3071" s="8">
        <v>16702336284</v>
      </c>
      <c r="DA3071" t="s">
        <v>787</v>
      </c>
      <c r="DB3071" t="s">
        <v>164</v>
      </c>
      <c r="DC3071" t="s">
        <v>139</v>
      </c>
      <c r="DD3071" t="s">
        <v>117</v>
      </c>
    </row>
    <row r="3072" spans="1:114" ht="15" customHeight="1" x14ac:dyDescent="0.35">
      <c r="A3072" t="s">
        <v>4934</v>
      </c>
      <c r="B3072" t="s">
        <v>166</v>
      </c>
      <c r="C3072" s="1">
        <v>45819</v>
      </c>
      <c r="D3072" s="1">
        <v>45874</v>
      </c>
      <c r="E3072" t="s">
        <v>211</v>
      </c>
      <c r="G3072" t="s">
        <v>117</v>
      </c>
      <c r="H3072" t="s">
        <v>117</v>
      </c>
      <c r="I3072" t="s">
        <v>117</v>
      </c>
      <c r="J3072" t="s">
        <v>428</v>
      </c>
      <c r="K3072" t="s">
        <v>429</v>
      </c>
      <c r="L3072" t="s">
        <v>430</v>
      </c>
      <c r="M3072" t="s">
        <v>431</v>
      </c>
      <c r="N3072" t="s">
        <v>120</v>
      </c>
      <c r="O3072" t="s">
        <v>121</v>
      </c>
      <c r="P3072" s="6">
        <v>96950</v>
      </c>
      <c r="Q3072" t="s">
        <v>122</v>
      </c>
      <c r="S3072" s="8">
        <v>16702858958</v>
      </c>
      <c r="U3072" t="s">
        <v>432</v>
      </c>
      <c r="V3072">
        <v>722513</v>
      </c>
      <c r="W3072" t="s">
        <v>124</v>
      </c>
      <c r="Y3072" t="s">
        <v>433</v>
      </c>
      <c r="Z3072" t="s">
        <v>434</v>
      </c>
      <c r="AA3072" t="s">
        <v>435</v>
      </c>
      <c r="AB3072" t="s">
        <v>436</v>
      </c>
      <c r="AC3072" t="s">
        <v>430</v>
      </c>
      <c r="AD3072" t="s">
        <v>431</v>
      </c>
      <c r="AE3072" t="s">
        <v>120</v>
      </c>
      <c r="AF3072" t="s">
        <v>121</v>
      </c>
      <c r="AG3072" s="6">
        <v>96950</v>
      </c>
      <c r="AH3072" t="s">
        <v>122</v>
      </c>
      <c r="AJ3072" s="8">
        <v>16702858958</v>
      </c>
      <c r="AL3072" t="s">
        <v>437</v>
      </c>
      <c r="BE3072" t="str">
        <f>"35-2021.00"</f>
        <v>35-2021.00</v>
      </c>
      <c r="BF3072" t="s">
        <v>438</v>
      </c>
      <c r="BG3072" t="s">
        <v>439</v>
      </c>
      <c r="BH3072" t="s">
        <v>440</v>
      </c>
      <c r="BI3072">
        <v>10</v>
      </c>
      <c r="BK3072" s="1">
        <v>45931</v>
      </c>
      <c r="BL3072" s="1">
        <v>46295</v>
      </c>
      <c r="BO3072">
        <v>35</v>
      </c>
      <c r="BP3072">
        <v>0</v>
      </c>
      <c r="BQ3072">
        <v>7</v>
      </c>
      <c r="BR3072">
        <v>7</v>
      </c>
      <c r="BS3072">
        <v>7</v>
      </c>
      <c r="BT3072">
        <v>7</v>
      </c>
      <c r="BU3072">
        <v>7</v>
      </c>
      <c r="BV3072">
        <v>0</v>
      </c>
      <c r="BW3072" t="str">
        <f>"9:00 AM"</f>
        <v>9:00 AM</v>
      </c>
      <c r="BX3072" t="str">
        <f>"5:00 PM"</f>
        <v>5:00 PM</v>
      </c>
      <c r="BY3072" t="s">
        <v>133</v>
      </c>
      <c r="BZ3072">
        <v>0</v>
      </c>
      <c r="CA3072">
        <v>3</v>
      </c>
      <c r="CB3072" t="s">
        <v>117</v>
      </c>
      <c r="CD3072" s="2" t="s">
        <v>441</v>
      </c>
      <c r="CE3072" t="s">
        <v>430</v>
      </c>
      <c r="CF3072" t="s">
        <v>431</v>
      </c>
      <c r="CG3072" t="s">
        <v>120</v>
      </c>
      <c r="CH3072" t="s">
        <v>121</v>
      </c>
      <c r="CI3072" s="6">
        <v>96950</v>
      </c>
      <c r="CJ3072" s="10">
        <v>7.84</v>
      </c>
      <c r="CK3072" s="10">
        <v>7.84</v>
      </c>
      <c r="CL3072" s="10">
        <v>11.76</v>
      </c>
      <c r="CM3072" s="10">
        <v>11.76</v>
      </c>
      <c r="CN3072" t="s">
        <v>137</v>
      </c>
      <c r="CO3072" t="s">
        <v>164</v>
      </c>
      <c r="CP3072" t="s">
        <v>138</v>
      </c>
      <c r="CR3072" t="s">
        <v>117</v>
      </c>
      <c r="CS3072" t="s">
        <v>139</v>
      </c>
      <c r="CT3072" t="s">
        <v>139</v>
      </c>
      <c r="CU3072" t="s">
        <v>139</v>
      </c>
      <c r="CV3072" t="s">
        <v>140</v>
      </c>
      <c r="CW3072" t="s">
        <v>139</v>
      </c>
      <c r="CX3072" t="s">
        <v>139</v>
      </c>
      <c r="CY3072" t="s">
        <v>989</v>
      </c>
      <c r="CZ3072" s="8">
        <v>16702858958</v>
      </c>
      <c r="DA3072" t="s">
        <v>437</v>
      </c>
      <c r="DB3072" t="s">
        <v>164</v>
      </c>
      <c r="DC3072" t="s">
        <v>139</v>
      </c>
      <c r="DD3072" t="s">
        <v>117</v>
      </c>
      <c r="DE3072" t="s">
        <v>433</v>
      </c>
      <c r="DF3072" t="s">
        <v>434</v>
      </c>
      <c r="DG3072" t="s">
        <v>443</v>
      </c>
      <c r="DH3072" t="s">
        <v>432</v>
      </c>
      <c r="DI3072" t="s">
        <v>444</v>
      </c>
      <c r="DJ3072" t="s">
        <v>437</v>
      </c>
    </row>
    <row r="3073" spans="1:114" ht="15" customHeight="1" x14ac:dyDescent="0.35">
      <c r="A3073" t="s">
        <v>4978</v>
      </c>
      <c r="B3073" t="s">
        <v>144</v>
      </c>
      <c r="C3073" s="1">
        <v>45819</v>
      </c>
      <c r="D3073" s="1">
        <v>45874</v>
      </c>
      <c r="E3073" t="s">
        <v>116</v>
      </c>
      <c r="F3073" s="1">
        <v>45964</v>
      </c>
      <c r="G3073" t="s">
        <v>117</v>
      </c>
      <c r="H3073" t="s">
        <v>117</v>
      </c>
      <c r="I3073" t="s">
        <v>117</v>
      </c>
      <c r="J3073" t="s">
        <v>2924</v>
      </c>
      <c r="L3073" t="s">
        <v>2925</v>
      </c>
      <c r="M3073" t="s">
        <v>2926</v>
      </c>
      <c r="N3073" t="s">
        <v>136</v>
      </c>
      <c r="O3073" t="s">
        <v>121</v>
      </c>
      <c r="P3073" s="6">
        <v>96950</v>
      </c>
      <c r="Q3073" t="s">
        <v>122</v>
      </c>
      <c r="S3073" s="8">
        <v>16702341795</v>
      </c>
      <c r="U3073" t="s">
        <v>2927</v>
      </c>
      <c r="V3073">
        <v>722511</v>
      </c>
      <c r="W3073" t="s">
        <v>124</v>
      </c>
      <c r="Y3073" t="s">
        <v>2928</v>
      </c>
      <c r="Z3073" t="s">
        <v>251</v>
      </c>
      <c r="AA3073" t="s">
        <v>2929</v>
      </c>
      <c r="AB3073" t="s">
        <v>1563</v>
      </c>
      <c r="AC3073" t="s">
        <v>3938</v>
      </c>
      <c r="AD3073" t="s">
        <v>3939</v>
      </c>
      <c r="AE3073" t="s">
        <v>120</v>
      </c>
      <c r="AF3073" t="s">
        <v>121</v>
      </c>
      <c r="AG3073" s="6">
        <v>96950</v>
      </c>
      <c r="AH3073" t="s">
        <v>122</v>
      </c>
      <c r="AJ3073" s="8">
        <v>16702341795</v>
      </c>
      <c r="AL3073" t="s">
        <v>2930</v>
      </c>
      <c r="BE3073" t="str">
        <f>"35-1012.00"</f>
        <v>35-1012.00</v>
      </c>
      <c r="BF3073" t="s">
        <v>2494</v>
      </c>
      <c r="BG3073" t="s">
        <v>4979</v>
      </c>
      <c r="BH3073" t="s">
        <v>4980</v>
      </c>
      <c r="BI3073">
        <v>1</v>
      </c>
      <c r="BJ3073">
        <v>1</v>
      </c>
      <c r="BK3073" s="1">
        <v>45966</v>
      </c>
      <c r="BL3073" s="1">
        <v>46330</v>
      </c>
      <c r="BM3073" s="1">
        <v>45966</v>
      </c>
      <c r="BN3073" s="1">
        <v>46330</v>
      </c>
      <c r="BO3073">
        <v>35</v>
      </c>
      <c r="BP3073">
        <v>5</v>
      </c>
      <c r="BQ3073">
        <v>6</v>
      </c>
      <c r="BR3073">
        <v>6</v>
      </c>
      <c r="BS3073">
        <v>0</v>
      </c>
      <c r="BT3073">
        <v>6</v>
      </c>
      <c r="BU3073">
        <v>6</v>
      </c>
      <c r="BV3073">
        <v>6</v>
      </c>
      <c r="BW3073" t="str">
        <f>"7:00 AM"</f>
        <v>7:00 AM</v>
      </c>
      <c r="BX3073" t="str">
        <f>"2:00 PM"</f>
        <v>2:00 PM</v>
      </c>
      <c r="BY3073" t="s">
        <v>159</v>
      </c>
      <c r="BZ3073">
        <v>0</v>
      </c>
      <c r="CA3073">
        <v>12</v>
      </c>
      <c r="CB3073" t="s">
        <v>139</v>
      </c>
      <c r="CC3073">
        <v>10</v>
      </c>
      <c r="CD3073" t="s">
        <v>4981</v>
      </c>
      <c r="CE3073" t="s">
        <v>4982</v>
      </c>
      <c r="CF3073" t="s">
        <v>2925</v>
      </c>
      <c r="CG3073" t="s">
        <v>136</v>
      </c>
      <c r="CH3073" t="s">
        <v>121</v>
      </c>
      <c r="CI3073" s="6">
        <v>96950</v>
      </c>
      <c r="CJ3073" s="10">
        <v>10.6</v>
      </c>
      <c r="CK3073" s="10">
        <v>12.5</v>
      </c>
      <c r="CL3073" s="10">
        <v>15.9</v>
      </c>
      <c r="CM3073" s="10">
        <v>18.75</v>
      </c>
      <c r="CN3073" t="s">
        <v>137</v>
      </c>
      <c r="CO3073" t="s">
        <v>133</v>
      </c>
      <c r="CP3073" t="s">
        <v>138</v>
      </c>
      <c r="CR3073" t="s">
        <v>117</v>
      </c>
      <c r="CS3073" t="s">
        <v>139</v>
      </c>
      <c r="CT3073" t="s">
        <v>140</v>
      </c>
      <c r="CU3073" t="s">
        <v>139</v>
      </c>
      <c r="CV3073" t="s">
        <v>140</v>
      </c>
      <c r="CW3073" t="s">
        <v>139</v>
      </c>
      <c r="CX3073" t="s">
        <v>140</v>
      </c>
      <c r="CY3073" t="s">
        <v>4983</v>
      </c>
      <c r="CZ3073" s="8">
        <v>16702341795</v>
      </c>
      <c r="DA3073" t="s">
        <v>2930</v>
      </c>
      <c r="DB3073" t="s">
        <v>2937</v>
      </c>
      <c r="DC3073" t="s">
        <v>139</v>
      </c>
      <c r="DD3073" t="s">
        <v>117</v>
      </c>
    </row>
    <row r="3074" spans="1:114" ht="15" customHeight="1" x14ac:dyDescent="0.35">
      <c r="A3074" t="s">
        <v>16265</v>
      </c>
      <c r="B3074" t="s">
        <v>166</v>
      </c>
      <c r="C3074" s="1">
        <v>45820</v>
      </c>
      <c r="D3074" s="1">
        <v>45874</v>
      </c>
      <c r="E3074" t="s">
        <v>116</v>
      </c>
      <c r="F3074" s="1">
        <v>45990</v>
      </c>
      <c r="G3074" t="s">
        <v>117</v>
      </c>
      <c r="H3074" t="s">
        <v>117</v>
      </c>
      <c r="I3074" t="s">
        <v>117</v>
      </c>
      <c r="J3074" t="s">
        <v>1302</v>
      </c>
      <c r="L3074" t="s">
        <v>1303</v>
      </c>
      <c r="M3074" t="s">
        <v>1304</v>
      </c>
      <c r="N3074" t="s">
        <v>136</v>
      </c>
      <c r="O3074" t="s">
        <v>121</v>
      </c>
      <c r="P3074" s="6">
        <v>96950</v>
      </c>
      <c r="Q3074" t="s">
        <v>122</v>
      </c>
      <c r="S3074" s="8">
        <v>16703229282</v>
      </c>
      <c r="U3074" t="s">
        <v>1305</v>
      </c>
      <c r="V3074">
        <v>332321</v>
      </c>
      <c r="W3074" t="s">
        <v>124</v>
      </c>
      <c r="Y3074" t="s">
        <v>1306</v>
      </c>
      <c r="Z3074" t="s">
        <v>1307</v>
      </c>
      <c r="AA3074" t="s">
        <v>1308</v>
      </c>
      <c r="AB3074" t="s">
        <v>205</v>
      </c>
      <c r="AC3074" t="s">
        <v>1303</v>
      </c>
      <c r="AD3074" t="s">
        <v>1304</v>
      </c>
      <c r="AE3074" t="s">
        <v>136</v>
      </c>
      <c r="AF3074" t="s">
        <v>121</v>
      </c>
      <c r="AG3074" s="6">
        <v>96950</v>
      </c>
      <c r="AH3074" t="s">
        <v>122</v>
      </c>
      <c r="AJ3074" s="8">
        <v>16703229282</v>
      </c>
      <c r="AL3074" t="s">
        <v>1309</v>
      </c>
      <c r="BE3074" t="str">
        <f>"51-2099.00"</f>
        <v>51-2099.00</v>
      </c>
      <c r="BF3074" t="s">
        <v>1310</v>
      </c>
      <c r="BG3074" t="s">
        <v>1311</v>
      </c>
      <c r="BH3074" t="s">
        <v>1312</v>
      </c>
      <c r="BI3074">
        <v>5</v>
      </c>
      <c r="BK3074" s="1">
        <v>45992</v>
      </c>
      <c r="BL3074" s="1">
        <v>46356</v>
      </c>
      <c r="BO3074">
        <v>40</v>
      </c>
      <c r="BP3074">
        <v>0</v>
      </c>
      <c r="BQ3074">
        <v>8</v>
      </c>
      <c r="BR3074">
        <v>8</v>
      </c>
      <c r="BS3074">
        <v>8</v>
      </c>
      <c r="BT3074">
        <v>8</v>
      </c>
      <c r="BU3074">
        <v>8</v>
      </c>
      <c r="BV3074">
        <v>0</v>
      </c>
      <c r="BW3074" t="str">
        <f>"8:00 AM"</f>
        <v>8:00 AM</v>
      </c>
      <c r="BX3074" t="str">
        <f>"5:00 PM"</f>
        <v>5:00 PM</v>
      </c>
      <c r="BY3074" t="s">
        <v>133</v>
      </c>
      <c r="BZ3074">
        <v>0</v>
      </c>
      <c r="CA3074">
        <v>12</v>
      </c>
      <c r="CB3074" t="s">
        <v>117</v>
      </c>
      <c r="CD3074" t="s">
        <v>1313</v>
      </c>
      <c r="CE3074" t="s">
        <v>1303</v>
      </c>
      <c r="CF3074" t="s">
        <v>1304</v>
      </c>
      <c r="CG3074" t="s">
        <v>136</v>
      </c>
      <c r="CH3074" t="s">
        <v>121</v>
      </c>
      <c r="CI3074" s="6">
        <v>96950</v>
      </c>
      <c r="CJ3074" s="10">
        <v>13.05</v>
      </c>
      <c r="CK3074" s="10">
        <v>13.05</v>
      </c>
      <c r="CL3074" s="10">
        <v>19.579999999999998</v>
      </c>
      <c r="CM3074" s="10">
        <v>19.579999999999998</v>
      </c>
      <c r="CN3074" t="s">
        <v>137</v>
      </c>
      <c r="CO3074" t="s">
        <v>133</v>
      </c>
      <c r="CP3074" t="s">
        <v>138</v>
      </c>
      <c r="CR3074" t="s">
        <v>117</v>
      </c>
      <c r="CS3074" t="s">
        <v>139</v>
      </c>
      <c r="CT3074" t="s">
        <v>140</v>
      </c>
      <c r="CU3074" t="s">
        <v>139</v>
      </c>
      <c r="CV3074" t="s">
        <v>140</v>
      </c>
      <c r="CW3074" t="s">
        <v>139</v>
      </c>
      <c r="CX3074" t="s">
        <v>140</v>
      </c>
      <c r="CY3074" t="s">
        <v>133</v>
      </c>
      <c r="CZ3074" s="8">
        <v>16703229282</v>
      </c>
      <c r="DA3074" t="s">
        <v>1309</v>
      </c>
      <c r="DB3074" t="s">
        <v>140</v>
      </c>
      <c r="DC3074" t="s">
        <v>139</v>
      </c>
      <c r="DD3074" t="s">
        <v>117</v>
      </c>
    </row>
    <row r="3075" spans="1:114" ht="15" customHeight="1" x14ac:dyDescent="0.35">
      <c r="A3075" t="s">
        <v>15064</v>
      </c>
      <c r="B3075" t="s">
        <v>166</v>
      </c>
      <c r="C3075" s="1">
        <v>45820</v>
      </c>
      <c r="D3075" s="1">
        <v>45874</v>
      </c>
      <c r="E3075" t="s">
        <v>211</v>
      </c>
      <c r="G3075" t="s">
        <v>117</v>
      </c>
      <c r="H3075" t="s">
        <v>117</v>
      </c>
      <c r="I3075" t="s">
        <v>117</v>
      </c>
      <c r="J3075" t="s">
        <v>1721</v>
      </c>
      <c r="L3075" t="s">
        <v>135</v>
      </c>
      <c r="N3075" t="s">
        <v>136</v>
      </c>
      <c r="O3075" t="s">
        <v>121</v>
      </c>
      <c r="P3075" s="6">
        <v>96950</v>
      </c>
      <c r="Q3075" t="s">
        <v>122</v>
      </c>
      <c r="S3075" s="8">
        <v>16707891106</v>
      </c>
      <c r="U3075" t="s">
        <v>1722</v>
      </c>
      <c r="V3075">
        <v>561320</v>
      </c>
      <c r="W3075" t="s">
        <v>150</v>
      </c>
      <c r="X3075" t="s">
        <v>139</v>
      </c>
      <c r="Y3075" t="s">
        <v>125</v>
      </c>
      <c r="Z3075" t="s">
        <v>126</v>
      </c>
      <c r="AA3075" t="s">
        <v>1723</v>
      </c>
      <c r="AB3075" t="s">
        <v>1724</v>
      </c>
      <c r="AC3075" t="s">
        <v>1725</v>
      </c>
      <c r="AD3075" t="s">
        <v>1726</v>
      </c>
      <c r="AE3075" t="s">
        <v>120</v>
      </c>
      <c r="AF3075" t="s">
        <v>121</v>
      </c>
      <c r="AG3075" s="6">
        <v>96950</v>
      </c>
      <c r="AH3075" t="s">
        <v>122</v>
      </c>
      <c r="AJ3075" s="8">
        <v>16707891106</v>
      </c>
      <c r="AL3075" t="s">
        <v>1727</v>
      </c>
      <c r="BE3075" t="str">
        <f>"49-9071.00"</f>
        <v>49-9071.00</v>
      </c>
      <c r="BF3075" t="s">
        <v>156</v>
      </c>
      <c r="BG3075" t="s">
        <v>1728</v>
      </c>
      <c r="BH3075" t="s">
        <v>1729</v>
      </c>
      <c r="BI3075">
        <v>10</v>
      </c>
      <c r="BK3075" s="1">
        <v>45931</v>
      </c>
      <c r="BL3075" s="1">
        <v>46295</v>
      </c>
      <c r="BO3075">
        <v>35</v>
      </c>
      <c r="BP3075">
        <v>0</v>
      </c>
      <c r="BQ3075">
        <v>7</v>
      </c>
      <c r="BR3075">
        <v>7</v>
      </c>
      <c r="BS3075">
        <v>7</v>
      </c>
      <c r="BT3075">
        <v>7</v>
      </c>
      <c r="BU3075">
        <v>7</v>
      </c>
      <c r="BV3075">
        <v>0</v>
      </c>
      <c r="BW3075" t="str">
        <f>"8:00 AM"</f>
        <v>8:00 AM</v>
      </c>
      <c r="BX3075" t="str">
        <f>"4:00 PM"</f>
        <v>4:00 PM</v>
      </c>
      <c r="BY3075" t="s">
        <v>159</v>
      </c>
      <c r="BZ3075">
        <v>0</v>
      </c>
      <c r="CA3075">
        <v>12</v>
      </c>
      <c r="CB3075" t="s">
        <v>117</v>
      </c>
      <c r="CD3075" s="2" t="s">
        <v>1730</v>
      </c>
      <c r="CE3075" t="s">
        <v>135</v>
      </c>
      <c r="CG3075" t="s">
        <v>136</v>
      </c>
      <c r="CH3075" t="s">
        <v>121</v>
      </c>
      <c r="CI3075" s="6">
        <v>96950</v>
      </c>
      <c r="CJ3075" s="10">
        <v>9.75</v>
      </c>
      <c r="CK3075" s="10">
        <v>9.75</v>
      </c>
      <c r="CL3075" s="10">
        <v>14.63</v>
      </c>
      <c r="CM3075" s="10">
        <v>14.63</v>
      </c>
      <c r="CN3075" t="s">
        <v>137</v>
      </c>
      <c r="CP3075" t="s">
        <v>138</v>
      </c>
      <c r="CR3075" t="s">
        <v>139</v>
      </c>
      <c r="CS3075" t="s">
        <v>139</v>
      </c>
      <c r="CT3075" t="s">
        <v>140</v>
      </c>
      <c r="CU3075" t="s">
        <v>139</v>
      </c>
      <c r="CV3075" t="s">
        <v>140</v>
      </c>
      <c r="CW3075" t="s">
        <v>139</v>
      </c>
      <c r="CX3075" t="s">
        <v>140</v>
      </c>
      <c r="CY3075" s="2" t="s">
        <v>9704</v>
      </c>
      <c r="CZ3075" s="8">
        <v>16707891106</v>
      </c>
      <c r="DA3075" t="s">
        <v>1727</v>
      </c>
      <c r="DB3075" t="s">
        <v>1257</v>
      </c>
      <c r="DC3075" t="s">
        <v>139</v>
      </c>
      <c r="DD3075" t="s">
        <v>139</v>
      </c>
    </row>
    <row r="3076" spans="1:114" ht="15" customHeight="1" x14ac:dyDescent="0.35">
      <c r="A3076" t="s">
        <v>7724</v>
      </c>
      <c r="B3076" t="s">
        <v>144</v>
      </c>
      <c r="C3076" s="1">
        <v>45820</v>
      </c>
      <c r="D3076" s="1">
        <v>45874</v>
      </c>
      <c r="E3076" t="s">
        <v>211</v>
      </c>
      <c r="G3076" t="s">
        <v>117</v>
      </c>
      <c r="H3076" t="s">
        <v>117</v>
      </c>
      <c r="I3076" t="s">
        <v>117</v>
      </c>
      <c r="J3076" t="s">
        <v>7725</v>
      </c>
      <c r="K3076" t="s">
        <v>7726</v>
      </c>
      <c r="L3076" t="s">
        <v>7727</v>
      </c>
      <c r="M3076" t="s">
        <v>7728</v>
      </c>
      <c r="N3076" t="s">
        <v>120</v>
      </c>
      <c r="O3076" t="s">
        <v>121</v>
      </c>
      <c r="P3076" s="6">
        <v>96950</v>
      </c>
      <c r="Q3076" t="s">
        <v>122</v>
      </c>
      <c r="S3076" s="8">
        <v>16702340455</v>
      </c>
      <c r="U3076" t="s">
        <v>7729</v>
      </c>
      <c r="V3076">
        <v>23622</v>
      </c>
      <c r="W3076" t="s">
        <v>124</v>
      </c>
      <c r="Y3076" t="s">
        <v>1278</v>
      </c>
      <c r="Z3076" t="s">
        <v>4039</v>
      </c>
      <c r="AA3076" t="s">
        <v>4040</v>
      </c>
      <c r="AB3076" t="s">
        <v>128</v>
      </c>
      <c r="AC3076" t="s">
        <v>7730</v>
      </c>
      <c r="AD3076" t="s">
        <v>7728</v>
      </c>
      <c r="AE3076" t="s">
        <v>120</v>
      </c>
      <c r="AF3076" t="s">
        <v>121</v>
      </c>
      <c r="AG3076" s="6">
        <v>96950</v>
      </c>
      <c r="AH3076" t="s">
        <v>122</v>
      </c>
      <c r="AJ3076" s="8">
        <v>16702340455</v>
      </c>
      <c r="AL3076" t="s">
        <v>7731</v>
      </c>
      <c r="BE3076" t="str">
        <f>"49-9071.00"</f>
        <v>49-9071.00</v>
      </c>
      <c r="BF3076" t="s">
        <v>156</v>
      </c>
      <c r="BG3076" t="s">
        <v>7732</v>
      </c>
      <c r="BH3076" t="s">
        <v>2639</v>
      </c>
      <c r="BI3076">
        <v>12</v>
      </c>
      <c r="BJ3076">
        <v>12</v>
      </c>
      <c r="BK3076" s="1">
        <v>45931</v>
      </c>
      <c r="BL3076" s="1">
        <v>46295</v>
      </c>
      <c r="BM3076" s="1">
        <v>45931</v>
      </c>
      <c r="BN3076" s="1">
        <v>46295</v>
      </c>
      <c r="BO3076">
        <v>35</v>
      </c>
      <c r="BP3076">
        <v>0</v>
      </c>
      <c r="BQ3076">
        <v>7</v>
      </c>
      <c r="BR3076">
        <v>7</v>
      </c>
      <c r="BS3076">
        <v>7</v>
      </c>
      <c r="BT3076">
        <v>7</v>
      </c>
      <c r="BU3076">
        <v>7</v>
      </c>
      <c r="BV3076">
        <v>0</v>
      </c>
      <c r="BW3076" t="str">
        <f>"8:00 AM"</f>
        <v>8:00 AM</v>
      </c>
      <c r="BX3076" t="str">
        <f>"4:00 PM"</f>
        <v>4:00 PM</v>
      </c>
      <c r="BY3076" t="s">
        <v>159</v>
      </c>
      <c r="BZ3076">
        <v>0</v>
      </c>
      <c r="CA3076">
        <v>24</v>
      </c>
      <c r="CB3076" t="s">
        <v>117</v>
      </c>
      <c r="CD3076" t="s">
        <v>7733</v>
      </c>
      <c r="CE3076" t="s">
        <v>7734</v>
      </c>
      <c r="CF3076" t="s">
        <v>7735</v>
      </c>
      <c r="CG3076" t="s">
        <v>120</v>
      </c>
      <c r="CH3076" t="s">
        <v>121</v>
      </c>
      <c r="CI3076" s="6">
        <v>96950</v>
      </c>
      <c r="CJ3076" s="10">
        <v>9.75</v>
      </c>
      <c r="CK3076" s="10">
        <v>9.75</v>
      </c>
      <c r="CL3076" s="10">
        <v>14.63</v>
      </c>
      <c r="CM3076" s="10">
        <v>14.63</v>
      </c>
      <c r="CN3076" t="s">
        <v>137</v>
      </c>
      <c r="CP3076" t="s">
        <v>138</v>
      </c>
      <c r="CR3076" t="s">
        <v>117</v>
      </c>
      <c r="CS3076" t="s">
        <v>139</v>
      </c>
      <c r="CT3076" t="s">
        <v>140</v>
      </c>
      <c r="CU3076" t="s">
        <v>139</v>
      </c>
      <c r="CV3076" t="s">
        <v>140</v>
      </c>
      <c r="CW3076" t="s">
        <v>139</v>
      </c>
      <c r="CX3076" t="s">
        <v>140</v>
      </c>
      <c r="CY3076" t="s">
        <v>7736</v>
      </c>
      <c r="CZ3076" s="8">
        <v>16702340455</v>
      </c>
      <c r="DA3076" t="s">
        <v>7731</v>
      </c>
      <c r="DB3076" t="s">
        <v>4048</v>
      </c>
      <c r="DC3076" t="s">
        <v>139</v>
      </c>
      <c r="DD3076" t="s">
        <v>117</v>
      </c>
    </row>
    <row r="3077" spans="1:114" ht="15" customHeight="1" x14ac:dyDescent="0.35">
      <c r="A3077" t="s">
        <v>7694</v>
      </c>
      <c r="B3077" t="s">
        <v>144</v>
      </c>
      <c r="C3077" s="1">
        <v>45820</v>
      </c>
      <c r="D3077" s="1">
        <v>45874</v>
      </c>
      <c r="E3077" t="s">
        <v>211</v>
      </c>
      <c r="G3077" t="s">
        <v>139</v>
      </c>
      <c r="H3077" t="s">
        <v>117</v>
      </c>
      <c r="I3077" t="s">
        <v>117</v>
      </c>
      <c r="J3077" t="s">
        <v>7695</v>
      </c>
      <c r="K3077" t="s">
        <v>7696</v>
      </c>
      <c r="L3077" t="s">
        <v>7697</v>
      </c>
      <c r="M3077" t="s">
        <v>7698</v>
      </c>
      <c r="N3077" t="s">
        <v>136</v>
      </c>
      <c r="O3077" t="s">
        <v>121</v>
      </c>
      <c r="P3077" s="6">
        <v>96950</v>
      </c>
      <c r="Q3077" t="s">
        <v>122</v>
      </c>
      <c r="S3077" s="8">
        <v>16702347490</v>
      </c>
      <c r="U3077" t="s">
        <v>7699</v>
      </c>
      <c r="V3077">
        <v>531120</v>
      </c>
      <c r="W3077" t="s">
        <v>124</v>
      </c>
      <c r="Y3077" t="s">
        <v>1157</v>
      </c>
      <c r="Z3077" t="s">
        <v>7700</v>
      </c>
      <c r="AA3077" t="s">
        <v>7701</v>
      </c>
      <c r="AB3077" t="s">
        <v>474</v>
      </c>
      <c r="AC3077" t="s">
        <v>7702</v>
      </c>
      <c r="AD3077" t="s">
        <v>7698</v>
      </c>
      <c r="AE3077" t="s">
        <v>136</v>
      </c>
      <c r="AF3077" t="s">
        <v>121</v>
      </c>
      <c r="AG3077" s="6">
        <v>96950</v>
      </c>
      <c r="AH3077" t="s">
        <v>122</v>
      </c>
      <c r="AJ3077" s="8">
        <v>16702347490</v>
      </c>
      <c r="AL3077" t="s">
        <v>7703</v>
      </c>
      <c r="BE3077" t="str">
        <f>"49-9071.00"</f>
        <v>49-9071.00</v>
      </c>
      <c r="BF3077" t="s">
        <v>156</v>
      </c>
      <c r="BG3077" t="s">
        <v>7704</v>
      </c>
      <c r="BH3077" t="s">
        <v>2837</v>
      </c>
      <c r="BI3077">
        <v>1</v>
      </c>
      <c r="BJ3077">
        <v>1</v>
      </c>
      <c r="BK3077" s="1">
        <v>45931</v>
      </c>
      <c r="BL3077" s="1">
        <v>47026</v>
      </c>
      <c r="BM3077" s="1">
        <v>45931</v>
      </c>
      <c r="BN3077" s="1">
        <v>47026</v>
      </c>
      <c r="BO3077">
        <v>40</v>
      </c>
      <c r="BP3077">
        <v>0</v>
      </c>
      <c r="BQ3077">
        <v>8</v>
      </c>
      <c r="BR3077">
        <v>8</v>
      </c>
      <c r="BS3077">
        <v>8</v>
      </c>
      <c r="BT3077">
        <v>8</v>
      </c>
      <c r="BU3077">
        <v>8</v>
      </c>
      <c r="BV3077">
        <v>0</v>
      </c>
      <c r="BW3077" t="str">
        <f>"8:00 AM"</f>
        <v>8:00 AM</v>
      </c>
      <c r="BX3077" t="str">
        <f>"5:00 PM"</f>
        <v>5:00 PM</v>
      </c>
      <c r="BY3077" t="s">
        <v>159</v>
      </c>
      <c r="BZ3077">
        <v>0</v>
      </c>
      <c r="CA3077">
        <v>24</v>
      </c>
      <c r="CB3077" t="s">
        <v>117</v>
      </c>
      <c r="CD3077" t="s">
        <v>7705</v>
      </c>
      <c r="CE3077" t="s">
        <v>7702</v>
      </c>
      <c r="CF3077" t="s">
        <v>140</v>
      </c>
      <c r="CG3077" t="s">
        <v>136</v>
      </c>
      <c r="CH3077" t="s">
        <v>121</v>
      </c>
      <c r="CI3077" s="6">
        <v>96950</v>
      </c>
      <c r="CJ3077" s="10">
        <v>9.75</v>
      </c>
      <c r="CK3077" s="10">
        <v>9.75</v>
      </c>
      <c r="CL3077" s="10">
        <v>14.63</v>
      </c>
      <c r="CM3077" s="10">
        <v>14.63</v>
      </c>
      <c r="CN3077" t="s">
        <v>137</v>
      </c>
      <c r="CO3077" t="s">
        <v>140</v>
      </c>
      <c r="CP3077" t="s">
        <v>138</v>
      </c>
      <c r="CR3077" t="s">
        <v>117</v>
      </c>
      <c r="CS3077" t="s">
        <v>139</v>
      </c>
      <c r="CT3077" t="s">
        <v>140</v>
      </c>
      <c r="CU3077" t="s">
        <v>139</v>
      </c>
      <c r="CV3077" t="s">
        <v>140</v>
      </c>
      <c r="CW3077" t="s">
        <v>139</v>
      </c>
      <c r="CX3077" t="s">
        <v>140</v>
      </c>
      <c r="CY3077" t="s">
        <v>1167</v>
      </c>
      <c r="CZ3077" s="8">
        <v>16702347490</v>
      </c>
      <c r="DA3077" t="s">
        <v>7706</v>
      </c>
      <c r="DB3077" t="s">
        <v>309</v>
      </c>
      <c r="DC3077" t="s">
        <v>139</v>
      </c>
      <c r="DD3077" t="s">
        <v>117</v>
      </c>
      <c r="DE3077" t="s">
        <v>1530</v>
      </c>
      <c r="DF3077" t="s">
        <v>1531</v>
      </c>
      <c r="DG3077" t="s">
        <v>1532</v>
      </c>
      <c r="DH3077" t="s">
        <v>1156</v>
      </c>
      <c r="DI3077" t="s">
        <v>1153</v>
      </c>
      <c r="DJ3077" t="s">
        <v>1162</v>
      </c>
    </row>
    <row r="3078" spans="1:114" ht="15" customHeight="1" x14ac:dyDescent="0.35">
      <c r="A3078" t="s">
        <v>11830</v>
      </c>
      <c r="B3078" t="s">
        <v>144</v>
      </c>
      <c r="C3078" s="1">
        <v>45821</v>
      </c>
      <c r="D3078" s="1">
        <v>45874</v>
      </c>
      <c r="E3078" t="s">
        <v>116</v>
      </c>
      <c r="F3078" s="1">
        <v>45929</v>
      </c>
      <c r="G3078" t="s">
        <v>117</v>
      </c>
      <c r="H3078" t="s">
        <v>117</v>
      </c>
      <c r="I3078" t="s">
        <v>117</v>
      </c>
      <c r="J3078" t="s">
        <v>9783</v>
      </c>
      <c r="K3078" t="s">
        <v>9032</v>
      </c>
      <c r="L3078" t="s">
        <v>9033</v>
      </c>
      <c r="M3078" t="s">
        <v>9785</v>
      </c>
      <c r="N3078" t="s">
        <v>136</v>
      </c>
      <c r="O3078" t="s">
        <v>121</v>
      </c>
      <c r="P3078" s="6">
        <v>96950</v>
      </c>
      <c r="Q3078" t="s">
        <v>122</v>
      </c>
      <c r="S3078" s="8">
        <v>16702352375</v>
      </c>
      <c r="U3078" t="s">
        <v>9035</v>
      </c>
      <c r="V3078">
        <v>236115</v>
      </c>
      <c r="W3078" t="s">
        <v>124</v>
      </c>
      <c r="Y3078" t="s">
        <v>9036</v>
      </c>
      <c r="Z3078" t="s">
        <v>9037</v>
      </c>
      <c r="AA3078" t="s">
        <v>9786</v>
      </c>
      <c r="AB3078" t="s">
        <v>11831</v>
      </c>
      <c r="AC3078" t="s">
        <v>9033</v>
      </c>
      <c r="AD3078" t="s">
        <v>9785</v>
      </c>
      <c r="AE3078" t="s">
        <v>136</v>
      </c>
      <c r="AF3078" t="s">
        <v>121</v>
      </c>
      <c r="AG3078" s="6">
        <v>96950</v>
      </c>
      <c r="AH3078" t="s">
        <v>122</v>
      </c>
      <c r="AJ3078" s="8">
        <v>16702352375</v>
      </c>
      <c r="AL3078" t="s">
        <v>9039</v>
      </c>
      <c r="BE3078" t="str">
        <f>"49-9071.00"</f>
        <v>49-9071.00</v>
      </c>
      <c r="BF3078" t="s">
        <v>156</v>
      </c>
      <c r="BG3078" t="s">
        <v>11832</v>
      </c>
      <c r="BH3078" t="s">
        <v>156</v>
      </c>
      <c r="BI3078">
        <v>5</v>
      </c>
      <c r="BJ3078">
        <v>5</v>
      </c>
      <c r="BK3078" s="1">
        <v>45931</v>
      </c>
      <c r="BL3078" s="1">
        <v>46295</v>
      </c>
      <c r="BM3078" s="1">
        <v>45931</v>
      </c>
      <c r="BN3078" s="1">
        <v>46295</v>
      </c>
      <c r="BO3078">
        <v>35</v>
      </c>
      <c r="BP3078">
        <v>0</v>
      </c>
      <c r="BQ3078">
        <v>7</v>
      </c>
      <c r="BR3078">
        <v>7</v>
      </c>
      <c r="BS3078">
        <v>7</v>
      </c>
      <c r="BT3078">
        <v>7</v>
      </c>
      <c r="BU3078">
        <v>7</v>
      </c>
      <c r="BV3078">
        <v>0</v>
      </c>
      <c r="BW3078" t="str">
        <f>"8:00 AM"</f>
        <v>8:00 AM</v>
      </c>
      <c r="BX3078" t="str">
        <f>"4:00 PM"</f>
        <v>4:00 PM</v>
      </c>
      <c r="BY3078" t="s">
        <v>159</v>
      </c>
      <c r="BZ3078">
        <v>0</v>
      </c>
      <c r="CA3078">
        <v>24</v>
      </c>
      <c r="CB3078" t="s">
        <v>117</v>
      </c>
      <c r="CD3078" t="s">
        <v>11833</v>
      </c>
      <c r="CE3078" t="s">
        <v>11834</v>
      </c>
      <c r="CF3078" t="s">
        <v>140</v>
      </c>
      <c r="CG3078" t="s">
        <v>136</v>
      </c>
      <c r="CH3078" t="s">
        <v>121</v>
      </c>
      <c r="CI3078" s="6">
        <v>96950</v>
      </c>
      <c r="CJ3078" s="10">
        <v>9.75</v>
      </c>
      <c r="CK3078" s="10">
        <v>9.75</v>
      </c>
      <c r="CL3078" s="10">
        <v>14.63</v>
      </c>
      <c r="CM3078" s="10">
        <v>14.63</v>
      </c>
      <c r="CN3078" t="s">
        <v>137</v>
      </c>
      <c r="CO3078" t="s">
        <v>140</v>
      </c>
      <c r="CP3078" t="s">
        <v>138</v>
      </c>
      <c r="CR3078" t="s">
        <v>117</v>
      </c>
      <c r="CS3078" t="s">
        <v>139</v>
      </c>
      <c r="CT3078" t="s">
        <v>140</v>
      </c>
      <c r="CU3078" t="s">
        <v>139</v>
      </c>
      <c r="CV3078" t="s">
        <v>140</v>
      </c>
      <c r="CW3078" t="s">
        <v>139</v>
      </c>
      <c r="CX3078" t="s">
        <v>140</v>
      </c>
      <c r="CY3078" t="s">
        <v>1167</v>
      </c>
      <c r="CZ3078" s="8">
        <v>16702352375</v>
      </c>
      <c r="DA3078" t="s">
        <v>9039</v>
      </c>
      <c r="DB3078" t="s">
        <v>309</v>
      </c>
      <c r="DC3078" t="s">
        <v>139</v>
      </c>
      <c r="DD3078" t="s">
        <v>117</v>
      </c>
      <c r="DE3078" t="s">
        <v>1530</v>
      </c>
      <c r="DF3078" t="s">
        <v>1531</v>
      </c>
      <c r="DG3078" t="s">
        <v>1532</v>
      </c>
      <c r="DH3078" t="s">
        <v>1156</v>
      </c>
      <c r="DI3078" t="s">
        <v>1153</v>
      </c>
      <c r="DJ3078" t="s">
        <v>1162</v>
      </c>
    </row>
    <row r="3079" spans="1:114" ht="15" customHeight="1" x14ac:dyDescent="0.35">
      <c r="A3079" t="s">
        <v>11840</v>
      </c>
      <c r="B3079" t="s">
        <v>144</v>
      </c>
      <c r="C3079" s="1">
        <v>45821</v>
      </c>
      <c r="D3079" s="1">
        <v>45874</v>
      </c>
      <c r="E3079" t="s">
        <v>116</v>
      </c>
      <c r="F3079" s="1">
        <v>45923</v>
      </c>
      <c r="G3079" t="s">
        <v>117</v>
      </c>
      <c r="H3079" t="s">
        <v>117</v>
      </c>
      <c r="I3079" t="s">
        <v>117</v>
      </c>
      <c r="J3079" t="s">
        <v>9783</v>
      </c>
      <c r="K3079" t="s">
        <v>9032</v>
      </c>
      <c r="L3079" t="s">
        <v>9033</v>
      </c>
      <c r="M3079" t="s">
        <v>9785</v>
      </c>
      <c r="N3079" t="s">
        <v>136</v>
      </c>
      <c r="O3079" t="s">
        <v>121</v>
      </c>
      <c r="P3079" s="6">
        <v>96950</v>
      </c>
      <c r="Q3079" t="s">
        <v>122</v>
      </c>
      <c r="S3079" s="8">
        <v>16702352375</v>
      </c>
      <c r="U3079" t="s">
        <v>9035</v>
      </c>
      <c r="V3079">
        <v>236115</v>
      </c>
      <c r="W3079" t="s">
        <v>124</v>
      </c>
      <c r="Y3079" t="s">
        <v>9036</v>
      </c>
      <c r="Z3079" t="s">
        <v>9037</v>
      </c>
      <c r="AA3079" t="s">
        <v>9786</v>
      </c>
      <c r="AB3079" t="s">
        <v>11831</v>
      </c>
      <c r="AC3079" t="s">
        <v>9033</v>
      </c>
      <c r="AD3079" t="s">
        <v>9785</v>
      </c>
      <c r="AE3079" t="s">
        <v>136</v>
      </c>
      <c r="AF3079" t="s">
        <v>121</v>
      </c>
      <c r="AG3079" s="6">
        <v>96950</v>
      </c>
      <c r="AH3079" t="s">
        <v>122</v>
      </c>
      <c r="AJ3079" s="8">
        <v>16702352375</v>
      </c>
      <c r="AL3079" t="s">
        <v>9039</v>
      </c>
      <c r="BE3079" t="str">
        <f>"49-9071.00"</f>
        <v>49-9071.00</v>
      </c>
      <c r="BF3079" t="s">
        <v>156</v>
      </c>
      <c r="BG3079" t="s">
        <v>11832</v>
      </c>
      <c r="BH3079" t="s">
        <v>156</v>
      </c>
      <c r="BI3079">
        <v>10</v>
      </c>
      <c r="BJ3079">
        <v>10</v>
      </c>
      <c r="BK3079" s="1">
        <v>45925</v>
      </c>
      <c r="BL3079" s="1">
        <v>46289</v>
      </c>
      <c r="BM3079" s="1">
        <v>45925</v>
      </c>
      <c r="BN3079" s="1">
        <v>46289</v>
      </c>
      <c r="BO3079">
        <v>35</v>
      </c>
      <c r="BP3079">
        <v>0</v>
      </c>
      <c r="BQ3079">
        <v>7</v>
      </c>
      <c r="BR3079">
        <v>7</v>
      </c>
      <c r="BS3079">
        <v>7</v>
      </c>
      <c r="BT3079">
        <v>7</v>
      </c>
      <c r="BU3079">
        <v>7</v>
      </c>
      <c r="BV3079">
        <v>0</v>
      </c>
      <c r="BW3079" t="str">
        <f>"8:00 AM"</f>
        <v>8:00 AM</v>
      </c>
      <c r="BX3079" t="str">
        <f>"4:00 PM"</f>
        <v>4:00 PM</v>
      </c>
      <c r="BY3079" t="s">
        <v>159</v>
      </c>
      <c r="BZ3079">
        <v>0</v>
      </c>
      <c r="CA3079">
        <v>24</v>
      </c>
      <c r="CB3079" t="s">
        <v>117</v>
      </c>
      <c r="CD3079" t="s">
        <v>11841</v>
      </c>
      <c r="CE3079" t="s">
        <v>11834</v>
      </c>
      <c r="CF3079" t="s">
        <v>140</v>
      </c>
      <c r="CG3079" t="s">
        <v>136</v>
      </c>
      <c r="CH3079" t="s">
        <v>121</v>
      </c>
      <c r="CI3079" s="6">
        <v>96950</v>
      </c>
      <c r="CJ3079" s="10">
        <v>9.75</v>
      </c>
      <c r="CK3079" s="10">
        <v>9.75</v>
      </c>
      <c r="CL3079" s="10">
        <v>14.63</v>
      </c>
      <c r="CM3079" s="10">
        <v>14.63</v>
      </c>
      <c r="CN3079" t="s">
        <v>137</v>
      </c>
      <c r="CO3079" t="s">
        <v>140</v>
      </c>
      <c r="CP3079" t="s">
        <v>138</v>
      </c>
      <c r="CR3079" t="s">
        <v>117</v>
      </c>
      <c r="CS3079" t="s">
        <v>139</v>
      </c>
      <c r="CT3079" t="s">
        <v>140</v>
      </c>
      <c r="CU3079" t="s">
        <v>139</v>
      </c>
      <c r="CV3079" t="s">
        <v>140</v>
      </c>
      <c r="CW3079" t="s">
        <v>139</v>
      </c>
      <c r="CX3079" t="s">
        <v>140</v>
      </c>
      <c r="CY3079" t="s">
        <v>1167</v>
      </c>
      <c r="CZ3079" s="8">
        <v>16702352375</v>
      </c>
      <c r="DA3079" t="s">
        <v>9039</v>
      </c>
      <c r="DB3079" t="s">
        <v>309</v>
      </c>
      <c r="DC3079" t="s">
        <v>139</v>
      </c>
      <c r="DD3079" t="s">
        <v>117</v>
      </c>
      <c r="DE3079" t="s">
        <v>1530</v>
      </c>
      <c r="DF3079" t="s">
        <v>1531</v>
      </c>
      <c r="DG3079" t="s">
        <v>1532</v>
      </c>
      <c r="DH3079" t="s">
        <v>1156</v>
      </c>
      <c r="DI3079" t="s">
        <v>1153</v>
      </c>
      <c r="DJ3079" t="s">
        <v>1162</v>
      </c>
    </row>
    <row r="3080" spans="1:114" ht="15" customHeight="1" x14ac:dyDescent="0.35">
      <c r="A3080" t="s">
        <v>15078</v>
      </c>
      <c r="B3080" t="s">
        <v>144</v>
      </c>
      <c r="C3080" s="1">
        <v>45821</v>
      </c>
      <c r="D3080" s="1">
        <v>45874</v>
      </c>
      <c r="E3080" t="s">
        <v>116</v>
      </c>
      <c r="F3080" s="1">
        <v>45929</v>
      </c>
      <c r="G3080" t="s">
        <v>139</v>
      </c>
      <c r="H3080" t="s">
        <v>117</v>
      </c>
      <c r="I3080" t="s">
        <v>117</v>
      </c>
      <c r="J3080" t="s">
        <v>7708</v>
      </c>
      <c r="K3080" t="s">
        <v>7709</v>
      </c>
      <c r="L3080" t="s">
        <v>7710</v>
      </c>
      <c r="M3080" t="s">
        <v>7711</v>
      </c>
      <c r="N3080" t="s">
        <v>136</v>
      </c>
      <c r="O3080" t="s">
        <v>121</v>
      </c>
      <c r="P3080" s="6">
        <v>96950</v>
      </c>
      <c r="Q3080" t="s">
        <v>122</v>
      </c>
      <c r="S3080" s="8">
        <v>16707830213</v>
      </c>
      <c r="U3080" t="s">
        <v>3765</v>
      </c>
      <c r="V3080">
        <v>531110</v>
      </c>
      <c r="W3080" t="s">
        <v>124</v>
      </c>
      <c r="Y3080" t="s">
        <v>7712</v>
      </c>
      <c r="Z3080" t="s">
        <v>7713</v>
      </c>
      <c r="AA3080" t="s">
        <v>140</v>
      </c>
      <c r="AB3080" t="s">
        <v>474</v>
      </c>
      <c r="AC3080" t="s">
        <v>7316</v>
      </c>
      <c r="AD3080" t="s">
        <v>7710</v>
      </c>
      <c r="AE3080" t="s">
        <v>136</v>
      </c>
      <c r="AF3080" t="s">
        <v>121</v>
      </c>
      <c r="AG3080" s="6">
        <v>96950</v>
      </c>
      <c r="AH3080" t="s">
        <v>122</v>
      </c>
      <c r="AJ3080" s="8">
        <v>16707830213</v>
      </c>
      <c r="AL3080" t="s">
        <v>3768</v>
      </c>
      <c r="BE3080" t="str">
        <f>"49-9071.00"</f>
        <v>49-9071.00</v>
      </c>
      <c r="BF3080" t="s">
        <v>156</v>
      </c>
      <c r="BG3080" t="s">
        <v>7715</v>
      </c>
      <c r="BH3080" t="s">
        <v>7521</v>
      </c>
      <c r="BI3080">
        <v>5</v>
      </c>
      <c r="BJ3080">
        <v>5</v>
      </c>
      <c r="BK3080" s="1">
        <v>45931</v>
      </c>
      <c r="BL3080" s="1">
        <v>47026</v>
      </c>
      <c r="BM3080" s="1">
        <v>45931</v>
      </c>
      <c r="BN3080" s="1">
        <v>47026</v>
      </c>
      <c r="BO3080">
        <v>40</v>
      </c>
      <c r="BP3080">
        <v>0</v>
      </c>
      <c r="BQ3080">
        <v>8</v>
      </c>
      <c r="BR3080">
        <v>8</v>
      </c>
      <c r="BS3080">
        <v>8</v>
      </c>
      <c r="BT3080">
        <v>8</v>
      </c>
      <c r="BU3080">
        <v>8</v>
      </c>
      <c r="BV3080">
        <v>0</v>
      </c>
      <c r="BW3080" t="str">
        <f>"8:00 AM"</f>
        <v>8:00 AM</v>
      </c>
      <c r="BX3080" t="str">
        <f>"5:00 PM"</f>
        <v>5:00 PM</v>
      </c>
      <c r="BY3080" t="s">
        <v>159</v>
      </c>
      <c r="BZ3080">
        <v>0</v>
      </c>
      <c r="CA3080">
        <v>24</v>
      </c>
      <c r="CB3080" t="s">
        <v>117</v>
      </c>
      <c r="CD3080" t="s">
        <v>15079</v>
      </c>
      <c r="CE3080" t="s">
        <v>2855</v>
      </c>
      <c r="CF3080" t="s">
        <v>140</v>
      </c>
      <c r="CG3080" t="s">
        <v>136</v>
      </c>
      <c r="CH3080" t="s">
        <v>121</v>
      </c>
      <c r="CI3080" s="6">
        <v>96950</v>
      </c>
      <c r="CJ3080" s="10">
        <v>9.75</v>
      </c>
      <c r="CK3080" s="10">
        <v>9.75</v>
      </c>
      <c r="CL3080" s="10">
        <v>14.63</v>
      </c>
      <c r="CM3080" s="10">
        <v>14.63</v>
      </c>
      <c r="CN3080" t="s">
        <v>137</v>
      </c>
      <c r="CO3080" t="s">
        <v>140</v>
      </c>
      <c r="CP3080" t="s">
        <v>138</v>
      </c>
      <c r="CR3080" t="s">
        <v>117</v>
      </c>
      <c r="CS3080" t="s">
        <v>139</v>
      </c>
      <c r="CT3080" t="s">
        <v>140</v>
      </c>
      <c r="CU3080" t="s">
        <v>139</v>
      </c>
      <c r="CV3080" t="s">
        <v>140</v>
      </c>
      <c r="CW3080" t="s">
        <v>139</v>
      </c>
      <c r="CX3080" t="s">
        <v>140</v>
      </c>
      <c r="CY3080" t="s">
        <v>1167</v>
      </c>
      <c r="CZ3080" s="8">
        <v>16707830213</v>
      </c>
      <c r="DA3080" t="s">
        <v>3768</v>
      </c>
      <c r="DB3080" t="s">
        <v>309</v>
      </c>
      <c r="DC3080" t="s">
        <v>139</v>
      </c>
      <c r="DD3080" t="s">
        <v>117</v>
      </c>
      <c r="DE3080" t="s">
        <v>1530</v>
      </c>
      <c r="DF3080" t="s">
        <v>1531</v>
      </c>
      <c r="DG3080" t="s">
        <v>1532</v>
      </c>
      <c r="DH3080" t="s">
        <v>1156</v>
      </c>
      <c r="DI3080" t="s">
        <v>1153</v>
      </c>
      <c r="DJ3080" t="s">
        <v>1162</v>
      </c>
    </row>
    <row r="3081" spans="1:114" ht="15" customHeight="1" x14ac:dyDescent="0.35">
      <c r="A3081" t="s">
        <v>11810</v>
      </c>
      <c r="B3081" t="s">
        <v>144</v>
      </c>
      <c r="C3081" s="1">
        <v>45821</v>
      </c>
      <c r="D3081" s="1">
        <v>45874</v>
      </c>
      <c r="E3081" t="s">
        <v>116</v>
      </c>
      <c r="F3081" s="1">
        <v>45929</v>
      </c>
      <c r="G3081" t="s">
        <v>117</v>
      </c>
      <c r="H3081" t="s">
        <v>117</v>
      </c>
      <c r="I3081" t="s">
        <v>117</v>
      </c>
      <c r="J3081" t="s">
        <v>11811</v>
      </c>
      <c r="K3081" t="s">
        <v>11812</v>
      </c>
      <c r="L3081" t="s">
        <v>11813</v>
      </c>
      <c r="M3081" t="s">
        <v>11814</v>
      </c>
      <c r="N3081" t="s">
        <v>120</v>
      </c>
      <c r="O3081" t="s">
        <v>121</v>
      </c>
      <c r="P3081" s="6">
        <v>96950</v>
      </c>
      <c r="Q3081" t="s">
        <v>122</v>
      </c>
      <c r="S3081" s="8">
        <v>16702358901</v>
      </c>
      <c r="U3081" t="s">
        <v>11815</v>
      </c>
      <c r="V3081">
        <v>811412</v>
      </c>
      <c r="W3081" t="s">
        <v>124</v>
      </c>
      <c r="Y3081" t="s">
        <v>11816</v>
      </c>
      <c r="Z3081" t="s">
        <v>11817</v>
      </c>
      <c r="AB3081" t="s">
        <v>1428</v>
      </c>
      <c r="AC3081" t="s">
        <v>11813</v>
      </c>
      <c r="AD3081" t="s">
        <v>11814</v>
      </c>
      <c r="AE3081" t="s">
        <v>120</v>
      </c>
      <c r="AF3081" t="s">
        <v>121</v>
      </c>
      <c r="AG3081" s="6">
        <v>96950</v>
      </c>
      <c r="AH3081" t="s">
        <v>122</v>
      </c>
      <c r="AJ3081" s="8">
        <v>16702358901</v>
      </c>
      <c r="AL3081" t="s">
        <v>11818</v>
      </c>
      <c r="BE3081" t="str">
        <f>"49-9021.00"</f>
        <v>49-9021.00</v>
      </c>
      <c r="BF3081" t="s">
        <v>239</v>
      </c>
      <c r="BG3081" t="s">
        <v>11819</v>
      </c>
      <c r="BH3081" t="s">
        <v>9521</v>
      </c>
      <c r="BI3081">
        <v>1</v>
      </c>
      <c r="BJ3081">
        <v>1</v>
      </c>
      <c r="BK3081" s="1">
        <v>45931</v>
      </c>
      <c r="BL3081" s="1">
        <v>46295</v>
      </c>
      <c r="BM3081" s="1">
        <v>45931</v>
      </c>
      <c r="BN3081" s="1">
        <v>46295</v>
      </c>
      <c r="BO3081">
        <v>40</v>
      </c>
      <c r="BP3081">
        <v>0</v>
      </c>
      <c r="BQ3081">
        <v>8</v>
      </c>
      <c r="BR3081">
        <v>8</v>
      </c>
      <c r="BS3081">
        <v>8</v>
      </c>
      <c r="BT3081">
        <v>8</v>
      </c>
      <c r="BU3081">
        <v>8</v>
      </c>
      <c r="BV3081">
        <v>0</v>
      </c>
      <c r="BW3081" t="str">
        <f>"8:30 AM"</f>
        <v>8:30 AM</v>
      </c>
      <c r="BX3081" t="str">
        <f>"5:30 PM"</f>
        <v>5:30 PM</v>
      </c>
      <c r="BY3081" t="s">
        <v>159</v>
      </c>
      <c r="BZ3081">
        <v>0</v>
      </c>
      <c r="CA3081">
        <v>12</v>
      </c>
      <c r="CB3081" t="s">
        <v>117</v>
      </c>
      <c r="CD3081" s="2" t="s">
        <v>11820</v>
      </c>
      <c r="CE3081" t="s">
        <v>11813</v>
      </c>
      <c r="CG3081" t="s">
        <v>120</v>
      </c>
      <c r="CH3081" t="s">
        <v>121</v>
      </c>
      <c r="CI3081" s="6">
        <v>96950</v>
      </c>
      <c r="CJ3081" s="10">
        <v>10.74</v>
      </c>
      <c r="CK3081" s="10">
        <v>10.74</v>
      </c>
      <c r="CL3081" s="10">
        <v>0</v>
      </c>
      <c r="CM3081" s="10">
        <v>0</v>
      </c>
      <c r="CN3081" t="s">
        <v>137</v>
      </c>
      <c r="CO3081" t="s">
        <v>140</v>
      </c>
      <c r="CP3081" t="s">
        <v>138</v>
      </c>
      <c r="CR3081" t="s">
        <v>117</v>
      </c>
      <c r="CS3081" t="s">
        <v>139</v>
      </c>
      <c r="CT3081" t="s">
        <v>140</v>
      </c>
      <c r="CU3081" t="s">
        <v>140</v>
      </c>
      <c r="CV3081" t="s">
        <v>140</v>
      </c>
      <c r="CW3081" t="s">
        <v>139</v>
      </c>
      <c r="CX3081" t="s">
        <v>140</v>
      </c>
      <c r="CY3081" t="s">
        <v>133</v>
      </c>
      <c r="CZ3081" s="8">
        <v>16702358901</v>
      </c>
      <c r="DA3081" t="s">
        <v>11821</v>
      </c>
      <c r="DB3081" t="s">
        <v>140</v>
      </c>
      <c r="DC3081" t="s">
        <v>139</v>
      </c>
      <c r="DD3081" t="s">
        <v>117</v>
      </c>
    </row>
    <row r="3082" spans="1:114" ht="15" customHeight="1" x14ac:dyDescent="0.35">
      <c r="A3082" t="s">
        <v>9874</v>
      </c>
      <c r="B3082" t="s">
        <v>144</v>
      </c>
      <c r="C3082" s="1">
        <v>45824</v>
      </c>
      <c r="D3082" s="1">
        <v>45874</v>
      </c>
      <c r="E3082" t="s">
        <v>211</v>
      </c>
      <c r="G3082" t="s">
        <v>117</v>
      </c>
      <c r="H3082" t="s">
        <v>117</v>
      </c>
      <c r="I3082" t="s">
        <v>117</v>
      </c>
      <c r="J3082" t="s">
        <v>707</v>
      </c>
      <c r="K3082" t="s">
        <v>140</v>
      </c>
      <c r="L3082" t="s">
        <v>708</v>
      </c>
      <c r="M3082" t="s">
        <v>709</v>
      </c>
      <c r="N3082" t="s">
        <v>710</v>
      </c>
      <c r="O3082" t="s">
        <v>121</v>
      </c>
      <c r="P3082" s="6">
        <v>96950</v>
      </c>
      <c r="Q3082" t="s">
        <v>122</v>
      </c>
      <c r="R3082" t="s">
        <v>140</v>
      </c>
      <c r="S3082" s="8">
        <v>16703227345</v>
      </c>
      <c r="U3082" t="s">
        <v>711</v>
      </c>
      <c r="V3082">
        <v>48831</v>
      </c>
      <c r="W3082" t="s">
        <v>124</v>
      </c>
      <c r="Y3082" t="s">
        <v>712</v>
      </c>
      <c r="Z3082" t="s">
        <v>713</v>
      </c>
      <c r="AA3082" t="s">
        <v>714</v>
      </c>
      <c r="AB3082" t="s">
        <v>715</v>
      </c>
      <c r="AC3082" t="s">
        <v>708</v>
      </c>
      <c r="AD3082" t="s">
        <v>709</v>
      </c>
      <c r="AE3082" t="s">
        <v>710</v>
      </c>
      <c r="AF3082" t="s">
        <v>121</v>
      </c>
      <c r="AG3082" s="6">
        <v>96950</v>
      </c>
      <c r="AH3082" t="s">
        <v>122</v>
      </c>
      <c r="AJ3082" s="8">
        <v>16716877345</v>
      </c>
      <c r="AL3082" t="s">
        <v>716</v>
      </c>
      <c r="AM3082" t="s">
        <v>717</v>
      </c>
      <c r="AN3082" t="s">
        <v>718</v>
      </c>
      <c r="AO3082" t="s">
        <v>719</v>
      </c>
      <c r="AP3082" t="s">
        <v>720</v>
      </c>
      <c r="AQ3082" t="s">
        <v>721</v>
      </c>
      <c r="AR3082" t="s">
        <v>722</v>
      </c>
      <c r="AS3082" t="s">
        <v>577</v>
      </c>
      <c r="AT3082" t="s">
        <v>578</v>
      </c>
      <c r="AU3082" s="6">
        <v>96913</v>
      </c>
      <c r="AV3082" t="s">
        <v>122</v>
      </c>
      <c r="AX3082" s="8">
        <v>16716461222</v>
      </c>
      <c r="AY3082">
        <v>111</v>
      </c>
      <c r="AZ3082" t="s">
        <v>723</v>
      </c>
      <c r="BA3082" t="s">
        <v>724</v>
      </c>
      <c r="BB3082" t="s">
        <v>725</v>
      </c>
      <c r="BC3082" t="s">
        <v>578</v>
      </c>
      <c r="BD3082" t="s">
        <v>726</v>
      </c>
      <c r="BE3082" t="str">
        <f>"49-9041.00"</f>
        <v>49-9041.00</v>
      </c>
      <c r="BF3082" t="s">
        <v>2960</v>
      </c>
      <c r="BG3082" t="s">
        <v>9875</v>
      </c>
      <c r="BH3082" t="s">
        <v>6879</v>
      </c>
      <c r="BI3082">
        <v>2</v>
      </c>
      <c r="BJ3082">
        <v>2</v>
      </c>
      <c r="BK3082" s="1">
        <v>45931</v>
      </c>
      <c r="BL3082" s="1">
        <v>46295</v>
      </c>
      <c r="BM3082" s="1">
        <v>45931</v>
      </c>
      <c r="BN3082" s="1">
        <v>46295</v>
      </c>
      <c r="BO3082">
        <v>40</v>
      </c>
      <c r="BP3082">
        <v>0</v>
      </c>
      <c r="BQ3082">
        <v>8</v>
      </c>
      <c r="BR3082">
        <v>8</v>
      </c>
      <c r="BS3082">
        <v>8</v>
      </c>
      <c r="BT3082">
        <v>8</v>
      </c>
      <c r="BU3082">
        <v>8</v>
      </c>
      <c r="BV3082">
        <v>0</v>
      </c>
      <c r="BW3082" t="str">
        <f>"8:00 AM"</f>
        <v>8:00 AM</v>
      </c>
      <c r="BX3082" t="str">
        <f>"5:00 PM"</f>
        <v>5:00 PM</v>
      </c>
      <c r="BY3082" t="s">
        <v>159</v>
      </c>
      <c r="BZ3082">
        <v>0</v>
      </c>
      <c r="CA3082">
        <v>24</v>
      </c>
      <c r="CB3082" t="s">
        <v>117</v>
      </c>
      <c r="CD3082" t="s">
        <v>9360</v>
      </c>
      <c r="CE3082" t="s">
        <v>708</v>
      </c>
      <c r="CF3082" t="s">
        <v>709</v>
      </c>
      <c r="CG3082" t="s">
        <v>710</v>
      </c>
      <c r="CH3082" t="s">
        <v>121</v>
      </c>
      <c r="CI3082" s="6">
        <v>96950</v>
      </c>
      <c r="CJ3082" s="10">
        <v>14.5</v>
      </c>
      <c r="CK3082" s="10">
        <v>14.5</v>
      </c>
      <c r="CL3082" s="10">
        <v>21.75</v>
      </c>
      <c r="CM3082" s="10">
        <v>21.75</v>
      </c>
      <c r="CN3082" t="s">
        <v>137</v>
      </c>
      <c r="CO3082" t="s">
        <v>133</v>
      </c>
      <c r="CP3082" t="s">
        <v>138</v>
      </c>
      <c r="CR3082" t="s">
        <v>117</v>
      </c>
      <c r="CS3082" t="s">
        <v>139</v>
      </c>
      <c r="CT3082" t="s">
        <v>139</v>
      </c>
      <c r="CU3082" t="s">
        <v>139</v>
      </c>
      <c r="CV3082" t="s">
        <v>140</v>
      </c>
      <c r="CW3082" t="s">
        <v>139</v>
      </c>
      <c r="CX3082" t="s">
        <v>140</v>
      </c>
      <c r="CY3082" t="s">
        <v>731</v>
      </c>
      <c r="CZ3082" s="8">
        <v>16703227345</v>
      </c>
      <c r="DA3082" t="s">
        <v>716</v>
      </c>
      <c r="DB3082" t="s">
        <v>140</v>
      </c>
      <c r="DC3082" t="s">
        <v>139</v>
      </c>
      <c r="DD3082" t="s">
        <v>117</v>
      </c>
    </row>
    <row r="3083" spans="1:114" ht="15" customHeight="1" x14ac:dyDescent="0.35">
      <c r="A3083" t="s">
        <v>15022</v>
      </c>
      <c r="B3083" t="s">
        <v>144</v>
      </c>
      <c r="C3083" s="1">
        <v>45824</v>
      </c>
      <c r="D3083" s="1">
        <v>45874</v>
      </c>
      <c r="E3083" t="s">
        <v>116</v>
      </c>
      <c r="F3083" s="1">
        <v>45929</v>
      </c>
      <c r="G3083" t="s">
        <v>139</v>
      </c>
      <c r="H3083" t="s">
        <v>117</v>
      </c>
      <c r="I3083" t="s">
        <v>117</v>
      </c>
      <c r="J3083" t="s">
        <v>12435</v>
      </c>
      <c r="L3083" t="s">
        <v>12436</v>
      </c>
      <c r="M3083" t="s">
        <v>13777</v>
      </c>
      <c r="N3083" t="s">
        <v>120</v>
      </c>
      <c r="O3083" t="s">
        <v>121</v>
      </c>
      <c r="P3083" s="6">
        <v>96950</v>
      </c>
      <c r="Q3083" t="s">
        <v>122</v>
      </c>
      <c r="R3083" t="s">
        <v>140</v>
      </c>
      <c r="S3083" s="8">
        <v>16703238848</v>
      </c>
      <c r="U3083" t="s">
        <v>12438</v>
      </c>
      <c r="V3083">
        <v>72111</v>
      </c>
      <c r="W3083" t="s">
        <v>124</v>
      </c>
      <c r="Y3083" t="s">
        <v>8678</v>
      </c>
      <c r="Z3083" t="s">
        <v>8679</v>
      </c>
      <c r="AB3083" t="s">
        <v>128</v>
      </c>
      <c r="AC3083" t="s">
        <v>12436</v>
      </c>
      <c r="AD3083" t="s">
        <v>13777</v>
      </c>
      <c r="AE3083" t="s">
        <v>120</v>
      </c>
      <c r="AF3083" t="s">
        <v>121</v>
      </c>
      <c r="AG3083" s="6">
        <v>96950</v>
      </c>
      <c r="AH3083" t="s">
        <v>122</v>
      </c>
      <c r="AJ3083" s="8">
        <v>16703238848</v>
      </c>
      <c r="AL3083" t="s">
        <v>12439</v>
      </c>
      <c r="BE3083" t="str">
        <f>"49-9071.00"</f>
        <v>49-9071.00</v>
      </c>
      <c r="BF3083" t="s">
        <v>156</v>
      </c>
      <c r="BG3083" t="s">
        <v>13778</v>
      </c>
      <c r="BH3083" t="s">
        <v>13779</v>
      </c>
      <c r="BI3083">
        <v>10</v>
      </c>
      <c r="BJ3083">
        <v>10</v>
      </c>
      <c r="BK3083" s="1">
        <v>45931</v>
      </c>
      <c r="BL3083" s="1">
        <v>47026</v>
      </c>
      <c r="BM3083" s="1">
        <v>45931</v>
      </c>
      <c r="BN3083" s="1">
        <v>47026</v>
      </c>
      <c r="BO3083">
        <v>35</v>
      </c>
      <c r="BP3083">
        <v>0</v>
      </c>
      <c r="BQ3083">
        <v>7</v>
      </c>
      <c r="BR3083">
        <v>7</v>
      </c>
      <c r="BS3083">
        <v>7</v>
      </c>
      <c r="BT3083">
        <v>7</v>
      </c>
      <c r="BU3083">
        <v>7</v>
      </c>
      <c r="BV3083">
        <v>0</v>
      </c>
      <c r="BW3083" t="str">
        <f>"9:00 AM"</f>
        <v>9:00 AM</v>
      </c>
      <c r="BX3083" t="str">
        <f>"5:00 PM"</f>
        <v>5:00 PM</v>
      </c>
      <c r="BY3083" t="s">
        <v>159</v>
      </c>
      <c r="BZ3083">
        <v>0</v>
      </c>
      <c r="CA3083">
        <v>12</v>
      </c>
      <c r="CB3083" t="s">
        <v>117</v>
      </c>
      <c r="CD3083" t="s">
        <v>12492</v>
      </c>
      <c r="CE3083" t="s">
        <v>12436</v>
      </c>
      <c r="CF3083" t="s">
        <v>13777</v>
      </c>
      <c r="CG3083" t="s">
        <v>120</v>
      </c>
      <c r="CH3083" t="s">
        <v>121</v>
      </c>
      <c r="CI3083" s="6">
        <v>96950</v>
      </c>
      <c r="CJ3083" s="10">
        <v>9.75</v>
      </c>
      <c r="CK3083" s="10">
        <v>9.75</v>
      </c>
      <c r="CL3083" s="10">
        <v>14.63</v>
      </c>
      <c r="CM3083" s="10">
        <v>14.63</v>
      </c>
      <c r="CN3083" t="s">
        <v>137</v>
      </c>
      <c r="CO3083" t="s">
        <v>140</v>
      </c>
      <c r="CP3083" t="s">
        <v>138</v>
      </c>
      <c r="CR3083" t="s">
        <v>117</v>
      </c>
      <c r="CS3083" t="s">
        <v>139</v>
      </c>
      <c r="CT3083" t="s">
        <v>140</v>
      </c>
      <c r="CU3083" t="s">
        <v>139</v>
      </c>
      <c r="CV3083" t="s">
        <v>140</v>
      </c>
      <c r="CW3083" t="s">
        <v>139</v>
      </c>
      <c r="CX3083" t="s">
        <v>140</v>
      </c>
      <c r="CY3083" t="s">
        <v>140</v>
      </c>
      <c r="CZ3083" s="8">
        <v>16703238848</v>
      </c>
      <c r="DA3083" t="s">
        <v>12439</v>
      </c>
      <c r="DB3083" t="s">
        <v>140</v>
      </c>
      <c r="DC3083" t="s">
        <v>139</v>
      </c>
      <c r="DD3083" t="s">
        <v>117</v>
      </c>
    </row>
    <row r="3084" spans="1:114" ht="15" customHeight="1" x14ac:dyDescent="0.35">
      <c r="A3084" t="s">
        <v>11862</v>
      </c>
      <c r="B3084" t="s">
        <v>144</v>
      </c>
      <c r="C3084" s="1">
        <v>45825</v>
      </c>
      <c r="D3084" s="1">
        <v>45874</v>
      </c>
      <c r="E3084" t="s">
        <v>211</v>
      </c>
      <c r="G3084" t="s">
        <v>117</v>
      </c>
      <c r="H3084" t="s">
        <v>117</v>
      </c>
      <c r="I3084" t="s">
        <v>117</v>
      </c>
      <c r="J3084" t="s">
        <v>11863</v>
      </c>
      <c r="L3084" t="s">
        <v>2140</v>
      </c>
      <c r="M3084" t="s">
        <v>11864</v>
      </c>
      <c r="N3084" t="s">
        <v>120</v>
      </c>
      <c r="O3084" t="s">
        <v>121</v>
      </c>
      <c r="P3084" s="6">
        <v>96950</v>
      </c>
      <c r="Q3084" t="s">
        <v>122</v>
      </c>
      <c r="S3084" s="8">
        <v>16702349110</v>
      </c>
      <c r="U3084" t="s">
        <v>11865</v>
      </c>
      <c r="V3084">
        <v>54138</v>
      </c>
      <c r="W3084" t="s">
        <v>124</v>
      </c>
      <c r="Y3084" t="s">
        <v>2143</v>
      </c>
      <c r="Z3084" t="s">
        <v>2144</v>
      </c>
      <c r="AB3084" t="s">
        <v>11866</v>
      </c>
      <c r="AC3084" t="s">
        <v>2140</v>
      </c>
      <c r="AD3084" t="s">
        <v>11867</v>
      </c>
      <c r="AE3084" t="s">
        <v>136</v>
      </c>
      <c r="AF3084" t="s">
        <v>121</v>
      </c>
      <c r="AG3084" s="6">
        <v>96950</v>
      </c>
      <c r="AH3084" t="s">
        <v>122</v>
      </c>
      <c r="AJ3084" s="8">
        <v>16702349110</v>
      </c>
      <c r="AL3084" t="s">
        <v>11868</v>
      </c>
      <c r="BE3084" t="str">
        <f>"19-4099.01"</f>
        <v>19-4099.01</v>
      </c>
      <c r="BF3084" t="s">
        <v>11869</v>
      </c>
      <c r="BG3084" t="s">
        <v>11870</v>
      </c>
      <c r="BH3084" t="s">
        <v>11871</v>
      </c>
      <c r="BI3084">
        <v>1</v>
      </c>
      <c r="BJ3084">
        <v>1</v>
      </c>
      <c r="BK3084" s="1">
        <v>45931</v>
      </c>
      <c r="BL3084" s="1">
        <v>46295</v>
      </c>
      <c r="BM3084" s="1">
        <v>45931</v>
      </c>
      <c r="BN3084" s="1">
        <v>46295</v>
      </c>
      <c r="BO3084">
        <v>35</v>
      </c>
      <c r="BP3084">
        <v>0</v>
      </c>
      <c r="BQ3084">
        <v>7</v>
      </c>
      <c r="BR3084">
        <v>7</v>
      </c>
      <c r="BS3084">
        <v>7</v>
      </c>
      <c r="BT3084">
        <v>7</v>
      </c>
      <c r="BU3084">
        <v>7</v>
      </c>
      <c r="BV3084">
        <v>0</v>
      </c>
      <c r="BW3084" t="str">
        <f>"9:00 AM"</f>
        <v>9:00 AM</v>
      </c>
      <c r="BX3084" t="str">
        <f>"5:00 PM"</f>
        <v>5:00 PM</v>
      </c>
      <c r="BY3084" t="s">
        <v>459</v>
      </c>
      <c r="BZ3084">
        <v>0</v>
      </c>
      <c r="CA3084">
        <v>24</v>
      </c>
      <c r="CB3084" t="s">
        <v>117</v>
      </c>
      <c r="CD3084" s="2" t="s">
        <v>11872</v>
      </c>
      <c r="CE3084" t="s">
        <v>11873</v>
      </c>
      <c r="CG3084" t="s">
        <v>120</v>
      </c>
      <c r="CH3084" t="s">
        <v>121</v>
      </c>
      <c r="CI3084" s="6">
        <v>96950</v>
      </c>
      <c r="CJ3084" s="10">
        <v>13.12</v>
      </c>
      <c r="CK3084" s="10">
        <v>13.12</v>
      </c>
      <c r="CL3084" s="10">
        <v>0</v>
      </c>
      <c r="CM3084" s="10">
        <v>0</v>
      </c>
      <c r="CN3084" t="s">
        <v>137</v>
      </c>
      <c r="CO3084">
        <v>0</v>
      </c>
      <c r="CP3084" t="s">
        <v>138</v>
      </c>
      <c r="CR3084" t="s">
        <v>117</v>
      </c>
      <c r="CS3084" t="s">
        <v>139</v>
      </c>
      <c r="CT3084" t="s">
        <v>140</v>
      </c>
      <c r="CU3084" t="s">
        <v>140</v>
      </c>
      <c r="CV3084" t="s">
        <v>140</v>
      </c>
      <c r="CW3084" t="s">
        <v>139</v>
      </c>
      <c r="CX3084" t="s">
        <v>140</v>
      </c>
      <c r="CY3084" s="2" t="s">
        <v>11874</v>
      </c>
      <c r="CZ3084" s="8">
        <v>16702330208</v>
      </c>
      <c r="DA3084" t="s">
        <v>11868</v>
      </c>
      <c r="DB3084" t="s">
        <v>164</v>
      </c>
      <c r="DC3084" t="s">
        <v>139</v>
      </c>
      <c r="DD3084" t="s">
        <v>117</v>
      </c>
    </row>
    <row r="3085" spans="1:114" ht="15" customHeight="1" x14ac:dyDescent="0.35">
      <c r="A3085" t="s">
        <v>13536</v>
      </c>
      <c r="B3085" t="s">
        <v>144</v>
      </c>
      <c r="C3085" s="1">
        <v>45825</v>
      </c>
      <c r="D3085" s="1">
        <v>45874</v>
      </c>
      <c r="E3085" t="s">
        <v>211</v>
      </c>
      <c r="G3085" t="s">
        <v>117</v>
      </c>
      <c r="H3085" t="s">
        <v>117</v>
      </c>
      <c r="I3085" t="s">
        <v>117</v>
      </c>
      <c r="J3085" t="s">
        <v>13537</v>
      </c>
      <c r="L3085" t="s">
        <v>2140</v>
      </c>
      <c r="M3085" t="s">
        <v>11867</v>
      </c>
      <c r="N3085" t="s">
        <v>120</v>
      </c>
      <c r="O3085" t="s">
        <v>121</v>
      </c>
      <c r="P3085" s="6">
        <v>96950</v>
      </c>
      <c r="Q3085" t="s">
        <v>122</v>
      </c>
      <c r="S3085" s="8">
        <v>16702349110</v>
      </c>
      <c r="U3085" t="s">
        <v>11865</v>
      </c>
      <c r="V3085">
        <v>54138</v>
      </c>
      <c r="W3085" t="s">
        <v>124</v>
      </c>
      <c r="Y3085" t="s">
        <v>13290</v>
      </c>
      <c r="Z3085" t="s">
        <v>13291</v>
      </c>
      <c r="AB3085" t="s">
        <v>1253</v>
      </c>
      <c r="AC3085" t="s">
        <v>2140</v>
      </c>
      <c r="AD3085" t="s">
        <v>11867</v>
      </c>
      <c r="AE3085" t="s">
        <v>120</v>
      </c>
      <c r="AF3085" t="s">
        <v>121</v>
      </c>
      <c r="AG3085" s="6">
        <v>96950</v>
      </c>
      <c r="AH3085" t="s">
        <v>122</v>
      </c>
      <c r="AJ3085" s="8">
        <v>16702349110</v>
      </c>
      <c r="AL3085" t="s">
        <v>11868</v>
      </c>
      <c r="BE3085" t="str">
        <f>"49-9071.00"</f>
        <v>49-9071.00</v>
      </c>
      <c r="BF3085" t="s">
        <v>156</v>
      </c>
      <c r="BG3085" t="s">
        <v>13538</v>
      </c>
      <c r="BH3085" t="s">
        <v>2149</v>
      </c>
      <c r="BI3085">
        <v>2</v>
      </c>
      <c r="BJ3085">
        <v>2</v>
      </c>
      <c r="BK3085" s="1">
        <v>45931</v>
      </c>
      <c r="BL3085" s="1">
        <v>46295</v>
      </c>
      <c r="BM3085" s="1">
        <v>45931</v>
      </c>
      <c r="BN3085" s="1">
        <v>46295</v>
      </c>
      <c r="BO3085">
        <v>35</v>
      </c>
      <c r="BP3085">
        <v>0</v>
      </c>
      <c r="BQ3085">
        <v>7</v>
      </c>
      <c r="BR3085">
        <v>7</v>
      </c>
      <c r="BS3085">
        <v>7</v>
      </c>
      <c r="BT3085">
        <v>7</v>
      </c>
      <c r="BU3085">
        <v>7</v>
      </c>
      <c r="BV3085">
        <v>0</v>
      </c>
      <c r="BW3085" t="str">
        <f>"8:00 AM"</f>
        <v>8:00 AM</v>
      </c>
      <c r="BX3085" t="str">
        <f>"5:00 PM"</f>
        <v>5:00 PM</v>
      </c>
      <c r="BY3085" t="s">
        <v>159</v>
      </c>
      <c r="BZ3085">
        <v>0</v>
      </c>
      <c r="CA3085">
        <v>24</v>
      </c>
      <c r="CB3085" t="s">
        <v>117</v>
      </c>
      <c r="CD3085" t="s">
        <v>13539</v>
      </c>
      <c r="CE3085" t="s">
        <v>11867</v>
      </c>
      <c r="CG3085" t="s">
        <v>120</v>
      </c>
      <c r="CH3085" t="s">
        <v>121</v>
      </c>
      <c r="CI3085" s="6">
        <v>96950</v>
      </c>
      <c r="CJ3085" s="10">
        <v>9.75</v>
      </c>
      <c r="CK3085" s="10">
        <v>9.75</v>
      </c>
      <c r="CL3085" s="10">
        <v>14.63</v>
      </c>
      <c r="CM3085" s="10">
        <v>14.63</v>
      </c>
      <c r="CN3085" t="s">
        <v>137</v>
      </c>
      <c r="CO3085" t="s">
        <v>194</v>
      </c>
      <c r="CP3085" t="s">
        <v>138</v>
      </c>
      <c r="CR3085" t="s">
        <v>117</v>
      </c>
      <c r="CS3085" t="s">
        <v>139</v>
      </c>
      <c r="CT3085" t="s">
        <v>140</v>
      </c>
      <c r="CU3085" t="s">
        <v>139</v>
      </c>
      <c r="CV3085" t="s">
        <v>140</v>
      </c>
      <c r="CW3085" t="s">
        <v>139</v>
      </c>
      <c r="CX3085" t="s">
        <v>140</v>
      </c>
      <c r="CY3085" s="2" t="s">
        <v>11874</v>
      </c>
      <c r="CZ3085" s="8">
        <v>16702330208</v>
      </c>
      <c r="DA3085" t="s">
        <v>11868</v>
      </c>
      <c r="DB3085" t="s">
        <v>164</v>
      </c>
      <c r="DC3085" t="s">
        <v>139</v>
      </c>
      <c r="DD3085" t="s">
        <v>117</v>
      </c>
    </row>
    <row r="3086" spans="1:114" ht="15" customHeight="1" x14ac:dyDescent="0.35">
      <c r="A3086" t="s">
        <v>16264</v>
      </c>
      <c r="B3086" t="s">
        <v>144</v>
      </c>
      <c r="C3086" s="1">
        <v>45825</v>
      </c>
      <c r="D3086" s="1">
        <v>45874</v>
      </c>
      <c r="E3086" t="s">
        <v>116</v>
      </c>
      <c r="F3086" s="1">
        <v>45929</v>
      </c>
      <c r="G3086" t="s">
        <v>117</v>
      </c>
      <c r="H3086" t="s">
        <v>117</v>
      </c>
      <c r="I3086" t="s">
        <v>117</v>
      </c>
      <c r="J3086" t="s">
        <v>11863</v>
      </c>
      <c r="L3086" t="s">
        <v>2140</v>
      </c>
      <c r="M3086" t="s">
        <v>11864</v>
      </c>
      <c r="N3086" t="s">
        <v>120</v>
      </c>
      <c r="O3086" t="s">
        <v>121</v>
      </c>
      <c r="P3086" s="6">
        <v>96950</v>
      </c>
      <c r="Q3086" t="s">
        <v>122</v>
      </c>
      <c r="S3086" s="8">
        <v>16702349110</v>
      </c>
      <c r="U3086" t="s">
        <v>11865</v>
      </c>
      <c r="V3086">
        <v>54138</v>
      </c>
      <c r="W3086" t="s">
        <v>124</v>
      </c>
      <c r="Y3086" t="s">
        <v>2143</v>
      </c>
      <c r="Z3086" t="s">
        <v>2144</v>
      </c>
      <c r="AB3086" t="s">
        <v>11866</v>
      </c>
      <c r="AC3086" t="s">
        <v>2140</v>
      </c>
      <c r="AD3086" t="s">
        <v>11867</v>
      </c>
      <c r="AE3086" t="s">
        <v>136</v>
      </c>
      <c r="AF3086" t="s">
        <v>121</v>
      </c>
      <c r="AG3086" s="6">
        <v>96950</v>
      </c>
      <c r="AH3086" t="s">
        <v>122</v>
      </c>
      <c r="AJ3086" s="8">
        <v>16702349110</v>
      </c>
      <c r="AL3086" t="s">
        <v>11868</v>
      </c>
      <c r="BE3086" t="str">
        <f>"19-4099.01"</f>
        <v>19-4099.01</v>
      </c>
      <c r="BF3086" t="s">
        <v>11869</v>
      </c>
      <c r="BG3086" t="s">
        <v>11870</v>
      </c>
      <c r="BH3086" t="s">
        <v>11871</v>
      </c>
      <c r="BI3086">
        <v>1</v>
      </c>
      <c r="BJ3086">
        <v>1</v>
      </c>
      <c r="BK3086" s="1">
        <v>45931</v>
      </c>
      <c r="BL3086" s="1">
        <v>46295</v>
      </c>
      <c r="BM3086" s="1">
        <v>45931</v>
      </c>
      <c r="BN3086" s="1">
        <v>46295</v>
      </c>
      <c r="BO3086">
        <v>35</v>
      </c>
      <c r="BP3086">
        <v>0</v>
      </c>
      <c r="BQ3086">
        <v>7</v>
      </c>
      <c r="BR3086">
        <v>7</v>
      </c>
      <c r="BS3086">
        <v>7</v>
      </c>
      <c r="BT3086">
        <v>7</v>
      </c>
      <c r="BU3086">
        <v>7</v>
      </c>
      <c r="BV3086">
        <v>0</v>
      </c>
      <c r="BW3086" t="str">
        <f>"9:00 AM"</f>
        <v>9:00 AM</v>
      </c>
      <c r="BX3086" t="str">
        <f>"5:00 PM"</f>
        <v>5:00 PM</v>
      </c>
      <c r="BY3086" t="s">
        <v>459</v>
      </c>
      <c r="BZ3086">
        <v>0</v>
      </c>
      <c r="CA3086">
        <v>24</v>
      </c>
      <c r="CB3086" t="s">
        <v>117</v>
      </c>
      <c r="CD3086" s="2" t="s">
        <v>11872</v>
      </c>
      <c r="CE3086" t="s">
        <v>11873</v>
      </c>
      <c r="CG3086" t="s">
        <v>120</v>
      </c>
      <c r="CH3086" t="s">
        <v>121</v>
      </c>
      <c r="CI3086" s="6">
        <v>96950</v>
      </c>
      <c r="CJ3086" s="10">
        <v>13.12</v>
      </c>
      <c r="CK3086" s="10">
        <v>13.12</v>
      </c>
      <c r="CL3086" s="10">
        <v>0</v>
      </c>
      <c r="CM3086" s="10">
        <v>0</v>
      </c>
      <c r="CN3086" t="s">
        <v>137</v>
      </c>
      <c r="CP3086" t="s">
        <v>138</v>
      </c>
      <c r="CR3086" t="s">
        <v>117</v>
      </c>
      <c r="CS3086" t="s">
        <v>139</v>
      </c>
      <c r="CT3086" t="s">
        <v>140</v>
      </c>
      <c r="CU3086" t="s">
        <v>140</v>
      </c>
      <c r="CV3086" t="s">
        <v>140</v>
      </c>
      <c r="CW3086" t="s">
        <v>139</v>
      </c>
      <c r="CX3086" t="s">
        <v>140</v>
      </c>
      <c r="CY3086" t="s">
        <v>7873</v>
      </c>
      <c r="CZ3086" s="8">
        <v>16702330208</v>
      </c>
      <c r="DA3086" t="s">
        <v>11868</v>
      </c>
      <c r="DB3086" t="s">
        <v>164</v>
      </c>
      <c r="DC3086" t="s">
        <v>139</v>
      </c>
      <c r="DD3086" t="s">
        <v>117</v>
      </c>
    </row>
    <row r="3087" spans="1:114" ht="15" customHeight="1" x14ac:dyDescent="0.35">
      <c r="A3087" t="s">
        <v>15037</v>
      </c>
      <c r="B3087" t="s">
        <v>144</v>
      </c>
      <c r="C3087" s="1">
        <v>45825</v>
      </c>
      <c r="D3087" s="1">
        <v>45874</v>
      </c>
      <c r="E3087" t="s">
        <v>211</v>
      </c>
      <c r="G3087" t="s">
        <v>117</v>
      </c>
      <c r="H3087" t="s">
        <v>117</v>
      </c>
      <c r="I3087" t="s">
        <v>117</v>
      </c>
      <c r="J3087" t="s">
        <v>4936</v>
      </c>
      <c r="K3087" t="s">
        <v>4948</v>
      </c>
      <c r="L3087" t="s">
        <v>15038</v>
      </c>
      <c r="N3087" t="s">
        <v>222</v>
      </c>
      <c r="O3087" t="s">
        <v>121</v>
      </c>
      <c r="P3087" s="6">
        <v>96951</v>
      </c>
      <c r="Q3087" t="s">
        <v>122</v>
      </c>
      <c r="S3087" s="8">
        <v>16707850100</v>
      </c>
      <c r="U3087" t="s">
        <v>4939</v>
      </c>
      <c r="V3087">
        <v>722511</v>
      </c>
      <c r="W3087" t="s">
        <v>124</v>
      </c>
      <c r="Y3087" t="s">
        <v>4940</v>
      </c>
      <c r="Z3087" t="s">
        <v>4941</v>
      </c>
      <c r="AB3087" t="s">
        <v>1198</v>
      </c>
      <c r="AC3087" t="s">
        <v>4938</v>
      </c>
      <c r="AE3087" t="s">
        <v>222</v>
      </c>
      <c r="AF3087" t="s">
        <v>121</v>
      </c>
      <c r="AG3087" s="6">
        <v>96951</v>
      </c>
      <c r="AH3087" t="s">
        <v>122</v>
      </c>
      <c r="AJ3087" s="8">
        <v>16707850100</v>
      </c>
      <c r="AL3087" t="s">
        <v>4943</v>
      </c>
      <c r="BE3087" t="str">
        <f>"35-2014.00"</f>
        <v>35-2014.00</v>
      </c>
      <c r="BF3087" t="s">
        <v>191</v>
      </c>
      <c r="BG3087" t="s">
        <v>15039</v>
      </c>
      <c r="BH3087" t="s">
        <v>313</v>
      </c>
      <c r="BI3087">
        <v>3</v>
      </c>
      <c r="BJ3087">
        <v>3</v>
      </c>
      <c r="BK3087" s="1">
        <v>45931</v>
      </c>
      <c r="BL3087" s="1">
        <v>46295</v>
      </c>
      <c r="BM3087" s="1">
        <v>45931</v>
      </c>
      <c r="BN3087" s="1">
        <v>46295</v>
      </c>
      <c r="BO3087">
        <v>35</v>
      </c>
      <c r="BP3087">
        <v>0</v>
      </c>
      <c r="BQ3087">
        <v>7</v>
      </c>
      <c r="BR3087">
        <v>7</v>
      </c>
      <c r="BS3087">
        <v>7</v>
      </c>
      <c r="BT3087">
        <v>7</v>
      </c>
      <c r="BU3087">
        <v>7</v>
      </c>
      <c r="BV3087">
        <v>0</v>
      </c>
      <c r="BW3087" t="str">
        <f>"8:00 AM"</f>
        <v>8:00 AM</v>
      </c>
      <c r="BX3087" t="str">
        <f>"5:00 PM"</f>
        <v>5:00 PM</v>
      </c>
      <c r="BY3087" t="s">
        <v>133</v>
      </c>
      <c r="BZ3087">
        <v>0</v>
      </c>
      <c r="CA3087">
        <v>12</v>
      </c>
      <c r="CB3087" t="s">
        <v>117</v>
      </c>
      <c r="CD3087" t="s">
        <v>15040</v>
      </c>
      <c r="CE3087" t="s">
        <v>4947</v>
      </c>
      <c r="CG3087" t="s">
        <v>222</v>
      </c>
      <c r="CH3087" t="s">
        <v>121</v>
      </c>
      <c r="CI3087" s="6">
        <v>96951</v>
      </c>
      <c r="CJ3087" s="10">
        <v>8.83</v>
      </c>
      <c r="CK3087" s="10">
        <v>8.83</v>
      </c>
      <c r="CL3087" s="10">
        <v>13.24</v>
      </c>
      <c r="CM3087" s="10">
        <v>13.24</v>
      </c>
      <c r="CN3087" t="s">
        <v>137</v>
      </c>
      <c r="CO3087" t="s">
        <v>162</v>
      </c>
      <c r="CP3087" t="s">
        <v>138</v>
      </c>
      <c r="CR3087" t="s">
        <v>117</v>
      </c>
      <c r="CS3087" t="s">
        <v>139</v>
      </c>
      <c r="CT3087" t="s">
        <v>140</v>
      </c>
      <c r="CU3087" t="s">
        <v>139</v>
      </c>
      <c r="CV3087" t="s">
        <v>140</v>
      </c>
      <c r="CW3087" t="s">
        <v>139</v>
      </c>
      <c r="CX3087" t="s">
        <v>140</v>
      </c>
      <c r="CY3087" t="s">
        <v>15041</v>
      </c>
      <c r="CZ3087" s="8">
        <v>16707850100</v>
      </c>
      <c r="DA3087" t="s">
        <v>4943</v>
      </c>
      <c r="DB3087" t="s">
        <v>140</v>
      </c>
      <c r="DC3087" t="s">
        <v>139</v>
      </c>
      <c r="DD3087" t="s">
        <v>117</v>
      </c>
      <c r="DE3087" t="s">
        <v>4940</v>
      </c>
      <c r="DF3087" t="s">
        <v>4941</v>
      </c>
      <c r="DH3087" t="s">
        <v>4939</v>
      </c>
      <c r="DI3087" t="s">
        <v>4948</v>
      </c>
      <c r="DJ3087" t="s">
        <v>4943</v>
      </c>
    </row>
    <row r="3088" spans="1:114" ht="15" customHeight="1" x14ac:dyDescent="0.35">
      <c r="A3088" t="s">
        <v>4935</v>
      </c>
      <c r="B3088" t="s">
        <v>144</v>
      </c>
      <c r="C3088" s="1">
        <v>45825</v>
      </c>
      <c r="D3088" s="1">
        <v>45874</v>
      </c>
      <c r="E3088" t="s">
        <v>211</v>
      </c>
      <c r="G3088" t="s">
        <v>117</v>
      </c>
      <c r="H3088" t="s">
        <v>117</v>
      </c>
      <c r="I3088" t="s">
        <v>117</v>
      </c>
      <c r="J3088" t="s">
        <v>4936</v>
      </c>
      <c r="K3088" t="s">
        <v>4937</v>
      </c>
      <c r="L3088" t="s">
        <v>4938</v>
      </c>
      <c r="N3088" t="s">
        <v>222</v>
      </c>
      <c r="O3088" t="s">
        <v>121</v>
      </c>
      <c r="P3088" s="6">
        <v>96951</v>
      </c>
      <c r="Q3088" t="s">
        <v>122</v>
      </c>
      <c r="S3088" s="8">
        <v>16707850100</v>
      </c>
      <c r="U3088" t="s">
        <v>4939</v>
      </c>
      <c r="V3088">
        <v>722511</v>
      </c>
      <c r="W3088" t="s">
        <v>124</v>
      </c>
      <c r="Y3088" t="s">
        <v>4940</v>
      </c>
      <c r="Z3088" t="s">
        <v>4941</v>
      </c>
      <c r="AB3088" t="s">
        <v>1198</v>
      </c>
      <c r="AC3088" t="s">
        <v>4942</v>
      </c>
      <c r="AE3088" t="s">
        <v>222</v>
      </c>
      <c r="AF3088" t="s">
        <v>121</v>
      </c>
      <c r="AG3088" s="6">
        <v>96951</v>
      </c>
      <c r="AH3088" t="s">
        <v>122</v>
      </c>
      <c r="AJ3088" s="8">
        <v>16707850100</v>
      </c>
      <c r="AL3088" t="s">
        <v>4943</v>
      </c>
      <c r="BE3088" t="str">
        <f>"49-9071.00"</f>
        <v>49-9071.00</v>
      </c>
      <c r="BF3088" t="s">
        <v>156</v>
      </c>
      <c r="BG3088" t="s">
        <v>4944</v>
      </c>
      <c r="BH3088" t="s">
        <v>4945</v>
      </c>
      <c r="BI3088">
        <v>3</v>
      </c>
      <c r="BJ3088">
        <v>3</v>
      </c>
      <c r="BK3088" s="1">
        <v>45931</v>
      </c>
      <c r="BL3088" s="1">
        <v>46295</v>
      </c>
      <c r="BM3088" s="1">
        <v>45931</v>
      </c>
      <c r="BN3088" s="1">
        <v>46295</v>
      </c>
      <c r="BO3088">
        <v>35</v>
      </c>
      <c r="BP3088">
        <v>0</v>
      </c>
      <c r="BQ3088">
        <v>7</v>
      </c>
      <c r="BR3088">
        <v>7</v>
      </c>
      <c r="BS3088">
        <v>7</v>
      </c>
      <c r="BT3088">
        <v>7</v>
      </c>
      <c r="BU3088">
        <v>7</v>
      </c>
      <c r="BV3088">
        <v>0</v>
      </c>
      <c r="BW3088" t="str">
        <f>"8:00 AM"</f>
        <v>8:00 AM</v>
      </c>
      <c r="BX3088" t="str">
        <f>"5:00 PM"</f>
        <v>5:00 PM</v>
      </c>
      <c r="BY3088" t="s">
        <v>159</v>
      </c>
      <c r="BZ3088">
        <v>0</v>
      </c>
      <c r="CA3088">
        <v>12</v>
      </c>
      <c r="CB3088" t="s">
        <v>117</v>
      </c>
      <c r="CD3088" s="2" t="s">
        <v>4946</v>
      </c>
      <c r="CE3088" t="s">
        <v>4947</v>
      </c>
      <c r="CG3088" t="s">
        <v>222</v>
      </c>
      <c r="CH3088" t="s">
        <v>121</v>
      </c>
      <c r="CI3088" s="6">
        <v>96951</v>
      </c>
      <c r="CJ3088" s="10">
        <v>9.75</v>
      </c>
      <c r="CK3088" s="10">
        <v>9.75</v>
      </c>
      <c r="CL3088" s="10">
        <v>14.63</v>
      </c>
      <c r="CM3088" s="10">
        <v>14.63</v>
      </c>
      <c r="CN3088" t="s">
        <v>137</v>
      </c>
      <c r="CO3088" t="s">
        <v>162</v>
      </c>
      <c r="CP3088" t="s">
        <v>138</v>
      </c>
      <c r="CR3088" t="s">
        <v>117</v>
      </c>
      <c r="CS3088" t="s">
        <v>139</v>
      </c>
      <c r="CT3088" t="s">
        <v>140</v>
      </c>
      <c r="CU3088" t="s">
        <v>139</v>
      </c>
      <c r="CV3088" t="s">
        <v>140</v>
      </c>
      <c r="CW3088" t="s">
        <v>139</v>
      </c>
      <c r="CX3088" t="s">
        <v>140</v>
      </c>
      <c r="CY3088" t="s">
        <v>774</v>
      </c>
      <c r="CZ3088" s="8">
        <v>16707850100</v>
      </c>
      <c r="DA3088" t="s">
        <v>4943</v>
      </c>
      <c r="DB3088" t="s">
        <v>140</v>
      </c>
      <c r="DC3088" t="s">
        <v>139</v>
      </c>
      <c r="DD3088" t="s">
        <v>117</v>
      </c>
      <c r="DE3088" t="s">
        <v>4940</v>
      </c>
      <c r="DF3088" t="s">
        <v>4941</v>
      </c>
      <c r="DH3088" t="s">
        <v>4939</v>
      </c>
      <c r="DI3088" t="s">
        <v>4948</v>
      </c>
      <c r="DJ3088" t="s">
        <v>4943</v>
      </c>
    </row>
    <row r="3089" spans="1:114" ht="15" customHeight="1" x14ac:dyDescent="0.35">
      <c r="A3089" t="s">
        <v>16266</v>
      </c>
      <c r="B3089" t="s">
        <v>294</v>
      </c>
      <c r="C3089" s="1">
        <v>45825</v>
      </c>
      <c r="D3089" s="1">
        <v>45874</v>
      </c>
      <c r="E3089" t="s">
        <v>116</v>
      </c>
      <c r="F3089" s="1">
        <v>45960</v>
      </c>
      <c r="G3089" t="s">
        <v>117</v>
      </c>
      <c r="H3089" t="s">
        <v>117</v>
      </c>
      <c r="I3089" t="s">
        <v>117</v>
      </c>
      <c r="J3089" t="s">
        <v>1978</v>
      </c>
      <c r="K3089" t="s">
        <v>1979</v>
      </c>
      <c r="L3089" t="s">
        <v>1981</v>
      </c>
      <c r="M3089" t="s">
        <v>1981</v>
      </c>
      <c r="N3089" t="s">
        <v>136</v>
      </c>
      <c r="O3089" t="s">
        <v>121</v>
      </c>
      <c r="P3089" s="6">
        <v>96950</v>
      </c>
      <c r="Q3089" t="s">
        <v>122</v>
      </c>
      <c r="S3089" s="8">
        <v>16704830338</v>
      </c>
      <c r="T3089">
        <v>0</v>
      </c>
      <c r="U3089" t="s">
        <v>1982</v>
      </c>
      <c r="V3089">
        <v>56152</v>
      </c>
      <c r="W3089" t="s">
        <v>124</v>
      </c>
      <c r="Y3089" t="s">
        <v>849</v>
      </c>
      <c r="Z3089" t="s">
        <v>1983</v>
      </c>
      <c r="AB3089" t="s">
        <v>205</v>
      </c>
      <c r="AC3089" t="s">
        <v>1980</v>
      </c>
      <c r="AD3089" t="s">
        <v>1981</v>
      </c>
      <c r="AE3089" t="s">
        <v>136</v>
      </c>
      <c r="AF3089" t="s">
        <v>121</v>
      </c>
      <c r="AG3089" s="6">
        <v>96950</v>
      </c>
      <c r="AH3089" t="s">
        <v>122</v>
      </c>
      <c r="AJ3089" s="8">
        <v>16704830338</v>
      </c>
      <c r="AK3089">
        <v>0</v>
      </c>
      <c r="AL3089" t="s">
        <v>1984</v>
      </c>
      <c r="BE3089" t="str">
        <f>"43-3031.00"</f>
        <v>43-3031.00</v>
      </c>
      <c r="BF3089" t="s">
        <v>357</v>
      </c>
      <c r="BG3089" t="s">
        <v>6220</v>
      </c>
      <c r="BH3089" t="s">
        <v>2453</v>
      </c>
      <c r="BI3089">
        <v>1</v>
      </c>
      <c r="BJ3089">
        <v>1</v>
      </c>
      <c r="BK3089" s="1">
        <v>45962</v>
      </c>
      <c r="BL3089" s="1">
        <v>46326</v>
      </c>
      <c r="BM3089" s="1">
        <v>45962</v>
      </c>
      <c r="BN3089" s="1">
        <v>46326</v>
      </c>
      <c r="BO3089">
        <v>40</v>
      </c>
      <c r="BP3089">
        <v>0</v>
      </c>
      <c r="BQ3089">
        <v>8</v>
      </c>
      <c r="BR3089">
        <v>8</v>
      </c>
      <c r="BS3089">
        <v>8</v>
      </c>
      <c r="BT3089">
        <v>8</v>
      </c>
      <c r="BU3089">
        <v>8</v>
      </c>
      <c r="BV3089">
        <v>0</v>
      </c>
      <c r="BW3089" t="str">
        <f>"8:00 AM"</f>
        <v>8:00 AM</v>
      </c>
      <c r="BX3089" t="str">
        <f>"5:00 PM"</f>
        <v>5:00 PM</v>
      </c>
      <c r="BY3089" t="s">
        <v>159</v>
      </c>
      <c r="BZ3089">
        <v>0</v>
      </c>
      <c r="CA3089">
        <v>24</v>
      </c>
      <c r="CB3089" t="s">
        <v>117</v>
      </c>
      <c r="CD3089" t="s">
        <v>6221</v>
      </c>
      <c r="CE3089" t="s">
        <v>1980</v>
      </c>
      <c r="CF3089" t="s">
        <v>1981</v>
      </c>
      <c r="CG3089" t="s">
        <v>136</v>
      </c>
      <c r="CH3089" t="s">
        <v>121</v>
      </c>
      <c r="CI3089" s="6">
        <v>96950</v>
      </c>
      <c r="CJ3089" s="10">
        <v>12.28</v>
      </c>
      <c r="CK3089" s="10">
        <v>12.28</v>
      </c>
      <c r="CL3089" s="10">
        <v>18.420000000000002</v>
      </c>
      <c r="CM3089" s="10">
        <v>18.420000000000002</v>
      </c>
      <c r="CN3089" t="s">
        <v>137</v>
      </c>
      <c r="CO3089" t="s">
        <v>140</v>
      </c>
      <c r="CP3089" t="s">
        <v>138</v>
      </c>
      <c r="CR3089" t="s">
        <v>117</v>
      </c>
      <c r="CS3089" t="s">
        <v>139</v>
      </c>
      <c r="CT3089" t="s">
        <v>140</v>
      </c>
      <c r="CU3089" t="s">
        <v>139</v>
      </c>
      <c r="CV3089" t="s">
        <v>140</v>
      </c>
      <c r="CW3089" t="s">
        <v>139</v>
      </c>
      <c r="CX3089" t="s">
        <v>140</v>
      </c>
      <c r="CY3089" t="s">
        <v>1860</v>
      </c>
      <c r="CZ3089" s="8">
        <v>16704830338</v>
      </c>
      <c r="DA3089" t="s">
        <v>1984</v>
      </c>
      <c r="DB3089" t="s">
        <v>140</v>
      </c>
      <c r="DC3089" t="s">
        <v>139</v>
      </c>
      <c r="DD3089" t="s">
        <v>117</v>
      </c>
      <c r="DE3089" t="s">
        <v>849</v>
      </c>
      <c r="DF3089" t="s">
        <v>1983</v>
      </c>
      <c r="DH3089" t="s">
        <v>1982</v>
      </c>
      <c r="DI3089" t="s">
        <v>5986</v>
      </c>
      <c r="DJ3089" t="s">
        <v>1984</v>
      </c>
    </row>
    <row r="3090" spans="1:114" ht="15" customHeight="1" x14ac:dyDescent="0.35">
      <c r="A3090" t="s">
        <v>16720</v>
      </c>
      <c r="B3090" t="s">
        <v>115</v>
      </c>
      <c r="C3090" s="1">
        <v>45833</v>
      </c>
      <c r="D3090" s="1">
        <v>45874</v>
      </c>
      <c r="E3090" t="s">
        <v>211</v>
      </c>
      <c r="G3090" t="s">
        <v>117</v>
      </c>
      <c r="H3090" t="s">
        <v>117</v>
      </c>
      <c r="I3090" t="s">
        <v>117</v>
      </c>
      <c r="J3090" t="s">
        <v>5096</v>
      </c>
      <c r="L3090" t="s">
        <v>5097</v>
      </c>
      <c r="M3090" t="s">
        <v>11799</v>
      </c>
      <c r="N3090" t="s">
        <v>120</v>
      </c>
      <c r="O3090" t="s">
        <v>121</v>
      </c>
      <c r="P3090" s="6">
        <v>96950</v>
      </c>
      <c r="Q3090" t="s">
        <v>122</v>
      </c>
      <c r="S3090" s="8">
        <v>16704831285</v>
      </c>
      <c r="U3090" t="s">
        <v>5098</v>
      </c>
      <c r="V3090">
        <v>561410</v>
      </c>
      <c r="W3090" t="s">
        <v>124</v>
      </c>
      <c r="Y3090" t="s">
        <v>1381</v>
      </c>
      <c r="Z3090" t="s">
        <v>1382</v>
      </c>
      <c r="AA3090" t="s">
        <v>1039</v>
      </c>
      <c r="AB3090" t="s">
        <v>1945</v>
      </c>
      <c r="AC3090" t="s">
        <v>5097</v>
      </c>
      <c r="AE3090" t="s">
        <v>120</v>
      </c>
      <c r="AF3090" t="s">
        <v>121</v>
      </c>
      <c r="AG3090" s="6">
        <v>96950</v>
      </c>
      <c r="AH3090" t="s">
        <v>122</v>
      </c>
      <c r="AJ3090" s="8">
        <v>16704831285</v>
      </c>
      <c r="AL3090" t="s">
        <v>5099</v>
      </c>
      <c r="BE3090" t="str">
        <f>"13-1071.00"</f>
        <v>13-1071.00</v>
      </c>
      <c r="BF3090" t="s">
        <v>10218</v>
      </c>
      <c r="BG3090" t="s">
        <v>16721</v>
      </c>
      <c r="BH3090" t="s">
        <v>10218</v>
      </c>
      <c r="BI3090">
        <v>1</v>
      </c>
      <c r="BK3090" s="1">
        <v>45870</v>
      </c>
      <c r="BL3090" s="1">
        <v>46234</v>
      </c>
      <c r="BO3090">
        <v>35</v>
      </c>
      <c r="BP3090">
        <v>0</v>
      </c>
      <c r="BQ3090">
        <v>7</v>
      </c>
      <c r="BR3090">
        <v>7</v>
      </c>
      <c r="BS3090">
        <v>7</v>
      </c>
      <c r="BT3090">
        <v>7</v>
      </c>
      <c r="BU3090">
        <v>7</v>
      </c>
      <c r="BV3090">
        <v>0</v>
      </c>
      <c r="BW3090" t="str">
        <f>"9:00 AM"</f>
        <v>9:00 AM</v>
      </c>
      <c r="BX3090" t="str">
        <f>"5:00 PM"</f>
        <v>5:00 PM</v>
      </c>
      <c r="BY3090" t="s">
        <v>588</v>
      </c>
      <c r="BZ3090">
        <v>0</v>
      </c>
      <c r="CA3090">
        <v>48</v>
      </c>
      <c r="CB3090" t="s">
        <v>117</v>
      </c>
      <c r="CD3090" s="2" t="s">
        <v>16722</v>
      </c>
      <c r="CE3090" t="s">
        <v>11802</v>
      </c>
      <c r="CF3090" t="s">
        <v>11803</v>
      </c>
      <c r="CG3090" t="s">
        <v>120</v>
      </c>
      <c r="CH3090" t="s">
        <v>121</v>
      </c>
      <c r="CI3090" s="6">
        <v>96950</v>
      </c>
      <c r="CJ3090" s="10">
        <v>17.13</v>
      </c>
      <c r="CK3090" s="10">
        <v>17.13</v>
      </c>
      <c r="CL3090" s="10">
        <v>25.7</v>
      </c>
      <c r="CM3090" s="10">
        <v>25.7</v>
      </c>
      <c r="CN3090" t="s">
        <v>137</v>
      </c>
      <c r="CO3090" t="s">
        <v>140</v>
      </c>
      <c r="CP3090" t="s">
        <v>138</v>
      </c>
      <c r="CR3090" t="s">
        <v>117</v>
      </c>
      <c r="CS3090" t="s">
        <v>139</v>
      </c>
      <c r="CT3090" t="s">
        <v>140</v>
      </c>
      <c r="CU3090" t="s">
        <v>139</v>
      </c>
      <c r="CV3090" t="s">
        <v>140</v>
      </c>
      <c r="CW3090" t="s">
        <v>139</v>
      </c>
      <c r="CX3090" t="s">
        <v>140</v>
      </c>
      <c r="CY3090" t="s">
        <v>140</v>
      </c>
      <c r="CZ3090" s="8">
        <v>16704831285</v>
      </c>
      <c r="DA3090" t="s">
        <v>5101</v>
      </c>
      <c r="DB3090" t="s">
        <v>140</v>
      </c>
      <c r="DC3090" t="s">
        <v>139</v>
      </c>
      <c r="DD3090" t="s">
        <v>117</v>
      </c>
    </row>
    <row r="3091" spans="1:114" ht="15" customHeight="1" x14ac:dyDescent="0.35">
      <c r="A3091" t="s">
        <v>15550</v>
      </c>
      <c r="B3091" t="s">
        <v>115</v>
      </c>
      <c r="C3091" s="1">
        <v>45792</v>
      </c>
      <c r="D3091" s="1">
        <v>45875</v>
      </c>
      <c r="E3091" t="s">
        <v>116</v>
      </c>
      <c r="F3091" s="1">
        <v>45960</v>
      </c>
      <c r="G3091" t="s">
        <v>117</v>
      </c>
      <c r="H3091" t="s">
        <v>117</v>
      </c>
      <c r="I3091" t="s">
        <v>117</v>
      </c>
      <c r="J3091" t="s">
        <v>6735</v>
      </c>
      <c r="K3091" t="s">
        <v>6736</v>
      </c>
      <c r="L3091" t="s">
        <v>9983</v>
      </c>
      <c r="M3091" t="s">
        <v>6738</v>
      </c>
      <c r="N3091" t="s">
        <v>136</v>
      </c>
      <c r="O3091" t="s">
        <v>121</v>
      </c>
      <c r="P3091" s="6">
        <v>96950</v>
      </c>
      <c r="Q3091" t="s">
        <v>122</v>
      </c>
      <c r="R3091" t="s">
        <v>140</v>
      </c>
      <c r="S3091" s="8">
        <v>16702352360</v>
      </c>
      <c r="U3091" t="s">
        <v>6739</v>
      </c>
      <c r="V3091">
        <v>23822</v>
      </c>
      <c r="W3091" t="s">
        <v>124</v>
      </c>
      <c r="Y3091" t="s">
        <v>6740</v>
      </c>
      <c r="Z3091" t="s">
        <v>6741</v>
      </c>
      <c r="AA3091" t="s">
        <v>6742</v>
      </c>
      <c r="AB3091" t="s">
        <v>205</v>
      </c>
      <c r="AC3091" t="s">
        <v>9983</v>
      </c>
      <c r="AD3091" t="s">
        <v>6738</v>
      </c>
      <c r="AE3091" t="s">
        <v>136</v>
      </c>
      <c r="AF3091" t="s">
        <v>121</v>
      </c>
      <c r="AG3091" s="6">
        <v>96950</v>
      </c>
      <c r="AH3091" t="s">
        <v>122</v>
      </c>
      <c r="AJ3091" s="8">
        <v>16702352360</v>
      </c>
      <c r="AL3091" t="s">
        <v>6743</v>
      </c>
      <c r="BE3091" t="str">
        <f>"49-9021.00"</f>
        <v>49-9021.00</v>
      </c>
      <c r="BF3091" t="s">
        <v>239</v>
      </c>
      <c r="BG3091" t="s">
        <v>13997</v>
      </c>
      <c r="BH3091" t="s">
        <v>241</v>
      </c>
      <c r="BI3091">
        <v>3</v>
      </c>
      <c r="BK3091" s="1">
        <v>45962</v>
      </c>
      <c r="BL3091" s="1">
        <v>46326</v>
      </c>
      <c r="BO3091">
        <v>40</v>
      </c>
      <c r="BP3091">
        <v>0</v>
      </c>
      <c r="BQ3091">
        <v>8</v>
      </c>
      <c r="BR3091">
        <v>8</v>
      </c>
      <c r="BS3091">
        <v>8</v>
      </c>
      <c r="BT3091">
        <v>8</v>
      </c>
      <c r="BU3091">
        <v>8</v>
      </c>
      <c r="BV3091">
        <v>0</v>
      </c>
      <c r="BW3091" t="str">
        <f>"8:00 AM"</f>
        <v>8:00 AM</v>
      </c>
      <c r="BX3091" t="str">
        <f>"5:00 PM"</f>
        <v>5:00 PM</v>
      </c>
      <c r="BY3091" t="s">
        <v>159</v>
      </c>
      <c r="BZ3091">
        <v>0</v>
      </c>
      <c r="CA3091">
        <v>24</v>
      </c>
      <c r="CB3091" t="s">
        <v>117</v>
      </c>
      <c r="CD3091" s="2" t="s">
        <v>13998</v>
      </c>
      <c r="CE3091" t="s">
        <v>6738</v>
      </c>
      <c r="CG3091" t="s">
        <v>136</v>
      </c>
      <c r="CH3091" t="s">
        <v>121</v>
      </c>
      <c r="CI3091" s="6">
        <v>96950</v>
      </c>
      <c r="CJ3091" s="10">
        <v>10.74</v>
      </c>
      <c r="CK3091" s="10">
        <v>10.74</v>
      </c>
      <c r="CL3091" s="10">
        <v>16.11</v>
      </c>
      <c r="CM3091" s="10">
        <v>16.11</v>
      </c>
      <c r="CN3091" t="s">
        <v>137</v>
      </c>
      <c r="CO3091" t="s">
        <v>140</v>
      </c>
      <c r="CP3091" t="s">
        <v>138</v>
      </c>
      <c r="CR3091" t="s">
        <v>117</v>
      </c>
      <c r="CS3091" t="s">
        <v>139</v>
      </c>
      <c r="CT3091" t="s">
        <v>139</v>
      </c>
      <c r="CU3091" t="s">
        <v>139</v>
      </c>
      <c r="CV3091" t="s">
        <v>140</v>
      </c>
      <c r="CW3091" t="s">
        <v>139</v>
      </c>
      <c r="CX3091" t="s">
        <v>140</v>
      </c>
      <c r="CY3091" t="s">
        <v>6747</v>
      </c>
      <c r="CZ3091" s="8">
        <v>16702352360</v>
      </c>
      <c r="DA3091" t="s">
        <v>6743</v>
      </c>
      <c r="DB3091" t="s">
        <v>140</v>
      </c>
      <c r="DC3091" t="s">
        <v>139</v>
      </c>
      <c r="DD3091" t="s">
        <v>117</v>
      </c>
    </row>
    <row r="3092" spans="1:114" ht="15" customHeight="1" x14ac:dyDescent="0.35">
      <c r="A3092" t="s">
        <v>15046</v>
      </c>
      <c r="B3092" t="s">
        <v>144</v>
      </c>
      <c r="C3092" s="1">
        <v>45812</v>
      </c>
      <c r="D3092" s="1">
        <v>45875</v>
      </c>
      <c r="E3092" t="s">
        <v>116</v>
      </c>
      <c r="F3092" s="1">
        <v>45929</v>
      </c>
      <c r="G3092" t="s">
        <v>139</v>
      </c>
      <c r="H3092" t="s">
        <v>117</v>
      </c>
      <c r="I3092" t="s">
        <v>117</v>
      </c>
      <c r="J3092" t="s">
        <v>1435</v>
      </c>
      <c r="K3092" t="s">
        <v>4879</v>
      </c>
      <c r="L3092" t="s">
        <v>1436</v>
      </c>
      <c r="M3092" t="s">
        <v>8740</v>
      </c>
      <c r="N3092" t="s">
        <v>136</v>
      </c>
      <c r="O3092" t="s">
        <v>121</v>
      </c>
      <c r="P3092" s="6">
        <v>96950</v>
      </c>
      <c r="Q3092" t="s">
        <v>122</v>
      </c>
      <c r="S3092" s="8">
        <v>16702350561</v>
      </c>
      <c r="T3092">
        <v>131</v>
      </c>
      <c r="U3092" t="s">
        <v>1438</v>
      </c>
      <c r="V3092">
        <v>721110</v>
      </c>
      <c r="W3092" t="s">
        <v>124</v>
      </c>
      <c r="Y3092" t="s">
        <v>2536</v>
      </c>
      <c r="Z3092" t="s">
        <v>4881</v>
      </c>
      <c r="AA3092" t="s">
        <v>4882</v>
      </c>
      <c r="AB3092" t="s">
        <v>474</v>
      </c>
      <c r="AC3092" t="s">
        <v>1436</v>
      </c>
      <c r="AD3092" t="s">
        <v>8740</v>
      </c>
      <c r="AE3092" t="s">
        <v>136</v>
      </c>
      <c r="AF3092" t="s">
        <v>121</v>
      </c>
      <c r="AG3092" s="6">
        <v>96950</v>
      </c>
      <c r="AH3092" t="s">
        <v>122</v>
      </c>
      <c r="AJ3092" s="8">
        <v>16702350561</v>
      </c>
      <c r="AK3092">
        <v>131</v>
      </c>
      <c r="AL3092" t="s">
        <v>1441</v>
      </c>
      <c r="BE3092" t="str">
        <f>"49-9071.00"</f>
        <v>49-9071.00</v>
      </c>
      <c r="BF3092" t="s">
        <v>156</v>
      </c>
      <c r="BG3092" t="s">
        <v>15047</v>
      </c>
      <c r="BH3092" t="s">
        <v>1750</v>
      </c>
      <c r="BI3092">
        <v>1</v>
      </c>
      <c r="BJ3092">
        <v>1</v>
      </c>
      <c r="BK3092" s="1">
        <v>45931</v>
      </c>
      <c r="BL3092" s="1">
        <v>47026</v>
      </c>
      <c r="BM3092" s="1">
        <v>45931</v>
      </c>
      <c r="BN3092" s="1">
        <v>47026</v>
      </c>
      <c r="BO3092">
        <v>35</v>
      </c>
      <c r="BP3092">
        <v>0</v>
      </c>
      <c r="BQ3092">
        <v>7</v>
      </c>
      <c r="BR3092">
        <v>7</v>
      </c>
      <c r="BS3092">
        <v>7</v>
      </c>
      <c r="BT3092">
        <v>7</v>
      </c>
      <c r="BU3092">
        <v>7</v>
      </c>
      <c r="BV3092">
        <v>0</v>
      </c>
      <c r="BW3092" t="str">
        <f>"8:00 AM"</f>
        <v>8:00 AM</v>
      </c>
      <c r="BX3092" t="str">
        <f>"5:00 PM"</f>
        <v>5:00 PM</v>
      </c>
      <c r="BY3092" t="s">
        <v>159</v>
      </c>
      <c r="BZ3092">
        <v>0</v>
      </c>
      <c r="CA3092">
        <v>24</v>
      </c>
      <c r="CB3092" t="s">
        <v>117</v>
      </c>
      <c r="CD3092" t="s">
        <v>15048</v>
      </c>
      <c r="CE3092" t="s">
        <v>4887</v>
      </c>
      <c r="CF3092" t="s">
        <v>4888</v>
      </c>
      <c r="CG3092" t="s">
        <v>222</v>
      </c>
      <c r="CH3092" t="s">
        <v>121</v>
      </c>
      <c r="CI3092" s="6">
        <v>96951</v>
      </c>
      <c r="CJ3092" s="10">
        <v>9.75</v>
      </c>
      <c r="CK3092" s="10">
        <v>9.75</v>
      </c>
      <c r="CL3092" s="10">
        <v>14.63</v>
      </c>
      <c r="CM3092" s="10">
        <v>14.63</v>
      </c>
      <c r="CN3092" t="s">
        <v>137</v>
      </c>
      <c r="CO3092" t="s">
        <v>1446</v>
      </c>
      <c r="CP3092" t="s">
        <v>138</v>
      </c>
      <c r="CR3092" t="s">
        <v>117</v>
      </c>
      <c r="CS3092" t="s">
        <v>139</v>
      </c>
      <c r="CT3092" t="s">
        <v>140</v>
      </c>
      <c r="CU3092" t="s">
        <v>139</v>
      </c>
      <c r="CV3092" t="s">
        <v>140</v>
      </c>
      <c r="CW3092" t="s">
        <v>139</v>
      </c>
      <c r="CX3092" t="s">
        <v>140</v>
      </c>
      <c r="CY3092" t="s">
        <v>1447</v>
      </c>
      <c r="CZ3092" s="8">
        <v>16702350561</v>
      </c>
      <c r="DA3092" t="s">
        <v>1441</v>
      </c>
      <c r="DB3092" t="s">
        <v>142</v>
      </c>
      <c r="DC3092" t="s">
        <v>139</v>
      </c>
      <c r="DD3092" t="s">
        <v>117</v>
      </c>
    </row>
    <row r="3093" spans="1:114" ht="15" customHeight="1" x14ac:dyDescent="0.35">
      <c r="A3093" t="s">
        <v>7795</v>
      </c>
      <c r="B3093" t="s">
        <v>144</v>
      </c>
      <c r="C3093" s="1">
        <v>45813</v>
      </c>
      <c r="D3093" s="1">
        <v>45875</v>
      </c>
      <c r="E3093" t="s">
        <v>116</v>
      </c>
      <c r="F3093" s="1">
        <v>45929</v>
      </c>
      <c r="G3093" t="s">
        <v>139</v>
      </c>
      <c r="H3093" t="s">
        <v>117</v>
      </c>
      <c r="I3093" t="s">
        <v>117</v>
      </c>
      <c r="J3093" t="s">
        <v>7796</v>
      </c>
      <c r="K3093" t="s">
        <v>140</v>
      </c>
      <c r="L3093" t="s">
        <v>7797</v>
      </c>
      <c r="M3093" t="s">
        <v>7798</v>
      </c>
      <c r="N3093" t="s">
        <v>136</v>
      </c>
      <c r="O3093" t="s">
        <v>121</v>
      </c>
      <c r="P3093" s="6">
        <v>96950</v>
      </c>
      <c r="Q3093" t="s">
        <v>122</v>
      </c>
      <c r="R3093" t="s">
        <v>140</v>
      </c>
      <c r="S3093" s="8">
        <v>16702330349</v>
      </c>
      <c r="U3093" t="s">
        <v>5926</v>
      </c>
      <c r="V3093">
        <v>56132</v>
      </c>
      <c r="W3093" t="s">
        <v>124</v>
      </c>
      <c r="Y3093" t="s">
        <v>7799</v>
      </c>
      <c r="Z3093" t="s">
        <v>7800</v>
      </c>
      <c r="AA3093" t="s">
        <v>827</v>
      </c>
      <c r="AB3093" t="s">
        <v>1198</v>
      </c>
      <c r="AC3093" t="s">
        <v>7801</v>
      </c>
      <c r="AD3093" t="s">
        <v>5925</v>
      </c>
      <c r="AE3093" t="s">
        <v>136</v>
      </c>
      <c r="AF3093" t="s">
        <v>121</v>
      </c>
      <c r="AG3093" s="6">
        <v>96950</v>
      </c>
      <c r="AH3093" t="s">
        <v>122</v>
      </c>
      <c r="AJ3093" s="8">
        <v>16702330349</v>
      </c>
      <c r="AL3093" t="s">
        <v>7802</v>
      </c>
      <c r="BE3093" t="str">
        <f>"37-2012.00"</f>
        <v>37-2012.00</v>
      </c>
      <c r="BF3093" t="s">
        <v>130</v>
      </c>
      <c r="BG3093" t="s">
        <v>7803</v>
      </c>
      <c r="BH3093" t="s">
        <v>7804</v>
      </c>
      <c r="BI3093">
        <v>1</v>
      </c>
      <c r="BJ3093">
        <v>1</v>
      </c>
      <c r="BK3093" s="1">
        <v>45931</v>
      </c>
      <c r="BL3093" s="1">
        <v>47026</v>
      </c>
      <c r="BM3093" s="1">
        <v>45931</v>
      </c>
      <c r="BN3093" s="1">
        <v>47026</v>
      </c>
      <c r="BO3093">
        <v>35</v>
      </c>
      <c r="BP3093">
        <v>0</v>
      </c>
      <c r="BQ3093">
        <v>7</v>
      </c>
      <c r="BR3093">
        <v>7</v>
      </c>
      <c r="BS3093">
        <v>7</v>
      </c>
      <c r="BT3093">
        <v>7</v>
      </c>
      <c r="BU3093">
        <v>7</v>
      </c>
      <c r="BV3093">
        <v>0</v>
      </c>
      <c r="BW3093" t="str">
        <f>"9:00 AM"</f>
        <v>9:00 AM</v>
      </c>
      <c r="BX3093" t="str">
        <f>"5:00 PM"</f>
        <v>5:00 PM</v>
      </c>
      <c r="BY3093" t="s">
        <v>133</v>
      </c>
      <c r="BZ3093">
        <v>0</v>
      </c>
      <c r="CA3093">
        <v>3</v>
      </c>
      <c r="CB3093" t="s">
        <v>117</v>
      </c>
      <c r="CD3093" s="2" t="s">
        <v>7805</v>
      </c>
      <c r="CE3093" t="s">
        <v>5924</v>
      </c>
      <c r="CG3093" t="s">
        <v>136</v>
      </c>
      <c r="CH3093" t="s">
        <v>121</v>
      </c>
      <c r="CI3093" s="6">
        <v>96950</v>
      </c>
      <c r="CJ3093" s="10">
        <v>7.77</v>
      </c>
      <c r="CK3093" s="10">
        <v>7.77</v>
      </c>
      <c r="CL3093" s="10">
        <v>0</v>
      </c>
      <c r="CM3093" s="10">
        <v>0</v>
      </c>
      <c r="CN3093" t="s">
        <v>137</v>
      </c>
      <c r="CO3093" t="s">
        <v>194</v>
      </c>
      <c r="CP3093" t="s">
        <v>138</v>
      </c>
      <c r="CR3093" t="s">
        <v>117</v>
      </c>
      <c r="CS3093" t="s">
        <v>139</v>
      </c>
      <c r="CT3093" t="s">
        <v>140</v>
      </c>
      <c r="CU3093" t="s">
        <v>140</v>
      </c>
      <c r="CV3093" t="s">
        <v>140</v>
      </c>
      <c r="CW3093" t="s">
        <v>139</v>
      </c>
      <c r="CX3093" t="s">
        <v>140</v>
      </c>
      <c r="CY3093" t="s">
        <v>194</v>
      </c>
      <c r="CZ3093" s="8">
        <v>16702330349</v>
      </c>
      <c r="DA3093" t="s">
        <v>5929</v>
      </c>
      <c r="DB3093" t="s">
        <v>140</v>
      </c>
      <c r="DC3093" t="s">
        <v>139</v>
      </c>
      <c r="DD3093" t="s">
        <v>140</v>
      </c>
    </row>
    <row r="3094" spans="1:114" ht="15" customHeight="1" x14ac:dyDescent="0.35">
      <c r="A3094" t="s">
        <v>4878</v>
      </c>
      <c r="B3094" t="s">
        <v>144</v>
      </c>
      <c r="C3094" s="1">
        <v>45814</v>
      </c>
      <c r="D3094" s="1">
        <v>45875</v>
      </c>
      <c r="E3094" t="s">
        <v>116</v>
      </c>
      <c r="F3094" s="1">
        <v>45990</v>
      </c>
      <c r="G3094" t="s">
        <v>117</v>
      </c>
      <c r="H3094" t="s">
        <v>117</v>
      </c>
      <c r="I3094" t="s">
        <v>117</v>
      </c>
      <c r="J3094" t="s">
        <v>1435</v>
      </c>
      <c r="K3094" t="s">
        <v>4879</v>
      </c>
      <c r="L3094" t="s">
        <v>4880</v>
      </c>
      <c r="M3094" t="s">
        <v>1437</v>
      </c>
      <c r="N3094" t="s">
        <v>136</v>
      </c>
      <c r="O3094" t="s">
        <v>121</v>
      </c>
      <c r="P3094" s="6">
        <v>96950</v>
      </c>
      <c r="Q3094" t="s">
        <v>122</v>
      </c>
      <c r="S3094" s="8">
        <v>16702350561</v>
      </c>
      <c r="T3094">
        <v>131</v>
      </c>
      <c r="U3094" t="s">
        <v>1438</v>
      </c>
      <c r="V3094">
        <v>721110</v>
      </c>
      <c r="W3094" t="s">
        <v>124</v>
      </c>
      <c r="Y3094" t="s">
        <v>2536</v>
      </c>
      <c r="Z3094" t="s">
        <v>4881</v>
      </c>
      <c r="AA3094" t="s">
        <v>4882</v>
      </c>
      <c r="AB3094" t="s">
        <v>474</v>
      </c>
      <c r="AC3094" t="s">
        <v>4880</v>
      </c>
      <c r="AD3094" t="s">
        <v>1437</v>
      </c>
      <c r="AE3094" t="s">
        <v>136</v>
      </c>
      <c r="AF3094" t="s">
        <v>121</v>
      </c>
      <c r="AG3094" s="6">
        <v>96950</v>
      </c>
      <c r="AH3094" t="s">
        <v>122</v>
      </c>
      <c r="AJ3094" s="8">
        <v>16702350561</v>
      </c>
      <c r="AK3094">
        <v>131</v>
      </c>
      <c r="AL3094" t="s">
        <v>1441</v>
      </c>
      <c r="BE3094" t="str">
        <f>"43-4081.00"</f>
        <v>43-4081.00</v>
      </c>
      <c r="BF3094" t="s">
        <v>4883</v>
      </c>
      <c r="BG3094" t="s">
        <v>4884</v>
      </c>
      <c r="BH3094" t="s">
        <v>4885</v>
      </c>
      <c r="BI3094">
        <v>1</v>
      </c>
      <c r="BJ3094">
        <v>1</v>
      </c>
      <c r="BK3094" s="1">
        <v>45992</v>
      </c>
      <c r="BL3094" s="1">
        <v>46356</v>
      </c>
      <c r="BM3094" s="1">
        <v>45992</v>
      </c>
      <c r="BN3094" s="1">
        <v>46356</v>
      </c>
      <c r="BO3094">
        <v>35</v>
      </c>
      <c r="BP3094">
        <v>0</v>
      </c>
      <c r="BQ3094">
        <v>7</v>
      </c>
      <c r="BR3094">
        <v>7</v>
      </c>
      <c r="BS3094">
        <v>7</v>
      </c>
      <c r="BT3094">
        <v>7</v>
      </c>
      <c r="BU3094">
        <v>7</v>
      </c>
      <c r="BV3094">
        <v>0</v>
      </c>
      <c r="BW3094" t="str">
        <f>"8:00 AM"</f>
        <v>8:00 AM</v>
      </c>
      <c r="BX3094" t="str">
        <f>"5:00 PM"</f>
        <v>5:00 PM</v>
      </c>
      <c r="BY3094" t="s">
        <v>159</v>
      </c>
      <c r="BZ3094">
        <v>0</v>
      </c>
      <c r="CA3094">
        <v>3</v>
      </c>
      <c r="CB3094" t="s">
        <v>117</v>
      </c>
      <c r="CD3094" t="s">
        <v>4886</v>
      </c>
      <c r="CE3094" t="s">
        <v>4887</v>
      </c>
      <c r="CF3094" t="s">
        <v>4888</v>
      </c>
      <c r="CG3094" t="s">
        <v>222</v>
      </c>
      <c r="CH3094" t="s">
        <v>121</v>
      </c>
      <c r="CI3094" s="6">
        <v>96951</v>
      </c>
      <c r="CJ3094" s="10">
        <v>8.58</v>
      </c>
      <c r="CK3094" s="10">
        <v>8.7200000000000006</v>
      </c>
      <c r="CL3094" s="10">
        <v>12.87</v>
      </c>
      <c r="CM3094" s="10">
        <v>13.08</v>
      </c>
      <c r="CN3094" t="s">
        <v>137</v>
      </c>
      <c r="CO3094" t="s">
        <v>1446</v>
      </c>
      <c r="CP3094" t="s">
        <v>138</v>
      </c>
      <c r="CR3094" t="s">
        <v>117</v>
      </c>
      <c r="CS3094" t="s">
        <v>139</v>
      </c>
      <c r="CT3094" t="s">
        <v>140</v>
      </c>
      <c r="CU3094" t="s">
        <v>139</v>
      </c>
      <c r="CV3094" t="s">
        <v>140</v>
      </c>
      <c r="CW3094" t="s">
        <v>139</v>
      </c>
      <c r="CX3094" t="s">
        <v>140</v>
      </c>
      <c r="CY3094" t="s">
        <v>1447</v>
      </c>
      <c r="CZ3094" s="8">
        <v>16702350561</v>
      </c>
      <c r="DA3094" t="s">
        <v>1441</v>
      </c>
      <c r="DB3094" t="s">
        <v>142</v>
      </c>
      <c r="DC3094" t="s">
        <v>139</v>
      </c>
      <c r="DD3094" t="s">
        <v>117</v>
      </c>
    </row>
    <row r="3095" spans="1:114" ht="15" customHeight="1" x14ac:dyDescent="0.35">
      <c r="A3095" t="s">
        <v>11847</v>
      </c>
      <c r="B3095" t="s">
        <v>144</v>
      </c>
      <c r="C3095" s="1">
        <v>45817</v>
      </c>
      <c r="D3095" s="1">
        <v>45875</v>
      </c>
      <c r="E3095" t="s">
        <v>116</v>
      </c>
      <c r="F3095" s="1">
        <v>45989</v>
      </c>
      <c r="G3095" t="s">
        <v>139</v>
      </c>
      <c r="H3095" t="s">
        <v>117</v>
      </c>
      <c r="I3095" t="s">
        <v>117</v>
      </c>
      <c r="J3095" t="s">
        <v>5263</v>
      </c>
      <c r="L3095" t="s">
        <v>1909</v>
      </c>
      <c r="M3095" t="s">
        <v>1910</v>
      </c>
      <c r="N3095" t="s">
        <v>136</v>
      </c>
      <c r="O3095" t="s">
        <v>121</v>
      </c>
      <c r="P3095" s="6">
        <v>96950</v>
      </c>
      <c r="Q3095" t="s">
        <v>122</v>
      </c>
      <c r="R3095" t="s">
        <v>469</v>
      </c>
      <c r="S3095" s="8">
        <v>16702352653</v>
      </c>
      <c r="T3095">
        <v>324</v>
      </c>
      <c r="U3095" t="s">
        <v>2379</v>
      </c>
      <c r="V3095">
        <v>4244</v>
      </c>
      <c r="W3095" t="s">
        <v>124</v>
      </c>
      <c r="Y3095" t="s">
        <v>1912</v>
      </c>
      <c r="Z3095" t="s">
        <v>1913</v>
      </c>
      <c r="AB3095" t="s">
        <v>1915</v>
      </c>
      <c r="AC3095" t="s">
        <v>1909</v>
      </c>
      <c r="AD3095" t="s">
        <v>1910</v>
      </c>
      <c r="AE3095" t="s">
        <v>136</v>
      </c>
      <c r="AF3095" t="s">
        <v>121</v>
      </c>
      <c r="AG3095" s="6">
        <v>96950</v>
      </c>
      <c r="AH3095" t="s">
        <v>122</v>
      </c>
      <c r="AI3095" t="s">
        <v>469</v>
      </c>
      <c r="AJ3095" s="8">
        <v>16702352653</v>
      </c>
      <c r="AK3095">
        <v>324</v>
      </c>
      <c r="AL3095" t="s">
        <v>1916</v>
      </c>
      <c r="BE3095" t="str">
        <f>"37-2011.00"</f>
        <v>37-2011.00</v>
      </c>
      <c r="BF3095" t="s">
        <v>701</v>
      </c>
      <c r="BG3095" t="s">
        <v>11848</v>
      </c>
      <c r="BH3095" t="s">
        <v>703</v>
      </c>
      <c r="BI3095">
        <v>2</v>
      </c>
      <c r="BJ3095">
        <v>2</v>
      </c>
      <c r="BK3095" s="1">
        <v>45991</v>
      </c>
      <c r="BL3095" s="1">
        <v>47086</v>
      </c>
      <c r="BM3095" s="1">
        <v>45991</v>
      </c>
      <c r="BN3095" s="1">
        <v>47086</v>
      </c>
      <c r="BO3095">
        <v>35</v>
      </c>
      <c r="BP3095">
        <v>0</v>
      </c>
      <c r="BQ3095">
        <v>7</v>
      </c>
      <c r="BR3095">
        <v>7</v>
      </c>
      <c r="BS3095">
        <v>7</v>
      </c>
      <c r="BT3095">
        <v>7</v>
      </c>
      <c r="BU3095">
        <v>7</v>
      </c>
      <c r="BV3095">
        <v>0</v>
      </c>
      <c r="BW3095" t="str">
        <f>"8:00 AM"</f>
        <v>8:00 AM</v>
      </c>
      <c r="BX3095" t="str">
        <f>"4:00 PM"</f>
        <v>4:00 PM</v>
      </c>
      <c r="BY3095" t="s">
        <v>133</v>
      </c>
      <c r="BZ3095">
        <v>0</v>
      </c>
      <c r="CA3095">
        <v>3</v>
      </c>
      <c r="CB3095" t="s">
        <v>117</v>
      </c>
      <c r="CD3095" t="s">
        <v>11849</v>
      </c>
      <c r="CE3095" t="s">
        <v>11850</v>
      </c>
      <c r="CF3095" t="s">
        <v>1910</v>
      </c>
      <c r="CG3095" t="s">
        <v>136</v>
      </c>
      <c r="CH3095" t="s">
        <v>121</v>
      </c>
      <c r="CI3095" s="6">
        <v>96950</v>
      </c>
      <c r="CJ3095" s="10">
        <v>8.2899999999999991</v>
      </c>
      <c r="CK3095" s="10">
        <v>10</v>
      </c>
      <c r="CL3095" s="10">
        <v>12.43</v>
      </c>
      <c r="CM3095" s="10">
        <v>15</v>
      </c>
      <c r="CN3095" t="s">
        <v>137</v>
      </c>
      <c r="CO3095" t="s">
        <v>133</v>
      </c>
      <c r="CP3095" t="s">
        <v>138</v>
      </c>
      <c r="CR3095" t="s">
        <v>117</v>
      </c>
      <c r="CS3095" t="s">
        <v>139</v>
      </c>
      <c r="CT3095" t="s">
        <v>140</v>
      </c>
      <c r="CU3095" t="s">
        <v>139</v>
      </c>
      <c r="CV3095" t="s">
        <v>140</v>
      </c>
      <c r="CW3095" t="s">
        <v>139</v>
      </c>
      <c r="CX3095" t="s">
        <v>140</v>
      </c>
      <c r="CY3095" t="s">
        <v>1921</v>
      </c>
      <c r="CZ3095" s="8">
        <v>16702352653</v>
      </c>
      <c r="DA3095" t="s">
        <v>1916</v>
      </c>
      <c r="DB3095" t="s">
        <v>1095</v>
      </c>
      <c r="DC3095" t="s">
        <v>139</v>
      </c>
      <c r="DD3095" t="s">
        <v>117</v>
      </c>
    </row>
    <row r="3096" spans="1:114" ht="15" customHeight="1" x14ac:dyDescent="0.35">
      <c r="A3096" t="s">
        <v>15042</v>
      </c>
      <c r="B3096" t="s">
        <v>144</v>
      </c>
      <c r="C3096" s="1">
        <v>45818</v>
      </c>
      <c r="D3096" s="1">
        <v>45875</v>
      </c>
      <c r="E3096" t="s">
        <v>211</v>
      </c>
      <c r="G3096" t="s">
        <v>117</v>
      </c>
      <c r="H3096" t="s">
        <v>117</v>
      </c>
      <c r="I3096" t="s">
        <v>117</v>
      </c>
      <c r="J3096" t="s">
        <v>396</v>
      </c>
      <c r="K3096" t="s">
        <v>397</v>
      </c>
      <c r="L3096" t="s">
        <v>398</v>
      </c>
      <c r="M3096" t="s">
        <v>399</v>
      </c>
      <c r="N3096" t="s">
        <v>136</v>
      </c>
      <c r="O3096" t="s">
        <v>121</v>
      </c>
      <c r="P3096" s="6">
        <v>96950</v>
      </c>
      <c r="Q3096" t="s">
        <v>122</v>
      </c>
      <c r="S3096" s="8">
        <v>16703226130</v>
      </c>
      <c r="U3096" t="s">
        <v>400</v>
      </c>
      <c r="V3096">
        <v>312112</v>
      </c>
      <c r="W3096" t="s">
        <v>124</v>
      </c>
      <c r="Y3096" t="s">
        <v>401</v>
      </c>
      <c r="Z3096" t="s">
        <v>402</v>
      </c>
      <c r="AA3096" t="s">
        <v>403</v>
      </c>
      <c r="AB3096" t="s">
        <v>404</v>
      </c>
      <c r="AC3096" t="s">
        <v>398</v>
      </c>
      <c r="AD3096" t="s">
        <v>399</v>
      </c>
      <c r="AE3096" t="s">
        <v>136</v>
      </c>
      <c r="AF3096" t="s">
        <v>121</v>
      </c>
      <c r="AG3096" s="6">
        <v>96950</v>
      </c>
      <c r="AH3096" t="s">
        <v>122</v>
      </c>
      <c r="AJ3096" s="8">
        <v>16703226130</v>
      </c>
      <c r="AL3096" t="s">
        <v>405</v>
      </c>
      <c r="BE3096" t="str">
        <f>"51-9198.00"</f>
        <v>51-9198.00</v>
      </c>
      <c r="BF3096" t="s">
        <v>1393</v>
      </c>
      <c r="BG3096" t="s">
        <v>5446</v>
      </c>
      <c r="BH3096" t="s">
        <v>5447</v>
      </c>
      <c r="BI3096">
        <v>5</v>
      </c>
      <c r="BJ3096">
        <v>5</v>
      </c>
      <c r="BK3096" s="1">
        <v>45931</v>
      </c>
      <c r="BL3096" s="1">
        <v>46295</v>
      </c>
      <c r="BM3096" s="1">
        <v>45931</v>
      </c>
      <c r="BN3096" s="1">
        <v>46295</v>
      </c>
      <c r="BO3096">
        <v>40</v>
      </c>
      <c r="BP3096">
        <v>0</v>
      </c>
      <c r="BQ3096">
        <v>8</v>
      </c>
      <c r="BR3096">
        <v>8</v>
      </c>
      <c r="BS3096">
        <v>8</v>
      </c>
      <c r="BT3096">
        <v>8</v>
      </c>
      <c r="BU3096">
        <v>8</v>
      </c>
      <c r="BV3096">
        <v>0</v>
      </c>
      <c r="BW3096" t="str">
        <f>"8:00 AM"</f>
        <v>8:00 AM</v>
      </c>
      <c r="BX3096" t="str">
        <f>"5:00 PM"</f>
        <v>5:00 PM</v>
      </c>
      <c r="BY3096" t="s">
        <v>159</v>
      </c>
      <c r="BZ3096">
        <v>0</v>
      </c>
      <c r="CA3096">
        <v>6</v>
      </c>
      <c r="CB3096" t="s">
        <v>117</v>
      </c>
      <c r="CD3096" t="s">
        <v>15043</v>
      </c>
      <c r="CE3096" t="s">
        <v>398</v>
      </c>
      <c r="CF3096" t="s">
        <v>399</v>
      </c>
      <c r="CG3096" t="s">
        <v>136</v>
      </c>
      <c r="CH3096" t="s">
        <v>121</v>
      </c>
      <c r="CI3096" s="6">
        <v>96950</v>
      </c>
      <c r="CJ3096" s="10">
        <v>8.23</v>
      </c>
      <c r="CK3096" s="10">
        <v>8.23</v>
      </c>
      <c r="CL3096" s="10">
        <v>12.34</v>
      </c>
      <c r="CM3096" s="10">
        <v>12.34</v>
      </c>
      <c r="CN3096" t="s">
        <v>137</v>
      </c>
      <c r="CP3096" t="s">
        <v>138</v>
      </c>
      <c r="CR3096" t="s">
        <v>117</v>
      </c>
      <c r="CS3096" t="s">
        <v>139</v>
      </c>
      <c r="CT3096" t="s">
        <v>140</v>
      </c>
      <c r="CU3096" t="s">
        <v>139</v>
      </c>
      <c r="CV3096" t="s">
        <v>139</v>
      </c>
      <c r="CW3096" t="s">
        <v>139</v>
      </c>
      <c r="CX3096" t="s">
        <v>139</v>
      </c>
      <c r="CY3096" t="s">
        <v>12601</v>
      </c>
      <c r="CZ3096" s="8">
        <v>16703226130</v>
      </c>
      <c r="DA3096" t="s">
        <v>405</v>
      </c>
      <c r="DB3096" t="s">
        <v>411</v>
      </c>
      <c r="DC3096" t="s">
        <v>139</v>
      </c>
      <c r="DD3096" t="s">
        <v>117</v>
      </c>
    </row>
    <row r="3097" spans="1:114" ht="15" customHeight="1" x14ac:dyDescent="0.35">
      <c r="A3097" t="s">
        <v>13584</v>
      </c>
      <c r="B3097" t="s">
        <v>144</v>
      </c>
      <c r="C3097" s="1">
        <v>45819</v>
      </c>
      <c r="D3097" s="1">
        <v>45875</v>
      </c>
      <c r="E3097" t="s">
        <v>116</v>
      </c>
      <c r="F3097" s="1">
        <v>45930</v>
      </c>
      <c r="G3097" t="s">
        <v>117</v>
      </c>
      <c r="H3097" t="s">
        <v>117</v>
      </c>
      <c r="I3097" t="s">
        <v>117</v>
      </c>
      <c r="J3097" t="s">
        <v>4074</v>
      </c>
      <c r="L3097" t="s">
        <v>4079</v>
      </c>
      <c r="M3097" t="s">
        <v>1150</v>
      </c>
      <c r="N3097" t="s">
        <v>1143</v>
      </c>
      <c r="O3097" t="s">
        <v>121</v>
      </c>
      <c r="P3097" s="6">
        <v>96952</v>
      </c>
      <c r="Q3097" t="s">
        <v>122</v>
      </c>
      <c r="R3097" t="s">
        <v>382</v>
      </c>
      <c r="S3097" s="8">
        <v>16704330105</v>
      </c>
      <c r="U3097" t="s">
        <v>4076</v>
      </c>
      <c r="V3097">
        <v>455219</v>
      </c>
      <c r="W3097" t="s">
        <v>124</v>
      </c>
      <c r="Y3097" t="s">
        <v>4077</v>
      </c>
      <c r="Z3097" t="s">
        <v>4078</v>
      </c>
      <c r="AB3097" t="s">
        <v>154</v>
      </c>
      <c r="AC3097" t="s">
        <v>4079</v>
      </c>
      <c r="AD3097" t="s">
        <v>1150</v>
      </c>
      <c r="AE3097" t="s">
        <v>1143</v>
      </c>
      <c r="AF3097" t="s">
        <v>121</v>
      </c>
      <c r="AG3097" s="6">
        <v>96952</v>
      </c>
      <c r="AH3097" t="s">
        <v>122</v>
      </c>
      <c r="AI3097" t="s">
        <v>382</v>
      </c>
      <c r="AJ3097" s="8">
        <v>16704330105</v>
      </c>
      <c r="AL3097" t="s">
        <v>4080</v>
      </c>
      <c r="BE3097" t="str">
        <f>"41-2011.00"</f>
        <v>41-2011.00</v>
      </c>
      <c r="BF3097" t="s">
        <v>918</v>
      </c>
      <c r="BG3097" t="s">
        <v>13563</v>
      </c>
      <c r="BH3097" t="s">
        <v>920</v>
      </c>
      <c r="BI3097">
        <v>2</v>
      </c>
      <c r="BJ3097">
        <v>2</v>
      </c>
      <c r="BK3097" s="1">
        <v>45932</v>
      </c>
      <c r="BL3097" s="1">
        <v>46296</v>
      </c>
      <c r="BM3097" s="1">
        <v>45932</v>
      </c>
      <c r="BN3097" s="1">
        <v>46296</v>
      </c>
      <c r="BO3097">
        <v>35</v>
      </c>
      <c r="BP3097">
        <v>0</v>
      </c>
      <c r="BQ3097">
        <v>7</v>
      </c>
      <c r="BR3097">
        <v>7</v>
      </c>
      <c r="BS3097">
        <v>7</v>
      </c>
      <c r="BT3097">
        <v>7</v>
      </c>
      <c r="BU3097">
        <v>7</v>
      </c>
      <c r="BV3097">
        <v>0</v>
      </c>
      <c r="BW3097" t="str">
        <f>"9:00 AM"</f>
        <v>9:00 AM</v>
      </c>
      <c r="BX3097" t="str">
        <f>"5:00 PM"</f>
        <v>5:00 PM</v>
      </c>
      <c r="BY3097" t="s">
        <v>133</v>
      </c>
      <c r="BZ3097">
        <v>0</v>
      </c>
      <c r="CA3097">
        <v>6</v>
      </c>
      <c r="CB3097" t="s">
        <v>117</v>
      </c>
      <c r="CD3097" t="s">
        <v>13564</v>
      </c>
      <c r="CE3097" t="s">
        <v>4917</v>
      </c>
      <c r="CF3097" t="s">
        <v>1150</v>
      </c>
      <c r="CG3097" t="s">
        <v>1143</v>
      </c>
      <c r="CH3097" t="s">
        <v>121</v>
      </c>
      <c r="CI3097" s="6">
        <v>96952</v>
      </c>
      <c r="CJ3097" s="10">
        <v>7.89</v>
      </c>
      <c r="CK3097" s="10">
        <v>8.1199999999999992</v>
      </c>
      <c r="CL3097" s="10">
        <v>11.84</v>
      </c>
      <c r="CM3097" s="10">
        <v>12.18</v>
      </c>
      <c r="CN3097" t="s">
        <v>137</v>
      </c>
      <c r="CO3097" t="s">
        <v>393</v>
      </c>
      <c r="CP3097" t="s">
        <v>138</v>
      </c>
      <c r="CR3097" t="s">
        <v>117</v>
      </c>
      <c r="CS3097" t="s">
        <v>139</v>
      </c>
      <c r="CT3097" t="s">
        <v>140</v>
      </c>
      <c r="CU3097" t="s">
        <v>139</v>
      </c>
      <c r="CV3097" t="s">
        <v>140</v>
      </c>
      <c r="CW3097" t="s">
        <v>139</v>
      </c>
      <c r="CX3097" t="s">
        <v>140</v>
      </c>
      <c r="CY3097" t="s">
        <v>394</v>
      </c>
      <c r="CZ3097" s="8">
        <v>16704330105</v>
      </c>
      <c r="DA3097" t="s">
        <v>4080</v>
      </c>
      <c r="DB3097" t="s">
        <v>1095</v>
      </c>
      <c r="DC3097" t="s">
        <v>139</v>
      </c>
      <c r="DD3097" t="s">
        <v>117</v>
      </c>
    </row>
    <row r="3098" spans="1:114" ht="15" customHeight="1" x14ac:dyDescent="0.35">
      <c r="A3098" t="s">
        <v>16267</v>
      </c>
      <c r="B3098" t="s">
        <v>144</v>
      </c>
      <c r="C3098" s="1">
        <v>45819</v>
      </c>
      <c r="D3098" s="1">
        <v>45875</v>
      </c>
      <c r="E3098" t="s">
        <v>116</v>
      </c>
      <c r="F3098" s="1">
        <v>45913</v>
      </c>
      <c r="G3098" t="s">
        <v>117</v>
      </c>
      <c r="H3098" t="s">
        <v>117</v>
      </c>
      <c r="I3098" t="s">
        <v>117</v>
      </c>
      <c r="J3098" t="s">
        <v>4074</v>
      </c>
      <c r="L3098" t="s">
        <v>4079</v>
      </c>
      <c r="M3098" t="s">
        <v>1150</v>
      </c>
      <c r="N3098" t="s">
        <v>1143</v>
      </c>
      <c r="O3098" t="s">
        <v>121</v>
      </c>
      <c r="P3098" s="6">
        <v>96952</v>
      </c>
      <c r="Q3098" t="s">
        <v>122</v>
      </c>
      <c r="R3098" t="s">
        <v>382</v>
      </c>
      <c r="S3098" s="8">
        <v>16704330105</v>
      </c>
      <c r="U3098" t="s">
        <v>4076</v>
      </c>
      <c r="V3098">
        <v>11121</v>
      </c>
      <c r="W3098" t="s">
        <v>124</v>
      </c>
      <c r="Y3098" t="s">
        <v>4077</v>
      </c>
      <c r="Z3098" t="s">
        <v>4078</v>
      </c>
      <c r="AB3098" t="s">
        <v>154</v>
      </c>
      <c r="AC3098" t="s">
        <v>4079</v>
      </c>
      <c r="AD3098" t="s">
        <v>1150</v>
      </c>
      <c r="AE3098" t="s">
        <v>1143</v>
      </c>
      <c r="AF3098" t="s">
        <v>121</v>
      </c>
      <c r="AG3098" s="6">
        <v>96952</v>
      </c>
      <c r="AH3098" t="s">
        <v>122</v>
      </c>
      <c r="AI3098" t="s">
        <v>382</v>
      </c>
      <c r="AJ3098" s="8">
        <v>16704330105</v>
      </c>
      <c r="AL3098" t="s">
        <v>4080</v>
      </c>
      <c r="BE3098" t="str">
        <f>"45-2092.00"</f>
        <v>45-2092.00</v>
      </c>
      <c r="BF3098" t="s">
        <v>1014</v>
      </c>
      <c r="BG3098" t="s">
        <v>14345</v>
      </c>
      <c r="BH3098" t="s">
        <v>1016</v>
      </c>
      <c r="BI3098">
        <v>2</v>
      </c>
      <c r="BJ3098">
        <v>2</v>
      </c>
      <c r="BK3098" s="1">
        <v>45915</v>
      </c>
      <c r="BL3098" s="1">
        <v>46279</v>
      </c>
      <c r="BM3098" s="1">
        <v>45915</v>
      </c>
      <c r="BN3098" s="1">
        <v>46279</v>
      </c>
      <c r="BO3098">
        <v>35</v>
      </c>
      <c r="BP3098">
        <v>0</v>
      </c>
      <c r="BQ3098">
        <v>7</v>
      </c>
      <c r="BR3098">
        <v>0</v>
      </c>
      <c r="BS3098">
        <v>7</v>
      </c>
      <c r="BT3098">
        <v>7</v>
      </c>
      <c r="BU3098">
        <v>7</v>
      </c>
      <c r="BV3098">
        <v>7</v>
      </c>
      <c r="BW3098" t="str">
        <f>"7:00 AM"</f>
        <v>7:00 AM</v>
      </c>
      <c r="BX3098" t="str">
        <f>"4:00 PM"</f>
        <v>4:00 PM</v>
      </c>
      <c r="BY3098" t="s">
        <v>133</v>
      </c>
      <c r="BZ3098">
        <v>0</v>
      </c>
      <c r="CA3098">
        <v>3</v>
      </c>
      <c r="CB3098" t="s">
        <v>117</v>
      </c>
      <c r="CD3098" t="s">
        <v>393</v>
      </c>
      <c r="CE3098" t="s">
        <v>4921</v>
      </c>
      <c r="CF3098" t="s">
        <v>1150</v>
      </c>
      <c r="CG3098" t="s">
        <v>1143</v>
      </c>
      <c r="CH3098" t="s">
        <v>121</v>
      </c>
      <c r="CI3098" s="6">
        <v>96952</v>
      </c>
      <c r="CJ3098" s="10">
        <v>11.91</v>
      </c>
      <c r="CK3098" s="10">
        <v>11.91</v>
      </c>
      <c r="CL3098" s="10">
        <v>17.87</v>
      </c>
      <c r="CM3098" s="10">
        <v>17.87</v>
      </c>
      <c r="CN3098" t="s">
        <v>137</v>
      </c>
      <c r="CO3098" t="s">
        <v>393</v>
      </c>
      <c r="CP3098" t="s">
        <v>138</v>
      </c>
      <c r="CR3098" t="s">
        <v>117</v>
      </c>
      <c r="CS3098" t="s">
        <v>139</v>
      </c>
      <c r="CT3098" t="s">
        <v>140</v>
      </c>
      <c r="CU3098" t="s">
        <v>139</v>
      </c>
      <c r="CV3098" t="s">
        <v>140</v>
      </c>
      <c r="CW3098" t="s">
        <v>139</v>
      </c>
      <c r="CX3098" t="s">
        <v>140</v>
      </c>
      <c r="CY3098" t="s">
        <v>394</v>
      </c>
      <c r="CZ3098" s="8">
        <v>16704330105</v>
      </c>
      <c r="DA3098" t="s">
        <v>4080</v>
      </c>
      <c r="DB3098" t="s">
        <v>292</v>
      </c>
      <c r="DC3098" t="s">
        <v>139</v>
      </c>
      <c r="DD3098" t="s">
        <v>117</v>
      </c>
    </row>
    <row r="3099" spans="1:114" ht="15" customHeight="1" x14ac:dyDescent="0.35">
      <c r="A3099" t="s">
        <v>4976</v>
      </c>
      <c r="B3099" t="s">
        <v>144</v>
      </c>
      <c r="C3099" s="1">
        <v>45819</v>
      </c>
      <c r="D3099" s="1">
        <v>45875</v>
      </c>
      <c r="E3099" t="s">
        <v>116</v>
      </c>
      <c r="F3099" s="1">
        <v>45964</v>
      </c>
      <c r="G3099" t="s">
        <v>117</v>
      </c>
      <c r="H3099" t="s">
        <v>117</v>
      </c>
      <c r="I3099" t="s">
        <v>117</v>
      </c>
      <c r="J3099" t="s">
        <v>2924</v>
      </c>
      <c r="L3099" t="s">
        <v>2925</v>
      </c>
      <c r="M3099" t="s">
        <v>2926</v>
      </c>
      <c r="N3099" t="s">
        <v>136</v>
      </c>
      <c r="O3099" t="s">
        <v>121</v>
      </c>
      <c r="P3099" s="6">
        <v>96950</v>
      </c>
      <c r="Q3099" t="s">
        <v>122</v>
      </c>
      <c r="S3099" s="8">
        <v>16702341795</v>
      </c>
      <c r="U3099" t="s">
        <v>2927</v>
      </c>
      <c r="V3099">
        <v>56179</v>
      </c>
      <c r="W3099" t="s">
        <v>124</v>
      </c>
      <c r="Y3099" t="s">
        <v>2928</v>
      </c>
      <c r="Z3099" t="s">
        <v>251</v>
      </c>
      <c r="AA3099" t="s">
        <v>2929</v>
      </c>
      <c r="AB3099" t="s">
        <v>4522</v>
      </c>
      <c r="AC3099" t="s">
        <v>2925</v>
      </c>
      <c r="AD3099" t="s">
        <v>2926</v>
      </c>
      <c r="AE3099" t="s">
        <v>136</v>
      </c>
      <c r="AF3099" t="s">
        <v>121</v>
      </c>
      <c r="AG3099" s="6">
        <v>96950</v>
      </c>
      <c r="AH3099" t="s">
        <v>122</v>
      </c>
      <c r="AJ3099" s="8">
        <v>16702341795</v>
      </c>
      <c r="AL3099" t="s">
        <v>2930</v>
      </c>
      <c r="BE3099" t="str">
        <f>"49-9071.00"</f>
        <v>49-9071.00</v>
      </c>
      <c r="BF3099" t="s">
        <v>156</v>
      </c>
      <c r="BG3099" t="s">
        <v>4103</v>
      </c>
      <c r="BH3099" t="s">
        <v>964</v>
      </c>
      <c r="BI3099">
        <v>14</v>
      </c>
      <c r="BJ3099">
        <v>14</v>
      </c>
      <c r="BK3099" s="1">
        <v>45966</v>
      </c>
      <c r="BL3099" s="1">
        <v>46330</v>
      </c>
      <c r="BM3099" s="1">
        <v>45966</v>
      </c>
      <c r="BN3099" s="1">
        <v>46330</v>
      </c>
      <c r="BO3099">
        <v>40</v>
      </c>
      <c r="BP3099">
        <v>0</v>
      </c>
      <c r="BQ3099">
        <v>8</v>
      </c>
      <c r="BR3099">
        <v>8</v>
      </c>
      <c r="BS3099">
        <v>8</v>
      </c>
      <c r="BT3099">
        <v>8</v>
      </c>
      <c r="BU3099">
        <v>8</v>
      </c>
      <c r="BV3099">
        <v>0</v>
      </c>
      <c r="BW3099" t="str">
        <f>"8:00 AM"</f>
        <v>8:00 AM</v>
      </c>
      <c r="BX3099" t="str">
        <f>"5:00 PM"</f>
        <v>5:00 PM</v>
      </c>
      <c r="BY3099" t="s">
        <v>159</v>
      </c>
      <c r="BZ3099">
        <v>0</v>
      </c>
      <c r="CA3099">
        <v>12</v>
      </c>
      <c r="CB3099" t="s">
        <v>117</v>
      </c>
      <c r="CD3099" t="s">
        <v>4977</v>
      </c>
      <c r="CE3099" t="s">
        <v>2925</v>
      </c>
      <c r="CF3099" t="s">
        <v>2926</v>
      </c>
      <c r="CG3099" t="s">
        <v>136</v>
      </c>
      <c r="CH3099" t="s">
        <v>121</v>
      </c>
      <c r="CI3099" s="6">
        <v>96950</v>
      </c>
      <c r="CJ3099" s="10">
        <v>9.75</v>
      </c>
      <c r="CK3099" s="10">
        <v>12.5</v>
      </c>
      <c r="CL3099" s="10">
        <v>14.63</v>
      </c>
      <c r="CM3099" s="10">
        <v>18.75</v>
      </c>
      <c r="CN3099" t="s">
        <v>137</v>
      </c>
      <c r="CO3099" t="s">
        <v>133</v>
      </c>
      <c r="CP3099" t="s">
        <v>138</v>
      </c>
      <c r="CR3099" t="s">
        <v>139</v>
      </c>
      <c r="CS3099" t="s">
        <v>139</v>
      </c>
      <c r="CT3099" t="s">
        <v>139</v>
      </c>
      <c r="CU3099" t="s">
        <v>139</v>
      </c>
      <c r="CV3099" t="s">
        <v>140</v>
      </c>
      <c r="CW3099" t="s">
        <v>139</v>
      </c>
      <c r="CX3099" t="s">
        <v>139</v>
      </c>
      <c r="CY3099" t="s">
        <v>2943</v>
      </c>
      <c r="CZ3099" s="8">
        <v>16702341795</v>
      </c>
      <c r="DA3099" t="s">
        <v>2930</v>
      </c>
      <c r="DB3099" t="s">
        <v>2937</v>
      </c>
      <c r="DC3099" t="s">
        <v>139</v>
      </c>
      <c r="DD3099" t="s">
        <v>117</v>
      </c>
    </row>
    <row r="3100" spans="1:114" ht="15" customHeight="1" x14ac:dyDescent="0.35">
      <c r="A3100" t="s">
        <v>9902</v>
      </c>
      <c r="B3100" t="s">
        <v>144</v>
      </c>
      <c r="C3100" s="1">
        <v>45822</v>
      </c>
      <c r="D3100" s="1">
        <v>45875</v>
      </c>
      <c r="E3100" t="s">
        <v>211</v>
      </c>
      <c r="G3100" t="s">
        <v>117</v>
      </c>
      <c r="H3100" t="s">
        <v>117</v>
      </c>
      <c r="I3100" t="s">
        <v>117</v>
      </c>
      <c r="J3100" t="s">
        <v>5864</v>
      </c>
      <c r="K3100" t="s">
        <v>5865</v>
      </c>
      <c r="L3100" t="s">
        <v>5866</v>
      </c>
      <c r="N3100" t="s">
        <v>120</v>
      </c>
      <c r="O3100" t="s">
        <v>121</v>
      </c>
      <c r="P3100" s="6">
        <v>96950</v>
      </c>
      <c r="Q3100" t="s">
        <v>122</v>
      </c>
      <c r="S3100" s="8">
        <v>16709896585</v>
      </c>
      <c r="U3100" t="s">
        <v>5867</v>
      </c>
      <c r="V3100">
        <v>72232</v>
      </c>
      <c r="W3100" t="s">
        <v>124</v>
      </c>
      <c r="Y3100" t="s">
        <v>2446</v>
      </c>
      <c r="Z3100" t="s">
        <v>5868</v>
      </c>
      <c r="AA3100" t="s">
        <v>5869</v>
      </c>
      <c r="AB3100" t="s">
        <v>128</v>
      </c>
      <c r="AC3100" t="s">
        <v>5866</v>
      </c>
      <c r="AE3100" t="s">
        <v>120</v>
      </c>
      <c r="AF3100" t="s">
        <v>121</v>
      </c>
      <c r="AG3100" s="6">
        <v>96950</v>
      </c>
      <c r="AH3100" t="s">
        <v>122</v>
      </c>
      <c r="AJ3100" s="8">
        <v>16709896585</v>
      </c>
      <c r="AL3100" t="s">
        <v>5870</v>
      </c>
      <c r="BE3100" t="str">
        <f>"35-2014.00"</f>
        <v>35-2014.00</v>
      </c>
      <c r="BF3100" t="s">
        <v>191</v>
      </c>
      <c r="BG3100" t="s">
        <v>9903</v>
      </c>
      <c r="BH3100" t="s">
        <v>191</v>
      </c>
      <c r="BI3100">
        <v>10</v>
      </c>
      <c r="BJ3100">
        <v>10</v>
      </c>
      <c r="BK3100" s="1">
        <v>45931</v>
      </c>
      <c r="BL3100" s="1">
        <v>46295</v>
      </c>
      <c r="BM3100" s="1">
        <v>45931</v>
      </c>
      <c r="BN3100" s="1">
        <v>46295</v>
      </c>
      <c r="BO3100">
        <v>35</v>
      </c>
      <c r="BP3100">
        <v>0</v>
      </c>
      <c r="BQ3100">
        <v>7</v>
      </c>
      <c r="BR3100">
        <v>7</v>
      </c>
      <c r="BS3100">
        <v>7</v>
      </c>
      <c r="BT3100">
        <v>7</v>
      </c>
      <c r="BU3100">
        <v>7</v>
      </c>
      <c r="BV3100">
        <v>0</v>
      </c>
      <c r="BW3100" t="str">
        <f>"6:00 AM"</f>
        <v>6:00 AM</v>
      </c>
      <c r="BX3100" t="str">
        <f>"2:00 PM"</f>
        <v>2:00 PM</v>
      </c>
      <c r="BY3100" t="s">
        <v>133</v>
      </c>
      <c r="BZ3100">
        <v>0</v>
      </c>
      <c r="CA3100">
        <v>3</v>
      </c>
      <c r="CB3100" t="s">
        <v>117</v>
      </c>
      <c r="CD3100" t="s">
        <v>9904</v>
      </c>
      <c r="CE3100" t="s">
        <v>5873</v>
      </c>
      <c r="CG3100" t="s">
        <v>120</v>
      </c>
      <c r="CH3100" t="s">
        <v>121</v>
      </c>
      <c r="CI3100" s="6">
        <v>96950</v>
      </c>
      <c r="CJ3100" s="10">
        <v>8.83</v>
      </c>
      <c r="CK3100" s="10">
        <v>8.83</v>
      </c>
      <c r="CL3100" s="10">
        <v>13.25</v>
      </c>
      <c r="CM3100" s="10">
        <v>13.25</v>
      </c>
      <c r="CN3100" t="s">
        <v>137</v>
      </c>
      <c r="CO3100" t="s">
        <v>194</v>
      </c>
      <c r="CP3100" t="s">
        <v>138</v>
      </c>
      <c r="CR3100" t="s">
        <v>117</v>
      </c>
      <c r="CS3100" t="s">
        <v>139</v>
      </c>
      <c r="CT3100" t="s">
        <v>140</v>
      </c>
      <c r="CU3100" t="s">
        <v>139</v>
      </c>
      <c r="CV3100" t="s">
        <v>140</v>
      </c>
      <c r="CW3100" t="s">
        <v>139</v>
      </c>
      <c r="CX3100" t="s">
        <v>140</v>
      </c>
      <c r="CY3100" t="s">
        <v>9905</v>
      </c>
      <c r="CZ3100" s="8">
        <v>16709896585</v>
      </c>
      <c r="DA3100" t="s">
        <v>5870</v>
      </c>
      <c r="DB3100" t="s">
        <v>140</v>
      </c>
      <c r="DC3100" t="s">
        <v>139</v>
      </c>
      <c r="DD3100" t="s">
        <v>117</v>
      </c>
    </row>
    <row r="3101" spans="1:114" ht="15" customHeight="1" x14ac:dyDescent="0.35">
      <c r="A3101" t="s">
        <v>736</v>
      </c>
      <c r="B3101" t="s">
        <v>144</v>
      </c>
      <c r="C3101" s="1">
        <v>45824</v>
      </c>
      <c r="D3101" s="1">
        <v>45875</v>
      </c>
      <c r="E3101" t="s">
        <v>116</v>
      </c>
      <c r="F3101" s="1">
        <v>45929</v>
      </c>
      <c r="G3101" t="s">
        <v>139</v>
      </c>
      <c r="H3101" t="s">
        <v>117</v>
      </c>
      <c r="I3101" t="s">
        <v>117</v>
      </c>
      <c r="J3101" t="s">
        <v>737</v>
      </c>
      <c r="K3101" t="s">
        <v>738</v>
      </c>
      <c r="L3101" t="s">
        <v>739</v>
      </c>
      <c r="N3101" t="s">
        <v>136</v>
      </c>
      <c r="O3101" t="s">
        <v>121</v>
      </c>
      <c r="P3101" s="6">
        <v>96950</v>
      </c>
      <c r="Q3101" t="s">
        <v>122</v>
      </c>
      <c r="S3101" s="8">
        <v>16702345900</v>
      </c>
      <c r="T3101">
        <v>266</v>
      </c>
      <c r="U3101" t="s">
        <v>740</v>
      </c>
      <c r="V3101">
        <v>721110</v>
      </c>
      <c r="W3101" t="s">
        <v>124</v>
      </c>
      <c r="Y3101" t="s">
        <v>741</v>
      </c>
      <c r="Z3101" t="s">
        <v>742</v>
      </c>
      <c r="AB3101" t="s">
        <v>743</v>
      </c>
      <c r="AC3101" t="s">
        <v>739</v>
      </c>
      <c r="AE3101" t="s">
        <v>136</v>
      </c>
      <c r="AF3101" t="s">
        <v>121</v>
      </c>
      <c r="AG3101" s="6">
        <v>96950</v>
      </c>
      <c r="AH3101" t="s">
        <v>122</v>
      </c>
      <c r="AJ3101" s="8">
        <v>16702345900</v>
      </c>
      <c r="AK3101">
        <v>266</v>
      </c>
      <c r="AL3101" t="s">
        <v>744</v>
      </c>
      <c r="BE3101" t="str">
        <f>"49-9071.00"</f>
        <v>49-9071.00</v>
      </c>
      <c r="BF3101" t="s">
        <v>156</v>
      </c>
      <c r="BG3101" t="s">
        <v>745</v>
      </c>
      <c r="BH3101" t="s">
        <v>290</v>
      </c>
      <c r="BI3101">
        <v>18</v>
      </c>
      <c r="BJ3101">
        <v>18</v>
      </c>
      <c r="BK3101" s="1">
        <v>45931</v>
      </c>
      <c r="BL3101" s="1">
        <v>47026</v>
      </c>
      <c r="BM3101" s="1">
        <v>45931</v>
      </c>
      <c r="BN3101" s="1">
        <v>47026</v>
      </c>
      <c r="BO3101">
        <v>40</v>
      </c>
      <c r="BP3101">
        <v>0</v>
      </c>
      <c r="BQ3101">
        <v>7</v>
      </c>
      <c r="BR3101">
        <v>7</v>
      </c>
      <c r="BS3101">
        <v>6</v>
      </c>
      <c r="BT3101">
        <v>7</v>
      </c>
      <c r="BU3101">
        <v>7</v>
      </c>
      <c r="BV3101">
        <v>6</v>
      </c>
      <c r="BW3101" t="str">
        <f>"8:00 AM"</f>
        <v>8:00 AM</v>
      </c>
      <c r="BX3101" t="str">
        <f>"4:00 PM"</f>
        <v>4:00 PM</v>
      </c>
      <c r="BY3101" t="s">
        <v>159</v>
      </c>
      <c r="BZ3101">
        <v>0</v>
      </c>
      <c r="CA3101">
        <v>12</v>
      </c>
      <c r="CB3101" t="s">
        <v>117</v>
      </c>
      <c r="CD3101" t="s">
        <v>162</v>
      </c>
      <c r="CE3101" t="s">
        <v>746</v>
      </c>
      <c r="CG3101" t="s">
        <v>136</v>
      </c>
      <c r="CH3101" t="s">
        <v>121</v>
      </c>
      <c r="CI3101" s="6">
        <v>96950</v>
      </c>
      <c r="CJ3101" s="10">
        <v>9.75</v>
      </c>
      <c r="CK3101" s="10">
        <v>9.75</v>
      </c>
      <c r="CL3101" s="10">
        <v>14.63</v>
      </c>
      <c r="CM3101" s="10">
        <v>14.63</v>
      </c>
      <c r="CN3101" t="s">
        <v>137</v>
      </c>
      <c r="CO3101" t="s">
        <v>162</v>
      </c>
      <c r="CP3101" t="s">
        <v>138</v>
      </c>
      <c r="CR3101" t="s">
        <v>117</v>
      </c>
      <c r="CS3101" t="s">
        <v>139</v>
      </c>
      <c r="CT3101" t="s">
        <v>140</v>
      </c>
      <c r="CU3101" t="s">
        <v>139</v>
      </c>
      <c r="CV3101" t="s">
        <v>140</v>
      </c>
      <c r="CW3101" t="s">
        <v>139</v>
      </c>
      <c r="CX3101" t="s">
        <v>140</v>
      </c>
      <c r="CY3101" t="s">
        <v>747</v>
      </c>
      <c r="CZ3101" s="8">
        <v>16702345900</v>
      </c>
      <c r="DA3101" t="s">
        <v>748</v>
      </c>
      <c r="DB3101" t="s">
        <v>140</v>
      </c>
      <c r="DC3101" t="s">
        <v>139</v>
      </c>
      <c r="DD3101" t="s">
        <v>117</v>
      </c>
    </row>
    <row r="3102" spans="1:114" ht="15" customHeight="1" x14ac:dyDescent="0.35">
      <c r="A3102" t="s">
        <v>11918</v>
      </c>
      <c r="B3102" t="s">
        <v>144</v>
      </c>
      <c r="C3102" s="1">
        <v>45825</v>
      </c>
      <c r="D3102" s="1">
        <v>45875</v>
      </c>
      <c r="E3102" t="s">
        <v>211</v>
      </c>
      <c r="G3102" t="s">
        <v>139</v>
      </c>
      <c r="H3102" t="s">
        <v>117</v>
      </c>
      <c r="I3102" t="s">
        <v>117</v>
      </c>
      <c r="J3102" t="s">
        <v>3907</v>
      </c>
      <c r="L3102" t="s">
        <v>3908</v>
      </c>
      <c r="N3102" t="s">
        <v>120</v>
      </c>
      <c r="O3102" t="s">
        <v>121</v>
      </c>
      <c r="P3102" s="6">
        <v>96950</v>
      </c>
      <c r="Q3102" t="s">
        <v>122</v>
      </c>
      <c r="S3102" s="8">
        <v>16709890667</v>
      </c>
      <c r="U3102" t="s">
        <v>3909</v>
      </c>
      <c r="V3102">
        <v>561710</v>
      </c>
      <c r="W3102" t="s">
        <v>124</v>
      </c>
      <c r="Y3102" t="s">
        <v>3910</v>
      </c>
      <c r="Z3102" t="s">
        <v>3911</v>
      </c>
      <c r="AB3102" t="s">
        <v>270</v>
      </c>
      <c r="AC3102" t="s">
        <v>3908</v>
      </c>
      <c r="AE3102" t="s">
        <v>120</v>
      </c>
      <c r="AF3102" t="s">
        <v>121</v>
      </c>
      <c r="AG3102" s="6">
        <v>96950</v>
      </c>
      <c r="AH3102" t="s">
        <v>122</v>
      </c>
      <c r="AJ3102" s="8">
        <v>16709890667</v>
      </c>
      <c r="AL3102" t="s">
        <v>3912</v>
      </c>
      <c r="BE3102" t="str">
        <f>"43-3031.00"</f>
        <v>43-3031.00</v>
      </c>
      <c r="BF3102" t="s">
        <v>357</v>
      </c>
      <c r="BG3102" t="s">
        <v>3913</v>
      </c>
      <c r="BH3102" t="s">
        <v>1229</v>
      </c>
      <c r="BI3102">
        <v>7</v>
      </c>
      <c r="BJ3102">
        <v>7</v>
      </c>
      <c r="BK3102" s="1">
        <v>45931</v>
      </c>
      <c r="BL3102" s="1">
        <v>47026</v>
      </c>
      <c r="BM3102" s="1">
        <v>45931</v>
      </c>
      <c r="BN3102" s="1">
        <v>47026</v>
      </c>
      <c r="BO3102">
        <v>35</v>
      </c>
      <c r="BP3102">
        <v>0</v>
      </c>
      <c r="BQ3102">
        <v>7</v>
      </c>
      <c r="BR3102">
        <v>7</v>
      </c>
      <c r="BS3102">
        <v>7</v>
      </c>
      <c r="BT3102">
        <v>7</v>
      </c>
      <c r="BU3102">
        <v>7</v>
      </c>
      <c r="BV3102">
        <v>0</v>
      </c>
      <c r="BW3102" t="str">
        <f>"8:30 AM"</f>
        <v>8:30 AM</v>
      </c>
      <c r="BX3102" t="str">
        <f>"4:30 PM"</f>
        <v>4:30 PM</v>
      </c>
      <c r="BY3102" t="s">
        <v>159</v>
      </c>
      <c r="BZ3102">
        <v>0</v>
      </c>
      <c r="CA3102">
        <v>24</v>
      </c>
      <c r="CB3102" t="s">
        <v>117</v>
      </c>
      <c r="CD3102" t="s">
        <v>11919</v>
      </c>
      <c r="CE3102" t="s">
        <v>570</v>
      </c>
      <c r="CG3102" t="s">
        <v>120</v>
      </c>
      <c r="CH3102" t="s">
        <v>121</v>
      </c>
      <c r="CI3102" s="6">
        <v>96950</v>
      </c>
      <c r="CJ3102" s="10">
        <v>12.28</v>
      </c>
      <c r="CK3102" s="10">
        <v>12.28</v>
      </c>
      <c r="CL3102" s="10">
        <v>0</v>
      </c>
      <c r="CM3102" s="10">
        <v>0</v>
      </c>
      <c r="CN3102" t="s">
        <v>137</v>
      </c>
      <c r="CP3102" t="s">
        <v>138</v>
      </c>
      <c r="CR3102" t="s">
        <v>117</v>
      </c>
      <c r="CS3102" t="s">
        <v>139</v>
      </c>
      <c r="CT3102" t="s">
        <v>140</v>
      </c>
      <c r="CU3102" t="s">
        <v>140</v>
      </c>
      <c r="CV3102" t="s">
        <v>140</v>
      </c>
      <c r="CW3102" t="s">
        <v>139</v>
      </c>
      <c r="CX3102" t="s">
        <v>140</v>
      </c>
      <c r="CY3102" t="s">
        <v>11920</v>
      </c>
      <c r="CZ3102" s="8">
        <v>16709890667</v>
      </c>
      <c r="DA3102" t="s">
        <v>3912</v>
      </c>
      <c r="DB3102" t="s">
        <v>140</v>
      </c>
      <c r="DC3102" t="s">
        <v>139</v>
      </c>
      <c r="DD3102" t="s">
        <v>117</v>
      </c>
    </row>
    <row r="3103" spans="1:114" ht="15" customHeight="1" x14ac:dyDescent="0.35">
      <c r="A3103" t="s">
        <v>11876</v>
      </c>
      <c r="B3103" t="s">
        <v>144</v>
      </c>
      <c r="C3103" s="1">
        <v>45826</v>
      </c>
      <c r="D3103" s="1">
        <v>45875</v>
      </c>
      <c r="E3103" t="s">
        <v>211</v>
      </c>
      <c r="G3103" t="s">
        <v>117</v>
      </c>
      <c r="H3103" t="s">
        <v>117</v>
      </c>
      <c r="I3103" t="s">
        <v>117</v>
      </c>
      <c r="J3103" t="s">
        <v>3482</v>
      </c>
      <c r="L3103" t="s">
        <v>3474</v>
      </c>
      <c r="N3103" t="s">
        <v>120</v>
      </c>
      <c r="O3103" t="s">
        <v>121</v>
      </c>
      <c r="P3103" s="6">
        <v>96950</v>
      </c>
      <c r="Q3103" t="s">
        <v>122</v>
      </c>
      <c r="S3103" s="8">
        <v>16702886108</v>
      </c>
      <c r="U3103" t="s">
        <v>3472</v>
      </c>
      <c r="V3103">
        <v>23622</v>
      </c>
      <c r="W3103" t="s">
        <v>124</v>
      </c>
      <c r="Y3103" t="s">
        <v>1426</v>
      </c>
      <c r="Z3103" t="s">
        <v>3481</v>
      </c>
      <c r="AB3103" t="s">
        <v>128</v>
      </c>
      <c r="AC3103" t="s">
        <v>3474</v>
      </c>
      <c r="AE3103" t="s">
        <v>120</v>
      </c>
      <c r="AF3103" t="s">
        <v>121</v>
      </c>
      <c r="AG3103" s="6">
        <v>96950</v>
      </c>
      <c r="AH3103" t="s">
        <v>122</v>
      </c>
      <c r="AJ3103" s="8">
        <v>16702886108</v>
      </c>
      <c r="AL3103" t="s">
        <v>3475</v>
      </c>
      <c r="BE3103" t="str">
        <f>"49-9071.00"</f>
        <v>49-9071.00</v>
      </c>
      <c r="BF3103" t="s">
        <v>156</v>
      </c>
      <c r="BG3103" t="s">
        <v>11877</v>
      </c>
      <c r="BH3103" t="s">
        <v>6159</v>
      </c>
      <c r="BI3103">
        <v>20</v>
      </c>
      <c r="BJ3103">
        <v>20</v>
      </c>
      <c r="BK3103" s="1">
        <v>45931</v>
      </c>
      <c r="BL3103" s="1">
        <v>46295</v>
      </c>
      <c r="BM3103" s="1">
        <v>45931</v>
      </c>
      <c r="BN3103" s="1">
        <v>46295</v>
      </c>
      <c r="BO3103">
        <v>40</v>
      </c>
      <c r="BP3103">
        <v>0</v>
      </c>
      <c r="BQ3103">
        <v>8</v>
      </c>
      <c r="BR3103">
        <v>8</v>
      </c>
      <c r="BS3103">
        <v>8</v>
      </c>
      <c r="BT3103">
        <v>8</v>
      </c>
      <c r="BU3103">
        <v>8</v>
      </c>
      <c r="BV3103">
        <v>0</v>
      </c>
      <c r="BW3103" t="str">
        <f>"8:00 AM"</f>
        <v>8:00 AM</v>
      </c>
      <c r="BX3103" t="str">
        <f>"5:00 PM"</f>
        <v>5:00 PM</v>
      </c>
      <c r="BY3103" t="s">
        <v>159</v>
      </c>
      <c r="BZ3103">
        <v>0</v>
      </c>
      <c r="CA3103">
        <v>12</v>
      </c>
      <c r="CB3103" t="s">
        <v>117</v>
      </c>
      <c r="CD3103" t="s">
        <v>11878</v>
      </c>
      <c r="CE3103" t="s">
        <v>11879</v>
      </c>
      <c r="CG3103" t="s">
        <v>136</v>
      </c>
      <c r="CH3103" t="s">
        <v>121</v>
      </c>
      <c r="CI3103" s="6">
        <v>96950</v>
      </c>
      <c r="CJ3103" s="10">
        <v>9.75</v>
      </c>
      <c r="CK3103" s="10">
        <v>9.75</v>
      </c>
      <c r="CL3103" s="10">
        <v>14.63</v>
      </c>
      <c r="CM3103" s="10">
        <v>14.63</v>
      </c>
      <c r="CN3103" t="s">
        <v>137</v>
      </c>
      <c r="CO3103" t="s">
        <v>140</v>
      </c>
      <c r="CP3103" t="s">
        <v>209</v>
      </c>
      <c r="CR3103" t="s">
        <v>117</v>
      </c>
      <c r="CS3103" t="s">
        <v>139</v>
      </c>
      <c r="CT3103" t="s">
        <v>139</v>
      </c>
      <c r="CU3103" t="s">
        <v>139</v>
      </c>
      <c r="CV3103" t="s">
        <v>140</v>
      </c>
      <c r="CW3103" t="s">
        <v>139</v>
      </c>
      <c r="CX3103" t="s">
        <v>139</v>
      </c>
      <c r="CY3103" s="2" t="s">
        <v>11880</v>
      </c>
      <c r="CZ3103" s="8">
        <v>16702886108</v>
      </c>
      <c r="DA3103" t="s">
        <v>3475</v>
      </c>
      <c r="DB3103" t="s">
        <v>164</v>
      </c>
      <c r="DC3103" t="s">
        <v>139</v>
      </c>
      <c r="DD3103" t="s">
        <v>117</v>
      </c>
      <c r="DE3103" t="s">
        <v>1426</v>
      </c>
      <c r="DF3103" t="s">
        <v>3481</v>
      </c>
      <c r="DH3103" t="s">
        <v>3472</v>
      </c>
      <c r="DI3103" t="s">
        <v>3482</v>
      </c>
      <c r="DJ3103" t="s">
        <v>3475</v>
      </c>
    </row>
    <row r="3104" spans="1:114" ht="15" customHeight="1" x14ac:dyDescent="0.35">
      <c r="A3104" t="s">
        <v>9913</v>
      </c>
      <c r="B3104" t="s">
        <v>144</v>
      </c>
      <c r="C3104" s="1">
        <v>45826</v>
      </c>
      <c r="D3104" s="1">
        <v>45875</v>
      </c>
      <c r="E3104" t="s">
        <v>116</v>
      </c>
      <c r="F3104" s="1">
        <v>45923</v>
      </c>
      <c r="G3104" t="s">
        <v>117</v>
      </c>
      <c r="H3104" t="s">
        <v>117</v>
      </c>
      <c r="I3104" t="s">
        <v>117</v>
      </c>
      <c r="J3104" t="s">
        <v>9914</v>
      </c>
      <c r="K3104" t="s">
        <v>9915</v>
      </c>
      <c r="L3104" t="s">
        <v>9916</v>
      </c>
      <c r="M3104" t="s">
        <v>9917</v>
      </c>
      <c r="N3104" t="s">
        <v>136</v>
      </c>
      <c r="O3104" t="s">
        <v>121</v>
      </c>
      <c r="P3104" s="6">
        <v>96950</v>
      </c>
      <c r="Q3104" t="s">
        <v>122</v>
      </c>
      <c r="S3104" s="8">
        <v>16707898773</v>
      </c>
      <c r="U3104" t="s">
        <v>9918</v>
      </c>
      <c r="V3104">
        <v>23622</v>
      </c>
      <c r="W3104" t="s">
        <v>124</v>
      </c>
      <c r="Y3104" t="s">
        <v>9919</v>
      </c>
      <c r="Z3104" t="s">
        <v>9920</v>
      </c>
      <c r="AA3104" t="s">
        <v>7923</v>
      </c>
      <c r="AB3104" t="s">
        <v>9921</v>
      </c>
      <c r="AC3104" t="s">
        <v>9916</v>
      </c>
      <c r="AD3104" t="s">
        <v>9917</v>
      </c>
      <c r="AE3104" t="s">
        <v>136</v>
      </c>
      <c r="AF3104" t="s">
        <v>121</v>
      </c>
      <c r="AG3104" s="6">
        <v>96950</v>
      </c>
      <c r="AH3104" t="s">
        <v>122</v>
      </c>
      <c r="AJ3104" s="8">
        <v>16707898773</v>
      </c>
      <c r="AL3104" t="s">
        <v>9922</v>
      </c>
      <c r="BE3104" t="str">
        <f>"49-9071.00"</f>
        <v>49-9071.00</v>
      </c>
      <c r="BF3104" t="s">
        <v>156</v>
      </c>
      <c r="BG3104" t="s">
        <v>9923</v>
      </c>
      <c r="BH3104" t="s">
        <v>7976</v>
      </c>
      <c r="BI3104">
        <v>10</v>
      </c>
      <c r="BJ3104">
        <v>10</v>
      </c>
      <c r="BK3104" s="1">
        <v>45925</v>
      </c>
      <c r="BL3104" s="1">
        <v>46289</v>
      </c>
      <c r="BM3104" s="1">
        <v>45925</v>
      </c>
      <c r="BN3104" s="1">
        <v>46289</v>
      </c>
      <c r="BO3104">
        <v>40</v>
      </c>
      <c r="BP3104">
        <v>0</v>
      </c>
      <c r="BQ3104">
        <v>8</v>
      </c>
      <c r="BR3104">
        <v>8</v>
      </c>
      <c r="BS3104">
        <v>8</v>
      </c>
      <c r="BT3104">
        <v>8</v>
      </c>
      <c r="BU3104">
        <v>8</v>
      </c>
      <c r="BV3104">
        <v>0</v>
      </c>
      <c r="BW3104" t="str">
        <f>"8:00 AM"</f>
        <v>8:00 AM</v>
      </c>
      <c r="BX3104" t="str">
        <f>"5:00 PM"</f>
        <v>5:00 PM</v>
      </c>
      <c r="BY3104" t="s">
        <v>159</v>
      </c>
      <c r="BZ3104">
        <v>3</v>
      </c>
      <c r="CA3104">
        <v>24</v>
      </c>
      <c r="CB3104" t="s">
        <v>117</v>
      </c>
      <c r="CD3104" t="s">
        <v>9924</v>
      </c>
      <c r="CE3104" t="s">
        <v>9916</v>
      </c>
      <c r="CF3104" t="s">
        <v>140</v>
      </c>
      <c r="CG3104" t="s">
        <v>136</v>
      </c>
      <c r="CH3104" t="s">
        <v>121</v>
      </c>
      <c r="CI3104" s="6">
        <v>96950</v>
      </c>
      <c r="CJ3104" s="10">
        <v>9.75</v>
      </c>
      <c r="CK3104" s="10">
        <v>9.75</v>
      </c>
      <c r="CL3104" s="10">
        <v>14.63</v>
      </c>
      <c r="CM3104" s="10">
        <v>14.63</v>
      </c>
      <c r="CN3104" t="s">
        <v>137</v>
      </c>
      <c r="CO3104" t="s">
        <v>140</v>
      </c>
      <c r="CP3104" t="s">
        <v>138</v>
      </c>
      <c r="CR3104" t="s">
        <v>117</v>
      </c>
      <c r="CS3104" t="s">
        <v>139</v>
      </c>
      <c r="CT3104" t="s">
        <v>140</v>
      </c>
      <c r="CU3104" t="s">
        <v>139</v>
      </c>
      <c r="CV3104" t="s">
        <v>140</v>
      </c>
      <c r="CW3104" t="s">
        <v>139</v>
      </c>
      <c r="CX3104" t="s">
        <v>140</v>
      </c>
      <c r="CY3104" t="s">
        <v>1167</v>
      </c>
      <c r="CZ3104" s="8">
        <v>16707898773</v>
      </c>
      <c r="DA3104" t="s">
        <v>9922</v>
      </c>
      <c r="DB3104" t="s">
        <v>309</v>
      </c>
      <c r="DC3104" t="s">
        <v>139</v>
      </c>
      <c r="DD3104" t="s">
        <v>117</v>
      </c>
      <c r="DE3104" t="s">
        <v>1530</v>
      </c>
      <c r="DF3104" t="s">
        <v>1531</v>
      </c>
      <c r="DG3104" t="s">
        <v>1532</v>
      </c>
      <c r="DH3104" t="s">
        <v>1156</v>
      </c>
      <c r="DI3104" t="s">
        <v>1153</v>
      </c>
      <c r="DJ3104" t="s">
        <v>1162</v>
      </c>
    </row>
    <row r="3105" spans="1:114" ht="15" customHeight="1" x14ac:dyDescent="0.35">
      <c r="A3105" t="s">
        <v>7707</v>
      </c>
      <c r="B3105" t="s">
        <v>294</v>
      </c>
      <c r="C3105" s="1">
        <v>45826</v>
      </c>
      <c r="D3105" s="1">
        <v>45875</v>
      </c>
      <c r="E3105" t="s">
        <v>116</v>
      </c>
      <c r="F3105" s="1">
        <v>45929</v>
      </c>
      <c r="G3105" t="s">
        <v>117</v>
      </c>
      <c r="H3105" t="s">
        <v>117</v>
      </c>
      <c r="I3105" t="s">
        <v>117</v>
      </c>
      <c r="J3105" t="s">
        <v>7708</v>
      </c>
      <c r="K3105" t="s">
        <v>7709</v>
      </c>
      <c r="L3105" t="s">
        <v>7710</v>
      </c>
      <c r="M3105" t="s">
        <v>7711</v>
      </c>
      <c r="N3105" t="s">
        <v>136</v>
      </c>
      <c r="O3105" t="s">
        <v>121</v>
      </c>
      <c r="P3105" s="6">
        <v>96950</v>
      </c>
      <c r="Q3105" t="s">
        <v>122</v>
      </c>
      <c r="R3105" t="s">
        <v>140</v>
      </c>
      <c r="S3105" s="8">
        <v>16707830213</v>
      </c>
      <c r="U3105" t="s">
        <v>3765</v>
      </c>
      <c r="V3105">
        <v>531110</v>
      </c>
      <c r="W3105" t="s">
        <v>124</v>
      </c>
      <c r="Y3105" t="s">
        <v>7712</v>
      </c>
      <c r="Z3105" t="s">
        <v>7713</v>
      </c>
      <c r="AA3105" t="s">
        <v>140</v>
      </c>
      <c r="AB3105" t="s">
        <v>474</v>
      </c>
      <c r="AC3105" t="s">
        <v>7316</v>
      </c>
      <c r="AD3105" t="s">
        <v>7710</v>
      </c>
      <c r="AE3105" t="s">
        <v>136</v>
      </c>
      <c r="AF3105" t="s">
        <v>121</v>
      </c>
      <c r="AG3105" s="6">
        <v>96950</v>
      </c>
      <c r="AH3105" t="s">
        <v>122</v>
      </c>
      <c r="AJ3105" s="8">
        <v>16707830213</v>
      </c>
      <c r="AL3105" t="s">
        <v>7714</v>
      </c>
      <c r="BE3105" t="str">
        <f>"49-9071.00"</f>
        <v>49-9071.00</v>
      </c>
      <c r="BF3105" t="s">
        <v>156</v>
      </c>
      <c r="BG3105" t="s">
        <v>7715</v>
      </c>
      <c r="BH3105" t="s">
        <v>7521</v>
      </c>
      <c r="BI3105">
        <v>12</v>
      </c>
      <c r="BJ3105">
        <v>11</v>
      </c>
      <c r="BK3105" s="1">
        <v>45931</v>
      </c>
      <c r="BL3105" s="1">
        <v>46295</v>
      </c>
      <c r="BM3105" s="1">
        <v>45931</v>
      </c>
      <c r="BN3105" s="1">
        <v>46295</v>
      </c>
      <c r="BO3105">
        <v>40</v>
      </c>
      <c r="BP3105">
        <v>0</v>
      </c>
      <c r="BQ3105">
        <v>8</v>
      </c>
      <c r="BR3105">
        <v>8</v>
      </c>
      <c r="BS3105">
        <v>8</v>
      </c>
      <c r="BT3105">
        <v>8</v>
      </c>
      <c r="BU3105">
        <v>8</v>
      </c>
      <c r="BV3105">
        <v>0</v>
      </c>
      <c r="BW3105" t="str">
        <f>"8:00 AM"</f>
        <v>8:00 AM</v>
      </c>
      <c r="BX3105" t="str">
        <f>"5:00 PM"</f>
        <v>5:00 PM</v>
      </c>
      <c r="BY3105" t="s">
        <v>159</v>
      </c>
      <c r="BZ3105">
        <v>0</v>
      </c>
      <c r="CA3105">
        <v>24</v>
      </c>
      <c r="CB3105" t="s">
        <v>117</v>
      </c>
      <c r="CD3105" t="s">
        <v>7716</v>
      </c>
      <c r="CE3105" t="s">
        <v>2855</v>
      </c>
      <c r="CF3105" t="s">
        <v>140</v>
      </c>
      <c r="CG3105" t="s">
        <v>136</v>
      </c>
      <c r="CH3105" t="s">
        <v>121</v>
      </c>
      <c r="CI3105" s="6">
        <v>96950</v>
      </c>
      <c r="CJ3105" s="10">
        <v>9.75</v>
      </c>
      <c r="CK3105" s="10">
        <v>9.75</v>
      </c>
      <c r="CL3105" s="10">
        <v>14.63</v>
      </c>
      <c r="CM3105" s="10">
        <v>14.63</v>
      </c>
      <c r="CN3105" t="s">
        <v>137</v>
      </c>
      <c r="CO3105" t="s">
        <v>140</v>
      </c>
      <c r="CP3105" t="s">
        <v>138</v>
      </c>
      <c r="CR3105" t="s">
        <v>117</v>
      </c>
      <c r="CS3105" t="s">
        <v>139</v>
      </c>
      <c r="CT3105" t="s">
        <v>140</v>
      </c>
      <c r="CU3105" t="s">
        <v>139</v>
      </c>
      <c r="CV3105" t="s">
        <v>140</v>
      </c>
      <c r="CW3105" t="s">
        <v>139</v>
      </c>
      <c r="CX3105" t="s">
        <v>140</v>
      </c>
      <c r="CY3105" t="s">
        <v>1167</v>
      </c>
      <c r="CZ3105" s="8">
        <v>16707830213</v>
      </c>
      <c r="DA3105" t="s">
        <v>3768</v>
      </c>
      <c r="DB3105" t="s">
        <v>309</v>
      </c>
      <c r="DC3105" t="s">
        <v>139</v>
      </c>
      <c r="DD3105" t="s">
        <v>117</v>
      </c>
      <c r="DE3105" t="s">
        <v>1530</v>
      </c>
      <c r="DF3105" t="s">
        <v>1531</v>
      </c>
      <c r="DG3105" t="s">
        <v>1532</v>
      </c>
      <c r="DH3105" t="s">
        <v>1156</v>
      </c>
      <c r="DI3105" t="s">
        <v>1153</v>
      </c>
      <c r="DJ3105" t="s">
        <v>1162</v>
      </c>
    </row>
    <row r="3106" spans="1:114" ht="15" customHeight="1" x14ac:dyDescent="0.35">
      <c r="A3106" t="s">
        <v>9928</v>
      </c>
      <c r="B3106" t="s">
        <v>144</v>
      </c>
      <c r="C3106" s="1">
        <v>45826</v>
      </c>
      <c r="D3106" s="1">
        <v>45875</v>
      </c>
      <c r="E3106" t="s">
        <v>116</v>
      </c>
      <c r="F3106" s="1">
        <v>45929</v>
      </c>
      <c r="G3106" t="s">
        <v>139</v>
      </c>
      <c r="H3106" t="s">
        <v>117</v>
      </c>
      <c r="I3106" t="s">
        <v>117</v>
      </c>
      <c r="J3106" t="s">
        <v>6627</v>
      </c>
      <c r="K3106" t="s">
        <v>9929</v>
      </c>
      <c r="L3106" t="s">
        <v>6629</v>
      </c>
      <c r="N3106" t="s">
        <v>120</v>
      </c>
      <c r="O3106" t="s">
        <v>121</v>
      </c>
      <c r="P3106" s="6">
        <v>96950</v>
      </c>
      <c r="Q3106" t="s">
        <v>122</v>
      </c>
      <c r="S3106" s="8">
        <v>16702331212</v>
      </c>
      <c r="U3106" t="s">
        <v>6630</v>
      </c>
      <c r="V3106">
        <v>53112</v>
      </c>
      <c r="W3106" t="s">
        <v>124</v>
      </c>
      <c r="Y3106" t="s">
        <v>6631</v>
      </c>
      <c r="Z3106" t="s">
        <v>6632</v>
      </c>
      <c r="AB3106" t="s">
        <v>205</v>
      </c>
      <c r="AC3106" t="s">
        <v>6629</v>
      </c>
      <c r="AE3106" t="s">
        <v>120</v>
      </c>
      <c r="AF3106" t="s">
        <v>121</v>
      </c>
      <c r="AG3106" s="6">
        <v>96950</v>
      </c>
      <c r="AH3106" t="s">
        <v>122</v>
      </c>
      <c r="AJ3106" s="8">
        <v>16702331212</v>
      </c>
      <c r="AL3106" t="s">
        <v>6633</v>
      </c>
      <c r="BE3106" t="str">
        <f>"49-9071.00"</f>
        <v>49-9071.00</v>
      </c>
      <c r="BF3106" t="s">
        <v>156</v>
      </c>
      <c r="BG3106" t="s">
        <v>9930</v>
      </c>
      <c r="BH3106" t="s">
        <v>6635</v>
      </c>
      <c r="BI3106">
        <v>2</v>
      </c>
      <c r="BJ3106">
        <v>2</v>
      </c>
      <c r="BK3106" s="1">
        <v>45931</v>
      </c>
      <c r="BL3106" s="1">
        <v>47026</v>
      </c>
      <c r="BM3106" s="1">
        <v>45931</v>
      </c>
      <c r="BN3106" s="1">
        <v>47026</v>
      </c>
      <c r="BO3106">
        <v>35</v>
      </c>
      <c r="BP3106">
        <v>0</v>
      </c>
      <c r="BQ3106">
        <v>6</v>
      </c>
      <c r="BR3106">
        <v>6</v>
      </c>
      <c r="BS3106">
        <v>6</v>
      </c>
      <c r="BT3106">
        <v>6</v>
      </c>
      <c r="BU3106">
        <v>6</v>
      </c>
      <c r="BV3106">
        <v>5</v>
      </c>
      <c r="BW3106" t="str">
        <f>"8:00 AM"</f>
        <v>8:00 AM</v>
      </c>
      <c r="BX3106" t="str">
        <f>"3:00 PM"</f>
        <v>3:00 PM</v>
      </c>
      <c r="BY3106" t="s">
        <v>159</v>
      </c>
      <c r="BZ3106">
        <v>0</v>
      </c>
      <c r="CA3106">
        <v>24</v>
      </c>
      <c r="CB3106" t="s">
        <v>117</v>
      </c>
      <c r="CD3106" s="2" t="s">
        <v>9931</v>
      </c>
      <c r="CE3106" t="s">
        <v>9932</v>
      </c>
      <c r="CG3106" t="s">
        <v>136</v>
      </c>
      <c r="CH3106" t="s">
        <v>121</v>
      </c>
      <c r="CI3106" s="6">
        <v>96950</v>
      </c>
      <c r="CJ3106" s="10">
        <v>9.75</v>
      </c>
      <c r="CK3106" s="10">
        <v>9.75</v>
      </c>
      <c r="CN3106" t="s">
        <v>137</v>
      </c>
      <c r="CO3106" t="s">
        <v>140</v>
      </c>
      <c r="CP3106" t="s">
        <v>138</v>
      </c>
      <c r="CR3106" t="s">
        <v>139</v>
      </c>
      <c r="CS3106" t="s">
        <v>139</v>
      </c>
      <c r="CT3106" t="s">
        <v>140</v>
      </c>
      <c r="CU3106" t="s">
        <v>140</v>
      </c>
      <c r="CV3106" t="s">
        <v>140</v>
      </c>
      <c r="CW3106" t="s">
        <v>139</v>
      </c>
      <c r="CX3106" t="s">
        <v>140</v>
      </c>
      <c r="CY3106" t="s">
        <v>6983</v>
      </c>
      <c r="CZ3106" s="8">
        <v>16702331212</v>
      </c>
      <c r="DA3106" t="s">
        <v>9933</v>
      </c>
      <c r="DB3106" t="s">
        <v>140</v>
      </c>
      <c r="DC3106" t="s">
        <v>139</v>
      </c>
      <c r="DD3106" t="s">
        <v>117</v>
      </c>
    </row>
    <row r="3107" spans="1:114" ht="15" customHeight="1" x14ac:dyDescent="0.35">
      <c r="A3107" t="s">
        <v>9900</v>
      </c>
      <c r="B3107" t="s">
        <v>144</v>
      </c>
      <c r="C3107" s="1">
        <v>45826</v>
      </c>
      <c r="D3107" s="1">
        <v>45875</v>
      </c>
      <c r="E3107" t="s">
        <v>116</v>
      </c>
      <c r="F3107" s="1">
        <v>45929</v>
      </c>
      <c r="G3107" t="s">
        <v>139</v>
      </c>
      <c r="H3107" t="s">
        <v>117</v>
      </c>
      <c r="I3107" t="s">
        <v>117</v>
      </c>
      <c r="J3107" t="s">
        <v>5988</v>
      </c>
      <c r="L3107" t="s">
        <v>5989</v>
      </c>
      <c r="M3107" t="s">
        <v>5990</v>
      </c>
      <c r="N3107" t="s">
        <v>136</v>
      </c>
      <c r="O3107" t="s">
        <v>121</v>
      </c>
      <c r="P3107" s="6">
        <v>96950</v>
      </c>
      <c r="Q3107" t="s">
        <v>122</v>
      </c>
      <c r="R3107" t="s">
        <v>120</v>
      </c>
      <c r="S3107" s="8">
        <v>16702343870</v>
      </c>
      <c r="U3107" t="s">
        <v>5991</v>
      </c>
      <c r="V3107">
        <v>238220</v>
      </c>
      <c r="W3107" t="s">
        <v>124</v>
      </c>
      <c r="Y3107" t="s">
        <v>5992</v>
      </c>
      <c r="Z3107" t="s">
        <v>5993</v>
      </c>
      <c r="AA3107" t="s">
        <v>5994</v>
      </c>
      <c r="AB3107" t="s">
        <v>128</v>
      </c>
      <c r="AC3107" t="s">
        <v>5989</v>
      </c>
      <c r="AD3107" t="s">
        <v>5990</v>
      </c>
      <c r="AE3107" t="s">
        <v>136</v>
      </c>
      <c r="AF3107" t="s">
        <v>121</v>
      </c>
      <c r="AG3107" s="6">
        <v>96950</v>
      </c>
      <c r="AH3107" t="s">
        <v>122</v>
      </c>
      <c r="AI3107" t="s">
        <v>120</v>
      </c>
      <c r="AJ3107" s="8">
        <v>16702343870</v>
      </c>
      <c r="AL3107" t="s">
        <v>5995</v>
      </c>
      <c r="BE3107" t="str">
        <f>"49-9021.00"</f>
        <v>49-9021.00</v>
      </c>
      <c r="BF3107" t="s">
        <v>239</v>
      </c>
      <c r="BG3107" t="s">
        <v>5996</v>
      </c>
      <c r="BH3107" t="s">
        <v>5997</v>
      </c>
      <c r="BI3107">
        <v>3</v>
      </c>
      <c r="BJ3107">
        <v>3</v>
      </c>
      <c r="BK3107" s="1">
        <v>45931</v>
      </c>
      <c r="BL3107" s="1">
        <v>47026</v>
      </c>
      <c r="BM3107" s="1">
        <v>45931</v>
      </c>
      <c r="BN3107" s="1">
        <v>47026</v>
      </c>
      <c r="BO3107">
        <v>35</v>
      </c>
      <c r="BP3107">
        <v>0</v>
      </c>
      <c r="BQ3107">
        <v>7</v>
      </c>
      <c r="BR3107">
        <v>7</v>
      </c>
      <c r="BS3107">
        <v>7</v>
      </c>
      <c r="BT3107">
        <v>7</v>
      </c>
      <c r="BU3107">
        <v>7</v>
      </c>
      <c r="BV3107">
        <v>0</v>
      </c>
      <c r="BW3107" t="str">
        <f>"7:30 AM"</f>
        <v>7:30 AM</v>
      </c>
      <c r="BX3107" t="str">
        <f>"3:30 PM"</f>
        <v>3:30 PM</v>
      </c>
      <c r="BY3107" t="s">
        <v>159</v>
      </c>
      <c r="BZ3107">
        <v>0</v>
      </c>
      <c r="CA3107">
        <v>12</v>
      </c>
      <c r="CB3107" t="s">
        <v>117</v>
      </c>
      <c r="CD3107" t="s">
        <v>5998</v>
      </c>
      <c r="CE3107" t="s">
        <v>5989</v>
      </c>
      <c r="CF3107" t="s">
        <v>5990</v>
      </c>
      <c r="CG3107" t="s">
        <v>136</v>
      </c>
      <c r="CH3107" t="s">
        <v>121</v>
      </c>
      <c r="CI3107" s="6">
        <v>96950</v>
      </c>
      <c r="CJ3107" s="10">
        <v>10.74</v>
      </c>
      <c r="CK3107" s="10">
        <v>10.74</v>
      </c>
      <c r="CL3107" s="10">
        <v>16.11</v>
      </c>
      <c r="CM3107" s="10">
        <v>16.11</v>
      </c>
      <c r="CN3107" t="s">
        <v>137</v>
      </c>
      <c r="CO3107" t="s">
        <v>1245</v>
      </c>
      <c r="CP3107" t="s">
        <v>138</v>
      </c>
      <c r="CR3107" t="s">
        <v>117</v>
      </c>
      <c r="CS3107" t="s">
        <v>139</v>
      </c>
      <c r="CT3107" t="s">
        <v>139</v>
      </c>
      <c r="CU3107" t="s">
        <v>139</v>
      </c>
      <c r="CV3107" t="s">
        <v>140</v>
      </c>
      <c r="CW3107" t="s">
        <v>139</v>
      </c>
      <c r="CX3107" t="s">
        <v>140</v>
      </c>
      <c r="CY3107" t="s">
        <v>9901</v>
      </c>
      <c r="CZ3107" s="8">
        <v>16702343870</v>
      </c>
      <c r="DA3107" t="s">
        <v>5995</v>
      </c>
      <c r="DB3107" t="s">
        <v>140</v>
      </c>
      <c r="DC3107" t="s">
        <v>139</v>
      </c>
      <c r="DD3107" t="s">
        <v>117</v>
      </c>
    </row>
    <row r="3108" spans="1:114" ht="15" customHeight="1" x14ac:dyDescent="0.35">
      <c r="A3108" t="s">
        <v>13590</v>
      </c>
      <c r="B3108" t="s">
        <v>144</v>
      </c>
      <c r="C3108" s="1">
        <v>45826</v>
      </c>
      <c r="D3108" s="1">
        <v>45875</v>
      </c>
      <c r="E3108" t="s">
        <v>211</v>
      </c>
      <c r="G3108" t="s">
        <v>117</v>
      </c>
      <c r="H3108" t="s">
        <v>117</v>
      </c>
      <c r="I3108" t="s">
        <v>117</v>
      </c>
      <c r="J3108" t="s">
        <v>2295</v>
      </c>
      <c r="L3108" t="s">
        <v>4957</v>
      </c>
      <c r="N3108" t="s">
        <v>120</v>
      </c>
      <c r="O3108" t="s">
        <v>121</v>
      </c>
      <c r="P3108" s="6">
        <v>96950</v>
      </c>
      <c r="Q3108" t="s">
        <v>122</v>
      </c>
      <c r="S3108" s="8">
        <v>16702343215</v>
      </c>
      <c r="U3108" t="s">
        <v>2297</v>
      </c>
      <c r="V3108">
        <v>8121</v>
      </c>
      <c r="W3108" t="s">
        <v>124</v>
      </c>
      <c r="Y3108" t="s">
        <v>2298</v>
      </c>
      <c r="Z3108" t="s">
        <v>2299</v>
      </c>
      <c r="AA3108" t="s">
        <v>2300</v>
      </c>
      <c r="AB3108" t="s">
        <v>1428</v>
      </c>
      <c r="AC3108" t="s">
        <v>13192</v>
      </c>
      <c r="AE3108" t="s">
        <v>120</v>
      </c>
      <c r="AF3108" t="s">
        <v>121</v>
      </c>
      <c r="AG3108" s="6">
        <v>96950</v>
      </c>
      <c r="AH3108" t="s">
        <v>122</v>
      </c>
      <c r="AJ3108" s="8">
        <v>16702343215</v>
      </c>
      <c r="AL3108" t="s">
        <v>2301</v>
      </c>
      <c r="BE3108" t="str">
        <f>"39-5012.00"</f>
        <v>39-5012.00</v>
      </c>
      <c r="BF3108" t="s">
        <v>272</v>
      </c>
      <c r="BG3108" t="s">
        <v>6368</v>
      </c>
      <c r="BH3108" t="s">
        <v>1409</v>
      </c>
      <c r="BI3108">
        <v>3</v>
      </c>
      <c r="BJ3108">
        <v>3</v>
      </c>
      <c r="BK3108" s="1">
        <v>45931</v>
      </c>
      <c r="BL3108" s="1">
        <v>46295</v>
      </c>
      <c r="BM3108" s="1">
        <v>45931</v>
      </c>
      <c r="BN3108" s="1">
        <v>46295</v>
      </c>
      <c r="BO3108">
        <v>35</v>
      </c>
      <c r="BP3108">
        <v>7</v>
      </c>
      <c r="BQ3108">
        <v>0</v>
      </c>
      <c r="BR3108">
        <v>0</v>
      </c>
      <c r="BS3108">
        <v>7</v>
      </c>
      <c r="BT3108">
        <v>7</v>
      </c>
      <c r="BU3108">
        <v>7</v>
      </c>
      <c r="BV3108">
        <v>7</v>
      </c>
      <c r="BW3108" t="str">
        <f>"10:00 AM"</f>
        <v>10:00 AM</v>
      </c>
      <c r="BX3108" t="str">
        <f>"6:00 PM"</f>
        <v>6:00 PM</v>
      </c>
      <c r="BY3108" t="s">
        <v>133</v>
      </c>
      <c r="BZ3108">
        <v>0</v>
      </c>
      <c r="CA3108">
        <v>24</v>
      </c>
      <c r="CB3108" t="s">
        <v>117</v>
      </c>
      <c r="CD3108" t="s">
        <v>194</v>
      </c>
      <c r="CE3108" t="s">
        <v>2303</v>
      </c>
      <c r="CF3108" t="s">
        <v>2304</v>
      </c>
      <c r="CG3108" t="s">
        <v>120</v>
      </c>
      <c r="CH3108" t="s">
        <v>121</v>
      </c>
      <c r="CI3108" s="6">
        <v>96950</v>
      </c>
      <c r="CJ3108" s="10">
        <v>7.98</v>
      </c>
      <c r="CK3108" s="10">
        <v>7.98</v>
      </c>
      <c r="CL3108" s="10">
        <v>11.97</v>
      </c>
      <c r="CM3108" s="10">
        <v>11.97</v>
      </c>
      <c r="CN3108" t="s">
        <v>137</v>
      </c>
      <c r="CO3108" t="s">
        <v>140</v>
      </c>
      <c r="CP3108" t="s">
        <v>138</v>
      </c>
      <c r="CR3108" t="s">
        <v>117</v>
      </c>
      <c r="CS3108" t="s">
        <v>139</v>
      </c>
      <c r="CT3108" t="s">
        <v>140</v>
      </c>
      <c r="CU3108" t="s">
        <v>139</v>
      </c>
      <c r="CV3108" t="s">
        <v>140</v>
      </c>
      <c r="CW3108" t="s">
        <v>139</v>
      </c>
      <c r="CX3108" t="s">
        <v>140</v>
      </c>
      <c r="CY3108" t="s">
        <v>1139</v>
      </c>
      <c r="CZ3108" s="8">
        <v>16702343215</v>
      </c>
      <c r="DA3108" t="s">
        <v>2301</v>
      </c>
      <c r="DB3108" t="s">
        <v>140</v>
      </c>
      <c r="DC3108" t="s">
        <v>139</v>
      </c>
      <c r="DD3108" t="s">
        <v>117</v>
      </c>
    </row>
    <row r="3109" spans="1:114" ht="15" customHeight="1" x14ac:dyDescent="0.35">
      <c r="A3109" t="s">
        <v>4956</v>
      </c>
      <c r="B3109" t="s">
        <v>144</v>
      </c>
      <c r="C3109" s="1">
        <v>45826</v>
      </c>
      <c r="D3109" s="1">
        <v>45875</v>
      </c>
      <c r="E3109" t="s">
        <v>211</v>
      </c>
      <c r="G3109" t="s">
        <v>117</v>
      </c>
      <c r="H3109" t="s">
        <v>117</v>
      </c>
      <c r="I3109" t="s">
        <v>117</v>
      </c>
      <c r="J3109" t="s">
        <v>2295</v>
      </c>
      <c r="L3109" t="s">
        <v>4957</v>
      </c>
      <c r="N3109" t="s">
        <v>120</v>
      </c>
      <c r="O3109" t="s">
        <v>121</v>
      </c>
      <c r="P3109" s="6">
        <v>96950</v>
      </c>
      <c r="Q3109" t="s">
        <v>122</v>
      </c>
      <c r="S3109" s="8">
        <v>16702343215</v>
      </c>
      <c r="U3109" t="s">
        <v>2297</v>
      </c>
      <c r="V3109">
        <v>8121</v>
      </c>
      <c r="W3109" t="s">
        <v>124</v>
      </c>
      <c r="Y3109" t="s">
        <v>2298</v>
      </c>
      <c r="Z3109" t="s">
        <v>2299</v>
      </c>
      <c r="AA3109" t="s">
        <v>2300</v>
      </c>
      <c r="AB3109" t="s">
        <v>4958</v>
      </c>
      <c r="AC3109" t="s">
        <v>4957</v>
      </c>
      <c r="AE3109" t="s">
        <v>120</v>
      </c>
      <c r="AF3109" t="s">
        <v>121</v>
      </c>
      <c r="AG3109" s="6">
        <v>96950</v>
      </c>
      <c r="AH3109" t="s">
        <v>122</v>
      </c>
      <c r="AJ3109" s="8">
        <v>16702343215</v>
      </c>
      <c r="AL3109" t="s">
        <v>2301</v>
      </c>
      <c r="BE3109" t="str">
        <f>"39-5012.00"</f>
        <v>39-5012.00</v>
      </c>
      <c r="BF3109" t="s">
        <v>272</v>
      </c>
      <c r="BG3109" t="s">
        <v>2302</v>
      </c>
      <c r="BH3109" t="s">
        <v>1373</v>
      </c>
      <c r="BI3109">
        <v>3</v>
      </c>
      <c r="BJ3109">
        <v>3</v>
      </c>
      <c r="BK3109" s="1">
        <v>45931</v>
      </c>
      <c r="BL3109" s="1">
        <v>46295</v>
      </c>
      <c r="BM3109" s="1">
        <v>45931</v>
      </c>
      <c r="BN3109" s="1">
        <v>46295</v>
      </c>
      <c r="BO3109">
        <v>35</v>
      </c>
      <c r="BP3109">
        <v>7</v>
      </c>
      <c r="BQ3109">
        <v>7</v>
      </c>
      <c r="BR3109">
        <v>7</v>
      </c>
      <c r="BS3109">
        <v>0</v>
      </c>
      <c r="BT3109">
        <v>0</v>
      </c>
      <c r="BU3109">
        <v>7</v>
      </c>
      <c r="BV3109">
        <v>7</v>
      </c>
      <c r="BW3109" t="str">
        <f>"10:00 AM"</f>
        <v>10:00 AM</v>
      </c>
      <c r="BX3109" t="str">
        <f>"6:00 PM"</f>
        <v>6:00 PM</v>
      </c>
      <c r="BY3109" t="s">
        <v>133</v>
      </c>
      <c r="BZ3109">
        <v>0</v>
      </c>
      <c r="CA3109">
        <v>24</v>
      </c>
      <c r="CB3109" t="s">
        <v>117</v>
      </c>
      <c r="CD3109" t="s">
        <v>194</v>
      </c>
      <c r="CE3109" t="s">
        <v>2303</v>
      </c>
      <c r="CF3109" t="s">
        <v>2304</v>
      </c>
      <c r="CG3109" t="s">
        <v>120</v>
      </c>
      <c r="CH3109" t="s">
        <v>121</v>
      </c>
      <c r="CI3109" s="6">
        <v>96950</v>
      </c>
      <c r="CJ3109" s="10">
        <v>7.98</v>
      </c>
      <c r="CK3109" s="10">
        <v>7.98</v>
      </c>
      <c r="CL3109" s="10">
        <v>11.97</v>
      </c>
      <c r="CM3109" s="10">
        <v>11.97</v>
      </c>
      <c r="CN3109" t="s">
        <v>137</v>
      </c>
      <c r="CO3109" t="s">
        <v>140</v>
      </c>
      <c r="CP3109" t="s">
        <v>138</v>
      </c>
      <c r="CR3109" t="s">
        <v>117</v>
      </c>
      <c r="CS3109" t="s">
        <v>139</v>
      </c>
      <c r="CT3109" t="s">
        <v>140</v>
      </c>
      <c r="CU3109" t="s">
        <v>139</v>
      </c>
      <c r="CV3109" t="s">
        <v>140</v>
      </c>
      <c r="CW3109" t="s">
        <v>139</v>
      </c>
      <c r="CX3109" t="s">
        <v>140</v>
      </c>
      <c r="CY3109" t="s">
        <v>1139</v>
      </c>
      <c r="CZ3109" s="8">
        <v>16702343215</v>
      </c>
      <c r="DA3109" t="s">
        <v>2301</v>
      </c>
      <c r="DB3109" t="s">
        <v>140</v>
      </c>
      <c r="DC3109" t="s">
        <v>139</v>
      </c>
      <c r="DD3109" t="s">
        <v>117</v>
      </c>
    </row>
    <row r="3110" spans="1:114" ht="15" customHeight="1" x14ac:dyDescent="0.35">
      <c r="A3110" t="s">
        <v>16281</v>
      </c>
      <c r="B3110" t="s">
        <v>294</v>
      </c>
      <c r="C3110" s="1">
        <v>45811</v>
      </c>
      <c r="D3110" s="1">
        <v>45876</v>
      </c>
      <c r="E3110" t="s">
        <v>211</v>
      </c>
      <c r="G3110" t="s">
        <v>139</v>
      </c>
      <c r="H3110" t="s">
        <v>117</v>
      </c>
      <c r="I3110" t="s">
        <v>117</v>
      </c>
      <c r="J3110" t="s">
        <v>4292</v>
      </c>
      <c r="K3110" t="s">
        <v>348</v>
      </c>
      <c r="L3110" t="s">
        <v>349</v>
      </c>
      <c r="M3110" t="s">
        <v>350</v>
      </c>
      <c r="N3110" t="s">
        <v>136</v>
      </c>
      <c r="O3110" t="s">
        <v>121</v>
      </c>
      <c r="P3110" s="6">
        <v>96950</v>
      </c>
      <c r="Q3110" t="s">
        <v>122</v>
      </c>
      <c r="S3110" s="8">
        <v>16702346412</v>
      </c>
      <c r="T3110">
        <v>1510</v>
      </c>
      <c r="U3110" t="s">
        <v>351</v>
      </c>
      <c r="V3110">
        <v>72111</v>
      </c>
      <c r="W3110" t="s">
        <v>124</v>
      </c>
      <c r="Y3110" t="s">
        <v>352</v>
      </c>
      <c r="Z3110" t="s">
        <v>353</v>
      </c>
      <c r="AB3110" t="s">
        <v>354</v>
      </c>
      <c r="AC3110" t="s">
        <v>349</v>
      </c>
      <c r="AD3110" t="s">
        <v>350</v>
      </c>
      <c r="AE3110" t="s">
        <v>136</v>
      </c>
      <c r="AF3110" t="s">
        <v>121</v>
      </c>
      <c r="AG3110" s="6">
        <v>96950</v>
      </c>
      <c r="AH3110" t="s">
        <v>122</v>
      </c>
      <c r="AJ3110" s="8">
        <v>16702852190</v>
      </c>
      <c r="AL3110" t="s">
        <v>356</v>
      </c>
      <c r="BE3110" t="str">
        <f>"49-9071.00"</f>
        <v>49-9071.00</v>
      </c>
      <c r="BF3110" t="s">
        <v>156</v>
      </c>
      <c r="BG3110" t="s">
        <v>4293</v>
      </c>
      <c r="BH3110" t="s">
        <v>1750</v>
      </c>
      <c r="BI3110">
        <v>5</v>
      </c>
      <c r="BJ3110">
        <v>4</v>
      </c>
      <c r="BK3110" s="1">
        <v>45931</v>
      </c>
      <c r="BL3110" s="1">
        <v>47026</v>
      </c>
      <c r="BM3110" s="1">
        <v>45931</v>
      </c>
      <c r="BN3110" s="1">
        <v>47026</v>
      </c>
      <c r="BO3110">
        <v>35</v>
      </c>
      <c r="BP3110">
        <v>0</v>
      </c>
      <c r="BQ3110">
        <v>7</v>
      </c>
      <c r="BR3110">
        <v>7</v>
      </c>
      <c r="BS3110">
        <v>7</v>
      </c>
      <c r="BT3110">
        <v>7</v>
      </c>
      <c r="BU3110">
        <v>7</v>
      </c>
      <c r="BV3110">
        <v>0</v>
      </c>
      <c r="BW3110" t="str">
        <f>"8:00 AM"</f>
        <v>8:00 AM</v>
      </c>
      <c r="BX3110" t="str">
        <f>"4:00 PM"</f>
        <v>4:00 PM</v>
      </c>
      <c r="BY3110" t="s">
        <v>133</v>
      </c>
      <c r="BZ3110">
        <v>0</v>
      </c>
      <c r="CA3110">
        <v>12</v>
      </c>
      <c r="CB3110" t="s">
        <v>117</v>
      </c>
      <c r="CD3110" t="s">
        <v>4294</v>
      </c>
      <c r="CE3110" t="s">
        <v>349</v>
      </c>
      <c r="CF3110" t="s">
        <v>350</v>
      </c>
      <c r="CG3110" t="s">
        <v>136</v>
      </c>
      <c r="CH3110" t="s">
        <v>121</v>
      </c>
      <c r="CI3110" s="6">
        <v>96950</v>
      </c>
      <c r="CJ3110" s="10">
        <v>9.75</v>
      </c>
      <c r="CK3110" s="10">
        <v>11</v>
      </c>
      <c r="CL3110" s="10">
        <v>14.63</v>
      </c>
      <c r="CM3110" s="10">
        <v>16.5</v>
      </c>
      <c r="CN3110" t="s">
        <v>137</v>
      </c>
      <c r="CO3110" t="s">
        <v>4295</v>
      </c>
      <c r="CP3110" t="s">
        <v>138</v>
      </c>
      <c r="CR3110" t="s">
        <v>117</v>
      </c>
      <c r="CS3110" t="s">
        <v>139</v>
      </c>
      <c r="CT3110" t="s">
        <v>140</v>
      </c>
      <c r="CU3110" t="s">
        <v>139</v>
      </c>
      <c r="CV3110" t="s">
        <v>139</v>
      </c>
      <c r="CW3110" t="s">
        <v>139</v>
      </c>
      <c r="CX3110" t="s">
        <v>140</v>
      </c>
      <c r="CY3110" t="s">
        <v>362</v>
      </c>
      <c r="CZ3110" s="8">
        <v>16702346412</v>
      </c>
      <c r="DA3110" t="s">
        <v>363</v>
      </c>
      <c r="DB3110" t="s">
        <v>292</v>
      </c>
      <c r="DC3110" t="s">
        <v>139</v>
      </c>
      <c r="DD3110" t="s">
        <v>117</v>
      </c>
      <c r="DE3110" t="s">
        <v>352</v>
      </c>
      <c r="DF3110" t="s">
        <v>353</v>
      </c>
      <c r="DH3110" t="s">
        <v>351</v>
      </c>
      <c r="DI3110" t="s">
        <v>365</v>
      </c>
      <c r="DJ3110" t="s">
        <v>356</v>
      </c>
    </row>
    <row r="3111" spans="1:114" ht="15" customHeight="1" x14ac:dyDescent="0.35">
      <c r="A3111" t="s">
        <v>7771</v>
      </c>
      <c r="B3111" t="s">
        <v>166</v>
      </c>
      <c r="C3111" s="1">
        <v>45817</v>
      </c>
      <c r="D3111" s="1">
        <v>45876</v>
      </c>
      <c r="E3111" t="s">
        <v>211</v>
      </c>
      <c r="G3111" t="s">
        <v>117</v>
      </c>
      <c r="H3111" t="s">
        <v>117</v>
      </c>
      <c r="I3111" t="s">
        <v>117</v>
      </c>
      <c r="J3111" t="s">
        <v>428</v>
      </c>
      <c r="K3111" t="s">
        <v>986</v>
      </c>
      <c r="L3111" t="s">
        <v>430</v>
      </c>
      <c r="M3111" t="s">
        <v>431</v>
      </c>
      <c r="N3111" t="s">
        <v>120</v>
      </c>
      <c r="O3111" t="s">
        <v>121</v>
      </c>
      <c r="P3111" s="6">
        <v>96950</v>
      </c>
      <c r="Q3111" t="s">
        <v>122</v>
      </c>
      <c r="S3111" s="8">
        <v>16702858958</v>
      </c>
      <c r="U3111" t="s">
        <v>432</v>
      </c>
      <c r="V3111">
        <v>237990</v>
      </c>
      <c r="W3111" t="s">
        <v>124</v>
      </c>
      <c r="Y3111" t="s">
        <v>433</v>
      </c>
      <c r="Z3111" t="s">
        <v>434</v>
      </c>
      <c r="AA3111" t="s">
        <v>435</v>
      </c>
      <c r="AB3111" t="s">
        <v>436</v>
      </c>
      <c r="AC3111" t="s">
        <v>430</v>
      </c>
      <c r="AD3111" t="s">
        <v>431</v>
      </c>
      <c r="AE3111" t="s">
        <v>120</v>
      </c>
      <c r="AF3111" t="s">
        <v>121</v>
      </c>
      <c r="AG3111" s="6">
        <v>96950</v>
      </c>
      <c r="AH3111" t="s">
        <v>122</v>
      </c>
      <c r="AJ3111" s="8">
        <v>16702858958</v>
      </c>
      <c r="AL3111" t="s">
        <v>437</v>
      </c>
      <c r="BE3111" t="str">
        <f>"49-9071.00"</f>
        <v>49-9071.00</v>
      </c>
      <c r="BF3111" t="s">
        <v>156</v>
      </c>
      <c r="BG3111" t="s">
        <v>987</v>
      </c>
      <c r="BH3111" t="s">
        <v>423</v>
      </c>
      <c r="BI3111">
        <v>10</v>
      </c>
      <c r="BK3111" s="1">
        <v>45931</v>
      </c>
      <c r="BL3111" s="1">
        <v>46295</v>
      </c>
      <c r="BO3111">
        <v>35</v>
      </c>
      <c r="BP3111">
        <v>0</v>
      </c>
      <c r="BQ3111">
        <v>7</v>
      </c>
      <c r="BR3111">
        <v>7</v>
      </c>
      <c r="BS3111">
        <v>7</v>
      </c>
      <c r="BT3111">
        <v>7</v>
      </c>
      <c r="BU3111">
        <v>7</v>
      </c>
      <c r="BV3111">
        <v>0</v>
      </c>
      <c r="BW3111" t="str">
        <f>"9:00 AM"</f>
        <v>9:00 AM</v>
      </c>
      <c r="BX3111" t="str">
        <f>"5:00 PM"</f>
        <v>5:00 PM</v>
      </c>
      <c r="BY3111" t="s">
        <v>159</v>
      </c>
      <c r="BZ3111">
        <v>0</v>
      </c>
      <c r="CA3111">
        <v>24</v>
      </c>
      <c r="CB3111" t="s">
        <v>117</v>
      </c>
      <c r="CD3111" t="s">
        <v>7772</v>
      </c>
      <c r="CE3111" t="s">
        <v>430</v>
      </c>
      <c r="CF3111" t="s">
        <v>431</v>
      </c>
      <c r="CG3111" t="s">
        <v>120</v>
      </c>
      <c r="CH3111" t="s">
        <v>121</v>
      </c>
      <c r="CI3111" s="6">
        <v>96950</v>
      </c>
      <c r="CJ3111" s="10">
        <v>9.75</v>
      </c>
      <c r="CK3111" s="10">
        <v>9.75</v>
      </c>
      <c r="CL3111" s="10">
        <v>14.63</v>
      </c>
      <c r="CM3111" s="10">
        <v>14.63</v>
      </c>
      <c r="CN3111" t="s">
        <v>137</v>
      </c>
      <c r="CO3111" t="s">
        <v>164</v>
      </c>
      <c r="CP3111" t="s">
        <v>138</v>
      </c>
      <c r="CR3111" t="s">
        <v>117</v>
      </c>
      <c r="CS3111" t="s">
        <v>139</v>
      </c>
      <c r="CT3111" t="s">
        <v>139</v>
      </c>
      <c r="CU3111" t="s">
        <v>139</v>
      </c>
      <c r="CV3111" t="s">
        <v>140</v>
      </c>
      <c r="CW3111" t="s">
        <v>139</v>
      </c>
      <c r="CX3111" t="s">
        <v>139</v>
      </c>
      <c r="CY3111" t="s">
        <v>442</v>
      </c>
      <c r="CZ3111" s="8">
        <v>16702858958</v>
      </c>
      <c r="DA3111" t="s">
        <v>437</v>
      </c>
      <c r="DB3111" t="s">
        <v>164</v>
      </c>
      <c r="DC3111" t="s">
        <v>139</v>
      </c>
      <c r="DD3111" t="s">
        <v>117</v>
      </c>
      <c r="DE3111" t="s">
        <v>433</v>
      </c>
      <c r="DF3111" t="s">
        <v>434</v>
      </c>
      <c r="DG3111" t="s">
        <v>443</v>
      </c>
      <c r="DH3111" t="s">
        <v>432</v>
      </c>
      <c r="DI3111" t="s">
        <v>444</v>
      </c>
      <c r="DJ3111" t="s">
        <v>437</v>
      </c>
    </row>
    <row r="3112" spans="1:114" ht="15" customHeight="1" x14ac:dyDescent="0.35">
      <c r="A3112" t="s">
        <v>7683</v>
      </c>
      <c r="B3112" t="s">
        <v>144</v>
      </c>
      <c r="C3112" s="1">
        <v>45819</v>
      </c>
      <c r="D3112" s="1">
        <v>45876</v>
      </c>
      <c r="E3112" t="s">
        <v>116</v>
      </c>
      <c r="F3112" s="1">
        <v>45933</v>
      </c>
      <c r="G3112" t="s">
        <v>117</v>
      </c>
      <c r="H3112" t="s">
        <v>117</v>
      </c>
      <c r="I3112" t="s">
        <v>117</v>
      </c>
      <c r="J3112" t="s">
        <v>2924</v>
      </c>
      <c r="L3112" t="s">
        <v>2925</v>
      </c>
      <c r="M3112" t="s">
        <v>2926</v>
      </c>
      <c r="N3112" t="s">
        <v>136</v>
      </c>
      <c r="O3112" t="s">
        <v>121</v>
      </c>
      <c r="P3112" s="6">
        <v>96950</v>
      </c>
      <c r="Q3112" t="s">
        <v>122</v>
      </c>
      <c r="S3112" s="8">
        <v>16702341795</v>
      </c>
      <c r="U3112" t="s">
        <v>2927</v>
      </c>
      <c r="V3112">
        <v>45999</v>
      </c>
      <c r="W3112" t="s">
        <v>124</v>
      </c>
      <c r="Y3112" t="s">
        <v>2928</v>
      </c>
      <c r="Z3112" t="s">
        <v>251</v>
      </c>
      <c r="AA3112" t="s">
        <v>2929</v>
      </c>
      <c r="AB3112" t="s">
        <v>7684</v>
      </c>
      <c r="AC3112" t="s">
        <v>7685</v>
      </c>
      <c r="AD3112" t="s">
        <v>5229</v>
      </c>
      <c r="AE3112" t="s">
        <v>136</v>
      </c>
      <c r="AF3112" t="s">
        <v>121</v>
      </c>
      <c r="AG3112" s="6">
        <v>96950</v>
      </c>
      <c r="AH3112" t="s">
        <v>122</v>
      </c>
      <c r="AJ3112" s="8">
        <v>16702341795</v>
      </c>
      <c r="AL3112" t="s">
        <v>2930</v>
      </c>
      <c r="BE3112" t="str">
        <f>"41-1011.00"</f>
        <v>41-1011.00</v>
      </c>
      <c r="BF3112" t="s">
        <v>1340</v>
      </c>
      <c r="BG3112" t="s">
        <v>3940</v>
      </c>
      <c r="BH3112" t="s">
        <v>3941</v>
      </c>
      <c r="BI3112">
        <v>2</v>
      </c>
      <c r="BJ3112">
        <v>2</v>
      </c>
      <c r="BK3112" s="1">
        <v>45935</v>
      </c>
      <c r="BL3112" s="1">
        <v>46301</v>
      </c>
      <c r="BM3112" s="1">
        <v>45935</v>
      </c>
      <c r="BN3112" s="1">
        <v>46301</v>
      </c>
      <c r="BO3112">
        <v>35</v>
      </c>
      <c r="BP3112">
        <v>0</v>
      </c>
      <c r="BQ3112">
        <v>6</v>
      </c>
      <c r="BR3112">
        <v>5</v>
      </c>
      <c r="BS3112">
        <v>6</v>
      </c>
      <c r="BT3112">
        <v>6</v>
      </c>
      <c r="BU3112">
        <v>6</v>
      </c>
      <c r="BV3112">
        <v>6</v>
      </c>
      <c r="BW3112" t="str">
        <f>"9:00 AM"</f>
        <v>9:00 AM</v>
      </c>
      <c r="BX3112" t="str">
        <f>"4:00 PM"</f>
        <v>4:00 PM</v>
      </c>
      <c r="BY3112" t="s">
        <v>159</v>
      </c>
      <c r="BZ3112">
        <v>0</v>
      </c>
      <c r="CA3112">
        <v>12</v>
      </c>
      <c r="CB3112" t="s">
        <v>139</v>
      </c>
      <c r="CC3112">
        <v>10</v>
      </c>
      <c r="CD3112" s="2" t="s">
        <v>7686</v>
      </c>
      <c r="CE3112" t="s">
        <v>7687</v>
      </c>
      <c r="CF3112" t="s">
        <v>2925</v>
      </c>
      <c r="CG3112" t="s">
        <v>136</v>
      </c>
      <c r="CH3112" t="s">
        <v>121</v>
      </c>
      <c r="CI3112" s="6">
        <v>96950</v>
      </c>
      <c r="CJ3112" s="10">
        <v>11.35</v>
      </c>
      <c r="CK3112" s="10">
        <v>12.5</v>
      </c>
      <c r="CL3112" s="10">
        <v>17.03</v>
      </c>
      <c r="CM3112" s="10">
        <v>18.75</v>
      </c>
      <c r="CN3112" t="s">
        <v>137</v>
      </c>
      <c r="CO3112" t="s">
        <v>133</v>
      </c>
      <c r="CP3112" t="s">
        <v>138</v>
      </c>
      <c r="CR3112" t="s">
        <v>117</v>
      </c>
      <c r="CS3112" t="s">
        <v>139</v>
      </c>
      <c r="CT3112" t="s">
        <v>139</v>
      </c>
      <c r="CU3112" t="s">
        <v>139</v>
      </c>
      <c r="CV3112" t="s">
        <v>140</v>
      </c>
      <c r="CW3112" t="s">
        <v>139</v>
      </c>
      <c r="CX3112" t="s">
        <v>139</v>
      </c>
      <c r="CY3112" t="s">
        <v>2943</v>
      </c>
      <c r="CZ3112" s="8">
        <v>16702341795</v>
      </c>
      <c r="DA3112" t="s">
        <v>2930</v>
      </c>
      <c r="DB3112" t="s">
        <v>2937</v>
      </c>
      <c r="DC3112" t="s">
        <v>139</v>
      </c>
      <c r="DD3112" t="s">
        <v>117</v>
      </c>
    </row>
    <row r="3113" spans="1:114" ht="15" customHeight="1" x14ac:dyDescent="0.35">
      <c r="A3113" t="s">
        <v>9951</v>
      </c>
      <c r="B3113" t="s">
        <v>144</v>
      </c>
      <c r="C3113" s="1">
        <v>45821</v>
      </c>
      <c r="D3113" s="1">
        <v>45876</v>
      </c>
      <c r="E3113" t="s">
        <v>116</v>
      </c>
      <c r="F3113" s="1">
        <v>45929</v>
      </c>
      <c r="G3113" t="s">
        <v>139</v>
      </c>
      <c r="H3113" t="s">
        <v>117</v>
      </c>
      <c r="I3113" t="s">
        <v>117</v>
      </c>
      <c r="J3113" t="s">
        <v>9952</v>
      </c>
      <c r="K3113" t="s">
        <v>9953</v>
      </c>
      <c r="L3113" t="s">
        <v>9954</v>
      </c>
      <c r="N3113" t="s">
        <v>136</v>
      </c>
      <c r="O3113" t="s">
        <v>121</v>
      </c>
      <c r="P3113" s="6">
        <v>96950</v>
      </c>
      <c r="Q3113" t="s">
        <v>122</v>
      </c>
      <c r="S3113" s="8">
        <v>16702359981</v>
      </c>
      <c r="U3113" t="s">
        <v>9955</v>
      </c>
      <c r="V3113">
        <v>721110</v>
      </c>
      <c r="W3113" t="s">
        <v>124</v>
      </c>
      <c r="Y3113" t="s">
        <v>8945</v>
      </c>
      <c r="Z3113" t="s">
        <v>9956</v>
      </c>
      <c r="AB3113" t="s">
        <v>1724</v>
      </c>
      <c r="AC3113" t="s">
        <v>9954</v>
      </c>
      <c r="AE3113">
        <v>96950</v>
      </c>
      <c r="AF3113" t="s">
        <v>121</v>
      </c>
      <c r="AG3113" s="6">
        <v>96950</v>
      </c>
      <c r="AH3113" t="s">
        <v>122</v>
      </c>
      <c r="AJ3113" s="8">
        <v>16702359981</v>
      </c>
      <c r="AL3113" t="s">
        <v>599</v>
      </c>
      <c r="AM3113" t="s">
        <v>600</v>
      </c>
      <c r="AN3113" t="s">
        <v>601</v>
      </c>
      <c r="AO3113" t="s">
        <v>602</v>
      </c>
      <c r="AQ3113" t="s">
        <v>603</v>
      </c>
      <c r="AS3113" t="s">
        <v>136</v>
      </c>
      <c r="AT3113" t="s">
        <v>121</v>
      </c>
      <c r="AU3113" s="6">
        <v>96950</v>
      </c>
      <c r="AV3113" t="s">
        <v>122</v>
      </c>
      <c r="AX3113" s="8">
        <v>16702353403</v>
      </c>
      <c r="AZ3113" t="s">
        <v>604</v>
      </c>
      <c r="BA3113" t="s">
        <v>605</v>
      </c>
      <c r="BB3113" t="s">
        <v>9957</v>
      </c>
      <c r="BE3113" t="str">
        <f>"43-1011.00"</f>
        <v>43-1011.00</v>
      </c>
      <c r="BF3113" t="s">
        <v>4560</v>
      </c>
      <c r="BG3113" t="s">
        <v>9958</v>
      </c>
      <c r="BH3113" t="s">
        <v>9959</v>
      </c>
      <c r="BI3113">
        <v>1</v>
      </c>
      <c r="BJ3113">
        <v>1</v>
      </c>
      <c r="BK3113" s="1">
        <v>45931</v>
      </c>
      <c r="BL3113" s="1">
        <v>47026</v>
      </c>
      <c r="BM3113" s="1">
        <v>45931</v>
      </c>
      <c r="BN3113" s="1">
        <v>47026</v>
      </c>
      <c r="BO3113">
        <v>35</v>
      </c>
      <c r="BP3113">
        <v>0</v>
      </c>
      <c r="BQ3113">
        <v>7</v>
      </c>
      <c r="BR3113">
        <v>7</v>
      </c>
      <c r="BS3113">
        <v>7</v>
      </c>
      <c r="BT3113">
        <v>7</v>
      </c>
      <c r="BU3113">
        <v>7</v>
      </c>
      <c r="BV3113">
        <v>0</v>
      </c>
      <c r="BW3113" t="str">
        <f>"9:00 AM"</f>
        <v>9:00 AM</v>
      </c>
      <c r="BX3113" t="str">
        <f>"5:00 PM"</f>
        <v>5:00 PM</v>
      </c>
      <c r="BY3113" t="s">
        <v>159</v>
      </c>
      <c r="BZ3113">
        <v>0</v>
      </c>
      <c r="CA3113">
        <v>24</v>
      </c>
      <c r="CB3113" t="s">
        <v>139</v>
      </c>
      <c r="CC3113">
        <v>2</v>
      </c>
      <c r="CD3113" t="s">
        <v>9960</v>
      </c>
      <c r="CE3113" t="s">
        <v>9961</v>
      </c>
      <c r="CG3113" t="s">
        <v>136</v>
      </c>
      <c r="CH3113" t="s">
        <v>121</v>
      </c>
      <c r="CI3113" s="6">
        <v>96950</v>
      </c>
      <c r="CJ3113" s="10">
        <v>16.649999999999999</v>
      </c>
      <c r="CK3113" s="10">
        <v>16.649999999999999</v>
      </c>
      <c r="CL3113" s="10">
        <v>0</v>
      </c>
      <c r="CM3113" s="10">
        <v>0</v>
      </c>
      <c r="CN3113" t="s">
        <v>137</v>
      </c>
      <c r="CO3113" t="s">
        <v>133</v>
      </c>
      <c r="CP3113" t="s">
        <v>138</v>
      </c>
      <c r="CR3113" t="s">
        <v>117</v>
      </c>
      <c r="CS3113" t="s">
        <v>139</v>
      </c>
      <c r="CT3113" t="s">
        <v>140</v>
      </c>
      <c r="CU3113" t="s">
        <v>140</v>
      </c>
      <c r="CV3113" t="s">
        <v>140</v>
      </c>
      <c r="CW3113" t="s">
        <v>139</v>
      </c>
      <c r="CX3113" t="s">
        <v>140</v>
      </c>
      <c r="CY3113" t="s">
        <v>9962</v>
      </c>
      <c r="CZ3113" s="8">
        <v>16702359981</v>
      </c>
      <c r="DA3113" t="s">
        <v>599</v>
      </c>
      <c r="DB3113" t="s">
        <v>140</v>
      </c>
      <c r="DC3113" t="s">
        <v>139</v>
      </c>
      <c r="DD3113" t="s">
        <v>117</v>
      </c>
    </row>
    <row r="3114" spans="1:114" ht="15" customHeight="1" x14ac:dyDescent="0.35">
      <c r="A3114" t="s">
        <v>15023</v>
      </c>
      <c r="B3114" t="s">
        <v>166</v>
      </c>
      <c r="C3114" s="1">
        <v>45823</v>
      </c>
      <c r="D3114" s="1">
        <v>45876</v>
      </c>
      <c r="E3114" t="s">
        <v>211</v>
      </c>
      <c r="G3114" t="s">
        <v>117</v>
      </c>
      <c r="H3114" t="s">
        <v>117</v>
      </c>
      <c r="I3114" t="s">
        <v>117</v>
      </c>
      <c r="J3114" t="s">
        <v>246</v>
      </c>
      <c r="L3114" t="s">
        <v>253</v>
      </c>
      <c r="N3114" t="s">
        <v>248</v>
      </c>
      <c r="O3114" t="s">
        <v>121</v>
      </c>
      <c r="P3114" s="6">
        <v>96951</v>
      </c>
      <c r="Q3114" t="s">
        <v>122</v>
      </c>
      <c r="R3114" t="s">
        <v>121</v>
      </c>
      <c r="S3114" s="8">
        <v>16705320350</v>
      </c>
      <c r="U3114" t="s">
        <v>249</v>
      </c>
      <c r="V3114">
        <v>311812</v>
      </c>
      <c r="W3114" t="s">
        <v>124</v>
      </c>
      <c r="Y3114" t="s">
        <v>250</v>
      </c>
      <c r="Z3114" t="s">
        <v>251</v>
      </c>
      <c r="AA3114" t="s">
        <v>535</v>
      </c>
      <c r="AB3114" t="s">
        <v>128</v>
      </c>
      <c r="AC3114" t="s">
        <v>253</v>
      </c>
      <c r="AE3114" t="s">
        <v>248</v>
      </c>
      <c r="AF3114" t="s">
        <v>121</v>
      </c>
      <c r="AG3114" s="6">
        <v>96951</v>
      </c>
      <c r="AH3114" t="s">
        <v>122</v>
      </c>
      <c r="AJ3114" s="8">
        <v>16705320350</v>
      </c>
      <c r="AL3114" t="s">
        <v>254</v>
      </c>
      <c r="BE3114" t="str">
        <f>"51-3011.00"</f>
        <v>51-3011.00</v>
      </c>
      <c r="BF3114" t="s">
        <v>217</v>
      </c>
      <c r="BG3114" t="s">
        <v>1318</v>
      </c>
      <c r="BH3114" t="s">
        <v>1319</v>
      </c>
      <c r="BI3114">
        <v>1</v>
      </c>
      <c r="BK3114" s="1">
        <v>45901</v>
      </c>
      <c r="BL3114" s="1">
        <v>46265</v>
      </c>
      <c r="BO3114">
        <v>40</v>
      </c>
      <c r="BP3114">
        <v>0</v>
      </c>
      <c r="BQ3114">
        <v>7</v>
      </c>
      <c r="BR3114">
        <v>7</v>
      </c>
      <c r="BS3114">
        <v>7</v>
      </c>
      <c r="BT3114">
        <v>7</v>
      </c>
      <c r="BU3114">
        <v>7</v>
      </c>
      <c r="BV3114">
        <v>5</v>
      </c>
      <c r="BW3114" t="str">
        <f>"8:00 AM"</f>
        <v>8:00 AM</v>
      </c>
      <c r="BX3114" t="str">
        <f>"4:00 PM"</f>
        <v>4:00 PM</v>
      </c>
      <c r="BY3114" t="s">
        <v>133</v>
      </c>
      <c r="BZ3114">
        <v>0</v>
      </c>
      <c r="CA3114">
        <v>3</v>
      </c>
      <c r="CB3114" t="s">
        <v>117</v>
      </c>
      <c r="CD3114" t="s">
        <v>15024</v>
      </c>
      <c r="CE3114" t="s">
        <v>1321</v>
      </c>
      <c r="CG3114" t="s">
        <v>248</v>
      </c>
      <c r="CH3114" t="s">
        <v>121</v>
      </c>
      <c r="CI3114" s="6">
        <v>96951</v>
      </c>
      <c r="CJ3114" s="10">
        <v>8.64</v>
      </c>
      <c r="CK3114" s="10">
        <v>8.64</v>
      </c>
      <c r="CL3114" s="10">
        <v>12.96</v>
      </c>
      <c r="CM3114" s="10">
        <v>12.96</v>
      </c>
      <c r="CN3114" t="s">
        <v>137</v>
      </c>
      <c r="CO3114" t="s">
        <v>140</v>
      </c>
      <c r="CP3114" t="s">
        <v>138</v>
      </c>
      <c r="CR3114" t="s">
        <v>117</v>
      </c>
      <c r="CS3114" t="s">
        <v>139</v>
      </c>
      <c r="CT3114" t="s">
        <v>139</v>
      </c>
      <c r="CU3114" t="s">
        <v>139</v>
      </c>
      <c r="CV3114" t="s">
        <v>140</v>
      </c>
      <c r="CW3114" t="s">
        <v>139</v>
      </c>
      <c r="CX3114" t="s">
        <v>140</v>
      </c>
      <c r="CY3114" t="s">
        <v>539</v>
      </c>
      <c r="CZ3114" s="8">
        <v>16705320350</v>
      </c>
      <c r="DA3114" t="s">
        <v>254</v>
      </c>
      <c r="DB3114" t="s">
        <v>140</v>
      </c>
      <c r="DC3114" t="s">
        <v>139</v>
      </c>
      <c r="DD3114" t="s">
        <v>117</v>
      </c>
    </row>
    <row r="3115" spans="1:114" ht="15" customHeight="1" x14ac:dyDescent="0.35">
      <c r="A3115" t="s">
        <v>15071</v>
      </c>
      <c r="B3115" t="s">
        <v>166</v>
      </c>
      <c r="C3115" s="1">
        <v>45823</v>
      </c>
      <c r="D3115" s="1">
        <v>45876</v>
      </c>
      <c r="E3115" t="s">
        <v>211</v>
      </c>
      <c r="G3115" t="s">
        <v>117</v>
      </c>
      <c r="H3115" t="s">
        <v>117</v>
      </c>
      <c r="I3115" t="s">
        <v>117</v>
      </c>
      <c r="J3115" t="s">
        <v>246</v>
      </c>
      <c r="L3115" t="s">
        <v>253</v>
      </c>
      <c r="N3115" t="s">
        <v>248</v>
      </c>
      <c r="O3115" t="s">
        <v>121</v>
      </c>
      <c r="P3115" s="6">
        <v>96951</v>
      </c>
      <c r="Q3115" t="s">
        <v>122</v>
      </c>
      <c r="R3115" t="s">
        <v>121</v>
      </c>
      <c r="S3115" s="8">
        <v>16705320350</v>
      </c>
      <c r="U3115" t="s">
        <v>249</v>
      </c>
      <c r="V3115">
        <v>445110</v>
      </c>
      <c r="W3115" t="s">
        <v>124</v>
      </c>
      <c r="Y3115" t="s">
        <v>250</v>
      </c>
      <c r="Z3115" t="s">
        <v>251</v>
      </c>
      <c r="AA3115" t="s">
        <v>535</v>
      </c>
      <c r="AB3115" t="s">
        <v>128</v>
      </c>
      <c r="AC3115" t="s">
        <v>253</v>
      </c>
      <c r="AE3115" t="s">
        <v>248</v>
      </c>
      <c r="AF3115" t="s">
        <v>121</v>
      </c>
      <c r="AG3115" s="6">
        <v>96951</v>
      </c>
      <c r="AH3115" t="s">
        <v>122</v>
      </c>
      <c r="AJ3115" s="8">
        <v>16705320350</v>
      </c>
      <c r="AL3115" t="s">
        <v>254</v>
      </c>
      <c r="BE3115" t="str">
        <f>"35-2021.00"</f>
        <v>35-2021.00</v>
      </c>
      <c r="BF3115" t="s">
        <v>438</v>
      </c>
      <c r="BG3115" t="s">
        <v>7422</v>
      </c>
      <c r="BH3115" t="s">
        <v>5068</v>
      </c>
      <c r="BI3115">
        <v>4</v>
      </c>
      <c r="BK3115" s="1">
        <v>45901</v>
      </c>
      <c r="BL3115" s="1">
        <v>46265</v>
      </c>
      <c r="BO3115">
        <v>40</v>
      </c>
      <c r="BP3115">
        <v>0</v>
      </c>
      <c r="BQ3115">
        <v>7</v>
      </c>
      <c r="BR3115">
        <v>7</v>
      </c>
      <c r="BS3115">
        <v>7</v>
      </c>
      <c r="BT3115">
        <v>7</v>
      </c>
      <c r="BU3115">
        <v>7</v>
      </c>
      <c r="BV3115">
        <v>5</v>
      </c>
      <c r="BW3115" t="str">
        <f>"8:00 AM"</f>
        <v>8:00 AM</v>
      </c>
      <c r="BX3115" t="str">
        <f>"4:00 PM"</f>
        <v>4:00 PM</v>
      </c>
      <c r="BY3115" t="s">
        <v>133</v>
      </c>
      <c r="BZ3115">
        <v>0</v>
      </c>
      <c r="CA3115">
        <v>3</v>
      </c>
      <c r="CB3115" t="s">
        <v>117</v>
      </c>
      <c r="CD3115" s="2" t="s">
        <v>7811</v>
      </c>
      <c r="CE3115" t="s">
        <v>1321</v>
      </c>
      <c r="CG3115" t="s">
        <v>248</v>
      </c>
      <c r="CH3115" t="s">
        <v>121</v>
      </c>
      <c r="CI3115" s="6">
        <v>96951</v>
      </c>
      <c r="CJ3115" s="10">
        <v>7.84</v>
      </c>
      <c r="CK3115" s="10">
        <v>7.84</v>
      </c>
      <c r="CL3115" s="10">
        <v>11.76</v>
      </c>
      <c r="CM3115" s="10">
        <v>11.76</v>
      </c>
      <c r="CN3115" t="s">
        <v>137</v>
      </c>
      <c r="CO3115" t="s">
        <v>140</v>
      </c>
      <c r="CP3115" t="s">
        <v>138</v>
      </c>
      <c r="CR3115" t="s">
        <v>117</v>
      </c>
      <c r="CS3115" t="s">
        <v>139</v>
      </c>
      <c r="CT3115" t="s">
        <v>139</v>
      </c>
      <c r="CU3115" t="s">
        <v>139</v>
      </c>
      <c r="CV3115" t="s">
        <v>140</v>
      </c>
      <c r="CW3115" t="s">
        <v>139</v>
      </c>
      <c r="CX3115" t="s">
        <v>140</v>
      </c>
      <c r="CY3115" t="s">
        <v>539</v>
      </c>
      <c r="CZ3115" s="8">
        <v>16705320350</v>
      </c>
      <c r="DA3115" t="s">
        <v>254</v>
      </c>
      <c r="DB3115" t="s">
        <v>140</v>
      </c>
      <c r="DC3115" t="s">
        <v>139</v>
      </c>
      <c r="DD3115" t="s">
        <v>117</v>
      </c>
    </row>
    <row r="3116" spans="1:114" ht="15" customHeight="1" x14ac:dyDescent="0.35">
      <c r="A3116" t="s">
        <v>793</v>
      </c>
      <c r="B3116" t="s">
        <v>144</v>
      </c>
      <c r="C3116" s="1">
        <v>45824</v>
      </c>
      <c r="D3116" s="1">
        <v>45876</v>
      </c>
      <c r="E3116" t="s">
        <v>116</v>
      </c>
      <c r="F3116" s="1">
        <v>45990</v>
      </c>
      <c r="G3116" t="s">
        <v>117</v>
      </c>
      <c r="H3116" t="s">
        <v>117</v>
      </c>
      <c r="I3116" t="s">
        <v>117</v>
      </c>
      <c r="J3116" t="s">
        <v>794</v>
      </c>
      <c r="L3116" t="s">
        <v>795</v>
      </c>
      <c r="N3116" t="s">
        <v>136</v>
      </c>
      <c r="O3116" t="s">
        <v>121</v>
      </c>
      <c r="P3116" s="6">
        <v>96950</v>
      </c>
      <c r="Q3116" t="s">
        <v>122</v>
      </c>
      <c r="S3116" s="8">
        <v>16702346445</v>
      </c>
      <c r="T3116">
        <v>2263</v>
      </c>
      <c r="U3116" t="s">
        <v>796</v>
      </c>
      <c r="V3116">
        <v>532111</v>
      </c>
      <c r="W3116" t="s">
        <v>124</v>
      </c>
      <c r="Y3116" t="s">
        <v>698</v>
      </c>
      <c r="Z3116" t="s">
        <v>699</v>
      </c>
      <c r="AB3116" t="s">
        <v>215</v>
      </c>
      <c r="AC3116" t="s">
        <v>797</v>
      </c>
      <c r="AE3116" t="s">
        <v>136</v>
      </c>
      <c r="AF3116" t="s">
        <v>121</v>
      </c>
      <c r="AG3116" s="6">
        <v>96950</v>
      </c>
      <c r="AH3116" t="s">
        <v>122</v>
      </c>
      <c r="AJ3116" s="8">
        <v>16702346445</v>
      </c>
      <c r="AK3116">
        <v>2263</v>
      </c>
      <c r="AL3116" t="s">
        <v>700</v>
      </c>
      <c r="BE3116" t="str">
        <f>"41-2021.00"</f>
        <v>41-2021.00</v>
      </c>
      <c r="BF3116" t="s">
        <v>798</v>
      </c>
      <c r="BG3116" t="s">
        <v>799</v>
      </c>
      <c r="BH3116" t="s">
        <v>800</v>
      </c>
      <c r="BI3116">
        <v>1</v>
      </c>
      <c r="BJ3116">
        <v>1</v>
      </c>
      <c r="BK3116" s="1">
        <v>45992</v>
      </c>
      <c r="BL3116" s="1">
        <v>46356</v>
      </c>
      <c r="BM3116" s="1">
        <v>45992</v>
      </c>
      <c r="BN3116" s="1">
        <v>46356</v>
      </c>
      <c r="BO3116">
        <v>40</v>
      </c>
      <c r="BP3116">
        <v>0</v>
      </c>
      <c r="BQ3116">
        <v>8</v>
      </c>
      <c r="BR3116">
        <v>8</v>
      </c>
      <c r="BS3116">
        <v>8</v>
      </c>
      <c r="BT3116">
        <v>8</v>
      </c>
      <c r="BU3116">
        <v>8</v>
      </c>
      <c r="BV3116">
        <v>0</v>
      </c>
      <c r="BW3116" t="str">
        <f>"8:00 AM"</f>
        <v>8:00 AM</v>
      </c>
      <c r="BX3116" t="str">
        <f>"5:00 PM"</f>
        <v>5:00 PM</v>
      </c>
      <c r="BY3116" t="s">
        <v>133</v>
      </c>
      <c r="BZ3116">
        <v>0</v>
      </c>
      <c r="CA3116">
        <v>6</v>
      </c>
      <c r="CB3116" t="s">
        <v>117</v>
      </c>
      <c r="CD3116" t="s">
        <v>801</v>
      </c>
      <c r="CE3116" t="s">
        <v>802</v>
      </c>
      <c r="CG3116" t="s">
        <v>136</v>
      </c>
      <c r="CH3116" t="s">
        <v>121</v>
      </c>
      <c r="CI3116" s="6">
        <v>96950</v>
      </c>
      <c r="CJ3116" s="10">
        <v>9.5</v>
      </c>
      <c r="CK3116" s="10">
        <v>10</v>
      </c>
      <c r="CL3116" s="10">
        <v>14.25</v>
      </c>
      <c r="CM3116" s="10">
        <v>15</v>
      </c>
      <c r="CN3116" t="s">
        <v>137</v>
      </c>
      <c r="CO3116" t="s">
        <v>803</v>
      </c>
      <c r="CP3116" t="s">
        <v>138</v>
      </c>
      <c r="CR3116" t="s">
        <v>117</v>
      </c>
      <c r="CS3116" t="s">
        <v>139</v>
      </c>
      <c r="CT3116" t="s">
        <v>140</v>
      </c>
      <c r="CU3116" t="s">
        <v>139</v>
      </c>
      <c r="CV3116" t="s">
        <v>140</v>
      </c>
      <c r="CW3116" t="s">
        <v>139</v>
      </c>
      <c r="CX3116" t="s">
        <v>140</v>
      </c>
      <c r="CY3116" t="s">
        <v>17406</v>
      </c>
      <c r="CZ3116" s="8">
        <v>16702346445</v>
      </c>
      <c r="DA3116" t="s">
        <v>700</v>
      </c>
      <c r="DB3116" t="s">
        <v>140</v>
      </c>
      <c r="DC3116" t="s">
        <v>139</v>
      </c>
      <c r="DD3116" t="s">
        <v>117</v>
      </c>
      <c r="DE3116" t="s">
        <v>698</v>
      </c>
      <c r="DF3116" t="s">
        <v>699</v>
      </c>
      <c r="DH3116" t="s">
        <v>796</v>
      </c>
      <c r="DI3116" t="s">
        <v>804</v>
      </c>
      <c r="DJ3116" t="s">
        <v>140</v>
      </c>
    </row>
    <row r="3117" spans="1:114" ht="15" customHeight="1" x14ac:dyDescent="0.35">
      <c r="A3117" t="s">
        <v>13550</v>
      </c>
      <c r="B3117" t="s">
        <v>166</v>
      </c>
      <c r="C3117" s="1">
        <v>45824</v>
      </c>
      <c r="D3117" s="1">
        <v>45876</v>
      </c>
      <c r="E3117" t="s">
        <v>211</v>
      </c>
      <c r="G3117" t="s">
        <v>117</v>
      </c>
      <c r="H3117" t="s">
        <v>117</v>
      </c>
      <c r="I3117" t="s">
        <v>117</v>
      </c>
      <c r="J3117" t="s">
        <v>541</v>
      </c>
      <c r="L3117" t="s">
        <v>169</v>
      </c>
      <c r="M3117" t="s">
        <v>542</v>
      </c>
      <c r="N3117" t="s">
        <v>136</v>
      </c>
      <c r="O3117" t="s">
        <v>121</v>
      </c>
      <c r="P3117" s="6">
        <v>96950</v>
      </c>
      <c r="Q3117" t="s">
        <v>122</v>
      </c>
      <c r="S3117" s="8">
        <v>16702353027</v>
      </c>
      <c r="U3117" t="s">
        <v>543</v>
      </c>
      <c r="V3117">
        <v>561320</v>
      </c>
      <c r="W3117" t="s">
        <v>150</v>
      </c>
      <c r="X3117" t="s">
        <v>139</v>
      </c>
      <c r="Y3117" t="s">
        <v>544</v>
      </c>
      <c r="Z3117" t="s">
        <v>545</v>
      </c>
      <c r="AA3117" t="s">
        <v>546</v>
      </c>
      <c r="AB3117" t="s">
        <v>205</v>
      </c>
      <c r="AC3117" t="s">
        <v>169</v>
      </c>
      <c r="AD3117" t="s">
        <v>542</v>
      </c>
      <c r="AE3117" t="s">
        <v>136</v>
      </c>
      <c r="AF3117" t="s">
        <v>121</v>
      </c>
      <c r="AG3117" s="6">
        <v>96950</v>
      </c>
      <c r="AH3117" t="s">
        <v>122</v>
      </c>
      <c r="AJ3117" s="8">
        <v>16702353027</v>
      </c>
      <c r="AL3117" t="s">
        <v>547</v>
      </c>
      <c r="BE3117" t="str">
        <f>"35-2012.00"</f>
        <v>35-2012.00</v>
      </c>
      <c r="BF3117" t="s">
        <v>311</v>
      </c>
      <c r="BG3117" t="s">
        <v>548</v>
      </c>
      <c r="BH3117" t="s">
        <v>313</v>
      </c>
      <c r="BI3117">
        <v>4</v>
      </c>
      <c r="BK3117" s="1">
        <v>45931</v>
      </c>
      <c r="BL3117" s="1">
        <v>46295</v>
      </c>
      <c r="BO3117">
        <v>35</v>
      </c>
      <c r="BP3117">
        <v>0</v>
      </c>
      <c r="BQ3117">
        <v>7</v>
      </c>
      <c r="BR3117">
        <v>7</v>
      </c>
      <c r="BS3117">
        <v>7</v>
      </c>
      <c r="BT3117">
        <v>7</v>
      </c>
      <c r="BU3117">
        <v>7</v>
      </c>
      <c r="BV3117">
        <v>0</v>
      </c>
      <c r="BW3117" t="str">
        <f>"2:30 AM"</f>
        <v>2:30 AM</v>
      </c>
      <c r="BX3117" t="str">
        <f>"9:30 AM"</f>
        <v>9:30 AM</v>
      </c>
      <c r="BY3117" t="s">
        <v>133</v>
      </c>
      <c r="BZ3117">
        <v>0</v>
      </c>
      <c r="CA3117">
        <v>12</v>
      </c>
      <c r="CB3117" t="s">
        <v>117</v>
      </c>
      <c r="CD3117" t="s">
        <v>549</v>
      </c>
      <c r="CE3117" t="s">
        <v>550</v>
      </c>
      <c r="CF3117" t="s">
        <v>550</v>
      </c>
      <c r="CG3117" t="s">
        <v>551</v>
      </c>
      <c r="CH3117" t="s">
        <v>121</v>
      </c>
      <c r="CI3117" s="6">
        <v>96952</v>
      </c>
      <c r="CJ3117" s="10">
        <v>8.85</v>
      </c>
      <c r="CK3117" s="10">
        <v>8.85</v>
      </c>
      <c r="CL3117" s="10">
        <v>13.28</v>
      </c>
      <c r="CM3117" s="10">
        <v>13.28</v>
      </c>
      <c r="CN3117" t="s">
        <v>137</v>
      </c>
      <c r="CO3117" t="s">
        <v>140</v>
      </c>
      <c r="CP3117" t="s">
        <v>138</v>
      </c>
      <c r="CR3117" t="s">
        <v>117</v>
      </c>
      <c r="CS3117" t="s">
        <v>139</v>
      </c>
      <c r="CT3117" t="s">
        <v>140</v>
      </c>
      <c r="CU3117" t="s">
        <v>139</v>
      </c>
      <c r="CV3117" t="s">
        <v>140</v>
      </c>
      <c r="CW3117" t="s">
        <v>139</v>
      </c>
      <c r="CX3117" t="s">
        <v>140</v>
      </c>
      <c r="CY3117" t="s">
        <v>223</v>
      </c>
      <c r="CZ3117" s="8">
        <v>16702353027</v>
      </c>
      <c r="DA3117" t="s">
        <v>547</v>
      </c>
      <c r="DB3117" t="s">
        <v>140</v>
      </c>
      <c r="DC3117" t="s">
        <v>139</v>
      </c>
      <c r="DD3117" t="s">
        <v>139</v>
      </c>
    </row>
    <row r="3118" spans="1:114" ht="15" customHeight="1" x14ac:dyDescent="0.35">
      <c r="A3118" t="s">
        <v>16277</v>
      </c>
      <c r="B3118" t="s">
        <v>166</v>
      </c>
      <c r="C3118" s="1">
        <v>45826</v>
      </c>
      <c r="D3118" s="1">
        <v>45876</v>
      </c>
      <c r="E3118" t="s">
        <v>211</v>
      </c>
      <c r="G3118" t="s">
        <v>117</v>
      </c>
      <c r="H3118" t="s">
        <v>117</v>
      </c>
      <c r="I3118" t="s">
        <v>117</v>
      </c>
      <c r="J3118" t="s">
        <v>428</v>
      </c>
      <c r="K3118" t="s">
        <v>986</v>
      </c>
      <c r="L3118" t="s">
        <v>430</v>
      </c>
      <c r="M3118" t="s">
        <v>431</v>
      </c>
      <c r="N3118" t="s">
        <v>120</v>
      </c>
      <c r="O3118" t="s">
        <v>121</v>
      </c>
      <c r="P3118" s="6">
        <v>96950</v>
      </c>
      <c r="Q3118" t="s">
        <v>122</v>
      </c>
      <c r="S3118" s="8">
        <v>16702857365</v>
      </c>
      <c r="U3118" t="s">
        <v>432</v>
      </c>
      <c r="V3118">
        <v>237990</v>
      </c>
      <c r="W3118" t="s">
        <v>124</v>
      </c>
      <c r="Y3118" t="s">
        <v>433</v>
      </c>
      <c r="Z3118" t="s">
        <v>434</v>
      </c>
      <c r="AA3118" t="s">
        <v>435</v>
      </c>
      <c r="AB3118" t="s">
        <v>436</v>
      </c>
      <c r="AC3118" t="s">
        <v>430</v>
      </c>
      <c r="AD3118" t="s">
        <v>431</v>
      </c>
      <c r="AE3118" t="s">
        <v>120</v>
      </c>
      <c r="AF3118" t="s">
        <v>121</v>
      </c>
      <c r="AG3118" s="6">
        <v>96950</v>
      </c>
      <c r="AH3118" t="s">
        <v>122</v>
      </c>
      <c r="AJ3118" s="8">
        <v>16702858958</v>
      </c>
      <c r="AL3118" t="s">
        <v>437</v>
      </c>
      <c r="BE3118" t="str">
        <f>"49-9071.00"</f>
        <v>49-9071.00</v>
      </c>
      <c r="BF3118" t="s">
        <v>156</v>
      </c>
      <c r="BG3118" t="s">
        <v>987</v>
      </c>
      <c r="BH3118" t="s">
        <v>423</v>
      </c>
      <c r="BI3118">
        <v>8</v>
      </c>
      <c r="BK3118" s="1">
        <v>45870</v>
      </c>
      <c r="BL3118" s="1">
        <v>46234</v>
      </c>
      <c r="BO3118">
        <v>35</v>
      </c>
      <c r="BP3118">
        <v>0</v>
      </c>
      <c r="BQ3118">
        <v>7</v>
      </c>
      <c r="BR3118">
        <v>7</v>
      </c>
      <c r="BS3118">
        <v>7</v>
      </c>
      <c r="BT3118">
        <v>7</v>
      </c>
      <c r="BU3118">
        <v>7</v>
      </c>
      <c r="BV3118">
        <v>0</v>
      </c>
      <c r="BW3118" t="str">
        <f>"10:00 AM"</f>
        <v>10:00 AM</v>
      </c>
      <c r="BX3118" t="str">
        <f>"5:00 PM"</f>
        <v>5:00 PM</v>
      </c>
      <c r="BY3118" t="s">
        <v>159</v>
      </c>
      <c r="BZ3118">
        <v>0</v>
      </c>
      <c r="CA3118">
        <v>24</v>
      </c>
      <c r="CB3118" t="s">
        <v>117</v>
      </c>
      <c r="CD3118" s="2" t="s">
        <v>2604</v>
      </c>
      <c r="CE3118" t="s">
        <v>430</v>
      </c>
      <c r="CF3118" t="s">
        <v>431</v>
      </c>
      <c r="CG3118" t="s">
        <v>120</v>
      </c>
      <c r="CH3118" t="s">
        <v>121</v>
      </c>
      <c r="CI3118" s="6">
        <v>96950</v>
      </c>
      <c r="CJ3118" s="10">
        <v>9.75</v>
      </c>
      <c r="CK3118" s="10">
        <v>9.75</v>
      </c>
      <c r="CL3118" s="10">
        <v>14.63</v>
      </c>
      <c r="CM3118" s="10">
        <v>14.63</v>
      </c>
      <c r="CN3118" t="s">
        <v>137</v>
      </c>
      <c r="CO3118" t="s">
        <v>164</v>
      </c>
      <c r="CP3118" t="s">
        <v>138</v>
      </c>
      <c r="CR3118" t="s">
        <v>117</v>
      </c>
      <c r="CS3118" t="s">
        <v>139</v>
      </c>
      <c r="CT3118" t="s">
        <v>139</v>
      </c>
      <c r="CU3118" t="s">
        <v>139</v>
      </c>
      <c r="CV3118" t="s">
        <v>140</v>
      </c>
      <c r="CW3118" t="s">
        <v>139</v>
      </c>
      <c r="CX3118" t="s">
        <v>139</v>
      </c>
      <c r="CY3118" s="2" t="s">
        <v>16278</v>
      </c>
      <c r="CZ3118" s="8">
        <v>16702858958</v>
      </c>
      <c r="DA3118" t="s">
        <v>437</v>
      </c>
      <c r="DB3118" t="s">
        <v>164</v>
      </c>
      <c r="DC3118" t="s">
        <v>139</v>
      </c>
      <c r="DD3118" t="s">
        <v>117</v>
      </c>
      <c r="DE3118" t="s">
        <v>433</v>
      </c>
      <c r="DF3118" t="s">
        <v>434</v>
      </c>
      <c r="DG3118" t="s">
        <v>443</v>
      </c>
      <c r="DH3118" t="s">
        <v>432</v>
      </c>
      <c r="DI3118" t="s">
        <v>444</v>
      </c>
      <c r="DJ3118" t="s">
        <v>437</v>
      </c>
    </row>
    <row r="3119" spans="1:114" ht="15" customHeight="1" x14ac:dyDescent="0.35">
      <c r="A3119" t="s">
        <v>13602</v>
      </c>
      <c r="B3119" t="s">
        <v>166</v>
      </c>
      <c r="C3119" s="1">
        <v>45828</v>
      </c>
      <c r="D3119" s="1">
        <v>45876</v>
      </c>
      <c r="E3119" t="s">
        <v>116</v>
      </c>
      <c r="F3119" s="1">
        <v>45929</v>
      </c>
      <c r="G3119" t="s">
        <v>139</v>
      </c>
      <c r="H3119" t="s">
        <v>117</v>
      </c>
      <c r="I3119" t="s">
        <v>117</v>
      </c>
      <c r="J3119" t="s">
        <v>11904</v>
      </c>
      <c r="L3119" t="s">
        <v>11905</v>
      </c>
      <c r="M3119" t="s">
        <v>11906</v>
      </c>
      <c r="N3119" t="s">
        <v>120</v>
      </c>
      <c r="O3119" t="s">
        <v>121</v>
      </c>
      <c r="P3119" s="6">
        <v>96950</v>
      </c>
      <c r="Q3119" t="s">
        <v>122</v>
      </c>
      <c r="S3119" s="8">
        <v>16702347243</v>
      </c>
      <c r="U3119" t="s">
        <v>3547</v>
      </c>
      <c r="V3119">
        <v>424410</v>
      </c>
      <c r="W3119" t="s">
        <v>124</v>
      </c>
      <c r="Y3119" t="s">
        <v>11907</v>
      </c>
      <c r="Z3119" t="s">
        <v>13603</v>
      </c>
      <c r="AB3119" t="s">
        <v>474</v>
      </c>
      <c r="AC3119" t="s">
        <v>11905</v>
      </c>
      <c r="AD3119" t="s">
        <v>11906</v>
      </c>
      <c r="AE3119" t="s">
        <v>120</v>
      </c>
      <c r="AF3119" t="s">
        <v>121</v>
      </c>
      <c r="AG3119" s="6">
        <v>96950</v>
      </c>
      <c r="AH3119" t="s">
        <v>122</v>
      </c>
      <c r="AJ3119" s="8">
        <v>16702347243</v>
      </c>
      <c r="AL3119" t="s">
        <v>3550</v>
      </c>
      <c r="BE3119" t="str">
        <f>"53-7065.00"</f>
        <v>53-7065.00</v>
      </c>
      <c r="BF3119" t="s">
        <v>255</v>
      </c>
      <c r="BG3119" t="s">
        <v>13604</v>
      </c>
      <c r="BH3119" t="s">
        <v>13605</v>
      </c>
      <c r="BI3119">
        <v>1</v>
      </c>
      <c r="BK3119" s="1">
        <v>45931</v>
      </c>
      <c r="BL3119" s="1">
        <v>47026</v>
      </c>
      <c r="BO3119">
        <v>36</v>
      </c>
      <c r="BP3119">
        <v>0</v>
      </c>
      <c r="BQ3119">
        <v>6</v>
      </c>
      <c r="BR3119">
        <v>6</v>
      </c>
      <c r="BS3119">
        <v>6</v>
      </c>
      <c r="BT3119">
        <v>6</v>
      </c>
      <c r="BU3119">
        <v>6</v>
      </c>
      <c r="BV3119">
        <v>6</v>
      </c>
      <c r="BW3119" t="str">
        <f>"9:00 AM"</f>
        <v>9:00 AM</v>
      </c>
      <c r="BX3119" t="str">
        <f>"3:00 PM"</f>
        <v>3:00 PM</v>
      </c>
      <c r="BY3119" t="s">
        <v>159</v>
      </c>
      <c r="BZ3119">
        <v>0</v>
      </c>
      <c r="CA3119">
        <v>12</v>
      </c>
      <c r="CB3119" t="s">
        <v>117</v>
      </c>
      <c r="CD3119" t="s">
        <v>13606</v>
      </c>
      <c r="CE3119" t="s">
        <v>11905</v>
      </c>
      <c r="CF3119" t="s">
        <v>11906</v>
      </c>
      <c r="CG3119" t="s">
        <v>120</v>
      </c>
      <c r="CH3119" t="s">
        <v>121</v>
      </c>
      <c r="CI3119" s="6">
        <v>96950</v>
      </c>
      <c r="CJ3119" s="10">
        <v>8.86</v>
      </c>
      <c r="CK3119" s="10">
        <v>8.9</v>
      </c>
      <c r="CL3119" s="10">
        <v>13.29</v>
      </c>
      <c r="CM3119" s="10">
        <v>13.35</v>
      </c>
      <c r="CN3119" t="s">
        <v>137</v>
      </c>
      <c r="CO3119" t="s">
        <v>140</v>
      </c>
      <c r="CP3119" t="s">
        <v>138</v>
      </c>
      <c r="CR3119" t="s">
        <v>117</v>
      </c>
      <c r="CS3119" t="s">
        <v>139</v>
      </c>
      <c r="CT3119" t="s">
        <v>140</v>
      </c>
      <c r="CU3119" t="s">
        <v>139</v>
      </c>
      <c r="CV3119" t="s">
        <v>140</v>
      </c>
      <c r="CW3119" t="s">
        <v>139</v>
      </c>
      <c r="CX3119" t="s">
        <v>140</v>
      </c>
      <c r="CY3119" t="s">
        <v>11912</v>
      </c>
      <c r="CZ3119" s="8">
        <v>16702347243</v>
      </c>
      <c r="DA3119" t="s">
        <v>3550</v>
      </c>
      <c r="DB3119" t="s">
        <v>140</v>
      </c>
      <c r="DC3119" t="s">
        <v>139</v>
      </c>
      <c r="DD3119" t="s">
        <v>117</v>
      </c>
    </row>
    <row r="3120" spans="1:114" ht="15" customHeight="1" x14ac:dyDescent="0.35">
      <c r="A3120" t="s">
        <v>11903</v>
      </c>
      <c r="B3120" t="s">
        <v>166</v>
      </c>
      <c r="C3120" s="1">
        <v>45828</v>
      </c>
      <c r="D3120" s="1">
        <v>45876</v>
      </c>
      <c r="E3120" t="s">
        <v>211</v>
      </c>
      <c r="G3120" t="s">
        <v>139</v>
      </c>
      <c r="H3120" t="s">
        <v>117</v>
      </c>
      <c r="I3120" t="s">
        <v>117</v>
      </c>
      <c r="J3120" t="s">
        <v>11904</v>
      </c>
      <c r="L3120" t="s">
        <v>11905</v>
      </c>
      <c r="M3120" t="s">
        <v>11906</v>
      </c>
      <c r="N3120" t="s">
        <v>136</v>
      </c>
      <c r="O3120" t="s">
        <v>121</v>
      </c>
      <c r="P3120" s="6">
        <v>96950</v>
      </c>
      <c r="Q3120" t="s">
        <v>122</v>
      </c>
      <c r="S3120" s="8">
        <v>16702347243</v>
      </c>
      <c r="U3120" t="s">
        <v>3547</v>
      </c>
      <c r="V3120">
        <v>424410</v>
      </c>
      <c r="W3120" t="s">
        <v>124</v>
      </c>
      <c r="Y3120" t="s">
        <v>11907</v>
      </c>
      <c r="Z3120" t="s">
        <v>11908</v>
      </c>
      <c r="AB3120" t="s">
        <v>474</v>
      </c>
      <c r="AC3120" t="s">
        <v>11905</v>
      </c>
      <c r="AD3120" t="s">
        <v>11906</v>
      </c>
      <c r="AE3120" t="s">
        <v>136</v>
      </c>
      <c r="AF3120" t="s">
        <v>121</v>
      </c>
      <c r="AG3120" s="6">
        <v>96950</v>
      </c>
      <c r="AH3120" t="s">
        <v>122</v>
      </c>
      <c r="AJ3120" s="8">
        <v>16702347243</v>
      </c>
      <c r="AL3120" t="s">
        <v>3550</v>
      </c>
      <c r="BE3120" t="str">
        <f>"53-7065.00"</f>
        <v>53-7065.00</v>
      </c>
      <c r="BF3120" t="s">
        <v>255</v>
      </c>
      <c r="BG3120" t="s">
        <v>11909</v>
      </c>
      <c r="BH3120" t="s">
        <v>11910</v>
      </c>
      <c r="BI3120">
        <v>2</v>
      </c>
      <c r="BK3120" s="1">
        <v>45929</v>
      </c>
      <c r="BL3120" s="1">
        <v>46293</v>
      </c>
      <c r="BO3120">
        <v>36</v>
      </c>
      <c r="BP3120">
        <v>0</v>
      </c>
      <c r="BQ3120">
        <v>6</v>
      </c>
      <c r="BR3120">
        <v>6</v>
      </c>
      <c r="BS3120">
        <v>6</v>
      </c>
      <c r="BT3120">
        <v>6</v>
      </c>
      <c r="BU3120">
        <v>6</v>
      </c>
      <c r="BV3120">
        <v>6</v>
      </c>
      <c r="BW3120" t="str">
        <f>"9:00 AM"</f>
        <v>9:00 AM</v>
      </c>
      <c r="BX3120" t="str">
        <f>"3:00 PM"</f>
        <v>3:00 PM</v>
      </c>
      <c r="BY3120" t="s">
        <v>159</v>
      </c>
      <c r="BZ3120">
        <v>0</v>
      </c>
      <c r="CA3120">
        <v>12</v>
      </c>
      <c r="CB3120" t="s">
        <v>117</v>
      </c>
      <c r="CD3120" s="2" t="s">
        <v>11911</v>
      </c>
      <c r="CE3120" t="s">
        <v>11905</v>
      </c>
      <c r="CF3120" t="s">
        <v>11906</v>
      </c>
      <c r="CG3120" t="s">
        <v>120</v>
      </c>
      <c r="CH3120" t="s">
        <v>121</v>
      </c>
      <c r="CI3120" s="6">
        <v>96950</v>
      </c>
      <c r="CJ3120" s="10">
        <v>8.86</v>
      </c>
      <c r="CK3120" s="10">
        <v>8.9</v>
      </c>
      <c r="CL3120" s="10">
        <v>13.29</v>
      </c>
      <c r="CM3120" s="10">
        <v>13.35</v>
      </c>
      <c r="CN3120" t="s">
        <v>137</v>
      </c>
      <c r="CO3120" t="s">
        <v>140</v>
      </c>
      <c r="CP3120" t="s">
        <v>138</v>
      </c>
      <c r="CR3120" t="s">
        <v>117</v>
      </c>
      <c r="CS3120" t="s">
        <v>139</v>
      </c>
      <c r="CT3120" t="s">
        <v>140</v>
      </c>
      <c r="CU3120" t="s">
        <v>139</v>
      </c>
      <c r="CV3120" t="s">
        <v>140</v>
      </c>
      <c r="CW3120" t="s">
        <v>139</v>
      </c>
      <c r="CX3120" t="s">
        <v>140</v>
      </c>
      <c r="CY3120" t="s">
        <v>11912</v>
      </c>
      <c r="CZ3120" s="8">
        <v>16702347243</v>
      </c>
      <c r="DA3120" t="s">
        <v>3550</v>
      </c>
      <c r="DB3120" t="s">
        <v>140</v>
      </c>
      <c r="DC3120" t="s">
        <v>139</v>
      </c>
      <c r="DD3120" t="s">
        <v>117</v>
      </c>
    </row>
    <row r="3121" spans="1:114" ht="15" customHeight="1" x14ac:dyDescent="0.35">
      <c r="A3121" t="s">
        <v>15080</v>
      </c>
      <c r="B3121" t="s">
        <v>144</v>
      </c>
      <c r="C3121" s="1">
        <v>45829</v>
      </c>
      <c r="D3121" s="1">
        <v>45876</v>
      </c>
      <c r="E3121" t="s">
        <v>211</v>
      </c>
      <c r="G3121" t="s">
        <v>117</v>
      </c>
      <c r="H3121" t="s">
        <v>117</v>
      </c>
      <c r="I3121" t="s">
        <v>117</v>
      </c>
      <c r="J3121" t="s">
        <v>13594</v>
      </c>
      <c r="K3121" t="s">
        <v>13595</v>
      </c>
      <c r="L3121" t="s">
        <v>13596</v>
      </c>
      <c r="M3121" t="s">
        <v>140</v>
      </c>
      <c r="N3121" t="s">
        <v>136</v>
      </c>
      <c r="O3121" t="s">
        <v>121</v>
      </c>
      <c r="P3121" s="6">
        <v>96950</v>
      </c>
      <c r="Q3121" t="s">
        <v>122</v>
      </c>
      <c r="S3121" s="8">
        <v>16702879168</v>
      </c>
      <c r="U3121" t="s">
        <v>13597</v>
      </c>
      <c r="V3121">
        <v>236220</v>
      </c>
      <c r="W3121" t="s">
        <v>124</v>
      </c>
      <c r="Y3121" t="s">
        <v>1679</v>
      </c>
      <c r="Z3121" t="s">
        <v>8647</v>
      </c>
      <c r="AB3121" t="s">
        <v>128</v>
      </c>
      <c r="AC3121" t="s">
        <v>13596</v>
      </c>
      <c r="AD3121" t="s">
        <v>140</v>
      </c>
      <c r="AE3121" t="s">
        <v>136</v>
      </c>
      <c r="AF3121" t="s">
        <v>121</v>
      </c>
      <c r="AG3121" s="6">
        <v>96950</v>
      </c>
      <c r="AH3121" t="s">
        <v>122</v>
      </c>
      <c r="AJ3121" s="8">
        <v>16702879168</v>
      </c>
      <c r="AL3121" t="s">
        <v>13598</v>
      </c>
      <c r="BE3121" t="str">
        <f>"47-2051.00"</f>
        <v>47-2051.00</v>
      </c>
      <c r="BF3121" t="s">
        <v>10264</v>
      </c>
      <c r="BG3121" t="s">
        <v>15081</v>
      </c>
      <c r="BH3121" t="s">
        <v>10266</v>
      </c>
      <c r="BI3121">
        <v>5</v>
      </c>
      <c r="BJ3121">
        <v>5</v>
      </c>
      <c r="BK3121" s="1">
        <v>45945</v>
      </c>
      <c r="BL3121" s="1">
        <v>46309</v>
      </c>
      <c r="BM3121" s="1">
        <v>45945</v>
      </c>
      <c r="BN3121" s="1">
        <v>46309</v>
      </c>
      <c r="BO3121">
        <v>35</v>
      </c>
      <c r="BP3121">
        <v>0</v>
      </c>
      <c r="BQ3121">
        <v>7</v>
      </c>
      <c r="BR3121">
        <v>7</v>
      </c>
      <c r="BS3121">
        <v>7</v>
      </c>
      <c r="BT3121">
        <v>7</v>
      </c>
      <c r="BU3121">
        <v>7</v>
      </c>
      <c r="BV3121">
        <v>0</v>
      </c>
      <c r="BW3121" t="str">
        <f>"8:00 AM"</f>
        <v>8:00 AM</v>
      </c>
      <c r="BX3121" t="str">
        <f>"5:00 PM"</f>
        <v>5:00 PM</v>
      </c>
      <c r="BY3121" t="s">
        <v>133</v>
      </c>
      <c r="BZ3121">
        <v>0</v>
      </c>
      <c r="CA3121">
        <v>3</v>
      </c>
      <c r="CB3121" t="s">
        <v>117</v>
      </c>
      <c r="CD3121" s="2" t="s">
        <v>15082</v>
      </c>
      <c r="CE3121" t="s">
        <v>13596</v>
      </c>
      <c r="CF3121" t="s">
        <v>140</v>
      </c>
      <c r="CG3121" t="s">
        <v>136</v>
      </c>
      <c r="CH3121" t="s">
        <v>121</v>
      </c>
      <c r="CI3121" s="6">
        <v>96950</v>
      </c>
      <c r="CJ3121" s="10">
        <v>9.7799999999999994</v>
      </c>
      <c r="CK3121" s="10">
        <v>9.7799999999999994</v>
      </c>
      <c r="CL3121" s="10">
        <v>14.67</v>
      </c>
      <c r="CM3121" s="10">
        <v>14.67</v>
      </c>
      <c r="CN3121" t="s">
        <v>137</v>
      </c>
      <c r="CO3121" t="s">
        <v>15083</v>
      </c>
      <c r="CP3121" t="s">
        <v>138</v>
      </c>
      <c r="CR3121" t="s">
        <v>117</v>
      </c>
      <c r="CS3121" t="s">
        <v>139</v>
      </c>
      <c r="CT3121" t="s">
        <v>140</v>
      </c>
      <c r="CU3121" t="s">
        <v>139</v>
      </c>
      <c r="CV3121" t="s">
        <v>140</v>
      </c>
      <c r="CW3121" t="s">
        <v>139</v>
      </c>
      <c r="CX3121" t="s">
        <v>140</v>
      </c>
      <c r="CY3121" t="s">
        <v>1686</v>
      </c>
      <c r="CZ3121" s="8">
        <v>16702879168</v>
      </c>
      <c r="DA3121" t="s">
        <v>13601</v>
      </c>
      <c r="DB3121" t="s">
        <v>140</v>
      </c>
      <c r="DC3121" t="s">
        <v>139</v>
      </c>
      <c r="DD3121" t="s">
        <v>117</v>
      </c>
    </row>
    <row r="3122" spans="1:114" ht="15" customHeight="1" x14ac:dyDescent="0.35">
      <c r="A3122" t="s">
        <v>13593</v>
      </c>
      <c r="B3122" t="s">
        <v>294</v>
      </c>
      <c r="C3122" s="1">
        <v>45829</v>
      </c>
      <c r="D3122" s="1">
        <v>45876</v>
      </c>
      <c r="E3122" t="s">
        <v>211</v>
      </c>
      <c r="G3122" t="s">
        <v>117</v>
      </c>
      <c r="H3122" t="s">
        <v>117</v>
      </c>
      <c r="I3122" t="s">
        <v>117</v>
      </c>
      <c r="J3122" t="s">
        <v>13594</v>
      </c>
      <c r="K3122" t="s">
        <v>13595</v>
      </c>
      <c r="L3122" t="s">
        <v>13596</v>
      </c>
      <c r="M3122" t="s">
        <v>140</v>
      </c>
      <c r="N3122" t="s">
        <v>136</v>
      </c>
      <c r="O3122" t="s">
        <v>121</v>
      </c>
      <c r="P3122" s="6">
        <v>96950</v>
      </c>
      <c r="Q3122" t="s">
        <v>122</v>
      </c>
      <c r="S3122" s="8">
        <v>16702879168</v>
      </c>
      <c r="U3122" t="s">
        <v>13597</v>
      </c>
      <c r="V3122">
        <v>236220</v>
      </c>
      <c r="W3122" t="s">
        <v>124</v>
      </c>
      <c r="Y3122" t="s">
        <v>1679</v>
      </c>
      <c r="Z3122" t="s">
        <v>8647</v>
      </c>
      <c r="AB3122" t="s">
        <v>128</v>
      </c>
      <c r="AC3122" t="s">
        <v>13596</v>
      </c>
      <c r="AD3122" t="s">
        <v>140</v>
      </c>
      <c r="AE3122" t="s">
        <v>136</v>
      </c>
      <c r="AF3122" t="s">
        <v>121</v>
      </c>
      <c r="AG3122" s="6">
        <v>96950</v>
      </c>
      <c r="AH3122" t="s">
        <v>122</v>
      </c>
      <c r="AJ3122" s="8">
        <v>16702879168</v>
      </c>
      <c r="AL3122" t="s">
        <v>13598</v>
      </c>
      <c r="BE3122" t="str">
        <f>"49-9071.00"</f>
        <v>49-9071.00</v>
      </c>
      <c r="BF3122" t="s">
        <v>156</v>
      </c>
      <c r="BG3122" t="s">
        <v>13599</v>
      </c>
      <c r="BH3122" t="s">
        <v>11101</v>
      </c>
      <c r="BI3122">
        <v>5</v>
      </c>
      <c r="BJ3122">
        <v>4</v>
      </c>
      <c r="BK3122" s="1">
        <v>45945</v>
      </c>
      <c r="BL3122" s="1">
        <v>46309</v>
      </c>
      <c r="BM3122" s="1">
        <v>45945</v>
      </c>
      <c r="BN3122" s="1">
        <v>46309</v>
      </c>
      <c r="BO3122">
        <v>35</v>
      </c>
      <c r="BP3122">
        <v>0</v>
      </c>
      <c r="BQ3122">
        <v>7</v>
      </c>
      <c r="BR3122">
        <v>7</v>
      </c>
      <c r="BS3122">
        <v>7</v>
      </c>
      <c r="BT3122">
        <v>7</v>
      </c>
      <c r="BU3122">
        <v>7</v>
      </c>
      <c r="BV3122">
        <v>0</v>
      </c>
      <c r="BW3122" t="str">
        <f>"8:00 AM"</f>
        <v>8:00 AM</v>
      </c>
      <c r="BX3122" t="str">
        <f>"5:00 PM"</f>
        <v>5:00 PM</v>
      </c>
      <c r="BY3122" t="s">
        <v>159</v>
      </c>
      <c r="BZ3122">
        <v>0</v>
      </c>
      <c r="CA3122">
        <v>18</v>
      </c>
      <c r="CB3122" t="s">
        <v>117</v>
      </c>
      <c r="CD3122" s="2" t="s">
        <v>13600</v>
      </c>
      <c r="CE3122" t="s">
        <v>13596</v>
      </c>
      <c r="CF3122" t="s">
        <v>140</v>
      </c>
      <c r="CG3122" t="s">
        <v>136</v>
      </c>
      <c r="CH3122" t="s">
        <v>121</v>
      </c>
      <c r="CI3122" s="6">
        <v>96950</v>
      </c>
      <c r="CJ3122" s="10">
        <v>9.75</v>
      </c>
      <c r="CK3122" s="10">
        <v>9.75</v>
      </c>
      <c r="CL3122" s="10">
        <v>14.62</v>
      </c>
      <c r="CM3122" s="10">
        <v>14.62</v>
      </c>
      <c r="CN3122" t="s">
        <v>137</v>
      </c>
      <c r="CO3122" t="s">
        <v>4719</v>
      </c>
      <c r="CP3122" t="s">
        <v>138</v>
      </c>
      <c r="CR3122" t="s">
        <v>117</v>
      </c>
      <c r="CS3122" t="s">
        <v>139</v>
      </c>
      <c r="CT3122" t="s">
        <v>140</v>
      </c>
      <c r="CU3122" t="s">
        <v>139</v>
      </c>
      <c r="CV3122" t="s">
        <v>140</v>
      </c>
      <c r="CW3122" t="s">
        <v>139</v>
      </c>
      <c r="CX3122" t="s">
        <v>140</v>
      </c>
      <c r="CY3122" t="s">
        <v>1686</v>
      </c>
      <c r="CZ3122" s="8">
        <v>16702879168</v>
      </c>
      <c r="DA3122" t="s">
        <v>13601</v>
      </c>
      <c r="DB3122" t="s">
        <v>140</v>
      </c>
      <c r="DC3122" t="s">
        <v>139</v>
      </c>
      <c r="DD3122" t="s">
        <v>117</v>
      </c>
    </row>
    <row r="3123" spans="1:114" ht="15" customHeight="1" x14ac:dyDescent="0.35">
      <c r="A3123" t="s">
        <v>2182</v>
      </c>
      <c r="B3123" t="s">
        <v>115</v>
      </c>
      <c r="C3123" s="1">
        <v>45833</v>
      </c>
      <c r="D3123" s="1">
        <v>45876</v>
      </c>
      <c r="E3123" t="s">
        <v>116</v>
      </c>
      <c r="F3123" s="1">
        <v>45929</v>
      </c>
      <c r="G3123" t="s">
        <v>139</v>
      </c>
      <c r="H3123" t="s">
        <v>117</v>
      </c>
      <c r="I3123" t="s">
        <v>117</v>
      </c>
      <c r="J3123" t="s">
        <v>2183</v>
      </c>
      <c r="L3123" t="s">
        <v>2184</v>
      </c>
      <c r="N3123" t="s">
        <v>136</v>
      </c>
      <c r="O3123" t="s">
        <v>121</v>
      </c>
      <c r="P3123" s="6">
        <v>96950</v>
      </c>
      <c r="Q3123" t="s">
        <v>122</v>
      </c>
      <c r="S3123" s="8">
        <v>16702354000</v>
      </c>
      <c r="U3123" t="s">
        <v>2185</v>
      </c>
      <c r="V3123">
        <v>48819</v>
      </c>
      <c r="W3123" t="s">
        <v>124</v>
      </c>
      <c r="Y3123" t="s">
        <v>2186</v>
      </c>
      <c r="Z3123" t="s">
        <v>2187</v>
      </c>
      <c r="AA3123" t="s">
        <v>2188</v>
      </c>
      <c r="AB3123" t="s">
        <v>205</v>
      </c>
      <c r="AC3123" t="s">
        <v>2184</v>
      </c>
      <c r="AE3123" t="s">
        <v>136</v>
      </c>
      <c r="AF3123" t="s">
        <v>121</v>
      </c>
      <c r="AG3123" s="6">
        <v>96950</v>
      </c>
      <c r="AH3123" t="s">
        <v>122</v>
      </c>
      <c r="AJ3123" s="8">
        <v>16702354000</v>
      </c>
      <c r="AL3123" t="s">
        <v>2189</v>
      </c>
      <c r="BE3123" t="str">
        <f>"49-3011.00"</f>
        <v>49-3011.00</v>
      </c>
      <c r="BF3123" t="s">
        <v>2190</v>
      </c>
      <c r="BG3123" t="s">
        <v>2191</v>
      </c>
      <c r="BH3123" t="s">
        <v>2192</v>
      </c>
      <c r="BI3123">
        <v>1</v>
      </c>
      <c r="BK3123" s="1">
        <v>45931</v>
      </c>
      <c r="BL3123" s="1">
        <v>47026</v>
      </c>
      <c r="BO3123">
        <v>40</v>
      </c>
      <c r="BP3123">
        <v>8</v>
      </c>
      <c r="BQ3123">
        <v>8</v>
      </c>
      <c r="BR3123">
        <v>0</v>
      </c>
      <c r="BS3123">
        <v>8</v>
      </c>
      <c r="BT3123">
        <v>0</v>
      </c>
      <c r="BU3123">
        <v>8</v>
      </c>
      <c r="BV3123">
        <v>8</v>
      </c>
      <c r="BW3123" t="str">
        <f>"1:00 AM"</f>
        <v>1:00 AM</v>
      </c>
      <c r="BX3123" t="str">
        <f>"9:00 AM"</f>
        <v>9:00 AM</v>
      </c>
      <c r="BY3123" t="s">
        <v>159</v>
      </c>
      <c r="BZ3123">
        <v>0</v>
      </c>
      <c r="CA3123">
        <v>24</v>
      </c>
      <c r="CB3123" t="s">
        <v>117</v>
      </c>
      <c r="CD3123" t="s">
        <v>2193</v>
      </c>
      <c r="CE3123" t="s">
        <v>2194</v>
      </c>
      <c r="CF3123" t="s">
        <v>2195</v>
      </c>
      <c r="CG3123" t="s">
        <v>136</v>
      </c>
      <c r="CH3123" t="s">
        <v>121</v>
      </c>
      <c r="CI3123" s="6">
        <v>96950</v>
      </c>
      <c r="CJ3123" s="10">
        <v>15</v>
      </c>
      <c r="CK3123" s="10">
        <v>22.5</v>
      </c>
      <c r="CL3123" s="10">
        <v>22.5</v>
      </c>
      <c r="CM3123" s="10">
        <v>33.75</v>
      </c>
      <c r="CN3123" t="s">
        <v>137</v>
      </c>
      <c r="CP3123" t="s">
        <v>138</v>
      </c>
      <c r="CR3123" t="s">
        <v>117</v>
      </c>
      <c r="CS3123" t="s">
        <v>139</v>
      </c>
      <c r="CT3123" t="s">
        <v>140</v>
      </c>
      <c r="CU3123" t="s">
        <v>139</v>
      </c>
      <c r="CV3123" t="s">
        <v>140</v>
      </c>
      <c r="CW3123" t="s">
        <v>139</v>
      </c>
      <c r="CX3123" t="s">
        <v>140</v>
      </c>
      <c r="CY3123" t="s">
        <v>2196</v>
      </c>
      <c r="CZ3123" s="8">
        <v>16702354000</v>
      </c>
      <c r="DA3123" t="s">
        <v>2189</v>
      </c>
      <c r="DB3123" t="s">
        <v>140</v>
      </c>
      <c r="DC3123" t="s">
        <v>139</v>
      </c>
      <c r="DD3123" t="s">
        <v>117</v>
      </c>
    </row>
    <row r="3124" spans="1:114" ht="15" customHeight="1" x14ac:dyDescent="0.35">
      <c r="A3124" t="s">
        <v>2357</v>
      </c>
      <c r="B3124" t="s">
        <v>115</v>
      </c>
      <c r="C3124" s="1">
        <v>45834</v>
      </c>
      <c r="D3124" s="1">
        <v>45876</v>
      </c>
      <c r="E3124" t="s">
        <v>116</v>
      </c>
      <c r="F3124" s="1">
        <v>45929</v>
      </c>
      <c r="G3124" t="s">
        <v>139</v>
      </c>
      <c r="H3124" t="s">
        <v>117</v>
      </c>
      <c r="I3124" t="s">
        <v>117</v>
      </c>
      <c r="J3124" t="s">
        <v>2183</v>
      </c>
      <c r="L3124" t="s">
        <v>2184</v>
      </c>
      <c r="N3124" t="s">
        <v>120</v>
      </c>
      <c r="O3124" t="s">
        <v>121</v>
      </c>
      <c r="P3124" s="6">
        <v>96950</v>
      </c>
      <c r="Q3124" t="s">
        <v>122</v>
      </c>
      <c r="S3124" s="8">
        <v>16702354000</v>
      </c>
      <c r="U3124" t="s">
        <v>2185</v>
      </c>
      <c r="V3124">
        <v>48819</v>
      </c>
      <c r="W3124" t="s">
        <v>124</v>
      </c>
      <c r="Y3124" t="s">
        <v>2358</v>
      </c>
      <c r="Z3124" t="s">
        <v>2359</v>
      </c>
      <c r="AA3124" t="s">
        <v>2360</v>
      </c>
      <c r="AB3124" t="s">
        <v>128</v>
      </c>
      <c r="AC3124" t="s">
        <v>2361</v>
      </c>
      <c r="AE3124" t="s">
        <v>120</v>
      </c>
      <c r="AF3124" t="s">
        <v>121</v>
      </c>
      <c r="AG3124" s="6">
        <v>96950</v>
      </c>
      <c r="AH3124" t="s">
        <v>122</v>
      </c>
      <c r="AJ3124" s="8">
        <v>16702354000</v>
      </c>
      <c r="AL3124" t="s">
        <v>2189</v>
      </c>
      <c r="BE3124" t="str">
        <f>"53-7062.00"</f>
        <v>53-7062.00</v>
      </c>
      <c r="BF3124" t="s">
        <v>2362</v>
      </c>
      <c r="BG3124" t="s">
        <v>2363</v>
      </c>
      <c r="BH3124" t="s">
        <v>2364</v>
      </c>
      <c r="BI3124">
        <v>6</v>
      </c>
      <c r="BK3124" s="1">
        <v>45931</v>
      </c>
      <c r="BL3124" s="1">
        <v>47026</v>
      </c>
      <c r="BO3124">
        <v>35</v>
      </c>
      <c r="BP3124">
        <v>6</v>
      </c>
      <c r="BQ3124">
        <v>6</v>
      </c>
      <c r="BR3124">
        <v>6</v>
      </c>
      <c r="BS3124">
        <v>0</v>
      </c>
      <c r="BT3124">
        <v>6</v>
      </c>
      <c r="BU3124">
        <v>6</v>
      </c>
      <c r="BV3124">
        <v>5</v>
      </c>
      <c r="BW3124" t="str">
        <f>"3:00 AM"</f>
        <v>3:00 AM</v>
      </c>
      <c r="BX3124" t="str">
        <f>"9:00 AM"</f>
        <v>9:00 AM</v>
      </c>
      <c r="BY3124" t="s">
        <v>133</v>
      </c>
      <c r="BZ3124">
        <v>0</v>
      </c>
      <c r="CA3124">
        <v>12</v>
      </c>
      <c r="CB3124" t="s">
        <v>117</v>
      </c>
      <c r="CD3124" t="s">
        <v>194</v>
      </c>
      <c r="CE3124" t="s">
        <v>2194</v>
      </c>
      <c r="CF3124" t="s">
        <v>2195</v>
      </c>
      <c r="CG3124" t="s">
        <v>136</v>
      </c>
      <c r="CH3124" t="s">
        <v>121</v>
      </c>
      <c r="CI3124" s="6">
        <v>96950</v>
      </c>
      <c r="CJ3124" s="10">
        <v>9.2100000000000009</v>
      </c>
      <c r="CK3124" s="10">
        <v>9.2100000000000009</v>
      </c>
      <c r="CL3124" s="10">
        <v>13.82</v>
      </c>
      <c r="CM3124" s="10">
        <v>13.82</v>
      </c>
      <c r="CN3124" t="s">
        <v>137</v>
      </c>
      <c r="CP3124" t="s">
        <v>138</v>
      </c>
      <c r="CR3124" t="s">
        <v>117</v>
      </c>
      <c r="CS3124" t="s">
        <v>139</v>
      </c>
      <c r="CT3124" t="s">
        <v>140</v>
      </c>
      <c r="CU3124" t="s">
        <v>139</v>
      </c>
      <c r="CV3124" t="s">
        <v>140</v>
      </c>
      <c r="CW3124" t="s">
        <v>139</v>
      </c>
      <c r="CX3124" t="s">
        <v>140</v>
      </c>
      <c r="CY3124" t="s">
        <v>2365</v>
      </c>
      <c r="CZ3124" s="8">
        <v>16702354000</v>
      </c>
      <c r="DA3124" t="s">
        <v>2189</v>
      </c>
      <c r="DB3124" t="s">
        <v>140</v>
      </c>
      <c r="DC3124" t="s">
        <v>139</v>
      </c>
      <c r="DD3124" t="s">
        <v>117</v>
      </c>
    </row>
    <row r="3125" spans="1:114" ht="15" customHeight="1" x14ac:dyDescent="0.35">
      <c r="A3125" t="s">
        <v>2805</v>
      </c>
      <c r="B3125" t="s">
        <v>115</v>
      </c>
      <c r="C3125" s="1">
        <v>45834</v>
      </c>
      <c r="D3125" s="1">
        <v>45876</v>
      </c>
      <c r="E3125" t="s">
        <v>116</v>
      </c>
      <c r="F3125" s="1">
        <v>45929</v>
      </c>
      <c r="G3125" t="s">
        <v>139</v>
      </c>
      <c r="H3125" t="s">
        <v>117</v>
      </c>
      <c r="I3125" t="s">
        <v>117</v>
      </c>
      <c r="J3125" t="s">
        <v>2183</v>
      </c>
      <c r="L3125" t="s">
        <v>2184</v>
      </c>
      <c r="N3125" t="s">
        <v>136</v>
      </c>
      <c r="O3125" t="s">
        <v>121</v>
      </c>
      <c r="P3125" s="6">
        <v>96950</v>
      </c>
      <c r="Q3125" t="s">
        <v>122</v>
      </c>
      <c r="S3125" s="8">
        <v>16702354000</v>
      </c>
      <c r="U3125" t="s">
        <v>2185</v>
      </c>
      <c r="V3125">
        <v>48819</v>
      </c>
      <c r="W3125" t="s">
        <v>124</v>
      </c>
      <c r="Y3125" t="s">
        <v>2186</v>
      </c>
      <c r="Z3125" t="s">
        <v>2187</v>
      </c>
      <c r="AA3125" t="s">
        <v>2188</v>
      </c>
      <c r="AB3125" t="s">
        <v>205</v>
      </c>
      <c r="AC3125" t="s">
        <v>2184</v>
      </c>
      <c r="AE3125" t="s">
        <v>136</v>
      </c>
      <c r="AF3125" t="s">
        <v>121</v>
      </c>
      <c r="AG3125" s="6">
        <v>96950</v>
      </c>
      <c r="AH3125" t="s">
        <v>122</v>
      </c>
      <c r="AJ3125" s="8">
        <v>16702354000</v>
      </c>
      <c r="AL3125" t="s">
        <v>2189</v>
      </c>
      <c r="BE3125" t="str">
        <f>"37-2011.00"</f>
        <v>37-2011.00</v>
      </c>
      <c r="BF3125" t="s">
        <v>701</v>
      </c>
      <c r="BG3125" t="s">
        <v>2806</v>
      </c>
      <c r="BH3125" t="s">
        <v>2807</v>
      </c>
      <c r="BI3125">
        <v>5</v>
      </c>
      <c r="BK3125" s="1">
        <v>45931</v>
      </c>
      <c r="BL3125" s="1">
        <v>47026</v>
      </c>
      <c r="BO3125">
        <v>35</v>
      </c>
      <c r="BP3125">
        <v>6</v>
      </c>
      <c r="BQ3125">
        <v>6</v>
      </c>
      <c r="BR3125">
        <v>6</v>
      </c>
      <c r="BS3125">
        <v>0</v>
      </c>
      <c r="BT3125">
        <v>6</v>
      </c>
      <c r="BU3125">
        <v>6</v>
      </c>
      <c r="BV3125">
        <v>5</v>
      </c>
      <c r="BW3125" t="str">
        <f>"3:00 AM"</f>
        <v>3:00 AM</v>
      </c>
      <c r="BX3125" t="str">
        <f>"9:00 AM"</f>
        <v>9:00 AM</v>
      </c>
      <c r="BZ3125">
        <v>0</v>
      </c>
      <c r="CA3125">
        <v>12</v>
      </c>
      <c r="CB3125" t="s">
        <v>117</v>
      </c>
      <c r="CD3125" t="s">
        <v>133</v>
      </c>
      <c r="CE3125" t="s">
        <v>2194</v>
      </c>
      <c r="CF3125" t="s">
        <v>2195</v>
      </c>
      <c r="CG3125" t="s">
        <v>136</v>
      </c>
      <c r="CH3125" t="s">
        <v>121</v>
      </c>
      <c r="CI3125" s="6">
        <v>96950</v>
      </c>
      <c r="CJ3125" s="10">
        <v>8.2899999999999991</v>
      </c>
      <c r="CK3125" s="10">
        <v>8.2899999999999991</v>
      </c>
      <c r="CL3125" s="10">
        <v>12.44</v>
      </c>
      <c r="CM3125" s="10">
        <v>12.44</v>
      </c>
      <c r="CN3125" t="s">
        <v>137</v>
      </c>
      <c r="CP3125" t="s">
        <v>138</v>
      </c>
      <c r="CR3125" t="s">
        <v>117</v>
      </c>
      <c r="CS3125" t="s">
        <v>139</v>
      </c>
      <c r="CT3125" t="s">
        <v>140</v>
      </c>
      <c r="CU3125" t="s">
        <v>139</v>
      </c>
      <c r="CV3125" t="s">
        <v>140</v>
      </c>
      <c r="CW3125" t="s">
        <v>139</v>
      </c>
      <c r="CX3125" t="s">
        <v>140</v>
      </c>
      <c r="CY3125" t="s">
        <v>2365</v>
      </c>
      <c r="CZ3125" s="8">
        <v>16702354000</v>
      </c>
      <c r="DA3125" t="s">
        <v>2189</v>
      </c>
      <c r="DB3125" t="s">
        <v>140</v>
      </c>
      <c r="DC3125" t="s">
        <v>139</v>
      </c>
      <c r="DD3125" t="s">
        <v>117</v>
      </c>
    </row>
    <row r="3126" spans="1:114" ht="15" customHeight="1" x14ac:dyDescent="0.35">
      <c r="A3126" t="s">
        <v>620</v>
      </c>
      <c r="B3126" t="s">
        <v>115</v>
      </c>
      <c r="C3126" s="1">
        <v>45856</v>
      </c>
      <c r="D3126" s="1">
        <v>45876</v>
      </c>
      <c r="E3126" t="s">
        <v>211</v>
      </c>
      <c r="G3126" t="s">
        <v>117</v>
      </c>
      <c r="H3126" t="s">
        <v>117</v>
      </c>
      <c r="I3126" t="s">
        <v>117</v>
      </c>
      <c r="J3126" t="s">
        <v>230</v>
      </c>
      <c r="K3126" t="s">
        <v>231</v>
      </c>
      <c r="L3126" t="s">
        <v>232</v>
      </c>
      <c r="M3126" t="s">
        <v>136</v>
      </c>
      <c r="N3126" t="s">
        <v>136</v>
      </c>
      <c r="O3126" t="s">
        <v>121</v>
      </c>
      <c r="P3126" s="6">
        <v>96950</v>
      </c>
      <c r="Q3126" t="s">
        <v>122</v>
      </c>
      <c r="S3126" s="8">
        <v>16702331530</v>
      </c>
      <c r="U3126" t="s">
        <v>234</v>
      </c>
      <c r="V3126">
        <v>722511</v>
      </c>
      <c r="W3126" t="s">
        <v>124</v>
      </c>
      <c r="Y3126" t="s">
        <v>235</v>
      </c>
      <c r="Z3126" t="s">
        <v>236</v>
      </c>
      <c r="AB3126" t="s">
        <v>237</v>
      </c>
      <c r="AC3126" t="s">
        <v>232</v>
      </c>
      <c r="AE3126" t="s">
        <v>233</v>
      </c>
      <c r="AF3126" t="s">
        <v>121</v>
      </c>
      <c r="AG3126" s="6">
        <v>96950</v>
      </c>
      <c r="AH3126" t="s">
        <v>122</v>
      </c>
      <c r="AJ3126" s="8">
        <v>16702331530</v>
      </c>
      <c r="AL3126" t="s">
        <v>238</v>
      </c>
      <c r="BE3126" t="str">
        <f>"35-2014.00"</f>
        <v>35-2014.00</v>
      </c>
      <c r="BF3126" t="s">
        <v>191</v>
      </c>
      <c r="BG3126" t="s">
        <v>621</v>
      </c>
      <c r="BH3126" t="s">
        <v>313</v>
      </c>
      <c r="BI3126">
        <v>8</v>
      </c>
      <c r="BK3126" s="1">
        <v>45931</v>
      </c>
      <c r="BL3126" s="1">
        <v>46295</v>
      </c>
      <c r="BO3126">
        <v>35</v>
      </c>
      <c r="BP3126">
        <v>7</v>
      </c>
      <c r="BQ3126">
        <v>7</v>
      </c>
      <c r="BR3126">
        <v>0</v>
      </c>
      <c r="BS3126">
        <v>7</v>
      </c>
      <c r="BT3126">
        <v>0</v>
      </c>
      <c r="BU3126">
        <v>7</v>
      </c>
      <c r="BV3126">
        <v>7</v>
      </c>
      <c r="BW3126" t="str">
        <f>"5:30 AM"</f>
        <v>5:30 AM</v>
      </c>
      <c r="BX3126" t="str">
        <f>"1:30 PM"</f>
        <v>1:30 PM</v>
      </c>
      <c r="BY3126" t="s">
        <v>159</v>
      </c>
      <c r="BZ3126">
        <v>0</v>
      </c>
      <c r="CA3126">
        <v>12</v>
      </c>
      <c r="CB3126" t="s">
        <v>117</v>
      </c>
      <c r="CD3126" t="s">
        <v>622</v>
      </c>
      <c r="CE3126" t="s">
        <v>232</v>
      </c>
      <c r="CF3126" t="s">
        <v>136</v>
      </c>
      <c r="CG3126" t="s">
        <v>233</v>
      </c>
      <c r="CH3126" t="s">
        <v>121</v>
      </c>
      <c r="CI3126" s="6">
        <v>96950</v>
      </c>
      <c r="CJ3126" s="10">
        <v>8.93</v>
      </c>
      <c r="CK3126" s="10">
        <v>8.93</v>
      </c>
      <c r="CL3126" s="10">
        <v>13.4</v>
      </c>
      <c r="CM3126" s="10">
        <v>13.4</v>
      </c>
      <c r="CN3126" t="s">
        <v>137</v>
      </c>
      <c r="CO3126" t="s">
        <v>164</v>
      </c>
      <c r="CP3126" t="s">
        <v>138</v>
      </c>
      <c r="CR3126" t="s">
        <v>117</v>
      </c>
      <c r="CS3126" t="s">
        <v>139</v>
      </c>
      <c r="CT3126" t="s">
        <v>140</v>
      </c>
      <c r="CU3126" t="s">
        <v>139</v>
      </c>
      <c r="CV3126" t="s">
        <v>140</v>
      </c>
      <c r="CW3126" t="s">
        <v>139</v>
      </c>
      <c r="CX3126" t="s">
        <v>140</v>
      </c>
      <c r="CY3126" t="s">
        <v>623</v>
      </c>
      <c r="CZ3126" s="8">
        <v>16702331530</v>
      </c>
      <c r="DA3126" t="s">
        <v>238</v>
      </c>
      <c r="DB3126" t="s">
        <v>244</v>
      </c>
      <c r="DC3126" t="s">
        <v>139</v>
      </c>
      <c r="DD3126" t="s">
        <v>117</v>
      </c>
      <c r="DE3126" t="s">
        <v>235</v>
      </c>
      <c r="DF3126" t="s">
        <v>236</v>
      </c>
      <c r="DH3126" t="s">
        <v>234</v>
      </c>
      <c r="DI3126" t="s">
        <v>230</v>
      </c>
      <c r="DJ3126" t="s">
        <v>238</v>
      </c>
    </row>
    <row r="3127" spans="1:114" ht="15" customHeight="1" x14ac:dyDescent="0.35">
      <c r="A3127" t="s">
        <v>11913</v>
      </c>
      <c r="B3127" t="s">
        <v>278</v>
      </c>
      <c r="C3127" s="1">
        <v>45860</v>
      </c>
      <c r="D3127" s="1">
        <v>45876</v>
      </c>
      <c r="E3127" t="s">
        <v>116</v>
      </c>
      <c r="F3127" s="1">
        <v>45960</v>
      </c>
      <c r="G3127" t="s">
        <v>117</v>
      </c>
      <c r="H3127" t="s">
        <v>117</v>
      </c>
      <c r="I3127" t="s">
        <v>117</v>
      </c>
      <c r="J3127" t="s">
        <v>9699</v>
      </c>
      <c r="K3127" t="s">
        <v>10985</v>
      </c>
      <c r="L3127" t="s">
        <v>1596</v>
      </c>
      <c r="N3127" t="s">
        <v>136</v>
      </c>
      <c r="O3127" t="s">
        <v>121</v>
      </c>
      <c r="P3127" s="6">
        <v>96950</v>
      </c>
      <c r="Q3127" t="s">
        <v>122</v>
      </c>
      <c r="R3127" t="s">
        <v>393</v>
      </c>
      <c r="S3127" s="8">
        <v>16709899218</v>
      </c>
      <c r="U3127" t="s">
        <v>1597</v>
      </c>
      <c r="V3127">
        <v>722511</v>
      </c>
      <c r="W3127" t="s">
        <v>150</v>
      </c>
      <c r="X3127" t="s">
        <v>139</v>
      </c>
      <c r="Y3127" t="s">
        <v>1598</v>
      </c>
      <c r="Z3127" t="s">
        <v>1599</v>
      </c>
      <c r="AA3127" t="s">
        <v>1600</v>
      </c>
      <c r="AB3127" t="s">
        <v>2539</v>
      </c>
      <c r="AC3127" t="s">
        <v>1596</v>
      </c>
      <c r="AE3127" t="s">
        <v>136</v>
      </c>
      <c r="AF3127" t="s">
        <v>121</v>
      </c>
      <c r="AG3127" s="6">
        <v>96950</v>
      </c>
      <c r="AH3127" t="s">
        <v>122</v>
      </c>
      <c r="AI3127" t="s">
        <v>7246</v>
      </c>
      <c r="AJ3127" s="8">
        <v>16709899218</v>
      </c>
      <c r="AL3127" t="s">
        <v>1604</v>
      </c>
      <c r="BE3127" t="str">
        <f>"35-3031.00"</f>
        <v>35-3031.00</v>
      </c>
      <c r="BF3127" t="s">
        <v>788</v>
      </c>
      <c r="BG3127" t="s">
        <v>10986</v>
      </c>
      <c r="BH3127" t="s">
        <v>10910</v>
      </c>
      <c r="BI3127">
        <v>4</v>
      </c>
      <c r="BK3127" s="1">
        <v>45962</v>
      </c>
      <c r="BL3127" s="1">
        <v>46326</v>
      </c>
      <c r="BO3127">
        <v>35</v>
      </c>
      <c r="BP3127">
        <v>0</v>
      </c>
      <c r="BQ3127">
        <v>7</v>
      </c>
      <c r="BR3127">
        <v>7</v>
      </c>
      <c r="BS3127">
        <v>7</v>
      </c>
      <c r="BT3127">
        <v>7</v>
      </c>
      <c r="BU3127">
        <v>7</v>
      </c>
      <c r="BV3127">
        <v>0</v>
      </c>
      <c r="BW3127" t="str">
        <f>"8:00 AM"</f>
        <v>8:00 AM</v>
      </c>
      <c r="BX3127" t="str">
        <f>"4:00 PM"</f>
        <v>4:00 PM</v>
      </c>
      <c r="BY3127" t="s">
        <v>133</v>
      </c>
      <c r="BZ3127">
        <v>0</v>
      </c>
      <c r="CA3127">
        <v>12</v>
      </c>
      <c r="CB3127" t="s">
        <v>117</v>
      </c>
      <c r="CD3127" t="s">
        <v>10987</v>
      </c>
      <c r="CE3127" t="s">
        <v>11914</v>
      </c>
      <c r="CG3127" t="s">
        <v>136</v>
      </c>
      <c r="CH3127" t="s">
        <v>121</v>
      </c>
      <c r="CI3127" s="6">
        <v>96950</v>
      </c>
      <c r="CJ3127" s="10">
        <v>8.0399999999999991</v>
      </c>
      <c r="CK3127" s="10">
        <v>8.0399999999999991</v>
      </c>
      <c r="CL3127" s="10">
        <v>12.06</v>
      </c>
      <c r="CM3127" s="10">
        <v>12.06</v>
      </c>
      <c r="CN3127" t="s">
        <v>137</v>
      </c>
      <c r="CO3127" t="s">
        <v>140</v>
      </c>
      <c r="CP3127" t="s">
        <v>138</v>
      </c>
      <c r="CR3127" t="s">
        <v>117</v>
      </c>
      <c r="CS3127" t="s">
        <v>139</v>
      </c>
      <c r="CT3127" t="s">
        <v>139</v>
      </c>
      <c r="CU3127" t="s">
        <v>139</v>
      </c>
      <c r="CV3127" t="s">
        <v>140</v>
      </c>
      <c r="CW3127" t="s">
        <v>139</v>
      </c>
      <c r="CX3127" t="s">
        <v>139</v>
      </c>
      <c r="CY3127" t="s">
        <v>5874</v>
      </c>
      <c r="CZ3127" s="8">
        <v>16709899218</v>
      </c>
      <c r="DA3127" t="s">
        <v>1604</v>
      </c>
      <c r="DB3127" t="s">
        <v>140</v>
      </c>
      <c r="DC3127" t="s">
        <v>139</v>
      </c>
      <c r="DD3127" t="s">
        <v>139</v>
      </c>
      <c r="DE3127" t="s">
        <v>9702</v>
      </c>
      <c r="DF3127" t="s">
        <v>9703</v>
      </c>
      <c r="DG3127" t="s">
        <v>535</v>
      </c>
      <c r="DH3127" t="s">
        <v>1597</v>
      </c>
      <c r="DI3127" t="s">
        <v>9700</v>
      </c>
      <c r="DJ3127" t="s">
        <v>1604</v>
      </c>
    </row>
    <row r="3128" spans="1:114" ht="15" customHeight="1" x14ac:dyDescent="0.35">
      <c r="A3128" t="s">
        <v>7746</v>
      </c>
      <c r="B3128" t="s">
        <v>278</v>
      </c>
      <c r="C3128" s="1">
        <v>45861</v>
      </c>
      <c r="D3128" s="1">
        <v>45876</v>
      </c>
      <c r="E3128" t="s">
        <v>116</v>
      </c>
      <c r="F3128" s="1">
        <v>45929</v>
      </c>
      <c r="G3128" t="s">
        <v>139</v>
      </c>
      <c r="H3128" t="s">
        <v>117</v>
      </c>
      <c r="I3128" t="s">
        <v>117</v>
      </c>
      <c r="J3128" t="s">
        <v>2659</v>
      </c>
      <c r="K3128" t="s">
        <v>2659</v>
      </c>
      <c r="L3128" t="s">
        <v>2660</v>
      </c>
      <c r="M3128" t="s">
        <v>2661</v>
      </c>
      <c r="N3128" t="s">
        <v>222</v>
      </c>
      <c r="O3128" t="s">
        <v>121</v>
      </c>
      <c r="P3128" s="6">
        <v>96951</v>
      </c>
      <c r="Q3128" t="s">
        <v>122</v>
      </c>
      <c r="R3128" t="s">
        <v>469</v>
      </c>
      <c r="S3128" s="8">
        <v>16705326225</v>
      </c>
      <c r="U3128" t="s">
        <v>2662</v>
      </c>
      <c r="V3128">
        <v>48851</v>
      </c>
      <c r="W3128" t="s">
        <v>124</v>
      </c>
      <c r="Y3128" t="s">
        <v>2663</v>
      </c>
      <c r="Z3128" t="s">
        <v>2664</v>
      </c>
      <c r="AA3128" t="s">
        <v>1210</v>
      </c>
      <c r="AB3128" t="s">
        <v>2665</v>
      </c>
      <c r="AC3128" t="s">
        <v>2660</v>
      </c>
      <c r="AD3128" t="s">
        <v>2661</v>
      </c>
      <c r="AE3128" t="s">
        <v>222</v>
      </c>
      <c r="AF3128" t="s">
        <v>121</v>
      </c>
      <c r="AG3128" s="6">
        <v>96951</v>
      </c>
      <c r="AH3128" t="s">
        <v>122</v>
      </c>
      <c r="AI3128" t="s">
        <v>469</v>
      </c>
      <c r="AJ3128" s="8">
        <v>16705326225</v>
      </c>
      <c r="AL3128" t="s">
        <v>2666</v>
      </c>
      <c r="BE3128" t="str">
        <f>"43-3031.00"</f>
        <v>43-3031.00</v>
      </c>
      <c r="BF3128" t="s">
        <v>357</v>
      </c>
      <c r="BG3128" t="s">
        <v>2667</v>
      </c>
      <c r="BH3128" t="s">
        <v>2668</v>
      </c>
      <c r="BI3128">
        <v>1</v>
      </c>
      <c r="BK3128" s="1">
        <v>45931</v>
      </c>
      <c r="BL3128" s="1">
        <v>47026</v>
      </c>
      <c r="BO3128">
        <v>35</v>
      </c>
      <c r="BP3128">
        <v>0</v>
      </c>
      <c r="BQ3128">
        <v>7</v>
      </c>
      <c r="BR3128">
        <v>7</v>
      </c>
      <c r="BS3128">
        <v>7</v>
      </c>
      <c r="BT3128">
        <v>7</v>
      </c>
      <c r="BU3128">
        <v>7</v>
      </c>
      <c r="BV3128">
        <v>0</v>
      </c>
      <c r="BW3128" t="str">
        <f>"8:00 AM"</f>
        <v>8:00 AM</v>
      </c>
      <c r="BX3128" t="str">
        <f>"4:00 PM"</f>
        <v>4:00 PM</v>
      </c>
      <c r="BY3128" t="s">
        <v>159</v>
      </c>
      <c r="BZ3128">
        <v>0</v>
      </c>
      <c r="CA3128">
        <v>12</v>
      </c>
      <c r="CB3128" t="s">
        <v>117</v>
      </c>
      <c r="CD3128" t="s">
        <v>7747</v>
      </c>
      <c r="CE3128" t="s">
        <v>2660</v>
      </c>
      <c r="CF3128" t="s">
        <v>2661</v>
      </c>
      <c r="CG3128" t="s">
        <v>222</v>
      </c>
      <c r="CH3128" t="s">
        <v>121</v>
      </c>
      <c r="CI3128" s="6">
        <v>96951</v>
      </c>
      <c r="CJ3128" s="10">
        <v>12.28</v>
      </c>
      <c r="CK3128" s="10">
        <v>12.28</v>
      </c>
      <c r="CL3128" s="10">
        <v>18.420000000000002</v>
      </c>
      <c r="CM3128" s="10">
        <v>18.420000000000002</v>
      </c>
      <c r="CN3128" t="s">
        <v>137</v>
      </c>
      <c r="CO3128" t="s">
        <v>164</v>
      </c>
      <c r="CP3128" t="s">
        <v>138</v>
      </c>
      <c r="CR3128" t="s">
        <v>117</v>
      </c>
      <c r="CS3128" t="s">
        <v>139</v>
      </c>
      <c r="CT3128" t="s">
        <v>139</v>
      </c>
      <c r="CU3128" t="s">
        <v>139</v>
      </c>
      <c r="CV3128" t="s">
        <v>140</v>
      </c>
      <c r="CW3128" t="s">
        <v>139</v>
      </c>
      <c r="CX3128" t="s">
        <v>140</v>
      </c>
      <c r="CY3128" t="s">
        <v>7748</v>
      </c>
      <c r="CZ3128" s="8">
        <v>16705326225</v>
      </c>
      <c r="DA3128" t="s">
        <v>2666</v>
      </c>
      <c r="DB3128" t="s">
        <v>292</v>
      </c>
      <c r="DC3128" t="s">
        <v>139</v>
      </c>
      <c r="DD3128" t="s">
        <v>117</v>
      </c>
    </row>
    <row r="3129" spans="1:114" ht="15" customHeight="1" x14ac:dyDescent="0.35">
      <c r="A3129" t="s">
        <v>823</v>
      </c>
      <c r="B3129" t="s">
        <v>278</v>
      </c>
      <c r="C3129" s="1">
        <v>45861</v>
      </c>
      <c r="D3129" s="1">
        <v>45876</v>
      </c>
      <c r="E3129" t="s">
        <v>116</v>
      </c>
      <c r="F3129" s="1">
        <v>45990</v>
      </c>
      <c r="G3129" t="s">
        <v>117</v>
      </c>
      <c r="H3129" t="s">
        <v>117</v>
      </c>
      <c r="I3129" t="s">
        <v>117</v>
      </c>
      <c r="J3129" t="s">
        <v>824</v>
      </c>
      <c r="L3129" t="s">
        <v>825</v>
      </c>
      <c r="N3129" t="s">
        <v>136</v>
      </c>
      <c r="O3129" t="s">
        <v>121</v>
      </c>
      <c r="P3129" s="6">
        <v>96950</v>
      </c>
      <c r="Q3129" t="s">
        <v>122</v>
      </c>
      <c r="S3129" s="8">
        <v>16702335504</v>
      </c>
      <c r="U3129" t="s">
        <v>826</v>
      </c>
      <c r="V3129">
        <v>561320</v>
      </c>
      <c r="W3129" t="s">
        <v>150</v>
      </c>
      <c r="X3129" t="s">
        <v>139</v>
      </c>
      <c r="Y3129" t="s">
        <v>827</v>
      </c>
      <c r="Z3129" t="s">
        <v>828</v>
      </c>
      <c r="AA3129" t="s">
        <v>829</v>
      </c>
      <c r="AB3129" t="s">
        <v>205</v>
      </c>
      <c r="AC3129" t="s">
        <v>830</v>
      </c>
      <c r="AE3129" t="s">
        <v>136</v>
      </c>
      <c r="AF3129" t="s">
        <v>121</v>
      </c>
      <c r="AG3129" s="6">
        <v>96950</v>
      </c>
      <c r="AH3129" t="s">
        <v>122</v>
      </c>
      <c r="AJ3129" s="8">
        <v>16702335504</v>
      </c>
      <c r="AL3129" t="s">
        <v>831</v>
      </c>
      <c r="BE3129" t="str">
        <f>"37-2012.00"</f>
        <v>37-2012.00</v>
      </c>
      <c r="BF3129" t="s">
        <v>130</v>
      </c>
      <c r="BG3129" t="s">
        <v>832</v>
      </c>
      <c r="BH3129" t="s">
        <v>833</v>
      </c>
      <c r="BI3129">
        <v>2</v>
      </c>
      <c r="BK3129" s="1">
        <v>45992</v>
      </c>
      <c r="BL3129" s="1">
        <v>46356</v>
      </c>
      <c r="BO3129">
        <v>40</v>
      </c>
      <c r="BP3129">
        <v>0</v>
      </c>
      <c r="BQ3129">
        <v>8</v>
      </c>
      <c r="BR3129">
        <v>8</v>
      </c>
      <c r="BS3129">
        <v>8</v>
      </c>
      <c r="BT3129">
        <v>8</v>
      </c>
      <c r="BU3129">
        <v>8</v>
      </c>
      <c r="BV3129">
        <v>0</v>
      </c>
      <c r="BW3129" t="str">
        <f>"8:00 AM"</f>
        <v>8:00 AM</v>
      </c>
      <c r="BX3129" t="str">
        <f>"5:00 PM"</f>
        <v>5:00 PM</v>
      </c>
      <c r="BY3129" t="s">
        <v>133</v>
      </c>
      <c r="BZ3129">
        <v>0</v>
      </c>
      <c r="CA3129">
        <v>3</v>
      </c>
      <c r="CB3129" t="s">
        <v>117</v>
      </c>
      <c r="CD3129" t="s">
        <v>834</v>
      </c>
      <c r="CE3129" t="s">
        <v>835</v>
      </c>
      <c r="CF3129" t="s">
        <v>836</v>
      </c>
      <c r="CG3129" t="s">
        <v>136</v>
      </c>
      <c r="CH3129" t="s">
        <v>121</v>
      </c>
      <c r="CI3129" s="6">
        <v>96950</v>
      </c>
      <c r="CJ3129" s="10">
        <v>7.77</v>
      </c>
      <c r="CK3129" s="10">
        <v>7.77</v>
      </c>
      <c r="CL3129" s="10">
        <v>11.66</v>
      </c>
      <c r="CM3129" s="10">
        <v>11.66</v>
      </c>
      <c r="CN3129" t="s">
        <v>137</v>
      </c>
      <c r="CO3129" t="s">
        <v>133</v>
      </c>
      <c r="CP3129" t="s">
        <v>138</v>
      </c>
      <c r="CR3129" t="s">
        <v>117</v>
      </c>
      <c r="CS3129" t="s">
        <v>139</v>
      </c>
      <c r="CT3129" t="s">
        <v>140</v>
      </c>
      <c r="CU3129" t="s">
        <v>139</v>
      </c>
      <c r="CV3129" t="s">
        <v>140</v>
      </c>
      <c r="CW3129" t="s">
        <v>139</v>
      </c>
      <c r="CX3129" t="s">
        <v>140</v>
      </c>
      <c r="CY3129" s="2" t="s">
        <v>837</v>
      </c>
      <c r="CZ3129" s="8">
        <v>16702335504</v>
      </c>
      <c r="DA3129" t="s">
        <v>831</v>
      </c>
      <c r="DB3129" t="s">
        <v>140</v>
      </c>
      <c r="DC3129" t="s">
        <v>139</v>
      </c>
      <c r="DD3129" t="s">
        <v>139</v>
      </c>
    </row>
    <row r="3130" spans="1:114" ht="15" customHeight="1" x14ac:dyDescent="0.35">
      <c r="A3130" t="s">
        <v>13591</v>
      </c>
      <c r="B3130" t="s">
        <v>278</v>
      </c>
      <c r="C3130" s="1">
        <v>45862</v>
      </c>
      <c r="D3130" s="1">
        <v>45876</v>
      </c>
      <c r="E3130" t="s">
        <v>116</v>
      </c>
      <c r="F3130" s="1">
        <v>45960</v>
      </c>
      <c r="G3130" t="s">
        <v>117</v>
      </c>
      <c r="H3130" t="s">
        <v>117</v>
      </c>
      <c r="I3130" t="s">
        <v>117</v>
      </c>
      <c r="J3130" t="s">
        <v>11054</v>
      </c>
      <c r="K3130" t="s">
        <v>11994</v>
      </c>
      <c r="L3130" t="s">
        <v>11995</v>
      </c>
      <c r="N3130" t="s">
        <v>120</v>
      </c>
      <c r="O3130" t="s">
        <v>121</v>
      </c>
      <c r="P3130" s="6">
        <v>96950</v>
      </c>
      <c r="Q3130" t="s">
        <v>122</v>
      </c>
      <c r="R3130" t="s">
        <v>1677</v>
      </c>
      <c r="S3130" s="8">
        <v>16702356351</v>
      </c>
      <c r="U3130" t="s">
        <v>11057</v>
      </c>
      <c r="V3130">
        <v>7225</v>
      </c>
      <c r="W3130" t="s">
        <v>124</v>
      </c>
      <c r="Y3130" t="s">
        <v>11058</v>
      </c>
      <c r="Z3130" t="s">
        <v>11059</v>
      </c>
      <c r="AA3130" t="s">
        <v>11996</v>
      </c>
      <c r="AB3130" t="s">
        <v>11060</v>
      </c>
      <c r="AC3130" t="s">
        <v>11997</v>
      </c>
      <c r="AE3130" t="s">
        <v>120</v>
      </c>
      <c r="AF3130" t="s">
        <v>121</v>
      </c>
      <c r="AG3130" s="6">
        <v>96950</v>
      </c>
      <c r="AH3130" t="s">
        <v>122</v>
      </c>
      <c r="AI3130" t="s">
        <v>13592</v>
      </c>
      <c r="AJ3130" s="8">
        <v>16702356351</v>
      </c>
      <c r="AL3130" t="s">
        <v>11061</v>
      </c>
      <c r="BE3130" t="str">
        <f>"15-1232.00"</f>
        <v>15-1232.00</v>
      </c>
      <c r="BF3130" t="s">
        <v>3284</v>
      </c>
      <c r="BG3130" t="s">
        <v>11998</v>
      </c>
      <c r="BH3130" t="s">
        <v>3286</v>
      </c>
      <c r="BI3130">
        <v>1</v>
      </c>
      <c r="BK3130" s="1">
        <v>45962</v>
      </c>
      <c r="BL3130" s="1">
        <v>46326</v>
      </c>
      <c r="BO3130">
        <v>40</v>
      </c>
      <c r="BP3130">
        <v>0</v>
      </c>
      <c r="BQ3130">
        <v>8</v>
      </c>
      <c r="BR3130">
        <v>8</v>
      </c>
      <c r="BS3130">
        <v>8</v>
      </c>
      <c r="BT3130">
        <v>8</v>
      </c>
      <c r="BU3130">
        <v>8</v>
      </c>
      <c r="BV3130">
        <v>0</v>
      </c>
      <c r="BW3130" t="str">
        <f>"8:00 AM"</f>
        <v>8:00 AM</v>
      </c>
      <c r="BX3130" t="str">
        <f>"5:00 PM"</f>
        <v>5:00 PM</v>
      </c>
      <c r="BY3130" t="s">
        <v>159</v>
      </c>
      <c r="BZ3130">
        <v>0</v>
      </c>
      <c r="CA3130">
        <v>24</v>
      </c>
      <c r="CB3130" t="s">
        <v>117</v>
      </c>
      <c r="CD3130" s="2" t="s">
        <v>11999</v>
      </c>
      <c r="CE3130" t="s">
        <v>11064</v>
      </c>
      <c r="CF3130" t="s">
        <v>531</v>
      </c>
      <c r="CG3130" t="s">
        <v>120</v>
      </c>
      <c r="CH3130" t="s">
        <v>121</v>
      </c>
      <c r="CI3130" s="6">
        <v>96950</v>
      </c>
      <c r="CJ3130" s="10">
        <v>14.85</v>
      </c>
      <c r="CK3130" s="10">
        <v>14.85</v>
      </c>
      <c r="CL3130" s="10">
        <v>22.27</v>
      </c>
      <c r="CM3130" s="10">
        <v>22.27</v>
      </c>
      <c r="CN3130" t="s">
        <v>137</v>
      </c>
      <c r="CO3130" t="s">
        <v>194</v>
      </c>
      <c r="CP3130" t="s">
        <v>138</v>
      </c>
      <c r="CR3130" t="s">
        <v>117</v>
      </c>
      <c r="CS3130" t="s">
        <v>139</v>
      </c>
      <c r="CT3130" t="s">
        <v>140</v>
      </c>
      <c r="CU3130" t="s">
        <v>139</v>
      </c>
      <c r="CV3130" t="s">
        <v>140</v>
      </c>
      <c r="CW3130" t="s">
        <v>139</v>
      </c>
      <c r="CX3130" t="s">
        <v>140</v>
      </c>
      <c r="CY3130" t="s">
        <v>11065</v>
      </c>
      <c r="CZ3130" s="8">
        <v>16702356351</v>
      </c>
      <c r="DA3130" t="s">
        <v>11061</v>
      </c>
      <c r="DB3130" t="s">
        <v>140</v>
      </c>
      <c r="DC3130" t="s">
        <v>139</v>
      </c>
      <c r="DD3130" t="s">
        <v>117</v>
      </c>
    </row>
    <row r="3131" spans="1:114" ht="15" customHeight="1" x14ac:dyDescent="0.35">
      <c r="A3131" t="s">
        <v>4922</v>
      </c>
      <c r="B3131" t="s">
        <v>144</v>
      </c>
      <c r="C3131" s="1">
        <v>45821</v>
      </c>
      <c r="D3131" s="1">
        <v>45877</v>
      </c>
      <c r="E3131" t="s">
        <v>116</v>
      </c>
      <c r="F3131" s="1">
        <v>45990</v>
      </c>
      <c r="G3131" t="s">
        <v>139</v>
      </c>
      <c r="H3131" t="s">
        <v>117</v>
      </c>
      <c r="I3131" t="s">
        <v>117</v>
      </c>
      <c r="J3131" t="s">
        <v>2924</v>
      </c>
      <c r="L3131" t="s">
        <v>2925</v>
      </c>
      <c r="M3131" t="s">
        <v>2926</v>
      </c>
      <c r="N3131" t="s">
        <v>136</v>
      </c>
      <c r="O3131" t="s">
        <v>121</v>
      </c>
      <c r="P3131" s="6">
        <v>96950</v>
      </c>
      <c r="Q3131" t="s">
        <v>122</v>
      </c>
      <c r="S3131" s="8">
        <v>16702341795</v>
      </c>
      <c r="U3131" t="s">
        <v>2927</v>
      </c>
      <c r="V3131">
        <v>722511</v>
      </c>
      <c r="W3131" t="s">
        <v>124</v>
      </c>
      <c r="Y3131" t="s">
        <v>2928</v>
      </c>
      <c r="Z3131" t="s">
        <v>251</v>
      </c>
      <c r="AA3131" t="s">
        <v>2929</v>
      </c>
      <c r="AB3131" t="s">
        <v>4522</v>
      </c>
      <c r="AC3131" t="s">
        <v>4923</v>
      </c>
      <c r="AE3131" t="s">
        <v>136</v>
      </c>
      <c r="AF3131" t="s">
        <v>121</v>
      </c>
      <c r="AG3131" s="6">
        <v>96950</v>
      </c>
      <c r="AH3131" t="s">
        <v>122</v>
      </c>
      <c r="AJ3131" s="8">
        <v>16702341795</v>
      </c>
      <c r="AL3131" t="s">
        <v>2930</v>
      </c>
      <c r="BE3131" t="str">
        <f>"35-2014.00"</f>
        <v>35-2014.00</v>
      </c>
      <c r="BF3131" t="s">
        <v>191</v>
      </c>
      <c r="BG3131" t="s">
        <v>4924</v>
      </c>
      <c r="BH3131" t="s">
        <v>193</v>
      </c>
      <c r="BI3131">
        <v>1</v>
      </c>
      <c r="BJ3131">
        <v>1</v>
      </c>
      <c r="BK3131" s="1">
        <v>45992</v>
      </c>
      <c r="BL3131" s="1">
        <v>46356</v>
      </c>
      <c r="BM3131" s="1">
        <v>45992</v>
      </c>
      <c r="BN3131" s="1">
        <v>46356</v>
      </c>
      <c r="BO3131">
        <v>35</v>
      </c>
      <c r="BP3131">
        <v>0</v>
      </c>
      <c r="BQ3131">
        <v>7</v>
      </c>
      <c r="BR3131">
        <v>7</v>
      </c>
      <c r="BS3131">
        <v>7</v>
      </c>
      <c r="BT3131">
        <v>7</v>
      </c>
      <c r="BU3131">
        <v>7</v>
      </c>
      <c r="BV3131">
        <v>0</v>
      </c>
      <c r="BW3131" t="str">
        <f>"4:00 AM"</f>
        <v>4:00 AM</v>
      </c>
      <c r="BX3131" t="str">
        <f>"12:00 PM"</f>
        <v>12:00 PM</v>
      </c>
      <c r="BY3131" t="s">
        <v>133</v>
      </c>
      <c r="BZ3131">
        <v>0</v>
      </c>
      <c r="CA3131">
        <v>12</v>
      </c>
      <c r="CB3131" t="s">
        <v>117</v>
      </c>
      <c r="CD3131" t="s">
        <v>4925</v>
      </c>
      <c r="CE3131" t="s">
        <v>2925</v>
      </c>
      <c r="CF3131" t="s">
        <v>2926</v>
      </c>
      <c r="CG3131" t="s">
        <v>136</v>
      </c>
      <c r="CH3131" t="s">
        <v>121</v>
      </c>
      <c r="CI3131" s="6">
        <v>96950</v>
      </c>
      <c r="CJ3131" s="10">
        <v>8.83</v>
      </c>
      <c r="CK3131" s="10">
        <v>10</v>
      </c>
      <c r="CL3131" s="10">
        <v>13.25</v>
      </c>
      <c r="CM3131" s="10">
        <v>15</v>
      </c>
      <c r="CN3131" t="s">
        <v>137</v>
      </c>
      <c r="CO3131" t="s">
        <v>133</v>
      </c>
      <c r="CP3131" t="s">
        <v>138</v>
      </c>
      <c r="CR3131" t="s">
        <v>117</v>
      </c>
      <c r="CS3131" t="s">
        <v>139</v>
      </c>
      <c r="CT3131" t="s">
        <v>140</v>
      </c>
      <c r="CU3131" t="s">
        <v>139</v>
      </c>
      <c r="CV3131" t="s">
        <v>140</v>
      </c>
      <c r="CW3131" t="s">
        <v>139</v>
      </c>
      <c r="CX3131" t="s">
        <v>140</v>
      </c>
      <c r="CY3131" t="s">
        <v>3433</v>
      </c>
      <c r="CZ3131" s="8">
        <v>16702341795</v>
      </c>
      <c r="DA3131" t="s">
        <v>2930</v>
      </c>
      <c r="DB3131" t="s">
        <v>2937</v>
      </c>
      <c r="DC3131" t="s">
        <v>139</v>
      </c>
      <c r="DD3131" t="s">
        <v>117</v>
      </c>
    </row>
    <row r="3132" spans="1:114" ht="15" customHeight="1" x14ac:dyDescent="0.35">
      <c r="A3132" t="s">
        <v>6032</v>
      </c>
      <c r="B3132" t="s">
        <v>115</v>
      </c>
      <c r="C3132" s="1">
        <v>45826</v>
      </c>
      <c r="D3132" s="1">
        <v>45877</v>
      </c>
      <c r="E3132" t="s">
        <v>116</v>
      </c>
      <c r="F3132" s="1">
        <v>45929</v>
      </c>
      <c r="G3132" t="s">
        <v>117</v>
      </c>
      <c r="H3132" t="s">
        <v>117</v>
      </c>
      <c r="I3132" t="s">
        <v>117</v>
      </c>
      <c r="J3132" t="s">
        <v>428</v>
      </c>
      <c r="K3132" t="s">
        <v>429</v>
      </c>
      <c r="L3132" t="s">
        <v>430</v>
      </c>
      <c r="M3132" t="s">
        <v>431</v>
      </c>
      <c r="N3132" t="s">
        <v>120</v>
      </c>
      <c r="O3132" t="s">
        <v>121</v>
      </c>
      <c r="P3132" s="6">
        <v>96950</v>
      </c>
      <c r="Q3132" t="s">
        <v>122</v>
      </c>
      <c r="S3132" s="8">
        <v>16702858958</v>
      </c>
      <c r="U3132" t="s">
        <v>432</v>
      </c>
      <c r="V3132">
        <v>722513</v>
      </c>
      <c r="W3132" t="s">
        <v>124</v>
      </c>
      <c r="Y3132" t="s">
        <v>433</v>
      </c>
      <c r="Z3132" t="s">
        <v>434</v>
      </c>
      <c r="AA3132" t="s">
        <v>435</v>
      </c>
      <c r="AB3132" t="s">
        <v>436</v>
      </c>
      <c r="AC3132" t="s">
        <v>430</v>
      </c>
      <c r="AD3132" t="s">
        <v>431</v>
      </c>
      <c r="AE3132" t="s">
        <v>120</v>
      </c>
      <c r="AF3132" t="s">
        <v>121</v>
      </c>
      <c r="AG3132" s="6">
        <v>96950</v>
      </c>
      <c r="AH3132" t="s">
        <v>122</v>
      </c>
      <c r="AJ3132" s="8">
        <v>16702858958</v>
      </c>
      <c r="AL3132" t="s">
        <v>437</v>
      </c>
      <c r="BE3132" t="str">
        <f>"35-2021.00"</f>
        <v>35-2021.00</v>
      </c>
      <c r="BF3132" t="s">
        <v>438</v>
      </c>
      <c r="BG3132" t="s">
        <v>439</v>
      </c>
      <c r="BH3132" t="s">
        <v>440</v>
      </c>
      <c r="BI3132">
        <v>10</v>
      </c>
      <c r="BK3132" s="1">
        <v>45931</v>
      </c>
      <c r="BL3132" s="1">
        <v>46295</v>
      </c>
      <c r="BO3132">
        <v>35</v>
      </c>
      <c r="BP3132">
        <v>0</v>
      </c>
      <c r="BQ3132">
        <v>7</v>
      </c>
      <c r="BR3132">
        <v>7</v>
      </c>
      <c r="BS3132">
        <v>7</v>
      </c>
      <c r="BT3132">
        <v>7</v>
      </c>
      <c r="BU3132">
        <v>7</v>
      </c>
      <c r="BV3132">
        <v>0</v>
      </c>
      <c r="BW3132" t="str">
        <f>"9:00 AM"</f>
        <v>9:00 AM</v>
      </c>
      <c r="BX3132" t="str">
        <f>"5:00 PM"</f>
        <v>5:00 PM</v>
      </c>
      <c r="BY3132" t="s">
        <v>133</v>
      </c>
      <c r="BZ3132">
        <v>0</v>
      </c>
      <c r="CA3132">
        <v>3</v>
      </c>
      <c r="CB3132" t="s">
        <v>117</v>
      </c>
      <c r="CD3132" s="2" t="s">
        <v>441</v>
      </c>
      <c r="CE3132" t="s">
        <v>430</v>
      </c>
      <c r="CF3132" t="s">
        <v>431</v>
      </c>
      <c r="CG3132" t="s">
        <v>120</v>
      </c>
      <c r="CH3132" t="s">
        <v>121</v>
      </c>
      <c r="CI3132" s="6">
        <v>96950</v>
      </c>
      <c r="CJ3132" s="10">
        <v>7.84</v>
      </c>
      <c r="CK3132" s="10">
        <v>7.84</v>
      </c>
      <c r="CL3132" s="10">
        <v>11.76</v>
      </c>
      <c r="CM3132" s="10">
        <v>11.76</v>
      </c>
      <c r="CN3132" t="s">
        <v>137</v>
      </c>
      <c r="CO3132" t="s">
        <v>164</v>
      </c>
      <c r="CP3132" t="s">
        <v>138</v>
      </c>
      <c r="CR3132" t="s">
        <v>117</v>
      </c>
      <c r="CS3132" t="s">
        <v>139</v>
      </c>
      <c r="CT3132" t="s">
        <v>139</v>
      </c>
      <c r="CU3132" t="s">
        <v>139</v>
      </c>
      <c r="CV3132" t="s">
        <v>140</v>
      </c>
      <c r="CW3132" t="s">
        <v>139</v>
      </c>
      <c r="CX3132" t="s">
        <v>139</v>
      </c>
      <c r="CY3132" t="s">
        <v>989</v>
      </c>
      <c r="CZ3132" s="8">
        <v>16702858958</v>
      </c>
      <c r="DA3132" t="s">
        <v>437</v>
      </c>
      <c r="DB3132" t="s">
        <v>164</v>
      </c>
      <c r="DC3132" t="s">
        <v>139</v>
      </c>
      <c r="DD3132" t="s">
        <v>117</v>
      </c>
      <c r="DE3132" t="s">
        <v>433</v>
      </c>
      <c r="DF3132" t="s">
        <v>434</v>
      </c>
      <c r="DG3132" t="s">
        <v>443</v>
      </c>
      <c r="DH3132" t="s">
        <v>432</v>
      </c>
      <c r="DI3132" t="s">
        <v>444</v>
      </c>
      <c r="DJ3132" t="s">
        <v>437</v>
      </c>
    </row>
    <row r="3133" spans="1:114" ht="15" customHeight="1" x14ac:dyDescent="0.35">
      <c r="A3133" t="s">
        <v>15061</v>
      </c>
      <c r="B3133" t="s">
        <v>166</v>
      </c>
      <c r="C3133" s="1">
        <v>45826</v>
      </c>
      <c r="D3133" s="1">
        <v>45877</v>
      </c>
      <c r="E3133" t="s">
        <v>211</v>
      </c>
      <c r="G3133" t="s">
        <v>117</v>
      </c>
      <c r="H3133" t="s">
        <v>117</v>
      </c>
      <c r="I3133" t="s">
        <v>117</v>
      </c>
      <c r="J3133" t="s">
        <v>428</v>
      </c>
      <c r="K3133" t="s">
        <v>986</v>
      </c>
      <c r="L3133" t="s">
        <v>430</v>
      </c>
      <c r="M3133" t="s">
        <v>431</v>
      </c>
      <c r="N3133" t="s">
        <v>120</v>
      </c>
      <c r="O3133" t="s">
        <v>121</v>
      </c>
      <c r="P3133" s="6">
        <v>96950</v>
      </c>
      <c r="Q3133" t="s">
        <v>122</v>
      </c>
      <c r="S3133" s="8">
        <v>16702857365</v>
      </c>
      <c r="U3133" t="s">
        <v>432</v>
      </c>
      <c r="V3133">
        <v>237990</v>
      </c>
      <c r="W3133" t="s">
        <v>124</v>
      </c>
      <c r="Y3133" t="s">
        <v>433</v>
      </c>
      <c r="Z3133" t="s">
        <v>434</v>
      </c>
      <c r="AA3133" t="s">
        <v>435</v>
      </c>
      <c r="AB3133" t="s">
        <v>436</v>
      </c>
      <c r="AC3133" t="s">
        <v>430</v>
      </c>
      <c r="AD3133" t="s">
        <v>431</v>
      </c>
      <c r="AE3133" t="s">
        <v>120</v>
      </c>
      <c r="AF3133" t="s">
        <v>121</v>
      </c>
      <c r="AG3133" s="6">
        <v>96950</v>
      </c>
      <c r="AH3133" t="s">
        <v>122</v>
      </c>
      <c r="AJ3133" s="8">
        <v>16702858958</v>
      </c>
      <c r="AL3133" t="s">
        <v>437</v>
      </c>
      <c r="BE3133" t="str">
        <f>"49-9071.00"</f>
        <v>49-9071.00</v>
      </c>
      <c r="BF3133" t="s">
        <v>156</v>
      </c>
      <c r="BG3133" t="s">
        <v>987</v>
      </c>
      <c r="BH3133" t="s">
        <v>423</v>
      </c>
      <c r="BI3133">
        <v>10</v>
      </c>
      <c r="BK3133" s="1">
        <v>45931</v>
      </c>
      <c r="BL3133" s="1">
        <v>46295</v>
      </c>
      <c r="BO3133">
        <v>35</v>
      </c>
      <c r="BP3133">
        <v>0</v>
      </c>
      <c r="BQ3133">
        <v>7</v>
      </c>
      <c r="BR3133">
        <v>7</v>
      </c>
      <c r="BS3133">
        <v>7</v>
      </c>
      <c r="BT3133">
        <v>7</v>
      </c>
      <c r="BU3133">
        <v>7</v>
      </c>
      <c r="BV3133">
        <v>0</v>
      </c>
      <c r="BW3133" t="str">
        <f>"9:00 AM"</f>
        <v>9:00 AM</v>
      </c>
      <c r="BX3133" t="str">
        <f>"5:00 PM"</f>
        <v>5:00 PM</v>
      </c>
      <c r="BY3133" t="s">
        <v>159</v>
      </c>
      <c r="BZ3133">
        <v>0</v>
      </c>
      <c r="CA3133">
        <v>24</v>
      </c>
      <c r="CB3133" t="s">
        <v>117</v>
      </c>
      <c r="CD3133" s="2" t="s">
        <v>2604</v>
      </c>
      <c r="CE3133" t="s">
        <v>430</v>
      </c>
      <c r="CF3133" t="s">
        <v>431</v>
      </c>
      <c r="CG3133" t="s">
        <v>120</v>
      </c>
      <c r="CH3133" t="s">
        <v>121</v>
      </c>
      <c r="CI3133" s="6">
        <v>96950</v>
      </c>
      <c r="CJ3133" s="10">
        <v>9.75</v>
      </c>
      <c r="CK3133" s="10">
        <v>9.75</v>
      </c>
      <c r="CL3133" s="10">
        <v>14.63</v>
      </c>
      <c r="CM3133" s="10">
        <v>14.63</v>
      </c>
      <c r="CN3133" t="s">
        <v>137</v>
      </c>
      <c r="CP3133" t="s">
        <v>138</v>
      </c>
      <c r="CR3133" t="s">
        <v>117</v>
      </c>
      <c r="CS3133" t="s">
        <v>139</v>
      </c>
      <c r="CT3133" t="s">
        <v>139</v>
      </c>
      <c r="CU3133" t="s">
        <v>139</v>
      </c>
      <c r="CV3133" t="s">
        <v>140</v>
      </c>
      <c r="CW3133" t="s">
        <v>139</v>
      </c>
      <c r="CX3133" t="s">
        <v>139</v>
      </c>
      <c r="CY3133" t="s">
        <v>989</v>
      </c>
      <c r="CZ3133" s="8">
        <v>16702858958</v>
      </c>
      <c r="DA3133" t="s">
        <v>437</v>
      </c>
      <c r="DB3133" t="s">
        <v>164</v>
      </c>
      <c r="DC3133" t="s">
        <v>139</v>
      </c>
      <c r="DD3133" t="s">
        <v>117</v>
      </c>
      <c r="DE3133" t="s">
        <v>433</v>
      </c>
      <c r="DF3133" t="s">
        <v>434</v>
      </c>
      <c r="DG3133" t="s">
        <v>443</v>
      </c>
      <c r="DH3133" t="s">
        <v>432</v>
      </c>
      <c r="DI3133" t="s">
        <v>444</v>
      </c>
      <c r="DJ3133" t="s">
        <v>437</v>
      </c>
    </row>
    <row r="3134" spans="1:114" ht="15" customHeight="1" x14ac:dyDescent="0.35">
      <c r="A3134" t="s">
        <v>4949</v>
      </c>
      <c r="B3134" t="s">
        <v>166</v>
      </c>
      <c r="C3134" s="1">
        <v>45826</v>
      </c>
      <c r="D3134" s="1">
        <v>45877</v>
      </c>
      <c r="E3134" t="s">
        <v>211</v>
      </c>
      <c r="G3134" t="s">
        <v>117</v>
      </c>
      <c r="H3134" t="s">
        <v>117</v>
      </c>
      <c r="I3134" t="s">
        <v>117</v>
      </c>
      <c r="J3134" t="s">
        <v>428</v>
      </c>
      <c r="K3134" t="s">
        <v>429</v>
      </c>
      <c r="L3134" t="s">
        <v>430</v>
      </c>
      <c r="M3134" t="s">
        <v>431</v>
      </c>
      <c r="N3134" t="s">
        <v>120</v>
      </c>
      <c r="O3134" t="s">
        <v>121</v>
      </c>
      <c r="P3134" s="6">
        <v>96950</v>
      </c>
      <c r="Q3134" t="s">
        <v>122</v>
      </c>
      <c r="S3134" s="8">
        <v>16702858958</v>
      </c>
      <c r="U3134" t="s">
        <v>432</v>
      </c>
      <c r="V3134">
        <v>722513</v>
      </c>
      <c r="W3134" t="s">
        <v>124</v>
      </c>
      <c r="Y3134" t="s">
        <v>433</v>
      </c>
      <c r="Z3134" t="s">
        <v>434</v>
      </c>
      <c r="AA3134" t="s">
        <v>435</v>
      </c>
      <c r="AB3134" t="s">
        <v>436</v>
      </c>
      <c r="AC3134" t="s">
        <v>430</v>
      </c>
      <c r="AD3134" t="s">
        <v>431</v>
      </c>
      <c r="AE3134" t="s">
        <v>120</v>
      </c>
      <c r="AF3134" t="s">
        <v>121</v>
      </c>
      <c r="AG3134" s="6">
        <v>96950</v>
      </c>
      <c r="AH3134" t="s">
        <v>122</v>
      </c>
      <c r="AJ3134" s="8">
        <v>16702858958</v>
      </c>
      <c r="AL3134" t="s">
        <v>437</v>
      </c>
      <c r="BE3134" t="str">
        <f>"35-2021.00"</f>
        <v>35-2021.00</v>
      </c>
      <c r="BF3134" t="s">
        <v>438</v>
      </c>
      <c r="BG3134" t="s">
        <v>439</v>
      </c>
      <c r="BH3134" t="s">
        <v>440</v>
      </c>
      <c r="BI3134">
        <v>8</v>
      </c>
      <c r="BK3134" s="1">
        <v>45931</v>
      </c>
      <c r="BL3134" s="1">
        <v>46295</v>
      </c>
      <c r="BO3134">
        <v>35</v>
      </c>
      <c r="BP3134">
        <v>0</v>
      </c>
      <c r="BQ3134">
        <v>7</v>
      </c>
      <c r="BR3134">
        <v>7</v>
      </c>
      <c r="BS3134">
        <v>7</v>
      </c>
      <c r="BT3134">
        <v>7</v>
      </c>
      <c r="BU3134">
        <v>7</v>
      </c>
      <c r="BV3134">
        <v>0</v>
      </c>
      <c r="BW3134" t="str">
        <f>"9:00 AM"</f>
        <v>9:00 AM</v>
      </c>
      <c r="BX3134" t="str">
        <f>"5:00 PM"</f>
        <v>5:00 PM</v>
      </c>
      <c r="BY3134" t="s">
        <v>133</v>
      </c>
      <c r="BZ3134">
        <v>0</v>
      </c>
      <c r="CA3134">
        <v>3</v>
      </c>
      <c r="CB3134" t="s">
        <v>117</v>
      </c>
      <c r="CD3134" s="2" t="s">
        <v>441</v>
      </c>
      <c r="CE3134" t="s">
        <v>430</v>
      </c>
      <c r="CF3134" t="s">
        <v>431</v>
      </c>
      <c r="CG3134" t="s">
        <v>120</v>
      </c>
      <c r="CH3134" t="s">
        <v>121</v>
      </c>
      <c r="CI3134" s="6">
        <v>96950</v>
      </c>
      <c r="CJ3134" s="10">
        <v>7.84</v>
      </c>
      <c r="CK3134" s="10">
        <v>7.84</v>
      </c>
      <c r="CL3134" s="10">
        <v>11.76</v>
      </c>
      <c r="CM3134" s="10">
        <v>11.76</v>
      </c>
      <c r="CN3134" t="s">
        <v>137</v>
      </c>
      <c r="CP3134" t="s">
        <v>138</v>
      </c>
      <c r="CR3134" t="s">
        <v>117</v>
      </c>
      <c r="CS3134" t="s">
        <v>139</v>
      </c>
      <c r="CT3134" t="s">
        <v>139</v>
      </c>
      <c r="CU3134" t="s">
        <v>139</v>
      </c>
      <c r="CV3134" t="s">
        <v>140</v>
      </c>
      <c r="CW3134" t="s">
        <v>139</v>
      </c>
      <c r="CX3134" t="s">
        <v>139</v>
      </c>
      <c r="CY3134" t="s">
        <v>989</v>
      </c>
      <c r="CZ3134" s="8">
        <v>16702858958</v>
      </c>
      <c r="DA3134" t="s">
        <v>437</v>
      </c>
      <c r="DB3134" t="s">
        <v>164</v>
      </c>
      <c r="DC3134" t="s">
        <v>139</v>
      </c>
      <c r="DD3134" t="s">
        <v>117</v>
      </c>
      <c r="DE3134" t="s">
        <v>433</v>
      </c>
      <c r="DF3134" t="s">
        <v>434</v>
      </c>
      <c r="DG3134" t="s">
        <v>4950</v>
      </c>
      <c r="DH3134" t="s">
        <v>432</v>
      </c>
      <c r="DI3134" t="s">
        <v>444</v>
      </c>
      <c r="DJ3134" t="s">
        <v>437</v>
      </c>
    </row>
    <row r="3135" spans="1:114" ht="15" customHeight="1" x14ac:dyDescent="0.35">
      <c r="A3135" t="s">
        <v>11854</v>
      </c>
      <c r="B3135" t="s">
        <v>144</v>
      </c>
      <c r="C3135" s="1">
        <v>45826</v>
      </c>
      <c r="D3135" s="1">
        <v>45877</v>
      </c>
      <c r="E3135" t="s">
        <v>211</v>
      </c>
      <c r="G3135" t="s">
        <v>117</v>
      </c>
      <c r="H3135" t="s">
        <v>117</v>
      </c>
      <c r="I3135" t="s">
        <v>117</v>
      </c>
      <c r="J3135" t="s">
        <v>7708</v>
      </c>
      <c r="K3135" t="s">
        <v>7709</v>
      </c>
      <c r="L3135" t="s">
        <v>7710</v>
      </c>
      <c r="M3135" t="s">
        <v>7711</v>
      </c>
      <c r="N3135" t="s">
        <v>136</v>
      </c>
      <c r="O3135" t="s">
        <v>121</v>
      </c>
      <c r="P3135" s="6">
        <v>96950</v>
      </c>
      <c r="Q3135" t="s">
        <v>122</v>
      </c>
      <c r="S3135" s="8">
        <v>16707830213</v>
      </c>
      <c r="U3135" t="s">
        <v>3765</v>
      </c>
      <c r="V3135">
        <v>531110</v>
      </c>
      <c r="W3135" t="s">
        <v>124</v>
      </c>
      <c r="Y3135" t="s">
        <v>7712</v>
      </c>
      <c r="Z3135" t="s">
        <v>7713</v>
      </c>
      <c r="AA3135" t="s">
        <v>140</v>
      </c>
      <c r="AB3135" t="s">
        <v>474</v>
      </c>
      <c r="AC3135" t="s">
        <v>7316</v>
      </c>
      <c r="AD3135" t="s">
        <v>7710</v>
      </c>
      <c r="AE3135" t="s">
        <v>136</v>
      </c>
      <c r="AF3135" t="s">
        <v>121</v>
      </c>
      <c r="AG3135" s="6">
        <v>96950</v>
      </c>
      <c r="AH3135" t="s">
        <v>122</v>
      </c>
      <c r="AJ3135" s="8">
        <v>16707830213</v>
      </c>
      <c r="AL3135" t="s">
        <v>3768</v>
      </c>
      <c r="BE3135" t="str">
        <f>"49-9071.00"</f>
        <v>49-9071.00</v>
      </c>
      <c r="BF3135" t="s">
        <v>156</v>
      </c>
      <c r="BG3135" t="s">
        <v>7715</v>
      </c>
      <c r="BH3135" t="s">
        <v>7521</v>
      </c>
      <c r="BI3135">
        <v>10</v>
      </c>
      <c r="BJ3135">
        <v>10</v>
      </c>
      <c r="BK3135" s="1">
        <v>45931</v>
      </c>
      <c r="BL3135" s="1">
        <v>46295</v>
      </c>
      <c r="BM3135" s="1">
        <v>45931</v>
      </c>
      <c r="BN3135" s="1">
        <v>46295</v>
      </c>
      <c r="BO3135">
        <v>40</v>
      </c>
      <c r="BP3135">
        <v>0</v>
      </c>
      <c r="BQ3135">
        <v>8</v>
      </c>
      <c r="BR3135">
        <v>8</v>
      </c>
      <c r="BS3135">
        <v>8</v>
      </c>
      <c r="BT3135">
        <v>8</v>
      </c>
      <c r="BU3135">
        <v>8</v>
      </c>
      <c r="BV3135">
        <v>0</v>
      </c>
      <c r="BW3135" t="str">
        <f>"8:00 AM"</f>
        <v>8:00 AM</v>
      </c>
      <c r="BX3135" t="str">
        <f>"5:00 PM"</f>
        <v>5:00 PM</v>
      </c>
      <c r="BY3135" t="s">
        <v>159</v>
      </c>
      <c r="BZ3135">
        <v>0</v>
      </c>
      <c r="CA3135">
        <v>24</v>
      </c>
      <c r="CB3135" t="s">
        <v>117</v>
      </c>
      <c r="CD3135" t="s">
        <v>7716</v>
      </c>
      <c r="CE3135" t="s">
        <v>2855</v>
      </c>
      <c r="CF3135" t="s">
        <v>140</v>
      </c>
      <c r="CG3135" t="s">
        <v>136</v>
      </c>
      <c r="CH3135" t="s">
        <v>121</v>
      </c>
      <c r="CI3135" s="6">
        <v>96950</v>
      </c>
      <c r="CJ3135" s="10">
        <v>9.75</v>
      </c>
      <c r="CK3135" s="10">
        <v>9.75</v>
      </c>
      <c r="CL3135" s="10">
        <v>14.63</v>
      </c>
      <c r="CM3135" s="10">
        <v>14.63</v>
      </c>
      <c r="CN3135" t="s">
        <v>137</v>
      </c>
      <c r="CO3135" t="s">
        <v>140</v>
      </c>
      <c r="CP3135" t="s">
        <v>138</v>
      </c>
      <c r="CR3135" t="s">
        <v>117</v>
      </c>
      <c r="CS3135" t="s">
        <v>139</v>
      </c>
      <c r="CT3135" t="s">
        <v>140</v>
      </c>
      <c r="CU3135" t="s">
        <v>139</v>
      </c>
      <c r="CV3135" t="s">
        <v>140</v>
      </c>
      <c r="CW3135" t="s">
        <v>139</v>
      </c>
      <c r="CX3135" t="s">
        <v>140</v>
      </c>
      <c r="CY3135" t="s">
        <v>1167</v>
      </c>
      <c r="CZ3135" s="8">
        <v>16707830213</v>
      </c>
      <c r="DA3135" t="s">
        <v>3768</v>
      </c>
      <c r="DB3135" t="s">
        <v>309</v>
      </c>
      <c r="DC3135" t="s">
        <v>139</v>
      </c>
      <c r="DD3135" t="s">
        <v>117</v>
      </c>
      <c r="DE3135" t="s">
        <v>1530</v>
      </c>
      <c r="DF3135" t="s">
        <v>1531</v>
      </c>
      <c r="DG3135" t="s">
        <v>1532</v>
      </c>
      <c r="DH3135" t="s">
        <v>1156</v>
      </c>
      <c r="DI3135" t="s">
        <v>1153</v>
      </c>
      <c r="DJ3135" t="s">
        <v>1162</v>
      </c>
    </row>
    <row r="3136" spans="1:114" ht="15" customHeight="1" x14ac:dyDescent="0.35">
      <c r="A3136" t="s">
        <v>761</v>
      </c>
      <c r="B3136" t="s">
        <v>144</v>
      </c>
      <c r="C3136" s="1">
        <v>45827</v>
      </c>
      <c r="D3136" s="1">
        <v>45877</v>
      </c>
      <c r="E3136" t="s">
        <v>116</v>
      </c>
      <c r="F3136" s="1">
        <v>45929</v>
      </c>
      <c r="G3136" t="s">
        <v>139</v>
      </c>
      <c r="H3136" t="s">
        <v>117</v>
      </c>
      <c r="I3136" t="s">
        <v>117</v>
      </c>
      <c r="J3136" t="s">
        <v>762</v>
      </c>
      <c r="K3136" t="s">
        <v>763</v>
      </c>
      <c r="L3136" t="s">
        <v>764</v>
      </c>
      <c r="M3136" t="s">
        <v>765</v>
      </c>
      <c r="N3136" t="s">
        <v>120</v>
      </c>
      <c r="O3136" t="s">
        <v>121</v>
      </c>
      <c r="P3136" s="6">
        <v>96950</v>
      </c>
      <c r="Q3136" t="s">
        <v>122</v>
      </c>
      <c r="R3136" t="s">
        <v>140</v>
      </c>
      <c r="S3136" s="8">
        <v>16709891062</v>
      </c>
      <c r="U3136" t="s">
        <v>766</v>
      </c>
      <c r="V3136">
        <v>624410</v>
      </c>
      <c r="W3136" t="s">
        <v>124</v>
      </c>
      <c r="Y3136" t="s">
        <v>506</v>
      </c>
      <c r="Z3136" t="s">
        <v>767</v>
      </c>
      <c r="AA3136" t="s">
        <v>768</v>
      </c>
      <c r="AB3136" t="s">
        <v>769</v>
      </c>
      <c r="AC3136" t="s">
        <v>764</v>
      </c>
      <c r="AD3136" t="s">
        <v>765</v>
      </c>
      <c r="AE3136" t="s">
        <v>120</v>
      </c>
      <c r="AF3136" t="s">
        <v>121</v>
      </c>
      <c r="AG3136" s="6">
        <v>96950</v>
      </c>
      <c r="AH3136" t="s">
        <v>122</v>
      </c>
      <c r="AJ3136" s="8">
        <v>16709891062</v>
      </c>
      <c r="AL3136" t="s">
        <v>770</v>
      </c>
      <c r="BE3136" t="str">
        <f>"39-9011.00"</f>
        <v>39-9011.00</v>
      </c>
      <c r="BF3136" t="s">
        <v>614</v>
      </c>
      <c r="BG3136" t="s">
        <v>771</v>
      </c>
      <c r="BH3136" t="s">
        <v>772</v>
      </c>
      <c r="BI3136">
        <v>8</v>
      </c>
      <c r="BJ3136">
        <v>8</v>
      </c>
      <c r="BK3136" s="1">
        <v>45931</v>
      </c>
      <c r="BL3136" s="1">
        <v>47026</v>
      </c>
      <c r="BM3136" s="1">
        <v>45931</v>
      </c>
      <c r="BN3136" s="1">
        <v>47026</v>
      </c>
      <c r="BO3136">
        <v>35</v>
      </c>
      <c r="BP3136">
        <v>0</v>
      </c>
      <c r="BQ3136">
        <v>7</v>
      </c>
      <c r="BR3136">
        <v>7</v>
      </c>
      <c r="BS3136">
        <v>7</v>
      </c>
      <c r="BT3136">
        <v>7</v>
      </c>
      <c r="BU3136">
        <v>7</v>
      </c>
      <c r="BV3136">
        <v>0</v>
      </c>
      <c r="BW3136" t="str">
        <f>"7:00 AM"</f>
        <v>7:00 AM</v>
      </c>
      <c r="BX3136" t="str">
        <f>"5:00 PM"</f>
        <v>5:00 PM</v>
      </c>
      <c r="BY3136" t="s">
        <v>159</v>
      </c>
      <c r="BZ3136">
        <v>0</v>
      </c>
      <c r="CA3136">
        <v>12</v>
      </c>
      <c r="CB3136" t="s">
        <v>117</v>
      </c>
      <c r="CD3136" t="s">
        <v>773</v>
      </c>
      <c r="CE3136" t="s">
        <v>764</v>
      </c>
      <c r="CG3136" t="s">
        <v>120</v>
      </c>
      <c r="CH3136" t="s">
        <v>121</v>
      </c>
      <c r="CI3136" s="6">
        <v>96950</v>
      </c>
      <c r="CJ3136" s="10">
        <v>7.81</v>
      </c>
      <c r="CK3136" s="10">
        <v>7.81</v>
      </c>
      <c r="CL3136" s="10">
        <v>11.72</v>
      </c>
      <c r="CM3136" s="10">
        <v>11.72</v>
      </c>
      <c r="CN3136" t="s">
        <v>137</v>
      </c>
      <c r="CO3136" t="s">
        <v>162</v>
      </c>
      <c r="CP3136" t="s">
        <v>138</v>
      </c>
      <c r="CR3136" t="s">
        <v>117</v>
      </c>
      <c r="CS3136" t="s">
        <v>139</v>
      </c>
      <c r="CT3136" t="s">
        <v>140</v>
      </c>
      <c r="CU3136" t="s">
        <v>139</v>
      </c>
      <c r="CV3136" t="s">
        <v>139</v>
      </c>
      <c r="CW3136" t="s">
        <v>139</v>
      </c>
      <c r="CX3136" t="s">
        <v>140</v>
      </c>
      <c r="CY3136" t="s">
        <v>774</v>
      </c>
      <c r="CZ3136" s="8">
        <v>16709891062</v>
      </c>
      <c r="DA3136" t="s">
        <v>770</v>
      </c>
      <c r="DB3136" t="s">
        <v>140</v>
      </c>
      <c r="DC3136" t="s">
        <v>139</v>
      </c>
      <c r="DD3136" t="s">
        <v>117</v>
      </c>
      <c r="DE3136" t="s">
        <v>644</v>
      </c>
      <c r="DF3136" t="s">
        <v>775</v>
      </c>
      <c r="DG3136" t="s">
        <v>776</v>
      </c>
      <c r="DH3136" t="s">
        <v>766</v>
      </c>
      <c r="DI3136" t="s">
        <v>777</v>
      </c>
      <c r="DJ3136" t="s">
        <v>770</v>
      </c>
    </row>
    <row r="3137" spans="1:114" ht="15" customHeight="1" x14ac:dyDescent="0.35">
      <c r="A3137" t="s">
        <v>427</v>
      </c>
      <c r="B3137" t="s">
        <v>166</v>
      </c>
      <c r="C3137" s="1">
        <v>45827</v>
      </c>
      <c r="D3137" s="1">
        <v>45877</v>
      </c>
      <c r="E3137" t="s">
        <v>211</v>
      </c>
      <c r="G3137" t="s">
        <v>117</v>
      </c>
      <c r="H3137" t="s">
        <v>117</v>
      </c>
      <c r="I3137" t="s">
        <v>117</v>
      </c>
      <c r="J3137" t="s">
        <v>428</v>
      </c>
      <c r="K3137" t="s">
        <v>429</v>
      </c>
      <c r="L3137" t="s">
        <v>430</v>
      </c>
      <c r="M3137" t="s">
        <v>431</v>
      </c>
      <c r="N3137" t="s">
        <v>120</v>
      </c>
      <c r="O3137" t="s">
        <v>121</v>
      </c>
      <c r="P3137" s="6">
        <v>96950</v>
      </c>
      <c r="Q3137" t="s">
        <v>122</v>
      </c>
      <c r="S3137" s="8">
        <v>16702858958</v>
      </c>
      <c r="U3137" t="s">
        <v>432</v>
      </c>
      <c r="V3137">
        <v>722513</v>
      </c>
      <c r="W3137" t="s">
        <v>124</v>
      </c>
      <c r="Y3137" t="s">
        <v>433</v>
      </c>
      <c r="Z3137" t="s">
        <v>434</v>
      </c>
      <c r="AA3137" t="s">
        <v>435</v>
      </c>
      <c r="AB3137" t="s">
        <v>436</v>
      </c>
      <c r="AC3137" t="s">
        <v>430</v>
      </c>
      <c r="AD3137" t="s">
        <v>431</v>
      </c>
      <c r="AE3137" t="s">
        <v>120</v>
      </c>
      <c r="AF3137" t="s">
        <v>121</v>
      </c>
      <c r="AG3137" s="6">
        <v>96950</v>
      </c>
      <c r="AH3137" t="s">
        <v>122</v>
      </c>
      <c r="AJ3137" s="8">
        <v>16702858958</v>
      </c>
      <c r="AL3137" t="s">
        <v>437</v>
      </c>
      <c r="BE3137" t="str">
        <f>"35-2021.00"</f>
        <v>35-2021.00</v>
      </c>
      <c r="BF3137" t="s">
        <v>438</v>
      </c>
      <c r="BG3137" t="s">
        <v>439</v>
      </c>
      <c r="BH3137" t="s">
        <v>440</v>
      </c>
      <c r="BI3137">
        <v>8</v>
      </c>
      <c r="BK3137" s="1">
        <v>45931</v>
      </c>
      <c r="BL3137" s="1">
        <v>46295</v>
      </c>
      <c r="BO3137">
        <v>35</v>
      </c>
      <c r="BP3137">
        <v>0</v>
      </c>
      <c r="BQ3137">
        <v>7</v>
      </c>
      <c r="BR3137">
        <v>7</v>
      </c>
      <c r="BS3137">
        <v>7</v>
      </c>
      <c r="BT3137">
        <v>7</v>
      </c>
      <c r="BU3137">
        <v>7</v>
      </c>
      <c r="BV3137">
        <v>0</v>
      </c>
      <c r="BW3137" t="str">
        <f>"9:00 AM"</f>
        <v>9:00 AM</v>
      </c>
      <c r="BX3137" t="str">
        <f>"5:00 PM"</f>
        <v>5:00 PM</v>
      </c>
      <c r="BY3137" t="s">
        <v>133</v>
      </c>
      <c r="BZ3137">
        <v>0</v>
      </c>
      <c r="CA3137">
        <v>3</v>
      </c>
      <c r="CB3137" t="s">
        <v>117</v>
      </c>
      <c r="CD3137" s="2" t="s">
        <v>441</v>
      </c>
      <c r="CE3137" t="s">
        <v>430</v>
      </c>
      <c r="CF3137" t="s">
        <v>431</v>
      </c>
      <c r="CG3137" t="s">
        <v>120</v>
      </c>
      <c r="CH3137" t="s">
        <v>121</v>
      </c>
      <c r="CI3137" s="6">
        <v>96950</v>
      </c>
      <c r="CJ3137" s="10">
        <v>7.84</v>
      </c>
      <c r="CK3137" s="10">
        <v>7.84</v>
      </c>
      <c r="CL3137" s="10">
        <v>11.76</v>
      </c>
      <c r="CM3137" s="10">
        <v>11.76</v>
      </c>
      <c r="CN3137" t="s">
        <v>137</v>
      </c>
      <c r="CP3137" t="s">
        <v>138</v>
      </c>
      <c r="CR3137" t="s">
        <v>117</v>
      </c>
      <c r="CS3137" t="s">
        <v>139</v>
      </c>
      <c r="CT3137" t="s">
        <v>139</v>
      </c>
      <c r="CU3137" t="s">
        <v>139</v>
      </c>
      <c r="CV3137" t="s">
        <v>140</v>
      </c>
      <c r="CW3137" t="s">
        <v>139</v>
      </c>
      <c r="CX3137" t="s">
        <v>139</v>
      </c>
      <c r="CY3137" t="s">
        <v>442</v>
      </c>
      <c r="CZ3137" s="8">
        <v>16702858958</v>
      </c>
      <c r="DA3137" t="s">
        <v>437</v>
      </c>
      <c r="DB3137" t="s">
        <v>164</v>
      </c>
      <c r="DC3137" t="s">
        <v>139</v>
      </c>
      <c r="DD3137" t="s">
        <v>117</v>
      </c>
      <c r="DE3137" t="s">
        <v>433</v>
      </c>
      <c r="DF3137" t="s">
        <v>434</v>
      </c>
      <c r="DG3137" t="s">
        <v>443</v>
      </c>
      <c r="DH3137" t="s">
        <v>432</v>
      </c>
      <c r="DI3137" t="s">
        <v>444</v>
      </c>
      <c r="DJ3137" t="s">
        <v>437</v>
      </c>
    </row>
    <row r="3138" spans="1:114" ht="15" customHeight="1" x14ac:dyDescent="0.35">
      <c r="A3138" t="s">
        <v>4971</v>
      </c>
      <c r="B3138" t="s">
        <v>166</v>
      </c>
      <c r="C3138" s="1">
        <v>45827</v>
      </c>
      <c r="D3138" s="1">
        <v>45877</v>
      </c>
      <c r="E3138" t="s">
        <v>116</v>
      </c>
      <c r="F3138" s="1">
        <v>45929</v>
      </c>
      <c r="G3138" t="s">
        <v>117</v>
      </c>
      <c r="H3138" t="s">
        <v>117</v>
      </c>
      <c r="I3138" t="s">
        <v>117</v>
      </c>
      <c r="J3138" t="s">
        <v>428</v>
      </c>
      <c r="K3138" t="s">
        <v>4972</v>
      </c>
      <c r="L3138" t="s">
        <v>430</v>
      </c>
      <c r="M3138" t="s">
        <v>431</v>
      </c>
      <c r="N3138" t="s">
        <v>120</v>
      </c>
      <c r="O3138" t="s">
        <v>121</v>
      </c>
      <c r="P3138" s="6">
        <v>96950</v>
      </c>
      <c r="Q3138" t="s">
        <v>122</v>
      </c>
      <c r="S3138" s="8">
        <v>16702858958</v>
      </c>
      <c r="U3138" t="s">
        <v>432</v>
      </c>
      <c r="V3138">
        <v>237990</v>
      </c>
      <c r="W3138" t="s">
        <v>124</v>
      </c>
      <c r="Y3138" t="s">
        <v>433</v>
      </c>
      <c r="Z3138" t="s">
        <v>434</v>
      </c>
      <c r="AA3138" t="s">
        <v>435</v>
      </c>
      <c r="AB3138" t="s">
        <v>436</v>
      </c>
      <c r="AC3138" t="s">
        <v>430</v>
      </c>
      <c r="AD3138" t="s">
        <v>431</v>
      </c>
      <c r="AE3138" t="s">
        <v>120</v>
      </c>
      <c r="AF3138" t="s">
        <v>121</v>
      </c>
      <c r="AG3138" s="6">
        <v>96950</v>
      </c>
      <c r="AH3138" t="s">
        <v>122</v>
      </c>
      <c r="AJ3138" s="8">
        <v>16702858958</v>
      </c>
      <c r="AL3138" t="s">
        <v>437</v>
      </c>
      <c r="BE3138" t="str">
        <f>"49-9071.00"</f>
        <v>49-9071.00</v>
      </c>
      <c r="BF3138" t="s">
        <v>156</v>
      </c>
      <c r="BG3138" t="s">
        <v>987</v>
      </c>
      <c r="BH3138" t="s">
        <v>423</v>
      </c>
      <c r="BI3138">
        <v>8</v>
      </c>
      <c r="BK3138" s="1">
        <v>45931</v>
      </c>
      <c r="BL3138" s="1">
        <v>46295</v>
      </c>
      <c r="BO3138">
        <v>35</v>
      </c>
      <c r="BP3138">
        <v>0</v>
      </c>
      <c r="BQ3138">
        <v>7</v>
      </c>
      <c r="BR3138">
        <v>7</v>
      </c>
      <c r="BS3138">
        <v>7</v>
      </c>
      <c r="BT3138">
        <v>7</v>
      </c>
      <c r="BU3138">
        <v>7</v>
      </c>
      <c r="BV3138">
        <v>0</v>
      </c>
      <c r="BW3138" t="str">
        <f>"9:00 AM"</f>
        <v>9:00 AM</v>
      </c>
      <c r="BX3138" t="str">
        <f>"5:00 PM"</f>
        <v>5:00 PM</v>
      </c>
      <c r="BY3138" t="s">
        <v>159</v>
      </c>
      <c r="BZ3138">
        <v>0</v>
      </c>
      <c r="CA3138">
        <v>24</v>
      </c>
      <c r="CB3138" t="s">
        <v>117</v>
      </c>
      <c r="CD3138" s="2" t="s">
        <v>2604</v>
      </c>
      <c r="CE3138" t="s">
        <v>430</v>
      </c>
      <c r="CF3138" t="s">
        <v>431</v>
      </c>
      <c r="CG3138" t="s">
        <v>120</v>
      </c>
      <c r="CH3138" t="s">
        <v>121</v>
      </c>
      <c r="CI3138" s="6">
        <v>96950</v>
      </c>
      <c r="CJ3138" s="10">
        <v>9.75</v>
      </c>
      <c r="CK3138" s="10">
        <v>9.75</v>
      </c>
      <c r="CL3138" s="10">
        <v>14.63</v>
      </c>
      <c r="CM3138" s="10">
        <v>14.63</v>
      </c>
      <c r="CN3138" t="s">
        <v>137</v>
      </c>
      <c r="CP3138" t="s">
        <v>138</v>
      </c>
      <c r="CR3138" t="s">
        <v>117</v>
      </c>
      <c r="CS3138" t="s">
        <v>139</v>
      </c>
      <c r="CT3138" t="s">
        <v>139</v>
      </c>
      <c r="CU3138" t="s">
        <v>139</v>
      </c>
      <c r="CV3138" t="s">
        <v>140</v>
      </c>
      <c r="CW3138" t="s">
        <v>139</v>
      </c>
      <c r="CX3138" t="s">
        <v>139</v>
      </c>
      <c r="CY3138" t="s">
        <v>688</v>
      </c>
      <c r="CZ3138" s="8">
        <v>16702858958</v>
      </c>
      <c r="DA3138" t="s">
        <v>437</v>
      </c>
      <c r="DB3138" t="s">
        <v>164</v>
      </c>
      <c r="DC3138" t="s">
        <v>139</v>
      </c>
      <c r="DD3138" t="s">
        <v>117</v>
      </c>
      <c r="DE3138" t="s">
        <v>433</v>
      </c>
      <c r="DF3138" t="s">
        <v>434</v>
      </c>
      <c r="DG3138" t="s">
        <v>443</v>
      </c>
      <c r="DH3138" t="s">
        <v>432</v>
      </c>
      <c r="DI3138" t="s">
        <v>444</v>
      </c>
      <c r="DJ3138" t="s">
        <v>437</v>
      </c>
    </row>
    <row r="3139" spans="1:114" ht="15" customHeight="1" x14ac:dyDescent="0.35">
      <c r="A3139" t="s">
        <v>647</v>
      </c>
      <c r="B3139" t="s">
        <v>144</v>
      </c>
      <c r="C3139" s="1">
        <v>45827</v>
      </c>
      <c r="D3139" s="1">
        <v>45877</v>
      </c>
      <c r="E3139" t="s">
        <v>116</v>
      </c>
      <c r="F3139" s="1">
        <v>45929</v>
      </c>
      <c r="G3139" t="s">
        <v>139</v>
      </c>
      <c r="H3139" t="s">
        <v>117</v>
      </c>
      <c r="I3139" t="s">
        <v>117</v>
      </c>
      <c r="J3139" t="s">
        <v>648</v>
      </c>
      <c r="K3139" t="s">
        <v>649</v>
      </c>
      <c r="L3139" t="s">
        <v>650</v>
      </c>
      <c r="M3139" t="s">
        <v>651</v>
      </c>
      <c r="N3139" t="s">
        <v>120</v>
      </c>
      <c r="O3139" t="s">
        <v>121</v>
      </c>
      <c r="P3139" s="6">
        <v>96950</v>
      </c>
      <c r="Q3139" t="s">
        <v>122</v>
      </c>
      <c r="R3139" t="s">
        <v>652</v>
      </c>
      <c r="S3139" s="8">
        <v>16702351024</v>
      </c>
      <c r="U3139" t="s">
        <v>653</v>
      </c>
      <c r="V3139">
        <v>236116</v>
      </c>
      <c r="W3139" t="s">
        <v>124</v>
      </c>
      <c r="Y3139" t="s">
        <v>654</v>
      </c>
      <c r="Z3139" t="s">
        <v>655</v>
      </c>
      <c r="AA3139" t="s">
        <v>656</v>
      </c>
      <c r="AB3139" t="s">
        <v>657</v>
      </c>
      <c r="AC3139" t="s">
        <v>650</v>
      </c>
      <c r="AD3139" t="s">
        <v>651</v>
      </c>
      <c r="AE3139" t="s">
        <v>120</v>
      </c>
      <c r="AF3139" t="s">
        <v>121</v>
      </c>
      <c r="AG3139" s="6">
        <v>96950</v>
      </c>
      <c r="AH3139" t="s">
        <v>122</v>
      </c>
      <c r="AI3139" t="s">
        <v>652</v>
      </c>
      <c r="AJ3139" s="8">
        <v>16702351024</v>
      </c>
      <c r="AL3139" t="s">
        <v>658</v>
      </c>
      <c r="BE3139" t="str">
        <f>"13-2082.00"</f>
        <v>13-2082.00</v>
      </c>
      <c r="BF3139" t="s">
        <v>659</v>
      </c>
      <c r="BG3139" t="s">
        <v>660</v>
      </c>
      <c r="BH3139" t="s">
        <v>661</v>
      </c>
      <c r="BI3139">
        <v>1</v>
      </c>
      <c r="BJ3139">
        <v>1</v>
      </c>
      <c r="BK3139" s="1">
        <v>45931</v>
      </c>
      <c r="BL3139" s="1">
        <v>47026</v>
      </c>
      <c r="BM3139" s="1">
        <v>45931</v>
      </c>
      <c r="BN3139" s="1">
        <v>47026</v>
      </c>
      <c r="BO3139">
        <v>35</v>
      </c>
      <c r="BP3139">
        <v>5</v>
      </c>
      <c r="BQ3139">
        <v>5</v>
      </c>
      <c r="BR3139">
        <v>5</v>
      </c>
      <c r="BS3139">
        <v>5</v>
      </c>
      <c r="BT3139">
        <v>5</v>
      </c>
      <c r="BU3139">
        <v>5</v>
      </c>
      <c r="BV3139">
        <v>5</v>
      </c>
      <c r="BW3139" t="str">
        <f>"5:00 PM"</f>
        <v>5:00 PM</v>
      </c>
      <c r="BX3139" t="str">
        <f>"10:00 PM"</f>
        <v>10:00 PM</v>
      </c>
      <c r="BY3139" t="s">
        <v>133</v>
      </c>
      <c r="BZ3139">
        <v>0</v>
      </c>
      <c r="CA3139">
        <v>12</v>
      </c>
      <c r="CB3139" t="s">
        <v>117</v>
      </c>
      <c r="CD3139" t="s">
        <v>662</v>
      </c>
      <c r="CE3139" t="s">
        <v>663</v>
      </c>
      <c r="CF3139" t="s">
        <v>651</v>
      </c>
      <c r="CG3139" t="s">
        <v>120</v>
      </c>
      <c r="CH3139" t="s">
        <v>121</v>
      </c>
      <c r="CI3139" s="6">
        <v>96950</v>
      </c>
      <c r="CJ3139" s="10">
        <v>11.94</v>
      </c>
      <c r="CK3139" s="10">
        <v>12.5</v>
      </c>
      <c r="CL3139" s="10">
        <v>0</v>
      </c>
      <c r="CM3139" s="10">
        <v>0</v>
      </c>
      <c r="CN3139" t="s">
        <v>137</v>
      </c>
      <c r="CO3139" t="s">
        <v>140</v>
      </c>
      <c r="CP3139" t="s">
        <v>138</v>
      </c>
      <c r="CR3139" t="s">
        <v>117</v>
      </c>
      <c r="CS3139" t="s">
        <v>139</v>
      </c>
      <c r="CT3139" t="s">
        <v>139</v>
      </c>
      <c r="CU3139" t="s">
        <v>140</v>
      </c>
      <c r="CV3139" t="s">
        <v>140</v>
      </c>
      <c r="CW3139" t="s">
        <v>139</v>
      </c>
      <c r="CX3139" t="s">
        <v>140</v>
      </c>
      <c r="CY3139" t="s">
        <v>664</v>
      </c>
      <c r="CZ3139" s="8">
        <v>16702351024</v>
      </c>
      <c r="DA3139" t="s">
        <v>658</v>
      </c>
      <c r="DB3139" t="s">
        <v>140</v>
      </c>
      <c r="DC3139" t="s">
        <v>139</v>
      </c>
      <c r="DD3139" t="s">
        <v>117</v>
      </c>
    </row>
    <row r="3140" spans="1:114" ht="15" customHeight="1" x14ac:dyDescent="0.35">
      <c r="A3140" t="s">
        <v>13553</v>
      </c>
      <c r="B3140" t="s">
        <v>166</v>
      </c>
      <c r="C3140" s="1">
        <v>45828</v>
      </c>
      <c r="D3140" s="1">
        <v>45877</v>
      </c>
      <c r="E3140" t="s">
        <v>116</v>
      </c>
      <c r="F3140" s="1">
        <v>45930</v>
      </c>
      <c r="G3140" t="s">
        <v>117</v>
      </c>
      <c r="H3140" t="s">
        <v>117</v>
      </c>
      <c r="I3140" t="s">
        <v>117</v>
      </c>
      <c r="J3140" t="s">
        <v>11628</v>
      </c>
      <c r="K3140" t="s">
        <v>11629</v>
      </c>
      <c r="L3140" t="s">
        <v>11630</v>
      </c>
      <c r="N3140" t="s">
        <v>136</v>
      </c>
      <c r="O3140" t="s">
        <v>121</v>
      </c>
      <c r="P3140" s="6">
        <v>96950</v>
      </c>
      <c r="Q3140" t="s">
        <v>122</v>
      </c>
      <c r="S3140" s="8">
        <v>16702346108</v>
      </c>
      <c r="T3140">
        <v>7723</v>
      </c>
      <c r="U3140" t="s">
        <v>11631</v>
      </c>
      <c r="V3140">
        <v>531110</v>
      </c>
      <c r="W3140" t="s">
        <v>124</v>
      </c>
      <c r="Y3140" t="s">
        <v>11632</v>
      </c>
      <c r="Z3140" t="s">
        <v>11633</v>
      </c>
      <c r="AA3140" t="s">
        <v>4406</v>
      </c>
      <c r="AB3140" t="s">
        <v>205</v>
      </c>
      <c r="AC3140" t="s">
        <v>11630</v>
      </c>
      <c r="AE3140" t="s">
        <v>136</v>
      </c>
      <c r="AF3140" t="s">
        <v>121</v>
      </c>
      <c r="AG3140" s="6">
        <v>96950</v>
      </c>
      <c r="AH3140" t="s">
        <v>122</v>
      </c>
      <c r="AJ3140" s="8">
        <v>16702346108</v>
      </c>
      <c r="AK3140">
        <v>7723</v>
      </c>
      <c r="AL3140" t="s">
        <v>11634</v>
      </c>
      <c r="BE3140" t="str">
        <f>"49-9071.00"</f>
        <v>49-9071.00</v>
      </c>
      <c r="BF3140" t="s">
        <v>156</v>
      </c>
      <c r="BG3140" t="s">
        <v>11635</v>
      </c>
      <c r="BH3140" t="s">
        <v>4780</v>
      </c>
      <c r="BI3140">
        <v>1</v>
      </c>
      <c r="BK3140" s="1">
        <v>45932</v>
      </c>
      <c r="BL3140" s="1">
        <v>46296</v>
      </c>
      <c r="BO3140">
        <v>40</v>
      </c>
      <c r="BP3140">
        <v>0</v>
      </c>
      <c r="BQ3140">
        <v>8</v>
      </c>
      <c r="BR3140">
        <v>8</v>
      </c>
      <c r="BS3140">
        <v>8</v>
      </c>
      <c r="BT3140">
        <v>8</v>
      </c>
      <c r="BU3140">
        <v>8</v>
      </c>
      <c r="BV3140">
        <v>0</v>
      </c>
      <c r="BW3140" t="str">
        <f>"8:00 AM"</f>
        <v>8:00 AM</v>
      </c>
      <c r="BX3140" t="str">
        <f>"5:00 PM"</f>
        <v>5:00 PM</v>
      </c>
      <c r="BY3140" t="s">
        <v>159</v>
      </c>
      <c r="BZ3140">
        <v>0</v>
      </c>
      <c r="CA3140">
        <v>24</v>
      </c>
      <c r="CB3140" t="s">
        <v>117</v>
      </c>
      <c r="CD3140" t="s">
        <v>11636</v>
      </c>
      <c r="CE3140" t="s">
        <v>11637</v>
      </c>
      <c r="CG3140" t="s">
        <v>136</v>
      </c>
      <c r="CH3140" t="s">
        <v>121</v>
      </c>
      <c r="CI3140" s="6">
        <v>96950</v>
      </c>
      <c r="CJ3140" s="10">
        <v>9.75</v>
      </c>
      <c r="CK3140" s="10">
        <v>9.75</v>
      </c>
      <c r="CL3140" s="10">
        <v>14.62</v>
      </c>
      <c r="CM3140" s="10">
        <v>14.62</v>
      </c>
      <c r="CN3140" t="s">
        <v>137</v>
      </c>
      <c r="CO3140" t="s">
        <v>140</v>
      </c>
      <c r="CP3140" t="s">
        <v>138</v>
      </c>
      <c r="CR3140" t="s">
        <v>139</v>
      </c>
      <c r="CS3140" t="s">
        <v>139</v>
      </c>
      <c r="CT3140" t="s">
        <v>139</v>
      </c>
      <c r="CU3140" t="s">
        <v>139</v>
      </c>
      <c r="CV3140" t="s">
        <v>140</v>
      </c>
      <c r="CW3140" t="s">
        <v>139</v>
      </c>
      <c r="CX3140" t="s">
        <v>140</v>
      </c>
      <c r="CY3140" t="s">
        <v>140</v>
      </c>
      <c r="CZ3140" s="8">
        <v>16702346108</v>
      </c>
      <c r="DA3140" t="s">
        <v>13554</v>
      </c>
      <c r="DB3140" t="s">
        <v>140</v>
      </c>
      <c r="DC3140" t="s">
        <v>139</v>
      </c>
      <c r="DD3140" t="s">
        <v>117</v>
      </c>
    </row>
    <row r="3141" spans="1:114" ht="15" customHeight="1" x14ac:dyDescent="0.35">
      <c r="A3141" t="s">
        <v>15063</v>
      </c>
      <c r="B3141" t="s">
        <v>144</v>
      </c>
      <c r="C3141" s="1">
        <v>45830</v>
      </c>
      <c r="D3141" s="1">
        <v>45877</v>
      </c>
      <c r="E3141" t="s">
        <v>211</v>
      </c>
      <c r="G3141" t="s">
        <v>117</v>
      </c>
      <c r="H3141" t="s">
        <v>117</v>
      </c>
      <c r="I3141" t="s">
        <v>117</v>
      </c>
      <c r="J3141" t="s">
        <v>6574</v>
      </c>
      <c r="K3141" t="s">
        <v>6575</v>
      </c>
      <c r="L3141" t="s">
        <v>6576</v>
      </c>
      <c r="M3141" t="s">
        <v>531</v>
      </c>
      <c r="N3141" t="s">
        <v>120</v>
      </c>
      <c r="O3141" t="s">
        <v>121</v>
      </c>
      <c r="P3141" s="6">
        <v>96950</v>
      </c>
      <c r="Q3141" t="s">
        <v>122</v>
      </c>
      <c r="S3141" s="8">
        <v>16709898771</v>
      </c>
      <c r="U3141" t="s">
        <v>6577</v>
      </c>
      <c r="V3141">
        <v>236116</v>
      </c>
      <c r="W3141" t="s">
        <v>124</v>
      </c>
      <c r="Y3141" t="s">
        <v>6578</v>
      </c>
      <c r="Z3141" t="s">
        <v>6579</v>
      </c>
      <c r="AA3141" t="s">
        <v>6580</v>
      </c>
      <c r="AB3141" t="s">
        <v>189</v>
      </c>
      <c r="AC3141" t="s">
        <v>6576</v>
      </c>
      <c r="AD3141" t="s">
        <v>531</v>
      </c>
      <c r="AE3141" t="s">
        <v>120</v>
      </c>
      <c r="AF3141" t="s">
        <v>121</v>
      </c>
      <c r="AG3141" s="6">
        <v>96950</v>
      </c>
      <c r="AH3141" t="s">
        <v>122</v>
      </c>
      <c r="AJ3141" s="8">
        <v>16709898771</v>
      </c>
      <c r="AL3141" t="s">
        <v>6581</v>
      </c>
      <c r="BE3141" t="str">
        <f>"49-9071.00"</f>
        <v>49-9071.00</v>
      </c>
      <c r="BF3141" t="s">
        <v>156</v>
      </c>
      <c r="BG3141" t="s">
        <v>6582</v>
      </c>
      <c r="BH3141" t="s">
        <v>3102</v>
      </c>
      <c r="BI3141">
        <v>10</v>
      </c>
      <c r="BJ3141">
        <v>10</v>
      </c>
      <c r="BK3141" s="1">
        <v>45931</v>
      </c>
      <c r="BL3141" s="1">
        <v>46295</v>
      </c>
      <c r="BM3141" s="1">
        <v>45931</v>
      </c>
      <c r="BN3141" s="1">
        <v>46295</v>
      </c>
      <c r="BO3141">
        <v>35</v>
      </c>
      <c r="BP3141">
        <v>0</v>
      </c>
      <c r="BQ3141">
        <v>7</v>
      </c>
      <c r="BR3141">
        <v>7</v>
      </c>
      <c r="BS3141">
        <v>7</v>
      </c>
      <c r="BT3141">
        <v>7</v>
      </c>
      <c r="BU3141">
        <v>7</v>
      </c>
      <c r="BV3141">
        <v>0</v>
      </c>
      <c r="BW3141" t="str">
        <f>"8:00 AM"</f>
        <v>8:00 AM</v>
      </c>
      <c r="BX3141" t="str">
        <f>"5:00 PM"</f>
        <v>5:00 PM</v>
      </c>
      <c r="BY3141" t="s">
        <v>133</v>
      </c>
      <c r="BZ3141">
        <v>0</v>
      </c>
      <c r="CA3141">
        <v>12</v>
      </c>
      <c r="CB3141" t="s">
        <v>117</v>
      </c>
      <c r="CD3141" s="2" t="s">
        <v>6583</v>
      </c>
      <c r="CE3141" t="s">
        <v>1460</v>
      </c>
      <c r="CF3141" t="s">
        <v>531</v>
      </c>
      <c r="CG3141" t="s">
        <v>120</v>
      </c>
      <c r="CH3141" t="s">
        <v>121</v>
      </c>
      <c r="CI3141" s="6">
        <v>96950</v>
      </c>
      <c r="CJ3141" s="10">
        <v>9.75</v>
      </c>
      <c r="CK3141" s="10">
        <v>9.75</v>
      </c>
      <c r="CL3141" s="10">
        <v>0</v>
      </c>
      <c r="CM3141" s="10">
        <v>0</v>
      </c>
      <c r="CN3141" t="s">
        <v>137</v>
      </c>
      <c r="CO3141" t="s">
        <v>194</v>
      </c>
      <c r="CP3141" t="s">
        <v>209</v>
      </c>
      <c r="CR3141" t="s">
        <v>139</v>
      </c>
      <c r="CS3141" t="s">
        <v>139</v>
      </c>
      <c r="CT3141" t="s">
        <v>140</v>
      </c>
      <c r="CU3141" t="s">
        <v>140</v>
      </c>
      <c r="CV3141" t="s">
        <v>140</v>
      </c>
      <c r="CW3141" t="s">
        <v>139</v>
      </c>
      <c r="CX3141" t="s">
        <v>140</v>
      </c>
      <c r="CY3141" t="s">
        <v>1002</v>
      </c>
      <c r="CZ3141" s="8">
        <v>16709898771</v>
      </c>
      <c r="DA3141" t="s">
        <v>6581</v>
      </c>
      <c r="DB3141" t="s">
        <v>164</v>
      </c>
      <c r="DC3141" t="s">
        <v>139</v>
      </c>
      <c r="DD3141" t="s">
        <v>117</v>
      </c>
    </row>
    <row r="3142" spans="1:114" ht="15" customHeight="1" x14ac:dyDescent="0.35">
      <c r="A3142" t="s">
        <v>7778</v>
      </c>
      <c r="B3142" t="s">
        <v>144</v>
      </c>
      <c r="C3142" s="1">
        <v>45830</v>
      </c>
      <c r="D3142" s="1">
        <v>45877</v>
      </c>
      <c r="E3142" t="s">
        <v>116</v>
      </c>
      <c r="F3142" s="1">
        <v>45929</v>
      </c>
      <c r="G3142" t="s">
        <v>117</v>
      </c>
      <c r="H3142" t="s">
        <v>117</v>
      </c>
      <c r="I3142" t="s">
        <v>117</v>
      </c>
      <c r="J3142" t="s">
        <v>6574</v>
      </c>
      <c r="K3142" t="s">
        <v>6575</v>
      </c>
      <c r="L3142" t="s">
        <v>6576</v>
      </c>
      <c r="M3142" t="s">
        <v>531</v>
      </c>
      <c r="N3142" t="s">
        <v>120</v>
      </c>
      <c r="O3142" t="s">
        <v>121</v>
      </c>
      <c r="P3142" s="6">
        <v>96950</v>
      </c>
      <c r="Q3142" t="s">
        <v>122</v>
      </c>
      <c r="S3142" s="8">
        <v>16709898771</v>
      </c>
      <c r="U3142" t="s">
        <v>6577</v>
      </c>
      <c r="V3142">
        <v>236116</v>
      </c>
      <c r="W3142" t="s">
        <v>124</v>
      </c>
      <c r="Y3142" t="s">
        <v>6578</v>
      </c>
      <c r="Z3142" t="s">
        <v>6579</v>
      </c>
      <c r="AA3142" t="s">
        <v>6580</v>
      </c>
      <c r="AB3142" t="s">
        <v>189</v>
      </c>
      <c r="AC3142" t="s">
        <v>6576</v>
      </c>
      <c r="AD3142" t="s">
        <v>531</v>
      </c>
      <c r="AE3142" t="s">
        <v>120</v>
      </c>
      <c r="AF3142" t="s">
        <v>121</v>
      </c>
      <c r="AG3142" s="6">
        <v>96950</v>
      </c>
      <c r="AH3142" t="s">
        <v>122</v>
      </c>
      <c r="AJ3142" s="8">
        <v>16709898771</v>
      </c>
      <c r="AL3142" t="s">
        <v>6581</v>
      </c>
      <c r="BE3142" t="str">
        <f>"49-9071.00"</f>
        <v>49-9071.00</v>
      </c>
      <c r="BF3142" t="s">
        <v>156</v>
      </c>
      <c r="BG3142" t="s">
        <v>6582</v>
      </c>
      <c r="BH3142" t="s">
        <v>3102</v>
      </c>
      <c r="BI3142">
        <v>10</v>
      </c>
      <c r="BJ3142">
        <v>10</v>
      </c>
      <c r="BK3142" s="1">
        <v>45931</v>
      </c>
      <c r="BL3142" s="1">
        <v>46295</v>
      </c>
      <c r="BM3142" s="1">
        <v>45931</v>
      </c>
      <c r="BN3142" s="1">
        <v>46295</v>
      </c>
      <c r="BO3142">
        <v>35</v>
      </c>
      <c r="BP3142">
        <v>0</v>
      </c>
      <c r="BQ3142">
        <v>7</v>
      </c>
      <c r="BR3142">
        <v>7</v>
      </c>
      <c r="BS3142">
        <v>7</v>
      </c>
      <c r="BT3142">
        <v>7</v>
      </c>
      <c r="BU3142">
        <v>7</v>
      </c>
      <c r="BV3142">
        <v>0</v>
      </c>
      <c r="BW3142" t="str">
        <f>"8:00 AM"</f>
        <v>8:00 AM</v>
      </c>
      <c r="BX3142" t="str">
        <f>"5:00 PM"</f>
        <v>5:00 PM</v>
      </c>
      <c r="BY3142" t="s">
        <v>133</v>
      </c>
      <c r="BZ3142">
        <v>0</v>
      </c>
      <c r="CA3142">
        <v>12</v>
      </c>
      <c r="CB3142" t="s">
        <v>117</v>
      </c>
      <c r="CD3142" s="2" t="s">
        <v>7779</v>
      </c>
      <c r="CE3142" t="s">
        <v>1460</v>
      </c>
      <c r="CF3142" t="s">
        <v>531</v>
      </c>
      <c r="CG3142" t="s">
        <v>120</v>
      </c>
      <c r="CH3142" t="s">
        <v>121</v>
      </c>
      <c r="CI3142" s="6">
        <v>96950</v>
      </c>
      <c r="CJ3142" s="10">
        <v>9.75</v>
      </c>
      <c r="CK3142" s="10">
        <v>9.75</v>
      </c>
      <c r="CL3142" s="10">
        <v>0</v>
      </c>
      <c r="CM3142" s="10">
        <v>0</v>
      </c>
      <c r="CN3142" t="s">
        <v>137</v>
      </c>
      <c r="CP3142" t="s">
        <v>209</v>
      </c>
      <c r="CR3142" t="s">
        <v>139</v>
      </c>
      <c r="CS3142" t="s">
        <v>139</v>
      </c>
      <c r="CT3142" t="s">
        <v>140</v>
      </c>
      <c r="CU3142" t="s">
        <v>140</v>
      </c>
      <c r="CV3142" t="s">
        <v>140</v>
      </c>
      <c r="CW3142" t="s">
        <v>139</v>
      </c>
      <c r="CX3142" t="s">
        <v>140</v>
      </c>
      <c r="CY3142" t="s">
        <v>1002</v>
      </c>
      <c r="CZ3142" s="8">
        <v>16709898771</v>
      </c>
      <c r="DA3142" t="s">
        <v>6581</v>
      </c>
      <c r="DB3142" t="s">
        <v>164</v>
      </c>
      <c r="DC3142" t="s">
        <v>139</v>
      </c>
      <c r="DD3142" t="s">
        <v>117</v>
      </c>
    </row>
    <row r="3143" spans="1:114" ht="15" customHeight="1" x14ac:dyDescent="0.35">
      <c r="A3143" t="s">
        <v>16279</v>
      </c>
      <c r="B3143" t="s">
        <v>144</v>
      </c>
      <c r="C3143" s="1">
        <v>45831</v>
      </c>
      <c r="D3143" s="1">
        <v>45877</v>
      </c>
      <c r="E3143" t="s">
        <v>211</v>
      </c>
      <c r="G3143" t="s">
        <v>117</v>
      </c>
      <c r="H3143" t="s">
        <v>117</v>
      </c>
      <c r="I3143" t="s">
        <v>117</v>
      </c>
      <c r="J3143" t="s">
        <v>145</v>
      </c>
      <c r="K3143" t="s">
        <v>146</v>
      </c>
      <c r="L3143" t="s">
        <v>3283</v>
      </c>
      <c r="M3143" t="s">
        <v>148</v>
      </c>
      <c r="N3143" t="s">
        <v>120</v>
      </c>
      <c r="O3143" t="s">
        <v>121</v>
      </c>
      <c r="P3143" s="6">
        <v>96950</v>
      </c>
      <c r="Q3143" t="s">
        <v>122</v>
      </c>
      <c r="S3143" s="8">
        <v>16702352883</v>
      </c>
      <c r="U3143" t="s">
        <v>149</v>
      </c>
      <c r="V3143">
        <v>56132</v>
      </c>
      <c r="W3143" t="s">
        <v>150</v>
      </c>
      <c r="X3143" t="s">
        <v>139</v>
      </c>
      <c r="Y3143" t="s">
        <v>151</v>
      </c>
      <c r="Z3143" t="s">
        <v>152</v>
      </c>
      <c r="AA3143" t="s">
        <v>153</v>
      </c>
      <c r="AB3143" t="s">
        <v>154</v>
      </c>
      <c r="AC3143" t="s">
        <v>3283</v>
      </c>
      <c r="AD3143" t="s">
        <v>148</v>
      </c>
      <c r="AE3143" t="s">
        <v>120</v>
      </c>
      <c r="AF3143" t="s">
        <v>121</v>
      </c>
      <c r="AG3143" s="6">
        <v>96950</v>
      </c>
      <c r="AH3143" t="s">
        <v>122</v>
      </c>
      <c r="AJ3143" s="8">
        <v>16702352883</v>
      </c>
      <c r="AL3143" t="s">
        <v>155</v>
      </c>
      <c r="BE3143" t="str">
        <f>"51-9198.00"</f>
        <v>51-9198.00</v>
      </c>
      <c r="BF3143" t="s">
        <v>1393</v>
      </c>
      <c r="BG3143" t="s">
        <v>7632</v>
      </c>
      <c r="BH3143" t="s">
        <v>6965</v>
      </c>
      <c r="BI3143">
        <v>5</v>
      </c>
      <c r="BJ3143">
        <v>5</v>
      </c>
      <c r="BK3143" s="1">
        <v>45920</v>
      </c>
      <c r="BL3143" s="1">
        <v>46284</v>
      </c>
      <c r="BM3143" s="1">
        <v>45920</v>
      </c>
      <c r="BN3143" s="1">
        <v>46284</v>
      </c>
      <c r="BO3143">
        <v>35</v>
      </c>
      <c r="BP3143">
        <v>0</v>
      </c>
      <c r="BQ3143">
        <v>7</v>
      </c>
      <c r="BR3143">
        <v>7</v>
      </c>
      <c r="BS3143">
        <v>7</v>
      </c>
      <c r="BT3143">
        <v>7</v>
      </c>
      <c r="BU3143">
        <v>7</v>
      </c>
      <c r="BV3143">
        <v>0</v>
      </c>
      <c r="BW3143" t="str">
        <f>"8:00 AM"</f>
        <v>8:00 AM</v>
      </c>
      <c r="BX3143" t="str">
        <f>"4:00 PM"</f>
        <v>4:00 PM</v>
      </c>
      <c r="BY3143" t="s">
        <v>159</v>
      </c>
      <c r="BZ3143">
        <v>0</v>
      </c>
      <c r="CA3143">
        <v>6</v>
      </c>
      <c r="CB3143" t="s">
        <v>117</v>
      </c>
      <c r="CD3143" t="s">
        <v>16280</v>
      </c>
      <c r="CE3143" t="s">
        <v>147</v>
      </c>
      <c r="CF3143" t="s">
        <v>161</v>
      </c>
      <c r="CG3143" t="s">
        <v>120</v>
      </c>
      <c r="CH3143" t="s">
        <v>121</v>
      </c>
      <c r="CI3143" s="6">
        <v>96950</v>
      </c>
      <c r="CJ3143" s="10">
        <v>8.23</v>
      </c>
      <c r="CK3143" s="10">
        <v>8.23</v>
      </c>
      <c r="CL3143" s="10">
        <v>12.35</v>
      </c>
      <c r="CM3143" s="10">
        <v>12.35</v>
      </c>
      <c r="CN3143" t="s">
        <v>137</v>
      </c>
      <c r="CO3143" t="s">
        <v>162</v>
      </c>
      <c r="CP3143" t="s">
        <v>138</v>
      </c>
      <c r="CR3143" t="s">
        <v>117</v>
      </c>
      <c r="CS3143" t="s">
        <v>139</v>
      </c>
      <c r="CT3143" t="s">
        <v>140</v>
      </c>
      <c r="CU3143" t="s">
        <v>139</v>
      </c>
      <c r="CV3143" t="s">
        <v>140</v>
      </c>
      <c r="CW3143" t="s">
        <v>139</v>
      </c>
      <c r="CX3143" t="s">
        <v>140</v>
      </c>
      <c r="CY3143" t="s">
        <v>163</v>
      </c>
      <c r="CZ3143" s="8">
        <v>16702352883</v>
      </c>
      <c r="DA3143" t="s">
        <v>155</v>
      </c>
      <c r="DB3143" t="s">
        <v>164</v>
      </c>
      <c r="DC3143" t="s">
        <v>139</v>
      </c>
      <c r="DD3143" t="s">
        <v>139</v>
      </c>
    </row>
    <row r="3144" spans="1:114" ht="15" customHeight="1" x14ac:dyDescent="0.35">
      <c r="A3144" t="s">
        <v>13582</v>
      </c>
      <c r="B3144" t="s">
        <v>166</v>
      </c>
      <c r="C3144" s="1">
        <v>45831</v>
      </c>
      <c r="D3144" s="1">
        <v>45877</v>
      </c>
      <c r="E3144" t="s">
        <v>116</v>
      </c>
      <c r="F3144" s="1">
        <v>45929</v>
      </c>
      <c r="G3144" t="s">
        <v>139</v>
      </c>
      <c r="H3144" t="s">
        <v>117</v>
      </c>
      <c r="I3144" t="s">
        <v>117</v>
      </c>
      <c r="J3144" t="s">
        <v>11951</v>
      </c>
      <c r="K3144" t="s">
        <v>11952</v>
      </c>
      <c r="L3144" t="s">
        <v>11953</v>
      </c>
      <c r="N3144" t="s">
        <v>222</v>
      </c>
      <c r="O3144" t="s">
        <v>121</v>
      </c>
      <c r="P3144" s="6">
        <v>96951</v>
      </c>
      <c r="Q3144" t="s">
        <v>122</v>
      </c>
      <c r="S3144" s="8">
        <v>16705323394</v>
      </c>
      <c r="U3144" t="s">
        <v>8860</v>
      </c>
      <c r="V3144">
        <v>45711</v>
      </c>
      <c r="W3144" t="s">
        <v>124</v>
      </c>
      <c r="Y3144" t="s">
        <v>8861</v>
      </c>
      <c r="Z3144" t="s">
        <v>8862</v>
      </c>
      <c r="AB3144" t="s">
        <v>1656</v>
      </c>
      <c r="AC3144" t="s">
        <v>11953</v>
      </c>
      <c r="AE3144" t="s">
        <v>222</v>
      </c>
      <c r="AF3144" t="s">
        <v>121</v>
      </c>
      <c r="AG3144" s="6">
        <v>96951</v>
      </c>
      <c r="AH3144" t="s">
        <v>122</v>
      </c>
      <c r="AJ3144" s="8">
        <v>16705323394</v>
      </c>
      <c r="AL3144" t="s">
        <v>8863</v>
      </c>
      <c r="BE3144" t="str">
        <f>"53-7065.00"</f>
        <v>53-7065.00</v>
      </c>
      <c r="BF3144" t="s">
        <v>255</v>
      </c>
      <c r="BG3144" t="s">
        <v>11954</v>
      </c>
      <c r="BH3144" t="s">
        <v>11955</v>
      </c>
      <c r="BI3144">
        <v>2</v>
      </c>
      <c r="BK3144" s="1">
        <v>45931</v>
      </c>
      <c r="BL3144" s="1">
        <v>47026</v>
      </c>
      <c r="BO3144">
        <v>35</v>
      </c>
      <c r="BP3144">
        <v>5</v>
      </c>
      <c r="BQ3144">
        <v>5</v>
      </c>
      <c r="BR3144">
        <v>5</v>
      </c>
      <c r="BS3144">
        <v>5</v>
      </c>
      <c r="BT3144">
        <v>5</v>
      </c>
      <c r="BU3144">
        <v>5</v>
      </c>
      <c r="BV3144">
        <v>5</v>
      </c>
      <c r="BW3144" t="str">
        <f>"6:30 AM"</f>
        <v>6:30 AM</v>
      </c>
      <c r="BX3144" t="str">
        <f>"11:30 AM"</f>
        <v>11:30 AM</v>
      </c>
      <c r="BY3144" t="s">
        <v>159</v>
      </c>
      <c r="BZ3144">
        <v>0</v>
      </c>
      <c r="CA3144">
        <v>12</v>
      </c>
      <c r="CB3144" t="s">
        <v>117</v>
      </c>
      <c r="CD3144" s="2" t="s">
        <v>11956</v>
      </c>
      <c r="CE3144" t="s">
        <v>8859</v>
      </c>
      <c r="CG3144" t="s">
        <v>222</v>
      </c>
      <c r="CH3144" t="s">
        <v>121</v>
      </c>
      <c r="CI3144" s="6">
        <v>96951</v>
      </c>
      <c r="CJ3144" s="10">
        <v>8.86</v>
      </c>
      <c r="CK3144" s="10">
        <v>8.86</v>
      </c>
      <c r="CN3144" t="s">
        <v>137</v>
      </c>
      <c r="CP3144" t="s">
        <v>138</v>
      </c>
      <c r="CR3144" t="s">
        <v>117</v>
      </c>
      <c r="CS3144" t="s">
        <v>139</v>
      </c>
      <c r="CT3144" t="s">
        <v>140</v>
      </c>
      <c r="CU3144" t="s">
        <v>140</v>
      </c>
      <c r="CV3144" t="s">
        <v>140</v>
      </c>
      <c r="CW3144" t="s">
        <v>139</v>
      </c>
      <c r="CX3144" t="s">
        <v>140</v>
      </c>
      <c r="CY3144" t="s">
        <v>13583</v>
      </c>
      <c r="CZ3144" s="8">
        <v>16705323394</v>
      </c>
      <c r="DA3144" t="s">
        <v>11957</v>
      </c>
      <c r="DB3144" t="s">
        <v>140</v>
      </c>
      <c r="DC3144" t="s">
        <v>139</v>
      </c>
      <c r="DD3144" t="s">
        <v>117</v>
      </c>
    </row>
    <row r="3145" spans="1:114" ht="15" customHeight="1" x14ac:dyDescent="0.35">
      <c r="A3145" t="s">
        <v>15049</v>
      </c>
      <c r="B3145" t="s">
        <v>166</v>
      </c>
      <c r="C3145" s="1">
        <v>45838</v>
      </c>
      <c r="D3145" s="1">
        <v>45877</v>
      </c>
      <c r="E3145" t="s">
        <v>116</v>
      </c>
      <c r="F3145" s="1">
        <v>45929</v>
      </c>
      <c r="G3145" t="s">
        <v>139</v>
      </c>
      <c r="H3145" t="s">
        <v>117</v>
      </c>
      <c r="I3145" t="s">
        <v>117</v>
      </c>
      <c r="J3145" t="s">
        <v>3125</v>
      </c>
      <c r="K3145" t="s">
        <v>3126</v>
      </c>
      <c r="L3145" t="s">
        <v>1260</v>
      </c>
      <c r="M3145" t="s">
        <v>3127</v>
      </c>
      <c r="N3145" t="s">
        <v>120</v>
      </c>
      <c r="O3145" t="s">
        <v>121</v>
      </c>
      <c r="P3145" s="6">
        <v>96950</v>
      </c>
      <c r="Q3145" t="s">
        <v>122</v>
      </c>
      <c r="R3145" t="s">
        <v>1488</v>
      </c>
      <c r="S3145" s="8">
        <v>16702881463</v>
      </c>
      <c r="U3145" t="s">
        <v>3128</v>
      </c>
      <c r="V3145">
        <v>561320</v>
      </c>
      <c r="W3145" t="s">
        <v>124</v>
      </c>
      <c r="Y3145" t="s">
        <v>1263</v>
      </c>
      <c r="Z3145" t="s">
        <v>1264</v>
      </c>
      <c r="AA3145" t="s">
        <v>1265</v>
      </c>
      <c r="AB3145" t="s">
        <v>154</v>
      </c>
      <c r="AC3145" t="s">
        <v>1260</v>
      </c>
      <c r="AE3145" t="s">
        <v>120</v>
      </c>
      <c r="AF3145" t="s">
        <v>121</v>
      </c>
      <c r="AG3145" s="6">
        <v>96950</v>
      </c>
      <c r="AH3145" t="s">
        <v>122</v>
      </c>
      <c r="AI3145" t="s">
        <v>1488</v>
      </c>
      <c r="AJ3145" s="8">
        <v>16702881463</v>
      </c>
      <c r="AL3145" t="s">
        <v>3135</v>
      </c>
      <c r="BE3145" t="str">
        <f>"37-2012.00"</f>
        <v>37-2012.00</v>
      </c>
      <c r="BF3145" t="s">
        <v>130</v>
      </c>
      <c r="BG3145" t="s">
        <v>7743</v>
      </c>
      <c r="BH3145" t="s">
        <v>979</v>
      </c>
      <c r="BI3145">
        <v>5</v>
      </c>
      <c r="BK3145" s="1">
        <v>45931</v>
      </c>
      <c r="BL3145" s="1">
        <v>47026</v>
      </c>
      <c r="BO3145">
        <v>35</v>
      </c>
      <c r="BP3145">
        <v>0</v>
      </c>
      <c r="BQ3145">
        <v>7</v>
      </c>
      <c r="BR3145">
        <v>7</v>
      </c>
      <c r="BS3145">
        <v>7</v>
      </c>
      <c r="BT3145">
        <v>7</v>
      </c>
      <c r="BU3145">
        <v>7</v>
      </c>
      <c r="BV3145">
        <v>0</v>
      </c>
      <c r="BW3145" t="str">
        <f>"8:30 AM"</f>
        <v>8:30 AM</v>
      </c>
      <c r="BX3145" t="str">
        <f>"4:30 PM"</f>
        <v>4:30 PM</v>
      </c>
      <c r="BZ3145">
        <v>1</v>
      </c>
      <c r="CA3145">
        <v>1</v>
      </c>
      <c r="CB3145" t="s">
        <v>117</v>
      </c>
      <c r="CD3145" t="s">
        <v>7744</v>
      </c>
      <c r="CE3145" t="s">
        <v>3127</v>
      </c>
      <c r="CG3145" t="s">
        <v>120</v>
      </c>
      <c r="CH3145" t="s">
        <v>121</v>
      </c>
      <c r="CI3145" s="6">
        <v>96950</v>
      </c>
      <c r="CJ3145" s="10">
        <v>7.77</v>
      </c>
      <c r="CK3145" s="10">
        <v>7.77</v>
      </c>
      <c r="CL3145" s="10">
        <v>11.66</v>
      </c>
      <c r="CM3145" s="10">
        <v>11.66</v>
      </c>
      <c r="CN3145" t="s">
        <v>137</v>
      </c>
      <c r="CO3145" t="s">
        <v>194</v>
      </c>
      <c r="CP3145" t="s">
        <v>138</v>
      </c>
      <c r="CR3145" t="s">
        <v>117</v>
      </c>
      <c r="CS3145" t="s">
        <v>139</v>
      </c>
      <c r="CT3145" t="s">
        <v>140</v>
      </c>
      <c r="CU3145" t="s">
        <v>139</v>
      </c>
      <c r="CV3145" t="s">
        <v>140</v>
      </c>
      <c r="CW3145" t="s">
        <v>139</v>
      </c>
      <c r="CX3145" t="s">
        <v>140</v>
      </c>
      <c r="CY3145" s="2" t="s">
        <v>15050</v>
      </c>
      <c r="CZ3145" s="8">
        <v>16702881463</v>
      </c>
      <c r="DA3145" t="s">
        <v>3135</v>
      </c>
      <c r="DB3145" t="s">
        <v>309</v>
      </c>
      <c r="DC3145" t="s">
        <v>139</v>
      </c>
      <c r="DD3145" t="s">
        <v>117</v>
      </c>
    </row>
    <row r="3146" spans="1:114" ht="15" customHeight="1" x14ac:dyDescent="0.35">
      <c r="A3146" t="s">
        <v>16272</v>
      </c>
      <c r="B3146" t="s">
        <v>166</v>
      </c>
      <c r="C3146" s="1">
        <v>45838</v>
      </c>
      <c r="D3146" s="1">
        <v>45877</v>
      </c>
      <c r="E3146" t="s">
        <v>116</v>
      </c>
      <c r="F3146" s="1">
        <v>45929</v>
      </c>
      <c r="G3146" t="s">
        <v>117</v>
      </c>
      <c r="H3146" t="s">
        <v>117</v>
      </c>
      <c r="I3146" t="s">
        <v>117</v>
      </c>
      <c r="J3146" t="s">
        <v>3125</v>
      </c>
      <c r="K3146" t="s">
        <v>3126</v>
      </c>
      <c r="L3146" t="s">
        <v>1260</v>
      </c>
      <c r="M3146" t="s">
        <v>3133</v>
      </c>
      <c r="N3146" t="s">
        <v>120</v>
      </c>
      <c r="O3146" t="s">
        <v>121</v>
      </c>
      <c r="P3146" s="6">
        <v>96950</v>
      </c>
      <c r="Q3146" t="s">
        <v>122</v>
      </c>
      <c r="S3146" s="8">
        <v>16702881463</v>
      </c>
      <c r="U3146" t="s">
        <v>3128</v>
      </c>
      <c r="V3146">
        <v>561320</v>
      </c>
      <c r="W3146" t="s">
        <v>124</v>
      </c>
      <c r="X3146" t="s">
        <v>139</v>
      </c>
      <c r="Y3146" t="s">
        <v>1263</v>
      </c>
      <c r="Z3146" t="s">
        <v>1264</v>
      </c>
      <c r="AA3146" t="s">
        <v>1265</v>
      </c>
      <c r="AB3146" t="s">
        <v>154</v>
      </c>
      <c r="AC3146" t="s">
        <v>1260</v>
      </c>
      <c r="AD3146" t="s">
        <v>9944</v>
      </c>
      <c r="AE3146" t="s">
        <v>120</v>
      </c>
      <c r="AF3146" t="s">
        <v>121</v>
      </c>
      <c r="AG3146" s="6">
        <v>96950</v>
      </c>
      <c r="AH3146" t="s">
        <v>122</v>
      </c>
      <c r="AJ3146" s="8">
        <v>16702881463</v>
      </c>
      <c r="AL3146" t="s">
        <v>3135</v>
      </c>
      <c r="BE3146" t="str">
        <f>"35-3031.00"</f>
        <v>35-3031.00</v>
      </c>
      <c r="BF3146" t="s">
        <v>788</v>
      </c>
      <c r="BG3146" t="s">
        <v>9945</v>
      </c>
      <c r="BH3146" t="s">
        <v>5068</v>
      </c>
      <c r="BI3146">
        <v>10</v>
      </c>
      <c r="BK3146" s="1">
        <v>45931</v>
      </c>
      <c r="BL3146" s="1">
        <v>46295</v>
      </c>
      <c r="BO3146">
        <v>35</v>
      </c>
      <c r="BP3146">
        <v>0</v>
      </c>
      <c r="BQ3146">
        <v>7</v>
      </c>
      <c r="BR3146">
        <v>7</v>
      </c>
      <c r="BS3146">
        <v>7</v>
      </c>
      <c r="BT3146">
        <v>7</v>
      </c>
      <c r="BU3146">
        <v>7</v>
      </c>
      <c r="BV3146">
        <v>0</v>
      </c>
      <c r="BW3146" t="str">
        <f>"8:30 AM"</f>
        <v>8:30 AM</v>
      </c>
      <c r="BX3146" t="str">
        <f>"4:30 PM"</f>
        <v>4:30 PM</v>
      </c>
      <c r="BY3146" t="s">
        <v>133</v>
      </c>
      <c r="BZ3146">
        <v>0</v>
      </c>
      <c r="CA3146">
        <v>3</v>
      </c>
      <c r="CB3146" t="s">
        <v>117</v>
      </c>
      <c r="CD3146" t="s">
        <v>9946</v>
      </c>
      <c r="CE3146" t="s">
        <v>3127</v>
      </c>
      <c r="CG3146" t="s">
        <v>120</v>
      </c>
      <c r="CH3146" t="s">
        <v>121</v>
      </c>
      <c r="CI3146" s="6">
        <v>96950</v>
      </c>
      <c r="CJ3146" s="10">
        <v>8.0399999999999991</v>
      </c>
      <c r="CK3146" s="10">
        <v>8.0399999999999991</v>
      </c>
      <c r="CL3146" s="10">
        <v>12.06</v>
      </c>
      <c r="CM3146" s="10">
        <v>12.06</v>
      </c>
      <c r="CN3146" t="s">
        <v>137</v>
      </c>
      <c r="CO3146" t="s">
        <v>194</v>
      </c>
      <c r="CP3146" t="s">
        <v>138</v>
      </c>
      <c r="CR3146" t="s">
        <v>117</v>
      </c>
      <c r="CS3146" t="s">
        <v>139</v>
      </c>
      <c r="CT3146" t="s">
        <v>140</v>
      </c>
      <c r="CU3146" t="s">
        <v>139</v>
      </c>
      <c r="CV3146" t="s">
        <v>140</v>
      </c>
      <c r="CW3146" t="s">
        <v>139</v>
      </c>
      <c r="CX3146" t="s">
        <v>140</v>
      </c>
      <c r="CY3146" s="2" t="s">
        <v>4933</v>
      </c>
      <c r="CZ3146" s="8">
        <v>16702881463</v>
      </c>
      <c r="DA3146" t="s">
        <v>3135</v>
      </c>
      <c r="DB3146" t="s">
        <v>309</v>
      </c>
      <c r="DC3146" t="s">
        <v>139</v>
      </c>
      <c r="DD3146" t="s">
        <v>117</v>
      </c>
    </row>
    <row r="3147" spans="1:114" ht="15" customHeight="1" x14ac:dyDescent="0.35">
      <c r="A3147" t="s">
        <v>7742</v>
      </c>
      <c r="B3147" t="s">
        <v>166</v>
      </c>
      <c r="C3147" s="1">
        <v>45838</v>
      </c>
      <c r="D3147" s="1">
        <v>45877</v>
      </c>
      <c r="E3147" t="s">
        <v>116</v>
      </c>
      <c r="F3147" s="1">
        <v>45929</v>
      </c>
      <c r="G3147" t="s">
        <v>117</v>
      </c>
      <c r="H3147" t="s">
        <v>117</v>
      </c>
      <c r="I3147" t="s">
        <v>117</v>
      </c>
      <c r="J3147" t="s">
        <v>3125</v>
      </c>
      <c r="K3147" t="s">
        <v>3126</v>
      </c>
      <c r="L3147" t="s">
        <v>1260</v>
      </c>
      <c r="M3147" t="s">
        <v>3127</v>
      </c>
      <c r="N3147" t="s">
        <v>120</v>
      </c>
      <c r="O3147" t="s">
        <v>121</v>
      </c>
      <c r="P3147" s="6">
        <v>96950</v>
      </c>
      <c r="Q3147" t="s">
        <v>122</v>
      </c>
      <c r="R3147" t="s">
        <v>1488</v>
      </c>
      <c r="S3147" s="8">
        <v>16702881463</v>
      </c>
      <c r="U3147" t="s">
        <v>3128</v>
      </c>
      <c r="V3147">
        <v>561320</v>
      </c>
      <c r="W3147" t="s">
        <v>124</v>
      </c>
      <c r="Y3147" t="s">
        <v>1263</v>
      </c>
      <c r="Z3147" t="s">
        <v>1264</v>
      </c>
      <c r="AA3147" t="s">
        <v>1265</v>
      </c>
      <c r="AB3147" t="s">
        <v>154</v>
      </c>
      <c r="AC3147" t="s">
        <v>1260</v>
      </c>
      <c r="AE3147" t="s">
        <v>120</v>
      </c>
      <c r="AF3147" t="s">
        <v>121</v>
      </c>
      <c r="AG3147" s="6">
        <v>96950</v>
      </c>
      <c r="AH3147" t="s">
        <v>122</v>
      </c>
      <c r="AI3147" t="s">
        <v>1488</v>
      </c>
      <c r="AJ3147" s="8">
        <v>16702881463</v>
      </c>
      <c r="AL3147" t="s">
        <v>3135</v>
      </c>
      <c r="BE3147" t="str">
        <f>"37-2012.00"</f>
        <v>37-2012.00</v>
      </c>
      <c r="BF3147" t="s">
        <v>130</v>
      </c>
      <c r="BG3147" t="s">
        <v>7743</v>
      </c>
      <c r="BH3147" t="s">
        <v>4953</v>
      </c>
      <c r="BI3147">
        <v>10</v>
      </c>
      <c r="BK3147" s="1">
        <v>45931</v>
      </c>
      <c r="BL3147" s="1">
        <v>46295</v>
      </c>
      <c r="BO3147">
        <v>35</v>
      </c>
      <c r="BP3147">
        <v>0</v>
      </c>
      <c r="BQ3147">
        <v>7</v>
      </c>
      <c r="BR3147">
        <v>7</v>
      </c>
      <c r="BS3147">
        <v>7</v>
      </c>
      <c r="BT3147">
        <v>7</v>
      </c>
      <c r="BU3147">
        <v>7</v>
      </c>
      <c r="BV3147">
        <v>0</v>
      </c>
      <c r="BW3147" t="str">
        <f>"8:30 AM"</f>
        <v>8:30 AM</v>
      </c>
      <c r="BX3147" t="str">
        <f>"4:30 PM"</f>
        <v>4:30 PM</v>
      </c>
      <c r="BY3147" t="s">
        <v>159</v>
      </c>
      <c r="BZ3147">
        <v>1</v>
      </c>
      <c r="CA3147">
        <v>1</v>
      </c>
      <c r="CB3147" t="s">
        <v>117</v>
      </c>
      <c r="CD3147" t="s">
        <v>7744</v>
      </c>
      <c r="CE3147" t="s">
        <v>3127</v>
      </c>
      <c r="CG3147" t="s">
        <v>120</v>
      </c>
      <c r="CH3147" t="s">
        <v>121</v>
      </c>
      <c r="CI3147" s="6">
        <v>96950</v>
      </c>
      <c r="CJ3147" s="10">
        <v>7.77</v>
      </c>
      <c r="CK3147" s="10">
        <v>7.77</v>
      </c>
      <c r="CL3147" s="10">
        <v>11.66</v>
      </c>
      <c r="CM3147" s="10">
        <v>11.66</v>
      </c>
      <c r="CN3147" t="s">
        <v>137</v>
      </c>
      <c r="CO3147" t="s">
        <v>194</v>
      </c>
      <c r="CP3147" t="s">
        <v>138</v>
      </c>
      <c r="CR3147" t="s">
        <v>117</v>
      </c>
      <c r="CS3147" t="s">
        <v>139</v>
      </c>
      <c r="CT3147" t="s">
        <v>140</v>
      </c>
      <c r="CU3147" t="s">
        <v>139</v>
      </c>
      <c r="CV3147" t="s">
        <v>140</v>
      </c>
      <c r="CW3147" t="s">
        <v>139</v>
      </c>
      <c r="CX3147" t="s">
        <v>140</v>
      </c>
      <c r="CY3147" s="2" t="s">
        <v>7745</v>
      </c>
      <c r="CZ3147" s="8">
        <v>16702881463</v>
      </c>
      <c r="DA3147" t="s">
        <v>3135</v>
      </c>
      <c r="DB3147" t="s">
        <v>309</v>
      </c>
      <c r="DC3147" t="s">
        <v>139</v>
      </c>
      <c r="DD3147" t="s">
        <v>117</v>
      </c>
    </row>
    <row r="3148" spans="1:114" ht="15" customHeight="1" x14ac:dyDescent="0.35">
      <c r="A3148" t="s">
        <v>9943</v>
      </c>
      <c r="B3148" t="s">
        <v>166</v>
      </c>
      <c r="C3148" s="1">
        <v>45838</v>
      </c>
      <c r="D3148" s="1">
        <v>45877</v>
      </c>
      <c r="E3148" t="s">
        <v>116</v>
      </c>
      <c r="F3148" s="1">
        <v>45990</v>
      </c>
      <c r="G3148" t="s">
        <v>117</v>
      </c>
      <c r="H3148" t="s">
        <v>117</v>
      </c>
      <c r="I3148" t="s">
        <v>117</v>
      </c>
      <c r="J3148" t="s">
        <v>3125</v>
      </c>
      <c r="K3148" t="s">
        <v>3126</v>
      </c>
      <c r="L3148" t="s">
        <v>1260</v>
      </c>
      <c r="M3148" t="s">
        <v>3133</v>
      </c>
      <c r="N3148" t="s">
        <v>120</v>
      </c>
      <c r="O3148" t="s">
        <v>121</v>
      </c>
      <c r="P3148" s="6">
        <v>96950</v>
      </c>
      <c r="Q3148" t="s">
        <v>122</v>
      </c>
      <c r="S3148" s="8">
        <v>16702881463</v>
      </c>
      <c r="U3148" t="s">
        <v>3128</v>
      </c>
      <c r="V3148">
        <v>561320</v>
      </c>
      <c r="W3148" t="s">
        <v>124</v>
      </c>
      <c r="Y3148" t="s">
        <v>1263</v>
      </c>
      <c r="Z3148" t="s">
        <v>1264</v>
      </c>
      <c r="AA3148" t="s">
        <v>1265</v>
      </c>
      <c r="AB3148" t="s">
        <v>154</v>
      </c>
      <c r="AC3148" t="s">
        <v>1260</v>
      </c>
      <c r="AD3148" t="s">
        <v>9944</v>
      </c>
      <c r="AE3148" t="s">
        <v>120</v>
      </c>
      <c r="AF3148" t="s">
        <v>121</v>
      </c>
      <c r="AG3148" s="6">
        <v>96950</v>
      </c>
      <c r="AH3148" t="s">
        <v>122</v>
      </c>
      <c r="AJ3148" s="8">
        <v>16702881463</v>
      </c>
      <c r="AL3148" t="s">
        <v>3135</v>
      </c>
      <c r="BE3148" t="str">
        <f>"35-3031.00"</f>
        <v>35-3031.00</v>
      </c>
      <c r="BF3148" t="s">
        <v>788</v>
      </c>
      <c r="BG3148" t="s">
        <v>9945</v>
      </c>
      <c r="BH3148" t="s">
        <v>5068</v>
      </c>
      <c r="BI3148">
        <v>10</v>
      </c>
      <c r="BK3148" s="1">
        <v>45992</v>
      </c>
      <c r="BL3148" s="1">
        <v>46356</v>
      </c>
      <c r="BO3148">
        <v>35</v>
      </c>
      <c r="BP3148">
        <v>0</v>
      </c>
      <c r="BQ3148">
        <v>7</v>
      </c>
      <c r="BR3148">
        <v>7</v>
      </c>
      <c r="BS3148">
        <v>7</v>
      </c>
      <c r="BT3148">
        <v>7</v>
      </c>
      <c r="BU3148">
        <v>7</v>
      </c>
      <c r="BV3148">
        <v>0</v>
      </c>
      <c r="BW3148" t="str">
        <f>"8:30 AM"</f>
        <v>8:30 AM</v>
      </c>
      <c r="BX3148" t="str">
        <f>"4:30 PM"</f>
        <v>4:30 PM</v>
      </c>
      <c r="BY3148" t="s">
        <v>133</v>
      </c>
      <c r="BZ3148">
        <v>0</v>
      </c>
      <c r="CA3148">
        <v>3</v>
      </c>
      <c r="CB3148" t="s">
        <v>117</v>
      </c>
      <c r="CD3148" t="s">
        <v>9946</v>
      </c>
      <c r="CE3148" t="s">
        <v>3127</v>
      </c>
      <c r="CG3148" t="s">
        <v>120</v>
      </c>
      <c r="CH3148" t="s">
        <v>121</v>
      </c>
      <c r="CI3148" s="6">
        <v>96950</v>
      </c>
      <c r="CJ3148" s="10">
        <v>8.0399999999999991</v>
      </c>
      <c r="CK3148" s="10">
        <v>8.0399999999999991</v>
      </c>
      <c r="CL3148" s="10">
        <v>12.06</v>
      </c>
      <c r="CM3148" s="10">
        <v>12.06</v>
      </c>
      <c r="CN3148" t="s">
        <v>137</v>
      </c>
      <c r="CO3148" t="s">
        <v>194</v>
      </c>
      <c r="CP3148" t="s">
        <v>138</v>
      </c>
      <c r="CR3148" t="s">
        <v>117</v>
      </c>
      <c r="CS3148" t="s">
        <v>139</v>
      </c>
      <c r="CT3148" t="s">
        <v>140</v>
      </c>
      <c r="CU3148" t="s">
        <v>139</v>
      </c>
      <c r="CV3148" t="s">
        <v>140</v>
      </c>
      <c r="CW3148" t="s">
        <v>139</v>
      </c>
      <c r="CX3148" t="s">
        <v>140</v>
      </c>
      <c r="CY3148" s="2" t="s">
        <v>4933</v>
      </c>
      <c r="CZ3148" s="8">
        <v>16702881463</v>
      </c>
      <c r="DA3148" t="s">
        <v>3135</v>
      </c>
      <c r="DB3148" t="s">
        <v>309</v>
      </c>
      <c r="DC3148" t="s">
        <v>139</v>
      </c>
      <c r="DD3148" t="s">
        <v>117</v>
      </c>
    </row>
    <row r="3149" spans="1:114" ht="15" customHeight="1" x14ac:dyDescent="0.35">
      <c r="A3149" t="s">
        <v>7634</v>
      </c>
      <c r="B3149" t="s">
        <v>115</v>
      </c>
      <c r="C3149" s="1">
        <v>45856</v>
      </c>
      <c r="D3149" s="1">
        <v>45877</v>
      </c>
      <c r="E3149" t="s">
        <v>116</v>
      </c>
      <c r="F3149" s="1">
        <v>45929</v>
      </c>
      <c r="G3149" t="s">
        <v>117</v>
      </c>
      <c r="H3149" t="s">
        <v>117</v>
      </c>
      <c r="I3149" t="s">
        <v>117</v>
      </c>
      <c r="J3149" t="s">
        <v>3586</v>
      </c>
      <c r="K3149" t="s">
        <v>7635</v>
      </c>
      <c r="L3149" t="s">
        <v>3588</v>
      </c>
      <c r="M3149" t="s">
        <v>3589</v>
      </c>
      <c r="N3149" t="s">
        <v>120</v>
      </c>
      <c r="O3149" t="s">
        <v>121</v>
      </c>
      <c r="P3149" s="6">
        <v>96950</v>
      </c>
      <c r="Q3149" t="s">
        <v>122</v>
      </c>
      <c r="R3149" t="s">
        <v>1677</v>
      </c>
      <c r="S3149" s="8">
        <v>16702353481</v>
      </c>
      <c r="U3149" t="s">
        <v>3590</v>
      </c>
      <c r="V3149">
        <v>811111</v>
      </c>
      <c r="W3149" t="s">
        <v>124</v>
      </c>
      <c r="Y3149" t="s">
        <v>3591</v>
      </c>
      <c r="Z3149" t="s">
        <v>3592</v>
      </c>
      <c r="AA3149" t="s">
        <v>3593</v>
      </c>
      <c r="AB3149" t="s">
        <v>3594</v>
      </c>
      <c r="AC3149" t="s">
        <v>3588</v>
      </c>
      <c r="AD3149" t="s">
        <v>3589</v>
      </c>
      <c r="AE3149" t="s">
        <v>120</v>
      </c>
      <c r="AF3149" t="s">
        <v>121</v>
      </c>
      <c r="AG3149" s="6">
        <v>96950</v>
      </c>
      <c r="AH3149" t="s">
        <v>122</v>
      </c>
      <c r="AI3149">
        <v>96950</v>
      </c>
      <c r="AJ3149" s="8">
        <v>16702353481</v>
      </c>
      <c r="AL3149" t="s">
        <v>3595</v>
      </c>
      <c r="BE3149" t="str">
        <f>"49-3023.00"</f>
        <v>49-3023.00</v>
      </c>
      <c r="BF3149" t="s">
        <v>1119</v>
      </c>
      <c r="BG3149" t="s">
        <v>7636</v>
      </c>
      <c r="BH3149" t="s">
        <v>7637</v>
      </c>
      <c r="BI3149">
        <v>2</v>
      </c>
      <c r="BK3149" s="1">
        <v>45931</v>
      </c>
      <c r="BL3149" s="1">
        <v>46295</v>
      </c>
      <c r="BO3149">
        <v>35</v>
      </c>
      <c r="BP3149">
        <v>0</v>
      </c>
      <c r="BQ3149">
        <v>7</v>
      </c>
      <c r="BR3149">
        <v>7</v>
      </c>
      <c r="BS3149">
        <v>7</v>
      </c>
      <c r="BT3149">
        <v>7</v>
      </c>
      <c r="BU3149">
        <v>7</v>
      </c>
      <c r="BV3149">
        <v>0</v>
      </c>
      <c r="BW3149" t="str">
        <f>"8:00 AM"</f>
        <v>8:00 AM</v>
      </c>
      <c r="BX3149" t="str">
        <f>"4:00 PM"</f>
        <v>4:00 PM</v>
      </c>
      <c r="BY3149" t="s">
        <v>133</v>
      </c>
      <c r="BZ3149">
        <v>0</v>
      </c>
      <c r="CA3149">
        <v>12</v>
      </c>
      <c r="CB3149" t="s">
        <v>117</v>
      </c>
      <c r="CD3149" t="s">
        <v>7638</v>
      </c>
      <c r="CE3149" t="s">
        <v>3588</v>
      </c>
      <c r="CF3149" t="s">
        <v>3589</v>
      </c>
      <c r="CG3149" t="s">
        <v>120</v>
      </c>
      <c r="CH3149" t="s">
        <v>121</v>
      </c>
      <c r="CI3149" s="6">
        <v>96950</v>
      </c>
      <c r="CJ3149" s="10">
        <v>10.59</v>
      </c>
      <c r="CK3149" s="10">
        <v>10.59</v>
      </c>
      <c r="CL3149" s="10">
        <v>15.89</v>
      </c>
      <c r="CM3149" s="10">
        <v>15.89</v>
      </c>
      <c r="CN3149" t="s">
        <v>137</v>
      </c>
      <c r="CO3149" t="s">
        <v>140</v>
      </c>
      <c r="CP3149" t="s">
        <v>138</v>
      </c>
      <c r="CR3149" t="s">
        <v>117</v>
      </c>
      <c r="CS3149" t="s">
        <v>139</v>
      </c>
      <c r="CT3149" t="s">
        <v>140</v>
      </c>
      <c r="CU3149" t="s">
        <v>139</v>
      </c>
      <c r="CV3149" t="s">
        <v>140</v>
      </c>
      <c r="CW3149" t="s">
        <v>139</v>
      </c>
      <c r="CX3149" t="s">
        <v>139</v>
      </c>
      <c r="CY3149" t="s">
        <v>7639</v>
      </c>
      <c r="CZ3149" s="8">
        <v>16702353481</v>
      </c>
      <c r="DA3149" t="s">
        <v>3595</v>
      </c>
      <c r="DB3149" t="s">
        <v>140</v>
      </c>
      <c r="DC3149" t="s">
        <v>139</v>
      </c>
      <c r="DD3149" t="s">
        <v>117</v>
      </c>
      <c r="DE3149" t="s">
        <v>2079</v>
      </c>
      <c r="DF3149" t="s">
        <v>3599</v>
      </c>
      <c r="DG3149" t="s">
        <v>452</v>
      </c>
      <c r="DH3149" t="s">
        <v>3590</v>
      </c>
      <c r="DI3149" t="s">
        <v>3586</v>
      </c>
      <c r="DJ3149" t="s">
        <v>3595</v>
      </c>
    </row>
    <row r="3150" spans="1:114" ht="15" customHeight="1" x14ac:dyDescent="0.35">
      <c r="A3150" t="s">
        <v>624</v>
      </c>
      <c r="B3150" t="s">
        <v>115</v>
      </c>
      <c r="C3150" s="1">
        <v>45874</v>
      </c>
      <c r="D3150" s="1">
        <v>45879</v>
      </c>
      <c r="E3150" t="s">
        <v>211</v>
      </c>
      <c r="G3150" t="s">
        <v>117</v>
      </c>
      <c r="H3150" t="s">
        <v>117</v>
      </c>
      <c r="I3150" t="s">
        <v>117</v>
      </c>
      <c r="J3150" t="s">
        <v>625</v>
      </c>
      <c r="L3150" t="s">
        <v>626</v>
      </c>
      <c r="M3150" t="s">
        <v>627</v>
      </c>
      <c r="N3150" t="s">
        <v>120</v>
      </c>
      <c r="O3150" t="s">
        <v>121</v>
      </c>
      <c r="P3150" s="6">
        <v>96950</v>
      </c>
      <c r="Q3150" t="s">
        <v>122</v>
      </c>
      <c r="S3150" s="8">
        <v>16702348950</v>
      </c>
      <c r="U3150" t="s">
        <v>628</v>
      </c>
      <c r="V3150">
        <v>62211</v>
      </c>
      <c r="W3150" t="s">
        <v>124</v>
      </c>
      <c r="Y3150" t="s">
        <v>629</v>
      </c>
      <c r="Z3150" t="s">
        <v>630</v>
      </c>
      <c r="AA3150" t="s">
        <v>631</v>
      </c>
      <c r="AB3150" t="s">
        <v>632</v>
      </c>
      <c r="AC3150" t="s">
        <v>633</v>
      </c>
      <c r="AD3150" t="s">
        <v>634</v>
      </c>
      <c r="AE3150" t="s">
        <v>136</v>
      </c>
      <c r="AF3150" t="s">
        <v>121</v>
      </c>
      <c r="AG3150" s="6">
        <v>96950</v>
      </c>
      <c r="AH3150" t="s">
        <v>122</v>
      </c>
      <c r="AJ3150" s="8">
        <v>16702368202</v>
      </c>
      <c r="AL3150" t="s">
        <v>635</v>
      </c>
      <c r="BE3150" t="str">
        <f>"29-2061.00"</f>
        <v>29-2061.00</v>
      </c>
      <c r="BF3150" t="s">
        <v>636</v>
      </c>
      <c r="BG3150" t="s">
        <v>637</v>
      </c>
      <c r="BH3150" t="s">
        <v>638</v>
      </c>
      <c r="BI3150">
        <v>4</v>
      </c>
      <c r="BK3150" s="1">
        <v>45992</v>
      </c>
      <c r="BL3150" s="1">
        <v>46356</v>
      </c>
      <c r="BO3150">
        <v>40</v>
      </c>
      <c r="BP3150">
        <v>0</v>
      </c>
      <c r="BQ3150">
        <v>8</v>
      </c>
      <c r="BR3150">
        <v>8</v>
      </c>
      <c r="BS3150">
        <v>8</v>
      </c>
      <c r="BT3150">
        <v>8</v>
      </c>
      <c r="BU3150">
        <v>8</v>
      </c>
      <c r="BV3150">
        <v>0</v>
      </c>
      <c r="BW3150" t="str">
        <f>"7:30 AM"</f>
        <v>7:30 AM</v>
      </c>
      <c r="BX3150" t="str">
        <f>"7:30 PM"</f>
        <v>7:30 PM</v>
      </c>
      <c r="BY3150" t="s">
        <v>159</v>
      </c>
      <c r="BZ3150">
        <v>0</v>
      </c>
      <c r="CA3150">
        <v>0</v>
      </c>
      <c r="CB3150" t="s">
        <v>117</v>
      </c>
      <c r="CD3150" t="s">
        <v>639</v>
      </c>
      <c r="CE3150" t="s">
        <v>633</v>
      </c>
      <c r="CF3150" t="s">
        <v>634</v>
      </c>
      <c r="CG3150" t="s">
        <v>136</v>
      </c>
      <c r="CH3150" t="s">
        <v>121</v>
      </c>
      <c r="CI3150" s="6">
        <v>96950</v>
      </c>
      <c r="CJ3150" s="10">
        <v>16.38</v>
      </c>
      <c r="CL3150" s="10">
        <v>24.57</v>
      </c>
      <c r="CN3150" t="s">
        <v>137</v>
      </c>
      <c r="CO3150" t="s">
        <v>640</v>
      </c>
      <c r="CP3150" t="s">
        <v>138</v>
      </c>
      <c r="CR3150" t="s">
        <v>139</v>
      </c>
      <c r="CS3150" t="s">
        <v>139</v>
      </c>
      <c r="CT3150" t="s">
        <v>140</v>
      </c>
      <c r="CU3150" t="s">
        <v>139</v>
      </c>
      <c r="CV3150" t="s">
        <v>140</v>
      </c>
      <c r="CW3150" t="s">
        <v>139</v>
      </c>
      <c r="CX3150" t="s">
        <v>140</v>
      </c>
      <c r="CY3150" t="s">
        <v>641</v>
      </c>
      <c r="CZ3150" s="8">
        <v>16702368202</v>
      </c>
      <c r="DA3150" t="s">
        <v>642</v>
      </c>
      <c r="DB3150" t="s">
        <v>643</v>
      </c>
      <c r="DC3150" t="s">
        <v>139</v>
      </c>
      <c r="DD3150" t="s">
        <v>117</v>
      </c>
      <c r="DE3150" t="s">
        <v>644</v>
      </c>
      <c r="DF3150" t="s">
        <v>645</v>
      </c>
      <c r="DG3150" t="s">
        <v>127</v>
      </c>
      <c r="DH3150" t="s">
        <v>628</v>
      </c>
      <c r="DI3150" t="s">
        <v>625</v>
      </c>
      <c r="DJ3150" t="s">
        <v>646</v>
      </c>
    </row>
    <row r="3151" spans="1:114" ht="15" customHeight="1" x14ac:dyDescent="0.35">
      <c r="A3151" t="s">
        <v>732</v>
      </c>
      <c r="B3151" t="s">
        <v>144</v>
      </c>
      <c r="C3151" s="1">
        <v>45784</v>
      </c>
      <c r="D3151" s="1">
        <v>45880</v>
      </c>
      <c r="E3151" t="s">
        <v>116</v>
      </c>
      <c r="F3151" s="1">
        <v>45933</v>
      </c>
      <c r="G3151" t="s">
        <v>117</v>
      </c>
      <c r="H3151" t="s">
        <v>117</v>
      </c>
      <c r="I3151" t="s">
        <v>117</v>
      </c>
      <c r="J3151" t="s">
        <v>199</v>
      </c>
      <c r="L3151" t="s">
        <v>200</v>
      </c>
      <c r="N3151" t="s">
        <v>136</v>
      </c>
      <c r="O3151" t="s">
        <v>121</v>
      </c>
      <c r="P3151" s="6">
        <v>96950</v>
      </c>
      <c r="Q3151" t="s">
        <v>122</v>
      </c>
      <c r="S3151" s="8">
        <v>16702358748</v>
      </c>
      <c r="U3151" t="s">
        <v>201</v>
      </c>
      <c r="V3151">
        <v>23622</v>
      </c>
      <c r="W3151" t="s">
        <v>124</v>
      </c>
      <c r="Y3151" t="s">
        <v>202</v>
      </c>
      <c r="Z3151" t="s">
        <v>203</v>
      </c>
      <c r="AA3151" t="s">
        <v>204</v>
      </c>
      <c r="AB3151" t="s">
        <v>205</v>
      </c>
      <c r="AC3151" t="s">
        <v>200</v>
      </c>
      <c r="AE3151" t="s">
        <v>136</v>
      </c>
      <c r="AF3151" t="s">
        <v>121</v>
      </c>
      <c r="AG3151" s="6">
        <v>96950</v>
      </c>
      <c r="AH3151" t="s">
        <v>122</v>
      </c>
      <c r="AJ3151" s="8">
        <v>16702358748</v>
      </c>
      <c r="AL3151" t="s">
        <v>206</v>
      </c>
      <c r="BE3151" t="str">
        <f>"17-3022.00"</f>
        <v>17-3022.00</v>
      </c>
      <c r="BF3151" t="s">
        <v>456</v>
      </c>
      <c r="BG3151" t="s">
        <v>733</v>
      </c>
      <c r="BH3151" t="s">
        <v>734</v>
      </c>
      <c r="BI3151">
        <v>1</v>
      </c>
      <c r="BJ3151">
        <v>1</v>
      </c>
      <c r="BK3151" s="1">
        <v>45935</v>
      </c>
      <c r="BL3151" s="1">
        <v>46299</v>
      </c>
      <c r="BM3151" s="1">
        <v>45935</v>
      </c>
      <c r="BN3151" s="1">
        <v>46299</v>
      </c>
      <c r="BO3151">
        <v>35</v>
      </c>
      <c r="BP3151">
        <v>0</v>
      </c>
      <c r="BQ3151">
        <v>7</v>
      </c>
      <c r="BR3151">
        <v>7</v>
      </c>
      <c r="BS3151">
        <v>7</v>
      </c>
      <c r="BT3151">
        <v>7</v>
      </c>
      <c r="BU3151">
        <v>7</v>
      </c>
      <c r="BV3151">
        <v>0</v>
      </c>
      <c r="BW3151" t="str">
        <f>"8:00 AM"</f>
        <v>8:00 AM</v>
      </c>
      <c r="BX3151" t="str">
        <f>"4:00 PM"</f>
        <v>4:00 PM</v>
      </c>
      <c r="BY3151" t="s">
        <v>459</v>
      </c>
      <c r="BZ3151">
        <v>0</v>
      </c>
      <c r="CA3151">
        <v>24</v>
      </c>
      <c r="CB3151" t="s">
        <v>139</v>
      </c>
      <c r="CC3151">
        <v>10</v>
      </c>
      <c r="CD3151" t="s">
        <v>735</v>
      </c>
      <c r="CE3151" t="s">
        <v>200</v>
      </c>
      <c r="CG3151" t="s">
        <v>136</v>
      </c>
      <c r="CH3151" t="s">
        <v>121</v>
      </c>
      <c r="CI3151" s="6">
        <v>96950</v>
      </c>
      <c r="CJ3151" s="10">
        <v>15.75</v>
      </c>
      <c r="CK3151" s="10">
        <v>25</v>
      </c>
      <c r="CL3151" s="10">
        <v>23.62</v>
      </c>
      <c r="CM3151" s="10">
        <v>37.5</v>
      </c>
      <c r="CN3151" t="s">
        <v>137</v>
      </c>
      <c r="CO3151" t="s">
        <v>164</v>
      </c>
      <c r="CP3151" t="s">
        <v>209</v>
      </c>
      <c r="CR3151" t="s">
        <v>117</v>
      </c>
      <c r="CS3151" t="s">
        <v>139</v>
      </c>
      <c r="CT3151" t="s">
        <v>140</v>
      </c>
      <c r="CU3151" t="s">
        <v>139</v>
      </c>
      <c r="CV3151" t="s">
        <v>140</v>
      </c>
      <c r="CW3151" t="s">
        <v>139</v>
      </c>
      <c r="CX3151" t="s">
        <v>140</v>
      </c>
      <c r="CY3151" t="s">
        <v>17407</v>
      </c>
      <c r="CZ3151" s="8">
        <v>16702358748</v>
      </c>
      <c r="DA3151" t="s">
        <v>206</v>
      </c>
      <c r="DB3151" t="s">
        <v>164</v>
      </c>
      <c r="DC3151" t="s">
        <v>139</v>
      </c>
      <c r="DD3151" t="s">
        <v>117</v>
      </c>
    </row>
    <row r="3152" spans="1:114" ht="15" customHeight="1" x14ac:dyDescent="0.35">
      <c r="A3152" t="s">
        <v>665</v>
      </c>
      <c r="B3152" t="s">
        <v>294</v>
      </c>
      <c r="C3152" s="1">
        <v>45813</v>
      </c>
      <c r="D3152" s="1">
        <v>45880</v>
      </c>
      <c r="E3152" t="s">
        <v>211</v>
      </c>
      <c r="G3152" t="s">
        <v>117</v>
      </c>
      <c r="H3152" t="s">
        <v>117</v>
      </c>
      <c r="I3152" t="s">
        <v>117</v>
      </c>
      <c r="J3152" t="s">
        <v>666</v>
      </c>
      <c r="L3152" t="s">
        <v>355</v>
      </c>
      <c r="M3152" t="s">
        <v>667</v>
      </c>
      <c r="N3152" t="s">
        <v>136</v>
      </c>
      <c r="O3152" t="s">
        <v>121</v>
      </c>
      <c r="P3152" s="6">
        <v>96950</v>
      </c>
      <c r="Q3152" t="s">
        <v>122</v>
      </c>
      <c r="S3152" s="8">
        <v>16702337297</v>
      </c>
      <c r="U3152" t="s">
        <v>668</v>
      </c>
      <c r="V3152">
        <v>487210</v>
      </c>
      <c r="W3152" t="s">
        <v>124</v>
      </c>
      <c r="Y3152" t="s">
        <v>352</v>
      </c>
      <c r="Z3152" t="s">
        <v>353</v>
      </c>
      <c r="AB3152" t="s">
        <v>354</v>
      </c>
      <c r="AC3152" t="s">
        <v>355</v>
      </c>
      <c r="AD3152" t="s">
        <v>669</v>
      </c>
      <c r="AE3152" t="s">
        <v>136</v>
      </c>
      <c r="AF3152" t="s">
        <v>121</v>
      </c>
      <c r="AG3152" s="6">
        <v>96950</v>
      </c>
      <c r="AH3152" t="s">
        <v>122</v>
      </c>
      <c r="AJ3152" s="8">
        <v>16702852190</v>
      </c>
      <c r="AL3152" t="s">
        <v>356</v>
      </c>
      <c r="BE3152" t="str">
        <f>"39-9032.00"</f>
        <v>39-9032.00</v>
      </c>
      <c r="BF3152" t="s">
        <v>670</v>
      </c>
      <c r="BG3152" t="s">
        <v>671</v>
      </c>
      <c r="BH3152" t="s">
        <v>672</v>
      </c>
      <c r="BI3152">
        <v>3</v>
      </c>
      <c r="BJ3152">
        <v>2</v>
      </c>
      <c r="BK3152" s="1">
        <v>45931</v>
      </c>
      <c r="BL3152" s="1">
        <v>46295</v>
      </c>
      <c r="BM3152" s="1">
        <v>45931</v>
      </c>
      <c r="BN3152" s="1">
        <v>46295</v>
      </c>
      <c r="BO3152">
        <v>35</v>
      </c>
      <c r="BP3152">
        <v>0</v>
      </c>
      <c r="BQ3152">
        <v>7</v>
      </c>
      <c r="BR3152">
        <v>7</v>
      </c>
      <c r="BS3152">
        <v>7</v>
      </c>
      <c r="BT3152">
        <v>7</v>
      </c>
      <c r="BU3152">
        <v>7</v>
      </c>
      <c r="BV3152">
        <v>0</v>
      </c>
      <c r="BW3152" t="str">
        <f>"8:00 AM"</f>
        <v>8:00 AM</v>
      </c>
      <c r="BX3152" t="str">
        <f>"4:00 PM"</f>
        <v>4:00 PM</v>
      </c>
      <c r="BY3152" t="s">
        <v>159</v>
      </c>
      <c r="BZ3152">
        <v>3</v>
      </c>
      <c r="CA3152">
        <v>0</v>
      </c>
      <c r="CB3152" t="s">
        <v>117</v>
      </c>
      <c r="CD3152" t="s">
        <v>673</v>
      </c>
      <c r="CE3152" t="s">
        <v>355</v>
      </c>
      <c r="CF3152" t="s">
        <v>674</v>
      </c>
      <c r="CG3152" t="s">
        <v>136</v>
      </c>
      <c r="CH3152" t="s">
        <v>121</v>
      </c>
      <c r="CI3152" s="6">
        <v>96950</v>
      </c>
      <c r="CJ3152" s="10">
        <v>8.9600000000000009</v>
      </c>
      <c r="CK3152" s="10">
        <v>10</v>
      </c>
      <c r="CL3152" s="10">
        <v>13.44</v>
      </c>
      <c r="CM3152" s="10">
        <v>15</v>
      </c>
      <c r="CN3152" t="s">
        <v>137</v>
      </c>
      <c r="CO3152" t="s">
        <v>361</v>
      </c>
      <c r="CP3152" t="s">
        <v>138</v>
      </c>
      <c r="CR3152" t="s">
        <v>117</v>
      </c>
      <c r="CS3152" t="s">
        <v>139</v>
      </c>
      <c r="CT3152" t="s">
        <v>140</v>
      </c>
      <c r="CU3152" t="s">
        <v>139</v>
      </c>
      <c r="CV3152" t="s">
        <v>139</v>
      </c>
      <c r="CW3152" t="s">
        <v>139</v>
      </c>
      <c r="CX3152" t="s">
        <v>140</v>
      </c>
      <c r="CY3152" t="s">
        <v>362</v>
      </c>
      <c r="CZ3152" s="8">
        <v>16702353712</v>
      </c>
      <c r="DA3152" t="s">
        <v>377</v>
      </c>
      <c r="DB3152" t="s">
        <v>292</v>
      </c>
      <c r="DC3152" t="s">
        <v>139</v>
      </c>
      <c r="DD3152" t="s">
        <v>117</v>
      </c>
      <c r="DE3152" t="s">
        <v>352</v>
      </c>
      <c r="DF3152" t="s">
        <v>353</v>
      </c>
      <c r="DH3152" t="s">
        <v>668</v>
      </c>
      <c r="DI3152" t="s">
        <v>666</v>
      </c>
      <c r="DJ3152" t="s">
        <v>356</v>
      </c>
    </row>
    <row r="3153" spans="1:108" ht="15" customHeight="1" x14ac:dyDescent="0.35">
      <c r="A3153" t="s">
        <v>16268</v>
      </c>
      <c r="B3153" t="s">
        <v>144</v>
      </c>
      <c r="C3153" s="1">
        <v>45817</v>
      </c>
      <c r="D3153" s="1">
        <v>45880</v>
      </c>
      <c r="E3153" t="s">
        <v>116</v>
      </c>
      <c r="F3153" s="1">
        <v>45991</v>
      </c>
      <c r="G3153" t="s">
        <v>117</v>
      </c>
      <c r="H3153" t="s">
        <v>117</v>
      </c>
      <c r="I3153" t="s">
        <v>117</v>
      </c>
      <c r="J3153" t="s">
        <v>8564</v>
      </c>
      <c r="L3153" t="s">
        <v>8565</v>
      </c>
      <c r="N3153" t="s">
        <v>136</v>
      </c>
      <c r="O3153" t="s">
        <v>121</v>
      </c>
      <c r="P3153" s="6">
        <v>96950</v>
      </c>
      <c r="Q3153" t="s">
        <v>122</v>
      </c>
      <c r="S3153" s="8">
        <v>16702342362</v>
      </c>
      <c r="U3153" t="s">
        <v>8566</v>
      </c>
      <c r="V3153">
        <v>541330</v>
      </c>
      <c r="W3153" t="s">
        <v>124</v>
      </c>
      <c r="Y3153" t="s">
        <v>8567</v>
      </c>
      <c r="Z3153" t="s">
        <v>8568</v>
      </c>
      <c r="AA3153" t="s">
        <v>1914</v>
      </c>
      <c r="AB3153" t="s">
        <v>205</v>
      </c>
      <c r="AC3153" t="s">
        <v>8565</v>
      </c>
      <c r="AE3153" t="s">
        <v>136</v>
      </c>
      <c r="AF3153" t="s">
        <v>121</v>
      </c>
      <c r="AG3153" s="6">
        <v>96950</v>
      </c>
      <c r="AH3153" t="s">
        <v>122</v>
      </c>
      <c r="AJ3153" s="8">
        <v>16702342362</v>
      </c>
      <c r="AL3153" t="s">
        <v>8569</v>
      </c>
      <c r="AM3153" t="s">
        <v>717</v>
      </c>
      <c r="AN3153" t="s">
        <v>8570</v>
      </c>
      <c r="AO3153" t="s">
        <v>8571</v>
      </c>
      <c r="AP3153" t="s">
        <v>4637</v>
      </c>
      <c r="AQ3153" t="s">
        <v>8572</v>
      </c>
      <c r="AR3153" t="s">
        <v>8573</v>
      </c>
      <c r="AS3153" t="s">
        <v>8574</v>
      </c>
      <c r="AT3153" t="s">
        <v>578</v>
      </c>
      <c r="AU3153" s="6">
        <v>96910</v>
      </c>
      <c r="AV3153" t="s">
        <v>122</v>
      </c>
      <c r="AX3153" s="8">
        <v>16714779084</v>
      </c>
      <c r="AZ3153" t="s">
        <v>8575</v>
      </c>
      <c r="BA3153" t="s">
        <v>8576</v>
      </c>
      <c r="BB3153" t="s">
        <v>8577</v>
      </c>
      <c r="BC3153" t="s">
        <v>578</v>
      </c>
      <c r="BD3153" t="s">
        <v>8578</v>
      </c>
      <c r="BE3153" t="str">
        <f>"17-3022.00"</f>
        <v>17-3022.00</v>
      </c>
      <c r="BF3153" t="s">
        <v>456</v>
      </c>
      <c r="BG3153" t="s">
        <v>8579</v>
      </c>
      <c r="BH3153" t="s">
        <v>734</v>
      </c>
      <c r="BI3153">
        <v>1</v>
      </c>
      <c r="BJ3153">
        <v>1</v>
      </c>
      <c r="BK3153" s="1">
        <v>45992</v>
      </c>
      <c r="BL3153" s="1">
        <v>46356</v>
      </c>
      <c r="BM3153" s="1">
        <v>45992</v>
      </c>
      <c r="BN3153" s="1">
        <v>46356</v>
      </c>
      <c r="BO3153">
        <v>40</v>
      </c>
      <c r="BP3153">
        <v>0</v>
      </c>
      <c r="BQ3153">
        <v>8</v>
      </c>
      <c r="BR3153">
        <v>8</v>
      </c>
      <c r="BS3153">
        <v>8</v>
      </c>
      <c r="BT3153">
        <v>8</v>
      </c>
      <c r="BU3153">
        <v>8</v>
      </c>
      <c r="BV3153">
        <v>0</v>
      </c>
      <c r="BW3153" t="str">
        <f>"8:00 AM"</f>
        <v>8:00 AM</v>
      </c>
      <c r="BX3153" t="str">
        <f>"5:00 PM"</f>
        <v>5:00 PM</v>
      </c>
      <c r="BY3153" t="s">
        <v>459</v>
      </c>
      <c r="BZ3153">
        <v>0</v>
      </c>
      <c r="CA3153">
        <v>24</v>
      </c>
      <c r="CB3153" t="s">
        <v>117</v>
      </c>
      <c r="CD3153" s="2" t="s">
        <v>16269</v>
      </c>
      <c r="CE3153" t="s">
        <v>8581</v>
      </c>
      <c r="CF3153" t="s">
        <v>3160</v>
      </c>
      <c r="CG3153" t="s">
        <v>136</v>
      </c>
      <c r="CH3153" t="s">
        <v>121</v>
      </c>
      <c r="CI3153" s="6">
        <v>96950</v>
      </c>
      <c r="CJ3153" s="10">
        <v>15.75</v>
      </c>
      <c r="CK3153" s="10">
        <v>31</v>
      </c>
      <c r="CL3153" s="10">
        <v>23.63</v>
      </c>
      <c r="CM3153" s="10">
        <v>46.5</v>
      </c>
      <c r="CN3153" t="s">
        <v>137</v>
      </c>
      <c r="CO3153" t="s">
        <v>140</v>
      </c>
      <c r="CP3153" t="s">
        <v>138</v>
      </c>
      <c r="CR3153" t="s">
        <v>117</v>
      </c>
      <c r="CS3153" t="s">
        <v>139</v>
      </c>
      <c r="CT3153" t="s">
        <v>140</v>
      </c>
      <c r="CU3153" t="s">
        <v>139</v>
      </c>
      <c r="CV3153" t="s">
        <v>140</v>
      </c>
      <c r="CW3153" t="s">
        <v>139</v>
      </c>
      <c r="CX3153" t="s">
        <v>140</v>
      </c>
      <c r="CY3153" t="s">
        <v>8582</v>
      </c>
      <c r="CZ3153" s="8">
        <v>16702342362</v>
      </c>
      <c r="DA3153" t="s">
        <v>8569</v>
      </c>
      <c r="DB3153" t="s">
        <v>8583</v>
      </c>
      <c r="DC3153" t="s">
        <v>139</v>
      </c>
      <c r="DD3153" t="s">
        <v>117</v>
      </c>
    </row>
    <row r="3154" spans="1:108" ht="15" customHeight="1" x14ac:dyDescent="0.35">
      <c r="A3154" t="s">
        <v>13540</v>
      </c>
      <c r="B3154" t="s">
        <v>144</v>
      </c>
      <c r="C3154" s="1">
        <v>45818</v>
      </c>
      <c r="D3154" s="1">
        <v>45880</v>
      </c>
      <c r="E3154" t="s">
        <v>211</v>
      </c>
      <c r="G3154" t="s">
        <v>139</v>
      </c>
      <c r="H3154" t="s">
        <v>117</v>
      </c>
      <c r="I3154" t="s">
        <v>117</v>
      </c>
      <c r="J3154" t="s">
        <v>13541</v>
      </c>
      <c r="K3154" t="s">
        <v>13542</v>
      </c>
      <c r="L3154" t="s">
        <v>13543</v>
      </c>
      <c r="N3154" t="s">
        <v>136</v>
      </c>
      <c r="O3154" t="s">
        <v>121</v>
      </c>
      <c r="P3154" s="6">
        <v>96950</v>
      </c>
      <c r="Q3154" t="s">
        <v>122</v>
      </c>
      <c r="S3154" s="8">
        <v>16702330805</v>
      </c>
      <c r="U3154" t="s">
        <v>13544</v>
      </c>
      <c r="V3154">
        <v>53112</v>
      </c>
      <c r="W3154" t="s">
        <v>124</v>
      </c>
      <c r="Y3154" t="s">
        <v>13545</v>
      </c>
      <c r="Z3154" t="s">
        <v>13546</v>
      </c>
      <c r="AB3154" t="s">
        <v>205</v>
      </c>
      <c r="AC3154" t="s">
        <v>13543</v>
      </c>
      <c r="AE3154" t="s">
        <v>136</v>
      </c>
      <c r="AF3154" t="s">
        <v>121</v>
      </c>
      <c r="AG3154" s="6">
        <v>96950</v>
      </c>
      <c r="AH3154" t="s">
        <v>122</v>
      </c>
      <c r="AJ3154" s="8">
        <v>16702330805</v>
      </c>
      <c r="AL3154" t="s">
        <v>599</v>
      </c>
      <c r="AM3154" t="s">
        <v>600</v>
      </c>
      <c r="AN3154" t="s">
        <v>601</v>
      </c>
      <c r="AO3154" t="s">
        <v>602</v>
      </c>
      <c r="AQ3154" t="s">
        <v>603</v>
      </c>
      <c r="AS3154" t="s">
        <v>136</v>
      </c>
      <c r="AT3154" t="s">
        <v>121</v>
      </c>
      <c r="AU3154" s="6">
        <v>96950</v>
      </c>
      <c r="AV3154" t="s">
        <v>122</v>
      </c>
      <c r="AX3154" s="8">
        <v>16702353403</v>
      </c>
      <c r="AZ3154" t="s">
        <v>604</v>
      </c>
      <c r="BA3154" t="s">
        <v>605</v>
      </c>
      <c r="BB3154" t="s">
        <v>606</v>
      </c>
      <c r="BE3154" t="str">
        <f>"43-3031.00"</f>
        <v>43-3031.00</v>
      </c>
      <c r="BF3154" t="s">
        <v>357</v>
      </c>
      <c r="BG3154" t="s">
        <v>13547</v>
      </c>
      <c r="BH3154" t="s">
        <v>608</v>
      </c>
      <c r="BI3154">
        <v>1</v>
      </c>
      <c r="BJ3154">
        <v>1</v>
      </c>
      <c r="BK3154" s="1">
        <v>45932</v>
      </c>
      <c r="BL3154" s="1">
        <v>47027</v>
      </c>
      <c r="BM3154" s="1">
        <v>45932</v>
      </c>
      <c r="BN3154" s="1">
        <v>47027</v>
      </c>
      <c r="BO3154">
        <v>35</v>
      </c>
      <c r="BP3154">
        <v>0</v>
      </c>
      <c r="BQ3154">
        <v>7</v>
      </c>
      <c r="BR3154">
        <v>7</v>
      </c>
      <c r="BS3154">
        <v>7</v>
      </c>
      <c r="BT3154">
        <v>7</v>
      </c>
      <c r="BU3154">
        <v>7</v>
      </c>
      <c r="BV3154">
        <v>0</v>
      </c>
      <c r="BW3154" t="str">
        <f>"9:00 AM"</f>
        <v>9:00 AM</v>
      </c>
      <c r="BX3154" t="str">
        <f>"5:00 PM"</f>
        <v>5:00 PM</v>
      </c>
      <c r="BY3154" t="s">
        <v>159</v>
      </c>
      <c r="BZ3154">
        <v>0</v>
      </c>
      <c r="CA3154">
        <v>12</v>
      </c>
      <c r="CB3154" t="s">
        <v>117</v>
      </c>
      <c r="CD3154" t="s">
        <v>13548</v>
      </c>
      <c r="CE3154" t="s">
        <v>7463</v>
      </c>
      <c r="CG3154" t="s">
        <v>136</v>
      </c>
      <c r="CH3154" t="s">
        <v>121</v>
      </c>
      <c r="CI3154" s="6">
        <v>96950</v>
      </c>
      <c r="CJ3154" s="10">
        <v>12.28</v>
      </c>
      <c r="CK3154" s="10">
        <v>12.28</v>
      </c>
      <c r="CL3154" s="10">
        <v>0</v>
      </c>
      <c r="CM3154" s="10">
        <v>0</v>
      </c>
      <c r="CN3154" t="s">
        <v>137</v>
      </c>
      <c r="CO3154" t="s">
        <v>133</v>
      </c>
      <c r="CP3154" t="s">
        <v>138</v>
      </c>
      <c r="CR3154" t="s">
        <v>117</v>
      </c>
      <c r="CS3154" t="s">
        <v>139</v>
      </c>
      <c r="CT3154" t="s">
        <v>140</v>
      </c>
      <c r="CU3154" t="s">
        <v>140</v>
      </c>
      <c r="CV3154" t="s">
        <v>140</v>
      </c>
      <c r="CW3154" t="s">
        <v>139</v>
      </c>
      <c r="CX3154" t="s">
        <v>140</v>
      </c>
      <c r="CY3154" t="s">
        <v>13549</v>
      </c>
      <c r="CZ3154" s="8">
        <v>16702330805</v>
      </c>
      <c r="DA3154" t="s">
        <v>599</v>
      </c>
      <c r="DB3154" t="s">
        <v>140</v>
      </c>
      <c r="DC3154" t="s">
        <v>139</v>
      </c>
      <c r="DD3154" t="s">
        <v>117</v>
      </c>
    </row>
    <row r="3155" spans="1:108" ht="15" customHeight="1" x14ac:dyDescent="0.35">
      <c r="A3155" t="s">
        <v>11901</v>
      </c>
      <c r="B3155" t="s">
        <v>144</v>
      </c>
      <c r="C3155" s="1">
        <v>45820</v>
      </c>
      <c r="D3155" s="1">
        <v>45880</v>
      </c>
      <c r="E3155" t="s">
        <v>116</v>
      </c>
      <c r="F3155" s="1">
        <v>45948</v>
      </c>
      <c r="G3155" t="s">
        <v>117</v>
      </c>
      <c r="H3155" t="s">
        <v>117</v>
      </c>
      <c r="I3155" t="s">
        <v>117</v>
      </c>
      <c r="J3155" t="s">
        <v>2924</v>
      </c>
      <c r="L3155" t="s">
        <v>2925</v>
      </c>
      <c r="M3155" t="s">
        <v>2926</v>
      </c>
      <c r="N3155" t="s">
        <v>136</v>
      </c>
      <c r="O3155" t="s">
        <v>121</v>
      </c>
      <c r="P3155" s="6">
        <v>96950</v>
      </c>
      <c r="Q3155" t="s">
        <v>122</v>
      </c>
      <c r="S3155" s="8">
        <v>16702341795</v>
      </c>
      <c r="U3155" t="s">
        <v>2927</v>
      </c>
      <c r="V3155">
        <v>45999</v>
      </c>
      <c r="W3155" t="s">
        <v>124</v>
      </c>
      <c r="Y3155" t="s">
        <v>2928</v>
      </c>
      <c r="Z3155" t="s">
        <v>251</v>
      </c>
      <c r="AA3155" t="s">
        <v>2929</v>
      </c>
      <c r="AB3155" t="s">
        <v>1563</v>
      </c>
      <c r="AC3155" t="s">
        <v>3938</v>
      </c>
      <c r="AD3155" t="s">
        <v>3939</v>
      </c>
      <c r="AE3155" t="s">
        <v>120</v>
      </c>
      <c r="AF3155" t="s">
        <v>121</v>
      </c>
      <c r="AG3155" s="6">
        <v>96950</v>
      </c>
      <c r="AH3155" t="s">
        <v>122</v>
      </c>
      <c r="AJ3155" s="8">
        <v>16702341795</v>
      </c>
      <c r="AL3155" t="s">
        <v>2930</v>
      </c>
      <c r="BE3155" t="str">
        <f>"41-1011.00"</f>
        <v>41-1011.00</v>
      </c>
      <c r="BF3155" t="s">
        <v>1340</v>
      </c>
      <c r="BG3155" t="s">
        <v>3940</v>
      </c>
      <c r="BH3155" t="s">
        <v>3941</v>
      </c>
      <c r="BI3155">
        <v>1</v>
      </c>
      <c r="BJ3155">
        <v>1</v>
      </c>
      <c r="BK3155" s="1">
        <v>45950</v>
      </c>
      <c r="BL3155" s="1">
        <v>46314</v>
      </c>
      <c r="BM3155" s="1">
        <v>45950</v>
      </c>
      <c r="BN3155" s="1">
        <v>46314</v>
      </c>
      <c r="BO3155">
        <v>35</v>
      </c>
      <c r="BP3155">
        <v>0</v>
      </c>
      <c r="BQ3155">
        <v>5</v>
      </c>
      <c r="BR3155">
        <v>6</v>
      </c>
      <c r="BS3155">
        <v>6</v>
      </c>
      <c r="BT3155">
        <v>6</v>
      </c>
      <c r="BU3155">
        <v>6</v>
      </c>
      <c r="BV3155">
        <v>6</v>
      </c>
      <c r="BW3155" t="str">
        <f>"9:00 AM"</f>
        <v>9:00 AM</v>
      </c>
      <c r="BX3155" t="str">
        <f>"4:00 PM"</f>
        <v>4:00 PM</v>
      </c>
      <c r="BY3155" t="s">
        <v>159</v>
      </c>
      <c r="BZ3155">
        <v>0</v>
      </c>
      <c r="CA3155">
        <v>12</v>
      </c>
      <c r="CB3155" t="s">
        <v>139</v>
      </c>
      <c r="CC3155">
        <v>10</v>
      </c>
      <c r="CD3155" t="s">
        <v>3942</v>
      </c>
      <c r="CE3155" t="s">
        <v>11902</v>
      </c>
      <c r="CG3155" t="s">
        <v>1143</v>
      </c>
      <c r="CH3155" t="s">
        <v>121</v>
      </c>
      <c r="CI3155" s="6">
        <v>96952</v>
      </c>
      <c r="CJ3155" s="10">
        <v>11.35</v>
      </c>
      <c r="CK3155" s="10">
        <v>16</v>
      </c>
      <c r="CN3155" t="s">
        <v>137</v>
      </c>
      <c r="CO3155" t="s">
        <v>133</v>
      </c>
      <c r="CP3155" t="s">
        <v>138</v>
      </c>
      <c r="CR3155" t="s">
        <v>117</v>
      </c>
      <c r="CS3155" t="s">
        <v>139</v>
      </c>
      <c r="CT3155" t="s">
        <v>139</v>
      </c>
      <c r="CU3155" t="s">
        <v>140</v>
      </c>
      <c r="CV3155" t="s">
        <v>140</v>
      </c>
      <c r="CW3155" t="s">
        <v>139</v>
      </c>
      <c r="CX3155" t="s">
        <v>140</v>
      </c>
      <c r="CY3155" t="s">
        <v>2936</v>
      </c>
      <c r="CZ3155" s="8">
        <v>16702341795</v>
      </c>
      <c r="DA3155" t="s">
        <v>2930</v>
      </c>
      <c r="DB3155" t="s">
        <v>2937</v>
      </c>
      <c r="DC3155" t="s">
        <v>139</v>
      </c>
      <c r="DD3155" t="s">
        <v>117</v>
      </c>
    </row>
    <row r="3156" spans="1:108" ht="15" customHeight="1" x14ac:dyDescent="0.35">
      <c r="A3156" t="s">
        <v>706</v>
      </c>
      <c r="B3156" t="s">
        <v>144</v>
      </c>
      <c r="C3156" s="1">
        <v>45824</v>
      </c>
      <c r="D3156" s="1">
        <v>45880</v>
      </c>
      <c r="E3156" t="s">
        <v>211</v>
      </c>
      <c r="G3156" t="s">
        <v>117</v>
      </c>
      <c r="H3156" t="s">
        <v>117</v>
      </c>
      <c r="I3156" t="s">
        <v>117</v>
      </c>
      <c r="J3156" t="s">
        <v>707</v>
      </c>
      <c r="K3156" t="s">
        <v>140</v>
      </c>
      <c r="L3156" t="s">
        <v>708</v>
      </c>
      <c r="M3156" t="s">
        <v>709</v>
      </c>
      <c r="N3156" t="s">
        <v>710</v>
      </c>
      <c r="O3156" t="s">
        <v>121</v>
      </c>
      <c r="P3156" s="6">
        <v>96950</v>
      </c>
      <c r="Q3156" t="s">
        <v>122</v>
      </c>
      <c r="S3156" s="8">
        <v>16703227345</v>
      </c>
      <c r="U3156" t="s">
        <v>711</v>
      </c>
      <c r="V3156">
        <v>48831</v>
      </c>
      <c r="W3156" t="s">
        <v>124</v>
      </c>
      <c r="Y3156" t="s">
        <v>712</v>
      </c>
      <c r="Z3156" t="s">
        <v>713</v>
      </c>
      <c r="AA3156" t="s">
        <v>714</v>
      </c>
      <c r="AB3156" t="s">
        <v>715</v>
      </c>
      <c r="AC3156" t="s">
        <v>708</v>
      </c>
      <c r="AD3156" t="s">
        <v>709</v>
      </c>
      <c r="AE3156" t="s">
        <v>710</v>
      </c>
      <c r="AF3156" t="s">
        <v>121</v>
      </c>
      <c r="AG3156" s="6">
        <v>96950</v>
      </c>
      <c r="AH3156" t="s">
        <v>122</v>
      </c>
      <c r="AJ3156" s="8">
        <v>16716877345</v>
      </c>
      <c r="AL3156" t="s">
        <v>716</v>
      </c>
      <c r="AM3156" t="s">
        <v>717</v>
      </c>
      <c r="AN3156" t="s">
        <v>718</v>
      </c>
      <c r="AO3156" t="s">
        <v>719</v>
      </c>
      <c r="AP3156" t="s">
        <v>720</v>
      </c>
      <c r="AQ3156" t="s">
        <v>721</v>
      </c>
      <c r="AR3156" t="s">
        <v>722</v>
      </c>
      <c r="AS3156" t="s">
        <v>577</v>
      </c>
      <c r="AT3156" t="s">
        <v>578</v>
      </c>
      <c r="AU3156" s="6">
        <v>96913</v>
      </c>
      <c r="AV3156" t="s">
        <v>122</v>
      </c>
      <c r="AX3156" s="8">
        <v>16716461222</v>
      </c>
      <c r="AY3156">
        <v>111</v>
      </c>
      <c r="AZ3156" t="s">
        <v>723</v>
      </c>
      <c r="BA3156" t="s">
        <v>724</v>
      </c>
      <c r="BB3156" t="s">
        <v>725</v>
      </c>
      <c r="BC3156" t="s">
        <v>578</v>
      </c>
      <c r="BD3156" t="s">
        <v>726</v>
      </c>
      <c r="BE3156" t="str">
        <f>"51-4122.00"</f>
        <v>51-4122.00</v>
      </c>
      <c r="BF3156" t="s">
        <v>727</v>
      </c>
      <c r="BG3156" t="s">
        <v>728</v>
      </c>
      <c r="BH3156" t="s">
        <v>729</v>
      </c>
      <c r="BI3156">
        <v>1</v>
      </c>
      <c r="BJ3156">
        <v>1</v>
      </c>
      <c r="BK3156" s="1">
        <v>45931</v>
      </c>
      <c r="BL3156" s="1">
        <v>46295</v>
      </c>
      <c r="BM3156" s="1">
        <v>45931</v>
      </c>
      <c r="BN3156" s="1">
        <v>46295</v>
      </c>
      <c r="BO3156">
        <v>40</v>
      </c>
      <c r="BP3156">
        <v>0</v>
      </c>
      <c r="BQ3156">
        <v>8</v>
      </c>
      <c r="BR3156">
        <v>8</v>
      </c>
      <c r="BS3156">
        <v>8</v>
      </c>
      <c r="BT3156">
        <v>8</v>
      </c>
      <c r="BU3156">
        <v>8</v>
      </c>
      <c r="BV3156">
        <v>0</v>
      </c>
      <c r="BW3156" t="str">
        <f>"8:00 AM"</f>
        <v>8:00 AM</v>
      </c>
      <c r="BX3156" t="str">
        <f>"5:00 PM"</f>
        <v>5:00 PM</v>
      </c>
      <c r="BY3156" t="s">
        <v>133</v>
      </c>
      <c r="BZ3156">
        <v>0</v>
      </c>
      <c r="CA3156">
        <v>12</v>
      </c>
      <c r="CB3156" t="s">
        <v>117</v>
      </c>
      <c r="CD3156" t="s">
        <v>730</v>
      </c>
      <c r="CE3156" t="s">
        <v>708</v>
      </c>
      <c r="CF3156" t="s">
        <v>709</v>
      </c>
      <c r="CG3156" t="s">
        <v>710</v>
      </c>
      <c r="CH3156" t="s">
        <v>121</v>
      </c>
      <c r="CI3156" s="6">
        <v>96950</v>
      </c>
      <c r="CJ3156" s="10">
        <v>14.5</v>
      </c>
      <c r="CK3156" s="10">
        <v>14.5</v>
      </c>
      <c r="CL3156" s="10">
        <v>21.75</v>
      </c>
      <c r="CM3156" s="10">
        <v>21.75</v>
      </c>
      <c r="CN3156" t="s">
        <v>137</v>
      </c>
      <c r="CO3156" t="s">
        <v>133</v>
      </c>
      <c r="CP3156" t="s">
        <v>138</v>
      </c>
      <c r="CR3156" t="s">
        <v>117</v>
      </c>
      <c r="CS3156" t="s">
        <v>139</v>
      </c>
      <c r="CT3156" t="s">
        <v>139</v>
      </c>
      <c r="CU3156" t="s">
        <v>139</v>
      </c>
      <c r="CV3156" t="s">
        <v>140</v>
      </c>
      <c r="CW3156" t="s">
        <v>139</v>
      </c>
      <c r="CX3156" t="s">
        <v>140</v>
      </c>
      <c r="CY3156" t="s">
        <v>731</v>
      </c>
      <c r="CZ3156" s="8">
        <v>16703227345</v>
      </c>
      <c r="DA3156" t="s">
        <v>716</v>
      </c>
      <c r="DB3156" t="s">
        <v>140</v>
      </c>
      <c r="DC3156" t="s">
        <v>139</v>
      </c>
      <c r="DD3156" t="s">
        <v>117</v>
      </c>
    </row>
    <row r="3157" spans="1:108" ht="15" customHeight="1" x14ac:dyDescent="0.35">
      <c r="A3157" t="s">
        <v>11883</v>
      </c>
      <c r="B3157" t="s">
        <v>166</v>
      </c>
      <c r="C3157" s="1">
        <v>45824</v>
      </c>
      <c r="D3157" s="1">
        <v>45880</v>
      </c>
      <c r="E3157" t="s">
        <v>116</v>
      </c>
      <c r="F3157" s="1">
        <v>45929</v>
      </c>
      <c r="G3157" t="s">
        <v>117</v>
      </c>
      <c r="H3157" t="s">
        <v>117</v>
      </c>
      <c r="I3157" t="s">
        <v>117</v>
      </c>
      <c r="J3157" t="s">
        <v>541</v>
      </c>
      <c r="L3157" t="s">
        <v>169</v>
      </c>
      <c r="M3157" t="s">
        <v>542</v>
      </c>
      <c r="N3157" t="s">
        <v>136</v>
      </c>
      <c r="O3157" t="s">
        <v>121</v>
      </c>
      <c r="P3157" s="6">
        <v>96950</v>
      </c>
      <c r="Q3157" t="s">
        <v>122</v>
      </c>
      <c r="S3157" s="8">
        <v>16702353027</v>
      </c>
      <c r="U3157" t="s">
        <v>543</v>
      </c>
      <c r="V3157">
        <v>561320</v>
      </c>
      <c r="W3157" t="s">
        <v>150</v>
      </c>
      <c r="X3157" t="s">
        <v>139</v>
      </c>
      <c r="Y3157" t="s">
        <v>544</v>
      </c>
      <c r="Z3157" t="s">
        <v>545</v>
      </c>
      <c r="AA3157" t="s">
        <v>546</v>
      </c>
      <c r="AB3157" t="s">
        <v>205</v>
      </c>
      <c r="AC3157" t="s">
        <v>169</v>
      </c>
      <c r="AD3157" t="s">
        <v>542</v>
      </c>
      <c r="AE3157" t="s">
        <v>136</v>
      </c>
      <c r="AF3157" t="s">
        <v>121</v>
      </c>
      <c r="AG3157" s="6">
        <v>96950</v>
      </c>
      <c r="AH3157" t="s">
        <v>122</v>
      </c>
      <c r="AJ3157" s="8">
        <v>16702353027</v>
      </c>
      <c r="AL3157" t="s">
        <v>547</v>
      </c>
      <c r="BE3157" t="str">
        <f>"35-2012.00"</f>
        <v>35-2012.00</v>
      </c>
      <c r="BF3157" t="s">
        <v>311</v>
      </c>
      <c r="BG3157" t="s">
        <v>5070</v>
      </c>
      <c r="BH3157" t="s">
        <v>313</v>
      </c>
      <c r="BI3157">
        <v>4</v>
      </c>
      <c r="BK3157" s="1">
        <v>45931</v>
      </c>
      <c r="BL3157" s="1">
        <v>46295</v>
      </c>
      <c r="BO3157">
        <v>35</v>
      </c>
      <c r="BP3157">
        <v>0</v>
      </c>
      <c r="BQ3157">
        <v>7</v>
      </c>
      <c r="BR3157">
        <v>7</v>
      </c>
      <c r="BS3157">
        <v>7</v>
      </c>
      <c r="BT3157">
        <v>7</v>
      </c>
      <c r="BU3157">
        <v>7</v>
      </c>
      <c r="BV3157">
        <v>0</v>
      </c>
      <c r="BW3157" t="str">
        <f>"2:30 AM"</f>
        <v>2:30 AM</v>
      </c>
      <c r="BX3157" t="str">
        <f>"9:30 AM"</f>
        <v>9:30 AM</v>
      </c>
      <c r="BY3157" t="s">
        <v>133</v>
      </c>
      <c r="BZ3157">
        <v>0</v>
      </c>
      <c r="CA3157">
        <v>12</v>
      </c>
      <c r="CB3157" t="s">
        <v>117</v>
      </c>
      <c r="CD3157" t="s">
        <v>549</v>
      </c>
      <c r="CE3157" t="s">
        <v>170</v>
      </c>
      <c r="CF3157" t="s">
        <v>170</v>
      </c>
      <c r="CG3157" t="s">
        <v>136</v>
      </c>
      <c r="CH3157" t="s">
        <v>121</v>
      </c>
      <c r="CI3157" s="6">
        <v>96950</v>
      </c>
      <c r="CJ3157" s="10">
        <v>8.85</v>
      </c>
      <c r="CK3157" s="10">
        <v>8.85</v>
      </c>
      <c r="CL3157" s="10">
        <v>13.28</v>
      </c>
      <c r="CM3157" s="10">
        <v>13.28</v>
      </c>
      <c r="CN3157" t="s">
        <v>137</v>
      </c>
      <c r="CO3157" t="s">
        <v>140</v>
      </c>
      <c r="CP3157" t="s">
        <v>138</v>
      </c>
      <c r="CR3157" t="s">
        <v>139</v>
      </c>
      <c r="CS3157" t="s">
        <v>139</v>
      </c>
      <c r="CT3157" t="s">
        <v>140</v>
      </c>
      <c r="CU3157" t="s">
        <v>139</v>
      </c>
      <c r="CV3157" t="s">
        <v>140</v>
      </c>
      <c r="CW3157" t="s">
        <v>139</v>
      </c>
      <c r="CX3157" t="s">
        <v>140</v>
      </c>
      <c r="CY3157" t="s">
        <v>181</v>
      </c>
      <c r="CZ3157" s="8">
        <v>16702353027</v>
      </c>
      <c r="DA3157" t="s">
        <v>547</v>
      </c>
      <c r="DB3157" t="s">
        <v>140</v>
      </c>
      <c r="DC3157" t="s">
        <v>139</v>
      </c>
      <c r="DD3157" t="s">
        <v>139</v>
      </c>
    </row>
    <row r="3158" spans="1:108" ht="15" customHeight="1" x14ac:dyDescent="0.35">
      <c r="A3158" t="s">
        <v>540</v>
      </c>
      <c r="B3158" t="s">
        <v>166</v>
      </c>
      <c r="C3158" s="1">
        <v>45824</v>
      </c>
      <c r="D3158" s="1">
        <v>45880</v>
      </c>
      <c r="E3158" t="s">
        <v>211</v>
      </c>
      <c r="G3158" t="s">
        <v>117</v>
      </c>
      <c r="H3158" t="s">
        <v>117</v>
      </c>
      <c r="I3158" t="s">
        <v>117</v>
      </c>
      <c r="J3158" t="s">
        <v>541</v>
      </c>
      <c r="L3158" t="s">
        <v>169</v>
      </c>
      <c r="M3158" t="s">
        <v>542</v>
      </c>
      <c r="N3158" t="s">
        <v>136</v>
      </c>
      <c r="O3158" t="s">
        <v>121</v>
      </c>
      <c r="P3158" s="6">
        <v>96950</v>
      </c>
      <c r="Q3158" t="s">
        <v>122</v>
      </c>
      <c r="S3158" s="8">
        <v>16702353027</v>
      </c>
      <c r="U3158" t="s">
        <v>543</v>
      </c>
      <c r="V3158">
        <v>561320</v>
      </c>
      <c r="W3158" t="s">
        <v>150</v>
      </c>
      <c r="X3158" t="s">
        <v>139</v>
      </c>
      <c r="Y3158" t="s">
        <v>544</v>
      </c>
      <c r="Z3158" t="s">
        <v>545</v>
      </c>
      <c r="AA3158" t="s">
        <v>546</v>
      </c>
      <c r="AB3158" t="s">
        <v>205</v>
      </c>
      <c r="AC3158" t="s">
        <v>169</v>
      </c>
      <c r="AD3158" t="s">
        <v>542</v>
      </c>
      <c r="AE3158" t="s">
        <v>136</v>
      </c>
      <c r="AF3158" t="s">
        <v>121</v>
      </c>
      <c r="AG3158" s="6">
        <v>96950</v>
      </c>
      <c r="AH3158" t="s">
        <v>122</v>
      </c>
      <c r="AJ3158" s="8">
        <v>16702353027</v>
      </c>
      <c r="AL3158" t="s">
        <v>547</v>
      </c>
      <c r="BE3158" t="str">
        <f>"35-2012.00"</f>
        <v>35-2012.00</v>
      </c>
      <c r="BF3158" t="s">
        <v>311</v>
      </c>
      <c r="BG3158" t="s">
        <v>548</v>
      </c>
      <c r="BH3158" t="s">
        <v>313</v>
      </c>
      <c r="BI3158">
        <v>4</v>
      </c>
      <c r="BK3158" s="1">
        <v>45931</v>
      </c>
      <c r="BL3158" s="1">
        <v>46295</v>
      </c>
      <c r="BO3158">
        <v>35</v>
      </c>
      <c r="BP3158">
        <v>0</v>
      </c>
      <c r="BQ3158">
        <v>7</v>
      </c>
      <c r="BR3158">
        <v>7</v>
      </c>
      <c r="BS3158">
        <v>7</v>
      </c>
      <c r="BT3158">
        <v>7</v>
      </c>
      <c r="BU3158">
        <v>7</v>
      </c>
      <c r="BV3158">
        <v>0</v>
      </c>
      <c r="BW3158" t="str">
        <f>"2:30 AM"</f>
        <v>2:30 AM</v>
      </c>
      <c r="BX3158" t="str">
        <f>"7:30 AM"</f>
        <v>7:30 AM</v>
      </c>
      <c r="BY3158" t="s">
        <v>133</v>
      </c>
      <c r="BZ3158">
        <v>0</v>
      </c>
      <c r="CA3158">
        <v>12</v>
      </c>
      <c r="CB3158" t="s">
        <v>117</v>
      </c>
      <c r="CD3158" t="s">
        <v>549</v>
      </c>
      <c r="CE3158" t="s">
        <v>550</v>
      </c>
      <c r="CF3158" t="s">
        <v>550</v>
      </c>
      <c r="CG3158" t="s">
        <v>551</v>
      </c>
      <c r="CH3158" t="s">
        <v>121</v>
      </c>
      <c r="CI3158" s="6">
        <v>96952</v>
      </c>
      <c r="CJ3158" s="10">
        <v>8.85</v>
      </c>
      <c r="CK3158" s="10">
        <v>8.85</v>
      </c>
      <c r="CL3158" s="10">
        <v>13.28</v>
      </c>
      <c r="CM3158" s="10">
        <v>13.28</v>
      </c>
      <c r="CN3158" t="s">
        <v>137</v>
      </c>
      <c r="CO3158" t="s">
        <v>140</v>
      </c>
      <c r="CP3158" t="s">
        <v>138</v>
      </c>
      <c r="CR3158" t="s">
        <v>117</v>
      </c>
      <c r="CS3158" t="s">
        <v>139</v>
      </c>
      <c r="CT3158" t="s">
        <v>140</v>
      </c>
      <c r="CU3158" t="s">
        <v>139</v>
      </c>
      <c r="CV3158" t="s">
        <v>140</v>
      </c>
      <c r="CW3158" t="s">
        <v>139</v>
      </c>
      <c r="CX3158" t="s">
        <v>140</v>
      </c>
      <c r="CY3158" t="s">
        <v>223</v>
      </c>
      <c r="CZ3158" s="8">
        <v>16702353027</v>
      </c>
      <c r="DA3158" t="s">
        <v>547</v>
      </c>
      <c r="DB3158" t="s">
        <v>140</v>
      </c>
      <c r="DC3158" t="s">
        <v>139</v>
      </c>
      <c r="DD3158" t="s">
        <v>139</v>
      </c>
    </row>
    <row r="3159" spans="1:108" ht="15" customHeight="1" x14ac:dyDescent="0.35">
      <c r="A3159" t="s">
        <v>9947</v>
      </c>
      <c r="B3159" t="s">
        <v>144</v>
      </c>
      <c r="C3159" s="1">
        <v>45831</v>
      </c>
      <c r="D3159" s="1">
        <v>45880</v>
      </c>
      <c r="E3159" t="s">
        <v>211</v>
      </c>
      <c r="G3159" t="s">
        <v>117</v>
      </c>
      <c r="H3159" t="s">
        <v>117</v>
      </c>
      <c r="I3159" t="s">
        <v>117</v>
      </c>
      <c r="J3159" t="s">
        <v>145</v>
      </c>
      <c r="K3159" t="s">
        <v>146</v>
      </c>
      <c r="L3159" t="s">
        <v>147</v>
      </c>
      <c r="M3159" t="s">
        <v>148</v>
      </c>
      <c r="N3159" t="s">
        <v>120</v>
      </c>
      <c r="O3159" t="s">
        <v>121</v>
      </c>
      <c r="P3159" s="6">
        <v>96950</v>
      </c>
      <c r="Q3159" t="s">
        <v>122</v>
      </c>
      <c r="S3159" s="8">
        <v>16702352883</v>
      </c>
      <c r="T3159">
        <v>0</v>
      </c>
      <c r="U3159" t="s">
        <v>149</v>
      </c>
      <c r="V3159">
        <v>56132</v>
      </c>
      <c r="W3159" t="s">
        <v>150</v>
      </c>
      <c r="X3159" t="s">
        <v>139</v>
      </c>
      <c r="Y3159" t="s">
        <v>151</v>
      </c>
      <c r="Z3159" t="s">
        <v>152</v>
      </c>
      <c r="AA3159" t="s">
        <v>153</v>
      </c>
      <c r="AB3159" t="s">
        <v>154</v>
      </c>
      <c r="AC3159" t="s">
        <v>147</v>
      </c>
      <c r="AD3159" t="s">
        <v>148</v>
      </c>
      <c r="AE3159" t="s">
        <v>120</v>
      </c>
      <c r="AF3159" t="s">
        <v>121</v>
      </c>
      <c r="AG3159" s="6">
        <v>96950</v>
      </c>
      <c r="AH3159" t="s">
        <v>122</v>
      </c>
      <c r="AJ3159" s="8">
        <v>16702352883</v>
      </c>
      <c r="AL3159" t="s">
        <v>155</v>
      </c>
      <c r="BE3159" t="str">
        <f>"31-9011.00"</f>
        <v>31-9011.00</v>
      </c>
      <c r="BF3159" t="s">
        <v>225</v>
      </c>
      <c r="BG3159" t="s">
        <v>226</v>
      </c>
      <c r="BH3159" t="s">
        <v>227</v>
      </c>
      <c r="BI3159">
        <v>4</v>
      </c>
      <c r="BJ3159">
        <v>4</v>
      </c>
      <c r="BK3159" s="1">
        <v>45920</v>
      </c>
      <c r="BL3159" s="1">
        <v>46284</v>
      </c>
      <c r="BM3159" s="1">
        <v>45920</v>
      </c>
      <c r="BN3159" s="1">
        <v>46284</v>
      </c>
      <c r="BO3159">
        <v>35</v>
      </c>
      <c r="BP3159">
        <v>0</v>
      </c>
      <c r="BQ3159">
        <v>7</v>
      </c>
      <c r="BR3159">
        <v>7</v>
      </c>
      <c r="BS3159">
        <v>7</v>
      </c>
      <c r="BT3159">
        <v>7</v>
      </c>
      <c r="BU3159">
        <v>7</v>
      </c>
      <c r="BV3159">
        <v>0</v>
      </c>
      <c r="BW3159" t="str">
        <f>"8:00 AM"</f>
        <v>8:00 AM</v>
      </c>
      <c r="BX3159" t="str">
        <f>"4:00 PM"</f>
        <v>4:00 PM</v>
      </c>
      <c r="BY3159" t="s">
        <v>159</v>
      </c>
      <c r="BZ3159">
        <v>0</v>
      </c>
      <c r="CA3159">
        <v>12</v>
      </c>
      <c r="CB3159" t="s">
        <v>117</v>
      </c>
      <c r="CD3159" s="2" t="s">
        <v>9948</v>
      </c>
      <c r="CE3159" t="s">
        <v>147</v>
      </c>
      <c r="CF3159" t="s">
        <v>161</v>
      </c>
      <c r="CG3159" t="s">
        <v>120</v>
      </c>
      <c r="CH3159" t="s">
        <v>121</v>
      </c>
      <c r="CI3159" s="6">
        <v>96950</v>
      </c>
      <c r="CJ3159" s="10">
        <v>12.37</v>
      </c>
      <c r="CK3159" s="10">
        <v>12.37</v>
      </c>
      <c r="CL3159" s="10">
        <v>18.559999999999999</v>
      </c>
      <c r="CM3159" s="10">
        <v>18.559999999999999</v>
      </c>
      <c r="CN3159" t="s">
        <v>137</v>
      </c>
      <c r="CO3159" t="s">
        <v>162</v>
      </c>
      <c r="CP3159" t="s">
        <v>138</v>
      </c>
      <c r="CR3159" t="s">
        <v>117</v>
      </c>
      <c r="CS3159" t="s">
        <v>139</v>
      </c>
      <c r="CT3159" t="s">
        <v>140</v>
      </c>
      <c r="CU3159" t="s">
        <v>139</v>
      </c>
      <c r="CV3159" t="s">
        <v>140</v>
      </c>
      <c r="CW3159" t="s">
        <v>139</v>
      </c>
      <c r="CX3159" t="s">
        <v>140</v>
      </c>
      <c r="CY3159" t="s">
        <v>163</v>
      </c>
      <c r="CZ3159" s="8">
        <v>16702352883</v>
      </c>
      <c r="DA3159" t="s">
        <v>155</v>
      </c>
      <c r="DB3159" t="s">
        <v>164</v>
      </c>
      <c r="DC3159" t="s">
        <v>139</v>
      </c>
      <c r="DD3159" t="s">
        <v>139</v>
      </c>
    </row>
    <row r="3160" spans="1:108" ht="15" customHeight="1" x14ac:dyDescent="0.35">
      <c r="A3160" t="s">
        <v>9878</v>
      </c>
      <c r="B3160" t="s">
        <v>166</v>
      </c>
      <c r="C3160" s="1">
        <v>45839</v>
      </c>
      <c r="D3160" s="1">
        <v>45880</v>
      </c>
      <c r="E3160" t="s">
        <v>211</v>
      </c>
      <c r="G3160" t="s">
        <v>117</v>
      </c>
      <c r="H3160" t="s">
        <v>117</v>
      </c>
      <c r="I3160" t="s">
        <v>117</v>
      </c>
      <c r="J3160" t="s">
        <v>1080</v>
      </c>
      <c r="K3160" t="s">
        <v>1081</v>
      </c>
      <c r="L3160" t="s">
        <v>1082</v>
      </c>
      <c r="M3160" t="s">
        <v>753</v>
      </c>
      <c r="N3160" t="s">
        <v>120</v>
      </c>
      <c r="O3160" t="s">
        <v>121</v>
      </c>
      <c r="P3160" s="6">
        <v>96950</v>
      </c>
      <c r="Q3160" t="s">
        <v>122</v>
      </c>
      <c r="S3160" s="8">
        <v>16702870614</v>
      </c>
      <c r="U3160" t="s">
        <v>1083</v>
      </c>
      <c r="V3160">
        <v>561320</v>
      </c>
      <c r="W3160" t="s">
        <v>124</v>
      </c>
      <c r="Y3160" t="s">
        <v>1084</v>
      </c>
      <c r="Z3160" t="s">
        <v>1085</v>
      </c>
      <c r="AA3160" t="s">
        <v>1468</v>
      </c>
      <c r="AB3160" t="s">
        <v>189</v>
      </c>
      <c r="AC3160" t="s">
        <v>753</v>
      </c>
      <c r="AD3160" t="s">
        <v>1087</v>
      </c>
      <c r="AE3160" t="s">
        <v>120</v>
      </c>
      <c r="AF3160" t="s">
        <v>121</v>
      </c>
      <c r="AG3160" s="6">
        <v>96950</v>
      </c>
      <c r="AH3160" t="s">
        <v>122</v>
      </c>
      <c r="AJ3160" s="8">
        <v>16702870614</v>
      </c>
      <c r="AL3160" t="s">
        <v>1088</v>
      </c>
      <c r="BE3160" t="str">
        <f>"51-3021.00"</f>
        <v>51-3021.00</v>
      </c>
      <c r="BF3160" t="s">
        <v>2162</v>
      </c>
      <c r="BG3160" t="s">
        <v>9879</v>
      </c>
      <c r="BH3160" t="s">
        <v>2162</v>
      </c>
      <c r="BI3160">
        <v>5</v>
      </c>
      <c r="BK3160" s="1">
        <v>45931</v>
      </c>
      <c r="BL3160" s="1">
        <v>46295</v>
      </c>
      <c r="BO3160">
        <v>35</v>
      </c>
      <c r="BP3160">
        <v>0</v>
      </c>
      <c r="BQ3160">
        <v>7</v>
      </c>
      <c r="BR3160">
        <v>7</v>
      </c>
      <c r="BS3160">
        <v>7</v>
      </c>
      <c r="BT3160">
        <v>7</v>
      </c>
      <c r="BU3160">
        <v>7</v>
      </c>
      <c r="BV3160">
        <v>0</v>
      </c>
      <c r="BW3160" t="str">
        <f>"10:00 AM"</f>
        <v>10:00 AM</v>
      </c>
      <c r="BX3160" t="str">
        <f>"7:00 PM"</f>
        <v>7:00 PM</v>
      </c>
      <c r="BY3160" t="s">
        <v>159</v>
      </c>
      <c r="BZ3160">
        <v>0</v>
      </c>
      <c r="CA3160">
        <v>6</v>
      </c>
      <c r="CB3160" t="s">
        <v>117</v>
      </c>
      <c r="CD3160" s="2" t="s">
        <v>9880</v>
      </c>
      <c r="CE3160" t="s">
        <v>753</v>
      </c>
      <c r="CG3160" t="s">
        <v>1092</v>
      </c>
      <c r="CH3160" t="s">
        <v>121</v>
      </c>
      <c r="CI3160" s="6">
        <v>96950</v>
      </c>
      <c r="CJ3160" s="10">
        <v>8.6300000000000008</v>
      </c>
      <c r="CK3160" s="10">
        <v>8.6300000000000008</v>
      </c>
      <c r="CL3160" s="10">
        <v>12.95</v>
      </c>
      <c r="CM3160" s="10">
        <v>12.95</v>
      </c>
      <c r="CN3160" t="s">
        <v>137</v>
      </c>
      <c r="CO3160" t="s">
        <v>1093</v>
      </c>
      <c r="CP3160" t="s">
        <v>138</v>
      </c>
      <c r="CR3160" t="s">
        <v>117</v>
      </c>
      <c r="CS3160" t="s">
        <v>139</v>
      </c>
      <c r="CT3160" t="s">
        <v>140</v>
      </c>
      <c r="CU3160" t="s">
        <v>139</v>
      </c>
      <c r="CV3160" t="s">
        <v>139</v>
      </c>
      <c r="CW3160" t="s">
        <v>139</v>
      </c>
      <c r="CX3160" t="s">
        <v>140</v>
      </c>
      <c r="CY3160" t="s">
        <v>1094</v>
      </c>
      <c r="CZ3160" s="8">
        <v>16702870614</v>
      </c>
      <c r="DA3160" t="s">
        <v>1088</v>
      </c>
      <c r="DB3160" t="s">
        <v>1095</v>
      </c>
      <c r="DC3160" t="s">
        <v>139</v>
      </c>
      <c r="DD3160" t="s">
        <v>117</v>
      </c>
    </row>
    <row r="3161" spans="1:108" ht="15" customHeight="1" x14ac:dyDescent="0.35">
      <c r="A3161" t="s">
        <v>11915</v>
      </c>
      <c r="B3161" t="s">
        <v>166</v>
      </c>
      <c r="C3161" s="1">
        <v>45840</v>
      </c>
      <c r="D3161" s="1">
        <v>45880</v>
      </c>
      <c r="E3161" t="s">
        <v>211</v>
      </c>
      <c r="G3161" t="s">
        <v>117</v>
      </c>
      <c r="H3161" t="s">
        <v>117</v>
      </c>
      <c r="I3161" t="s">
        <v>117</v>
      </c>
      <c r="J3161" t="s">
        <v>246</v>
      </c>
      <c r="K3161" t="s">
        <v>246</v>
      </c>
      <c r="L3161" t="s">
        <v>247</v>
      </c>
      <c r="N3161" t="s">
        <v>248</v>
      </c>
      <c r="O3161" t="s">
        <v>121</v>
      </c>
      <c r="P3161" s="6">
        <v>96951</v>
      </c>
      <c r="Q3161" t="s">
        <v>122</v>
      </c>
      <c r="S3161" s="8">
        <v>16705320350</v>
      </c>
      <c r="U3161" t="s">
        <v>249</v>
      </c>
      <c r="V3161">
        <v>487210</v>
      </c>
      <c r="W3161" t="s">
        <v>124</v>
      </c>
      <c r="Y3161" t="s">
        <v>250</v>
      </c>
      <c r="Z3161" t="s">
        <v>251</v>
      </c>
      <c r="AA3161" t="s">
        <v>252</v>
      </c>
      <c r="AB3161" t="s">
        <v>128</v>
      </c>
      <c r="AC3161" t="s">
        <v>253</v>
      </c>
      <c r="AE3161" t="s">
        <v>248</v>
      </c>
      <c r="AF3161" t="s">
        <v>121</v>
      </c>
      <c r="AG3161" s="6">
        <v>96951</v>
      </c>
      <c r="AH3161" t="s">
        <v>122</v>
      </c>
      <c r="AJ3161" s="8">
        <v>16705320350</v>
      </c>
      <c r="AL3161" t="s">
        <v>254</v>
      </c>
      <c r="BE3161" t="str">
        <f>"49-3031.00"</f>
        <v>49-3031.00</v>
      </c>
      <c r="BF3161" t="s">
        <v>2414</v>
      </c>
      <c r="BG3161" t="s">
        <v>11916</v>
      </c>
      <c r="BH3161" t="s">
        <v>11917</v>
      </c>
      <c r="BI3161">
        <v>1</v>
      </c>
      <c r="BK3161" s="1">
        <v>45931</v>
      </c>
      <c r="BL3161" s="1">
        <v>46295</v>
      </c>
      <c r="BO3161">
        <v>40</v>
      </c>
      <c r="BP3161">
        <v>0</v>
      </c>
      <c r="BQ3161">
        <v>7</v>
      </c>
      <c r="BR3161">
        <v>7</v>
      </c>
      <c r="BS3161">
        <v>7</v>
      </c>
      <c r="BT3161">
        <v>7</v>
      </c>
      <c r="BU3161">
        <v>7</v>
      </c>
      <c r="BV3161">
        <v>5</v>
      </c>
      <c r="BW3161" t="str">
        <f>"8:00 AM"</f>
        <v>8:00 AM</v>
      </c>
      <c r="BX3161" t="str">
        <f>"4:00 PM"</f>
        <v>4:00 PM</v>
      </c>
      <c r="BY3161" t="s">
        <v>459</v>
      </c>
      <c r="BZ3161">
        <v>0</v>
      </c>
      <c r="CA3161">
        <v>12</v>
      </c>
      <c r="CB3161" t="s">
        <v>117</v>
      </c>
      <c r="CD3161" t="s">
        <v>5270</v>
      </c>
      <c r="CE3161" t="s">
        <v>259</v>
      </c>
      <c r="CG3161" t="s">
        <v>248</v>
      </c>
      <c r="CH3161" t="s">
        <v>121</v>
      </c>
      <c r="CI3161" s="6">
        <v>96951</v>
      </c>
      <c r="CJ3161" s="10">
        <v>11.85</v>
      </c>
      <c r="CK3161" s="10">
        <v>11.85</v>
      </c>
      <c r="CL3161" s="10">
        <v>17.78</v>
      </c>
      <c r="CM3161" s="10">
        <v>17.78</v>
      </c>
      <c r="CN3161" t="s">
        <v>137</v>
      </c>
      <c r="CO3161" t="s">
        <v>140</v>
      </c>
      <c r="CP3161" t="s">
        <v>138</v>
      </c>
      <c r="CR3161" t="s">
        <v>117</v>
      </c>
      <c r="CS3161" t="s">
        <v>139</v>
      </c>
      <c r="CT3161" t="s">
        <v>139</v>
      </c>
      <c r="CU3161" t="s">
        <v>139</v>
      </c>
      <c r="CV3161" t="s">
        <v>140</v>
      </c>
      <c r="CW3161" t="s">
        <v>139</v>
      </c>
      <c r="CX3161" t="s">
        <v>140</v>
      </c>
      <c r="CY3161" t="s">
        <v>539</v>
      </c>
      <c r="CZ3161" s="8">
        <v>16705320350</v>
      </c>
      <c r="DA3161" t="s">
        <v>254</v>
      </c>
      <c r="DB3161" t="s">
        <v>140</v>
      </c>
      <c r="DC3161" t="s">
        <v>139</v>
      </c>
      <c r="DD3161" t="s">
        <v>117</v>
      </c>
    </row>
    <row r="3162" spans="1:108" ht="15" customHeight="1" x14ac:dyDescent="0.35">
      <c r="A3162" t="s">
        <v>15074</v>
      </c>
      <c r="B3162" t="s">
        <v>166</v>
      </c>
      <c r="C3162" s="1">
        <v>45840</v>
      </c>
      <c r="D3162" s="1">
        <v>45880</v>
      </c>
      <c r="E3162" t="s">
        <v>211</v>
      </c>
      <c r="G3162" t="s">
        <v>117</v>
      </c>
      <c r="H3162" t="s">
        <v>117</v>
      </c>
      <c r="I3162" t="s">
        <v>117</v>
      </c>
      <c r="J3162" t="s">
        <v>246</v>
      </c>
      <c r="K3162" t="s">
        <v>246</v>
      </c>
      <c r="L3162" t="s">
        <v>534</v>
      </c>
      <c r="M3162">
        <v>1007</v>
      </c>
      <c r="N3162" t="s">
        <v>248</v>
      </c>
      <c r="O3162" t="s">
        <v>121</v>
      </c>
      <c r="P3162" s="6">
        <v>96951</v>
      </c>
      <c r="Q3162" t="s">
        <v>122</v>
      </c>
      <c r="S3162" s="8">
        <v>16705320350</v>
      </c>
      <c r="U3162" t="s">
        <v>249</v>
      </c>
      <c r="V3162">
        <v>311812</v>
      </c>
      <c r="W3162" t="s">
        <v>124</v>
      </c>
      <c r="Y3162" t="s">
        <v>250</v>
      </c>
      <c r="Z3162" t="s">
        <v>251</v>
      </c>
      <c r="AA3162" t="s">
        <v>535</v>
      </c>
      <c r="AB3162" t="s">
        <v>128</v>
      </c>
      <c r="AC3162" t="s">
        <v>253</v>
      </c>
      <c r="AE3162" t="s">
        <v>248</v>
      </c>
      <c r="AF3162" t="s">
        <v>121</v>
      </c>
      <c r="AG3162" s="6">
        <v>96951</v>
      </c>
      <c r="AH3162" t="s">
        <v>122</v>
      </c>
      <c r="AJ3162" s="8">
        <v>16705320350</v>
      </c>
      <c r="AL3162" t="s">
        <v>254</v>
      </c>
      <c r="BE3162" t="str">
        <f>"51-3011.00"</f>
        <v>51-3011.00</v>
      </c>
      <c r="BF3162" t="s">
        <v>217</v>
      </c>
      <c r="BG3162" t="s">
        <v>15075</v>
      </c>
      <c r="BH3162" t="s">
        <v>1319</v>
      </c>
      <c r="BI3162">
        <v>1</v>
      </c>
      <c r="BK3162" s="1">
        <v>45931</v>
      </c>
      <c r="BL3162" s="1">
        <v>46295</v>
      </c>
      <c r="BO3162">
        <v>40</v>
      </c>
      <c r="BP3162">
        <v>0</v>
      </c>
      <c r="BQ3162">
        <v>7</v>
      </c>
      <c r="BR3162">
        <v>7</v>
      </c>
      <c r="BS3162">
        <v>7</v>
      </c>
      <c r="BT3162">
        <v>7</v>
      </c>
      <c r="BU3162">
        <v>7</v>
      </c>
      <c r="BV3162">
        <v>5</v>
      </c>
      <c r="BW3162" t="str">
        <f>"6:00 AM"</f>
        <v>6:00 AM</v>
      </c>
      <c r="BX3162" t="str">
        <f>"2:00 PM"</f>
        <v>2:00 PM</v>
      </c>
      <c r="BY3162" t="s">
        <v>159</v>
      </c>
      <c r="BZ3162">
        <v>0</v>
      </c>
      <c r="CA3162">
        <v>12</v>
      </c>
      <c r="CB3162" t="s">
        <v>117</v>
      </c>
      <c r="CD3162" t="s">
        <v>1320</v>
      </c>
      <c r="CE3162" t="s">
        <v>259</v>
      </c>
      <c r="CG3162" t="s">
        <v>248</v>
      </c>
      <c r="CH3162" t="s">
        <v>121</v>
      </c>
      <c r="CI3162" s="6">
        <v>96951</v>
      </c>
      <c r="CJ3162" s="10">
        <v>8.64</v>
      </c>
      <c r="CK3162" s="10">
        <v>8.64</v>
      </c>
      <c r="CL3162" s="10">
        <v>12.96</v>
      </c>
      <c r="CM3162" s="10">
        <v>12.96</v>
      </c>
      <c r="CN3162" t="s">
        <v>137</v>
      </c>
      <c r="CO3162" t="s">
        <v>140</v>
      </c>
      <c r="CP3162" t="s">
        <v>138</v>
      </c>
      <c r="CR3162" t="s">
        <v>117</v>
      </c>
      <c r="CS3162" t="s">
        <v>139</v>
      </c>
      <c r="CT3162" t="s">
        <v>139</v>
      </c>
      <c r="CU3162" t="s">
        <v>139</v>
      </c>
      <c r="CV3162" t="s">
        <v>140</v>
      </c>
      <c r="CW3162" t="s">
        <v>139</v>
      </c>
      <c r="CX3162" t="s">
        <v>140</v>
      </c>
      <c r="CY3162" t="s">
        <v>539</v>
      </c>
      <c r="CZ3162" s="8">
        <v>16705320350</v>
      </c>
      <c r="DA3162" t="s">
        <v>254</v>
      </c>
      <c r="DB3162" t="s">
        <v>140</v>
      </c>
      <c r="DC3162" t="s">
        <v>139</v>
      </c>
      <c r="DD3162" t="s">
        <v>117</v>
      </c>
    </row>
    <row r="3163" spans="1:108" ht="15" customHeight="1" x14ac:dyDescent="0.35">
      <c r="A3163" t="s">
        <v>7783</v>
      </c>
      <c r="B3163" t="s">
        <v>166</v>
      </c>
      <c r="C3163" s="1">
        <v>45840</v>
      </c>
      <c r="D3163" s="1">
        <v>45880</v>
      </c>
      <c r="E3163" t="s">
        <v>211</v>
      </c>
      <c r="G3163" t="s">
        <v>139</v>
      </c>
      <c r="H3163" t="s">
        <v>117</v>
      </c>
      <c r="I3163" t="s">
        <v>117</v>
      </c>
      <c r="J3163" t="s">
        <v>246</v>
      </c>
      <c r="K3163" t="s">
        <v>246</v>
      </c>
      <c r="L3163" t="s">
        <v>247</v>
      </c>
      <c r="N3163" t="s">
        <v>248</v>
      </c>
      <c r="O3163" t="s">
        <v>121</v>
      </c>
      <c r="P3163" s="6">
        <v>96951</v>
      </c>
      <c r="Q3163" t="s">
        <v>122</v>
      </c>
      <c r="S3163" s="8">
        <v>16705320350</v>
      </c>
      <c r="U3163" t="s">
        <v>249</v>
      </c>
      <c r="V3163">
        <v>445110</v>
      </c>
      <c r="W3163" t="s">
        <v>124</v>
      </c>
      <c r="Y3163" t="s">
        <v>250</v>
      </c>
      <c r="Z3163" t="s">
        <v>251</v>
      </c>
      <c r="AA3163" t="s">
        <v>252</v>
      </c>
      <c r="AB3163" t="s">
        <v>128</v>
      </c>
      <c r="AC3163" t="s">
        <v>253</v>
      </c>
      <c r="AE3163" t="s">
        <v>248</v>
      </c>
      <c r="AF3163" t="s">
        <v>121</v>
      </c>
      <c r="AG3163" s="6">
        <v>96951</v>
      </c>
      <c r="AH3163" t="s">
        <v>122</v>
      </c>
      <c r="AJ3163" s="8">
        <v>16705320350</v>
      </c>
      <c r="AL3163" t="s">
        <v>254</v>
      </c>
      <c r="BE3163" t="str">
        <f>"35-2021.00"</f>
        <v>35-2021.00</v>
      </c>
      <c r="BF3163" t="s">
        <v>438</v>
      </c>
      <c r="BG3163" t="s">
        <v>7784</v>
      </c>
      <c r="BH3163" t="s">
        <v>5068</v>
      </c>
      <c r="BI3163">
        <v>1</v>
      </c>
      <c r="BK3163" s="1">
        <v>45931</v>
      </c>
      <c r="BL3163" s="1">
        <v>47026</v>
      </c>
      <c r="BO3163">
        <v>40</v>
      </c>
      <c r="BP3163">
        <v>0</v>
      </c>
      <c r="BQ3163">
        <v>7</v>
      </c>
      <c r="BR3163">
        <v>7</v>
      </c>
      <c r="BS3163">
        <v>7</v>
      </c>
      <c r="BT3163">
        <v>7</v>
      </c>
      <c r="BU3163">
        <v>7</v>
      </c>
      <c r="BV3163">
        <v>5</v>
      </c>
      <c r="BW3163" t="str">
        <f>"8:00 AM"</f>
        <v>8:00 AM</v>
      </c>
      <c r="BX3163" t="str">
        <f>"4:00 PM"</f>
        <v>4:00 PM</v>
      </c>
      <c r="BY3163" t="s">
        <v>159</v>
      </c>
      <c r="BZ3163">
        <v>0</v>
      </c>
      <c r="CA3163">
        <v>12</v>
      </c>
      <c r="CB3163" t="s">
        <v>117</v>
      </c>
      <c r="CD3163" t="s">
        <v>7785</v>
      </c>
      <c r="CE3163" t="s">
        <v>259</v>
      </c>
      <c r="CG3163" t="s">
        <v>248</v>
      </c>
      <c r="CH3163" t="s">
        <v>121</v>
      </c>
      <c r="CI3163" s="6">
        <v>96951</v>
      </c>
      <c r="CJ3163" s="10">
        <v>7.84</v>
      </c>
      <c r="CK3163" s="10">
        <v>7.84</v>
      </c>
      <c r="CL3163" s="10">
        <v>11.76</v>
      </c>
      <c r="CM3163" s="10">
        <v>11.76</v>
      </c>
      <c r="CN3163" t="s">
        <v>137</v>
      </c>
      <c r="CO3163" t="s">
        <v>140</v>
      </c>
      <c r="CP3163" t="s">
        <v>138</v>
      </c>
      <c r="CR3163" t="s">
        <v>117</v>
      </c>
      <c r="CS3163" t="s">
        <v>139</v>
      </c>
      <c r="CT3163" t="s">
        <v>139</v>
      </c>
      <c r="CU3163" t="s">
        <v>139</v>
      </c>
      <c r="CV3163" t="s">
        <v>140</v>
      </c>
      <c r="CW3163" t="s">
        <v>139</v>
      </c>
      <c r="CX3163" t="s">
        <v>140</v>
      </c>
      <c r="CY3163" t="s">
        <v>539</v>
      </c>
      <c r="CZ3163" s="8">
        <v>16705320350</v>
      </c>
      <c r="DA3163" t="s">
        <v>254</v>
      </c>
      <c r="DB3163" t="s">
        <v>140</v>
      </c>
      <c r="DC3163" t="s">
        <v>139</v>
      </c>
      <c r="DD3163" t="s">
        <v>117</v>
      </c>
    </row>
    <row r="3164" spans="1:108" ht="15" customHeight="1" x14ac:dyDescent="0.35">
      <c r="A3164" t="s">
        <v>533</v>
      </c>
      <c r="B3164" t="s">
        <v>166</v>
      </c>
      <c r="C3164" s="1">
        <v>45840</v>
      </c>
      <c r="D3164" s="1">
        <v>45880</v>
      </c>
      <c r="E3164" t="s">
        <v>211</v>
      </c>
      <c r="G3164" t="s">
        <v>117</v>
      </c>
      <c r="H3164" t="s">
        <v>117</v>
      </c>
      <c r="I3164" t="s">
        <v>117</v>
      </c>
      <c r="J3164" t="s">
        <v>246</v>
      </c>
      <c r="K3164" t="s">
        <v>246</v>
      </c>
      <c r="L3164" t="s">
        <v>534</v>
      </c>
      <c r="M3164">
        <v>1007</v>
      </c>
      <c r="N3164" t="s">
        <v>248</v>
      </c>
      <c r="O3164" t="s">
        <v>121</v>
      </c>
      <c r="P3164" s="6">
        <v>96951</v>
      </c>
      <c r="Q3164" t="s">
        <v>122</v>
      </c>
      <c r="S3164" s="8">
        <v>16705320350</v>
      </c>
      <c r="U3164" t="s">
        <v>249</v>
      </c>
      <c r="V3164">
        <v>445110</v>
      </c>
      <c r="W3164" t="s">
        <v>124</v>
      </c>
      <c r="Y3164" t="s">
        <v>250</v>
      </c>
      <c r="Z3164" t="s">
        <v>251</v>
      </c>
      <c r="AA3164" t="s">
        <v>535</v>
      </c>
      <c r="AB3164" t="s">
        <v>128</v>
      </c>
      <c r="AC3164" t="s">
        <v>534</v>
      </c>
      <c r="AD3164">
        <v>1007</v>
      </c>
      <c r="AE3164" t="s">
        <v>248</v>
      </c>
      <c r="AF3164" t="s">
        <v>121</v>
      </c>
      <c r="AG3164" s="6">
        <v>96951</v>
      </c>
      <c r="AH3164" t="s">
        <v>122</v>
      </c>
      <c r="AJ3164" s="8">
        <v>16705320350</v>
      </c>
      <c r="AL3164" t="s">
        <v>254</v>
      </c>
      <c r="BE3164" t="str">
        <f>"43-3031.00"</f>
        <v>43-3031.00</v>
      </c>
      <c r="BF3164" t="s">
        <v>357</v>
      </c>
      <c r="BG3164" t="s">
        <v>536</v>
      </c>
      <c r="BH3164" t="s">
        <v>537</v>
      </c>
      <c r="BI3164">
        <v>1</v>
      </c>
      <c r="BK3164" s="1">
        <v>45931</v>
      </c>
      <c r="BL3164" s="1">
        <v>46295</v>
      </c>
      <c r="BO3164">
        <v>40</v>
      </c>
      <c r="BP3164">
        <v>0</v>
      </c>
      <c r="BQ3164">
        <v>8</v>
      </c>
      <c r="BR3164">
        <v>8</v>
      </c>
      <c r="BS3164">
        <v>8</v>
      </c>
      <c r="BT3164">
        <v>8</v>
      </c>
      <c r="BU3164">
        <v>8</v>
      </c>
      <c r="BV3164">
        <v>0</v>
      </c>
      <c r="BW3164" t="str">
        <f>"8:00 AM"</f>
        <v>8:00 AM</v>
      </c>
      <c r="BX3164" t="str">
        <f>"5:00 PM"</f>
        <v>5:00 PM</v>
      </c>
      <c r="BY3164" t="s">
        <v>459</v>
      </c>
      <c r="BZ3164">
        <v>0</v>
      </c>
      <c r="CA3164">
        <v>12</v>
      </c>
      <c r="CB3164" t="s">
        <v>117</v>
      </c>
      <c r="CD3164" t="s">
        <v>538</v>
      </c>
      <c r="CE3164" t="s">
        <v>259</v>
      </c>
      <c r="CG3164" t="s">
        <v>248</v>
      </c>
      <c r="CH3164" t="s">
        <v>121</v>
      </c>
      <c r="CI3164" s="6">
        <v>96951</v>
      </c>
      <c r="CJ3164" s="10">
        <v>12.28</v>
      </c>
      <c r="CK3164" s="10">
        <v>12.28</v>
      </c>
      <c r="CL3164" s="10">
        <v>18.420000000000002</v>
      </c>
      <c r="CM3164" s="10">
        <v>18.420000000000002</v>
      </c>
      <c r="CN3164" t="s">
        <v>137</v>
      </c>
      <c r="CO3164" t="s">
        <v>140</v>
      </c>
      <c r="CP3164" t="s">
        <v>138</v>
      </c>
      <c r="CR3164" t="s">
        <v>117</v>
      </c>
      <c r="CS3164" t="s">
        <v>139</v>
      </c>
      <c r="CT3164" t="s">
        <v>140</v>
      </c>
      <c r="CU3164" t="s">
        <v>139</v>
      </c>
      <c r="CV3164" t="s">
        <v>140</v>
      </c>
      <c r="CW3164" t="s">
        <v>139</v>
      </c>
      <c r="CX3164" t="s">
        <v>140</v>
      </c>
      <c r="CY3164" t="s">
        <v>539</v>
      </c>
      <c r="CZ3164" s="8">
        <v>16705320350</v>
      </c>
      <c r="DA3164" t="s">
        <v>254</v>
      </c>
      <c r="DB3164" t="s">
        <v>140</v>
      </c>
      <c r="DC3164" t="s">
        <v>139</v>
      </c>
      <c r="DD3164" t="s">
        <v>117</v>
      </c>
    </row>
    <row r="3165" spans="1:108" ht="15" customHeight="1" x14ac:dyDescent="0.35">
      <c r="A3165" t="s">
        <v>7780</v>
      </c>
      <c r="B3165" t="s">
        <v>166</v>
      </c>
      <c r="C3165" s="1">
        <v>45841</v>
      </c>
      <c r="D3165" s="1">
        <v>45880</v>
      </c>
      <c r="E3165" t="s">
        <v>211</v>
      </c>
      <c r="G3165" t="s">
        <v>117</v>
      </c>
      <c r="H3165" t="s">
        <v>117</v>
      </c>
      <c r="I3165" t="s">
        <v>117</v>
      </c>
      <c r="J3165" t="s">
        <v>246</v>
      </c>
      <c r="K3165" t="s">
        <v>246</v>
      </c>
      <c r="L3165" t="s">
        <v>534</v>
      </c>
      <c r="M3165">
        <v>1007</v>
      </c>
      <c r="N3165" t="s">
        <v>248</v>
      </c>
      <c r="O3165" t="s">
        <v>121</v>
      </c>
      <c r="P3165" s="6">
        <v>96951</v>
      </c>
      <c r="Q3165" t="s">
        <v>122</v>
      </c>
      <c r="S3165" s="8">
        <v>16705320350</v>
      </c>
      <c r="U3165" t="s">
        <v>249</v>
      </c>
      <c r="V3165">
        <v>11121</v>
      </c>
      <c r="W3165" t="s">
        <v>124</v>
      </c>
      <c r="Y3165" t="s">
        <v>250</v>
      </c>
      <c r="Z3165" t="s">
        <v>251</v>
      </c>
      <c r="AA3165" t="s">
        <v>535</v>
      </c>
      <c r="AB3165" t="s">
        <v>128</v>
      </c>
      <c r="AC3165" t="s">
        <v>253</v>
      </c>
      <c r="AE3165" t="s">
        <v>248</v>
      </c>
      <c r="AF3165" t="s">
        <v>121</v>
      </c>
      <c r="AG3165" s="6">
        <v>96951</v>
      </c>
      <c r="AH3165" t="s">
        <v>122</v>
      </c>
      <c r="AJ3165" s="8">
        <v>16705320350</v>
      </c>
      <c r="AL3165" t="s">
        <v>254</v>
      </c>
      <c r="BE3165" t="str">
        <f>"51-9198.00"</f>
        <v>51-9198.00</v>
      </c>
      <c r="BF3165" t="s">
        <v>1393</v>
      </c>
      <c r="BG3165" t="s">
        <v>7781</v>
      </c>
      <c r="BH3165" t="s">
        <v>3935</v>
      </c>
      <c r="BI3165">
        <v>2</v>
      </c>
      <c r="BK3165" s="1">
        <v>45931</v>
      </c>
      <c r="BL3165" s="1">
        <v>46295</v>
      </c>
      <c r="BO3165">
        <v>40</v>
      </c>
      <c r="BP3165">
        <v>0</v>
      </c>
      <c r="BQ3165">
        <v>7</v>
      </c>
      <c r="BR3165">
        <v>7</v>
      </c>
      <c r="BS3165">
        <v>7</v>
      </c>
      <c r="BT3165">
        <v>7</v>
      </c>
      <c r="BU3165">
        <v>7</v>
      </c>
      <c r="BV3165">
        <v>5</v>
      </c>
      <c r="BW3165" t="str">
        <f>"8:00 AM"</f>
        <v>8:00 AM</v>
      </c>
      <c r="BX3165" t="str">
        <f>"4:00 PM"</f>
        <v>4:00 PM</v>
      </c>
      <c r="BY3165" t="s">
        <v>133</v>
      </c>
      <c r="BZ3165">
        <v>0</v>
      </c>
      <c r="CA3165">
        <v>3</v>
      </c>
      <c r="CB3165" t="s">
        <v>117</v>
      </c>
      <c r="CD3165" t="s">
        <v>7782</v>
      </c>
      <c r="CE3165" t="s">
        <v>259</v>
      </c>
      <c r="CG3165" t="s">
        <v>248</v>
      </c>
      <c r="CH3165" t="s">
        <v>121</v>
      </c>
      <c r="CI3165" s="6">
        <v>96951</v>
      </c>
      <c r="CJ3165" s="10">
        <v>8.23</v>
      </c>
      <c r="CK3165" s="10">
        <v>8.23</v>
      </c>
      <c r="CL3165" s="10">
        <v>12.35</v>
      </c>
      <c r="CM3165" s="10">
        <v>12.35</v>
      </c>
      <c r="CN3165" t="s">
        <v>137</v>
      </c>
      <c r="CO3165" t="s">
        <v>140</v>
      </c>
      <c r="CP3165" t="s">
        <v>138</v>
      </c>
      <c r="CR3165" t="s">
        <v>117</v>
      </c>
      <c r="CS3165" t="s">
        <v>139</v>
      </c>
      <c r="CT3165" t="s">
        <v>139</v>
      </c>
      <c r="CU3165" t="s">
        <v>139</v>
      </c>
      <c r="CV3165" t="s">
        <v>140</v>
      </c>
      <c r="CW3165" t="s">
        <v>139</v>
      </c>
      <c r="CX3165" t="s">
        <v>140</v>
      </c>
      <c r="CY3165" t="s">
        <v>539</v>
      </c>
      <c r="CZ3165" s="8">
        <v>16705320350</v>
      </c>
      <c r="DA3165" t="s">
        <v>254</v>
      </c>
      <c r="DB3165" t="s">
        <v>140</v>
      </c>
      <c r="DC3165" t="s">
        <v>139</v>
      </c>
      <c r="DD3165" t="s">
        <v>117</v>
      </c>
    </row>
    <row r="3166" spans="1:108" ht="15" customHeight="1" x14ac:dyDescent="0.35">
      <c r="A3166" t="s">
        <v>7717</v>
      </c>
      <c r="B3166" t="s">
        <v>144</v>
      </c>
      <c r="C3166" s="1">
        <v>45820</v>
      </c>
      <c r="D3166" s="1">
        <v>45881</v>
      </c>
      <c r="E3166" t="s">
        <v>211</v>
      </c>
      <c r="G3166" t="s">
        <v>117</v>
      </c>
      <c r="H3166" t="s">
        <v>117</v>
      </c>
      <c r="I3166" t="s">
        <v>117</v>
      </c>
      <c r="J3166" t="s">
        <v>3247</v>
      </c>
      <c r="K3166" t="s">
        <v>3248</v>
      </c>
      <c r="L3166" t="s">
        <v>3249</v>
      </c>
      <c r="N3166" t="s">
        <v>120</v>
      </c>
      <c r="O3166" t="s">
        <v>121</v>
      </c>
      <c r="P3166" s="6">
        <v>96950</v>
      </c>
      <c r="Q3166" t="s">
        <v>122</v>
      </c>
      <c r="R3166" t="s">
        <v>382</v>
      </c>
      <c r="S3166" s="8">
        <v>16702881886</v>
      </c>
      <c r="U3166" t="s">
        <v>3250</v>
      </c>
      <c r="V3166">
        <v>811111</v>
      </c>
      <c r="W3166" t="s">
        <v>124</v>
      </c>
      <c r="Y3166" t="s">
        <v>3251</v>
      </c>
      <c r="Z3166" t="s">
        <v>3252</v>
      </c>
      <c r="AA3166" t="s">
        <v>916</v>
      </c>
      <c r="AB3166" t="s">
        <v>270</v>
      </c>
      <c r="AC3166" t="s">
        <v>3253</v>
      </c>
      <c r="AE3166" t="s">
        <v>120</v>
      </c>
      <c r="AF3166" t="s">
        <v>121</v>
      </c>
      <c r="AG3166" s="6">
        <v>96950</v>
      </c>
      <c r="AH3166" t="s">
        <v>122</v>
      </c>
      <c r="AI3166" t="s">
        <v>382</v>
      </c>
      <c r="AJ3166" s="8">
        <v>16702881886</v>
      </c>
      <c r="AL3166" t="s">
        <v>3254</v>
      </c>
      <c r="BE3166" t="str">
        <f>"41-2022.00"</f>
        <v>41-2022.00</v>
      </c>
      <c r="BF3166" t="s">
        <v>3255</v>
      </c>
      <c r="BG3166" t="s">
        <v>3256</v>
      </c>
      <c r="BH3166" t="s">
        <v>3257</v>
      </c>
      <c r="BI3166">
        <v>2</v>
      </c>
      <c r="BJ3166">
        <v>2</v>
      </c>
      <c r="BK3166" s="1">
        <v>45870</v>
      </c>
      <c r="BL3166" s="1">
        <v>46234</v>
      </c>
      <c r="BM3166" s="1">
        <v>45881</v>
      </c>
      <c r="BN3166" s="1">
        <v>46234</v>
      </c>
      <c r="BO3166">
        <v>35</v>
      </c>
      <c r="BP3166">
        <v>0</v>
      </c>
      <c r="BQ3166">
        <v>7</v>
      </c>
      <c r="BR3166">
        <v>0</v>
      </c>
      <c r="BS3166">
        <v>7</v>
      </c>
      <c r="BT3166">
        <v>7</v>
      </c>
      <c r="BU3166">
        <v>7</v>
      </c>
      <c r="BV3166">
        <v>7</v>
      </c>
      <c r="BW3166" t="str">
        <f>"9:00 AM"</f>
        <v>9:00 AM</v>
      </c>
      <c r="BX3166" t="str">
        <f>"5:00 PM"</f>
        <v>5:00 PM</v>
      </c>
      <c r="BY3166" t="s">
        <v>133</v>
      </c>
      <c r="BZ3166">
        <v>0</v>
      </c>
      <c r="CA3166">
        <v>6</v>
      </c>
      <c r="CB3166" t="s">
        <v>117</v>
      </c>
      <c r="CD3166" t="s">
        <v>393</v>
      </c>
      <c r="CE3166" t="s">
        <v>3258</v>
      </c>
      <c r="CF3166" t="s">
        <v>3259</v>
      </c>
      <c r="CG3166" t="s">
        <v>120</v>
      </c>
      <c r="CH3166" t="s">
        <v>121</v>
      </c>
      <c r="CI3166" s="6">
        <v>96950</v>
      </c>
      <c r="CJ3166" s="10">
        <v>9.5</v>
      </c>
      <c r="CK3166" s="10">
        <v>9.5</v>
      </c>
      <c r="CL3166" s="10">
        <v>14.25</v>
      </c>
      <c r="CM3166" s="10">
        <v>14.25</v>
      </c>
      <c r="CN3166" t="s">
        <v>137</v>
      </c>
      <c r="CO3166" t="s">
        <v>393</v>
      </c>
      <c r="CP3166" t="s">
        <v>138</v>
      </c>
      <c r="CR3166" t="s">
        <v>117</v>
      </c>
      <c r="CS3166" t="s">
        <v>139</v>
      </c>
      <c r="CT3166" t="s">
        <v>140</v>
      </c>
      <c r="CU3166" t="s">
        <v>139</v>
      </c>
      <c r="CV3166" t="s">
        <v>140</v>
      </c>
      <c r="CW3166" t="s">
        <v>139</v>
      </c>
      <c r="CX3166" t="s">
        <v>140</v>
      </c>
      <c r="CY3166" t="s">
        <v>394</v>
      </c>
      <c r="CZ3166" s="8">
        <v>16702871886</v>
      </c>
      <c r="DA3166" t="s">
        <v>3261</v>
      </c>
      <c r="DB3166" t="s">
        <v>1095</v>
      </c>
      <c r="DC3166" t="s">
        <v>139</v>
      </c>
      <c r="DD3166" t="s">
        <v>117</v>
      </c>
    </row>
    <row r="3167" spans="1:108" ht="15" customHeight="1" x14ac:dyDescent="0.35">
      <c r="A3167" t="s">
        <v>4951</v>
      </c>
      <c r="B3167" t="s">
        <v>166</v>
      </c>
      <c r="C3167" s="1">
        <v>45824</v>
      </c>
      <c r="D3167" s="1">
        <v>45881</v>
      </c>
      <c r="E3167" t="s">
        <v>116</v>
      </c>
      <c r="F3167" s="1">
        <v>45929</v>
      </c>
      <c r="G3167" t="s">
        <v>117</v>
      </c>
      <c r="H3167" t="s">
        <v>117</v>
      </c>
      <c r="I3167" t="s">
        <v>117</v>
      </c>
      <c r="J3167" t="s">
        <v>499</v>
      </c>
      <c r="K3167" t="s">
        <v>500</v>
      </c>
      <c r="L3167" t="s">
        <v>501</v>
      </c>
      <c r="M3167" t="s">
        <v>612</v>
      </c>
      <c r="N3167" t="s">
        <v>120</v>
      </c>
      <c r="O3167" t="s">
        <v>121</v>
      </c>
      <c r="P3167" s="6">
        <v>96950</v>
      </c>
      <c r="Q3167" t="s">
        <v>122</v>
      </c>
      <c r="S3167" s="8">
        <v>16702342664</v>
      </c>
      <c r="U3167" t="s">
        <v>503</v>
      </c>
      <c r="V3167">
        <v>561320</v>
      </c>
      <c r="W3167" t="s">
        <v>150</v>
      </c>
      <c r="X3167" t="s">
        <v>139</v>
      </c>
      <c r="Y3167" t="s">
        <v>504</v>
      </c>
      <c r="Z3167" t="s">
        <v>505</v>
      </c>
      <c r="AA3167" t="s">
        <v>506</v>
      </c>
      <c r="AB3167" t="s">
        <v>613</v>
      </c>
      <c r="AC3167" t="s">
        <v>501</v>
      </c>
      <c r="AD3167" t="s">
        <v>612</v>
      </c>
      <c r="AE3167" t="s">
        <v>120</v>
      </c>
      <c r="AF3167" t="s">
        <v>121</v>
      </c>
      <c r="AG3167" s="6">
        <v>96950</v>
      </c>
      <c r="AH3167" t="s">
        <v>122</v>
      </c>
      <c r="AJ3167" s="8">
        <v>16702342664</v>
      </c>
      <c r="AL3167" t="s">
        <v>508</v>
      </c>
      <c r="BE3167" t="str">
        <f>"37-2012.00"</f>
        <v>37-2012.00</v>
      </c>
      <c r="BF3167" t="s">
        <v>130</v>
      </c>
      <c r="BG3167" t="s">
        <v>4952</v>
      </c>
      <c r="BH3167" t="s">
        <v>4953</v>
      </c>
      <c r="BI3167">
        <v>10</v>
      </c>
      <c r="BK3167" s="1">
        <v>45931</v>
      </c>
      <c r="BL3167" s="1">
        <v>46295</v>
      </c>
      <c r="BO3167">
        <v>40</v>
      </c>
      <c r="BP3167">
        <v>0</v>
      </c>
      <c r="BQ3167">
        <v>8</v>
      </c>
      <c r="BR3167">
        <v>8</v>
      </c>
      <c r="BS3167">
        <v>8</v>
      </c>
      <c r="BT3167">
        <v>8</v>
      </c>
      <c r="BU3167">
        <v>8</v>
      </c>
      <c r="BV3167">
        <v>0</v>
      </c>
      <c r="BW3167" t="str">
        <f>"8:00 AM"</f>
        <v>8:00 AM</v>
      </c>
      <c r="BX3167" t="str">
        <f>"5:00 PM"</f>
        <v>5:00 PM</v>
      </c>
      <c r="BY3167" t="s">
        <v>133</v>
      </c>
      <c r="BZ3167">
        <v>0</v>
      </c>
      <c r="CA3167">
        <v>3</v>
      </c>
      <c r="CB3167" t="s">
        <v>117</v>
      </c>
      <c r="CD3167" s="2" t="s">
        <v>4954</v>
      </c>
      <c r="CE3167" t="s">
        <v>501</v>
      </c>
      <c r="CF3167" t="s">
        <v>612</v>
      </c>
      <c r="CG3167" t="s">
        <v>120</v>
      </c>
      <c r="CH3167" t="s">
        <v>121</v>
      </c>
      <c r="CI3167" s="6">
        <v>96950</v>
      </c>
      <c r="CJ3167" s="10">
        <v>7.77</v>
      </c>
      <c r="CK3167" s="10">
        <v>7.77</v>
      </c>
      <c r="CL3167" s="10">
        <v>11.66</v>
      </c>
      <c r="CM3167" s="10">
        <v>11.66</v>
      </c>
      <c r="CN3167" t="s">
        <v>137</v>
      </c>
      <c r="CP3167" t="s">
        <v>138</v>
      </c>
      <c r="CR3167" t="s">
        <v>117</v>
      </c>
      <c r="CS3167" t="s">
        <v>139</v>
      </c>
      <c r="CT3167" t="s">
        <v>140</v>
      </c>
      <c r="CU3167" t="s">
        <v>139</v>
      </c>
      <c r="CV3167" t="s">
        <v>140</v>
      </c>
      <c r="CW3167" t="s">
        <v>139</v>
      </c>
      <c r="CX3167" t="s">
        <v>140</v>
      </c>
      <c r="CY3167" s="2" t="s">
        <v>4955</v>
      </c>
      <c r="CZ3167" s="8">
        <v>16702342664</v>
      </c>
      <c r="DA3167" t="s">
        <v>508</v>
      </c>
      <c r="DB3167" t="s">
        <v>514</v>
      </c>
      <c r="DC3167" t="s">
        <v>139</v>
      </c>
      <c r="DD3167" t="s">
        <v>139</v>
      </c>
    </row>
    <row r="3168" spans="1:108" ht="15" customHeight="1" x14ac:dyDescent="0.35">
      <c r="A3168" t="s">
        <v>552</v>
      </c>
      <c r="B3168" t="s">
        <v>144</v>
      </c>
      <c r="C3168" s="1">
        <v>45825</v>
      </c>
      <c r="D3168" s="1">
        <v>45881</v>
      </c>
      <c r="E3168" t="s">
        <v>116</v>
      </c>
      <c r="F3168" s="1">
        <v>45969</v>
      </c>
      <c r="G3168" t="s">
        <v>117</v>
      </c>
      <c r="H3168" t="s">
        <v>117</v>
      </c>
      <c r="I3168" t="s">
        <v>117</v>
      </c>
      <c r="J3168" t="s">
        <v>553</v>
      </c>
      <c r="L3168" t="s">
        <v>554</v>
      </c>
      <c r="M3168" t="s">
        <v>555</v>
      </c>
      <c r="N3168" t="s">
        <v>120</v>
      </c>
      <c r="O3168" t="s">
        <v>121</v>
      </c>
      <c r="P3168" s="6">
        <v>96950</v>
      </c>
      <c r="Q3168" t="s">
        <v>122</v>
      </c>
      <c r="R3168" t="s">
        <v>140</v>
      </c>
      <c r="S3168" s="8">
        <v>16702358763</v>
      </c>
      <c r="U3168" t="s">
        <v>556</v>
      </c>
      <c r="V3168">
        <v>56132</v>
      </c>
      <c r="W3168" t="s">
        <v>124</v>
      </c>
      <c r="Y3168" t="s">
        <v>557</v>
      </c>
      <c r="Z3168" t="s">
        <v>558</v>
      </c>
      <c r="AA3168" t="s">
        <v>559</v>
      </c>
      <c r="AB3168" t="s">
        <v>560</v>
      </c>
      <c r="AC3168" t="s">
        <v>561</v>
      </c>
      <c r="AD3168" t="s">
        <v>555</v>
      </c>
      <c r="AE3168" t="s">
        <v>120</v>
      </c>
      <c r="AF3168" t="s">
        <v>121</v>
      </c>
      <c r="AG3168" s="6">
        <v>96950</v>
      </c>
      <c r="AH3168" t="s">
        <v>122</v>
      </c>
      <c r="AJ3168" s="8">
        <v>16702358763</v>
      </c>
      <c r="AL3168" t="s">
        <v>562</v>
      </c>
      <c r="BE3168" t="str">
        <f>"49-9071.00"</f>
        <v>49-9071.00</v>
      </c>
      <c r="BF3168" t="s">
        <v>156</v>
      </c>
      <c r="BG3168" t="s">
        <v>563</v>
      </c>
      <c r="BH3168" t="s">
        <v>564</v>
      </c>
      <c r="BI3168">
        <v>2</v>
      </c>
      <c r="BJ3168">
        <v>2</v>
      </c>
      <c r="BK3168" s="1">
        <v>45971</v>
      </c>
      <c r="BL3168" s="1">
        <v>46335</v>
      </c>
      <c r="BM3168" s="1">
        <v>45971</v>
      </c>
      <c r="BN3168" s="1">
        <v>46335</v>
      </c>
      <c r="BO3168">
        <v>35</v>
      </c>
      <c r="BP3168">
        <v>0</v>
      </c>
      <c r="BQ3168">
        <v>7</v>
      </c>
      <c r="BR3168">
        <v>7</v>
      </c>
      <c r="BS3168">
        <v>7</v>
      </c>
      <c r="BT3168">
        <v>7</v>
      </c>
      <c r="BU3168">
        <v>7</v>
      </c>
      <c r="BV3168">
        <v>0</v>
      </c>
      <c r="BW3168" t="str">
        <f>"8:00 AM"</f>
        <v>8:00 AM</v>
      </c>
      <c r="BX3168" t="str">
        <f>"4:00 PM"</f>
        <v>4:00 PM</v>
      </c>
      <c r="BY3168" t="s">
        <v>159</v>
      </c>
      <c r="BZ3168">
        <v>0</v>
      </c>
      <c r="CA3168">
        <v>12</v>
      </c>
      <c r="CB3168" t="s">
        <v>117</v>
      </c>
      <c r="CD3168" s="2" t="s">
        <v>565</v>
      </c>
      <c r="CE3168" t="s">
        <v>561</v>
      </c>
      <c r="CG3168" t="s">
        <v>120</v>
      </c>
      <c r="CH3168" t="s">
        <v>121</v>
      </c>
      <c r="CI3168" s="6">
        <v>96950</v>
      </c>
      <c r="CJ3168" s="10">
        <v>9.75</v>
      </c>
      <c r="CK3168" s="10">
        <v>9.75</v>
      </c>
      <c r="CL3168" s="10">
        <v>0</v>
      </c>
      <c r="CM3168" s="10">
        <v>0</v>
      </c>
      <c r="CN3168" t="s">
        <v>137</v>
      </c>
      <c r="CO3168" t="s">
        <v>140</v>
      </c>
      <c r="CP3168" t="s">
        <v>138</v>
      </c>
      <c r="CR3168" t="s">
        <v>117</v>
      </c>
      <c r="CS3168" t="s">
        <v>139</v>
      </c>
      <c r="CT3168" t="s">
        <v>140</v>
      </c>
      <c r="CU3168" t="s">
        <v>140</v>
      </c>
      <c r="CV3168" t="s">
        <v>140</v>
      </c>
      <c r="CW3168" t="s">
        <v>139</v>
      </c>
      <c r="CX3168" t="s">
        <v>140</v>
      </c>
      <c r="CY3168" t="s">
        <v>133</v>
      </c>
      <c r="CZ3168" s="8">
        <v>16702358763</v>
      </c>
      <c r="DA3168" t="s">
        <v>562</v>
      </c>
      <c r="DB3168" t="s">
        <v>140</v>
      </c>
      <c r="DC3168" t="s">
        <v>139</v>
      </c>
      <c r="DD3168" t="s">
        <v>117</v>
      </c>
    </row>
    <row r="3169" spans="1:114" ht="15" customHeight="1" x14ac:dyDescent="0.35">
      <c r="A3169" t="s">
        <v>7773</v>
      </c>
      <c r="B3169" t="s">
        <v>144</v>
      </c>
      <c r="C3169" s="1">
        <v>45830</v>
      </c>
      <c r="D3169" s="1">
        <v>45881</v>
      </c>
      <c r="E3169" t="s">
        <v>116</v>
      </c>
      <c r="F3169" s="1">
        <v>45929</v>
      </c>
      <c r="G3169" t="s">
        <v>139</v>
      </c>
      <c r="H3169" t="s">
        <v>117</v>
      </c>
      <c r="I3169" t="s">
        <v>117</v>
      </c>
      <c r="J3169" t="s">
        <v>6724</v>
      </c>
      <c r="K3169" t="s">
        <v>140</v>
      </c>
      <c r="L3169" t="s">
        <v>7774</v>
      </c>
      <c r="M3169" t="s">
        <v>6726</v>
      </c>
      <c r="N3169" t="s">
        <v>136</v>
      </c>
      <c r="O3169" t="s">
        <v>121</v>
      </c>
      <c r="P3169" s="6">
        <v>96950</v>
      </c>
      <c r="Q3169" t="s">
        <v>122</v>
      </c>
      <c r="R3169" t="s">
        <v>140</v>
      </c>
      <c r="S3169" s="8">
        <v>16703227415</v>
      </c>
      <c r="U3169" t="s">
        <v>6727</v>
      </c>
      <c r="V3169">
        <v>424720</v>
      </c>
      <c r="W3169" t="s">
        <v>124</v>
      </c>
      <c r="Y3169" t="s">
        <v>6074</v>
      </c>
      <c r="Z3169" t="s">
        <v>7775</v>
      </c>
      <c r="AB3169" t="s">
        <v>997</v>
      </c>
      <c r="AC3169" t="s">
        <v>7774</v>
      </c>
      <c r="AD3169" t="s">
        <v>6726</v>
      </c>
      <c r="AE3169" t="s">
        <v>136</v>
      </c>
      <c r="AF3169" t="s">
        <v>121</v>
      </c>
      <c r="AG3169" s="6">
        <v>96950</v>
      </c>
      <c r="AH3169" t="s">
        <v>122</v>
      </c>
      <c r="AI3169" t="s">
        <v>1187</v>
      </c>
      <c r="AJ3169" s="8">
        <v>16703227415</v>
      </c>
      <c r="AL3169" t="s">
        <v>6730</v>
      </c>
      <c r="BE3169" t="str">
        <f>"49-9071.00"</f>
        <v>49-9071.00</v>
      </c>
      <c r="BF3169" t="s">
        <v>156</v>
      </c>
      <c r="BG3169" t="s">
        <v>7776</v>
      </c>
      <c r="BH3169" t="s">
        <v>3221</v>
      </c>
      <c r="BI3169">
        <v>1</v>
      </c>
      <c r="BJ3169">
        <v>1</v>
      </c>
      <c r="BK3169" s="1">
        <v>45931</v>
      </c>
      <c r="BL3169" s="1">
        <v>46295</v>
      </c>
      <c r="BM3169" s="1">
        <v>45931</v>
      </c>
      <c r="BN3169" s="1">
        <v>46295</v>
      </c>
      <c r="BO3169">
        <v>35</v>
      </c>
      <c r="BP3169">
        <v>0</v>
      </c>
      <c r="BQ3169">
        <v>7</v>
      </c>
      <c r="BR3169">
        <v>7</v>
      </c>
      <c r="BS3169">
        <v>7</v>
      </c>
      <c r="BT3169">
        <v>7</v>
      </c>
      <c r="BU3169">
        <v>7</v>
      </c>
      <c r="BV3169">
        <v>0</v>
      </c>
      <c r="BW3169" t="str">
        <f>"8:00 AM"</f>
        <v>8:00 AM</v>
      </c>
      <c r="BX3169" t="str">
        <f>"4:00 PM"</f>
        <v>4:00 PM</v>
      </c>
      <c r="BY3169" t="s">
        <v>159</v>
      </c>
      <c r="BZ3169">
        <v>0</v>
      </c>
      <c r="CA3169">
        <v>12</v>
      </c>
      <c r="CB3169" t="s">
        <v>117</v>
      </c>
      <c r="CD3169" s="2" t="s">
        <v>7777</v>
      </c>
      <c r="CE3169" t="s">
        <v>7774</v>
      </c>
      <c r="CF3169" t="s">
        <v>6726</v>
      </c>
      <c r="CG3169" t="s">
        <v>136</v>
      </c>
      <c r="CH3169" t="s">
        <v>121</v>
      </c>
      <c r="CI3169" s="6">
        <v>96950</v>
      </c>
      <c r="CJ3169" s="10">
        <v>9.75</v>
      </c>
      <c r="CK3169" s="10">
        <v>9.75</v>
      </c>
      <c r="CL3169" s="10">
        <v>14.63</v>
      </c>
      <c r="CM3169" s="10">
        <v>14.63</v>
      </c>
      <c r="CN3169" t="s">
        <v>137</v>
      </c>
      <c r="CO3169" t="s">
        <v>133</v>
      </c>
      <c r="CP3169" t="s">
        <v>138</v>
      </c>
      <c r="CR3169" t="s">
        <v>117</v>
      </c>
      <c r="CS3169" t="s">
        <v>139</v>
      </c>
      <c r="CT3169" t="s">
        <v>140</v>
      </c>
      <c r="CU3169" t="s">
        <v>139</v>
      </c>
      <c r="CV3169" t="s">
        <v>139</v>
      </c>
      <c r="CW3169" t="s">
        <v>139</v>
      </c>
      <c r="CX3169" t="s">
        <v>140</v>
      </c>
      <c r="CY3169" t="s">
        <v>17409</v>
      </c>
      <c r="CZ3169" s="8">
        <v>16703227415</v>
      </c>
      <c r="DA3169" t="s">
        <v>6730</v>
      </c>
      <c r="DB3169" t="s">
        <v>140</v>
      </c>
      <c r="DC3169" t="s">
        <v>139</v>
      </c>
      <c r="DD3169" t="s">
        <v>117</v>
      </c>
    </row>
    <row r="3170" spans="1:114" ht="15" customHeight="1" x14ac:dyDescent="0.35">
      <c r="A3170" t="s">
        <v>689</v>
      </c>
      <c r="B3170" t="s">
        <v>144</v>
      </c>
      <c r="C3170" s="1">
        <v>45831</v>
      </c>
      <c r="D3170" s="1">
        <v>45881</v>
      </c>
      <c r="E3170" t="s">
        <v>211</v>
      </c>
      <c r="G3170" t="s">
        <v>117</v>
      </c>
      <c r="H3170" t="s">
        <v>117</v>
      </c>
      <c r="I3170" t="s">
        <v>117</v>
      </c>
      <c r="J3170" t="s">
        <v>145</v>
      </c>
      <c r="K3170" t="s">
        <v>146</v>
      </c>
      <c r="L3170" t="s">
        <v>690</v>
      </c>
      <c r="M3170" t="s">
        <v>148</v>
      </c>
      <c r="N3170" t="s">
        <v>120</v>
      </c>
      <c r="O3170" t="s">
        <v>121</v>
      </c>
      <c r="P3170" s="6">
        <v>96950</v>
      </c>
      <c r="Q3170" t="s">
        <v>122</v>
      </c>
      <c r="S3170" s="8">
        <v>16702352883</v>
      </c>
      <c r="U3170" t="s">
        <v>149</v>
      </c>
      <c r="V3170">
        <v>56132</v>
      </c>
      <c r="W3170" t="s">
        <v>150</v>
      </c>
      <c r="X3170" t="s">
        <v>139</v>
      </c>
      <c r="Y3170" t="s">
        <v>151</v>
      </c>
      <c r="Z3170" t="s">
        <v>152</v>
      </c>
      <c r="AA3170" t="s">
        <v>153</v>
      </c>
      <c r="AB3170" t="s">
        <v>154</v>
      </c>
      <c r="AC3170" t="s">
        <v>690</v>
      </c>
      <c r="AD3170" t="s">
        <v>148</v>
      </c>
      <c r="AE3170" t="s">
        <v>120</v>
      </c>
      <c r="AF3170" t="s">
        <v>121</v>
      </c>
      <c r="AG3170" s="6">
        <v>96950</v>
      </c>
      <c r="AH3170" t="s">
        <v>122</v>
      </c>
      <c r="AJ3170" s="8">
        <v>16702352883</v>
      </c>
      <c r="AL3170" t="s">
        <v>155</v>
      </c>
      <c r="BE3170" t="str">
        <f>"35-3023.00"</f>
        <v>35-3023.00</v>
      </c>
      <c r="BF3170" t="s">
        <v>509</v>
      </c>
      <c r="BG3170" t="s">
        <v>691</v>
      </c>
      <c r="BH3170" t="s">
        <v>692</v>
      </c>
      <c r="BI3170">
        <v>5</v>
      </c>
      <c r="BJ3170">
        <v>5</v>
      </c>
      <c r="BK3170" s="1">
        <v>45920</v>
      </c>
      <c r="BL3170" s="1">
        <v>46284</v>
      </c>
      <c r="BM3170" s="1">
        <v>45920</v>
      </c>
      <c r="BN3170" s="1">
        <v>46284</v>
      </c>
      <c r="BO3170">
        <v>35</v>
      </c>
      <c r="BP3170">
        <v>0</v>
      </c>
      <c r="BQ3170">
        <v>7</v>
      </c>
      <c r="BR3170">
        <v>7</v>
      </c>
      <c r="BS3170">
        <v>7</v>
      </c>
      <c r="BT3170">
        <v>7</v>
      </c>
      <c r="BU3170">
        <v>7</v>
      </c>
      <c r="BV3170">
        <v>0</v>
      </c>
      <c r="BW3170" t="str">
        <f>"8:00 AM"</f>
        <v>8:00 AM</v>
      </c>
      <c r="BX3170" t="str">
        <f>"4:00 PM"</f>
        <v>4:00 PM</v>
      </c>
      <c r="BY3170" t="s">
        <v>133</v>
      </c>
      <c r="BZ3170">
        <v>0</v>
      </c>
      <c r="CA3170">
        <v>3</v>
      </c>
      <c r="CB3170" t="s">
        <v>117</v>
      </c>
      <c r="CD3170" s="2" t="s">
        <v>693</v>
      </c>
      <c r="CE3170" t="s">
        <v>690</v>
      </c>
      <c r="CF3170" t="s">
        <v>161</v>
      </c>
      <c r="CG3170" t="s">
        <v>120</v>
      </c>
      <c r="CH3170" t="s">
        <v>121</v>
      </c>
      <c r="CI3170" s="6">
        <v>96950</v>
      </c>
      <c r="CJ3170" s="10">
        <v>8.35</v>
      </c>
      <c r="CK3170" s="10">
        <v>8.35</v>
      </c>
      <c r="CL3170" s="10">
        <v>12.53</v>
      </c>
      <c r="CM3170" s="10">
        <v>12.53</v>
      </c>
      <c r="CN3170" t="s">
        <v>137</v>
      </c>
      <c r="CO3170" t="s">
        <v>162</v>
      </c>
      <c r="CP3170" t="s">
        <v>138</v>
      </c>
      <c r="CR3170" t="s">
        <v>117</v>
      </c>
      <c r="CS3170" t="s">
        <v>139</v>
      </c>
      <c r="CT3170" t="s">
        <v>140</v>
      </c>
      <c r="CU3170" t="s">
        <v>139</v>
      </c>
      <c r="CV3170" t="s">
        <v>140</v>
      </c>
      <c r="CW3170" t="s">
        <v>139</v>
      </c>
      <c r="CX3170" t="s">
        <v>140</v>
      </c>
      <c r="CY3170" t="s">
        <v>163</v>
      </c>
      <c r="CZ3170" s="8">
        <v>16702352883</v>
      </c>
      <c r="DA3170" t="s">
        <v>155</v>
      </c>
      <c r="DB3170" t="s">
        <v>164</v>
      </c>
      <c r="DC3170" t="s">
        <v>139</v>
      </c>
      <c r="DD3170" t="s">
        <v>139</v>
      </c>
    </row>
    <row r="3171" spans="1:114" ht="15" customHeight="1" x14ac:dyDescent="0.35">
      <c r="A3171" t="s">
        <v>13555</v>
      </c>
      <c r="B3171" t="s">
        <v>144</v>
      </c>
      <c r="C3171" s="1">
        <v>45831</v>
      </c>
      <c r="D3171" s="1">
        <v>45881</v>
      </c>
      <c r="E3171" t="s">
        <v>211</v>
      </c>
      <c r="G3171" t="s">
        <v>117</v>
      </c>
      <c r="H3171" t="s">
        <v>117</v>
      </c>
      <c r="I3171" t="s">
        <v>117</v>
      </c>
      <c r="J3171" t="s">
        <v>145</v>
      </c>
      <c r="K3171" t="s">
        <v>146</v>
      </c>
      <c r="L3171" t="s">
        <v>147</v>
      </c>
      <c r="M3171" t="s">
        <v>148</v>
      </c>
      <c r="N3171" t="s">
        <v>120</v>
      </c>
      <c r="O3171" t="s">
        <v>121</v>
      </c>
      <c r="P3171" s="6">
        <v>96950</v>
      </c>
      <c r="Q3171" t="s">
        <v>122</v>
      </c>
      <c r="S3171" s="8">
        <v>16702352883</v>
      </c>
      <c r="T3171">
        <v>0</v>
      </c>
      <c r="U3171" t="s">
        <v>149</v>
      </c>
      <c r="V3171">
        <v>56132</v>
      </c>
      <c r="W3171" t="s">
        <v>150</v>
      </c>
      <c r="X3171" t="s">
        <v>139</v>
      </c>
      <c r="Y3171" t="s">
        <v>151</v>
      </c>
      <c r="Z3171" t="s">
        <v>152</v>
      </c>
      <c r="AA3171" t="s">
        <v>153</v>
      </c>
      <c r="AB3171" t="s">
        <v>154</v>
      </c>
      <c r="AC3171" t="s">
        <v>147</v>
      </c>
      <c r="AD3171" t="s">
        <v>148</v>
      </c>
      <c r="AE3171" t="s">
        <v>120</v>
      </c>
      <c r="AF3171" t="s">
        <v>121</v>
      </c>
      <c r="AG3171" s="6">
        <v>96950</v>
      </c>
      <c r="AH3171" t="s">
        <v>122</v>
      </c>
      <c r="AJ3171" s="8">
        <v>16702352883</v>
      </c>
      <c r="AL3171" t="s">
        <v>155</v>
      </c>
      <c r="BE3171" t="str">
        <f>"39-5012.00"</f>
        <v>39-5012.00</v>
      </c>
      <c r="BF3171" t="s">
        <v>272</v>
      </c>
      <c r="BG3171" t="s">
        <v>13556</v>
      </c>
      <c r="BH3171" t="s">
        <v>4703</v>
      </c>
      <c r="BI3171">
        <v>4</v>
      </c>
      <c r="BJ3171">
        <v>4</v>
      </c>
      <c r="BK3171" s="1">
        <v>45920</v>
      </c>
      <c r="BL3171" s="1">
        <v>46284</v>
      </c>
      <c r="BM3171" s="1">
        <v>45920</v>
      </c>
      <c r="BN3171" s="1">
        <v>46284</v>
      </c>
      <c r="BO3171">
        <v>35</v>
      </c>
      <c r="BP3171">
        <v>0</v>
      </c>
      <c r="BQ3171">
        <v>7</v>
      </c>
      <c r="BR3171">
        <v>7</v>
      </c>
      <c r="BS3171">
        <v>7</v>
      </c>
      <c r="BT3171">
        <v>7</v>
      </c>
      <c r="BU3171">
        <v>7</v>
      </c>
      <c r="BV3171">
        <v>0</v>
      </c>
      <c r="BW3171" t="str">
        <f>"11:00 AM"</f>
        <v>11:00 AM</v>
      </c>
      <c r="BX3171" t="str">
        <f>"6:00 PM"</f>
        <v>6:00 PM</v>
      </c>
      <c r="BY3171" t="s">
        <v>159</v>
      </c>
      <c r="BZ3171">
        <v>0</v>
      </c>
      <c r="CA3171">
        <v>12</v>
      </c>
      <c r="CB3171" t="s">
        <v>117</v>
      </c>
      <c r="CD3171" t="s">
        <v>13557</v>
      </c>
      <c r="CE3171" t="s">
        <v>147</v>
      </c>
      <c r="CF3171" t="s">
        <v>161</v>
      </c>
      <c r="CG3171" t="s">
        <v>120</v>
      </c>
      <c r="CH3171" t="s">
        <v>121</v>
      </c>
      <c r="CI3171" s="6">
        <v>96950</v>
      </c>
      <c r="CJ3171" s="10">
        <v>7.98</v>
      </c>
      <c r="CK3171" s="10">
        <v>7.98</v>
      </c>
      <c r="CL3171" s="10">
        <v>11.97</v>
      </c>
      <c r="CM3171" s="10">
        <v>11.97</v>
      </c>
      <c r="CN3171" t="s">
        <v>137</v>
      </c>
      <c r="CO3171" t="s">
        <v>162</v>
      </c>
      <c r="CP3171" t="s">
        <v>138</v>
      </c>
      <c r="CR3171" t="s">
        <v>117</v>
      </c>
      <c r="CS3171" t="s">
        <v>139</v>
      </c>
      <c r="CT3171" t="s">
        <v>140</v>
      </c>
      <c r="CU3171" t="s">
        <v>139</v>
      </c>
      <c r="CV3171" t="s">
        <v>140</v>
      </c>
      <c r="CW3171" t="s">
        <v>139</v>
      </c>
      <c r="CX3171" t="s">
        <v>140</v>
      </c>
      <c r="CY3171" t="s">
        <v>163</v>
      </c>
      <c r="CZ3171" s="8">
        <v>16702352883</v>
      </c>
      <c r="DA3171" t="s">
        <v>155</v>
      </c>
      <c r="DB3171" t="s">
        <v>164</v>
      </c>
      <c r="DC3171" t="s">
        <v>139</v>
      </c>
      <c r="DD3171" t="s">
        <v>139</v>
      </c>
    </row>
    <row r="3172" spans="1:114" ht="15" customHeight="1" x14ac:dyDescent="0.35">
      <c r="A3172" t="s">
        <v>675</v>
      </c>
      <c r="B3172" t="s">
        <v>166</v>
      </c>
      <c r="C3172" s="1">
        <v>45831</v>
      </c>
      <c r="D3172" s="1">
        <v>45881</v>
      </c>
      <c r="E3172" t="s">
        <v>211</v>
      </c>
      <c r="G3172" t="s">
        <v>117</v>
      </c>
      <c r="H3172" t="s">
        <v>117</v>
      </c>
      <c r="I3172" t="s">
        <v>117</v>
      </c>
      <c r="J3172" t="s">
        <v>676</v>
      </c>
      <c r="K3172" t="s">
        <v>677</v>
      </c>
      <c r="L3172" t="s">
        <v>678</v>
      </c>
      <c r="M3172" t="s">
        <v>679</v>
      </c>
      <c r="N3172" t="s">
        <v>136</v>
      </c>
      <c r="O3172" t="s">
        <v>121</v>
      </c>
      <c r="P3172" s="6">
        <v>96950</v>
      </c>
      <c r="Q3172" t="s">
        <v>122</v>
      </c>
      <c r="S3172" s="8">
        <v>16702857365</v>
      </c>
      <c r="U3172" t="s">
        <v>432</v>
      </c>
      <c r="V3172">
        <v>561320</v>
      </c>
      <c r="W3172" t="s">
        <v>150</v>
      </c>
      <c r="X3172" t="s">
        <v>139</v>
      </c>
      <c r="Y3172" t="s">
        <v>680</v>
      </c>
      <c r="Z3172" t="s">
        <v>681</v>
      </c>
      <c r="AA3172" t="s">
        <v>682</v>
      </c>
      <c r="AB3172" t="s">
        <v>683</v>
      </c>
      <c r="AC3172" t="s">
        <v>678</v>
      </c>
      <c r="AE3172" t="s">
        <v>136</v>
      </c>
      <c r="AF3172" t="s">
        <v>121</v>
      </c>
      <c r="AG3172" s="6">
        <v>96950</v>
      </c>
      <c r="AH3172" t="s">
        <v>122</v>
      </c>
      <c r="AJ3172" s="8">
        <v>16702857365</v>
      </c>
      <c r="AL3172" t="s">
        <v>437</v>
      </c>
      <c r="BE3172" t="str">
        <f>"39-9011.00"</f>
        <v>39-9011.00</v>
      </c>
      <c r="BF3172" t="s">
        <v>614</v>
      </c>
      <c r="BG3172" t="s">
        <v>684</v>
      </c>
      <c r="BH3172" t="s">
        <v>685</v>
      </c>
      <c r="BI3172">
        <v>8</v>
      </c>
      <c r="BK3172" s="1">
        <v>45931</v>
      </c>
      <c r="BL3172" s="1">
        <v>46295</v>
      </c>
      <c r="BO3172">
        <v>35</v>
      </c>
      <c r="BP3172">
        <v>0</v>
      </c>
      <c r="BQ3172">
        <v>7</v>
      </c>
      <c r="BR3172">
        <v>7</v>
      </c>
      <c r="BS3172">
        <v>7</v>
      </c>
      <c r="BT3172">
        <v>7</v>
      </c>
      <c r="BU3172">
        <v>7</v>
      </c>
      <c r="BV3172">
        <v>0</v>
      </c>
      <c r="BW3172" t="str">
        <f>"8:00 AM"</f>
        <v>8:00 AM</v>
      </c>
      <c r="BX3172" t="str">
        <f>"4:00 PM"</f>
        <v>4:00 PM</v>
      </c>
      <c r="BY3172" t="s">
        <v>159</v>
      </c>
      <c r="BZ3172">
        <v>0</v>
      </c>
      <c r="CA3172">
        <v>12</v>
      </c>
      <c r="CB3172" t="s">
        <v>117</v>
      </c>
      <c r="CD3172" t="s">
        <v>686</v>
      </c>
      <c r="CE3172" t="s">
        <v>265</v>
      </c>
      <c r="CF3172" t="s">
        <v>687</v>
      </c>
      <c r="CG3172" t="s">
        <v>136</v>
      </c>
      <c r="CH3172" t="s">
        <v>121</v>
      </c>
      <c r="CI3172" s="6">
        <v>96950</v>
      </c>
      <c r="CJ3172" s="10">
        <v>7.81</v>
      </c>
      <c r="CK3172" s="10">
        <v>7.81</v>
      </c>
      <c r="CL3172" s="10">
        <v>11.72</v>
      </c>
      <c r="CM3172" s="10">
        <v>11.72</v>
      </c>
      <c r="CN3172" t="s">
        <v>137</v>
      </c>
      <c r="CO3172" t="s">
        <v>164</v>
      </c>
      <c r="CP3172" t="s">
        <v>138</v>
      </c>
      <c r="CR3172" t="s">
        <v>117</v>
      </c>
      <c r="CS3172" t="s">
        <v>139</v>
      </c>
      <c r="CT3172" t="s">
        <v>139</v>
      </c>
      <c r="CU3172" t="s">
        <v>139</v>
      </c>
      <c r="CV3172" t="s">
        <v>140</v>
      </c>
      <c r="CW3172" t="s">
        <v>139</v>
      </c>
      <c r="CX3172" t="s">
        <v>139</v>
      </c>
      <c r="CY3172" t="s">
        <v>688</v>
      </c>
      <c r="CZ3172" s="8">
        <v>16702858958</v>
      </c>
      <c r="DA3172" t="s">
        <v>437</v>
      </c>
      <c r="DB3172" t="s">
        <v>140</v>
      </c>
      <c r="DC3172" t="s">
        <v>139</v>
      </c>
      <c r="DD3172" t="s">
        <v>139</v>
      </c>
      <c r="DE3172" t="s">
        <v>433</v>
      </c>
      <c r="DF3172" t="s">
        <v>434</v>
      </c>
      <c r="DG3172" t="s">
        <v>443</v>
      </c>
      <c r="DH3172" t="s">
        <v>432</v>
      </c>
      <c r="DI3172" t="s">
        <v>444</v>
      </c>
      <c r="DJ3172" t="s">
        <v>437</v>
      </c>
    </row>
    <row r="3173" spans="1:114" ht="15" customHeight="1" x14ac:dyDescent="0.35">
      <c r="A3173" t="s">
        <v>13579</v>
      </c>
      <c r="B3173" t="s">
        <v>166</v>
      </c>
      <c r="C3173" s="1">
        <v>45832</v>
      </c>
      <c r="D3173" s="1">
        <v>45881</v>
      </c>
      <c r="E3173" t="s">
        <v>116</v>
      </c>
      <c r="F3173" s="1">
        <v>45929</v>
      </c>
      <c r="G3173" t="s">
        <v>117</v>
      </c>
      <c r="H3173" t="s">
        <v>117</v>
      </c>
      <c r="I3173" t="s">
        <v>117</v>
      </c>
      <c r="J3173" t="s">
        <v>428</v>
      </c>
      <c r="K3173" t="s">
        <v>986</v>
      </c>
      <c r="L3173" t="s">
        <v>430</v>
      </c>
      <c r="M3173" t="s">
        <v>431</v>
      </c>
      <c r="N3173" t="s">
        <v>120</v>
      </c>
      <c r="O3173" t="s">
        <v>121</v>
      </c>
      <c r="P3173" s="6">
        <v>96950</v>
      </c>
      <c r="Q3173" t="s">
        <v>122</v>
      </c>
      <c r="S3173" s="8">
        <v>16702858958</v>
      </c>
      <c r="U3173" t="s">
        <v>432</v>
      </c>
      <c r="V3173">
        <v>237990</v>
      </c>
      <c r="W3173" t="s">
        <v>124</v>
      </c>
      <c r="Y3173" t="s">
        <v>433</v>
      </c>
      <c r="Z3173" t="s">
        <v>434</v>
      </c>
      <c r="AA3173" t="s">
        <v>435</v>
      </c>
      <c r="AB3173" t="s">
        <v>436</v>
      </c>
      <c r="AC3173" t="s">
        <v>430</v>
      </c>
      <c r="AD3173" t="s">
        <v>431</v>
      </c>
      <c r="AE3173" t="s">
        <v>120</v>
      </c>
      <c r="AF3173" t="s">
        <v>121</v>
      </c>
      <c r="AG3173" s="6">
        <v>96950</v>
      </c>
      <c r="AH3173" t="s">
        <v>122</v>
      </c>
      <c r="AJ3173" s="8">
        <v>16702858958</v>
      </c>
      <c r="AL3173" t="s">
        <v>437</v>
      </c>
      <c r="BE3173" t="str">
        <f>"49-9071.00"</f>
        <v>49-9071.00</v>
      </c>
      <c r="BF3173" t="s">
        <v>156</v>
      </c>
      <c r="BG3173" t="s">
        <v>987</v>
      </c>
      <c r="BH3173" t="s">
        <v>423</v>
      </c>
      <c r="BI3173">
        <v>8</v>
      </c>
      <c r="BK3173" s="1">
        <v>45931</v>
      </c>
      <c r="BL3173" s="1">
        <v>46295</v>
      </c>
      <c r="BO3173">
        <v>35</v>
      </c>
      <c r="BP3173">
        <v>0</v>
      </c>
      <c r="BQ3173">
        <v>7</v>
      </c>
      <c r="BR3173">
        <v>7</v>
      </c>
      <c r="BS3173">
        <v>7</v>
      </c>
      <c r="BT3173">
        <v>7</v>
      </c>
      <c r="BU3173">
        <v>7</v>
      </c>
      <c r="BV3173">
        <v>0</v>
      </c>
      <c r="BW3173" t="str">
        <f>"9:00 AM"</f>
        <v>9:00 AM</v>
      </c>
      <c r="BX3173" t="str">
        <f>"5:00 PM"</f>
        <v>5:00 PM</v>
      </c>
      <c r="BY3173" t="s">
        <v>159</v>
      </c>
      <c r="BZ3173">
        <v>0</v>
      </c>
      <c r="CA3173">
        <v>24</v>
      </c>
      <c r="CB3173" t="s">
        <v>117</v>
      </c>
      <c r="CD3173" t="s">
        <v>13580</v>
      </c>
      <c r="CE3173" t="s">
        <v>430</v>
      </c>
      <c r="CF3173" t="s">
        <v>431</v>
      </c>
      <c r="CG3173" t="s">
        <v>120</v>
      </c>
      <c r="CH3173" t="s">
        <v>121</v>
      </c>
      <c r="CI3173" s="6">
        <v>96950</v>
      </c>
      <c r="CJ3173" s="10">
        <v>9.75</v>
      </c>
      <c r="CK3173" s="10">
        <v>9.75</v>
      </c>
      <c r="CL3173" s="10">
        <v>14.63</v>
      </c>
      <c r="CM3173" s="10">
        <v>14.63</v>
      </c>
      <c r="CN3173" t="s">
        <v>137</v>
      </c>
      <c r="CO3173" t="s">
        <v>164</v>
      </c>
      <c r="CP3173" t="s">
        <v>138</v>
      </c>
      <c r="CR3173" t="s">
        <v>117</v>
      </c>
      <c r="CS3173" t="s">
        <v>139</v>
      </c>
      <c r="CT3173" t="s">
        <v>139</v>
      </c>
      <c r="CU3173" t="s">
        <v>139</v>
      </c>
      <c r="CV3173" t="s">
        <v>140</v>
      </c>
      <c r="CW3173" t="s">
        <v>139</v>
      </c>
      <c r="CX3173" t="s">
        <v>139</v>
      </c>
      <c r="CY3173" t="s">
        <v>442</v>
      </c>
      <c r="CZ3173" s="8">
        <v>16702858958</v>
      </c>
      <c r="DA3173" t="s">
        <v>437</v>
      </c>
      <c r="DB3173" t="s">
        <v>164</v>
      </c>
      <c r="DC3173" t="s">
        <v>139</v>
      </c>
      <c r="DD3173" t="s">
        <v>117</v>
      </c>
      <c r="DE3173" t="s">
        <v>433</v>
      </c>
      <c r="DF3173" t="s">
        <v>434</v>
      </c>
      <c r="DG3173" t="s">
        <v>443</v>
      </c>
      <c r="DH3173" t="s">
        <v>13581</v>
      </c>
      <c r="DI3173" t="s">
        <v>444</v>
      </c>
      <c r="DJ3173" t="s">
        <v>437</v>
      </c>
    </row>
    <row r="3174" spans="1:114" ht="15" customHeight="1" x14ac:dyDescent="0.35">
      <c r="A3174" t="s">
        <v>9949</v>
      </c>
      <c r="B3174" t="s">
        <v>144</v>
      </c>
      <c r="C3174" s="1">
        <v>45833</v>
      </c>
      <c r="D3174" s="1">
        <v>45881</v>
      </c>
      <c r="E3174" t="s">
        <v>116</v>
      </c>
      <c r="F3174" s="1">
        <v>45929</v>
      </c>
      <c r="G3174" t="s">
        <v>117</v>
      </c>
      <c r="H3174" t="s">
        <v>117</v>
      </c>
      <c r="I3174" t="s">
        <v>117</v>
      </c>
      <c r="J3174" t="s">
        <v>6173</v>
      </c>
      <c r="K3174" t="s">
        <v>6174</v>
      </c>
      <c r="L3174" t="s">
        <v>6175</v>
      </c>
      <c r="N3174" t="s">
        <v>136</v>
      </c>
      <c r="O3174" t="s">
        <v>121</v>
      </c>
      <c r="P3174" s="6">
        <v>96950</v>
      </c>
      <c r="Q3174" t="s">
        <v>122</v>
      </c>
      <c r="S3174" s="8">
        <v>16702855943</v>
      </c>
      <c r="U3174" t="s">
        <v>6176</v>
      </c>
      <c r="V3174">
        <v>722511</v>
      </c>
      <c r="W3174" t="s">
        <v>124</v>
      </c>
      <c r="Y3174" t="s">
        <v>6177</v>
      </c>
      <c r="Z3174" t="s">
        <v>6178</v>
      </c>
      <c r="AA3174" t="s">
        <v>6179</v>
      </c>
      <c r="AB3174" t="s">
        <v>932</v>
      </c>
      <c r="AC3174" t="s">
        <v>6175</v>
      </c>
      <c r="AE3174" t="s">
        <v>136</v>
      </c>
      <c r="AF3174" t="s">
        <v>121</v>
      </c>
      <c r="AG3174" s="6">
        <v>96950</v>
      </c>
      <c r="AH3174" t="s">
        <v>122</v>
      </c>
      <c r="AJ3174" s="8">
        <v>16702855943</v>
      </c>
      <c r="AL3174" t="s">
        <v>6180</v>
      </c>
      <c r="BE3174" t="str">
        <f>"35-2014.00"</f>
        <v>35-2014.00</v>
      </c>
      <c r="BF3174" t="s">
        <v>191</v>
      </c>
      <c r="BG3174" t="s">
        <v>6181</v>
      </c>
      <c r="BH3174" t="s">
        <v>313</v>
      </c>
      <c r="BI3174">
        <v>2</v>
      </c>
      <c r="BJ3174">
        <v>2</v>
      </c>
      <c r="BK3174" s="1">
        <v>45931</v>
      </c>
      <c r="BL3174" s="1">
        <v>46295</v>
      </c>
      <c r="BM3174" s="1">
        <v>45931</v>
      </c>
      <c r="BN3174" s="1">
        <v>46295</v>
      </c>
      <c r="BO3174">
        <v>35</v>
      </c>
      <c r="BP3174">
        <v>0</v>
      </c>
      <c r="BQ3174">
        <v>7</v>
      </c>
      <c r="BR3174">
        <v>7</v>
      </c>
      <c r="BS3174">
        <v>7</v>
      </c>
      <c r="BT3174">
        <v>7</v>
      </c>
      <c r="BU3174">
        <v>7</v>
      </c>
      <c r="BV3174">
        <v>0</v>
      </c>
      <c r="BW3174" t="str">
        <f>"8:00 AM"</f>
        <v>8:00 AM</v>
      </c>
      <c r="BX3174" t="str">
        <f>"4:00 PM"</f>
        <v>4:00 PM</v>
      </c>
      <c r="BY3174" t="s">
        <v>133</v>
      </c>
      <c r="BZ3174">
        <v>0</v>
      </c>
      <c r="CA3174">
        <v>12</v>
      </c>
      <c r="CB3174" t="s">
        <v>117</v>
      </c>
      <c r="CD3174" s="2" t="s">
        <v>9950</v>
      </c>
      <c r="CE3174" t="s">
        <v>6183</v>
      </c>
      <c r="CF3174" t="s">
        <v>1433</v>
      </c>
      <c r="CG3174" t="s">
        <v>136</v>
      </c>
      <c r="CH3174" t="s">
        <v>121</v>
      </c>
      <c r="CI3174" s="6">
        <v>96950</v>
      </c>
      <c r="CJ3174" s="10">
        <v>8.83</v>
      </c>
      <c r="CK3174" s="10">
        <v>8.83</v>
      </c>
      <c r="CL3174" s="10">
        <v>13.24</v>
      </c>
      <c r="CM3174" s="10">
        <v>13.24</v>
      </c>
      <c r="CN3174" t="s">
        <v>137</v>
      </c>
      <c r="CP3174" t="s">
        <v>138</v>
      </c>
      <c r="CR3174" t="s">
        <v>117</v>
      </c>
      <c r="CS3174" t="s">
        <v>139</v>
      </c>
      <c r="CT3174" t="s">
        <v>140</v>
      </c>
      <c r="CU3174" t="s">
        <v>139</v>
      </c>
      <c r="CV3174" t="s">
        <v>140</v>
      </c>
      <c r="CW3174" t="s">
        <v>139</v>
      </c>
      <c r="CX3174" t="s">
        <v>140</v>
      </c>
      <c r="CY3174" t="s">
        <v>5552</v>
      </c>
      <c r="CZ3174" s="8">
        <v>16702855943</v>
      </c>
      <c r="DA3174" t="s">
        <v>6185</v>
      </c>
      <c r="DB3174" t="s">
        <v>309</v>
      </c>
      <c r="DC3174" t="s">
        <v>139</v>
      </c>
      <c r="DD3174" t="s">
        <v>117</v>
      </c>
    </row>
    <row r="3175" spans="1:114" ht="15" customHeight="1" x14ac:dyDescent="0.35">
      <c r="A3175" t="s">
        <v>15062</v>
      </c>
      <c r="B3175" t="s">
        <v>144</v>
      </c>
      <c r="C3175" s="1">
        <v>45833</v>
      </c>
      <c r="D3175" s="1">
        <v>45881</v>
      </c>
      <c r="E3175" t="s">
        <v>211</v>
      </c>
      <c r="G3175" t="s">
        <v>117</v>
      </c>
      <c r="H3175" t="s">
        <v>117</v>
      </c>
      <c r="I3175" t="s">
        <v>117</v>
      </c>
      <c r="J3175" t="s">
        <v>1169</v>
      </c>
      <c r="K3175" t="s">
        <v>1170</v>
      </c>
      <c r="L3175" t="s">
        <v>1171</v>
      </c>
      <c r="M3175" t="s">
        <v>1172</v>
      </c>
      <c r="N3175" t="s">
        <v>120</v>
      </c>
      <c r="O3175" t="s">
        <v>121</v>
      </c>
      <c r="P3175" s="6">
        <v>96950</v>
      </c>
      <c r="Q3175" t="s">
        <v>122</v>
      </c>
      <c r="S3175" s="8">
        <v>16702330800</v>
      </c>
      <c r="U3175" t="s">
        <v>1173</v>
      </c>
      <c r="V3175">
        <v>624410</v>
      </c>
      <c r="W3175" t="s">
        <v>124</v>
      </c>
      <c r="Y3175" t="s">
        <v>10740</v>
      </c>
      <c r="Z3175" t="s">
        <v>1175</v>
      </c>
      <c r="AA3175" t="s">
        <v>1176</v>
      </c>
      <c r="AB3175" t="s">
        <v>769</v>
      </c>
      <c r="AC3175" t="s">
        <v>1171</v>
      </c>
      <c r="AD3175" t="s">
        <v>1172</v>
      </c>
      <c r="AE3175" t="s">
        <v>120</v>
      </c>
      <c r="AF3175" t="s">
        <v>121</v>
      </c>
      <c r="AG3175" s="6">
        <v>96950</v>
      </c>
      <c r="AH3175" t="s">
        <v>122</v>
      </c>
      <c r="AJ3175" s="8">
        <v>16702330800</v>
      </c>
      <c r="AL3175" t="s">
        <v>1177</v>
      </c>
      <c r="BE3175" t="str">
        <f>"39-9011.00"</f>
        <v>39-9011.00</v>
      </c>
      <c r="BF3175" t="s">
        <v>614</v>
      </c>
      <c r="BG3175" t="s">
        <v>10741</v>
      </c>
      <c r="BH3175" t="s">
        <v>1178</v>
      </c>
      <c r="BI3175">
        <v>3</v>
      </c>
      <c r="BJ3175">
        <v>3</v>
      </c>
      <c r="BK3175" s="1">
        <v>45931</v>
      </c>
      <c r="BL3175" s="1">
        <v>46295</v>
      </c>
      <c r="BM3175" s="1">
        <v>45931</v>
      </c>
      <c r="BN3175" s="1">
        <v>46295</v>
      </c>
      <c r="BO3175">
        <v>35</v>
      </c>
      <c r="BP3175">
        <v>0</v>
      </c>
      <c r="BQ3175">
        <v>7</v>
      </c>
      <c r="BR3175">
        <v>7</v>
      </c>
      <c r="BS3175">
        <v>7</v>
      </c>
      <c r="BT3175">
        <v>7</v>
      </c>
      <c r="BU3175">
        <v>7</v>
      </c>
      <c r="BV3175">
        <v>0</v>
      </c>
      <c r="BW3175" t="str">
        <f>"8:00 AM"</f>
        <v>8:00 AM</v>
      </c>
      <c r="BX3175" t="str">
        <f>"4:00 PM"</f>
        <v>4:00 PM</v>
      </c>
      <c r="BY3175" t="s">
        <v>159</v>
      </c>
      <c r="BZ3175">
        <v>0</v>
      </c>
      <c r="CA3175">
        <v>12</v>
      </c>
      <c r="CB3175" t="s">
        <v>117</v>
      </c>
      <c r="CD3175" s="2" t="s">
        <v>10742</v>
      </c>
      <c r="CE3175" t="s">
        <v>1171</v>
      </c>
      <c r="CF3175" t="s">
        <v>1172</v>
      </c>
      <c r="CG3175" t="s">
        <v>120</v>
      </c>
      <c r="CH3175" t="s">
        <v>121</v>
      </c>
      <c r="CI3175" s="6">
        <v>96950</v>
      </c>
      <c r="CJ3175" s="10">
        <v>7.81</v>
      </c>
      <c r="CK3175" s="10">
        <v>7.81</v>
      </c>
      <c r="CL3175" s="10">
        <v>11.72</v>
      </c>
      <c r="CM3175" s="10">
        <v>11.72</v>
      </c>
      <c r="CN3175" t="s">
        <v>137</v>
      </c>
      <c r="CO3175" t="s">
        <v>194</v>
      </c>
      <c r="CP3175" t="s">
        <v>138</v>
      </c>
      <c r="CR3175" t="s">
        <v>117</v>
      </c>
      <c r="CS3175" t="s">
        <v>139</v>
      </c>
      <c r="CT3175" t="s">
        <v>140</v>
      </c>
      <c r="CU3175" t="s">
        <v>139</v>
      </c>
      <c r="CV3175" t="s">
        <v>140</v>
      </c>
      <c r="CW3175" t="s">
        <v>139</v>
      </c>
      <c r="CX3175" t="s">
        <v>140</v>
      </c>
      <c r="CY3175" t="s">
        <v>140</v>
      </c>
      <c r="CZ3175" s="8">
        <v>16702330800</v>
      </c>
      <c r="DA3175" t="s">
        <v>1177</v>
      </c>
      <c r="DB3175" t="s">
        <v>140</v>
      </c>
      <c r="DC3175" t="s">
        <v>139</v>
      </c>
      <c r="DD3175" t="s">
        <v>117</v>
      </c>
    </row>
    <row r="3176" spans="1:114" ht="15" customHeight="1" x14ac:dyDescent="0.35">
      <c r="A3176" t="s">
        <v>9911</v>
      </c>
      <c r="B3176" t="s">
        <v>144</v>
      </c>
      <c r="C3176" s="1">
        <v>45833</v>
      </c>
      <c r="D3176" s="1">
        <v>45881</v>
      </c>
      <c r="E3176" t="s">
        <v>211</v>
      </c>
      <c r="G3176" t="s">
        <v>117</v>
      </c>
      <c r="H3176" t="s">
        <v>117</v>
      </c>
      <c r="I3176" t="s">
        <v>117</v>
      </c>
      <c r="J3176" t="s">
        <v>8098</v>
      </c>
      <c r="L3176" t="s">
        <v>1001</v>
      </c>
      <c r="M3176" t="s">
        <v>5025</v>
      </c>
      <c r="N3176" t="s">
        <v>136</v>
      </c>
      <c r="O3176" t="s">
        <v>121</v>
      </c>
      <c r="P3176" s="6">
        <v>96950</v>
      </c>
      <c r="Q3176" t="s">
        <v>122</v>
      </c>
      <c r="S3176" s="8">
        <v>16702870657</v>
      </c>
      <c r="U3176" t="s">
        <v>994</v>
      </c>
      <c r="V3176">
        <v>561320</v>
      </c>
      <c r="W3176" t="s">
        <v>150</v>
      </c>
      <c r="X3176" t="s">
        <v>139</v>
      </c>
      <c r="Y3176" t="s">
        <v>995</v>
      </c>
      <c r="Z3176" t="s">
        <v>996</v>
      </c>
      <c r="AB3176" t="s">
        <v>997</v>
      </c>
      <c r="AC3176" t="s">
        <v>5025</v>
      </c>
      <c r="AD3176" t="s">
        <v>8099</v>
      </c>
      <c r="AE3176" t="s">
        <v>136</v>
      </c>
      <c r="AF3176" t="s">
        <v>121</v>
      </c>
      <c r="AG3176" s="6">
        <v>96950</v>
      </c>
      <c r="AH3176" t="s">
        <v>122</v>
      </c>
      <c r="AJ3176" s="8">
        <v>16702870657</v>
      </c>
      <c r="AL3176" t="s">
        <v>998</v>
      </c>
      <c r="BE3176" t="str">
        <f>"35-3023.00"</f>
        <v>35-3023.00</v>
      </c>
      <c r="BF3176" t="s">
        <v>509</v>
      </c>
      <c r="BG3176" t="s">
        <v>8100</v>
      </c>
      <c r="BH3176" t="s">
        <v>8101</v>
      </c>
      <c r="BI3176">
        <v>4</v>
      </c>
      <c r="BJ3176">
        <v>4</v>
      </c>
      <c r="BK3176" s="1">
        <v>45931</v>
      </c>
      <c r="BL3176" s="1">
        <v>46295</v>
      </c>
      <c r="BM3176" s="1">
        <v>45931</v>
      </c>
      <c r="BN3176" s="1">
        <v>46295</v>
      </c>
      <c r="BO3176">
        <v>35</v>
      </c>
      <c r="BP3176">
        <v>0</v>
      </c>
      <c r="BQ3176">
        <v>7</v>
      </c>
      <c r="BR3176">
        <v>7</v>
      </c>
      <c r="BS3176">
        <v>7</v>
      </c>
      <c r="BT3176">
        <v>7</v>
      </c>
      <c r="BU3176">
        <v>7</v>
      </c>
      <c r="BV3176">
        <v>0</v>
      </c>
      <c r="BW3176" t="str">
        <f>"10:00 AM"</f>
        <v>10:00 AM</v>
      </c>
      <c r="BX3176" t="str">
        <f>"5:00 PM"</f>
        <v>5:00 PM</v>
      </c>
      <c r="BY3176" t="s">
        <v>133</v>
      </c>
      <c r="BZ3176">
        <v>0</v>
      </c>
      <c r="CA3176">
        <v>3</v>
      </c>
      <c r="CB3176" t="s">
        <v>117</v>
      </c>
      <c r="CD3176" t="s">
        <v>9912</v>
      </c>
      <c r="CE3176" t="s">
        <v>1001</v>
      </c>
      <c r="CG3176" t="s">
        <v>120</v>
      </c>
      <c r="CH3176" t="s">
        <v>121</v>
      </c>
      <c r="CI3176" s="6">
        <v>96950</v>
      </c>
      <c r="CJ3176" s="10">
        <v>8.35</v>
      </c>
      <c r="CK3176" s="10">
        <v>8.35</v>
      </c>
      <c r="CL3176" s="10">
        <v>12.53</v>
      </c>
      <c r="CM3176" s="10">
        <v>12.53</v>
      </c>
      <c r="CN3176" t="s">
        <v>137</v>
      </c>
      <c r="CO3176" t="s">
        <v>194</v>
      </c>
      <c r="CP3176" t="s">
        <v>138</v>
      </c>
      <c r="CR3176" t="s">
        <v>139</v>
      </c>
      <c r="CS3176" t="s">
        <v>139</v>
      </c>
      <c r="CT3176" t="s">
        <v>140</v>
      </c>
      <c r="CU3176" t="s">
        <v>139</v>
      </c>
      <c r="CV3176" t="s">
        <v>140</v>
      </c>
      <c r="CW3176" t="s">
        <v>139</v>
      </c>
      <c r="CX3176" t="s">
        <v>140</v>
      </c>
      <c r="CY3176" t="s">
        <v>1002</v>
      </c>
      <c r="CZ3176" s="8">
        <v>16702870657</v>
      </c>
      <c r="DA3176" t="s">
        <v>998</v>
      </c>
      <c r="DB3176" t="s">
        <v>164</v>
      </c>
      <c r="DC3176" t="s">
        <v>139</v>
      </c>
      <c r="DD3176" t="s">
        <v>139</v>
      </c>
    </row>
    <row r="3177" spans="1:114" ht="15" customHeight="1" x14ac:dyDescent="0.35">
      <c r="A3177" t="s">
        <v>7741</v>
      </c>
      <c r="B3177" t="s">
        <v>144</v>
      </c>
      <c r="C3177" s="1">
        <v>45833</v>
      </c>
      <c r="D3177" s="1">
        <v>45881</v>
      </c>
      <c r="E3177" t="s">
        <v>211</v>
      </c>
      <c r="G3177" t="s">
        <v>117</v>
      </c>
      <c r="H3177" t="s">
        <v>117</v>
      </c>
      <c r="I3177" t="s">
        <v>117</v>
      </c>
      <c r="J3177" t="s">
        <v>4619</v>
      </c>
      <c r="K3177" t="s">
        <v>4620</v>
      </c>
      <c r="L3177" t="s">
        <v>4621</v>
      </c>
      <c r="M3177" t="s">
        <v>982</v>
      </c>
      <c r="N3177" t="s">
        <v>120</v>
      </c>
      <c r="O3177" t="s">
        <v>121</v>
      </c>
      <c r="P3177" s="6">
        <v>96950</v>
      </c>
      <c r="Q3177" t="s">
        <v>122</v>
      </c>
      <c r="S3177" s="8">
        <v>16702330800</v>
      </c>
      <c r="U3177" t="s">
        <v>4622</v>
      </c>
      <c r="V3177">
        <v>624410</v>
      </c>
      <c r="W3177" t="s">
        <v>124</v>
      </c>
      <c r="Y3177" t="s">
        <v>1174</v>
      </c>
      <c r="Z3177" t="s">
        <v>1175</v>
      </c>
      <c r="AA3177" t="s">
        <v>1176</v>
      </c>
      <c r="AB3177" t="s">
        <v>769</v>
      </c>
      <c r="AC3177" t="s">
        <v>4621</v>
      </c>
      <c r="AD3177" t="s">
        <v>982</v>
      </c>
      <c r="AE3177" t="s">
        <v>120</v>
      </c>
      <c r="AF3177" t="s">
        <v>121</v>
      </c>
      <c r="AG3177" s="6">
        <v>96950</v>
      </c>
      <c r="AH3177" t="s">
        <v>122</v>
      </c>
      <c r="AJ3177" s="8">
        <v>16702330800</v>
      </c>
      <c r="AL3177" t="s">
        <v>4623</v>
      </c>
      <c r="BE3177" t="str">
        <f>"39-9011.00"</f>
        <v>39-9011.00</v>
      </c>
      <c r="BF3177" t="s">
        <v>614</v>
      </c>
      <c r="BG3177" t="s">
        <v>4624</v>
      </c>
      <c r="BH3177" t="s">
        <v>1178</v>
      </c>
      <c r="BI3177">
        <v>2</v>
      </c>
      <c r="BJ3177">
        <v>2</v>
      </c>
      <c r="BK3177" s="1">
        <v>45931</v>
      </c>
      <c r="BL3177" s="1">
        <v>46295</v>
      </c>
      <c r="BM3177" s="1">
        <v>45931</v>
      </c>
      <c r="BN3177" s="1">
        <v>46295</v>
      </c>
      <c r="BO3177">
        <v>35</v>
      </c>
      <c r="BP3177">
        <v>0</v>
      </c>
      <c r="BQ3177">
        <v>7</v>
      </c>
      <c r="BR3177">
        <v>7</v>
      </c>
      <c r="BS3177">
        <v>7</v>
      </c>
      <c r="BT3177">
        <v>7</v>
      </c>
      <c r="BU3177">
        <v>7</v>
      </c>
      <c r="BV3177">
        <v>0</v>
      </c>
      <c r="BW3177" t="str">
        <f>"8:00 AM"</f>
        <v>8:00 AM</v>
      </c>
      <c r="BX3177" t="str">
        <f>"4:00 PM"</f>
        <v>4:00 PM</v>
      </c>
      <c r="BY3177" t="s">
        <v>159</v>
      </c>
      <c r="BZ3177">
        <v>0</v>
      </c>
      <c r="CA3177">
        <v>12</v>
      </c>
      <c r="CB3177" t="s">
        <v>117</v>
      </c>
      <c r="CD3177" s="2" t="s">
        <v>4625</v>
      </c>
      <c r="CE3177" t="s">
        <v>4621</v>
      </c>
      <c r="CF3177" t="s">
        <v>982</v>
      </c>
      <c r="CG3177" t="s">
        <v>120</v>
      </c>
      <c r="CH3177" t="s">
        <v>121</v>
      </c>
      <c r="CI3177" s="6">
        <v>96950</v>
      </c>
      <c r="CJ3177" s="10">
        <v>7.81</v>
      </c>
      <c r="CK3177" s="10">
        <v>7.81</v>
      </c>
      <c r="CL3177" s="10">
        <v>11.72</v>
      </c>
      <c r="CM3177" s="10">
        <v>11.72</v>
      </c>
      <c r="CN3177" t="s">
        <v>137</v>
      </c>
      <c r="CO3177" t="s">
        <v>194</v>
      </c>
      <c r="CP3177" t="s">
        <v>138</v>
      </c>
      <c r="CR3177" t="s">
        <v>117</v>
      </c>
      <c r="CS3177" t="s">
        <v>139</v>
      </c>
      <c r="CT3177" t="s">
        <v>140</v>
      </c>
      <c r="CU3177" t="s">
        <v>139</v>
      </c>
      <c r="CV3177" t="s">
        <v>140</v>
      </c>
      <c r="CW3177" t="s">
        <v>139</v>
      </c>
      <c r="CX3177" t="s">
        <v>140</v>
      </c>
      <c r="CY3177" t="s">
        <v>140</v>
      </c>
      <c r="CZ3177" s="8">
        <v>16702330800</v>
      </c>
      <c r="DA3177" t="s">
        <v>4623</v>
      </c>
      <c r="DB3177" t="s">
        <v>140</v>
      </c>
      <c r="DC3177" t="s">
        <v>139</v>
      </c>
      <c r="DD3177" t="s">
        <v>117</v>
      </c>
    </row>
    <row r="3178" spans="1:114" ht="15" customHeight="1" x14ac:dyDescent="0.35">
      <c r="A3178" t="s">
        <v>4926</v>
      </c>
      <c r="B3178" t="s">
        <v>294</v>
      </c>
      <c r="C3178" s="1">
        <v>45833</v>
      </c>
      <c r="D3178" s="1">
        <v>45881</v>
      </c>
      <c r="E3178" t="s">
        <v>116</v>
      </c>
      <c r="F3178" s="1">
        <v>45990</v>
      </c>
      <c r="G3178" t="s">
        <v>117</v>
      </c>
      <c r="H3178" t="s">
        <v>117</v>
      </c>
      <c r="I3178" t="s">
        <v>117</v>
      </c>
      <c r="J3178" t="s">
        <v>4927</v>
      </c>
      <c r="K3178" t="s">
        <v>4928</v>
      </c>
      <c r="L3178" t="s">
        <v>4929</v>
      </c>
      <c r="N3178" t="s">
        <v>120</v>
      </c>
      <c r="O3178" t="s">
        <v>121</v>
      </c>
      <c r="P3178" s="6">
        <v>96950</v>
      </c>
      <c r="Q3178" t="s">
        <v>122</v>
      </c>
      <c r="S3178" s="8">
        <v>16702881463</v>
      </c>
      <c r="U3178" t="s">
        <v>1262</v>
      </c>
      <c r="V3178">
        <v>722513</v>
      </c>
      <c r="W3178" t="s">
        <v>124</v>
      </c>
      <c r="Y3178" t="s">
        <v>827</v>
      </c>
      <c r="Z3178" t="s">
        <v>3407</v>
      </c>
      <c r="AA3178" t="s">
        <v>4373</v>
      </c>
      <c r="AB3178" t="s">
        <v>474</v>
      </c>
      <c r="AC3178" t="s">
        <v>4929</v>
      </c>
      <c r="AE3178" t="s">
        <v>136</v>
      </c>
      <c r="AF3178" t="s">
        <v>121</v>
      </c>
      <c r="AG3178" s="6">
        <v>96950</v>
      </c>
      <c r="AH3178" t="s">
        <v>122</v>
      </c>
      <c r="AJ3178" s="8">
        <v>16702881463</v>
      </c>
      <c r="AL3178" t="s">
        <v>1268</v>
      </c>
      <c r="BE3178" t="str">
        <f>"35-3031.00"</f>
        <v>35-3031.00</v>
      </c>
      <c r="BF3178" t="s">
        <v>788</v>
      </c>
      <c r="BG3178" t="s">
        <v>4930</v>
      </c>
      <c r="BH3178" t="s">
        <v>4931</v>
      </c>
      <c r="BI3178">
        <v>10</v>
      </c>
      <c r="BJ3178">
        <v>7</v>
      </c>
      <c r="BK3178" s="1">
        <v>45992</v>
      </c>
      <c r="BL3178" s="1">
        <v>46356</v>
      </c>
      <c r="BM3178" s="1">
        <v>45992</v>
      </c>
      <c r="BN3178" s="1">
        <v>46356</v>
      </c>
      <c r="BO3178">
        <v>35</v>
      </c>
      <c r="BP3178">
        <v>0</v>
      </c>
      <c r="BQ3178">
        <v>7</v>
      </c>
      <c r="BR3178">
        <v>7</v>
      </c>
      <c r="BS3178">
        <v>7</v>
      </c>
      <c r="BT3178">
        <v>7</v>
      </c>
      <c r="BU3178">
        <v>7</v>
      </c>
      <c r="BV3178">
        <v>0</v>
      </c>
      <c r="BW3178" t="str">
        <f>"8:30 AM"</f>
        <v>8:30 AM</v>
      </c>
      <c r="BX3178" t="str">
        <f>"4:30 PM"</f>
        <v>4:30 PM</v>
      </c>
      <c r="BY3178" t="s">
        <v>133</v>
      </c>
      <c r="BZ3178">
        <v>0</v>
      </c>
      <c r="CA3178">
        <v>3</v>
      </c>
      <c r="CB3178" t="s">
        <v>117</v>
      </c>
      <c r="CD3178" t="s">
        <v>4932</v>
      </c>
      <c r="CE3178" t="s">
        <v>4929</v>
      </c>
      <c r="CG3178" t="s">
        <v>136</v>
      </c>
      <c r="CH3178" t="s">
        <v>121</v>
      </c>
      <c r="CI3178" s="6">
        <v>96950</v>
      </c>
      <c r="CJ3178" s="10">
        <v>8.0399999999999991</v>
      </c>
      <c r="CK3178" s="10">
        <v>8.0399999999999991</v>
      </c>
      <c r="CL3178" s="10">
        <v>12.06</v>
      </c>
      <c r="CM3178" s="10">
        <v>12.06</v>
      </c>
      <c r="CN3178" t="s">
        <v>137</v>
      </c>
      <c r="CO3178" t="s">
        <v>194</v>
      </c>
      <c r="CP3178" t="s">
        <v>138</v>
      </c>
      <c r="CR3178" t="s">
        <v>117</v>
      </c>
      <c r="CS3178" t="s">
        <v>139</v>
      </c>
      <c r="CT3178" t="s">
        <v>140</v>
      </c>
      <c r="CU3178" t="s">
        <v>139</v>
      </c>
      <c r="CV3178" t="s">
        <v>140</v>
      </c>
      <c r="CW3178" t="s">
        <v>139</v>
      </c>
      <c r="CX3178" t="s">
        <v>140</v>
      </c>
      <c r="CY3178" s="2" t="s">
        <v>4933</v>
      </c>
      <c r="CZ3178" s="8">
        <v>16702881463</v>
      </c>
      <c r="DA3178" t="s">
        <v>1273</v>
      </c>
      <c r="DB3178" t="s">
        <v>309</v>
      </c>
      <c r="DC3178" t="s">
        <v>139</v>
      </c>
      <c r="DD3178" t="s">
        <v>117</v>
      </c>
    </row>
    <row r="3179" spans="1:114" ht="15" customHeight="1" x14ac:dyDescent="0.35">
      <c r="A3179" t="s">
        <v>7806</v>
      </c>
      <c r="B3179" t="s">
        <v>166</v>
      </c>
      <c r="C3179" s="1">
        <v>45839</v>
      </c>
      <c r="D3179" s="1">
        <v>45881</v>
      </c>
      <c r="E3179" t="s">
        <v>211</v>
      </c>
      <c r="G3179" t="s">
        <v>117</v>
      </c>
      <c r="H3179" t="s">
        <v>117</v>
      </c>
      <c r="I3179" t="s">
        <v>117</v>
      </c>
      <c r="J3179" t="s">
        <v>1080</v>
      </c>
      <c r="K3179" t="s">
        <v>1081</v>
      </c>
      <c r="L3179" t="s">
        <v>1082</v>
      </c>
      <c r="M3179" t="s">
        <v>753</v>
      </c>
      <c r="N3179" t="s">
        <v>120</v>
      </c>
      <c r="O3179" t="s">
        <v>121</v>
      </c>
      <c r="P3179" s="6">
        <v>96950</v>
      </c>
      <c r="Q3179" t="s">
        <v>122</v>
      </c>
      <c r="S3179" s="8">
        <v>16702870614</v>
      </c>
      <c r="U3179" t="s">
        <v>1083</v>
      </c>
      <c r="V3179">
        <v>56132</v>
      </c>
      <c r="W3179" t="s">
        <v>124</v>
      </c>
      <c r="Y3179" t="s">
        <v>1084</v>
      </c>
      <c r="Z3179" t="s">
        <v>1085</v>
      </c>
      <c r="AA3179" t="s">
        <v>1468</v>
      </c>
      <c r="AB3179" t="s">
        <v>189</v>
      </c>
      <c r="AC3179" t="s">
        <v>753</v>
      </c>
      <c r="AD3179" t="s">
        <v>1087</v>
      </c>
      <c r="AE3179" t="s">
        <v>120</v>
      </c>
      <c r="AF3179" t="s">
        <v>121</v>
      </c>
      <c r="AG3179" s="6">
        <v>96950</v>
      </c>
      <c r="AH3179" t="s">
        <v>122</v>
      </c>
      <c r="AJ3179" s="8">
        <v>16702870614</v>
      </c>
      <c r="AL3179" t="s">
        <v>1088</v>
      </c>
      <c r="BE3179" t="str">
        <f>"35-2014.00"</f>
        <v>35-2014.00</v>
      </c>
      <c r="BF3179" t="s">
        <v>191</v>
      </c>
      <c r="BG3179" t="s">
        <v>1469</v>
      </c>
      <c r="BH3179" t="s">
        <v>193</v>
      </c>
      <c r="BI3179">
        <v>5</v>
      </c>
      <c r="BK3179" s="1">
        <v>45931</v>
      </c>
      <c r="BL3179" s="1">
        <v>46295</v>
      </c>
      <c r="BO3179">
        <v>35</v>
      </c>
      <c r="BP3179">
        <v>0</v>
      </c>
      <c r="BQ3179">
        <v>7</v>
      </c>
      <c r="BR3179">
        <v>7</v>
      </c>
      <c r="BS3179">
        <v>7</v>
      </c>
      <c r="BT3179">
        <v>7</v>
      </c>
      <c r="BU3179">
        <v>7</v>
      </c>
      <c r="BV3179">
        <v>0</v>
      </c>
      <c r="BW3179" t="str">
        <f>"10:00 AM"</f>
        <v>10:00 AM</v>
      </c>
      <c r="BX3179" t="str">
        <f>"9:00 PM"</f>
        <v>9:00 PM</v>
      </c>
      <c r="BY3179" t="s">
        <v>159</v>
      </c>
      <c r="BZ3179">
        <v>0</v>
      </c>
      <c r="CA3179">
        <v>12</v>
      </c>
      <c r="CB3179" t="s">
        <v>117</v>
      </c>
      <c r="CD3179" s="2" t="s">
        <v>7807</v>
      </c>
      <c r="CE3179" t="s">
        <v>753</v>
      </c>
      <c r="CG3179" t="s">
        <v>120</v>
      </c>
      <c r="CH3179" t="s">
        <v>121</v>
      </c>
      <c r="CI3179" s="6">
        <v>96950</v>
      </c>
      <c r="CJ3179" s="10">
        <v>8.83</v>
      </c>
      <c r="CK3179" s="10">
        <v>8.83</v>
      </c>
      <c r="CL3179" s="10">
        <v>13.25</v>
      </c>
      <c r="CM3179" s="10">
        <v>13.25</v>
      </c>
      <c r="CN3179" t="s">
        <v>137</v>
      </c>
      <c r="CO3179" t="s">
        <v>1093</v>
      </c>
      <c r="CP3179" t="s">
        <v>138</v>
      </c>
      <c r="CR3179" t="s">
        <v>117</v>
      </c>
      <c r="CS3179" t="s">
        <v>139</v>
      </c>
      <c r="CT3179" t="s">
        <v>140</v>
      </c>
      <c r="CU3179" t="s">
        <v>139</v>
      </c>
      <c r="CV3179" t="s">
        <v>139</v>
      </c>
      <c r="CW3179" t="s">
        <v>139</v>
      </c>
      <c r="CX3179" t="s">
        <v>140</v>
      </c>
      <c r="CY3179" t="s">
        <v>1094</v>
      </c>
      <c r="CZ3179" s="8">
        <v>16702870614</v>
      </c>
      <c r="DA3179" t="s">
        <v>1088</v>
      </c>
      <c r="DB3179" t="s">
        <v>1095</v>
      </c>
      <c r="DC3179" t="s">
        <v>139</v>
      </c>
      <c r="DD3179" t="s">
        <v>117</v>
      </c>
    </row>
    <row r="3180" spans="1:114" ht="15" customHeight="1" x14ac:dyDescent="0.35">
      <c r="A3180" t="s">
        <v>15051</v>
      </c>
      <c r="B3180" t="s">
        <v>278</v>
      </c>
      <c r="C3180" s="1">
        <v>45863</v>
      </c>
      <c r="D3180" s="1">
        <v>45881</v>
      </c>
      <c r="E3180" t="s">
        <v>211</v>
      </c>
      <c r="G3180" t="s">
        <v>117</v>
      </c>
      <c r="H3180" t="s">
        <v>117</v>
      </c>
      <c r="I3180" t="s">
        <v>117</v>
      </c>
      <c r="J3180" t="s">
        <v>4547</v>
      </c>
      <c r="L3180" t="s">
        <v>4548</v>
      </c>
      <c r="N3180" t="s">
        <v>4549</v>
      </c>
      <c r="O3180" t="s">
        <v>4550</v>
      </c>
      <c r="P3180" s="6">
        <v>10034</v>
      </c>
      <c r="Q3180" t="s">
        <v>122</v>
      </c>
      <c r="S3180" s="8">
        <v>13477448384</v>
      </c>
      <c r="U3180" t="s">
        <v>4552</v>
      </c>
      <c r="V3180">
        <v>5242</v>
      </c>
      <c r="W3180" t="s">
        <v>124</v>
      </c>
      <c r="Y3180" t="s">
        <v>4553</v>
      </c>
      <c r="Z3180" t="s">
        <v>4554</v>
      </c>
      <c r="AB3180" t="s">
        <v>4555</v>
      </c>
      <c r="AC3180" t="s">
        <v>4556</v>
      </c>
      <c r="AD3180" t="s">
        <v>4557</v>
      </c>
      <c r="AE3180" t="s">
        <v>4558</v>
      </c>
      <c r="AF3180" t="s">
        <v>4550</v>
      </c>
      <c r="AG3180" s="6">
        <v>10034</v>
      </c>
      <c r="AH3180" t="s">
        <v>122</v>
      </c>
      <c r="AJ3180" s="8">
        <v>13477448384</v>
      </c>
      <c r="AL3180" t="s">
        <v>4559</v>
      </c>
      <c r="BE3180" t="str">
        <f>"43-1011.00"</f>
        <v>43-1011.00</v>
      </c>
      <c r="BF3180" t="s">
        <v>4560</v>
      </c>
      <c r="BG3180" t="s">
        <v>4561</v>
      </c>
      <c r="BH3180" t="s">
        <v>4562</v>
      </c>
      <c r="BI3180">
        <v>1</v>
      </c>
      <c r="BK3180" s="1">
        <v>46055</v>
      </c>
      <c r="BL3180" s="1">
        <v>46549</v>
      </c>
      <c r="BO3180">
        <v>35</v>
      </c>
      <c r="BP3180">
        <v>0</v>
      </c>
      <c r="BQ3180">
        <v>7</v>
      </c>
      <c r="BR3180">
        <v>7</v>
      </c>
      <c r="BS3180">
        <v>7</v>
      </c>
      <c r="BT3180">
        <v>7</v>
      </c>
      <c r="BU3180">
        <v>7</v>
      </c>
      <c r="BV3180">
        <v>0</v>
      </c>
      <c r="BW3180" t="str">
        <f>"9:00 AM"</f>
        <v>9:00 AM</v>
      </c>
      <c r="BX3180" t="str">
        <f>"5:00 PM"</f>
        <v>5:00 PM</v>
      </c>
      <c r="BY3180" t="s">
        <v>133</v>
      </c>
      <c r="BZ3180">
        <v>0</v>
      </c>
      <c r="CA3180">
        <v>0</v>
      </c>
      <c r="CB3180" t="s">
        <v>139</v>
      </c>
      <c r="CC3180">
        <v>6</v>
      </c>
      <c r="CD3180" t="s">
        <v>194</v>
      </c>
      <c r="CE3180" t="s">
        <v>4556</v>
      </c>
      <c r="CG3180" t="s">
        <v>4558</v>
      </c>
      <c r="CH3180" t="s">
        <v>121</v>
      </c>
      <c r="CI3180" s="6">
        <v>96950</v>
      </c>
      <c r="CJ3180" s="10">
        <v>19</v>
      </c>
      <c r="CK3180" s="10">
        <v>22</v>
      </c>
      <c r="CL3180" s="10">
        <v>28.5</v>
      </c>
      <c r="CM3180" s="10">
        <v>33</v>
      </c>
      <c r="CN3180" t="s">
        <v>137</v>
      </c>
      <c r="CO3180">
        <v>0</v>
      </c>
      <c r="CP3180" t="s">
        <v>138</v>
      </c>
      <c r="CR3180" t="s">
        <v>117</v>
      </c>
      <c r="CS3180" t="s">
        <v>139</v>
      </c>
      <c r="CT3180" t="s">
        <v>139</v>
      </c>
      <c r="CU3180" t="s">
        <v>139</v>
      </c>
      <c r="CV3180" t="s">
        <v>139</v>
      </c>
      <c r="CW3180" t="s">
        <v>139</v>
      </c>
      <c r="CX3180" t="s">
        <v>139</v>
      </c>
      <c r="CY3180" t="s">
        <v>15052</v>
      </c>
      <c r="CZ3180" s="8">
        <v>16464788484</v>
      </c>
      <c r="DA3180" t="s">
        <v>10086</v>
      </c>
      <c r="DB3180" t="s">
        <v>15053</v>
      </c>
      <c r="DC3180" t="s">
        <v>139</v>
      </c>
      <c r="DD3180" t="s">
        <v>117</v>
      </c>
    </row>
    <row r="3181" spans="1:114" ht="15" customHeight="1" x14ac:dyDescent="0.35">
      <c r="A3181" t="s">
        <v>15072</v>
      </c>
      <c r="B3181" t="s">
        <v>294</v>
      </c>
      <c r="C3181" s="1">
        <v>45797</v>
      </c>
      <c r="D3181" s="1">
        <v>45882</v>
      </c>
      <c r="E3181" t="s">
        <v>116</v>
      </c>
      <c r="F3181" s="1">
        <v>45837</v>
      </c>
      <c r="G3181" t="s">
        <v>117</v>
      </c>
      <c r="H3181" t="s">
        <v>117</v>
      </c>
      <c r="I3181" t="s">
        <v>117</v>
      </c>
      <c r="J3181" t="s">
        <v>1712</v>
      </c>
      <c r="L3181" t="s">
        <v>1713</v>
      </c>
      <c r="M3181" t="s">
        <v>13298</v>
      </c>
      <c r="N3181" t="s">
        <v>120</v>
      </c>
      <c r="O3181" t="s">
        <v>121</v>
      </c>
      <c r="P3181" s="6">
        <v>96950</v>
      </c>
      <c r="Q3181" t="s">
        <v>122</v>
      </c>
      <c r="S3181" s="8">
        <v>16702858730</v>
      </c>
      <c r="U3181" t="s">
        <v>13299</v>
      </c>
      <c r="V3181">
        <v>561320</v>
      </c>
      <c r="W3181" t="s">
        <v>150</v>
      </c>
      <c r="X3181" t="s">
        <v>139</v>
      </c>
      <c r="Y3181" t="s">
        <v>1074</v>
      </c>
      <c r="Z3181" t="s">
        <v>1075</v>
      </c>
      <c r="AA3181" t="s">
        <v>1076</v>
      </c>
      <c r="AB3181" t="s">
        <v>189</v>
      </c>
      <c r="AC3181" t="s">
        <v>1713</v>
      </c>
      <c r="AD3181" t="s">
        <v>13298</v>
      </c>
      <c r="AE3181" t="s">
        <v>120</v>
      </c>
      <c r="AF3181" t="s">
        <v>121</v>
      </c>
      <c r="AG3181" s="6">
        <v>96950</v>
      </c>
      <c r="AH3181" t="s">
        <v>122</v>
      </c>
      <c r="AJ3181" s="8">
        <v>16702858730</v>
      </c>
      <c r="AL3181" t="s">
        <v>1078</v>
      </c>
      <c r="BE3181" t="str">
        <f>"37-2011.00"</f>
        <v>37-2011.00</v>
      </c>
      <c r="BF3181" t="s">
        <v>701</v>
      </c>
      <c r="BG3181" t="s">
        <v>13300</v>
      </c>
      <c r="BH3181" t="s">
        <v>1961</v>
      </c>
      <c r="BI3181">
        <v>12</v>
      </c>
      <c r="BJ3181">
        <v>11</v>
      </c>
      <c r="BK3181" s="1">
        <v>45839</v>
      </c>
      <c r="BL3181" s="1">
        <v>46203</v>
      </c>
      <c r="BM3181" s="1">
        <v>45882</v>
      </c>
      <c r="BN3181" s="1">
        <v>46203</v>
      </c>
      <c r="BO3181">
        <v>35</v>
      </c>
      <c r="BP3181">
        <v>0</v>
      </c>
      <c r="BQ3181">
        <v>7</v>
      </c>
      <c r="BR3181">
        <v>7</v>
      </c>
      <c r="BS3181">
        <v>7</v>
      </c>
      <c r="BT3181">
        <v>7</v>
      </c>
      <c r="BU3181">
        <v>7</v>
      </c>
      <c r="BV3181">
        <v>0</v>
      </c>
      <c r="BW3181" t="str">
        <f>"9:00 AM"</f>
        <v>9:00 AM</v>
      </c>
      <c r="BX3181" t="str">
        <f>"5:00 PM"</f>
        <v>5:00 PM</v>
      </c>
      <c r="BY3181" t="s">
        <v>133</v>
      </c>
      <c r="BZ3181">
        <v>0</v>
      </c>
      <c r="CA3181">
        <v>3</v>
      </c>
      <c r="CB3181" t="s">
        <v>117</v>
      </c>
      <c r="CD3181" s="2" t="s">
        <v>15073</v>
      </c>
      <c r="CE3181" t="s">
        <v>1718</v>
      </c>
      <c r="CF3181" t="s">
        <v>982</v>
      </c>
      <c r="CG3181" t="s">
        <v>120</v>
      </c>
      <c r="CH3181" t="s">
        <v>121</v>
      </c>
      <c r="CI3181" s="6">
        <v>96950</v>
      </c>
      <c r="CJ3181" s="10">
        <v>8.2899999999999991</v>
      </c>
      <c r="CK3181" s="10">
        <v>8.2899999999999991</v>
      </c>
      <c r="CL3181" s="10">
        <v>12.44</v>
      </c>
      <c r="CM3181" s="10">
        <v>12.44</v>
      </c>
      <c r="CN3181" t="s">
        <v>137</v>
      </c>
      <c r="CO3181" t="s">
        <v>194</v>
      </c>
      <c r="CP3181" t="s">
        <v>138</v>
      </c>
      <c r="CR3181" t="s">
        <v>117</v>
      </c>
      <c r="CS3181" t="s">
        <v>139</v>
      </c>
      <c r="CT3181" t="s">
        <v>140</v>
      </c>
      <c r="CU3181" t="s">
        <v>139</v>
      </c>
      <c r="CV3181" t="s">
        <v>140</v>
      </c>
      <c r="CW3181" t="s">
        <v>139</v>
      </c>
      <c r="CX3181" t="s">
        <v>140</v>
      </c>
      <c r="CY3181" s="2" t="s">
        <v>3712</v>
      </c>
      <c r="CZ3181" s="8">
        <v>16702858730</v>
      </c>
      <c r="DA3181" t="s">
        <v>1078</v>
      </c>
      <c r="DB3181" t="s">
        <v>140</v>
      </c>
      <c r="DC3181" t="s">
        <v>139</v>
      </c>
      <c r="DD3181" t="s">
        <v>139</v>
      </c>
    </row>
    <row r="3182" spans="1:114" ht="15" customHeight="1" x14ac:dyDescent="0.35">
      <c r="A3182" t="s">
        <v>859</v>
      </c>
      <c r="B3182" t="s">
        <v>144</v>
      </c>
      <c r="C3182" s="1">
        <v>45814</v>
      </c>
      <c r="D3182" s="1">
        <v>45882</v>
      </c>
      <c r="E3182" t="s">
        <v>116</v>
      </c>
      <c r="F3182" s="1">
        <v>45930</v>
      </c>
      <c r="G3182" t="s">
        <v>117</v>
      </c>
      <c r="H3182" t="s">
        <v>117</v>
      </c>
      <c r="I3182" t="s">
        <v>117</v>
      </c>
      <c r="J3182" t="s">
        <v>199</v>
      </c>
      <c r="L3182" t="s">
        <v>200</v>
      </c>
      <c r="N3182" t="s">
        <v>136</v>
      </c>
      <c r="O3182" t="s">
        <v>121</v>
      </c>
      <c r="P3182" s="6">
        <v>96950</v>
      </c>
      <c r="Q3182" t="s">
        <v>122</v>
      </c>
      <c r="R3182" t="s">
        <v>164</v>
      </c>
      <c r="S3182" s="8">
        <v>16702358748</v>
      </c>
      <c r="U3182" t="s">
        <v>201</v>
      </c>
      <c r="V3182">
        <v>23622</v>
      </c>
      <c r="W3182" t="s">
        <v>124</v>
      </c>
      <c r="Y3182" t="s">
        <v>202</v>
      </c>
      <c r="Z3182" t="s">
        <v>203</v>
      </c>
      <c r="AA3182" t="s">
        <v>204</v>
      </c>
      <c r="AB3182" t="s">
        <v>205</v>
      </c>
      <c r="AC3182" t="s">
        <v>200</v>
      </c>
      <c r="AE3182" t="s">
        <v>136</v>
      </c>
      <c r="AF3182" t="s">
        <v>121</v>
      </c>
      <c r="AG3182" s="6">
        <v>96950</v>
      </c>
      <c r="AH3182" t="s">
        <v>122</v>
      </c>
      <c r="AJ3182" s="8">
        <v>16702358748</v>
      </c>
      <c r="AL3182" t="s">
        <v>206</v>
      </c>
      <c r="BE3182" t="str">
        <f>"13-1051.00"</f>
        <v>13-1051.00</v>
      </c>
      <c r="BF3182" t="s">
        <v>860</v>
      </c>
      <c r="BG3182" t="s">
        <v>861</v>
      </c>
      <c r="BH3182" t="s">
        <v>862</v>
      </c>
      <c r="BI3182">
        <v>1</v>
      </c>
      <c r="BJ3182">
        <v>1</v>
      </c>
      <c r="BK3182" s="1">
        <v>45932</v>
      </c>
      <c r="BL3182" s="1">
        <v>46296</v>
      </c>
      <c r="BM3182" s="1">
        <v>45932</v>
      </c>
      <c r="BN3182" s="1">
        <v>46296</v>
      </c>
      <c r="BO3182">
        <v>35</v>
      </c>
      <c r="BP3182">
        <v>0</v>
      </c>
      <c r="BQ3182">
        <v>7</v>
      </c>
      <c r="BR3182">
        <v>7</v>
      </c>
      <c r="BS3182">
        <v>7</v>
      </c>
      <c r="BT3182">
        <v>7</v>
      </c>
      <c r="BU3182">
        <v>7</v>
      </c>
      <c r="BV3182">
        <v>0</v>
      </c>
      <c r="BW3182" t="str">
        <f>"8:00 AM"</f>
        <v>8:00 AM</v>
      </c>
      <c r="BX3182" t="str">
        <f>"4:00 PM"</f>
        <v>4:00 PM</v>
      </c>
      <c r="BY3182" t="s">
        <v>588</v>
      </c>
      <c r="BZ3182">
        <v>0</v>
      </c>
      <c r="CA3182">
        <v>24</v>
      </c>
      <c r="CB3182" t="s">
        <v>117</v>
      </c>
      <c r="CD3182" t="s">
        <v>863</v>
      </c>
      <c r="CE3182" t="s">
        <v>200</v>
      </c>
      <c r="CG3182" t="s">
        <v>136</v>
      </c>
      <c r="CH3182" t="s">
        <v>121</v>
      </c>
      <c r="CI3182" s="6">
        <v>96950</v>
      </c>
      <c r="CJ3182" s="10">
        <v>17.25</v>
      </c>
      <c r="CK3182" s="10">
        <v>17.5</v>
      </c>
      <c r="CL3182" s="10">
        <v>25.87</v>
      </c>
      <c r="CM3182" s="10">
        <v>26.25</v>
      </c>
      <c r="CN3182" t="s">
        <v>137</v>
      </c>
      <c r="CO3182" t="s">
        <v>164</v>
      </c>
      <c r="CP3182" t="s">
        <v>209</v>
      </c>
      <c r="CR3182" t="s">
        <v>117</v>
      </c>
      <c r="CS3182" t="s">
        <v>139</v>
      </c>
      <c r="CT3182" t="s">
        <v>140</v>
      </c>
      <c r="CU3182" t="s">
        <v>139</v>
      </c>
      <c r="CV3182" t="s">
        <v>140</v>
      </c>
      <c r="CW3182" t="s">
        <v>139</v>
      </c>
      <c r="CX3182" t="s">
        <v>140</v>
      </c>
      <c r="CY3182" t="s">
        <v>17407</v>
      </c>
      <c r="CZ3182" s="8">
        <v>16702358748</v>
      </c>
      <c r="DA3182" t="s">
        <v>206</v>
      </c>
      <c r="DB3182" t="s">
        <v>164</v>
      </c>
      <c r="DC3182" t="s">
        <v>139</v>
      </c>
      <c r="DD3182" t="s">
        <v>117</v>
      </c>
    </row>
    <row r="3183" spans="1:114" ht="15" customHeight="1" x14ac:dyDescent="0.35">
      <c r="A3183" t="s">
        <v>838</v>
      </c>
      <c r="B3183" t="s">
        <v>144</v>
      </c>
      <c r="C3183" s="1">
        <v>45818</v>
      </c>
      <c r="D3183" s="1">
        <v>45882</v>
      </c>
      <c r="E3183" t="s">
        <v>211</v>
      </c>
      <c r="G3183" t="s">
        <v>117</v>
      </c>
      <c r="H3183" t="s">
        <v>117</v>
      </c>
      <c r="I3183" t="s">
        <v>117</v>
      </c>
      <c r="J3183" t="s">
        <v>567</v>
      </c>
      <c r="K3183" t="s">
        <v>568</v>
      </c>
      <c r="L3183" t="s">
        <v>569</v>
      </c>
      <c r="M3183" t="s">
        <v>570</v>
      </c>
      <c r="N3183" t="s">
        <v>120</v>
      </c>
      <c r="O3183" t="s">
        <v>121</v>
      </c>
      <c r="P3183" s="6">
        <v>96950</v>
      </c>
      <c r="Q3183" t="s">
        <v>122</v>
      </c>
      <c r="S3183" s="8">
        <v>16702340801</v>
      </c>
      <c r="U3183" t="s">
        <v>571</v>
      </c>
      <c r="V3183">
        <v>4441</v>
      </c>
      <c r="W3183" t="s">
        <v>124</v>
      </c>
      <c r="Y3183" t="s">
        <v>572</v>
      </c>
      <c r="Z3183" t="s">
        <v>573</v>
      </c>
      <c r="AA3183" t="s">
        <v>574</v>
      </c>
      <c r="AB3183" t="s">
        <v>575</v>
      </c>
      <c r="AC3183" t="s">
        <v>576</v>
      </c>
      <c r="AE3183" t="s">
        <v>839</v>
      </c>
      <c r="AF3183" t="s">
        <v>578</v>
      </c>
      <c r="AG3183" s="6">
        <v>96913</v>
      </c>
      <c r="AH3183" t="s">
        <v>122</v>
      </c>
      <c r="AJ3183" s="8">
        <v>16718981741</v>
      </c>
      <c r="AL3183" t="s">
        <v>579</v>
      </c>
      <c r="BE3183" t="str">
        <f>"41-4012.00"</f>
        <v>41-4012.00</v>
      </c>
      <c r="BF3183" t="s">
        <v>580</v>
      </c>
      <c r="BG3183" t="s">
        <v>840</v>
      </c>
      <c r="BH3183" t="s">
        <v>582</v>
      </c>
      <c r="BI3183">
        <v>3</v>
      </c>
      <c r="BJ3183">
        <v>3</v>
      </c>
      <c r="BK3183" s="1">
        <v>45931</v>
      </c>
      <c r="BL3183" s="1">
        <v>46295</v>
      </c>
      <c r="BM3183" s="1">
        <v>45931</v>
      </c>
      <c r="BN3183" s="1">
        <v>46295</v>
      </c>
      <c r="BO3183">
        <v>40</v>
      </c>
      <c r="BP3183">
        <v>0</v>
      </c>
      <c r="BQ3183">
        <v>8</v>
      </c>
      <c r="BR3183">
        <v>8</v>
      </c>
      <c r="BS3183">
        <v>8</v>
      </c>
      <c r="BT3183">
        <v>8</v>
      </c>
      <c r="BU3183">
        <v>8</v>
      </c>
      <c r="BV3183">
        <v>0</v>
      </c>
      <c r="BW3183" t="str">
        <f>"8:00 AM"</f>
        <v>8:00 AM</v>
      </c>
      <c r="BX3183" t="str">
        <f>"5:00 PM"</f>
        <v>5:00 PM</v>
      </c>
      <c r="BY3183" t="s">
        <v>159</v>
      </c>
      <c r="BZ3183">
        <v>0</v>
      </c>
      <c r="CA3183">
        <v>12</v>
      </c>
      <c r="CB3183" t="s">
        <v>117</v>
      </c>
      <c r="CD3183" t="s">
        <v>841</v>
      </c>
      <c r="CE3183" t="s">
        <v>569</v>
      </c>
      <c r="CG3183" t="s">
        <v>120</v>
      </c>
      <c r="CH3183" t="s">
        <v>121</v>
      </c>
      <c r="CI3183" s="6">
        <v>96950</v>
      </c>
      <c r="CJ3183" s="10">
        <v>8.94</v>
      </c>
      <c r="CK3183" s="10">
        <v>8.94</v>
      </c>
      <c r="CL3183" s="10">
        <v>13.41</v>
      </c>
      <c r="CM3183" s="10">
        <v>13.41</v>
      </c>
      <c r="CN3183" t="s">
        <v>137</v>
      </c>
      <c r="CO3183" t="s">
        <v>140</v>
      </c>
      <c r="CP3183" t="s">
        <v>138</v>
      </c>
      <c r="CR3183" t="s">
        <v>117</v>
      </c>
      <c r="CS3183" t="s">
        <v>139</v>
      </c>
      <c r="CT3183" t="s">
        <v>140</v>
      </c>
      <c r="CU3183" t="s">
        <v>139</v>
      </c>
      <c r="CV3183" t="s">
        <v>140</v>
      </c>
      <c r="CW3183" t="s">
        <v>139</v>
      </c>
      <c r="CX3183" t="s">
        <v>140</v>
      </c>
      <c r="CY3183" t="s">
        <v>842</v>
      </c>
      <c r="CZ3183" s="8">
        <v>16702340801</v>
      </c>
      <c r="DA3183" t="s">
        <v>579</v>
      </c>
      <c r="DB3183" t="s">
        <v>140</v>
      </c>
      <c r="DC3183" t="s">
        <v>139</v>
      </c>
      <c r="DD3183" t="s">
        <v>117</v>
      </c>
    </row>
    <row r="3184" spans="1:114" ht="15" customHeight="1" x14ac:dyDescent="0.35">
      <c r="A3184" t="s">
        <v>13551</v>
      </c>
      <c r="B3184" t="s">
        <v>166</v>
      </c>
      <c r="C3184" s="1">
        <v>45818</v>
      </c>
      <c r="D3184" s="1">
        <v>45882</v>
      </c>
      <c r="E3184" t="s">
        <v>116</v>
      </c>
      <c r="F3184" s="1">
        <v>45929</v>
      </c>
      <c r="G3184" t="s">
        <v>117</v>
      </c>
      <c r="H3184" t="s">
        <v>117</v>
      </c>
      <c r="I3184" t="s">
        <v>117</v>
      </c>
      <c r="J3184" t="s">
        <v>499</v>
      </c>
      <c r="K3184" t="s">
        <v>500</v>
      </c>
      <c r="L3184" t="s">
        <v>501</v>
      </c>
      <c r="M3184" t="s">
        <v>612</v>
      </c>
      <c r="N3184" t="s">
        <v>120</v>
      </c>
      <c r="O3184" t="s">
        <v>121</v>
      </c>
      <c r="P3184" s="6">
        <v>96950</v>
      </c>
      <c r="Q3184" t="s">
        <v>122</v>
      </c>
      <c r="S3184" s="8">
        <v>16702342664</v>
      </c>
      <c r="U3184" t="s">
        <v>503</v>
      </c>
      <c r="V3184">
        <v>561320</v>
      </c>
      <c r="W3184" t="s">
        <v>150</v>
      </c>
      <c r="X3184" t="s">
        <v>139</v>
      </c>
      <c r="Y3184" t="s">
        <v>504</v>
      </c>
      <c r="Z3184" t="s">
        <v>505</v>
      </c>
      <c r="AA3184" t="s">
        <v>506</v>
      </c>
      <c r="AB3184" t="s">
        <v>613</v>
      </c>
      <c r="AC3184" t="s">
        <v>501</v>
      </c>
      <c r="AD3184" t="s">
        <v>612</v>
      </c>
      <c r="AE3184" t="s">
        <v>120</v>
      </c>
      <c r="AF3184" t="s">
        <v>121</v>
      </c>
      <c r="AG3184" s="6">
        <v>96950</v>
      </c>
      <c r="AH3184" t="s">
        <v>122</v>
      </c>
      <c r="AJ3184" s="8">
        <v>16702342664</v>
      </c>
      <c r="AL3184" t="s">
        <v>508</v>
      </c>
      <c r="BE3184" t="str">
        <f>"37-2012.00"</f>
        <v>37-2012.00</v>
      </c>
      <c r="BF3184" t="s">
        <v>130</v>
      </c>
      <c r="BG3184" t="s">
        <v>4952</v>
      </c>
      <c r="BH3184" t="s">
        <v>4953</v>
      </c>
      <c r="BI3184">
        <v>10</v>
      </c>
      <c r="BK3184" s="1">
        <v>45931</v>
      </c>
      <c r="BL3184" s="1">
        <v>46295</v>
      </c>
      <c r="BO3184">
        <v>40</v>
      </c>
      <c r="BP3184">
        <v>0</v>
      </c>
      <c r="BQ3184">
        <v>8</v>
      </c>
      <c r="BR3184">
        <v>8</v>
      </c>
      <c r="BS3184">
        <v>8</v>
      </c>
      <c r="BT3184">
        <v>8</v>
      </c>
      <c r="BU3184">
        <v>8</v>
      </c>
      <c r="BV3184">
        <v>0</v>
      </c>
      <c r="BW3184" t="str">
        <f>"8:00 AM"</f>
        <v>8:00 AM</v>
      </c>
      <c r="BX3184" t="str">
        <f>"5:00 PM"</f>
        <v>5:00 PM</v>
      </c>
      <c r="BY3184" t="s">
        <v>133</v>
      </c>
      <c r="BZ3184">
        <v>0</v>
      </c>
      <c r="CA3184">
        <v>3</v>
      </c>
      <c r="CB3184" t="s">
        <v>117</v>
      </c>
      <c r="CD3184" s="2" t="s">
        <v>4954</v>
      </c>
      <c r="CE3184" t="s">
        <v>501</v>
      </c>
      <c r="CF3184" t="s">
        <v>612</v>
      </c>
      <c r="CG3184" t="s">
        <v>120</v>
      </c>
      <c r="CH3184" t="s">
        <v>121</v>
      </c>
      <c r="CI3184" s="6">
        <v>96950</v>
      </c>
      <c r="CJ3184" s="10">
        <v>7.77</v>
      </c>
      <c r="CK3184" s="10">
        <v>7.77</v>
      </c>
      <c r="CL3184" s="10">
        <v>11.66</v>
      </c>
      <c r="CM3184" s="10">
        <v>11.66</v>
      </c>
      <c r="CN3184" t="s">
        <v>137</v>
      </c>
      <c r="CO3184" t="s">
        <v>133</v>
      </c>
      <c r="CP3184" t="s">
        <v>138</v>
      </c>
      <c r="CR3184" t="s">
        <v>117</v>
      </c>
      <c r="CS3184" t="s">
        <v>139</v>
      </c>
      <c r="CT3184" t="s">
        <v>140</v>
      </c>
      <c r="CU3184" t="s">
        <v>139</v>
      </c>
      <c r="CV3184" t="s">
        <v>140</v>
      </c>
      <c r="CW3184" t="s">
        <v>139</v>
      </c>
      <c r="CX3184" t="s">
        <v>140</v>
      </c>
      <c r="CY3184" s="2" t="s">
        <v>13552</v>
      </c>
      <c r="CZ3184" s="8">
        <v>16702342664</v>
      </c>
      <c r="DA3184" t="s">
        <v>508</v>
      </c>
      <c r="DB3184" t="s">
        <v>514</v>
      </c>
      <c r="DC3184" t="s">
        <v>139</v>
      </c>
      <c r="DD3184" t="s">
        <v>139</v>
      </c>
    </row>
    <row r="3185" spans="1:114" ht="15" customHeight="1" x14ac:dyDescent="0.35">
      <c r="A3185" t="s">
        <v>16273</v>
      </c>
      <c r="B3185" t="s">
        <v>166</v>
      </c>
      <c r="C3185" s="1">
        <v>45820</v>
      </c>
      <c r="D3185" s="1">
        <v>45882</v>
      </c>
      <c r="E3185" t="s">
        <v>211</v>
      </c>
      <c r="G3185" t="s">
        <v>117</v>
      </c>
      <c r="H3185" t="s">
        <v>117</v>
      </c>
      <c r="I3185" t="s">
        <v>117</v>
      </c>
      <c r="J3185" t="s">
        <v>13607</v>
      </c>
      <c r="K3185" t="s">
        <v>13608</v>
      </c>
      <c r="L3185" t="s">
        <v>13609</v>
      </c>
      <c r="M3185" t="s">
        <v>13610</v>
      </c>
      <c r="N3185" t="s">
        <v>136</v>
      </c>
      <c r="O3185" t="s">
        <v>121</v>
      </c>
      <c r="P3185" s="6">
        <v>96950</v>
      </c>
      <c r="Q3185" t="s">
        <v>122</v>
      </c>
      <c r="R3185" t="s">
        <v>140</v>
      </c>
      <c r="S3185" s="8">
        <v>16702339032</v>
      </c>
      <c r="U3185" t="s">
        <v>1892</v>
      </c>
      <c r="V3185">
        <v>236115</v>
      </c>
      <c r="W3185" t="s">
        <v>124</v>
      </c>
      <c r="Y3185" t="s">
        <v>13611</v>
      </c>
      <c r="Z3185" t="s">
        <v>13612</v>
      </c>
      <c r="AA3185" t="s">
        <v>6447</v>
      </c>
      <c r="AB3185" t="s">
        <v>474</v>
      </c>
      <c r="AC3185" t="s">
        <v>13613</v>
      </c>
      <c r="AD3185" t="s">
        <v>13610</v>
      </c>
      <c r="AE3185" t="s">
        <v>136</v>
      </c>
      <c r="AF3185" t="s">
        <v>121</v>
      </c>
      <c r="AG3185" s="6">
        <v>96950</v>
      </c>
      <c r="AH3185" t="s">
        <v>122</v>
      </c>
      <c r="AJ3185" s="8">
        <v>16702339032</v>
      </c>
      <c r="AL3185" t="s">
        <v>13614</v>
      </c>
      <c r="BE3185" t="str">
        <f>"49-9071.00"</f>
        <v>49-9071.00</v>
      </c>
      <c r="BF3185" t="s">
        <v>156</v>
      </c>
      <c r="BG3185" t="s">
        <v>13615</v>
      </c>
      <c r="BH3185" t="s">
        <v>3221</v>
      </c>
      <c r="BI3185">
        <v>3</v>
      </c>
      <c r="BK3185" s="1">
        <v>45940</v>
      </c>
      <c r="BL3185" s="1">
        <v>46304</v>
      </c>
      <c r="BO3185">
        <v>40</v>
      </c>
      <c r="BP3185">
        <v>0</v>
      </c>
      <c r="BQ3185">
        <v>8</v>
      </c>
      <c r="BR3185">
        <v>8</v>
      </c>
      <c r="BS3185">
        <v>8</v>
      </c>
      <c r="BT3185">
        <v>8</v>
      </c>
      <c r="BU3185">
        <v>8</v>
      </c>
      <c r="BV3185">
        <v>0</v>
      </c>
      <c r="BW3185" t="str">
        <f>"8:00 AM"</f>
        <v>8:00 AM</v>
      </c>
      <c r="BX3185" t="str">
        <f>"5:00 PM"</f>
        <v>5:00 PM</v>
      </c>
      <c r="BY3185" t="s">
        <v>159</v>
      </c>
      <c r="BZ3185">
        <v>0</v>
      </c>
      <c r="CA3185">
        <v>24</v>
      </c>
      <c r="CB3185" t="s">
        <v>117</v>
      </c>
      <c r="CD3185" t="s">
        <v>13616</v>
      </c>
      <c r="CE3185" t="s">
        <v>13617</v>
      </c>
      <c r="CF3185" t="s">
        <v>140</v>
      </c>
      <c r="CG3185" t="s">
        <v>136</v>
      </c>
      <c r="CH3185" t="s">
        <v>121</v>
      </c>
      <c r="CI3185" s="6">
        <v>96950</v>
      </c>
      <c r="CJ3185" s="10">
        <v>9.75</v>
      </c>
      <c r="CK3185" s="10">
        <v>9.75</v>
      </c>
      <c r="CL3185" s="10">
        <v>14.63</v>
      </c>
      <c r="CM3185" s="10">
        <v>14.63</v>
      </c>
      <c r="CN3185" t="s">
        <v>137</v>
      </c>
      <c r="CO3185" t="s">
        <v>133</v>
      </c>
      <c r="CP3185" t="s">
        <v>138</v>
      </c>
      <c r="CR3185" t="s">
        <v>139</v>
      </c>
      <c r="CS3185" t="s">
        <v>139</v>
      </c>
      <c r="CT3185" t="s">
        <v>140</v>
      </c>
      <c r="CU3185" t="s">
        <v>139</v>
      </c>
      <c r="CV3185" t="s">
        <v>140</v>
      </c>
      <c r="CW3185" t="s">
        <v>139</v>
      </c>
      <c r="CX3185" t="s">
        <v>140</v>
      </c>
      <c r="CY3185" t="s">
        <v>1167</v>
      </c>
      <c r="CZ3185" s="8">
        <v>16702339032</v>
      </c>
      <c r="DA3185" t="s">
        <v>13614</v>
      </c>
      <c r="DB3185" t="s">
        <v>309</v>
      </c>
      <c r="DC3185" t="s">
        <v>139</v>
      </c>
      <c r="DD3185" t="s">
        <v>117</v>
      </c>
      <c r="DE3185" t="s">
        <v>1530</v>
      </c>
      <c r="DF3185" t="s">
        <v>1531</v>
      </c>
      <c r="DG3185" t="s">
        <v>1532</v>
      </c>
      <c r="DH3185" t="s">
        <v>1156</v>
      </c>
      <c r="DI3185" t="s">
        <v>1153</v>
      </c>
      <c r="DJ3185" t="s">
        <v>1162</v>
      </c>
    </row>
    <row r="3186" spans="1:114" ht="15" customHeight="1" x14ac:dyDescent="0.35">
      <c r="A3186" t="s">
        <v>5014</v>
      </c>
      <c r="B3186" t="s">
        <v>144</v>
      </c>
      <c r="C3186" s="1">
        <v>45825</v>
      </c>
      <c r="D3186" s="1">
        <v>45882</v>
      </c>
      <c r="E3186" t="s">
        <v>116</v>
      </c>
      <c r="F3186" s="1">
        <v>45929</v>
      </c>
      <c r="G3186" t="s">
        <v>139</v>
      </c>
      <c r="H3186" t="s">
        <v>117</v>
      </c>
      <c r="I3186" t="s">
        <v>117</v>
      </c>
      <c r="J3186" t="s">
        <v>5015</v>
      </c>
      <c r="K3186" t="s">
        <v>5016</v>
      </c>
      <c r="L3186" t="s">
        <v>2580</v>
      </c>
      <c r="N3186" t="s">
        <v>120</v>
      </c>
      <c r="O3186" t="s">
        <v>121</v>
      </c>
      <c r="P3186" s="6">
        <v>96950</v>
      </c>
      <c r="Q3186" t="s">
        <v>122</v>
      </c>
      <c r="S3186" s="8">
        <v>16702333200</v>
      </c>
      <c r="U3186" t="s">
        <v>5017</v>
      </c>
      <c r="V3186">
        <v>53111</v>
      </c>
      <c r="W3186" t="s">
        <v>124</v>
      </c>
      <c r="Y3186" t="s">
        <v>1561</v>
      </c>
      <c r="Z3186" t="s">
        <v>2582</v>
      </c>
      <c r="AA3186" t="s">
        <v>5018</v>
      </c>
      <c r="AB3186" t="s">
        <v>189</v>
      </c>
      <c r="AC3186" t="s">
        <v>2580</v>
      </c>
      <c r="AE3186" t="s">
        <v>120</v>
      </c>
      <c r="AF3186" t="s">
        <v>121</v>
      </c>
      <c r="AG3186" s="6">
        <v>96950</v>
      </c>
      <c r="AH3186" t="s">
        <v>122</v>
      </c>
      <c r="AJ3186" s="8">
        <v>16702862420</v>
      </c>
      <c r="AL3186" t="s">
        <v>5019</v>
      </c>
      <c r="BE3186" t="str">
        <f>"49-9071.00"</f>
        <v>49-9071.00</v>
      </c>
      <c r="BF3186" t="s">
        <v>156</v>
      </c>
      <c r="BG3186" t="s">
        <v>5020</v>
      </c>
      <c r="BH3186" t="s">
        <v>5021</v>
      </c>
      <c r="BI3186">
        <v>1</v>
      </c>
      <c r="BJ3186">
        <v>1</v>
      </c>
      <c r="BK3186" s="1">
        <v>45931</v>
      </c>
      <c r="BL3186" s="1">
        <v>47026</v>
      </c>
      <c r="BM3186" s="1">
        <v>45931</v>
      </c>
      <c r="BN3186" s="1">
        <v>47026</v>
      </c>
      <c r="BO3186">
        <v>35</v>
      </c>
      <c r="BP3186">
        <v>0</v>
      </c>
      <c r="BQ3186">
        <v>7</v>
      </c>
      <c r="BR3186">
        <v>7</v>
      </c>
      <c r="BS3186">
        <v>7</v>
      </c>
      <c r="BT3186">
        <v>7</v>
      </c>
      <c r="BU3186">
        <v>7</v>
      </c>
      <c r="BV3186">
        <v>0</v>
      </c>
      <c r="BW3186" t="str">
        <f>"8:00 AM"</f>
        <v>8:00 AM</v>
      </c>
      <c r="BX3186" t="str">
        <f>"4:00 PM"</f>
        <v>4:00 PM</v>
      </c>
      <c r="BY3186" t="s">
        <v>159</v>
      </c>
      <c r="BZ3186">
        <v>0</v>
      </c>
      <c r="CA3186">
        <v>24</v>
      </c>
      <c r="CB3186" t="s">
        <v>117</v>
      </c>
      <c r="CD3186" t="s">
        <v>5022</v>
      </c>
      <c r="CE3186" t="s">
        <v>5023</v>
      </c>
      <c r="CG3186" t="s">
        <v>136</v>
      </c>
      <c r="CH3186" t="s">
        <v>121</v>
      </c>
      <c r="CI3186" s="6">
        <v>96950</v>
      </c>
      <c r="CJ3186" s="10">
        <v>9.75</v>
      </c>
      <c r="CK3186" s="10">
        <v>10.35</v>
      </c>
      <c r="CL3186" s="10">
        <v>14.63</v>
      </c>
      <c r="CM3186" s="10">
        <v>15.53</v>
      </c>
      <c r="CN3186" t="s">
        <v>137</v>
      </c>
      <c r="CP3186" t="s">
        <v>138</v>
      </c>
      <c r="CR3186" t="s">
        <v>117</v>
      </c>
      <c r="CS3186" t="s">
        <v>139</v>
      </c>
      <c r="CT3186" t="s">
        <v>140</v>
      </c>
      <c r="CU3186" t="s">
        <v>139</v>
      </c>
      <c r="CV3186" t="s">
        <v>140</v>
      </c>
      <c r="CW3186" t="s">
        <v>139</v>
      </c>
      <c r="CX3186" t="s">
        <v>140</v>
      </c>
      <c r="CY3186" t="s">
        <v>2587</v>
      </c>
      <c r="CZ3186" s="8">
        <v>16702333200</v>
      </c>
      <c r="DA3186" t="s">
        <v>5019</v>
      </c>
      <c r="DB3186" t="s">
        <v>140</v>
      </c>
      <c r="DC3186" t="s">
        <v>139</v>
      </c>
      <c r="DD3186" t="s">
        <v>117</v>
      </c>
    </row>
    <row r="3187" spans="1:114" ht="15" customHeight="1" x14ac:dyDescent="0.35">
      <c r="A3187" t="s">
        <v>5029</v>
      </c>
      <c r="B3187" t="s">
        <v>144</v>
      </c>
      <c r="C3187" s="1">
        <v>45825</v>
      </c>
      <c r="D3187" s="1">
        <v>45882</v>
      </c>
      <c r="E3187" t="s">
        <v>211</v>
      </c>
      <c r="G3187" t="s">
        <v>117</v>
      </c>
      <c r="H3187" t="s">
        <v>139</v>
      </c>
      <c r="I3187" t="s">
        <v>117</v>
      </c>
      <c r="J3187" t="s">
        <v>2711</v>
      </c>
      <c r="K3187" t="s">
        <v>2712</v>
      </c>
      <c r="L3187" t="s">
        <v>2713</v>
      </c>
      <c r="M3187" t="s">
        <v>2714</v>
      </c>
      <c r="N3187" t="s">
        <v>120</v>
      </c>
      <c r="O3187" t="s">
        <v>121</v>
      </c>
      <c r="P3187" s="6">
        <v>96950</v>
      </c>
      <c r="Q3187" t="s">
        <v>122</v>
      </c>
      <c r="S3187" s="8">
        <v>16702349011</v>
      </c>
      <c r="U3187" t="s">
        <v>2715</v>
      </c>
      <c r="V3187">
        <v>722320</v>
      </c>
      <c r="W3187" t="s">
        <v>124</v>
      </c>
      <c r="Y3187" t="s">
        <v>2716</v>
      </c>
      <c r="Z3187" t="s">
        <v>2717</v>
      </c>
      <c r="AA3187" t="s">
        <v>2718</v>
      </c>
      <c r="AB3187" t="s">
        <v>189</v>
      </c>
      <c r="AC3187" t="s">
        <v>2713</v>
      </c>
      <c r="AD3187" t="s">
        <v>2714</v>
      </c>
      <c r="AE3187" t="s">
        <v>120</v>
      </c>
      <c r="AF3187" t="s">
        <v>121</v>
      </c>
      <c r="AG3187" s="6">
        <v>96950</v>
      </c>
      <c r="AH3187" t="s">
        <v>122</v>
      </c>
      <c r="AJ3187" s="8">
        <v>16707897615</v>
      </c>
      <c r="AL3187" t="s">
        <v>455</v>
      </c>
      <c r="BE3187" t="str">
        <f>"35-2014.00"</f>
        <v>35-2014.00</v>
      </c>
      <c r="BF3187" t="s">
        <v>191</v>
      </c>
      <c r="BG3187" t="s">
        <v>2719</v>
      </c>
      <c r="BH3187" t="s">
        <v>193</v>
      </c>
      <c r="BI3187">
        <v>6</v>
      </c>
      <c r="BJ3187">
        <v>6</v>
      </c>
      <c r="BK3187" s="1">
        <v>45931</v>
      </c>
      <c r="BL3187" s="1">
        <v>46295</v>
      </c>
      <c r="BM3187" s="1">
        <v>45931</v>
      </c>
      <c r="BN3187" s="1">
        <v>46295</v>
      </c>
      <c r="BO3187">
        <v>40</v>
      </c>
      <c r="BP3187">
        <v>0</v>
      </c>
      <c r="BQ3187">
        <v>8</v>
      </c>
      <c r="BR3187">
        <v>8</v>
      </c>
      <c r="BS3187">
        <v>8</v>
      </c>
      <c r="BT3187">
        <v>8</v>
      </c>
      <c r="BU3187">
        <v>8</v>
      </c>
      <c r="BV3187">
        <v>0</v>
      </c>
      <c r="BW3187" t="str">
        <f>"8:00 AM"</f>
        <v>8:00 AM</v>
      </c>
      <c r="BX3187" t="str">
        <f>"5:00 PM"</f>
        <v>5:00 PM</v>
      </c>
      <c r="BY3187" t="s">
        <v>133</v>
      </c>
      <c r="BZ3187">
        <v>0</v>
      </c>
      <c r="CA3187">
        <v>12</v>
      </c>
      <c r="CB3187" t="s">
        <v>117</v>
      </c>
      <c r="CD3187" t="s">
        <v>5030</v>
      </c>
      <c r="CE3187" t="s">
        <v>2713</v>
      </c>
      <c r="CF3187" t="s">
        <v>2714</v>
      </c>
      <c r="CG3187" t="s">
        <v>120</v>
      </c>
      <c r="CH3187" t="s">
        <v>121</v>
      </c>
      <c r="CI3187" s="6">
        <v>96950</v>
      </c>
      <c r="CJ3187" s="10">
        <v>8.83</v>
      </c>
      <c r="CK3187" s="10">
        <v>8.83</v>
      </c>
      <c r="CL3187" s="10">
        <v>13.24</v>
      </c>
      <c r="CM3187" s="10">
        <v>13.24</v>
      </c>
      <c r="CN3187" t="s">
        <v>137</v>
      </c>
      <c r="CO3187" t="s">
        <v>461</v>
      </c>
      <c r="CP3187" t="s">
        <v>138</v>
      </c>
      <c r="CR3187" t="s">
        <v>117</v>
      </c>
      <c r="CS3187" t="s">
        <v>139</v>
      </c>
      <c r="CT3187" t="s">
        <v>139</v>
      </c>
      <c r="CU3187" t="s">
        <v>139</v>
      </c>
      <c r="CV3187" t="s">
        <v>140</v>
      </c>
      <c r="CW3187" t="s">
        <v>139</v>
      </c>
      <c r="CX3187" t="s">
        <v>140</v>
      </c>
      <c r="CY3187" t="s">
        <v>462</v>
      </c>
      <c r="CZ3187" s="8">
        <v>16707837461</v>
      </c>
      <c r="DA3187" t="s">
        <v>463</v>
      </c>
      <c r="DB3187" t="s">
        <v>411</v>
      </c>
      <c r="DC3187" t="s">
        <v>139</v>
      </c>
      <c r="DD3187" t="s">
        <v>117</v>
      </c>
    </row>
    <row r="3188" spans="1:114" ht="15" customHeight="1" x14ac:dyDescent="0.35">
      <c r="A3188" t="s">
        <v>15086</v>
      </c>
      <c r="B3188" t="s">
        <v>166</v>
      </c>
      <c r="C3188" s="1">
        <v>45826</v>
      </c>
      <c r="D3188" s="1">
        <v>45882</v>
      </c>
      <c r="E3188" t="s">
        <v>116</v>
      </c>
      <c r="F3188" s="1">
        <v>45929</v>
      </c>
      <c r="G3188" t="s">
        <v>117</v>
      </c>
      <c r="H3188" t="s">
        <v>117</v>
      </c>
      <c r="I3188" t="s">
        <v>117</v>
      </c>
      <c r="J3188" t="s">
        <v>499</v>
      </c>
      <c r="K3188" t="s">
        <v>500</v>
      </c>
      <c r="L3188" t="s">
        <v>501</v>
      </c>
      <c r="M3188" t="s">
        <v>502</v>
      </c>
      <c r="N3188" t="s">
        <v>120</v>
      </c>
      <c r="O3188" t="s">
        <v>121</v>
      </c>
      <c r="P3188" s="6">
        <v>96950</v>
      </c>
      <c r="Q3188" t="s">
        <v>122</v>
      </c>
      <c r="S3188" s="8">
        <v>16702342664</v>
      </c>
      <c r="U3188" t="s">
        <v>503</v>
      </c>
      <c r="V3188">
        <v>561320</v>
      </c>
      <c r="W3188" t="s">
        <v>150</v>
      </c>
      <c r="X3188" t="s">
        <v>139</v>
      </c>
      <c r="Y3188" t="s">
        <v>504</v>
      </c>
      <c r="Z3188" t="s">
        <v>505</v>
      </c>
      <c r="AA3188" t="s">
        <v>506</v>
      </c>
      <c r="AB3188" t="s">
        <v>507</v>
      </c>
      <c r="AC3188" t="s">
        <v>501</v>
      </c>
      <c r="AD3188" t="s">
        <v>12034</v>
      </c>
      <c r="AE3188" t="s">
        <v>120</v>
      </c>
      <c r="AF3188" t="s">
        <v>121</v>
      </c>
      <c r="AG3188" s="6">
        <v>96950</v>
      </c>
      <c r="AH3188" t="s">
        <v>122</v>
      </c>
      <c r="AJ3188" s="8">
        <v>16702342664</v>
      </c>
      <c r="AL3188" t="s">
        <v>508</v>
      </c>
      <c r="BE3188" t="str">
        <f>"35-3023.00"</f>
        <v>35-3023.00</v>
      </c>
      <c r="BF3188" t="s">
        <v>509</v>
      </c>
      <c r="BG3188" t="s">
        <v>510</v>
      </c>
      <c r="BH3188" t="s">
        <v>511</v>
      </c>
      <c r="BI3188">
        <v>10</v>
      </c>
      <c r="BK3188" s="1">
        <v>45931</v>
      </c>
      <c r="BL3188" s="1">
        <v>46295</v>
      </c>
      <c r="BO3188">
        <v>40</v>
      </c>
      <c r="BP3188">
        <v>0</v>
      </c>
      <c r="BQ3188">
        <v>8</v>
      </c>
      <c r="BR3188">
        <v>8</v>
      </c>
      <c r="BS3188">
        <v>8</v>
      </c>
      <c r="BT3188">
        <v>8</v>
      </c>
      <c r="BU3188">
        <v>8</v>
      </c>
      <c r="BV3188">
        <v>0</v>
      </c>
      <c r="BW3188" t="str">
        <f>"8:00 AM"</f>
        <v>8:00 AM</v>
      </c>
      <c r="BX3188" t="str">
        <f>"5:00 PM"</f>
        <v>5:00 PM</v>
      </c>
      <c r="BY3188" t="s">
        <v>133</v>
      </c>
      <c r="BZ3188">
        <v>0</v>
      </c>
      <c r="CA3188">
        <v>3</v>
      </c>
      <c r="CB3188" t="s">
        <v>117</v>
      </c>
      <c r="CD3188" s="2" t="s">
        <v>15087</v>
      </c>
      <c r="CE3188" t="s">
        <v>501</v>
      </c>
      <c r="CF3188" t="s">
        <v>502</v>
      </c>
      <c r="CG3188" t="s">
        <v>120</v>
      </c>
      <c r="CH3188" t="s">
        <v>121</v>
      </c>
      <c r="CI3188" s="6">
        <v>96950</v>
      </c>
      <c r="CJ3188" s="10">
        <v>8.35</v>
      </c>
      <c r="CK3188" s="10">
        <v>8.35</v>
      </c>
      <c r="CL3188" s="10">
        <v>12.53</v>
      </c>
      <c r="CM3188" s="10">
        <v>12.53</v>
      </c>
      <c r="CN3188" t="s">
        <v>137</v>
      </c>
      <c r="CO3188" t="s">
        <v>140</v>
      </c>
      <c r="CP3188" t="s">
        <v>138</v>
      </c>
      <c r="CR3188" t="s">
        <v>117</v>
      </c>
      <c r="CS3188" t="s">
        <v>139</v>
      </c>
      <c r="CT3188" t="s">
        <v>140</v>
      </c>
      <c r="CU3188" t="s">
        <v>139</v>
      </c>
      <c r="CV3188" t="s">
        <v>140</v>
      </c>
      <c r="CW3188" t="s">
        <v>139</v>
      </c>
      <c r="CX3188" t="s">
        <v>140</v>
      </c>
      <c r="CY3188" s="2" t="s">
        <v>513</v>
      </c>
      <c r="CZ3188" s="8">
        <v>16702342664</v>
      </c>
      <c r="DA3188" t="s">
        <v>508</v>
      </c>
      <c r="DB3188" t="s">
        <v>514</v>
      </c>
      <c r="DC3188" t="s">
        <v>139</v>
      </c>
      <c r="DD3188" t="s">
        <v>139</v>
      </c>
    </row>
    <row r="3189" spans="1:114" ht="15" customHeight="1" x14ac:dyDescent="0.35">
      <c r="A3189" t="s">
        <v>16275</v>
      </c>
      <c r="B3189" t="s">
        <v>144</v>
      </c>
      <c r="C3189" s="1">
        <v>45831</v>
      </c>
      <c r="D3189" s="1">
        <v>45882</v>
      </c>
      <c r="E3189" t="s">
        <v>211</v>
      </c>
      <c r="G3189" t="s">
        <v>117</v>
      </c>
      <c r="H3189" t="s">
        <v>117</v>
      </c>
      <c r="I3189" t="s">
        <v>117</v>
      </c>
      <c r="J3189" t="s">
        <v>5735</v>
      </c>
      <c r="K3189" t="s">
        <v>5736</v>
      </c>
      <c r="L3189" t="s">
        <v>5737</v>
      </c>
      <c r="M3189" t="s">
        <v>5738</v>
      </c>
      <c r="N3189" t="s">
        <v>120</v>
      </c>
      <c r="O3189" t="s">
        <v>121</v>
      </c>
      <c r="P3189" s="6">
        <v>96950</v>
      </c>
      <c r="Q3189" t="s">
        <v>122</v>
      </c>
      <c r="S3189" s="8">
        <v>16702351495</v>
      </c>
      <c r="U3189" t="s">
        <v>5739</v>
      </c>
      <c r="V3189">
        <v>23622</v>
      </c>
      <c r="W3189" t="s">
        <v>124</v>
      </c>
      <c r="Y3189" t="s">
        <v>3729</v>
      </c>
      <c r="Z3189" t="s">
        <v>5740</v>
      </c>
      <c r="AA3189" t="s">
        <v>5741</v>
      </c>
      <c r="AB3189" t="s">
        <v>189</v>
      </c>
      <c r="AC3189" t="s">
        <v>5738</v>
      </c>
      <c r="AE3189" t="s">
        <v>120</v>
      </c>
      <c r="AF3189" t="s">
        <v>121</v>
      </c>
      <c r="AG3189" s="6">
        <v>96950</v>
      </c>
      <c r="AH3189" t="s">
        <v>122</v>
      </c>
      <c r="AJ3189" s="8">
        <v>16707881495</v>
      </c>
      <c r="AL3189" t="s">
        <v>5742</v>
      </c>
      <c r="BE3189" t="str">
        <f>"49-9071.00"</f>
        <v>49-9071.00</v>
      </c>
      <c r="BF3189" t="s">
        <v>156</v>
      </c>
      <c r="BG3189" t="s">
        <v>5743</v>
      </c>
      <c r="BH3189" t="s">
        <v>423</v>
      </c>
      <c r="BI3189">
        <v>20</v>
      </c>
      <c r="BJ3189">
        <v>20</v>
      </c>
      <c r="BK3189" s="1">
        <v>45931</v>
      </c>
      <c r="BL3189" s="1">
        <v>46295</v>
      </c>
      <c r="BM3189" s="1">
        <v>45931</v>
      </c>
      <c r="BN3189" s="1">
        <v>46295</v>
      </c>
      <c r="BO3189">
        <v>35</v>
      </c>
      <c r="BP3189">
        <v>0</v>
      </c>
      <c r="BQ3189">
        <v>7</v>
      </c>
      <c r="BR3189">
        <v>7</v>
      </c>
      <c r="BS3189">
        <v>7</v>
      </c>
      <c r="BT3189">
        <v>7</v>
      </c>
      <c r="BU3189">
        <v>7</v>
      </c>
      <c r="BV3189">
        <v>0</v>
      </c>
      <c r="BW3189" t="str">
        <f>"8:00 AM"</f>
        <v>8:00 AM</v>
      </c>
      <c r="BX3189" t="str">
        <f>"5:00 PM"</f>
        <v>5:00 PM</v>
      </c>
      <c r="BY3189" t="s">
        <v>133</v>
      </c>
      <c r="BZ3189">
        <v>0</v>
      </c>
      <c r="CA3189">
        <v>24</v>
      </c>
      <c r="CB3189" t="s">
        <v>117</v>
      </c>
      <c r="CD3189" t="s">
        <v>16276</v>
      </c>
      <c r="CE3189" t="s">
        <v>5738</v>
      </c>
      <c r="CG3189" t="s">
        <v>120</v>
      </c>
      <c r="CH3189" t="s">
        <v>121</v>
      </c>
      <c r="CI3189" s="6">
        <v>96950</v>
      </c>
      <c r="CJ3189" s="10">
        <v>9.75</v>
      </c>
      <c r="CK3189" s="10">
        <v>9.75</v>
      </c>
      <c r="CL3189" s="10">
        <v>14.63</v>
      </c>
      <c r="CM3189" s="10">
        <v>14.63</v>
      </c>
      <c r="CN3189" t="s">
        <v>137</v>
      </c>
      <c r="CO3189" t="s">
        <v>194</v>
      </c>
      <c r="CP3189" t="s">
        <v>138</v>
      </c>
      <c r="CR3189" t="s">
        <v>139</v>
      </c>
      <c r="CS3189" t="s">
        <v>139</v>
      </c>
      <c r="CT3189" t="s">
        <v>140</v>
      </c>
      <c r="CU3189" t="s">
        <v>139</v>
      </c>
      <c r="CV3189" t="s">
        <v>140</v>
      </c>
      <c r="CW3189" t="s">
        <v>139</v>
      </c>
      <c r="CX3189" t="s">
        <v>140</v>
      </c>
      <c r="CY3189" t="s">
        <v>7873</v>
      </c>
      <c r="CZ3189" s="8">
        <v>16707881495</v>
      </c>
      <c r="DA3189" t="s">
        <v>5742</v>
      </c>
      <c r="DB3189" t="s">
        <v>164</v>
      </c>
      <c r="DC3189" t="s">
        <v>139</v>
      </c>
      <c r="DD3189" t="s">
        <v>117</v>
      </c>
    </row>
    <row r="3190" spans="1:114" ht="15" customHeight="1" x14ac:dyDescent="0.35">
      <c r="A3190" t="s">
        <v>15076</v>
      </c>
      <c r="B3190" t="s">
        <v>166</v>
      </c>
      <c r="C3190" s="1">
        <v>45832</v>
      </c>
      <c r="D3190" s="1">
        <v>45882</v>
      </c>
      <c r="E3190" t="s">
        <v>211</v>
      </c>
      <c r="G3190" t="s">
        <v>117</v>
      </c>
      <c r="H3190" t="s">
        <v>117</v>
      </c>
      <c r="I3190" t="s">
        <v>117</v>
      </c>
      <c r="J3190" t="s">
        <v>428</v>
      </c>
      <c r="K3190" t="s">
        <v>4985</v>
      </c>
      <c r="L3190" t="s">
        <v>430</v>
      </c>
      <c r="M3190" t="s">
        <v>431</v>
      </c>
      <c r="N3190" t="s">
        <v>120</v>
      </c>
      <c r="O3190" t="s">
        <v>121</v>
      </c>
      <c r="P3190" s="6">
        <v>96950</v>
      </c>
      <c r="Q3190" t="s">
        <v>122</v>
      </c>
      <c r="S3190" s="8">
        <v>16702858958</v>
      </c>
      <c r="U3190" t="s">
        <v>432</v>
      </c>
      <c r="V3190">
        <v>561311</v>
      </c>
      <c r="W3190" t="s">
        <v>150</v>
      </c>
      <c r="X3190" t="s">
        <v>139</v>
      </c>
      <c r="Y3190" t="s">
        <v>433</v>
      </c>
      <c r="Z3190" t="s">
        <v>434</v>
      </c>
      <c r="AA3190" t="s">
        <v>435</v>
      </c>
      <c r="AB3190" t="s">
        <v>436</v>
      </c>
      <c r="AC3190" t="s">
        <v>430</v>
      </c>
      <c r="AD3190" t="s">
        <v>431</v>
      </c>
      <c r="AE3190" t="s">
        <v>120</v>
      </c>
      <c r="AF3190" t="s">
        <v>121</v>
      </c>
      <c r="AG3190" s="6">
        <v>96950</v>
      </c>
      <c r="AH3190" t="s">
        <v>122</v>
      </c>
      <c r="AJ3190" s="8">
        <v>16702858958</v>
      </c>
      <c r="AL3190" t="s">
        <v>437</v>
      </c>
      <c r="BE3190" t="str">
        <f>"37-2011"</f>
        <v>37-2011</v>
      </c>
      <c r="BF3190" t="s">
        <v>701</v>
      </c>
      <c r="BG3190" t="s">
        <v>4987</v>
      </c>
      <c r="BH3190" t="s">
        <v>4988</v>
      </c>
      <c r="BI3190">
        <v>8</v>
      </c>
      <c r="BK3190" s="1">
        <v>45931</v>
      </c>
      <c r="BL3190" s="1">
        <v>46295</v>
      </c>
      <c r="BO3190">
        <v>35</v>
      </c>
      <c r="BP3190">
        <v>0</v>
      </c>
      <c r="BQ3190">
        <v>7</v>
      </c>
      <c r="BR3190">
        <v>7</v>
      </c>
      <c r="BS3190">
        <v>7</v>
      </c>
      <c r="BT3190">
        <v>7</v>
      </c>
      <c r="BU3190">
        <v>7</v>
      </c>
      <c r="BV3190">
        <v>0</v>
      </c>
      <c r="BW3190" t="str">
        <f>"8:00 AM"</f>
        <v>8:00 AM</v>
      </c>
      <c r="BX3190" t="str">
        <f>"5:00 PM"</f>
        <v>5:00 PM</v>
      </c>
      <c r="BY3190" t="s">
        <v>133</v>
      </c>
      <c r="BZ3190">
        <v>0</v>
      </c>
      <c r="CA3190">
        <v>12</v>
      </c>
      <c r="CB3190" t="s">
        <v>117</v>
      </c>
      <c r="CD3190" t="s">
        <v>15077</v>
      </c>
      <c r="CE3190" t="s">
        <v>430</v>
      </c>
      <c r="CF3190" t="s">
        <v>431</v>
      </c>
      <c r="CG3190" t="s">
        <v>120</v>
      </c>
      <c r="CH3190" t="s">
        <v>121</v>
      </c>
      <c r="CI3190" s="6">
        <v>96950</v>
      </c>
      <c r="CJ3190" s="10">
        <v>8.2899999999999991</v>
      </c>
      <c r="CK3190" s="10">
        <v>8.2899999999999991</v>
      </c>
      <c r="CL3190" s="10">
        <v>12.44</v>
      </c>
      <c r="CM3190" s="10">
        <v>12.44</v>
      </c>
      <c r="CN3190" t="s">
        <v>137</v>
      </c>
      <c r="CO3190" t="s">
        <v>164</v>
      </c>
      <c r="CP3190" t="s">
        <v>138</v>
      </c>
      <c r="CR3190" t="s">
        <v>117</v>
      </c>
      <c r="CS3190" t="s">
        <v>139</v>
      </c>
      <c r="CT3190" t="s">
        <v>139</v>
      </c>
      <c r="CU3190" t="s">
        <v>139</v>
      </c>
      <c r="CV3190" t="s">
        <v>140</v>
      </c>
      <c r="CW3190" t="s">
        <v>139</v>
      </c>
      <c r="CX3190" t="s">
        <v>139</v>
      </c>
      <c r="CY3190" t="s">
        <v>442</v>
      </c>
      <c r="CZ3190" s="8">
        <v>16702858958</v>
      </c>
      <c r="DA3190" t="s">
        <v>437</v>
      </c>
      <c r="DB3190" t="s">
        <v>140</v>
      </c>
      <c r="DC3190" t="s">
        <v>139</v>
      </c>
      <c r="DD3190" t="s">
        <v>139</v>
      </c>
      <c r="DE3190" t="s">
        <v>433</v>
      </c>
      <c r="DF3190" t="s">
        <v>434</v>
      </c>
      <c r="DG3190" t="s">
        <v>4950</v>
      </c>
      <c r="DH3190" t="s">
        <v>432</v>
      </c>
      <c r="DI3190" t="s">
        <v>444</v>
      </c>
      <c r="DJ3190" t="s">
        <v>437</v>
      </c>
    </row>
    <row r="3191" spans="1:114" ht="15" customHeight="1" x14ac:dyDescent="0.35">
      <c r="A3191" t="s">
        <v>9906</v>
      </c>
      <c r="B3191" t="s">
        <v>278</v>
      </c>
      <c r="C3191" s="1">
        <v>45869</v>
      </c>
      <c r="D3191" s="1">
        <v>45882</v>
      </c>
      <c r="E3191" t="s">
        <v>211</v>
      </c>
      <c r="G3191" t="s">
        <v>117</v>
      </c>
      <c r="H3191" t="s">
        <v>117</v>
      </c>
      <c r="I3191" t="s">
        <v>117</v>
      </c>
      <c r="J3191" t="s">
        <v>1049</v>
      </c>
      <c r="K3191" t="s">
        <v>1050</v>
      </c>
      <c r="L3191" t="s">
        <v>1051</v>
      </c>
      <c r="M3191" t="s">
        <v>1052</v>
      </c>
      <c r="N3191" t="s">
        <v>136</v>
      </c>
      <c r="O3191" t="s">
        <v>121</v>
      </c>
      <c r="P3191" s="6">
        <v>96950</v>
      </c>
      <c r="Q3191" t="s">
        <v>122</v>
      </c>
      <c r="S3191" s="8">
        <v>16702348286</v>
      </c>
      <c r="U3191" t="s">
        <v>1053</v>
      </c>
      <c r="V3191">
        <v>32311</v>
      </c>
      <c r="W3191" t="s">
        <v>124</v>
      </c>
      <c r="Y3191" t="s">
        <v>1054</v>
      </c>
      <c r="Z3191" t="s">
        <v>1055</v>
      </c>
      <c r="AA3191" t="s">
        <v>1056</v>
      </c>
      <c r="AB3191" t="s">
        <v>1057</v>
      </c>
      <c r="AC3191" t="s">
        <v>1051</v>
      </c>
      <c r="AD3191" t="s">
        <v>1052</v>
      </c>
      <c r="AE3191" t="s">
        <v>136</v>
      </c>
      <c r="AF3191" t="s">
        <v>121</v>
      </c>
      <c r="AG3191" s="6">
        <v>96950</v>
      </c>
      <c r="AH3191" t="s">
        <v>122</v>
      </c>
      <c r="AJ3191" s="8">
        <v>16702348286</v>
      </c>
      <c r="AL3191" t="s">
        <v>1058</v>
      </c>
      <c r="BE3191" t="str">
        <f>"51-5112.00"</f>
        <v>51-5112.00</v>
      </c>
      <c r="BF3191" t="s">
        <v>9907</v>
      </c>
      <c r="BG3191" t="s">
        <v>9908</v>
      </c>
      <c r="BH3191" t="s">
        <v>9909</v>
      </c>
      <c r="BI3191">
        <v>1</v>
      </c>
      <c r="BK3191" s="1">
        <v>45992</v>
      </c>
      <c r="BL3191" s="1">
        <v>46356</v>
      </c>
      <c r="BO3191">
        <v>35</v>
      </c>
      <c r="BP3191">
        <v>0</v>
      </c>
      <c r="BQ3191">
        <v>7</v>
      </c>
      <c r="BR3191">
        <v>7</v>
      </c>
      <c r="BS3191">
        <v>7</v>
      </c>
      <c r="BT3191">
        <v>7</v>
      </c>
      <c r="BU3191">
        <v>7</v>
      </c>
      <c r="BV3191">
        <v>0</v>
      </c>
      <c r="BW3191" t="str">
        <f>"9:00 AM"</f>
        <v>9:00 AM</v>
      </c>
      <c r="BX3191" t="str">
        <f>"5:00 PM"</f>
        <v>5:00 PM</v>
      </c>
      <c r="BY3191" t="s">
        <v>159</v>
      </c>
      <c r="BZ3191">
        <v>0</v>
      </c>
      <c r="CA3191">
        <v>12</v>
      </c>
      <c r="CB3191" t="s">
        <v>117</v>
      </c>
      <c r="CD3191" t="s">
        <v>9910</v>
      </c>
      <c r="CE3191" t="s">
        <v>1052</v>
      </c>
      <c r="CG3191" t="s">
        <v>136</v>
      </c>
      <c r="CH3191" t="s">
        <v>121</v>
      </c>
      <c r="CI3191" s="6">
        <v>96950</v>
      </c>
      <c r="CJ3191" s="10">
        <v>13.74</v>
      </c>
      <c r="CK3191" s="10">
        <v>13.74</v>
      </c>
      <c r="CL3191" s="10">
        <v>20.61</v>
      </c>
      <c r="CM3191" s="10">
        <v>20.61</v>
      </c>
      <c r="CN3191" t="s">
        <v>137</v>
      </c>
      <c r="CO3191" t="s">
        <v>1060</v>
      </c>
      <c r="CP3191" t="s">
        <v>138</v>
      </c>
      <c r="CR3191" t="s">
        <v>117</v>
      </c>
      <c r="CS3191" t="s">
        <v>139</v>
      </c>
      <c r="CT3191" t="s">
        <v>140</v>
      </c>
      <c r="CU3191" t="s">
        <v>139</v>
      </c>
      <c r="CV3191" t="s">
        <v>140</v>
      </c>
      <c r="CW3191" t="s">
        <v>139</v>
      </c>
      <c r="CX3191" t="s">
        <v>140</v>
      </c>
      <c r="CY3191" t="s">
        <v>1061</v>
      </c>
      <c r="CZ3191" s="8">
        <v>16702348286</v>
      </c>
      <c r="DA3191" t="s">
        <v>1058</v>
      </c>
      <c r="DB3191" t="s">
        <v>140</v>
      </c>
      <c r="DC3191" t="s">
        <v>139</v>
      </c>
      <c r="DD3191" t="s">
        <v>117</v>
      </c>
    </row>
    <row r="3192" spans="1:114" ht="15" customHeight="1" x14ac:dyDescent="0.35">
      <c r="A3192" t="s">
        <v>7749</v>
      </c>
      <c r="B3192" t="s">
        <v>166</v>
      </c>
      <c r="C3192" s="1">
        <v>45792</v>
      </c>
      <c r="D3192" s="1">
        <v>45883</v>
      </c>
      <c r="E3192" t="s">
        <v>116</v>
      </c>
      <c r="F3192" s="1">
        <v>45929</v>
      </c>
      <c r="G3192" t="s">
        <v>117</v>
      </c>
      <c r="H3192" t="s">
        <v>117</v>
      </c>
      <c r="I3192" t="s">
        <v>117</v>
      </c>
      <c r="J3192" t="s">
        <v>7750</v>
      </c>
      <c r="L3192" t="s">
        <v>7751</v>
      </c>
      <c r="M3192" t="s">
        <v>7752</v>
      </c>
      <c r="N3192" t="s">
        <v>120</v>
      </c>
      <c r="O3192" t="s">
        <v>121</v>
      </c>
      <c r="P3192" s="6">
        <v>96950</v>
      </c>
      <c r="Q3192" t="s">
        <v>122</v>
      </c>
      <c r="S3192" s="8">
        <v>16702877733</v>
      </c>
      <c r="U3192" t="s">
        <v>7753</v>
      </c>
      <c r="V3192">
        <v>312112</v>
      </c>
      <c r="W3192" t="s">
        <v>124</v>
      </c>
      <c r="Y3192" t="s">
        <v>7754</v>
      </c>
      <c r="Z3192" t="s">
        <v>7755</v>
      </c>
      <c r="AB3192" t="s">
        <v>657</v>
      </c>
      <c r="AC3192" t="s">
        <v>7756</v>
      </c>
      <c r="AE3192" t="s">
        <v>120</v>
      </c>
      <c r="AF3192" t="s">
        <v>121</v>
      </c>
      <c r="AG3192" s="6">
        <v>96950</v>
      </c>
      <c r="AH3192" t="s">
        <v>122</v>
      </c>
      <c r="AJ3192" s="8">
        <v>16702877733</v>
      </c>
      <c r="AL3192" t="s">
        <v>7757</v>
      </c>
      <c r="BE3192" t="str">
        <f>"53-3031.00"</f>
        <v>53-3031.00</v>
      </c>
      <c r="BF3192" t="s">
        <v>406</v>
      </c>
      <c r="BG3192" t="s">
        <v>7758</v>
      </c>
      <c r="BH3192" t="s">
        <v>7759</v>
      </c>
      <c r="BI3192">
        <v>1</v>
      </c>
      <c r="BK3192" s="1">
        <v>45931</v>
      </c>
      <c r="BL3192" s="1">
        <v>46295</v>
      </c>
      <c r="BO3192">
        <v>40</v>
      </c>
      <c r="BP3192">
        <v>0</v>
      </c>
      <c r="BQ3192">
        <v>0</v>
      </c>
      <c r="BR3192">
        <v>8</v>
      </c>
      <c r="BS3192">
        <v>8</v>
      </c>
      <c r="BT3192">
        <v>8</v>
      </c>
      <c r="BU3192">
        <v>8</v>
      </c>
      <c r="BV3192">
        <v>8</v>
      </c>
      <c r="BW3192" t="str">
        <f>"8:00 AM"</f>
        <v>8:00 AM</v>
      </c>
      <c r="BX3192" t="str">
        <f>"5:00 PM"</f>
        <v>5:00 PM</v>
      </c>
      <c r="BY3192" t="s">
        <v>159</v>
      </c>
      <c r="BZ3192">
        <v>0</v>
      </c>
      <c r="CA3192">
        <v>6</v>
      </c>
      <c r="CB3192" t="s">
        <v>117</v>
      </c>
      <c r="CD3192" s="2" t="s">
        <v>7760</v>
      </c>
      <c r="CE3192" t="s">
        <v>7761</v>
      </c>
      <c r="CG3192" t="s">
        <v>120</v>
      </c>
      <c r="CH3192" t="s">
        <v>121</v>
      </c>
      <c r="CI3192" s="6">
        <v>96950</v>
      </c>
      <c r="CJ3192" s="10">
        <v>8.34</v>
      </c>
      <c r="CK3192" s="10">
        <v>8.34</v>
      </c>
      <c r="CL3192" s="10">
        <v>0</v>
      </c>
      <c r="CM3192" s="10">
        <v>0</v>
      </c>
      <c r="CN3192" t="s">
        <v>137</v>
      </c>
      <c r="CO3192" t="s">
        <v>162</v>
      </c>
      <c r="CP3192" t="s">
        <v>138</v>
      </c>
      <c r="CR3192" t="s">
        <v>117</v>
      </c>
      <c r="CS3192" t="s">
        <v>139</v>
      </c>
      <c r="CT3192" t="s">
        <v>140</v>
      </c>
      <c r="CU3192" t="s">
        <v>140</v>
      </c>
      <c r="CV3192" t="s">
        <v>140</v>
      </c>
      <c r="CW3192" t="s">
        <v>139</v>
      </c>
      <c r="CX3192" t="s">
        <v>140</v>
      </c>
      <c r="CY3192" t="s">
        <v>2574</v>
      </c>
      <c r="CZ3192" s="8">
        <v>16702877733</v>
      </c>
      <c r="DA3192" t="s">
        <v>7757</v>
      </c>
      <c r="DB3192" t="s">
        <v>140</v>
      </c>
      <c r="DC3192" t="s">
        <v>139</v>
      </c>
      <c r="DD3192" t="s">
        <v>117</v>
      </c>
    </row>
    <row r="3193" spans="1:114" ht="15" customHeight="1" x14ac:dyDescent="0.35">
      <c r="A3193" t="s">
        <v>4959</v>
      </c>
      <c r="B3193" t="s">
        <v>166</v>
      </c>
      <c r="C3193" s="1">
        <v>45811</v>
      </c>
      <c r="D3193" s="1">
        <v>45883</v>
      </c>
      <c r="E3193" t="s">
        <v>211</v>
      </c>
      <c r="G3193" t="s">
        <v>117</v>
      </c>
      <c r="H3193" t="s">
        <v>117</v>
      </c>
      <c r="I3193" t="s">
        <v>117</v>
      </c>
      <c r="J3193" t="s">
        <v>4960</v>
      </c>
      <c r="K3193" t="s">
        <v>4961</v>
      </c>
      <c r="L3193" t="s">
        <v>4962</v>
      </c>
      <c r="N3193" t="s">
        <v>136</v>
      </c>
      <c r="O3193" t="s">
        <v>121</v>
      </c>
      <c r="P3193" s="6">
        <v>96950</v>
      </c>
      <c r="Q3193" t="s">
        <v>122</v>
      </c>
      <c r="S3193" s="8">
        <v>16702870701</v>
      </c>
      <c r="U3193" t="s">
        <v>4851</v>
      </c>
      <c r="V3193">
        <v>624410</v>
      </c>
      <c r="W3193" t="s">
        <v>124</v>
      </c>
      <c r="Y3193" t="s">
        <v>1632</v>
      </c>
      <c r="Z3193" t="s">
        <v>4963</v>
      </c>
      <c r="AA3193" t="s">
        <v>4964</v>
      </c>
      <c r="AB3193" t="s">
        <v>4965</v>
      </c>
      <c r="AC3193" t="s">
        <v>4962</v>
      </c>
      <c r="AE3193" t="s">
        <v>136</v>
      </c>
      <c r="AF3193" t="s">
        <v>121</v>
      </c>
      <c r="AG3193" s="6">
        <v>96950</v>
      </c>
      <c r="AH3193" t="s">
        <v>122</v>
      </c>
      <c r="AJ3193" s="8">
        <v>16702870701</v>
      </c>
      <c r="AL3193" t="s">
        <v>4861</v>
      </c>
      <c r="BE3193" t="str">
        <f>"49-9071.00"</f>
        <v>49-9071.00</v>
      </c>
      <c r="BF3193" t="s">
        <v>156</v>
      </c>
      <c r="BG3193" t="s">
        <v>4966</v>
      </c>
      <c r="BH3193" t="s">
        <v>2837</v>
      </c>
      <c r="BI3193">
        <v>10</v>
      </c>
      <c r="BK3193" s="1">
        <v>45931</v>
      </c>
      <c r="BL3193" s="1">
        <v>46295</v>
      </c>
      <c r="BO3193">
        <v>35</v>
      </c>
      <c r="BP3193">
        <v>0</v>
      </c>
      <c r="BQ3193">
        <v>7</v>
      </c>
      <c r="BR3193">
        <v>7</v>
      </c>
      <c r="BS3193">
        <v>7</v>
      </c>
      <c r="BT3193">
        <v>7</v>
      </c>
      <c r="BU3193">
        <v>7</v>
      </c>
      <c r="BV3193">
        <v>0</v>
      </c>
      <c r="BW3193" t="str">
        <f>"8:00 AM"</f>
        <v>8:00 AM</v>
      </c>
      <c r="BX3193" t="str">
        <f>"4:00 PM"</f>
        <v>4:00 PM</v>
      </c>
      <c r="BY3193" t="s">
        <v>159</v>
      </c>
      <c r="BZ3193">
        <v>0</v>
      </c>
      <c r="CA3193">
        <v>12</v>
      </c>
      <c r="CB3193" t="s">
        <v>117</v>
      </c>
      <c r="CD3193" t="s">
        <v>4967</v>
      </c>
      <c r="CE3193" t="s">
        <v>4968</v>
      </c>
      <c r="CF3193" t="s">
        <v>1353</v>
      </c>
      <c r="CG3193" t="s">
        <v>136</v>
      </c>
      <c r="CH3193" t="s">
        <v>121</v>
      </c>
      <c r="CI3193" s="6">
        <v>96950</v>
      </c>
      <c r="CJ3193" s="10">
        <v>9.75</v>
      </c>
      <c r="CK3193" s="10">
        <v>9.75</v>
      </c>
      <c r="CL3193" s="10">
        <v>14.63</v>
      </c>
      <c r="CM3193" s="10">
        <v>14.63</v>
      </c>
      <c r="CN3193" t="s">
        <v>137</v>
      </c>
      <c r="CP3193" t="s">
        <v>138</v>
      </c>
      <c r="CR3193" t="s">
        <v>117</v>
      </c>
      <c r="CS3193" t="s">
        <v>139</v>
      </c>
      <c r="CT3193" t="s">
        <v>140</v>
      </c>
      <c r="CU3193" t="s">
        <v>139</v>
      </c>
      <c r="CV3193" t="s">
        <v>140</v>
      </c>
      <c r="CW3193" t="s">
        <v>139</v>
      </c>
      <c r="CX3193" t="s">
        <v>140</v>
      </c>
      <c r="CY3193" t="s">
        <v>2696</v>
      </c>
      <c r="CZ3193" s="8">
        <v>16702870701</v>
      </c>
      <c r="DA3193" t="s">
        <v>4861</v>
      </c>
      <c r="DB3193" t="s">
        <v>309</v>
      </c>
      <c r="DC3193" t="s">
        <v>139</v>
      </c>
      <c r="DD3193" t="s">
        <v>117</v>
      </c>
    </row>
    <row r="3194" spans="1:114" ht="15" customHeight="1" x14ac:dyDescent="0.35">
      <c r="A3194" t="s">
        <v>5056</v>
      </c>
      <c r="B3194" t="s">
        <v>166</v>
      </c>
      <c r="C3194" s="1">
        <v>45811</v>
      </c>
      <c r="D3194" s="1">
        <v>45883</v>
      </c>
      <c r="E3194" t="s">
        <v>211</v>
      </c>
      <c r="G3194" t="s">
        <v>117</v>
      </c>
      <c r="H3194" t="s">
        <v>117</v>
      </c>
      <c r="I3194" t="s">
        <v>117</v>
      </c>
      <c r="J3194" t="s">
        <v>4960</v>
      </c>
      <c r="K3194" t="s">
        <v>4961</v>
      </c>
      <c r="L3194" t="s">
        <v>4962</v>
      </c>
      <c r="N3194" t="s">
        <v>136</v>
      </c>
      <c r="O3194" t="s">
        <v>121</v>
      </c>
      <c r="P3194" s="6">
        <v>96950</v>
      </c>
      <c r="Q3194" t="s">
        <v>122</v>
      </c>
      <c r="S3194" s="8">
        <v>16702870701</v>
      </c>
      <c r="U3194" t="s">
        <v>4851</v>
      </c>
      <c r="V3194">
        <v>62441</v>
      </c>
      <c r="W3194" t="s">
        <v>124</v>
      </c>
      <c r="Y3194" t="s">
        <v>1632</v>
      </c>
      <c r="Z3194" t="s">
        <v>4963</v>
      </c>
      <c r="AA3194" t="s">
        <v>4964</v>
      </c>
      <c r="AB3194" t="s">
        <v>4965</v>
      </c>
      <c r="AC3194" t="s">
        <v>4962</v>
      </c>
      <c r="AE3194" t="s">
        <v>136</v>
      </c>
      <c r="AF3194" t="s">
        <v>121</v>
      </c>
      <c r="AG3194" s="6">
        <v>96950</v>
      </c>
      <c r="AH3194" t="s">
        <v>122</v>
      </c>
      <c r="AJ3194" s="8">
        <v>16702870701</v>
      </c>
      <c r="AL3194" t="s">
        <v>4861</v>
      </c>
      <c r="BE3194" t="str">
        <f>"35-2021.00"</f>
        <v>35-2021.00</v>
      </c>
      <c r="BF3194" t="s">
        <v>438</v>
      </c>
      <c r="BG3194" t="s">
        <v>5057</v>
      </c>
      <c r="BH3194" t="s">
        <v>438</v>
      </c>
      <c r="BI3194">
        <v>10</v>
      </c>
      <c r="BK3194" s="1">
        <v>45931</v>
      </c>
      <c r="BL3194" s="1">
        <v>46295</v>
      </c>
      <c r="BO3194">
        <v>35</v>
      </c>
      <c r="BP3194">
        <v>0</v>
      </c>
      <c r="BQ3194">
        <v>7</v>
      </c>
      <c r="BR3194">
        <v>7</v>
      </c>
      <c r="BS3194">
        <v>7</v>
      </c>
      <c r="BT3194">
        <v>7</v>
      </c>
      <c r="BU3194">
        <v>7</v>
      </c>
      <c r="BV3194">
        <v>0</v>
      </c>
      <c r="BW3194" t="str">
        <f>"8:00 AM"</f>
        <v>8:00 AM</v>
      </c>
      <c r="BX3194" t="str">
        <f>"4:00 PM"</f>
        <v>4:00 PM</v>
      </c>
      <c r="BY3194" t="s">
        <v>133</v>
      </c>
      <c r="BZ3194">
        <v>0</v>
      </c>
      <c r="CA3194">
        <v>3</v>
      </c>
      <c r="CB3194" t="s">
        <v>117</v>
      </c>
      <c r="CD3194" s="2" t="s">
        <v>5058</v>
      </c>
      <c r="CE3194" t="s">
        <v>4968</v>
      </c>
      <c r="CF3194" t="s">
        <v>1353</v>
      </c>
      <c r="CG3194" t="s">
        <v>136</v>
      </c>
      <c r="CH3194" t="s">
        <v>121</v>
      </c>
      <c r="CI3194" s="6">
        <v>96950</v>
      </c>
      <c r="CJ3194" s="10">
        <v>7.84</v>
      </c>
      <c r="CK3194" s="10">
        <v>7.84</v>
      </c>
      <c r="CL3194" s="10">
        <v>11.76</v>
      </c>
      <c r="CM3194" s="10">
        <v>11.76</v>
      </c>
      <c r="CN3194" t="s">
        <v>137</v>
      </c>
      <c r="CP3194" t="s">
        <v>138</v>
      </c>
      <c r="CR3194" t="s">
        <v>117</v>
      </c>
      <c r="CS3194" t="s">
        <v>139</v>
      </c>
      <c r="CT3194" t="s">
        <v>140</v>
      </c>
      <c r="CU3194" t="s">
        <v>139</v>
      </c>
      <c r="CV3194" t="s">
        <v>140</v>
      </c>
      <c r="CW3194" t="s">
        <v>139</v>
      </c>
      <c r="CX3194" t="s">
        <v>140</v>
      </c>
      <c r="CY3194" t="s">
        <v>2696</v>
      </c>
      <c r="CZ3194" s="8">
        <v>16702870701</v>
      </c>
      <c r="DA3194" t="s">
        <v>4861</v>
      </c>
      <c r="DB3194" t="s">
        <v>309</v>
      </c>
      <c r="DC3194" t="s">
        <v>139</v>
      </c>
      <c r="DD3194" t="s">
        <v>117</v>
      </c>
    </row>
    <row r="3195" spans="1:114" ht="15" customHeight="1" x14ac:dyDescent="0.35">
      <c r="A3195" t="s">
        <v>15060</v>
      </c>
      <c r="B3195" t="s">
        <v>144</v>
      </c>
      <c r="C3195" s="1">
        <v>45814</v>
      </c>
      <c r="D3195" s="1">
        <v>45883</v>
      </c>
      <c r="E3195" t="s">
        <v>116</v>
      </c>
      <c r="F3195" s="1">
        <v>45943</v>
      </c>
      <c r="G3195" t="s">
        <v>117</v>
      </c>
      <c r="H3195" t="s">
        <v>117</v>
      </c>
      <c r="I3195" t="s">
        <v>117</v>
      </c>
      <c r="J3195" t="s">
        <v>199</v>
      </c>
      <c r="L3195" t="s">
        <v>200</v>
      </c>
      <c r="N3195" t="s">
        <v>136</v>
      </c>
      <c r="O3195" t="s">
        <v>121</v>
      </c>
      <c r="P3195" s="6">
        <v>96950</v>
      </c>
      <c r="Q3195" t="s">
        <v>122</v>
      </c>
      <c r="S3195" s="8">
        <v>16702358748</v>
      </c>
      <c r="U3195" t="s">
        <v>201</v>
      </c>
      <c r="V3195">
        <v>23622</v>
      </c>
      <c r="W3195" t="s">
        <v>124</v>
      </c>
      <c r="Y3195" t="s">
        <v>202</v>
      </c>
      <c r="Z3195" t="s">
        <v>203</v>
      </c>
      <c r="AA3195" t="s">
        <v>204</v>
      </c>
      <c r="AB3195" t="s">
        <v>205</v>
      </c>
      <c r="AC3195" t="s">
        <v>200</v>
      </c>
      <c r="AE3195" t="s">
        <v>136</v>
      </c>
      <c r="AF3195" t="s">
        <v>121</v>
      </c>
      <c r="AG3195" s="6">
        <v>96950</v>
      </c>
      <c r="AH3195" t="s">
        <v>122</v>
      </c>
      <c r="AJ3195" s="8">
        <v>16702358748</v>
      </c>
      <c r="AL3195" t="s">
        <v>206</v>
      </c>
      <c r="BE3195" t="str">
        <f>"49-9071.00"</f>
        <v>49-9071.00</v>
      </c>
      <c r="BF3195" t="s">
        <v>156</v>
      </c>
      <c r="BG3195" t="s">
        <v>207</v>
      </c>
      <c r="BH3195" t="s">
        <v>208</v>
      </c>
      <c r="BI3195">
        <v>12</v>
      </c>
      <c r="BJ3195">
        <v>12</v>
      </c>
      <c r="BK3195" s="1">
        <v>45945</v>
      </c>
      <c r="BL3195" s="1">
        <v>46309</v>
      </c>
      <c r="BM3195" s="1">
        <v>45945</v>
      </c>
      <c r="BN3195" s="1">
        <v>46309</v>
      </c>
      <c r="BO3195">
        <v>35</v>
      </c>
      <c r="BP3195">
        <v>0</v>
      </c>
      <c r="BQ3195">
        <v>7</v>
      </c>
      <c r="BR3195">
        <v>7</v>
      </c>
      <c r="BS3195">
        <v>7</v>
      </c>
      <c r="BT3195">
        <v>7</v>
      </c>
      <c r="BU3195">
        <v>7</v>
      </c>
      <c r="BV3195">
        <v>0</v>
      </c>
      <c r="BW3195" t="str">
        <f>"8:00 AM"</f>
        <v>8:00 AM</v>
      </c>
      <c r="BX3195" t="str">
        <f>"4:00 PM"</f>
        <v>4:00 PM</v>
      </c>
      <c r="BY3195" t="s">
        <v>159</v>
      </c>
      <c r="BZ3195">
        <v>0</v>
      </c>
      <c r="CA3195">
        <v>12</v>
      </c>
      <c r="CB3195" t="s">
        <v>117</v>
      </c>
      <c r="CD3195" t="s">
        <v>133</v>
      </c>
      <c r="CE3195" t="s">
        <v>200</v>
      </c>
      <c r="CG3195" t="s">
        <v>136</v>
      </c>
      <c r="CH3195" t="s">
        <v>121</v>
      </c>
      <c r="CI3195" s="6">
        <v>96950</v>
      </c>
      <c r="CJ3195" s="10">
        <v>9.75</v>
      </c>
      <c r="CK3195" s="10">
        <v>9.75</v>
      </c>
      <c r="CL3195" s="10">
        <v>14.62</v>
      </c>
      <c r="CM3195" s="10">
        <v>14.62</v>
      </c>
      <c r="CN3195" t="s">
        <v>137</v>
      </c>
      <c r="CO3195" t="s">
        <v>164</v>
      </c>
      <c r="CP3195" t="s">
        <v>209</v>
      </c>
      <c r="CR3195" t="s">
        <v>117</v>
      </c>
      <c r="CS3195" t="s">
        <v>139</v>
      </c>
      <c r="CT3195" t="s">
        <v>140</v>
      </c>
      <c r="CU3195" t="s">
        <v>139</v>
      </c>
      <c r="CV3195" t="s">
        <v>140</v>
      </c>
      <c r="CW3195" t="s">
        <v>139</v>
      </c>
      <c r="CX3195" t="s">
        <v>140</v>
      </c>
      <c r="CY3195" t="s">
        <v>17407</v>
      </c>
      <c r="CZ3195" s="8">
        <v>16702358748</v>
      </c>
      <c r="DA3195" t="s">
        <v>206</v>
      </c>
      <c r="DB3195" t="s">
        <v>164</v>
      </c>
      <c r="DC3195" t="s">
        <v>139</v>
      </c>
      <c r="DD3195" t="s">
        <v>117</v>
      </c>
    </row>
    <row r="3196" spans="1:114" ht="15" customHeight="1" x14ac:dyDescent="0.35">
      <c r="A3196" t="s">
        <v>11884</v>
      </c>
      <c r="B3196" t="s">
        <v>166</v>
      </c>
      <c r="C3196" s="1">
        <v>45817</v>
      </c>
      <c r="D3196" s="1">
        <v>45883</v>
      </c>
      <c r="E3196" t="s">
        <v>211</v>
      </c>
      <c r="G3196" t="s">
        <v>139</v>
      </c>
      <c r="H3196" t="s">
        <v>117</v>
      </c>
      <c r="I3196" t="s">
        <v>117</v>
      </c>
      <c r="J3196" t="s">
        <v>11885</v>
      </c>
      <c r="K3196" t="s">
        <v>2050</v>
      </c>
      <c r="L3196" t="s">
        <v>6018</v>
      </c>
      <c r="N3196" t="s">
        <v>120</v>
      </c>
      <c r="O3196" t="s">
        <v>121</v>
      </c>
      <c r="P3196" s="6">
        <v>96950</v>
      </c>
      <c r="Q3196" t="s">
        <v>122</v>
      </c>
      <c r="R3196" t="s">
        <v>6020</v>
      </c>
      <c r="S3196" s="8">
        <v>16702343203</v>
      </c>
      <c r="U3196" t="s">
        <v>2052</v>
      </c>
      <c r="V3196">
        <v>61111</v>
      </c>
      <c r="W3196" t="s">
        <v>124</v>
      </c>
      <c r="Y3196" t="s">
        <v>2053</v>
      </c>
      <c r="Z3196" t="s">
        <v>2054</v>
      </c>
      <c r="AA3196" t="s">
        <v>2055</v>
      </c>
      <c r="AB3196" t="s">
        <v>128</v>
      </c>
      <c r="AC3196" t="s">
        <v>6018</v>
      </c>
      <c r="AE3196" t="s">
        <v>120</v>
      </c>
      <c r="AF3196" t="s">
        <v>121</v>
      </c>
      <c r="AG3196" s="6">
        <v>96950</v>
      </c>
      <c r="AH3196" t="s">
        <v>122</v>
      </c>
      <c r="AI3196" t="s">
        <v>6020</v>
      </c>
      <c r="AJ3196" s="8">
        <v>16702343203</v>
      </c>
      <c r="AL3196" t="s">
        <v>2056</v>
      </c>
      <c r="BE3196" t="str">
        <f>"27-3091.00"</f>
        <v>27-3091.00</v>
      </c>
      <c r="BF3196" t="s">
        <v>325</v>
      </c>
      <c r="BG3196" t="s">
        <v>11886</v>
      </c>
      <c r="BH3196" t="s">
        <v>11887</v>
      </c>
      <c r="BI3196">
        <v>1</v>
      </c>
      <c r="BK3196" s="1">
        <v>45870</v>
      </c>
      <c r="BL3196" s="1">
        <v>46234</v>
      </c>
      <c r="BO3196">
        <v>35</v>
      </c>
      <c r="BP3196">
        <v>0</v>
      </c>
      <c r="BQ3196">
        <v>7</v>
      </c>
      <c r="BR3196">
        <v>7</v>
      </c>
      <c r="BS3196">
        <v>7</v>
      </c>
      <c r="BT3196">
        <v>7</v>
      </c>
      <c r="BU3196">
        <v>7</v>
      </c>
      <c r="BV3196">
        <v>0</v>
      </c>
      <c r="BW3196" t="str">
        <f>"7:00 AM"</f>
        <v>7:00 AM</v>
      </c>
      <c r="BX3196" t="str">
        <f>"4:00 PM"</f>
        <v>4:00 PM</v>
      </c>
      <c r="BY3196" t="s">
        <v>459</v>
      </c>
      <c r="BZ3196">
        <v>0</v>
      </c>
      <c r="CA3196">
        <v>12</v>
      </c>
      <c r="CB3196" t="s">
        <v>117</v>
      </c>
      <c r="CD3196" s="2" t="s">
        <v>11888</v>
      </c>
      <c r="CE3196" t="s">
        <v>11889</v>
      </c>
      <c r="CF3196" t="s">
        <v>753</v>
      </c>
      <c r="CG3196" t="s">
        <v>120</v>
      </c>
      <c r="CH3196" t="s">
        <v>121</v>
      </c>
      <c r="CI3196" s="6">
        <v>96950</v>
      </c>
      <c r="CJ3196" s="10">
        <v>19.309999999999999</v>
      </c>
      <c r="CK3196" s="10">
        <v>19.309999999999999</v>
      </c>
      <c r="CN3196" t="s">
        <v>137</v>
      </c>
      <c r="CP3196" t="s">
        <v>138</v>
      </c>
      <c r="CR3196" t="s">
        <v>117</v>
      </c>
      <c r="CS3196" t="s">
        <v>139</v>
      </c>
      <c r="CT3196" t="s">
        <v>140</v>
      </c>
      <c r="CU3196" t="s">
        <v>140</v>
      </c>
      <c r="CV3196" t="s">
        <v>140</v>
      </c>
      <c r="CW3196" t="s">
        <v>139</v>
      </c>
      <c r="CX3196" t="s">
        <v>140</v>
      </c>
      <c r="CY3196" t="s">
        <v>7723</v>
      </c>
      <c r="CZ3196" s="8">
        <v>16702343207</v>
      </c>
      <c r="DA3196" t="s">
        <v>2056</v>
      </c>
      <c r="DB3196" t="s">
        <v>140</v>
      </c>
      <c r="DC3196" t="s">
        <v>139</v>
      </c>
      <c r="DD3196" t="s">
        <v>117</v>
      </c>
    </row>
    <row r="3197" spans="1:114" ht="15" customHeight="1" x14ac:dyDescent="0.35">
      <c r="A3197" t="s">
        <v>15102</v>
      </c>
      <c r="B3197" t="s">
        <v>144</v>
      </c>
      <c r="C3197" s="1">
        <v>45821</v>
      </c>
      <c r="D3197" s="1">
        <v>45883</v>
      </c>
      <c r="E3197" t="s">
        <v>116</v>
      </c>
      <c r="F3197" s="1">
        <v>45929</v>
      </c>
      <c r="G3197" t="s">
        <v>117</v>
      </c>
      <c r="H3197" t="s">
        <v>117</v>
      </c>
      <c r="I3197" t="s">
        <v>117</v>
      </c>
      <c r="J3197" t="s">
        <v>15103</v>
      </c>
      <c r="L3197" t="s">
        <v>15104</v>
      </c>
      <c r="M3197" t="s">
        <v>15105</v>
      </c>
      <c r="N3197" t="s">
        <v>136</v>
      </c>
      <c r="O3197" t="s">
        <v>121</v>
      </c>
      <c r="P3197" s="6">
        <v>96950</v>
      </c>
      <c r="Q3197" t="s">
        <v>122</v>
      </c>
      <c r="S3197" s="8">
        <v>16702885982</v>
      </c>
      <c r="U3197" t="s">
        <v>3667</v>
      </c>
      <c r="V3197">
        <v>561320</v>
      </c>
      <c r="W3197" t="s">
        <v>124</v>
      </c>
      <c r="Y3197" t="s">
        <v>15106</v>
      </c>
      <c r="Z3197" t="s">
        <v>3450</v>
      </c>
      <c r="AA3197" t="s">
        <v>15107</v>
      </c>
      <c r="AB3197" t="s">
        <v>15108</v>
      </c>
      <c r="AC3197" t="s">
        <v>15109</v>
      </c>
      <c r="AD3197" t="s">
        <v>15105</v>
      </c>
      <c r="AE3197" t="s">
        <v>136</v>
      </c>
      <c r="AF3197" t="s">
        <v>121</v>
      </c>
      <c r="AG3197" s="6">
        <v>96950</v>
      </c>
      <c r="AH3197" t="s">
        <v>122</v>
      </c>
      <c r="AJ3197" s="8">
        <v>16702885982</v>
      </c>
      <c r="AL3197" t="s">
        <v>3672</v>
      </c>
      <c r="BE3197" t="str">
        <f>"37-2012.00"</f>
        <v>37-2012.00</v>
      </c>
      <c r="BF3197" t="s">
        <v>130</v>
      </c>
      <c r="BG3197" t="s">
        <v>15110</v>
      </c>
      <c r="BH3197" t="s">
        <v>15111</v>
      </c>
      <c r="BI3197">
        <v>5</v>
      </c>
      <c r="BJ3197">
        <v>5</v>
      </c>
      <c r="BK3197" s="1">
        <v>45931</v>
      </c>
      <c r="BL3197" s="1">
        <v>46295</v>
      </c>
      <c r="BM3197" s="1">
        <v>45931</v>
      </c>
      <c r="BN3197" s="1">
        <v>46295</v>
      </c>
      <c r="BO3197">
        <v>35</v>
      </c>
      <c r="BP3197">
        <v>0</v>
      </c>
      <c r="BQ3197">
        <v>7</v>
      </c>
      <c r="BR3197">
        <v>7</v>
      </c>
      <c r="BS3197">
        <v>7</v>
      </c>
      <c r="BT3197">
        <v>7</v>
      </c>
      <c r="BU3197">
        <v>7</v>
      </c>
      <c r="BV3197">
        <v>0</v>
      </c>
      <c r="BW3197" t="str">
        <f>"8:00 AM"</f>
        <v>8:00 AM</v>
      </c>
      <c r="BX3197" t="str">
        <f>"4:00 PM"</f>
        <v>4:00 PM</v>
      </c>
      <c r="BY3197" t="s">
        <v>133</v>
      </c>
      <c r="BZ3197">
        <v>0</v>
      </c>
      <c r="CA3197">
        <v>3</v>
      </c>
      <c r="CB3197" t="s">
        <v>117</v>
      </c>
      <c r="CD3197" s="2" t="s">
        <v>15112</v>
      </c>
      <c r="CE3197" t="s">
        <v>15113</v>
      </c>
      <c r="CF3197" t="s">
        <v>140</v>
      </c>
      <c r="CG3197" t="s">
        <v>136</v>
      </c>
      <c r="CH3197" t="s">
        <v>121</v>
      </c>
      <c r="CI3197" s="6">
        <v>96950</v>
      </c>
      <c r="CJ3197" s="10">
        <v>7.77</v>
      </c>
      <c r="CK3197" s="10">
        <v>7.77</v>
      </c>
      <c r="CL3197" s="10">
        <v>11.66</v>
      </c>
      <c r="CM3197" s="10">
        <v>11.66</v>
      </c>
      <c r="CN3197" t="s">
        <v>137</v>
      </c>
      <c r="CO3197" t="s">
        <v>140</v>
      </c>
      <c r="CP3197" t="s">
        <v>138</v>
      </c>
      <c r="CR3197" t="s">
        <v>117</v>
      </c>
      <c r="CS3197" t="s">
        <v>139</v>
      </c>
      <c r="CT3197" t="s">
        <v>140</v>
      </c>
      <c r="CU3197" t="s">
        <v>139</v>
      </c>
      <c r="CV3197" t="s">
        <v>140</v>
      </c>
      <c r="CW3197" t="s">
        <v>139</v>
      </c>
      <c r="CX3197" t="s">
        <v>140</v>
      </c>
      <c r="CY3197" t="s">
        <v>1167</v>
      </c>
      <c r="CZ3197" s="8">
        <v>16702885982</v>
      </c>
      <c r="DA3197" t="s">
        <v>3672</v>
      </c>
      <c r="DB3197" t="s">
        <v>309</v>
      </c>
      <c r="DC3197" t="s">
        <v>139</v>
      </c>
      <c r="DD3197" t="s">
        <v>117</v>
      </c>
      <c r="DE3197" t="s">
        <v>1530</v>
      </c>
      <c r="DF3197" t="s">
        <v>1531</v>
      </c>
      <c r="DG3197" t="s">
        <v>1532</v>
      </c>
      <c r="DH3197" t="s">
        <v>1156</v>
      </c>
      <c r="DI3197" t="s">
        <v>1153</v>
      </c>
      <c r="DJ3197" t="s">
        <v>1162</v>
      </c>
    </row>
    <row r="3198" spans="1:114" ht="15" customHeight="1" x14ac:dyDescent="0.35">
      <c r="A3198" t="s">
        <v>16274</v>
      </c>
      <c r="B3198" t="s">
        <v>166</v>
      </c>
      <c r="C3198" s="1">
        <v>45824</v>
      </c>
      <c r="D3198" s="1">
        <v>45883</v>
      </c>
      <c r="E3198" t="s">
        <v>116</v>
      </c>
      <c r="F3198" s="1">
        <v>45929</v>
      </c>
      <c r="G3198" t="s">
        <v>117</v>
      </c>
      <c r="H3198" t="s">
        <v>117</v>
      </c>
      <c r="I3198" t="s">
        <v>117</v>
      </c>
      <c r="J3198" t="s">
        <v>499</v>
      </c>
      <c r="K3198" t="s">
        <v>500</v>
      </c>
      <c r="L3198" t="s">
        <v>501</v>
      </c>
      <c r="M3198" t="s">
        <v>502</v>
      </c>
      <c r="N3198" t="s">
        <v>120</v>
      </c>
      <c r="O3198" t="s">
        <v>121</v>
      </c>
      <c r="P3198" s="6">
        <v>96950</v>
      </c>
      <c r="Q3198" t="s">
        <v>122</v>
      </c>
      <c r="S3198" s="8">
        <v>16702342664</v>
      </c>
      <c r="U3198" t="s">
        <v>503</v>
      </c>
      <c r="V3198">
        <v>561320</v>
      </c>
      <c r="W3198" t="s">
        <v>150</v>
      </c>
      <c r="X3198" t="s">
        <v>139</v>
      </c>
      <c r="Y3198" t="s">
        <v>504</v>
      </c>
      <c r="Z3198" t="s">
        <v>505</v>
      </c>
      <c r="AA3198" t="s">
        <v>506</v>
      </c>
      <c r="AB3198" t="s">
        <v>507</v>
      </c>
      <c r="AC3198" t="s">
        <v>501</v>
      </c>
      <c r="AD3198" t="s">
        <v>502</v>
      </c>
      <c r="AE3198" t="s">
        <v>120</v>
      </c>
      <c r="AF3198" t="s">
        <v>121</v>
      </c>
      <c r="AG3198" s="6">
        <v>96950</v>
      </c>
      <c r="AH3198" t="s">
        <v>122</v>
      </c>
      <c r="AJ3198" s="8">
        <v>16702342664</v>
      </c>
      <c r="AL3198" t="s">
        <v>508</v>
      </c>
      <c r="BE3198" t="str">
        <f>"35-3023.00"</f>
        <v>35-3023.00</v>
      </c>
      <c r="BF3198" t="s">
        <v>509</v>
      </c>
      <c r="BG3198" t="s">
        <v>510</v>
      </c>
      <c r="BH3198" t="s">
        <v>511</v>
      </c>
      <c r="BI3198">
        <v>10</v>
      </c>
      <c r="BK3198" s="1">
        <v>45931</v>
      </c>
      <c r="BL3198" s="1">
        <v>46295</v>
      </c>
      <c r="BO3198">
        <v>40</v>
      </c>
      <c r="BP3198">
        <v>0</v>
      </c>
      <c r="BQ3198">
        <v>8</v>
      </c>
      <c r="BR3198">
        <v>8</v>
      </c>
      <c r="BS3198">
        <v>8</v>
      </c>
      <c r="BT3198">
        <v>8</v>
      </c>
      <c r="BU3198">
        <v>8</v>
      </c>
      <c r="BV3198">
        <v>0</v>
      </c>
      <c r="BW3198" t="str">
        <f>"8:00 AM"</f>
        <v>8:00 AM</v>
      </c>
      <c r="BX3198" t="str">
        <f>"5:00 PM"</f>
        <v>5:00 PM</v>
      </c>
      <c r="BY3198" t="s">
        <v>133</v>
      </c>
      <c r="BZ3198">
        <v>0</v>
      </c>
      <c r="CA3198">
        <v>3</v>
      </c>
      <c r="CB3198" t="s">
        <v>117</v>
      </c>
      <c r="CD3198" s="2" t="s">
        <v>15087</v>
      </c>
      <c r="CE3198" t="s">
        <v>501</v>
      </c>
      <c r="CF3198" t="s">
        <v>502</v>
      </c>
      <c r="CG3198" t="s">
        <v>120</v>
      </c>
      <c r="CH3198" t="s">
        <v>121</v>
      </c>
      <c r="CI3198" s="6">
        <v>96950</v>
      </c>
      <c r="CJ3198" s="10">
        <v>8.35</v>
      </c>
      <c r="CK3198" s="10">
        <v>8.35</v>
      </c>
      <c r="CL3198" s="10">
        <v>12.53</v>
      </c>
      <c r="CM3198" s="10">
        <v>12.53</v>
      </c>
      <c r="CN3198" t="s">
        <v>137</v>
      </c>
      <c r="CP3198" t="s">
        <v>138</v>
      </c>
      <c r="CR3198" t="s">
        <v>117</v>
      </c>
      <c r="CS3198" t="s">
        <v>139</v>
      </c>
      <c r="CT3198" t="s">
        <v>140</v>
      </c>
      <c r="CU3198" t="s">
        <v>139</v>
      </c>
      <c r="CV3198" t="s">
        <v>140</v>
      </c>
      <c r="CW3198" t="s">
        <v>139</v>
      </c>
      <c r="CX3198" t="s">
        <v>140</v>
      </c>
      <c r="CY3198" s="2" t="s">
        <v>513</v>
      </c>
      <c r="CZ3198" s="8">
        <v>16702342664</v>
      </c>
      <c r="DA3198" t="s">
        <v>508</v>
      </c>
      <c r="DB3198" t="s">
        <v>514</v>
      </c>
      <c r="DC3198" t="s">
        <v>139</v>
      </c>
      <c r="DD3198" t="s">
        <v>139</v>
      </c>
    </row>
    <row r="3199" spans="1:114" ht="15" customHeight="1" x14ac:dyDescent="0.35">
      <c r="A3199" t="s">
        <v>7786</v>
      </c>
      <c r="B3199" t="s">
        <v>144</v>
      </c>
      <c r="C3199" s="1">
        <v>45825</v>
      </c>
      <c r="D3199" s="1">
        <v>45883</v>
      </c>
      <c r="E3199" t="s">
        <v>116</v>
      </c>
      <c r="F3199" s="1">
        <v>45929</v>
      </c>
      <c r="G3199" t="s">
        <v>139</v>
      </c>
      <c r="H3199" t="s">
        <v>117</v>
      </c>
      <c r="I3199" t="s">
        <v>117</v>
      </c>
      <c r="J3199" t="s">
        <v>7787</v>
      </c>
      <c r="L3199" t="s">
        <v>7788</v>
      </c>
      <c r="N3199" t="s">
        <v>136</v>
      </c>
      <c r="O3199" t="s">
        <v>121</v>
      </c>
      <c r="P3199" s="6">
        <v>96950</v>
      </c>
      <c r="Q3199" t="s">
        <v>122</v>
      </c>
      <c r="S3199" s="8">
        <v>16709891062</v>
      </c>
      <c r="U3199" t="s">
        <v>7789</v>
      </c>
      <c r="V3199">
        <v>561320</v>
      </c>
      <c r="W3199" t="s">
        <v>150</v>
      </c>
      <c r="X3199" t="s">
        <v>139</v>
      </c>
      <c r="Y3199" t="s">
        <v>644</v>
      </c>
      <c r="Z3199" t="s">
        <v>775</v>
      </c>
      <c r="AA3199" t="s">
        <v>7790</v>
      </c>
      <c r="AB3199" t="s">
        <v>1656</v>
      </c>
      <c r="AC3199" t="s">
        <v>7791</v>
      </c>
      <c r="AE3199" t="s">
        <v>136</v>
      </c>
      <c r="AF3199" t="s">
        <v>121</v>
      </c>
      <c r="AG3199" s="6">
        <v>96950</v>
      </c>
      <c r="AH3199" t="s">
        <v>122</v>
      </c>
      <c r="AJ3199" s="8">
        <v>16709891062</v>
      </c>
      <c r="AL3199" t="s">
        <v>7792</v>
      </c>
      <c r="BE3199" t="str">
        <f>"39-9011.00"</f>
        <v>39-9011.00</v>
      </c>
      <c r="BF3199" t="s">
        <v>614</v>
      </c>
      <c r="BG3199" t="s">
        <v>7793</v>
      </c>
      <c r="BH3199" t="s">
        <v>7538</v>
      </c>
      <c r="BI3199">
        <v>6</v>
      </c>
      <c r="BJ3199">
        <v>6</v>
      </c>
      <c r="BK3199" s="1">
        <v>45931</v>
      </c>
      <c r="BL3199" s="1">
        <v>47026</v>
      </c>
      <c r="BM3199" s="1">
        <v>45931</v>
      </c>
      <c r="BN3199" s="1">
        <v>47026</v>
      </c>
      <c r="BO3199">
        <v>35</v>
      </c>
      <c r="BP3199">
        <v>0</v>
      </c>
      <c r="BQ3199">
        <v>7</v>
      </c>
      <c r="BR3199">
        <v>7</v>
      </c>
      <c r="BS3199">
        <v>7</v>
      </c>
      <c r="BT3199">
        <v>7</v>
      </c>
      <c r="BU3199">
        <v>7</v>
      </c>
      <c r="BV3199">
        <v>0</v>
      </c>
      <c r="BW3199" t="str">
        <f>"8:00 AM"</f>
        <v>8:00 AM</v>
      </c>
      <c r="BX3199" t="str">
        <f>"5:00 PM"</f>
        <v>5:00 PM</v>
      </c>
      <c r="BY3199" t="s">
        <v>159</v>
      </c>
      <c r="BZ3199">
        <v>0</v>
      </c>
      <c r="CA3199">
        <v>12</v>
      </c>
      <c r="CB3199" t="s">
        <v>117</v>
      </c>
      <c r="CD3199" t="s">
        <v>7794</v>
      </c>
      <c r="CE3199" t="s">
        <v>5179</v>
      </c>
      <c r="CG3199" t="s">
        <v>136</v>
      </c>
      <c r="CH3199" t="s">
        <v>121</v>
      </c>
      <c r="CI3199" s="6">
        <v>96950</v>
      </c>
      <c r="CJ3199" s="10">
        <v>7.81</v>
      </c>
      <c r="CK3199" s="10">
        <v>7.81</v>
      </c>
      <c r="CL3199" s="10">
        <v>11.71</v>
      </c>
      <c r="CM3199" s="10">
        <v>11.71</v>
      </c>
      <c r="CN3199" t="s">
        <v>137</v>
      </c>
      <c r="CO3199" t="s">
        <v>194</v>
      </c>
      <c r="CP3199" t="s">
        <v>138</v>
      </c>
      <c r="CR3199" t="s">
        <v>117</v>
      </c>
      <c r="CS3199" t="s">
        <v>139</v>
      </c>
      <c r="CT3199" t="s">
        <v>140</v>
      </c>
      <c r="CU3199" t="s">
        <v>139</v>
      </c>
      <c r="CV3199" t="s">
        <v>140</v>
      </c>
      <c r="CW3199" t="s">
        <v>139</v>
      </c>
      <c r="CX3199" t="s">
        <v>140</v>
      </c>
      <c r="CY3199" t="s">
        <v>774</v>
      </c>
      <c r="CZ3199" s="8">
        <v>16709891062</v>
      </c>
      <c r="DA3199" t="s">
        <v>7792</v>
      </c>
      <c r="DB3199" t="s">
        <v>140</v>
      </c>
      <c r="DC3199" t="s">
        <v>139</v>
      </c>
      <c r="DD3199" t="s">
        <v>139</v>
      </c>
      <c r="DE3199" t="s">
        <v>644</v>
      </c>
      <c r="DF3199" t="s">
        <v>775</v>
      </c>
      <c r="DG3199" t="s">
        <v>776</v>
      </c>
      <c r="DH3199" t="s">
        <v>7789</v>
      </c>
      <c r="DI3199" t="s">
        <v>7787</v>
      </c>
      <c r="DJ3199" t="s">
        <v>7792</v>
      </c>
    </row>
    <row r="3200" spans="1:114" ht="15" customHeight="1" x14ac:dyDescent="0.35">
      <c r="A3200" t="s">
        <v>7762</v>
      </c>
      <c r="B3200" t="s">
        <v>166</v>
      </c>
      <c r="C3200" s="1">
        <v>45826</v>
      </c>
      <c r="D3200" s="1">
        <v>45883</v>
      </c>
      <c r="E3200" t="s">
        <v>116</v>
      </c>
      <c r="F3200" s="1">
        <v>45929</v>
      </c>
      <c r="G3200" t="s">
        <v>117</v>
      </c>
      <c r="H3200" t="s">
        <v>117</v>
      </c>
      <c r="I3200" t="s">
        <v>117</v>
      </c>
      <c r="J3200" t="s">
        <v>499</v>
      </c>
      <c r="K3200" t="s">
        <v>500</v>
      </c>
      <c r="L3200" t="s">
        <v>501</v>
      </c>
      <c r="M3200" t="s">
        <v>612</v>
      </c>
      <c r="N3200" t="s">
        <v>120</v>
      </c>
      <c r="O3200" t="s">
        <v>121</v>
      </c>
      <c r="P3200" s="6">
        <v>96950</v>
      </c>
      <c r="Q3200" t="s">
        <v>122</v>
      </c>
      <c r="S3200" s="8">
        <v>16702342664</v>
      </c>
      <c r="U3200" t="s">
        <v>503</v>
      </c>
      <c r="V3200">
        <v>561320</v>
      </c>
      <c r="W3200" t="s">
        <v>150</v>
      </c>
      <c r="X3200" t="s">
        <v>139</v>
      </c>
      <c r="Y3200" t="s">
        <v>504</v>
      </c>
      <c r="Z3200" t="s">
        <v>505</v>
      </c>
      <c r="AA3200" t="s">
        <v>506</v>
      </c>
      <c r="AB3200" t="s">
        <v>613</v>
      </c>
      <c r="AC3200" t="s">
        <v>501</v>
      </c>
      <c r="AD3200" t="s">
        <v>612</v>
      </c>
      <c r="AE3200" t="s">
        <v>120</v>
      </c>
      <c r="AF3200" t="s">
        <v>121</v>
      </c>
      <c r="AG3200" s="6">
        <v>96950</v>
      </c>
      <c r="AH3200" t="s">
        <v>122</v>
      </c>
      <c r="AJ3200" s="8">
        <v>16702342664</v>
      </c>
      <c r="AL3200" t="s">
        <v>508</v>
      </c>
      <c r="BE3200" t="str">
        <f>"39-9011.00"</f>
        <v>39-9011.00</v>
      </c>
      <c r="BF3200" t="s">
        <v>614</v>
      </c>
      <c r="BG3200" t="s">
        <v>615</v>
      </c>
      <c r="BH3200" t="s">
        <v>616</v>
      </c>
      <c r="BI3200">
        <v>10</v>
      </c>
      <c r="BK3200" s="1">
        <v>45931</v>
      </c>
      <c r="BL3200" s="1">
        <v>46295</v>
      </c>
      <c r="BO3200">
        <v>40</v>
      </c>
      <c r="BP3200">
        <v>0</v>
      </c>
      <c r="BQ3200">
        <v>8</v>
      </c>
      <c r="BR3200">
        <v>8</v>
      </c>
      <c r="BS3200">
        <v>8</v>
      </c>
      <c r="BT3200">
        <v>8</v>
      </c>
      <c r="BU3200">
        <v>8</v>
      </c>
      <c r="BV3200">
        <v>0</v>
      </c>
      <c r="BW3200" t="str">
        <f>"8:00 AM"</f>
        <v>8:00 AM</v>
      </c>
      <c r="BX3200" t="str">
        <f>"5:00 PM"</f>
        <v>5:00 PM</v>
      </c>
      <c r="BY3200" t="s">
        <v>159</v>
      </c>
      <c r="BZ3200">
        <v>0</v>
      </c>
      <c r="CA3200">
        <v>12</v>
      </c>
      <c r="CB3200" t="s">
        <v>117</v>
      </c>
      <c r="CD3200" s="2" t="s">
        <v>617</v>
      </c>
      <c r="CE3200" t="s">
        <v>618</v>
      </c>
      <c r="CF3200" t="s">
        <v>612</v>
      </c>
      <c r="CG3200" t="s">
        <v>120</v>
      </c>
      <c r="CH3200" t="s">
        <v>121</v>
      </c>
      <c r="CI3200" s="6">
        <v>96950</v>
      </c>
      <c r="CJ3200" s="10">
        <v>7.81</v>
      </c>
      <c r="CK3200" s="10">
        <v>7.81</v>
      </c>
      <c r="CL3200" s="10">
        <v>11.72</v>
      </c>
      <c r="CM3200" s="10">
        <v>11.72</v>
      </c>
      <c r="CN3200" t="s">
        <v>137</v>
      </c>
      <c r="CO3200" t="s">
        <v>140</v>
      </c>
      <c r="CP3200" t="s">
        <v>138</v>
      </c>
      <c r="CR3200" t="s">
        <v>117</v>
      </c>
      <c r="CS3200" t="s">
        <v>139</v>
      </c>
      <c r="CT3200" t="s">
        <v>140</v>
      </c>
      <c r="CU3200" t="s">
        <v>139</v>
      </c>
      <c r="CV3200" t="s">
        <v>140</v>
      </c>
      <c r="CW3200" t="s">
        <v>139</v>
      </c>
      <c r="CX3200" t="s">
        <v>140</v>
      </c>
      <c r="CY3200" s="2" t="s">
        <v>619</v>
      </c>
      <c r="CZ3200" s="8">
        <v>16702342664</v>
      </c>
      <c r="DA3200" t="s">
        <v>508</v>
      </c>
      <c r="DB3200" t="s">
        <v>514</v>
      </c>
      <c r="DC3200" t="s">
        <v>139</v>
      </c>
      <c r="DD3200" t="s">
        <v>139</v>
      </c>
    </row>
    <row r="3201" spans="1:114" ht="15" customHeight="1" x14ac:dyDescent="0.35">
      <c r="A3201" t="s">
        <v>7813</v>
      </c>
      <c r="B3201" t="s">
        <v>166</v>
      </c>
      <c r="C3201" s="1">
        <v>45826</v>
      </c>
      <c r="D3201" s="1">
        <v>45883</v>
      </c>
      <c r="E3201" t="s">
        <v>211</v>
      </c>
      <c r="G3201" t="s">
        <v>139</v>
      </c>
      <c r="H3201" t="s">
        <v>117</v>
      </c>
      <c r="I3201" t="s">
        <v>117</v>
      </c>
      <c r="J3201" t="s">
        <v>2049</v>
      </c>
      <c r="K3201" t="s">
        <v>2050</v>
      </c>
      <c r="L3201" t="s">
        <v>2051</v>
      </c>
      <c r="N3201" t="s">
        <v>136</v>
      </c>
      <c r="O3201" t="s">
        <v>121</v>
      </c>
      <c r="P3201" s="6">
        <v>96950</v>
      </c>
      <c r="Q3201" t="s">
        <v>122</v>
      </c>
      <c r="S3201" s="8">
        <v>16702343207</v>
      </c>
      <c r="U3201" t="s">
        <v>2052</v>
      </c>
      <c r="V3201">
        <v>61111</v>
      </c>
      <c r="W3201" t="s">
        <v>124</v>
      </c>
      <c r="Y3201" t="s">
        <v>2053</v>
      </c>
      <c r="Z3201" t="s">
        <v>2054</v>
      </c>
      <c r="AA3201" t="s">
        <v>2055</v>
      </c>
      <c r="AB3201" t="s">
        <v>128</v>
      </c>
      <c r="AC3201" t="s">
        <v>2051</v>
      </c>
      <c r="AE3201" t="s">
        <v>136</v>
      </c>
      <c r="AF3201" t="s">
        <v>121</v>
      </c>
      <c r="AG3201" s="6">
        <v>96950</v>
      </c>
      <c r="AH3201" t="s">
        <v>122</v>
      </c>
      <c r="AJ3201" s="8">
        <v>16702343207</v>
      </c>
      <c r="AL3201" t="s">
        <v>2056</v>
      </c>
      <c r="BE3201" t="str">
        <f>"41-2011.00"</f>
        <v>41-2011.00</v>
      </c>
      <c r="BF3201" t="s">
        <v>918</v>
      </c>
      <c r="BG3201" t="s">
        <v>2057</v>
      </c>
      <c r="BH3201" t="s">
        <v>920</v>
      </c>
      <c r="BI3201">
        <v>1</v>
      </c>
      <c r="BK3201" s="1">
        <v>45901</v>
      </c>
      <c r="BL3201" s="1">
        <v>46265</v>
      </c>
      <c r="BO3201">
        <v>40</v>
      </c>
      <c r="BP3201">
        <v>0</v>
      </c>
      <c r="BQ3201">
        <v>8</v>
      </c>
      <c r="BR3201">
        <v>8</v>
      </c>
      <c r="BS3201">
        <v>8</v>
      </c>
      <c r="BT3201">
        <v>8</v>
      </c>
      <c r="BU3201">
        <v>8</v>
      </c>
      <c r="BV3201">
        <v>0</v>
      </c>
      <c r="BW3201" t="str">
        <f>"8:00 AM"</f>
        <v>8:00 AM</v>
      </c>
      <c r="BX3201" t="str">
        <f>"5:00 PM"</f>
        <v>5:00 PM</v>
      </c>
      <c r="BY3201" t="s">
        <v>133</v>
      </c>
      <c r="BZ3201">
        <v>0</v>
      </c>
      <c r="CA3201">
        <v>12</v>
      </c>
      <c r="CB3201" t="s">
        <v>117</v>
      </c>
      <c r="CD3201" s="2" t="s">
        <v>2058</v>
      </c>
      <c r="CE3201" t="s">
        <v>2059</v>
      </c>
      <c r="CF3201" t="s">
        <v>2060</v>
      </c>
      <c r="CG3201" t="s">
        <v>136</v>
      </c>
      <c r="CH3201" t="s">
        <v>121</v>
      </c>
      <c r="CI3201" s="6">
        <v>96950</v>
      </c>
      <c r="CJ3201" s="10">
        <v>7.89</v>
      </c>
      <c r="CK3201" s="10">
        <v>7.89</v>
      </c>
      <c r="CL3201" s="10">
        <v>11.84</v>
      </c>
      <c r="CM3201" s="10">
        <v>11.84</v>
      </c>
      <c r="CN3201" t="s">
        <v>137</v>
      </c>
      <c r="CP3201" t="s">
        <v>138</v>
      </c>
      <c r="CR3201" t="s">
        <v>117</v>
      </c>
      <c r="CS3201" t="s">
        <v>139</v>
      </c>
      <c r="CT3201" t="s">
        <v>140</v>
      </c>
      <c r="CU3201" t="s">
        <v>139</v>
      </c>
      <c r="CV3201" t="s">
        <v>140</v>
      </c>
      <c r="CW3201" t="s">
        <v>139</v>
      </c>
      <c r="CX3201" t="s">
        <v>140</v>
      </c>
      <c r="CY3201" t="s">
        <v>7814</v>
      </c>
      <c r="CZ3201" s="8">
        <v>16702343203</v>
      </c>
      <c r="DA3201" t="s">
        <v>2056</v>
      </c>
      <c r="DB3201" t="s">
        <v>140</v>
      </c>
      <c r="DC3201" t="s">
        <v>139</v>
      </c>
      <c r="DD3201" t="s">
        <v>117</v>
      </c>
    </row>
    <row r="3202" spans="1:114" ht="15" customHeight="1" x14ac:dyDescent="0.35">
      <c r="A3202" t="s">
        <v>9963</v>
      </c>
      <c r="B3202" t="s">
        <v>144</v>
      </c>
      <c r="C3202" s="1">
        <v>45827</v>
      </c>
      <c r="D3202" s="1">
        <v>45883</v>
      </c>
      <c r="E3202" t="s">
        <v>211</v>
      </c>
      <c r="G3202" t="s">
        <v>117</v>
      </c>
      <c r="H3202" t="s">
        <v>117</v>
      </c>
      <c r="I3202" t="s">
        <v>117</v>
      </c>
      <c r="J3202" t="s">
        <v>9964</v>
      </c>
      <c r="L3202" t="s">
        <v>9965</v>
      </c>
      <c r="M3202" t="s">
        <v>1106</v>
      </c>
      <c r="N3202" t="s">
        <v>120</v>
      </c>
      <c r="O3202" t="s">
        <v>121</v>
      </c>
      <c r="P3202" s="6">
        <v>96950</v>
      </c>
      <c r="Q3202" t="s">
        <v>122</v>
      </c>
      <c r="S3202" s="8">
        <v>16704836371</v>
      </c>
      <c r="U3202" t="s">
        <v>9966</v>
      </c>
      <c r="V3202">
        <v>722511</v>
      </c>
      <c r="W3202" t="s">
        <v>124</v>
      </c>
      <c r="Y3202" t="s">
        <v>2229</v>
      </c>
      <c r="Z3202" t="s">
        <v>9967</v>
      </c>
      <c r="AA3202" t="s">
        <v>9968</v>
      </c>
      <c r="AB3202" t="s">
        <v>128</v>
      </c>
      <c r="AC3202" t="s">
        <v>1106</v>
      </c>
      <c r="AD3202" t="s">
        <v>9969</v>
      </c>
      <c r="AE3202" t="s">
        <v>120</v>
      </c>
      <c r="AF3202" t="s">
        <v>121</v>
      </c>
      <c r="AG3202" s="6">
        <v>96950</v>
      </c>
      <c r="AH3202" t="s">
        <v>122</v>
      </c>
      <c r="AJ3202" s="8">
        <v>16704836371</v>
      </c>
      <c r="AL3202" t="s">
        <v>9970</v>
      </c>
      <c r="BE3202" t="str">
        <f>"49-9071.00"</f>
        <v>49-9071.00</v>
      </c>
      <c r="BF3202" t="s">
        <v>156</v>
      </c>
      <c r="BG3202" t="s">
        <v>9971</v>
      </c>
      <c r="BH3202" t="s">
        <v>341</v>
      </c>
      <c r="BI3202">
        <v>1</v>
      </c>
      <c r="BJ3202">
        <v>1</v>
      </c>
      <c r="BK3202" s="1">
        <v>45931</v>
      </c>
      <c r="BL3202" s="1">
        <v>46295</v>
      </c>
      <c r="BM3202" s="1">
        <v>45931</v>
      </c>
      <c r="BN3202" s="1">
        <v>46295</v>
      </c>
      <c r="BO3202">
        <v>35</v>
      </c>
      <c r="BP3202">
        <v>0</v>
      </c>
      <c r="BQ3202">
        <v>7</v>
      </c>
      <c r="BR3202">
        <v>7</v>
      </c>
      <c r="BS3202">
        <v>7</v>
      </c>
      <c r="BT3202">
        <v>7</v>
      </c>
      <c r="BU3202">
        <v>7</v>
      </c>
      <c r="BV3202">
        <v>0</v>
      </c>
      <c r="BW3202" t="str">
        <f>"8:00 AM"</f>
        <v>8:00 AM</v>
      </c>
      <c r="BX3202" t="str">
        <f>"5:00 PM"</f>
        <v>5:00 PM</v>
      </c>
      <c r="BY3202" t="s">
        <v>133</v>
      </c>
      <c r="BZ3202">
        <v>0</v>
      </c>
      <c r="CA3202">
        <v>12</v>
      </c>
      <c r="CB3202" t="s">
        <v>117</v>
      </c>
      <c r="CD3202" s="2" t="s">
        <v>9972</v>
      </c>
      <c r="CE3202" t="s">
        <v>9973</v>
      </c>
      <c r="CG3202" t="s">
        <v>120</v>
      </c>
      <c r="CH3202" t="s">
        <v>121</v>
      </c>
      <c r="CI3202" s="6">
        <v>96950</v>
      </c>
      <c r="CJ3202" s="10">
        <v>9.75</v>
      </c>
      <c r="CK3202" s="10">
        <v>9.75</v>
      </c>
      <c r="CL3202" s="10">
        <v>14.63</v>
      </c>
      <c r="CM3202" s="10">
        <v>14.63</v>
      </c>
      <c r="CN3202" t="s">
        <v>137</v>
      </c>
      <c r="CO3202">
        <v>0</v>
      </c>
      <c r="CP3202" t="s">
        <v>138</v>
      </c>
      <c r="CR3202" t="s">
        <v>139</v>
      </c>
      <c r="CS3202" t="s">
        <v>139</v>
      </c>
      <c r="CT3202" t="s">
        <v>140</v>
      </c>
      <c r="CU3202" t="s">
        <v>139</v>
      </c>
      <c r="CV3202" t="s">
        <v>140</v>
      </c>
      <c r="CW3202" t="s">
        <v>139</v>
      </c>
      <c r="CX3202" t="s">
        <v>140</v>
      </c>
      <c r="CY3202" t="s">
        <v>1002</v>
      </c>
      <c r="CZ3202" s="8">
        <v>16704836371</v>
      </c>
      <c r="DA3202" t="s">
        <v>9970</v>
      </c>
      <c r="DB3202" t="s">
        <v>164</v>
      </c>
      <c r="DC3202" t="s">
        <v>139</v>
      </c>
      <c r="DD3202" t="s">
        <v>117</v>
      </c>
    </row>
    <row r="3203" spans="1:114" ht="15" customHeight="1" x14ac:dyDescent="0.35">
      <c r="A3203" t="s">
        <v>14076</v>
      </c>
      <c r="B3203" t="s">
        <v>115</v>
      </c>
      <c r="C3203" s="1">
        <v>45831</v>
      </c>
      <c r="D3203" s="1">
        <v>45883</v>
      </c>
      <c r="E3203" t="s">
        <v>211</v>
      </c>
      <c r="G3203" t="s">
        <v>117</v>
      </c>
      <c r="H3203" t="s">
        <v>117</v>
      </c>
      <c r="I3203" t="s">
        <v>117</v>
      </c>
      <c r="J3203" t="s">
        <v>5193</v>
      </c>
      <c r="L3203" t="s">
        <v>11153</v>
      </c>
      <c r="N3203" t="s">
        <v>120</v>
      </c>
      <c r="O3203" t="s">
        <v>121</v>
      </c>
      <c r="P3203" s="6">
        <v>96950</v>
      </c>
      <c r="Q3203" t="s">
        <v>122</v>
      </c>
      <c r="S3203" s="8">
        <v>16705881110</v>
      </c>
      <c r="U3203" t="s">
        <v>5195</v>
      </c>
      <c r="V3203">
        <v>56132</v>
      </c>
      <c r="W3203" t="s">
        <v>124</v>
      </c>
      <c r="Y3203" t="s">
        <v>5196</v>
      </c>
      <c r="Z3203" t="s">
        <v>5197</v>
      </c>
      <c r="AA3203" t="s">
        <v>11154</v>
      </c>
      <c r="AB3203" t="s">
        <v>128</v>
      </c>
      <c r="AC3203" t="s">
        <v>11153</v>
      </c>
      <c r="AE3203" t="s">
        <v>120</v>
      </c>
      <c r="AF3203" t="s">
        <v>121</v>
      </c>
      <c r="AG3203" s="6">
        <v>96950</v>
      </c>
      <c r="AH3203" t="s">
        <v>122</v>
      </c>
      <c r="AJ3203" s="8">
        <v>16705881110</v>
      </c>
      <c r="AL3203" t="s">
        <v>5198</v>
      </c>
      <c r="BE3203" t="str">
        <f>"37-2012.00"</f>
        <v>37-2012.00</v>
      </c>
      <c r="BF3203" t="s">
        <v>130</v>
      </c>
      <c r="BG3203" t="s">
        <v>11155</v>
      </c>
      <c r="BH3203" t="s">
        <v>8901</v>
      </c>
      <c r="BI3203">
        <v>10</v>
      </c>
      <c r="BK3203" s="1">
        <v>45931</v>
      </c>
      <c r="BL3203" s="1">
        <v>46295</v>
      </c>
      <c r="BO3203">
        <v>35</v>
      </c>
      <c r="BP3203">
        <v>0</v>
      </c>
      <c r="BQ3203">
        <v>7</v>
      </c>
      <c r="BR3203">
        <v>7</v>
      </c>
      <c r="BS3203">
        <v>7</v>
      </c>
      <c r="BT3203">
        <v>7</v>
      </c>
      <c r="BU3203">
        <v>7</v>
      </c>
      <c r="BV3203">
        <v>0</v>
      </c>
      <c r="BW3203" t="str">
        <f>"8:00 AM"</f>
        <v>8:00 AM</v>
      </c>
      <c r="BX3203" t="str">
        <f>"5:00 PM"</f>
        <v>5:00 PM</v>
      </c>
      <c r="BY3203" t="s">
        <v>133</v>
      </c>
      <c r="BZ3203">
        <v>0</v>
      </c>
      <c r="CA3203">
        <v>3</v>
      </c>
      <c r="CB3203" t="s">
        <v>117</v>
      </c>
      <c r="CD3203" s="2" t="s">
        <v>14077</v>
      </c>
      <c r="CE3203" t="s">
        <v>1899</v>
      </c>
      <c r="CG3203" t="s">
        <v>120</v>
      </c>
      <c r="CH3203" t="s">
        <v>121</v>
      </c>
      <c r="CI3203" s="6">
        <v>96950</v>
      </c>
      <c r="CJ3203" s="10">
        <v>7.77</v>
      </c>
      <c r="CK3203" s="10">
        <v>7.77</v>
      </c>
      <c r="CL3203" s="10">
        <v>11.66</v>
      </c>
      <c r="CM3203" s="10">
        <v>11.66</v>
      </c>
      <c r="CN3203" t="s">
        <v>137</v>
      </c>
      <c r="CP3203" t="s">
        <v>138</v>
      </c>
      <c r="CR3203" t="s">
        <v>139</v>
      </c>
      <c r="CS3203" t="s">
        <v>139</v>
      </c>
      <c r="CT3203" t="s">
        <v>140</v>
      </c>
      <c r="CU3203" t="s">
        <v>139</v>
      </c>
      <c r="CV3203" t="s">
        <v>140</v>
      </c>
      <c r="CW3203" t="s">
        <v>139</v>
      </c>
      <c r="CX3203" t="s">
        <v>140</v>
      </c>
      <c r="CY3203" t="s">
        <v>7873</v>
      </c>
      <c r="CZ3203" s="8">
        <v>16705881110</v>
      </c>
      <c r="DA3203" t="s">
        <v>5198</v>
      </c>
      <c r="DB3203" t="s">
        <v>164</v>
      </c>
      <c r="DC3203" t="s">
        <v>139</v>
      </c>
      <c r="DD3203" t="s">
        <v>117</v>
      </c>
    </row>
    <row r="3204" spans="1:114" ht="15" customHeight="1" x14ac:dyDescent="0.35">
      <c r="A3204" t="s">
        <v>5059</v>
      </c>
      <c r="B3204" t="s">
        <v>144</v>
      </c>
      <c r="C3204" s="1">
        <v>45831</v>
      </c>
      <c r="D3204" s="1">
        <v>45883</v>
      </c>
      <c r="E3204" t="s">
        <v>116</v>
      </c>
      <c r="F3204" s="1">
        <v>45977</v>
      </c>
      <c r="G3204" t="s">
        <v>117</v>
      </c>
      <c r="H3204" t="s">
        <v>117</v>
      </c>
      <c r="I3204" t="s">
        <v>117</v>
      </c>
      <c r="J3204" t="s">
        <v>5060</v>
      </c>
      <c r="K3204" t="s">
        <v>5061</v>
      </c>
      <c r="L3204" t="s">
        <v>5062</v>
      </c>
      <c r="N3204" t="s">
        <v>120</v>
      </c>
      <c r="O3204" t="s">
        <v>121</v>
      </c>
      <c r="P3204" s="6">
        <v>96950</v>
      </c>
      <c r="Q3204" t="s">
        <v>122</v>
      </c>
      <c r="R3204" t="s">
        <v>382</v>
      </c>
      <c r="S3204" s="8">
        <v>16707890510</v>
      </c>
      <c r="U3204" t="s">
        <v>5063</v>
      </c>
      <c r="V3204">
        <v>722513</v>
      </c>
      <c r="W3204" t="s">
        <v>124</v>
      </c>
      <c r="Y3204" t="s">
        <v>5064</v>
      </c>
      <c r="Z3204" t="s">
        <v>3096</v>
      </c>
      <c r="AB3204" t="s">
        <v>1406</v>
      </c>
      <c r="AC3204" t="s">
        <v>5065</v>
      </c>
      <c r="AE3204" t="s">
        <v>120</v>
      </c>
      <c r="AF3204" t="s">
        <v>121</v>
      </c>
      <c r="AG3204" s="6">
        <v>96950</v>
      </c>
      <c r="AH3204" t="s">
        <v>122</v>
      </c>
      <c r="AI3204" t="s">
        <v>382</v>
      </c>
      <c r="AJ3204" s="8">
        <v>16707890510</v>
      </c>
      <c r="AL3204" t="s">
        <v>5066</v>
      </c>
      <c r="BE3204" t="str">
        <f>"35-2021.00"</f>
        <v>35-2021.00</v>
      </c>
      <c r="BF3204" t="s">
        <v>438</v>
      </c>
      <c r="BG3204" t="s">
        <v>5067</v>
      </c>
      <c r="BH3204" t="s">
        <v>5068</v>
      </c>
      <c r="BI3204">
        <v>5</v>
      </c>
      <c r="BJ3204">
        <v>5</v>
      </c>
      <c r="BK3204" s="1">
        <v>45979</v>
      </c>
      <c r="BL3204" s="1">
        <v>46343</v>
      </c>
      <c r="BM3204" s="1">
        <v>45979</v>
      </c>
      <c r="BN3204" s="1">
        <v>46343</v>
      </c>
      <c r="BO3204">
        <v>35</v>
      </c>
      <c r="BP3204">
        <v>0</v>
      </c>
      <c r="BQ3204">
        <v>7</v>
      </c>
      <c r="BR3204">
        <v>7</v>
      </c>
      <c r="BS3204">
        <v>7</v>
      </c>
      <c r="BT3204">
        <v>7</v>
      </c>
      <c r="BU3204">
        <v>7</v>
      </c>
      <c r="BV3204">
        <v>0</v>
      </c>
      <c r="BW3204" t="str">
        <f>"6:00 AM"</f>
        <v>6:00 AM</v>
      </c>
      <c r="BX3204" t="str">
        <f>"2:00 PM"</f>
        <v>2:00 PM</v>
      </c>
      <c r="BY3204" t="s">
        <v>133</v>
      </c>
      <c r="BZ3204">
        <v>0</v>
      </c>
      <c r="CA3204">
        <v>3</v>
      </c>
      <c r="CB3204" t="s">
        <v>117</v>
      </c>
      <c r="CD3204" t="s">
        <v>393</v>
      </c>
      <c r="CE3204" t="s">
        <v>5062</v>
      </c>
      <c r="CG3204" t="s">
        <v>120</v>
      </c>
      <c r="CH3204" t="s">
        <v>121</v>
      </c>
      <c r="CI3204" s="6">
        <v>96950</v>
      </c>
      <c r="CJ3204" s="10">
        <v>7.84</v>
      </c>
      <c r="CK3204" s="10">
        <v>7.84</v>
      </c>
      <c r="CL3204" s="10">
        <v>11.76</v>
      </c>
      <c r="CM3204" s="10">
        <v>11.76</v>
      </c>
      <c r="CN3204" t="s">
        <v>137</v>
      </c>
      <c r="CO3204" t="s">
        <v>393</v>
      </c>
      <c r="CP3204" t="s">
        <v>138</v>
      </c>
      <c r="CR3204" t="s">
        <v>117</v>
      </c>
      <c r="CS3204" t="s">
        <v>139</v>
      </c>
      <c r="CT3204" t="s">
        <v>140</v>
      </c>
      <c r="CU3204" t="s">
        <v>139</v>
      </c>
      <c r="CV3204" t="s">
        <v>140</v>
      </c>
      <c r="CW3204" t="s">
        <v>139</v>
      </c>
      <c r="CX3204" t="s">
        <v>140</v>
      </c>
      <c r="CY3204" t="s">
        <v>394</v>
      </c>
      <c r="CZ3204" s="8">
        <v>16707890510</v>
      </c>
      <c r="DA3204" t="s">
        <v>5066</v>
      </c>
      <c r="DB3204" t="s">
        <v>1095</v>
      </c>
      <c r="DC3204" t="s">
        <v>139</v>
      </c>
      <c r="DD3204" t="s">
        <v>117</v>
      </c>
    </row>
    <row r="3205" spans="1:114" ht="15" customHeight="1" x14ac:dyDescent="0.35">
      <c r="A3205" t="s">
        <v>11881</v>
      </c>
      <c r="B3205" t="s">
        <v>144</v>
      </c>
      <c r="C3205" s="1">
        <v>45832</v>
      </c>
      <c r="D3205" s="1">
        <v>45883</v>
      </c>
      <c r="E3205" t="s">
        <v>116</v>
      </c>
      <c r="F3205" s="1">
        <v>45929</v>
      </c>
      <c r="G3205" t="s">
        <v>139</v>
      </c>
      <c r="H3205" t="s">
        <v>117</v>
      </c>
      <c r="I3205" t="s">
        <v>117</v>
      </c>
      <c r="J3205" t="s">
        <v>2183</v>
      </c>
      <c r="K3205" t="s">
        <v>140</v>
      </c>
      <c r="L3205" t="s">
        <v>2184</v>
      </c>
      <c r="N3205" t="s">
        <v>136</v>
      </c>
      <c r="O3205" t="s">
        <v>121</v>
      </c>
      <c r="P3205" s="6">
        <v>96950</v>
      </c>
      <c r="Q3205" t="s">
        <v>122</v>
      </c>
      <c r="S3205" s="8">
        <v>16702354000</v>
      </c>
      <c r="U3205" t="s">
        <v>2185</v>
      </c>
      <c r="V3205">
        <v>48819</v>
      </c>
      <c r="W3205" t="s">
        <v>124</v>
      </c>
      <c r="Y3205" t="s">
        <v>2358</v>
      </c>
      <c r="Z3205" t="s">
        <v>2359</v>
      </c>
      <c r="AA3205" t="s">
        <v>2360</v>
      </c>
      <c r="AB3205" t="s">
        <v>128</v>
      </c>
      <c r="AC3205" t="s">
        <v>2361</v>
      </c>
      <c r="AE3205" t="s">
        <v>120</v>
      </c>
      <c r="AF3205" t="s">
        <v>121</v>
      </c>
      <c r="AG3205" s="6">
        <v>96950</v>
      </c>
      <c r="AH3205" t="s">
        <v>122</v>
      </c>
      <c r="AJ3205" s="8">
        <v>16702354000</v>
      </c>
      <c r="AL3205" t="s">
        <v>2189</v>
      </c>
      <c r="BE3205" t="str">
        <f>"37-2011.00"</f>
        <v>37-2011.00</v>
      </c>
      <c r="BF3205" t="s">
        <v>701</v>
      </c>
      <c r="BG3205" t="s">
        <v>10731</v>
      </c>
      <c r="BH3205" t="s">
        <v>2807</v>
      </c>
      <c r="BI3205">
        <v>1</v>
      </c>
      <c r="BJ3205">
        <v>1</v>
      </c>
      <c r="BK3205" s="1">
        <v>45931</v>
      </c>
      <c r="BL3205" s="1">
        <v>47026</v>
      </c>
      <c r="BM3205" s="1">
        <v>45931</v>
      </c>
      <c r="BN3205" s="1">
        <v>47026</v>
      </c>
      <c r="BO3205">
        <v>35</v>
      </c>
      <c r="BP3205">
        <v>6</v>
      </c>
      <c r="BQ3205">
        <v>6</v>
      </c>
      <c r="BR3205">
        <v>6</v>
      </c>
      <c r="BS3205">
        <v>0</v>
      </c>
      <c r="BT3205">
        <v>6</v>
      </c>
      <c r="BU3205">
        <v>6</v>
      </c>
      <c r="BV3205">
        <v>5</v>
      </c>
      <c r="BW3205" t="str">
        <f>"7:00 AM"</f>
        <v>7:00 AM</v>
      </c>
      <c r="BX3205" t="str">
        <f>"1:00 PM"</f>
        <v>1:00 PM</v>
      </c>
      <c r="BY3205" t="s">
        <v>133</v>
      </c>
      <c r="BZ3205">
        <v>0</v>
      </c>
      <c r="CA3205">
        <v>12</v>
      </c>
      <c r="CB3205" t="s">
        <v>117</v>
      </c>
      <c r="CD3205" t="s">
        <v>133</v>
      </c>
      <c r="CE3205" t="s">
        <v>2194</v>
      </c>
      <c r="CF3205" t="s">
        <v>2195</v>
      </c>
      <c r="CG3205" t="s">
        <v>136</v>
      </c>
      <c r="CH3205" t="s">
        <v>121</v>
      </c>
      <c r="CI3205" s="6">
        <v>96950</v>
      </c>
      <c r="CJ3205" s="10">
        <v>8.2899999999999991</v>
      </c>
      <c r="CK3205" s="10">
        <v>8.2899999999999991</v>
      </c>
      <c r="CL3205" s="10">
        <v>12.44</v>
      </c>
      <c r="CM3205" s="10">
        <v>12.44</v>
      </c>
      <c r="CN3205" t="s">
        <v>137</v>
      </c>
      <c r="CP3205" t="s">
        <v>138</v>
      </c>
      <c r="CR3205" t="s">
        <v>117</v>
      </c>
      <c r="CS3205" t="s">
        <v>139</v>
      </c>
      <c r="CT3205" t="s">
        <v>140</v>
      </c>
      <c r="CU3205" t="s">
        <v>139</v>
      </c>
      <c r="CV3205" t="s">
        <v>140</v>
      </c>
      <c r="CW3205" t="s">
        <v>139</v>
      </c>
      <c r="CX3205" t="s">
        <v>140</v>
      </c>
      <c r="CY3205" t="s">
        <v>11882</v>
      </c>
      <c r="CZ3205" s="8">
        <v>16702354000</v>
      </c>
      <c r="DA3205" t="s">
        <v>2189</v>
      </c>
      <c r="DB3205" t="s">
        <v>140</v>
      </c>
      <c r="DC3205" t="s">
        <v>139</v>
      </c>
      <c r="DD3205" t="s">
        <v>117</v>
      </c>
    </row>
    <row r="3206" spans="1:114" ht="15" customHeight="1" x14ac:dyDescent="0.35">
      <c r="A3206" t="s">
        <v>694</v>
      </c>
      <c r="B3206" t="s">
        <v>144</v>
      </c>
      <c r="C3206" s="1">
        <v>45832</v>
      </c>
      <c r="D3206" s="1">
        <v>45883</v>
      </c>
      <c r="E3206" t="s">
        <v>116</v>
      </c>
      <c r="F3206" s="1">
        <v>45990</v>
      </c>
      <c r="G3206" t="s">
        <v>117</v>
      </c>
      <c r="H3206" t="s">
        <v>117</v>
      </c>
      <c r="I3206" t="s">
        <v>117</v>
      </c>
      <c r="J3206" t="s">
        <v>695</v>
      </c>
      <c r="L3206" t="s">
        <v>696</v>
      </c>
      <c r="N3206" t="s">
        <v>136</v>
      </c>
      <c r="O3206" t="s">
        <v>121</v>
      </c>
      <c r="P3206" s="6">
        <v>96950</v>
      </c>
      <c r="Q3206" t="s">
        <v>122</v>
      </c>
      <c r="S3206" s="8">
        <v>16702346445</v>
      </c>
      <c r="T3206">
        <v>2263</v>
      </c>
      <c r="U3206" t="s">
        <v>697</v>
      </c>
      <c r="V3206">
        <v>53111</v>
      </c>
      <c r="W3206" t="s">
        <v>124</v>
      </c>
      <c r="Y3206" t="s">
        <v>698</v>
      </c>
      <c r="Z3206" t="s">
        <v>699</v>
      </c>
      <c r="AB3206" t="s">
        <v>215</v>
      </c>
      <c r="AC3206" t="s">
        <v>696</v>
      </c>
      <c r="AE3206" t="s">
        <v>136</v>
      </c>
      <c r="AF3206" t="s">
        <v>121</v>
      </c>
      <c r="AG3206" s="6">
        <v>96950</v>
      </c>
      <c r="AH3206" t="s">
        <v>122</v>
      </c>
      <c r="AJ3206" s="8">
        <v>16702346445</v>
      </c>
      <c r="AK3206">
        <v>2263</v>
      </c>
      <c r="AL3206" t="s">
        <v>700</v>
      </c>
      <c r="BE3206" t="str">
        <f>"37-2011.00"</f>
        <v>37-2011.00</v>
      </c>
      <c r="BF3206" t="s">
        <v>701</v>
      </c>
      <c r="BG3206" t="s">
        <v>702</v>
      </c>
      <c r="BH3206" t="s">
        <v>703</v>
      </c>
      <c r="BI3206">
        <v>1</v>
      </c>
      <c r="BJ3206">
        <v>1</v>
      </c>
      <c r="BK3206" s="1">
        <v>45992</v>
      </c>
      <c r="BL3206" s="1">
        <v>46356</v>
      </c>
      <c r="BM3206" s="1">
        <v>45992</v>
      </c>
      <c r="BN3206" s="1">
        <v>46356</v>
      </c>
      <c r="BO3206">
        <v>40</v>
      </c>
      <c r="BP3206">
        <v>0</v>
      </c>
      <c r="BQ3206">
        <v>8</v>
      </c>
      <c r="BR3206">
        <v>8</v>
      </c>
      <c r="BS3206">
        <v>8</v>
      </c>
      <c r="BT3206">
        <v>8</v>
      </c>
      <c r="BU3206">
        <v>8</v>
      </c>
      <c r="BV3206">
        <v>0</v>
      </c>
      <c r="BW3206" t="str">
        <f>"8:00 AM"</f>
        <v>8:00 AM</v>
      </c>
      <c r="BX3206" t="str">
        <f>"5:00 PM"</f>
        <v>5:00 PM</v>
      </c>
      <c r="BY3206" t="s">
        <v>133</v>
      </c>
      <c r="BZ3206">
        <v>0</v>
      </c>
      <c r="CA3206">
        <v>6</v>
      </c>
      <c r="CB3206" t="s">
        <v>117</v>
      </c>
      <c r="CD3206" t="s">
        <v>704</v>
      </c>
      <c r="CE3206" t="s">
        <v>696</v>
      </c>
      <c r="CG3206" t="s">
        <v>136</v>
      </c>
      <c r="CH3206" t="s">
        <v>121</v>
      </c>
      <c r="CI3206" s="6">
        <v>96950</v>
      </c>
      <c r="CJ3206" s="10">
        <v>8.2899999999999991</v>
      </c>
      <c r="CK3206" s="10">
        <v>9</v>
      </c>
      <c r="CL3206" s="10">
        <v>12.44</v>
      </c>
      <c r="CM3206" s="10">
        <v>13.5</v>
      </c>
      <c r="CN3206" t="s">
        <v>137</v>
      </c>
      <c r="CO3206" t="s">
        <v>705</v>
      </c>
      <c r="CP3206" t="s">
        <v>138</v>
      </c>
      <c r="CR3206" t="s">
        <v>117</v>
      </c>
      <c r="CS3206" t="s">
        <v>139</v>
      </c>
      <c r="CT3206" t="s">
        <v>140</v>
      </c>
      <c r="CU3206" t="s">
        <v>139</v>
      </c>
      <c r="CV3206" t="s">
        <v>140</v>
      </c>
      <c r="CW3206" t="s">
        <v>139</v>
      </c>
      <c r="CX3206" t="s">
        <v>140</v>
      </c>
      <c r="CY3206" t="s">
        <v>17408</v>
      </c>
      <c r="CZ3206" s="8">
        <v>16702346445</v>
      </c>
      <c r="DA3206" t="s">
        <v>700</v>
      </c>
      <c r="DB3206" t="s">
        <v>140</v>
      </c>
      <c r="DC3206" t="s">
        <v>139</v>
      </c>
      <c r="DD3206" t="s">
        <v>117</v>
      </c>
      <c r="DE3206" t="s">
        <v>698</v>
      </c>
      <c r="DF3206" t="s">
        <v>699</v>
      </c>
      <c r="DH3206" t="s">
        <v>697</v>
      </c>
      <c r="DI3206" t="s">
        <v>695</v>
      </c>
      <c r="DJ3206" t="s">
        <v>140</v>
      </c>
    </row>
    <row r="3207" spans="1:114" ht="15" customHeight="1" x14ac:dyDescent="0.35">
      <c r="A3207" t="s">
        <v>13618</v>
      </c>
      <c r="B3207" t="s">
        <v>144</v>
      </c>
      <c r="C3207" s="1">
        <v>45832</v>
      </c>
      <c r="D3207" s="1">
        <v>45883</v>
      </c>
      <c r="E3207" t="s">
        <v>211</v>
      </c>
      <c r="G3207" t="s">
        <v>117</v>
      </c>
      <c r="H3207" t="s">
        <v>117</v>
      </c>
      <c r="I3207" t="s">
        <v>117</v>
      </c>
      <c r="J3207" t="s">
        <v>13619</v>
      </c>
      <c r="K3207" t="s">
        <v>7587</v>
      </c>
      <c r="L3207" t="s">
        <v>7594</v>
      </c>
      <c r="N3207" t="s">
        <v>120</v>
      </c>
      <c r="O3207" t="s">
        <v>121</v>
      </c>
      <c r="P3207" s="6">
        <v>96950</v>
      </c>
      <c r="Q3207" t="s">
        <v>122</v>
      </c>
      <c r="R3207" t="s">
        <v>11262</v>
      </c>
      <c r="S3207" s="8">
        <v>16702351444</v>
      </c>
      <c r="U3207" t="s">
        <v>7589</v>
      </c>
      <c r="V3207">
        <v>424410</v>
      </c>
      <c r="W3207" t="s">
        <v>124</v>
      </c>
      <c r="Y3207" t="s">
        <v>1701</v>
      </c>
      <c r="Z3207" t="s">
        <v>1737</v>
      </c>
      <c r="AA3207" t="s">
        <v>1738</v>
      </c>
      <c r="AB3207" t="s">
        <v>7590</v>
      </c>
      <c r="AC3207" t="s">
        <v>2739</v>
      </c>
      <c r="AE3207" t="s">
        <v>120</v>
      </c>
      <c r="AF3207" t="s">
        <v>121</v>
      </c>
      <c r="AG3207" s="6">
        <v>96950</v>
      </c>
      <c r="AH3207" t="s">
        <v>122</v>
      </c>
      <c r="AI3207" t="s">
        <v>11262</v>
      </c>
      <c r="AJ3207" s="8">
        <v>16702351444</v>
      </c>
      <c r="AL3207" t="s">
        <v>7591</v>
      </c>
      <c r="BE3207" t="str">
        <f>"13-2011.00"</f>
        <v>13-2011.00</v>
      </c>
      <c r="BF3207" t="s">
        <v>934</v>
      </c>
      <c r="BG3207" t="s">
        <v>13620</v>
      </c>
      <c r="BH3207" t="s">
        <v>2233</v>
      </c>
      <c r="BI3207">
        <v>1</v>
      </c>
      <c r="BJ3207">
        <v>1</v>
      </c>
      <c r="BK3207" s="1">
        <v>45931</v>
      </c>
      <c r="BL3207" s="1">
        <v>46295</v>
      </c>
      <c r="BM3207" s="1">
        <v>45931</v>
      </c>
      <c r="BN3207" s="1">
        <v>46295</v>
      </c>
      <c r="BO3207">
        <v>35</v>
      </c>
      <c r="BP3207">
        <v>0</v>
      </c>
      <c r="BQ3207">
        <v>7</v>
      </c>
      <c r="BR3207">
        <v>7</v>
      </c>
      <c r="BS3207">
        <v>7</v>
      </c>
      <c r="BT3207">
        <v>7</v>
      </c>
      <c r="BU3207">
        <v>7</v>
      </c>
      <c r="BV3207">
        <v>0</v>
      </c>
      <c r="BW3207" t="str">
        <f>"8:00 AM"</f>
        <v>8:00 AM</v>
      </c>
      <c r="BX3207" t="str">
        <f>"4:00 PM"</f>
        <v>4:00 PM</v>
      </c>
      <c r="BY3207" t="s">
        <v>588</v>
      </c>
      <c r="BZ3207">
        <v>0</v>
      </c>
      <c r="CA3207">
        <v>24</v>
      </c>
      <c r="CB3207" t="s">
        <v>139</v>
      </c>
      <c r="CC3207">
        <v>1</v>
      </c>
      <c r="CD3207" s="2" t="s">
        <v>13621</v>
      </c>
      <c r="CE3207" t="s">
        <v>7594</v>
      </c>
      <c r="CG3207" t="s">
        <v>120</v>
      </c>
      <c r="CH3207" t="s">
        <v>121</v>
      </c>
      <c r="CI3207" s="6">
        <v>96950</v>
      </c>
      <c r="CJ3207" s="10">
        <v>17.48</v>
      </c>
      <c r="CK3207" s="10">
        <v>17.48</v>
      </c>
      <c r="CL3207" s="10">
        <v>26.22</v>
      </c>
      <c r="CM3207" s="10">
        <v>26.22</v>
      </c>
      <c r="CN3207" t="s">
        <v>137</v>
      </c>
      <c r="CP3207" t="s">
        <v>138</v>
      </c>
      <c r="CR3207" t="s">
        <v>139</v>
      </c>
      <c r="CS3207" t="s">
        <v>139</v>
      </c>
      <c r="CT3207" t="s">
        <v>139</v>
      </c>
      <c r="CU3207" t="s">
        <v>139</v>
      </c>
      <c r="CV3207" t="s">
        <v>140</v>
      </c>
      <c r="CW3207" t="s">
        <v>139</v>
      </c>
      <c r="CX3207" t="s">
        <v>140</v>
      </c>
      <c r="CY3207" t="s">
        <v>2743</v>
      </c>
      <c r="CZ3207" s="8">
        <v>16702351444</v>
      </c>
      <c r="DA3207" t="s">
        <v>7591</v>
      </c>
      <c r="DB3207" t="s">
        <v>140</v>
      </c>
      <c r="DC3207" t="s">
        <v>139</v>
      </c>
      <c r="DD3207" t="s">
        <v>117</v>
      </c>
    </row>
    <row r="3208" spans="1:114" ht="15" customHeight="1" x14ac:dyDescent="0.35">
      <c r="A3208" t="s">
        <v>16728</v>
      </c>
      <c r="B3208" t="s">
        <v>115</v>
      </c>
      <c r="C3208" s="1">
        <v>45832</v>
      </c>
      <c r="D3208" s="1">
        <v>45883</v>
      </c>
      <c r="E3208" t="s">
        <v>211</v>
      </c>
      <c r="G3208" t="s">
        <v>117</v>
      </c>
      <c r="H3208" t="s">
        <v>117</v>
      </c>
      <c r="I3208" t="s">
        <v>117</v>
      </c>
      <c r="J3208" t="s">
        <v>13607</v>
      </c>
      <c r="K3208" t="s">
        <v>13608</v>
      </c>
      <c r="L3208" t="s">
        <v>13609</v>
      </c>
      <c r="M3208" t="s">
        <v>13610</v>
      </c>
      <c r="N3208" t="s">
        <v>136</v>
      </c>
      <c r="O3208" t="s">
        <v>121</v>
      </c>
      <c r="P3208" s="6">
        <v>96950</v>
      </c>
      <c r="Q3208" t="s">
        <v>122</v>
      </c>
      <c r="R3208" t="s">
        <v>140</v>
      </c>
      <c r="S3208" s="8">
        <v>16702339032</v>
      </c>
      <c r="U3208" t="s">
        <v>1892</v>
      </c>
      <c r="V3208">
        <v>236115</v>
      </c>
      <c r="W3208" t="s">
        <v>124</v>
      </c>
      <c r="Y3208" t="s">
        <v>13611</v>
      </c>
      <c r="Z3208" t="s">
        <v>13612</v>
      </c>
      <c r="AA3208" t="s">
        <v>6447</v>
      </c>
      <c r="AB3208" t="s">
        <v>474</v>
      </c>
      <c r="AC3208" t="s">
        <v>13613</v>
      </c>
      <c r="AD3208" t="s">
        <v>13610</v>
      </c>
      <c r="AE3208" t="s">
        <v>136</v>
      </c>
      <c r="AF3208" t="s">
        <v>121</v>
      </c>
      <c r="AG3208" s="6">
        <v>96950</v>
      </c>
      <c r="AH3208" t="s">
        <v>122</v>
      </c>
      <c r="AJ3208" s="8">
        <v>16702339032</v>
      </c>
      <c r="AL3208" t="s">
        <v>13614</v>
      </c>
      <c r="BE3208" t="str">
        <f>"49-9071.00"</f>
        <v>49-9071.00</v>
      </c>
      <c r="BF3208" t="s">
        <v>156</v>
      </c>
      <c r="BG3208" t="s">
        <v>13615</v>
      </c>
      <c r="BH3208" t="s">
        <v>3221</v>
      </c>
      <c r="BI3208">
        <v>2</v>
      </c>
      <c r="BK3208" s="1">
        <v>45931</v>
      </c>
      <c r="BL3208" s="1">
        <v>46295</v>
      </c>
      <c r="BO3208">
        <v>40</v>
      </c>
      <c r="BP3208">
        <v>0</v>
      </c>
      <c r="BQ3208">
        <v>8</v>
      </c>
      <c r="BR3208">
        <v>8</v>
      </c>
      <c r="BS3208">
        <v>8</v>
      </c>
      <c r="BT3208">
        <v>8</v>
      </c>
      <c r="BU3208">
        <v>8</v>
      </c>
      <c r="BV3208">
        <v>0</v>
      </c>
      <c r="BW3208" t="str">
        <f>"8:00 AM"</f>
        <v>8:00 AM</v>
      </c>
      <c r="BX3208" t="str">
        <f>"5:00 PM"</f>
        <v>5:00 PM</v>
      </c>
      <c r="BY3208" t="s">
        <v>159</v>
      </c>
      <c r="BZ3208">
        <v>0</v>
      </c>
      <c r="CA3208">
        <v>24</v>
      </c>
      <c r="CB3208" t="s">
        <v>117</v>
      </c>
      <c r="CD3208" t="s">
        <v>13616</v>
      </c>
      <c r="CE3208" t="s">
        <v>16729</v>
      </c>
      <c r="CF3208" t="s">
        <v>140</v>
      </c>
      <c r="CG3208" t="s">
        <v>136</v>
      </c>
      <c r="CH3208" t="s">
        <v>121</v>
      </c>
      <c r="CI3208" s="6">
        <v>96950</v>
      </c>
      <c r="CJ3208" s="10">
        <v>9.75</v>
      </c>
      <c r="CK3208" s="10">
        <v>9.75</v>
      </c>
      <c r="CL3208" s="10">
        <v>14.63</v>
      </c>
      <c r="CM3208" s="10">
        <v>14.63</v>
      </c>
      <c r="CN3208" t="s">
        <v>137</v>
      </c>
      <c r="CO3208" t="s">
        <v>140</v>
      </c>
      <c r="CP3208" t="s">
        <v>138</v>
      </c>
      <c r="CR3208" t="s">
        <v>117</v>
      </c>
      <c r="CS3208" t="s">
        <v>139</v>
      </c>
      <c r="CT3208" t="s">
        <v>140</v>
      </c>
      <c r="CU3208" t="s">
        <v>139</v>
      </c>
      <c r="CV3208" t="s">
        <v>140</v>
      </c>
      <c r="CW3208" t="s">
        <v>139</v>
      </c>
      <c r="CX3208" t="s">
        <v>140</v>
      </c>
      <c r="CY3208" t="s">
        <v>1167</v>
      </c>
      <c r="CZ3208" s="8">
        <v>16702339032</v>
      </c>
      <c r="DA3208" t="s">
        <v>13614</v>
      </c>
      <c r="DB3208" t="s">
        <v>309</v>
      </c>
      <c r="DC3208" t="s">
        <v>139</v>
      </c>
      <c r="DD3208" t="s">
        <v>117</v>
      </c>
      <c r="DE3208" t="s">
        <v>1530</v>
      </c>
      <c r="DF3208" t="s">
        <v>1531</v>
      </c>
      <c r="DG3208" t="s">
        <v>1532</v>
      </c>
      <c r="DH3208" t="s">
        <v>16730</v>
      </c>
      <c r="DI3208" t="s">
        <v>1153</v>
      </c>
      <c r="DJ3208" t="s">
        <v>1162</v>
      </c>
    </row>
    <row r="3209" spans="1:114" ht="15" customHeight="1" x14ac:dyDescent="0.35">
      <c r="A3209" t="s">
        <v>13585</v>
      </c>
      <c r="B3209" t="s">
        <v>144</v>
      </c>
      <c r="C3209" s="1">
        <v>45832</v>
      </c>
      <c r="D3209" s="1">
        <v>45883</v>
      </c>
      <c r="E3209" t="s">
        <v>211</v>
      </c>
      <c r="G3209" t="s">
        <v>117</v>
      </c>
      <c r="H3209" t="s">
        <v>117</v>
      </c>
      <c r="I3209" t="s">
        <v>117</v>
      </c>
      <c r="J3209" t="s">
        <v>13586</v>
      </c>
      <c r="K3209" t="s">
        <v>13587</v>
      </c>
      <c r="L3209" t="s">
        <v>1925</v>
      </c>
      <c r="M3209" t="s">
        <v>1926</v>
      </c>
      <c r="N3209" t="s">
        <v>120</v>
      </c>
      <c r="O3209" t="s">
        <v>121</v>
      </c>
      <c r="P3209" s="6">
        <v>96950</v>
      </c>
      <c r="Q3209" t="s">
        <v>122</v>
      </c>
      <c r="S3209" s="8">
        <v>16702332564</v>
      </c>
      <c r="U3209" t="s">
        <v>1927</v>
      </c>
      <c r="V3209">
        <v>621111</v>
      </c>
      <c r="W3209" t="s">
        <v>124</v>
      </c>
      <c r="Y3209" t="s">
        <v>1928</v>
      </c>
      <c r="Z3209" t="s">
        <v>1929</v>
      </c>
      <c r="AB3209" t="s">
        <v>1930</v>
      </c>
      <c r="AC3209" t="s">
        <v>1925</v>
      </c>
      <c r="AD3209" t="s">
        <v>1926</v>
      </c>
      <c r="AE3209" t="s">
        <v>120</v>
      </c>
      <c r="AF3209" t="s">
        <v>121</v>
      </c>
      <c r="AG3209" s="6">
        <v>96950</v>
      </c>
      <c r="AH3209" t="s">
        <v>122</v>
      </c>
      <c r="AJ3209" s="8">
        <v>16702332564</v>
      </c>
      <c r="AL3209" t="s">
        <v>1931</v>
      </c>
      <c r="BE3209" t="str">
        <f>"43-3021.00"</f>
        <v>43-3021.00</v>
      </c>
      <c r="BF3209" t="s">
        <v>1932</v>
      </c>
      <c r="BG3209" t="s">
        <v>13588</v>
      </c>
      <c r="BH3209" t="s">
        <v>1934</v>
      </c>
      <c r="BI3209">
        <v>1</v>
      </c>
      <c r="BJ3209">
        <v>1</v>
      </c>
      <c r="BK3209" s="1">
        <v>45839</v>
      </c>
      <c r="BL3209" s="1">
        <v>46203</v>
      </c>
      <c r="BM3209" s="1">
        <v>45883</v>
      </c>
      <c r="BN3209" s="1">
        <v>46203</v>
      </c>
      <c r="BO3209">
        <v>40</v>
      </c>
      <c r="BP3209">
        <v>0</v>
      </c>
      <c r="BQ3209">
        <v>8</v>
      </c>
      <c r="BR3209">
        <v>8</v>
      </c>
      <c r="BS3209">
        <v>8</v>
      </c>
      <c r="BT3209">
        <v>8</v>
      </c>
      <c r="BU3209">
        <v>8</v>
      </c>
      <c r="BV3209">
        <v>0</v>
      </c>
      <c r="BW3209" t="str">
        <f>"8:00 AM"</f>
        <v>8:00 AM</v>
      </c>
      <c r="BX3209" t="str">
        <f>"5:00 PM"</f>
        <v>5:00 PM</v>
      </c>
      <c r="BY3209" t="s">
        <v>159</v>
      </c>
      <c r="BZ3209">
        <v>0</v>
      </c>
      <c r="CA3209">
        <v>12</v>
      </c>
      <c r="CB3209" t="s">
        <v>117</v>
      </c>
      <c r="CD3209" s="2" t="s">
        <v>13589</v>
      </c>
      <c r="CE3209" t="s">
        <v>1925</v>
      </c>
      <c r="CF3209" t="s">
        <v>1926</v>
      </c>
      <c r="CG3209" t="s">
        <v>120</v>
      </c>
      <c r="CH3209" t="s">
        <v>121</v>
      </c>
      <c r="CI3209" s="6">
        <v>96950</v>
      </c>
      <c r="CJ3209" s="10">
        <v>12.72</v>
      </c>
      <c r="CK3209" s="10">
        <v>12.72</v>
      </c>
      <c r="CL3209" s="10">
        <v>19.079999999999998</v>
      </c>
      <c r="CM3209" s="10">
        <v>19.079999999999998</v>
      </c>
      <c r="CN3209" t="s">
        <v>137</v>
      </c>
      <c r="CO3209" t="s">
        <v>194</v>
      </c>
      <c r="CP3209" t="s">
        <v>138</v>
      </c>
      <c r="CR3209" t="s">
        <v>117</v>
      </c>
      <c r="CS3209" t="s">
        <v>139</v>
      </c>
      <c r="CT3209" t="s">
        <v>140</v>
      </c>
      <c r="CU3209" t="s">
        <v>139</v>
      </c>
      <c r="CV3209" t="s">
        <v>140</v>
      </c>
      <c r="CW3209" t="s">
        <v>139</v>
      </c>
      <c r="CX3209" t="s">
        <v>140</v>
      </c>
      <c r="CY3209" s="2" t="s">
        <v>4479</v>
      </c>
      <c r="CZ3209" s="8">
        <v>16702332564</v>
      </c>
      <c r="DA3209" t="s">
        <v>1931</v>
      </c>
      <c r="DB3209" t="s">
        <v>140</v>
      </c>
      <c r="DC3209" t="s">
        <v>139</v>
      </c>
      <c r="DD3209" t="s">
        <v>117</v>
      </c>
      <c r="DE3209" t="s">
        <v>1928</v>
      </c>
      <c r="DF3209" t="s">
        <v>1929</v>
      </c>
      <c r="DH3209" t="s">
        <v>1927</v>
      </c>
      <c r="DI3209" t="s">
        <v>1924</v>
      </c>
      <c r="DJ3209" t="s">
        <v>1931</v>
      </c>
    </row>
    <row r="3210" spans="1:114" ht="15" customHeight="1" x14ac:dyDescent="0.35">
      <c r="A3210" t="s">
        <v>749</v>
      </c>
      <c r="B3210" t="s">
        <v>144</v>
      </c>
      <c r="C3210" s="1">
        <v>45833</v>
      </c>
      <c r="D3210" s="1">
        <v>45883</v>
      </c>
      <c r="E3210" t="s">
        <v>116</v>
      </c>
      <c r="F3210" s="1">
        <v>45929</v>
      </c>
      <c r="G3210" t="s">
        <v>117</v>
      </c>
      <c r="H3210" t="s">
        <v>117</v>
      </c>
      <c r="I3210" t="s">
        <v>117</v>
      </c>
      <c r="J3210" t="s">
        <v>750</v>
      </c>
      <c r="K3210" t="s">
        <v>751</v>
      </c>
      <c r="L3210" t="s">
        <v>752</v>
      </c>
      <c r="M3210" t="s">
        <v>753</v>
      </c>
      <c r="N3210" t="s">
        <v>120</v>
      </c>
      <c r="O3210" t="s">
        <v>121</v>
      </c>
      <c r="P3210" s="6">
        <v>96950</v>
      </c>
      <c r="Q3210" t="s">
        <v>122</v>
      </c>
      <c r="R3210" t="s">
        <v>652</v>
      </c>
      <c r="S3210" s="8">
        <v>16702341336</v>
      </c>
      <c r="U3210" t="s">
        <v>754</v>
      </c>
      <c r="V3210">
        <v>425120</v>
      </c>
      <c r="W3210" t="s">
        <v>124</v>
      </c>
      <c r="Y3210" t="s">
        <v>755</v>
      </c>
      <c r="Z3210" t="s">
        <v>756</v>
      </c>
      <c r="AA3210" t="s">
        <v>140</v>
      </c>
      <c r="AB3210" t="s">
        <v>657</v>
      </c>
      <c r="AC3210" t="s">
        <v>752</v>
      </c>
      <c r="AD3210" t="s">
        <v>753</v>
      </c>
      <c r="AE3210" t="s">
        <v>120</v>
      </c>
      <c r="AF3210" t="s">
        <v>121</v>
      </c>
      <c r="AG3210" s="6">
        <v>96950</v>
      </c>
      <c r="AH3210" t="s">
        <v>122</v>
      </c>
      <c r="AI3210" t="s">
        <v>652</v>
      </c>
      <c r="AJ3210" s="8">
        <v>16702341336</v>
      </c>
      <c r="AL3210" t="s">
        <v>757</v>
      </c>
      <c r="BE3210" t="str">
        <f>"49-9071.00"</f>
        <v>49-9071.00</v>
      </c>
      <c r="BF3210" t="s">
        <v>156</v>
      </c>
      <c r="BG3210" t="s">
        <v>758</v>
      </c>
      <c r="BH3210" t="s">
        <v>341</v>
      </c>
      <c r="BI3210">
        <v>3</v>
      </c>
      <c r="BJ3210">
        <v>3</v>
      </c>
      <c r="BK3210" s="1">
        <v>45931</v>
      </c>
      <c r="BL3210" s="1">
        <v>46295</v>
      </c>
      <c r="BM3210" s="1">
        <v>45931</v>
      </c>
      <c r="BN3210" s="1">
        <v>46295</v>
      </c>
      <c r="BO3210">
        <v>35</v>
      </c>
      <c r="BP3210">
        <v>0</v>
      </c>
      <c r="BQ3210">
        <v>7</v>
      </c>
      <c r="BR3210">
        <v>7</v>
      </c>
      <c r="BS3210">
        <v>7</v>
      </c>
      <c r="BT3210">
        <v>7</v>
      </c>
      <c r="BU3210">
        <v>7</v>
      </c>
      <c r="BV3210">
        <v>0</v>
      </c>
      <c r="BW3210" t="str">
        <f>"8:00 AM"</f>
        <v>8:00 AM</v>
      </c>
      <c r="BX3210" t="str">
        <f>"4:00 PM"</f>
        <v>4:00 PM</v>
      </c>
      <c r="BY3210" t="s">
        <v>133</v>
      </c>
      <c r="BZ3210">
        <v>0</v>
      </c>
      <c r="CA3210">
        <v>12</v>
      </c>
      <c r="CB3210" t="s">
        <v>117</v>
      </c>
      <c r="CD3210" t="s">
        <v>759</v>
      </c>
      <c r="CE3210" t="s">
        <v>760</v>
      </c>
      <c r="CF3210" t="s">
        <v>570</v>
      </c>
      <c r="CG3210" t="s">
        <v>120</v>
      </c>
      <c r="CH3210" t="s">
        <v>121</v>
      </c>
      <c r="CI3210" s="6">
        <v>96950</v>
      </c>
      <c r="CJ3210" s="10">
        <v>9.75</v>
      </c>
      <c r="CK3210" s="10">
        <v>10</v>
      </c>
      <c r="CL3210" s="10">
        <v>14.62</v>
      </c>
      <c r="CM3210" s="10">
        <v>15</v>
      </c>
      <c r="CN3210" t="s">
        <v>137</v>
      </c>
      <c r="CO3210" t="s">
        <v>140</v>
      </c>
      <c r="CP3210" t="s">
        <v>138</v>
      </c>
      <c r="CR3210" t="s">
        <v>117</v>
      </c>
      <c r="CS3210" t="s">
        <v>139</v>
      </c>
      <c r="CT3210" t="s">
        <v>139</v>
      </c>
      <c r="CU3210" t="s">
        <v>139</v>
      </c>
      <c r="CV3210" t="s">
        <v>140</v>
      </c>
      <c r="CW3210" t="s">
        <v>139</v>
      </c>
      <c r="CX3210" t="s">
        <v>140</v>
      </c>
      <c r="CY3210" t="s">
        <v>664</v>
      </c>
      <c r="CZ3210" s="8">
        <v>16702341336</v>
      </c>
      <c r="DA3210" t="s">
        <v>757</v>
      </c>
      <c r="DB3210" t="s">
        <v>140</v>
      </c>
      <c r="DC3210" t="s">
        <v>139</v>
      </c>
      <c r="DD3210" t="s">
        <v>117</v>
      </c>
    </row>
    <row r="3211" spans="1:114" ht="15" customHeight="1" x14ac:dyDescent="0.35">
      <c r="A3211" t="s">
        <v>5071</v>
      </c>
      <c r="B3211" t="s">
        <v>294</v>
      </c>
      <c r="C3211" s="1">
        <v>45833</v>
      </c>
      <c r="D3211" s="1">
        <v>45883</v>
      </c>
      <c r="E3211" t="s">
        <v>211</v>
      </c>
      <c r="G3211" t="s">
        <v>117</v>
      </c>
      <c r="H3211" t="s">
        <v>117</v>
      </c>
      <c r="I3211" t="s">
        <v>117</v>
      </c>
      <c r="J3211" t="s">
        <v>5072</v>
      </c>
      <c r="K3211" t="s">
        <v>1851</v>
      </c>
      <c r="L3211" t="s">
        <v>1852</v>
      </c>
      <c r="M3211" t="s">
        <v>1853</v>
      </c>
      <c r="N3211" t="s">
        <v>136</v>
      </c>
      <c r="O3211" t="s">
        <v>121</v>
      </c>
      <c r="P3211" s="6">
        <v>96950</v>
      </c>
      <c r="Q3211" t="s">
        <v>122</v>
      </c>
      <c r="S3211" s="8">
        <v>16704833702</v>
      </c>
      <c r="T3211">
        <v>0</v>
      </c>
      <c r="U3211" t="s">
        <v>1854</v>
      </c>
      <c r="V3211">
        <v>42449</v>
      </c>
      <c r="W3211" t="s">
        <v>124</v>
      </c>
      <c r="Y3211" t="s">
        <v>1855</v>
      </c>
      <c r="Z3211" t="s">
        <v>1856</v>
      </c>
      <c r="AB3211" t="s">
        <v>237</v>
      </c>
      <c r="AC3211" t="s">
        <v>1852</v>
      </c>
      <c r="AD3211" t="s">
        <v>1853</v>
      </c>
      <c r="AE3211" t="s">
        <v>136</v>
      </c>
      <c r="AF3211" t="s">
        <v>121</v>
      </c>
      <c r="AG3211" s="6">
        <v>96950</v>
      </c>
      <c r="AH3211" t="s">
        <v>122</v>
      </c>
      <c r="AJ3211" s="8">
        <v>16704833702</v>
      </c>
      <c r="AK3211">
        <v>0</v>
      </c>
      <c r="AL3211" t="s">
        <v>1857</v>
      </c>
      <c r="BE3211" t="str">
        <f>"53-3031.00"</f>
        <v>53-3031.00</v>
      </c>
      <c r="BF3211" t="s">
        <v>406</v>
      </c>
      <c r="BG3211" t="s">
        <v>1858</v>
      </c>
      <c r="BH3211" t="s">
        <v>5073</v>
      </c>
      <c r="BI3211">
        <v>2</v>
      </c>
      <c r="BJ3211">
        <v>1</v>
      </c>
      <c r="BK3211" s="1">
        <v>45953</v>
      </c>
      <c r="BL3211" s="1">
        <v>46317</v>
      </c>
      <c r="BM3211" s="1">
        <v>45953</v>
      </c>
      <c r="BN3211" s="1">
        <v>46317</v>
      </c>
      <c r="BO3211">
        <v>40</v>
      </c>
      <c r="BP3211">
        <v>0</v>
      </c>
      <c r="BQ3211">
        <v>8</v>
      </c>
      <c r="BR3211">
        <v>8</v>
      </c>
      <c r="BS3211">
        <v>8</v>
      </c>
      <c r="BT3211">
        <v>8</v>
      </c>
      <c r="BU3211">
        <v>8</v>
      </c>
      <c r="BV3211">
        <v>0</v>
      </c>
      <c r="BW3211" t="str">
        <f>"8:00 AM"</f>
        <v>8:00 AM</v>
      </c>
      <c r="BX3211" t="str">
        <f>"5:00 PM"</f>
        <v>5:00 PM</v>
      </c>
      <c r="BY3211" t="s">
        <v>159</v>
      </c>
      <c r="BZ3211">
        <v>0</v>
      </c>
      <c r="CA3211">
        <v>12</v>
      </c>
      <c r="CB3211" t="s">
        <v>117</v>
      </c>
      <c r="CD3211" t="s">
        <v>1859</v>
      </c>
      <c r="CE3211" t="s">
        <v>1852</v>
      </c>
      <c r="CF3211" t="s">
        <v>1853</v>
      </c>
      <c r="CG3211" t="s">
        <v>136</v>
      </c>
      <c r="CH3211" t="s">
        <v>121</v>
      </c>
      <c r="CI3211" s="6">
        <v>96950</v>
      </c>
      <c r="CJ3211" s="10">
        <v>8.34</v>
      </c>
      <c r="CK3211" s="10">
        <v>8.34</v>
      </c>
      <c r="CL3211" s="10">
        <v>12.51</v>
      </c>
      <c r="CM3211" s="10">
        <v>12.51</v>
      </c>
      <c r="CN3211" t="s">
        <v>137</v>
      </c>
      <c r="CO3211" t="s">
        <v>140</v>
      </c>
      <c r="CP3211" t="s">
        <v>138</v>
      </c>
      <c r="CR3211" t="s">
        <v>117</v>
      </c>
      <c r="CS3211" t="s">
        <v>139</v>
      </c>
      <c r="CT3211" t="s">
        <v>140</v>
      </c>
      <c r="CU3211" t="s">
        <v>139</v>
      </c>
      <c r="CV3211" t="s">
        <v>140</v>
      </c>
      <c r="CW3211" t="s">
        <v>139</v>
      </c>
      <c r="CX3211" t="s">
        <v>140</v>
      </c>
      <c r="CY3211" t="s">
        <v>1860</v>
      </c>
      <c r="CZ3211" s="8">
        <v>16702873347</v>
      </c>
      <c r="DA3211" t="s">
        <v>1857</v>
      </c>
      <c r="DB3211" t="s">
        <v>140</v>
      </c>
      <c r="DC3211" t="s">
        <v>139</v>
      </c>
      <c r="DD3211" t="s">
        <v>117</v>
      </c>
    </row>
    <row r="3212" spans="1:114" ht="15" customHeight="1" x14ac:dyDescent="0.35">
      <c r="A3212" t="s">
        <v>516</v>
      </c>
      <c r="B3212" t="s">
        <v>115</v>
      </c>
      <c r="C3212" s="1">
        <v>45854</v>
      </c>
      <c r="D3212" s="1">
        <v>45883</v>
      </c>
      <c r="E3212" t="s">
        <v>211</v>
      </c>
      <c r="G3212" t="s">
        <v>117</v>
      </c>
      <c r="H3212" t="s">
        <v>117</v>
      </c>
      <c r="I3212" t="s">
        <v>117</v>
      </c>
      <c r="J3212" t="s">
        <v>517</v>
      </c>
      <c r="L3212" t="s">
        <v>518</v>
      </c>
      <c r="M3212" t="s">
        <v>519</v>
      </c>
      <c r="N3212" t="s">
        <v>120</v>
      </c>
      <c r="O3212" t="s">
        <v>121</v>
      </c>
      <c r="P3212" s="6">
        <v>96950</v>
      </c>
      <c r="Q3212" t="s">
        <v>122</v>
      </c>
      <c r="S3212" s="8">
        <v>16709892747</v>
      </c>
      <c r="U3212" t="s">
        <v>520</v>
      </c>
      <c r="V3212">
        <v>455219</v>
      </c>
      <c r="W3212" t="s">
        <v>124</v>
      </c>
      <c r="Y3212" t="s">
        <v>521</v>
      </c>
      <c r="Z3212" t="s">
        <v>522</v>
      </c>
      <c r="AA3212" t="s">
        <v>523</v>
      </c>
      <c r="AB3212" t="s">
        <v>524</v>
      </c>
      <c r="AC3212" t="s">
        <v>518</v>
      </c>
      <c r="AD3212" t="s">
        <v>519</v>
      </c>
      <c r="AE3212" t="s">
        <v>120</v>
      </c>
      <c r="AF3212" t="s">
        <v>121</v>
      </c>
      <c r="AG3212" s="6">
        <v>96950</v>
      </c>
      <c r="AH3212" t="s">
        <v>122</v>
      </c>
      <c r="AJ3212" s="8">
        <v>16709892747</v>
      </c>
      <c r="AL3212" t="s">
        <v>525</v>
      </c>
      <c r="BE3212" t="str">
        <f>"51-9071.00"</f>
        <v>51-9071.00</v>
      </c>
      <c r="BF3212" t="s">
        <v>526</v>
      </c>
      <c r="BG3212" t="s">
        <v>527</v>
      </c>
      <c r="BH3212" t="s">
        <v>528</v>
      </c>
      <c r="BI3212">
        <v>1</v>
      </c>
      <c r="BK3212" s="1">
        <v>45962</v>
      </c>
      <c r="BL3212" s="1">
        <v>46326</v>
      </c>
      <c r="BO3212">
        <v>35</v>
      </c>
      <c r="BP3212">
        <v>0</v>
      </c>
      <c r="BQ3212">
        <v>7</v>
      </c>
      <c r="BR3212">
        <v>7</v>
      </c>
      <c r="BS3212">
        <v>7</v>
      </c>
      <c r="BT3212">
        <v>7</v>
      </c>
      <c r="BU3212">
        <v>7</v>
      </c>
      <c r="BV3212">
        <v>0</v>
      </c>
      <c r="BW3212" t="str">
        <f>"8:00 AM"</f>
        <v>8:00 AM</v>
      </c>
      <c r="BX3212" t="str">
        <f>"7:00 PM"</f>
        <v>7:00 PM</v>
      </c>
      <c r="BY3212" t="s">
        <v>133</v>
      </c>
      <c r="BZ3212">
        <v>0</v>
      </c>
      <c r="CA3212">
        <v>24</v>
      </c>
      <c r="CB3212" t="s">
        <v>117</v>
      </c>
      <c r="CD3212" t="s">
        <v>529</v>
      </c>
      <c r="CE3212" t="s">
        <v>530</v>
      </c>
      <c r="CF3212" t="s">
        <v>531</v>
      </c>
      <c r="CG3212" t="s">
        <v>120</v>
      </c>
      <c r="CH3212" t="s">
        <v>121</v>
      </c>
      <c r="CI3212" s="6">
        <v>96950</v>
      </c>
      <c r="CJ3212" s="10">
        <v>9.57</v>
      </c>
      <c r="CK3212" s="10">
        <v>9.57</v>
      </c>
      <c r="CL3212" s="10">
        <v>0</v>
      </c>
      <c r="CM3212" s="10">
        <v>0</v>
      </c>
      <c r="CN3212" t="s">
        <v>137</v>
      </c>
      <c r="CO3212" t="s">
        <v>140</v>
      </c>
      <c r="CP3212" t="s">
        <v>138</v>
      </c>
      <c r="CR3212" t="s">
        <v>117</v>
      </c>
      <c r="CS3212" t="s">
        <v>139</v>
      </c>
      <c r="CT3212" t="s">
        <v>140</v>
      </c>
      <c r="CU3212" t="s">
        <v>140</v>
      </c>
      <c r="CV3212" t="s">
        <v>140</v>
      </c>
      <c r="CW3212" t="s">
        <v>139</v>
      </c>
      <c r="CX3212" t="s">
        <v>140</v>
      </c>
      <c r="CY3212" t="s">
        <v>164</v>
      </c>
      <c r="CZ3212" s="8">
        <v>16709892747</v>
      </c>
      <c r="DA3212" t="s">
        <v>532</v>
      </c>
      <c r="DB3212" t="s">
        <v>140</v>
      </c>
      <c r="DC3212" t="s">
        <v>139</v>
      </c>
      <c r="DD3212" t="s">
        <v>117</v>
      </c>
    </row>
    <row r="3213" spans="1:114" ht="15" customHeight="1" x14ac:dyDescent="0.35">
      <c r="A3213" t="s">
        <v>11839</v>
      </c>
      <c r="B3213" t="s">
        <v>115</v>
      </c>
      <c r="C3213" s="1">
        <v>45854</v>
      </c>
      <c r="D3213" s="1">
        <v>45883</v>
      </c>
      <c r="E3213" t="s">
        <v>211</v>
      </c>
      <c r="G3213" t="s">
        <v>117</v>
      </c>
      <c r="H3213" t="s">
        <v>117</v>
      </c>
      <c r="I3213" t="s">
        <v>117</v>
      </c>
      <c r="J3213" t="s">
        <v>517</v>
      </c>
      <c r="L3213" t="s">
        <v>518</v>
      </c>
      <c r="M3213" t="s">
        <v>519</v>
      </c>
      <c r="N3213" t="s">
        <v>120</v>
      </c>
      <c r="O3213" t="s">
        <v>121</v>
      </c>
      <c r="P3213" s="6">
        <v>96950</v>
      </c>
      <c r="Q3213" t="s">
        <v>122</v>
      </c>
      <c r="S3213" s="8">
        <v>16709892747</v>
      </c>
      <c r="U3213" t="s">
        <v>520</v>
      </c>
      <c r="V3213">
        <v>722515</v>
      </c>
      <c r="W3213" t="s">
        <v>124</v>
      </c>
      <c r="Y3213" t="s">
        <v>521</v>
      </c>
      <c r="Z3213" t="s">
        <v>522</v>
      </c>
      <c r="AA3213" t="s">
        <v>523</v>
      </c>
      <c r="AB3213" t="s">
        <v>524</v>
      </c>
      <c r="AC3213" t="s">
        <v>518</v>
      </c>
      <c r="AD3213" t="s">
        <v>519</v>
      </c>
      <c r="AE3213" t="s">
        <v>120</v>
      </c>
      <c r="AF3213" t="s">
        <v>121</v>
      </c>
      <c r="AG3213" s="6">
        <v>96950</v>
      </c>
      <c r="AH3213" t="s">
        <v>122</v>
      </c>
      <c r="AJ3213" s="8">
        <v>16709892747</v>
      </c>
      <c r="AL3213" t="s">
        <v>525</v>
      </c>
      <c r="BE3213" t="str">
        <f>"37-2011.00"</f>
        <v>37-2011.00</v>
      </c>
      <c r="BF3213" t="s">
        <v>701</v>
      </c>
      <c r="BG3213" t="s">
        <v>11825</v>
      </c>
      <c r="BH3213" t="s">
        <v>8493</v>
      </c>
      <c r="BI3213">
        <v>2</v>
      </c>
      <c r="BK3213" s="1">
        <v>45962</v>
      </c>
      <c r="BL3213" s="1">
        <v>46326</v>
      </c>
      <c r="BO3213">
        <v>35</v>
      </c>
      <c r="BP3213">
        <v>0</v>
      </c>
      <c r="BQ3213">
        <v>7</v>
      </c>
      <c r="BR3213">
        <v>7</v>
      </c>
      <c r="BS3213">
        <v>7</v>
      </c>
      <c r="BT3213">
        <v>7</v>
      </c>
      <c r="BU3213">
        <v>7</v>
      </c>
      <c r="BV3213">
        <v>0</v>
      </c>
      <c r="BW3213" t="str">
        <f>"6:00 AM"</f>
        <v>6:00 AM</v>
      </c>
      <c r="BX3213" t="str">
        <f>"8:00 PM"</f>
        <v>8:00 PM</v>
      </c>
      <c r="BY3213" t="s">
        <v>133</v>
      </c>
      <c r="BZ3213">
        <v>0</v>
      </c>
      <c r="CA3213">
        <v>12</v>
      </c>
      <c r="CB3213" t="s">
        <v>117</v>
      </c>
      <c r="CD3213" t="s">
        <v>11826</v>
      </c>
      <c r="CE3213" t="s">
        <v>530</v>
      </c>
      <c r="CF3213" t="s">
        <v>531</v>
      </c>
      <c r="CG3213" t="s">
        <v>120</v>
      </c>
      <c r="CH3213" t="s">
        <v>121</v>
      </c>
      <c r="CI3213" s="6">
        <v>96950</v>
      </c>
      <c r="CJ3213" s="10">
        <v>8.2899999999999991</v>
      </c>
      <c r="CK3213" s="10">
        <v>8.2899999999999991</v>
      </c>
      <c r="CL3213" s="10">
        <v>0</v>
      </c>
      <c r="CM3213" s="10">
        <v>0</v>
      </c>
      <c r="CN3213" t="s">
        <v>137</v>
      </c>
      <c r="CO3213" t="s">
        <v>140</v>
      </c>
      <c r="CP3213" t="s">
        <v>138</v>
      </c>
      <c r="CR3213" t="s">
        <v>117</v>
      </c>
      <c r="CS3213" t="s">
        <v>139</v>
      </c>
      <c r="CT3213" t="s">
        <v>140</v>
      </c>
      <c r="CU3213" t="s">
        <v>140</v>
      </c>
      <c r="CV3213" t="s">
        <v>140</v>
      </c>
      <c r="CW3213" t="s">
        <v>139</v>
      </c>
      <c r="CX3213" t="s">
        <v>140</v>
      </c>
      <c r="CY3213" t="s">
        <v>140</v>
      </c>
      <c r="CZ3213" s="8">
        <v>16709892747</v>
      </c>
      <c r="DA3213" t="s">
        <v>532</v>
      </c>
      <c r="DB3213" t="s">
        <v>140</v>
      </c>
      <c r="DC3213" t="s">
        <v>139</v>
      </c>
      <c r="DD3213" t="s">
        <v>117</v>
      </c>
    </row>
    <row r="3214" spans="1:114" ht="15" customHeight="1" x14ac:dyDescent="0.35">
      <c r="A3214" t="s">
        <v>15091</v>
      </c>
      <c r="B3214" t="s">
        <v>278</v>
      </c>
      <c r="C3214" s="1">
        <v>45869</v>
      </c>
      <c r="D3214" s="1">
        <v>45883</v>
      </c>
      <c r="E3214" t="s">
        <v>116</v>
      </c>
      <c r="F3214" s="1">
        <v>45929</v>
      </c>
      <c r="G3214" t="s">
        <v>117</v>
      </c>
      <c r="H3214" t="s">
        <v>117</v>
      </c>
      <c r="I3214" t="s">
        <v>117</v>
      </c>
      <c r="J3214" t="s">
        <v>4960</v>
      </c>
      <c r="K3214" t="s">
        <v>4961</v>
      </c>
      <c r="L3214" t="s">
        <v>4962</v>
      </c>
      <c r="N3214" t="s">
        <v>136</v>
      </c>
      <c r="O3214" t="s">
        <v>121</v>
      </c>
      <c r="P3214" s="6">
        <v>96950</v>
      </c>
      <c r="Q3214" t="s">
        <v>122</v>
      </c>
      <c r="S3214" s="8">
        <v>16702870701</v>
      </c>
      <c r="U3214" t="s">
        <v>4851</v>
      </c>
      <c r="V3214">
        <v>624410</v>
      </c>
      <c r="W3214" t="s">
        <v>124</v>
      </c>
      <c r="Y3214" t="s">
        <v>1632</v>
      </c>
      <c r="Z3214" t="s">
        <v>4963</v>
      </c>
      <c r="AA3214" t="s">
        <v>4964</v>
      </c>
      <c r="AB3214" t="s">
        <v>4965</v>
      </c>
      <c r="AC3214" t="s">
        <v>4962</v>
      </c>
      <c r="AE3214" t="s">
        <v>136</v>
      </c>
      <c r="AF3214" t="s">
        <v>121</v>
      </c>
      <c r="AG3214" s="6">
        <v>96950</v>
      </c>
      <c r="AH3214" t="s">
        <v>122</v>
      </c>
      <c r="AJ3214" s="8">
        <v>16702870701</v>
      </c>
      <c r="AL3214" t="s">
        <v>4861</v>
      </c>
      <c r="BE3214" t="str">
        <f>"39-9011.00"</f>
        <v>39-9011.00</v>
      </c>
      <c r="BF3214" t="s">
        <v>614</v>
      </c>
      <c r="BG3214" t="s">
        <v>9850</v>
      </c>
      <c r="BH3214" t="s">
        <v>614</v>
      </c>
      <c r="BI3214">
        <v>7</v>
      </c>
      <c r="BK3214" s="1">
        <v>45931</v>
      </c>
      <c r="BL3214" s="1">
        <v>46295</v>
      </c>
      <c r="BO3214">
        <v>35</v>
      </c>
      <c r="BP3214">
        <v>0</v>
      </c>
      <c r="BQ3214">
        <v>7</v>
      </c>
      <c r="BR3214">
        <v>7</v>
      </c>
      <c r="BS3214">
        <v>7</v>
      </c>
      <c r="BT3214">
        <v>7</v>
      </c>
      <c r="BU3214">
        <v>7</v>
      </c>
      <c r="BV3214">
        <v>0</v>
      </c>
      <c r="BW3214" t="str">
        <f>"8:00 PM"</f>
        <v>8:00 PM</v>
      </c>
      <c r="BX3214" t="str">
        <f>"4:00 PM"</f>
        <v>4:00 PM</v>
      </c>
      <c r="BY3214" t="s">
        <v>159</v>
      </c>
      <c r="BZ3214">
        <v>0</v>
      </c>
      <c r="CA3214">
        <v>12</v>
      </c>
      <c r="CB3214" t="s">
        <v>117</v>
      </c>
      <c r="CD3214" t="s">
        <v>15092</v>
      </c>
      <c r="CE3214" t="s">
        <v>4968</v>
      </c>
      <c r="CF3214" t="s">
        <v>1353</v>
      </c>
      <c r="CG3214" t="s">
        <v>136</v>
      </c>
      <c r="CH3214" t="s">
        <v>121</v>
      </c>
      <c r="CI3214" s="6">
        <v>96950</v>
      </c>
      <c r="CJ3214" s="10">
        <v>7.81</v>
      </c>
      <c r="CK3214" s="10">
        <v>7.81</v>
      </c>
      <c r="CL3214" s="10">
        <v>11.72</v>
      </c>
      <c r="CM3214" s="10">
        <v>11.72</v>
      </c>
      <c r="CN3214" t="s">
        <v>137</v>
      </c>
      <c r="CP3214" t="s">
        <v>138</v>
      </c>
      <c r="CR3214" t="s">
        <v>117</v>
      </c>
      <c r="CS3214" t="s">
        <v>139</v>
      </c>
      <c r="CT3214" t="s">
        <v>140</v>
      </c>
      <c r="CU3214" t="s">
        <v>139</v>
      </c>
      <c r="CV3214" t="s">
        <v>140</v>
      </c>
      <c r="CW3214" t="s">
        <v>139</v>
      </c>
      <c r="CX3214" t="s">
        <v>140</v>
      </c>
      <c r="CY3214" s="2" t="s">
        <v>15093</v>
      </c>
      <c r="CZ3214" s="8">
        <v>16702870701</v>
      </c>
      <c r="DA3214" t="s">
        <v>4861</v>
      </c>
      <c r="DB3214" t="s">
        <v>140</v>
      </c>
      <c r="DC3214" t="s">
        <v>139</v>
      </c>
      <c r="DD3214" t="s">
        <v>117</v>
      </c>
    </row>
    <row r="3215" spans="1:114" ht="15" customHeight="1" x14ac:dyDescent="0.35">
      <c r="A3215" t="s">
        <v>4969</v>
      </c>
      <c r="B3215" t="s">
        <v>166</v>
      </c>
      <c r="C3215" s="1">
        <v>45820</v>
      </c>
      <c r="D3215" s="1">
        <v>45884</v>
      </c>
      <c r="E3215" t="s">
        <v>211</v>
      </c>
      <c r="G3215" t="s">
        <v>117</v>
      </c>
      <c r="H3215" t="s">
        <v>117</v>
      </c>
      <c r="I3215" t="s">
        <v>117</v>
      </c>
      <c r="J3215" t="s">
        <v>1110</v>
      </c>
      <c r="K3215" t="s">
        <v>1111</v>
      </c>
      <c r="L3215" t="s">
        <v>1112</v>
      </c>
      <c r="N3215" t="s">
        <v>136</v>
      </c>
      <c r="O3215" t="s">
        <v>121</v>
      </c>
      <c r="P3215" s="6">
        <v>96950</v>
      </c>
      <c r="Q3215" t="s">
        <v>122</v>
      </c>
      <c r="S3215" s="8">
        <v>16703227251</v>
      </c>
      <c r="U3215" t="s">
        <v>1113</v>
      </c>
      <c r="V3215">
        <v>336612</v>
      </c>
      <c r="W3215" t="s">
        <v>124</v>
      </c>
      <c r="Y3215" t="s">
        <v>1114</v>
      </c>
      <c r="Z3215" t="s">
        <v>1115</v>
      </c>
      <c r="AA3215" t="s">
        <v>1116</v>
      </c>
      <c r="AB3215" t="s">
        <v>2006</v>
      </c>
      <c r="AC3215" t="s">
        <v>2007</v>
      </c>
      <c r="AD3215" t="s">
        <v>2008</v>
      </c>
      <c r="AE3215" t="s">
        <v>136</v>
      </c>
      <c r="AF3215" t="s">
        <v>121</v>
      </c>
      <c r="AG3215" s="6">
        <v>96950</v>
      </c>
      <c r="AH3215" t="s">
        <v>122</v>
      </c>
      <c r="AJ3215" s="8">
        <v>16703227251</v>
      </c>
      <c r="AL3215" t="s">
        <v>1118</v>
      </c>
      <c r="BE3215" t="str">
        <f>"49-9071.00"</f>
        <v>49-9071.00</v>
      </c>
      <c r="BF3215" t="s">
        <v>156</v>
      </c>
      <c r="BG3215" t="s">
        <v>2009</v>
      </c>
      <c r="BH3215" t="s">
        <v>2010</v>
      </c>
      <c r="BI3215">
        <v>5</v>
      </c>
      <c r="BK3215" s="1">
        <v>45962</v>
      </c>
      <c r="BL3215" s="1">
        <v>46326</v>
      </c>
      <c r="BO3215">
        <v>40</v>
      </c>
      <c r="BP3215">
        <v>0</v>
      </c>
      <c r="BQ3215">
        <v>8</v>
      </c>
      <c r="BR3215">
        <v>8</v>
      </c>
      <c r="BS3215">
        <v>8</v>
      </c>
      <c r="BT3215">
        <v>8</v>
      </c>
      <c r="BU3215">
        <v>8</v>
      </c>
      <c r="BV3215">
        <v>0</v>
      </c>
      <c r="BW3215" t="str">
        <f>"7:30 AM"</f>
        <v>7:30 AM</v>
      </c>
      <c r="BX3215" t="str">
        <f>"4:30 PM"</f>
        <v>4:30 PM</v>
      </c>
      <c r="BY3215" t="s">
        <v>159</v>
      </c>
      <c r="BZ3215">
        <v>0</v>
      </c>
      <c r="CA3215">
        <v>12</v>
      </c>
      <c r="CB3215" t="s">
        <v>117</v>
      </c>
      <c r="CD3215" t="s">
        <v>4970</v>
      </c>
      <c r="CE3215" t="s">
        <v>2012</v>
      </c>
      <c r="CG3215" t="s">
        <v>120</v>
      </c>
      <c r="CH3215" t="s">
        <v>121</v>
      </c>
      <c r="CI3215" s="6">
        <v>96950</v>
      </c>
      <c r="CJ3215" s="10">
        <v>9.75</v>
      </c>
      <c r="CK3215" s="10">
        <v>9.75</v>
      </c>
      <c r="CL3215" s="10">
        <v>0</v>
      </c>
      <c r="CM3215" s="10">
        <v>0</v>
      </c>
      <c r="CN3215" t="s">
        <v>137</v>
      </c>
      <c r="CO3215" t="s">
        <v>194</v>
      </c>
      <c r="CP3215" t="s">
        <v>138</v>
      </c>
      <c r="CR3215" t="s">
        <v>117</v>
      </c>
      <c r="CS3215" t="s">
        <v>139</v>
      </c>
      <c r="CT3215" t="s">
        <v>140</v>
      </c>
      <c r="CU3215" t="s">
        <v>140</v>
      </c>
      <c r="CV3215" t="s">
        <v>140</v>
      </c>
      <c r="CW3215" t="s">
        <v>139</v>
      </c>
      <c r="CX3215" t="s">
        <v>140</v>
      </c>
      <c r="CY3215" t="s">
        <v>2013</v>
      </c>
      <c r="CZ3215" s="8">
        <v>16703227251</v>
      </c>
      <c r="DA3215" t="s">
        <v>1118</v>
      </c>
      <c r="DB3215" t="s">
        <v>140</v>
      </c>
      <c r="DC3215" t="s">
        <v>139</v>
      </c>
      <c r="DD3215" t="s">
        <v>117</v>
      </c>
    </row>
    <row r="3216" spans="1:114" ht="15" customHeight="1" x14ac:dyDescent="0.35">
      <c r="A3216" t="s">
        <v>11923</v>
      </c>
      <c r="B3216" t="s">
        <v>166</v>
      </c>
      <c r="C3216" s="1">
        <v>45831</v>
      </c>
      <c r="D3216" s="1">
        <v>45884</v>
      </c>
      <c r="E3216" t="s">
        <v>211</v>
      </c>
      <c r="G3216" t="s">
        <v>117</v>
      </c>
      <c r="H3216" t="s">
        <v>117</v>
      </c>
      <c r="I3216" t="s">
        <v>117</v>
      </c>
      <c r="J3216" t="s">
        <v>11924</v>
      </c>
      <c r="K3216" t="s">
        <v>11925</v>
      </c>
      <c r="L3216" t="s">
        <v>11926</v>
      </c>
      <c r="N3216" t="s">
        <v>120</v>
      </c>
      <c r="O3216" t="s">
        <v>121</v>
      </c>
      <c r="P3216" s="6">
        <v>96950</v>
      </c>
      <c r="Q3216" t="s">
        <v>122</v>
      </c>
      <c r="S3216" s="8">
        <v>16702856134</v>
      </c>
      <c r="U3216" t="s">
        <v>11927</v>
      </c>
      <c r="V3216">
        <v>72251</v>
      </c>
      <c r="W3216" t="s">
        <v>124</v>
      </c>
      <c r="Y3216" t="s">
        <v>1999</v>
      </c>
      <c r="Z3216" t="s">
        <v>11928</v>
      </c>
      <c r="AB3216" t="s">
        <v>154</v>
      </c>
      <c r="AC3216" t="s">
        <v>11926</v>
      </c>
      <c r="AE3216" t="s">
        <v>120</v>
      </c>
      <c r="AF3216" t="s">
        <v>121</v>
      </c>
      <c r="AG3216" s="6">
        <v>96950</v>
      </c>
      <c r="AH3216" t="s">
        <v>122</v>
      </c>
      <c r="AJ3216" s="8">
        <v>16702856134</v>
      </c>
      <c r="AL3216" t="s">
        <v>11929</v>
      </c>
      <c r="BE3216" t="str">
        <f>"35-2014.00"</f>
        <v>35-2014.00</v>
      </c>
      <c r="BF3216" t="s">
        <v>191</v>
      </c>
      <c r="BG3216" t="s">
        <v>11930</v>
      </c>
      <c r="BH3216" t="s">
        <v>193</v>
      </c>
      <c r="BI3216">
        <v>3</v>
      </c>
      <c r="BK3216" s="1">
        <v>45901</v>
      </c>
      <c r="BL3216" s="1">
        <v>46264</v>
      </c>
      <c r="BO3216">
        <v>36</v>
      </c>
      <c r="BP3216">
        <v>0</v>
      </c>
      <c r="BQ3216">
        <v>6</v>
      </c>
      <c r="BR3216">
        <v>6</v>
      </c>
      <c r="BS3216">
        <v>6</v>
      </c>
      <c r="BT3216">
        <v>6</v>
      </c>
      <c r="BU3216">
        <v>6</v>
      </c>
      <c r="BV3216">
        <v>6</v>
      </c>
      <c r="BW3216" t="str">
        <f>"10:00 AM"</f>
        <v>10:00 AM</v>
      </c>
      <c r="BX3216" t="str">
        <f>"5:00 PM"</f>
        <v>5:00 PM</v>
      </c>
      <c r="BY3216" t="s">
        <v>133</v>
      </c>
      <c r="BZ3216">
        <v>0</v>
      </c>
      <c r="CA3216">
        <v>12</v>
      </c>
      <c r="CB3216" t="s">
        <v>117</v>
      </c>
      <c r="CD3216" t="s">
        <v>11931</v>
      </c>
      <c r="CE3216" t="s">
        <v>11926</v>
      </c>
      <c r="CG3216" t="s">
        <v>120</v>
      </c>
      <c r="CH3216" t="s">
        <v>121</v>
      </c>
      <c r="CI3216" s="6">
        <v>96950</v>
      </c>
      <c r="CJ3216" s="10">
        <v>8.83</v>
      </c>
      <c r="CK3216" s="10">
        <v>9</v>
      </c>
      <c r="CL3216" s="10">
        <v>13.25</v>
      </c>
      <c r="CM3216" s="10">
        <v>13.5</v>
      </c>
      <c r="CN3216" t="s">
        <v>137</v>
      </c>
      <c r="CP3216" t="s">
        <v>138</v>
      </c>
      <c r="CR3216" t="s">
        <v>117</v>
      </c>
      <c r="CS3216" t="s">
        <v>139</v>
      </c>
      <c r="CT3216" t="s">
        <v>140</v>
      </c>
      <c r="CU3216" t="s">
        <v>139</v>
      </c>
      <c r="CV3216" t="s">
        <v>140</v>
      </c>
      <c r="CW3216" t="s">
        <v>139</v>
      </c>
      <c r="CX3216" t="s">
        <v>140</v>
      </c>
      <c r="CY3216" t="s">
        <v>10089</v>
      </c>
      <c r="CZ3216" s="8">
        <v>16702856134</v>
      </c>
      <c r="DA3216" t="s">
        <v>11932</v>
      </c>
      <c r="DB3216" t="s">
        <v>140</v>
      </c>
      <c r="DC3216" t="s">
        <v>139</v>
      </c>
      <c r="DD3216" t="s">
        <v>117</v>
      </c>
    </row>
    <row r="3217" spans="1:114" ht="15" customHeight="1" x14ac:dyDescent="0.35">
      <c r="A3217" t="s">
        <v>4984</v>
      </c>
      <c r="B3217" t="s">
        <v>166</v>
      </c>
      <c r="C3217" s="1">
        <v>45833</v>
      </c>
      <c r="D3217" s="1">
        <v>45884</v>
      </c>
      <c r="E3217" t="s">
        <v>211</v>
      </c>
      <c r="G3217" t="s">
        <v>117</v>
      </c>
      <c r="H3217" t="s">
        <v>117</v>
      </c>
      <c r="I3217" t="s">
        <v>117</v>
      </c>
      <c r="J3217" t="s">
        <v>428</v>
      </c>
      <c r="K3217" t="s">
        <v>4985</v>
      </c>
      <c r="L3217" t="s">
        <v>430</v>
      </c>
      <c r="M3217" t="s">
        <v>431</v>
      </c>
      <c r="N3217" t="s">
        <v>120</v>
      </c>
      <c r="O3217" t="s">
        <v>121</v>
      </c>
      <c r="P3217" s="6">
        <v>96950</v>
      </c>
      <c r="Q3217" t="s">
        <v>122</v>
      </c>
      <c r="S3217" s="8">
        <v>16702858958</v>
      </c>
      <c r="U3217" t="s">
        <v>432</v>
      </c>
      <c r="V3217">
        <v>561311</v>
      </c>
      <c r="W3217" t="s">
        <v>150</v>
      </c>
      <c r="X3217" t="s">
        <v>139</v>
      </c>
      <c r="Y3217" t="s">
        <v>433</v>
      </c>
      <c r="Z3217" t="s">
        <v>434</v>
      </c>
      <c r="AA3217" t="s">
        <v>435</v>
      </c>
      <c r="AB3217" t="s">
        <v>436</v>
      </c>
      <c r="AC3217" t="s">
        <v>430</v>
      </c>
      <c r="AD3217" t="s">
        <v>431</v>
      </c>
      <c r="AE3217" t="s">
        <v>120</v>
      </c>
      <c r="AF3217" t="s">
        <v>121</v>
      </c>
      <c r="AG3217" s="6">
        <v>96950</v>
      </c>
      <c r="AH3217" t="s">
        <v>122</v>
      </c>
      <c r="AJ3217" s="8">
        <v>16702858958</v>
      </c>
      <c r="AL3217" t="s">
        <v>437</v>
      </c>
      <c r="BE3217" t="str">
        <f>"37-2019.00"</f>
        <v>37-2019.00</v>
      </c>
      <c r="BF3217" t="s">
        <v>4986</v>
      </c>
      <c r="BG3217" t="s">
        <v>4987</v>
      </c>
      <c r="BH3217" t="s">
        <v>4988</v>
      </c>
      <c r="BI3217">
        <v>8</v>
      </c>
      <c r="BK3217" s="1">
        <v>45931</v>
      </c>
      <c r="BL3217" s="1">
        <v>46295</v>
      </c>
      <c r="BO3217">
        <v>35</v>
      </c>
      <c r="BP3217">
        <v>0</v>
      </c>
      <c r="BQ3217">
        <v>7</v>
      </c>
      <c r="BR3217">
        <v>7</v>
      </c>
      <c r="BS3217">
        <v>7</v>
      </c>
      <c r="BT3217">
        <v>7</v>
      </c>
      <c r="BU3217">
        <v>7</v>
      </c>
      <c r="BV3217">
        <v>0</v>
      </c>
      <c r="BW3217" t="str">
        <f>"9:00 AM"</f>
        <v>9:00 AM</v>
      </c>
      <c r="BX3217" t="str">
        <f>"5:00 PM"</f>
        <v>5:00 PM</v>
      </c>
      <c r="BY3217" t="s">
        <v>133</v>
      </c>
      <c r="BZ3217">
        <v>0</v>
      </c>
      <c r="CA3217">
        <v>12</v>
      </c>
      <c r="CB3217" t="s">
        <v>117</v>
      </c>
      <c r="CD3217" t="s">
        <v>4989</v>
      </c>
      <c r="CE3217" t="s">
        <v>430</v>
      </c>
      <c r="CF3217" t="s">
        <v>431</v>
      </c>
      <c r="CG3217" t="s">
        <v>120</v>
      </c>
      <c r="CH3217" t="s">
        <v>121</v>
      </c>
      <c r="CI3217" s="6">
        <v>96950</v>
      </c>
      <c r="CJ3217" s="10">
        <v>8.15</v>
      </c>
      <c r="CK3217" s="10">
        <v>8.15</v>
      </c>
      <c r="CL3217" s="10">
        <v>12.23</v>
      </c>
      <c r="CM3217" s="10">
        <v>12.23</v>
      </c>
      <c r="CN3217" t="s">
        <v>137</v>
      </c>
      <c r="CO3217" t="s">
        <v>164</v>
      </c>
      <c r="CP3217" t="s">
        <v>138</v>
      </c>
      <c r="CR3217" t="s">
        <v>139</v>
      </c>
      <c r="CS3217" t="s">
        <v>139</v>
      </c>
      <c r="CT3217" t="s">
        <v>139</v>
      </c>
      <c r="CU3217" t="s">
        <v>139</v>
      </c>
      <c r="CV3217" t="s">
        <v>140</v>
      </c>
      <c r="CW3217" t="s">
        <v>139</v>
      </c>
      <c r="CX3217" t="s">
        <v>139</v>
      </c>
      <c r="CY3217" t="s">
        <v>442</v>
      </c>
      <c r="CZ3217" s="8">
        <v>16702858958</v>
      </c>
      <c r="DA3217" t="s">
        <v>437</v>
      </c>
      <c r="DB3217" t="s">
        <v>164</v>
      </c>
      <c r="DC3217" t="s">
        <v>139</v>
      </c>
      <c r="DD3217" t="s">
        <v>139</v>
      </c>
      <c r="DE3217" t="s">
        <v>433</v>
      </c>
      <c r="DF3217" t="s">
        <v>434</v>
      </c>
      <c r="DG3217" t="s">
        <v>443</v>
      </c>
      <c r="DH3217" t="s">
        <v>432</v>
      </c>
      <c r="DI3217" t="s">
        <v>444</v>
      </c>
      <c r="DJ3217" t="s">
        <v>437</v>
      </c>
    </row>
    <row r="3218" spans="1:114" ht="15" customHeight="1" x14ac:dyDescent="0.35">
      <c r="A3218" t="s">
        <v>16287</v>
      </c>
      <c r="B3218" t="s">
        <v>144</v>
      </c>
      <c r="C3218" s="1">
        <v>45833</v>
      </c>
      <c r="D3218" s="1">
        <v>45884</v>
      </c>
      <c r="E3218" t="s">
        <v>211</v>
      </c>
      <c r="G3218" t="s">
        <v>117</v>
      </c>
      <c r="H3218" t="s">
        <v>117</v>
      </c>
      <c r="I3218" t="s">
        <v>117</v>
      </c>
      <c r="J3218" t="s">
        <v>2183</v>
      </c>
      <c r="L3218" t="s">
        <v>2184</v>
      </c>
      <c r="N3218" t="s">
        <v>136</v>
      </c>
      <c r="O3218" t="s">
        <v>121</v>
      </c>
      <c r="P3218" s="6">
        <v>96950</v>
      </c>
      <c r="Q3218" t="s">
        <v>122</v>
      </c>
      <c r="S3218" s="8">
        <v>16702354000</v>
      </c>
      <c r="U3218" t="s">
        <v>2185</v>
      </c>
      <c r="V3218">
        <v>48819</v>
      </c>
      <c r="W3218" t="s">
        <v>124</v>
      </c>
      <c r="Y3218" t="s">
        <v>2186</v>
      </c>
      <c r="Z3218" t="s">
        <v>2187</v>
      </c>
      <c r="AA3218" t="s">
        <v>2188</v>
      </c>
      <c r="AB3218" t="s">
        <v>205</v>
      </c>
      <c r="AC3218" t="s">
        <v>2184</v>
      </c>
      <c r="AE3218" t="s">
        <v>136</v>
      </c>
      <c r="AF3218" t="s">
        <v>121</v>
      </c>
      <c r="AG3218" s="6">
        <v>96950</v>
      </c>
      <c r="AH3218" t="s">
        <v>122</v>
      </c>
      <c r="AJ3218" s="8">
        <v>16702354000</v>
      </c>
      <c r="AL3218" t="s">
        <v>2189</v>
      </c>
      <c r="BE3218" t="str">
        <f>"49-3011.00"</f>
        <v>49-3011.00</v>
      </c>
      <c r="BF3218" t="s">
        <v>2190</v>
      </c>
      <c r="BG3218" t="s">
        <v>2191</v>
      </c>
      <c r="BH3218" t="s">
        <v>2192</v>
      </c>
      <c r="BI3218">
        <v>3</v>
      </c>
      <c r="BJ3218">
        <v>3</v>
      </c>
      <c r="BK3218" s="1">
        <v>45931</v>
      </c>
      <c r="BL3218" s="1">
        <v>46295</v>
      </c>
      <c r="BM3218" s="1">
        <v>45931</v>
      </c>
      <c r="BN3218" s="1">
        <v>46295</v>
      </c>
      <c r="BO3218">
        <v>40</v>
      </c>
      <c r="BP3218">
        <v>8</v>
      </c>
      <c r="BQ3218">
        <v>8</v>
      </c>
      <c r="BR3218">
        <v>0</v>
      </c>
      <c r="BS3218">
        <v>8</v>
      </c>
      <c r="BT3218">
        <v>0</v>
      </c>
      <c r="BU3218">
        <v>8</v>
      </c>
      <c r="BV3218">
        <v>8</v>
      </c>
      <c r="BW3218" t="str">
        <f>"1:00 AM"</f>
        <v>1:00 AM</v>
      </c>
      <c r="BX3218" t="str">
        <f>"9:00 AM"</f>
        <v>9:00 AM</v>
      </c>
      <c r="BY3218" t="s">
        <v>159</v>
      </c>
      <c r="BZ3218">
        <v>0</v>
      </c>
      <c r="CA3218">
        <v>24</v>
      </c>
      <c r="CB3218" t="s">
        <v>117</v>
      </c>
      <c r="CD3218" t="s">
        <v>2193</v>
      </c>
      <c r="CE3218" t="s">
        <v>2194</v>
      </c>
      <c r="CF3218" t="s">
        <v>2195</v>
      </c>
      <c r="CG3218" t="s">
        <v>136</v>
      </c>
      <c r="CH3218" t="s">
        <v>121</v>
      </c>
      <c r="CI3218" s="6">
        <v>96950</v>
      </c>
      <c r="CJ3218" s="10">
        <v>15</v>
      </c>
      <c r="CK3218" s="10">
        <v>20</v>
      </c>
      <c r="CL3218" s="10">
        <v>22.5</v>
      </c>
      <c r="CM3218" s="10">
        <v>30</v>
      </c>
      <c r="CN3218" t="s">
        <v>137</v>
      </c>
      <c r="CP3218" t="s">
        <v>138</v>
      </c>
      <c r="CR3218" t="s">
        <v>117</v>
      </c>
      <c r="CS3218" t="s">
        <v>139</v>
      </c>
      <c r="CT3218" t="s">
        <v>140</v>
      </c>
      <c r="CU3218" t="s">
        <v>139</v>
      </c>
      <c r="CV3218" t="s">
        <v>140</v>
      </c>
      <c r="CW3218" t="s">
        <v>139</v>
      </c>
      <c r="CX3218" t="s">
        <v>140</v>
      </c>
      <c r="CY3218" t="s">
        <v>2196</v>
      </c>
      <c r="CZ3218" s="8">
        <v>16702354000</v>
      </c>
      <c r="DA3218" t="s">
        <v>2189</v>
      </c>
      <c r="DB3218" t="s">
        <v>140</v>
      </c>
      <c r="DC3218" t="s">
        <v>139</v>
      </c>
      <c r="DD3218" t="s">
        <v>117</v>
      </c>
    </row>
    <row r="3219" spans="1:114" ht="15" customHeight="1" x14ac:dyDescent="0.35">
      <c r="A3219" t="s">
        <v>13646</v>
      </c>
      <c r="B3219" t="s">
        <v>144</v>
      </c>
      <c r="C3219" s="1">
        <v>45834</v>
      </c>
      <c r="D3219" s="1">
        <v>45884</v>
      </c>
      <c r="E3219" t="s">
        <v>116</v>
      </c>
      <c r="F3219" s="1">
        <v>45929</v>
      </c>
      <c r="G3219" t="s">
        <v>117</v>
      </c>
      <c r="H3219" t="s">
        <v>117</v>
      </c>
      <c r="I3219" t="s">
        <v>117</v>
      </c>
      <c r="J3219" t="s">
        <v>10257</v>
      </c>
      <c r="K3219" t="s">
        <v>10333</v>
      </c>
      <c r="L3219" t="s">
        <v>10259</v>
      </c>
      <c r="M3219" t="s">
        <v>140</v>
      </c>
      <c r="N3219" t="s">
        <v>136</v>
      </c>
      <c r="O3219" t="s">
        <v>121</v>
      </c>
      <c r="P3219" s="6">
        <v>96950</v>
      </c>
      <c r="Q3219" t="s">
        <v>122</v>
      </c>
      <c r="S3219" s="8">
        <v>16702876808</v>
      </c>
      <c r="U3219" t="s">
        <v>10260</v>
      </c>
      <c r="V3219">
        <v>236220</v>
      </c>
      <c r="W3219" t="s">
        <v>124</v>
      </c>
      <c r="Y3219" t="s">
        <v>10261</v>
      </c>
      <c r="Z3219" t="s">
        <v>10262</v>
      </c>
      <c r="AB3219" t="s">
        <v>270</v>
      </c>
      <c r="AC3219" t="s">
        <v>10259</v>
      </c>
      <c r="AD3219" t="s">
        <v>140</v>
      </c>
      <c r="AE3219" t="s">
        <v>136</v>
      </c>
      <c r="AF3219" t="s">
        <v>121</v>
      </c>
      <c r="AG3219" s="6">
        <v>96950</v>
      </c>
      <c r="AH3219" t="s">
        <v>122</v>
      </c>
      <c r="AJ3219" s="8">
        <v>16702876808</v>
      </c>
      <c r="AL3219" t="s">
        <v>10263</v>
      </c>
      <c r="BE3219" t="str">
        <f>"49-9071.00"</f>
        <v>49-9071.00</v>
      </c>
      <c r="BF3219" t="s">
        <v>156</v>
      </c>
      <c r="BG3219" t="s">
        <v>13647</v>
      </c>
      <c r="BH3219" t="s">
        <v>341</v>
      </c>
      <c r="BI3219">
        <v>5</v>
      </c>
      <c r="BJ3219">
        <v>5</v>
      </c>
      <c r="BK3219" s="1">
        <v>45931</v>
      </c>
      <c r="BL3219" s="1">
        <v>46295</v>
      </c>
      <c r="BM3219" s="1">
        <v>45931</v>
      </c>
      <c r="BN3219" s="1">
        <v>46295</v>
      </c>
      <c r="BO3219">
        <v>35</v>
      </c>
      <c r="BP3219">
        <v>0</v>
      </c>
      <c r="BQ3219">
        <v>7</v>
      </c>
      <c r="BR3219">
        <v>7</v>
      </c>
      <c r="BS3219">
        <v>7</v>
      </c>
      <c r="BT3219">
        <v>7</v>
      </c>
      <c r="BU3219">
        <v>7</v>
      </c>
      <c r="BV3219">
        <v>0</v>
      </c>
      <c r="BW3219" t="str">
        <f>"8:00 AM"</f>
        <v>8:00 AM</v>
      </c>
      <c r="BX3219" t="str">
        <f>"5:00 PM"</f>
        <v>5:00 PM</v>
      </c>
      <c r="BY3219" t="s">
        <v>159</v>
      </c>
      <c r="BZ3219">
        <v>0</v>
      </c>
      <c r="CA3219">
        <v>18</v>
      </c>
      <c r="CB3219" t="s">
        <v>117</v>
      </c>
      <c r="CD3219" s="2" t="s">
        <v>13648</v>
      </c>
      <c r="CE3219" t="s">
        <v>10259</v>
      </c>
      <c r="CF3219" t="s">
        <v>140</v>
      </c>
      <c r="CG3219" t="s">
        <v>136</v>
      </c>
      <c r="CH3219" t="s">
        <v>121</v>
      </c>
      <c r="CI3219" s="6">
        <v>96950</v>
      </c>
      <c r="CJ3219" s="10">
        <v>9.75</v>
      </c>
      <c r="CK3219" s="10">
        <v>9.75</v>
      </c>
      <c r="CL3219" s="10">
        <v>14.62</v>
      </c>
      <c r="CM3219" s="10">
        <v>14.62</v>
      </c>
      <c r="CN3219" t="s">
        <v>137</v>
      </c>
      <c r="CO3219" t="s">
        <v>13649</v>
      </c>
      <c r="CP3219" t="s">
        <v>138</v>
      </c>
      <c r="CR3219" t="s">
        <v>117</v>
      </c>
      <c r="CS3219" t="s">
        <v>139</v>
      </c>
      <c r="CT3219" t="s">
        <v>140</v>
      </c>
      <c r="CU3219" t="s">
        <v>139</v>
      </c>
      <c r="CV3219" t="s">
        <v>140</v>
      </c>
      <c r="CW3219" t="s">
        <v>139</v>
      </c>
      <c r="CX3219" t="s">
        <v>140</v>
      </c>
      <c r="CY3219" t="s">
        <v>1686</v>
      </c>
      <c r="CZ3219" s="8">
        <v>16702876808</v>
      </c>
      <c r="DA3219" t="s">
        <v>10269</v>
      </c>
      <c r="DB3219" t="s">
        <v>140</v>
      </c>
      <c r="DC3219" t="s">
        <v>139</v>
      </c>
      <c r="DD3219" t="s">
        <v>117</v>
      </c>
    </row>
    <row r="3220" spans="1:114" ht="15" customHeight="1" x14ac:dyDescent="0.35">
      <c r="A3220" t="s">
        <v>4991</v>
      </c>
      <c r="B3220" t="s">
        <v>144</v>
      </c>
      <c r="C3220" s="1">
        <v>45834</v>
      </c>
      <c r="D3220" s="1">
        <v>45884</v>
      </c>
      <c r="E3220" t="s">
        <v>116</v>
      </c>
      <c r="F3220" s="1">
        <v>45899</v>
      </c>
      <c r="G3220" t="s">
        <v>117</v>
      </c>
      <c r="H3220" t="s">
        <v>117</v>
      </c>
      <c r="I3220" t="s">
        <v>117</v>
      </c>
      <c r="J3220" t="s">
        <v>4992</v>
      </c>
      <c r="K3220" t="s">
        <v>4993</v>
      </c>
      <c r="L3220" t="s">
        <v>4994</v>
      </c>
      <c r="N3220" t="s">
        <v>120</v>
      </c>
      <c r="O3220" t="s">
        <v>121</v>
      </c>
      <c r="P3220" s="6">
        <v>96950</v>
      </c>
      <c r="Q3220" t="s">
        <v>122</v>
      </c>
      <c r="R3220" t="s">
        <v>140</v>
      </c>
      <c r="S3220" s="8">
        <v>16702331100</v>
      </c>
      <c r="U3220" t="s">
        <v>4995</v>
      </c>
      <c r="V3220">
        <v>621210</v>
      </c>
      <c r="W3220" t="s">
        <v>124</v>
      </c>
      <c r="Y3220" t="s">
        <v>4996</v>
      </c>
      <c r="Z3220" t="s">
        <v>4997</v>
      </c>
      <c r="AA3220" t="s">
        <v>4998</v>
      </c>
      <c r="AB3220" t="s">
        <v>128</v>
      </c>
      <c r="AC3220" t="s">
        <v>4994</v>
      </c>
      <c r="AE3220" t="s">
        <v>120</v>
      </c>
      <c r="AF3220" t="s">
        <v>121</v>
      </c>
      <c r="AG3220" s="6">
        <v>96950</v>
      </c>
      <c r="AH3220" t="s">
        <v>122</v>
      </c>
      <c r="AJ3220" s="8">
        <v>16702877268</v>
      </c>
      <c r="AL3220" t="s">
        <v>4999</v>
      </c>
      <c r="BE3220" t="str">
        <f>"31-9091.00"</f>
        <v>31-9091.00</v>
      </c>
      <c r="BF3220" t="s">
        <v>5000</v>
      </c>
      <c r="BG3220" t="s">
        <v>5001</v>
      </c>
      <c r="BH3220" t="s">
        <v>5002</v>
      </c>
      <c r="BI3220">
        <v>1</v>
      </c>
      <c r="BJ3220">
        <v>1</v>
      </c>
      <c r="BK3220" s="1">
        <v>45901</v>
      </c>
      <c r="BL3220" s="1">
        <v>46265</v>
      </c>
      <c r="BM3220" s="1">
        <v>45901</v>
      </c>
      <c r="BN3220" s="1">
        <v>46265</v>
      </c>
      <c r="BO3220">
        <v>40</v>
      </c>
      <c r="BP3220">
        <v>0</v>
      </c>
      <c r="BQ3220">
        <v>8</v>
      </c>
      <c r="BR3220">
        <v>8</v>
      </c>
      <c r="BS3220">
        <v>8</v>
      </c>
      <c r="BT3220">
        <v>8</v>
      </c>
      <c r="BU3220">
        <v>8</v>
      </c>
      <c r="BV3220">
        <v>0</v>
      </c>
      <c r="BW3220" t="str">
        <f>"8:00 AM"</f>
        <v>8:00 AM</v>
      </c>
      <c r="BX3220" t="str">
        <f>"5:00 PM"</f>
        <v>5:00 PM</v>
      </c>
      <c r="BY3220" t="s">
        <v>159</v>
      </c>
      <c r="BZ3220">
        <v>0</v>
      </c>
      <c r="CA3220">
        <v>24</v>
      </c>
      <c r="CB3220" t="s">
        <v>117</v>
      </c>
      <c r="CD3220" s="2" t="s">
        <v>5003</v>
      </c>
      <c r="CE3220" t="s">
        <v>5004</v>
      </c>
      <c r="CG3220" t="s">
        <v>120</v>
      </c>
      <c r="CH3220" t="s">
        <v>121</v>
      </c>
      <c r="CI3220" s="6">
        <v>96950</v>
      </c>
      <c r="CJ3220" s="10">
        <v>12.67</v>
      </c>
      <c r="CK3220" s="10">
        <v>12.67</v>
      </c>
      <c r="CL3220" s="10">
        <v>19.010000000000002</v>
      </c>
      <c r="CM3220" s="10">
        <v>19.010000000000002</v>
      </c>
      <c r="CN3220" t="s">
        <v>137</v>
      </c>
      <c r="CO3220" t="s">
        <v>140</v>
      </c>
      <c r="CP3220" t="s">
        <v>138</v>
      </c>
      <c r="CR3220" t="s">
        <v>117</v>
      </c>
      <c r="CS3220" t="s">
        <v>139</v>
      </c>
      <c r="CT3220" t="s">
        <v>140</v>
      </c>
      <c r="CU3220" t="s">
        <v>139</v>
      </c>
      <c r="CV3220" t="s">
        <v>140</v>
      </c>
      <c r="CW3220" t="s">
        <v>139</v>
      </c>
      <c r="CX3220" t="s">
        <v>140</v>
      </c>
      <c r="CY3220" t="s">
        <v>140</v>
      </c>
      <c r="CZ3220" s="8">
        <v>16702331100</v>
      </c>
      <c r="DA3220" t="s">
        <v>5005</v>
      </c>
      <c r="DB3220" t="s">
        <v>140</v>
      </c>
      <c r="DC3220" t="s">
        <v>139</v>
      </c>
      <c r="DD3220" t="s">
        <v>117</v>
      </c>
    </row>
    <row r="3221" spans="1:114" ht="15" customHeight="1" x14ac:dyDescent="0.35">
      <c r="A3221" t="s">
        <v>15084</v>
      </c>
      <c r="B3221" t="s">
        <v>278</v>
      </c>
      <c r="C3221" s="1">
        <v>45870</v>
      </c>
      <c r="D3221" s="1">
        <v>45884</v>
      </c>
      <c r="E3221" t="s">
        <v>116</v>
      </c>
      <c r="F3221" s="1">
        <v>46052</v>
      </c>
      <c r="G3221" t="s">
        <v>117</v>
      </c>
      <c r="H3221" t="s">
        <v>117</v>
      </c>
      <c r="I3221" t="s">
        <v>117</v>
      </c>
      <c r="J3221" t="s">
        <v>625</v>
      </c>
      <c r="L3221" t="s">
        <v>626</v>
      </c>
      <c r="M3221" t="s">
        <v>627</v>
      </c>
      <c r="N3221" t="s">
        <v>120</v>
      </c>
      <c r="O3221" t="s">
        <v>121</v>
      </c>
      <c r="P3221" s="6">
        <v>96950</v>
      </c>
      <c r="Q3221" t="s">
        <v>122</v>
      </c>
      <c r="S3221" s="8">
        <v>16702348950</v>
      </c>
      <c r="U3221" t="s">
        <v>628</v>
      </c>
      <c r="V3221">
        <v>62211</v>
      </c>
      <c r="W3221" t="s">
        <v>124</v>
      </c>
      <c r="Y3221" t="s">
        <v>629</v>
      </c>
      <c r="Z3221" t="s">
        <v>630</v>
      </c>
      <c r="AA3221" t="s">
        <v>631</v>
      </c>
      <c r="AB3221" t="s">
        <v>632</v>
      </c>
      <c r="AC3221" t="s">
        <v>633</v>
      </c>
      <c r="AD3221" t="s">
        <v>634</v>
      </c>
      <c r="AE3221" t="s">
        <v>136</v>
      </c>
      <c r="AF3221" t="s">
        <v>121</v>
      </c>
      <c r="AG3221" s="6">
        <v>96950</v>
      </c>
      <c r="AH3221" t="s">
        <v>122</v>
      </c>
      <c r="AJ3221" s="8">
        <v>16702368202</v>
      </c>
      <c r="AL3221" t="s">
        <v>635</v>
      </c>
      <c r="BE3221" t="str">
        <f>"29-2011.00"</f>
        <v>29-2011.00</v>
      </c>
      <c r="BF3221" t="s">
        <v>5454</v>
      </c>
      <c r="BG3221" t="s">
        <v>7541</v>
      </c>
      <c r="BH3221" t="s">
        <v>5456</v>
      </c>
      <c r="BI3221">
        <v>2</v>
      </c>
      <c r="BK3221" s="1">
        <v>46054</v>
      </c>
      <c r="BL3221" s="1">
        <v>46418</v>
      </c>
      <c r="BO3221">
        <v>40</v>
      </c>
      <c r="BP3221">
        <v>0</v>
      </c>
      <c r="BQ3221">
        <v>8</v>
      </c>
      <c r="BR3221">
        <v>8</v>
      </c>
      <c r="BS3221">
        <v>8</v>
      </c>
      <c r="BT3221">
        <v>8</v>
      </c>
      <c r="BU3221">
        <v>8</v>
      </c>
      <c r="BV3221">
        <v>0</v>
      </c>
      <c r="BW3221" t="str">
        <f>"7:00 AM"</f>
        <v>7:00 AM</v>
      </c>
      <c r="BX3221" t="str">
        <f>"4:00 PM"</f>
        <v>4:00 PM</v>
      </c>
      <c r="BY3221" t="s">
        <v>588</v>
      </c>
      <c r="BZ3221">
        <v>0</v>
      </c>
      <c r="CA3221">
        <v>24</v>
      </c>
      <c r="CB3221" t="s">
        <v>117</v>
      </c>
      <c r="CD3221" s="2" t="s">
        <v>7542</v>
      </c>
      <c r="CE3221" t="s">
        <v>633</v>
      </c>
      <c r="CF3221" t="s">
        <v>634</v>
      </c>
      <c r="CG3221" t="s">
        <v>136</v>
      </c>
      <c r="CH3221" t="s">
        <v>121</v>
      </c>
      <c r="CI3221" s="6">
        <v>96950</v>
      </c>
      <c r="CJ3221" s="10">
        <v>23.57</v>
      </c>
      <c r="CL3221" s="10">
        <v>35.35</v>
      </c>
      <c r="CN3221" t="s">
        <v>137</v>
      </c>
      <c r="CO3221" t="s">
        <v>640</v>
      </c>
      <c r="CP3221" t="s">
        <v>138</v>
      </c>
      <c r="CR3221" t="s">
        <v>117</v>
      </c>
      <c r="CS3221" t="s">
        <v>139</v>
      </c>
      <c r="CT3221" t="s">
        <v>140</v>
      </c>
      <c r="CU3221" t="s">
        <v>139</v>
      </c>
      <c r="CV3221" t="s">
        <v>140</v>
      </c>
      <c r="CW3221" t="s">
        <v>139</v>
      </c>
      <c r="CX3221" t="s">
        <v>140</v>
      </c>
      <c r="CY3221" s="2" t="s">
        <v>15085</v>
      </c>
      <c r="CZ3221" s="8">
        <v>16702368202</v>
      </c>
      <c r="DA3221" t="s">
        <v>642</v>
      </c>
      <c r="DB3221" t="s">
        <v>643</v>
      </c>
      <c r="DC3221" t="s">
        <v>139</v>
      </c>
      <c r="DD3221" t="s">
        <v>117</v>
      </c>
      <c r="DE3221" t="s">
        <v>644</v>
      </c>
      <c r="DF3221" t="s">
        <v>645</v>
      </c>
      <c r="DG3221" t="s">
        <v>127</v>
      </c>
      <c r="DH3221" t="s">
        <v>628</v>
      </c>
      <c r="DI3221" t="s">
        <v>625</v>
      </c>
      <c r="DJ3221" t="s">
        <v>646</v>
      </c>
    </row>
    <row r="3222" spans="1:114" ht="15" customHeight="1" x14ac:dyDescent="0.35">
      <c r="A3222" t="s">
        <v>13650</v>
      </c>
      <c r="B3222" t="s">
        <v>278</v>
      </c>
      <c r="C3222" s="1">
        <v>45870</v>
      </c>
      <c r="D3222" s="1">
        <v>45884</v>
      </c>
      <c r="E3222" t="s">
        <v>116</v>
      </c>
      <c r="F3222" s="1">
        <v>46052</v>
      </c>
      <c r="G3222" t="s">
        <v>117</v>
      </c>
      <c r="H3222" t="s">
        <v>117</v>
      </c>
      <c r="I3222" t="s">
        <v>117</v>
      </c>
      <c r="J3222" t="s">
        <v>625</v>
      </c>
      <c r="L3222" t="s">
        <v>633</v>
      </c>
      <c r="M3222" t="s">
        <v>634</v>
      </c>
      <c r="N3222" t="s">
        <v>136</v>
      </c>
      <c r="O3222" t="s">
        <v>121</v>
      </c>
      <c r="P3222" s="6">
        <v>96950</v>
      </c>
      <c r="Q3222" t="s">
        <v>122</v>
      </c>
      <c r="R3222" t="s">
        <v>140</v>
      </c>
      <c r="S3222" s="8">
        <v>16702348950</v>
      </c>
      <c r="U3222" t="s">
        <v>628</v>
      </c>
      <c r="V3222">
        <v>62211</v>
      </c>
      <c r="W3222" t="s">
        <v>124</v>
      </c>
      <c r="Y3222" t="s">
        <v>629</v>
      </c>
      <c r="Z3222" t="s">
        <v>630</v>
      </c>
      <c r="AA3222" t="s">
        <v>631</v>
      </c>
      <c r="AB3222" t="s">
        <v>632</v>
      </c>
      <c r="AC3222" t="s">
        <v>633</v>
      </c>
      <c r="AD3222" t="s">
        <v>627</v>
      </c>
      <c r="AE3222" t="s">
        <v>136</v>
      </c>
      <c r="AF3222" t="s">
        <v>121</v>
      </c>
      <c r="AG3222" s="6">
        <v>96950</v>
      </c>
      <c r="AH3222" t="s">
        <v>122</v>
      </c>
      <c r="AJ3222" s="8">
        <v>16702368202</v>
      </c>
      <c r="AL3222" t="s">
        <v>635</v>
      </c>
      <c r="BE3222" t="str">
        <f>"29-1141.00"</f>
        <v>29-1141.00</v>
      </c>
      <c r="BF3222" t="s">
        <v>1534</v>
      </c>
      <c r="BG3222" t="s">
        <v>13423</v>
      </c>
      <c r="BH3222" t="s">
        <v>11136</v>
      </c>
      <c r="BI3222">
        <v>27</v>
      </c>
      <c r="BK3222" s="1">
        <v>46054</v>
      </c>
      <c r="BL3222" s="1">
        <v>46418</v>
      </c>
      <c r="BO3222">
        <v>40</v>
      </c>
      <c r="BP3222">
        <v>12</v>
      </c>
      <c r="BQ3222">
        <v>12</v>
      </c>
      <c r="BR3222">
        <v>12</v>
      </c>
      <c r="BS3222">
        <v>4</v>
      </c>
      <c r="BT3222">
        <v>0</v>
      </c>
      <c r="BU3222">
        <v>0</v>
      </c>
      <c r="BV3222">
        <v>0</v>
      </c>
      <c r="BW3222" t="str">
        <f>"7:00 AM"</f>
        <v>7:00 AM</v>
      </c>
      <c r="BX3222" t="str">
        <f>"7:00 PM"</f>
        <v>7:00 PM</v>
      </c>
      <c r="BY3222" t="s">
        <v>459</v>
      </c>
      <c r="BZ3222">
        <v>0</v>
      </c>
      <c r="CA3222">
        <v>0</v>
      </c>
      <c r="CB3222" t="s">
        <v>117</v>
      </c>
      <c r="CD3222" s="2" t="s">
        <v>13424</v>
      </c>
      <c r="CE3222" t="s">
        <v>633</v>
      </c>
      <c r="CF3222" t="s">
        <v>634</v>
      </c>
      <c r="CG3222" t="s">
        <v>136</v>
      </c>
      <c r="CH3222" t="s">
        <v>121</v>
      </c>
      <c r="CI3222" s="6">
        <v>96950</v>
      </c>
      <c r="CJ3222" s="10">
        <v>22.77</v>
      </c>
      <c r="CK3222" s="10">
        <v>25.77</v>
      </c>
      <c r="CN3222" t="s">
        <v>137</v>
      </c>
      <c r="CO3222" t="s">
        <v>640</v>
      </c>
      <c r="CP3222" t="s">
        <v>138</v>
      </c>
      <c r="CR3222" t="s">
        <v>139</v>
      </c>
      <c r="CS3222" t="s">
        <v>139</v>
      </c>
      <c r="CT3222" t="s">
        <v>140</v>
      </c>
      <c r="CU3222" t="s">
        <v>140</v>
      </c>
      <c r="CV3222" t="s">
        <v>140</v>
      </c>
      <c r="CW3222" t="s">
        <v>139</v>
      </c>
      <c r="CX3222" t="s">
        <v>140</v>
      </c>
      <c r="CY3222" t="s">
        <v>641</v>
      </c>
      <c r="CZ3222" s="8">
        <v>16702368202</v>
      </c>
      <c r="DA3222" t="s">
        <v>642</v>
      </c>
      <c r="DB3222" t="s">
        <v>643</v>
      </c>
      <c r="DC3222" t="s">
        <v>139</v>
      </c>
      <c r="DD3222" t="s">
        <v>117</v>
      </c>
      <c r="DE3222" t="s">
        <v>644</v>
      </c>
      <c r="DF3222" t="s">
        <v>645</v>
      </c>
      <c r="DG3222" t="s">
        <v>127</v>
      </c>
      <c r="DH3222" t="s">
        <v>628</v>
      </c>
      <c r="DI3222" t="s">
        <v>625</v>
      </c>
      <c r="DJ3222" t="s">
        <v>646</v>
      </c>
    </row>
    <row r="3223" spans="1:114" ht="15" customHeight="1" x14ac:dyDescent="0.35">
      <c r="A3223" t="s">
        <v>11958</v>
      </c>
      <c r="B3223" t="s">
        <v>278</v>
      </c>
      <c r="C3223" s="1">
        <v>45873</v>
      </c>
      <c r="D3223" s="1">
        <v>45884</v>
      </c>
      <c r="E3223" t="s">
        <v>211</v>
      </c>
      <c r="G3223" t="s">
        <v>117</v>
      </c>
      <c r="H3223" t="s">
        <v>117</v>
      </c>
      <c r="I3223" t="s">
        <v>117</v>
      </c>
      <c r="J3223" t="s">
        <v>11027</v>
      </c>
      <c r="L3223" t="s">
        <v>5539</v>
      </c>
      <c r="N3223" t="s">
        <v>136</v>
      </c>
      <c r="O3223" t="s">
        <v>121</v>
      </c>
      <c r="P3223" s="6">
        <v>96950</v>
      </c>
      <c r="Q3223" t="s">
        <v>122</v>
      </c>
      <c r="S3223" s="8">
        <v>16702358938</v>
      </c>
      <c r="U3223" t="s">
        <v>11029</v>
      </c>
      <c r="V3223">
        <v>441330</v>
      </c>
      <c r="W3223" t="s">
        <v>124</v>
      </c>
      <c r="Y3223" t="s">
        <v>11030</v>
      </c>
      <c r="Z3223" t="s">
        <v>11031</v>
      </c>
      <c r="AB3223" t="s">
        <v>1656</v>
      </c>
      <c r="AC3223" t="s">
        <v>5539</v>
      </c>
      <c r="AE3223" t="s">
        <v>136</v>
      </c>
      <c r="AF3223" t="s">
        <v>121</v>
      </c>
      <c r="AG3223" s="6">
        <v>96950</v>
      </c>
      <c r="AH3223" t="s">
        <v>122</v>
      </c>
      <c r="AJ3223" s="8">
        <v>16702875665</v>
      </c>
      <c r="AL3223" t="s">
        <v>11032</v>
      </c>
      <c r="BE3223" t="str">
        <f>"49-3022.00"</f>
        <v>49-3022.00</v>
      </c>
      <c r="BF3223" t="s">
        <v>10639</v>
      </c>
      <c r="BG3223" t="s">
        <v>11959</v>
      </c>
      <c r="BH3223" t="s">
        <v>11960</v>
      </c>
      <c r="BI3223">
        <v>2</v>
      </c>
      <c r="BK3223" s="1">
        <v>46054</v>
      </c>
      <c r="BL3223" s="1">
        <v>46418</v>
      </c>
      <c r="BO3223">
        <v>35</v>
      </c>
      <c r="BP3223">
        <v>0</v>
      </c>
      <c r="BQ3223">
        <v>7</v>
      </c>
      <c r="BR3223">
        <v>7</v>
      </c>
      <c r="BS3223">
        <v>7</v>
      </c>
      <c r="BT3223">
        <v>7</v>
      </c>
      <c r="BU3223">
        <v>7</v>
      </c>
      <c r="BV3223">
        <v>0</v>
      </c>
      <c r="BW3223" t="str">
        <f>"9:00 AM"</f>
        <v>9:00 AM</v>
      </c>
      <c r="BX3223" t="str">
        <f>"5:00 PM"</f>
        <v>5:00 PM</v>
      </c>
      <c r="BZ3223">
        <v>0</v>
      </c>
      <c r="CA3223">
        <v>12</v>
      </c>
      <c r="CB3223" t="s">
        <v>117</v>
      </c>
      <c r="CD3223" s="2" t="s">
        <v>11961</v>
      </c>
      <c r="CE3223" t="s">
        <v>11028</v>
      </c>
      <c r="CG3223" t="s">
        <v>136</v>
      </c>
      <c r="CH3223" t="s">
        <v>121</v>
      </c>
      <c r="CI3223" s="6">
        <v>96950</v>
      </c>
      <c r="CJ3223" s="10">
        <v>11.15</v>
      </c>
      <c r="CK3223" s="10">
        <v>11.3</v>
      </c>
      <c r="CL3223" s="10">
        <v>16.72</v>
      </c>
      <c r="CM3223" s="10">
        <v>16.95</v>
      </c>
      <c r="CN3223" t="s">
        <v>1375</v>
      </c>
      <c r="CP3223" t="s">
        <v>138</v>
      </c>
      <c r="CR3223" t="s">
        <v>117</v>
      </c>
      <c r="CS3223" t="s">
        <v>139</v>
      </c>
      <c r="CT3223" t="s">
        <v>140</v>
      </c>
      <c r="CU3223" t="s">
        <v>139</v>
      </c>
      <c r="CV3223" t="s">
        <v>140</v>
      </c>
      <c r="CW3223" t="s">
        <v>139</v>
      </c>
      <c r="CX3223" t="s">
        <v>140</v>
      </c>
      <c r="CY3223" t="s">
        <v>5547</v>
      </c>
      <c r="CZ3223" s="8">
        <v>16702875665</v>
      </c>
      <c r="DA3223" t="s">
        <v>11032</v>
      </c>
      <c r="DB3223" t="s">
        <v>140</v>
      </c>
      <c r="DC3223" t="s">
        <v>139</v>
      </c>
      <c r="DD3223" t="s">
        <v>117</v>
      </c>
    </row>
    <row r="3224" spans="1:114" ht="15" customHeight="1" x14ac:dyDescent="0.35">
      <c r="A3224" t="s">
        <v>11890</v>
      </c>
      <c r="B3224" t="s">
        <v>115</v>
      </c>
      <c r="C3224" s="1">
        <v>45867</v>
      </c>
      <c r="D3224" s="1">
        <v>45885</v>
      </c>
      <c r="E3224" t="s">
        <v>116</v>
      </c>
      <c r="F3224" s="1">
        <v>45929</v>
      </c>
      <c r="G3224" t="s">
        <v>139</v>
      </c>
      <c r="H3224" t="s">
        <v>117</v>
      </c>
      <c r="I3224" t="s">
        <v>117</v>
      </c>
      <c r="J3224" t="s">
        <v>11891</v>
      </c>
      <c r="K3224" t="s">
        <v>11892</v>
      </c>
      <c r="L3224" t="s">
        <v>11893</v>
      </c>
      <c r="N3224" t="s">
        <v>136</v>
      </c>
      <c r="O3224" t="s">
        <v>121</v>
      </c>
      <c r="P3224" s="6">
        <v>96950</v>
      </c>
      <c r="Q3224" t="s">
        <v>122</v>
      </c>
      <c r="S3224" s="8">
        <v>16702884970</v>
      </c>
      <c r="U3224" t="s">
        <v>11894</v>
      </c>
      <c r="V3224">
        <v>624410</v>
      </c>
      <c r="W3224" t="s">
        <v>124</v>
      </c>
      <c r="Y3224" t="s">
        <v>6783</v>
      </c>
      <c r="Z3224" t="s">
        <v>11895</v>
      </c>
      <c r="AB3224" t="s">
        <v>5187</v>
      </c>
      <c r="AC3224" t="s">
        <v>11893</v>
      </c>
      <c r="AE3224" t="s">
        <v>136</v>
      </c>
      <c r="AF3224" t="s">
        <v>121</v>
      </c>
      <c r="AG3224" s="6">
        <v>96950</v>
      </c>
      <c r="AH3224" t="s">
        <v>122</v>
      </c>
      <c r="AJ3224" s="8">
        <v>16702884970</v>
      </c>
      <c r="AL3224" t="s">
        <v>11896</v>
      </c>
      <c r="BE3224" t="str">
        <f>"39-9011.00"</f>
        <v>39-9011.00</v>
      </c>
      <c r="BF3224" t="s">
        <v>614</v>
      </c>
      <c r="BG3224" t="s">
        <v>11897</v>
      </c>
      <c r="BH3224" t="s">
        <v>11898</v>
      </c>
      <c r="BI3224">
        <v>8</v>
      </c>
      <c r="BK3224" s="1">
        <v>45931</v>
      </c>
      <c r="BL3224" s="1">
        <v>47026</v>
      </c>
      <c r="BO3224">
        <v>35</v>
      </c>
      <c r="BP3224">
        <v>0</v>
      </c>
      <c r="BQ3224">
        <v>7</v>
      </c>
      <c r="BR3224">
        <v>7</v>
      </c>
      <c r="BS3224">
        <v>7</v>
      </c>
      <c r="BT3224">
        <v>7</v>
      </c>
      <c r="BU3224">
        <v>7</v>
      </c>
      <c r="BV3224">
        <v>0</v>
      </c>
      <c r="BW3224" t="str">
        <f>"8:00 AM"</f>
        <v>8:00 AM</v>
      </c>
      <c r="BX3224" t="str">
        <f>"5:00 PM"</f>
        <v>5:00 PM</v>
      </c>
      <c r="BY3224" t="s">
        <v>159</v>
      </c>
      <c r="BZ3224">
        <v>0</v>
      </c>
      <c r="CA3224">
        <v>12</v>
      </c>
      <c r="CB3224" t="s">
        <v>117</v>
      </c>
      <c r="CD3224" t="s">
        <v>11899</v>
      </c>
      <c r="CE3224" t="s">
        <v>8819</v>
      </c>
      <c r="CG3224" t="s">
        <v>136</v>
      </c>
      <c r="CH3224" t="s">
        <v>121</v>
      </c>
      <c r="CI3224" s="6">
        <v>96950</v>
      </c>
      <c r="CJ3224" s="10">
        <v>11.18</v>
      </c>
      <c r="CK3224" s="10">
        <v>11.18</v>
      </c>
      <c r="CL3224" s="10">
        <v>16.77</v>
      </c>
      <c r="CM3224" s="10">
        <v>16.77</v>
      </c>
      <c r="CN3224" t="s">
        <v>137</v>
      </c>
      <c r="CO3224" t="s">
        <v>162</v>
      </c>
      <c r="CP3224" t="s">
        <v>138</v>
      </c>
      <c r="CR3224" t="s">
        <v>117</v>
      </c>
      <c r="CS3224" t="s">
        <v>139</v>
      </c>
      <c r="CT3224" t="s">
        <v>140</v>
      </c>
      <c r="CU3224" t="s">
        <v>139</v>
      </c>
      <c r="CV3224" t="s">
        <v>140</v>
      </c>
      <c r="CW3224" t="s">
        <v>139</v>
      </c>
      <c r="CX3224" t="s">
        <v>140</v>
      </c>
      <c r="CY3224" t="s">
        <v>11900</v>
      </c>
      <c r="CZ3224" s="8">
        <v>16702884970</v>
      </c>
      <c r="DA3224" t="s">
        <v>11896</v>
      </c>
      <c r="DB3224" t="s">
        <v>140</v>
      </c>
      <c r="DC3224" t="s">
        <v>139</v>
      </c>
      <c r="DD3224" t="s">
        <v>117</v>
      </c>
      <c r="DE3224" t="s">
        <v>6783</v>
      </c>
      <c r="DF3224" t="s">
        <v>11895</v>
      </c>
      <c r="DH3224" t="s">
        <v>11894</v>
      </c>
      <c r="DI3224" t="s">
        <v>11891</v>
      </c>
      <c r="DJ3224" t="s">
        <v>11896</v>
      </c>
    </row>
    <row r="3225" spans="1:114" ht="15" customHeight="1" x14ac:dyDescent="0.35">
      <c r="A3225" t="s">
        <v>16292</v>
      </c>
      <c r="B3225" t="s">
        <v>144</v>
      </c>
      <c r="C3225" s="1">
        <v>45810</v>
      </c>
      <c r="D3225" s="1">
        <v>45887</v>
      </c>
      <c r="E3225" t="s">
        <v>116</v>
      </c>
      <c r="F3225" s="1">
        <v>45929</v>
      </c>
      <c r="G3225" t="s">
        <v>117</v>
      </c>
      <c r="H3225" t="s">
        <v>117</v>
      </c>
      <c r="I3225" t="s">
        <v>117</v>
      </c>
      <c r="J3225" t="s">
        <v>9257</v>
      </c>
      <c r="K3225" t="s">
        <v>9258</v>
      </c>
      <c r="L3225" t="s">
        <v>9758</v>
      </c>
      <c r="M3225" t="s">
        <v>9260</v>
      </c>
      <c r="N3225" t="s">
        <v>136</v>
      </c>
      <c r="O3225" t="s">
        <v>121</v>
      </c>
      <c r="P3225" s="6">
        <v>96950</v>
      </c>
      <c r="Q3225" t="s">
        <v>122</v>
      </c>
      <c r="S3225" s="8">
        <v>16702354310</v>
      </c>
      <c r="U3225" t="s">
        <v>9261</v>
      </c>
      <c r="V3225">
        <v>311813</v>
      </c>
      <c r="W3225" t="s">
        <v>124</v>
      </c>
      <c r="Y3225" t="s">
        <v>9262</v>
      </c>
      <c r="Z3225" t="s">
        <v>9263</v>
      </c>
      <c r="AA3225" t="s">
        <v>9264</v>
      </c>
      <c r="AB3225" t="s">
        <v>474</v>
      </c>
      <c r="AC3225" t="s">
        <v>7316</v>
      </c>
      <c r="AD3225" t="s">
        <v>9260</v>
      </c>
      <c r="AE3225" t="s">
        <v>136</v>
      </c>
      <c r="AF3225" t="s">
        <v>121</v>
      </c>
      <c r="AG3225" s="6">
        <v>96950</v>
      </c>
      <c r="AH3225" t="s">
        <v>122</v>
      </c>
      <c r="AJ3225" s="8">
        <v>16702354310</v>
      </c>
      <c r="AL3225" t="s">
        <v>9265</v>
      </c>
      <c r="BE3225" t="str">
        <f>"51-3011.00"</f>
        <v>51-3011.00</v>
      </c>
      <c r="BF3225" t="s">
        <v>217</v>
      </c>
      <c r="BG3225" t="s">
        <v>11761</v>
      </c>
      <c r="BH3225" t="s">
        <v>219</v>
      </c>
      <c r="BI3225">
        <v>1</v>
      </c>
      <c r="BJ3225">
        <v>1</v>
      </c>
      <c r="BK3225" s="1">
        <v>45931</v>
      </c>
      <c r="BL3225" s="1">
        <v>46295</v>
      </c>
      <c r="BM3225" s="1">
        <v>45931</v>
      </c>
      <c r="BN3225" s="1">
        <v>46295</v>
      </c>
      <c r="BO3225">
        <v>35</v>
      </c>
      <c r="BP3225">
        <v>0</v>
      </c>
      <c r="BQ3225">
        <v>6</v>
      </c>
      <c r="BR3225">
        <v>6</v>
      </c>
      <c r="BS3225">
        <v>6</v>
      </c>
      <c r="BT3225">
        <v>6</v>
      </c>
      <c r="BU3225">
        <v>6</v>
      </c>
      <c r="BV3225">
        <v>5</v>
      </c>
      <c r="BW3225" t="str">
        <f>"3:00 AM"</f>
        <v>3:00 AM</v>
      </c>
      <c r="BX3225" t="str">
        <f>"9:00 AM"</f>
        <v>9:00 AM</v>
      </c>
      <c r="BY3225" t="s">
        <v>133</v>
      </c>
      <c r="BZ3225">
        <v>0</v>
      </c>
      <c r="CA3225">
        <v>12</v>
      </c>
      <c r="CB3225" t="s">
        <v>117</v>
      </c>
      <c r="CD3225" s="2" t="s">
        <v>16293</v>
      </c>
      <c r="CE3225" t="s">
        <v>7316</v>
      </c>
      <c r="CF3225" t="s">
        <v>140</v>
      </c>
      <c r="CG3225" t="s">
        <v>136</v>
      </c>
      <c r="CH3225" t="s">
        <v>121</v>
      </c>
      <c r="CI3225" s="6">
        <v>96950</v>
      </c>
      <c r="CJ3225" s="10">
        <v>8.64</v>
      </c>
      <c r="CK3225" s="10">
        <v>8.64</v>
      </c>
      <c r="CL3225" s="10">
        <v>12.96</v>
      </c>
      <c r="CM3225" s="10">
        <v>12.96</v>
      </c>
      <c r="CN3225" t="s">
        <v>137</v>
      </c>
      <c r="CO3225" t="s">
        <v>140</v>
      </c>
      <c r="CP3225" t="s">
        <v>138</v>
      </c>
      <c r="CR3225" t="s">
        <v>117</v>
      </c>
      <c r="CS3225" t="s">
        <v>139</v>
      </c>
      <c r="CT3225" t="s">
        <v>140</v>
      </c>
      <c r="CU3225" t="s">
        <v>139</v>
      </c>
      <c r="CV3225" t="s">
        <v>140</v>
      </c>
      <c r="CW3225" t="s">
        <v>139</v>
      </c>
      <c r="CX3225" t="s">
        <v>140</v>
      </c>
      <c r="CY3225" t="s">
        <v>1167</v>
      </c>
      <c r="CZ3225" s="8">
        <v>16702354310</v>
      </c>
      <c r="DA3225" t="s">
        <v>9265</v>
      </c>
      <c r="DB3225" t="s">
        <v>309</v>
      </c>
      <c r="DC3225" t="s">
        <v>139</v>
      </c>
      <c r="DD3225" t="s">
        <v>117</v>
      </c>
      <c r="DE3225" t="s">
        <v>1530</v>
      </c>
      <c r="DF3225" t="s">
        <v>1531</v>
      </c>
      <c r="DG3225" t="s">
        <v>1532</v>
      </c>
      <c r="DH3225" t="s">
        <v>1156</v>
      </c>
      <c r="DI3225" t="s">
        <v>1153</v>
      </c>
      <c r="DJ3225" t="s">
        <v>1162</v>
      </c>
    </row>
    <row r="3226" spans="1:114" ht="15" customHeight="1" x14ac:dyDescent="0.35">
      <c r="A3226" t="s">
        <v>7810</v>
      </c>
      <c r="B3226" t="s">
        <v>166</v>
      </c>
      <c r="C3226" s="1">
        <v>45823</v>
      </c>
      <c r="D3226" s="1">
        <v>45887</v>
      </c>
      <c r="E3226" t="s">
        <v>211</v>
      </c>
      <c r="G3226" t="s">
        <v>117</v>
      </c>
      <c r="H3226" t="s">
        <v>117</v>
      </c>
      <c r="I3226" t="s">
        <v>117</v>
      </c>
      <c r="J3226" t="s">
        <v>246</v>
      </c>
      <c r="L3226" t="s">
        <v>253</v>
      </c>
      <c r="N3226" t="s">
        <v>248</v>
      </c>
      <c r="O3226" t="s">
        <v>121</v>
      </c>
      <c r="P3226" s="6">
        <v>96951</v>
      </c>
      <c r="Q3226" t="s">
        <v>122</v>
      </c>
      <c r="R3226" t="s">
        <v>121</v>
      </c>
      <c r="S3226" s="8">
        <v>16705320350</v>
      </c>
      <c r="U3226" t="s">
        <v>249</v>
      </c>
      <c r="V3226">
        <v>445110</v>
      </c>
      <c r="W3226" t="s">
        <v>124</v>
      </c>
      <c r="Y3226" t="s">
        <v>250</v>
      </c>
      <c r="Z3226" t="s">
        <v>251</v>
      </c>
      <c r="AA3226" t="s">
        <v>535</v>
      </c>
      <c r="AB3226" t="s">
        <v>128</v>
      </c>
      <c r="AC3226" t="s">
        <v>253</v>
      </c>
      <c r="AE3226" t="s">
        <v>248</v>
      </c>
      <c r="AF3226" t="s">
        <v>121</v>
      </c>
      <c r="AG3226" s="6">
        <v>96951</v>
      </c>
      <c r="AH3226" t="s">
        <v>122</v>
      </c>
      <c r="AJ3226" s="8">
        <v>16705320350</v>
      </c>
      <c r="AL3226" t="s">
        <v>254</v>
      </c>
      <c r="BE3226" t="str">
        <f>"35-2021.00"</f>
        <v>35-2021.00</v>
      </c>
      <c r="BF3226" t="s">
        <v>438</v>
      </c>
      <c r="BG3226" t="s">
        <v>7422</v>
      </c>
      <c r="BH3226" t="s">
        <v>5068</v>
      </c>
      <c r="BI3226">
        <v>4</v>
      </c>
      <c r="BK3226" s="1">
        <v>45901</v>
      </c>
      <c r="BL3226" s="1">
        <v>46265</v>
      </c>
      <c r="BO3226">
        <v>40</v>
      </c>
      <c r="BP3226">
        <v>0</v>
      </c>
      <c r="BQ3226">
        <v>7</v>
      </c>
      <c r="BR3226">
        <v>7</v>
      </c>
      <c r="BS3226">
        <v>7</v>
      </c>
      <c r="BT3226">
        <v>7</v>
      </c>
      <c r="BU3226">
        <v>7</v>
      </c>
      <c r="BV3226">
        <v>5</v>
      </c>
      <c r="BW3226" t="str">
        <f>"8:00 AM"</f>
        <v>8:00 AM</v>
      </c>
      <c r="BX3226" t="str">
        <f>"4:00 PM"</f>
        <v>4:00 PM</v>
      </c>
      <c r="BY3226" t="s">
        <v>133</v>
      </c>
      <c r="BZ3226">
        <v>0</v>
      </c>
      <c r="CA3226">
        <v>3</v>
      </c>
      <c r="CB3226" t="s">
        <v>117</v>
      </c>
      <c r="CD3226" s="2" t="s">
        <v>7811</v>
      </c>
      <c r="CE3226" t="s">
        <v>7812</v>
      </c>
      <c r="CG3226" t="s">
        <v>248</v>
      </c>
      <c r="CH3226" t="s">
        <v>121</v>
      </c>
      <c r="CI3226" s="6">
        <v>96951</v>
      </c>
      <c r="CJ3226" s="10">
        <v>7.84</v>
      </c>
      <c r="CK3226" s="10">
        <v>7.84</v>
      </c>
      <c r="CL3226" s="10">
        <v>11.76</v>
      </c>
      <c r="CM3226" s="10">
        <v>11.76</v>
      </c>
      <c r="CN3226" t="s">
        <v>137</v>
      </c>
      <c r="CO3226" t="s">
        <v>140</v>
      </c>
      <c r="CP3226" t="s">
        <v>138</v>
      </c>
      <c r="CR3226" t="s">
        <v>117</v>
      </c>
      <c r="CS3226" t="s">
        <v>139</v>
      </c>
      <c r="CT3226" t="s">
        <v>139</v>
      </c>
      <c r="CU3226" t="s">
        <v>139</v>
      </c>
      <c r="CV3226" t="s">
        <v>140</v>
      </c>
      <c r="CW3226" t="s">
        <v>139</v>
      </c>
      <c r="CX3226" t="s">
        <v>140</v>
      </c>
      <c r="CY3226" t="s">
        <v>539</v>
      </c>
      <c r="CZ3226" s="8">
        <v>16705320350</v>
      </c>
      <c r="DA3226" t="s">
        <v>254</v>
      </c>
      <c r="DB3226" t="s">
        <v>140</v>
      </c>
      <c r="DC3226" t="s">
        <v>139</v>
      </c>
      <c r="DD3226" t="s">
        <v>117</v>
      </c>
    </row>
    <row r="3227" spans="1:114" ht="15" customHeight="1" x14ac:dyDescent="0.35">
      <c r="A3227" t="s">
        <v>13664</v>
      </c>
      <c r="B3227" t="s">
        <v>166</v>
      </c>
      <c r="C3227" s="1">
        <v>45825</v>
      </c>
      <c r="D3227" s="1">
        <v>45887</v>
      </c>
      <c r="E3227" t="s">
        <v>211</v>
      </c>
      <c r="G3227" t="s">
        <v>139</v>
      </c>
      <c r="H3227" t="s">
        <v>117</v>
      </c>
      <c r="I3227" t="s">
        <v>117</v>
      </c>
      <c r="J3227" t="s">
        <v>2063</v>
      </c>
      <c r="L3227" t="s">
        <v>2064</v>
      </c>
      <c r="N3227" t="s">
        <v>120</v>
      </c>
      <c r="O3227" t="s">
        <v>121</v>
      </c>
      <c r="P3227" s="6">
        <v>96950</v>
      </c>
      <c r="Q3227" t="s">
        <v>122</v>
      </c>
      <c r="S3227" s="8">
        <v>16702356623</v>
      </c>
      <c r="U3227" t="s">
        <v>2065</v>
      </c>
      <c r="V3227">
        <v>2383</v>
      </c>
      <c r="W3227" t="s">
        <v>124</v>
      </c>
      <c r="Y3227" t="s">
        <v>916</v>
      </c>
      <c r="Z3227" t="s">
        <v>2066</v>
      </c>
      <c r="AB3227" t="s">
        <v>128</v>
      </c>
      <c r="AC3227" t="s">
        <v>2067</v>
      </c>
      <c r="AE3227" t="s">
        <v>120</v>
      </c>
      <c r="AF3227" t="s">
        <v>121</v>
      </c>
      <c r="AG3227" s="6">
        <v>96950</v>
      </c>
      <c r="AH3227" t="s">
        <v>122</v>
      </c>
      <c r="AJ3227" s="8">
        <v>16702356623</v>
      </c>
      <c r="AL3227" t="s">
        <v>2068</v>
      </c>
      <c r="BE3227" t="str">
        <f>"49-9071.00"</f>
        <v>49-9071.00</v>
      </c>
      <c r="BF3227" t="s">
        <v>156</v>
      </c>
      <c r="BG3227" t="s">
        <v>5839</v>
      </c>
      <c r="BH3227" t="s">
        <v>423</v>
      </c>
      <c r="BI3227">
        <v>1</v>
      </c>
      <c r="BK3227" s="1">
        <v>45931</v>
      </c>
      <c r="BL3227" s="1">
        <v>47026</v>
      </c>
      <c r="BO3227">
        <v>40</v>
      </c>
      <c r="BP3227">
        <v>0</v>
      </c>
      <c r="BQ3227">
        <v>8</v>
      </c>
      <c r="BR3227">
        <v>8</v>
      </c>
      <c r="BS3227">
        <v>8</v>
      </c>
      <c r="BT3227">
        <v>8</v>
      </c>
      <c r="BU3227">
        <v>8</v>
      </c>
      <c r="BV3227">
        <v>0</v>
      </c>
      <c r="BW3227" t="str">
        <f>"8:00 AM"</f>
        <v>8:00 AM</v>
      </c>
      <c r="BX3227" t="str">
        <f>"5:00 PM"</f>
        <v>5:00 PM</v>
      </c>
      <c r="BY3227" t="s">
        <v>133</v>
      </c>
      <c r="BZ3227">
        <v>0</v>
      </c>
      <c r="CA3227">
        <v>12</v>
      </c>
      <c r="CB3227" t="s">
        <v>117</v>
      </c>
      <c r="CD3227" t="s">
        <v>3462</v>
      </c>
      <c r="CE3227" t="s">
        <v>2067</v>
      </c>
      <c r="CG3227" t="s">
        <v>120</v>
      </c>
      <c r="CH3227" t="s">
        <v>121</v>
      </c>
      <c r="CI3227" s="6">
        <v>96950</v>
      </c>
      <c r="CJ3227" s="10">
        <v>9.75</v>
      </c>
      <c r="CK3227" s="10">
        <v>10</v>
      </c>
      <c r="CL3227" s="10">
        <v>14.63</v>
      </c>
      <c r="CM3227" s="10">
        <v>15</v>
      </c>
      <c r="CN3227" t="s">
        <v>137</v>
      </c>
      <c r="CP3227" t="s">
        <v>138</v>
      </c>
      <c r="CR3227" t="s">
        <v>117</v>
      </c>
      <c r="CS3227" t="s">
        <v>139</v>
      </c>
      <c r="CT3227" t="s">
        <v>140</v>
      </c>
      <c r="CU3227" t="s">
        <v>139</v>
      </c>
      <c r="CV3227" t="s">
        <v>140</v>
      </c>
      <c r="CW3227" t="s">
        <v>139</v>
      </c>
      <c r="CX3227" t="s">
        <v>140</v>
      </c>
      <c r="CY3227" s="2" t="s">
        <v>13665</v>
      </c>
      <c r="CZ3227" s="8">
        <v>16707897385</v>
      </c>
      <c r="DA3227" t="s">
        <v>2072</v>
      </c>
      <c r="DB3227" t="s">
        <v>140</v>
      </c>
      <c r="DC3227" t="s">
        <v>139</v>
      </c>
      <c r="DD3227" t="s">
        <v>117</v>
      </c>
    </row>
    <row r="3228" spans="1:114" ht="15" customHeight="1" x14ac:dyDescent="0.35">
      <c r="A3228" t="s">
        <v>11986</v>
      </c>
      <c r="B3228" t="s">
        <v>144</v>
      </c>
      <c r="C3228" s="1">
        <v>45825</v>
      </c>
      <c r="D3228" s="1">
        <v>45887</v>
      </c>
      <c r="E3228" t="s">
        <v>211</v>
      </c>
      <c r="G3228" t="s">
        <v>117</v>
      </c>
      <c r="H3228" t="s">
        <v>117</v>
      </c>
      <c r="I3228" t="s">
        <v>117</v>
      </c>
      <c r="J3228" t="s">
        <v>10566</v>
      </c>
      <c r="K3228" t="s">
        <v>10567</v>
      </c>
      <c r="L3228" t="s">
        <v>10568</v>
      </c>
      <c r="N3228" t="s">
        <v>136</v>
      </c>
      <c r="O3228" t="s">
        <v>121</v>
      </c>
      <c r="P3228" s="6">
        <v>96950</v>
      </c>
      <c r="Q3228" t="s">
        <v>122</v>
      </c>
      <c r="R3228" t="s">
        <v>6781</v>
      </c>
      <c r="S3228" s="8">
        <v>16702335368</v>
      </c>
      <c r="U3228" t="s">
        <v>10569</v>
      </c>
      <c r="V3228">
        <v>722410</v>
      </c>
      <c r="W3228" t="s">
        <v>124</v>
      </c>
      <c r="Y3228" t="s">
        <v>1632</v>
      </c>
      <c r="Z3228" t="s">
        <v>4590</v>
      </c>
      <c r="AA3228" t="s">
        <v>6783</v>
      </c>
      <c r="AB3228" t="s">
        <v>1057</v>
      </c>
      <c r="AC3228" t="s">
        <v>10568</v>
      </c>
      <c r="AE3228" t="s">
        <v>136</v>
      </c>
      <c r="AF3228" t="s">
        <v>121</v>
      </c>
      <c r="AG3228" s="6">
        <v>96950</v>
      </c>
      <c r="AH3228" t="s">
        <v>122</v>
      </c>
      <c r="AI3228" t="s">
        <v>6781</v>
      </c>
      <c r="AJ3228" s="8">
        <v>16702335368</v>
      </c>
      <c r="AL3228" t="s">
        <v>10570</v>
      </c>
      <c r="BE3228" t="str">
        <f>"35-2014.00"</f>
        <v>35-2014.00</v>
      </c>
      <c r="BF3228" t="s">
        <v>191</v>
      </c>
      <c r="BG3228" t="s">
        <v>10571</v>
      </c>
      <c r="BH3228" t="s">
        <v>313</v>
      </c>
      <c r="BI3228">
        <v>2</v>
      </c>
      <c r="BJ3228">
        <v>2</v>
      </c>
      <c r="BK3228" s="1">
        <v>45931</v>
      </c>
      <c r="BL3228" s="1">
        <v>46295</v>
      </c>
      <c r="BM3228" s="1">
        <v>45931</v>
      </c>
      <c r="BN3228" s="1">
        <v>46295</v>
      </c>
      <c r="BO3228">
        <v>35</v>
      </c>
      <c r="BP3228">
        <v>0</v>
      </c>
      <c r="BQ3228">
        <v>0</v>
      </c>
      <c r="BR3228">
        <v>7</v>
      </c>
      <c r="BS3228">
        <v>7</v>
      </c>
      <c r="BT3228">
        <v>7</v>
      </c>
      <c r="BU3228">
        <v>7</v>
      </c>
      <c r="BV3228">
        <v>7</v>
      </c>
      <c r="BW3228" t="str">
        <f>"4:30 PM"</f>
        <v>4:30 PM</v>
      </c>
      <c r="BX3228" t="str">
        <f>"11:30 PM"</f>
        <v>11:30 PM</v>
      </c>
      <c r="BY3228" t="s">
        <v>133</v>
      </c>
      <c r="BZ3228">
        <v>0</v>
      </c>
      <c r="CA3228">
        <v>12</v>
      </c>
      <c r="CB3228" t="s">
        <v>117</v>
      </c>
      <c r="CD3228" t="s">
        <v>11987</v>
      </c>
      <c r="CE3228" t="s">
        <v>3455</v>
      </c>
      <c r="CG3228" t="s">
        <v>136</v>
      </c>
      <c r="CH3228" t="s">
        <v>121</v>
      </c>
      <c r="CI3228" s="6">
        <v>96950</v>
      </c>
      <c r="CJ3228" s="10">
        <v>8.83</v>
      </c>
      <c r="CK3228" s="10">
        <v>8.83</v>
      </c>
      <c r="CL3228" s="10">
        <v>13.25</v>
      </c>
      <c r="CM3228" s="10">
        <v>13.25</v>
      </c>
      <c r="CN3228" t="s">
        <v>137</v>
      </c>
      <c r="CO3228" t="s">
        <v>140</v>
      </c>
      <c r="CP3228" t="s">
        <v>138</v>
      </c>
      <c r="CR3228" t="s">
        <v>117</v>
      </c>
      <c r="CS3228" t="s">
        <v>139</v>
      </c>
      <c r="CT3228" t="s">
        <v>140</v>
      </c>
      <c r="CU3228" t="s">
        <v>139</v>
      </c>
      <c r="CV3228" t="s">
        <v>139</v>
      </c>
      <c r="CW3228" t="s">
        <v>139</v>
      </c>
      <c r="CX3228" t="s">
        <v>140</v>
      </c>
      <c r="CY3228" t="s">
        <v>140</v>
      </c>
      <c r="CZ3228" s="8">
        <v>16702335368</v>
      </c>
      <c r="DA3228" t="s">
        <v>10570</v>
      </c>
      <c r="DB3228" t="s">
        <v>1257</v>
      </c>
      <c r="DC3228" t="s">
        <v>139</v>
      </c>
      <c r="DD3228" t="s">
        <v>117</v>
      </c>
    </row>
    <row r="3229" spans="1:114" ht="15" customHeight="1" x14ac:dyDescent="0.35">
      <c r="A3229" t="s">
        <v>5102</v>
      </c>
      <c r="B3229" t="s">
        <v>144</v>
      </c>
      <c r="C3229" s="1">
        <v>45831</v>
      </c>
      <c r="D3229" s="1">
        <v>45887</v>
      </c>
      <c r="E3229" t="s">
        <v>116</v>
      </c>
      <c r="F3229" s="1">
        <v>45929</v>
      </c>
      <c r="G3229" t="s">
        <v>139</v>
      </c>
      <c r="H3229" t="s">
        <v>117</v>
      </c>
      <c r="I3229" t="s">
        <v>117</v>
      </c>
      <c r="J3229" t="s">
        <v>1611</v>
      </c>
      <c r="K3229" t="s">
        <v>1612</v>
      </c>
      <c r="L3229" t="s">
        <v>1613</v>
      </c>
      <c r="M3229" t="s">
        <v>1614</v>
      </c>
      <c r="N3229" t="s">
        <v>120</v>
      </c>
      <c r="O3229" t="s">
        <v>121</v>
      </c>
      <c r="P3229" s="6">
        <v>96950</v>
      </c>
      <c r="Q3229" t="s">
        <v>122</v>
      </c>
      <c r="S3229" s="8">
        <v>16702357354</v>
      </c>
      <c r="U3229" t="s">
        <v>1615</v>
      </c>
      <c r="V3229">
        <v>81231</v>
      </c>
      <c r="W3229" t="s">
        <v>124</v>
      </c>
      <c r="Y3229" t="s">
        <v>1426</v>
      </c>
      <c r="Z3229" t="s">
        <v>1427</v>
      </c>
      <c r="AA3229" t="s">
        <v>140</v>
      </c>
      <c r="AB3229" t="s">
        <v>128</v>
      </c>
      <c r="AC3229" t="s">
        <v>1613</v>
      </c>
      <c r="AD3229" t="s">
        <v>1614</v>
      </c>
      <c r="AE3229" t="s">
        <v>120</v>
      </c>
      <c r="AF3229" t="s">
        <v>121</v>
      </c>
      <c r="AG3229" s="6">
        <v>96950</v>
      </c>
      <c r="AH3229" t="s">
        <v>122</v>
      </c>
      <c r="AJ3229" s="8">
        <v>16702357354</v>
      </c>
      <c r="AL3229" t="s">
        <v>1617</v>
      </c>
      <c r="BE3229" t="str">
        <f>"37-2011.00"</f>
        <v>37-2011.00</v>
      </c>
      <c r="BF3229" t="s">
        <v>701</v>
      </c>
      <c r="BG3229" t="s">
        <v>5103</v>
      </c>
      <c r="BH3229" t="s">
        <v>5104</v>
      </c>
      <c r="BI3229">
        <v>4</v>
      </c>
      <c r="BJ3229">
        <v>4</v>
      </c>
      <c r="BK3229" s="1">
        <v>45931</v>
      </c>
      <c r="BL3229" s="1">
        <v>47026</v>
      </c>
      <c r="BM3229" s="1">
        <v>45931</v>
      </c>
      <c r="BN3229" s="1">
        <v>47026</v>
      </c>
      <c r="BO3229">
        <v>36</v>
      </c>
      <c r="BP3229">
        <v>0</v>
      </c>
      <c r="BQ3229">
        <v>6</v>
      </c>
      <c r="BR3229">
        <v>6</v>
      </c>
      <c r="BS3229">
        <v>6</v>
      </c>
      <c r="BT3229">
        <v>6</v>
      </c>
      <c r="BU3229">
        <v>6</v>
      </c>
      <c r="BV3229">
        <v>6</v>
      </c>
      <c r="BW3229" t="str">
        <f>"9:00 AM"</f>
        <v>9:00 AM</v>
      </c>
      <c r="BX3229" t="str">
        <f>"4:00 PM"</f>
        <v>4:00 PM</v>
      </c>
      <c r="BY3229" t="s">
        <v>133</v>
      </c>
      <c r="BZ3229">
        <v>0</v>
      </c>
      <c r="CA3229">
        <v>12</v>
      </c>
      <c r="CB3229" t="s">
        <v>117</v>
      </c>
      <c r="CD3229" t="s">
        <v>5105</v>
      </c>
      <c r="CE3229" t="s">
        <v>1613</v>
      </c>
      <c r="CF3229" t="s">
        <v>1614</v>
      </c>
      <c r="CG3229" t="s">
        <v>120</v>
      </c>
      <c r="CH3229" t="s">
        <v>121</v>
      </c>
      <c r="CI3229" s="6">
        <v>96950</v>
      </c>
      <c r="CJ3229" s="10">
        <v>8.2899999999999991</v>
      </c>
      <c r="CK3229" s="10">
        <v>8.2899999999999991</v>
      </c>
      <c r="CL3229" s="10">
        <v>0</v>
      </c>
      <c r="CM3229" s="10">
        <v>0</v>
      </c>
      <c r="CN3229" t="s">
        <v>137</v>
      </c>
      <c r="CO3229" t="s">
        <v>140</v>
      </c>
      <c r="CP3229" t="s">
        <v>138</v>
      </c>
      <c r="CR3229" t="s">
        <v>117</v>
      </c>
      <c r="CS3229" t="s">
        <v>139</v>
      </c>
      <c r="CT3229" t="s">
        <v>140</v>
      </c>
      <c r="CU3229" t="s">
        <v>140</v>
      </c>
      <c r="CV3229" t="s">
        <v>140</v>
      </c>
      <c r="CW3229" t="s">
        <v>139</v>
      </c>
      <c r="CX3229" t="s">
        <v>140</v>
      </c>
      <c r="CY3229" t="s">
        <v>140</v>
      </c>
      <c r="CZ3229" s="8">
        <v>16702357354</v>
      </c>
      <c r="DA3229" t="s">
        <v>1617</v>
      </c>
      <c r="DB3229" t="s">
        <v>140</v>
      </c>
      <c r="DC3229" t="s">
        <v>139</v>
      </c>
      <c r="DD3229" t="s">
        <v>117</v>
      </c>
      <c r="DE3229" t="s">
        <v>1622</v>
      </c>
      <c r="DF3229" t="s">
        <v>1623</v>
      </c>
      <c r="DG3229" t="s">
        <v>535</v>
      </c>
      <c r="DH3229" t="s">
        <v>1615</v>
      </c>
      <c r="DI3229" t="s">
        <v>1611</v>
      </c>
      <c r="DJ3229" t="s">
        <v>1617</v>
      </c>
    </row>
    <row r="3230" spans="1:114" ht="15" customHeight="1" x14ac:dyDescent="0.35">
      <c r="A3230" t="s">
        <v>5075</v>
      </c>
      <c r="B3230" t="s">
        <v>294</v>
      </c>
      <c r="C3230" s="1">
        <v>45833</v>
      </c>
      <c r="D3230" s="1">
        <v>45887</v>
      </c>
      <c r="E3230" t="s">
        <v>116</v>
      </c>
      <c r="F3230" s="1">
        <v>45929</v>
      </c>
      <c r="G3230" t="s">
        <v>139</v>
      </c>
      <c r="H3230" t="s">
        <v>117</v>
      </c>
      <c r="I3230" t="s">
        <v>117</v>
      </c>
      <c r="J3230" t="s">
        <v>1259</v>
      </c>
      <c r="L3230" t="s">
        <v>1260</v>
      </c>
      <c r="M3230" t="s">
        <v>1261</v>
      </c>
      <c r="N3230" t="s">
        <v>120</v>
      </c>
      <c r="O3230" t="s">
        <v>121</v>
      </c>
      <c r="P3230" s="6">
        <v>96950</v>
      </c>
      <c r="Q3230" t="s">
        <v>122</v>
      </c>
      <c r="S3230" s="8">
        <v>16702881463</v>
      </c>
      <c r="U3230" t="s">
        <v>1262</v>
      </c>
      <c r="V3230">
        <v>561720</v>
      </c>
      <c r="W3230" t="s">
        <v>124</v>
      </c>
      <c r="Y3230" t="s">
        <v>1263</v>
      </c>
      <c r="Z3230" t="s">
        <v>1264</v>
      </c>
      <c r="AA3230" t="s">
        <v>1265</v>
      </c>
      <c r="AB3230" t="s">
        <v>154</v>
      </c>
      <c r="AC3230" t="s">
        <v>1266</v>
      </c>
      <c r="AD3230" t="s">
        <v>1267</v>
      </c>
      <c r="AE3230" t="s">
        <v>120</v>
      </c>
      <c r="AF3230" t="s">
        <v>121</v>
      </c>
      <c r="AG3230" s="6">
        <v>96950</v>
      </c>
      <c r="AH3230" t="s">
        <v>122</v>
      </c>
      <c r="AJ3230" s="8">
        <v>16702881463</v>
      </c>
      <c r="AL3230" t="s">
        <v>1268</v>
      </c>
      <c r="BE3230" t="str">
        <f>"37-2011.00"</f>
        <v>37-2011.00</v>
      </c>
      <c r="BF3230" t="s">
        <v>701</v>
      </c>
      <c r="BG3230" t="s">
        <v>1269</v>
      </c>
      <c r="BH3230" t="s">
        <v>1270</v>
      </c>
      <c r="BI3230">
        <v>5</v>
      </c>
      <c r="BJ3230">
        <v>4</v>
      </c>
      <c r="BK3230" s="1">
        <v>45931</v>
      </c>
      <c r="BL3230" s="1">
        <v>47026</v>
      </c>
      <c r="BM3230" s="1">
        <v>45931</v>
      </c>
      <c r="BN3230" s="1">
        <v>47026</v>
      </c>
      <c r="BO3230">
        <v>35</v>
      </c>
      <c r="BP3230">
        <v>0</v>
      </c>
      <c r="BQ3230">
        <v>7</v>
      </c>
      <c r="BR3230">
        <v>7</v>
      </c>
      <c r="BS3230">
        <v>7</v>
      </c>
      <c r="BT3230">
        <v>7</v>
      </c>
      <c r="BU3230">
        <v>7</v>
      </c>
      <c r="BV3230">
        <v>0</v>
      </c>
      <c r="BW3230" t="str">
        <f>"8:30 AM"</f>
        <v>8:30 AM</v>
      </c>
      <c r="BX3230" t="str">
        <f>"4:30 PM"</f>
        <v>4:30 PM</v>
      </c>
      <c r="BY3230" t="s">
        <v>133</v>
      </c>
      <c r="BZ3230">
        <v>0</v>
      </c>
      <c r="CA3230">
        <v>3</v>
      </c>
      <c r="CB3230" t="s">
        <v>117</v>
      </c>
      <c r="CD3230" t="s">
        <v>5076</v>
      </c>
      <c r="CE3230" t="s">
        <v>1271</v>
      </c>
      <c r="CG3230" t="s">
        <v>120</v>
      </c>
      <c r="CH3230" t="s">
        <v>121</v>
      </c>
      <c r="CI3230" s="6">
        <v>96950</v>
      </c>
      <c r="CJ3230" s="10">
        <v>8.2899999999999991</v>
      </c>
      <c r="CK3230" s="10">
        <v>8.2899999999999991</v>
      </c>
      <c r="CL3230" s="10">
        <v>12.44</v>
      </c>
      <c r="CM3230" s="10">
        <v>12.44</v>
      </c>
      <c r="CN3230" t="s">
        <v>137</v>
      </c>
      <c r="CO3230" t="s">
        <v>194</v>
      </c>
      <c r="CP3230" t="s">
        <v>138</v>
      </c>
      <c r="CR3230" t="s">
        <v>117</v>
      </c>
      <c r="CS3230" t="s">
        <v>139</v>
      </c>
      <c r="CT3230" t="s">
        <v>140</v>
      </c>
      <c r="CU3230" t="s">
        <v>139</v>
      </c>
      <c r="CV3230" t="s">
        <v>140</v>
      </c>
      <c r="CW3230" t="s">
        <v>139</v>
      </c>
      <c r="CX3230" t="s">
        <v>140</v>
      </c>
      <c r="CY3230" s="2" t="s">
        <v>1272</v>
      </c>
      <c r="CZ3230" s="8">
        <v>16702881463</v>
      </c>
      <c r="DA3230" t="s">
        <v>1273</v>
      </c>
      <c r="DB3230" t="s">
        <v>309</v>
      </c>
      <c r="DC3230" t="s">
        <v>139</v>
      </c>
      <c r="DD3230" t="s">
        <v>117</v>
      </c>
    </row>
    <row r="3231" spans="1:114" ht="15" customHeight="1" x14ac:dyDescent="0.35">
      <c r="A3231" t="s">
        <v>11944</v>
      </c>
      <c r="B3231" t="s">
        <v>144</v>
      </c>
      <c r="C3231" s="1">
        <v>45833</v>
      </c>
      <c r="D3231" s="1">
        <v>45887</v>
      </c>
      <c r="E3231" t="s">
        <v>211</v>
      </c>
      <c r="G3231" t="s">
        <v>117</v>
      </c>
      <c r="H3231" t="s">
        <v>117</v>
      </c>
      <c r="I3231" t="s">
        <v>117</v>
      </c>
      <c r="J3231" t="s">
        <v>991</v>
      </c>
      <c r="L3231" t="s">
        <v>992</v>
      </c>
      <c r="M3231" t="s">
        <v>993</v>
      </c>
      <c r="N3231" t="s">
        <v>136</v>
      </c>
      <c r="O3231" t="s">
        <v>121</v>
      </c>
      <c r="P3231" s="6">
        <v>96950</v>
      </c>
      <c r="Q3231" t="s">
        <v>122</v>
      </c>
      <c r="S3231" s="8">
        <v>16702870657</v>
      </c>
      <c r="U3231" t="s">
        <v>994</v>
      </c>
      <c r="V3231">
        <v>561720</v>
      </c>
      <c r="W3231" t="s">
        <v>150</v>
      </c>
      <c r="X3231" t="s">
        <v>139</v>
      </c>
      <c r="Y3231" t="s">
        <v>995</v>
      </c>
      <c r="Z3231" t="s">
        <v>996</v>
      </c>
      <c r="AB3231" t="s">
        <v>997</v>
      </c>
      <c r="AC3231" t="s">
        <v>992</v>
      </c>
      <c r="AD3231" t="s">
        <v>993</v>
      </c>
      <c r="AE3231" t="s">
        <v>136</v>
      </c>
      <c r="AF3231" t="s">
        <v>121</v>
      </c>
      <c r="AG3231" s="6">
        <v>96950</v>
      </c>
      <c r="AH3231" t="s">
        <v>122</v>
      </c>
      <c r="AJ3231" s="8">
        <v>16702870657</v>
      </c>
      <c r="AL3231" t="s">
        <v>998</v>
      </c>
      <c r="BE3231" t="str">
        <f>"43-3031.00"</f>
        <v>43-3031.00</v>
      </c>
      <c r="BF3231" t="s">
        <v>357</v>
      </c>
      <c r="BG3231" t="s">
        <v>11945</v>
      </c>
      <c r="BH3231" t="s">
        <v>2453</v>
      </c>
      <c r="BI3231">
        <v>3</v>
      </c>
      <c r="BJ3231">
        <v>3</v>
      </c>
      <c r="BK3231" s="1">
        <v>45931</v>
      </c>
      <c r="BL3231" s="1">
        <v>46295</v>
      </c>
      <c r="BM3231" s="1">
        <v>45931</v>
      </c>
      <c r="BN3231" s="1">
        <v>46295</v>
      </c>
      <c r="BO3231">
        <v>35</v>
      </c>
      <c r="BP3231">
        <v>0</v>
      </c>
      <c r="BQ3231">
        <v>7</v>
      </c>
      <c r="BR3231">
        <v>7</v>
      </c>
      <c r="BS3231">
        <v>7</v>
      </c>
      <c r="BT3231">
        <v>7</v>
      </c>
      <c r="BU3231">
        <v>7</v>
      </c>
      <c r="BV3231">
        <v>0</v>
      </c>
      <c r="BW3231" t="str">
        <f>"8:00 AM"</f>
        <v>8:00 AM</v>
      </c>
      <c r="BX3231" t="str">
        <f>"5:00 PM"</f>
        <v>5:00 PM</v>
      </c>
      <c r="BY3231" t="s">
        <v>159</v>
      </c>
      <c r="BZ3231">
        <v>0</v>
      </c>
      <c r="CA3231">
        <v>12</v>
      </c>
      <c r="CB3231" t="s">
        <v>117</v>
      </c>
      <c r="CD3231" s="2" t="s">
        <v>11946</v>
      </c>
      <c r="CE3231" t="s">
        <v>11947</v>
      </c>
      <c r="CG3231" t="s">
        <v>136</v>
      </c>
      <c r="CH3231" t="s">
        <v>121</v>
      </c>
      <c r="CI3231" s="6">
        <v>96950</v>
      </c>
      <c r="CJ3231" s="10">
        <v>12.28</v>
      </c>
      <c r="CK3231" s="10">
        <v>12.28</v>
      </c>
      <c r="CL3231" s="10">
        <v>18.420000000000002</v>
      </c>
      <c r="CM3231" s="10">
        <v>18.420000000000002</v>
      </c>
      <c r="CN3231" t="s">
        <v>137</v>
      </c>
      <c r="CO3231" t="s">
        <v>194</v>
      </c>
      <c r="CP3231" t="s">
        <v>138</v>
      </c>
      <c r="CR3231" t="s">
        <v>139</v>
      </c>
      <c r="CS3231" t="s">
        <v>139</v>
      </c>
      <c r="CT3231" t="s">
        <v>140</v>
      </c>
      <c r="CU3231" t="s">
        <v>139</v>
      </c>
      <c r="CV3231" t="s">
        <v>140</v>
      </c>
      <c r="CW3231" t="s">
        <v>139</v>
      </c>
      <c r="CX3231" t="s">
        <v>140</v>
      </c>
      <c r="CY3231" t="s">
        <v>1002</v>
      </c>
      <c r="CZ3231" s="8">
        <v>16702870657</v>
      </c>
      <c r="DA3231" t="s">
        <v>998</v>
      </c>
      <c r="DB3231" t="s">
        <v>1003</v>
      </c>
      <c r="DC3231" t="s">
        <v>139</v>
      </c>
      <c r="DD3231" t="s">
        <v>139</v>
      </c>
    </row>
    <row r="3232" spans="1:114" ht="15" customHeight="1" x14ac:dyDescent="0.35">
      <c r="A3232" t="s">
        <v>5024</v>
      </c>
      <c r="B3232" t="s">
        <v>144</v>
      </c>
      <c r="C3232" s="1">
        <v>45833</v>
      </c>
      <c r="D3232" s="1">
        <v>45887</v>
      </c>
      <c r="E3232" t="s">
        <v>211</v>
      </c>
      <c r="G3232" t="s">
        <v>117</v>
      </c>
      <c r="H3232" t="s">
        <v>117</v>
      </c>
      <c r="I3232" t="s">
        <v>117</v>
      </c>
      <c r="J3232" t="s">
        <v>991</v>
      </c>
      <c r="L3232" t="s">
        <v>5025</v>
      </c>
      <c r="M3232" t="s">
        <v>5026</v>
      </c>
      <c r="N3232" t="s">
        <v>136</v>
      </c>
      <c r="O3232" t="s">
        <v>121</v>
      </c>
      <c r="P3232" s="6">
        <v>96950</v>
      </c>
      <c r="Q3232" t="s">
        <v>122</v>
      </c>
      <c r="S3232" s="8">
        <v>16702870657</v>
      </c>
      <c r="U3232" t="s">
        <v>994</v>
      </c>
      <c r="V3232">
        <v>561720</v>
      </c>
      <c r="W3232" t="s">
        <v>150</v>
      </c>
      <c r="X3232" t="s">
        <v>139</v>
      </c>
      <c r="Y3232" t="s">
        <v>995</v>
      </c>
      <c r="Z3232" t="s">
        <v>996</v>
      </c>
      <c r="AB3232" t="s">
        <v>997</v>
      </c>
      <c r="AC3232" t="s">
        <v>5025</v>
      </c>
      <c r="AD3232" t="s">
        <v>5026</v>
      </c>
      <c r="AE3232" t="s">
        <v>136</v>
      </c>
      <c r="AF3232" t="s">
        <v>121</v>
      </c>
      <c r="AG3232" s="6">
        <v>96950</v>
      </c>
      <c r="AH3232" t="s">
        <v>122</v>
      </c>
      <c r="AJ3232" s="8">
        <v>16702870657</v>
      </c>
      <c r="AL3232" t="s">
        <v>998</v>
      </c>
      <c r="BE3232" t="str">
        <f>"13-2011.00"</f>
        <v>13-2011.00</v>
      </c>
      <c r="BF3232" t="s">
        <v>934</v>
      </c>
      <c r="BG3232" t="s">
        <v>5027</v>
      </c>
      <c r="BH3232" t="s">
        <v>936</v>
      </c>
      <c r="BI3232">
        <v>3</v>
      </c>
      <c r="BJ3232">
        <v>3</v>
      </c>
      <c r="BK3232" s="1">
        <v>45931</v>
      </c>
      <c r="BL3232" s="1">
        <v>46295</v>
      </c>
      <c r="BM3232" s="1">
        <v>45931</v>
      </c>
      <c r="BN3232" s="1">
        <v>46295</v>
      </c>
      <c r="BO3232">
        <v>35</v>
      </c>
      <c r="BP3232">
        <v>0</v>
      </c>
      <c r="BQ3232">
        <v>7</v>
      </c>
      <c r="BR3232">
        <v>7</v>
      </c>
      <c r="BS3232">
        <v>7</v>
      </c>
      <c r="BT3232">
        <v>7</v>
      </c>
      <c r="BU3232">
        <v>7</v>
      </c>
      <c r="BV3232">
        <v>0</v>
      </c>
      <c r="BW3232" t="str">
        <f>"8:00 AM"</f>
        <v>8:00 AM</v>
      </c>
      <c r="BX3232" t="str">
        <f>"5:00 PM"</f>
        <v>5:00 PM</v>
      </c>
      <c r="BY3232" t="s">
        <v>459</v>
      </c>
      <c r="BZ3232">
        <v>0</v>
      </c>
      <c r="CA3232">
        <v>24</v>
      </c>
      <c r="CB3232" t="s">
        <v>117</v>
      </c>
      <c r="CD3232" s="2" t="s">
        <v>5028</v>
      </c>
      <c r="CE3232" t="s">
        <v>1001</v>
      </c>
      <c r="CG3232" t="s">
        <v>136</v>
      </c>
      <c r="CH3232" t="s">
        <v>121</v>
      </c>
      <c r="CI3232" s="6">
        <v>96950</v>
      </c>
      <c r="CJ3232" s="10">
        <v>17.48</v>
      </c>
      <c r="CK3232" s="10">
        <v>17.48</v>
      </c>
      <c r="CL3232" s="10">
        <v>26.22</v>
      </c>
      <c r="CM3232" s="10">
        <v>26.22</v>
      </c>
      <c r="CN3232" t="s">
        <v>137</v>
      </c>
      <c r="CO3232" t="s">
        <v>194</v>
      </c>
      <c r="CP3232" t="s">
        <v>138</v>
      </c>
      <c r="CR3232" t="s">
        <v>139</v>
      </c>
      <c r="CS3232" t="s">
        <v>139</v>
      </c>
      <c r="CT3232" t="s">
        <v>140</v>
      </c>
      <c r="CU3232" t="s">
        <v>139</v>
      </c>
      <c r="CV3232" t="s">
        <v>140</v>
      </c>
      <c r="CW3232" t="s">
        <v>139</v>
      </c>
      <c r="CX3232" t="s">
        <v>140</v>
      </c>
      <c r="CY3232" t="s">
        <v>1002</v>
      </c>
      <c r="CZ3232" s="8">
        <v>16702870657</v>
      </c>
      <c r="DA3232" t="s">
        <v>998</v>
      </c>
      <c r="DB3232" t="s">
        <v>1003</v>
      </c>
      <c r="DC3232" t="s">
        <v>139</v>
      </c>
      <c r="DD3232" t="s">
        <v>139</v>
      </c>
    </row>
    <row r="3233" spans="1:114" ht="15" customHeight="1" x14ac:dyDescent="0.35">
      <c r="A3233" t="s">
        <v>15143</v>
      </c>
      <c r="B3233" t="s">
        <v>166</v>
      </c>
      <c r="C3233" s="1">
        <v>45833</v>
      </c>
      <c r="D3233" s="1">
        <v>45887</v>
      </c>
      <c r="E3233" t="s">
        <v>116</v>
      </c>
      <c r="F3233" s="1">
        <v>45929</v>
      </c>
      <c r="G3233" t="s">
        <v>139</v>
      </c>
      <c r="H3233" t="s">
        <v>117</v>
      </c>
      <c r="I3233" t="s">
        <v>117</v>
      </c>
      <c r="J3233" t="s">
        <v>1435</v>
      </c>
      <c r="L3233" t="s">
        <v>1436</v>
      </c>
      <c r="M3233" t="s">
        <v>8740</v>
      </c>
      <c r="N3233" t="s">
        <v>136</v>
      </c>
      <c r="O3233" t="s">
        <v>121</v>
      </c>
      <c r="P3233" s="6">
        <v>96950</v>
      </c>
      <c r="Q3233" t="s">
        <v>122</v>
      </c>
      <c r="S3233" s="8">
        <v>16702350561</v>
      </c>
      <c r="T3233">
        <v>131</v>
      </c>
      <c r="U3233" t="s">
        <v>1438</v>
      </c>
      <c r="V3233">
        <v>531110</v>
      </c>
      <c r="W3233" t="s">
        <v>150</v>
      </c>
      <c r="X3233" t="s">
        <v>139</v>
      </c>
      <c r="Y3233" t="s">
        <v>1439</v>
      </c>
      <c r="Z3233" t="s">
        <v>1440</v>
      </c>
      <c r="AA3233" t="s">
        <v>827</v>
      </c>
      <c r="AB3233" t="s">
        <v>474</v>
      </c>
      <c r="AC3233" t="s">
        <v>1436</v>
      </c>
      <c r="AD3233" t="s">
        <v>8740</v>
      </c>
      <c r="AE3233" t="s">
        <v>136</v>
      </c>
      <c r="AF3233" t="s">
        <v>121</v>
      </c>
      <c r="AG3233" s="6">
        <v>96950</v>
      </c>
      <c r="AH3233" t="s">
        <v>122</v>
      </c>
      <c r="AJ3233" s="8">
        <v>16702350561</v>
      </c>
      <c r="AK3233">
        <v>131</v>
      </c>
      <c r="AL3233" t="s">
        <v>1441</v>
      </c>
      <c r="BE3233" t="str">
        <f>"49-9071.00"</f>
        <v>49-9071.00</v>
      </c>
      <c r="BF3233" t="s">
        <v>156</v>
      </c>
      <c r="BG3233" t="s">
        <v>9994</v>
      </c>
      <c r="BH3233" t="s">
        <v>1750</v>
      </c>
      <c r="BI3233">
        <v>3</v>
      </c>
      <c r="BK3233" s="1">
        <v>45931</v>
      </c>
      <c r="BL3233" s="1">
        <v>47026</v>
      </c>
      <c r="BO3233">
        <v>35</v>
      </c>
      <c r="BP3233">
        <v>0</v>
      </c>
      <c r="BQ3233">
        <v>7</v>
      </c>
      <c r="BR3233">
        <v>7</v>
      </c>
      <c r="BS3233">
        <v>7</v>
      </c>
      <c r="BT3233">
        <v>7</v>
      </c>
      <c r="BU3233">
        <v>7</v>
      </c>
      <c r="BV3233">
        <v>0</v>
      </c>
      <c r="BW3233" t="str">
        <f>"8:00 AM"</f>
        <v>8:00 AM</v>
      </c>
      <c r="BX3233" t="str">
        <f>"5:00 PM"</f>
        <v>5:00 PM</v>
      </c>
      <c r="BY3233" t="s">
        <v>159</v>
      </c>
      <c r="BZ3233">
        <v>0</v>
      </c>
      <c r="CA3233">
        <v>24</v>
      </c>
      <c r="CB3233" t="s">
        <v>117</v>
      </c>
      <c r="CD3233" t="s">
        <v>15144</v>
      </c>
      <c r="CE3233" t="s">
        <v>7176</v>
      </c>
      <c r="CF3233" t="s">
        <v>1437</v>
      </c>
      <c r="CG3233" t="s">
        <v>136</v>
      </c>
      <c r="CH3233" t="s">
        <v>121</v>
      </c>
      <c r="CI3233" s="6">
        <v>96950</v>
      </c>
      <c r="CJ3233" s="10">
        <v>9.75</v>
      </c>
      <c r="CK3233" s="10">
        <v>9.75</v>
      </c>
      <c r="CL3233" s="10">
        <v>14.63</v>
      </c>
      <c r="CM3233" s="10">
        <v>14.63</v>
      </c>
      <c r="CN3233" t="s">
        <v>137</v>
      </c>
      <c r="CO3233" t="s">
        <v>1446</v>
      </c>
      <c r="CP3233" t="s">
        <v>138</v>
      </c>
      <c r="CR3233" t="s">
        <v>139</v>
      </c>
      <c r="CS3233" t="s">
        <v>139</v>
      </c>
      <c r="CT3233" t="s">
        <v>140</v>
      </c>
      <c r="CU3233" t="s">
        <v>139</v>
      </c>
      <c r="CV3233" t="s">
        <v>140</v>
      </c>
      <c r="CW3233" t="s">
        <v>139</v>
      </c>
      <c r="CX3233" t="s">
        <v>140</v>
      </c>
      <c r="CY3233" t="s">
        <v>1447</v>
      </c>
      <c r="CZ3233" s="8">
        <v>16702350561</v>
      </c>
      <c r="DA3233" t="s">
        <v>1441</v>
      </c>
      <c r="DB3233" t="s">
        <v>142</v>
      </c>
      <c r="DC3233" t="s">
        <v>139</v>
      </c>
      <c r="DD3233" t="s">
        <v>139</v>
      </c>
    </row>
    <row r="3234" spans="1:114" ht="15" customHeight="1" x14ac:dyDescent="0.35">
      <c r="A3234" t="s">
        <v>16295</v>
      </c>
      <c r="B3234" t="s">
        <v>144</v>
      </c>
      <c r="C3234" s="1">
        <v>45833</v>
      </c>
      <c r="D3234" s="1">
        <v>45887</v>
      </c>
      <c r="E3234" t="s">
        <v>211</v>
      </c>
      <c r="G3234" t="s">
        <v>117</v>
      </c>
      <c r="H3234" t="s">
        <v>117</v>
      </c>
      <c r="I3234" t="s">
        <v>117</v>
      </c>
      <c r="J3234" t="s">
        <v>5096</v>
      </c>
      <c r="L3234" t="s">
        <v>5097</v>
      </c>
      <c r="N3234" t="s">
        <v>120</v>
      </c>
      <c r="O3234" t="s">
        <v>121</v>
      </c>
      <c r="P3234" s="6">
        <v>96950</v>
      </c>
      <c r="Q3234" t="s">
        <v>122</v>
      </c>
      <c r="S3234" s="8">
        <v>16704831285</v>
      </c>
      <c r="U3234" t="s">
        <v>5098</v>
      </c>
      <c r="V3234">
        <v>56179</v>
      </c>
      <c r="W3234" t="s">
        <v>124</v>
      </c>
      <c r="Y3234" t="s">
        <v>1381</v>
      </c>
      <c r="Z3234" t="s">
        <v>1382</v>
      </c>
      <c r="AA3234" t="s">
        <v>1039</v>
      </c>
      <c r="AB3234" t="s">
        <v>1945</v>
      </c>
      <c r="AC3234" t="s">
        <v>5097</v>
      </c>
      <c r="AE3234" t="s">
        <v>120</v>
      </c>
      <c r="AF3234" t="s">
        <v>121</v>
      </c>
      <c r="AG3234" s="6">
        <v>96950</v>
      </c>
      <c r="AH3234" t="s">
        <v>122</v>
      </c>
      <c r="AJ3234" s="8">
        <v>16704831285</v>
      </c>
      <c r="AL3234" t="s">
        <v>5099</v>
      </c>
      <c r="BE3234" t="str">
        <f>"49-9071.00"</f>
        <v>49-9071.00</v>
      </c>
      <c r="BF3234" t="s">
        <v>156</v>
      </c>
      <c r="BG3234" t="s">
        <v>13948</v>
      </c>
      <c r="BH3234" t="s">
        <v>1090</v>
      </c>
      <c r="BI3234">
        <v>10</v>
      </c>
      <c r="BJ3234">
        <v>10</v>
      </c>
      <c r="BK3234" s="1">
        <v>45884</v>
      </c>
      <c r="BL3234" s="1">
        <v>46248</v>
      </c>
      <c r="BM3234" s="1">
        <v>45887</v>
      </c>
      <c r="BN3234" s="1">
        <v>46248</v>
      </c>
      <c r="BO3234">
        <v>35</v>
      </c>
      <c r="BP3234">
        <v>0</v>
      </c>
      <c r="BQ3234">
        <v>7</v>
      </c>
      <c r="BR3234">
        <v>7</v>
      </c>
      <c r="BS3234">
        <v>7</v>
      </c>
      <c r="BT3234">
        <v>7</v>
      </c>
      <c r="BU3234">
        <v>7</v>
      </c>
      <c r="BV3234">
        <v>0</v>
      </c>
      <c r="BW3234" t="str">
        <f>"9:00 AM"</f>
        <v>9:00 AM</v>
      </c>
      <c r="BX3234" t="str">
        <f>"5:00 PM"</f>
        <v>5:00 PM</v>
      </c>
      <c r="BY3234" t="s">
        <v>159</v>
      </c>
      <c r="BZ3234">
        <v>0</v>
      </c>
      <c r="CA3234">
        <v>24</v>
      </c>
      <c r="CB3234" t="s">
        <v>117</v>
      </c>
      <c r="CD3234" t="s">
        <v>194</v>
      </c>
      <c r="CE3234" t="s">
        <v>982</v>
      </c>
      <c r="CG3234" t="s">
        <v>120</v>
      </c>
      <c r="CH3234" t="s">
        <v>121</v>
      </c>
      <c r="CI3234" s="6">
        <v>96950</v>
      </c>
      <c r="CJ3234" s="10">
        <v>9.75</v>
      </c>
      <c r="CK3234" s="10">
        <v>9.75</v>
      </c>
      <c r="CL3234" s="10">
        <v>14.63</v>
      </c>
      <c r="CM3234" s="10">
        <v>14.63</v>
      </c>
      <c r="CN3234" t="s">
        <v>137</v>
      </c>
      <c r="CO3234" t="s">
        <v>140</v>
      </c>
      <c r="CP3234" t="s">
        <v>138</v>
      </c>
      <c r="CR3234" t="s">
        <v>117</v>
      </c>
      <c r="CS3234" t="s">
        <v>139</v>
      </c>
      <c r="CT3234" t="s">
        <v>140</v>
      </c>
      <c r="CU3234" t="s">
        <v>139</v>
      </c>
      <c r="CV3234" t="s">
        <v>140</v>
      </c>
      <c r="CW3234" t="s">
        <v>139</v>
      </c>
      <c r="CX3234" t="s">
        <v>140</v>
      </c>
      <c r="CY3234" t="s">
        <v>140</v>
      </c>
      <c r="CZ3234" s="8">
        <v>16704831285</v>
      </c>
      <c r="DA3234" t="s">
        <v>5101</v>
      </c>
      <c r="DB3234" t="s">
        <v>140</v>
      </c>
      <c r="DC3234" t="s">
        <v>139</v>
      </c>
      <c r="DD3234" t="s">
        <v>117</v>
      </c>
    </row>
    <row r="3235" spans="1:114" ht="15" customHeight="1" x14ac:dyDescent="0.35">
      <c r="A3235" t="s">
        <v>16282</v>
      </c>
      <c r="B3235" t="s">
        <v>144</v>
      </c>
      <c r="C3235" s="1">
        <v>45833</v>
      </c>
      <c r="D3235" s="1">
        <v>45887</v>
      </c>
      <c r="E3235" t="s">
        <v>211</v>
      </c>
      <c r="G3235" t="s">
        <v>117</v>
      </c>
      <c r="H3235" t="s">
        <v>117</v>
      </c>
      <c r="I3235" t="s">
        <v>117</v>
      </c>
      <c r="J3235" t="s">
        <v>5096</v>
      </c>
      <c r="L3235" t="s">
        <v>5097</v>
      </c>
      <c r="N3235" t="s">
        <v>120</v>
      </c>
      <c r="O3235" t="s">
        <v>121</v>
      </c>
      <c r="P3235" s="6">
        <v>96950</v>
      </c>
      <c r="Q3235" t="s">
        <v>122</v>
      </c>
      <c r="S3235" s="8">
        <v>16704831285</v>
      </c>
      <c r="U3235" t="s">
        <v>5098</v>
      </c>
      <c r="V3235">
        <v>56179</v>
      </c>
      <c r="W3235" t="s">
        <v>124</v>
      </c>
      <c r="Y3235" t="s">
        <v>1381</v>
      </c>
      <c r="Z3235" t="s">
        <v>1382</v>
      </c>
      <c r="AA3235" t="s">
        <v>1039</v>
      </c>
      <c r="AB3235" t="s">
        <v>1945</v>
      </c>
      <c r="AC3235" t="s">
        <v>5097</v>
      </c>
      <c r="AE3235" t="s">
        <v>120</v>
      </c>
      <c r="AF3235" t="s">
        <v>121</v>
      </c>
      <c r="AG3235" s="6">
        <v>96950</v>
      </c>
      <c r="AH3235" t="s">
        <v>122</v>
      </c>
      <c r="AJ3235" s="8">
        <v>16704831285</v>
      </c>
      <c r="AL3235" t="s">
        <v>5099</v>
      </c>
      <c r="BE3235" t="str">
        <f>"49-9071.00"</f>
        <v>49-9071.00</v>
      </c>
      <c r="BF3235" t="s">
        <v>156</v>
      </c>
      <c r="BG3235" t="s">
        <v>13948</v>
      </c>
      <c r="BH3235" t="s">
        <v>1090</v>
      </c>
      <c r="BI3235">
        <v>10</v>
      </c>
      <c r="BJ3235">
        <v>10</v>
      </c>
      <c r="BK3235" s="1">
        <v>45870</v>
      </c>
      <c r="BL3235" s="1">
        <v>46234</v>
      </c>
      <c r="BM3235" s="1">
        <v>45887</v>
      </c>
      <c r="BN3235" s="1">
        <v>46234</v>
      </c>
      <c r="BO3235">
        <v>35</v>
      </c>
      <c r="BP3235">
        <v>0</v>
      </c>
      <c r="BQ3235">
        <v>7</v>
      </c>
      <c r="BR3235">
        <v>7</v>
      </c>
      <c r="BS3235">
        <v>7</v>
      </c>
      <c r="BT3235">
        <v>7</v>
      </c>
      <c r="BU3235">
        <v>7</v>
      </c>
      <c r="BV3235">
        <v>0</v>
      </c>
      <c r="BW3235" t="str">
        <f>"9:00 AM"</f>
        <v>9:00 AM</v>
      </c>
      <c r="BX3235" t="str">
        <f>"5:00 PM"</f>
        <v>5:00 PM</v>
      </c>
      <c r="BY3235" t="s">
        <v>159</v>
      </c>
      <c r="BZ3235">
        <v>0</v>
      </c>
      <c r="CA3235">
        <v>24</v>
      </c>
      <c r="CB3235" t="s">
        <v>117</v>
      </c>
      <c r="CD3235" t="s">
        <v>194</v>
      </c>
      <c r="CE3235" t="s">
        <v>982</v>
      </c>
      <c r="CG3235" t="s">
        <v>120</v>
      </c>
      <c r="CH3235" t="s">
        <v>121</v>
      </c>
      <c r="CI3235" s="6">
        <v>96950</v>
      </c>
      <c r="CJ3235" s="10">
        <v>9.75</v>
      </c>
      <c r="CK3235" s="10">
        <v>9.75</v>
      </c>
      <c r="CL3235" s="10">
        <v>14.63</v>
      </c>
      <c r="CM3235" s="10">
        <v>14.63</v>
      </c>
      <c r="CN3235" t="s">
        <v>137</v>
      </c>
      <c r="CO3235" t="s">
        <v>140</v>
      </c>
      <c r="CP3235" t="s">
        <v>138</v>
      </c>
      <c r="CR3235" t="s">
        <v>117</v>
      </c>
      <c r="CS3235" t="s">
        <v>139</v>
      </c>
      <c r="CT3235" t="s">
        <v>140</v>
      </c>
      <c r="CU3235" t="s">
        <v>139</v>
      </c>
      <c r="CV3235" t="s">
        <v>140</v>
      </c>
      <c r="CW3235" t="s">
        <v>139</v>
      </c>
      <c r="CX3235" t="s">
        <v>140</v>
      </c>
      <c r="CY3235" t="s">
        <v>140</v>
      </c>
      <c r="CZ3235" s="8">
        <v>16704831285</v>
      </c>
      <c r="DA3235" t="s">
        <v>5101</v>
      </c>
      <c r="DB3235" t="s">
        <v>140</v>
      </c>
      <c r="DC3235" t="s">
        <v>139</v>
      </c>
      <c r="DD3235" t="s">
        <v>117</v>
      </c>
    </row>
    <row r="3236" spans="1:114" ht="15" customHeight="1" x14ac:dyDescent="0.35">
      <c r="A3236" t="s">
        <v>5095</v>
      </c>
      <c r="B3236" t="s">
        <v>144</v>
      </c>
      <c r="C3236" s="1">
        <v>45833</v>
      </c>
      <c r="D3236" s="1">
        <v>45887</v>
      </c>
      <c r="E3236" t="s">
        <v>211</v>
      </c>
      <c r="G3236" t="s">
        <v>117</v>
      </c>
      <c r="H3236" t="s">
        <v>117</v>
      </c>
      <c r="I3236" t="s">
        <v>117</v>
      </c>
      <c r="J3236" t="s">
        <v>5096</v>
      </c>
      <c r="L3236" t="s">
        <v>5097</v>
      </c>
      <c r="N3236" t="s">
        <v>120</v>
      </c>
      <c r="O3236" t="s">
        <v>121</v>
      </c>
      <c r="P3236" s="6">
        <v>96950</v>
      </c>
      <c r="Q3236" t="s">
        <v>122</v>
      </c>
      <c r="S3236" s="8">
        <v>16704831285</v>
      </c>
      <c r="U3236" t="s">
        <v>5098</v>
      </c>
      <c r="V3236">
        <v>561720</v>
      </c>
      <c r="W3236" t="s">
        <v>124</v>
      </c>
      <c r="Y3236" t="s">
        <v>1381</v>
      </c>
      <c r="Z3236" t="s">
        <v>1382</v>
      </c>
      <c r="AA3236" t="s">
        <v>1039</v>
      </c>
      <c r="AB3236" t="s">
        <v>1945</v>
      </c>
      <c r="AC3236" t="s">
        <v>5097</v>
      </c>
      <c r="AE3236" t="s">
        <v>120</v>
      </c>
      <c r="AF3236" t="s">
        <v>121</v>
      </c>
      <c r="AG3236" s="6">
        <v>96950</v>
      </c>
      <c r="AH3236" t="s">
        <v>122</v>
      </c>
      <c r="AJ3236" s="8">
        <v>16704831285</v>
      </c>
      <c r="AL3236" t="s">
        <v>5099</v>
      </c>
      <c r="BE3236" t="str">
        <f>"37-2011.00"</f>
        <v>37-2011.00</v>
      </c>
      <c r="BF3236" t="s">
        <v>701</v>
      </c>
      <c r="BG3236" t="s">
        <v>5100</v>
      </c>
      <c r="BH3236" t="s">
        <v>1477</v>
      </c>
      <c r="BI3236">
        <v>10</v>
      </c>
      <c r="BJ3236">
        <v>10</v>
      </c>
      <c r="BK3236" s="1">
        <v>45880</v>
      </c>
      <c r="BL3236" s="1">
        <v>46244</v>
      </c>
      <c r="BM3236" s="1">
        <v>45887</v>
      </c>
      <c r="BN3236" s="1">
        <v>46244</v>
      </c>
      <c r="BO3236">
        <v>35</v>
      </c>
      <c r="BP3236">
        <v>0</v>
      </c>
      <c r="BQ3236">
        <v>7</v>
      </c>
      <c r="BR3236">
        <v>7</v>
      </c>
      <c r="BS3236">
        <v>7</v>
      </c>
      <c r="BT3236">
        <v>7</v>
      </c>
      <c r="BU3236">
        <v>7</v>
      </c>
      <c r="BV3236">
        <v>0</v>
      </c>
      <c r="BW3236" t="str">
        <f>"9:00 AM"</f>
        <v>9:00 AM</v>
      </c>
      <c r="BX3236" t="str">
        <f>"5:00 PM"</f>
        <v>5:00 PM</v>
      </c>
      <c r="BY3236" t="s">
        <v>133</v>
      </c>
      <c r="BZ3236">
        <v>0</v>
      </c>
      <c r="CA3236">
        <v>12</v>
      </c>
      <c r="CB3236" t="s">
        <v>117</v>
      </c>
      <c r="CD3236" t="s">
        <v>194</v>
      </c>
      <c r="CE3236" t="s">
        <v>982</v>
      </c>
      <c r="CG3236" t="s">
        <v>120</v>
      </c>
      <c r="CH3236" t="s">
        <v>121</v>
      </c>
      <c r="CI3236" s="6">
        <v>96950</v>
      </c>
      <c r="CJ3236" s="10">
        <v>8.2899999999999991</v>
      </c>
      <c r="CK3236" s="10">
        <v>8.2899999999999991</v>
      </c>
      <c r="CL3236" s="10">
        <v>12.44</v>
      </c>
      <c r="CM3236" s="10">
        <v>12.44</v>
      </c>
      <c r="CN3236" t="s">
        <v>137</v>
      </c>
      <c r="CO3236" t="s">
        <v>140</v>
      </c>
      <c r="CP3236" t="s">
        <v>138</v>
      </c>
      <c r="CR3236" t="s">
        <v>139</v>
      </c>
      <c r="CS3236" t="s">
        <v>139</v>
      </c>
      <c r="CT3236" t="s">
        <v>140</v>
      </c>
      <c r="CU3236" t="s">
        <v>139</v>
      </c>
      <c r="CV3236" t="s">
        <v>140</v>
      </c>
      <c r="CW3236" t="s">
        <v>139</v>
      </c>
      <c r="CX3236" t="s">
        <v>140</v>
      </c>
      <c r="CY3236" t="s">
        <v>140</v>
      </c>
      <c r="CZ3236" s="8">
        <v>16704831285</v>
      </c>
      <c r="DA3236" t="s">
        <v>5101</v>
      </c>
      <c r="DB3236" t="s">
        <v>140</v>
      </c>
      <c r="DC3236" t="s">
        <v>139</v>
      </c>
      <c r="DD3236" t="s">
        <v>117</v>
      </c>
    </row>
    <row r="3237" spans="1:114" ht="15" customHeight="1" x14ac:dyDescent="0.35">
      <c r="A3237" t="s">
        <v>4990</v>
      </c>
      <c r="B3237" t="s">
        <v>144</v>
      </c>
      <c r="C3237" s="1">
        <v>45833</v>
      </c>
      <c r="D3237" s="1">
        <v>45887</v>
      </c>
      <c r="E3237" t="s">
        <v>211</v>
      </c>
      <c r="G3237" t="s">
        <v>117</v>
      </c>
      <c r="H3237" t="s">
        <v>117</v>
      </c>
      <c r="I3237" t="s">
        <v>117</v>
      </c>
      <c r="J3237" t="s">
        <v>2888</v>
      </c>
      <c r="K3237" t="s">
        <v>2889</v>
      </c>
      <c r="L3237" t="s">
        <v>2890</v>
      </c>
      <c r="M3237" t="s">
        <v>1853</v>
      </c>
      <c r="N3237" t="s">
        <v>136</v>
      </c>
      <c r="O3237" t="s">
        <v>121</v>
      </c>
      <c r="P3237" s="6">
        <v>96950</v>
      </c>
      <c r="Q3237" t="s">
        <v>122</v>
      </c>
      <c r="S3237" s="8">
        <v>16704833702</v>
      </c>
      <c r="T3237">
        <v>0</v>
      </c>
      <c r="U3237" t="s">
        <v>2891</v>
      </c>
      <c r="V3237">
        <v>531110</v>
      </c>
      <c r="W3237" t="s">
        <v>124</v>
      </c>
      <c r="Y3237" t="s">
        <v>1855</v>
      </c>
      <c r="Z3237" t="s">
        <v>1856</v>
      </c>
      <c r="AB3237" t="s">
        <v>205</v>
      </c>
      <c r="AC3237" t="s">
        <v>2890</v>
      </c>
      <c r="AD3237" t="s">
        <v>1853</v>
      </c>
      <c r="AE3237" t="s">
        <v>136</v>
      </c>
      <c r="AF3237" t="s">
        <v>121</v>
      </c>
      <c r="AG3237" s="6">
        <v>96950</v>
      </c>
      <c r="AH3237" t="s">
        <v>122</v>
      </c>
      <c r="AJ3237" s="8">
        <v>16704833702</v>
      </c>
      <c r="AK3237">
        <v>0</v>
      </c>
      <c r="AL3237" t="s">
        <v>2892</v>
      </c>
      <c r="BE3237" t="str">
        <f>"49-9071.00"</f>
        <v>49-9071.00</v>
      </c>
      <c r="BF3237" t="s">
        <v>156</v>
      </c>
      <c r="BG3237" t="s">
        <v>2893</v>
      </c>
      <c r="BH3237" t="s">
        <v>2639</v>
      </c>
      <c r="BI3237">
        <v>3</v>
      </c>
      <c r="BJ3237">
        <v>3</v>
      </c>
      <c r="BK3237" s="1">
        <v>45953</v>
      </c>
      <c r="BL3237" s="1">
        <v>46317</v>
      </c>
      <c r="BM3237" s="1">
        <v>45953</v>
      </c>
      <c r="BN3237" s="1">
        <v>46317</v>
      </c>
      <c r="BO3237">
        <v>40</v>
      </c>
      <c r="BP3237">
        <v>0</v>
      </c>
      <c r="BQ3237">
        <v>8</v>
      </c>
      <c r="BR3237">
        <v>8</v>
      </c>
      <c r="BS3237">
        <v>8</v>
      </c>
      <c r="BT3237">
        <v>8</v>
      </c>
      <c r="BU3237">
        <v>8</v>
      </c>
      <c r="BV3237">
        <v>0</v>
      </c>
      <c r="BW3237" t="str">
        <f>"8:00 AM"</f>
        <v>8:00 AM</v>
      </c>
      <c r="BX3237" t="str">
        <f>"5:00 PM"</f>
        <v>5:00 PM</v>
      </c>
      <c r="BY3237" t="s">
        <v>159</v>
      </c>
      <c r="BZ3237">
        <v>0</v>
      </c>
      <c r="CA3237">
        <v>24</v>
      </c>
      <c r="CB3237" t="s">
        <v>117</v>
      </c>
      <c r="CD3237" t="s">
        <v>2894</v>
      </c>
      <c r="CE3237" t="s">
        <v>2890</v>
      </c>
      <c r="CF3237" t="s">
        <v>1853</v>
      </c>
      <c r="CG3237" t="s">
        <v>136</v>
      </c>
      <c r="CH3237" t="s">
        <v>121</v>
      </c>
      <c r="CI3237" s="6">
        <v>96950</v>
      </c>
      <c r="CJ3237" s="10">
        <v>9.75</v>
      </c>
      <c r="CK3237" s="10">
        <v>9.75</v>
      </c>
      <c r="CL3237" s="10">
        <v>14.63</v>
      </c>
      <c r="CM3237" s="10">
        <v>14.63</v>
      </c>
      <c r="CN3237" t="s">
        <v>137</v>
      </c>
      <c r="CO3237" t="s">
        <v>140</v>
      </c>
      <c r="CP3237" t="s">
        <v>138</v>
      </c>
      <c r="CR3237" t="s">
        <v>117</v>
      </c>
      <c r="CS3237" t="s">
        <v>139</v>
      </c>
      <c r="CT3237" t="s">
        <v>140</v>
      </c>
      <c r="CU3237" t="s">
        <v>139</v>
      </c>
      <c r="CV3237" t="s">
        <v>140</v>
      </c>
      <c r="CW3237" t="s">
        <v>139</v>
      </c>
      <c r="CX3237" t="s">
        <v>140</v>
      </c>
      <c r="CY3237" t="s">
        <v>1860</v>
      </c>
      <c r="CZ3237" s="8">
        <v>16702333702</v>
      </c>
      <c r="DA3237" t="s">
        <v>2892</v>
      </c>
      <c r="DB3237" t="s">
        <v>140</v>
      </c>
      <c r="DC3237" t="s">
        <v>139</v>
      </c>
      <c r="DD3237" t="s">
        <v>117</v>
      </c>
    </row>
    <row r="3238" spans="1:114" ht="15" customHeight="1" x14ac:dyDescent="0.35">
      <c r="A3238" t="s">
        <v>13645</v>
      </c>
      <c r="B3238" t="s">
        <v>144</v>
      </c>
      <c r="C3238" s="1">
        <v>45833</v>
      </c>
      <c r="D3238" s="1">
        <v>45887</v>
      </c>
      <c r="E3238" t="s">
        <v>211</v>
      </c>
      <c r="G3238" t="s">
        <v>117</v>
      </c>
      <c r="H3238" t="s">
        <v>117</v>
      </c>
      <c r="I3238" t="s">
        <v>117</v>
      </c>
      <c r="J3238" t="s">
        <v>9810</v>
      </c>
      <c r="L3238" t="s">
        <v>10447</v>
      </c>
      <c r="M3238" t="s">
        <v>9812</v>
      </c>
      <c r="N3238" t="s">
        <v>136</v>
      </c>
      <c r="O3238" t="s">
        <v>121</v>
      </c>
      <c r="P3238" s="6">
        <v>96950</v>
      </c>
      <c r="Q3238" t="s">
        <v>122</v>
      </c>
      <c r="S3238" s="8">
        <v>16709890608</v>
      </c>
      <c r="T3238">
        <v>0</v>
      </c>
      <c r="U3238" t="s">
        <v>9813</v>
      </c>
      <c r="V3238">
        <v>81131</v>
      </c>
      <c r="W3238" t="s">
        <v>124</v>
      </c>
      <c r="Y3238" t="s">
        <v>2999</v>
      </c>
      <c r="Z3238" t="s">
        <v>9814</v>
      </c>
      <c r="AB3238" t="s">
        <v>205</v>
      </c>
      <c r="AC3238" t="s">
        <v>10447</v>
      </c>
      <c r="AD3238" t="s">
        <v>9812</v>
      </c>
      <c r="AE3238" t="s">
        <v>136</v>
      </c>
      <c r="AF3238" t="s">
        <v>121</v>
      </c>
      <c r="AG3238" s="6">
        <v>96950</v>
      </c>
      <c r="AH3238" t="s">
        <v>122</v>
      </c>
      <c r="AJ3238" s="8">
        <v>16709890608</v>
      </c>
      <c r="AK3238">
        <v>0</v>
      </c>
      <c r="AL3238" t="s">
        <v>9815</v>
      </c>
      <c r="BE3238" t="str">
        <f>"49-9071.00"</f>
        <v>49-9071.00</v>
      </c>
      <c r="BF3238" t="s">
        <v>156</v>
      </c>
      <c r="BG3238" t="s">
        <v>10449</v>
      </c>
      <c r="BH3238" t="s">
        <v>2639</v>
      </c>
      <c r="BI3238">
        <v>2</v>
      </c>
      <c r="BJ3238">
        <v>2</v>
      </c>
      <c r="BK3238" s="1">
        <v>45953</v>
      </c>
      <c r="BL3238" s="1">
        <v>46317</v>
      </c>
      <c r="BM3238" s="1">
        <v>45953</v>
      </c>
      <c r="BN3238" s="1">
        <v>46317</v>
      </c>
      <c r="BO3238">
        <v>40</v>
      </c>
      <c r="BP3238">
        <v>0</v>
      </c>
      <c r="BQ3238">
        <v>8</v>
      </c>
      <c r="BR3238">
        <v>8</v>
      </c>
      <c r="BS3238">
        <v>8</v>
      </c>
      <c r="BT3238">
        <v>8</v>
      </c>
      <c r="BU3238">
        <v>8</v>
      </c>
      <c r="BV3238">
        <v>0</v>
      </c>
      <c r="BW3238" t="str">
        <f>"8:00 AM"</f>
        <v>8:00 AM</v>
      </c>
      <c r="BX3238" t="str">
        <f>"5:00 PM"</f>
        <v>5:00 PM</v>
      </c>
      <c r="BY3238" t="s">
        <v>159</v>
      </c>
      <c r="BZ3238">
        <v>0</v>
      </c>
      <c r="CA3238">
        <v>24</v>
      </c>
      <c r="CB3238" t="s">
        <v>117</v>
      </c>
      <c r="CD3238" t="s">
        <v>10450</v>
      </c>
      <c r="CE3238" t="s">
        <v>10447</v>
      </c>
      <c r="CF3238" t="s">
        <v>9812</v>
      </c>
      <c r="CG3238" t="s">
        <v>136</v>
      </c>
      <c r="CH3238" t="s">
        <v>121</v>
      </c>
      <c r="CI3238" s="6">
        <v>96950</v>
      </c>
      <c r="CJ3238" s="10">
        <v>9.75</v>
      </c>
      <c r="CK3238" s="10">
        <v>9.75</v>
      </c>
      <c r="CL3238" s="10">
        <v>14.63</v>
      </c>
      <c r="CM3238" s="10">
        <v>14.63</v>
      </c>
      <c r="CN3238" t="s">
        <v>137</v>
      </c>
      <c r="CO3238" t="s">
        <v>140</v>
      </c>
      <c r="CP3238" t="s">
        <v>138</v>
      </c>
      <c r="CR3238" t="s">
        <v>117</v>
      </c>
      <c r="CS3238" t="s">
        <v>139</v>
      </c>
      <c r="CT3238" t="s">
        <v>140</v>
      </c>
      <c r="CU3238" t="s">
        <v>139</v>
      </c>
      <c r="CV3238" t="s">
        <v>140</v>
      </c>
      <c r="CW3238" t="s">
        <v>139</v>
      </c>
      <c r="CX3238" t="s">
        <v>140</v>
      </c>
      <c r="CY3238" t="s">
        <v>1860</v>
      </c>
      <c r="CZ3238" s="8">
        <v>16709890608</v>
      </c>
      <c r="DA3238" t="s">
        <v>9815</v>
      </c>
      <c r="DB3238" t="s">
        <v>140</v>
      </c>
      <c r="DC3238" t="s">
        <v>139</v>
      </c>
      <c r="DD3238" t="s">
        <v>117</v>
      </c>
    </row>
    <row r="3239" spans="1:114" ht="15" customHeight="1" x14ac:dyDescent="0.35">
      <c r="A3239" t="s">
        <v>11933</v>
      </c>
      <c r="B3239" t="s">
        <v>144</v>
      </c>
      <c r="C3239" s="1">
        <v>45833</v>
      </c>
      <c r="D3239" s="1">
        <v>45887</v>
      </c>
      <c r="E3239" t="s">
        <v>211</v>
      </c>
      <c r="G3239" t="s">
        <v>117</v>
      </c>
      <c r="H3239" t="s">
        <v>117</v>
      </c>
      <c r="I3239" t="s">
        <v>117</v>
      </c>
      <c r="J3239" t="s">
        <v>1978</v>
      </c>
      <c r="K3239" t="s">
        <v>1979</v>
      </c>
      <c r="L3239" t="s">
        <v>1980</v>
      </c>
      <c r="M3239" t="s">
        <v>1981</v>
      </c>
      <c r="N3239" t="s">
        <v>136</v>
      </c>
      <c r="O3239" t="s">
        <v>121</v>
      </c>
      <c r="P3239" s="6">
        <v>96950</v>
      </c>
      <c r="Q3239" t="s">
        <v>122</v>
      </c>
      <c r="S3239" s="8">
        <v>16704830338</v>
      </c>
      <c r="T3239">
        <v>0</v>
      </c>
      <c r="U3239" t="s">
        <v>1982</v>
      </c>
      <c r="V3239">
        <v>56152</v>
      </c>
      <c r="W3239" t="s">
        <v>124</v>
      </c>
      <c r="Y3239" t="s">
        <v>849</v>
      </c>
      <c r="Z3239" t="s">
        <v>1983</v>
      </c>
      <c r="AB3239" t="s">
        <v>205</v>
      </c>
      <c r="AC3239" t="s">
        <v>1980</v>
      </c>
      <c r="AD3239" t="s">
        <v>1981</v>
      </c>
      <c r="AE3239" t="s">
        <v>136</v>
      </c>
      <c r="AF3239" t="s">
        <v>121</v>
      </c>
      <c r="AG3239" s="6">
        <v>96950</v>
      </c>
      <c r="AH3239" t="s">
        <v>122</v>
      </c>
      <c r="AJ3239" s="8">
        <v>16704830338</v>
      </c>
      <c r="AK3239">
        <v>0</v>
      </c>
      <c r="AL3239" t="s">
        <v>1984</v>
      </c>
      <c r="BE3239" t="str">
        <f>"39-7011.00"</f>
        <v>39-7011.00</v>
      </c>
      <c r="BF3239" t="s">
        <v>1985</v>
      </c>
      <c r="BG3239" t="s">
        <v>1986</v>
      </c>
      <c r="BH3239" t="s">
        <v>1708</v>
      </c>
      <c r="BI3239">
        <v>2</v>
      </c>
      <c r="BJ3239">
        <v>2</v>
      </c>
      <c r="BK3239" s="1">
        <v>45953</v>
      </c>
      <c r="BL3239" s="1">
        <v>46317</v>
      </c>
      <c r="BM3239" s="1">
        <v>45953</v>
      </c>
      <c r="BN3239" s="1">
        <v>46317</v>
      </c>
      <c r="BO3239">
        <v>40</v>
      </c>
      <c r="BP3239">
        <v>0</v>
      </c>
      <c r="BQ3239">
        <v>8</v>
      </c>
      <c r="BR3239">
        <v>8</v>
      </c>
      <c r="BS3239">
        <v>8</v>
      </c>
      <c r="BT3239">
        <v>8</v>
      </c>
      <c r="BU3239">
        <v>8</v>
      </c>
      <c r="BV3239">
        <v>0</v>
      </c>
      <c r="BW3239" t="str">
        <f>"8:00 AM"</f>
        <v>8:00 AM</v>
      </c>
      <c r="BX3239" t="str">
        <f>"5:00 PM"</f>
        <v>5:00 PM</v>
      </c>
      <c r="BY3239" t="s">
        <v>159</v>
      </c>
      <c r="BZ3239">
        <v>0</v>
      </c>
      <c r="CA3239">
        <v>24</v>
      </c>
      <c r="CB3239" t="s">
        <v>117</v>
      </c>
      <c r="CD3239" t="s">
        <v>1987</v>
      </c>
      <c r="CE3239" t="s">
        <v>1980</v>
      </c>
      <c r="CF3239" t="s">
        <v>1981</v>
      </c>
      <c r="CG3239" t="s">
        <v>136</v>
      </c>
      <c r="CH3239" t="s">
        <v>121</v>
      </c>
      <c r="CI3239" s="6">
        <v>96950</v>
      </c>
      <c r="CJ3239" s="10">
        <v>10.43</v>
      </c>
      <c r="CK3239" s="10">
        <v>10.43</v>
      </c>
      <c r="CL3239" s="10">
        <v>15.65</v>
      </c>
      <c r="CM3239" s="10">
        <v>15.65</v>
      </c>
      <c r="CN3239" t="s">
        <v>137</v>
      </c>
      <c r="CO3239" t="s">
        <v>140</v>
      </c>
      <c r="CP3239" t="s">
        <v>138</v>
      </c>
      <c r="CR3239" t="s">
        <v>117</v>
      </c>
      <c r="CS3239" t="s">
        <v>139</v>
      </c>
      <c r="CT3239" t="s">
        <v>140</v>
      </c>
      <c r="CU3239" t="s">
        <v>139</v>
      </c>
      <c r="CV3239" t="s">
        <v>140</v>
      </c>
      <c r="CW3239" t="s">
        <v>139</v>
      </c>
      <c r="CX3239" t="s">
        <v>140</v>
      </c>
      <c r="CY3239" t="s">
        <v>1860</v>
      </c>
      <c r="CZ3239" s="8">
        <v>16704830338</v>
      </c>
      <c r="DA3239" t="s">
        <v>1984</v>
      </c>
      <c r="DB3239" t="s">
        <v>140</v>
      </c>
      <c r="DC3239" t="s">
        <v>139</v>
      </c>
      <c r="DD3239" t="s">
        <v>117</v>
      </c>
    </row>
    <row r="3240" spans="1:114" ht="15" customHeight="1" x14ac:dyDescent="0.35">
      <c r="A3240" t="s">
        <v>15088</v>
      </c>
      <c r="B3240" t="s">
        <v>144</v>
      </c>
      <c r="C3240" s="1">
        <v>45834</v>
      </c>
      <c r="D3240" s="1">
        <v>45887</v>
      </c>
      <c r="E3240" t="s">
        <v>211</v>
      </c>
      <c r="G3240" t="s">
        <v>139</v>
      </c>
      <c r="H3240" t="s">
        <v>117</v>
      </c>
      <c r="I3240" t="s">
        <v>117</v>
      </c>
      <c r="J3240" t="s">
        <v>2224</v>
      </c>
      <c r="K3240" t="s">
        <v>2225</v>
      </c>
      <c r="L3240" t="s">
        <v>2226</v>
      </c>
      <c r="M3240" t="s">
        <v>2227</v>
      </c>
      <c r="N3240" t="s">
        <v>120</v>
      </c>
      <c r="O3240" t="s">
        <v>121</v>
      </c>
      <c r="P3240" s="6">
        <v>96950</v>
      </c>
      <c r="Q3240" t="s">
        <v>122</v>
      </c>
      <c r="S3240" s="8">
        <v>16702359981</v>
      </c>
      <c r="T3240">
        <v>0</v>
      </c>
      <c r="U3240" t="s">
        <v>2228</v>
      </c>
      <c r="V3240">
        <v>541611</v>
      </c>
      <c r="W3240" t="s">
        <v>124</v>
      </c>
      <c r="Y3240" t="s">
        <v>2229</v>
      </c>
      <c r="Z3240" t="s">
        <v>2230</v>
      </c>
      <c r="AB3240" t="s">
        <v>128</v>
      </c>
      <c r="AC3240" t="s">
        <v>2226</v>
      </c>
      <c r="AD3240" t="s">
        <v>2227</v>
      </c>
      <c r="AE3240" t="s">
        <v>120</v>
      </c>
      <c r="AF3240" t="s">
        <v>121</v>
      </c>
      <c r="AG3240" s="6">
        <v>96950</v>
      </c>
      <c r="AH3240" t="s">
        <v>122</v>
      </c>
      <c r="AJ3240" s="8">
        <v>16702359981</v>
      </c>
      <c r="AK3240">
        <v>0</v>
      </c>
      <c r="AL3240" t="s">
        <v>2242</v>
      </c>
      <c r="BE3240" t="str">
        <f>"13-2011.00"</f>
        <v>13-2011.00</v>
      </c>
      <c r="BF3240" t="s">
        <v>934</v>
      </c>
      <c r="BG3240" t="s">
        <v>2232</v>
      </c>
      <c r="BH3240" t="s">
        <v>2233</v>
      </c>
      <c r="BI3240">
        <v>1</v>
      </c>
      <c r="BJ3240">
        <v>1</v>
      </c>
      <c r="BK3240" s="1">
        <v>45925</v>
      </c>
      <c r="BL3240" s="1">
        <v>47020</v>
      </c>
      <c r="BM3240" s="1">
        <v>45925</v>
      </c>
      <c r="BN3240" s="1">
        <v>47020</v>
      </c>
      <c r="BO3240">
        <v>35</v>
      </c>
      <c r="BP3240">
        <v>0</v>
      </c>
      <c r="BQ3240">
        <v>7</v>
      </c>
      <c r="BR3240">
        <v>7</v>
      </c>
      <c r="BS3240">
        <v>7</v>
      </c>
      <c r="BT3240">
        <v>7</v>
      </c>
      <c r="BU3240">
        <v>7</v>
      </c>
      <c r="BV3240">
        <v>0</v>
      </c>
      <c r="BW3240" t="str">
        <f>"11:00 AM"</f>
        <v>11:00 AM</v>
      </c>
      <c r="BX3240" t="str">
        <f>"6:00 PM"</f>
        <v>6:00 PM</v>
      </c>
      <c r="BY3240" t="s">
        <v>159</v>
      </c>
      <c r="BZ3240">
        <v>0</v>
      </c>
      <c r="CA3240">
        <v>36</v>
      </c>
      <c r="CB3240" t="s">
        <v>117</v>
      </c>
      <c r="CD3240" t="s">
        <v>8752</v>
      </c>
      <c r="CE3240" t="s">
        <v>2226</v>
      </c>
      <c r="CF3240" t="s">
        <v>2227</v>
      </c>
      <c r="CG3240" t="s">
        <v>120</v>
      </c>
      <c r="CH3240" t="s">
        <v>121</v>
      </c>
      <c r="CI3240" s="6">
        <v>96950</v>
      </c>
      <c r="CJ3240" s="10">
        <v>17.48</v>
      </c>
      <c r="CK3240" s="10">
        <v>17.48</v>
      </c>
      <c r="CL3240" s="10">
        <v>26.22</v>
      </c>
      <c r="CM3240" s="10">
        <v>26.22</v>
      </c>
      <c r="CN3240" t="s">
        <v>137</v>
      </c>
      <c r="CO3240" t="s">
        <v>8753</v>
      </c>
      <c r="CP3240" t="s">
        <v>138</v>
      </c>
      <c r="CR3240" t="s">
        <v>117</v>
      </c>
      <c r="CS3240" t="s">
        <v>139</v>
      </c>
      <c r="CT3240" t="s">
        <v>139</v>
      </c>
      <c r="CU3240" t="s">
        <v>139</v>
      </c>
      <c r="CV3240" t="s">
        <v>140</v>
      </c>
      <c r="CW3240" t="s">
        <v>139</v>
      </c>
      <c r="CX3240" t="s">
        <v>139</v>
      </c>
      <c r="CY3240" t="s">
        <v>15089</v>
      </c>
      <c r="CZ3240" s="8">
        <v>16702359981</v>
      </c>
      <c r="DA3240" t="s">
        <v>2242</v>
      </c>
      <c r="DB3240" t="s">
        <v>411</v>
      </c>
      <c r="DC3240" t="s">
        <v>139</v>
      </c>
      <c r="DD3240" t="s">
        <v>117</v>
      </c>
      <c r="DE3240" t="s">
        <v>15090</v>
      </c>
      <c r="DF3240" t="s">
        <v>8755</v>
      </c>
      <c r="DH3240" t="s">
        <v>8756</v>
      </c>
      <c r="DI3240" t="s">
        <v>8757</v>
      </c>
      <c r="DJ3240" t="s">
        <v>2242</v>
      </c>
    </row>
    <row r="3241" spans="1:114" ht="15" customHeight="1" x14ac:dyDescent="0.35">
      <c r="A3241" t="s">
        <v>15098</v>
      </c>
      <c r="B3241" t="s">
        <v>144</v>
      </c>
      <c r="C3241" s="1">
        <v>45834</v>
      </c>
      <c r="D3241" s="1">
        <v>45887</v>
      </c>
      <c r="E3241" t="s">
        <v>116</v>
      </c>
      <c r="F3241" s="1">
        <v>45990</v>
      </c>
      <c r="G3241" t="s">
        <v>117</v>
      </c>
      <c r="H3241" t="s">
        <v>117</v>
      </c>
      <c r="I3241" t="s">
        <v>117</v>
      </c>
      <c r="J3241" t="s">
        <v>553</v>
      </c>
      <c r="L3241" t="s">
        <v>2728</v>
      </c>
      <c r="M3241" t="s">
        <v>866</v>
      </c>
      <c r="N3241" t="s">
        <v>136</v>
      </c>
      <c r="O3241" t="s">
        <v>121</v>
      </c>
      <c r="P3241" s="6">
        <v>96950</v>
      </c>
      <c r="Q3241" t="s">
        <v>122</v>
      </c>
      <c r="R3241" t="s">
        <v>140</v>
      </c>
      <c r="S3241" s="8">
        <v>16702358763</v>
      </c>
      <c r="U3241" t="s">
        <v>556</v>
      </c>
      <c r="V3241">
        <v>56132</v>
      </c>
      <c r="W3241" t="s">
        <v>150</v>
      </c>
      <c r="X3241" t="s">
        <v>139</v>
      </c>
      <c r="Y3241" t="s">
        <v>1098</v>
      </c>
      <c r="Z3241" t="s">
        <v>1099</v>
      </c>
      <c r="AA3241" t="s">
        <v>1100</v>
      </c>
      <c r="AB3241" t="s">
        <v>2729</v>
      </c>
      <c r="AC3241" t="s">
        <v>561</v>
      </c>
      <c r="AD3241" t="s">
        <v>866</v>
      </c>
      <c r="AE3241" t="s">
        <v>136</v>
      </c>
      <c r="AF3241" t="s">
        <v>121</v>
      </c>
      <c r="AG3241" s="6">
        <v>96950</v>
      </c>
      <c r="AH3241" t="s">
        <v>122</v>
      </c>
      <c r="AJ3241" s="8">
        <v>16702358763</v>
      </c>
      <c r="AL3241" t="s">
        <v>562</v>
      </c>
      <c r="BE3241" t="str">
        <f>"35-3023.00"</f>
        <v>35-3023.00</v>
      </c>
      <c r="BF3241" t="s">
        <v>509</v>
      </c>
      <c r="BG3241" t="s">
        <v>2730</v>
      </c>
      <c r="BH3241" t="s">
        <v>2731</v>
      </c>
      <c r="BI3241">
        <v>1</v>
      </c>
      <c r="BJ3241">
        <v>1</v>
      </c>
      <c r="BK3241" s="1">
        <v>45992</v>
      </c>
      <c r="BL3241" s="1">
        <v>46356</v>
      </c>
      <c r="BM3241" s="1">
        <v>45992</v>
      </c>
      <c r="BN3241" s="1">
        <v>46356</v>
      </c>
      <c r="BO3241">
        <v>35</v>
      </c>
      <c r="BP3241">
        <v>0</v>
      </c>
      <c r="BQ3241">
        <v>7</v>
      </c>
      <c r="BR3241">
        <v>7</v>
      </c>
      <c r="BS3241">
        <v>7</v>
      </c>
      <c r="BT3241">
        <v>7</v>
      </c>
      <c r="BU3241">
        <v>7</v>
      </c>
      <c r="BV3241">
        <v>0</v>
      </c>
      <c r="BW3241" t="str">
        <f>"9:00 AM"</f>
        <v>9:00 AM</v>
      </c>
      <c r="BX3241" t="str">
        <f>"4:00 PM"</f>
        <v>4:00 PM</v>
      </c>
      <c r="BY3241" t="s">
        <v>133</v>
      </c>
      <c r="BZ3241">
        <v>0</v>
      </c>
      <c r="CA3241">
        <v>3</v>
      </c>
      <c r="CB3241" t="s">
        <v>117</v>
      </c>
      <c r="CD3241" s="2" t="s">
        <v>15099</v>
      </c>
      <c r="CE3241" t="s">
        <v>2733</v>
      </c>
      <c r="CG3241" t="s">
        <v>120</v>
      </c>
      <c r="CH3241" t="s">
        <v>121</v>
      </c>
      <c r="CI3241" s="6">
        <v>96950</v>
      </c>
      <c r="CJ3241" s="10">
        <v>8.35</v>
      </c>
      <c r="CK3241" s="10">
        <v>8.35</v>
      </c>
      <c r="CL3241" s="10">
        <v>0</v>
      </c>
      <c r="CM3241" s="10">
        <v>0</v>
      </c>
      <c r="CN3241" t="s">
        <v>137</v>
      </c>
      <c r="CO3241" t="s">
        <v>140</v>
      </c>
      <c r="CP3241" t="s">
        <v>138</v>
      </c>
      <c r="CR3241" t="s">
        <v>117</v>
      </c>
      <c r="CS3241" t="s">
        <v>139</v>
      </c>
      <c r="CT3241" t="s">
        <v>140</v>
      </c>
      <c r="CU3241" t="s">
        <v>140</v>
      </c>
      <c r="CV3241" t="s">
        <v>140</v>
      </c>
      <c r="CW3241" t="s">
        <v>139</v>
      </c>
      <c r="CX3241" t="s">
        <v>140</v>
      </c>
      <c r="CY3241" t="s">
        <v>194</v>
      </c>
      <c r="CZ3241" s="8">
        <v>16702358763</v>
      </c>
      <c r="DA3241" t="s">
        <v>1105</v>
      </c>
      <c r="DB3241" t="s">
        <v>140</v>
      </c>
      <c r="DC3241" t="s">
        <v>139</v>
      </c>
      <c r="DD3241" t="s">
        <v>139</v>
      </c>
    </row>
    <row r="3242" spans="1:114" ht="15" customHeight="1" x14ac:dyDescent="0.35">
      <c r="A3242" t="s">
        <v>13639</v>
      </c>
      <c r="B3242" t="s">
        <v>166</v>
      </c>
      <c r="C3242" s="1">
        <v>45834</v>
      </c>
      <c r="D3242" s="1">
        <v>45887</v>
      </c>
      <c r="E3242" t="s">
        <v>116</v>
      </c>
      <c r="F3242" s="1">
        <v>45929</v>
      </c>
      <c r="G3242" t="s">
        <v>117</v>
      </c>
      <c r="H3242" t="s">
        <v>117</v>
      </c>
      <c r="I3242" t="s">
        <v>117</v>
      </c>
      <c r="J3242" t="s">
        <v>954</v>
      </c>
      <c r="K3242" t="s">
        <v>955</v>
      </c>
      <c r="L3242" t="s">
        <v>956</v>
      </c>
      <c r="M3242" t="s">
        <v>957</v>
      </c>
      <c r="N3242" t="s">
        <v>120</v>
      </c>
      <c r="O3242" t="s">
        <v>121</v>
      </c>
      <c r="P3242" s="6">
        <v>96950</v>
      </c>
      <c r="Q3242" t="s">
        <v>122</v>
      </c>
      <c r="S3242" s="8">
        <v>16702336927</v>
      </c>
      <c r="U3242" t="s">
        <v>958</v>
      </c>
      <c r="V3242">
        <v>23622</v>
      </c>
      <c r="W3242" t="s">
        <v>150</v>
      </c>
      <c r="X3242" t="s">
        <v>139</v>
      </c>
      <c r="Y3242" t="s">
        <v>959</v>
      </c>
      <c r="Z3242" t="s">
        <v>960</v>
      </c>
      <c r="AA3242" t="s">
        <v>961</v>
      </c>
      <c r="AB3242" t="s">
        <v>128</v>
      </c>
      <c r="AC3242" t="s">
        <v>956</v>
      </c>
      <c r="AD3242" t="s">
        <v>957</v>
      </c>
      <c r="AE3242" t="s">
        <v>120</v>
      </c>
      <c r="AF3242" t="s">
        <v>121</v>
      </c>
      <c r="AG3242" s="6">
        <v>96950</v>
      </c>
      <c r="AH3242" t="s">
        <v>122</v>
      </c>
      <c r="AJ3242" s="8">
        <v>16702336927</v>
      </c>
      <c r="AL3242" t="s">
        <v>967</v>
      </c>
      <c r="BE3242" t="str">
        <f>"49-9071.00"</f>
        <v>49-9071.00</v>
      </c>
      <c r="BF3242" t="s">
        <v>156</v>
      </c>
      <c r="BG3242" t="s">
        <v>7110</v>
      </c>
      <c r="BH3242" t="s">
        <v>964</v>
      </c>
      <c r="BI3242">
        <v>7</v>
      </c>
      <c r="BK3242" s="1">
        <v>45931</v>
      </c>
      <c r="BL3242" s="1">
        <v>46295</v>
      </c>
      <c r="BO3242">
        <v>35</v>
      </c>
      <c r="BP3242">
        <v>0</v>
      </c>
      <c r="BQ3242">
        <v>7</v>
      </c>
      <c r="BR3242">
        <v>7</v>
      </c>
      <c r="BS3242">
        <v>7</v>
      </c>
      <c r="BT3242">
        <v>7</v>
      </c>
      <c r="BU3242">
        <v>7</v>
      </c>
      <c r="BV3242">
        <v>0</v>
      </c>
      <c r="BW3242" t="str">
        <f>"7:30 AM"</f>
        <v>7:30 AM</v>
      </c>
      <c r="BX3242" t="str">
        <f>"3:30 PM"</f>
        <v>3:30 PM</v>
      </c>
      <c r="BY3242" t="s">
        <v>159</v>
      </c>
      <c r="BZ3242">
        <v>0</v>
      </c>
      <c r="CA3242">
        <v>24</v>
      </c>
      <c r="CB3242" t="s">
        <v>117</v>
      </c>
      <c r="CD3242" s="2" t="s">
        <v>7111</v>
      </c>
      <c r="CE3242" t="s">
        <v>956</v>
      </c>
      <c r="CG3242" t="s">
        <v>120</v>
      </c>
      <c r="CH3242" t="s">
        <v>121</v>
      </c>
      <c r="CI3242" s="6">
        <v>96950</v>
      </c>
      <c r="CJ3242" s="10">
        <v>9.75</v>
      </c>
      <c r="CK3242" s="10">
        <v>9.75</v>
      </c>
      <c r="CL3242" s="10">
        <v>14.63</v>
      </c>
      <c r="CM3242" s="10">
        <v>14.63</v>
      </c>
      <c r="CN3242" t="s">
        <v>137</v>
      </c>
      <c r="CP3242" t="s">
        <v>138</v>
      </c>
      <c r="CR3242" t="s">
        <v>117</v>
      </c>
      <c r="CS3242" t="s">
        <v>139</v>
      </c>
      <c r="CT3242" t="s">
        <v>140</v>
      </c>
      <c r="CU3242" t="s">
        <v>139</v>
      </c>
      <c r="CV3242" t="s">
        <v>140</v>
      </c>
      <c r="CW3242" t="s">
        <v>139</v>
      </c>
      <c r="CX3242" t="s">
        <v>140</v>
      </c>
      <c r="CY3242" t="s">
        <v>966</v>
      </c>
      <c r="CZ3242" s="8">
        <v>16702336927</v>
      </c>
      <c r="DA3242" t="s">
        <v>967</v>
      </c>
      <c r="DB3242" t="s">
        <v>140</v>
      </c>
      <c r="DC3242" t="s">
        <v>139</v>
      </c>
      <c r="DD3242" t="s">
        <v>139</v>
      </c>
    </row>
    <row r="3243" spans="1:114" ht="15" customHeight="1" x14ac:dyDescent="0.35">
      <c r="A3243" t="s">
        <v>11943</v>
      </c>
      <c r="B3243" t="s">
        <v>166</v>
      </c>
      <c r="C3243" s="1">
        <v>45834</v>
      </c>
      <c r="D3243" s="1">
        <v>45887</v>
      </c>
      <c r="E3243" t="s">
        <v>116</v>
      </c>
      <c r="F3243" s="1">
        <v>45959</v>
      </c>
      <c r="G3243" t="s">
        <v>117</v>
      </c>
      <c r="H3243" t="s">
        <v>117</v>
      </c>
      <c r="I3243" t="s">
        <v>117</v>
      </c>
      <c r="J3243" t="s">
        <v>954</v>
      </c>
      <c r="K3243" t="s">
        <v>955</v>
      </c>
      <c r="L3243" t="s">
        <v>956</v>
      </c>
      <c r="M3243" t="s">
        <v>957</v>
      </c>
      <c r="N3243" t="s">
        <v>120</v>
      </c>
      <c r="O3243" t="s">
        <v>121</v>
      </c>
      <c r="P3243" s="6">
        <v>96950</v>
      </c>
      <c r="Q3243" t="s">
        <v>122</v>
      </c>
      <c r="S3243" s="8">
        <v>16702336927</v>
      </c>
      <c r="U3243" t="s">
        <v>958</v>
      </c>
      <c r="V3243">
        <v>23622</v>
      </c>
      <c r="W3243" t="s">
        <v>150</v>
      </c>
      <c r="X3243" t="s">
        <v>139</v>
      </c>
      <c r="Y3243" t="s">
        <v>959</v>
      </c>
      <c r="Z3243" t="s">
        <v>960</v>
      </c>
      <c r="AA3243" t="s">
        <v>961</v>
      </c>
      <c r="AB3243" t="s">
        <v>128</v>
      </c>
      <c r="AC3243" t="s">
        <v>956</v>
      </c>
      <c r="AD3243" t="s">
        <v>957</v>
      </c>
      <c r="AE3243" t="s">
        <v>120</v>
      </c>
      <c r="AF3243" t="s">
        <v>121</v>
      </c>
      <c r="AG3243" s="6">
        <v>96950</v>
      </c>
      <c r="AH3243" t="s">
        <v>122</v>
      </c>
      <c r="AJ3243" s="8">
        <v>16702336927</v>
      </c>
      <c r="AL3243" t="s">
        <v>967</v>
      </c>
      <c r="BE3243" t="str">
        <f>"49-9071.00"</f>
        <v>49-9071.00</v>
      </c>
      <c r="BF3243" t="s">
        <v>156</v>
      </c>
      <c r="BG3243" t="s">
        <v>7110</v>
      </c>
      <c r="BH3243" t="s">
        <v>964</v>
      </c>
      <c r="BI3243">
        <v>10</v>
      </c>
      <c r="BK3243" s="1">
        <v>45961</v>
      </c>
      <c r="BL3243" s="1">
        <v>46325</v>
      </c>
      <c r="BO3243">
        <v>35</v>
      </c>
      <c r="BP3243">
        <v>0</v>
      </c>
      <c r="BQ3243">
        <v>7</v>
      </c>
      <c r="BR3243">
        <v>7</v>
      </c>
      <c r="BS3243">
        <v>7</v>
      </c>
      <c r="BT3243">
        <v>7</v>
      </c>
      <c r="BU3243">
        <v>7</v>
      </c>
      <c r="BV3243">
        <v>0</v>
      </c>
      <c r="BW3243" t="str">
        <f>"7:30 AM"</f>
        <v>7:30 AM</v>
      </c>
      <c r="BX3243" t="str">
        <f>"3:30 PM"</f>
        <v>3:30 PM</v>
      </c>
      <c r="BY3243" t="s">
        <v>159</v>
      </c>
      <c r="BZ3243">
        <v>0</v>
      </c>
      <c r="CA3243">
        <v>24</v>
      </c>
      <c r="CB3243" t="s">
        <v>117</v>
      </c>
      <c r="CD3243" s="2" t="s">
        <v>7111</v>
      </c>
      <c r="CE3243" t="s">
        <v>956</v>
      </c>
      <c r="CG3243" t="s">
        <v>120</v>
      </c>
      <c r="CH3243" t="s">
        <v>121</v>
      </c>
      <c r="CI3243" s="6">
        <v>96950</v>
      </c>
      <c r="CJ3243" s="10">
        <v>9.75</v>
      </c>
      <c r="CK3243" s="10">
        <v>9.75</v>
      </c>
      <c r="CL3243" s="10">
        <v>14.63</v>
      </c>
      <c r="CM3243" s="10">
        <v>14.63</v>
      </c>
      <c r="CN3243" t="s">
        <v>137</v>
      </c>
      <c r="CO3243">
        <v>0</v>
      </c>
      <c r="CP3243" t="s">
        <v>138</v>
      </c>
      <c r="CR3243" t="s">
        <v>117</v>
      </c>
      <c r="CS3243" t="s">
        <v>139</v>
      </c>
      <c r="CT3243" t="s">
        <v>140</v>
      </c>
      <c r="CU3243" t="s">
        <v>139</v>
      </c>
      <c r="CV3243" t="s">
        <v>140</v>
      </c>
      <c r="CW3243" t="s">
        <v>139</v>
      </c>
      <c r="CX3243" t="s">
        <v>140</v>
      </c>
      <c r="CY3243" t="s">
        <v>966</v>
      </c>
      <c r="CZ3243" s="8">
        <v>16702336927</v>
      </c>
      <c r="DA3243" t="s">
        <v>967</v>
      </c>
      <c r="DB3243" t="s">
        <v>140</v>
      </c>
      <c r="DC3243" t="s">
        <v>139</v>
      </c>
      <c r="DD3243" t="s">
        <v>139</v>
      </c>
    </row>
    <row r="3244" spans="1:114" ht="15" customHeight="1" x14ac:dyDescent="0.35">
      <c r="A3244" t="s">
        <v>9982</v>
      </c>
      <c r="B3244" t="s">
        <v>144</v>
      </c>
      <c r="C3244" s="1">
        <v>45834</v>
      </c>
      <c r="D3244" s="1">
        <v>45887</v>
      </c>
      <c r="E3244" t="s">
        <v>211</v>
      </c>
      <c r="G3244" t="s">
        <v>117</v>
      </c>
      <c r="H3244" t="s">
        <v>117</v>
      </c>
      <c r="I3244" t="s">
        <v>117</v>
      </c>
      <c r="J3244" t="s">
        <v>145</v>
      </c>
      <c r="K3244" t="s">
        <v>146</v>
      </c>
      <c r="L3244" t="s">
        <v>147</v>
      </c>
      <c r="M3244" t="s">
        <v>9091</v>
      </c>
      <c r="N3244" t="s">
        <v>120</v>
      </c>
      <c r="O3244" t="s">
        <v>121</v>
      </c>
      <c r="P3244" s="6">
        <v>96950</v>
      </c>
      <c r="Q3244" t="s">
        <v>122</v>
      </c>
      <c r="S3244" s="8">
        <v>16702352883</v>
      </c>
      <c r="U3244" t="s">
        <v>149</v>
      </c>
      <c r="V3244">
        <v>56132</v>
      </c>
      <c r="W3244" t="s">
        <v>150</v>
      </c>
      <c r="X3244" t="s">
        <v>139</v>
      </c>
      <c r="Y3244" t="s">
        <v>151</v>
      </c>
      <c r="Z3244" t="s">
        <v>152</v>
      </c>
      <c r="AA3244" t="s">
        <v>153</v>
      </c>
      <c r="AB3244" t="s">
        <v>154</v>
      </c>
      <c r="AC3244" t="s">
        <v>147</v>
      </c>
      <c r="AD3244" t="s">
        <v>148</v>
      </c>
      <c r="AE3244" t="s">
        <v>120</v>
      </c>
      <c r="AF3244" t="s">
        <v>121</v>
      </c>
      <c r="AG3244" s="6">
        <v>96950</v>
      </c>
      <c r="AH3244" t="s">
        <v>122</v>
      </c>
      <c r="AJ3244" s="8">
        <v>16702352883</v>
      </c>
      <c r="AL3244" t="s">
        <v>155</v>
      </c>
      <c r="BE3244" t="str">
        <f>"39-9011.00"</f>
        <v>39-9011.00</v>
      </c>
      <c r="BF3244" t="s">
        <v>614</v>
      </c>
      <c r="BG3244" t="s">
        <v>9092</v>
      </c>
      <c r="BH3244" t="s">
        <v>772</v>
      </c>
      <c r="BI3244">
        <v>5</v>
      </c>
      <c r="BJ3244">
        <v>5</v>
      </c>
      <c r="BK3244" s="1">
        <v>45920</v>
      </c>
      <c r="BL3244" s="1">
        <v>46284</v>
      </c>
      <c r="BM3244" s="1">
        <v>45920</v>
      </c>
      <c r="BN3244" s="1">
        <v>46284</v>
      </c>
      <c r="BO3244">
        <v>35</v>
      </c>
      <c r="BP3244">
        <v>0</v>
      </c>
      <c r="BQ3244">
        <v>7</v>
      </c>
      <c r="BR3244">
        <v>7</v>
      </c>
      <c r="BS3244">
        <v>7</v>
      </c>
      <c r="BT3244">
        <v>7</v>
      </c>
      <c r="BU3244">
        <v>7</v>
      </c>
      <c r="BV3244">
        <v>0</v>
      </c>
      <c r="BW3244" t="str">
        <f>"8:00 AM"</f>
        <v>8:00 AM</v>
      </c>
      <c r="BX3244" t="str">
        <f>"4:00 PM"</f>
        <v>4:00 PM</v>
      </c>
      <c r="BY3244" t="s">
        <v>159</v>
      </c>
      <c r="BZ3244">
        <v>0</v>
      </c>
      <c r="CA3244">
        <v>12</v>
      </c>
      <c r="CB3244" t="s">
        <v>117</v>
      </c>
      <c r="CD3244" s="2" t="s">
        <v>9093</v>
      </c>
      <c r="CE3244" t="s">
        <v>147</v>
      </c>
      <c r="CF3244" t="s">
        <v>161</v>
      </c>
      <c r="CG3244" t="s">
        <v>120</v>
      </c>
      <c r="CH3244" t="s">
        <v>121</v>
      </c>
      <c r="CI3244" s="6">
        <v>96950</v>
      </c>
      <c r="CJ3244" s="10">
        <v>7.81</v>
      </c>
      <c r="CK3244" s="10">
        <v>7.81</v>
      </c>
      <c r="CL3244" s="10">
        <v>11.72</v>
      </c>
      <c r="CM3244" s="10">
        <v>11.72</v>
      </c>
      <c r="CN3244" t="s">
        <v>137</v>
      </c>
      <c r="CO3244" t="s">
        <v>162</v>
      </c>
      <c r="CP3244" t="s">
        <v>138</v>
      </c>
      <c r="CR3244" t="s">
        <v>117</v>
      </c>
      <c r="CS3244" t="s">
        <v>139</v>
      </c>
      <c r="CT3244" t="s">
        <v>140</v>
      </c>
      <c r="CU3244" t="s">
        <v>139</v>
      </c>
      <c r="CV3244" t="s">
        <v>140</v>
      </c>
      <c r="CW3244" t="s">
        <v>139</v>
      </c>
      <c r="CX3244" t="s">
        <v>140</v>
      </c>
      <c r="CY3244" t="s">
        <v>163</v>
      </c>
      <c r="CZ3244" s="8">
        <v>16702352883</v>
      </c>
      <c r="DA3244" t="s">
        <v>155</v>
      </c>
      <c r="DB3244" t="s">
        <v>164</v>
      </c>
      <c r="DC3244" t="s">
        <v>139</v>
      </c>
      <c r="DD3244" t="s">
        <v>139</v>
      </c>
    </row>
    <row r="3245" spans="1:114" ht="15" customHeight="1" x14ac:dyDescent="0.35">
      <c r="A3245" t="s">
        <v>9974</v>
      </c>
      <c r="B3245" t="s">
        <v>144</v>
      </c>
      <c r="C3245" s="1">
        <v>45834</v>
      </c>
      <c r="D3245" s="1">
        <v>45887</v>
      </c>
      <c r="E3245" t="s">
        <v>211</v>
      </c>
      <c r="G3245" t="s">
        <v>117</v>
      </c>
      <c r="H3245" t="s">
        <v>139</v>
      </c>
      <c r="I3245" t="s">
        <v>117</v>
      </c>
      <c r="J3245" t="s">
        <v>888</v>
      </c>
      <c r="K3245" t="s">
        <v>889</v>
      </c>
      <c r="L3245" t="s">
        <v>890</v>
      </c>
      <c r="N3245" t="s">
        <v>136</v>
      </c>
      <c r="O3245" t="s">
        <v>121</v>
      </c>
      <c r="P3245" s="6">
        <v>96950</v>
      </c>
      <c r="Q3245" t="s">
        <v>122</v>
      </c>
      <c r="S3245" s="8">
        <v>16702352567</v>
      </c>
      <c r="U3245" t="s">
        <v>891</v>
      </c>
      <c r="V3245">
        <v>332710</v>
      </c>
      <c r="W3245" t="s">
        <v>124</v>
      </c>
      <c r="Y3245" t="s">
        <v>892</v>
      </c>
      <c r="Z3245" t="s">
        <v>893</v>
      </c>
      <c r="AA3245" t="s">
        <v>894</v>
      </c>
      <c r="AB3245" t="s">
        <v>237</v>
      </c>
      <c r="AC3245" t="s">
        <v>895</v>
      </c>
      <c r="AE3245" t="s">
        <v>136</v>
      </c>
      <c r="AF3245" t="s">
        <v>121</v>
      </c>
      <c r="AG3245" s="6">
        <v>96950</v>
      </c>
      <c r="AH3245" t="s">
        <v>122</v>
      </c>
      <c r="AJ3245" s="8">
        <v>16702352567</v>
      </c>
      <c r="AL3245" t="s">
        <v>896</v>
      </c>
      <c r="BE3245" t="str">
        <f>"51-4035.00"</f>
        <v>51-4035.00</v>
      </c>
      <c r="BF3245" t="s">
        <v>897</v>
      </c>
      <c r="BG3245" t="s">
        <v>898</v>
      </c>
      <c r="BH3245" t="s">
        <v>899</v>
      </c>
      <c r="BI3245">
        <v>1</v>
      </c>
      <c r="BJ3245">
        <v>1</v>
      </c>
      <c r="BK3245" s="1">
        <v>45931</v>
      </c>
      <c r="BL3245" s="1">
        <v>46295</v>
      </c>
      <c r="BM3245" s="1">
        <v>45931</v>
      </c>
      <c r="BN3245" s="1">
        <v>46295</v>
      </c>
      <c r="BO3245">
        <v>40</v>
      </c>
      <c r="BP3245">
        <v>0</v>
      </c>
      <c r="BQ3245">
        <v>8</v>
      </c>
      <c r="BR3245">
        <v>8</v>
      </c>
      <c r="BS3245">
        <v>8</v>
      </c>
      <c r="BT3245">
        <v>8</v>
      </c>
      <c r="BU3245">
        <v>8</v>
      </c>
      <c r="BV3245">
        <v>0</v>
      </c>
      <c r="BW3245" t="str">
        <f>"8:00 AM"</f>
        <v>8:00 AM</v>
      </c>
      <c r="BX3245" t="str">
        <f>"5:00 PM"</f>
        <v>5:00 PM</v>
      </c>
      <c r="BY3245" t="s">
        <v>159</v>
      </c>
      <c r="BZ3245">
        <v>0</v>
      </c>
      <c r="CA3245">
        <v>12</v>
      </c>
      <c r="CB3245" t="s">
        <v>117</v>
      </c>
      <c r="CD3245" t="s">
        <v>900</v>
      </c>
      <c r="CE3245" t="s">
        <v>901</v>
      </c>
      <c r="CG3245" t="s">
        <v>136</v>
      </c>
      <c r="CH3245" t="s">
        <v>121</v>
      </c>
      <c r="CI3245" s="6">
        <v>96950</v>
      </c>
      <c r="CJ3245" s="10">
        <v>15.39</v>
      </c>
      <c r="CK3245" s="10">
        <v>15.39</v>
      </c>
      <c r="CL3245" s="10">
        <v>0</v>
      </c>
      <c r="CM3245" s="10">
        <v>0</v>
      </c>
      <c r="CN3245" t="s">
        <v>137</v>
      </c>
      <c r="CP3245" t="s">
        <v>138</v>
      </c>
      <c r="CR3245" t="s">
        <v>117</v>
      </c>
      <c r="CS3245" t="s">
        <v>139</v>
      </c>
      <c r="CT3245" t="s">
        <v>140</v>
      </c>
      <c r="CU3245" t="s">
        <v>140</v>
      </c>
      <c r="CV3245" t="s">
        <v>140</v>
      </c>
      <c r="CW3245" t="s">
        <v>139</v>
      </c>
      <c r="CX3245" t="s">
        <v>140</v>
      </c>
      <c r="CY3245" t="s">
        <v>9975</v>
      </c>
      <c r="CZ3245" s="8">
        <v>16702352567</v>
      </c>
      <c r="DA3245" t="s">
        <v>896</v>
      </c>
      <c r="DB3245" t="s">
        <v>140</v>
      </c>
      <c r="DC3245" t="s">
        <v>139</v>
      </c>
      <c r="DD3245" t="s">
        <v>117</v>
      </c>
    </row>
    <row r="3246" spans="1:114" ht="15" customHeight="1" x14ac:dyDescent="0.35">
      <c r="A3246" t="s">
        <v>15147</v>
      </c>
      <c r="B3246" t="s">
        <v>144</v>
      </c>
      <c r="C3246" s="1">
        <v>45835</v>
      </c>
      <c r="D3246" s="1">
        <v>45887</v>
      </c>
      <c r="E3246" t="s">
        <v>211</v>
      </c>
      <c r="G3246" t="s">
        <v>117</v>
      </c>
      <c r="H3246" t="s">
        <v>117</v>
      </c>
      <c r="I3246" t="s">
        <v>117</v>
      </c>
      <c r="J3246" t="s">
        <v>806</v>
      </c>
      <c r="K3246" t="s">
        <v>140</v>
      </c>
      <c r="L3246" t="s">
        <v>807</v>
      </c>
      <c r="M3246" t="s">
        <v>1451</v>
      </c>
      <c r="N3246" t="s">
        <v>120</v>
      </c>
      <c r="O3246" t="s">
        <v>121</v>
      </c>
      <c r="P3246" s="6">
        <v>96950</v>
      </c>
      <c r="Q3246" t="s">
        <v>122</v>
      </c>
      <c r="R3246" t="s">
        <v>140</v>
      </c>
      <c r="S3246" s="8">
        <v>16702351980</v>
      </c>
      <c r="U3246" t="s">
        <v>809</v>
      </c>
      <c r="V3246">
        <v>561320</v>
      </c>
      <c r="W3246" t="s">
        <v>150</v>
      </c>
      <c r="X3246" t="s">
        <v>139</v>
      </c>
      <c r="Y3246" t="s">
        <v>2421</v>
      </c>
      <c r="Z3246" t="s">
        <v>2422</v>
      </c>
      <c r="AA3246" t="s">
        <v>2423</v>
      </c>
      <c r="AB3246" t="s">
        <v>128</v>
      </c>
      <c r="AC3246" t="s">
        <v>807</v>
      </c>
      <c r="AD3246" t="s">
        <v>1451</v>
      </c>
      <c r="AE3246" t="s">
        <v>120</v>
      </c>
      <c r="AF3246" t="s">
        <v>121</v>
      </c>
      <c r="AG3246" s="6">
        <v>96950</v>
      </c>
      <c r="AH3246" t="s">
        <v>122</v>
      </c>
      <c r="AJ3246" s="8">
        <v>16702351980</v>
      </c>
      <c r="AL3246" t="s">
        <v>815</v>
      </c>
      <c r="BE3246" t="str">
        <f>"35-2014.00"</f>
        <v>35-2014.00</v>
      </c>
      <c r="BF3246" t="s">
        <v>191</v>
      </c>
      <c r="BG3246" t="s">
        <v>5980</v>
      </c>
      <c r="BH3246" t="s">
        <v>3718</v>
      </c>
      <c r="BI3246">
        <v>6</v>
      </c>
      <c r="BJ3246">
        <v>6</v>
      </c>
      <c r="BK3246" s="1">
        <v>45931</v>
      </c>
      <c r="BL3246" s="1">
        <v>46295</v>
      </c>
      <c r="BM3246" s="1">
        <v>45931</v>
      </c>
      <c r="BN3246" s="1">
        <v>46295</v>
      </c>
      <c r="BO3246">
        <v>35</v>
      </c>
      <c r="BP3246">
        <v>0</v>
      </c>
      <c r="BQ3246">
        <v>7</v>
      </c>
      <c r="BR3246">
        <v>7</v>
      </c>
      <c r="BS3246">
        <v>7</v>
      </c>
      <c r="BT3246">
        <v>7</v>
      </c>
      <c r="BU3246">
        <v>7</v>
      </c>
      <c r="BV3246">
        <v>0</v>
      </c>
      <c r="BW3246" t="str">
        <f>"8:00 AM"</f>
        <v>8:00 AM</v>
      </c>
      <c r="BX3246" t="str">
        <f>"4:00 PM"</f>
        <v>4:00 PM</v>
      </c>
      <c r="BY3246" t="s">
        <v>133</v>
      </c>
      <c r="BZ3246">
        <v>0</v>
      </c>
      <c r="CA3246">
        <v>12</v>
      </c>
      <c r="CB3246" t="s">
        <v>117</v>
      </c>
      <c r="CD3246" s="2" t="s">
        <v>5981</v>
      </c>
      <c r="CE3246" t="s">
        <v>982</v>
      </c>
      <c r="CG3246" t="s">
        <v>120</v>
      </c>
      <c r="CH3246" t="s">
        <v>121</v>
      </c>
      <c r="CI3246" s="6">
        <v>96950</v>
      </c>
      <c r="CJ3246" s="10">
        <v>8.83</v>
      </c>
      <c r="CK3246" s="10">
        <v>8.83</v>
      </c>
      <c r="CL3246" s="10">
        <v>13.25</v>
      </c>
      <c r="CM3246" s="10">
        <v>13.25</v>
      </c>
      <c r="CN3246" t="s">
        <v>137</v>
      </c>
      <c r="CO3246" t="s">
        <v>481</v>
      </c>
      <c r="CP3246" t="s">
        <v>138</v>
      </c>
      <c r="CR3246" t="s">
        <v>117</v>
      </c>
      <c r="CS3246" t="s">
        <v>139</v>
      </c>
      <c r="CT3246" t="s">
        <v>140</v>
      </c>
      <c r="CU3246" t="s">
        <v>139</v>
      </c>
      <c r="CV3246" t="s">
        <v>140</v>
      </c>
      <c r="CW3246" t="s">
        <v>139</v>
      </c>
      <c r="CX3246" t="s">
        <v>140</v>
      </c>
      <c r="CY3246" s="2" t="s">
        <v>15148</v>
      </c>
      <c r="CZ3246" s="8">
        <v>16702351980</v>
      </c>
      <c r="DA3246" t="s">
        <v>815</v>
      </c>
      <c r="DB3246" t="s">
        <v>140</v>
      </c>
      <c r="DC3246" t="s">
        <v>139</v>
      </c>
      <c r="DD3246" t="s">
        <v>139</v>
      </c>
    </row>
    <row r="3247" spans="1:114" ht="15" customHeight="1" x14ac:dyDescent="0.35">
      <c r="A3247" t="s">
        <v>13668</v>
      </c>
      <c r="B3247" t="s">
        <v>294</v>
      </c>
      <c r="C3247" s="1">
        <v>45838</v>
      </c>
      <c r="D3247" s="1">
        <v>45887</v>
      </c>
      <c r="E3247" t="s">
        <v>211</v>
      </c>
      <c r="G3247" t="s">
        <v>117</v>
      </c>
      <c r="H3247" t="s">
        <v>117</v>
      </c>
      <c r="I3247" t="s">
        <v>117</v>
      </c>
      <c r="J3247" t="s">
        <v>806</v>
      </c>
      <c r="L3247" t="s">
        <v>1454</v>
      </c>
      <c r="M3247" t="s">
        <v>1451</v>
      </c>
      <c r="N3247" t="s">
        <v>120</v>
      </c>
      <c r="O3247" t="s">
        <v>121</v>
      </c>
      <c r="P3247" s="6">
        <v>96950</v>
      </c>
      <c r="Q3247" t="s">
        <v>122</v>
      </c>
      <c r="R3247" t="s">
        <v>140</v>
      </c>
      <c r="S3247" s="8">
        <v>16702351980</v>
      </c>
      <c r="U3247" t="s">
        <v>809</v>
      </c>
      <c r="V3247">
        <v>561320</v>
      </c>
      <c r="W3247" t="s">
        <v>150</v>
      </c>
      <c r="X3247" t="s">
        <v>139</v>
      </c>
      <c r="Y3247" t="s">
        <v>2421</v>
      </c>
      <c r="Z3247" t="s">
        <v>2422</v>
      </c>
      <c r="AA3247" t="s">
        <v>2423</v>
      </c>
      <c r="AB3247" t="s">
        <v>128</v>
      </c>
      <c r="AC3247" t="s">
        <v>1454</v>
      </c>
      <c r="AD3247" t="s">
        <v>1451</v>
      </c>
      <c r="AE3247" t="s">
        <v>120</v>
      </c>
      <c r="AF3247" t="s">
        <v>121</v>
      </c>
      <c r="AG3247" s="6">
        <v>96950</v>
      </c>
      <c r="AH3247" t="s">
        <v>122</v>
      </c>
      <c r="AJ3247" s="8">
        <v>16702351980</v>
      </c>
      <c r="AL3247" t="s">
        <v>815</v>
      </c>
      <c r="BE3247" t="str">
        <f>"37-2012.00"</f>
        <v>37-2012.00</v>
      </c>
      <c r="BF3247" t="s">
        <v>130</v>
      </c>
      <c r="BG3247" t="s">
        <v>2853</v>
      </c>
      <c r="BH3247" t="s">
        <v>979</v>
      </c>
      <c r="BI3247">
        <v>10</v>
      </c>
      <c r="BJ3247">
        <v>9</v>
      </c>
      <c r="BK3247" s="1">
        <v>45931</v>
      </c>
      <c r="BL3247" s="1">
        <v>46295</v>
      </c>
      <c r="BM3247" s="1">
        <v>45931</v>
      </c>
      <c r="BN3247" s="1">
        <v>46295</v>
      </c>
      <c r="BO3247">
        <v>35</v>
      </c>
      <c r="BP3247">
        <v>0</v>
      </c>
      <c r="BQ3247">
        <v>7</v>
      </c>
      <c r="BR3247">
        <v>7</v>
      </c>
      <c r="BS3247">
        <v>7</v>
      </c>
      <c r="BT3247">
        <v>7</v>
      </c>
      <c r="BU3247">
        <v>7</v>
      </c>
      <c r="BV3247">
        <v>0</v>
      </c>
      <c r="BW3247" t="str">
        <f>"8:00 AM"</f>
        <v>8:00 AM</v>
      </c>
      <c r="BX3247" t="str">
        <f>"4:00 PM"</f>
        <v>4:00 PM</v>
      </c>
      <c r="BY3247" t="s">
        <v>133</v>
      </c>
      <c r="BZ3247">
        <v>0</v>
      </c>
      <c r="CA3247">
        <v>3</v>
      </c>
      <c r="CB3247" t="s">
        <v>117</v>
      </c>
      <c r="CD3247" s="2" t="s">
        <v>4008</v>
      </c>
      <c r="CE3247" t="s">
        <v>982</v>
      </c>
      <c r="CF3247" t="s">
        <v>2856</v>
      </c>
      <c r="CG3247" t="s">
        <v>120</v>
      </c>
      <c r="CH3247" t="s">
        <v>121</v>
      </c>
      <c r="CI3247" s="6">
        <v>96950</v>
      </c>
      <c r="CJ3247" s="10">
        <v>7.77</v>
      </c>
      <c r="CK3247" s="10">
        <v>7.77</v>
      </c>
      <c r="CL3247" s="10">
        <v>11.66</v>
      </c>
      <c r="CM3247" s="10">
        <v>11.66</v>
      </c>
      <c r="CN3247" t="s">
        <v>137</v>
      </c>
      <c r="CO3247" t="s">
        <v>821</v>
      </c>
      <c r="CP3247" t="s">
        <v>138</v>
      </c>
      <c r="CR3247" t="s">
        <v>117</v>
      </c>
      <c r="CS3247" t="s">
        <v>139</v>
      </c>
      <c r="CT3247" t="s">
        <v>140</v>
      </c>
      <c r="CU3247" t="s">
        <v>139</v>
      </c>
      <c r="CV3247" t="s">
        <v>140</v>
      </c>
      <c r="CW3247" t="s">
        <v>139</v>
      </c>
      <c r="CX3247" t="s">
        <v>140</v>
      </c>
      <c r="CY3247" t="s">
        <v>822</v>
      </c>
      <c r="CZ3247" s="8">
        <v>16702351980</v>
      </c>
      <c r="DA3247" t="s">
        <v>815</v>
      </c>
      <c r="DB3247" t="s">
        <v>140</v>
      </c>
      <c r="DC3247" t="s">
        <v>139</v>
      </c>
      <c r="DD3247" t="s">
        <v>139</v>
      </c>
    </row>
    <row r="3248" spans="1:114" ht="15" customHeight="1" x14ac:dyDescent="0.35">
      <c r="A3248" t="s">
        <v>9978</v>
      </c>
      <c r="B3248" t="s">
        <v>115</v>
      </c>
      <c r="C3248" s="1">
        <v>45870</v>
      </c>
      <c r="D3248" s="1">
        <v>45887</v>
      </c>
      <c r="E3248" t="s">
        <v>116</v>
      </c>
      <c r="F3248" s="1">
        <v>46010</v>
      </c>
      <c r="G3248" t="s">
        <v>117</v>
      </c>
      <c r="H3248" t="s">
        <v>117</v>
      </c>
      <c r="I3248" t="s">
        <v>117</v>
      </c>
      <c r="J3248" t="s">
        <v>625</v>
      </c>
      <c r="L3248" t="s">
        <v>626</v>
      </c>
      <c r="M3248" t="s">
        <v>627</v>
      </c>
      <c r="N3248" t="s">
        <v>120</v>
      </c>
      <c r="O3248" t="s">
        <v>121</v>
      </c>
      <c r="P3248" s="6">
        <v>96950</v>
      </c>
      <c r="Q3248" t="s">
        <v>122</v>
      </c>
      <c r="S3248" s="8">
        <v>16702348950</v>
      </c>
      <c r="U3248" t="s">
        <v>628</v>
      </c>
      <c r="V3248">
        <v>62211</v>
      </c>
      <c r="W3248" t="s">
        <v>124</v>
      </c>
      <c r="Y3248" t="s">
        <v>629</v>
      </c>
      <c r="Z3248" t="s">
        <v>630</v>
      </c>
      <c r="AA3248" t="s">
        <v>631</v>
      </c>
      <c r="AB3248" t="s">
        <v>632</v>
      </c>
      <c r="AC3248" t="s">
        <v>633</v>
      </c>
      <c r="AD3248" t="s">
        <v>634</v>
      </c>
      <c r="AE3248" t="s">
        <v>136</v>
      </c>
      <c r="AF3248" t="s">
        <v>121</v>
      </c>
      <c r="AG3248" s="6">
        <v>96950</v>
      </c>
      <c r="AH3248" t="s">
        <v>122</v>
      </c>
      <c r="AJ3248" s="8">
        <v>16702368202</v>
      </c>
      <c r="AL3248" t="s">
        <v>635</v>
      </c>
      <c r="BE3248" t="str">
        <f>"29-2011.00"</f>
        <v>29-2011.00</v>
      </c>
      <c r="BF3248" t="s">
        <v>5454</v>
      </c>
      <c r="BG3248" t="s">
        <v>7541</v>
      </c>
      <c r="BH3248" t="s">
        <v>5456</v>
      </c>
      <c r="BI3248">
        <v>6</v>
      </c>
      <c r="BK3248" s="1">
        <v>46012</v>
      </c>
      <c r="BL3248" s="1">
        <v>46376</v>
      </c>
      <c r="BO3248">
        <v>40</v>
      </c>
      <c r="BP3248">
        <v>0</v>
      </c>
      <c r="BQ3248">
        <v>8</v>
      </c>
      <c r="BR3248">
        <v>8</v>
      </c>
      <c r="BS3248">
        <v>8</v>
      </c>
      <c r="BT3248">
        <v>8</v>
      </c>
      <c r="BU3248">
        <v>8</v>
      </c>
      <c r="BV3248">
        <v>0</v>
      </c>
      <c r="BW3248" t="str">
        <f>"7:00 AM"</f>
        <v>7:00 AM</v>
      </c>
      <c r="BX3248" t="str">
        <f>"4:00 PM"</f>
        <v>4:00 PM</v>
      </c>
      <c r="BY3248" t="s">
        <v>588</v>
      </c>
      <c r="BZ3248">
        <v>0</v>
      </c>
      <c r="CA3248">
        <v>24</v>
      </c>
      <c r="CB3248" t="s">
        <v>117</v>
      </c>
      <c r="CD3248" s="2" t="s">
        <v>7542</v>
      </c>
      <c r="CE3248" t="s">
        <v>633</v>
      </c>
      <c r="CF3248" t="s">
        <v>634</v>
      </c>
      <c r="CG3248" t="s">
        <v>136</v>
      </c>
      <c r="CH3248" t="s">
        <v>121</v>
      </c>
      <c r="CI3248" s="6">
        <v>96950</v>
      </c>
      <c r="CJ3248" s="10">
        <v>23.57</v>
      </c>
      <c r="CL3248" s="10">
        <v>35.35</v>
      </c>
      <c r="CN3248" t="s">
        <v>137</v>
      </c>
      <c r="CO3248" t="s">
        <v>9979</v>
      </c>
      <c r="CP3248" t="s">
        <v>138</v>
      </c>
      <c r="CR3248" t="s">
        <v>117</v>
      </c>
      <c r="CS3248" t="s">
        <v>139</v>
      </c>
      <c r="CT3248" t="s">
        <v>139</v>
      </c>
      <c r="CU3248" t="s">
        <v>139</v>
      </c>
      <c r="CV3248" t="s">
        <v>140</v>
      </c>
      <c r="CW3248" t="s">
        <v>139</v>
      </c>
      <c r="CX3248" t="s">
        <v>140</v>
      </c>
      <c r="CY3248" t="s">
        <v>641</v>
      </c>
      <c r="CZ3248" s="8">
        <v>16702368202</v>
      </c>
      <c r="DA3248" t="s">
        <v>642</v>
      </c>
      <c r="DB3248" t="s">
        <v>643</v>
      </c>
      <c r="DC3248" t="s">
        <v>139</v>
      </c>
      <c r="DD3248" t="s">
        <v>117</v>
      </c>
      <c r="DE3248" t="s">
        <v>644</v>
      </c>
      <c r="DF3248" t="s">
        <v>645</v>
      </c>
      <c r="DG3248" t="s">
        <v>127</v>
      </c>
      <c r="DH3248" t="s">
        <v>628</v>
      </c>
      <c r="DI3248" t="s">
        <v>625</v>
      </c>
      <c r="DJ3248" t="s">
        <v>646</v>
      </c>
    </row>
    <row r="3249" spans="1:114" ht="15" customHeight="1" x14ac:dyDescent="0.35">
      <c r="A3249" t="s">
        <v>7817</v>
      </c>
      <c r="B3249" t="s">
        <v>166</v>
      </c>
      <c r="C3249" s="1">
        <v>45812</v>
      </c>
      <c r="D3249" s="1">
        <v>45888</v>
      </c>
      <c r="E3249" t="s">
        <v>116</v>
      </c>
      <c r="F3249" s="1">
        <v>45929</v>
      </c>
      <c r="G3249" t="s">
        <v>117</v>
      </c>
      <c r="H3249" t="s">
        <v>117</v>
      </c>
      <c r="I3249" t="s">
        <v>117</v>
      </c>
      <c r="J3249" t="s">
        <v>4015</v>
      </c>
      <c r="L3249" t="s">
        <v>7818</v>
      </c>
      <c r="M3249" t="s">
        <v>4017</v>
      </c>
      <c r="N3249" t="s">
        <v>120</v>
      </c>
      <c r="O3249" t="s">
        <v>121</v>
      </c>
      <c r="P3249" s="6">
        <v>96950</v>
      </c>
      <c r="Q3249" t="s">
        <v>122</v>
      </c>
      <c r="R3249" t="s">
        <v>469</v>
      </c>
      <c r="S3249" s="8">
        <v>16702355572</v>
      </c>
      <c r="U3249" t="s">
        <v>4018</v>
      </c>
      <c r="V3249">
        <v>23822</v>
      </c>
      <c r="W3249" t="s">
        <v>124</v>
      </c>
      <c r="Y3249" t="s">
        <v>4019</v>
      </c>
      <c r="Z3249" t="s">
        <v>2553</v>
      </c>
      <c r="AA3249" t="s">
        <v>4020</v>
      </c>
      <c r="AB3249" t="s">
        <v>4021</v>
      </c>
      <c r="AC3249" t="s">
        <v>7818</v>
      </c>
      <c r="AD3249" t="s">
        <v>982</v>
      </c>
      <c r="AE3249" t="s">
        <v>120</v>
      </c>
      <c r="AF3249" t="s">
        <v>121</v>
      </c>
      <c r="AG3249" s="6">
        <v>96950</v>
      </c>
      <c r="AH3249" t="s">
        <v>122</v>
      </c>
      <c r="AJ3249" s="8">
        <v>16702355572</v>
      </c>
      <c r="AL3249" t="s">
        <v>4023</v>
      </c>
      <c r="BE3249" t="str">
        <f>"49-9021.00"</f>
        <v>49-9021.00</v>
      </c>
      <c r="BF3249" t="s">
        <v>239</v>
      </c>
      <c r="BG3249" t="s">
        <v>7819</v>
      </c>
      <c r="BH3249" t="s">
        <v>908</v>
      </c>
      <c r="BI3249">
        <v>7</v>
      </c>
      <c r="BK3249" s="1">
        <v>45931</v>
      </c>
      <c r="BL3249" s="1">
        <v>46295</v>
      </c>
      <c r="BO3249">
        <v>40</v>
      </c>
      <c r="BP3249">
        <v>0</v>
      </c>
      <c r="BQ3249">
        <v>8</v>
      </c>
      <c r="BR3249">
        <v>8</v>
      </c>
      <c r="BS3249">
        <v>8</v>
      </c>
      <c r="BT3249">
        <v>8</v>
      </c>
      <c r="BU3249">
        <v>8</v>
      </c>
      <c r="BV3249">
        <v>0</v>
      </c>
      <c r="BW3249" t="str">
        <f>"8:00 AM"</f>
        <v>8:00 AM</v>
      </c>
      <c r="BX3249" t="str">
        <f>"5:00 PM"</f>
        <v>5:00 PM</v>
      </c>
      <c r="BY3249" t="s">
        <v>159</v>
      </c>
      <c r="BZ3249">
        <v>0</v>
      </c>
      <c r="CA3249">
        <v>24</v>
      </c>
      <c r="CB3249" t="s">
        <v>117</v>
      </c>
      <c r="CD3249" t="s">
        <v>7820</v>
      </c>
      <c r="CE3249" t="s">
        <v>7818</v>
      </c>
      <c r="CF3249" t="s">
        <v>982</v>
      </c>
      <c r="CG3249" t="s">
        <v>120</v>
      </c>
      <c r="CH3249" t="s">
        <v>121</v>
      </c>
      <c r="CI3249" s="6">
        <v>96950</v>
      </c>
      <c r="CJ3249" s="10">
        <v>10.74</v>
      </c>
      <c r="CK3249" s="10">
        <v>12</v>
      </c>
      <c r="CL3249" s="10">
        <v>16.11</v>
      </c>
      <c r="CM3249" s="10">
        <v>18</v>
      </c>
      <c r="CN3249" t="s">
        <v>137</v>
      </c>
      <c r="CO3249" t="s">
        <v>140</v>
      </c>
      <c r="CP3249" t="s">
        <v>138</v>
      </c>
      <c r="CR3249" t="s">
        <v>117</v>
      </c>
      <c r="CS3249" t="s">
        <v>139</v>
      </c>
      <c r="CT3249" t="s">
        <v>139</v>
      </c>
      <c r="CU3249" t="s">
        <v>139</v>
      </c>
      <c r="CV3249" t="s">
        <v>140</v>
      </c>
      <c r="CW3249" t="s">
        <v>139</v>
      </c>
      <c r="CX3249" t="s">
        <v>140</v>
      </c>
      <c r="CY3249" t="s">
        <v>3977</v>
      </c>
      <c r="CZ3249" s="8" t="s">
        <v>140</v>
      </c>
      <c r="DA3249" t="s">
        <v>4023</v>
      </c>
      <c r="DB3249" t="s">
        <v>7821</v>
      </c>
      <c r="DC3249" t="s">
        <v>139</v>
      </c>
      <c r="DD3249" t="s">
        <v>117</v>
      </c>
    </row>
    <row r="3250" spans="1:114" ht="15" customHeight="1" x14ac:dyDescent="0.35">
      <c r="A3250" t="s">
        <v>5031</v>
      </c>
      <c r="B3250" t="s">
        <v>166</v>
      </c>
      <c r="C3250" s="1">
        <v>45813</v>
      </c>
      <c r="D3250" s="1">
        <v>45888</v>
      </c>
      <c r="E3250" t="s">
        <v>211</v>
      </c>
      <c r="G3250" t="s">
        <v>117</v>
      </c>
      <c r="H3250" t="s">
        <v>117</v>
      </c>
      <c r="I3250" t="s">
        <v>117</v>
      </c>
      <c r="J3250" t="s">
        <v>4503</v>
      </c>
      <c r="K3250" t="s">
        <v>4504</v>
      </c>
      <c r="L3250" t="s">
        <v>4505</v>
      </c>
      <c r="M3250" t="s">
        <v>4506</v>
      </c>
      <c r="N3250" t="s">
        <v>120</v>
      </c>
      <c r="O3250" t="s">
        <v>121</v>
      </c>
      <c r="P3250" s="6">
        <v>96950</v>
      </c>
      <c r="Q3250" t="s">
        <v>122</v>
      </c>
      <c r="S3250" s="8">
        <v>16702876661</v>
      </c>
      <c r="U3250" t="s">
        <v>4507</v>
      </c>
      <c r="V3250">
        <v>812112</v>
      </c>
      <c r="W3250" t="s">
        <v>124</v>
      </c>
      <c r="Y3250" t="s">
        <v>489</v>
      </c>
      <c r="Z3250" t="s">
        <v>490</v>
      </c>
      <c r="AB3250" t="s">
        <v>2453</v>
      </c>
      <c r="AC3250" t="s">
        <v>4505</v>
      </c>
      <c r="AD3250" t="s">
        <v>4513</v>
      </c>
      <c r="AE3250" t="s">
        <v>120</v>
      </c>
      <c r="AF3250" t="s">
        <v>121</v>
      </c>
      <c r="AG3250" s="6">
        <v>96950</v>
      </c>
      <c r="AH3250" t="s">
        <v>122</v>
      </c>
      <c r="AJ3250" s="8">
        <v>16702876661</v>
      </c>
      <c r="AL3250" t="s">
        <v>4511</v>
      </c>
      <c r="BE3250" t="str">
        <f>"31-9011.00"</f>
        <v>31-9011.00</v>
      </c>
      <c r="BF3250" t="s">
        <v>225</v>
      </c>
      <c r="BG3250" t="s">
        <v>5032</v>
      </c>
      <c r="BH3250" t="s">
        <v>494</v>
      </c>
      <c r="BI3250">
        <v>4</v>
      </c>
      <c r="BK3250" s="1">
        <v>45931</v>
      </c>
      <c r="BL3250" s="1">
        <v>46295</v>
      </c>
      <c r="BO3250">
        <v>35</v>
      </c>
      <c r="BP3250">
        <v>7</v>
      </c>
      <c r="BQ3250">
        <v>0</v>
      </c>
      <c r="BR3250">
        <v>0</v>
      </c>
      <c r="BS3250">
        <v>7</v>
      </c>
      <c r="BT3250">
        <v>7</v>
      </c>
      <c r="BU3250">
        <v>7</v>
      </c>
      <c r="BV3250">
        <v>7</v>
      </c>
      <c r="BW3250" t="str">
        <f>"11:00 AM"</f>
        <v>11:00 AM</v>
      </c>
      <c r="BX3250" t="str">
        <f>"6:00 PM"</f>
        <v>6:00 PM</v>
      </c>
      <c r="BY3250" t="s">
        <v>133</v>
      </c>
      <c r="BZ3250">
        <v>0</v>
      </c>
      <c r="CA3250">
        <v>12</v>
      </c>
      <c r="CB3250" t="s">
        <v>117</v>
      </c>
      <c r="CD3250" t="s">
        <v>5033</v>
      </c>
      <c r="CE3250" t="s">
        <v>4250</v>
      </c>
      <c r="CF3250" t="s">
        <v>5034</v>
      </c>
      <c r="CG3250" t="s">
        <v>120</v>
      </c>
      <c r="CH3250" t="s">
        <v>121</v>
      </c>
      <c r="CI3250" s="6">
        <v>96950</v>
      </c>
      <c r="CJ3250" s="10">
        <v>12.37</v>
      </c>
      <c r="CK3250" s="10">
        <v>12.37</v>
      </c>
      <c r="CL3250" s="10">
        <v>18.559999999999999</v>
      </c>
      <c r="CM3250" s="10">
        <v>18.559999999999999</v>
      </c>
      <c r="CN3250" t="s">
        <v>137</v>
      </c>
      <c r="CO3250" t="s">
        <v>194</v>
      </c>
      <c r="CP3250" t="s">
        <v>138</v>
      </c>
      <c r="CR3250" t="s">
        <v>117</v>
      </c>
      <c r="CS3250" t="s">
        <v>139</v>
      </c>
      <c r="CT3250" t="s">
        <v>140</v>
      </c>
      <c r="CU3250" t="s">
        <v>139</v>
      </c>
      <c r="CV3250" t="s">
        <v>140</v>
      </c>
      <c r="CW3250" t="s">
        <v>139</v>
      </c>
      <c r="CX3250" t="s">
        <v>140</v>
      </c>
      <c r="CY3250" t="s">
        <v>2770</v>
      </c>
      <c r="CZ3250" s="8">
        <v>16702876661</v>
      </c>
      <c r="DA3250" t="s">
        <v>4511</v>
      </c>
      <c r="DB3250" t="s">
        <v>140</v>
      </c>
      <c r="DC3250" t="s">
        <v>139</v>
      </c>
      <c r="DD3250" t="s">
        <v>117</v>
      </c>
    </row>
    <row r="3251" spans="1:114" ht="15" customHeight="1" x14ac:dyDescent="0.35">
      <c r="A3251" t="s">
        <v>15138</v>
      </c>
      <c r="B3251" t="s">
        <v>144</v>
      </c>
      <c r="C3251" s="1">
        <v>45820</v>
      </c>
      <c r="D3251" s="1">
        <v>45888</v>
      </c>
      <c r="E3251" t="s">
        <v>116</v>
      </c>
      <c r="F3251" s="1">
        <v>45929</v>
      </c>
      <c r="G3251" t="s">
        <v>117</v>
      </c>
      <c r="H3251" t="s">
        <v>117</v>
      </c>
      <c r="I3251" t="s">
        <v>117</v>
      </c>
      <c r="J3251" t="s">
        <v>1284</v>
      </c>
      <c r="K3251" t="s">
        <v>1285</v>
      </c>
      <c r="L3251" t="s">
        <v>1286</v>
      </c>
      <c r="M3251" t="s">
        <v>1287</v>
      </c>
      <c r="N3251" t="s">
        <v>120</v>
      </c>
      <c r="O3251" t="s">
        <v>121</v>
      </c>
      <c r="P3251" s="6">
        <v>96950</v>
      </c>
      <c r="Q3251" t="s">
        <v>122</v>
      </c>
      <c r="R3251" t="s">
        <v>140</v>
      </c>
      <c r="S3251" s="8">
        <v>16702882288</v>
      </c>
      <c r="T3251">
        <v>106</v>
      </c>
      <c r="U3251" t="s">
        <v>1288</v>
      </c>
      <c r="V3251">
        <v>444140</v>
      </c>
      <c r="W3251" t="s">
        <v>124</v>
      </c>
      <c r="Y3251" t="s">
        <v>1289</v>
      </c>
      <c r="Z3251" t="s">
        <v>1290</v>
      </c>
      <c r="AB3251" t="s">
        <v>1291</v>
      </c>
      <c r="AC3251" t="s">
        <v>1286</v>
      </c>
      <c r="AD3251" t="s">
        <v>1287</v>
      </c>
      <c r="AE3251" t="s">
        <v>120</v>
      </c>
      <c r="AF3251" t="s">
        <v>121</v>
      </c>
      <c r="AG3251" s="6">
        <v>96950</v>
      </c>
      <c r="AH3251" t="s">
        <v>122</v>
      </c>
      <c r="AI3251" t="s">
        <v>1187</v>
      </c>
      <c r="AJ3251" s="8">
        <v>16702882288</v>
      </c>
      <c r="AK3251">
        <v>106</v>
      </c>
      <c r="AL3251" t="s">
        <v>1299</v>
      </c>
      <c r="BE3251" t="str">
        <f>"35-2011.00"</f>
        <v>35-2011.00</v>
      </c>
      <c r="BF3251" t="s">
        <v>1148</v>
      </c>
      <c r="BG3251" t="s">
        <v>15139</v>
      </c>
      <c r="BH3251" t="s">
        <v>15140</v>
      </c>
      <c r="BI3251">
        <v>1</v>
      </c>
      <c r="BJ3251">
        <v>1</v>
      </c>
      <c r="BK3251" s="1">
        <v>45931</v>
      </c>
      <c r="BL3251" s="1">
        <v>46295</v>
      </c>
      <c r="BM3251" s="1">
        <v>45931</v>
      </c>
      <c r="BN3251" s="1">
        <v>46295</v>
      </c>
      <c r="BO3251">
        <v>40</v>
      </c>
      <c r="BP3251">
        <v>4</v>
      </c>
      <c r="BQ3251">
        <v>6</v>
      </c>
      <c r="BR3251">
        <v>6</v>
      </c>
      <c r="BS3251">
        <v>6</v>
      </c>
      <c r="BT3251">
        <v>6</v>
      </c>
      <c r="BU3251">
        <v>6</v>
      </c>
      <c r="BV3251">
        <v>6</v>
      </c>
      <c r="BW3251" t="str">
        <f>"7:00 AM"</f>
        <v>7:00 AM</v>
      </c>
      <c r="BX3251" t="str">
        <f>"6:00 PM"</f>
        <v>6:00 PM</v>
      </c>
      <c r="BY3251" t="s">
        <v>133</v>
      </c>
      <c r="BZ3251">
        <v>0</v>
      </c>
      <c r="CA3251">
        <v>3</v>
      </c>
      <c r="CB3251" t="s">
        <v>117</v>
      </c>
      <c r="CD3251" s="2" t="s">
        <v>15141</v>
      </c>
      <c r="CE3251" t="s">
        <v>1286</v>
      </c>
      <c r="CF3251" t="s">
        <v>1287</v>
      </c>
      <c r="CG3251" t="s">
        <v>136</v>
      </c>
      <c r="CH3251" t="s">
        <v>121</v>
      </c>
      <c r="CI3251" s="6">
        <v>96950</v>
      </c>
      <c r="CJ3251" s="10">
        <v>8.85</v>
      </c>
      <c r="CN3251" t="s">
        <v>137</v>
      </c>
      <c r="CO3251" t="s">
        <v>140</v>
      </c>
      <c r="CP3251" t="s">
        <v>138</v>
      </c>
      <c r="CR3251" t="s">
        <v>117</v>
      </c>
      <c r="CS3251" t="s">
        <v>139</v>
      </c>
      <c r="CT3251" t="s">
        <v>140</v>
      </c>
      <c r="CU3251" t="s">
        <v>140</v>
      </c>
      <c r="CV3251" t="s">
        <v>140</v>
      </c>
      <c r="CW3251" t="s">
        <v>139</v>
      </c>
      <c r="CX3251" t="s">
        <v>139</v>
      </c>
      <c r="CY3251" t="s">
        <v>1298</v>
      </c>
      <c r="CZ3251" s="8">
        <v>16702882288</v>
      </c>
      <c r="DA3251" t="s">
        <v>1299</v>
      </c>
      <c r="DB3251" t="s">
        <v>140</v>
      </c>
      <c r="DC3251" t="s">
        <v>139</v>
      </c>
      <c r="DD3251" t="s">
        <v>117</v>
      </c>
    </row>
    <row r="3252" spans="1:114" ht="15" customHeight="1" x14ac:dyDescent="0.35">
      <c r="A3252" t="s">
        <v>11989</v>
      </c>
      <c r="B3252" t="s">
        <v>144</v>
      </c>
      <c r="C3252" s="1">
        <v>45820</v>
      </c>
      <c r="D3252" s="1">
        <v>45888</v>
      </c>
      <c r="E3252" t="s">
        <v>116</v>
      </c>
      <c r="F3252" s="1">
        <v>45929</v>
      </c>
      <c r="G3252" t="s">
        <v>139</v>
      </c>
      <c r="H3252" t="s">
        <v>117</v>
      </c>
      <c r="I3252" t="s">
        <v>117</v>
      </c>
      <c r="J3252" t="s">
        <v>1284</v>
      </c>
      <c r="K3252" t="s">
        <v>1285</v>
      </c>
      <c r="L3252" t="s">
        <v>1286</v>
      </c>
      <c r="M3252" t="s">
        <v>1287</v>
      </c>
      <c r="N3252" t="s">
        <v>120</v>
      </c>
      <c r="O3252" t="s">
        <v>121</v>
      </c>
      <c r="P3252" s="6">
        <v>96950</v>
      </c>
      <c r="Q3252" t="s">
        <v>122</v>
      </c>
      <c r="S3252" s="8">
        <v>16702882288</v>
      </c>
      <c r="T3252">
        <v>106</v>
      </c>
      <c r="U3252" t="s">
        <v>1288</v>
      </c>
      <c r="V3252">
        <v>444140</v>
      </c>
      <c r="W3252" t="s">
        <v>124</v>
      </c>
      <c r="Y3252" t="s">
        <v>1289</v>
      </c>
      <c r="Z3252" t="s">
        <v>1290</v>
      </c>
      <c r="AB3252" t="s">
        <v>1291</v>
      </c>
      <c r="AC3252" t="s">
        <v>1286</v>
      </c>
      <c r="AD3252" t="s">
        <v>1287</v>
      </c>
      <c r="AE3252" t="s">
        <v>120</v>
      </c>
      <c r="AF3252" t="s">
        <v>121</v>
      </c>
      <c r="AG3252" s="6">
        <v>96950</v>
      </c>
      <c r="AH3252" t="s">
        <v>122</v>
      </c>
      <c r="AJ3252" s="8">
        <v>16702882288</v>
      </c>
      <c r="AK3252">
        <v>106</v>
      </c>
      <c r="AL3252" t="s">
        <v>1299</v>
      </c>
      <c r="BE3252" t="str">
        <f>"53-7021.00"</f>
        <v>53-7021.00</v>
      </c>
      <c r="BF3252" t="s">
        <v>3083</v>
      </c>
      <c r="BG3252" t="s">
        <v>11990</v>
      </c>
      <c r="BH3252" t="s">
        <v>9590</v>
      </c>
      <c r="BI3252">
        <v>1</v>
      </c>
      <c r="BJ3252">
        <v>1</v>
      </c>
      <c r="BK3252" s="1">
        <v>45931</v>
      </c>
      <c r="BL3252" s="1">
        <v>46295</v>
      </c>
      <c r="BM3252" s="1">
        <v>45931</v>
      </c>
      <c r="BN3252" s="1">
        <v>46295</v>
      </c>
      <c r="BO3252">
        <v>40</v>
      </c>
      <c r="BP3252">
        <v>0</v>
      </c>
      <c r="BQ3252">
        <v>7</v>
      </c>
      <c r="BR3252">
        <v>6.5</v>
      </c>
      <c r="BS3252">
        <v>6.5</v>
      </c>
      <c r="BT3252">
        <v>6.5</v>
      </c>
      <c r="BU3252">
        <v>6.5</v>
      </c>
      <c r="BV3252">
        <v>7</v>
      </c>
      <c r="BW3252" t="str">
        <f>"8:00 AM"</f>
        <v>8:00 AM</v>
      </c>
      <c r="BX3252" t="str">
        <f>"5:00 PM"</f>
        <v>5:00 PM</v>
      </c>
      <c r="BY3252" t="s">
        <v>133</v>
      </c>
      <c r="BZ3252">
        <v>0</v>
      </c>
      <c r="CA3252">
        <v>12</v>
      </c>
      <c r="CB3252" t="s">
        <v>117</v>
      </c>
      <c r="CD3252" s="2" t="s">
        <v>11991</v>
      </c>
      <c r="CE3252" t="s">
        <v>1296</v>
      </c>
      <c r="CF3252" t="s">
        <v>1297</v>
      </c>
      <c r="CG3252" t="s">
        <v>120</v>
      </c>
      <c r="CH3252" t="s">
        <v>121</v>
      </c>
      <c r="CI3252" s="6">
        <v>96950</v>
      </c>
      <c r="CJ3252" s="10">
        <v>8.91</v>
      </c>
      <c r="CL3252" s="10">
        <v>13.37</v>
      </c>
      <c r="CN3252" t="s">
        <v>137</v>
      </c>
      <c r="CO3252" t="s">
        <v>140</v>
      </c>
      <c r="CP3252" t="s">
        <v>138</v>
      </c>
      <c r="CR3252" t="s">
        <v>117</v>
      </c>
      <c r="CS3252" t="s">
        <v>139</v>
      </c>
      <c r="CT3252" t="s">
        <v>140</v>
      </c>
      <c r="CU3252" t="s">
        <v>139</v>
      </c>
      <c r="CV3252" t="s">
        <v>140</v>
      </c>
      <c r="CW3252" t="s">
        <v>139</v>
      </c>
      <c r="CX3252" t="s">
        <v>139</v>
      </c>
      <c r="CY3252" t="s">
        <v>1298</v>
      </c>
      <c r="CZ3252" s="8">
        <v>16702882288</v>
      </c>
      <c r="DA3252" t="s">
        <v>1299</v>
      </c>
      <c r="DB3252" t="s">
        <v>140</v>
      </c>
      <c r="DC3252" t="s">
        <v>139</v>
      </c>
      <c r="DD3252" t="s">
        <v>117</v>
      </c>
    </row>
    <row r="3253" spans="1:114" ht="15" customHeight="1" x14ac:dyDescent="0.35">
      <c r="A3253" t="s">
        <v>11988</v>
      </c>
      <c r="B3253" t="s">
        <v>144</v>
      </c>
      <c r="C3253" s="1">
        <v>45821</v>
      </c>
      <c r="D3253" s="1">
        <v>45888</v>
      </c>
      <c r="E3253" t="s">
        <v>116</v>
      </c>
      <c r="F3253" s="1">
        <v>45913</v>
      </c>
      <c r="G3253" t="s">
        <v>117</v>
      </c>
      <c r="H3253" t="s">
        <v>117</v>
      </c>
      <c r="I3253" t="s">
        <v>117</v>
      </c>
      <c r="J3253" t="s">
        <v>5177</v>
      </c>
      <c r="L3253" t="s">
        <v>5178</v>
      </c>
      <c r="M3253" t="s">
        <v>5179</v>
      </c>
      <c r="N3253" t="s">
        <v>136</v>
      </c>
      <c r="O3253" t="s">
        <v>121</v>
      </c>
      <c r="P3253" s="6">
        <v>96950</v>
      </c>
      <c r="Q3253" t="s">
        <v>122</v>
      </c>
      <c r="S3253" s="8">
        <v>16702358748</v>
      </c>
      <c r="U3253" t="s">
        <v>201</v>
      </c>
      <c r="V3253">
        <v>23622</v>
      </c>
      <c r="W3253" t="s">
        <v>124</v>
      </c>
      <c r="Y3253" t="s">
        <v>202</v>
      </c>
      <c r="Z3253" t="s">
        <v>203</v>
      </c>
      <c r="AA3253" t="s">
        <v>204</v>
      </c>
      <c r="AB3253" t="s">
        <v>205</v>
      </c>
      <c r="AC3253" t="s">
        <v>5180</v>
      </c>
      <c r="AE3253" t="s">
        <v>136</v>
      </c>
      <c r="AF3253" t="s">
        <v>121</v>
      </c>
      <c r="AG3253" s="6">
        <v>96950</v>
      </c>
      <c r="AH3253" t="s">
        <v>122</v>
      </c>
      <c r="AJ3253" s="8">
        <v>16702358748</v>
      </c>
      <c r="AL3253" t="s">
        <v>206</v>
      </c>
      <c r="BE3253" t="str">
        <f>"53-3032.00"</f>
        <v>53-3032.00</v>
      </c>
      <c r="BF3253" t="s">
        <v>4159</v>
      </c>
      <c r="BG3253" t="s">
        <v>5181</v>
      </c>
      <c r="BH3253" t="s">
        <v>5182</v>
      </c>
      <c r="BI3253">
        <v>3</v>
      </c>
      <c r="BJ3253">
        <v>3</v>
      </c>
      <c r="BK3253" s="1">
        <v>45915</v>
      </c>
      <c r="BL3253" s="1">
        <v>46279</v>
      </c>
      <c r="BM3253" s="1">
        <v>45915</v>
      </c>
      <c r="BN3253" s="1">
        <v>46279</v>
      </c>
      <c r="BO3253">
        <v>35</v>
      </c>
      <c r="BP3253">
        <v>0</v>
      </c>
      <c r="BQ3253">
        <v>7</v>
      </c>
      <c r="BR3253">
        <v>7</v>
      </c>
      <c r="BS3253">
        <v>7</v>
      </c>
      <c r="BT3253">
        <v>7</v>
      </c>
      <c r="BU3253">
        <v>7</v>
      </c>
      <c r="BV3253">
        <v>0</v>
      </c>
      <c r="BW3253" t="str">
        <f>"8:00 AM"</f>
        <v>8:00 AM</v>
      </c>
      <c r="BX3253" t="str">
        <f>"4:00 PM"</f>
        <v>4:00 PM</v>
      </c>
      <c r="BY3253" t="s">
        <v>159</v>
      </c>
      <c r="BZ3253">
        <v>0</v>
      </c>
      <c r="CA3253">
        <v>12</v>
      </c>
      <c r="CB3253" t="s">
        <v>117</v>
      </c>
      <c r="CD3253" t="s">
        <v>5183</v>
      </c>
      <c r="CE3253" t="s">
        <v>1578</v>
      </c>
      <c r="CG3253" t="s">
        <v>120</v>
      </c>
      <c r="CH3253" t="s">
        <v>121</v>
      </c>
      <c r="CI3253" s="6">
        <v>96950</v>
      </c>
      <c r="CJ3253" s="10">
        <v>11.31</v>
      </c>
      <c r="CK3253" s="10">
        <v>11.31</v>
      </c>
      <c r="CL3253" s="10">
        <v>16.96</v>
      </c>
      <c r="CM3253" s="10">
        <v>16.96</v>
      </c>
      <c r="CN3253" t="s">
        <v>137</v>
      </c>
      <c r="CO3253" t="s">
        <v>164</v>
      </c>
      <c r="CP3253" t="s">
        <v>209</v>
      </c>
      <c r="CR3253" t="s">
        <v>117</v>
      </c>
      <c r="CS3253" t="s">
        <v>139</v>
      </c>
      <c r="CT3253" t="s">
        <v>140</v>
      </c>
      <c r="CU3253" t="s">
        <v>139</v>
      </c>
      <c r="CV3253" t="s">
        <v>140</v>
      </c>
      <c r="CW3253" t="s">
        <v>139</v>
      </c>
      <c r="CX3253" t="s">
        <v>140</v>
      </c>
      <c r="CY3253" t="s">
        <v>7816</v>
      </c>
      <c r="CZ3253" s="8">
        <v>16702358748</v>
      </c>
      <c r="DA3253" t="s">
        <v>206</v>
      </c>
      <c r="DB3253" t="s">
        <v>164</v>
      </c>
      <c r="DC3253" t="s">
        <v>139</v>
      </c>
      <c r="DD3253" t="s">
        <v>117</v>
      </c>
    </row>
    <row r="3254" spans="1:114" ht="15" customHeight="1" x14ac:dyDescent="0.35">
      <c r="A3254" t="s">
        <v>15145</v>
      </c>
      <c r="B3254" t="s">
        <v>166</v>
      </c>
      <c r="C3254" s="1">
        <v>45823</v>
      </c>
      <c r="D3254" s="1">
        <v>45888</v>
      </c>
      <c r="E3254" t="s">
        <v>211</v>
      </c>
      <c r="G3254" t="s">
        <v>117</v>
      </c>
      <c r="H3254" t="s">
        <v>117</v>
      </c>
      <c r="I3254" t="s">
        <v>117</v>
      </c>
      <c r="J3254" t="s">
        <v>246</v>
      </c>
      <c r="K3254" t="s">
        <v>246</v>
      </c>
      <c r="L3254" t="s">
        <v>534</v>
      </c>
      <c r="M3254">
        <v>1007</v>
      </c>
      <c r="N3254" t="s">
        <v>248</v>
      </c>
      <c r="O3254" t="s">
        <v>121</v>
      </c>
      <c r="P3254" s="6">
        <v>96951</v>
      </c>
      <c r="Q3254" t="s">
        <v>122</v>
      </c>
      <c r="S3254" s="8">
        <v>16705320350</v>
      </c>
      <c r="U3254" t="s">
        <v>249</v>
      </c>
      <c r="V3254">
        <v>445110</v>
      </c>
      <c r="W3254" t="s">
        <v>124</v>
      </c>
      <c r="Y3254" t="s">
        <v>250</v>
      </c>
      <c r="Z3254" t="s">
        <v>251</v>
      </c>
      <c r="AA3254" t="s">
        <v>535</v>
      </c>
      <c r="AB3254" t="s">
        <v>128</v>
      </c>
      <c r="AC3254" t="s">
        <v>534</v>
      </c>
      <c r="AD3254">
        <v>1007</v>
      </c>
      <c r="AE3254" t="s">
        <v>248</v>
      </c>
      <c r="AF3254" t="s">
        <v>121</v>
      </c>
      <c r="AG3254" s="6">
        <v>96951</v>
      </c>
      <c r="AH3254" t="s">
        <v>122</v>
      </c>
      <c r="AJ3254" s="8">
        <v>16705320350</v>
      </c>
      <c r="AL3254" t="s">
        <v>254</v>
      </c>
      <c r="BE3254" t="str">
        <f>"43-3031.00"</f>
        <v>43-3031.00</v>
      </c>
      <c r="BF3254" t="s">
        <v>357</v>
      </c>
      <c r="BG3254" t="s">
        <v>536</v>
      </c>
      <c r="BH3254" t="s">
        <v>537</v>
      </c>
      <c r="BI3254">
        <v>1</v>
      </c>
      <c r="BK3254" s="1">
        <v>45901</v>
      </c>
      <c r="BL3254" s="1">
        <v>46265</v>
      </c>
      <c r="BO3254">
        <v>40</v>
      </c>
      <c r="BP3254">
        <v>0</v>
      </c>
      <c r="BQ3254">
        <v>8</v>
      </c>
      <c r="BR3254">
        <v>8</v>
      </c>
      <c r="BS3254">
        <v>8</v>
      </c>
      <c r="BT3254">
        <v>8</v>
      </c>
      <c r="BU3254">
        <v>8</v>
      </c>
      <c r="BV3254">
        <v>0</v>
      </c>
      <c r="BW3254" t="str">
        <f>"8:00 AM"</f>
        <v>8:00 AM</v>
      </c>
      <c r="BX3254" t="str">
        <f>"5:00 PM"</f>
        <v>5:00 PM</v>
      </c>
      <c r="BY3254" t="s">
        <v>159</v>
      </c>
      <c r="BZ3254">
        <v>0</v>
      </c>
      <c r="CA3254">
        <v>12</v>
      </c>
      <c r="CB3254" t="s">
        <v>117</v>
      </c>
      <c r="CD3254" t="s">
        <v>15146</v>
      </c>
      <c r="CE3254" t="s">
        <v>259</v>
      </c>
      <c r="CG3254" t="s">
        <v>248</v>
      </c>
      <c r="CH3254" t="s">
        <v>121</v>
      </c>
      <c r="CI3254" s="6">
        <v>96951</v>
      </c>
      <c r="CJ3254" s="10">
        <v>12.28</v>
      </c>
      <c r="CK3254" s="10">
        <v>12.28</v>
      </c>
      <c r="CL3254" s="10">
        <v>18.420000000000002</v>
      </c>
      <c r="CM3254" s="10">
        <v>18.420000000000002</v>
      </c>
      <c r="CN3254" t="s">
        <v>137</v>
      </c>
      <c r="CO3254" t="s">
        <v>140</v>
      </c>
      <c r="CP3254" t="s">
        <v>138</v>
      </c>
      <c r="CR3254" t="s">
        <v>117</v>
      </c>
      <c r="CS3254" t="s">
        <v>139</v>
      </c>
      <c r="CT3254" t="s">
        <v>139</v>
      </c>
      <c r="CU3254" t="s">
        <v>139</v>
      </c>
      <c r="CV3254" t="s">
        <v>140</v>
      </c>
      <c r="CW3254" t="s">
        <v>139</v>
      </c>
      <c r="CX3254" t="s">
        <v>140</v>
      </c>
      <c r="CY3254" t="s">
        <v>539</v>
      </c>
      <c r="CZ3254" s="8">
        <v>16705320350</v>
      </c>
      <c r="DA3254" t="s">
        <v>254</v>
      </c>
      <c r="DB3254" t="s">
        <v>140</v>
      </c>
      <c r="DC3254" t="s">
        <v>139</v>
      </c>
      <c r="DD3254" t="s">
        <v>117</v>
      </c>
    </row>
    <row r="3255" spans="1:114" ht="15" customHeight="1" x14ac:dyDescent="0.35">
      <c r="A3255" t="s">
        <v>5069</v>
      </c>
      <c r="B3255" t="s">
        <v>166</v>
      </c>
      <c r="C3255" s="1">
        <v>45824</v>
      </c>
      <c r="D3255" s="1">
        <v>45888</v>
      </c>
      <c r="E3255" t="s">
        <v>211</v>
      </c>
      <c r="G3255" t="s">
        <v>117</v>
      </c>
      <c r="H3255" t="s">
        <v>117</v>
      </c>
      <c r="I3255" t="s">
        <v>117</v>
      </c>
      <c r="J3255" t="s">
        <v>541</v>
      </c>
      <c r="L3255" t="s">
        <v>169</v>
      </c>
      <c r="M3255" t="s">
        <v>542</v>
      </c>
      <c r="N3255" t="s">
        <v>136</v>
      </c>
      <c r="O3255" t="s">
        <v>121</v>
      </c>
      <c r="P3255" s="6">
        <v>96950</v>
      </c>
      <c r="Q3255" t="s">
        <v>122</v>
      </c>
      <c r="S3255" s="8">
        <v>16702353027</v>
      </c>
      <c r="U3255" t="s">
        <v>543</v>
      </c>
      <c r="V3255">
        <v>561320</v>
      </c>
      <c r="W3255" t="s">
        <v>150</v>
      </c>
      <c r="X3255" t="s">
        <v>139</v>
      </c>
      <c r="Y3255" t="s">
        <v>544</v>
      </c>
      <c r="Z3255" t="s">
        <v>545</v>
      </c>
      <c r="AA3255" t="s">
        <v>546</v>
      </c>
      <c r="AB3255" t="s">
        <v>205</v>
      </c>
      <c r="AC3255" t="s">
        <v>169</v>
      </c>
      <c r="AD3255" t="s">
        <v>542</v>
      </c>
      <c r="AE3255" t="s">
        <v>136</v>
      </c>
      <c r="AF3255" t="s">
        <v>121</v>
      </c>
      <c r="AG3255" s="6">
        <v>96950</v>
      </c>
      <c r="AH3255" t="s">
        <v>122</v>
      </c>
      <c r="AJ3255" s="8">
        <v>16702353027</v>
      </c>
      <c r="AL3255" t="s">
        <v>547</v>
      </c>
      <c r="BE3255" t="str">
        <f>"35-2012.00"</f>
        <v>35-2012.00</v>
      </c>
      <c r="BF3255" t="s">
        <v>311</v>
      </c>
      <c r="BG3255" t="s">
        <v>5070</v>
      </c>
      <c r="BH3255" t="s">
        <v>313</v>
      </c>
      <c r="BI3255">
        <v>4</v>
      </c>
      <c r="BK3255" s="1">
        <v>45931</v>
      </c>
      <c r="BL3255" s="1">
        <v>46295</v>
      </c>
      <c r="BO3255">
        <v>35</v>
      </c>
      <c r="BP3255">
        <v>0</v>
      </c>
      <c r="BQ3255">
        <v>7</v>
      </c>
      <c r="BR3255">
        <v>7</v>
      </c>
      <c r="BS3255">
        <v>7</v>
      </c>
      <c r="BT3255">
        <v>7</v>
      </c>
      <c r="BU3255">
        <v>7</v>
      </c>
      <c r="BV3255">
        <v>0</v>
      </c>
      <c r="BW3255" t="str">
        <f>"2:30 AM"</f>
        <v>2:30 AM</v>
      </c>
      <c r="BX3255" t="str">
        <f>"9:30 AM"</f>
        <v>9:30 AM</v>
      </c>
      <c r="BY3255" t="s">
        <v>133</v>
      </c>
      <c r="BZ3255">
        <v>0</v>
      </c>
      <c r="CA3255">
        <v>12</v>
      </c>
      <c r="CB3255" t="s">
        <v>117</v>
      </c>
      <c r="CD3255" t="s">
        <v>549</v>
      </c>
      <c r="CE3255" t="s">
        <v>170</v>
      </c>
      <c r="CF3255" t="s">
        <v>170</v>
      </c>
      <c r="CG3255" t="s">
        <v>136</v>
      </c>
      <c r="CH3255" t="s">
        <v>121</v>
      </c>
      <c r="CI3255" s="6">
        <v>96950</v>
      </c>
      <c r="CJ3255" s="10">
        <v>8.85</v>
      </c>
      <c r="CK3255" s="10">
        <v>8.85</v>
      </c>
      <c r="CL3255" s="10">
        <v>13.28</v>
      </c>
      <c r="CM3255" s="10">
        <v>13.28</v>
      </c>
      <c r="CN3255" t="s">
        <v>137</v>
      </c>
      <c r="CO3255" t="s">
        <v>140</v>
      </c>
      <c r="CP3255" t="s">
        <v>138</v>
      </c>
      <c r="CR3255" t="s">
        <v>117</v>
      </c>
      <c r="CS3255" t="s">
        <v>139</v>
      </c>
      <c r="CT3255" t="s">
        <v>140</v>
      </c>
      <c r="CU3255" t="s">
        <v>139</v>
      </c>
      <c r="CV3255" t="s">
        <v>140</v>
      </c>
      <c r="CW3255" t="s">
        <v>139</v>
      </c>
      <c r="CX3255" t="s">
        <v>140</v>
      </c>
      <c r="CY3255" t="s">
        <v>223</v>
      </c>
      <c r="CZ3255" s="8">
        <v>16702353027</v>
      </c>
      <c r="DA3255" t="s">
        <v>547</v>
      </c>
      <c r="DB3255" t="s">
        <v>140</v>
      </c>
      <c r="DC3255" t="s">
        <v>139</v>
      </c>
      <c r="DD3255" t="s">
        <v>139</v>
      </c>
    </row>
    <row r="3256" spans="1:114" ht="15" customHeight="1" x14ac:dyDescent="0.35">
      <c r="A3256" t="s">
        <v>864</v>
      </c>
      <c r="B3256" t="s">
        <v>144</v>
      </c>
      <c r="C3256" s="1">
        <v>45825</v>
      </c>
      <c r="D3256" s="1">
        <v>45888</v>
      </c>
      <c r="E3256" t="s">
        <v>116</v>
      </c>
      <c r="F3256" s="1">
        <v>45969</v>
      </c>
      <c r="G3256" t="s">
        <v>117</v>
      </c>
      <c r="H3256" t="s">
        <v>117</v>
      </c>
      <c r="I3256" t="s">
        <v>117</v>
      </c>
      <c r="J3256" t="s">
        <v>553</v>
      </c>
      <c r="L3256" t="s">
        <v>554</v>
      </c>
      <c r="M3256" t="s">
        <v>865</v>
      </c>
      <c r="N3256" t="s">
        <v>120</v>
      </c>
      <c r="O3256" t="s">
        <v>121</v>
      </c>
      <c r="P3256" s="6">
        <v>96950</v>
      </c>
      <c r="Q3256" t="s">
        <v>122</v>
      </c>
      <c r="R3256" t="s">
        <v>140</v>
      </c>
      <c r="S3256" s="8">
        <v>16702358763</v>
      </c>
      <c r="U3256" t="s">
        <v>556</v>
      </c>
      <c r="V3256">
        <v>56132</v>
      </c>
      <c r="W3256" t="s">
        <v>124</v>
      </c>
      <c r="Y3256" t="s">
        <v>557</v>
      </c>
      <c r="Z3256" t="s">
        <v>558</v>
      </c>
      <c r="AA3256" t="s">
        <v>559</v>
      </c>
      <c r="AB3256" t="s">
        <v>560</v>
      </c>
      <c r="AC3256" t="s">
        <v>561</v>
      </c>
      <c r="AD3256" t="s">
        <v>866</v>
      </c>
      <c r="AE3256" t="s">
        <v>120</v>
      </c>
      <c r="AF3256" t="s">
        <v>121</v>
      </c>
      <c r="AG3256" s="6">
        <v>96950</v>
      </c>
      <c r="AH3256" t="s">
        <v>122</v>
      </c>
      <c r="AJ3256" s="8">
        <v>16702358763</v>
      </c>
      <c r="AL3256" t="s">
        <v>562</v>
      </c>
      <c r="BE3256" t="str">
        <f>"37-3011.00"</f>
        <v>37-3011.00</v>
      </c>
      <c r="BF3256" t="s">
        <v>177</v>
      </c>
      <c r="BG3256" t="s">
        <v>867</v>
      </c>
      <c r="BH3256" t="s">
        <v>868</v>
      </c>
      <c r="BI3256">
        <v>1</v>
      </c>
      <c r="BJ3256">
        <v>1</v>
      </c>
      <c r="BK3256" s="1">
        <v>45971</v>
      </c>
      <c r="BL3256" s="1">
        <v>46335</v>
      </c>
      <c r="BM3256" s="1">
        <v>45971</v>
      </c>
      <c r="BN3256" s="1">
        <v>46335</v>
      </c>
      <c r="BO3256">
        <v>35</v>
      </c>
      <c r="BP3256">
        <v>0</v>
      </c>
      <c r="BQ3256">
        <v>7</v>
      </c>
      <c r="BR3256">
        <v>7</v>
      </c>
      <c r="BS3256">
        <v>7</v>
      </c>
      <c r="BT3256">
        <v>7</v>
      </c>
      <c r="BU3256">
        <v>7</v>
      </c>
      <c r="BV3256">
        <v>0</v>
      </c>
      <c r="BW3256" t="str">
        <f>"8:00 AM"</f>
        <v>8:00 AM</v>
      </c>
      <c r="BX3256" t="str">
        <f>"4:00 PM"</f>
        <v>4:00 PM</v>
      </c>
      <c r="BY3256" t="s">
        <v>133</v>
      </c>
      <c r="BZ3256">
        <v>0</v>
      </c>
      <c r="CA3256">
        <v>3</v>
      </c>
      <c r="CB3256" t="s">
        <v>117</v>
      </c>
      <c r="CD3256" s="2" t="s">
        <v>869</v>
      </c>
      <c r="CE3256" t="s">
        <v>870</v>
      </c>
      <c r="CG3256" t="s">
        <v>120</v>
      </c>
      <c r="CH3256" t="s">
        <v>121</v>
      </c>
      <c r="CI3256" s="6">
        <v>96950</v>
      </c>
      <c r="CJ3256" s="10">
        <v>8.57</v>
      </c>
      <c r="CK3256" s="10">
        <v>8.57</v>
      </c>
      <c r="CL3256" s="10">
        <v>0</v>
      </c>
      <c r="CM3256" s="10">
        <v>0</v>
      </c>
      <c r="CN3256" t="s">
        <v>137</v>
      </c>
      <c r="CO3256" t="s">
        <v>140</v>
      </c>
      <c r="CP3256" t="s">
        <v>138</v>
      </c>
      <c r="CR3256" t="s">
        <v>117</v>
      </c>
      <c r="CS3256" t="s">
        <v>139</v>
      </c>
      <c r="CT3256" t="s">
        <v>140</v>
      </c>
      <c r="CU3256" t="s">
        <v>140</v>
      </c>
      <c r="CV3256" t="s">
        <v>140</v>
      </c>
      <c r="CW3256" t="s">
        <v>139</v>
      </c>
      <c r="CX3256" t="s">
        <v>140</v>
      </c>
      <c r="CY3256" t="s">
        <v>133</v>
      </c>
      <c r="CZ3256" s="8">
        <v>16702358763</v>
      </c>
      <c r="DA3256" t="s">
        <v>562</v>
      </c>
      <c r="DB3256" t="s">
        <v>140</v>
      </c>
      <c r="DC3256" t="s">
        <v>139</v>
      </c>
      <c r="DD3256" t="s">
        <v>117</v>
      </c>
    </row>
    <row r="3257" spans="1:114" ht="15" customHeight="1" x14ac:dyDescent="0.35">
      <c r="A3257" t="s">
        <v>15628</v>
      </c>
      <c r="B3257" t="s">
        <v>115</v>
      </c>
      <c r="C3257" s="1">
        <v>45826</v>
      </c>
      <c r="D3257" s="1">
        <v>45888</v>
      </c>
      <c r="E3257" t="s">
        <v>116</v>
      </c>
      <c r="F3257" s="1">
        <v>45929</v>
      </c>
      <c r="G3257" t="s">
        <v>139</v>
      </c>
      <c r="H3257" t="s">
        <v>117</v>
      </c>
      <c r="I3257" t="s">
        <v>117</v>
      </c>
      <c r="J3257" t="s">
        <v>1435</v>
      </c>
      <c r="L3257" t="s">
        <v>4880</v>
      </c>
      <c r="M3257" t="s">
        <v>1437</v>
      </c>
      <c r="N3257" t="s">
        <v>136</v>
      </c>
      <c r="O3257" t="s">
        <v>121</v>
      </c>
      <c r="P3257" s="6">
        <v>96950</v>
      </c>
      <c r="Q3257" t="s">
        <v>122</v>
      </c>
      <c r="S3257" s="8">
        <v>16702350561</v>
      </c>
      <c r="T3257">
        <v>131</v>
      </c>
      <c r="U3257" t="s">
        <v>1438</v>
      </c>
      <c r="V3257">
        <v>531110</v>
      </c>
      <c r="W3257" t="s">
        <v>124</v>
      </c>
      <c r="Y3257" t="s">
        <v>1439</v>
      </c>
      <c r="Z3257" t="s">
        <v>1440</v>
      </c>
      <c r="AA3257" t="s">
        <v>827</v>
      </c>
      <c r="AB3257" t="s">
        <v>474</v>
      </c>
      <c r="AC3257" t="s">
        <v>4880</v>
      </c>
      <c r="AD3257" t="s">
        <v>1437</v>
      </c>
      <c r="AE3257" t="s">
        <v>136</v>
      </c>
      <c r="AF3257" t="s">
        <v>121</v>
      </c>
      <c r="AG3257" s="6">
        <v>96950</v>
      </c>
      <c r="AH3257" t="s">
        <v>122</v>
      </c>
      <c r="AJ3257" s="8">
        <v>16702350561</v>
      </c>
      <c r="AK3257">
        <v>131</v>
      </c>
      <c r="AL3257" t="s">
        <v>1441</v>
      </c>
      <c r="BE3257" t="str">
        <f>"27-1024.00"</f>
        <v>27-1024.00</v>
      </c>
      <c r="BF3257" t="s">
        <v>1059</v>
      </c>
      <c r="BG3257" t="s">
        <v>15629</v>
      </c>
      <c r="BH3257" t="s">
        <v>13829</v>
      </c>
      <c r="BI3257">
        <v>1</v>
      </c>
      <c r="BK3257" s="1">
        <v>45931</v>
      </c>
      <c r="BL3257" s="1">
        <v>47026</v>
      </c>
      <c r="BO3257">
        <v>35</v>
      </c>
      <c r="BP3257">
        <v>0</v>
      </c>
      <c r="BQ3257">
        <v>7</v>
      </c>
      <c r="BR3257">
        <v>7</v>
      </c>
      <c r="BS3257">
        <v>7</v>
      </c>
      <c r="BT3257">
        <v>7</v>
      </c>
      <c r="BU3257">
        <v>7</v>
      </c>
      <c r="BV3257">
        <v>0</v>
      </c>
      <c r="BW3257" t="str">
        <f>"8:00 AM"</f>
        <v>8:00 AM</v>
      </c>
      <c r="BX3257" t="str">
        <f>"5:00 PM"</f>
        <v>5:00 PM</v>
      </c>
      <c r="BY3257" t="s">
        <v>588</v>
      </c>
      <c r="BZ3257">
        <v>0</v>
      </c>
      <c r="CA3257">
        <v>24</v>
      </c>
      <c r="CB3257" t="s">
        <v>117</v>
      </c>
      <c r="CD3257" s="2" t="s">
        <v>15630</v>
      </c>
      <c r="CE3257" t="s">
        <v>7176</v>
      </c>
      <c r="CF3257" t="s">
        <v>1437</v>
      </c>
      <c r="CG3257" t="s">
        <v>136</v>
      </c>
      <c r="CH3257" t="s">
        <v>121</v>
      </c>
      <c r="CI3257" s="6">
        <v>96950</v>
      </c>
      <c r="CJ3257" s="10">
        <v>10.130000000000001</v>
      </c>
      <c r="CK3257" s="10">
        <v>10.130000000000001</v>
      </c>
      <c r="CL3257" s="10">
        <v>15.2</v>
      </c>
      <c r="CM3257" s="10">
        <v>15.2</v>
      </c>
      <c r="CN3257" t="s">
        <v>137</v>
      </c>
      <c r="CO3257" t="s">
        <v>9753</v>
      </c>
      <c r="CP3257" t="s">
        <v>138</v>
      </c>
      <c r="CR3257" t="s">
        <v>117</v>
      </c>
      <c r="CS3257" t="s">
        <v>139</v>
      </c>
      <c r="CT3257" t="s">
        <v>140</v>
      </c>
      <c r="CU3257" t="s">
        <v>139</v>
      </c>
      <c r="CV3257" t="s">
        <v>140</v>
      </c>
      <c r="CW3257" t="s">
        <v>139</v>
      </c>
      <c r="CX3257" t="s">
        <v>140</v>
      </c>
      <c r="CY3257" t="s">
        <v>362</v>
      </c>
      <c r="CZ3257" s="8">
        <v>16702350561</v>
      </c>
      <c r="DA3257" t="s">
        <v>1441</v>
      </c>
      <c r="DB3257" t="s">
        <v>142</v>
      </c>
      <c r="DC3257" t="s">
        <v>139</v>
      </c>
      <c r="DD3257" t="s">
        <v>117</v>
      </c>
    </row>
    <row r="3258" spans="1:114" ht="15" customHeight="1" x14ac:dyDescent="0.35">
      <c r="A3258" t="s">
        <v>16294</v>
      </c>
      <c r="B3258" t="s">
        <v>144</v>
      </c>
      <c r="C3258" s="1">
        <v>45833</v>
      </c>
      <c r="D3258" s="1">
        <v>45888</v>
      </c>
      <c r="E3258" t="s">
        <v>211</v>
      </c>
      <c r="G3258" t="s">
        <v>117</v>
      </c>
      <c r="H3258" t="s">
        <v>117</v>
      </c>
      <c r="I3258" t="s">
        <v>117</v>
      </c>
      <c r="J3258" t="s">
        <v>5096</v>
      </c>
      <c r="L3258" t="s">
        <v>5097</v>
      </c>
      <c r="N3258" t="s">
        <v>120</v>
      </c>
      <c r="O3258" t="s">
        <v>121</v>
      </c>
      <c r="P3258" s="6">
        <v>96950</v>
      </c>
      <c r="Q3258" t="s">
        <v>122</v>
      </c>
      <c r="S3258" s="8">
        <v>16704831285</v>
      </c>
      <c r="U3258" t="s">
        <v>5098</v>
      </c>
      <c r="V3258">
        <v>541340</v>
      </c>
      <c r="W3258" t="s">
        <v>124</v>
      </c>
      <c r="Y3258" t="s">
        <v>1381</v>
      </c>
      <c r="Z3258" t="s">
        <v>1382</v>
      </c>
      <c r="AA3258" t="s">
        <v>1039</v>
      </c>
      <c r="AB3258" t="s">
        <v>1945</v>
      </c>
      <c r="AC3258" t="s">
        <v>5097</v>
      </c>
      <c r="AE3258" t="s">
        <v>120</v>
      </c>
      <c r="AF3258" t="s">
        <v>121</v>
      </c>
      <c r="AG3258" s="6">
        <v>96950</v>
      </c>
      <c r="AH3258" t="s">
        <v>122</v>
      </c>
      <c r="AJ3258" s="8">
        <v>16704831285</v>
      </c>
      <c r="AL3258" t="s">
        <v>5099</v>
      </c>
      <c r="BE3258" t="str">
        <f>"17-3011.00"</f>
        <v>17-3011.00</v>
      </c>
      <c r="BF3258" t="s">
        <v>1589</v>
      </c>
      <c r="BG3258" t="s">
        <v>10718</v>
      </c>
      <c r="BH3258" t="s">
        <v>1591</v>
      </c>
      <c r="BI3258">
        <v>1</v>
      </c>
      <c r="BJ3258">
        <v>1</v>
      </c>
      <c r="BK3258" s="1">
        <v>45884</v>
      </c>
      <c r="BL3258" s="1">
        <v>46248</v>
      </c>
      <c r="BM3258" s="1">
        <v>45888</v>
      </c>
      <c r="BN3258" s="1">
        <v>46248</v>
      </c>
      <c r="BO3258">
        <v>35</v>
      </c>
      <c r="BP3258">
        <v>0</v>
      </c>
      <c r="BQ3258">
        <v>7</v>
      </c>
      <c r="BR3258">
        <v>7</v>
      </c>
      <c r="BS3258">
        <v>7</v>
      </c>
      <c r="BT3258">
        <v>7</v>
      </c>
      <c r="BU3258">
        <v>7</v>
      </c>
      <c r="BV3258">
        <v>0</v>
      </c>
      <c r="BW3258" t="str">
        <f>"9:00 AM"</f>
        <v>9:00 AM</v>
      </c>
      <c r="BX3258" t="str">
        <f>"5:00 PM"</f>
        <v>5:00 PM</v>
      </c>
      <c r="BY3258" t="s">
        <v>159</v>
      </c>
      <c r="BZ3258">
        <v>0</v>
      </c>
      <c r="CA3258">
        <v>24</v>
      </c>
      <c r="CB3258" t="s">
        <v>117</v>
      </c>
      <c r="CD3258" t="s">
        <v>10719</v>
      </c>
      <c r="CE3258" t="s">
        <v>10720</v>
      </c>
      <c r="CF3258" t="s">
        <v>10721</v>
      </c>
      <c r="CG3258" t="s">
        <v>120</v>
      </c>
      <c r="CH3258" t="s">
        <v>121</v>
      </c>
      <c r="CI3258" s="6">
        <v>96950</v>
      </c>
      <c r="CJ3258" s="10">
        <v>16.18</v>
      </c>
      <c r="CK3258" s="10">
        <v>16.18</v>
      </c>
      <c r="CL3258" s="10">
        <v>24.27</v>
      </c>
      <c r="CM3258" s="10">
        <v>24.27</v>
      </c>
      <c r="CN3258" t="s">
        <v>137</v>
      </c>
      <c r="CO3258" t="s">
        <v>140</v>
      </c>
      <c r="CP3258" t="s">
        <v>138</v>
      </c>
      <c r="CR3258" t="s">
        <v>117</v>
      </c>
      <c r="CS3258" t="s">
        <v>139</v>
      </c>
      <c r="CT3258" t="s">
        <v>140</v>
      </c>
      <c r="CU3258" t="s">
        <v>139</v>
      </c>
      <c r="CV3258" t="s">
        <v>140</v>
      </c>
      <c r="CW3258" t="s">
        <v>139</v>
      </c>
      <c r="CX3258" t="s">
        <v>140</v>
      </c>
      <c r="CY3258" t="s">
        <v>140</v>
      </c>
      <c r="CZ3258" s="8">
        <v>16704831285</v>
      </c>
      <c r="DA3258" t="s">
        <v>5101</v>
      </c>
      <c r="DB3258" t="s">
        <v>140</v>
      </c>
      <c r="DC3258" t="s">
        <v>139</v>
      </c>
      <c r="DD3258" t="s">
        <v>117</v>
      </c>
    </row>
    <row r="3259" spans="1:114" ht="15" customHeight="1" x14ac:dyDescent="0.35">
      <c r="A3259" t="s">
        <v>16298</v>
      </c>
      <c r="B3259" t="s">
        <v>144</v>
      </c>
      <c r="C3259" s="1">
        <v>45833</v>
      </c>
      <c r="D3259" s="1">
        <v>45888</v>
      </c>
      <c r="E3259" t="s">
        <v>211</v>
      </c>
      <c r="G3259" t="s">
        <v>117</v>
      </c>
      <c r="H3259" t="s">
        <v>117</v>
      </c>
      <c r="I3259" t="s">
        <v>117</v>
      </c>
      <c r="J3259" t="s">
        <v>5096</v>
      </c>
      <c r="L3259" t="s">
        <v>5097</v>
      </c>
      <c r="N3259" t="s">
        <v>120</v>
      </c>
      <c r="O3259" t="s">
        <v>121</v>
      </c>
      <c r="P3259" s="6">
        <v>96950</v>
      </c>
      <c r="Q3259" t="s">
        <v>122</v>
      </c>
      <c r="S3259" s="8">
        <v>16704831285</v>
      </c>
      <c r="U3259" t="s">
        <v>5098</v>
      </c>
      <c r="V3259">
        <v>561720</v>
      </c>
      <c r="W3259" t="s">
        <v>124</v>
      </c>
      <c r="Y3259" t="s">
        <v>1381</v>
      </c>
      <c r="Z3259" t="s">
        <v>1382</v>
      </c>
      <c r="AA3259" t="s">
        <v>1039</v>
      </c>
      <c r="AB3259" t="s">
        <v>1945</v>
      </c>
      <c r="AC3259" t="s">
        <v>5097</v>
      </c>
      <c r="AE3259" t="s">
        <v>120</v>
      </c>
      <c r="AF3259" t="s">
        <v>121</v>
      </c>
      <c r="AG3259" s="6">
        <v>96950</v>
      </c>
      <c r="AH3259" t="s">
        <v>122</v>
      </c>
      <c r="AJ3259" s="8">
        <v>16704831285</v>
      </c>
      <c r="AL3259" t="s">
        <v>5099</v>
      </c>
      <c r="BE3259" t="str">
        <f>"37-2011.00"</f>
        <v>37-2011.00</v>
      </c>
      <c r="BF3259" t="s">
        <v>701</v>
      </c>
      <c r="BG3259" t="s">
        <v>5100</v>
      </c>
      <c r="BH3259" t="s">
        <v>1477</v>
      </c>
      <c r="BI3259">
        <v>10</v>
      </c>
      <c r="BJ3259">
        <v>10</v>
      </c>
      <c r="BK3259" s="1">
        <v>45870</v>
      </c>
      <c r="BL3259" s="1">
        <v>46234</v>
      </c>
      <c r="BM3259" s="1">
        <v>45888</v>
      </c>
      <c r="BN3259" s="1">
        <v>46234</v>
      </c>
      <c r="BO3259">
        <v>35</v>
      </c>
      <c r="BP3259">
        <v>0</v>
      </c>
      <c r="BQ3259">
        <v>7</v>
      </c>
      <c r="BR3259">
        <v>7</v>
      </c>
      <c r="BS3259">
        <v>7</v>
      </c>
      <c r="BT3259">
        <v>7</v>
      </c>
      <c r="BU3259">
        <v>7</v>
      </c>
      <c r="BV3259">
        <v>0</v>
      </c>
      <c r="BW3259" t="str">
        <f>"9:00 AM"</f>
        <v>9:00 AM</v>
      </c>
      <c r="BX3259" t="str">
        <f>"5:00 PM"</f>
        <v>5:00 PM</v>
      </c>
      <c r="BY3259" t="s">
        <v>133</v>
      </c>
      <c r="BZ3259">
        <v>0</v>
      </c>
      <c r="CA3259">
        <v>12</v>
      </c>
      <c r="CB3259" t="s">
        <v>117</v>
      </c>
      <c r="CD3259" t="s">
        <v>194</v>
      </c>
      <c r="CE3259" t="s">
        <v>982</v>
      </c>
      <c r="CG3259" t="s">
        <v>120</v>
      </c>
      <c r="CH3259" t="s">
        <v>121</v>
      </c>
      <c r="CI3259" s="6">
        <v>96950</v>
      </c>
      <c r="CJ3259" s="10">
        <v>8.2899999999999991</v>
      </c>
      <c r="CK3259" s="10">
        <v>8.2899999999999991</v>
      </c>
      <c r="CL3259" s="10">
        <v>12.44</v>
      </c>
      <c r="CM3259" s="10">
        <v>12.44</v>
      </c>
      <c r="CN3259" t="s">
        <v>137</v>
      </c>
      <c r="CO3259" t="s">
        <v>140</v>
      </c>
      <c r="CP3259" t="s">
        <v>138</v>
      </c>
      <c r="CR3259" t="s">
        <v>139</v>
      </c>
      <c r="CS3259" t="s">
        <v>139</v>
      </c>
      <c r="CT3259" t="s">
        <v>140</v>
      </c>
      <c r="CU3259" t="s">
        <v>139</v>
      </c>
      <c r="CV3259" t="s">
        <v>140</v>
      </c>
      <c r="CW3259" t="s">
        <v>139</v>
      </c>
      <c r="CX3259" t="s">
        <v>140</v>
      </c>
      <c r="CY3259" t="s">
        <v>140</v>
      </c>
      <c r="CZ3259" s="8">
        <v>16704831285</v>
      </c>
      <c r="DA3259" t="s">
        <v>5101</v>
      </c>
      <c r="DB3259" t="s">
        <v>140</v>
      </c>
      <c r="DC3259" t="s">
        <v>139</v>
      </c>
      <c r="DD3259" t="s">
        <v>117</v>
      </c>
    </row>
    <row r="3260" spans="1:114" ht="15" customHeight="1" x14ac:dyDescent="0.35">
      <c r="A3260" t="s">
        <v>16283</v>
      </c>
      <c r="B3260" t="s">
        <v>144</v>
      </c>
      <c r="C3260" s="1">
        <v>45834</v>
      </c>
      <c r="D3260" s="1">
        <v>45888</v>
      </c>
      <c r="E3260" t="s">
        <v>211</v>
      </c>
      <c r="G3260" t="s">
        <v>117</v>
      </c>
      <c r="H3260" t="s">
        <v>117</v>
      </c>
      <c r="I3260" t="s">
        <v>117</v>
      </c>
      <c r="J3260" t="s">
        <v>6735</v>
      </c>
      <c r="K3260" t="s">
        <v>6736</v>
      </c>
      <c r="L3260" t="s">
        <v>9983</v>
      </c>
      <c r="M3260" t="s">
        <v>6738</v>
      </c>
      <c r="N3260" t="s">
        <v>136</v>
      </c>
      <c r="O3260" t="s">
        <v>121</v>
      </c>
      <c r="P3260" s="6">
        <v>96950</v>
      </c>
      <c r="Q3260" t="s">
        <v>122</v>
      </c>
      <c r="R3260" t="s">
        <v>140</v>
      </c>
      <c r="S3260" s="8">
        <v>16702352360</v>
      </c>
      <c r="U3260" t="s">
        <v>6739</v>
      </c>
      <c r="V3260">
        <v>23822</v>
      </c>
      <c r="W3260" t="s">
        <v>124</v>
      </c>
      <c r="Y3260" t="s">
        <v>6740</v>
      </c>
      <c r="Z3260" t="s">
        <v>6741</v>
      </c>
      <c r="AA3260" t="s">
        <v>6742</v>
      </c>
      <c r="AB3260" t="s">
        <v>205</v>
      </c>
      <c r="AC3260" t="s">
        <v>9983</v>
      </c>
      <c r="AD3260" t="s">
        <v>6738</v>
      </c>
      <c r="AE3260" t="s">
        <v>136</v>
      </c>
      <c r="AF3260" t="s">
        <v>121</v>
      </c>
      <c r="AG3260" s="6">
        <v>96950</v>
      </c>
      <c r="AH3260" t="s">
        <v>122</v>
      </c>
      <c r="AJ3260" s="8">
        <v>16702352360</v>
      </c>
      <c r="AL3260" t="s">
        <v>6743</v>
      </c>
      <c r="BE3260" t="str">
        <f>"49-9021.00"</f>
        <v>49-9021.00</v>
      </c>
      <c r="BF3260" t="s">
        <v>239</v>
      </c>
      <c r="BG3260" t="s">
        <v>13997</v>
      </c>
      <c r="BH3260" t="s">
        <v>241</v>
      </c>
      <c r="BI3260">
        <v>3</v>
      </c>
      <c r="BJ3260">
        <v>3</v>
      </c>
      <c r="BK3260" s="1">
        <v>45931</v>
      </c>
      <c r="BL3260" s="1">
        <v>46295</v>
      </c>
      <c r="BM3260" s="1">
        <v>45931</v>
      </c>
      <c r="BN3260" s="1">
        <v>46295</v>
      </c>
      <c r="BO3260">
        <v>40</v>
      </c>
      <c r="BP3260">
        <v>0</v>
      </c>
      <c r="BQ3260">
        <v>8</v>
      </c>
      <c r="BR3260">
        <v>8</v>
      </c>
      <c r="BS3260">
        <v>8</v>
      </c>
      <c r="BT3260">
        <v>8</v>
      </c>
      <c r="BU3260">
        <v>8</v>
      </c>
      <c r="BV3260">
        <v>0</v>
      </c>
      <c r="BW3260" t="str">
        <f>"8:00 AM"</f>
        <v>8:00 AM</v>
      </c>
      <c r="BX3260" t="str">
        <f>"5:00 PM"</f>
        <v>5:00 PM</v>
      </c>
      <c r="BY3260" t="s">
        <v>159</v>
      </c>
      <c r="BZ3260">
        <v>0</v>
      </c>
      <c r="CA3260">
        <v>24</v>
      </c>
      <c r="CB3260" t="s">
        <v>117</v>
      </c>
      <c r="CD3260" s="2" t="s">
        <v>13998</v>
      </c>
      <c r="CE3260" t="s">
        <v>6738</v>
      </c>
      <c r="CG3260" t="s">
        <v>136</v>
      </c>
      <c r="CH3260" t="s">
        <v>121</v>
      </c>
      <c r="CI3260" s="6">
        <v>96950</v>
      </c>
      <c r="CJ3260" s="10">
        <v>10.74</v>
      </c>
      <c r="CK3260" s="10">
        <v>10.74</v>
      </c>
      <c r="CL3260" s="10">
        <v>16.11</v>
      </c>
      <c r="CM3260" s="10">
        <v>16.11</v>
      </c>
      <c r="CN3260" t="s">
        <v>137</v>
      </c>
      <c r="CO3260" t="s">
        <v>140</v>
      </c>
      <c r="CP3260" t="s">
        <v>138</v>
      </c>
      <c r="CR3260" t="s">
        <v>117</v>
      </c>
      <c r="CS3260" t="s">
        <v>139</v>
      </c>
      <c r="CT3260" t="s">
        <v>139</v>
      </c>
      <c r="CU3260" t="s">
        <v>139</v>
      </c>
      <c r="CV3260" t="s">
        <v>140</v>
      </c>
      <c r="CW3260" t="s">
        <v>139</v>
      </c>
      <c r="CX3260" t="s">
        <v>140</v>
      </c>
      <c r="CY3260" t="s">
        <v>6747</v>
      </c>
      <c r="CZ3260" s="8">
        <v>16702352360</v>
      </c>
      <c r="DA3260" t="s">
        <v>6743</v>
      </c>
      <c r="DB3260" t="s">
        <v>140</v>
      </c>
      <c r="DC3260" t="s">
        <v>139</v>
      </c>
      <c r="DD3260" t="s">
        <v>117</v>
      </c>
      <c r="DE3260" t="s">
        <v>6740</v>
      </c>
      <c r="DF3260" t="s">
        <v>6741</v>
      </c>
      <c r="DG3260" t="s">
        <v>1468</v>
      </c>
      <c r="DH3260" t="s">
        <v>6739</v>
      </c>
      <c r="DI3260" t="s">
        <v>10051</v>
      </c>
      <c r="DJ3260" t="s">
        <v>6743</v>
      </c>
    </row>
    <row r="3261" spans="1:114" ht="15" customHeight="1" x14ac:dyDescent="0.35">
      <c r="A3261" t="s">
        <v>11979</v>
      </c>
      <c r="B3261" t="s">
        <v>294</v>
      </c>
      <c r="C3261" s="1">
        <v>45835</v>
      </c>
      <c r="D3261" s="1">
        <v>45888</v>
      </c>
      <c r="E3261" t="s">
        <v>211</v>
      </c>
      <c r="G3261" t="s">
        <v>117</v>
      </c>
      <c r="H3261" t="s">
        <v>117</v>
      </c>
      <c r="I3261" t="s">
        <v>117</v>
      </c>
      <c r="J3261" t="s">
        <v>806</v>
      </c>
      <c r="L3261" t="s">
        <v>1454</v>
      </c>
      <c r="M3261" t="s">
        <v>1451</v>
      </c>
      <c r="N3261" t="s">
        <v>120</v>
      </c>
      <c r="O3261" t="s">
        <v>121</v>
      </c>
      <c r="P3261" s="6">
        <v>96950</v>
      </c>
      <c r="Q3261" t="s">
        <v>122</v>
      </c>
      <c r="S3261" s="8">
        <v>16702351980</v>
      </c>
      <c r="U3261" t="s">
        <v>809</v>
      </c>
      <c r="V3261">
        <v>561320</v>
      </c>
      <c r="W3261" t="s">
        <v>150</v>
      </c>
      <c r="X3261" t="s">
        <v>139</v>
      </c>
      <c r="Y3261" t="s">
        <v>2421</v>
      </c>
      <c r="Z3261" t="s">
        <v>2422</v>
      </c>
      <c r="AA3261" t="s">
        <v>2423</v>
      </c>
      <c r="AB3261" t="s">
        <v>128</v>
      </c>
      <c r="AC3261" t="s">
        <v>1454</v>
      </c>
      <c r="AD3261" t="s">
        <v>1451</v>
      </c>
      <c r="AE3261" t="s">
        <v>120</v>
      </c>
      <c r="AF3261" t="s">
        <v>121</v>
      </c>
      <c r="AG3261" s="6">
        <v>96950</v>
      </c>
      <c r="AH3261" t="s">
        <v>122</v>
      </c>
      <c r="AJ3261" s="8">
        <v>16702351980</v>
      </c>
      <c r="AL3261" t="s">
        <v>815</v>
      </c>
      <c r="BE3261" t="str">
        <f>"35-3031.00"</f>
        <v>35-3031.00</v>
      </c>
      <c r="BF3261" t="s">
        <v>788</v>
      </c>
      <c r="BG3261" t="s">
        <v>2424</v>
      </c>
      <c r="BH3261" t="s">
        <v>1458</v>
      </c>
      <c r="BI3261">
        <v>6</v>
      </c>
      <c r="BJ3261">
        <v>5</v>
      </c>
      <c r="BK3261" s="1">
        <v>45931</v>
      </c>
      <c r="BL3261" s="1">
        <v>46295</v>
      </c>
      <c r="BM3261" s="1">
        <v>45931</v>
      </c>
      <c r="BN3261" s="1">
        <v>46295</v>
      </c>
      <c r="BO3261">
        <v>35</v>
      </c>
      <c r="BP3261">
        <v>0</v>
      </c>
      <c r="BQ3261">
        <v>7</v>
      </c>
      <c r="BR3261">
        <v>7</v>
      </c>
      <c r="BS3261">
        <v>7</v>
      </c>
      <c r="BT3261">
        <v>7</v>
      </c>
      <c r="BU3261">
        <v>7</v>
      </c>
      <c r="BV3261">
        <v>0</v>
      </c>
      <c r="BW3261" t="str">
        <f>"8:00 AM"</f>
        <v>8:00 AM</v>
      </c>
      <c r="BX3261" t="str">
        <f>"4:00 PM"</f>
        <v>4:00 PM</v>
      </c>
      <c r="BY3261" t="s">
        <v>133</v>
      </c>
      <c r="BZ3261">
        <v>0</v>
      </c>
      <c r="CA3261">
        <v>6</v>
      </c>
      <c r="CB3261" t="s">
        <v>117</v>
      </c>
      <c r="CD3261" s="2" t="s">
        <v>11980</v>
      </c>
      <c r="CE3261" t="s">
        <v>982</v>
      </c>
      <c r="CF3261" t="s">
        <v>11981</v>
      </c>
      <c r="CG3261" t="s">
        <v>120</v>
      </c>
      <c r="CH3261" t="s">
        <v>121</v>
      </c>
      <c r="CI3261" s="6">
        <v>96950</v>
      </c>
      <c r="CJ3261" s="10">
        <v>8.0399999999999991</v>
      </c>
      <c r="CK3261" s="10">
        <v>8.0399999999999991</v>
      </c>
      <c r="CL3261" s="10">
        <v>12.06</v>
      </c>
      <c r="CM3261" s="10">
        <v>12.06</v>
      </c>
      <c r="CN3261" t="s">
        <v>137</v>
      </c>
      <c r="CO3261" t="s">
        <v>2428</v>
      </c>
      <c r="CP3261" t="s">
        <v>138</v>
      </c>
      <c r="CR3261" t="s">
        <v>117</v>
      </c>
      <c r="CS3261" t="s">
        <v>139</v>
      </c>
      <c r="CT3261" t="s">
        <v>140</v>
      </c>
      <c r="CU3261" t="s">
        <v>139</v>
      </c>
      <c r="CV3261" t="s">
        <v>140</v>
      </c>
      <c r="CW3261" t="s">
        <v>139</v>
      </c>
      <c r="CX3261" t="s">
        <v>140</v>
      </c>
      <c r="CY3261" s="2" t="s">
        <v>984</v>
      </c>
      <c r="CZ3261" s="8">
        <v>16702351980</v>
      </c>
      <c r="DA3261" t="s">
        <v>815</v>
      </c>
      <c r="DB3261" t="s">
        <v>140</v>
      </c>
      <c r="DC3261" t="s">
        <v>139</v>
      </c>
      <c r="DD3261" t="s">
        <v>139</v>
      </c>
    </row>
    <row r="3262" spans="1:114" ht="15" customHeight="1" x14ac:dyDescent="0.35">
      <c r="A3262" t="s">
        <v>16288</v>
      </c>
      <c r="B3262" t="s">
        <v>166</v>
      </c>
      <c r="C3262" s="1">
        <v>45835</v>
      </c>
      <c r="D3262" s="1">
        <v>45888</v>
      </c>
      <c r="E3262" t="s">
        <v>116</v>
      </c>
      <c r="F3262" s="1">
        <v>45929</v>
      </c>
      <c r="G3262" t="s">
        <v>117</v>
      </c>
      <c r="H3262" t="s">
        <v>139</v>
      </c>
      <c r="I3262" t="s">
        <v>117</v>
      </c>
      <c r="J3262" t="s">
        <v>1365</v>
      </c>
      <c r="K3262" t="s">
        <v>1366</v>
      </c>
      <c r="L3262" t="s">
        <v>1367</v>
      </c>
      <c r="M3262" t="s">
        <v>1368</v>
      </c>
      <c r="N3262" t="s">
        <v>120</v>
      </c>
      <c r="O3262" t="s">
        <v>121</v>
      </c>
      <c r="P3262" s="6">
        <v>96950</v>
      </c>
      <c r="Q3262" t="s">
        <v>122</v>
      </c>
      <c r="S3262" s="8">
        <v>16707837461</v>
      </c>
      <c r="U3262" t="s">
        <v>1369</v>
      </c>
      <c r="V3262">
        <v>56132</v>
      </c>
      <c r="W3262" t="s">
        <v>150</v>
      </c>
      <c r="X3262" t="s">
        <v>139</v>
      </c>
      <c r="Y3262" t="s">
        <v>559</v>
      </c>
      <c r="Z3262" t="s">
        <v>1370</v>
      </c>
      <c r="AA3262" t="s">
        <v>2134</v>
      </c>
      <c r="AB3262" t="s">
        <v>154</v>
      </c>
      <c r="AC3262" t="s">
        <v>1367</v>
      </c>
      <c r="AD3262" t="s">
        <v>1368</v>
      </c>
      <c r="AE3262" t="s">
        <v>120</v>
      </c>
      <c r="AF3262" t="s">
        <v>121</v>
      </c>
      <c r="AG3262" s="6">
        <v>96950</v>
      </c>
      <c r="AH3262" t="s">
        <v>122</v>
      </c>
      <c r="AJ3262" s="8">
        <v>16707837461</v>
      </c>
      <c r="AL3262" t="s">
        <v>463</v>
      </c>
      <c r="BE3262" t="str">
        <f>"49-9071.00"</f>
        <v>49-9071.00</v>
      </c>
      <c r="BF3262" t="s">
        <v>156</v>
      </c>
      <c r="BG3262" t="s">
        <v>2135</v>
      </c>
      <c r="BH3262" t="s">
        <v>964</v>
      </c>
      <c r="BI3262">
        <v>6</v>
      </c>
      <c r="BK3262" s="1">
        <v>45931</v>
      </c>
      <c r="BL3262" s="1">
        <v>46295</v>
      </c>
      <c r="BO3262">
        <v>35</v>
      </c>
      <c r="BP3262">
        <v>0</v>
      </c>
      <c r="BQ3262">
        <v>7</v>
      </c>
      <c r="BR3262">
        <v>7</v>
      </c>
      <c r="BS3262">
        <v>7</v>
      </c>
      <c r="BT3262">
        <v>7</v>
      </c>
      <c r="BU3262">
        <v>7</v>
      </c>
      <c r="BV3262">
        <v>0</v>
      </c>
      <c r="BW3262" t="str">
        <f>"9:00 AM"</f>
        <v>9:00 AM</v>
      </c>
      <c r="BX3262" t="str">
        <f>"5:00 PM"</f>
        <v>5:00 PM</v>
      </c>
      <c r="BY3262" t="s">
        <v>133</v>
      </c>
      <c r="BZ3262">
        <v>0</v>
      </c>
      <c r="CA3262">
        <v>12</v>
      </c>
      <c r="CB3262" t="s">
        <v>117</v>
      </c>
      <c r="CD3262" s="2" t="s">
        <v>7809</v>
      </c>
      <c r="CE3262" t="s">
        <v>2137</v>
      </c>
      <c r="CF3262" t="s">
        <v>1367</v>
      </c>
      <c r="CG3262" t="s">
        <v>120</v>
      </c>
      <c r="CH3262" t="s">
        <v>121</v>
      </c>
      <c r="CI3262" s="6">
        <v>96950</v>
      </c>
      <c r="CJ3262" s="10">
        <v>9.75</v>
      </c>
      <c r="CK3262" s="10">
        <v>9.75</v>
      </c>
      <c r="CL3262" s="10">
        <v>14.62</v>
      </c>
      <c r="CM3262" s="10">
        <v>14.62</v>
      </c>
      <c r="CN3262" t="s">
        <v>137</v>
      </c>
      <c r="CO3262" t="s">
        <v>461</v>
      </c>
      <c r="CP3262" t="s">
        <v>209</v>
      </c>
      <c r="CR3262" t="s">
        <v>117</v>
      </c>
      <c r="CS3262" t="s">
        <v>139</v>
      </c>
      <c r="CT3262" t="s">
        <v>140</v>
      </c>
      <c r="CU3262" t="s">
        <v>139</v>
      </c>
      <c r="CV3262" t="s">
        <v>140</v>
      </c>
      <c r="CW3262" t="s">
        <v>139</v>
      </c>
      <c r="CX3262" t="s">
        <v>140</v>
      </c>
      <c r="CY3262" t="s">
        <v>462</v>
      </c>
      <c r="CZ3262" s="8">
        <v>16707837461</v>
      </c>
      <c r="DA3262" t="s">
        <v>463</v>
      </c>
      <c r="DB3262" t="s">
        <v>411</v>
      </c>
      <c r="DC3262" t="s">
        <v>139</v>
      </c>
      <c r="DD3262" t="s">
        <v>139</v>
      </c>
    </row>
    <row r="3263" spans="1:114" ht="15" customHeight="1" x14ac:dyDescent="0.35">
      <c r="A3263" t="s">
        <v>7808</v>
      </c>
      <c r="B3263" t="s">
        <v>144</v>
      </c>
      <c r="C3263" s="1">
        <v>45835</v>
      </c>
      <c r="D3263" s="1">
        <v>45888</v>
      </c>
      <c r="E3263" t="s">
        <v>116</v>
      </c>
      <c r="F3263" s="1">
        <v>45965</v>
      </c>
      <c r="G3263" t="s">
        <v>117</v>
      </c>
      <c r="H3263" t="s">
        <v>139</v>
      </c>
      <c r="I3263" t="s">
        <v>117</v>
      </c>
      <c r="J3263" t="s">
        <v>1365</v>
      </c>
      <c r="K3263" t="s">
        <v>1366</v>
      </c>
      <c r="L3263" t="s">
        <v>1367</v>
      </c>
      <c r="M3263" t="s">
        <v>1368</v>
      </c>
      <c r="N3263" t="s">
        <v>120</v>
      </c>
      <c r="O3263" t="s">
        <v>121</v>
      </c>
      <c r="P3263" s="6">
        <v>96950</v>
      </c>
      <c r="Q3263" t="s">
        <v>122</v>
      </c>
      <c r="S3263" s="8">
        <v>16707837461</v>
      </c>
      <c r="U3263" t="s">
        <v>1369</v>
      </c>
      <c r="V3263">
        <v>56132</v>
      </c>
      <c r="W3263" t="s">
        <v>150</v>
      </c>
      <c r="X3263" t="s">
        <v>139</v>
      </c>
      <c r="Y3263" t="s">
        <v>559</v>
      </c>
      <c r="Z3263" t="s">
        <v>1370</v>
      </c>
      <c r="AA3263" t="s">
        <v>2134</v>
      </c>
      <c r="AB3263" t="s">
        <v>154</v>
      </c>
      <c r="AC3263" t="s">
        <v>1367</v>
      </c>
      <c r="AD3263" t="s">
        <v>1368</v>
      </c>
      <c r="AE3263" t="s">
        <v>120</v>
      </c>
      <c r="AF3263" t="s">
        <v>121</v>
      </c>
      <c r="AG3263" s="6">
        <v>96950</v>
      </c>
      <c r="AH3263" t="s">
        <v>122</v>
      </c>
      <c r="AJ3263" s="8">
        <v>16707837461</v>
      </c>
      <c r="AL3263" t="s">
        <v>463</v>
      </c>
      <c r="BE3263" t="str">
        <f>"49-9071.00"</f>
        <v>49-9071.00</v>
      </c>
      <c r="BF3263" t="s">
        <v>156</v>
      </c>
      <c r="BG3263" t="s">
        <v>2135</v>
      </c>
      <c r="BH3263" t="s">
        <v>964</v>
      </c>
      <c r="BI3263">
        <v>5</v>
      </c>
      <c r="BJ3263">
        <v>5</v>
      </c>
      <c r="BK3263" s="1">
        <v>45967</v>
      </c>
      <c r="BL3263" s="1">
        <v>46331</v>
      </c>
      <c r="BM3263" s="1">
        <v>45967</v>
      </c>
      <c r="BN3263" s="1">
        <v>46331</v>
      </c>
      <c r="BO3263">
        <v>35</v>
      </c>
      <c r="BP3263">
        <v>0</v>
      </c>
      <c r="BQ3263">
        <v>7</v>
      </c>
      <c r="BR3263">
        <v>7</v>
      </c>
      <c r="BS3263">
        <v>7</v>
      </c>
      <c r="BT3263">
        <v>7</v>
      </c>
      <c r="BU3263">
        <v>7</v>
      </c>
      <c r="BV3263">
        <v>0</v>
      </c>
      <c r="BW3263" t="str">
        <f>"8:00 AM"</f>
        <v>8:00 AM</v>
      </c>
      <c r="BX3263" t="str">
        <f>"4:00 PM"</f>
        <v>4:00 PM</v>
      </c>
      <c r="BY3263" t="s">
        <v>133</v>
      </c>
      <c r="BZ3263">
        <v>0</v>
      </c>
      <c r="CA3263">
        <v>12</v>
      </c>
      <c r="CB3263" t="s">
        <v>117</v>
      </c>
      <c r="CD3263" s="2" t="s">
        <v>7809</v>
      </c>
      <c r="CE3263" t="s">
        <v>2137</v>
      </c>
      <c r="CF3263" t="s">
        <v>1367</v>
      </c>
      <c r="CG3263" t="s">
        <v>120</v>
      </c>
      <c r="CH3263" t="s">
        <v>121</v>
      </c>
      <c r="CI3263" s="6">
        <v>96950</v>
      </c>
      <c r="CJ3263" s="10">
        <v>9.75</v>
      </c>
      <c r="CK3263" s="10">
        <v>9.75</v>
      </c>
      <c r="CL3263" s="10">
        <v>14.62</v>
      </c>
      <c r="CM3263" s="10">
        <v>14.62</v>
      </c>
      <c r="CN3263" t="s">
        <v>137</v>
      </c>
      <c r="CO3263" t="s">
        <v>461</v>
      </c>
      <c r="CP3263" t="s">
        <v>209</v>
      </c>
      <c r="CR3263" t="s">
        <v>117</v>
      </c>
      <c r="CS3263" t="s">
        <v>139</v>
      </c>
      <c r="CT3263" t="s">
        <v>139</v>
      </c>
      <c r="CU3263" t="s">
        <v>139</v>
      </c>
      <c r="CV3263" t="s">
        <v>140</v>
      </c>
      <c r="CW3263" t="s">
        <v>139</v>
      </c>
      <c r="CX3263" t="s">
        <v>140</v>
      </c>
      <c r="CY3263" t="s">
        <v>462</v>
      </c>
      <c r="CZ3263" s="8">
        <v>16707837461</v>
      </c>
      <c r="DA3263" t="s">
        <v>463</v>
      </c>
      <c r="DB3263" t="s">
        <v>411</v>
      </c>
      <c r="DC3263" t="s">
        <v>139</v>
      </c>
      <c r="DD3263" t="s">
        <v>139</v>
      </c>
    </row>
    <row r="3264" spans="1:114" ht="15" customHeight="1" x14ac:dyDescent="0.35">
      <c r="A3264" t="s">
        <v>15096</v>
      </c>
      <c r="B3264" t="s">
        <v>144</v>
      </c>
      <c r="C3264" s="1">
        <v>45836</v>
      </c>
      <c r="D3264" s="1">
        <v>45888</v>
      </c>
      <c r="E3264" t="s">
        <v>116</v>
      </c>
      <c r="F3264" s="1">
        <v>45929</v>
      </c>
      <c r="G3264" t="s">
        <v>117</v>
      </c>
      <c r="H3264" t="s">
        <v>117</v>
      </c>
      <c r="I3264" t="s">
        <v>117</v>
      </c>
      <c r="J3264" t="s">
        <v>553</v>
      </c>
      <c r="L3264" t="s">
        <v>2728</v>
      </c>
      <c r="M3264" t="s">
        <v>866</v>
      </c>
      <c r="N3264" t="s">
        <v>136</v>
      </c>
      <c r="O3264" t="s">
        <v>121</v>
      </c>
      <c r="P3264" s="6">
        <v>96950</v>
      </c>
      <c r="Q3264" t="s">
        <v>122</v>
      </c>
      <c r="R3264" t="s">
        <v>140</v>
      </c>
      <c r="S3264" s="8">
        <v>16702358763</v>
      </c>
      <c r="U3264" t="s">
        <v>556</v>
      </c>
      <c r="V3264">
        <v>56132</v>
      </c>
      <c r="W3264" t="s">
        <v>150</v>
      </c>
      <c r="X3264" t="s">
        <v>139</v>
      </c>
      <c r="Y3264" t="s">
        <v>1098</v>
      </c>
      <c r="Z3264" t="s">
        <v>1099</v>
      </c>
      <c r="AA3264" t="s">
        <v>1100</v>
      </c>
      <c r="AB3264" t="s">
        <v>2729</v>
      </c>
      <c r="AC3264" t="s">
        <v>561</v>
      </c>
      <c r="AD3264" t="s">
        <v>866</v>
      </c>
      <c r="AE3264" t="s">
        <v>136</v>
      </c>
      <c r="AF3264" t="s">
        <v>121</v>
      </c>
      <c r="AG3264" s="6">
        <v>96950</v>
      </c>
      <c r="AH3264" t="s">
        <v>122</v>
      </c>
      <c r="AJ3264" s="8">
        <v>16702358763</v>
      </c>
      <c r="AL3264" t="s">
        <v>562</v>
      </c>
      <c r="BE3264" t="str">
        <f>"35-3023.00"</f>
        <v>35-3023.00</v>
      </c>
      <c r="BF3264" t="s">
        <v>509</v>
      </c>
      <c r="BG3264" t="s">
        <v>2730</v>
      </c>
      <c r="BH3264" t="s">
        <v>2731</v>
      </c>
      <c r="BI3264">
        <v>1</v>
      </c>
      <c r="BJ3264">
        <v>1</v>
      </c>
      <c r="BK3264" s="1">
        <v>45931</v>
      </c>
      <c r="BL3264" s="1">
        <v>46295</v>
      </c>
      <c r="BM3264" s="1">
        <v>45931</v>
      </c>
      <c r="BN3264" s="1">
        <v>46295</v>
      </c>
      <c r="BO3264">
        <v>35</v>
      </c>
      <c r="BP3264">
        <v>7</v>
      </c>
      <c r="BQ3264">
        <v>0</v>
      </c>
      <c r="BR3264">
        <v>7</v>
      </c>
      <c r="BS3264">
        <v>0</v>
      </c>
      <c r="BT3264">
        <v>7</v>
      </c>
      <c r="BU3264">
        <v>7</v>
      </c>
      <c r="BV3264">
        <v>7</v>
      </c>
      <c r="BW3264" t="str">
        <f>"7:00 AM"</f>
        <v>7:00 AM</v>
      </c>
      <c r="BX3264" t="str">
        <f>"3:00 PM"</f>
        <v>3:00 PM</v>
      </c>
      <c r="BY3264" t="s">
        <v>133</v>
      </c>
      <c r="BZ3264">
        <v>0</v>
      </c>
      <c r="CA3264">
        <v>3</v>
      </c>
      <c r="CB3264" t="s">
        <v>117</v>
      </c>
      <c r="CD3264" s="2" t="s">
        <v>15097</v>
      </c>
      <c r="CE3264" t="s">
        <v>11813</v>
      </c>
      <c r="CG3264" t="s">
        <v>120</v>
      </c>
      <c r="CH3264" t="s">
        <v>121</v>
      </c>
      <c r="CI3264" s="6">
        <v>96950</v>
      </c>
      <c r="CJ3264" s="10">
        <v>8.35</v>
      </c>
      <c r="CK3264" s="10">
        <v>8.35</v>
      </c>
      <c r="CL3264" s="10">
        <v>0</v>
      </c>
      <c r="CM3264" s="10">
        <v>0</v>
      </c>
      <c r="CN3264" t="s">
        <v>137</v>
      </c>
      <c r="CO3264" t="s">
        <v>140</v>
      </c>
      <c r="CP3264" t="s">
        <v>138</v>
      </c>
      <c r="CR3264" t="s">
        <v>117</v>
      </c>
      <c r="CS3264" t="s">
        <v>139</v>
      </c>
      <c r="CT3264" t="s">
        <v>140</v>
      </c>
      <c r="CU3264" t="s">
        <v>140</v>
      </c>
      <c r="CV3264" t="s">
        <v>140</v>
      </c>
      <c r="CW3264" t="s">
        <v>139</v>
      </c>
      <c r="CX3264" t="s">
        <v>140</v>
      </c>
      <c r="CY3264" t="s">
        <v>133</v>
      </c>
      <c r="CZ3264" s="8">
        <v>16702358763</v>
      </c>
      <c r="DA3264" t="s">
        <v>1105</v>
      </c>
      <c r="DB3264" t="s">
        <v>140</v>
      </c>
      <c r="DC3264" t="s">
        <v>139</v>
      </c>
      <c r="DD3264" t="s">
        <v>139</v>
      </c>
    </row>
    <row r="3265" spans="1:114" ht="15" customHeight="1" x14ac:dyDescent="0.35">
      <c r="A3265" t="s">
        <v>13622</v>
      </c>
      <c r="B3265" t="s">
        <v>144</v>
      </c>
      <c r="C3265" s="1">
        <v>45841</v>
      </c>
      <c r="D3265" s="1">
        <v>45888</v>
      </c>
      <c r="E3265" t="s">
        <v>116</v>
      </c>
      <c r="F3265" s="1">
        <v>45929</v>
      </c>
      <c r="G3265" t="s">
        <v>117</v>
      </c>
      <c r="H3265" t="s">
        <v>117</v>
      </c>
      <c r="I3265" t="s">
        <v>117</v>
      </c>
      <c r="J3265" t="s">
        <v>13623</v>
      </c>
      <c r="K3265" t="s">
        <v>13624</v>
      </c>
      <c r="L3265" t="s">
        <v>5049</v>
      </c>
      <c r="N3265" t="s">
        <v>120</v>
      </c>
      <c r="O3265" t="s">
        <v>121</v>
      </c>
      <c r="P3265" s="6">
        <v>96950</v>
      </c>
      <c r="Q3265" t="s">
        <v>122</v>
      </c>
      <c r="S3265" s="8">
        <v>16702858856</v>
      </c>
      <c r="U3265" t="s">
        <v>13625</v>
      </c>
      <c r="V3265">
        <v>561520</v>
      </c>
      <c r="W3265" t="s">
        <v>124</v>
      </c>
      <c r="Y3265" t="s">
        <v>1829</v>
      </c>
      <c r="Z3265" t="s">
        <v>13626</v>
      </c>
      <c r="AB3265" t="s">
        <v>657</v>
      </c>
      <c r="AC3265" t="s">
        <v>13627</v>
      </c>
      <c r="AE3265" t="s">
        <v>120</v>
      </c>
      <c r="AF3265" t="s">
        <v>121</v>
      </c>
      <c r="AG3265" s="6">
        <v>96950</v>
      </c>
      <c r="AH3265" t="s">
        <v>122</v>
      </c>
      <c r="AJ3265" s="8">
        <v>16702858856</v>
      </c>
      <c r="AL3265" t="s">
        <v>13628</v>
      </c>
      <c r="BE3265" t="str">
        <f>"39-7011.00"</f>
        <v>39-7011.00</v>
      </c>
      <c r="BF3265" t="s">
        <v>1985</v>
      </c>
      <c r="BG3265" t="s">
        <v>13629</v>
      </c>
      <c r="BH3265" t="s">
        <v>1708</v>
      </c>
      <c r="BI3265">
        <v>1</v>
      </c>
      <c r="BJ3265">
        <v>1</v>
      </c>
      <c r="BK3265" s="1">
        <v>45931</v>
      </c>
      <c r="BL3265" s="1">
        <v>46295</v>
      </c>
      <c r="BM3265" s="1">
        <v>45931</v>
      </c>
      <c r="BN3265" s="1">
        <v>46295</v>
      </c>
      <c r="BO3265">
        <v>35</v>
      </c>
      <c r="BP3265">
        <v>0</v>
      </c>
      <c r="BQ3265">
        <v>7</v>
      </c>
      <c r="BR3265">
        <v>7</v>
      </c>
      <c r="BS3265">
        <v>7</v>
      </c>
      <c r="BT3265">
        <v>7</v>
      </c>
      <c r="BU3265">
        <v>7</v>
      </c>
      <c r="BV3265">
        <v>0</v>
      </c>
      <c r="BW3265" t="str">
        <f>"9:00 AM"</f>
        <v>9:00 AM</v>
      </c>
      <c r="BX3265" t="str">
        <f>"5:00 PM"</f>
        <v>5:00 PM</v>
      </c>
      <c r="BY3265" t="s">
        <v>159</v>
      </c>
      <c r="BZ3265">
        <v>0</v>
      </c>
      <c r="CA3265">
        <v>12</v>
      </c>
      <c r="CB3265" t="s">
        <v>117</v>
      </c>
      <c r="CD3265" t="s">
        <v>5055</v>
      </c>
      <c r="CE3265" t="s">
        <v>13630</v>
      </c>
      <c r="CG3265" t="s">
        <v>120</v>
      </c>
      <c r="CH3265" t="s">
        <v>121</v>
      </c>
      <c r="CI3265" s="6">
        <v>96950</v>
      </c>
      <c r="CJ3265" s="10">
        <v>10.43</v>
      </c>
      <c r="CK3265" s="10">
        <v>10.43</v>
      </c>
      <c r="CL3265" s="10">
        <v>15.65</v>
      </c>
      <c r="CM3265" s="10">
        <v>15.65</v>
      </c>
      <c r="CN3265" t="s">
        <v>137</v>
      </c>
      <c r="CP3265" t="s">
        <v>138</v>
      </c>
      <c r="CR3265" t="s">
        <v>117</v>
      </c>
      <c r="CS3265" t="s">
        <v>139</v>
      </c>
      <c r="CT3265" t="s">
        <v>140</v>
      </c>
      <c r="CU3265" t="s">
        <v>139</v>
      </c>
      <c r="CV3265" t="s">
        <v>140</v>
      </c>
      <c r="CW3265" t="s">
        <v>139</v>
      </c>
      <c r="CX3265" t="s">
        <v>140</v>
      </c>
      <c r="CY3265" t="s">
        <v>4752</v>
      </c>
      <c r="CZ3265" s="8">
        <v>16702858856</v>
      </c>
      <c r="DA3265" t="s">
        <v>13628</v>
      </c>
      <c r="DB3265" t="s">
        <v>140</v>
      </c>
      <c r="DC3265" t="s">
        <v>139</v>
      </c>
      <c r="DD3265" t="s">
        <v>117</v>
      </c>
      <c r="DE3265" t="s">
        <v>1829</v>
      </c>
      <c r="DF3265" t="s">
        <v>13626</v>
      </c>
      <c r="DH3265" t="s">
        <v>13625</v>
      </c>
      <c r="DI3265" t="s">
        <v>13623</v>
      </c>
      <c r="DJ3265" t="s">
        <v>13628</v>
      </c>
    </row>
    <row r="3266" spans="1:114" ht="15" customHeight="1" x14ac:dyDescent="0.35">
      <c r="A3266" t="s">
        <v>910</v>
      </c>
      <c r="B3266" t="s">
        <v>144</v>
      </c>
      <c r="C3266" s="1">
        <v>45832</v>
      </c>
      <c r="D3266" s="1">
        <v>45889</v>
      </c>
      <c r="E3266" t="s">
        <v>211</v>
      </c>
      <c r="G3266" t="s">
        <v>117</v>
      </c>
      <c r="H3266" t="s">
        <v>117</v>
      </c>
      <c r="I3266" t="s">
        <v>117</v>
      </c>
      <c r="J3266" t="s">
        <v>911</v>
      </c>
      <c r="K3266" t="s">
        <v>912</v>
      </c>
      <c r="L3266" t="s">
        <v>913</v>
      </c>
      <c r="N3266" t="s">
        <v>120</v>
      </c>
      <c r="O3266" t="s">
        <v>121</v>
      </c>
      <c r="P3266" s="6">
        <v>96950</v>
      </c>
      <c r="Q3266" t="s">
        <v>122</v>
      </c>
      <c r="S3266" s="8">
        <v>16704888886</v>
      </c>
      <c r="U3266" t="s">
        <v>914</v>
      </c>
      <c r="V3266">
        <v>445110</v>
      </c>
      <c r="W3266" t="s">
        <v>124</v>
      </c>
      <c r="Y3266" t="s">
        <v>557</v>
      </c>
      <c r="Z3266" t="s">
        <v>915</v>
      </c>
      <c r="AA3266" t="s">
        <v>916</v>
      </c>
      <c r="AB3266" t="s">
        <v>128</v>
      </c>
      <c r="AC3266" t="s">
        <v>913</v>
      </c>
      <c r="AE3266" t="s">
        <v>120</v>
      </c>
      <c r="AF3266" t="s">
        <v>121</v>
      </c>
      <c r="AG3266" s="6">
        <v>96950</v>
      </c>
      <c r="AH3266" t="s">
        <v>122</v>
      </c>
      <c r="AJ3266" s="8">
        <v>16709897688</v>
      </c>
      <c r="AL3266" t="s">
        <v>917</v>
      </c>
      <c r="BE3266" t="str">
        <f>"41-2011.00"</f>
        <v>41-2011.00</v>
      </c>
      <c r="BF3266" t="s">
        <v>918</v>
      </c>
      <c r="BG3266" t="s">
        <v>919</v>
      </c>
      <c r="BH3266" t="s">
        <v>920</v>
      </c>
      <c r="BI3266">
        <v>3</v>
      </c>
      <c r="BJ3266">
        <v>3</v>
      </c>
      <c r="BK3266" s="1">
        <v>45931</v>
      </c>
      <c r="BL3266" s="1">
        <v>46295</v>
      </c>
      <c r="BM3266" s="1">
        <v>45931</v>
      </c>
      <c r="BN3266" s="1">
        <v>46295</v>
      </c>
      <c r="BO3266">
        <v>40</v>
      </c>
      <c r="BP3266">
        <v>5</v>
      </c>
      <c r="BQ3266">
        <v>7</v>
      </c>
      <c r="BR3266">
        <v>0</v>
      </c>
      <c r="BS3266">
        <v>7</v>
      </c>
      <c r="BT3266">
        <v>7</v>
      </c>
      <c r="BU3266">
        <v>7</v>
      </c>
      <c r="BV3266">
        <v>7</v>
      </c>
      <c r="BW3266" t="str">
        <f>"6:30 AM"</f>
        <v>6:30 AM</v>
      </c>
      <c r="BX3266" t="str">
        <f>"1:30 PM"</f>
        <v>1:30 PM</v>
      </c>
      <c r="BY3266" t="s">
        <v>133</v>
      </c>
      <c r="BZ3266">
        <v>0</v>
      </c>
      <c r="CA3266">
        <v>12</v>
      </c>
      <c r="CB3266" t="s">
        <v>117</v>
      </c>
      <c r="CD3266" t="s">
        <v>921</v>
      </c>
      <c r="CE3266" t="s">
        <v>922</v>
      </c>
      <c r="CG3266" t="s">
        <v>120</v>
      </c>
      <c r="CH3266" t="s">
        <v>121</v>
      </c>
      <c r="CI3266" s="6">
        <v>96950</v>
      </c>
      <c r="CJ3266" s="10">
        <v>7.89</v>
      </c>
      <c r="CK3266" s="10">
        <v>7.89</v>
      </c>
      <c r="CL3266" s="10">
        <v>11.84</v>
      </c>
      <c r="CM3266" s="10">
        <v>11.84</v>
      </c>
      <c r="CN3266" t="s">
        <v>137</v>
      </c>
      <c r="CO3266" t="s">
        <v>140</v>
      </c>
      <c r="CP3266" t="s">
        <v>138</v>
      </c>
      <c r="CR3266" t="s">
        <v>117</v>
      </c>
      <c r="CS3266" t="s">
        <v>139</v>
      </c>
      <c r="CT3266" t="s">
        <v>140</v>
      </c>
      <c r="CU3266" t="s">
        <v>139</v>
      </c>
      <c r="CV3266" t="s">
        <v>140</v>
      </c>
      <c r="CW3266" t="s">
        <v>139</v>
      </c>
      <c r="CX3266" t="s">
        <v>139</v>
      </c>
      <c r="CY3266" t="s">
        <v>923</v>
      </c>
      <c r="CZ3266" s="8">
        <v>16704888886</v>
      </c>
      <c r="DA3266" t="s">
        <v>917</v>
      </c>
      <c r="DB3266" t="s">
        <v>140</v>
      </c>
      <c r="DC3266" t="s">
        <v>139</v>
      </c>
      <c r="DD3266" t="s">
        <v>117</v>
      </c>
    </row>
    <row r="3267" spans="1:114" ht="15" customHeight="1" x14ac:dyDescent="0.35">
      <c r="A3267" t="s">
        <v>5091</v>
      </c>
      <c r="B3267" t="s">
        <v>144</v>
      </c>
      <c r="C3267" s="1">
        <v>45832</v>
      </c>
      <c r="D3267" s="1">
        <v>45889</v>
      </c>
      <c r="E3267" t="s">
        <v>211</v>
      </c>
      <c r="G3267" t="s">
        <v>117</v>
      </c>
      <c r="H3267" t="s">
        <v>117</v>
      </c>
      <c r="I3267" t="s">
        <v>117</v>
      </c>
      <c r="J3267" t="s">
        <v>911</v>
      </c>
      <c r="K3267" t="s">
        <v>912</v>
      </c>
      <c r="L3267" t="s">
        <v>913</v>
      </c>
      <c r="N3267" t="s">
        <v>120</v>
      </c>
      <c r="O3267" t="s">
        <v>121</v>
      </c>
      <c r="P3267" s="6">
        <v>96950</v>
      </c>
      <c r="Q3267" t="s">
        <v>122</v>
      </c>
      <c r="S3267" s="8">
        <v>16704888886</v>
      </c>
      <c r="U3267" t="s">
        <v>914</v>
      </c>
      <c r="V3267">
        <v>445110</v>
      </c>
      <c r="W3267" t="s">
        <v>124</v>
      </c>
      <c r="Y3267" t="s">
        <v>557</v>
      </c>
      <c r="Z3267" t="s">
        <v>915</v>
      </c>
      <c r="AA3267" t="s">
        <v>916</v>
      </c>
      <c r="AB3267" t="s">
        <v>128</v>
      </c>
      <c r="AC3267" t="s">
        <v>913</v>
      </c>
      <c r="AE3267" t="s">
        <v>120</v>
      </c>
      <c r="AF3267" t="s">
        <v>121</v>
      </c>
      <c r="AG3267" s="6">
        <v>96950</v>
      </c>
      <c r="AH3267" t="s">
        <v>122</v>
      </c>
      <c r="AJ3267" s="8">
        <v>16709897688</v>
      </c>
      <c r="AL3267" t="s">
        <v>917</v>
      </c>
      <c r="BE3267" t="str">
        <f>"37-2011.00"</f>
        <v>37-2011.00</v>
      </c>
      <c r="BF3267" t="s">
        <v>701</v>
      </c>
      <c r="BG3267" t="s">
        <v>5092</v>
      </c>
      <c r="BH3267" t="s">
        <v>5093</v>
      </c>
      <c r="BI3267">
        <v>3</v>
      </c>
      <c r="BJ3267">
        <v>3</v>
      </c>
      <c r="BK3267" s="1">
        <v>45931</v>
      </c>
      <c r="BL3267" s="1">
        <v>46295</v>
      </c>
      <c r="BM3267" s="1">
        <v>45931</v>
      </c>
      <c r="BN3267" s="1">
        <v>46295</v>
      </c>
      <c r="BO3267">
        <v>40</v>
      </c>
      <c r="BP3267">
        <v>5</v>
      </c>
      <c r="BQ3267">
        <v>7</v>
      </c>
      <c r="BR3267">
        <v>7</v>
      </c>
      <c r="BS3267">
        <v>0</v>
      </c>
      <c r="BT3267">
        <v>7</v>
      </c>
      <c r="BU3267">
        <v>7</v>
      </c>
      <c r="BV3267">
        <v>7</v>
      </c>
      <c r="BW3267" t="str">
        <f>"8:00 AM"</f>
        <v>8:00 AM</v>
      </c>
      <c r="BX3267" t="str">
        <f>"3:00 PM"</f>
        <v>3:00 PM</v>
      </c>
      <c r="BY3267" t="s">
        <v>133</v>
      </c>
      <c r="BZ3267">
        <v>0</v>
      </c>
      <c r="CA3267">
        <v>6</v>
      </c>
      <c r="CB3267" t="s">
        <v>117</v>
      </c>
      <c r="CD3267" t="s">
        <v>5094</v>
      </c>
      <c r="CE3267" t="s">
        <v>922</v>
      </c>
      <c r="CG3267" t="s">
        <v>120</v>
      </c>
      <c r="CH3267" t="s">
        <v>121</v>
      </c>
      <c r="CI3267" s="6">
        <v>96950</v>
      </c>
      <c r="CJ3267" s="10">
        <v>8.2899999999999991</v>
      </c>
      <c r="CK3267" s="10">
        <v>8.2899999999999991</v>
      </c>
      <c r="CL3267" s="10">
        <v>12.44</v>
      </c>
      <c r="CM3267" s="10">
        <v>12.44</v>
      </c>
      <c r="CN3267" t="s">
        <v>137</v>
      </c>
      <c r="CO3267" t="s">
        <v>140</v>
      </c>
      <c r="CP3267" t="s">
        <v>138</v>
      </c>
      <c r="CR3267" t="s">
        <v>117</v>
      </c>
      <c r="CS3267" t="s">
        <v>139</v>
      </c>
      <c r="CT3267" t="s">
        <v>140</v>
      </c>
      <c r="CU3267" t="s">
        <v>139</v>
      </c>
      <c r="CV3267" t="s">
        <v>140</v>
      </c>
      <c r="CW3267" t="s">
        <v>139</v>
      </c>
      <c r="CX3267" t="s">
        <v>139</v>
      </c>
      <c r="CY3267" t="s">
        <v>923</v>
      </c>
      <c r="CZ3267" s="8">
        <v>16704888886</v>
      </c>
      <c r="DA3267" t="s">
        <v>917</v>
      </c>
      <c r="DB3267" t="s">
        <v>140</v>
      </c>
      <c r="DC3267" t="s">
        <v>139</v>
      </c>
      <c r="DD3267" t="s">
        <v>117</v>
      </c>
    </row>
    <row r="3268" spans="1:114" ht="15" customHeight="1" x14ac:dyDescent="0.35">
      <c r="A3268" t="s">
        <v>11992</v>
      </c>
      <c r="B3268" t="s">
        <v>144</v>
      </c>
      <c r="C3268" s="1">
        <v>45832</v>
      </c>
      <c r="D3268" s="1">
        <v>45889</v>
      </c>
      <c r="E3268" t="s">
        <v>116</v>
      </c>
      <c r="F3268" s="1">
        <v>45929</v>
      </c>
      <c r="G3268" t="s">
        <v>139</v>
      </c>
      <c r="H3268" t="s">
        <v>117</v>
      </c>
      <c r="I3268" t="s">
        <v>117</v>
      </c>
      <c r="J3268" t="s">
        <v>911</v>
      </c>
      <c r="K3268" t="s">
        <v>912</v>
      </c>
      <c r="L3268" t="s">
        <v>913</v>
      </c>
      <c r="N3268" t="s">
        <v>120</v>
      </c>
      <c r="O3268" t="s">
        <v>121</v>
      </c>
      <c r="P3268" s="6">
        <v>96950</v>
      </c>
      <c r="Q3268" t="s">
        <v>122</v>
      </c>
      <c r="S3268" s="8">
        <v>16704888886</v>
      </c>
      <c r="U3268" t="s">
        <v>914</v>
      </c>
      <c r="V3268">
        <v>445110</v>
      </c>
      <c r="W3268" t="s">
        <v>124</v>
      </c>
      <c r="Y3268" t="s">
        <v>557</v>
      </c>
      <c r="Z3268" t="s">
        <v>915</v>
      </c>
      <c r="AA3268" t="s">
        <v>916</v>
      </c>
      <c r="AB3268" t="s">
        <v>128</v>
      </c>
      <c r="AC3268" t="s">
        <v>913</v>
      </c>
      <c r="AE3268" t="s">
        <v>120</v>
      </c>
      <c r="AF3268" t="s">
        <v>121</v>
      </c>
      <c r="AG3268" s="6">
        <v>96950</v>
      </c>
      <c r="AH3268" t="s">
        <v>122</v>
      </c>
      <c r="AJ3268" s="8">
        <v>16709897688</v>
      </c>
      <c r="AL3268" t="s">
        <v>917</v>
      </c>
      <c r="BE3268" t="str">
        <f>"41-2011.00"</f>
        <v>41-2011.00</v>
      </c>
      <c r="BF3268" t="s">
        <v>918</v>
      </c>
      <c r="BG3268" t="s">
        <v>919</v>
      </c>
      <c r="BH3268" t="s">
        <v>920</v>
      </c>
      <c r="BI3268">
        <v>1</v>
      </c>
      <c r="BJ3268">
        <v>1</v>
      </c>
      <c r="BK3268" s="1">
        <v>45931</v>
      </c>
      <c r="BL3268" s="1">
        <v>47026</v>
      </c>
      <c r="BM3268" s="1">
        <v>45931</v>
      </c>
      <c r="BN3268" s="1">
        <v>47026</v>
      </c>
      <c r="BO3268">
        <v>40</v>
      </c>
      <c r="BP3268">
        <v>7</v>
      </c>
      <c r="BQ3268">
        <v>7</v>
      </c>
      <c r="BR3268">
        <v>5</v>
      </c>
      <c r="BS3268">
        <v>0</v>
      </c>
      <c r="BT3268">
        <v>7</v>
      </c>
      <c r="BU3268">
        <v>7</v>
      </c>
      <c r="BV3268">
        <v>7</v>
      </c>
      <c r="BW3268" t="str">
        <f>"6:30 AM"</f>
        <v>6:30 AM</v>
      </c>
      <c r="BX3268" t="str">
        <f>"1:30 PM"</f>
        <v>1:30 PM</v>
      </c>
      <c r="BY3268" t="s">
        <v>133</v>
      </c>
      <c r="BZ3268">
        <v>0</v>
      </c>
      <c r="CA3268">
        <v>12</v>
      </c>
      <c r="CB3268" t="s">
        <v>117</v>
      </c>
      <c r="CD3268" t="s">
        <v>921</v>
      </c>
      <c r="CE3268" t="s">
        <v>922</v>
      </c>
      <c r="CG3268" t="s">
        <v>120</v>
      </c>
      <c r="CH3268" t="s">
        <v>121</v>
      </c>
      <c r="CI3268" s="6">
        <v>96950</v>
      </c>
      <c r="CJ3268" s="10">
        <v>7.89</v>
      </c>
      <c r="CK3268" s="10">
        <v>7.89</v>
      </c>
      <c r="CL3268" s="10">
        <v>11.84</v>
      </c>
      <c r="CM3268" s="10">
        <v>11.84</v>
      </c>
      <c r="CN3268" t="s">
        <v>137</v>
      </c>
      <c r="CO3268" t="s">
        <v>140</v>
      </c>
      <c r="CP3268" t="s">
        <v>138</v>
      </c>
      <c r="CR3268" t="s">
        <v>117</v>
      </c>
      <c r="CS3268" t="s">
        <v>139</v>
      </c>
      <c r="CT3268" t="s">
        <v>140</v>
      </c>
      <c r="CU3268" t="s">
        <v>139</v>
      </c>
      <c r="CV3268" t="s">
        <v>140</v>
      </c>
      <c r="CW3268" t="s">
        <v>139</v>
      </c>
      <c r="CX3268" t="s">
        <v>139</v>
      </c>
      <c r="CY3268" t="s">
        <v>923</v>
      </c>
      <c r="CZ3268" s="8">
        <v>16704888886</v>
      </c>
      <c r="DA3268" t="s">
        <v>917</v>
      </c>
      <c r="DB3268" t="s">
        <v>140</v>
      </c>
      <c r="DC3268" t="s">
        <v>139</v>
      </c>
      <c r="DD3268" t="s">
        <v>117</v>
      </c>
    </row>
    <row r="3269" spans="1:114" ht="15" customHeight="1" x14ac:dyDescent="0.35">
      <c r="A3269" t="s">
        <v>7832</v>
      </c>
      <c r="B3269" t="s">
        <v>166</v>
      </c>
      <c r="C3269" s="1">
        <v>45834</v>
      </c>
      <c r="D3269" s="1">
        <v>45889</v>
      </c>
      <c r="E3269" t="s">
        <v>211</v>
      </c>
      <c r="G3269" t="s">
        <v>117</v>
      </c>
      <c r="H3269" t="s">
        <v>117</v>
      </c>
      <c r="I3269" t="s">
        <v>117</v>
      </c>
      <c r="J3269" t="s">
        <v>6825</v>
      </c>
      <c r="K3269" t="s">
        <v>6826</v>
      </c>
      <c r="L3269" t="s">
        <v>6827</v>
      </c>
      <c r="N3269" t="s">
        <v>120</v>
      </c>
      <c r="O3269" t="s">
        <v>121</v>
      </c>
      <c r="P3269" s="6">
        <v>96950</v>
      </c>
      <c r="Q3269" t="s">
        <v>122</v>
      </c>
      <c r="S3269" s="8">
        <v>16702331199</v>
      </c>
      <c r="U3269" t="s">
        <v>6828</v>
      </c>
      <c r="V3269">
        <v>532310</v>
      </c>
      <c r="W3269" t="s">
        <v>124</v>
      </c>
      <c r="Y3269" t="s">
        <v>3591</v>
      </c>
      <c r="Z3269" t="s">
        <v>3592</v>
      </c>
      <c r="AA3269" t="s">
        <v>3593</v>
      </c>
      <c r="AB3269" t="s">
        <v>128</v>
      </c>
      <c r="AC3269" t="s">
        <v>6827</v>
      </c>
      <c r="AE3269" t="s">
        <v>120</v>
      </c>
      <c r="AF3269" t="s">
        <v>121</v>
      </c>
      <c r="AG3269" s="6">
        <v>96950</v>
      </c>
      <c r="AH3269" t="s">
        <v>122</v>
      </c>
      <c r="AJ3269" s="8">
        <v>16702331199</v>
      </c>
      <c r="AL3269" t="s">
        <v>6832</v>
      </c>
      <c r="BE3269" t="str">
        <f>"13-2011.00"</f>
        <v>13-2011.00</v>
      </c>
      <c r="BF3269" t="s">
        <v>934</v>
      </c>
      <c r="BG3269" t="s">
        <v>7833</v>
      </c>
      <c r="BH3269" t="s">
        <v>2233</v>
      </c>
      <c r="BI3269">
        <v>2</v>
      </c>
      <c r="BK3269" s="1">
        <v>45931</v>
      </c>
      <c r="BL3269" s="1">
        <v>46295</v>
      </c>
      <c r="BO3269">
        <v>40</v>
      </c>
      <c r="BP3269">
        <v>0</v>
      </c>
      <c r="BQ3269">
        <v>8</v>
      </c>
      <c r="BR3269">
        <v>8</v>
      </c>
      <c r="BS3269">
        <v>8</v>
      </c>
      <c r="BT3269">
        <v>8</v>
      </c>
      <c r="BU3269">
        <v>8</v>
      </c>
      <c r="BV3269">
        <v>0</v>
      </c>
      <c r="BW3269" t="str">
        <f>"8:00 AM"</f>
        <v>8:00 AM</v>
      </c>
      <c r="BX3269" t="str">
        <f>"5:00 PM"</f>
        <v>5:00 PM</v>
      </c>
      <c r="BY3269" t="s">
        <v>588</v>
      </c>
      <c r="BZ3269">
        <v>0</v>
      </c>
      <c r="CA3269">
        <v>24</v>
      </c>
      <c r="CB3269" t="s">
        <v>117</v>
      </c>
      <c r="CD3269" s="2" t="s">
        <v>7834</v>
      </c>
      <c r="CE3269" t="s">
        <v>7835</v>
      </c>
      <c r="CG3269" t="s">
        <v>136</v>
      </c>
      <c r="CH3269" t="s">
        <v>121</v>
      </c>
      <c r="CI3269" s="6">
        <v>96950</v>
      </c>
      <c r="CJ3269" s="10">
        <v>17.48</v>
      </c>
      <c r="CK3269" s="10">
        <v>17.48</v>
      </c>
      <c r="CL3269" s="10">
        <v>26.22</v>
      </c>
      <c r="CM3269" s="10">
        <v>26.22</v>
      </c>
      <c r="CN3269" t="s">
        <v>137</v>
      </c>
      <c r="CO3269" t="s">
        <v>133</v>
      </c>
      <c r="CP3269" t="s">
        <v>138</v>
      </c>
      <c r="CR3269" t="s">
        <v>117</v>
      </c>
      <c r="CS3269" t="s">
        <v>139</v>
      </c>
      <c r="CT3269" t="s">
        <v>140</v>
      </c>
      <c r="CU3269" t="s">
        <v>139</v>
      </c>
      <c r="CV3269" t="s">
        <v>140</v>
      </c>
      <c r="CW3269" t="s">
        <v>139</v>
      </c>
      <c r="CX3269" t="s">
        <v>140</v>
      </c>
      <c r="CY3269" t="s">
        <v>7836</v>
      </c>
      <c r="CZ3269" s="8">
        <v>16702331199</v>
      </c>
      <c r="DA3269" t="s">
        <v>6832</v>
      </c>
      <c r="DB3269" t="s">
        <v>140</v>
      </c>
      <c r="DC3269" t="s">
        <v>139</v>
      </c>
      <c r="DD3269" t="s">
        <v>117</v>
      </c>
    </row>
    <row r="3270" spans="1:114" ht="15" customHeight="1" x14ac:dyDescent="0.35">
      <c r="A3270" t="s">
        <v>13655</v>
      </c>
      <c r="B3270" t="s">
        <v>166</v>
      </c>
      <c r="C3270" s="1">
        <v>45837</v>
      </c>
      <c r="D3270" s="1">
        <v>45889</v>
      </c>
      <c r="E3270" t="s">
        <v>116</v>
      </c>
      <c r="F3270" s="1">
        <v>45899</v>
      </c>
      <c r="G3270" t="s">
        <v>117</v>
      </c>
      <c r="H3270" t="s">
        <v>117</v>
      </c>
      <c r="I3270" t="s">
        <v>117</v>
      </c>
      <c r="J3270" t="s">
        <v>9699</v>
      </c>
      <c r="K3270" t="s">
        <v>9700</v>
      </c>
      <c r="L3270" t="s">
        <v>9701</v>
      </c>
      <c r="N3270" t="s">
        <v>120</v>
      </c>
      <c r="O3270" t="s">
        <v>121</v>
      </c>
      <c r="P3270" s="6">
        <v>96950</v>
      </c>
      <c r="Q3270" t="s">
        <v>122</v>
      </c>
      <c r="R3270" t="s">
        <v>7246</v>
      </c>
      <c r="S3270" s="8">
        <v>16709899218</v>
      </c>
      <c r="U3270" t="s">
        <v>1597</v>
      </c>
      <c r="V3270">
        <v>561320</v>
      </c>
      <c r="W3270" t="s">
        <v>150</v>
      </c>
      <c r="X3270" t="s">
        <v>139</v>
      </c>
      <c r="Y3270" t="s">
        <v>9702</v>
      </c>
      <c r="Z3270" t="s">
        <v>9703</v>
      </c>
      <c r="AA3270" t="s">
        <v>5315</v>
      </c>
      <c r="AB3270" t="s">
        <v>7249</v>
      </c>
      <c r="AC3270" t="s">
        <v>9701</v>
      </c>
      <c r="AE3270" t="s">
        <v>120</v>
      </c>
      <c r="AF3270" t="s">
        <v>121</v>
      </c>
      <c r="AG3270" s="6">
        <v>96950</v>
      </c>
      <c r="AH3270" t="s">
        <v>122</v>
      </c>
      <c r="AI3270" t="s">
        <v>7246</v>
      </c>
      <c r="AJ3270" s="8">
        <v>16709899218</v>
      </c>
      <c r="AL3270" t="s">
        <v>1604</v>
      </c>
      <c r="BE3270" t="str">
        <f>"49-9071.00"</f>
        <v>49-9071.00</v>
      </c>
      <c r="BF3270" t="s">
        <v>156</v>
      </c>
      <c r="BG3270" t="s">
        <v>11014</v>
      </c>
      <c r="BH3270" t="s">
        <v>423</v>
      </c>
      <c r="BI3270">
        <v>3</v>
      </c>
      <c r="BK3270" s="1">
        <v>45901</v>
      </c>
      <c r="BL3270" s="1">
        <v>46265</v>
      </c>
      <c r="BO3270">
        <v>35</v>
      </c>
      <c r="BP3270">
        <v>0</v>
      </c>
      <c r="BQ3270">
        <v>7</v>
      </c>
      <c r="BR3270">
        <v>7</v>
      </c>
      <c r="BS3270">
        <v>7</v>
      </c>
      <c r="BT3270">
        <v>7</v>
      </c>
      <c r="BU3270">
        <v>7</v>
      </c>
      <c r="BV3270">
        <v>0</v>
      </c>
      <c r="BW3270" t="str">
        <f>"8:00 AM"</f>
        <v>8:00 AM</v>
      </c>
      <c r="BX3270" t="str">
        <f>"4:00 PM"</f>
        <v>4:00 PM</v>
      </c>
      <c r="BY3270" t="s">
        <v>133</v>
      </c>
      <c r="BZ3270">
        <v>0</v>
      </c>
      <c r="CA3270">
        <v>12</v>
      </c>
      <c r="CB3270" t="s">
        <v>117</v>
      </c>
      <c r="CD3270" t="s">
        <v>11015</v>
      </c>
      <c r="CE3270" t="s">
        <v>13656</v>
      </c>
      <c r="CG3270" t="s">
        <v>120</v>
      </c>
      <c r="CH3270" t="s">
        <v>121</v>
      </c>
      <c r="CI3270" s="6">
        <v>96950</v>
      </c>
      <c r="CJ3270" s="10">
        <v>9.75</v>
      </c>
      <c r="CK3270" s="10">
        <v>9.75</v>
      </c>
      <c r="CL3270" s="10">
        <v>14.63</v>
      </c>
      <c r="CM3270" s="10">
        <v>14.63</v>
      </c>
      <c r="CN3270" t="s">
        <v>137</v>
      </c>
      <c r="CO3270" t="s">
        <v>140</v>
      </c>
      <c r="CP3270" t="s">
        <v>138</v>
      </c>
      <c r="CR3270" t="s">
        <v>117</v>
      </c>
      <c r="CS3270" t="s">
        <v>139</v>
      </c>
      <c r="CT3270" t="s">
        <v>139</v>
      </c>
      <c r="CU3270" t="s">
        <v>139</v>
      </c>
      <c r="CV3270" t="s">
        <v>140</v>
      </c>
      <c r="CW3270" t="s">
        <v>139</v>
      </c>
      <c r="CX3270" t="s">
        <v>139</v>
      </c>
      <c r="CY3270" t="s">
        <v>5874</v>
      </c>
      <c r="CZ3270" s="8">
        <v>16709899218</v>
      </c>
      <c r="DA3270" t="s">
        <v>1604</v>
      </c>
      <c r="DB3270" t="s">
        <v>140</v>
      </c>
      <c r="DC3270" t="s">
        <v>139</v>
      </c>
      <c r="DD3270" t="s">
        <v>139</v>
      </c>
      <c r="DE3270" t="s">
        <v>9702</v>
      </c>
      <c r="DF3270" t="s">
        <v>9703</v>
      </c>
      <c r="DG3270" t="s">
        <v>535</v>
      </c>
      <c r="DH3270" t="s">
        <v>1597</v>
      </c>
      <c r="DI3270" t="s">
        <v>9700</v>
      </c>
      <c r="DJ3270" t="s">
        <v>1604</v>
      </c>
    </row>
    <row r="3271" spans="1:114" ht="15" customHeight="1" x14ac:dyDescent="0.35">
      <c r="A3271" t="s">
        <v>15151</v>
      </c>
      <c r="B3271" t="s">
        <v>144</v>
      </c>
      <c r="C3271" s="1">
        <v>45837</v>
      </c>
      <c r="D3271" s="1">
        <v>45889</v>
      </c>
      <c r="E3271" t="s">
        <v>116</v>
      </c>
      <c r="F3271" s="1">
        <v>45990</v>
      </c>
      <c r="G3271" t="s">
        <v>117</v>
      </c>
      <c r="H3271" t="s">
        <v>117</v>
      </c>
      <c r="I3271" t="s">
        <v>117</v>
      </c>
      <c r="J3271" t="s">
        <v>9018</v>
      </c>
      <c r="L3271" t="s">
        <v>2406</v>
      </c>
      <c r="M3271" t="s">
        <v>2407</v>
      </c>
      <c r="N3271" t="s">
        <v>136</v>
      </c>
      <c r="O3271" t="s">
        <v>121</v>
      </c>
      <c r="P3271" s="6">
        <v>96950</v>
      </c>
      <c r="Q3271" t="s">
        <v>122</v>
      </c>
      <c r="S3271" s="8">
        <v>16702357642</v>
      </c>
      <c r="U3271" t="s">
        <v>9019</v>
      </c>
      <c r="V3271">
        <v>53111</v>
      </c>
      <c r="W3271" t="s">
        <v>124</v>
      </c>
      <c r="Y3271" t="s">
        <v>2409</v>
      </c>
      <c r="Z3271" t="s">
        <v>2410</v>
      </c>
      <c r="AA3271" t="s">
        <v>2411</v>
      </c>
      <c r="AB3271" t="s">
        <v>2412</v>
      </c>
      <c r="AC3271" t="s">
        <v>2406</v>
      </c>
      <c r="AD3271" t="s">
        <v>2407</v>
      </c>
      <c r="AE3271" t="s">
        <v>136</v>
      </c>
      <c r="AF3271" t="s">
        <v>121</v>
      </c>
      <c r="AG3271" s="6">
        <v>96950</v>
      </c>
      <c r="AH3271" t="s">
        <v>122</v>
      </c>
      <c r="AJ3271" s="8">
        <v>16702357642</v>
      </c>
      <c r="AL3271" t="s">
        <v>9200</v>
      </c>
      <c r="BE3271" t="str">
        <f>"49-9071.00"</f>
        <v>49-9071.00</v>
      </c>
      <c r="BF3271" t="s">
        <v>156</v>
      </c>
      <c r="BG3271" t="s">
        <v>15152</v>
      </c>
      <c r="BH3271" t="s">
        <v>4614</v>
      </c>
      <c r="BI3271">
        <v>10</v>
      </c>
      <c r="BJ3271">
        <v>10</v>
      </c>
      <c r="BK3271" s="1">
        <v>45992</v>
      </c>
      <c r="BL3271" s="1">
        <v>46356</v>
      </c>
      <c r="BM3271" s="1">
        <v>45992</v>
      </c>
      <c r="BN3271" s="1">
        <v>46356</v>
      </c>
      <c r="BO3271">
        <v>40</v>
      </c>
      <c r="BP3271">
        <v>0</v>
      </c>
      <c r="BQ3271">
        <v>8</v>
      </c>
      <c r="BR3271">
        <v>8</v>
      </c>
      <c r="BS3271">
        <v>8</v>
      </c>
      <c r="BT3271">
        <v>8</v>
      </c>
      <c r="BU3271">
        <v>8</v>
      </c>
      <c r="BV3271">
        <v>0</v>
      </c>
      <c r="BW3271" t="str">
        <f>"8:00 AM"</f>
        <v>8:00 AM</v>
      </c>
      <c r="BX3271" t="str">
        <f>"5:00 PM"</f>
        <v>5:00 PM</v>
      </c>
      <c r="BY3271" t="s">
        <v>159</v>
      </c>
      <c r="BZ3271">
        <v>0</v>
      </c>
      <c r="CA3271">
        <v>12</v>
      </c>
      <c r="CB3271" t="s">
        <v>117</v>
      </c>
      <c r="CD3271" t="s">
        <v>15153</v>
      </c>
      <c r="CE3271" t="s">
        <v>9203</v>
      </c>
      <c r="CF3271" t="s">
        <v>3437</v>
      </c>
      <c r="CG3271" t="s">
        <v>136</v>
      </c>
      <c r="CH3271" t="s">
        <v>121</v>
      </c>
      <c r="CI3271" s="6">
        <v>96950</v>
      </c>
      <c r="CJ3271" s="10">
        <v>9.75</v>
      </c>
      <c r="CK3271" s="10">
        <v>9.75</v>
      </c>
      <c r="CL3271" s="10">
        <v>14.63</v>
      </c>
      <c r="CM3271" s="10">
        <v>14.63</v>
      </c>
      <c r="CN3271" t="s">
        <v>137</v>
      </c>
      <c r="CO3271" t="s">
        <v>140</v>
      </c>
      <c r="CP3271" t="s">
        <v>138</v>
      </c>
      <c r="CR3271" t="s">
        <v>117</v>
      </c>
      <c r="CS3271" t="s">
        <v>139</v>
      </c>
      <c r="CT3271" t="s">
        <v>139</v>
      </c>
      <c r="CU3271" t="s">
        <v>139</v>
      </c>
      <c r="CV3271" t="s">
        <v>140</v>
      </c>
      <c r="CW3271" t="s">
        <v>139</v>
      </c>
      <c r="CX3271" t="s">
        <v>140</v>
      </c>
      <c r="CY3271" t="s">
        <v>140</v>
      </c>
      <c r="CZ3271" s="8">
        <v>16702357642</v>
      </c>
      <c r="DA3271" t="s">
        <v>9200</v>
      </c>
      <c r="DB3271" t="s">
        <v>140</v>
      </c>
      <c r="DC3271" t="s">
        <v>139</v>
      </c>
      <c r="DD3271" t="s">
        <v>117</v>
      </c>
    </row>
    <row r="3272" spans="1:114" ht="15" customHeight="1" x14ac:dyDescent="0.35">
      <c r="A3272" t="s">
        <v>887</v>
      </c>
      <c r="B3272" t="s">
        <v>144</v>
      </c>
      <c r="C3272" s="1">
        <v>45840</v>
      </c>
      <c r="D3272" s="1">
        <v>45889</v>
      </c>
      <c r="E3272" t="s">
        <v>116</v>
      </c>
      <c r="F3272" s="1">
        <v>45929</v>
      </c>
      <c r="G3272" t="s">
        <v>139</v>
      </c>
      <c r="H3272" t="s">
        <v>139</v>
      </c>
      <c r="I3272" t="s">
        <v>117</v>
      </c>
      <c r="J3272" t="s">
        <v>888</v>
      </c>
      <c r="K3272" t="s">
        <v>889</v>
      </c>
      <c r="L3272" t="s">
        <v>890</v>
      </c>
      <c r="N3272" t="s">
        <v>136</v>
      </c>
      <c r="O3272" t="s">
        <v>121</v>
      </c>
      <c r="P3272" s="6">
        <v>96950</v>
      </c>
      <c r="Q3272" t="s">
        <v>122</v>
      </c>
      <c r="S3272" s="8">
        <v>16702352567</v>
      </c>
      <c r="U3272" t="s">
        <v>891</v>
      </c>
      <c r="V3272">
        <v>332710</v>
      </c>
      <c r="W3272" t="s">
        <v>124</v>
      </c>
      <c r="Y3272" t="s">
        <v>892</v>
      </c>
      <c r="Z3272" t="s">
        <v>893</v>
      </c>
      <c r="AA3272" t="s">
        <v>894</v>
      </c>
      <c r="AB3272" t="s">
        <v>237</v>
      </c>
      <c r="AC3272" t="s">
        <v>895</v>
      </c>
      <c r="AE3272" t="s">
        <v>136</v>
      </c>
      <c r="AF3272" t="s">
        <v>121</v>
      </c>
      <c r="AG3272" s="6">
        <v>96950</v>
      </c>
      <c r="AH3272" t="s">
        <v>122</v>
      </c>
      <c r="AJ3272" s="8">
        <v>16702352567</v>
      </c>
      <c r="AL3272" t="s">
        <v>896</v>
      </c>
      <c r="BE3272" t="str">
        <f>"51-4035.00"</f>
        <v>51-4035.00</v>
      </c>
      <c r="BF3272" t="s">
        <v>897</v>
      </c>
      <c r="BG3272" t="s">
        <v>898</v>
      </c>
      <c r="BH3272" t="s">
        <v>899</v>
      </c>
      <c r="BI3272">
        <v>1</v>
      </c>
      <c r="BJ3272">
        <v>1</v>
      </c>
      <c r="BK3272" s="1">
        <v>45931</v>
      </c>
      <c r="BL3272" s="1">
        <v>47026</v>
      </c>
      <c r="BM3272" s="1">
        <v>45931</v>
      </c>
      <c r="BN3272" s="1">
        <v>47026</v>
      </c>
      <c r="BO3272">
        <v>40</v>
      </c>
      <c r="BP3272">
        <v>0</v>
      </c>
      <c r="BQ3272">
        <v>8</v>
      </c>
      <c r="BR3272">
        <v>8</v>
      </c>
      <c r="BS3272">
        <v>8</v>
      </c>
      <c r="BT3272">
        <v>8</v>
      </c>
      <c r="BU3272">
        <v>8</v>
      </c>
      <c r="BV3272">
        <v>0</v>
      </c>
      <c r="BW3272" t="str">
        <f>"8:00 AM"</f>
        <v>8:00 AM</v>
      </c>
      <c r="BX3272" t="str">
        <f>"5:00 PM"</f>
        <v>5:00 PM</v>
      </c>
      <c r="BY3272" t="s">
        <v>159</v>
      </c>
      <c r="BZ3272">
        <v>0</v>
      </c>
      <c r="CA3272">
        <v>12</v>
      </c>
      <c r="CB3272" t="s">
        <v>117</v>
      </c>
      <c r="CD3272" t="s">
        <v>900</v>
      </c>
      <c r="CE3272" t="s">
        <v>901</v>
      </c>
      <c r="CG3272" t="s">
        <v>136</v>
      </c>
      <c r="CH3272" t="s">
        <v>121</v>
      </c>
      <c r="CI3272" s="6">
        <v>96950</v>
      </c>
      <c r="CJ3272" s="10">
        <v>15.39</v>
      </c>
      <c r="CK3272" s="10">
        <v>15.39</v>
      </c>
      <c r="CL3272" s="10">
        <v>0</v>
      </c>
      <c r="CM3272" s="10">
        <v>0</v>
      </c>
      <c r="CN3272" t="s">
        <v>137</v>
      </c>
      <c r="CO3272" t="s">
        <v>140</v>
      </c>
      <c r="CP3272" t="s">
        <v>138</v>
      </c>
      <c r="CR3272" t="s">
        <v>117</v>
      </c>
      <c r="CS3272" t="s">
        <v>139</v>
      </c>
      <c r="CT3272" t="s">
        <v>140</v>
      </c>
      <c r="CU3272" t="s">
        <v>140</v>
      </c>
      <c r="CV3272" t="s">
        <v>140</v>
      </c>
      <c r="CW3272" t="s">
        <v>139</v>
      </c>
      <c r="CX3272" t="s">
        <v>140</v>
      </c>
      <c r="CY3272" t="s">
        <v>902</v>
      </c>
      <c r="CZ3272" s="8">
        <v>16702352567</v>
      </c>
      <c r="DA3272" t="s">
        <v>896</v>
      </c>
      <c r="DB3272" t="s">
        <v>140</v>
      </c>
      <c r="DC3272" t="s">
        <v>139</v>
      </c>
      <c r="DD3272" t="s">
        <v>117</v>
      </c>
    </row>
    <row r="3273" spans="1:114" ht="15" customHeight="1" x14ac:dyDescent="0.35">
      <c r="A3273" t="s">
        <v>16286</v>
      </c>
      <c r="B3273" t="s">
        <v>144</v>
      </c>
      <c r="C3273" s="1">
        <v>45840</v>
      </c>
      <c r="D3273" s="1">
        <v>45889</v>
      </c>
      <c r="E3273" t="s">
        <v>211</v>
      </c>
      <c r="G3273" t="s">
        <v>139</v>
      </c>
      <c r="H3273" t="s">
        <v>117</v>
      </c>
      <c r="I3273" t="s">
        <v>117</v>
      </c>
      <c r="J3273" t="s">
        <v>246</v>
      </c>
      <c r="K3273" t="s">
        <v>246</v>
      </c>
      <c r="L3273" t="s">
        <v>247</v>
      </c>
      <c r="N3273" t="s">
        <v>248</v>
      </c>
      <c r="O3273" t="s">
        <v>121</v>
      </c>
      <c r="P3273" s="6">
        <v>96951</v>
      </c>
      <c r="Q3273" t="s">
        <v>122</v>
      </c>
      <c r="S3273" s="8">
        <v>16705320350</v>
      </c>
      <c r="U3273" t="s">
        <v>249</v>
      </c>
      <c r="V3273">
        <v>445110</v>
      </c>
      <c r="W3273" t="s">
        <v>124</v>
      </c>
      <c r="Y3273" t="s">
        <v>250</v>
      </c>
      <c r="Z3273" t="s">
        <v>251</v>
      </c>
      <c r="AA3273" t="s">
        <v>252</v>
      </c>
      <c r="AB3273" t="s">
        <v>128</v>
      </c>
      <c r="AC3273" t="s">
        <v>253</v>
      </c>
      <c r="AE3273" t="s">
        <v>248</v>
      </c>
      <c r="AF3273" t="s">
        <v>121</v>
      </c>
      <c r="AG3273" s="6">
        <v>96951</v>
      </c>
      <c r="AH3273" t="s">
        <v>122</v>
      </c>
      <c r="AJ3273" s="8">
        <v>16705320350</v>
      </c>
      <c r="AL3273" t="s">
        <v>254</v>
      </c>
      <c r="BE3273" t="str">
        <f>"41-1011.00"</f>
        <v>41-1011.00</v>
      </c>
      <c r="BF3273" t="s">
        <v>1340</v>
      </c>
      <c r="BG3273" t="s">
        <v>8412</v>
      </c>
      <c r="BH3273" t="s">
        <v>1342</v>
      </c>
      <c r="BI3273">
        <v>1</v>
      </c>
      <c r="BJ3273">
        <v>1</v>
      </c>
      <c r="BK3273" s="1">
        <v>45931</v>
      </c>
      <c r="BL3273" s="1">
        <v>47026</v>
      </c>
      <c r="BM3273" s="1">
        <v>45931</v>
      </c>
      <c r="BN3273" s="1">
        <v>47026</v>
      </c>
      <c r="BO3273">
        <v>40</v>
      </c>
      <c r="BP3273">
        <v>0</v>
      </c>
      <c r="BQ3273">
        <v>8</v>
      </c>
      <c r="BR3273">
        <v>8</v>
      </c>
      <c r="BS3273">
        <v>8</v>
      </c>
      <c r="BT3273">
        <v>8</v>
      </c>
      <c r="BU3273">
        <v>8</v>
      </c>
      <c r="BV3273">
        <v>0</v>
      </c>
      <c r="BW3273" t="str">
        <f>"8:00 AM"</f>
        <v>8:00 AM</v>
      </c>
      <c r="BX3273" t="str">
        <f>"5:00 PM"</f>
        <v>5:00 PM</v>
      </c>
      <c r="BY3273" t="s">
        <v>159</v>
      </c>
      <c r="BZ3273">
        <v>0</v>
      </c>
      <c r="CA3273">
        <v>12</v>
      </c>
      <c r="CB3273" t="s">
        <v>139</v>
      </c>
      <c r="CC3273">
        <v>4</v>
      </c>
      <c r="CD3273" t="s">
        <v>8413</v>
      </c>
      <c r="CE3273" t="s">
        <v>259</v>
      </c>
      <c r="CG3273" t="s">
        <v>248</v>
      </c>
      <c r="CH3273" t="s">
        <v>121</v>
      </c>
      <c r="CI3273" s="6">
        <v>96951</v>
      </c>
      <c r="CJ3273" s="10">
        <v>11.35</v>
      </c>
      <c r="CK3273" s="10">
        <v>11.35</v>
      </c>
      <c r="CL3273" s="10">
        <v>17.03</v>
      </c>
      <c r="CM3273" s="10">
        <v>17.03</v>
      </c>
      <c r="CN3273" t="s">
        <v>137</v>
      </c>
      <c r="CO3273" t="s">
        <v>140</v>
      </c>
      <c r="CP3273" t="s">
        <v>138</v>
      </c>
      <c r="CR3273" t="s">
        <v>117</v>
      </c>
      <c r="CS3273" t="s">
        <v>139</v>
      </c>
      <c r="CT3273" t="s">
        <v>139</v>
      </c>
      <c r="CU3273" t="s">
        <v>139</v>
      </c>
      <c r="CV3273" t="s">
        <v>140</v>
      </c>
      <c r="CW3273" t="s">
        <v>139</v>
      </c>
      <c r="CX3273" t="s">
        <v>140</v>
      </c>
      <c r="CY3273" t="s">
        <v>539</v>
      </c>
      <c r="CZ3273" s="8">
        <v>16705320350</v>
      </c>
      <c r="DA3273" t="s">
        <v>254</v>
      </c>
      <c r="DB3273" t="s">
        <v>140</v>
      </c>
      <c r="DC3273" t="s">
        <v>139</v>
      </c>
      <c r="DD3273" t="s">
        <v>117</v>
      </c>
    </row>
    <row r="3274" spans="1:114" ht="15" customHeight="1" x14ac:dyDescent="0.35">
      <c r="A3274" t="s">
        <v>843</v>
      </c>
      <c r="B3274" t="s">
        <v>166</v>
      </c>
      <c r="C3274" s="1">
        <v>45845</v>
      </c>
      <c r="D3274" s="1">
        <v>45889</v>
      </c>
      <c r="E3274" t="s">
        <v>116</v>
      </c>
      <c r="F3274" s="1">
        <v>46021</v>
      </c>
      <c r="G3274" t="s">
        <v>117</v>
      </c>
      <c r="H3274" t="s">
        <v>117</v>
      </c>
      <c r="I3274" t="s">
        <v>117</v>
      </c>
      <c r="J3274" t="s">
        <v>844</v>
      </c>
      <c r="K3274" t="s">
        <v>845</v>
      </c>
      <c r="L3274" t="s">
        <v>846</v>
      </c>
      <c r="M3274" t="s">
        <v>847</v>
      </c>
      <c r="N3274" t="s">
        <v>136</v>
      </c>
      <c r="O3274" t="s">
        <v>121</v>
      </c>
      <c r="P3274" s="6">
        <v>96950</v>
      </c>
      <c r="Q3274" t="s">
        <v>122</v>
      </c>
      <c r="S3274" s="8">
        <v>16702353313</v>
      </c>
      <c r="U3274" t="s">
        <v>848</v>
      </c>
      <c r="V3274">
        <v>72111</v>
      </c>
      <c r="W3274" t="s">
        <v>124</v>
      </c>
      <c r="Y3274" t="s">
        <v>849</v>
      </c>
      <c r="Z3274" t="s">
        <v>850</v>
      </c>
      <c r="AB3274" t="s">
        <v>474</v>
      </c>
      <c r="AC3274" t="s">
        <v>851</v>
      </c>
      <c r="AD3274" t="s">
        <v>847</v>
      </c>
      <c r="AE3274" t="s">
        <v>136</v>
      </c>
      <c r="AF3274" t="s">
        <v>121</v>
      </c>
      <c r="AG3274" s="6">
        <v>96950</v>
      </c>
      <c r="AH3274" t="s">
        <v>122</v>
      </c>
      <c r="AJ3274" s="8">
        <v>16702353313</v>
      </c>
      <c r="AL3274" t="s">
        <v>852</v>
      </c>
      <c r="BE3274" t="str">
        <f>"37-2012.00"</f>
        <v>37-2012.00</v>
      </c>
      <c r="BF3274" t="s">
        <v>130</v>
      </c>
      <c r="BG3274" t="s">
        <v>853</v>
      </c>
      <c r="BH3274" t="s">
        <v>854</v>
      </c>
      <c r="BI3274">
        <v>3</v>
      </c>
      <c r="BK3274" s="1">
        <v>46023</v>
      </c>
      <c r="BL3274" s="1">
        <v>46387</v>
      </c>
      <c r="BO3274">
        <v>36</v>
      </c>
      <c r="BP3274">
        <v>6</v>
      </c>
      <c r="BQ3274">
        <v>6</v>
      </c>
      <c r="BR3274">
        <v>6</v>
      </c>
      <c r="BS3274">
        <v>0</v>
      </c>
      <c r="BT3274">
        <v>6</v>
      </c>
      <c r="BU3274">
        <v>6</v>
      </c>
      <c r="BV3274">
        <v>6</v>
      </c>
      <c r="BW3274" t="str">
        <f>"8:00 AM"</f>
        <v>8:00 AM</v>
      </c>
      <c r="BX3274" t="str">
        <f>"6:00 PM"</f>
        <v>6:00 PM</v>
      </c>
      <c r="BY3274" t="s">
        <v>133</v>
      </c>
      <c r="BZ3274">
        <v>0</v>
      </c>
      <c r="CA3274">
        <v>3</v>
      </c>
      <c r="CB3274" t="s">
        <v>117</v>
      </c>
      <c r="CD3274" t="s">
        <v>855</v>
      </c>
      <c r="CE3274" t="s">
        <v>856</v>
      </c>
      <c r="CG3274" t="s">
        <v>136</v>
      </c>
      <c r="CH3274" t="s">
        <v>121</v>
      </c>
      <c r="CI3274" s="6">
        <v>96950</v>
      </c>
      <c r="CJ3274" s="10">
        <v>7.77</v>
      </c>
      <c r="CK3274" s="10">
        <v>7.77</v>
      </c>
      <c r="CL3274" s="10">
        <v>0</v>
      </c>
      <c r="CM3274" s="10">
        <v>0</v>
      </c>
      <c r="CN3274" t="s">
        <v>137</v>
      </c>
      <c r="CO3274" t="s">
        <v>133</v>
      </c>
      <c r="CP3274" t="s">
        <v>138</v>
      </c>
      <c r="CR3274" t="s">
        <v>139</v>
      </c>
      <c r="CS3274" t="s">
        <v>139</v>
      </c>
      <c r="CT3274" t="s">
        <v>140</v>
      </c>
      <c r="CU3274" t="s">
        <v>140</v>
      </c>
      <c r="CV3274" t="s">
        <v>140</v>
      </c>
      <c r="CW3274" t="s">
        <v>139</v>
      </c>
      <c r="CX3274" t="s">
        <v>140</v>
      </c>
      <c r="CY3274" t="s">
        <v>133</v>
      </c>
      <c r="CZ3274" s="8">
        <v>16702353313</v>
      </c>
      <c r="DA3274" t="s">
        <v>852</v>
      </c>
      <c r="DB3274" t="s">
        <v>140</v>
      </c>
      <c r="DC3274" t="s">
        <v>139</v>
      </c>
      <c r="DD3274" t="s">
        <v>117</v>
      </c>
      <c r="DE3274" t="s">
        <v>857</v>
      </c>
      <c r="DF3274" t="s">
        <v>858</v>
      </c>
      <c r="DG3274" t="s">
        <v>419</v>
      </c>
      <c r="DH3274" t="s">
        <v>848</v>
      </c>
      <c r="DI3274" t="s">
        <v>844</v>
      </c>
      <c r="DJ3274" t="s">
        <v>852</v>
      </c>
    </row>
    <row r="3275" spans="1:114" ht="15" customHeight="1" x14ac:dyDescent="0.35">
      <c r="A3275" t="s">
        <v>15017</v>
      </c>
      <c r="B3275" t="s">
        <v>115</v>
      </c>
      <c r="C3275" s="1">
        <v>45856</v>
      </c>
      <c r="D3275" s="1">
        <v>45889</v>
      </c>
      <c r="E3275" t="s">
        <v>211</v>
      </c>
      <c r="G3275" t="s">
        <v>117</v>
      </c>
      <c r="H3275" t="s">
        <v>117</v>
      </c>
      <c r="I3275" t="s">
        <v>117</v>
      </c>
      <c r="J3275" t="s">
        <v>230</v>
      </c>
      <c r="K3275" t="s">
        <v>231</v>
      </c>
      <c r="L3275" t="s">
        <v>232</v>
      </c>
      <c r="M3275" t="s">
        <v>136</v>
      </c>
      <c r="N3275" t="s">
        <v>233</v>
      </c>
      <c r="O3275" t="s">
        <v>121</v>
      </c>
      <c r="P3275" s="6">
        <v>96950</v>
      </c>
      <c r="Q3275" t="s">
        <v>122</v>
      </c>
      <c r="S3275" s="8">
        <v>16702331530</v>
      </c>
      <c r="U3275" t="s">
        <v>234</v>
      </c>
      <c r="V3275">
        <v>311811</v>
      </c>
      <c r="W3275" t="s">
        <v>124</v>
      </c>
      <c r="Y3275" t="s">
        <v>235</v>
      </c>
      <c r="Z3275" t="s">
        <v>236</v>
      </c>
      <c r="AB3275" t="s">
        <v>237</v>
      </c>
      <c r="AC3275" t="s">
        <v>15018</v>
      </c>
      <c r="AE3275" t="s">
        <v>136</v>
      </c>
      <c r="AF3275" t="s">
        <v>121</v>
      </c>
      <c r="AG3275" s="6">
        <v>96950</v>
      </c>
      <c r="AH3275" t="s">
        <v>122</v>
      </c>
      <c r="AJ3275" s="8">
        <v>16702331530</v>
      </c>
      <c r="AL3275" t="s">
        <v>238</v>
      </c>
      <c r="BE3275" t="str">
        <f>"51-3011.00"</f>
        <v>51-3011.00</v>
      </c>
      <c r="BF3275" t="s">
        <v>217</v>
      </c>
      <c r="BG3275" t="s">
        <v>8378</v>
      </c>
      <c r="BH3275" t="s">
        <v>219</v>
      </c>
      <c r="BI3275">
        <v>8</v>
      </c>
      <c r="BK3275" s="1">
        <v>45931</v>
      </c>
      <c r="BL3275" s="1">
        <v>46295</v>
      </c>
      <c r="BO3275">
        <v>35</v>
      </c>
      <c r="BP3275">
        <v>7</v>
      </c>
      <c r="BQ3275">
        <v>0</v>
      </c>
      <c r="BR3275">
        <v>7</v>
      </c>
      <c r="BS3275">
        <v>0</v>
      </c>
      <c r="BT3275">
        <v>7</v>
      </c>
      <c r="BU3275">
        <v>7</v>
      </c>
      <c r="BV3275">
        <v>7</v>
      </c>
      <c r="BW3275" t="str">
        <f>"5:30 AM"</f>
        <v>5:30 AM</v>
      </c>
      <c r="BX3275" t="str">
        <f>"1:30 PM"</f>
        <v>1:30 PM</v>
      </c>
      <c r="BY3275" t="s">
        <v>133</v>
      </c>
      <c r="BZ3275">
        <v>0</v>
      </c>
      <c r="CA3275">
        <v>12</v>
      </c>
      <c r="CB3275" t="s">
        <v>117</v>
      </c>
      <c r="CD3275" t="s">
        <v>8379</v>
      </c>
      <c r="CE3275" t="s">
        <v>232</v>
      </c>
      <c r="CF3275" t="s">
        <v>136</v>
      </c>
      <c r="CG3275" t="s">
        <v>233</v>
      </c>
      <c r="CH3275" t="s">
        <v>121</v>
      </c>
      <c r="CI3275" s="6">
        <v>96950</v>
      </c>
      <c r="CJ3275" s="10">
        <v>8.61</v>
      </c>
      <c r="CK3275" s="10">
        <v>8.61</v>
      </c>
      <c r="CL3275" s="10">
        <v>12.92</v>
      </c>
      <c r="CM3275" s="10">
        <v>12.92</v>
      </c>
      <c r="CN3275" t="s">
        <v>137</v>
      </c>
      <c r="CO3275" t="s">
        <v>164</v>
      </c>
      <c r="CP3275" t="s">
        <v>138</v>
      </c>
      <c r="CR3275" t="s">
        <v>117</v>
      </c>
      <c r="CS3275" t="s">
        <v>139</v>
      </c>
      <c r="CT3275" t="s">
        <v>140</v>
      </c>
      <c r="CU3275" t="s">
        <v>139</v>
      </c>
      <c r="CV3275" t="s">
        <v>140</v>
      </c>
      <c r="CW3275" t="s">
        <v>139</v>
      </c>
      <c r="CX3275" t="s">
        <v>140</v>
      </c>
      <c r="CY3275" t="s">
        <v>623</v>
      </c>
      <c r="CZ3275" s="8">
        <v>16702331530</v>
      </c>
      <c r="DA3275" t="s">
        <v>238</v>
      </c>
      <c r="DB3275" t="s">
        <v>244</v>
      </c>
      <c r="DC3275" t="s">
        <v>139</v>
      </c>
      <c r="DD3275" t="s">
        <v>117</v>
      </c>
      <c r="DE3275" t="s">
        <v>235</v>
      </c>
      <c r="DF3275" t="s">
        <v>236</v>
      </c>
      <c r="DH3275" t="s">
        <v>234</v>
      </c>
      <c r="DI3275" t="s">
        <v>230</v>
      </c>
      <c r="DJ3275" t="s">
        <v>238</v>
      </c>
    </row>
    <row r="3276" spans="1:114" ht="15" customHeight="1" x14ac:dyDescent="0.35">
      <c r="A3276" t="s">
        <v>941</v>
      </c>
      <c r="B3276" t="s">
        <v>166</v>
      </c>
      <c r="C3276" s="1">
        <v>45811</v>
      </c>
      <c r="D3276" s="1">
        <v>45890</v>
      </c>
      <c r="E3276" t="s">
        <v>211</v>
      </c>
      <c r="G3276" t="s">
        <v>117</v>
      </c>
      <c r="H3276" t="s">
        <v>117</v>
      </c>
      <c r="I3276" t="s">
        <v>117</v>
      </c>
      <c r="J3276" t="s">
        <v>230</v>
      </c>
      <c r="K3276" t="s">
        <v>231</v>
      </c>
      <c r="L3276" t="s">
        <v>232</v>
      </c>
      <c r="M3276" t="s">
        <v>136</v>
      </c>
      <c r="N3276" t="s">
        <v>233</v>
      </c>
      <c r="O3276" t="s">
        <v>121</v>
      </c>
      <c r="P3276" s="6">
        <v>96950</v>
      </c>
      <c r="Q3276" t="s">
        <v>122</v>
      </c>
      <c r="S3276" s="8">
        <v>16702331530</v>
      </c>
      <c r="U3276" t="s">
        <v>234</v>
      </c>
      <c r="V3276">
        <v>311812</v>
      </c>
      <c r="W3276" t="s">
        <v>124</v>
      </c>
      <c r="Y3276" t="s">
        <v>235</v>
      </c>
      <c r="Z3276" t="s">
        <v>236</v>
      </c>
      <c r="AA3276" t="s">
        <v>164</v>
      </c>
      <c r="AB3276" t="s">
        <v>237</v>
      </c>
      <c r="AC3276" t="s">
        <v>232</v>
      </c>
      <c r="AD3276" t="s">
        <v>136</v>
      </c>
      <c r="AE3276" t="s">
        <v>233</v>
      </c>
      <c r="AF3276" t="s">
        <v>121</v>
      </c>
      <c r="AG3276" s="6">
        <v>96950</v>
      </c>
      <c r="AH3276" t="s">
        <v>122</v>
      </c>
      <c r="AJ3276" s="8">
        <v>16702331530</v>
      </c>
      <c r="AL3276" t="s">
        <v>238</v>
      </c>
      <c r="BE3276" t="str">
        <f>"53-3031.00"</f>
        <v>53-3031.00</v>
      </c>
      <c r="BF3276" t="s">
        <v>406</v>
      </c>
      <c r="BG3276" t="s">
        <v>942</v>
      </c>
      <c r="BH3276" t="s">
        <v>943</v>
      </c>
      <c r="BI3276">
        <v>4</v>
      </c>
      <c r="BK3276" s="1">
        <v>45931</v>
      </c>
      <c r="BL3276" s="1">
        <v>46295</v>
      </c>
      <c r="BO3276">
        <v>36</v>
      </c>
      <c r="BP3276">
        <v>6</v>
      </c>
      <c r="BQ3276">
        <v>6</v>
      </c>
      <c r="BR3276">
        <v>0</v>
      </c>
      <c r="BS3276">
        <v>6</v>
      </c>
      <c r="BT3276">
        <v>6</v>
      </c>
      <c r="BU3276">
        <v>6</v>
      </c>
      <c r="BV3276">
        <v>6</v>
      </c>
      <c r="BW3276" t="str">
        <f>"6:00 AM"</f>
        <v>6:00 AM</v>
      </c>
      <c r="BX3276" t="str">
        <f>"1:00 PM"</f>
        <v>1:00 PM</v>
      </c>
      <c r="BY3276" t="s">
        <v>159</v>
      </c>
      <c r="BZ3276">
        <v>0</v>
      </c>
      <c r="CA3276">
        <v>12</v>
      </c>
      <c r="CB3276" t="s">
        <v>117</v>
      </c>
      <c r="CD3276" t="s">
        <v>944</v>
      </c>
      <c r="CE3276" t="s">
        <v>232</v>
      </c>
      <c r="CF3276" t="s">
        <v>136</v>
      </c>
      <c r="CG3276" t="s">
        <v>233</v>
      </c>
      <c r="CH3276" t="s">
        <v>121</v>
      </c>
      <c r="CI3276" s="6">
        <v>96950</v>
      </c>
      <c r="CJ3276" s="10">
        <v>8.34</v>
      </c>
      <c r="CK3276" s="10">
        <v>8.34</v>
      </c>
      <c r="CL3276" s="10">
        <v>12.51</v>
      </c>
      <c r="CM3276" s="10">
        <v>12.51</v>
      </c>
      <c r="CN3276" t="s">
        <v>137</v>
      </c>
      <c r="CO3276" t="s">
        <v>164</v>
      </c>
      <c r="CP3276" t="s">
        <v>138</v>
      </c>
      <c r="CR3276" t="s">
        <v>117</v>
      </c>
      <c r="CS3276" t="s">
        <v>139</v>
      </c>
      <c r="CT3276" t="s">
        <v>140</v>
      </c>
      <c r="CU3276" t="s">
        <v>139</v>
      </c>
      <c r="CV3276" t="s">
        <v>140</v>
      </c>
      <c r="CW3276" t="s">
        <v>139</v>
      </c>
      <c r="CX3276" t="s">
        <v>140</v>
      </c>
      <c r="CY3276" t="s">
        <v>623</v>
      </c>
      <c r="CZ3276" s="8">
        <v>16702331530</v>
      </c>
      <c r="DA3276" t="s">
        <v>238</v>
      </c>
      <c r="DB3276" t="s">
        <v>244</v>
      </c>
      <c r="DC3276" t="s">
        <v>139</v>
      </c>
      <c r="DD3276" t="s">
        <v>117</v>
      </c>
      <c r="DE3276" t="s">
        <v>235</v>
      </c>
      <c r="DF3276" t="s">
        <v>236</v>
      </c>
      <c r="DH3276" t="s">
        <v>234</v>
      </c>
      <c r="DI3276" t="s">
        <v>230</v>
      </c>
      <c r="DJ3276" t="s">
        <v>238</v>
      </c>
    </row>
    <row r="3277" spans="1:114" ht="15" customHeight="1" x14ac:dyDescent="0.35">
      <c r="A3277" t="s">
        <v>11982</v>
      </c>
      <c r="B3277" t="s">
        <v>144</v>
      </c>
      <c r="C3277" s="1">
        <v>45832</v>
      </c>
      <c r="D3277" s="1">
        <v>45890</v>
      </c>
      <c r="E3277" t="s">
        <v>116</v>
      </c>
      <c r="F3277" s="1">
        <v>45929</v>
      </c>
      <c r="G3277" t="s">
        <v>139</v>
      </c>
      <c r="H3277" t="s">
        <v>117</v>
      </c>
      <c r="I3277" t="s">
        <v>117</v>
      </c>
      <c r="J3277" t="s">
        <v>911</v>
      </c>
      <c r="K3277" t="s">
        <v>912</v>
      </c>
      <c r="L3277" t="s">
        <v>913</v>
      </c>
      <c r="N3277" t="s">
        <v>120</v>
      </c>
      <c r="O3277" t="s">
        <v>121</v>
      </c>
      <c r="P3277" s="6">
        <v>96950</v>
      </c>
      <c r="Q3277" t="s">
        <v>122</v>
      </c>
      <c r="S3277" s="8">
        <v>16704888886</v>
      </c>
      <c r="U3277" t="s">
        <v>914</v>
      </c>
      <c r="V3277">
        <v>445110</v>
      </c>
      <c r="W3277" t="s">
        <v>124</v>
      </c>
      <c r="Y3277" t="s">
        <v>557</v>
      </c>
      <c r="Z3277" t="s">
        <v>915</v>
      </c>
      <c r="AA3277" t="s">
        <v>916</v>
      </c>
      <c r="AB3277" t="s">
        <v>128</v>
      </c>
      <c r="AC3277" t="s">
        <v>913</v>
      </c>
      <c r="AE3277" t="s">
        <v>120</v>
      </c>
      <c r="AF3277" t="s">
        <v>121</v>
      </c>
      <c r="AG3277" s="6">
        <v>96950</v>
      </c>
      <c r="AH3277" t="s">
        <v>122</v>
      </c>
      <c r="AJ3277" s="8">
        <v>16709897688</v>
      </c>
      <c r="AL3277" t="s">
        <v>917</v>
      </c>
      <c r="BE3277" t="str">
        <f>"41-2011.00"</f>
        <v>41-2011.00</v>
      </c>
      <c r="BF3277" t="s">
        <v>918</v>
      </c>
      <c r="BG3277" t="s">
        <v>919</v>
      </c>
      <c r="BH3277" t="s">
        <v>920</v>
      </c>
      <c r="BI3277">
        <v>1</v>
      </c>
      <c r="BJ3277">
        <v>1</v>
      </c>
      <c r="BK3277" s="1">
        <v>45931</v>
      </c>
      <c r="BL3277" s="1">
        <v>46295</v>
      </c>
      <c r="BM3277" s="1">
        <v>45931</v>
      </c>
      <c r="BN3277" s="1">
        <v>46295</v>
      </c>
      <c r="BO3277">
        <v>40</v>
      </c>
      <c r="BP3277">
        <v>7</v>
      </c>
      <c r="BQ3277">
        <v>7</v>
      </c>
      <c r="BR3277">
        <v>7</v>
      </c>
      <c r="BS3277">
        <v>0</v>
      </c>
      <c r="BT3277">
        <v>5</v>
      </c>
      <c r="BU3277">
        <v>7</v>
      </c>
      <c r="BV3277">
        <v>7</v>
      </c>
      <c r="BW3277" t="str">
        <f>"6:30 AM"</f>
        <v>6:30 AM</v>
      </c>
      <c r="BX3277" t="str">
        <f>"1:30 PM"</f>
        <v>1:30 PM</v>
      </c>
      <c r="BY3277" t="s">
        <v>133</v>
      </c>
      <c r="BZ3277">
        <v>0</v>
      </c>
      <c r="CA3277">
        <v>12</v>
      </c>
      <c r="CB3277" t="s">
        <v>117</v>
      </c>
      <c r="CD3277" t="s">
        <v>921</v>
      </c>
      <c r="CE3277" t="s">
        <v>922</v>
      </c>
      <c r="CG3277" t="s">
        <v>120</v>
      </c>
      <c r="CH3277" t="s">
        <v>121</v>
      </c>
      <c r="CI3277" s="6">
        <v>96950</v>
      </c>
      <c r="CJ3277" s="10">
        <v>7.89</v>
      </c>
      <c r="CK3277" s="10">
        <v>7.89</v>
      </c>
      <c r="CL3277" s="10">
        <v>11.84</v>
      </c>
      <c r="CM3277" s="10">
        <v>11.84</v>
      </c>
      <c r="CN3277" t="s">
        <v>137</v>
      </c>
      <c r="CO3277" t="s">
        <v>140</v>
      </c>
      <c r="CP3277" t="s">
        <v>138</v>
      </c>
      <c r="CR3277" t="s">
        <v>117</v>
      </c>
      <c r="CS3277" t="s">
        <v>139</v>
      </c>
      <c r="CT3277" t="s">
        <v>140</v>
      </c>
      <c r="CU3277" t="s">
        <v>139</v>
      </c>
      <c r="CV3277" t="s">
        <v>140</v>
      </c>
      <c r="CW3277" t="s">
        <v>139</v>
      </c>
      <c r="CX3277" t="s">
        <v>139</v>
      </c>
      <c r="CY3277" t="s">
        <v>923</v>
      </c>
      <c r="CZ3277" s="8">
        <v>16704888886</v>
      </c>
      <c r="DA3277" t="s">
        <v>917</v>
      </c>
      <c r="DB3277" t="s">
        <v>140</v>
      </c>
      <c r="DC3277" t="s">
        <v>139</v>
      </c>
      <c r="DD3277" t="s">
        <v>117</v>
      </c>
    </row>
    <row r="3278" spans="1:114" ht="15" customHeight="1" x14ac:dyDescent="0.35">
      <c r="A3278" t="s">
        <v>13631</v>
      </c>
      <c r="B3278" t="s">
        <v>166</v>
      </c>
      <c r="C3278" s="1">
        <v>45837</v>
      </c>
      <c r="D3278" s="1">
        <v>45890</v>
      </c>
      <c r="E3278" t="s">
        <v>116</v>
      </c>
      <c r="F3278" s="1">
        <v>45960</v>
      </c>
      <c r="G3278" t="s">
        <v>117</v>
      </c>
      <c r="H3278" t="s">
        <v>117</v>
      </c>
      <c r="I3278" t="s">
        <v>117</v>
      </c>
      <c r="J3278" t="s">
        <v>1595</v>
      </c>
      <c r="K3278" t="s">
        <v>13632</v>
      </c>
      <c r="L3278" t="s">
        <v>13633</v>
      </c>
      <c r="N3278" t="s">
        <v>136</v>
      </c>
      <c r="O3278" t="s">
        <v>121</v>
      </c>
      <c r="P3278" s="6">
        <v>96950</v>
      </c>
      <c r="Q3278" t="s">
        <v>122</v>
      </c>
      <c r="R3278" t="s">
        <v>393</v>
      </c>
      <c r="S3278" s="8">
        <v>16709899218</v>
      </c>
      <c r="U3278" t="s">
        <v>1597</v>
      </c>
      <c r="V3278">
        <v>56172</v>
      </c>
      <c r="W3278" t="s">
        <v>150</v>
      </c>
      <c r="X3278" t="s">
        <v>139</v>
      </c>
      <c r="Y3278" t="s">
        <v>1598</v>
      </c>
      <c r="Z3278" t="s">
        <v>1599</v>
      </c>
      <c r="AA3278" t="s">
        <v>1600</v>
      </c>
      <c r="AB3278" t="s">
        <v>2539</v>
      </c>
      <c r="AC3278" t="s">
        <v>13633</v>
      </c>
      <c r="AE3278" t="s">
        <v>136</v>
      </c>
      <c r="AF3278" t="s">
        <v>121</v>
      </c>
      <c r="AG3278" s="6">
        <v>96950</v>
      </c>
      <c r="AH3278" t="s">
        <v>122</v>
      </c>
      <c r="AI3278" t="s">
        <v>7246</v>
      </c>
      <c r="AJ3278" s="8">
        <v>16709899218</v>
      </c>
      <c r="AL3278" t="s">
        <v>1604</v>
      </c>
      <c r="BE3278" t="str">
        <f>"37-2011.00"</f>
        <v>37-2011.00</v>
      </c>
      <c r="BF3278" t="s">
        <v>701</v>
      </c>
      <c r="BG3278" t="s">
        <v>13634</v>
      </c>
      <c r="BH3278" t="s">
        <v>703</v>
      </c>
      <c r="BI3278">
        <v>4</v>
      </c>
      <c r="BK3278" s="1">
        <v>45962</v>
      </c>
      <c r="BL3278" s="1">
        <v>46326</v>
      </c>
      <c r="BO3278">
        <v>35</v>
      </c>
      <c r="BP3278">
        <v>0</v>
      </c>
      <c r="BQ3278">
        <v>7</v>
      </c>
      <c r="BR3278">
        <v>7</v>
      </c>
      <c r="BS3278">
        <v>7</v>
      </c>
      <c r="BT3278">
        <v>7</v>
      </c>
      <c r="BU3278">
        <v>7</v>
      </c>
      <c r="BV3278">
        <v>0</v>
      </c>
      <c r="BW3278" t="str">
        <f>"8:00 AM"</f>
        <v>8:00 AM</v>
      </c>
      <c r="BX3278" t="str">
        <f>"4:00 PM"</f>
        <v>4:00 PM</v>
      </c>
      <c r="BY3278" t="s">
        <v>133</v>
      </c>
      <c r="BZ3278">
        <v>0</v>
      </c>
      <c r="CA3278">
        <v>12</v>
      </c>
      <c r="CB3278" t="s">
        <v>117</v>
      </c>
      <c r="CD3278" t="s">
        <v>13635</v>
      </c>
      <c r="CE3278" t="s">
        <v>13633</v>
      </c>
      <c r="CG3278" t="s">
        <v>136</v>
      </c>
      <c r="CH3278" t="s">
        <v>121</v>
      </c>
      <c r="CI3278" s="6">
        <v>96950</v>
      </c>
      <c r="CJ3278" s="10">
        <v>8.2899999999999991</v>
      </c>
      <c r="CK3278" s="10">
        <v>8.2899999999999991</v>
      </c>
      <c r="CL3278" s="10">
        <v>12.43</v>
      </c>
      <c r="CM3278" s="10">
        <v>12.43</v>
      </c>
      <c r="CN3278" t="s">
        <v>137</v>
      </c>
      <c r="CO3278" t="s">
        <v>140</v>
      </c>
      <c r="CP3278" t="s">
        <v>138</v>
      </c>
      <c r="CR3278" t="s">
        <v>117</v>
      </c>
      <c r="CS3278" t="s">
        <v>139</v>
      </c>
      <c r="CT3278" t="s">
        <v>139</v>
      </c>
      <c r="CU3278" t="s">
        <v>139</v>
      </c>
      <c r="CV3278" t="s">
        <v>140</v>
      </c>
      <c r="CW3278" t="s">
        <v>139</v>
      </c>
      <c r="CX3278" t="s">
        <v>139</v>
      </c>
      <c r="CY3278" t="s">
        <v>5874</v>
      </c>
      <c r="CZ3278" s="8">
        <v>16709899218</v>
      </c>
      <c r="DA3278" t="s">
        <v>1604</v>
      </c>
      <c r="DB3278" t="s">
        <v>140</v>
      </c>
      <c r="DC3278" t="s">
        <v>139</v>
      </c>
      <c r="DD3278" t="s">
        <v>139</v>
      </c>
      <c r="DE3278" t="s">
        <v>9702</v>
      </c>
      <c r="DF3278" t="s">
        <v>9703</v>
      </c>
      <c r="DG3278" t="s">
        <v>535</v>
      </c>
      <c r="DH3278" t="s">
        <v>1597</v>
      </c>
      <c r="DI3278" t="s">
        <v>9700</v>
      </c>
      <c r="DJ3278" t="s">
        <v>1604</v>
      </c>
    </row>
    <row r="3279" spans="1:114" ht="15" customHeight="1" x14ac:dyDescent="0.35">
      <c r="A3279" t="s">
        <v>9976</v>
      </c>
      <c r="B3279" t="s">
        <v>144</v>
      </c>
      <c r="C3279" s="1">
        <v>45837</v>
      </c>
      <c r="D3279" s="1">
        <v>45890</v>
      </c>
      <c r="E3279" t="s">
        <v>116</v>
      </c>
      <c r="F3279" s="1">
        <v>45882</v>
      </c>
      <c r="G3279" t="s">
        <v>117</v>
      </c>
      <c r="H3279" t="s">
        <v>117</v>
      </c>
      <c r="I3279" t="s">
        <v>117</v>
      </c>
      <c r="J3279" t="s">
        <v>1435</v>
      </c>
      <c r="L3279" t="s">
        <v>1436</v>
      </c>
      <c r="M3279" t="s">
        <v>1437</v>
      </c>
      <c r="N3279" t="s">
        <v>136</v>
      </c>
      <c r="O3279" t="s">
        <v>121</v>
      </c>
      <c r="P3279" s="6">
        <v>96950</v>
      </c>
      <c r="Q3279" t="s">
        <v>122</v>
      </c>
      <c r="S3279" s="8">
        <v>16702350561</v>
      </c>
      <c r="T3279">
        <v>131</v>
      </c>
      <c r="U3279" t="s">
        <v>1438</v>
      </c>
      <c r="V3279">
        <v>531110</v>
      </c>
      <c r="W3279" t="s">
        <v>124</v>
      </c>
      <c r="Y3279" t="s">
        <v>1439</v>
      </c>
      <c r="Z3279" t="s">
        <v>1440</v>
      </c>
      <c r="AA3279" t="s">
        <v>827</v>
      </c>
      <c r="AB3279" t="s">
        <v>474</v>
      </c>
      <c r="AC3279" t="s">
        <v>1436</v>
      </c>
      <c r="AD3279" t="s">
        <v>1437</v>
      </c>
      <c r="AE3279" t="s">
        <v>136</v>
      </c>
      <c r="AF3279" t="s">
        <v>121</v>
      </c>
      <c r="AG3279" s="6">
        <v>96950</v>
      </c>
      <c r="AH3279" t="s">
        <v>122</v>
      </c>
      <c r="AJ3279" s="8">
        <v>16702350561</v>
      </c>
      <c r="AK3279">
        <v>131</v>
      </c>
      <c r="AL3279" t="s">
        <v>1441</v>
      </c>
      <c r="BE3279" t="str">
        <f>"49-9071.00"</f>
        <v>49-9071.00</v>
      </c>
      <c r="BF3279" t="s">
        <v>156</v>
      </c>
      <c r="BG3279" t="s">
        <v>8741</v>
      </c>
      <c r="BH3279" t="s">
        <v>1750</v>
      </c>
      <c r="BI3279">
        <v>1</v>
      </c>
      <c r="BJ3279">
        <v>1</v>
      </c>
      <c r="BK3279" s="1">
        <v>45884</v>
      </c>
      <c r="BL3279" s="1">
        <v>46248</v>
      </c>
      <c r="BM3279" s="1">
        <v>45890</v>
      </c>
      <c r="BN3279" s="1">
        <v>46248</v>
      </c>
      <c r="BO3279">
        <v>35</v>
      </c>
      <c r="BP3279">
        <v>0</v>
      </c>
      <c r="BQ3279">
        <v>7</v>
      </c>
      <c r="BR3279">
        <v>7</v>
      </c>
      <c r="BS3279">
        <v>7</v>
      </c>
      <c r="BT3279">
        <v>7</v>
      </c>
      <c r="BU3279">
        <v>7</v>
      </c>
      <c r="BV3279">
        <v>0</v>
      </c>
      <c r="BW3279" t="str">
        <f>"8:00 AM"</f>
        <v>8:00 AM</v>
      </c>
      <c r="BX3279" t="str">
        <f>"5:00 PM"</f>
        <v>5:00 PM</v>
      </c>
      <c r="BY3279" t="s">
        <v>159</v>
      </c>
      <c r="BZ3279">
        <v>0</v>
      </c>
      <c r="CA3279">
        <v>24</v>
      </c>
      <c r="CB3279" t="s">
        <v>117</v>
      </c>
      <c r="CD3279" s="2" t="s">
        <v>9977</v>
      </c>
      <c r="CE3279" t="s">
        <v>1445</v>
      </c>
      <c r="CF3279" t="s">
        <v>1437</v>
      </c>
      <c r="CG3279" t="s">
        <v>136</v>
      </c>
      <c r="CH3279" t="s">
        <v>121</v>
      </c>
      <c r="CI3279" s="6">
        <v>96950</v>
      </c>
      <c r="CJ3279" s="10">
        <v>9.75</v>
      </c>
      <c r="CK3279" s="10">
        <v>9.75</v>
      </c>
      <c r="CL3279" s="10">
        <v>14.63</v>
      </c>
      <c r="CM3279" s="10">
        <v>14.63</v>
      </c>
      <c r="CN3279" t="s">
        <v>137</v>
      </c>
      <c r="CO3279" t="s">
        <v>1446</v>
      </c>
      <c r="CP3279" t="s">
        <v>138</v>
      </c>
      <c r="CR3279" t="s">
        <v>139</v>
      </c>
      <c r="CS3279" t="s">
        <v>139</v>
      </c>
      <c r="CT3279" t="s">
        <v>140</v>
      </c>
      <c r="CU3279" t="s">
        <v>139</v>
      </c>
      <c r="CV3279" t="s">
        <v>140</v>
      </c>
      <c r="CW3279" t="s">
        <v>139</v>
      </c>
      <c r="CX3279" t="s">
        <v>140</v>
      </c>
      <c r="CY3279" t="s">
        <v>1447</v>
      </c>
      <c r="CZ3279" s="8">
        <v>16702350561</v>
      </c>
      <c r="DA3279" t="s">
        <v>1441</v>
      </c>
      <c r="DB3279" t="s">
        <v>142</v>
      </c>
      <c r="DC3279" t="s">
        <v>139</v>
      </c>
      <c r="DD3279" t="s">
        <v>117</v>
      </c>
    </row>
    <row r="3280" spans="1:114" ht="15" customHeight="1" x14ac:dyDescent="0.35">
      <c r="A3280" t="s">
        <v>871</v>
      </c>
      <c r="B3280" t="s">
        <v>144</v>
      </c>
      <c r="C3280" s="1">
        <v>45837</v>
      </c>
      <c r="D3280" s="1">
        <v>45890</v>
      </c>
      <c r="E3280" t="s">
        <v>116</v>
      </c>
      <c r="F3280" s="1">
        <v>45929</v>
      </c>
      <c r="G3280" t="s">
        <v>139</v>
      </c>
      <c r="H3280" t="s">
        <v>117</v>
      </c>
      <c r="I3280" t="s">
        <v>117</v>
      </c>
      <c r="J3280" t="s">
        <v>872</v>
      </c>
      <c r="K3280" t="s">
        <v>873</v>
      </c>
      <c r="L3280" t="s">
        <v>874</v>
      </c>
      <c r="M3280" t="s">
        <v>875</v>
      </c>
      <c r="N3280" t="s">
        <v>136</v>
      </c>
      <c r="O3280" t="s">
        <v>121</v>
      </c>
      <c r="P3280" s="6">
        <v>96950</v>
      </c>
      <c r="Q3280" t="s">
        <v>122</v>
      </c>
      <c r="S3280" s="8">
        <v>16702878866</v>
      </c>
      <c r="U3280" t="s">
        <v>876</v>
      </c>
      <c r="V3280">
        <v>72111</v>
      </c>
      <c r="W3280" t="s">
        <v>124</v>
      </c>
      <c r="Y3280" t="s">
        <v>877</v>
      </c>
      <c r="Z3280" t="s">
        <v>878</v>
      </c>
      <c r="AB3280" t="s">
        <v>879</v>
      </c>
      <c r="AC3280" t="s">
        <v>880</v>
      </c>
      <c r="AE3280" t="s">
        <v>496</v>
      </c>
      <c r="AF3280" t="s">
        <v>121</v>
      </c>
      <c r="AG3280" s="6">
        <v>96950</v>
      </c>
      <c r="AH3280" t="s">
        <v>122</v>
      </c>
      <c r="AJ3280" s="8">
        <v>16702878866</v>
      </c>
      <c r="AL3280" t="s">
        <v>881</v>
      </c>
      <c r="BE3280" t="str">
        <f>"49-9071.00"</f>
        <v>49-9071.00</v>
      </c>
      <c r="BF3280" t="s">
        <v>156</v>
      </c>
      <c r="BG3280" t="s">
        <v>882</v>
      </c>
      <c r="BH3280" t="s">
        <v>883</v>
      </c>
      <c r="BI3280">
        <v>2</v>
      </c>
      <c r="BJ3280">
        <v>2</v>
      </c>
      <c r="BK3280" s="1">
        <v>45931</v>
      </c>
      <c r="BL3280" s="1">
        <v>47026</v>
      </c>
      <c r="BM3280" s="1">
        <v>45931</v>
      </c>
      <c r="BN3280" s="1">
        <v>47026</v>
      </c>
      <c r="BO3280">
        <v>40</v>
      </c>
      <c r="BP3280">
        <v>0</v>
      </c>
      <c r="BQ3280">
        <v>8</v>
      </c>
      <c r="BR3280">
        <v>8</v>
      </c>
      <c r="BS3280">
        <v>8</v>
      </c>
      <c r="BT3280">
        <v>8</v>
      </c>
      <c r="BU3280">
        <v>8</v>
      </c>
      <c r="BV3280">
        <v>0</v>
      </c>
      <c r="BW3280" t="str">
        <f>"8:00 AM"</f>
        <v>8:00 AM</v>
      </c>
      <c r="BX3280" t="str">
        <f>"5:00 PM"</f>
        <v>5:00 PM</v>
      </c>
      <c r="BY3280" t="s">
        <v>159</v>
      </c>
      <c r="BZ3280">
        <v>0</v>
      </c>
      <c r="CA3280">
        <v>12</v>
      </c>
      <c r="CB3280" t="s">
        <v>117</v>
      </c>
      <c r="CD3280" t="s">
        <v>884</v>
      </c>
      <c r="CE3280" t="s">
        <v>885</v>
      </c>
      <c r="CG3280" t="s">
        <v>496</v>
      </c>
      <c r="CH3280" t="s">
        <v>121</v>
      </c>
      <c r="CI3280" s="6">
        <v>96950</v>
      </c>
      <c r="CJ3280" s="10">
        <v>9.75</v>
      </c>
      <c r="CK3280" s="10">
        <v>11</v>
      </c>
      <c r="CL3280" s="10">
        <v>14.63</v>
      </c>
      <c r="CM3280" s="10">
        <v>16.5</v>
      </c>
      <c r="CN3280" t="s">
        <v>137</v>
      </c>
      <c r="CO3280" t="s">
        <v>162</v>
      </c>
      <c r="CP3280" t="s">
        <v>138</v>
      </c>
      <c r="CR3280" t="s">
        <v>117</v>
      </c>
      <c r="CS3280" t="s">
        <v>139</v>
      </c>
      <c r="CT3280" t="s">
        <v>140</v>
      </c>
      <c r="CU3280" t="s">
        <v>139</v>
      </c>
      <c r="CV3280" t="s">
        <v>140</v>
      </c>
      <c r="CW3280" t="s">
        <v>139</v>
      </c>
      <c r="CX3280" t="s">
        <v>140</v>
      </c>
      <c r="CY3280" t="s">
        <v>886</v>
      </c>
      <c r="CZ3280" s="8">
        <v>16702348866</v>
      </c>
      <c r="DA3280" t="s">
        <v>881</v>
      </c>
      <c r="DB3280" t="s">
        <v>164</v>
      </c>
      <c r="DC3280" t="s">
        <v>139</v>
      </c>
      <c r="DD3280" t="s">
        <v>117</v>
      </c>
    </row>
    <row r="3281" spans="1:114" ht="15" customHeight="1" x14ac:dyDescent="0.35">
      <c r="A3281" t="s">
        <v>7855</v>
      </c>
      <c r="B3281" t="s">
        <v>144</v>
      </c>
      <c r="C3281" s="1">
        <v>45837</v>
      </c>
      <c r="D3281" s="1">
        <v>45890</v>
      </c>
      <c r="E3281" t="s">
        <v>211</v>
      </c>
      <c r="G3281" t="s">
        <v>117</v>
      </c>
      <c r="H3281" t="s">
        <v>117</v>
      </c>
      <c r="I3281" t="s">
        <v>117</v>
      </c>
      <c r="J3281" t="s">
        <v>779</v>
      </c>
      <c r="K3281" t="s">
        <v>780</v>
      </c>
      <c r="L3281" t="s">
        <v>781</v>
      </c>
      <c r="M3281" t="s">
        <v>782</v>
      </c>
      <c r="N3281" t="s">
        <v>136</v>
      </c>
      <c r="O3281" t="s">
        <v>121</v>
      </c>
      <c r="P3281" s="6">
        <v>96950</v>
      </c>
      <c r="Q3281" t="s">
        <v>122</v>
      </c>
      <c r="S3281" s="8">
        <v>16702336284</v>
      </c>
      <c r="U3281" t="s">
        <v>783</v>
      </c>
      <c r="V3281">
        <v>722511</v>
      </c>
      <c r="W3281" t="s">
        <v>124</v>
      </c>
      <c r="Y3281" t="s">
        <v>784</v>
      </c>
      <c r="Z3281" t="s">
        <v>785</v>
      </c>
      <c r="AA3281" t="s">
        <v>784</v>
      </c>
      <c r="AB3281" t="s">
        <v>205</v>
      </c>
      <c r="AC3281" t="s">
        <v>781</v>
      </c>
      <c r="AD3281" t="s">
        <v>782</v>
      </c>
      <c r="AE3281" t="s">
        <v>136</v>
      </c>
      <c r="AF3281" t="s">
        <v>121</v>
      </c>
      <c r="AG3281" s="6">
        <v>96950</v>
      </c>
      <c r="AH3281" t="s">
        <v>122</v>
      </c>
      <c r="AJ3281" s="8">
        <v>16702336284</v>
      </c>
      <c r="AL3281" t="s">
        <v>787</v>
      </c>
      <c r="BE3281" t="str">
        <f>"35-2014.00"</f>
        <v>35-2014.00</v>
      </c>
      <c r="BF3281" t="s">
        <v>191</v>
      </c>
      <c r="BG3281" t="s">
        <v>7738</v>
      </c>
      <c r="BH3281" t="s">
        <v>313</v>
      </c>
      <c r="BI3281">
        <v>3</v>
      </c>
      <c r="BJ3281">
        <v>3</v>
      </c>
      <c r="BK3281" s="1">
        <v>45931</v>
      </c>
      <c r="BL3281" s="1">
        <v>46295</v>
      </c>
      <c r="BM3281" s="1">
        <v>45931</v>
      </c>
      <c r="BN3281" s="1">
        <v>46295</v>
      </c>
      <c r="BO3281">
        <v>35</v>
      </c>
      <c r="BP3281">
        <v>7</v>
      </c>
      <c r="BQ3281">
        <v>0</v>
      </c>
      <c r="BR3281">
        <v>7</v>
      </c>
      <c r="BS3281">
        <v>7</v>
      </c>
      <c r="BT3281">
        <v>0</v>
      </c>
      <c r="BU3281">
        <v>7</v>
      </c>
      <c r="BV3281">
        <v>7</v>
      </c>
      <c r="BW3281" t="str">
        <f>"5:00 AM"</f>
        <v>5:00 AM</v>
      </c>
      <c r="BX3281" t="str">
        <f>"12:00 PM"</f>
        <v>12:00 PM</v>
      </c>
      <c r="BY3281" t="s">
        <v>133</v>
      </c>
      <c r="BZ3281">
        <v>0</v>
      </c>
      <c r="CA3281">
        <v>12</v>
      </c>
      <c r="CB3281" t="s">
        <v>117</v>
      </c>
      <c r="CD3281" s="2" t="s">
        <v>7739</v>
      </c>
      <c r="CE3281" t="s">
        <v>781</v>
      </c>
      <c r="CF3281" t="s">
        <v>782</v>
      </c>
      <c r="CG3281" t="s">
        <v>136</v>
      </c>
      <c r="CH3281" t="s">
        <v>121</v>
      </c>
      <c r="CI3281" s="6">
        <v>96950</v>
      </c>
      <c r="CJ3281" s="10">
        <v>8.83</v>
      </c>
      <c r="CK3281" s="10">
        <v>8.83</v>
      </c>
      <c r="CL3281" s="10">
        <v>13.25</v>
      </c>
      <c r="CM3281" s="10">
        <v>13.25</v>
      </c>
      <c r="CN3281" t="s">
        <v>137</v>
      </c>
      <c r="CO3281" t="s">
        <v>133</v>
      </c>
      <c r="CP3281" t="s">
        <v>138</v>
      </c>
      <c r="CR3281" t="s">
        <v>117</v>
      </c>
      <c r="CS3281" t="s">
        <v>139</v>
      </c>
      <c r="CT3281" t="s">
        <v>140</v>
      </c>
      <c r="CU3281" t="s">
        <v>139</v>
      </c>
      <c r="CV3281" t="s">
        <v>140</v>
      </c>
      <c r="CW3281" t="s">
        <v>139</v>
      </c>
      <c r="CX3281" t="s">
        <v>139</v>
      </c>
      <c r="CY3281" t="s">
        <v>7856</v>
      </c>
      <c r="CZ3281" s="8">
        <v>16702336284</v>
      </c>
      <c r="DA3281" t="s">
        <v>787</v>
      </c>
      <c r="DB3281" t="s">
        <v>164</v>
      </c>
      <c r="DC3281" t="s">
        <v>139</v>
      </c>
      <c r="DD3281" t="s">
        <v>117</v>
      </c>
    </row>
    <row r="3282" spans="1:114" ht="15" customHeight="1" x14ac:dyDescent="0.35">
      <c r="A3282" t="s">
        <v>805</v>
      </c>
      <c r="B3282" t="s">
        <v>166</v>
      </c>
      <c r="C3282" s="1">
        <v>45838</v>
      </c>
      <c r="D3282" s="1">
        <v>45890</v>
      </c>
      <c r="E3282" t="s">
        <v>211</v>
      </c>
      <c r="G3282" t="s">
        <v>117</v>
      </c>
      <c r="H3282" t="s">
        <v>117</v>
      </c>
      <c r="I3282" t="s">
        <v>117</v>
      </c>
      <c r="J3282" t="s">
        <v>806</v>
      </c>
      <c r="K3282" t="s">
        <v>140</v>
      </c>
      <c r="L3282" t="s">
        <v>807</v>
      </c>
      <c r="M3282" t="s">
        <v>808</v>
      </c>
      <c r="N3282" t="s">
        <v>120</v>
      </c>
      <c r="O3282" t="s">
        <v>121</v>
      </c>
      <c r="P3282" s="6">
        <v>96950</v>
      </c>
      <c r="Q3282" t="s">
        <v>122</v>
      </c>
      <c r="S3282" s="8">
        <v>16702351980</v>
      </c>
      <c r="U3282" t="s">
        <v>809</v>
      </c>
      <c r="V3282">
        <v>561320</v>
      </c>
      <c r="W3282" t="s">
        <v>150</v>
      </c>
      <c r="X3282" t="s">
        <v>139</v>
      </c>
      <c r="Y3282" t="s">
        <v>810</v>
      </c>
      <c r="Z3282" t="s">
        <v>811</v>
      </c>
      <c r="AA3282" t="s">
        <v>812</v>
      </c>
      <c r="AB3282" t="s">
        <v>205</v>
      </c>
      <c r="AC3282" t="s">
        <v>813</v>
      </c>
      <c r="AD3282" t="s">
        <v>814</v>
      </c>
      <c r="AE3282" t="s">
        <v>120</v>
      </c>
      <c r="AF3282" t="s">
        <v>121</v>
      </c>
      <c r="AG3282" s="6">
        <v>96950</v>
      </c>
      <c r="AH3282" t="s">
        <v>122</v>
      </c>
      <c r="AJ3282" s="8">
        <v>16702351980</v>
      </c>
      <c r="AL3282" t="s">
        <v>815</v>
      </c>
      <c r="BE3282" t="str">
        <f>"37-2011.00"</f>
        <v>37-2011.00</v>
      </c>
      <c r="BF3282" t="s">
        <v>701</v>
      </c>
      <c r="BG3282" t="s">
        <v>816</v>
      </c>
      <c r="BH3282" t="s">
        <v>817</v>
      </c>
      <c r="BI3282">
        <v>10</v>
      </c>
      <c r="BK3282" s="1">
        <v>45931</v>
      </c>
      <c r="BL3282" s="1">
        <v>46295</v>
      </c>
      <c r="BO3282">
        <v>43</v>
      </c>
      <c r="BP3282">
        <v>0</v>
      </c>
      <c r="BQ3282">
        <v>7</v>
      </c>
      <c r="BR3282">
        <v>7</v>
      </c>
      <c r="BS3282">
        <v>7</v>
      </c>
      <c r="BT3282">
        <v>7</v>
      </c>
      <c r="BU3282">
        <v>7</v>
      </c>
      <c r="BV3282">
        <v>8</v>
      </c>
      <c r="BW3282" t="str">
        <f>"8:00 AM"</f>
        <v>8:00 AM</v>
      </c>
      <c r="BX3282" t="str">
        <f>"4:00 PM"</f>
        <v>4:00 PM</v>
      </c>
      <c r="BY3282" t="s">
        <v>133</v>
      </c>
      <c r="BZ3282">
        <v>0</v>
      </c>
      <c r="CA3282">
        <v>12</v>
      </c>
      <c r="CB3282" t="s">
        <v>117</v>
      </c>
      <c r="CD3282" s="2" t="s">
        <v>818</v>
      </c>
      <c r="CE3282" t="s">
        <v>819</v>
      </c>
      <c r="CF3282" t="s">
        <v>820</v>
      </c>
      <c r="CG3282" t="s">
        <v>120</v>
      </c>
      <c r="CH3282" t="s">
        <v>121</v>
      </c>
      <c r="CI3282" s="6">
        <v>96950</v>
      </c>
      <c r="CJ3282" s="10">
        <v>8.2899999999999991</v>
      </c>
      <c r="CK3282" s="10">
        <v>8.2899999999999991</v>
      </c>
      <c r="CL3282" s="10">
        <v>12.44</v>
      </c>
      <c r="CM3282" s="10">
        <v>12.44</v>
      </c>
      <c r="CN3282" t="s">
        <v>137</v>
      </c>
      <c r="CO3282" t="s">
        <v>821</v>
      </c>
      <c r="CP3282" t="s">
        <v>138</v>
      </c>
      <c r="CR3282" t="s">
        <v>117</v>
      </c>
      <c r="CS3282" t="s">
        <v>139</v>
      </c>
      <c r="CT3282" t="s">
        <v>140</v>
      </c>
      <c r="CU3282" t="s">
        <v>139</v>
      </c>
      <c r="CV3282" t="s">
        <v>140</v>
      </c>
      <c r="CW3282" t="s">
        <v>139</v>
      </c>
      <c r="CX3282" t="s">
        <v>140</v>
      </c>
      <c r="CY3282" t="s">
        <v>822</v>
      </c>
      <c r="CZ3282" s="8">
        <v>16702351980</v>
      </c>
      <c r="DA3282" t="s">
        <v>815</v>
      </c>
      <c r="DB3282" t="s">
        <v>140</v>
      </c>
      <c r="DC3282" t="s">
        <v>139</v>
      </c>
      <c r="DD3282" t="s">
        <v>139</v>
      </c>
    </row>
    <row r="3283" spans="1:114" ht="15" customHeight="1" x14ac:dyDescent="0.35">
      <c r="A3283" t="s">
        <v>16297</v>
      </c>
      <c r="B3283" t="s">
        <v>144</v>
      </c>
      <c r="C3283" s="1">
        <v>45840</v>
      </c>
      <c r="D3283" s="1">
        <v>45890</v>
      </c>
      <c r="E3283" t="s">
        <v>211</v>
      </c>
      <c r="G3283" t="s">
        <v>139</v>
      </c>
      <c r="H3283" t="s">
        <v>117</v>
      </c>
      <c r="I3283" t="s">
        <v>117</v>
      </c>
      <c r="J3283" t="s">
        <v>246</v>
      </c>
      <c r="K3283" t="s">
        <v>246</v>
      </c>
      <c r="L3283" t="s">
        <v>247</v>
      </c>
      <c r="N3283" t="s">
        <v>248</v>
      </c>
      <c r="O3283" t="s">
        <v>121</v>
      </c>
      <c r="P3283" s="6">
        <v>96951</v>
      </c>
      <c r="Q3283" t="s">
        <v>122</v>
      </c>
      <c r="S3283" s="8">
        <v>16705320350</v>
      </c>
      <c r="U3283" t="s">
        <v>249</v>
      </c>
      <c r="V3283">
        <v>445110</v>
      </c>
      <c r="W3283" t="s">
        <v>124</v>
      </c>
      <c r="Y3283" t="s">
        <v>250</v>
      </c>
      <c r="Z3283" t="s">
        <v>251</v>
      </c>
      <c r="AA3283" t="s">
        <v>252</v>
      </c>
      <c r="AB3283" t="s">
        <v>128</v>
      </c>
      <c r="AC3283" t="s">
        <v>247</v>
      </c>
      <c r="AE3283" t="s">
        <v>248</v>
      </c>
      <c r="AF3283" t="s">
        <v>121</v>
      </c>
      <c r="AG3283" s="6">
        <v>96951</v>
      </c>
      <c r="AH3283" t="s">
        <v>122</v>
      </c>
      <c r="AJ3283" s="8">
        <v>16705320350</v>
      </c>
      <c r="AL3283" t="s">
        <v>254</v>
      </c>
      <c r="BE3283" t="str">
        <f>"53-3031.00"</f>
        <v>53-3031.00</v>
      </c>
      <c r="BF3283" t="s">
        <v>406</v>
      </c>
      <c r="BG3283" t="s">
        <v>4453</v>
      </c>
      <c r="BH3283" t="s">
        <v>4454</v>
      </c>
      <c r="BI3283">
        <v>1</v>
      </c>
      <c r="BJ3283">
        <v>1</v>
      </c>
      <c r="BK3283" s="1">
        <v>45931</v>
      </c>
      <c r="BL3283" s="1">
        <v>47026</v>
      </c>
      <c r="BM3283" s="1">
        <v>45931</v>
      </c>
      <c r="BN3283" s="1">
        <v>47026</v>
      </c>
      <c r="BO3283">
        <v>40</v>
      </c>
      <c r="BP3283">
        <v>0</v>
      </c>
      <c r="BQ3283">
        <v>7</v>
      </c>
      <c r="BR3283">
        <v>7</v>
      </c>
      <c r="BS3283">
        <v>7</v>
      </c>
      <c r="BT3283">
        <v>7</v>
      </c>
      <c r="BU3283">
        <v>7</v>
      </c>
      <c r="BV3283">
        <v>5</v>
      </c>
      <c r="BW3283" t="str">
        <f>"8:00 AM"</f>
        <v>8:00 AM</v>
      </c>
      <c r="BX3283" t="str">
        <f>"4:00 PM"</f>
        <v>4:00 PM</v>
      </c>
      <c r="BY3283" t="s">
        <v>159</v>
      </c>
      <c r="BZ3283">
        <v>0</v>
      </c>
      <c r="CA3283">
        <v>12</v>
      </c>
      <c r="CB3283" t="s">
        <v>117</v>
      </c>
      <c r="CD3283" t="s">
        <v>13512</v>
      </c>
      <c r="CE3283" t="s">
        <v>259</v>
      </c>
      <c r="CG3283" t="s">
        <v>248</v>
      </c>
      <c r="CH3283" t="s">
        <v>121</v>
      </c>
      <c r="CI3283" s="6">
        <v>96951</v>
      </c>
      <c r="CJ3283" s="10">
        <v>8.34</v>
      </c>
      <c r="CK3283" s="10">
        <v>8.34</v>
      </c>
      <c r="CL3283" s="10">
        <v>12.51</v>
      </c>
      <c r="CM3283" s="10">
        <v>12.51</v>
      </c>
      <c r="CN3283" t="s">
        <v>137</v>
      </c>
      <c r="CO3283" t="s">
        <v>140</v>
      </c>
      <c r="CP3283" t="s">
        <v>138</v>
      </c>
      <c r="CR3283" t="s">
        <v>117</v>
      </c>
      <c r="CS3283" t="s">
        <v>139</v>
      </c>
      <c r="CT3283" t="s">
        <v>139</v>
      </c>
      <c r="CU3283" t="s">
        <v>139</v>
      </c>
      <c r="CV3283" t="s">
        <v>140</v>
      </c>
      <c r="CW3283" t="s">
        <v>139</v>
      </c>
      <c r="CX3283" t="s">
        <v>140</v>
      </c>
      <c r="CY3283" t="s">
        <v>539</v>
      </c>
      <c r="CZ3283" s="8">
        <v>16705320350</v>
      </c>
      <c r="DA3283" t="s">
        <v>254</v>
      </c>
      <c r="DB3283" t="s">
        <v>140</v>
      </c>
      <c r="DC3283" t="s">
        <v>139</v>
      </c>
      <c r="DD3283" t="s">
        <v>117</v>
      </c>
    </row>
    <row r="3284" spans="1:114" ht="15" customHeight="1" x14ac:dyDescent="0.35">
      <c r="A3284" t="s">
        <v>5086</v>
      </c>
      <c r="B3284" t="s">
        <v>144</v>
      </c>
      <c r="C3284" s="1">
        <v>45840</v>
      </c>
      <c r="D3284" s="1">
        <v>45890</v>
      </c>
      <c r="E3284" t="s">
        <v>211</v>
      </c>
      <c r="G3284" t="s">
        <v>139</v>
      </c>
      <c r="H3284" t="s">
        <v>117</v>
      </c>
      <c r="I3284" t="s">
        <v>117</v>
      </c>
      <c r="J3284" t="s">
        <v>246</v>
      </c>
      <c r="K3284" t="s">
        <v>246</v>
      </c>
      <c r="L3284" t="s">
        <v>534</v>
      </c>
      <c r="M3284">
        <v>1007</v>
      </c>
      <c r="N3284" t="s">
        <v>248</v>
      </c>
      <c r="O3284" t="s">
        <v>121</v>
      </c>
      <c r="P3284" s="6">
        <v>96951</v>
      </c>
      <c r="Q3284" t="s">
        <v>122</v>
      </c>
      <c r="S3284" s="8">
        <v>16705320350</v>
      </c>
      <c r="U3284" t="s">
        <v>249</v>
      </c>
      <c r="V3284">
        <v>31199</v>
      </c>
      <c r="W3284" t="s">
        <v>124</v>
      </c>
      <c r="Y3284" t="s">
        <v>250</v>
      </c>
      <c r="Z3284" t="s">
        <v>251</v>
      </c>
      <c r="AA3284" t="s">
        <v>252</v>
      </c>
      <c r="AB3284" t="s">
        <v>128</v>
      </c>
      <c r="AC3284" t="s">
        <v>253</v>
      </c>
      <c r="AE3284" t="s">
        <v>248</v>
      </c>
      <c r="AF3284" t="s">
        <v>121</v>
      </c>
      <c r="AG3284" s="6">
        <v>96951</v>
      </c>
      <c r="AH3284" t="s">
        <v>122</v>
      </c>
      <c r="AJ3284" s="8">
        <v>16705320350</v>
      </c>
      <c r="AL3284" t="s">
        <v>254</v>
      </c>
      <c r="BE3284" t="str">
        <f>"51-3092.00"</f>
        <v>51-3092.00</v>
      </c>
      <c r="BF3284" t="s">
        <v>5087</v>
      </c>
      <c r="BG3284" t="s">
        <v>5088</v>
      </c>
      <c r="BH3284" t="s">
        <v>5089</v>
      </c>
      <c r="BI3284">
        <v>1</v>
      </c>
      <c r="BJ3284">
        <v>1</v>
      </c>
      <c r="BK3284" s="1">
        <v>45931</v>
      </c>
      <c r="BL3284" s="1">
        <v>47026</v>
      </c>
      <c r="BM3284" s="1">
        <v>45931</v>
      </c>
      <c r="BN3284" s="1">
        <v>47026</v>
      </c>
      <c r="BO3284">
        <v>40</v>
      </c>
      <c r="BP3284">
        <v>0</v>
      </c>
      <c r="BQ3284">
        <v>7</v>
      </c>
      <c r="BR3284">
        <v>7</v>
      </c>
      <c r="BS3284">
        <v>7</v>
      </c>
      <c r="BT3284">
        <v>7</v>
      </c>
      <c r="BU3284">
        <v>7</v>
      </c>
      <c r="BV3284">
        <v>5</v>
      </c>
      <c r="BW3284" t="str">
        <f>"8:00 AM"</f>
        <v>8:00 AM</v>
      </c>
      <c r="BX3284" t="str">
        <f>"4:00 PM"</f>
        <v>4:00 PM</v>
      </c>
      <c r="BY3284" t="s">
        <v>159</v>
      </c>
      <c r="BZ3284">
        <v>0</v>
      </c>
      <c r="CA3284">
        <v>12</v>
      </c>
      <c r="CB3284" t="s">
        <v>117</v>
      </c>
      <c r="CD3284" t="s">
        <v>5090</v>
      </c>
      <c r="CE3284" t="s">
        <v>259</v>
      </c>
      <c r="CG3284" t="s">
        <v>248</v>
      </c>
      <c r="CH3284" t="s">
        <v>121</v>
      </c>
      <c r="CI3284" s="6">
        <v>96951</v>
      </c>
      <c r="CJ3284" s="10">
        <v>8.6300000000000008</v>
      </c>
      <c r="CK3284" s="10">
        <v>8.6300000000000008</v>
      </c>
      <c r="CL3284" s="10">
        <v>12.95</v>
      </c>
      <c r="CM3284" s="10">
        <v>12.95</v>
      </c>
      <c r="CN3284" t="s">
        <v>137</v>
      </c>
      <c r="CO3284" t="s">
        <v>140</v>
      </c>
      <c r="CP3284" t="s">
        <v>138</v>
      </c>
      <c r="CR3284" t="s">
        <v>117</v>
      </c>
      <c r="CS3284" t="s">
        <v>139</v>
      </c>
      <c r="CT3284" t="s">
        <v>139</v>
      </c>
      <c r="CU3284" t="s">
        <v>139</v>
      </c>
      <c r="CV3284" t="s">
        <v>140</v>
      </c>
      <c r="CW3284" t="s">
        <v>139</v>
      </c>
      <c r="CX3284" t="s">
        <v>140</v>
      </c>
      <c r="CY3284" t="s">
        <v>539</v>
      </c>
      <c r="CZ3284" s="8">
        <v>16705320350</v>
      </c>
      <c r="DA3284" t="s">
        <v>254</v>
      </c>
      <c r="DB3284" t="s">
        <v>140</v>
      </c>
      <c r="DC3284" t="s">
        <v>139</v>
      </c>
      <c r="DD3284" t="s">
        <v>117</v>
      </c>
    </row>
    <row r="3285" spans="1:114" ht="15" customHeight="1" x14ac:dyDescent="0.35">
      <c r="A3285" t="s">
        <v>11921</v>
      </c>
      <c r="B3285" t="s">
        <v>144</v>
      </c>
      <c r="C3285" s="1">
        <v>45845</v>
      </c>
      <c r="D3285" s="1">
        <v>45890</v>
      </c>
      <c r="E3285" t="s">
        <v>211</v>
      </c>
      <c r="G3285" t="s">
        <v>117</v>
      </c>
      <c r="H3285" t="s">
        <v>117</v>
      </c>
      <c r="I3285" t="s">
        <v>117</v>
      </c>
      <c r="J3285" t="s">
        <v>1807</v>
      </c>
      <c r="K3285" t="s">
        <v>194</v>
      </c>
      <c r="L3285" t="s">
        <v>1808</v>
      </c>
      <c r="M3285" t="s">
        <v>1809</v>
      </c>
      <c r="N3285" t="s">
        <v>120</v>
      </c>
      <c r="O3285" t="s">
        <v>121</v>
      </c>
      <c r="P3285" s="6">
        <v>96950</v>
      </c>
      <c r="Q3285" t="s">
        <v>122</v>
      </c>
      <c r="R3285" t="s">
        <v>140</v>
      </c>
      <c r="S3285" s="8">
        <v>16702347900</v>
      </c>
      <c r="T3285">
        <v>803</v>
      </c>
      <c r="U3285" t="s">
        <v>1810</v>
      </c>
      <c r="V3285">
        <v>23622</v>
      </c>
      <c r="W3285" t="s">
        <v>124</v>
      </c>
      <c r="Y3285" t="s">
        <v>1811</v>
      </c>
      <c r="Z3285" t="s">
        <v>1812</v>
      </c>
      <c r="AA3285" t="s">
        <v>1813</v>
      </c>
      <c r="AB3285" t="s">
        <v>657</v>
      </c>
      <c r="AC3285" t="s">
        <v>1808</v>
      </c>
      <c r="AD3285" t="s">
        <v>1818</v>
      </c>
      <c r="AE3285" t="s">
        <v>120</v>
      </c>
      <c r="AF3285" t="s">
        <v>121</v>
      </c>
      <c r="AG3285" s="6">
        <v>96950</v>
      </c>
      <c r="AH3285" t="s">
        <v>122</v>
      </c>
      <c r="AI3285" t="s">
        <v>382</v>
      </c>
      <c r="AJ3285" s="8">
        <v>16702347900</v>
      </c>
      <c r="AK3285">
        <v>803</v>
      </c>
      <c r="AL3285" t="s">
        <v>1814</v>
      </c>
      <c r="BE3285" t="str">
        <f>"49-9071.00"</f>
        <v>49-9071.00</v>
      </c>
      <c r="BF3285" t="s">
        <v>156</v>
      </c>
      <c r="BG3285" t="s">
        <v>11922</v>
      </c>
      <c r="BH3285" t="s">
        <v>1029</v>
      </c>
      <c r="BI3285">
        <v>10</v>
      </c>
      <c r="BJ3285">
        <v>10</v>
      </c>
      <c r="BK3285" s="1">
        <v>45964</v>
      </c>
      <c r="BL3285" s="1">
        <v>46295</v>
      </c>
      <c r="BM3285" s="1">
        <v>45964</v>
      </c>
      <c r="BN3285" s="1">
        <v>46295</v>
      </c>
      <c r="BO3285">
        <v>40</v>
      </c>
      <c r="BP3285">
        <v>0</v>
      </c>
      <c r="BQ3285">
        <v>8</v>
      </c>
      <c r="BR3285">
        <v>8</v>
      </c>
      <c r="BS3285">
        <v>8</v>
      </c>
      <c r="BT3285">
        <v>8</v>
      </c>
      <c r="BU3285">
        <v>8</v>
      </c>
      <c r="BV3285">
        <v>0</v>
      </c>
      <c r="BW3285" t="str">
        <f>"7:30 AM"</f>
        <v>7:30 AM</v>
      </c>
      <c r="BX3285" t="str">
        <f>"4:30 PM"</f>
        <v>4:30 PM</v>
      </c>
      <c r="BY3285" t="s">
        <v>159</v>
      </c>
      <c r="BZ3285">
        <v>0</v>
      </c>
      <c r="CA3285">
        <v>12</v>
      </c>
      <c r="CB3285" t="s">
        <v>117</v>
      </c>
      <c r="CD3285" t="s">
        <v>1817</v>
      </c>
      <c r="CE3285" t="s">
        <v>1818</v>
      </c>
      <c r="CF3285" t="s">
        <v>1819</v>
      </c>
      <c r="CG3285" t="s">
        <v>120</v>
      </c>
      <c r="CH3285" t="s">
        <v>121</v>
      </c>
      <c r="CI3285" s="6">
        <v>96950</v>
      </c>
      <c r="CJ3285" s="10">
        <v>9.75</v>
      </c>
      <c r="CK3285" s="10">
        <v>14</v>
      </c>
      <c r="CL3285" s="10">
        <v>14.63</v>
      </c>
      <c r="CM3285" s="10">
        <v>21</v>
      </c>
      <c r="CN3285" t="s">
        <v>137</v>
      </c>
      <c r="CO3285" t="s">
        <v>1820</v>
      </c>
      <c r="CP3285" t="s">
        <v>209</v>
      </c>
      <c r="CR3285" t="s">
        <v>117</v>
      </c>
      <c r="CS3285" t="s">
        <v>139</v>
      </c>
      <c r="CT3285" t="s">
        <v>140</v>
      </c>
      <c r="CU3285" t="s">
        <v>139</v>
      </c>
      <c r="CV3285" t="s">
        <v>140</v>
      </c>
      <c r="CW3285" t="s">
        <v>139</v>
      </c>
      <c r="CX3285" t="s">
        <v>140</v>
      </c>
      <c r="CY3285" t="s">
        <v>1821</v>
      </c>
      <c r="CZ3285" s="8">
        <v>16702347900</v>
      </c>
      <c r="DA3285" t="s">
        <v>1814</v>
      </c>
      <c r="DB3285" t="s">
        <v>1822</v>
      </c>
      <c r="DC3285" t="s">
        <v>139</v>
      </c>
      <c r="DD3285" t="s">
        <v>117</v>
      </c>
      <c r="DE3285" t="s">
        <v>1811</v>
      </c>
      <c r="DF3285" t="s">
        <v>1812</v>
      </c>
      <c r="DG3285" t="s">
        <v>1468</v>
      </c>
      <c r="DH3285" t="s">
        <v>1810</v>
      </c>
      <c r="DI3285" t="s">
        <v>1807</v>
      </c>
      <c r="DJ3285" t="s">
        <v>1814</v>
      </c>
    </row>
    <row r="3286" spans="1:114" ht="15" customHeight="1" x14ac:dyDescent="0.35">
      <c r="A3286" t="s">
        <v>15154</v>
      </c>
      <c r="B3286" t="s">
        <v>144</v>
      </c>
      <c r="C3286" s="1">
        <v>45845</v>
      </c>
      <c r="D3286" s="1">
        <v>45890</v>
      </c>
      <c r="E3286" t="s">
        <v>211</v>
      </c>
      <c r="G3286" t="s">
        <v>117</v>
      </c>
      <c r="H3286" t="s">
        <v>117</v>
      </c>
      <c r="I3286" t="s">
        <v>117</v>
      </c>
      <c r="J3286" t="s">
        <v>1807</v>
      </c>
      <c r="K3286" t="s">
        <v>194</v>
      </c>
      <c r="L3286" t="s">
        <v>1808</v>
      </c>
      <c r="M3286" t="s">
        <v>1809</v>
      </c>
      <c r="N3286" t="s">
        <v>120</v>
      </c>
      <c r="O3286" t="s">
        <v>121</v>
      </c>
      <c r="P3286" s="6">
        <v>96950</v>
      </c>
      <c r="Q3286" t="s">
        <v>122</v>
      </c>
      <c r="R3286" t="s">
        <v>140</v>
      </c>
      <c r="S3286" s="8">
        <v>16702347900</v>
      </c>
      <c r="T3286">
        <v>803</v>
      </c>
      <c r="U3286" t="s">
        <v>1810</v>
      </c>
      <c r="V3286">
        <v>23622</v>
      </c>
      <c r="W3286" t="s">
        <v>124</v>
      </c>
      <c r="Y3286" t="s">
        <v>1811</v>
      </c>
      <c r="Z3286" t="s">
        <v>1812</v>
      </c>
      <c r="AA3286" t="s">
        <v>1813</v>
      </c>
      <c r="AB3286" t="s">
        <v>657</v>
      </c>
      <c r="AC3286" t="s">
        <v>1808</v>
      </c>
      <c r="AD3286" t="s">
        <v>15155</v>
      </c>
      <c r="AE3286" t="s">
        <v>120</v>
      </c>
      <c r="AF3286" t="s">
        <v>121</v>
      </c>
      <c r="AG3286" s="6">
        <v>96950</v>
      </c>
      <c r="AH3286" t="s">
        <v>122</v>
      </c>
      <c r="AI3286" t="s">
        <v>382</v>
      </c>
      <c r="AJ3286" s="8">
        <v>16702347900</v>
      </c>
      <c r="AK3286">
        <v>803</v>
      </c>
      <c r="AL3286" t="s">
        <v>1814</v>
      </c>
      <c r="BE3286" t="str">
        <f>"49-3042.00"</f>
        <v>49-3042.00</v>
      </c>
      <c r="BF3286" t="s">
        <v>3611</v>
      </c>
      <c r="BG3286" t="s">
        <v>15156</v>
      </c>
      <c r="BH3286" t="s">
        <v>5771</v>
      </c>
      <c r="BI3286">
        <v>10</v>
      </c>
      <c r="BJ3286">
        <v>10</v>
      </c>
      <c r="BK3286" s="1">
        <v>45964</v>
      </c>
      <c r="BL3286" s="1">
        <v>46295</v>
      </c>
      <c r="BM3286" s="1">
        <v>45964</v>
      </c>
      <c r="BN3286" s="1">
        <v>46295</v>
      </c>
      <c r="BO3286">
        <v>40</v>
      </c>
      <c r="BP3286">
        <v>0</v>
      </c>
      <c r="BQ3286">
        <v>8</v>
      </c>
      <c r="BR3286">
        <v>8</v>
      </c>
      <c r="BS3286">
        <v>8</v>
      </c>
      <c r="BT3286">
        <v>8</v>
      </c>
      <c r="BU3286">
        <v>8</v>
      </c>
      <c r="BV3286">
        <v>0</v>
      </c>
      <c r="BW3286" t="str">
        <f>"7:30 AM"</f>
        <v>7:30 AM</v>
      </c>
      <c r="BX3286" t="str">
        <f>"4:30 PM"</f>
        <v>4:30 PM</v>
      </c>
      <c r="BY3286" t="s">
        <v>159</v>
      </c>
      <c r="BZ3286">
        <v>0</v>
      </c>
      <c r="CA3286">
        <v>24</v>
      </c>
      <c r="CB3286" t="s">
        <v>117</v>
      </c>
      <c r="CD3286" t="s">
        <v>15157</v>
      </c>
      <c r="CE3286" t="s">
        <v>1818</v>
      </c>
      <c r="CF3286" t="s">
        <v>1819</v>
      </c>
      <c r="CG3286" t="s">
        <v>120</v>
      </c>
      <c r="CH3286" t="s">
        <v>121</v>
      </c>
      <c r="CI3286" s="6">
        <v>96950</v>
      </c>
      <c r="CJ3286" s="10">
        <v>12.48</v>
      </c>
      <c r="CK3286" s="10">
        <v>12.5</v>
      </c>
      <c r="CL3286" s="10">
        <v>18.72</v>
      </c>
      <c r="CM3286" s="10">
        <v>18.75</v>
      </c>
      <c r="CN3286" t="s">
        <v>137</v>
      </c>
      <c r="CO3286" t="s">
        <v>1820</v>
      </c>
      <c r="CP3286" t="s">
        <v>209</v>
      </c>
      <c r="CR3286" t="s">
        <v>117</v>
      </c>
      <c r="CS3286" t="s">
        <v>139</v>
      </c>
      <c r="CT3286" t="s">
        <v>140</v>
      </c>
      <c r="CU3286" t="s">
        <v>139</v>
      </c>
      <c r="CV3286" t="s">
        <v>140</v>
      </c>
      <c r="CW3286" t="s">
        <v>139</v>
      </c>
      <c r="CX3286" t="s">
        <v>140</v>
      </c>
      <c r="CY3286" t="s">
        <v>1821</v>
      </c>
      <c r="CZ3286" s="8">
        <v>16702347900</v>
      </c>
      <c r="DA3286" t="s">
        <v>1814</v>
      </c>
      <c r="DB3286" t="s">
        <v>1822</v>
      </c>
      <c r="DC3286" t="s">
        <v>139</v>
      </c>
      <c r="DD3286" t="s">
        <v>117</v>
      </c>
      <c r="DE3286" t="s">
        <v>1811</v>
      </c>
      <c r="DF3286" t="s">
        <v>1812</v>
      </c>
      <c r="DG3286" t="s">
        <v>1468</v>
      </c>
      <c r="DH3286" t="s">
        <v>1810</v>
      </c>
      <c r="DI3286" t="s">
        <v>1807</v>
      </c>
      <c r="DJ3286" t="s">
        <v>1814</v>
      </c>
    </row>
    <row r="3287" spans="1:114" ht="15" customHeight="1" x14ac:dyDescent="0.35">
      <c r="A3287" t="s">
        <v>15126</v>
      </c>
      <c r="B3287" t="s">
        <v>144</v>
      </c>
      <c r="C3287" s="1">
        <v>45854</v>
      </c>
      <c r="D3287" s="1">
        <v>45890</v>
      </c>
      <c r="E3287" t="s">
        <v>211</v>
      </c>
      <c r="G3287" t="s">
        <v>117</v>
      </c>
      <c r="H3287" t="s">
        <v>117</v>
      </c>
      <c r="I3287" t="s">
        <v>117</v>
      </c>
      <c r="J3287" t="s">
        <v>1180</v>
      </c>
      <c r="K3287" t="s">
        <v>1181</v>
      </c>
      <c r="L3287" t="s">
        <v>1182</v>
      </c>
      <c r="M3287" t="s">
        <v>1183</v>
      </c>
      <c r="N3287" t="s">
        <v>136</v>
      </c>
      <c r="O3287" t="s">
        <v>121</v>
      </c>
      <c r="P3287" s="6">
        <v>96950</v>
      </c>
      <c r="Q3287" t="s">
        <v>122</v>
      </c>
      <c r="R3287" t="s">
        <v>140</v>
      </c>
      <c r="S3287" s="8">
        <v>16702352020</v>
      </c>
      <c r="U3287" t="s">
        <v>1184</v>
      </c>
      <c r="V3287">
        <v>312112</v>
      </c>
      <c r="W3287" t="s">
        <v>124</v>
      </c>
      <c r="Y3287" t="s">
        <v>1185</v>
      </c>
      <c r="Z3287" t="s">
        <v>1186</v>
      </c>
      <c r="AB3287" t="s">
        <v>205</v>
      </c>
      <c r="AC3287" t="s">
        <v>15127</v>
      </c>
      <c r="AD3287" t="s">
        <v>1183</v>
      </c>
      <c r="AE3287" t="s">
        <v>136</v>
      </c>
      <c r="AF3287" t="s">
        <v>121</v>
      </c>
      <c r="AG3287" s="6">
        <v>96950</v>
      </c>
      <c r="AH3287" t="s">
        <v>122</v>
      </c>
      <c r="AI3287" t="s">
        <v>1187</v>
      </c>
      <c r="AJ3287" s="8">
        <v>16702352020</v>
      </c>
      <c r="AL3287" t="s">
        <v>1188</v>
      </c>
      <c r="BE3287" t="str">
        <f>"53-3031.00"</f>
        <v>53-3031.00</v>
      </c>
      <c r="BF3287" t="s">
        <v>406</v>
      </c>
      <c r="BG3287" t="s">
        <v>15128</v>
      </c>
      <c r="BH3287" t="s">
        <v>2884</v>
      </c>
      <c r="BI3287">
        <v>6</v>
      </c>
      <c r="BJ3287">
        <v>6</v>
      </c>
      <c r="BK3287" s="1">
        <v>45962</v>
      </c>
      <c r="BL3287" s="1">
        <v>46326</v>
      </c>
      <c r="BM3287" s="1">
        <v>45962</v>
      </c>
      <c r="BN3287" s="1">
        <v>46326</v>
      </c>
      <c r="BO3287">
        <v>35</v>
      </c>
      <c r="BP3287">
        <v>0</v>
      </c>
      <c r="BQ3287">
        <v>6</v>
      </c>
      <c r="BR3287">
        <v>6</v>
      </c>
      <c r="BS3287">
        <v>5</v>
      </c>
      <c r="BT3287">
        <v>6</v>
      </c>
      <c r="BU3287">
        <v>6</v>
      </c>
      <c r="BV3287">
        <v>6</v>
      </c>
      <c r="BW3287" t="str">
        <f>"8:00 AM"</f>
        <v>8:00 AM</v>
      </c>
      <c r="BX3287" t="str">
        <f>"4:00 PM"</f>
        <v>4:00 PM</v>
      </c>
      <c r="BY3287" t="s">
        <v>159</v>
      </c>
      <c r="BZ3287">
        <v>0</v>
      </c>
      <c r="CA3287">
        <v>12</v>
      </c>
      <c r="CB3287" t="s">
        <v>117</v>
      </c>
      <c r="CD3287" t="s">
        <v>15129</v>
      </c>
      <c r="CE3287" t="s">
        <v>1182</v>
      </c>
      <c r="CF3287" t="s">
        <v>1183</v>
      </c>
      <c r="CG3287" t="s">
        <v>136</v>
      </c>
      <c r="CH3287" t="s">
        <v>121</v>
      </c>
      <c r="CI3287" s="6">
        <v>96950</v>
      </c>
      <c r="CJ3287" s="10">
        <v>8.35</v>
      </c>
      <c r="CK3287" s="10">
        <v>8.35</v>
      </c>
      <c r="CL3287" s="10">
        <v>12.53</v>
      </c>
      <c r="CM3287" s="10">
        <v>12.53</v>
      </c>
      <c r="CN3287" t="s">
        <v>137</v>
      </c>
      <c r="CO3287" t="s">
        <v>1187</v>
      </c>
      <c r="CP3287" t="s">
        <v>138</v>
      </c>
      <c r="CR3287" t="s">
        <v>117</v>
      </c>
      <c r="CS3287" t="s">
        <v>139</v>
      </c>
      <c r="CT3287" t="s">
        <v>140</v>
      </c>
      <c r="CU3287" t="s">
        <v>139</v>
      </c>
      <c r="CV3287" t="s">
        <v>140</v>
      </c>
      <c r="CW3287" t="s">
        <v>139</v>
      </c>
      <c r="CX3287" t="s">
        <v>140</v>
      </c>
      <c r="CY3287" t="s">
        <v>1193</v>
      </c>
      <c r="CZ3287" s="8">
        <v>16702352020</v>
      </c>
      <c r="DA3287" t="s">
        <v>1188</v>
      </c>
      <c r="DB3287" t="s">
        <v>140</v>
      </c>
      <c r="DC3287" t="s">
        <v>139</v>
      </c>
      <c r="DD3287" t="s">
        <v>117</v>
      </c>
    </row>
    <row r="3288" spans="1:114" ht="15" customHeight="1" x14ac:dyDescent="0.35">
      <c r="A3288" t="s">
        <v>9996</v>
      </c>
      <c r="B3288" t="s">
        <v>144</v>
      </c>
      <c r="C3288" s="1">
        <v>45854</v>
      </c>
      <c r="D3288" s="1">
        <v>45890</v>
      </c>
      <c r="E3288" t="s">
        <v>116</v>
      </c>
      <c r="F3288" s="1">
        <v>46021</v>
      </c>
      <c r="G3288" t="s">
        <v>139</v>
      </c>
      <c r="H3288" t="s">
        <v>117</v>
      </c>
      <c r="I3288" t="s">
        <v>117</v>
      </c>
      <c r="J3288" t="s">
        <v>9997</v>
      </c>
      <c r="K3288" t="s">
        <v>9998</v>
      </c>
      <c r="L3288" t="s">
        <v>9999</v>
      </c>
      <c r="N3288" t="s">
        <v>222</v>
      </c>
      <c r="O3288" t="s">
        <v>121</v>
      </c>
      <c r="P3288" s="6">
        <v>96951</v>
      </c>
      <c r="Q3288" t="s">
        <v>122</v>
      </c>
      <c r="S3288" s="8">
        <v>16705324745</v>
      </c>
      <c r="U3288" t="s">
        <v>10000</v>
      </c>
      <c r="V3288">
        <v>72251</v>
      </c>
      <c r="W3288" t="s">
        <v>124</v>
      </c>
      <c r="Y3288" t="s">
        <v>8861</v>
      </c>
      <c r="Z3288" t="s">
        <v>10001</v>
      </c>
      <c r="AB3288" t="s">
        <v>10002</v>
      </c>
      <c r="AC3288" t="s">
        <v>9999</v>
      </c>
      <c r="AE3288" t="s">
        <v>222</v>
      </c>
      <c r="AF3288" t="s">
        <v>121</v>
      </c>
      <c r="AG3288" s="6">
        <v>96951</v>
      </c>
      <c r="AH3288" t="s">
        <v>122</v>
      </c>
      <c r="AJ3288" s="8">
        <v>16705324745</v>
      </c>
      <c r="AL3288" t="s">
        <v>10003</v>
      </c>
      <c r="BE3288" t="str">
        <f>"35-2014.00"</f>
        <v>35-2014.00</v>
      </c>
      <c r="BF3288" t="s">
        <v>191</v>
      </c>
      <c r="BG3288" t="s">
        <v>10004</v>
      </c>
      <c r="BH3288" t="s">
        <v>313</v>
      </c>
      <c r="BI3288">
        <v>2</v>
      </c>
      <c r="BJ3288">
        <v>2</v>
      </c>
      <c r="BK3288" s="1">
        <v>46023</v>
      </c>
      <c r="BL3288" s="1">
        <v>47118</v>
      </c>
      <c r="BM3288" s="1">
        <v>46023</v>
      </c>
      <c r="BN3288" s="1">
        <v>47118</v>
      </c>
      <c r="BO3288">
        <v>35</v>
      </c>
      <c r="BP3288">
        <v>5</v>
      </c>
      <c r="BQ3288">
        <v>5</v>
      </c>
      <c r="BR3288">
        <v>5</v>
      </c>
      <c r="BS3288">
        <v>5</v>
      </c>
      <c r="BT3288">
        <v>5</v>
      </c>
      <c r="BU3288">
        <v>5</v>
      </c>
      <c r="BV3288">
        <v>5</v>
      </c>
      <c r="BW3288" t="str">
        <f>"8:00 AM"</f>
        <v>8:00 AM</v>
      </c>
      <c r="BX3288" t="str">
        <f>"5:00 PM"</f>
        <v>5:00 PM</v>
      </c>
      <c r="BY3288" t="s">
        <v>133</v>
      </c>
      <c r="BZ3288">
        <v>0</v>
      </c>
      <c r="CA3288">
        <v>12</v>
      </c>
      <c r="CB3288" t="s">
        <v>117</v>
      </c>
      <c r="CD3288" t="s">
        <v>10005</v>
      </c>
      <c r="CE3288" t="s">
        <v>221</v>
      </c>
      <c r="CG3288" t="s">
        <v>222</v>
      </c>
      <c r="CH3288" t="s">
        <v>121</v>
      </c>
      <c r="CI3288" s="6">
        <v>96951</v>
      </c>
      <c r="CJ3288" s="10">
        <v>8.83</v>
      </c>
      <c r="CK3288" s="10">
        <v>8.83</v>
      </c>
      <c r="CL3288" s="10">
        <v>13.25</v>
      </c>
      <c r="CM3288" s="10">
        <v>13.25</v>
      </c>
      <c r="CN3288" t="s">
        <v>137</v>
      </c>
      <c r="CO3288" t="s">
        <v>162</v>
      </c>
      <c r="CP3288" t="s">
        <v>138</v>
      </c>
      <c r="CR3288" t="s">
        <v>117</v>
      </c>
      <c r="CS3288" t="s">
        <v>139</v>
      </c>
      <c r="CT3288" t="s">
        <v>140</v>
      </c>
      <c r="CU3288" t="s">
        <v>139</v>
      </c>
      <c r="CV3288" t="s">
        <v>140</v>
      </c>
      <c r="CW3288" t="s">
        <v>139</v>
      </c>
      <c r="CX3288" t="s">
        <v>140</v>
      </c>
      <c r="CY3288" t="s">
        <v>774</v>
      </c>
      <c r="CZ3288" s="8">
        <v>16705324745</v>
      </c>
      <c r="DA3288" t="s">
        <v>10003</v>
      </c>
      <c r="DB3288" t="s">
        <v>140</v>
      </c>
      <c r="DC3288" t="s">
        <v>139</v>
      </c>
      <c r="DD3288" t="s">
        <v>117</v>
      </c>
      <c r="DE3288" t="s">
        <v>8861</v>
      </c>
      <c r="DF3288" t="s">
        <v>10001</v>
      </c>
      <c r="DH3288" t="s">
        <v>10000</v>
      </c>
      <c r="DI3288" t="s">
        <v>10006</v>
      </c>
      <c r="DJ3288" t="s">
        <v>10003</v>
      </c>
    </row>
    <row r="3289" spans="1:114" ht="15" customHeight="1" x14ac:dyDescent="0.35">
      <c r="A3289" t="s">
        <v>15130</v>
      </c>
      <c r="B3289" t="s">
        <v>144</v>
      </c>
      <c r="C3289" s="1">
        <v>45854</v>
      </c>
      <c r="D3289" s="1">
        <v>45890</v>
      </c>
      <c r="E3289" t="s">
        <v>116</v>
      </c>
      <c r="F3289" s="1">
        <v>46021</v>
      </c>
      <c r="G3289" t="s">
        <v>139</v>
      </c>
      <c r="H3289" t="s">
        <v>117</v>
      </c>
      <c r="I3289" t="s">
        <v>117</v>
      </c>
      <c r="J3289" t="s">
        <v>9997</v>
      </c>
      <c r="K3289" t="s">
        <v>13676</v>
      </c>
      <c r="L3289" t="s">
        <v>12947</v>
      </c>
      <c r="N3289" t="s">
        <v>222</v>
      </c>
      <c r="O3289" t="s">
        <v>121</v>
      </c>
      <c r="P3289" s="6">
        <v>96951</v>
      </c>
      <c r="Q3289" t="s">
        <v>122</v>
      </c>
      <c r="S3289" s="8">
        <v>16705324745</v>
      </c>
      <c r="U3289" t="s">
        <v>10000</v>
      </c>
      <c r="V3289">
        <v>72251</v>
      </c>
      <c r="W3289" t="s">
        <v>124</v>
      </c>
      <c r="Y3289" t="s">
        <v>8861</v>
      </c>
      <c r="Z3289" t="s">
        <v>10001</v>
      </c>
      <c r="AB3289" t="s">
        <v>13677</v>
      </c>
      <c r="AC3289" t="s">
        <v>9999</v>
      </c>
      <c r="AE3289" t="s">
        <v>222</v>
      </c>
      <c r="AF3289" t="s">
        <v>121</v>
      </c>
      <c r="AG3289" s="6">
        <v>96951</v>
      </c>
      <c r="AH3289" t="s">
        <v>122</v>
      </c>
      <c r="AJ3289" s="8">
        <v>16705324745</v>
      </c>
      <c r="AL3289" t="s">
        <v>10003</v>
      </c>
      <c r="BE3289" t="str">
        <f>"35-2021.00"</f>
        <v>35-2021.00</v>
      </c>
      <c r="BF3289" t="s">
        <v>438</v>
      </c>
      <c r="BG3289" t="s">
        <v>13678</v>
      </c>
      <c r="BH3289" t="s">
        <v>438</v>
      </c>
      <c r="BI3289">
        <v>2</v>
      </c>
      <c r="BJ3289">
        <v>2</v>
      </c>
      <c r="BK3289" s="1">
        <v>46023</v>
      </c>
      <c r="BL3289" s="1">
        <v>47118</v>
      </c>
      <c r="BM3289" s="1">
        <v>46023</v>
      </c>
      <c r="BN3289" s="1">
        <v>47118</v>
      </c>
      <c r="BO3289">
        <v>35</v>
      </c>
      <c r="BP3289">
        <v>5</v>
      </c>
      <c r="BQ3289">
        <v>5</v>
      </c>
      <c r="BR3289">
        <v>5</v>
      </c>
      <c r="BS3289">
        <v>5</v>
      </c>
      <c r="BT3289">
        <v>5</v>
      </c>
      <c r="BU3289">
        <v>5</v>
      </c>
      <c r="BV3289">
        <v>5</v>
      </c>
      <c r="BW3289" t="str">
        <f>"8:00 AM"</f>
        <v>8:00 AM</v>
      </c>
      <c r="BX3289" t="str">
        <f>"5:00 PM"</f>
        <v>5:00 PM</v>
      </c>
      <c r="BY3289" t="s">
        <v>133</v>
      </c>
      <c r="BZ3289">
        <v>0</v>
      </c>
      <c r="CA3289">
        <v>3</v>
      </c>
      <c r="CB3289" t="s">
        <v>117</v>
      </c>
      <c r="CD3289" t="s">
        <v>13679</v>
      </c>
      <c r="CE3289" t="s">
        <v>221</v>
      </c>
      <c r="CG3289" t="s">
        <v>222</v>
      </c>
      <c r="CH3289" t="s">
        <v>121</v>
      </c>
      <c r="CI3289" s="6">
        <v>96951</v>
      </c>
      <c r="CJ3289" s="10">
        <v>7.84</v>
      </c>
      <c r="CK3289" s="10">
        <v>7.84</v>
      </c>
      <c r="CL3289" s="10">
        <v>11.76</v>
      </c>
      <c r="CM3289" s="10">
        <v>11.76</v>
      </c>
      <c r="CN3289" t="s">
        <v>137</v>
      </c>
      <c r="CO3289" t="s">
        <v>162</v>
      </c>
      <c r="CP3289" t="s">
        <v>138</v>
      </c>
      <c r="CR3289" t="s">
        <v>117</v>
      </c>
      <c r="CS3289" t="s">
        <v>139</v>
      </c>
      <c r="CT3289" t="s">
        <v>140</v>
      </c>
      <c r="CU3289" t="s">
        <v>139</v>
      </c>
      <c r="CV3289" t="s">
        <v>140</v>
      </c>
      <c r="CW3289" t="s">
        <v>139</v>
      </c>
      <c r="CX3289" t="s">
        <v>140</v>
      </c>
      <c r="CY3289" t="s">
        <v>774</v>
      </c>
      <c r="CZ3289" s="8">
        <v>16705324745</v>
      </c>
      <c r="DA3289" t="s">
        <v>10003</v>
      </c>
      <c r="DB3289" t="s">
        <v>140</v>
      </c>
      <c r="DC3289" t="s">
        <v>139</v>
      </c>
      <c r="DD3289" t="s">
        <v>117</v>
      </c>
      <c r="DE3289" t="s">
        <v>8861</v>
      </c>
      <c r="DF3289" t="s">
        <v>10001</v>
      </c>
      <c r="DH3289" t="s">
        <v>10000</v>
      </c>
      <c r="DI3289" t="s">
        <v>10006</v>
      </c>
      <c r="DJ3289" t="s">
        <v>10003</v>
      </c>
    </row>
    <row r="3290" spans="1:114" ht="15" customHeight="1" x14ac:dyDescent="0.35">
      <c r="A3290" t="s">
        <v>5080</v>
      </c>
      <c r="B3290" t="s">
        <v>278</v>
      </c>
      <c r="C3290" s="1">
        <v>45877</v>
      </c>
      <c r="D3290" s="1">
        <v>45890</v>
      </c>
      <c r="E3290" t="s">
        <v>116</v>
      </c>
      <c r="F3290" s="1">
        <v>45929</v>
      </c>
      <c r="G3290" t="s">
        <v>117</v>
      </c>
      <c r="H3290" t="s">
        <v>117</v>
      </c>
      <c r="I3290" t="s">
        <v>117</v>
      </c>
      <c r="J3290" t="s">
        <v>5007</v>
      </c>
      <c r="K3290" t="s">
        <v>5081</v>
      </c>
      <c r="L3290" t="s">
        <v>5009</v>
      </c>
      <c r="M3290" t="s">
        <v>3982</v>
      </c>
      <c r="N3290" t="s">
        <v>120</v>
      </c>
      <c r="O3290" t="s">
        <v>121</v>
      </c>
      <c r="P3290" s="6">
        <v>96950</v>
      </c>
      <c r="Q3290" t="s">
        <v>122</v>
      </c>
      <c r="R3290" t="s">
        <v>121</v>
      </c>
      <c r="S3290" s="8">
        <v>16702880373</v>
      </c>
      <c r="U3290" t="s">
        <v>3984</v>
      </c>
      <c r="V3290">
        <v>532111</v>
      </c>
      <c r="W3290" t="s">
        <v>124</v>
      </c>
      <c r="Y3290" t="s">
        <v>3985</v>
      </c>
      <c r="Z3290" t="s">
        <v>3986</v>
      </c>
      <c r="AA3290" t="s">
        <v>3987</v>
      </c>
      <c r="AB3290" t="s">
        <v>128</v>
      </c>
      <c r="AC3290" t="s">
        <v>5009</v>
      </c>
      <c r="AD3290" t="s">
        <v>3982</v>
      </c>
      <c r="AE3290" t="s">
        <v>120</v>
      </c>
      <c r="AF3290" t="s">
        <v>121</v>
      </c>
      <c r="AG3290" s="6">
        <v>96950</v>
      </c>
      <c r="AH3290" t="s">
        <v>122</v>
      </c>
      <c r="AI3290" t="s">
        <v>5010</v>
      </c>
      <c r="AJ3290" s="8">
        <v>16702880373</v>
      </c>
      <c r="AL3290" t="s">
        <v>3988</v>
      </c>
      <c r="BE3290" t="str">
        <f>"43-3031.00"</f>
        <v>43-3031.00</v>
      </c>
      <c r="BF3290" t="s">
        <v>357</v>
      </c>
      <c r="BG3290" t="s">
        <v>5082</v>
      </c>
      <c r="BH3290" t="s">
        <v>5012</v>
      </c>
      <c r="BI3290">
        <v>1</v>
      </c>
      <c r="BK3290" s="1">
        <v>45931</v>
      </c>
      <c r="BL3290" s="1">
        <v>46295</v>
      </c>
      <c r="BO3290">
        <v>35</v>
      </c>
      <c r="BP3290">
        <v>0</v>
      </c>
      <c r="BQ3290">
        <v>7</v>
      </c>
      <c r="BR3290">
        <v>7</v>
      </c>
      <c r="BS3290">
        <v>7</v>
      </c>
      <c r="BT3290">
        <v>7</v>
      </c>
      <c r="BU3290">
        <v>7</v>
      </c>
      <c r="BV3290">
        <v>0</v>
      </c>
      <c r="BW3290" t="str">
        <f>"9:00 AM"</f>
        <v>9:00 AM</v>
      </c>
      <c r="BX3290" t="str">
        <f>"5:00 PM"</f>
        <v>5:00 PM</v>
      </c>
      <c r="BZ3290">
        <v>0</v>
      </c>
      <c r="CA3290">
        <v>12</v>
      </c>
      <c r="CB3290" t="s">
        <v>117</v>
      </c>
      <c r="CD3290" s="2" t="s">
        <v>5083</v>
      </c>
      <c r="CE3290" t="s">
        <v>5009</v>
      </c>
      <c r="CF3290" t="s">
        <v>3982</v>
      </c>
      <c r="CG3290" t="s">
        <v>120</v>
      </c>
      <c r="CH3290" t="s">
        <v>121</v>
      </c>
      <c r="CI3290" s="6">
        <v>96950</v>
      </c>
      <c r="CJ3290" s="10">
        <v>12.33</v>
      </c>
      <c r="CK3290" s="10">
        <v>12.33</v>
      </c>
      <c r="CL3290" s="10">
        <v>18.489999999999998</v>
      </c>
      <c r="CM3290" s="10">
        <v>18.489999999999998</v>
      </c>
      <c r="CN3290" t="s">
        <v>137</v>
      </c>
      <c r="CP3290" t="s">
        <v>138</v>
      </c>
      <c r="CR3290" t="s">
        <v>117</v>
      </c>
      <c r="CS3290" t="s">
        <v>139</v>
      </c>
      <c r="CT3290" t="s">
        <v>140</v>
      </c>
      <c r="CU3290" t="s">
        <v>139</v>
      </c>
      <c r="CV3290" t="s">
        <v>140</v>
      </c>
      <c r="CW3290" t="s">
        <v>139</v>
      </c>
      <c r="CX3290" t="s">
        <v>140</v>
      </c>
      <c r="CY3290" t="s">
        <v>140</v>
      </c>
      <c r="CZ3290" s="8">
        <v>16702880373</v>
      </c>
      <c r="DA3290" t="s">
        <v>3988</v>
      </c>
      <c r="DB3290" t="s">
        <v>164</v>
      </c>
      <c r="DC3290" t="s">
        <v>139</v>
      </c>
      <c r="DD3290" t="s">
        <v>117</v>
      </c>
    </row>
    <row r="3291" spans="1:114" ht="15" customHeight="1" x14ac:dyDescent="0.35">
      <c r="A3291" t="s">
        <v>5006</v>
      </c>
      <c r="B3291" t="s">
        <v>278</v>
      </c>
      <c r="C3291" s="1">
        <v>45877</v>
      </c>
      <c r="D3291" s="1">
        <v>45890</v>
      </c>
      <c r="E3291" t="s">
        <v>116</v>
      </c>
      <c r="F3291" s="1">
        <v>45929</v>
      </c>
      <c r="G3291" t="s">
        <v>117</v>
      </c>
      <c r="H3291" t="s">
        <v>117</v>
      </c>
      <c r="I3291" t="s">
        <v>117</v>
      </c>
      <c r="J3291" t="s">
        <v>5007</v>
      </c>
      <c r="K3291" t="s">
        <v>5008</v>
      </c>
      <c r="L3291" t="s">
        <v>5009</v>
      </c>
      <c r="M3291" t="s">
        <v>3982</v>
      </c>
      <c r="N3291" t="s">
        <v>120</v>
      </c>
      <c r="O3291" t="s">
        <v>121</v>
      </c>
      <c r="P3291" s="6">
        <v>96950</v>
      </c>
      <c r="Q3291" t="s">
        <v>122</v>
      </c>
      <c r="R3291" t="s">
        <v>121</v>
      </c>
      <c r="S3291" s="8">
        <v>16702880373</v>
      </c>
      <c r="U3291" t="s">
        <v>3984</v>
      </c>
      <c r="V3291">
        <v>532111</v>
      </c>
      <c r="W3291" t="s">
        <v>124</v>
      </c>
      <c r="Y3291" t="s">
        <v>3985</v>
      </c>
      <c r="Z3291" t="s">
        <v>3986</v>
      </c>
      <c r="AA3291" t="s">
        <v>3987</v>
      </c>
      <c r="AB3291" t="s">
        <v>128</v>
      </c>
      <c r="AC3291" t="s">
        <v>5009</v>
      </c>
      <c r="AD3291" t="s">
        <v>3982</v>
      </c>
      <c r="AE3291" t="s">
        <v>120</v>
      </c>
      <c r="AF3291" t="s">
        <v>121</v>
      </c>
      <c r="AG3291" s="6">
        <v>96950</v>
      </c>
      <c r="AH3291" t="s">
        <v>122</v>
      </c>
      <c r="AI3291" t="s">
        <v>5010</v>
      </c>
      <c r="AJ3291" s="8">
        <v>16702880373</v>
      </c>
      <c r="AL3291" t="s">
        <v>3988</v>
      </c>
      <c r="BE3291" t="str">
        <f>"43-3031.00"</f>
        <v>43-3031.00</v>
      </c>
      <c r="BF3291" t="s">
        <v>357</v>
      </c>
      <c r="BG3291" t="s">
        <v>5011</v>
      </c>
      <c r="BH3291" t="s">
        <v>5012</v>
      </c>
      <c r="BI3291">
        <v>1</v>
      </c>
      <c r="BK3291" s="1">
        <v>45931</v>
      </c>
      <c r="BL3291" s="1">
        <v>46295</v>
      </c>
      <c r="BO3291">
        <v>35</v>
      </c>
      <c r="BP3291">
        <v>0</v>
      </c>
      <c r="BQ3291">
        <v>7</v>
      </c>
      <c r="BR3291">
        <v>7</v>
      </c>
      <c r="BS3291">
        <v>7</v>
      </c>
      <c r="BT3291">
        <v>7</v>
      </c>
      <c r="BU3291">
        <v>7</v>
      </c>
      <c r="BV3291">
        <v>0</v>
      </c>
      <c r="BW3291" t="str">
        <f>"9:00 AM"</f>
        <v>9:00 AM</v>
      </c>
      <c r="BX3291" t="str">
        <f>"5:00 PM"</f>
        <v>5:00 PM</v>
      </c>
      <c r="BY3291" t="s">
        <v>159</v>
      </c>
      <c r="BZ3291">
        <v>0</v>
      </c>
      <c r="CA3291">
        <v>12</v>
      </c>
      <c r="CB3291" t="s">
        <v>117</v>
      </c>
      <c r="CD3291" s="2" t="s">
        <v>5013</v>
      </c>
      <c r="CE3291" t="s">
        <v>5009</v>
      </c>
      <c r="CF3291" t="s">
        <v>3982</v>
      </c>
      <c r="CG3291" t="s">
        <v>120</v>
      </c>
      <c r="CH3291" t="s">
        <v>121</v>
      </c>
      <c r="CI3291" s="6">
        <v>96950</v>
      </c>
      <c r="CJ3291" s="10">
        <v>12.28</v>
      </c>
      <c r="CK3291" s="10">
        <v>12.28</v>
      </c>
      <c r="CL3291" s="10">
        <v>18.420000000000002</v>
      </c>
      <c r="CM3291" s="10">
        <v>18.420000000000002</v>
      </c>
      <c r="CN3291" t="s">
        <v>137</v>
      </c>
      <c r="CP3291" t="s">
        <v>138</v>
      </c>
      <c r="CR3291" t="s">
        <v>117</v>
      </c>
      <c r="CS3291" t="s">
        <v>139</v>
      </c>
      <c r="CT3291" t="s">
        <v>140</v>
      </c>
      <c r="CU3291" t="s">
        <v>139</v>
      </c>
      <c r="CV3291" t="s">
        <v>140</v>
      </c>
      <c r="CW3291" t="s">
        <v>139</v>
      </c>
      <c r="CX3291" t="s">
        <v>140</v>
      </c>
      <c r="CY3291" t="s">
        <v>140</v>
      </c>
      <c r="CZ3291" s="8">
        <v>16702880373</v>
      </c>
      <c r="DA3291" t="s">
        <v>3988</v>
      </c>
      <c r="DB3291" t="s">
        <v>140</v>
      </c>
      <c r="DC3291" t="s">
        <v>139</v>
      </c>
      <c r="DD3291" t="s">
        <v>117</v>
      </c>
    </row>
    <row r="3292" spans="1:114" ht="15" customHeight="1" x14ac:dyDescent="0.35">
      <c r="A3292" t="s">
        <v>9980</v>
      </c>
      <c r="B3292" t="s">
        <v>278</v>
      </c>
      <c r="C3292" s="1">
        <v>45879</v>
      </c>
      <c r="D3292" s="1">
        <v>45890</v>
      </c>
      <c r="E3292" t="s">
        <v>211</v>
      </c>
      <c r="G3292" t="s">
        <v>117</v>
      </c>
      <c r="H3292" t="s">
        <v>117</v>
      </c>
      <c r="I3292" t="s">
        <v>117</v>
      </c>
      <c r="J3292" t="s">
        <v>428</v>
      </c>
      <c r="K3292" t="s">
        <v>429</v>
      </c>
      <c r="L3292" t="s">
        <v>430</v>
      </c>
      <c r="M3292" t="s">
        <v>431</v>
      </c>
      <c r="N3292" t="s">
        <v>120</v>
      </c>
      <c r="O3292" t="s">
        <v>121</v>
      </c>
      <c r="P3292" s="6">
        <v>96950</v>
      </c>
      <c r="Q3292" t="s">
        <v>122</v>
      </c>
      <c r="S3292" s="8">
        <v>16702858958</v>
      </c>
      <c r="U3292" t="s">
        <v>432</v>
      </c>
      <c r="V3292">
        <v>722513</v>
      </c>
      <c r="W3292" t="s">
        <v>124</v>
      </c>
      <c r="Y3292" t="s">
        <v>433</v>
      </c>
      <c r="Z3292" t="s">
        <v>434</v>
      </c>
      <c r="AA3292" t="s">
        <v>435</v>
      </c>
      <c r="AB3292" t="s">
        <v>436</v>
      </c>
      <c r="AC3292" t="s">
        <v>430</v>
      </c>
      <c r="AD3292" t="s">
        <v>431</v>
      </c>
      <c r="AE3292" t="s">
        <v>120</v>
      </c>
      <c r="AF3292" t="s">
        <v>121</v>
      </c>
      <c r="AG3292" s="6">
        <v>96950</v>
      </c>
      <c r="AH3292" t="s">
        <v>122</v>
      </c>
      <c r="AJ3292" s="8">
        <v>16702858958</v>
      </c>
      <c r="AL3292" t="s">
        <v>437</v>
      </c>
      <c r="BE3292" t="str">
        <f>"35-2021.00"</f>
        <v>35-2021.00</v>
      </c>
      <c r="BF3292" t="s">
        <v>438</v>
      </c>
      <c r="BG3292" t="s">
        <v>439</v>
      </c>
      <c r="BH3292" t="s">
        <v>440</v>
      </c>
      <c r="BI3292">
        <v>8</v>
      </c>
      <c r="BK3292" s="1">
        <v>45931</v>
      </c>
      <c r="BL3292" s="1">
        <v>46295</v>
      </c>
      <c r="BO3292">
        <v>35</v>
      </c>
      <c r="BP3292">
        <v>0</v>
      </c>
      <c r="BQ3292">
        <v>7</v>
      </c>
      <c r="BR3292">
        <v>7</v>
      </c>
      <c r="BS3292">
        <v>7</v>
      </c>
      <c r="BT3292">
        <v>7</v>
      </c>
      <c r="BU3292">
        <v>7</v>
      </c>
      <c r="BV3292">
        <v>0</v>
      </c>
      <c r="BW3292" t="str">
        <f>"9:00 AM"</f>
        <v>9:00 AM</v>
      </c>
      <c r="BX3292" t="str">
        <f>"5:00 PM"</f>
        <v>5:00 PM</v>
      </c>
      <c r="BY3292" t="s">
        <v>133</v>
      </c>
      <c r="BZ3292">
        <v>0</v>
      </c>
      <c r="CA3292">
        <v>3</v>
      </c>
      <c r="CB3292" t="s">
        <v>117</v>
      </c>
      <c r="CD3292" t="s">
        <v>9981</v>
      </c>
      <c r="CE3292" t="s">
        <v>430</v>
      </c>
      <c r="CF3292" t="s">
        <v>431</v>
      </c>
      <c r="CG3292" t="s">
        <v>120</v>
      </c>
      <c r="CH3292" t="s">
        <v>121</v>
      </c>
      <c r="CI3292" s="6">
        <v>96950</v>
      </c>
      <c r="CJ3292" s="10">
        <v>7.84</v>
      </c>
      <c r="CK3292" s="10">
        <v>7.84</v>
      </c>
      <c r="CL3292" s="10">
        <v>11.76</v>
      </c>
      <c r="CM3292" s="10">
        <v>11.76</v>
      </c>
      <c r="CN3292" t="s">
        <v>137</v>
      </c>
      <c r="CO3292" t="s">
        <v>164</v>
      </c>
      <c r="CP3292" t="s">
        <v>138</v>
      </c>
      <c r="CR3292" t="s">
        <v>117</v>
      </c>
      <c r="CS3292" t="s">
        <v>139</v>
      </c>
      <c r="CT3292" t="s">
        <v>139</v>
      </c>
      <c r="CU3292" t="s">
        <v>139</v>
      </c>
      <c r="CV3292" t="s">
        <v>140</v>
      </c>
      <c r="CW3292" t="s">
        <v>139</v>
      </c>
      <c r="CX3292" t="s">
        <v>139</v>
      </c>
      <c r="CY3292" t="s">
        <v>442</v>
      </c>
      <c r="CZ3292" s="8">
        <v>16702858958</v>
      </c>
      <c r="DA3292" t="s">
        <v>437</v>
      </c>
      <c r="DB3292" t="s">
        <v>164</v>
      </c>
      <c r="DC3292" t="s">
        <v>139</v>
      </c>
      <c r="DD3292" t="s">
        <v>117</v>
      </c>
      <c r="DE3292" t="s">
        <v>433</v>
      </c>
      <c r="DF3292" t="s">
        <v>434</v>
      </c>
      <c r="DG3292" t="s">
        <v>443</v>
      </c>
      <c r="DH3292" t="s">
        <v>432</v>
      </c>
      <c r="DI3292" t="s">
        <v>444</v>
      </c>
      <c r="DJ3292" t="s">
        <v>437</v>
      </c>
    </row>
    <row r="3293" spans="1:114" ht="15" customHeight="1" x14ac:dyDescent="0.35">
      <c r="A3293" t="s">
        <v>7837</v>
      </c>
      <c r="B3293" t="s">
        <v>144</v>
      </c>
      <c r="C3293" s="1">
        <v>45840</v>
      </c>
      <c r="D3293" s="1">
        <v>45891</v>
      </c>
      <c r="E3293" t="s">
        <v>211</v>
      </c>
      <c r="G3293" t="s">
        <v>139</v>
      </c>
      <c r="H3293" t="s">
        <v>117</v>
      </c>
      <c r="I3293" t="s">
        <v>117</v>
      </c>
      <c r="J3293" t="s">
        <v>246</v>
      </c>
      <c r="K3293" t="s">
        <v>246</v>
      </c>
      <c r="L3293" t="s">
        <v>247</v>
      </c>
      <c r="N3293" t="s">
        <v>248</v>
      </c>
      <c r="O3293" t="s">
        <v>121</v>
      </c>
      <c r="P3293" s="6">
        <v>96951</v>
      </c>
      <c r="Q3293" t="s">
        <v>122</v>
      </c>
      <c r="S3293" s="8">
        <v>16705320350</v>
      </c>
      <c r="U3293" t="s">
        <v>249</v>
      </c>
      <c r="V3293">
        <v>445110</v>
      </c>
      <c r="W3293" t="s">
        <v>124</v>
      </c>
      <c r="Y3293" t="s">
        <v>250</v>
      </c>
      <c r="Z3293" t="s">
        <v>251</v>
      </c>
      <c r="AA3293" t="s">
        <v>252</v>
      </c>
      <c r="AB3293" t="s">
        <v>128</v>
      </c>
      <c r="AC3293" t="s">
        <v>7838</v>
      </c>
      <c r="AE3293" t="s">
        <v>248</v>
      </c>
      <c r="AF3293" t="s">
        <v>121</v>
      </c>
      <c r="AG3293" s="6">
        <v>96951</v>
      </c>
      <c r="AH3293" t="s">
        <v>122</v>
      </c>
      <c r="AJ3293" s="8">
        <v>16705320350</v>
      </c>
      <c r="AL3293" t="s">
        <v>254</v>
      </c>
      <c r="BE3293" t="str">
        <f>"49-9071.00"</f>
        <v>49-9071.00</v>
      </c>
      <c r="BF3293" t="s">
        <v>156</v>
      </c>
      <c r="BG3293" t="s">
        <v>7839</v>
      </c>
      <c r="BH3293" t="s">
        <v>2639</v>
      </c>
      <c r="BI3293">
        <v>1</v>
      </c>
      <c r="BJ3293">
        <v>1</v>
      </c>
      <c r="BK3293" s="1">
        <v>45931</v>
      </c>
      <c r="BL3293" s="1">
        <v>47026</v>
      </c>
      <c r="BM3293" s="1">
        <v>45931</v>
      </c>
      <c r="BN3293" s="1">
        <v>47026</v>
      </c>
      <c r="BO3293">
        <v>40</v>
      </c>
      <c r="BP3293">
        <v>0</v>
      </c>
      <c r="BQ3293">
        <v>7</v>
      </c>
      <c r="BR3293">
        <v>7</v>
      </c>
      <c r="BS3293">
        <v>7</v>
      </c>
      <c r="BT3293">
        <v>7</v>
      </c>
      <c r="BU3293">
        <v>7</v>
      </c>
      <c r="BV3293">
        <v>5</v>
      </c>
      <c r="BW3293" t="str">
        <f>"8:00 AM"</f>
        <v>8:00 AM</v>
      </c>
      <c r="BX3293" t="str">
        <f>"4:00 PM"</f>
        <v>4:00 PM</v>
      </c>
      <c r="BY3293" t="s">
        <v>159</v>
      </c>
      <c r="BZ3293">
        <v>0</v>
      </c>
      <c r="CA3293">
        <v>12</v>
      </c>
      <c r="CB3293" t="s">
        <v>117</v>
      </c>
      <c r="CD3293" t="s">
        <v>7840</v>
      </c>
      <c r="CE3293" t="s">
        <v>259</v>
      </c>
      <c r="CG3293" t="s">
        <v>248</v>
      </c>
      <c r="CH3293" t="s">
        <v>121</v>
      </c>
      <c r="CI3293" s="6">
        <v>96951</v>
      </c>
      <c r="CJ3293" s="10">
        <v>9.75</v>
      </c>
      <c r="CK3293" s="10">
        <v>9.75</v>
      </c>
      <c r="CL3293" s="10">
        <v>14.63</v>
      </c>
      <c r="CM3293" s="10">
        <v>14.63</v>
      </c>
      <c r="CN3293" t="s">
        <v>137</v>
      </c>
      <c r="CO3293" t="s">
        <v>140</v>
      </c>
      <c r="CP3293" t="s">
        <v>138</v>
      </c>
      <c r="CR3293" t="s">
        <v>117</v>
      </c>
      <c r="CS3293" t="s">
        <v>139</v>
      </c>
      <c r="CT3293" t="s">
        <v>139</v>
      </c>
      <c r="CU3293" t="s">
        <v>139</v>
      </c>
      <c r="CV3293" t="s">
        <v>140</v>
      </c>
      <c r="CW3293" t="s">
        <v>139</v>
      </c>
      <c r="CX3293" t="s">
        <v>140</v>
      </c>
      <c r="CY3293" t="s">
        <v>539</v>
      </c>
      <c r="CZ3293" s="8">
        <v>16705320350</v>
      </c>
      <c r="DA3293" t="s">
        <v>254</v>
      </c>
      <c r="DB3293" t="s">
        <v>140</v>
      </c>
      <c r="DC3293" t="s">
        <v>139</v>
      </c>
      <c r="DD3293" t="s">
        <v>117</v>
      </c>
    </row>
    <row r="3294" spans="1:114" ht="15" customHeight="1" x14ac:dyDescent="0.35">
      <c r="A3294" t="s">
        <v>906</v>
      </c>
      <c r="B3294" t="s">
        <v>144</v>
      </c>
      <c r="C3294" s="1">
        <v>45840</v>
      </c>
      <c r="D3294" s="1">
        <v>45891</v>
      </c>
      <c r="E3294" t="s">
        <v>211</v>
      </c>
      <c r="G3294" t="s">
        <v>139</v>
      </c>
      <c r="H3294" t="s">
        <v>117</v>
      </c>
      <c r="I3294" t="s">
        <v>117</v>
      </c>
      <c r="J3294" t="s">
        <v>246</v>
      </c>
      <c r="K3294" t="s">
        <v>246</v>
      </c>
      <c r="L3294" t="s">
        <v>247</v>
      </c>
      <c r="N3294" t="s">
        <v>248</v>
      </c>
      <c r="O3294" t="s">
        <v>121</v>
      </c>
      <c r="P3294" s="6">
        <v>96951</v>
      </c>
      <c r="Q3294" t="s">
        <v>122</v>
      </c>
      <c r="S3294" s="8">
        <v>16705320350</v>
      </c>
      <c r="U3294" t="s">
        <v>249</v>
      </c>
      <c r="V3294">
        <v>445110</v>
      </c>
      <c r="W3294" t="s">
        <v>124</v>
      </c>
      <c r="Y3294" t="s">
        <v>250</v>
      </c>
      <c r="Z3294" t="s">
        <v>251</v>
      </c>
      <c r="AA3294" t="s">
        <v>252</v>
      </c>
      <c r="AB3294" t="s">
        <v>128</v>
      </c>
      <c r="AC3294" t="s">
        <v>253</v>
      </c>
      <c r="AE3294" t="s">
        <v>248</v>
      </c>
      <c r="AF3294" t="s">
        <v>121</v>
      </c>
      <c r="AG3294" s="6">
        <v>96951</v>
      </c>
      <c r="AH3294" t="s">
        <v>122</v>
      </c>
      <c r="AJ3294" s="8">
        <v>16705320350</v>
      </c>
      <c r="AL3294" t="s">
        <v>254</v>
      </c>
      <c r="BE3294" t="str">
        <f>"49-9021.00"</f>
        <v>49-9021.00</v>
      </c>
      <c r="BF3294" t="s">
        <v>239</v>
      </c>
      <c r="BG3294" t="s">
        <v>907</v>
      </c>
      <c r="BH3294" t="s">
        <v>908</v>
      </c>
      <c r="BI3294">
        <v>1</v>
      </c>
      <c r="BJ3294">
        <v>1</v>
      </c>
      <c r="BK3294" s="1">
        <v>45931</v>
      </c>
      <c r="BL3294" s="1">
        <v>47026</v>
      </c>
      <c r="BM3294" s="1">
        <v>45931</v>
      </c>
      <c r="BN3294" s="1">
        <v>47026</v>
      </c>
      <c r="BO3294">
        <v>40</v>
      </c>
      <c r="BP3294">
        <v>0</v>
      </c>
      <c r="BQ3294">
        <v>7</v>
      </c>
      <c r="BR3294">
        <v>7</v>
      </c>
      <c r="BS3294">
        <v>7</v>
      </c>
      <c r="BT3294">
        <v>7</v>
      </c>
      <c r="BU3294">
        <v>7</v>
      </c>
      <c r="BV3294">
        <v>5</v>
      </c>
      <c r="BW3294" t="str">
        <f>"8:00 AM"</f>
        <v>8:00 AM</v>
      </c>
      <c r="BX3294" t="str">
        <f>"4:00 PM"</f>
        <v>4:00 PM</v>
      </c>
      <c r="BY3294" t="s">
        <v>159</v>
      </c>
      <c r="BZ3294">
        <v>0</v>
      </c>
      <c r="CA3294">
        <v>12</v>
      </c>
      <c r="CB3294" t="s">
        <v>117</v>
      </c>
      <c r="CD3294" t="s">
        <v>909</v>
      </c>
      <c r="CE3294" t="s">
        <v>259</v>
      </c>
      <c r="CG3294" t="s">
        <v>248</v>
      </c>
      <c r="CH3294" t="s">
        <v>121</v>
      </c>
      <c r="CI3294" s="6">
        <v>96951</v>
      </c>
      <c r="CJ3294" s="10">
        <v>10.74</v>
      </c>
      <c r="CK3294" s="10">
        <v>10.74</v>
      </c>
      <c r="CL3294" s="10">
        <v>16.11</v>
      </c>
      <c r="CM3294" s="10">
        <v>16.11</v>
      </c>
      <c r="CN3294" t="s">
        <v>137</v>
      </c>
      <c r="CO3294" t="s">
        <v>140</v>
      </c>
      <c r="CP3294" t="s">
        <v>138</v>
      </c>
      <c r="CR3294" t="s">
        <v>117</v>
      </c>
      <c r="CS3294" t="s">
        <v>139</v>
      </c>
      <c r="CT3294" t="s">
        <v>139</v>
      </c>
      <c r="CU3294" t="s">
        <v>139</v>
      </c>
      <c r="CV3294" t="s">
        <v>140</v>
      </c>
      <c r="CW3294" t="s">
        <v>139</v>
      </c>
      <c r="CX3294" t="s">
        <v>140</v>
      </c>
      <c r="CY3294" t="s">
        <v>539</v>
      </c>
      <c r="CZ3294" s="8">
        <v>16705320350</v>
      </c>
      <c r="DA3294" t="s">
        <v>254</v>
      </c>
      <c r="DB3294" t="s">
        <v>140</v>
      </c>
      <c r="DC3294" t="s">
        <v>139</v>
      </c>
      <c r="DD3294" t="s">
        <v>117</v>
      </c>
    </row>
    <row r="3295" spans="1:114" ht="15" customHeight="1" x14ac:dyDescent="0.35">
      <c r="A3295" t="s">
        <v>7826</v>
      </c>
      <c r="B3295" t="s">
        <v>144</v>
      </c>
      <c r="C3295" s="1">
        <v>45841</v>
      </c>
      <c r="D3295" s="1">
        <v>45891</v>
      </c>
      <c r="E3295" t="s">
        <v>116</v>
      </c>
      <c r="F3295" s="1">
        <v>45899</v>
      </c>
      <c r="G3295" t="s">
        <v>117</v>
      </c>
      <c r="H3295" t="s">
        <v>117</v>
      </c>
      <c r="I3295" t="s">
        <v>117</v>
      </c>
      <c r="J3295" t="s">
        <v>969</v>
      </c>
      <c r="L3295" t="s">
        <v>7827</v>
      </c>
      <c r="N3295" t="s">
        <v>120</v>
      </c>
      <c r="O3295" t="s">
        <v>121</v>
      </c>
      <c r="P3295" s="6">
        <v>96950</v>
      </c>
      <c r="Q3295" t="s">
        <v>122</v>
      </c>
      <c r="S3295" s="8">
        <v>16702355009</v>
      </c>
      <c r="U3295" t="s">
        <v>971</v>
      </c>
      <c r="V3295">
        <v>561311</v>
      </c>
      <c r="W3295" t="s">
        <v>150</v>
      </c>
      <c r="X3295" t="s">
        <v>139</v>
      </c>
      <c r="Y3295" t="s">
        <v>972</v>
      </c>
      <c r="Z3295" t="s">
        <v>973</v>
      </c>
      <c r="AA3295" t="s">
        <v>974</v>
      </c>
      <c r="AB3295" t="s">
        <v>5107</v>
      </c>
      <c r="AC3295" t="s">
        <v>5157</v>
      </c>
      <c r="AE3295" t="s">
        <v>120</v>
      </c>
      <c r="AF3295" t="s">
        <v>121</v>
      </c>
      <c r="AG3295" s="6">
        <v>96950</v>
      </c>
      <c r="AH3295" t="s">
        <v>122</v>
      </c>
      <c r="AJ3295" s="8">
        <v>16702355009</v>
      </c>
      <c r="AL3295" t="s">
        <v>977</v>
      </c>
      <c r="BE3295" t="str">
        <f>"35-2014.00"</f>
        <v>35-2014.00</v>
      </c>
      <c r="BF3295" t="s">
        <v>191</v>
      </c>
      <c r="BG3295" t="s">
        <v>5109</v>
      </c>
      <c r="BH3295" t="s">
        <v>193</v>
      </c>
      <c r="BI3295">
        <v>8</v>
      </c>
      <c r="BJ3295">
        <v>8</v>
      </c>
      <c r="BK3295" s="1">
        <v>45901</v>
      </c>
      <c r="BL3295" s="1">
        <v>46265</v>
      </c>
      <c r="BM3295" s="1">
        <v>45901</v>
      </c>
      <c r="BN3295" s="1">
        <v>46265</v>
      </c>
      <c r="BO3295">
        <v>35</v>
      </c>
      <c r="BP3295">
        <v>0</v>
      </c>
      <c r="BQ3295">
        <v>7</v>
      </c>
      <c r="BR3295">
        <v>7</v>
      </c>
      <c r="BS3295">
        <v>7</v>
      </c>
      <c r="BT3295">
        <v>7</v>
      </c>
      <c r="BU3295">
        <v>7</v>
      </c>
      <c r="BV3295">
        <v>0</v>
      </c>
      <c r="BW3295" t="str">
        <f>"9:00 AM"</f>
        <v>9:00 AM</v>
      </c>
      <c r="BX3295" t="str">
        <f>"5:00 PM"</f>
        <v>5:00 PM</v>
      </c>
      <c r="BY3295" t="s">
        <v>133</v>
      </c>
      <c r="BZ3295">
        <v>0</v>
      </c>
      <c r="CA3295">
        <v>12</v>
      </c>
      <c r="CB3295" t="s">
        <v>117</v>
      </c>
      <c r="CD3295" s="2" t="s">
        <v>7828</v>
      </c>
      <c r="CE3295" t="s">
        <v>7829</v>
      </c>
      <c r="CF3295" t="s">
        <v>7830</v>
      </c>
      <c r="CG3295" t="s">
        <v>120</v>
      </c>
      <c r="CH3295" t="s">
        <v>121</v>
      </c>
      <c r="CI3295" s="6">
        <v>96950</v>
      </c>
      <c r="CJ3295" s="10">
        <v>8.83</v>
      </c>
      <c r="CK3295" s="10">
        <v>8.83</v>
      </c>
      <c r="CL3295" s="10">
        <v>13.25</v>
      </c>
      <c r="CM3295" s="10">
        <v>13.25</v>
      </c>
      <c r="CN3295" t="s">
        <v>137</v>
      </c>
      <c r="CO3295" t="s">
        <v>5111</v>
      </c>
      <c r="CP3295" t="s">
        <v>138</v>
      </c>
      <c r="CR3295" t="s">
        <v>117</v>
      </c>
      <c r="CS3295" t="s">
        <v>139</v>
      </c>
      <c r="CT3295" t="s">
        <v>139</v>
      </c>
      <c r="CU3295" t="s">
        <v>139</v>
      </c>
      <c r="CV3295" t="s">
        <v>140</v>
      </c>
      <c r="CW3295" t="s">
        <v>139</v>
      </c>
      <c r="CX3295" t="s">
        <v>140</v>
      </c>
      <c r="CY3295" t="s">
        <v>7831</v>
      </c>
      <c r="CZ3295" s="8">
        <v>16702355009</v>
      </c>
      <c r="DA3295" t="s">
        <v>977</v>
      </c>
      <c r="DB3295" t="s">
        <v>7454</v>
      </c>
      <c r="DC3295" t="s">
        <v>139</v>
      </c>
      <c r="DD3295" t="s">
        <v>139</v>
      </c>
    </row>
    <row r="3296" spans="1:114" ht="15" customHeight="1" x14ac:dyDescent="0.35">
      <c r="A3296" t="s">
        <v>11934</v>
      </c>
      <c r="B3296" t="s">
        <v>144</v>
      </c>
      <c r="C3296" s="1">
        <v>45841</v>
      </c>
      <c r="D3296" s="1">
        <v>45891</v>
      </c>
      <c r="E3296" t="s">
        <v>116</v>
      </c>
      <c r="F3296" s="1">
        <v>45929</v>
      </c>
      <c r="G3296" t="s">
        <v>117</v>
      </c>
      <c r="H3296" t="s">
        <v>117</v>
      </c>
      <c r="I3296" t="s">
        <v>117</v>
      </c>
      <c r="J3296" t="s">
        <v>11935</v>
      </c>
      <c r="K3296" t="s">
        <v>11936</v>
      </c>
      <c r="L3296" t="s">
        <v>11937</v>
      </c>
      <c r="N3296" t="s">
        <v>120</v>
      </c>
      <c r="O3296" t="s">
        <v>121</v>
      </c>
      <c r="P3296" s="6">
        <v>96950</v>
      </c>
      <c r="Q3296" t="s">
        <v>122</v>
      </c>
      <c r="S3296" s="8">
        <v>16704835400</v>
      </c>
      <c r="U3296" t="s">
        <v>11938</v>
      </c>
      <c r="V3296">
        <v>71112</v>
      </c>
      <c r="W3296" t="s">
        <v>124</v>
      </c>
      <c r="Y3296" t="s">
        <v>5051</v>
      </c>
      <c r="Z3296" t="s">
        <v>5052</v>
      </c>
      <c r="AB3296" t="s">
        <v>270</v>
      </c>
      <c r="AC3296" t="s">
        <v>11937</v>
      </c>
      <c r="AE3296" t="s">
        <v>120</v>
      </c>
      <c r="AF3296" t="s">
        <v>121</v>
      </c>
      <c r="AG3296" s="6">
        <v>96950</v>
      </c>
      <c r="AH3296" t="s">
        <v>122</v>
      </c>
      <c r="AJ3296" s="8">
        <v>16704835400</v>
      </c>
      <c r="AL3296" t="s">
        <v>11939</v>
      </c>
      <c r="BE3296" t="str">
        <f>"27-2032.00"</f>
        <v>27-2032.00</v>
      </c>
      <c r="BF3296" t="s">
        <v>11940</v>
      </c>
      <c r="BG3296" t="s">
        <v>11941</v>
      </c>
      <c r="BH3296" t="s">
        <v>11942</v>
      </c>
      <c r="BI3296">
        <v>1</v>
      </c>
      <c r="BJ3296">
        <v>1</v>
      </c>
      <c r="BK3296" s="1">
        <v>45931</v>
      </c>
      <c r="BL3296" s="1">
        <v>46295</v>
      </c>
      <c r="BM3296" s="1">
        <v>45931</v>
      </c>
      <c r="BN3296" s="1">
        <v>46295</v>
      </c>
      <c r="BO3296">
        <v>35</v>
      </c>
      <c r="BP3296">
        <v>0</v>
      </c>
      <c r="BQ3296">
        <v>7</v>
      </c>
      <c r="BR3296">
        <v>7</v>
      </c>
      <c r="BS3296">
        <v>7</v>
      </c>
      <c r="BT3296">
        <v>7</v>
      </c>
      <c r="BU3296">
        <v>7</v>
      </c>
      <c r="BV3296">
        <v>0</v>
      </c>
      <c r="BW3296" t="str">
        <f>"9:00 AM"</f>
        <v>9:00 AM</v>
      </c>
      <c r="BX3296" t="str">
        <f>"5:00 PM"</f>
        <v>5:00 PM</v>
      </c>
      <c r="BY3296" t="s">
        <v>159</v>
      </c>
      <c r="BZ3296">
        <v>0</v>
      </c>
      <c r="CA3296">
        <v>6</v>
      </c>
      <c r="CB3296" t="s">
        <v>117</v>
      </c>
      <c r="CD3296" t="s">
        <v>5055</v>
      </c>
      <c r="CE3296" t="s">
        <v>11937</v>
      </c>
      <c r="CG3296" t="s">
        <v>120</v>
      </c>
      <c r="CH3296" t="s">
        <v>121</v>
      </c>
      <c r="CI3296" s="6">
        <v>96950</v>
      </c>
      <c r="CJ3296" s="10">
        <v>18.18</v>
      </c>
      <c r="CK3296" s="10">
        <v>18.18</v>
      </c>
      <c r="CL3296" s="10">
        <v>27.27</v>
      </c>
      <c r="CM3296" s="10">
        <v>27.27</v>
      </c>
      <c r="CN3296" t="s">
        <v>137</v>
      </c>
      <c r="CP3296" t="s">
        <v>138</v>
      </c>
      <c r="CR3296" t="s">
        <v>117</v>
      </c>
      <c r="CS3296" t="s">
        <v>139</v>
      </c>
      <c r="CT3296" t="s">
        <v>140</v>
      </c>
      <c r="CU3296" t="s">
        <v>139</v>
      </c>
      <c r="CV3296" t="s">
        <v>140</v>
      </c>
      <c r="CW3296" t="s">
        <v>139</v>
      </c>
      <c r="CX3296" t="s">
        <v>140</v>
      </c>
      <c r="CY3296" t="s">
        <v>4752</v>
      </c>
      <c r="CZ3296" s="8">
        <v>16704835400</v>
      </c>
      <c r="DA3296" t="s">
        <v>11939</v>
      </c>
      <c r="DB3296" t="s">
        <v>140</v>
      </c>
      <c r="DC3296" t="s">
        <v>139</v>
      </c>
      <c r="DD3296" t="s">
        <v>117</v>
      </c>
      <c r="DE3296" t="s">
        <v>5051</v>
      </c>
      <c r="DF3296" t="s">
        <v>5052</v>
      </c>
      <c r="DH3296" t="s">
        <v>11938</v>
      </c>
      <c r="DI3296" t="s">
        <v>11935</v>
      </c>
      <c r="DJ3296" t="s">
        <v>11939</v>
      </c>
    </row>
    <row r="3297" spans="1:114" ht="15" customHeight="1" x14ac:dyDescent="0.35">
      <c r="A3297" t="s">
        <v>11950</v>
      </c>
      <c r="B3297" t="s">
        <v>278</v>
      </c>
      <c r="C3297" s="1">
        <v>45879</v>
      </c>
      <c r="D3297" s="1">
        <v>45891</v>
      </c>
      <c r="E3297" t="s">
        <v>116</v>
      </c>
      <c r="F3297" s="1">
        <v>45929</v>
      </c>
      <c r="G3297" t="s">
        <v>139</v>
      </c>
      <c r="H3297" t="s">
        <v>117</v>
      </c>
      <c r="I3297" t="s">
        <v>117</v>
      </c>
      <c r="J3297" t="s">
        <v>11951</v>
      </c>
      <c r="K3297" t="s">
        <v>11952</v>
      </c>
      <c r="L3297" t="s">
        <v>11953</v>
      </c>
      <c r="N3297" t="s">
        <v>222</v>
      </c>
      <c r="O3297" t="s">
        <v>121</v>
      </c>
      <c r="P3297" s="6">
        <v>96951</v>
      </c>
      <c r="Q3297" t="s">
        <v>122</v>
      </c>
      <c r="S3297" s="8">
        <v>16705323394</v>
      </c>
      <c r="U3297" t="s">
        <v>8860</v>
      </c>
      <c r="V3297">
        <v>45711</v>
      </c>
      <c r="W3297" t="s">
        <v>124</v>
      </c>
      <c r="Y3297" t="s">
        <v>8861</v>
      </c>
      <c r="Z3297" t="s">
        <v>8862</v>
      </c>
      <c r="AB3297" t="s">
        <v>1656</v>
      </c>
      <c r="AC3297" t="s">
        <v>11953</v>
      </c>
      <c r="AE3297" t="s">
        <v>222</v>
      </c>
      <c r="AF3297" t="s">
        <v>121</v>
      </c>
      <c r="AG3297" s="6">
        <v>96951</v>
      </c>
      <c r="AH3297" t="s">
        <v>122</v>
      </c>
      <c r="AJ3297" s="8">
        <v>16705323394</v>
      </c>
      <c r="AL3297" t="s">
        <v>8863</v>
      </c>
      <c r="BE3297" t="str">
        <f>"53-7065.00"</f>
        <v>53-7065.00</v>
      </c>
      <c r="BF3297" t="s">
        <v>255</v>
      </c>
      <c r="BG3297" t="s">
        <v>11954</v>
      </c>
      <c r="BH3297" t="s">
        <v>11955</v>
      </c>
      <c r="BI3297">
        <v>2</v>
      </c>
      <c r="BK3297" s="1">
        <v>45931</v>
      </c>
      <c r="BL3297" s="1">
        <v>47026</v>
      </c>
      <c r="BO3297">
        <v>35</v>
      </c>
      <c r="BP3297">
        <v>5</v>
      </c>
      <c r="BQ3297">
        <v>5</v>
      </c>
      <c r="BR3297">
        <v>5</v>
      </c>
      <c r="BS3297">
        <v>5</v>
      </c>
      <c r="BT3297">
        <v>5</v>
      </c>
      <c r="BU3297">
        <v>5</v>
      </c>
      <c r="BV3297">
        <v>5</v>
      </c>
      <c r="BW3297" t="str">
        <f>"6:30 AM"</f>
        <v>6:30 AM</v>
      </c>
      <c r="BX3297" t="str">
        <f>"11:30 AM"</f>
        <v>11:30 AM</v>
      </c>
      <c r="BY3297" t="s">
        <v>159</v>
      </c>
      <c r="BZ3297">
        <v>0</v>
      </c>
      <c r="CA3297">
        <v>12</v>
      </c>
      <c r="CB3297" t="s">
        <v>117</v>
      </c>
      <c r="CD3297" s="2" t="s">
        <v>11956</v>
      </c>
      <c r="CE3297" t="s">
        <v>8859</v>
      </c>
      <c r="CG3297" t="s">
        <v>222</v>
      </c>
      <c r="CH3297" t="s">
        <v>121</v>
      </c>
      <c r="CI3297" s="6">
        <v>96951</v>
      </c>
      <c r="CJ3297" s="10">
        <v>8.86</v>
      </c>
      <c r="CK3297" s="10">
        <v>8.86</v>
      </c>
      <c r="CN3297" t="s">
        <v>137</v>
      </c>
      <c r="CP3297" t="s">
        <v>138</v>
      </c>
      <c r="CR3297" t="s">
        <v>117</v>
      </c>
      <c r="CS3297" t="s">
        <v>139</v>
      </c>
      <c r="CT3297" t="s">
        <v>140</v>
      </c>
      <c r="CU3297" t="s">
        <v>140</v>
      </c>
      <c r="CV3297" t="s">
        <v>140</v>
      </c>
      <c r="CW3297" t="s">
        <v>139</v>
      </c>
      <c r="CX3297" t="s">
        <v>140</v>
      </c>
      <c r="CY3297" t="s">
        <v>8867</v>
      </c>
      <c r="CZ3297" s="8">
        <v>16705323394</v>
      </c>
      <c r="DA3297" t="s">
        <v>11957</v>
      </c>
      <c r="DB3297" t="s">
        <v>140</v>
      </c>
      <c r="DC3297" t="s">
        <v>139</v>
      </c>
      <c r="DD3297" t="s">
        <v>117</v>
      </c>
    </row>
    <row r="3298" spans="1:114" ht="15" customHeight="1" x14ac:dyDescent="0.35">
      <c r="A3298" t="s">
        <v>16284</v>
      </c>
      <c r="B3298" t="s">
        <v>278</v>
      </c>
      <c r="C3298" s="1">
        <v>45879</v>
      </c>
      <c r="D3298" s="1">
        <v>45891</v>
      </c>
      <c r="E3298" t="s">
        <v>211</v>
      </c>
      <c r="G3298" t="s">
        <v>117</v>
      </c>
      <c r="H3298" t="s">
        <v>117</v>
      </c>
      <c r="I3298" t="s">
        <v>117</v>
      </c>
      <c r="J3298" t="s">
        <v>428</v>
      </c>
      <c r="K3298" t="s">
        <v>986</v>
      </c>
      <c r="L3298" t="s">
        <v>430</v>
      </c>
      <c r="M3298" t="s">
        <v>431</v>
      </c>
      <c r="N3298" t="s">
        <v>120</v>
      </c>
      <c r="O3298" t="s">
        <v>121</v>
      </c>
      <c r="P3298" s="6">
        <v>96950</v>
      </c>
      <c r="Q3298" t="s">
        <v>122</v>
      </c>
      <c r="S3298" s="8">
        <v>16702858958</v>
      </c>
      <c r="U3298" t="s">
        <v>432</v>
      </c>
      <c r="V3298">
        <v>237990</v>
      </c>
      <c r="W3298" t="s">
        <v>124</v>
      </c>
      <c r="Y3298" t="s">
        <v>433</v>
      </c>
      <c r="Z3298" t="s">
        <v>434</v>
      </c>
      <c r="AA3298" t="s">
        <v>435</v>
      </c>
      <c r="AB3298" t="s">
        <v>436</v>
      </c>
      <c r="AC3298" t="s">
        <v>430</v>
      </c>
      <c r="AD3298" t="s">
        <v>431</v>
      </c>
      <c r="AE3298" t="s">
        <v>120</v>
      </c>
      <c r="AF3298" t="s">
        <v>121</v>
      </c>
      <c r="AG3298" s="6">
        <v>96950</v>
      </c>
      <c r="AH3298" t="s">
        <v>122</v>
      </c>
      <c r="AJ3298" s="8">
        <v>16702858958</v>
      </c>
      <c r="AL3298" t="s">
        <v>437</v>
      </c>
      <c r="BE3298" t="str">
        <f>"49-9071.00"</f>
        <v>49-9071.00</v>
      </c>
      <c r="BF3298" t="s">
        <v>156</v>
      </c>
      <c r="BG3298" t="s">
        <v>987</v>
      </c>
      <c r="BH3298" t="s">
        <v>423</v>
      </c>
      <c r="BI3298">
        <v>9</v>
      </c>
      <c r="BK3298" s="1">
        <v>45931</v>
      </c>
      <c r="BL3298" s="1">
        <v>46295</v>
      </c>
      <c r="BO3298">
        <v>35</v>
      </c>
      <c r="BP3298">
        <v>0</v>
      </c>
      <c r="BQ3298">
        <v>7</v>
      </c>
      <c r="BR3298">
        <v>7</v>
      </c>
      <c r="BS3298">
        <v>7</v>
      </c>
      <c r="BT3298">
        <v>7</v>
      </c>
      <c r="BU3298">
        <v>7</v>
      </c>
      <c r="BV3298">
        <v>0</v>
      </c>
      <c r="BW3298" t="str">
        <f>"9:00 AM"</f>
        <v>9:00 AM</v>
      </c>
      <c r="BX3298" t="str">
        <f>"5:00 PM"</f>
        <v>5:00 PM</v>
      </c>
      <c r="BY3298" t="s">
        <v>159</v>
      </c>
      <c r="BZ3298">
        <v>0</v>
      </c>
      <c r="CA3298">
        <v>24</v>
      </c>
      <c r="CB3298" t="s">
        <v>117</v>
      </c>
      <c r="CD3298" t="s">
        <v>988</v>
      </c>
      <c r="CE3298" t="s">
        <v>430</v>
      </c>
      <c r="CF3298" t="s">
        <v>431</v>
      </c>
      <c r="CG3298" t="s">
        <v>120</v>
      </c>
      <c r="CH3298" t="s">
        <v>121</v>
      </c>
      <c r="CI3298" s="6">
        <v>96950</v>
      </c>
      <c r="CJ3298" s="10">
        <v>9.75</v>
      </c>
      <c r="CK3298" s="10">
        <v>9.75</v>
      </c>
      <c r="CL3298" s="10">
        <v>14.63</v>
      </c>
      <c r="CM3298" s="10">
        <v>14.63</v>
      </c>
      <c r="CN3298" t="s">
        <v>137</v>
      </c>
      <c r="CO3298" t="s">
        <v>164</v>
      </c>
      <c r="CP3298" t="s">
        <v>138</v>
      </c>
      <c r="CR3298" t="s">
        <v>117</v>
      </c>
      <c r="CS3298" t="s">
        <v>139</v>
      </c>
      <c r="CT3298" t="s">
        <v>139</v>
      </c>
      <c r="CU3298" t="s">
        <v>139</v>
      </c>
      <c r="CV3298" t="s">
        <v>140</v>
      </c>
      <c r="CW3298" t="s">
        <v>139</v>
      </c>
      <c r="CX3298" t="s">
        <v>139</v>
      </c>
      <c r="CY3298" t="s">
        <v>688</v>
      </c>
      <c r="CZ3298" s="8">
        <v>16702858958</v>
      </c>
      <c r="DA3298" t="s">
        <v>437</v>
      </c>
      <c r="DB3298" t="s">
        <v>140</v>
      </c>
      <c r="DC3298" t="s">
        <v>139</v>
      </c>
      <c r="DD3298" t="s">
        <v>117</v>
      </c>
      <c r="DE3298" t="s">
        <v>433</v>
      </c>
      <c r="DF3298" t="s">
        <v>434</v>
      </c>
      <c r="DG3298" t="s">
        <v>443</v>
      </c>
      <c r="DH3298" t="s">
        <v>16285</v>
      </c>
      <c r="DI3298" t="s">
        <v>444</v>
      </c>
      <c r="DJ3298" t="s">
        <v>437</v>
      </c>
    </row>
    <row r="3299" spans="1:114" ht="15" customHeight="1" x14ac:dyDescent="0.35">
      <c r="A3299" t="s">
        <v>13574</v>
      </c>
      <c r="B3299" t="s">
        <v>115</v>
      </c>
      <c r="C3299" s="1">
        <v>45845</v>
      </c>
      <c r="D3299" s="1">
        <v>45893</v>
      </c>
      <c r="E3299" t="s">
        <v>116</v>
      </c>
      <c r="F3299" s="1">
        <v>46021</v>
      </c>
      <c r="G3299" t="s">
        <v>117</v>
      </c>
      <c r="H3299" t="s">
        <v>117</v>
      </c>
      <c r="I3299" t="s">
        <v>117</v>
      </c>
      <c r="J3299" t="s">
        <v>1422</v>
      </c>
      <c r="K3299" t="s">
        <v>13575</v>
      </c>
      <c r="L3299" t="s">
        <v>1424</v>
      </c>
      <c r="M3299" t="s">
        <v>847</v>
      </c>
      <c r="N3299" t="s">
        <v>136</v>
      </c>
      <c r="O3299" t="s">
        <v>121</v>
      </c>
      <c r="P3299" s="6">
        <v>96950</v>
      </c>
      <c r="Q3299" t="s">
        <v>122</v>
      </c>
      <c r="S3299" s="8">
        <v>16702353313</v>
      </c>
      <c r="U3299" t="s">
        <v>1425</v>
      </c>
      <c r="V3299">
        <v>236220</v>
      </c>
      <c r="W3299" t="s">
        <v>124</v>
      </c>
      <c r="Y3299" t="s">
        <v>1426</v>
      </c>
      <c r="Z3299" t="s">
        <v>1427</v>
      </c>
      <c r="AB3299" t="s">
        <v>997</v>
      </c>
      <c r="AC3299" t="s">
        <v>1424</v>
      </c>
      <c r="AE3299" t="s">
        <v>136</v>
      </c>
      <c r="AF3299" t="s">
        <v>121</v>
      </c>
      <c r="AG3299" s="6">
        <v>96950</v>
      </c>
      <c r="AH3299" t="s">
        <v>122</v>
      </c>
      <c r="AJ3299" s="8">
        <v>16702353313</v>
      </c>
      <c r="AL3299" t="s">
        <v>852</v>
      </c>
      <c r="BE3299" t="str">
        <f>"53-7061.00"</f>
        <v>53-7061.00</v>
      </c>
      <c r="BF3299" t="s">
        <v>1643</v>
      </c>
      <c r="BG3299" t="s">
        <v>13576</v>
      </c>
      <c r="BH3299" t="s">
        <v>13577</v>
      </c>
      <c r="BI3299">
        <v>3</v>
      </c>
      <c r="BK3299" s="1">
        <v>46023</v>
      </c>
      <c r="BL3299" s="1">
        <v>46387</v>
      </c>
      <c r="BO3299">
        <v>36</v>
      </c>
      <c r="BP3299">
        <v>0</v>
      </c>
      <c r="BQ3299">
        <v>6</v>
      </c>
      <c r="BR3299">
        <v>6</v>
      </c>
      <c r="BS3299">
        <v>6</v>
      </c>
      <c r="BT3299">
        <v>6</v>
      </c>
      <c r="BU3299">
        <v>6</v>
      </c>
      <c r="BV3299">
        <v>6</v>
      </c>
      <c r="BW3299" t="str">
        <f>"8:00 AM"</f>
        <v>8:00 AM</v>
      </c>
      <c r="BX3299" t="str">
        <f>"5:00 PM"</f>
        <v>5:00 PM</v>
      </c>
      <c r="BY3299" t="s">
        <v>133</v>
      </c>
      <c r="BZ3299">
        <v>0</v>
      </c>
      <c r="CA3299">
        <v>12</v>
      </c>
      <c r="CB3299" t="s">
        <v>117</v>
      </c>
      <c r="CD3299" t="s">
        <v>13578</v>
      </c>
      <c r="CE3299" t="s">
        <v>9159</v>
      </c>
      <c r="CF3299" t="s">
        <v>1433</v>
      </c>
      <c r="CG3299" t="s">
        <v>136</v>
      </c>
      <c r="CH3299" t="s">
        <v>121</v>
      </c>
      <c r="CI3299" s="6">
        <v>96950</v>
      </c>
      <c r="CJ3299" s="10">
        <v>7.59</v>
      </c>
      <c r="CK3299" s="10">
        <v>7.59</v>
      </c>
      <c r="CL3299" s="10">
        <v>0</v>
      </c>
      <c r="CM3299" s="10">
        <v>0</v>
      </c>
      <c r="CN3299" t="s">
        <v>137</v>
      </c>
      <c r="CO3299" t="s">
        <v>133</v>
      </c>
      <c r="CP3299" t="s">
        <v>138</v>
      </c>
      <c r="CR3299" t="s">
        <v>139</v>
      </c>
      <c r="CS3299" t="s">
        <v>139</v>
      </c>
      <c r="CT3299" t="s">
        <v>140</v>
      </c>
      <c r="CU3299" t="s">
        <v>140</v>
      </c>
      <c r="CV3299" t="s">
        <v>140</v>
      </c>
      <c r="CW3299" t="s">
        <v>139</v>
      </c>
      <c r="CX3299" t="s">
        <v>140</v>
      </c>
      <c r="CY3299" t="s">
        <v>133</v>
      </c>
      <c r="CZ3299" s="8">
        <v>16702353313</v>
      </c>
      <c r="DA3299" t="s">
        <v>852</v>
      </c>
      <c r="DB3299" t="s">
        <v>140</v>
      </c>
      <c r="DC3299" t="s">
        <v>139</v>
      </c>
      <c r="DD3299" t="s">
        <v>117</v>
      </c>
    </row>
    <row r="3300" spans="1:114" ht="15" customHeight="1" x14ac:dyDescent="0.35">
      <c r="A3300" t="s">
        <v>11963</v>
      </c>
      <c r="B3300" t="s">
        <v>144</v>
      </c>
      <c r="C3300" s="1">
        <v>45831</v>
      </c>
      <c r="D3300" s="1">
        <v>45894</v>
      </c>
      <c r="E3300" t="s">
        <v>211</v>
      </c>
      <c r="G3300" t="s">
        <v>117</v>
      </c>
      <c r="H3300" t="s">
        <v>117</v>
      </c>
      <c r="I3300" t="s">
        <v>117</v>
      </c>
      <c r="J3300" t="s">
        <v>11964</v>
      </c>
      <c r="L3300" t="s">
        <v>9612</v>
      </c>
      <c r="M3300" t="s">
        <v>9613</v>
      </c>
      <c r="N3300" t="s">
        <v>120</v>
      </c>
      <c r="O3300" t="s">
        <v>121</v>
      </c>
      <c r="P3300" s="6">
        <v>96950</v>
      </c>
      <c r="Q3300" t="s">
        <v>122</v>
      </c>
      <c r="S3300" s="8">
        <v>16702346617</v>
      </c>
      <c r="U3300" t="s">
        <v>9614</v>
      </c>
      <c r="V3300">
        <v>488510</v>
      </c>
      <c r="W3300" t="s">
        <v>124</v>
      </c>
      <c r="Y3300" t="s">
        <v>7921</v>
      </c>
      <c r="Z3300" t="s">
        <v>11965</v>
      </c>
      <c r="AA3300" t="s">
        <v>559</v>
      </c>
      <c r="AB3300" t="s">
        <v>128</v>
      </c>
      <c r="AC3300" t="s">
        <v>9612</v>
      </c>
      <c r="AD3300" t="s">
        <v>9613</v>
      </c>
      <c r="AE3300" t="s">
        <v>120</v>
      </c>
      <c r="AF3300" t="s">
        <v>121</v>
      </c>
      <c r="AG3300" s="6">
        <v>96950</v>
      </c>
      <c r="AH3300" t="s">
        <v>122</v>
      </c>
      <c r="AJ3300" s="8">
        <v>16702346617</v>
      </c>
      <c r="AL3300" t="s">
        <v>9617</v>
      </c>
      <c r="BE3300" t="str">
        <f>"53-3032.00"</f>
        <v>53-3032.00</v>
      </c>
      <c r="BF3300" t="s">
        <v>4159</v>
      </c>
      <c r="BG3300" t="s">
        <v>11966</v>
      </c>
      <c r="BH3300" t="s">
        <v>11967</v>
      </c>
      <c r="BI3300">
        <v>2</v>
      </c>
      <c r="BJ3300">
        <v>2</v>
      </c>
      <c r="BK3300" s="1">
        <v>45945</v>
      </c>
      <c r="BL3300" s="1">
        <v>46295</v>
      </c>
      <c r="BM3300" s="1">
        <v>45945</v>
      </c>
      <c r="BN3300" s="1">
        <v>46295</v>
      </c>
      <c r="BO3300">
        <v>35</v>
      </c>
      <c r="BP3300">
        <v>0</v>
      </c>
      <c r="BQ3300">
        <v>7</v>
      </c>
      <c r="BR3300">
        <v>7</v>
      </c>
      <c r="BS3300">
        <v>7</v>
      </c>
      <c r="BT3300">
        <v>7</v>
      </c>
      <c r="BU3300">
        <v>7</v>
      </c>
      <c r="BV3300">
        <v>0</v>
      </c>
      <c r="BW3300" t="str">
        <f>"8:00 AM"</f>
        <v>8:00 AM</v>
      </c>
      <c r="BX3300" t="str">
        <f>"5:00 PM"</f>
        <v>5:00 PM</v>
      </c>
      <c r="BY3300" t="s">
        <v>133</v>
      </c>
      <c r="BZ3300">
        <v>0</v>
      </c>
      <c r="CA3300">
        <v>12</v>
      </c>
      <c r="CB3300" t="s">
        <v>117</v>
      </c>
      <c r="CD3300" t="s">
        <v>11968</v>
      </c>
      <c r="CE3300" t="s">
        <v>9613</v>
      </c>
      <c r="CG3300" t="s">
        <v>120</v>
      </c>
      <c r="CH3300" t="s">
        <v>121</v>
      </c>
      <c r="CI3300" s="6">
        <v>96950</v>
      </c>
      <c r="CJ3300" s="10">
        <v>11.31</v>
      </c>
      <c r="CK3300" s="10">
        <v>11.31</v>
      </c>
      <c r="CL3300" s="10">
        <v>16.97</v>
      </c>
      <c r="CM3300" s="10">
        <v>16.97</v>
      </c>
      <c r="CN3300" t="s">
        <v>137</v>
      </c>
      <c r="CO3300" t="s">
        <v>194</v>
      </c>
      <c r="CP3300" t="s">
        <v>138</v>
      </c>
      <c r="CR3300" t="s">
        <v>139</v>
      </c>
      <c r="CS3300" t="s">
        <v>139</v>
      </c>
      <c r="CT3300" t="s">
        <v>140</v>
      </c>
      <c r="CU3300" t="s">
        <v>139</v>
      </c>
      <c r="CV3300" t="s">
        <v>140</v>
      </c>
      <c r="CW3300" t="s">
        <v>139</v>
      </c>
      <c r="CX3300" t="s">
        <v>140</v>
      </c>
      <c r="CY3300" s="2" t="s">
        <v>1032</v>
      </c>
      <c r="CZ3300" s="8">
        <v>16702346617</v>
      </c>
      <c r="DA3300" t="s">
        <v>9617</v>
      </c>
      <c r="DB3300" t="s">
        <v>164</v>
      </c>
      <c r="DC3300" t="s">
        <v>139</v>
      </c>
      <c r="DD3300" t="s">
        <v>117</v>
      </c>
    </row>
    <row r="3301" spans="1:114" ht="15" customHeight="1" x14ac:dyDescent="0.35">
      <c r="A3301" t="s">
        <v>15136</v>
      </c>
      <c r="B3301" t="s">
        <v>144</v>
      </c>
      <c r="C3301" s="1">
        <v>45831</v>
      </c>
      <c r="D3301" s="1">
        <v>45894</v>
      </c>
      <c r="E3301" t="s">
        <v>116</v>
      </c>
      <c r="F3301" s="1">
        <v>45929</v>
      </c>
      <c r="G3301" t="s">
        <v>139</v>
      </c>
      <c r="H3301" t="s">
        <v>117</v>
      </c>
      <c r="I3301" t="s">
        <v>117</v>
      </c>
      <c r="J3301" t="s">
        <v>954</v>
      </c>
      <c r="K3301" t="s">
        <v>955</v>
      </c>
      <c r="L3301" t="s">
        <v>956</v>
      </c>
      <c r="M3301" t="s">
        <v>957</v>
      </c>
      <c r="N3301" t="s">
        <v>120</v>
      </c>
      <c r="O3301" t="s">
        <v>121</v>
      </c>
      <c r="P3301" s="6">
        <v>96950</v>
      </c>
      <c r="Q3301" t="s">
        <v>122</v>
      </c>
      <c r="S3301" s="8">
        <v>16702336927</v>
      </c>
      <c r="U3301" t="s">
        <v>958</v>
      </c>
      <c r="V3301">
        <v>23622</v>
      </c>
      <c r="W3301" t="s">
        <v>124</v>
      </c>
      <c r="Y3301" t="s">
        <v>959</v>
      </c>
      <c r="Z3301" t="s">
        <v>960</v>
      </c>
      <c r="AA3301" t="s">
        <v>961</v>
      </c>
      <c r="AB3301" t="s">
        <v>128</v>
      </c>
      <c r="AC3301" t="s">
        <v>956</v>
      </c>
      <c r="AD3301" t="s">
        <v>957</v>
      </c>
      <c r="AE3301" t="s">
        <v>120</v>
      </c>
      <c r="AF3301" t="s">
        <v>121</v>
      </c>
      <c r="AG3301" s="6">
        <v>96950</v>
      </c>
      <c r="AH3301" t="s">
        <v>122</v>
      </c>
      <c r="AJ3301" s="8">
        <v>16702336927</v>
      </c>
      <c r="AL3301" t="s">
        <v>967</v>
      </c>
      <c r="BE3301" t="str">
        <f>"47-2061.00"</f>
        <v>47-2061.00</v>
      </c>
      <c r="BF3301" t="s">
        <v>1314</v>
      </c>
      <c r="BG3301" t="s">
        <v>10323</v>
      </c>
      <c r="BH3301" t="s">
        <v>1316</v>
      </c>
      <c r="BI3301">
        <v>9</v>
      </c>
      <c r="BJ3301">
        <v>9</v>
      </c>
      <c r="BK3301" s="1">
        <v>45931</v>
      </c>
      <c r="BL3301" s="1">
        <v>46295</v>
      </c>
      <c r="BM3301" s="1">
        <v>45931</v>
      </c>
      <c r="BN3301" s="1">
        <v>46295</v>
      </c>
      <c r="BO3301">
        <v>35</v>
      </c>
      <c r="BP3301">
        <v>0</v>
      </c>
      <c r="BQ3301">
        <v>7</v>
      </c>
      <c r="BR3301">
        <v>7</v>
      </c>
      <c r="BS3301">
        <v>7</v>
      </c>
      <c r="BT3301">
        <v>7</v>
      </c>
      <c r="BU3301">
        <v>7</v>
      </c>
      <c r="BV3301">
        <v>0</v>
      </c>
      <c r="BW3301" t="str">
        <f>"7:30 AM"</f>
        <v>7:30 AM</v>
      </c>
      <c r="BX3301" t="str">
        <f>"3:30 PM"</f>
        <v>3:30 PM</v>
      </c>
      <c r="BY3301" t="s">
        <v>133</v>
      </c>
      <c r="BZ3301">
        <v>0</v>
      </c>
      <c r="CA3301">
        <v>12</v>
      </c>
      <c r="CB3301" t="s">
        <v>117</v>
      </c>
      <c r="CD3301" t="s">
        <v>15137</v>
      </c>
      <c r="CE3301" t="s">
        <v>956</v>
      </c>
      <c r="CG3301" t="s">
        <v>120</v>
      </c>
      <c r="CH3301" t="s">
        <v>121</v>
      </c>
      <c r="CI3301" s="6">
        <v>96950</v>
      </c>
      <c r="CJ3301" s="10">
        <v>9.57</v>
      </c>
      <c r="CK3301" s="10">
        <v>9.57</v>
      </c>
      <c r="CL3301" s="10">
        <v>14.36</v>
      </c>
      <c r="CM3301" s="10">
        <v>14.36</v>
      </c>
      <c r="CN3301" t="s">
        <v>137</v>
      </c>
      <c r="CP3301" t="s">
        <v>138</v>
      </c>
      <c r="CR3301" t="s">
        <v>117</v>
      </c>
      <c r="CS3301" t="s">
        <v>139</v>
      </c>
      <c r="CT3301" t="s">
        <v>140</v>
      </c>
      <c r="CU3301" t="s">
        <v>139</v>
      </c>
      <c r="CV3301" t="s">
        <v>140</v>
      </c>
      <c r="CW3301" t="s">
        <v>139</v>
      </c>
      <c r="CX3301" t="s">
        <v>140</v>
      </c>
      <c r="CY3301" t="s">
        <v>966</v>
      </c>
      <c r="CZ3301" s="8">
        <v>16702336927</v>
      </c>
      <c r="DA3301" t="s">
        <v>967</v>
      </c>
      <c r="DB3301" t="s">
        <v>140</v>
      </c>
      <c r="DC3301" t="s">
        <v>139</v>
      </c>
      <c r="DD3301" t="s">
        <v>117</v>
      </c>
    </row>
    <row r="3302" spans="1:114" ht="15" customHeight="1" x14ac:dyDescent="0.35">
      <c r="A3302" t="s">
        <v>924</v>
      </c>
      <c r="B3302" t="s">
        <v>144</v>
      </c>
      <c r="C3302" s="1">
        <v>45833</v>
      </c>
      <c r="D3302" s="1">
        <v>45894</v>
      </c>
      <c r="E3302" t="s">
        <v>211</v>
      </c>
      <c r="G3302" t="s">
        <v>139</v>
      </c>
      <c r="H3302" t="s">
        <v>117</v>
      </c>
      <c r="I3302" t="s">
        <v>117</v>
      </c>
      <c r="J3302" t="s">
        <v>925</v>
      </c>
      <c r="K3302" t="s">
        <v>926</v>
      </c>
      <c r="L3302" t="s">
        <v>927</v>
      </c>
      <c r="N3302" t="s">
        <v>136</v>
      </c>
      <c r="O3302" t="s">
        <v>121</v>
      </c>
      <c r="P3302" s="6">
        <v>96950</v>
      </c>
      <c r="Q3302" t="s">
        <v>122</v>
      </c>
      <c r="S3302" s="8">
        <v>16702851401</v>
      </c>
      <c r="U3302" t="s">
        <v>928</v>
      </c>
      <c r="V3302">
        <v>541219</v>
      </c>
      <c r="W3302" t="s">
        <v>124</v>
      </c>
      <c r="Y3302" t="s">
        <v>929</v>
      </c>
      <c r="Z3302" t="s">
        <v>930</v>
      </c>
      <c r="AA3302" t="s">
        <v>931</v>
      </c>
      <c r="AB3302" t="s">
        <v>932</v>
      </c>
      <c r="AC3302" t="s">
        <v>927</v>
      </c>
      <c r="AE3302" t="s">
        <v>136</v>
      </c>
      <c r="AF3302" t="s">
        <v>121</v>
      </c>
      <c r="AG3302" s="6">
        <v>96950</v>
      </c>
      <c r="AH3302" t="s">
        <v>122</v>
      </c>
      <c r="AJ3302" s="8">
        <v>16702851401</v>
      </c>
      <c r="AL3302" t="s">
        <v>933</v>
      </c>
      <c r="BE3302" t="str">
        <f>"13-2011.00"</f>
        <v>13-2011.00</v>
      </c>
      <c r="BF3302" t="s">
        <v>934</v>
      </c>
      <c r="BG3302" t="s">
        <v>935</v>
      </c>
      <c r="BH3302" t="s">
        <v>936</v>
      </c>
      <c r="BI3302">
        <v>2</v>
      </c>
      <c r="BJ3302">
        <v>2</v>
      </c>
      <c r="BK3302" s="1">
        <v>45931</v>
      </c>
      <c r="BL3302" s="1">
        <v>47026</v>
      </c>
      <c r="BM3302" s="1">
        <v>45931</v>
      </c>
      <c r="BN3302" s="1">
        <v>47026</v>
      </c>
      <c r="BO3302">
        <v>35</v>
      </c>
      <c r="BP3302">
        <v>0</v>
      </c>
      <c r="BQ3302">
        <v>7</v>
      </c>
      <c r="BR3302">
        <v>7</v>
      </c>
      <c r="BS3302">
        <v>7</v>
      </c>
      <c r="BT3302">
        <v>7</v>
      </c>
      <c r="BU3302">
        <v>7</v>
      </c>
      <c r="BV3302">
        <v>0</v>
      </c>
      <c r="BW3302" t="str">
        <f>"1:00 PM"</f>
        <v>1:00 PM</v>
      </c>
      <c r="BX3302" t="str">
        <f>"8:00 PM"</f>
        <v>8:00 PM</v>
      </c>
      <c r="BY3302" t="s">
        <v>588</v>
      </c>
      <c r="BZ3302">
        <v>0</v>
      </c>
      <c r="CA3302">
        <v>24</v>
      </c>
      <c r="CB3302" t="s">
        <v>117</v>
      </c>
      <c r="CD3302" t="s">
        <v>937</v>
      </c>
      <c r="CE3302" t="s">
        <v>938</v>
      </c>
      <c r="CF3302" t="s">
        <v>939</v>
      </c>
      <c r="CG3302" t="s">
        <v>136</v>
      </c>
      <c r="CH3302" t="s">
        <v>121</v>
      </c>
      <c r="CI3302" s="6">
        <v>96950</v>
      </c>
      <c r="CJ3302" s="10">
        <v>17.48</v>
      </c>
      <c r="CK3302" s="10">
        <v>17.48</v>
      </c>
      <c r="CL3302" s="10">
        <v>26.22</v>
      </c>
      <c r="CM3302" s="10">
        <v>26.22</v>
      </c>
      <c r="CN3302" t="s">
        <v>137</v>
      </c>
      <c r="CP3302" t="s">
        <v>138</v>
      </c>
      <c r="CR3302" t="s">
        <v>117</v>
      </c>
      <c r="CS3302" t="s">
        <v>139</v>
      </c>
      <c r="CT3302" t="s">
        <v>140</v>
      </c>
      <c r="CU3302" t="s">
        <v>139</v>
      </c>
      <c r="CV3302" t="s">
        <v>140</v>
      </c>
      <c r="CW3302" t="s">
        <v>139</v>
      </c>
      <c r="CX3302" t="s">
        <v>140</v>
      </c>
      <c r="CY3302" t="s">
        <v>308</v>
      </c>
      <c r="CZ3302" s="8">
        <v>16702851401</v>
      </c>
      <c r="DA3302" t="s">
        <v>933</v>
      </c>
      <c r="DB3302" t="s">
        <v>309</v>
      </c>
      <c r="DC3302" t="s">
        <v>139</v>
      </c>
      <c r="DD3302" t="s">
        <v>117</v>
      </c>
    </row>
    <row r="3303" spans="1:114" ht="15" customHeight="1" x14ac:dyDescent="0.35">
      <c r="A3303" t="s">
        <v>7815</v>
      </c>
      <c r="B3303" t="s">
        <v>144</v>
      </c>
      <c r="C3303" s="1">
        <v>45834</v>
      </c>
      <c r="D3303" s="1">
        <v>45894</v>
      </c>
      <c r="E3303" t="s">
        <v>116</v>
      </c>
      <c r="F3303" s="1">
        <v>45974</v>
      </c>
      <c r="G3303" t="s">
        <v>117</v>
      </c>
      <c r="H3303" t="s">
        <v>117</v>
      </c>
      <c r="I3303" t="s">
        <v>117</v>
      </c>
      <c r="J3303" t="s">
        <v>199</v>
      </c>
      <c r="L3303" t="s">
        <v>200</v>
      </c>
      <c r="N3303" t="s">
        <v>136</v>
      </c>
      <c r="O3303" t="s">
        <v>121</v>
      </c>
      <c r="P3303" s="6">
        <v>96950</v>
      </c>
      <c r="Q3303" t="s">
        <v>122</v>
      </c>
      <c r="S3303" s="8">
        <v>16702358748</v>
      </c>
      <c r="U3303" t="s">
        <v>201</v>
      </c>
      <c r="V3303">
        <v>23622</v>
      </c>
      <c r="W3303" t="s">
        <v>124</v>
      </c>
      <c r="Y3303" t="s">
        <v>202</v>
      </c>
      <c r="Z3303" t="s">
        <v>203</v>
      </c>
      <c r="AA3303" t="s">
        <v>204</v>
      </c>
      <c r="AB3303" t="s">
        <v>205</v>
      </c>
      <c r="AC3303" t="s">
        <v>200</v>
      </c>
      <c r="AE3303" t="s">
        <v>136</v>
      </c>
      <c r="AF3303" t="s">
        <v>121</v>
      </c>
      <c r="AG3303" s="6">
        <v>96950</v>
      </c>
      <c r="AH3303" t="s">
        <v>122</v>
      </c>
      <c r="AJ3303" s="8">
        <v>16702358748</v>
      </c>
      <c r="AL3303" t="s">
        <v>206</v>
      </c>
      <c r="BE3303" t="str">
        <f>"17-3022.00"</f>
        <v>17-3022.00</v>
      </c>
      <c r="BF3303" t="s">
        <v>456</v>
      </c>
      <c r="BG3303" t="s">
        <v>733</v>
      </c>
      <c r="BH3303" t="s">
        <v>734</v>
      </c>
      <c r="BI3303">
        <v>2</v>
      </c>
      <c r="BJ3303">
        <v>2</v>
      </c>
      <c r="BK3303" s="1">
        <v>45976</v>
      </c>
      <c r="BL3303" s="1">
        <v>46340</v>
      </c>
      <c r="BM3303" s="1">
        <v>45976</v>
      </c>
      <c r="BN3303" s="1">
        <v>46340</v>
      </c>
      <c r="BO3303">
        <v>35</v>
      </c>
      <c r="BP3303">
        <v>0</v>
      </c>
      <c r="BQ3303">
        <v>7</v>
      </c>
      <c r="BR3303">
        <v>7</v>
      </c>
      <c r="BS3303">
        <v>7</v>
      </c>
      <c r="BT3303">
        <v>7</v>
      </c>
      <c r="BU3303">
        <v>7</v>
      </c>
      <c r="BV3303">
        <v>0</v>
      </c>
      <c r="BW3303" t="str">
        <f>"8:00 AM"</f>
        <v>8:00 AM</v>
      </c>
      <c r="BX3303" t="str">
        <f>"4:00 PM"</f>
        <v>4:00 PM</v>
      </c>
      <c r="BY3303" t="s">
        <v>459</v>
      </c>
      <c r="BZ3303">
        <v>0</v>
      </c>
      <c r="CA3303">
        <v>24</v>
      </c>
      <c r="CB3303" t="s">
        <v>139</v>
      </c>
      <c r="CC3303">
        <v>10</v>
      </c>
      <c r="CD3303" t="s">
        <v>735</v>
      </c>
      <c r="CE3303" t="s">
        <v>200</v>
      </c>
      <c r="CG3303" t="s">
        <v>136</v>
      </c>
      <c r="CH3303" t="s">
        <v>121</v>
      </c>
      <c r="CI3303" s="6">
        <v>96950</v>
      </c>
      <c r="CJ3303" s="10">
        <v>15.75</v>
      </c>
      <c r="CK3303" s="10">
        <v>15.75</v>
      </c>
      <c r="CL3303" s="10">
        <v>23.62</v>
      </c>
      <c r="CM3303" s="10">
        <v>23.62</v>
      </c>
      <c r="CN3303" t="s">
        <v>137</v>
      </c>
      <c r="CO3303" t="s">
        <v>164</v>
      </c>
      <c r="CP3303" t="s">
        <v>209</v>
      </c>
      <c r="CR3303" t="s">
        <v>117</v>
      </c>
      <c r="CS3303" t="s">
        <v>139</v>
      </c>
      <c r="CT3303" t="s">
        <v>140</v>
      </c>
      <c r="CU3303" t="s">
        <v>139</v>
      </c>
      <c r="CV3303" t="s">
        <v>140</v>
      </c>
      <c r="CW3303" t="s">
        <v>139</v>
      </c>
      <c r="CX3303" t="s">
        <v>140</v>
      </c>
      <c r="CY3303" t="s">
        <v>7816</v>
      </c>
      <c r="CZ3303" s="8">
        <v>16702358748</v>
      </c>
      <c r="DA3303" t="s">
        <v>206</v>
      </c>
      <c r="DB3303" t="s">
        <v>164</v>
      </c>
      <c r="DC3303" t="s">
        <v>139</v>
      </c>
      <c r="DD3303" t="s">
        <v>117</v>
      </c>
    </row>
    <row r="3304" spans="1:114" ht="15" customHeight="1" x14ac:dyDescent="0.35">
      <c r="A3304" t="s">
        <v>15124</v>
      </c>
      <c r="B3304" t="s">
        <v>144</v>
      </c>
      <c r="C3304" s="1">
        <v>45838</v>
      </c>
      <c r="D3304" s="1">
        <v>45894</v>
      </c>
      <c r="E3304" t="s">
        <v>211</v>
      </c>
      <c r="G3304" t="s">
        <v>117</v>
      </c>
      <c r="H3304" t="s">
        <v>117</v>
      </c>
      <c r="I3304" t="s">
        <v>117</v>
      </c>
      <c r="J3304" t="s">
        <v>12582</v>
      </c>
      <c r="L3304" t="s">
        <v>12583</v>
      </c>
      <c r="M3304" t="s">
        <v>12584</v>
      </c>
      <c r="N3304" t="s">
        <v>136</v>
      </c>
      <c r="O3304" t="s">
        <v>121</v>
      </c>
      <c r="P3304" s="6">
        <v>96950</v>
      </c>
      <c r="Q3304" t="s">
        <v>122</v>
      </c>
      <c r="S3304" s="8">
        <v>16702343810</v>
      </c>
      <c r="U3304" t="s">
        <v>12585</v>
      </c>
      <c r="V3304">
        <v>621210</v>
      </c>
      <c r="W3304" t="s">
        <v>124</v>
      </c>
      <c r="Y3304" t="s">
        <v>12586</v>
      </c>
      <c r="Z3304" t="s">
        <v>12587</v>
      </c>
      <c r="AB3304" t="s">
        <v>12588</v>
      </c>
      <c r="AC3304" t="s">
        <v>12583</v>
      </c>
      <c r="AE3304" t="s">
        <v>136</v>
      </c>
      <c r="AF3304" t="s">
        <v>121</v>
      </c>
      <c r="AG3304" s="6">
        <v>96950</v>
      </c>
      <c r="AH3304" t="s">
        <v>122</v>
      </c>
      <c r="AJ3304" s="8">
        <v>16702343710</v>
      </c>
      <c r="AL3304" t="s">
        <v>12589</v>
      </c>
      <c r="BE3304" t="str">
        <f>"31-9091.00"</f>
        <v>31-9091.00</v>
      </c>
      <c r="BF3304" t="s">
        <v>5000</v>
      </c>
      <c r="BG3304" t="s">
        <v>13990</v>
      </c>
      <c r="BH3304" t="s">
        <v>8323</v>
      </c>
      <c r="BI3304">
        <v>3</v>
      </c>
      <c r="BJ3304">
        <v>3</v>
      </c>
      <c r="BK3304" s="1">
        <v>45931</v>
      </c>
      <c r="BL3304" s="1">
        <v>46295</v>
      </c>
      <c r="BM3304" s="1">
        <v>45931</v>
      </c>
      <c r="BN3304" s="1">
        <v>46295</v>
      </c>
      <c r="BO3304">
        <v>35</v>
      </c>
      <c r="BP3304">
        <v>0</v>
      </c>
      <c r="BQ3304">
        <v>0</v>
      </c>
      <c r="BR3304">
        <v>7</v>
      </c>
      <c r="BS3304">
        <v>7</v>
      </c>
      <c r="BT3304">
        <v>7</v>
      </c>
      <c r="BU3304">
        <v>7</v>
      </c>
      <c r="BV3304">
        <v>7</v>
      </c>
      <c r="BW3304" t="str">
        <f>"9:00 AM"</f>
        <v>9:00 AM</v>
      </c>
      <c r="BX3304" t="str">
        <f>"5:00 PM"</f>
        <v>5:00 PM</v>
      </c>
      <c r="BY3304" t="s">
        <v>159</v>
      </c>
      <c r="BZ3304">
        <v>0</v>
      </c>
      <c r="CA3304">
        <v>12</v>
      </c>
      <c r="CB3304" t="s">
        <v>117</v>
      </c>
      <c r="CD3304" s="2" t="s">
        <v>15125</v>
      </c>
      <c r="CE3304" t="s">
        <v>12592</v>
      </c>
      <c r="CG3304" t="s">
        <v>136</v>
      </c>
      <c r="CH3304" t="s">
        <v>121</v>
      </c>
      <c r="CI3304" s="6">
        <v>96950</v>
      </c>
      <c r="CJ3304" s="10">
        <v>12.67</v>
      </c>
      <c r="CK3304" s="10">
        <v>12.67</v>
      </c>
      <c r="CL3304" s="10">
        <v>19</v>
      </c>
      <c r="CM3304" s="10">
        <v>19</v>
      </c>
      <c r="CN3304" t="s">
        <v>137</v>
      </c>
      <c r="CO3304" t="s">
        <v>194</v>
      </c>
      <c r="CP3304" t="s">
        <v>138</v>
      </c>
      <c r="CR3304" t="s">
        <v>117</v>
      </c>
      <c r="CS3304" t="s">
        <v>139</v>
      </c>
      <c r="CT3304" t="s">
        <v>140</v>
      </c>
      <c r="CU3304" t="s">
        <v>139</v>
      </c>
      <c r="CV3304" t="s">
        <v>140</v>
      </c>
      <c r="CW3304" t="s">
        <v>139</v>
      </c>
      <c r="CX3304" t="s">
        <v>140</v>
      </c>
      <c r="CY3304" t="s">
        <v>1002</v>
      </c>
      <c r="CZ3304" s="8">
        <v>16702343810</v>
      </c>
      <c r="DA3304" t="s">
        <v>12589</v>
      </c>
      <c r="DB3304" t="s">
        <v>164</v>
      </c>
      <c r="DC3304" t="s">
        <v>139</v>
      </c>
      <c r="DD3304" t="s">
        <v>117</v>
      </c>
    </row>
    <row r="3305" spans="1:114" ht="15" customHeight="1" x14ac:dyDescent="0.35">
      <c r="A3305" t="s">
        <v>5046</v>
      </c>
      <c r="B3305" t="s">
        <v>144</v>
      </c>
      <c r="C3305" s="1">
        <v>45841</v>
      </c>
      <c r="D3305" s="1">
        <v>45894</v>
      </c>
      <c r="E3305" t="s">
        <v>116</v>
      </c>
      <c r="F3305" s="1">
        <v>45929</v>
      </c>
      <c r="G3305" t="s">
        <v>117</v>
      </c>
      <c r="H3305" t="s">
        <v>117</v>
      </c>
      <c r="I3305" t="s">
        <v>117</v>
      </c>
      <c r="J3305" t="s">
        <v>5047</v>
      </c>
      <c r="K3305" t="s">
        <v>5048</v>
      </c>
      <c r="L3305" t="s">
        <v>5049</v>
      </c>
      <c r="N3305" t="s">
        <v>120</v>
      </c>
      <c r="O3305" t="s">
        <v>121</v>
      </c>
      <c r="P3305" s="6">
        <v>96950</v>
      </c>
      <c r="Q3305" t="s">
        <v>122</v>
      </c>
      <c r="S3305" s="8">
        <v>16704835400</v>
      </c>
      <c r="U3305" t="s">
        <v>5050</v>
      </c>
      <c r="V3305">
        <v>561520</v>
      </c>
      <c r="W3305" t="s">
        <v>124</v>
      </c>
      <c r="Y3305" t="s">
        <v>5051</v>
      </c>
      <c r="Z3305" t="s">
        <v>5052</v>
      </c>
      <c r="AB3305" t="s">
        <v>128</v>
      </c>
      <c r="AC3305" t="s">
        <v>5049</v>
      </c>
      <c r="AE3305" t="s">
        <v>120</v>
      </c>
      <c r="AF3305" t="s">
        <v>121</v>
      </c>
      <c r="AG3305" s="6">
        <v>96950</v>
      </c>
      <c r="AH3305" t="s">
        <v>122</v>
      </c>
      <c r="AJ3305" s="8">
        <v>16704835400</v>
      </c>
      <c r="AL3305" t="s">
        <v>5053</v>
      </c>
      <c r="BE3305" t="str">
        <f>"39-7011.00"</f>
        <v>39-7011.00</v>
      </c>
      <c r="BF3305" t="s">
        <v>1985</v>
      </c>
      <c r="BG3305" t="s">
        <v>5054</v>
      </c>
      <c r="BH3305" t="s">
        <v>1708</v>
      </c>
      <c r="BI3305">
        <v>1</v>
      </c>
      <c r="BJ3305">
        <v>1</v>
      </c>
      <c r="BK3305" s="1">
        <v>45931</v>
      </c>
      <c r="BL3305" s="1">
        <v>46295</v>
      </c>
      <c r="BM3305" s="1">
        <v>45931</v>
      </c>
      <c r="BN3305" s="1">
        <v>46295</v>
      </c>
      <c r="BO3305">
        <v>35</v>
      </c>
      <c r="BP3305">
        <v>0</v>
      </c>
      <c r="BQ3305">
        <v>7</v>
      </c>
      <c r="BR3305">
        <v>7</v>
      </c>
      <c r="BS3305">
        <v>7</v>
      </c>
      <c r="BT3305">
        <v>7</v>
      </c>
      <c r="BU3305">
        <v>7</v>
      </c>
      <c r="BV3305">
        <v>0</v>
      </c>
      <c r="BW3305" t="str">
        <f>"9:00 AM"</f>
        <v>9:00 AM</v>
      </c>
      <c r="BX3305" t="str">
        <f>"5:00 PM"</f>
        <v>5:00 PM</v>
      </c>
      <c r="BY3305" t="s">
        <v>159</v>
      </c>
      <c r="BZ3305">
        <v>0</v>
      </c>
      <c r="CA3305">
        <v>6</v>
      </c>
      <c r="CB3305" t="s">
        <v>117</v>
      </c>
      <c r="CD3305" t="s">
        <v>5055</v>
      </c>
      <c r="CE3305" t="s">
        <v>5049</v>
      </c>
      <c r="CG3305" t="s">
        <v>120</v>
      </c>
      <c r="CH3305" t="s">
        <v>121</v>
      </c>
      <c r="CI3305" s="6">
        <v>96950</v>
      </c>
      <c r="CJ3305" s="10">
        <v>10.43</v>
      </c>
      <c r="CK3305" s="10">
        <v>10.43</v>
      </c>
      <c r="CL3305" s="10">
        <v>15.65</v>
      </c>
      <c r="CM3305" s="10">
        <v>15.65</v>
      </c>
      <c r="CN3305" t="s">
        <v>137</v>
      </c>
      <c r="CP3305" t="s">
        <v>138</v>
      </c>
      <c r="CR3305" t="s">
        <v>117</v>
      </c>
      <c r="CS3305" t="s">
        <v>139</v>
      </c>
      <c r="CT3305" t="s">
        <v>140</v>
      </c>
      <c r="CU3305" t="s">
        <v>139</v>
      </c>
      <c r="CV3305" t="s">
        <v>140</v>
      </c>
      <c r="CW3305" t="s">
        <v>139</v>
      </c>
      <c r="CX3305" t="s">
        <v>140</v>
      </c>
      <c r="CY3305" t="s">
        <v>4752</v>
      </c>
      <c r="CZ3305" s="8">
        <v>16704835400</v>
      </c>
      <c r="DA3305" t="s">
        <v>5053</v>
      </c>
      <c r="DB3305" t="s">
        <v>140</v>
      </c>
      <c r="DC3305" t="s">
        <v>139</v>
      </c>
      <c r="DD3305" t="s">
        <v>117</v>
      </c>
      <c r="DE3305" t="s">
        <v>5051</v>
      </c>
      <c r="DF3305" t="s">
        <v>5052</v>
      </c>
      <c r="DH3305" t="s">
        <v>5050</v>
      </c>
      <c r="DI3305" t="s">
        <v>5047</v>
      </c>
      <c r="DJ3305" t="s">
        <v>5053</v>
      </c>
    </row>
    <row r="3306" spans="1:114" ht="15" customHeight="1" x14ac:dyDescent="0.35">
      <c r="A3306" t="s">
        <v>5117</v>
      </c>
      <c r="B3306" t="s">
        <v>144</v>
      </c>
      <c r="C3306" s="1">
        <v>45844</v>
      </c>
      <c r="D3306" s="1">
        <v>45894</v>
      </c>
      <c r="E3306" t="s">
        <v>211</v>
      </c>
      <c r="G3306" t="s">
        <v>117</v>
      </c>
      <c r="H3306" t="s">
        <v>117</v>
      </c>
      <c r="I3306" t="s">
        <v>117</v>
      </c>
      <c r="J3306" t="s">
        <v>2647</v>
      </c>
      <c r="L3306" t="s">
        <v>2648</v>
      </c>
      <c r="M3306" t="s">
        <v>5118</v>
      </c>
      <c r="N3306" t="s">
        <v>136</v>
      </c>
      <c r="O3306" t="s">
        <v>121</v>
      </c>
      <c r="P3306" s="6">
        <v>96950</v>
      </c>
      <c r="Q3306" t="s">
        <v>122</v>
      </c>
      <c r="S3306" s="8">
        <v>16702334646</v>
      </c>
      <c r="U3306" t="s">
        <v>2650</v>
      </c>
      <c r="V3306">
        <v>6216</v>
      </c>
      <c r="W3306" t="s">
        <v>124</v>
      </c>
      <c r="Y3306" t="s">
        <v>2651</v>
      </c>
      <c r="Z3306" t="s">
        <v>2652</v>
      </c>
      <c r="AB3306" t="s">
        <v>5119</v>
      </c>
      <c r="AC3306" t="s">
        <v>5120</v>
      </c>
      <c r="AD3306" t="s">
        <v>5118</v>
      </c>
      <c r="AE3306" t="s">
        <v>136</v>
      </c>
      <c r="AF3306" t="s">
        <v>121</v>
      </c>
      <c r="AG3306" s="6">
        <v>96950</v>
      </c>
      <c r="AH3306" t="s">
        <v>122</v>
      </c>
      <c r="AJ3306" s="8">
        <v>16702334646</v>
      </c>
      <c r="AL3306" t="s">
        <v>2654</v>
      </c>
      <c r="BE3306" t="str">
        <f>"29-1123.00"</f>
        <v>29-1123.00</v>
      </c>
      <c r="BF3306" t="s">
        <v>5121</v>
      </c>
      <c r="BG3306" t="s">
        <v>5122</v>
      </c>
      <c r="BH3306" t="s">
        <v>5121</v>
      </c>
      <c r="BI3306">
        <v>3</v>
      </c>
      <c r="BJ3306">
        <v>3</v>
      </c>
      <c r="BK3306" s="1">
        <v>45962</v>
      </c>
      <c r="BL3306" s="1">
        <v>46326</v>
      </c>
      <c r="BM3306" s="1">
        <v>45962</v>
      </c>
      <c r="BN3306" s="1">
        <v>46326</v>
      </c>
      <c r="BO3306">
        <v>40</v>
      </c>
      <c r="BP3306">
        <v>0</v>
      </c>
      <c r="BQ3306">
        <v>8</v>
      </c>
      <c r="BR3306">
        <v>8</v>
      </c>
      <c r="BS3306">
        <v>8</v>
      </c>
      <c r="BT3306">
        <v>8</v>
      </c>
      <c r="BU3306">
        <v>8</v>
      </c>
      <c r="BV3306">
        <v>0</v>
      </c>
      <c r="BW3306" t="str">
        <f>"8:00 AM"</f>
        <v>8:00 AM</v>
      </c>
      <c r="BX3306" t="str">
        <f>"5:00 PM"</f>
        <v>5:00 PM</v>
      </c>
      <c r="BY3306" t="s">
        <v>588</v>
      </c>
      <c r="BZ3306">
        <v>0</v>
      </c>
      <c r="CA3306">
        <v>24</v>
      </c>
      <c r="CB3306" t="s">
        <v>117</v>
      </c>
      <c r="CD3306" s="2" t="s">
        <v>5123</v>
      </c>
      <c r="CE3306" t="s">
        <v>2648</v>
      </c>
      <c r="CF3306" t="s">
        <v>5118</v>
      </c>
      <c r="CG3306" t="s">
        <v>136</v>
      </c>
      <c r="CH3306" t="s">
        <v>121</v>
      </c>
      <c r="CI3306" s="6">
        <v>96950</v>
      </c>
      <c r="CJ3306" s="10">
        <v>45.34</v>
      </c>
      <c r="CK3306" s="10">
        <v>45.34</v>
      </c>
      <c r="CN3306" t="s">
        <v>137</v>
      </c>
      <c r="CP3306" t="s">
        <v>138</v>
      </c>
      <c r="CR3306" t="s">
        <v>117</v>
      </c>
      <c r="CS3306" t="s">
        <v>139</v>
      </c>
      <c r="CT3306" t="s">
        <v>140</v>
      </c>
      <c r="CU3306" t="s">
        <v>140</v>
      </c>
      <c r="CV3306" t="s">
        <v>140</v>
      </c>
      <c r="CW3306" t="s">
        <v>139</v>
      </c>
      <c r="CX3306" t="s">
        <v>140</v>
      </c>
      <c r="CY3306" t="s">
        <v>133</v>
      </c>
      <c r="CZ3306" s="8">
        <v>16702334646</v>
      </c>
      <c r="DA3306" t="s">
        <v>5124</v>
      </c>
      <c r="DB3306" t="s">
        <v>2657</v>
      </c>
      <c r="DC3306" t="s">
        <v>139</v>
      </c>
      <c r="DD3306" t="s">
        <v>117</v>
      </c>
    </row>
    <row r="3307" spans="1:114" ht="15" customHeight="1" x14ac:dyDescent="0.35">
      <c r="A3307" t="s">
        <v>15094</v>
      </c>
      <c r="B3307" t="s">
        <v>144</v>
      </c>
      <c r="C3307" s="1">
        <v>45845</v>
      </c>
      <c r="D3307" s="1">
        <v>45894</v>
      </c>
      <c r="E3307" t="s">
        <v>211</v>
      </c>
      <c r="G3307" t="s">
        <v>117</v>
      </c>
      <c r="H3307" t="s">
        <v>117</v>
      </c>
      <c r="I3307" t="s">
        <v>117</v>
      </c>
      <c r="J3307" t="s">
        <v>1807</v>
      </c>
      <c r="K3307" t="s">
        <v>194</v>
      </c>
      <c r="L3307" t="s">
        <v>1808</v>
      </c>
      <c r="M3307" t="s">
        <v>1809</v>
      </c>
      <c r="N3307" t="s">
        <v>120</v>
      </c>
      <c r="O3307" t="s">
        <v>121</v>
      </c>
      <c r="P3307" s="6">
        <v>96950</v>
      </c>
      <c r="Q3307" t="s">
        <v>122</v>
      </c>
      <c r="R3307" t="s">
        <v>140</v>
      </c>
      <c r="S3307" s="8">
        <v>16702347900</v>
      </c>
      <c r="T3307">
        <v>803</v>
      </c>
      <c r="U3307" t="s">
        <v>1810</v>
      </c>
      <c r="V3307">
        <v>23622</v>
      </c>
      <c r="W3307" t="s">
        <v>124</v>
      </c>
      <c r="Y3307" t="s">
        <v>1811</v>
      </c>
      <c r="Z3307" t="s">
        <v>1812</v>
      </c>
      <c r="AA3307" t="s">
        <v>1813</v>
      </c>
      <c r="AB3307" t="s">
        <v>657</v>
      </c>
      <c r="AC3307" t="s">
        <v>1808</v>
      </c>
      <c r="AD3307" t="s">
        <v>1809</v>
      </c>
      <c r="AE3307" t="s">
        <v>120</v>
      </c>
      <c r="AF3307" t="s">
        <v>121</v>
      </c>
      <c r="AG3307" s="6">
        <v>96950</v>
      </c>
      <c r="AH3307" t="s">
        <v>122</v>
      </c>
      <c r="AI3307" t="s">
        <v>382</v>
      </c>
      <c r="AJ3307" s="8">
        <v>16702347900</v>
      </c>
      <c r="AK3307">
        <v>803</v>
      </c>
      <c r="AL3307" t="s">
        <v>1814</v>
      </c>
      <c r="BE3307" t="str">
        <f>"49-9071.00"</f>
        <v>49-9071.00</v>
      </c>
      <c r="BF3307" t="s">
        <v>156</v>
      </c>
      <c r="BG3307" t="s">
        <v>15095</v>
      </c>
      <c r="BH3307" t="s">
        <v>1816</v>
      </c>
      <c r="BI3307">
        <v>10</v>
      </c>
      <c r="BJ3307">
        <v>10</v>
      </c>
      <c r="BK3307" s="1">
        <v>45964</v>
      </c>
      <c r="BL3307" s="1">
        <v>46295</v>
      </c>
      <c r="BM3307" s="1">
        <v>45964</v>
      </c>
      <c r="BN3307" s="1">
        <v>46295</v>
      </c>
      <c r="BO3307">
        <v>40</v>
      </c>
      <c r="BP3307">
        <v>0</v>
      </c>
      <c r="BQ3307">
        <v>8</v>
      </c>
      <c r="BR3307">
        <v>8</v>
      </c>
      <c r="BS3307">
        <v>8</v>
      </c>
      <c r="BT3307">
        <v>8</v>
      </c>
      <c r="BU3307">
        <v>8</v>
      </c>
      <c r="BV3307">
        <v>0</v>
      </c>
      <c r="BW3307" t="str">
        <f>"7:30 AM"</f>
        <v>7:30 AM</v>
      </c>
      <c r="BX3307" t="str">
        <f>"4:30 PM"</f>
        <v>4:30 PM</v>
      </c>
      <c r="BY3307" t="s">
        <v>159</v>
      </c>
      <c r="BZ3307">
        <v>0</v>
      </c>
      <c r="CA3307">
        <v>12</v>
      </c>
      <c r="CB3307" t="s">
        <v>117</v>
      </c>
      <c r="CD3307" t="s">
        <v>1817</v>
      </c>
      <c r="CE3307" t="s">
        <v>1818</v>
      </c>
      <c r="CF3307" t="s">
        <v>1819</v>
      </c>
      <c r="CG3307" t="s">
        <v>120</v>
      </c>
      <c r="CH3307" t="s">
        <v>121</v>
      </c>
      <c r="CI3307" s="6">
        <v>96950</v>
      </c>
      <c r="CJ3307" s="10">
        <v>9.75</v>
      </c>
      <c r="CK3307" s="10">
        <v>18</v>
      </c>
      <c r="CL3307" s="10">
        <v>14.63</v>
      </c>
      <c r="CM3307" s="10">
        <v>27</v>
      </c>
      <c r="CN3307" t="s">
        <v>137</v>
      </c>
      <c r="CO3307" t="s">
        <v>1820</v>
      </c>
      <c r="CP3307" t="s">
        <v>209</v>
      </c>
      <c r="CR3307" t="s">
        <v>117</v>
      </c>
      <c r="CS3307" t="s">
        <v>139</v>
      </c>
      <c r="CT3307" t="s">
        <v>140</v>
      </c>
      <c r="CU3307" t="s">
        <v>139</v>
      </c>
      <c r="CV3307" t="s">
        <v>140</v>
      </c>
      <c r="CW3307" t="s">
        <v>139</v>
      </c>
      <c r="CX3307" t="s">
        <v>140</v>
      </c>
      <c r="CY3307" t="s">
        <v>1821</v>
      </c>
      <c r="CZ3307" s="8">
        <v>16702347900</v>
      </c>
      <c r="DA3307" t="s">
        <v>1814</v>
      </c>
      <c r="DB3307" t="s">
        <v>1822</v>
      </c>
      <c r="DC3307" t="s">
        <v>139</v>
      </c>
      <c r="DD3307" t="s">
        <v>117</v>
      </c>
      <c r="DE3307" t="s">
        <v>1811</v>
      </c>
      <c r="DF3307" t="s">
        <v>1812</v>
      </c>
      <c r="DG3307" t="s">
        <v>1468</v>
      </c>
      <c r="DH3307" t="s">
        <v>1810</v>
      </c>
      <c r="DI3307" t="s">
        <v>1807</v>
      </c>
      <c r="DJ3307" t="s">
        <v>1814</v>
      </c>
    </row>
    <row r="3308" spans="1:114" ht="15" customHeight="1" x14ac:dyDescent="0.35">
      <c r="A3308" t="s">
        <v>13640</v>
      </c>
      <c r="B3308" t="s">
        <v>144</v>
      </c>
      <c r="C3308" s="1">
        <v>45853</v>
      </c>
      <c r="D3308" s="1">
        <v>45894</v>
      </c>
      <c r="E3308" t="s">
        <v>116</v>
      </c>
      <c r="F3308" s="1">
        <v>45929</v>
      </c>
      <c r="G3308" t="s">
        <v>117</v>
      </c>
      <c r="H3308" t="s">
        <v>117</v>
      </c>
      <c r="I3308" t="s">
        <v>117</v>
      </c>
      <c r="J3308" t="s">
        <v>2562</v>
      </c>
      <c r="L3308" t="s">
        <v>2563</v>
      </c>
      <c r="N3308" t="s">
        <v>120</v>
      </c>
      <c r="O3308" t="s">
        <v>121</v>
      </c>
      <c r="P3308" s="6">
        <v>96950</v>
      </c>
      <c r="Q3308" t="s">
        <v>122</v>
      </c>
      <c r="S3308" s="8">
        <v>16709895870</v>
      </c>
      <c r="U3308" t="s">
        <v>2564</v>
      </c>
      <c r="V3308">
        <v>6111</v>
      </c>
      <c r="W3308" t="s">
        <v>124</v>
      </c>
      <c r="Y3308" t="s">
        <v>2565</v>
      </c>
      <c r="Z3308" t="s">
        <v>2566</v>
      </c>
      <c r="AA3308" t="s">
        <v>2567</v>
      </c>
      <c r="AB3308" t="s">
        <v>769</v>
      </c>
      <c r="AC3308" t="s">
        <v>2563</v>
      </c>
      <c r="AE3308" t="s">
        <v>120</v>
      </c>
      <c r="AF3308" t="s">
        <v>121</v>
      </c>
      <c r="AG3308" s="6">
        <v>96950</v>
      </c>
      <c r="AH3308" t="s">
        <v>122</v>
      </c>
      <c r="AJ3308" s="8">
        <v>16709898570</v>
      </c>
      <c r="AL3308" t="s">
        <v>13641</v>
      </c>
      <c r="BE3308" t="str">
        <f>"25-2022.00"</f>
        <v>25-2022.00</v>
      </c>
      <c r="BF3308" t="s">
        <v>2569</v>
      </c>
      <c r="BG3308" t="s">
        <v>13642</v>
      </c>
      <c r="BH3308" t="s">
        <v>2571</v>
      </c>
      <c r="BI3308">
        <v>1</v>
      </c>
      <c r="BJ3308">
        <v>1</v>
      </c>
      <c r="BK3308" s="1">
        <v>45931</v>
      </c>
      <c r="BL3308" s="1">
        <v>46295</v>
      </c>
      <c r="BM3308" s="1">
        <v>45931</v>
      </c>
      <c r="BN3308" s="1">
        <v>46295</v>
      </c>
      <c r="BO3308">
        <v>40</v>
      </c>
      <c r="BP3308">
        <v>0</v>
      </c>
      <c r="BQ3308">
        <v>8</v>
      </c>
      <c r="BR3308">
        <v>8</v>
      </c>
      <c r="BS3308">
        <v>8</v>
      </c>
      <c r="BT3308">
        <v>8</v>
      </c>
      <c r="BU3308">
        <v>8</v>
      </c>
      <c r="BV3308">
        <v>0</v>
      </c>
      <c r="BW3308" t="str">
        <f>"7:00 AM"</f>
        <v>7:00 AM</v>
      </c>
      <c r="BX3308" t="str">
        <f>"4:00 PM"</f>
        <v>4:00 PM</v>
      </c>
      <c r="BY3308" t="s">
        <v>588</v>
      </c>
      <c r="BZ3308">
        <v>0</v>
      </c>
      <c r="CA3308">
        <v>12</v>
      </c>
      <c r="CB3308" t="s">
        <v>117</v>
      </c>
      <c r="CD3308" s="2" t="s">
        <v>13643</v>
      </c>
      <c r="CE3308" t="s">
        <v>13644</v>
      </c>
      <c r="CG3308" t="s">
        <v>120</v>
      </c>
      <c r="CH3308" t="s">
        <v>121</v>
      </c>
      <c r="CI3308" s="6">
        <v>96950</v>
      </c>
      <c r="CJ3308" s="10">
        <v>20.89</v>
      </c>
      <c r="CK3308" s="10">
        <v>20.89</v>
      </c>
      <c r="CL3308" s="10">
        <v>0</v>
      </c>
      <c r="CM3308" s="10">
        <v>0</v>
      </c>
      <c r="CN3308" t="s">
        <v>137</v>
      </c>
      <c r="CP3308" t="s">
        <v>138</v>
      </c>
      <c r="CR3308" t="s">
        <v>117</v>
      </c>
      <c r="CS3308" t="s">
        <v>139</v>
      </c>
      <c r="CT3308" t="s">
        <v>140</v>
      </c>
      <c r="CU3308" t="s">
        <v>140</v>
      </c>
      <c r="CV3308" t="s">
        <v>140</v>
      </c>
      <c r="CW3308" t="s">
        <v>139</v>
      </c>
      <c r="CX3308" t="s">
        <v>140</v>
      </c>
      <c r="CY3308" t="s">
        <v>2574</v>
      </c>
      <c r="CZ3308" s="8">
        <v>16702358540</v>
      </c>
      <c r="DA3308" t="s">
        <v>2568</v>
      </c>
      <c r="DB3308" t="s">
        <v>164</v>
      </c>
      <c r="DC3308" t="s">
        <v>139</v>
      </c>
      <c r="DD3308" t="s">
        <v>117</v>
      </c>
      <c r="DE3308" t="s">
        <v>2565</v>
      </c>
      <c r="DF3308" t="s">
        <v>2566</v>
      </c>
      <c r="DG3308" t="s">
        <v>2575</v>
      </c>
      <c r="DH3308" t="s">
        <v>2564</v>
      </c>
      <c r="DI3308" t="s">
        <v>2562</v>
      </c>
      <c r="DJ3308" t="s">
        <v>2568</v>
      </c>
    </row>
    <row r="3309" spans="1:114" ht="15" customHeight="1" x14ac:dyDescent="0.35">
      <c r="A3309" t="s">
        <v>15131</v>
      </c>
      <c r="B3309" t="s">
        <v>144</v>
      </c>
      <c r="C3309" s="1">
        <v>45854</v>
      </c>
      <c r="D3309" s="1">
        <v>45894</v>
      </c>
      <c r="E3309" t="s">
        <v>211</v>
      </c>
      <c r="G3309" t="s">
        <v>117</v>
      </c>
      <c r="H3309" t="s">
        <v>117</v>
      </c>
      <c r="I3309" t="s">
        <v>117</v>
      </c>
      <c r="J3309" t="s">
        <v>1180</v>
      </c>
      <c r="K3309" t="s">
        <v>1181</v>
      </c>
      <c r="L3309" t="s">
        <v>1182</v>
      </c>
      <c r="M3309" t="s">
        <v>1183</v>
      </c>
      <c r="N3309" t="s">
        <v>136</v>
      </c>
      <c r="O3309" t="s">
        <v>121</v>
      </c>
      <c r="P3309" s="6">
        <v>96950</v>
      </c>
      <c r="Q3309" t="s">
        <v>122</v>
      </c>
      <c r="R3309" t="s">
        <v>1187</v>
      </c>
      <c r="S3309" s="8">
        <v>16702352020</v>
      </c>
      <c r="U3309" t="s">
        <v>1184</v>
      </c>
      <c r="V3309">
        <v>312112</v>
      </c>
      <c r="W3309" t="s">
        <v>124</v>
      </c>
      <c r="Y3309" t="s">
        <v>1185</v>
      </c>
      <c r="Z3309" t="s">
        <v>1186</v>
      </c>
      <c r="AB3309" t="s">
        <v>205</v>
      </c>
      <c r="AC3309" t="s">
        <v>1182</v>
      </c>
      <c r="AD3309" t="s">
        <v>1183</v>
      </c>
      <c r="AE3309" t="s">
        <v>136</v>
      </c>
      <c r="AF3309" t="s">
        <v>121</v>
      </c>
      <c r="AG3309" s="6">
        <v>96950</v>
      </c>
      <c r="AH3309" t="s">
        <v>122</v>
      </c>
      <c r="AI3309" t="s">
        <v>1187</v>
      </c>
      <c r="AJ3309" s="8">
        <v>16702352020</v>
      </c>
      <c r="AL3309" t="s">
        <v>1188</v>
      </c>
      <c r="BE3309" t="str">
        <f>"41-1011.00"</f>
        <v>41-1011.00</v>
      </c>
      <c r="BF3309" t="s">
        <v>1340</v>
      </c>
      <c r="BG3309" t="s">
        <v>15132</v>
      </c>
      <c r="BH3309" t="s">
        <v>3749</v>
      </c>
      <c r="BI3309">
        <v>1</v>
      </c>
      <c r="BJ3309">
        <v>1</v>
      </c>
      <c r="BK3309" s="1">
        <v>45931</v>
      </c>
      <c r="BL3309" s="1">
        <v>46295</v>
      </c>
      <c r="BM3309" s="1">
        <v>45931</v>
      </c>
      <c r="BN3309" s="1">
        <v>46295</v>
      </c>
      <c r="BO3309">
        <v>35</v>
      </c>
      <c r="BP3309">
        <v>0</v>
      </c>
      <c r="BQ3309">
        <v>6</v>
      </c>
      <c r="BR3309">
        <v>6</v>
      </c>
      <c r="BS3309">
        <v>5</v>
      </c>
      <c r="BT3309">
        <v>6</v>
      </c>
      <c r="BU3309">
        <v>6</v>
      </c>
      <c r="BV3309">
        <v>6</v>
      </c>
      <c r="BW3309" t="str">
        <f>"8:00 AM"</f>
        <v>8:00 AM</v>
      </c>
      <c r="BX3309" t="str">
        <f>"4:00 PM"</f>
        <v>4:00 PM</v>
      </c>
      <c r="BY3309" t="s">
        <v>159</v>
      </c>
      <c r="BZ3309">
        <v>0</v>
      </c>
      <c r="CA3309">
        <v>12</v>
      </c>
      <c r="CB3309" t="s">
        <v>139</v>
      </c>
      <c r="CC3309">
        <v>9</v>
      </c>
      <c r="CD3309" s="2" t="s">
        <v>15133</v>
      </c>
      <c r="CE3309" t="s">
        <v>1182</v>
      </c>
      <c r="CF3309" t="s">
        <v>1183</v>
      </c>
      <c r="CG3309" t="s">
        <v>136</v>
      </c>
      <c r="CH3309" t="s">
        <v>121</v>
      </c>
      <c r="CI3309" s="6">
        <v>96950</v>
      </c>
      <c r="CJ3309" s="10">
        <v>11.32</v>
      </c>
      <c r="CK3309" s="10">
        <v>11.32</v>
      </c>
      <c r="CN3309" t="s">
        <v>137</v>
      </c>
      <c r="CO3309" t="s">
        <v>1187</v>
      </c>
      <c r="CP3309" t="s">
        <v>138</v>
      </c>
      <c r="CR3309" t="s">
        <v>117</v>
      </c>
      <c r="CS3309" t="s">
        <v>139</v>
      </c>
      <c r="CT3309" t="s">
        <v>140</v>
      </c>
      <c r="CU3309" t="s">
        <v>140</v>
      </c>
      <c r="CV3309" t="s">
        <v>140</v>
      </c>
      <c r="CW3309" t="s">
        <v>139</v>
      </c>
      <c r="CX3309" t="s">
        <v>140</v>
      </c>
      <c r="CY3309" t="s">
        <v>1193</v>
      </c>
      <c r="CZ3309" s="8">
        <v>16702352020</v>
      </c>
      <c r="DA3309" t="s">
        <v>1188</v>
      </c>
      <c r="DB3309" t="s">
        <v>140</v>
      </c>
      <c r="DC3309" t="s">
        <v>139</v>
      </c>
      <c r="DD3309" t="s">
        <v>117</v>
      </c>
    </row>
    <row r="3310" spans="1:114" ht="15" customHeight="1" x14ac:dyDescent="0.35">
      <c r="A3310" t="s">
        <v>5042</v>
      </c>
      <c r="B3310" t="s">
        <v>166</v>
      </c>
      <c r="C3310" s="1">
        <v>45860</v>
      </c>
      <c r="D3310" s="1">
        <v>45894</v>
      </c>
      <c r="E3310" t="s">
        <v>211</v>
      </c>
      <c r="G3310" t="s">
        <v>117</v>
      </c>
      <c r="H3310" t="s">
        <v>117</v>
      </c>
      <c r="I3310" t="s">
        <v>117</v>
      </c>
      <c r="J3310" t="s">
        <v>1080</v>
      </c>
      <c r="K3310" t="s">
        <v>1081</v>
      </c>
      <c r="L3310" t="s">
        <v>1082</v>
      </c>
      <c r="M3310" t="s">
        <v>753</v>
      </c>
      <c r="N3310" t="s">
        <v>120</v>
      </c>
      <c r="O3310" t="s">
        <v>121</v>
      </c>
      <c r="P3310" s="6">
        <v>96950</v>
      </c>
      <c r="Q3310" t="s">
        <v>122</v>
      </c>
      <c r="S3310" s="8">
        <v>16702870614</v>
      </c>
      <c r="U3310" t="s">
        <v>1083</v>
      </c>
      <c r="V3310">
        <v>561320</v>
      </c>
      <c r="W3310" t="s">
        <v>124</v>
      </c>
      <c r="Y3310" t="s">
        <v>1084</v>
      </c>
      <c r="Z3310" t="s">
        <v>1085</v>
      </c>
      <c r="AA3310" t="s">
        <v>1086</v>
      </c>
      <c r="AB3310" t="s">
        <v>189</v>
      </c>
      <c r="AC3310" t="s">
        <v>753</v>
      </c>
      <c r="AD3310" t="s">
        <v>1087</v>
      </c>
      <c r="AE3310" t="s">
        <v>120</v>
      </c>
      <c r="AF3310" t="s">
        <v>121</v>
      </c>
      <c r="AG3310" s="6">
        <v>96950</v>
      </c>
      <c r="AH3310" t="s">
        <v>122</v>
      </c>
      <c r="AJ3310" s="8">
        <v>16702870614</v>
      </c>
      <c r="AL3310" t="s">
        <v>1088</v>
      </c>
      <c r="BE3310" t="str">
        <f>"49-9071.00"</f>
        <v>49-9071.00</v>
      </c>
      <c r="BF3310" t="s">
        <v>156</v>
      </c>
      <c r="BG3310" t="s">
        <v>1089</v>
      </c>
      <c r="BH3310" t="s">
        <v>1090</v>
      </c>
      <c r="BI3310">
        <v>10</v>
      </c>
      <c r="BK3310" s="1">
        <v>45962</v>
      </c>
      <c r="BL3310" s="1">
        <v>46326</v>
      </c>
      <c r="BO3310">
        <v>35</v>
      </c>
      <c r="BP3310">
        <v>0</v>
      </c>
      <c r="BQ3310">
        <v>7</v>
      </c>
      <c r="BR3310">
        <v>7</v>
      </c>
      <c r="BS3310">
        <v>7</v>
      </c>
      <c r="BT3310">
        <v>7</v>
      </c>
      <c r="BU3310">
        <v>7</v>
      </c>
      <c r="BV3310">
        <v>0</v>
      </c>
      <c r="BW3310" t="str">
        <f>"8:00 AM"</f>
        <v>8:00 AM</v>
      </c>
      <c r="BX3310" t="str">
        <f>"4:00 PM"</f>
        <v>4:00 PM</v>
      </c>
      <c r="BY3310" t="s">
        <v>159</v>
      </c>
      <c r="BZ3310">
        <v>0</v>
      </c>
      <c r="CA3310">
        <v>6</v>
      </c>
      <c r="CB3310" t="s">
        <v>117</v>
      </c>
      <c r="CD3310" s="2" t="s">
        <v>5043</v>
      </c>
      <c r="CE3310" t="s">
        <v>5044</v>
      </c>
      <c r="CG3310" t="s">
        <v>1092</v>
      </c>
      <c r="CH3310" t="s">
        <v>121</v>
      </c>
      <c r="CI3310" s="6">
        <v>96950</v>
      </c>
      <c r="CJ3310" s="10">
        <v>9.75</v>
      </c>
      <c r="CK3310" s="10">
        <v>9.75</v>
      </c>
      <c r="CL3310" s="10">
        <v>14.63</v>
      </c>
      <c r="CM3310" s="10">
        <v>14.63</v>
      </c>
      <c r="CN3310" t="s">
        <v>137</v>
      </c>
      <c r="CO3310" t="s">
        <v>1093</v>
      </c>
      <c r="CP3310" t="s">
        <v>138</v>
      </c>
      <c r="CR3310" t="s">
        <v>117</v>
      </c>
      <c r="CS3310" t="s">
        <v>139</v>
      </c>
      <c r="CT3310" t="s">
        <v>140</v>
      </c>
      <c r="CU3310" t="s">
        <v>139</v>
      </c>
      <c r="CV3310" t="s">
        <v>139</v>
      </c>
      <c r="CW3310" t="s">
        <v>139</v>
      </c>
      <c r="CX3310" t="s">
        <v>139</v>
      </c>
      <c r="CY3310" t="s">
        <v>5045</v>
      </c>
      <c r="CZ3310" s="8">
        <v>16702870614</v>
      </c>
      <c r="DA3310" t="s">
        <v>1088</v>
      </c>
      <c r="DB3310" t="s">
        <v>1095</v>
      </c>
      <c r="DC3310" t="s">
        <v>139</v>
      </c>
      <c r="DD3310" t="s">
        <v>117</v>
      </c>
    </row>
    <row r="3311" spans="1:114" ht="15" customHeight="1" x14ac:dyDescent="0.35">
      <c r="A3311" t="s">
        <v>12011</v>
      </c>
      <c r="B3311" t="s">
        <v>166</v>
      </c>
      <c r="C3311" s="1">
        <v>45860</v>
      </c>
      <c r="D3311" s="1">
        <v>45894</v>
      </c>
      <c r="E3311" t="s">
        <v>211</v>
      </c>
      <c r="G3311" t="s">
        <v>117</v>
      </c>
      <c r="H3311" t="s">
        <v>117</v>
      </c>
      <c r="I3311" t="s">
        <v>117</v>
      </c>
      <c r="J3311" t="s">
        <v>4503</v>
      </c>
      <c r="K3311" t="s">
        <v>4504</v>
      </c>
      <c r="L3311" t="s">
        <v>4505</v>
      </c>
      <c r="M3311" t="s">
        <v>4513</v>
      </c>
      <c r="N3311" t="s">
        <v>120</v>
      </c>
      <c r="O3311" t="s">
        <v>121</v>
      </c>
      <c r="P3311" s="6">
        <v>96950</v>
      </c>
      <c r="Q3311" t="s">
        <v>122</v>
      </c>
      <c r="S3311" s="8">
        <v>16702876661</v>
      </c>
      <c r="U3311" t="s">
        <v>4507</v>
      </c>
      <c r="V3311">
        <v>812112</v>
      </c>
      <c r="W3311" t="s">
        <v>124</v>
      </c>
      <c r="Y3311" t="s">
        <v>489</v>
      </c>
      <c r="Z3311" t="s">
        <v>490</v>
      </c>
      <c r="AB3311" t="s">
        <v>2453</v>
      </c>
      <c r="AC3311" t="s">
        <v>4505</v>
      </c>
      <c r="AD3311" t="s">
        <v>4513</v>
      </c>
      <c r="AE3311" t="s">
        <v>120</v>
      </c>
      <c r="AG3311" s="6">
        <v>96950</v>
      </c>
      <c r="AH3311" t="s">
        <v>4510</v>
      </c>
      <c r="AJ3311" s="8">
        <v>16702876661</v>
      </c>
      <c r="AL3311" t="s">
        <v>4511</v>
      </c>
      <c r="BE3311" t="str">
        <f>"39-5092.00"</f>
        <v>39-5092.00</v>
      </c>
      <c r="BF3311" t="s">
        <v>4754</v>
      </c>
      <c r="BG3311" t="s">
        <v>12012</v>
      </c>
      <c r="BH3311" t="s">
        <v>12013</v>
      </c>
      <c r="BI3311">
        <v>4</v>
      </c>
      <c r="BK3311" s="1">
        <v>45931</v>
      </c>
      <c r="BL3311" s="1">
        <v>46295</v>
      </c>
      <c r="BO3311">
        <v>35</v>
      </c>
      <c r="BP3311">
        <v>7</v>
      </c>
      <c r="BQ3311">
        <v>0</v>
      </c>
      <c r="BR3311">
        <v>0</v>
      </c>
      <c r="BS3311">
        <v>7</v>
      </c>
      <c r="BT3311">
        <v>7</v>
      </c>
      <c r="BU3311">
        <v>7</v>
      </c>
      <c r="BV3311">
        <v>7</v>
      </c>
      <c r="BW3311" t="str">
        <f>"11:00 AM"</f>
        <v>11:00 AM</v>
      </c>
      <c r="BX3311" t="str">
        <f>"6:00 PM"</f>
        <v>6:00 PM</v>
      </c>
      <c r="BY3311" t="s">
        <v>133</v>
      </c>
      <c r="BZ3311">
        <v>0</v>
      </c>
      <c r="CA3311">
        <v>12</v>
      </c>
      <c r="CB3311" t="s">
        <v>117</v>
      </c>
      <c r="CD3311" t="s">
        <v>12014</v>
      </c>
      <c r="CE3311" t="s">
        <v>4505</v>
      </c>
      <c r="CF3311" t="s">
        <v>4513</v>
      </c>
      <c r="CG3311" t="s">
        <v>120</v>
      </c>
      <c r="CH3311" t="s">
        <v>121</v>
      </c>
      <c r="CI3311" s="6">
        <v>96950</v>
      </c>
      <c r="CJ3311" s="10">
        <v>11.53</v>
      </c>
      <c r="CK3311" s="10">
        <v>11.53</v>
      </c>
      <c r="CL3311" s="10">
        <v>17.3</v>
      </c>
      <c r="CM3311" s="10">
        <v>17.3</v>
      </c>
      <c r="CN3311" t="s">
        <v>137</v>
      </c>
      <c r="CO3311" t="s">
        <v>194</v>
      </c>
      <c r="CP3311" t="s">
        <v>138</v>
      </c>
      <c r="CR3311" t="s">
        <v>117</v>
      </c>
      <c r="CS3311" t="s">
        <v>139</v>
      </c>
      <c r="CT3311" t="s">
        <v>140</v>
      </c>
      <c r="CU3311" t="s">
        <v>139</v>
      </c>
      <c r="CV3311" t="s">
        <v>140</v>
      </c>
      <c r="CW3311" t="s">
        <v>139</v>
      </c>
      <c r="CX3311" t="s">
        <v>140</v>
      </c>
      <c r="CY3311" t="s">
        <v>2770</v>
      </c>
      <c r="CZ3311" s="8">
        <v>16702876661</v>
      </c>
      <c r="DA3311" t="s">
        <v>4511</v>
      </c>
      <c r="DB3311" t="s">
        <v>140</v>
      </c>
      <c r="DC3311" t="s">
        <v>139</v>
      </c>
      <c r="DD3311" t="s">
        <v>117</v>
      </c>
    </row>
    <row r="3312" spans="1:114" ht="15" customHeight="1" x14ac:dyDescent="0.35">
      <c r="A3312" t="s">
        <v>15134</v>
      </c>
      <c r="B3312" t="s">
        <v>166</v>
      </c>
      <c r="C3312" s="1">
        <v>45860</v>
      </c>
      <c r="D3312" s="1">
        <v>45894</v>
      </c>
      <c r="E3312" t="s">
        <v>211</v>
      </c>
      <c r="G3312" t="s">
        <v>117</v>
      </c>
      <c r="H3312" t="s">
        <v>117</v>
      </c>
      <c r="I3312" t="s">
        <v>117</v>
      </c>
      <c r="J3312" t="s">
        <v>4503</v>
      </c>
      <c r="K3312" t="s">
        <v>4504</v>
      </c>
      <c r="L3312" t="s">
        <v>4505</v>
      </c>
      <c r="M3312" t="s">
        <v>4506</v>
      </c>
      <c r="N3312" t="s">
        <v>120</v>
      </c>
      <c r="O3312" t="s">
        <v>121</v>
      </c>
      <c r="P3312" s="6">
        <v>96950</v>
      </c>
      <c r="Q3312" t="s">
        <v>122</v>
      </c>
      <c r="S3312" s="8">
        <v>16702876661</v>
      </c>
      <c r="U3312" t="s">
        <v>4507</v>
      </c>
      <c r="V3312">
        <v>812112</v>
      </c>
      <c r="W3312" t="s">
        <v>124</v>
      </c>
      <c r="Y3312" t="s">
        <v>489</v>
      </c>
      <c r="Z3312" t="s">
        <v>490</v>
      </c>
      <c r="AB3312" t="s">
        <v>2453</v>
      </c>
      <c r="AC3312" t="s">
        <v>4508</v>
      </c>
      <c r="AD3312" t="s">
        <v>4509</v>
      </c>
      <c r="AE3312" t="s">
        <v>496</v>
      </c>
      <c r="AF3312" t="s">
        <v>121</v>
      </c>
      <c r="AG3312" s="6">
        <v>96950</v>
      </c>
      <c r="AH3312" t="s">
        <v>122</v>
      </c>
      <c r="AJ3312" s="8">
        <v>16702876661</v>
      </c>
      <c r="AL3312" t="s">
        <v>4511</v>
      </c>
      <c r="BE3312" t="str">
        <f>"39-5012.00"</f>
        <v>39-5012.00</v>
      </c>
      <c r="BF3312" t="s">
        <v>272</v>
      </c>
      <c r="BG3312" t="s">
        <v>15135</v>
      </c>
      <c r="BH3312" t="s">
        <v>2767</v>
      </c>
      <c r="BI3312">
        <v>2</v>
      </c>
      <c r="BK3312" s="1">
        <v>45931</v>
      </c>
      <c r="BL3312" s="1">
        <v>46295</v>
      </c>
      <c r="BO3312">
        <v>35</v>
      </c>
      <c r="BP3312">
        <v>7</v>
      </c>
      <c r="BQ3312">
        <v>0</v>
      </c>
      <c r="BR3312">
        <v>0</v>
      </c>
      <c r="BS3312">
        <v>7</v>
      </c>
      <c r="BT3312">
        <v>7</v>
      </c>
      <c r="BU3312">
        <v>7</v>
      </c>
      <c r="BV3312">
        <v>7</v>
      </c>
      <c r="BW3312" t="str">
        <f>"11:00 AM"</f>
        <v>11:00 AM</v>
      </c>
      <c r="BX3312" t="str">
        <f>"6:00 PM"</f>
        <v>6:00 PM</v>
      </c>
      <c r="BY3312" t="s">
        <v>133</v>
      </c>
      <c r="BZ3312">
        <v>0</v>
      </c>
      <c r="CA3312">
        <v>12</v>
      </c>
      <c r="CB3312" t="s">
        <v>117</v>
      </c>
      <c r="CD3312" t="s">
        <v>4498</v>
      </c>
      <c r="CE3312" t="s">
        <v>4505</v>
      </c>
      <c r="CF3312" t="s">
        <v>4513</v>
      </c>
      <c r="CG3312" t="s">
        <v>120</v>
      </c>
      <c r="CH3312" t="s">
        <v>121</v>
      </c>
      <c r="CI3312" s="6">
        <v>96950</v>
      </c>
      <c r="CJ3312" s="10">
        <v>8.8800000000000008</v>
      </c>
      <c r="CK3312" s="10">
        <v>8.8800000000000008</v>
      </c>
      <c r="CL3312" s="10">
        <v>13.32</v>
      </c>
      <c r="CM3312" s="10">
        <v>13.32</v>
      </c>
      <c r="CN3312" t="s">
        <v>137</v>
      </c>
      <c r="CO3312" t="s">
        <v>194</v>
      </c>
      <c r="CP3312" t="s">
        <v>138</v>
      </c>
      <c r="CR3312" t="s">
        <v>117</v>
      </c>
      <c r="CS3312" t="s">
        <v>139</v>
      </c>
      <c r="CT3312" t="s">
        <v>140</v>
      </c>
      <c r="CU3312" t="s">
        <v>139</v>
      </c>
      <c r="CV3312" t="s">
        <v>140</v>
      </c>
      <c r="CW3312" t="s">
        <v>139</v>
      </c>
      <c r="CX3312" t="s">
        <v>140</v>
      </c>
      <c r="CY3312" t="s">
        <v>2770</v>
      </c>
      <c r="CZ3312" s="8">
        <v>16702876661</v>
      </c>
      <c r="DA3312" t="s">
        <v>4511</v>
      </c>
      <c r="DB3312" t="s">
        <v>140</v>
      </c>
      <c r="DC3312" t="s">
        <v>139</v>
      </c>
      <c r="DD3312" t="s">
        <v>117</v>
      </c>
    </row>
    <row r="3313" spans="1:114" ht="15" customHeight="1" x14ac:dyDescent="0.35">
      <c r="A3313" t="s">
        <v>903</v>
      </c>
      <c r="B3313" t="s">
        <v>278</v>
      </c>
      <c r="C3313" s="1">
        <v>45881</v>
      </c>
      <c r="D3313" s="1">
        <v>45894</v>
      </c>
      <c r="E3313" t="s">
        <v>211</v>
      </c>
      <c r="G3313" t="s">
        <v>117</v>
      </c>
      <c r="H3313" t="s">
        <v>117</v>
      </c>
      <c r="I3313" t="s">
        <v>117</v>
      </c>
      <c r="J3313" t="s">
        <v>428</v>
      </c>
      <c r="K3313" t="s">
        <v>429</v>
      </c>
      <c r="L3313" t="s">
        <v>430</v>
      </c>
      <c r="M3313" t="s">
        <v>431</v>
      </c>
      <c r="N3313" t="s">
        <v>120</v>
      </c>
      <c r="O3313" t="s">
        <v>121</v>
      </c>
      <c r="P3313" s="6">
        <v>96950</v>
      </c>
      <c r="Q3313" t="s">
        <v>122</v>
      </c>
      <c r="S3313" s="8">
        <v>16702858958</v>
      </c>
      <c r="U3313" t="s">
        <v>432</v>
      </c>
      <c r="V3313">
        <v>722513</v>
      </c>
      <c r="W3313" t="s">
        <v>124</v>
      </c>
      <c r="Y3313" t="s">
        <v>433</v>
      </c>
      <c r="Z3313" t="s">
        <v>434</v>
      </c>
      <c r="AA3313" t="s">
        <v>435</v>
      </c>
      <c r="AB3313" t="s">
        <v>436</v>
      </c>
      <c r="AC3313" t="s">
        <v>430</v>
      </c>
      <c r="AD3313" t="s">
        <v>431</v>
      </c>
      <c r="AE3313" t="s">
        <v>120</v>
      </c>
      <c r="AF3313" t="s">
        <v>121</v>
      </c>
      <c r="AG3313" s="6">
        <v>96950</v>
      </c>
      <c r="AH3313" t="s">
        <v>122</v>
      </c>
      <c r="AJ3313" s="8">
        <v>16702858958</v>
      </c>
      <c r="AL3313" t="s">
        <v>437</v>
      </c>
      <c r="BE3313" t="str">
        <f>"35-2021.00"</f>
        <v>35-2021.00</v>
      </c>
      <c r="BF3313" t="s">
        <v>438</v>
      </c>
      <c r="BG3313" t="s">
        <v>439</v>
      </c>
      <c r="BH3313" t="s">
        <v>440</v>
      </c>
      <c r="BI3313">
        <v>10</v>
      </c>
      <c r="BK3313" s="1">
        <v>45931</v>
      </c>
      <c r="BL3313" s="1">
        <v>46295</v>
      </c>
      <c r="BO3313">
        <v>35</v>
      </c>
      <c r="BP3313">
        <v>0</v>
      </c>
      <c r="BQ3313">
        <v>7</v>
      </c>
      <c r="BR3313">
        <v>7</v>
      </c>
      <c r="BS3313">
        <v>7</v>
      </c>
      <c r="BT3313">
        <v>7</v>
      </c>
      <c r="BU3313">
        <v>7</v>
      </c>
      <c r="BV3313">
        <v>0</v>
      </c>
      <c r="BW3313" t="str">
        <f>"9:00 AM"</f>
        <v>9:00 AM</v>
      </c>
      <c r="BX3313" t="str">
        <f>"5:00 PM"</f>
        <v>5:00 PM</v>
      </c>
      <c r="BY3313" t="s">
        <v>133</v>
      </c>
      <c r="BZ3313">
        <v>0</v>
      </c>
      <c r="CA3313">
        <v>3</v>
      </c>
      <c r="CB3313" t="s">
        <v>117</v>
      </c>
      <c r="CD3313" t="s">
        <v>904</v>
      </c>
      <c r="CE3313" t="s">
        <v>430</v>
      </c>
      <c r="CF3313" t="s">
        <v>431</v>
      </c>
      <c r="CG3313" t="s">
        <v>120</v>
      </c>
      <c r="CH3313" t="s">
        <v>121</v>
      </c>
      <c r="CI3313" s="6">
        <v>96950</v>
      </c>
      <c r="CJ3313" s="10">
        <v>7.84</v>
      </c>
      <c r="CK3313" s="10">
        <v>7.84</v>
      </c>
      <c r="CL3313" s="10">
        <v>11.76</v>
      </c>
      <c r="CM3313" s="10">
        <v>11.76</v>
      </c>
      <c r="CN3313" t="s">
        <v>137</v>
      </c>
      <c r="CO3313" t="s">
        <v>164</v>
      </c>
      <c r="CP3313" t="s">
        <v>138</v>
      </c>
      <c r="CR3313" t="s">
        <v>117</v>
      </c>
      <c r="CS3313" t="s">
        <v>139</v>
      </c>
      <c r="CT3313" t="s">
        <v>139</v>
      </c>
      <c r="CU3313" t="s">
        <v>139</v>
      </c>
      <c r="CV3313" t="s">
        <v>140</v>
      </c>
      <c r="CW3313" t="s">
        <v>139</v>
      </c>
      <c r="CX3313" t="s">
        <v>139</v>
      </c>
      <c r="CY3313" t="s">
        <v>905</v>
      </c>
      <c r="CZ3313" s="8">
        <v>16702858958</v>
      </c>
      <c r="DA3313" t="s">
        <v>437</v>
      </c>
      <c r="DB3313" t="s">
        <v>164</v>
      </c>
      <c r="DC3313" t="s">
        <v>139</v>
      </c>
      <c r="DD3313" t="s">
        <v>117</v>
      </c>
      <c r="DE3313" t="s">
        <v>433</v>
      </c>
      <c r="DF3313" t="s">
        <v>434</v>
      </c>
      <c r="DG3313" t="s">
        <v>443</v>
      </c>
      <c r="DH3313" t="s">
        <v>432</v>
      </c>
      <c r="DI3313">
        <v>660801732</v>
      </c>
      <c r="DJ3313" t="s">
        <v>437</v>
      </c>
    </row>
    <row r="3314" spans="1:114" ht="15" customHeight="1" x14ac:dyDescent="0.35">
      <c r="A3314" t="s">
        <v>13670</v>
      </c>
      <c r="B3314" t="s">
        <v>278</v>
      </c>
      <c r="C3314" s="1">
        <v>45881</v>
      </c>
      <c r="D3314" s="1">
        <v>45894</v>
      </c>
      <c r="E3314" t="s">
        <v>211</v>
      </c>
      <c r="G3314" t="s">
        <v>117</v>
      </c>
      <c r="H3314" t="s">
        <v>117</v>
      </c>
      <c r="I3314" t="s">
        <v>117</v>
      </c>
      <c r="J3314" t="s">
        <v>428</v>
      </c>
      <c r="K3314" t="s">
        <v>4972</v>
      </c>
      <c r="L3314" t="s">
        <v>430</v>
      </c>
      <c r="M3314" t="s">
        <v>431</v>
      </c>
      <c r="N3314" t="s">
        <v>120</v>
      </c>
      <c r="O3314" t="s">
        <v>121</v>
      </c>
      <c r="P3314" s="6">
        <v>96950</v>
      </c>
      <c r="Q3314" t="s">
        <v>122</v>
      </c>
      <c r="S3314" s="8">
        <v>16702857365</v>
      </c>
      <c r="U3314" t="s">
        <v>432</v>
      </c>
      <c r="V3314">
        <v>237990</v>
      </c>
      <c r="W3314" t="s">
        <v>124</v>
      </c>
      <c r="Y3314" t="s">
        <v>433</v>
      </c>
      <c r="Z3314" t="s">
        <v>434</v>
      </c>
      <c r="AA3314" t="s">
        <v>435</v>
      </c>
      <c r="AB3314" t="s">
        <v>436</v>
      </c>
      <c r="AC3314" t="s">
        <v>430</v>
      </c>
      <c r="AD3314" t="s">
        <v>431</v>
      </c>
      <c r="AE3314" t="s">
        <v>120</v>
      </c>
      <c r="AF3314" t="s">
        <v>121</v>
      </c>
      <c r="AG3314" s="6">
        <v>96950</v>
      </c>
      <c r="AH3314" t="s">
        <v>122</v>
      </c>
      <c r="AJ3314" s="8">
        <v>16702858958</v>
      </c>
      <c r="AL3314" t="s">
        <v>437</v>
      </c>
      <c r="BE3314" t="str">
        <f>"49-9071.00"</f>
        <v>49-9071.00</v>
      </c>
      <c r="BF3314" t="s">
        <v>156</v>
      </c>
      <c r="BG3314" t="s">
        <v>987</v>
      </c>
      <c r="BH3314" t="s">
        <v>423</v>
      </c>
      <c r="BI3314">
        <v>10</v>
      </c>
      <c r="BK3314" s="1">
        <v>45931</v>
      </c>
      <c r="BL3314" s="1">
        <v>46295</v>
      </c>
      <c r="BO3314">
        <v>35</v>
      </c>
      <c r="BP3314">
        <v>0</v>
      </c>
      <c r="BQ3314">
        <v>7</v>
      </c>
      <c r="BR3314">
        <v>7</v>
      </c>
      <c r="BS3314">
        <v>7</v>
      </c>
      <c r="BT3314">
        <v>7</v>
      </c>
      <c r="BU3314">
        <v>7</v>
      </c>
      <c r="BV3314">
        <v>0</v>
      </c>
      <c r="BW3314" t="str">
        <f>"9:00 AM"</f>
        <v>9:00 AM</v>
      </c>
      <c r="BX3314" t="str">
        <f>"5:00 PM"</f>
        <v>5:00 PM</v>
      </c>
      <c r="BY3314" t="s">
        <v>159</v>
      </c>
      <c r="BZ3314">
        <v>0</v>
      </c>
      <c r="CA3314">
        <v>24</v>
      </c>
      <c r="CB3314" t="s">
        <v>117</v>
      </c>
      <c r="CD3314" s="2" t="s">
        <v>2604</v>
      </c>
      <c r="CE3314" t="s">
        <v>430</v>
      </c>
      <c r="CF3314" t="s">
        <v>431</v>
      </c>
      <c r="CG3314" t="s">
        <v>120</v>
      </c>
      <c r="CH3314" t="s">
        <v>121</v>
      </c>
      <c r="CI3314" s="6">
        <v>96950</v>
      </c>
      <c r="CJ3314" s="10">
        <v>9.75</v>
      </c>
      <c r="CK3314" s="10">
        <v>9.75</v>
      </c>
      <c r="CL3314" s="10">
        <v>14.63</v>
      </c>
      <c r="CM3314" s="10">
        <v>14.63</v>
      </c>
      <c r="CN3314" t="s">
        <v>137</v>
      </c>
      <c r="CO3314" t="s">
        <v>164</v>
      </c>
      <c r="CP3314" t="s">
        <v>138</v>
      </c>
      <c r="CR3314" t="s">
        <v>117</v>
      </c>
      <c r="CS3314" t="s">
        <v>139</v>
      </c>
      <c r="CT3314" t="s">
        <v>139</v>
      </c>
      <c r="CU3314" t="s">
        <v>139</v>
      </c>
      <c r="CV3314" t="s">
        <v>140</v>
      </c>
      <c r="CW3314" t="s">
        <v>139</v>
      </c>
      <c r="CX3314" t="s">
        <v>139</v>
      </c>
      <c r="CY3314" t="s">
        <v>905</v>
      </c>
      <c r="CZ3314" s="8">
        <v>16702858958</v>
      </c>
      <c r="DA3314" t="s">
        <v>437</v>
      </c>
      <c r="DB3314" t="s">
        <v>164</v>
      </c>
      <c r="DC3314" t="s">
        <v>139</v>
      </c>
      <c r="DD3314" t="s">
        <v>117</v>
      </c>
      <c r="DE3314" t="s">
        <v>433</v>
      </c>
      <c r="DF3314" t="s">
        <v>434</v>
      </c>
      <c r="DG3314" t="s">
        <v>443</v>
      </c>
      <c r="DH3314" t="s">
        <v>432</v>
      </c>
      <c r="DI3314" t="s">
        <v>444</v>
      </c>
      <c r="DJ3314" t="s">
        <v>437</v>
      </c>
    </row>
    <row r="3315" spans="1:114" ht="15" customHeight="1" x14ac:dyDescent="0.35">
      <c r="A3315" t="s">
        <v>13636</v>
      </c>
      <c r="B3315" t="s">
        <v>166</v>
      </c>
      <c r="C3315" s="1">
        <v>45820</v>
      </c>
      <c r="D3315" s="1">
        <v>45895</v>
      </c>
      <c r="E3315" t="s">
        <v>211</v>
      </c>
      <c r="G3315" t="s">
        <v>117</v>
      </c>
      <c r="H3315" t="s">
        <v>117</v>
      </c>
      <c r="I3315" t="s">
        <v>117</v>
      </c>
      <c r="J3315" t="s">
        <v>230</v>
      </c>
      <c r="K3315" t="s">
        <v>231</v>
      </c>
      <c r="L3315" t="s">
        <v>232</v>
      </c>
      <c r="M3315" t="s">
        <v>136</v>
      </c>
      <c r="N3315" t="s">
        <v>233</v>
      </c>
      <c r="O3315" t="s">
        <v>121</v>
      </c>
      <c r="P3315" s="6">
        <v>96950</v>
      </c>
      <c r="Q3315" t="s">
        <v>122</v>
      </c>
      <c r="S3315" s="8">
        <v>16702331530</v>
      </c>
      <c r="U3315" t="s">
        <v>234</v>
      </c>
      <c r="V3315">
        <v>311812</v>
      </c>
      <c r="W3315" t="s">
        <v>124</v>
      </c>
      <c r="Y3315" t="s">
        <v>235</v>
      </c>
      <c r="Z3315" t="s">
        <v>236</v>
      </c>
      <c r="AB3315" t="s">
        <v>237</v>
      </c>
      <c r="AC3315" t="s">
        <v>232</v>
      </c>
      <c r="AD3315" t="s">
        <v>136</v>
      </c>
      <c r="AE3315" t="s">
        <v>233</v>
      </c>
      <c r="AF3315" t="s">
        <v>121</v>
      </c>
      <c r="AG3315" s="6">
        <v>96950</v>
      </c>
      <c r="AH3315" t="s">
        <v>122</v>
      </c>
      <c r="AJ3315" s="8">
        <v>16702331530</v>
      </c>
      <c r="AL3315" t="s">
        <v>238</v>
      </c>
      <c r="BE3315" t="str">
        <f>"41-4012.00"</f>
        <v>41-4012.00</v>
      </c>
      <c r="BF3315" t="s">
        <v>580</v>
      </c>
      <c r="BG3315" t="s">
        <v>13637</v>
      </c>
      <c r="BH3315" t="s">
        <v>12244</v>
      </c>
      <c r="BI3315">
        <v>4</v>
      </c>
      <c r="BK3315" s="1">
        <v>45931</v>
      </c>
      <c r="BL3315" s="1">
        <v>46295</v>
      </c>
      <c r="BO3315">
        <v>35</v>
      </c>
      <c r="BP3315">
        <v>6</v>
      </c>
      <c r="BQ3315">
        <v>6</v>
      </c>
      <c r="BR3315">
        <v>0</v>
      </c>
      <c r="BS3315">
        <v>5</v>
      </c>
      <c r="BT3315">
        <v>6</v>
      </c>
      <c r="BU3315">
        <v>6</v>
      </c>
      <c r="BV3315">
        <v>6</v>
      </c>
      <c r="BW3315" t="str">
        <f>"6:00 AM"</f>
        <v>6:00 AM</v>
      </c>
      <c r="BX3315" t="str">
        <f>"1:00 PM"</f>
        <v>1:00 PM</v>
      </c>
      <c r="BY3315" t="s">
        <v>159</v>
      </c>
      <c r="BZ3315">
        <v>0</v>
      </c>
      <c r="CA3315">
        <v>24</v>
      </c>
      <c r="CB3315" t="s">
        <v>117</v>
      </c>
      <c r="CD3315" t="s">
        <v>13638</v>
      </c>
      <c r="CE3315" t="s">
        <v>232</v>
      </c>
      <c r="CF3315" t="s">
        <v>136</v>
      </c>
      <c r="CG3315" t="s">
        <v>233</v>
      </c>
      <c r="CH3315" t="s">
        <v>121</v>
      </c>
      <c r="CI3315" s="6">
        <v>96950</v>
      </c>
      <c r="CJ3315" s="10">
        <v>8.94</v>
      </c>
      <c r="CK3315" s="10">
        <v>8.94</v>
      </c>
      <c r="CL3315" s="10">
        <v>13.41</v>
      </c>
      <c r="CM3315" s="10">
        <v>13.41</v>
      </c>
      <c r="CN3315" t="s">
        <v>137</v>
      </c>
      <c r="CO3315" t="s">
        <v>164</v>
      </c>
      <c r="CP3315" t="s">
        <v>138</v>
      </c>
      <c r="CR3315" t="s">
        <v>117</v>
      </c>
      <c r="CS3315" t="s">
        <v>139</v>
      </c>
      <c r="CT3315" t="s">
        <v>140</v>
      </c>
      <c r="CU3315" t="s">
        <v>139</v>
      </c>
      <c r="CV3315" t="s">
        <v>140</v>
      </c>
      <c r="CW3315" t="s">
        <v>139</v>
      </c>
      <c r="CX3315" t="s">
        <v>140</v>
      </c>
      <c r="CY3315" t="s">
        <v>6029</v>
      </c>
      <c r="CZ3315" s="8">
        <v>16702331530</v>
      </c>
      <c r="DA3315" t="s">
        <v>238</v>
      </c>
      <c r="DB3315" t="s">
        <v>244</v>
      </c>
      <c r="DC3315" t="s">
        <v>139</v>
      </c>
      <c r="DD3315" t="s">
        <v>117</v>
      </c>
      <c r="DE3315" t="s">
        <v>235</v>
      </c>
      <c r="DF3315" t="s">
        <v>236</v>
      </c>
      <c r="DH3315" t="s">
        <v>234</v>
      </c>
      <c r="DI3315" t="s">
        <v>230</v>
      </c>
      <c r="DJ3315" t="s">
        <v>238</v>
      </c>
    </row>
    <row r="3316" spans="1:114" ht="15" customHeight="1" x14ac:dyDescent="0.35">
      <c r="A3316" t="s">
        <v>11948</v>
      </c>
      <c r="B3316" t="s">
        <v>166</v>
      </c>
      <c r="C3316" s="1">
        <v>45828</v>
      </c>
      <c r="D3316" s="1">
        <v>45895</v>
      </c>
      <c r="E3316" t="s">
        <v>211</v>
      </c>
      <c r="G3316" t="s">
        <v>117</v>
      </c>
      <c r="H3316" t="s">
        <v>117</v>
      </c>
      <c r="I3316" t="s">
        <v>117</v>
      </c>
      <c r="J3316" t="s">
        <v>8232</v>
      </c>
      <c r="K3316" t="s">
        <v>8233</v>
      </c>
      <c r="L3316" t="s">
        <v>4621</v>
      </c>
      <c r="M3316" t="s">
        <v>982</v>
      </c>
      <c r="N3316" t="s">
        <v>120</v>
      </c>
      <c r="O3316" t="s">
        <v>121</v>
      </c>
      <c r="P3316" s="6">
        <v>96950</v>
      </c>
      <c r="Q3316" t="s">
        <v>122</v>
      </c>
      <c r="S3316" s="8">
        <v>16702332666</v>
      </c>
      <c r="U3316" t="s">
        <v>8234</v>
      </c>
      <c r="V3316">
        <v>561330</v>
      </c>
      <c r="W3316" t="s">
        <v>150</v>
      </c>
      <c r="X3316" t="s">
        <v>139</v>
      </c>
      <c r="Y3316" t="s">
        <v>1174</v>
      </c>
      <c r="Z3316" t="s">
        <v>1175</v>
      </c>
      <c r="AA3316" t="s">
        <v>1176</v>
      </c>
      <c r="AB3316" t="s">
        <v>189</v>
      </c>
      <c r="AC3316" t="s">
        <v>4621</v>
      </c>
      <c r="AD3316" t="s">
        <v>982</v>
      </c>
      <c r="AE3316" t="s">
        <v>120</v>
      </c>
      <c r="AF3316" t="s">
        <v>121</v>
      </c>
      <c r="AG3316" s="6">
        <v>96950</v>
      </c>
      <c r="AH3316" t="s">
        <v>122</v>
      </c>
      <c r="AJ3316" s="8">
        <v>16702332666</v>
      </c>
      <c r="AL3316" t="s">
        <v>8235</v>
      </c>
      <c r="BE3316" t="str">
        <f>"39-9011.00"</f>
        <v>39-9011.00</v>
      </c>
      <c r="BF3316" t="s">
        <v>614</v>
      </c>
      <c r="BG3316" t="s">
        <v>8381</v>
      </c>
      <c r="BH3316" t="s">
        <v>616</v>
      </c>
      <c r="BI3316">
        <v>3</v>
      </c>
      <c r="BK3316" s="1">
        <v>45870</v>
      </c>
      <c r="BL3316" s="1">
        <v>46234</v>
      </c>
      <c r="BO3316">
        <v>35</v>
      </c>
      <c r="BP3316">
        <v>0</v>
      </c>
      <c r="BQ3316">
        <v>7</v>
      </c>
      <c r="BR3316">
        <v>7</v>
      </c>
      <c r="BS3316">
        <v>7</v>
      </c>
      <c r="BT3316">
        <v>7</v>
      </c>
      <c r="BU3316">
        <v>7</v>
      </c>
      <c r="BV3316">
        <v>0</v>
      </c>
      <c r="BW3316" t="str">
        <f>"8:00 AM"</f>
        <v>8:00 AM</v>
      </c>
      <c r="BX3316" t="str">
        <f>"4:00 PM"</f>
        <v>4:00 PM</v>
      </c>
      <c r="BY3316" t="s">
        <v>159</v>
      </c>
      <c r="BZ3316">
        <v>0</v>
      </c>
      <c r="CA3316">
        <v>12</v>
      </c>
      <c r="CB3316" t="s">
        <v>117</v>
      </c>
      <c r="CD3316" s="2" t="s">
        <v>11949</v>
      </c>
      <c r="CE3316" t="s">
        <v>4621</v>
      </c>
      <c r="CF3316" t="s">
        <v>982</v>
      </c>
      <c r="CG3316" t="s">
        <v>120</v>
      </c>
      <c r="CH3316" t="s">
        <v>121</v>
      </c>
      <c r="CI3316" s="6">
        <v>96950</v>
      </c>
      <c r="CJ3316" s="10">
        <v>7.81</v>
      </c>
      <c r="CK3316" s="10">
        <v>7.81</v>
      </c>
      <c r="CL3316" s="10">
        <v>11.72</v>
      </c>
      <c r="CM3316" s="10">
        <v>11.72</v>
      </c>
      <c r="CN3316" t="s">
        <v>137</v>
      </c>
      <c r="CO3316" t="s">
        <v>194</v>
      </c>
      <c r="CP3316" t="s">
        <v>138</v>
      </c>
      <c r="CR3316" t="s">
        <v>117</v>
      </c>
      <c r="CS3316" t="s">
        <v>139</v>
      </c>
      <c r="CT3316" t="s">
        <v>140</v>
      </c>
      <c r="CU3316" t="s">
        <v>139</v>
      </c>
      <c r="CV3316" t="s">
        <v>140</v>
      </c>
      <c r="CW3316" t="s">
        <v>139</v>
      </c>
      <c r="CX3316" t="s">
        <v>140</v>
      </c>
      <c r="CY3316" t="s">
        <v>140</v>
      </c>
      <c r="CZ3316" s="8">
        <v>16702332666</v>
      </c>
      <c r="DA3316" t="s">
        <v>8235</v>
      </c>
      <c r="DB3316" t="s">
        <v>140</v>
      </c>
      <c r="DC3316" t="s">
        <v>139</v>
      </c>
      <c r="DD3316" t="s">
        <v>139</v>
      </c>
    </row>
    <row r="3317" spans="1:114" ht="15" customHeight="1" x14ac:dyDescent="0.35">
      <c r="A3317" t="s">
        <v>7845</v>
      </c>
      <c r="B3317" t="s">
        <v>144</v>
      </c>
      <c r="C3317" s="1">
        <v>45830</v>
      </c>
      <c r="D3317" s="1">
        <v>45895</v>
      </c>
      <c r="E3317" t="s">
        <v>211</v>
      </c>
      <c r="G3317" t="s">
        <v>117</v>
      </c>
      <c r="H3317" t="s">
        <v>117</v>
      </c>
      <c r="I3317" t="s">
        <v>117</v>
      </c>
      <c r="J3317" t="s">
        <v>7846</v>
      </c>
      <c r="L3317" t="s">
        <v>7847</v>
      </c>
      <c r="M3317" t="s">
        <v>7848</v>
      </c>
      <c r="N3317" t="s">
        <v>136</v>
      </c>
      <c r="O3317" t="s">
        <v>121</v>
      </c>
      <c r="P3317" s="6">
        <v>96950</v>
      </c>
      <c r="Q3317" t="s">
        <v>122</v>
      </c>
      <c r="S3317" s="8">
        <v>16702331217</v>
      </c>
      <c r="U3317" t="s">
        <v>7849</v>
      </c>
      <c r="V3317">
        <v>812112</v>
      </c>
      <c r="W3317" t="s">
        <v>124</v>
      </c>
      <c r="Y3317" t="s">
        <v>1760</v>
      </c>
      <c r="Z3317" t="s">
        <v>742</v>
      </c>
      <c r="AA3317" t="s">
        <v>7850</v>
      </c>
      <c r="AB3317" t="s">
        <v>474</v>
      </c>
      <c r="AC3317" t="s">
        <v>7847</v>
      </c>
      <c r="AD3317" t="s">
        <v>7848</v>
      </c>
      <c r="AE3317" t="s">
        <v>136</v>
      </c>
      <c r="AF3317" t="s">
        <v>121</v>
      </c>
      <c r="AG3317" s="6">
        <v>96950</v>
      </c>
      <c r="AH3317" t="s">
        <v>122</v>
      </c>
      <c r="AJ3317" s="8">
        <v>16702331217</v>
      </c>
      <c r="AL3317" t="s">
        <v>7851</v>
      </c>
      <c r="BE3317" t="str">
        <f>"39-5012.00"</f>
        <v>39-5012.00</v>
      </c>
      <c r="BF3317" t="s">
        <v>272</v>
      </c>
      <c r="BG3317" t="s">
        <v>7852</v>
      </c>
      <c r="BH3317" t="s">
        <v>6972</v>
      </c>
      <c r="BI3317">
        <v>2</v>
      </c>
      <c r="BJ3317">
        <v>2</v>
      </c>
      <c r="BK3317" s="1">
        <v>45931</v>
      </c>
      <c r="BL3317" s="1">
        <v>46295</v>
      </c>
      <c r="BM3317" s="1">
        <v>45931</v>
      </c>
      <c r="BN3317" s="1">
        <v>46295</v>
      </c>
      <c r="BO3317">
        <v>35</v>
      </c>
      <c r="BP3317">
        <v>0</v>
      </c>
      <c r="BQ3317">
        <v>7</v>
      </c>
      <c r="BR3317">
        <v>7</v>
      </c>
      <c r="BS3317">
        <v>7</v>
      </c>
      <c r="BT3317">
        <v>7</v>
      </c>
      <c r="BU3317">
        <v>7</v>
      </c>
      <c r="BV3317">
        <v>0</v>
      </c>
      <c r="BW3317" t="str">
        <f>"10:00 AM"</f>
        <v>10:00 AM</v>
      </c>
      <c r="BX3317" t="str">
        <f>"6:00 PM"</f>
        <v>6:00 PM</v>
      </c>
      <c r="BY3317" t="s">
        <v>159</v>
      </c>
      <c r="BZ3317">
        <v>0</v>
      </c>
      <c r="CA3317">
        <v>24</v>
      </c>
      <c r="CB3317" t="s">
        <v>117</v>
      </c>
      <c r="CD3317" t="s">
        <v>7853</v>
      </c>
      <c r="CE3317" t="s">
        <v>7847</v>
      </c>
      <c r="CF3317" t="s">
        <v>140</v>
      </c>
      <c r="CG3317" t="s">
        <v>136</v>
      </c>
      <c r="CH3317" t="s">
        <v>121</v>
      </c>
      <c r="CI3317" s="6">
        <v>96950</v>
      </c>
      <c r="CJ3317" s="10">
        <v>7.98</v>
      </c>
      <c r="CK3317" s="10">
        <v>7.98</v>
      </c>
      <c r="CL3317" s="10">
        <v>11.97</v>
      </c>
      <c r="CM3317" s="10">
        <v>11.97</v>
      </c>
      <c r="CN3317" t="s">
        <v>137</v>
      </c>
      <c r="CO3317" t="s">
        <v>140</v>
      </c>
      <c r="CP3317" t="s">
        <v>138</v>
      </c>
      <c r="CR3317" t="s">
        <v>117</v>
      </c>
      <c r="CS3317" t="s">
        <v>139</v>
      </c>
      <c r="CT3317" t="s">
        <v>140</v>
      </c>
      <c r="CU3317" t="s">
        <v>139</v>
      </c>
      <c r="CV3317" t="s">
        <v>140</v>
      </c>
      <c r="CW3317" t="s">
        <v>139</v>
      </c>
      <c r="CX3317" t="s">
        <v>140</v>
      </c>
      <c r="CY3317" t="s">
        <v>1167</v>
      </c>
      <c r="CZ3317" s="8">
        <v>16702331217</v>
      </c>
      <c r="DA3317" t="s">
        <v>7854</v>
      </c>
      <c r="DB3317" t="s">
        <v>309</v>
      </c>
      <c r="DC3317" t="s">
        <v>139</v>
      </c>
      <c r="DD3317" t="s">
        <v>117</v>
      </c>
      <c r="DE3317" t="s">
        <v>1530</v>
      </c>
      <c r="DF3317" t="s">
        <v>1531</v>
      </c>
      <c r="DG3317" t="s">
        <v>1532</v>
      </c>
      <c r="DH3317" t="s">
        <v>1156</v>
      </c>
      <c r="DI3317" t="s">
        <v>1153</v>
      </c>
      <c r="DJ3317" t="s">
        <v>1162</v>
      </c>
    </row>
    <row r="3318" spans="1:114" ht="15" customHeight="1" x14ac:dyDescent="0.35">
      <c r="A3318" t="s">
        <v>16319</v>
      </c>
      <c r="B3318" t="s">
        <v>144</v>
      </c>
      <c r="C3318" s="1">
        <v>45833</v>
      </c>
      <c r="D3318" s="1">
        <v>45895</v>
      </c>
      <c r="E3318" t="s">
        <v>211</v>
      </c>
      <c r="G3318" t="s">
        <v>117</v>
      </c>
      <c r="H3318" t="s">
        <v>117</v>
      </c>
      <c r="I3318" t="s">
        <v>117</v>
      </c>
      <c r="J3318" t="s">
        <v>4292</v>
      </c>
      <c r="K3318" t="s">
        <v>348</v>
      </c>
      <c r="L3318" t="s">
        <v>349</v>
      </c>
      <c r="M3318" t="s">
        <v>350</v>
      </c>
      <c r="N3318" t="s">
        <v>136</v>
      </c>
      <c r="O3318" t="s">
        <v>121</v>
      </c>
      <c r="P3318" s="6">
        <v>96950</v>
      </c>
      <c r="Q3318" t="s">
        <v>122</v>
      </c>
      <c r="S3318" s="8">
        <v>16702346412</v>
      </c>
      <c r="T3318">
        <v>1510</v>
      </c>
      <c r="U3318" t="s">
        <v>351</v>
      </c>
      <c r="V3318">
        <v>72111</v>
      </c>
      <c r="W3318" t="s">
        <v>124</v>
      </c>
      <c r="Y3318" t="s">
        <v>352</v>
      </c>
      <c r="Z3318" t="s">
        <v>353</v>
      </c>
      <c r="AB3318" t="s">
        <v>354</v>
      </c>
      <c r="AC3318" t="s">
        <v>349</v>
      </c>
      <c r="AD3318" t="s">
        <v>350</v>
      </c>
      <c r="AE3318" t="s">
        <v>136</v>
      </c>
      <c r="AF3318" t="s">
        <v>121</v>
      </c>
      <c r="AG3318" s="6">
        <v>96950</v>
      </c>
      <c r="AH3318" t="s">
        <v>122</v>
      </c>
      <c r="AJ3318" s="8">
        <v>16702852190</v>
      </c>
      <c r="AL3318" t="s">
        <v>356</v>
      </c>
      <c r="BE3318" t="str">
        <f>"49-9071.00"</f>
        <v>49-9071.00</v>
      </c>
      <c r="BF3318" t="s">
        <v>156</v>
      </c>
      <c r="BG3318" t="s">
        <v>4293</v>
      </c>
      <c r="BH3318" t="s">
        <v>1750</v>
      </c>
      <c r="BI3318">
        <v>5</v>
      </c>
      <c r="BJ3318">
        <v>5</v>
      </c>
      <c r="BK3318" s="1">
        <v>45876</v>
      </c>
      <c r="BL3318" s="1">
        <v>46240</v>
      </c>
      <c r="BM3318" s="1">
        <v>45895</v>
      </c>
      <c r="BN3318" s="1">
        <v>46240</v>
      </c>
      <c r="BO3318">
        <v>35</v>
      </c>
      <c r="BP3318">
        <v>0</v>
      </c>
      <c r="BQ3318">
        <v>7</v>
      </c>
      <c r="BR3318">
        <v>7</v>
      </c>
      <c r="BS3318">
        <v>7</v>
      </c>
      <c r="BT3318">
        <v>7</v>
      </c>
      <c r="BU3318">
        <v>7</v>
      </c>
      <c r="BV3318">
        <v>0</v>
      </c>
      <c r="BW3318" t="str">
        <f>"8:00 AM"</f>
        <v>8:00 AM</v>
      </c>
      <c r="BX3318" t="str">
        <f>"4:00 PM"</f>
        <v>4:00 PM</v>
      </c>
      <c r="BY3318" t="s">
        <v>133</v>
      </c>
      <c r="BZ3318">
        <v>0</v>
      </c>
      <c r="CA3318">
        <v>12</v>
      </c>
      <c r="CB3318" t="s">
        <v>117</v>
      </c>
      <c r="CD3318" t="s">
        <v>4294</v>
      </c>
      <c r="CE3318" t="s">
        <v>349</v>
      </c>
      <c r="CF3318" t="s">
        <v>350</v>
      </c>
      <c r="CG3318" t="s">
        <v>136</v>
      </c>
      <c r="CH3318" t="s">
        <v>121</v>
      </c>
      <c r="CI3318" s="6">
        <v>96950</v>
      </c>
      <c r="CJ3318" s="10">
        <v>9.75</v>
      </c>
      <c r="CK3318" s="10">
        <v>11</v>
      </c>
      <c r="CL3318" s="10">
        <v>14.63</v>
      </c>
      <c r="CM3318" s="10">
        <v>16.5</v>
      </c>
      <c r="CN3318" t="s">
        <v>137</v>
      </c>
      <c r="CO3318" t="s">
        <v>361</v>
      </c>
      <c r="CP3318" t="s">
        <v>138</v>
      </c>
      <c r="CR3318" t="s">
        <v>117</v>
      </c>
      <c r="CS3318" t="s">
        <v>139</v>
      </c>
      <c r="CT3318" t="s">
        <v>140</v>
      </c>
      <c r="CU3318" t="s">
        <v>139</v>
      </c>
      <c r="CV3318" t="s">
        <v>139</v>
      </c>
      <c r="CW3318" t="s">
        <v>139</v>
      </c>
      <c r="CX3318" t="s">
        <v>140</v>
      </c>
      <c r="CY3318" t="s">
        <v>362</v>
      </c>
      <c r="CZ3318" s="8">
        <v>16702346412</v>
      </c>
      <c r="DA3318" t="s">
        <v>363</v>
      </c>
      <c r="DB3318" t="s">
        <v>292</v>
      </c>
      <c r="DC3318" t="s">
        <v>139</v>
      </c>
      <c r="DD3318" t="s">
        <v>117</v>
      </c>
      <c r="DE3318" t="s">
        <v>352</v>
      </c>
      <c r="DF3318" t="s">
        <v>353</v>
      </c>
      <c r="DH3318" t="s">
        <v>351</v>
      </c>
      <c r="DI3318" t="s">
        <v>365</v>
      </c>
      <c r="DJ3318" t="s">
        <v>356</v>
      </c>
    </row>
    <row r="3319" spans="1:114" ht="15" customHeight="1" x14ac:dyDescent="0.35">
      <c r="A3319" t="s">
        <v>9992</v>
      </c>
      <c r="B3319" t="s">
        <v>144</v>
      </c>
      <c r="C3319" s="1">
        <v>45833</v>
      </c>
      <c r="D3319" s="1">
        <v>45895</v>
      </c>
      <c r="E3319" t="s">
        <v>116</v>
      </c>
      <c r="F3319" s="1">
        <v>45929</v>
      </c>
      <c r="G3319" t="s">
        <v>117</v>
      </c>
      <c r="H3319" t="s">
        <v>117</v>
      </c>
      <c r="I3319" t="s">
        <v>117</v>
      </c>
      <c r="J3319" t="s">
        <v>4292</v>
      </c>
      <c r="K3319" t="s">
        <v>348</v>
      </c>
      <c r="L3319" t="s">
        <v>349</v>
      </c>
      <c r="M3319" t="s">
        <v>350</v>
      </c>
      <c r="N3319" t="s">
        <v>136</v>
      </c>
      <c r="O3319" t="s">
        <v>121</v>
      </c>
      <c r="P3319" s="6">
        <v>96950</v>
      </c>
      <c r="Q3319" t="s">
        <v>122</v>
      </c>
      <c r="S3319" s="8">
        <v>16702346412</v>
      </c>
      <c r="T3319">
        <v>1510</v>
      </c>
      <c r="U3319" t="s">
        <v>351</v>
      </c>
      <c r="V3319">
        <v>72111</v>
      </c>
      <c r="W3319" t="s">
        <v>124</v>
      </c>
      <c r="Y3319" t="s">
        <v>352</v>
      </c>
      <c r="Z3319" t="s">
        <v>353</v>
      </c>
      <c r="AB3319" t="s">
        <v>354</v>
      </c>
      <c r="AC3319" t="s">
        <v>349</v>
      </c>
      <c r="AD3319" t="s">
        <v>350</v>
      </c>
      <c r="AE3319" t="s">
        <v>136</v>
      </c>
      <c r="AF3319" t="s">
        <v>121</v>
      </c>
      <c r="AG3319" s="6">
        <v>96950</v>
      </c>
      <c r="AH3319" t="s">
        <v>122</v>
      </c>
      <c r="AJ3319" s="8">
        <v>16702852190</v>
      </c>
      <c r="AL3319" t="s">
        <v>356</v>
      </c>
      <c r="BE3319" t="str">
        <f>"49-9071.00"</f>
        <v>49-9071.00</v>
      </c>
      <c r="BF3319" t="s">
        <v>156</v>
      </c>
      <c r="BG3319" t="s">
        <v>4293</v>
      </c>
      <c r="BH3319" t="s">
        <v>1750</v>
      </c>
      <c r="BI3319">
        <v>7</v>
      </c>
      <c r="BJ3319">
        <v>7</v>
      </c>
      <c r="BK3319" s="1">
        <v>45931</v>
      </c>
      <c r="BL3319" s="1">
        <v>46295</v>
      </c>
      <c r="BM3319" s="1">
        <v>45931</v>
      </c>
      <c r="BN3319" s="1">
        <v>46295</v>
      </c>
      <c r="BO3319">
        <v>35</v>
      </c>
      <c r="BP3319">
        <v>0</v>
      </c>
      <c r="BQ3319">
        <v>7</v>
      </c>
      <c r="BR3319">
        <v>7</v>
      </c>
      <c r="BS3319">
        <v>7</v>
      </c>
      <c r="BT3319">
        <v>7</v>
      </c>
      <c r="BU3319">
        <v>7</v>
      </c>
      <c r="BV3319">
        <v>0</v>
      </c>
      <c r="BW3319" t="str">
        <f>"8:00 AM"</f>
        <v>8:00 AM</v>
      </c>
      <c r="BX3319" t="str">
        <f>"4:00 PM"</f>
        <v>4:00 PM</v>
      </c>
      <c r="BY3319" t="s">
        <v>133</v>
      </c>
      <c r="BZ3319">
        <v>0</v>
      </c>
      <c r="CA3319">
        <v>12</v>
      </c>
      <c r="CB3319" t="s">
        <v>117</v>
      </c>
      <c r="CD3319" t="s">
        <v>4294</v>
      </c>
      <c r="CE3319" t="s">
        <v>349</v>
      </c>
      <c r="CF3319" t="s">
        <v>350</v>
      </c>
      <c r="CG3319" t="s">
        <v>136</v>
      </c>
      <c r="CH3319" t="s">
        <v>121</v>
      </c>
      <c r="CI3319" s="6">
        <v>96950</v>
      </c>
      <c r="CJ3319" s="10">
        <v>9.75</v>
      </c>
      <c r="CK3319" s="10">
        <v>11</v>
      </c>
      <c r="CL3319" s="10">
        <v>14.63</v>
      </c>
      <c r="CM3319" s="10">
        <v>16.5</v>
      </c>
      <c r="CN3319" t="s">
        <v>137</v>
      </c>
      <c r="CO3319" t="s">
        <v>361</v>
      </c>
      <c r="CP3319" t="s">
        <v>138</v>
      </c>
      <c r="CR3319" t="s">
        <v>117</v>
      </c>
      <c r="CS3319" t="s">
        <v>139</v>
      </c>
      <c r="CT3319" t="s">
        <v>140</v>
      </c>
      <c r="CU3319" t="s">
        <v>139</v>
      </c>
      <c r="CV3319" t="s">
        <v>139</v>
      </c>
      <c r="CW3319" t="s">
        <v>139</v>
      </c>
      <c r="CX3319" t="s">
        <v>140</v>
      </c>
      <c r="CY3319" t="s">
        <v>362</v>
      </c>
      <c r="CZ3319" s="8">
        <v>16702346412</v>
      </c>
      <c r="DA3319" t="s">
        <v>363</v>
      </c>
      <c r="DB3319" t="s">
        <v>292</v>
      </c>
      <c r="DC3319" t="s">
        <v>139</v>
      </c>
      <c r="DD3319" t="s">
        <v>117</v>
      </c>
      <c r="DE3319" t="s">
        <v>352</v>
      </c>
      <c r="DF3319" t="s">
        <v>353</v>
      </c>
      <c r="DH3319" t="s">
        <v>351</v>
      </c>
      <c r="DI3319" t="s">
        <v>365</v>
      </c>
      <c r="DJ3319" t="s">
        <v>356</v>
      </c>
    </row>
    <row r="3320" spans="1:114" ht="15" customHeight="1" x14ac:dyDescent="0.35">
      <c r="A3320" t="s">
        <v>16313</v>
      </c>
      <c r="B3320" t="s">
        <v>144</v>
      </c>
      <c r="C3320" s="1">
        <v>45834</v>
      </c>
      <c r="D3320" s="1">
        <v>45895</v>
      </c>
      <c r="E3320" t="s">
        <v>116</v>
      </c>
      <c r="F3320" s="1">
        <v>45899</v>
      </c>
      <c r="G3320" t="s">
        <v>139</v>
      </c>
      <c r="H3320" t="s">
        <v>117</v>
      </c>
      <c r="I3320" t="s">
        <v>117</v>
      </c>
      <c r="J3320" t="s">
        <v>7796</v>
      </c>
      <c r="L3320" t="s">
        <v>7801</v>
      </c>
      <c r="M3320" t="s">
        <v>7798</v>
      </c>
      <c r="N3320" t="s">
        <v>136</v>
      </c>
      <c r="O3320" t="s">
        <v>121</v>
      </c>
      <c r="P3320" s="6">
        <v>96950</v>
      </c>
      <c r="Q3320" t="s">
        <v>122</v>
      </c>
      <c r="S3320" s="8">
        <v>16702330349</v>
      </c>
      <c r="U3320" t="s">
        <v>5926</v>
      </c>
      <c r="V3320">
        <v>56132</v>
      </c>
      <c r="W3320" t="s">
        <v>150</v>
      </c>
      <c r="X3320" t="s">
        <v>139</v>
      </c>
      <c r="Y3320" t="s">
        <v>7799</v>
      </c>
      <c r="Z3320" t="s">
        <v>7800</v>
      </c>
      <c r="AA3320" t="s">
        <v>827</v>
      </c>
      <c r="AB3320" t="s">
        <v>1198</v>
      </c>
      <c r="AC3320" t="s">
        <v>7801</v>
      </c>
      <c r="AD3320" t="s">
        <v>7798</v>
      </c>
      <c r="AE3320" t="s">
        <v>136</v>
      </c>
      <c r="AF3320" t="s">
        <v>121</v>
      </c>
      <c r="AG3320" s="6">
        <v>96950</v>
      </c>
      <c r="AH3320" t="s">
        <v>122</v>
      </c>
      <c r="AJ3320" s="8">
        <v>16702330349</v>
      </c>
      <c r="AL3320" t="s">
        <v>7802</v>
      </c>
      <c r="BE3320" t="str">
        <f>"35-2014.00"</f>
        <v>35-2014.00</v>
      </c>
      <c r="BF3320" t="s">
        <v>191</v>
      </c>
      <c r="BG3320" t="s">
        <v>12532</v>
      </c>
      <c r="BH3320" t="s">
        <v>313</v>
      </c>
      <c r="BI3320">
        <v>1</v>
      </c>
      <c r="BJ3320">
        <v>1</v>
      </c>
      <c r="BK3320" s="1">
        <v>45901</v>
      </c>
      <c r="BL3320" s="1">
        <v>46996</v>
      </c>
      <c r="BM3320" s="1">
        <v>45901</v>
      </c>
      <c r="BN3320" s="1">
        <v>46996</v>
      </c>
      <c r="BO3320">
        <v>35</v>
      </c>
      <c r="BP3320">
        <v>7</v>
      </c>
      <c r="BQ3320">
        <v>0</v>
      </c>
      <c r="BR3320">
        <v>0</v>
      </c>
      <c r="BS3320">
        <v>7</v>
      </c>
      <c r="BT3320">
        <v>7</v>
      </c>
      <c r="BU3320">
        <v>7</v>
      </c>
      <c r="BV3320">
        <v>7</v>
      </c>
      <c r="BW3320" t="str">
        <f>"4:30 PM"</f>
        <v>4:30 PM</v>
      </c>
      <c r="BX3320" t="str">
        <f>"11:30 PM"</f>
        <v>11:30 PM</v>
      </c>
      <c r="BY3320" t="s">
        <v>133</v>
      </c>
      <c r="BZ3320">
        <v>0</v>
      </c>
      <c r="CA3320">
        <v>12</v>
      </c>
      <c r="CB3320" t="s">
        <v>117</v>
      </c>
      <c r="CD3320" s="2" t="s">
        <v>16314</v>
      </c>
      <c r="CE3320" t="s">
        <v>16315</v>
      </c>
      <c r="CG3320" t="s">
        <v>136</v>
      </c>
      <c r="CH3320" t="s">
        <v>121</v>
      </c>
      <c r="CI3320" s="6">
        <v>96950</v>
      </c>
      <c r="CJ3320" s="10">
        <v>8.83</v>
      </c>
      <c r="CK3320" s="10">
        <v>8.83</v>
      </c>
      <c r="CL3320" s="10">
        <v>0</v>
      </c>
      <c r="CM3320" s="10">
        <v>0</v>
      </c>
      <c r="CN3320" t="s">
        <v>137</v>
      </c>
      <c r="CO3320" t="s">
        <v>140</v>
      </c>
      <c r="CP3320" t="s">
        <v>138</v>
      </c>
      <c r="CR3320" t="s">
        <v>117</v>
      </c>
      <c r="CS3320" t="s">
        <v>139</v>
      </c>
      <c r="CT3320" t="s">
        <v>140</v>
      </c>
      <c r="CU3320" t="s">
        <v>140</v>
      </c>
      <c r="CV3320" t="s">
        <v>140</v>
      </c>
      <c r="CW3320" t="s">
        <v>139</v>
      </c>
      <c r="CX3320" t="s">
        <v>140</v>
      </c>
      <c r="CY3320" t="s">
        <v>194</v>
      </c>
      <c r="CZ3320" s="8">
        <v>16702330349</v>
      </c>
      <c r="DA3320" t="s">
        <v>5929</v>
      </c>
      <c r="DB3320" t="s">
        <v>140</v>
      </c>
      <c r="DC3320" t="s">
        <v>139</v>
      </c>
      <c r="DD3320" t="s">
        <v>139</v>
      </c>
    </row>
    <row r="3321" spans="1:114" ht="15" customHeight="1" x14ac:dyDescent="0.35">
      <c r="A3321" t="s">
        <v>12008</v>
      </c>
      <c r="B3321" t="s">
        <v>144</v>
      </c>
      <c r="C3321" s="1">
        <v>45834</v>
      </c>
      <c r="D3321" s="1">
        <v>45895</v>
      </c>
      <c r="E3321" t="s">
        <v>116</v>
      </c>
      <c r="F3321" s="1">
        <v>45929</v>
      </c>
      <c r="G3321" t="s">
        <v>117</v>
      </c>
      <c r="H3321" t="s">
        <v>117</v>
      </c>
      <c r="I3321" t="s">
        <v>117</v>
      </c>
      <c r="J3321" t="s">
        <v>5923</v>
      </c>
      <c r="L3321" t="s">
        <v>5924</v>
      </c>
      <c r="M3321" t="s">
        <v>5925</v>
      </c>
      <c r="N3321" t="s">
        <v>120</v>
      </c>
      <c r="O3321" t="s">
        <v>121</v>
      </c>
      <c r="P3321" s="6">
        <v>96950</v>
      </c>
      <c r="Q3321" t="s">
        <v>122</v>
      </c>
      <c r="S3321" s="8">
        <v>16702330349</v>
      </c>
      <c r="U3321" t="s">
        <v>5926</v>
      </c>
      <c r="V3321">
        <v>541219</v>
      </c>
      <c r="W3321" t="s">
        <v>124</v>
      </c>
      <c r="Y3321" t="s">
        <v>5927</v>
      </c>
      <c r="Z3321" t="s">
        <v>5928</v>
      </c>
      <c r="AA3321" t="s">
        <v>1263</v>
      </c>
      <c r="AB3321" t="s">
        <v>575</v>
      </c>
      <c r="AC3321" t="s">
        <v>5924</v>
      </c>
      <c r="AD3321" t="s">
        <v>5925</v>
      </c>
      <c r="AE3321" t="s">
        <v>120</v>
      </c>
      <c r="AF3321" t="s">
        <v>121</v>
      </c>
      <c r="AG3321" s="6">
        <v>96950</v>
      </c>
      <c r="AH3321" t="s">
        <v>122</v>
      </c>
      <c r="AJ3321" s="8">
        <v>16702330349</v>
      </c>
      <c r="AL3321" t="s">
        <v>5929</v>
      </c>
      <c r="BE3321" t="str">
        <f>"43-3031.00"</f>
        <v>43-3031.00</v>
      </c>
      <c r="BF3321" t="s">
        <v>357</v>
      </c>
      <c r="BG3321" t="s">
        <v>12009</v>
      </c>
      <c r="BH3321" t="s">
        <v>2453</v>
      </c>
      <c r="BI3321">
        <v>1</v>
      </c>
      <c r="BJ3321">
        <v>1</v>
      </c>
      <c r="BK3321" s="1">
        <v>45931</v>
      </c>
      <c r="BL3321" s="1">
        <v>46295</v>
      </c>
      <c r="BM3321" s="1">
        <v>45931</v>
      </c>
      <c r="BN3321" s="1">
        <v>46295</v>
      </c>
      <c r="BO3321">
        <v>35</v>
      </c>
      <c r="BP3321">
        <v>0</v>
      </c>
      <c r="BQ3321">
        <v>7</v>
      </c>
      <c r="BR3321">
        <v>7</v>
      </c>
      <c r="BS3321">
        <v>7</v>
      </c>
      <c r="BT3321">
        <v>7</v>
      </c>
      <c r="BU3321">
        <v>7</v>
      </c>
      <c r="BV3321">
        <v>0</v>
      </c>
      <c r="BW3321" t="str">
        <f>"9:00 AM"</f>
        <v>9:00 AM</v>
      </c>
      <c r="BX3321" t="str">
        <f>"5:00 PM"</f>
        <v>5:00 PM</v>
      </c>
      <c r="BY3321" t="s">
        <v>133</v>
      </c>
      <c r="BZ3321">
        <v>0</v>
      </c>
      <c r="CA3321">
        <v>12</v>
      </c>
      <c r="CB3321" t="s">
        <v>117</v>
      </c>
      <c r="CD3321" s="2" t="s">
        <v>12010</v>
      </c>
      <c r="CE3321" t="s">
        <v>5924</v>
      </c>
      <c r="CF3321" t="s">
        <v>5925</v>
      </c>
      <c r="CG3321" t="s">
        <v>120</v>
      </c>
      <c r="CH3321" t="s">
        <v>121</v>
      </c>
      <c r="CI3321" s="6">
        <v>96950</v>
      </c>
      <c r="CJ3321" s="10">
        <v>12.28</v>
      </c>
      <c r="CK3321" s="10">
        <v>12.28</v>
      </c>
      <c r="CL3321" s="10">
        <v>0</v>
      </c>
      <c r="CM3321" s="10">
        <v>0</v>
      </c>
      <c r="CN3321" t="s">
        <v>137</v>
      </c>
      <c r="CO3321" t="s">
        <v>140</v>
      </c>
      <c r="CP3321" t="s">
        <v>138</v>
      </c>
      <c r="CR3321" t="s">
        <v>117</v>
      </c>
      <c r="CS3321" t="s">
        <v>139</v>
      </c>
      <c r="CT3321" t="s">
        <v>140</v>
      </c>
      <c r="CU3321" t="s">
        <v>140</v>
      </c>
      <c r="CV3321" t="s">
        <v>140</v>
      </c>
      <c r="CW3321" t="s">
        <v>139</v>
      </c>
      <c r="CX3321" t="s">
        <v>140</v>
      </c>
      <c r="CY3321" t="s">
        <v>133</v>
      </c>
      <c r="CZ3321" s="8">
        <v>16702330349</v>
      </c>
      <c r="DA3321" t="s">
        <v>7802</v>
      </c>
      <c r="DB3321" t="s">
        <v>140</v>
      </c>
      <c r="DC3321" t="s">
        <v>139</v>
      </c>
      <c r="DD3321" t="s">
        <v>117</v>
      </c>
    </row>
    <row r="3322" spans="1:114" ht="15" customHeight="1" x14ac:dyDescent="0.35">
      <c r="A3322" t="s">
        <v>10016</v>
      </c>
      <c r="B3322" t="s">
        <v>144</v>
      </c>
      <c r="C3322" s="1">
        <v>45834</v>
      </c>
      <c r="D3322" s="1">
        <v>45895</v>
      </c>
      <c r="E3322" t="s">
        <v>116</v>
      </c>
      <c r="F3322" s="1">
        <v>45929</v>
      </c>
      <c r="G3322" t="s">
        <v>139</v>
      </c>
      <c r="H3322" t="s">
        <v>117</v>
      </c>
      <c r="I3322" t="s">
        <v>117</v>
      </c>
      <c r="J3322" t="s">
        <v>2306</v>
      </c>
      <c r="L3322" t="s">
        <v>2307</v>
      </c>
      <c r="N3322" t="s">
        <v>496</v>
      </c>
      <c r="O3322" t="s">
        <v>121</v>
      </c>
      <c r="P3322" s="6">
        <v>96950</v>
      </c>
      <c r="Q3322" t="s">
        <v>122</v>
      </c>
      <c r="S3322" s="8">
        <v>16704831971</v>
      </c>
      <c r="U3322" t="s">
        <v>2308</v>
      </c>
      <c r="V3322">
        <v>531120</v>
      </c>
      <c r="W3322" t="s">
        <v>124</v>
      </c>
      <c r="Y3322" t="s">
        <v>2309</v>
      </c>
      <c r="Z3322" t="s">
        <v>2310</v>
      </c>
      <c r="AB3322" t="s">
        <v>237</v>
      </c>
      <c r="AC3322" t="s">
        <v>2311</v>
      </c>
      <c r="AE3322" t="s">
        <v>496</v>
      </c>
      <c r="AF3322" t="s">
        <v>121</v>
      </c>
      <c r="AG3322" s="6">
        <v>96950</v>
      </c>
      <c r="AH3322" t="s">
        <v>122</v>
      </c>
      <c r="AJ3322" s="8">
        <v>16704831971</v>
      </c>
      <c r="AL3322" t="s">
        <v>2312</v>
      </c>
      <c r="BE3322" t="str">
        <f>"37-2012.00"</f>
        <v>37-2012.00</v>
      </c>
      <c r="BF3322" t="s">
        <v>130</v>
      </c>
      <c r="BG3322" t="s">
        <v>2313</v>
      </c>
      <c r="BH3322" t="s">
        <v>130</v>
      </c>
      <c r="BI3322">
        <v>6</v>
      </c>
      <c r="BJ3322">
        <v>6</v>
      </c>
      <c r="BK3322" s="1">
        <v>45931</v>
      </c>
      <c r="BL3322" s="1">
        <v>47026</v>
      </c>
      <c r="BM3322" s="1">
        <v>45931</v>
      </c>
      <c r="BN3322" s="1">
        <v>47026</v>
      </c>
      <c r="BO3322">
        <v>35</v>
      </c>
      <c r="BP3322">
        <v>0</v>
      </c>
      <c r="BQ3322">
        <v>7</v>
      </c>
      <c r="BR3322">
        <v>7</v>
      </c>
      <c r="BS3322">
        <v>7</v>
      </c>
      <c r="BT3322">
        <v>7</v>
      </c>
      <c r="BU3322">
        <v>7</v>
      </c>
      <c r="BV3322">
        <v>0</v>
      </c>
      <c r="BW3322" t="str">
        <f>"8:00 AM"</f>
        <v>8:00 AM</v>
      </c>
      <c r="BX3322" t="str">
        <f>"5:00 PM"</f>
        <v>5:00 PM</v>
      </c>
      <c r="BY3322" t="s">
        <v>133</v>
      </c>
      <c r="BZ3322">
        <v>0</v>
      </c>
      <c r="CA3322">
        <v>3</v>
      </c>
      <c r="CB3322" t="s">
        <v>117</v>
      </c>
      <c r="CD3322" s="2" t="s">
        <v>10017</v>
      </c>
      <c r="CE3322" t="s">
        <v>2315</v>
      </c>
      <c r="CG3322" t="s">
        <v>136</v>
      </c>
      <c r="CH3322" t="s">
        <v>121</v>
      </c>
      <c r="CI3322" s="6">
        <v>96950</v>
      </c>
      <c r="CJ3322" s="10">
        <v>7.77</v>
      </c>
      <c r="CK3322" s="10">
        <v>7.77</v>
      </c>
      <c r="CL3322" s="10">
        <v>11.66</v>
      </c>
      <c r="CM3322" s="10">
        <v>11.66</v>
      </c>
      <c r="CN3322" t="s">
        <v>137</v>
      </c>
      <c r="CO3322" t="s">
        <v>162</v>
      </c>
      <c r="CP3322" t="s">
        <v>138</v>
      </c>
      <c r="CR3322" t="s">
        <v>117</v>
      </c>
      <c r="CS3322" t="s">
        <v>139</v>
      </c>
      <c r="CT3322" t="s">
        <v>140</v>
      </c>
      <c r="CU3322" t="s">
        <v>139</v>
      </c>
      <c r="CV3322" t="s">
        <v>140</v>
      </c>
      <c r="CW3322" t="s">
        <v>139</v>
      </c>
      <c r="CX3322" t="s">
        <v>140</v>
      </c>
      <c r="CY3322" t="s">
        <v>774</v>
      </c>
      <c r="CZ3322" s="8">
        <v>16704831971</v>
      </c>
      <c r="DA3322" t="s">
        <v>2312</v>
      </c>
      <c r="DB3322" t="s">
        <v>140</v>
      </c>
      <c r="DC3322" t="s">
        <v>139</v>
      </c>
      <c r="DD3322" t="s">
        <v>117</v>
      </c>
      <c r="DE3322" t="s">
        <v>2309</v>
      </c>
      <c r="DF3322" t="s">
        <v>2310</v>
      </c>
      <c r="DH3322" t="s">
        <v>2308</v>
      </c>
      <c r="DI3322" t="s">
        <v>2317</v>
      </c>
      <c r="DJ3322" t="s">
        <v>2312</v>
      </c>
    </row>
    <row r="3323" spans="1:114" ht="15" customHeight="1" x14ac:dyDescent="0.35">
      <c r="A3323" t="s">
        <v>16289</v>
      </c>
      <c r="B3323" t="s">
        <v>144</v>
      </c>
      <c r="C3323" s="1">
        <v>45834</v>
      </c>
      <c r="D3323" s="1">
        <v>45895</v>
      </c>
      <c r="E3323" t="s">
        <v>116</v>
      </c>
      <c r="F3323" s="1">
        <v>46004</v>
      </c>
      <c r="G3323" t="s">
        <v>117</v>
      </c>
      <c r="H3323" t="s">
        <v>117</v>
      </c>
      <c r="I3323" t="s">
        <v>117</v>
      </c>
      <c r="J3323" t="s">
        <v>5711</v>
      </c>
      <c r="L3323" t="s">
        <v>3781</v>
      </c>
      <c r="N3323" t="s">
        <v>136</v>
      </c>
      <c r="O3323" t="s">
        <v>121</v>
      </c>
      <c r="P3323" s="6">
        <v>96950</v>
      </c>
      <c r="Q3323" t="s">
        <v>122</v>
      </c>
      <c r="S3323" s="8">
        <v>16702353637</v>
      </c>
      <c r="U3323" t="s">
        <v>3776</v>
      </c>
      <c r="V3323">
        <v>236220</v>
      </c>
      <c r="W3323" t="s">
        <v>124</v>
      </c>
      <c r="Y3323" t="s">
        <v>3777</v>
      </c>
      <c r="Z3323" t="s">
        <v>3778</v>
      </c>
      <c r="AA3323" t="s">
        <v>3779</v>
      </c>
      <c r="AB3323" t="s">
        <v>205</v>
      </c>
      <c r="AC3323" t="s">
        <v>5712</v>
      </c>
      <c r="AE3323" t="s">
        <v>136</v>
      </c>
      <c r="AF3323" t="s">
        <v>121</v>
      </c>
      <c r="AG3323" s="6">
        <v>96950</v>
      </c>
      <c r="AH3323" t="s">
        <v>122</v>
      </c>
      <c r="AJ3323" s="8">
        <v>16702353637</v>
      </c>
      <c r="AL3323" t="s">
        <v>3782</v>
      </c>
      <c r="BE3323" t="str">
        <f>"17-3022.00"</f>
        <v>17-3022.00</v>
      </c>
      <c r="BF3323" t="s">
        <v>456</v>
      </c>
      <c r="BG3323" t="s">
        <v>5713</v>
      </c>
      <c r="BH3323" t="s">
        <v>5714</v>
      </c>
      <c r="BI3323">
        <v>2</v>
      </c>
      <c r="BJ3323">
        <v>2</v>
      </c>
      <c r="BK3323" s="1">
        <v>46006</v>
      </c>
      <c r="BL3323" s="1">
        <v>46370</v>
      </c>
      <c r="BM3323" s="1">
        <v>46006</v>
      </c>
      <c r="BN3323" s="1">
        <v>46370</v>
      </c>
      <c r="BO3323">
        <v>40</v>
      </c>
      <c r="BP3323">
        <v>0</v>
      </c>
      <c r="BQ3323">
        <v>8</v>
      </c>
      <c r="BR3323">
        <v>8</v>
      </c>
      <c r="BS3323">
        <v>8</v>
      </c>
      <c r="BT3323">
        <v>8</v>
      </c>
      <c r="BU3323">
        <v>8</v>
      </c>
      <c r="BV3323">
        <v>0</v>
      </c>
      <c r="BW3323" t="str">
        <f>"8:00 AM"</f>
        <v>8:00 AM</v>
      </c>
      <c r="BX3323" t="str">
        <f>"5:00 PM"</f>
        <v>5:00 PM</v>
      </c>
      <c r="BY3323" t="s">
        <v>459</v>
      </c>
      <c r="BZ3323">
        <v>0</v>
      </c>
      <c r="CA3323">
        <v>12</v>
      </c>
      <c r="CB3323" t="s">
        <v>117</v>
      </c>
      <c r="CD3323" t="s">
        <v>16290</v>
      </c>
      <c r="CE3323" t="s">
        <v>5716</v>
      </c>
      <c r="CG3323" t="s">
        <v>120</v>
      </c>
      <c r="CH3323" t="s">
        <v>121</v>
      </c>
      <c r="CI3323" s="6">
        <v>96950</v>
      </c>
      <c r="CJ3323" s="10">
        <v>15.75</v>
      </c>
      <c r="CK3323" s="10">
        <v>15.75</v>
      </c>
      <c r="CL3323" s="10">
        <v>23.62</v>
      </c>
      <c r="CM3323" s="10">
        <v>23.62</v>
      </c>
      <c r="CN3323" t="s">
        <v>137</v>
      </c>
      <c r="CP3323" t="s">
        <v>138</v>
      </c>
      <c r="CR3323" t="s">
        <v>139</v>
      </c>
      <c r="CS3323" t="s">
        <v>139</v>
      </c>
      <c r="CT3323" t="s">
        <v>139</v>
      </c>
      <c r="CU3323" t="s">
        <v>139</v>
      </c>
      <c r="CV3323" t="s">
        <v>140</v>
      </c>
      <c r="CW3323" t="s">
        <v>139</v>
      </c>
      <c r="CX3323" t="s">
        <v>140</v>
      </c>
      <c r="CY3323" t="s">
        <v>3786</v>
      </c>
      <c r="CZ3323" s="8">
        <v>16702353637</v>
      </c>
      <c r="DA3323" t="s">
        <v>3782</v>
      </c>
      <c r="DB3323" t="s">
        <v>142</v>
      </c>
      <c r="DC3323" t="s">
        <v>139</v>
      </c>
      <c r="DD3323" t="s">
        <v>117</v>
      </c>
    </row>
    <row r="3324" spans="1:114" ht="15" customHeight="1" x14ac:dyDescent="0.35">
      <c r="A3324" t="s">
        <v>13651</v>
      </c>
      <c r="B3324" t="s">
        <v>144</v>
      </c>
      <c r="C3324" s="1">
        <v>45837</v>
      </c>
      <c r="D3324" s="1">
        <v>45895</v>
      </c>
      <c r="E3324" t="s">
        <v>211</v>
      </c>
      <c r="G3324" t="s">
        <v>117</v>
      </c>
      <c r="H3324" t="s">
        <v>117</v>
      </c>
      <c r="I3324" t="s">
        <v>117</v>
      </c>
      <c r="J3324" t="s">
        <v>779</v>
      </c>
      <c r="K3324" t="s">
        <v>780</v>
      </c>
      <c r="L3324" t="s">
        <v>781</v>
      </c>
      <c r="M3324" t="s">
        <v>782</v>
      </c>
      <c r="N3324" t="s">
        <v>136</v>
      </c>
      <c r="O3324" t="s">
        <v>121</v>
      </c>
      <c r="P3324" s="6">
        <v>96950</v>
      </c>
      <c r="Q3324" t="s">
        <v>122</v>
      </c>
      <c r="S3324" s="8">
        <v>16702336284</v>
      </c>
      <c r="U3324" t="s">
        <v>783</v>
      </c>
      <c r="V3324">
        <v>722511</v>
      </c>
      <c r="W3324" t="s">
        <v>124</v>
      </c>
      <c r="Y3324" t="s">
        <v>784</v>
      </c>
      <c r="Z3324" t="s">
        <v>785</v>
      </c>
      <c r="AA3324" t="s">
        <v>786</v>
      </c>
      <c r="AB3324" t="s">
        <v>13079</v>
      </c>
      <c r="AC3324" t="s">
        <v>781</v>
      </c>
      <c r="AD3324" t="s">
        <v>782</v>
      </c>
      <c r="AE3324" t="s">
        <v>136</v>
      </c>
      <c r="AF3324" t="s">
        <v>121</v>
      </c>
      <c r="AG3324" s="6">
        <v>96950</v>
      </c>
      <c r="AH3324" t="s">
        <v>122</v>
      </c>
      <c r="AJ3324" s="8">
        <v>16702336284</v>
      </c>
      <c r="AL3324" t="s">
        <v>787</v>
      </c>
      <c r="BE3324" t="str">
        <f>"51-3011.00"</f>
        <v>51-3011.00</v>
      </c>
      <c r="BF3324" t="s">
        <v>217</v>
      </c>
      <c r="BG3324" t="s">
        <v>13080</v>
      </c>
      <c r="BH3324" t="s">
        <v>219</v>
      </c>
      <c r="BI3324">
        <v>3</v>
      </c>
      <c r="BJ3324">
        <v>3</v>
      </c>
      <c r="BK3324" s="1">
        <v>45931</v>
      </c>
      <c r="BL3324" s="1">
        <v>46295</v>
      </c>
      <c r="BM3324" s="1">
        <v>45931</v>
      </c>
      <c r="BN3324" s="1">
        <v>46295</v>
      </c>
      <c r="BO3324">
        <v>35</v>
      </c>
      <c r="BP3324">
        <v>0</v>
      </c>
      <c r="BQ3324">
        <v>7</v>
      </c>
      <c r="BR3324">
        <v>7</v>
      </c>
      <c r="BS3324">
        <v>7</v>
      </c>
      <c r="BT3324">
        <v>7</v>
      </c>
      <c r="BU3324">
        <v>7</v>
      </c>
      <c r="BV3324">
        <v>0</v>
      </c>
      <c r="BW3324" t="str">
        <f>"5:00 AM"</f>
        <v>5:00 AM</v>
      </c>
      <c r="BX3324" t="str">
        <f>"12:00 PM"</f>
        <v>12:00 PM</v>
      </c>
      <c r="BY3324" t="s">
        <v>133</v>
      </c>
      <c r="BZ3324">
        <v>0</v>
      </c>
      <c r="CA3324">
        <v>12</v>
      </c>
      <c r="CB3324" t="s">
        <v>117</v>
      </c>
      <c r="CD3324" s="2" t="s">
        <v>13081</v>
      </c>
      <c r="CE3324" t="s">
        <v>781</v>
      </c>
      <c r="CF3324" t="s">
        <v>782</v>
      </c>
      <c r="CG3324" t="s">
        <v>136</v>
      </c>
      <c r="CH3324" t="s">
        <v>121</v>
      </c>
      <c r="CI3324" s="6">
        <v>96950</v>
      </c>
      <c r="CJ3324" s="10">
        <v>8.64</v>
      </c>
      <c r="CK3324" s="10">
        <v>8.64</v>
      </c>
      <c r="CL3324" s="10">
        <v>12.96</v>
      </c>
      <c r="CM3324" s="10">
        <v>12.96</v>
      </c>
      <c r="CN3324" t="s">
        <v>137</v>
      </c>
      <c r="CO3324" t="s">
        <v>133</v>
      </c>
      <c r="CP3324" t="s">
        <v>138</v>
      </c>
      <c r="CR3324" t="s">
        <v>117</v>
      </c>
      <c r="CS3324" t="s">
        <v>139</v>
      </c>
      <c r="CT3324" t="s">
        <v>140</v>
      </c>
      <c r="CU3324" t="s">
        <v>139</v>
      </c>
      <c r="CV3324" t="s">
        <v>140</v>
      </c>
      <c r="CW3324" t="s">
        <v>139</v>
      </c>
      <c r="CX3324" t="s">
        <v>139</v>
      </c>
      <c r="CY3324" t="s">
        <v>13652</v>
      </c>
      <c r="CZ3324" s="8">
        <v>16702336284</v>
      </c>
      <c r="DA3324" t="s">
        <v>787</v>
      </c>
      <c r="DB3324" t="s">
        <v>164</v>
      </c>
      <c r="DC3324" t="s">
        <v>139</v>
      </c>
      <c r="DD3324" t="s">
        <v>117</v>
      </c>
    </row>
    <row r="3325" spans="1:114" ht="15" customHeight="1" x14ac:dyDescent="0.35">
      <c r="A3325" t="s">
        <v>9831</v>
      </c>
      <c r="B3325" t="s">
        <v>115</v>
      </c>
      <c r="C3325" s="1">
        <v>45854</v>
      </c>
      <c r="D3325" s="1">
        <v>45895</v>
      </c>
      <c r="E3325" t="s">
        <v>116</v>
      </c>
      <c r="F3325" s="1">
        <v>45929</v>
      </c>
      <c r="G3325" t="s">
        <v>117</v>
      </c>
      <c r="H3325" t="s">
        <v>117</v>
      </c>
      <c r="I3325" t="s">
        <v>117</v>
      </c>
      <c r="J3325" t="s">
        <v>969</v>
      </c>
      <c r="L3325" t="s">
        <v>9832</v>
      </c>
      <c r="N3325" t="s">
        <v>120</v>
      </c>
      <c r="O3325" t="s">
        <v>121</v>
      </c>
      <c r="P3325" s="6">
        <v>96950</v>
      </c>
      <c r="Q3325" t="s">
        <v>122</v>
      </c>
      <c r="S3325" s="8">
        <v>16702355009</v>
      </c>
      <c r="U3325" t="s">
        <v>971</v>
      </c>
      <c r="V3325">
        <v>561311</v>
      </c>
      <c r="W3325" t="s">
        <v>150</v>
      </c>
      <c r="X3325" t="s">
        <v>139</v>
      </c>
      <c r="Y3325" t="s">
        <v>972</v>
      </c>
      <c r="Z3325" t="s">
        <v>973</v>
      </c>
      <c r="AA3325" t="s">
        <v>974</v>
      </c>
      <c r="AB3325" t="s">
        <v>975</v>
      </c>
      <c r="AC3325" t="s">
        <v>5157</v>
      </c>
      <c r="AE3325" t="s">
        <v>120</v>
      </c>
      <c r="AF3325" t="s">
        <v>121</v>
      </c>
      <c r="AG3325" s="6">
        <v>96950</v>
      </c>
      <c r="AH3325" t="s">
        <v>122</v>
      </c>
      <c r="AJ3325" s="8">
        <v>16702355009</v>
      </c>
      <c r="AL3325" t="s">
        <v>977</v>
      </c>
      <c r="BE3325" t="str">
        <f>"35-2014.00"</f>
        <v>35-2014.00</v>
      </c>
      <c r="BF3325" t="s">
        <v>191</v>
      </c>
      <c r="BG3325" t="s">
        <v>5109</v>
      </c>
      <c r="BH3325" t="s">
        <v>193</v>
      </c>
      <c r="BI3325">
        <v>8</v>
      </c>
      <c r="BK3325" s="1">
        <v>45931</v>
      </c>
      <c r="BL3325" s="1">
        <v>46295</v>
      </c>
      <c r="BO3325">
        <v>35</v>
      </c>
      <c r="BP3325">
        <v>0</v>
      </c>
      <c r="BQ3325">
        <v>7</v>
      </c>
      <c r="BR3325">
        <v>7</v>
      </c>
      <c r="BS3325">
        <v>7</v>
      </c>
      <c r="BT3325">
        <v>7</v>
      </c>
      <c r="BU3325">
        <v>7</v>
      </c>
      <c r="BV3325">
        <v>0</v>
      </c>
      <c r="BW3325" t="str">
        <f>"8:00 AM"</f>
        <v>8:00 AM</v>
      </c>
      <c r="BX3325" t="str">
        <f>"4:00 PM"</f>
        <v>4:00 PM</v>
      </c>
      <c r="BY3325" t="s">
        <v>133</v>
      </c>
      <c r="BZ3325">
        <v>0</v>
      </c>
      <c r="CA3325">
        <v>12</v>
      </c>
      <c r="CB3325" t="s">
        <v>117</v>
      </c>
      <c r="CD3325" s="2" t="s">
        <v>6113</v>
      </c>
      <c r="CE3325" t="s">
        <v>6525</v>
      </c>
      <c r="CG3325" t="s">
        <v>120</v>
      </c>
      <c r="CH3325" t="s">
        <v>121</v>
      </c>
      <c r="CI3325" s="6">
        <v>96950</v>
      </c>
      <c r="CJ3325" s="10">
        <v>8.83</v>
      </c>
      <c r="CK3325" s="10">
        <v>8.83</v>
      </c>
      <c r="CL3325" s="10">
        <v>13.24</v>
      </c>
      <c r="CM3325" s="10">
        <v>13.24</v>
      </c>
      <c r="CN3325" t="s">
        <v>137</v>
      </c>
      <c r="CO3325" t="s">
        <v>5158</v>
      </c>
      <c r="CP3325" t="s">
        <v>138</v>
      </c>
      <c r="CR3325" t="s">
        <v>117</v>
      </c>
      <c r="CS3325" t="s">
        <v>139</v>
      </c>
      <c r="CT3325" t="s">
        <v>140</v>
      </c>
      <c r="CU3325" t="s">
        <v>139</v>
      </c>
      <c r="CV3325" t="s">
        <v>140</v>
      </c>
      <c r="CW3325" t="s">
        <v>139</v>
      </c>
      <c r="CX3325" t="s">
        <v>140</v>
      </c>
      <c r="CY3325" t="s">
        <v>7831</v>
      </c>
      <c r="CZ3325" s="8">
        <v>16702355009</v>
      </c>
      <c r="DA3325" t="s">
        <v>977</v>
      </c>
      <c r="DB3325" t="s">
        <v>7454</v>
      </c>
      <c r="DC3325" t="s">
        <v>139</v>
      </c>
      <c r="DD3325" t="s">
        <v>139</v>
      </c>
    </row>
    <row r="3326" spans="1:114" ht="15" customHeight="1" x14ac:dyDescent="0.35">
      <c r="A3326" t="s">
        <v>5112</v>
      </c>
      <c r="B3326" t="s">
        <v>166</v>
      </c>
      <c r="C3326" s="1">
        <v>45860</v>
      </c>
      <c r="D3326" s="1">
        <v>45895</v>
      </c>
      <c r="E3326" t="s">
        <v>211</v>
      </c>
      <c r="G3326" t="s">
        <v>117</v>
      </c>
      <c r="H3326" t="s">
        <v>117</v>
      </c>
      <c r="I3326" t="s">
        <v>117</v>
      </c>
      <c r="J3326" t="s">
        <v>484</v>
      </c>
      <c r="K3326" t="s">
        <v>5113</v>
      </c>
      <c r="L3326" t="s">
        <v>486</v>
      </c>
      <c r="M3326" t="s">
        <v>487</v>
      </c>
      <c r="N3326" t="s">
        <v>120</v>
      </c>
      <c r="O3326" t="s">
        <v>121</v>
      </c>
      <c r="P3326" s="6">
        <v>96950</v>
      </c>
      <c r="Q3326" t="s">
        <v>122</v>
      </c>
      <c r="S3326" s="8">
        <v>16702876661</v>
      </c>
      <c r="U3326" t="s">
        <v>488</v>
      </c>
      <c r="V3326">
        <v>561520</v>
      </c>
      <c r="W3326" t="s">
        <v>124</v>
      </c>
      <c r="Y3326" t="s">
        <v>489</v>
      </c>
      <c r="Z3326" t="s">
        <v>490</v>
      </c>
      <c r="AB3326" t="s">
        <v>491</v>
      </c>
      <c r="AC3326" t="s">
        <v>486</v>
      </c>
      <c r="AD3326" t="s">
        <v>487</v>
      </c>
      <c r="AE3326" t="s">
        <v>120</v>
      </c>
      <c r="AF3326" t="s">
        <v>121</v>
      </c>
      <c r="AG3326" s="6">
        <v>96950</v>
      </c>
      <c r="AH3326" t="s">
        <v>122</v>
      </c>
      <c r="AJ3326" s="8">
        <v>16702876661</v>
      </c>
      <c r="AL3326" t="s">
        <v>492</v>
      </c>
      <c r="BE3326" t="str">
        <f>"39-7011.00"</f>
        <v>39-7011.00</v>
      </c>
      <c r="BF3326" t="s">
        <v>1985</v>
      </c>
      <c r="BG3326" t="s">
        <v>5114</v>
      </c>
      <c r="BH3326" t="s">
        <v>5115</v>
      </c>
      <c r="BI3326">
        <v>6</v>
      </c>
      <c r="BK3326" s="1">
        <v>45931</v>
      </c>
      <c r="BL3326" s="1">
        <v>46295</v>
      </c>
      <c r="BO3326">
        <v>35</v>
      </c>
      <c r="BP3326">
        <v>7</v>
      </c>
      <c r="BQ3326">
        <v>0</v>
      </c>
      <c r="BR3326">
        <v>0</v>
      </c>
      <c r="BS3326">
        <v>7</v>
      </c>
      <c r="BT3326">
        <v>7</v>
      </c>
      <c r="BU3326">
        <v>7</v>
      </c>
      <c r="BV3326">
        <v>7</v>
      </c>
      <c r="BW3326" t="str">
        <f>"12:00 AM"</f>
        <v>12:00 AM</v>
      </c>
      <c r="BX3326" t="str">
        <f>"7:00 AM"</f>
        <v>7:00 AM</v>
      </c>
      <c r="BY3326" t="s">
        <v>133</v>
      </c>
      <c r="BZ3326">
        <v>0</v>
      </c>
      <c r="CA3326">
        <v>12</v>
      </c>
      <c r="CB3326" t="s">
        <v>117</v>
      </c>
      <c r="CD3326" t="s">
        <v>5116</v>
      </c>
      <c r="CE3326" t="s">
        <v>486</v>
      </c>
      <c r="CF3326" t="s">
        <v>487</v>
      </c>
      <c r="CG3326" t="s">
        <v>496</v>
      </c>
      <c r="CH3326" t="s">
        <v>121</v>
      </c>
      <c r="CI3326" s="6">
        <v>96950</v>
      </c>
      <c r="CJ3326" s="10">
        <v>10.98</v>
      </c>
      <c r="CK3326" s="10">
        <v>10.98</v>
      </c>
      <c r="CL3326" s="10">
        <v>16.47</v>
      </c>
      <c r="CM3326" s="10">
        <v>16.47</v>
      </c>
      <c r="CN3326" t="s">
        <v>137</v>
      </c>
      <c r="CO3326" t="s">
        <v>194</v>
      </c>
      <c r="CP3326" t="s">
        <v>138</v>
      </c>
      <c r="CR3326" t="s">
        <v>117</v>
      </c>
      <c r="CS3326" t="s">
        <v>139</v>
      </c>
      <c r="CT3326" t="s">
        <v>140</v>
      </c>
      <c r="CU3326" t="s">
        <v>139</v>
      </c>
      <c r="CV3326" t="s">
        <v>140</v>
      </c>
      <c r="CW3326" t="s">
        <v>139</v>
      </c>
      <c r="CX3326" t="s">
        <v>140</v>
      </c>
      <c r="CY3326" t="s">
        <v>2770</v>
      </c>
      <c r="CZ3326" s="8">
        <v>16702876661</v>
      </c>
      <c r="DA3326" t="s">
        <v>492</v>
      </c>
      <c r="DB3326" t="s">
        <v>140</v>
      </c>
      <c r="DC3326" t="s">
        <v>139</v>
      </c>
      <c r="DD3326" t="s">
        <v>117</v>
      </c>
    </row>
    <row r="3327" spans="1:114" ht="15" customHeight="1" x14ac:dyDescent="0.35">
      <c r="A3327" t="s">
        <v>16291</v>
      </c>
      <c r="B3327" t="s">
        <v>166</v>
      </c>
      <c r="C3327" s="1">
        <v>45861</v>
      </c>
      <c r="D3327" s="1">
        <v>45895</v>
      </c>
      <c r="E3327" t="s">
        <v>116</v>
      </c>
      <c r="F3327" s="1">
        <v>45929</v>
      </c>
      <c r="G3327" t="s">
        <v>117</v>
      </c>
      <c r="H3327" t="s">
        <v>117</v>
      </c>
      <c r="I3327" t="s">
        <v>117</v>
      </c>
      <c r="J3327" t="s">
        <v>1005</v>
      </c>
      <c r="K3327" t="s">
        <v>7495</v>
      </c>
      <c r="L3327" t="s">
        <v>1007</v>
      </c>
      <c r="M3327" t="s">
        <v>1008</v>
      </c>
      <c r="N3327" t="s">
        <v>120</v>
      </c>
      <c r="O3327" t="s">
        <v>121</v>
      </c>
      <c r="P3327" s="6">
        <v>96950</v>
      </c>
      <c r="Q3327" t="s">
        <v>122</v>
      </c>
      <c r="S3327" s="8">
        <v>16702346666</v>
      </c>
      <c r="U3327" t="s">
        <v>1009</v>
      </c>
      <c r="V3327">
        <v>812310</v>
      </c>
      <c r="W3327" t="s">
        <v>124</v>
      </c>
      <c r="Y3327" t="s">
        <v>1010</v>
      </c>
      <c r="Z3327" t="s">
        <v>1011</v>
      </c>
      <c r="AA3327" t="s">
        <v>1012</v>
      </c>
      <c r="AB3327" t="s">
        <v>128</v>
      </c>
      <c r="AC3327" t="s">
        <v>1007</v>
      </c>
      <c r="AD3327" t="s">
        <v>1008</v>
      </c>
      <c r="AE3327" t="s">
        <v>120</v>
      </c>
      <c r="AF3327" t="s">
        <v>121</v>
      </c>
      <c r="AG3327" s="6">
        <v>96950</v>
      </c>
      <c r="AH3327" t="s">
        <v>122</v>
      </c>
      <c r="AJ3327" s="8">
        <v>16702346666</v>
      </c>
      <c r="AL3327" t="s">
        <v>1013</v>
      </c>
      <c r="BE3327" t="str">
        <f>"51-6011.00"</f>
        <v>51-6011.00</v>
      </c>
      <c r="BF3327" t="s">
        <v>1618</v>
      </c>
      <c r="BG3327" t="s">
        <v>7496</v>
      </c>
      <c r="BH3327" t="s">
        <v>7497</v>
      </c>
      <c r="BI3327">
        <v>1</v>
      </c>
      <c r="BK3327" s="1">
        <v>45931</v>
      </c>
      <c r="BL3327" s="1">
        <v>47026</v>
      </c>
      <c r="BO3327">
        <v>35</v>
      </c>
      <c r="BP3327">
        <v>0</v>
      </c>
      <c r="BQ3327">
        <v>7</v>
      </c>
      <c r="BR3327">
        <v>7</v>
      </c>
      <c r="BS3327">
        <v>7</v>
      </c>
      <c r="BT3327">
        <v>7</v>
      </c>
      <c r="BU3327">
        <v>7</v>
      </c>
      <c r="BV3327">
        <v>0</v>
      </c>
      <c r="BW3327" t="str">
        <f>"9:00 AM"</f>
        <v>9:00 AM</v>
      </c>
      <c r="BX3327" t="str">
        <f>"5:00 PM"</f>
        <v>5:00 PM</v>
      </c>
      <c r="BY3327" t="s">
        <v>133</v>
      </c>
      <c r="BZ3327">
        <v>0</v>
      </c>
      <c r="CA3327">
        <v>3</v>
      </c>
      <c r="CB3327" t="s">
        <v>117</v>
      </c>
      <c r="CD3327" s="2" t="s">
        <v>7825</v>
      </c>
      <c r="CE3327" t="s">
        <v>1007</v>
      </c>
      <c r="CF3327" t="s">
        <v>1008</v>
      </c>
      <c r="CG3327" t="s">
        <v>496</v>
      </c>
      <c r="CH3327" t="s">
        <v>121</v>
      </c>
      <c r="CI3327" s="6">
        <v>96950</v>
      </c>
      <c r="CJ3327" s="10">
        <v>10.5</v>
      </c>
      <c r="CK3327" s="10">
        <v>10.5</v>
      </c>
      <c r="CL3327" s="10">
        <v>15.75</v>
      </c>
      <c r="CM3327" s="10">
        <v>15.75</v>
      </c>
      <c r="CN3327" t="s">
        <v>137</v>
      </c>
      <c r="CP3327" t="s">
        <v>138</v>
      </c>
      <c r="CR3327" t="s">
        <v>117</v>
      </c>
      <c r="CS3327" t="s">
        <v>139</v>
      </c>
      <c r="CT3327" t="s">
        <v>140</v>
      </c>
      <c r="CU3327" t="s">
        <v>139</v>
      </c>
      <c r="CV3327" t="s">
        <v>140</v>
      </c>
      <c r="CW3327" t="s">
        <v>139</v>
      </c>
      <c r="CX3327" t="s">
        <v>140</v>
      </c>
      <c r="CY3327" t="s">
        <v>1019</v>
      </c>
      <c r="CZ3327" s="8">
        <v>16702346666</v>
      </c>
      <c r="DA3327" t="s">
        <v>1013</v>
      </c>
      <c r="DB3327" t="s">
        <v>140</v>
      </c>
      <c r="DC3327" t="s">
        <v>139</v>
      </c>
      <c r="DD3327" t="s">
        <v>117</v>
      </c>
      <c r="DE3327" t="s">
        <v>1010</v>
      </c>
      <c r="DF3327" t="s">
        <v>1011</v>
      </c>
      <c r="DH3327" t="s">
        <v>1009</v>
      </c>
      <c r="DI3327" t="s">
        <v>1005</v>
      </c>
      <c r="DJ3327" t="s">
        <v>7498</v>
      </c>
    </row>
    <row r="3328" spans="1:114" ht="15" customHeight="1" x14ac:dyDescent="0.35">
      <c r="A3328" t="s">
        <v>7822</v>
      </c>
      <c r="B3328" t="s">
        <v>166</v>
      </c>
      <c r="C3328" s="1">
        <v>45861</v>
      </c>
      <c r="D3328" s="1">
        <v>45895</v>
      </c>
      <c r="E3328" t="s">
        <v>116</v>
      </c>
      <c r="F3328" s="1">
        <v>45929</v>
      </c>
      <c r="G3328" t="s">
        <v>117</v>
      </c>
      <c r="H3328" t="s">
        <v>117</v>
      </c>
      <c r="I3328" t="s">
        <v>117</v>
      </c>
      <c r="J3328" t="s">
        <v>1005</v>
      </c>
      <c r="K3328" t="s">
        <v>7495</v>
      </c>
      <c r="L3328" t="s">
        <v>1007</v>
      </c>
      <c r="M3328" t="s">
        <v>7823</v>
      </c>
      <c r="N3328" t="s">
        <v>120</v>
      </c>
      <c r="O3328" t="s">
        <v>121</v>
      </c>
      <c r="P3328" s="6">
        <v>96950</v>
      </c>
      <c r="Q3328" t="s">
        <v>122</v>
      </c>
      <c r="S3328" s="8">
        <v>16702346666</v>
      </c>
      <c r="U3328" t="s">
        <v>1009</v>
      </c>
      <c r="V3328">
        <v>812310</v>
      </c>
      <c r="W3328" t="s">
        <v>124</v>
      </c>
      <c r="Y3328" t="s">
        <v>1010</v>
      </c>
      <c r="Z3328" t="s">
        <v>1011</v>
      </c>
      <c r="AA3328" t="s">
        <v>1012</v>
      </c>
      <c r="AB3328" t="s">
        <v>128</v>
      </c>
      <c r="AC3328" t="s">
        <v>1007</v>
      </c>
      <c r="AD3328" t="s">
        <v>1008</v>
      </c>
      <c r="AE3328" t="s">
        <v>136</v>
      </c>
      <c r="AF3328" t="s">
        <v>121</v>
      </c>
      <c r="AG3328" s="6">
        <v>96950</v>
      </c>
      <c r="AH3328" t="s">
        <v>122</v>
      </c>
      <c r="AJ3328" s="8">
        <v>16702346666</v>
      </c>
      <c r="AL3328" t="s">
        <v>1013</v>
      </c>
      <c r="BE3328" t="str">
        <f>"49-9071.00"</f>
        <v>49-9071.00</v>
      </c>
      <c r="BF3328" t="s">
        <v>156</v>
      </c>
      <c r="BG3328" t="s">
        <v>7824</v>
      </c>
      <c r="BH3328" t="s">
        <v>2639</v>
      </c>
      <c r="BI3328">
        <v>1</v>
      </c>
      <c r="BK3328" s="1">
        <v>45931</v>
      </c>
      <c r="BL3328" s="1">
        <v>45930</v>
      </c>
      <c r="BO3328">
        <v>35</v>
      </c>
      <c r="BP3328">
        <v>0</v>
      </c>
      <c r="BQ3328">
        <v>7</v>
      </c>
      <c r="BR3328">
        <v>7</v>
      </c>
      <c r="BS3328">
        <v>7</v>
      </c>
      <c r="BT3328">
        <v>7</v>
      </c>
      <c r="BU3328">
        <v>7</v>
      </c>
      <c r="BV3328">
        <v>0</v>
      </c>
      <c r="BW3328" t="str">
        <f>"9:00 AM"</f>
        <v>9:00 AM</v>
      </c>
      <c r="BX3328" t="str">
        <f>"5:00 PM"</f>
        <v>5:00 PM</v>
      </c>
      <c r="BY3328" t="s">
        <v>159</v>
      </c>
      <c r="BZ3328">
        <v>0</v>
      </c>
      <c r="CA3328">
        <v>24</v>
      </c>
      <c r="CB3328" t="s">
        <v>117</v>
      </c>
      <c r="CD3328" s="2" t="s">
        <v>7825</v>
      </c>
      <c r="CE3328" t="s">
        <v>1007</v>
      </c>
      <c r="CF3328" t="s">
        <v>1008</v>
      </c>
      <c r="CG3328" t="s">
        <v>120</v>
      </c>
      <c r="CH3328" t="s">
        <v>121</v>
      </c>
      <c r="CI3328" s="6">
        <v>96950</v>
      </c>
      <c r="CJ3328" s="10">
        <v>9.98</v>
      </c>
      <c r="CK3328" s="10">
        <v>9.98</v>
      </c>
      <c r="CL3328" s="10">
        <v>14.97</v>
      </c>
      <c r="CM3328" s="10">
        <v>14.97</v>
      </c>
      <c r="CN3328" t="s">
        <v>137</v>
      </c>
      <c r="CP3328" t="s">
        <v>138</v>
      </c>
      <c r="CR3328" t="s">
        <v>117</v>
      </c>
      <c r="CS3328" t="s">
        <v>139</v>
      </c>
      <c r="CT3328" t="s">
        <v>140</v>
      </c>
      <c r="CU3328" t="s">
        <v>139</v>
      </c>
      <c r="CV3328" t="s">
        <v>140</v>
      </c>
      <c r="CW3328" t="s">
        <v>139</v>
      </c>
      <c r="CX3328" t="s">
        <v>140</v>
      </c>
      <c r="CY3328" t="s">
        <v>1019</v>
      </c>
      <c r="CZ3328" s="8">
        <v>16702346666</v>
      </c>
      <c r="DA3328" t="s">
        <v>1013</v>
      </c>
      <c r="DB3328" t="s">
        <v>164</v>
      </c>
      <c r="DC3328" t="s">
        <v>139</v>
      </c>
      <c r="DD3328" t="s">
        <v>117</v>
      </c>
      <c r="DE3328" t="s">
        <v>1010</v>
      </c>
      <c r="DF3328" t="s">
        <v>1011</v>
      </c>
      <c r="DH3328" t="s">
        <v>1009</v>
      </c>
      <c r="DI3328" t="s">
        <v>1005</v>
      </c>
      <c r="DJ3328" t="s">
        <v>7498</v>
      </c>
    </row>
    <row r="3329" spans="1:114" ht="15" customHeight="1" x14ac:dyDescent="0.35">
      <c r="A3329" t="s">
        <v>12002</v>
      </c>
      <c r="B3329" t="s">
        <v>278</v>
      </c>
      <c r="C3329" s="1">
        <v>45883</v>
      </c>
      <c r="D3329" s="1">
        <v>45895</v>
      </c>
      <c r="E3329" t="s">
        <v>116</v>
      </c>
      <c r="F3329" s="1">
        <v>45929</v>
      </c>
      <c r="G3329" t="s">
        <v>139</v>
      </c>
      <c r="H3329" t="s">
        <v>117</v>
      </c>
      <c r="I3329" t="s">
        <v>117</v>
      </c>
      <c r="J3329" t="s">
        <v>10056</v>
      </c>
      <c r="K3329" t="s">
        <v>10056</v>
      </c>
      <c r="L3329" t="s">
        <v>10057</v>
      </c>
      <c r="M3329" t="s">
        <v>10058</v>
      </c>
      <c r="N3329" t="s">
        <v>120</v>
      </c>
      <c r="O3329" t="s">
        <v>121</v>
      </c>
      <c r="P3329" s="6">
        <v>96950</v>
      </c>
      <c r="Q3329" t="s">
        <v>122</v>
      </c>
      <c r="R3329" t="s">
        <v>1488</v>
      </c>
      <c r="S3329" s="8">
        <v>16703227772</v>
      </c>
      <c r="U3329" t="s">
        <v>10059</v>
      </c>
      <c r="V3329">
        <v>488510</v>
      </c>
      <c r="W3329" t="s">
        <v>124</v>
      </c>
      <c r="Y3329" t="s">
        <v>2750</v>
      </c>
      <c r="Z3329" t="s">
        <v>6859</v>
      </c>
      <c r="AA3329" t="s">
        <v>4326</v>
      </c>
      <c r="AB3329" t="s">
        <v>128</v>
      </c>
      <c r="AC3329" t="s">
        <v>10057</v>
      </c>
      <c r="AD3329" t="s">
        <v>10060</v>
      </c>
      <c r="AE3329" t="s">
        <v>120</v>
      </c>
      <c r="AF3329" t="s">
        <v>121</v>
      </c>
      <c r="AG3329" s="6">
        <v>96950</v>
      </c>
      <c r="AH3329" t="s">
        <v>122</v>
      </c>
      <c r="AI3329" t="s">
        <v>1488</v>
      </c>
      <c r="AJ3329" s="8">
        <v>16703227772</v>
      </c>
      <c r="AL3329" t="s">
        <v>10061</v>
      </c>
      <c r="BE3329" t="str">
        <f>"13-2011.00"</f>
        <v>13-2011.00</v>
      </c>
      <c r="BF3329" t="s">
        <v>934</v>
      </c>
      <c r="BG3329" t="s">
        <v>12003</v>
      </c>
      <c r="BH3329" t="s">
        <v>12004</v>
      </c>
      <c r="BI3329">
        <v>1</v>
      </c>
      <c r="BK3329" s="1">
        <v>45931</v>
      </c>
      <c r="BL3329" s="1">
        <v>46296</v>
      </c>
      <c r="BO3329">
        <v>40</v>
      </c>
      <c r="BP3329">
        <v>0</v>
      </c>
      <c r="BQ3329">
        <v>8</v>
      </c>
      <c r="BR3329">
        <v>8</v>
      </c>
      <c r="BS3329">
        <v>8</v>
      </c>
      <c r="BT3329">
        <v>8</v>
      </c>
      <c r="BU3329">
        <v>8</v>
      </c>
      <c r="BV3329">
        <v>0</v>
      </c>
      <c r="BW3329" t="str">
        <f>"8:00 AM"</f>
        <v>8:00 AM</v>
      </c>
      <c r="BX3329" t="str">
        <f>"5:00 PM"</f>
        <v>5:00 PM</v>
      </c>
      <c r="BY3329" t="s">
        <v>588</v>
      </c>
      <c r="BZ3329">
        <v>0</v>
      </c>
      <c r="CA3329">
        <v>48</v>
      </c>
      <c r="CB3329" t="s">
        <v>117</v>
      </c>
      <c r="CD3329" s="2" t="s">
        <v>12005</v>
      </c>
      <c r="CE3329" t="s">
        <v>12006</v>
      </c>
      <c r="CG3329" t="s">
        <v>120</v>
      </c>
      <c r="CH3329" t="s">
        <v>121</v>
      </c>
      <c r="CI3329" s="6">
        <v>96950</v>
      </c>
      <c r="CJ3329" s="10">
        <v>17.91</v>
      </c>
      <c r="CK3329" s="10">
        <v>20.25</v>
      </c>
      <c r="CL3329" s="10">
        <v>26.87</v>
      </c>
      <c r="CM3329" s="10">
        <v>30.38</v>
      </c>
      <c r="CN3329" t="s">
        <v>137</v>
      </c>
      <c r="CP3329" t="s">
        <v>138</v>
      </c>
      <c r="CR3329" t="s">
        <v>117</v>
      </c>
      <c r="CS3329" t="s">
        <v>139</v>
      </c>
      <c r="CT3329" t="s">
        <v>140</v>
      </c>
      <c r="CU3329" t="s">
        <v>139</v>
      </c>
      <c r="CV3329" t="s">
        <v>139</v>
      </c>
      <c r="CW3329" t="s">
        <v>139</v>
      </c>
      <c r="CX3329" t="s">
        <v>140</v>
      </c>
      <c r="CY3329" t="s">
        <v>12007</v>
      </c>
      <c r="CZ3329" s="8">
        <v>16703227772</v>
      </c>
      <c r="DA3329" t="s">
        <v>10061</v>
      </c>
      <c r="DB3329" t="s">
        <v>140</v>
      </c>
      <c r="DC3329" t="s">
        <v>139</v>
      </c>
      <c r="DD3329" t="s">
        <v>117</v>
      </c>
      <c r="DE3329" t="s">
        <v>3406</v>
      </c>
      <c r="DF3329" t="s">
        <v>3450</v>
      </c>
      <c r="DG3329" t="s">
        <v>1914</v>
      </c>
      <c r="DH3329" t="s">
        <v>10059</v>
      </c>
      <c r="DI3329" t="s">
        <v>10056</v>
      </c>
      <c r="DJ3329" t="s">
        <v>10061</v>
      </c>
    </row>
    <row r="3330" spans="1:114" ht="15" customHeight="1" x14ac:dyDescent="0.35">
      <c r="A3330" t="s">
        <v>940</v>
      </c>
      <c r="B3330" t="s">
        <v>278</v>
      </c>
      <c r="C3330" s="1">
        <v>45883</v>
      </c>
      <c r="D3330" s="1">
        <v>45895</v>
      </c>
      <c r="E3330" t="s">
        <v>211</v>
      </c>
      <c r="G3330" t="s">
        <v>117</v>
      </c>
      <c r="H3330" t="s">
        <v>117</v>
      </c>
      <c r="I3330" t="s">
        <v>117</v>
      </c>
      <c r="J3330" t="s">
        <v>428</v>
      </c>
      <c r="K3330" t="s">
        <v>429</v>
      </c>
      <c r="L3330" t="s">
        <v>430</v>
      </c>
      <c r="M3330" t="s">
        <v>431</v>
      </c>
      <c r="N3330" t="s">
        <v>120</v>
      </c>
      <c r="O3330" t="s">
        <v>121</v>
      </c>
      <c r="P3330" s="6">
        <v>96950</v>
      </c>
      <c r="Q3330" t="s">
        <v>122</v>
      </c>
      <c r="S3330" s="8">
        <v>16702858958</v>
      </c>
      <c r="U3330" t="s">
        <v>432</v>
      </c>
      <c r="V3330">
        <v>722513</v>
      </c>
      <c r="W3330" t="s">
        <v>124</v>
      </c>
      <c r="Y3330" t="s">
        <v>433</v>
      </c>
      <c r="Z3330" t="s">
        <v>434</v>
      </c>
      <c r="AA3330" t="s">
        <v>435</v>
      </c>
      <c r="AB3330" t="s">
        <v>436</v>
      </c>
      <c r="AC3330" t="s">
        <v>430</v>
      </c>
      <c r="AD3330" t="s">
        <v>431</v>
      </c>
      <c r="AE3330" t="s">
        <v>120</v>
      </c>
      <c r="AF3330" t="s">
        <v>121</v>
      </c>
      <c r="AG3330" s="6">
        <v>96950</v>
      </c>
      <c r="AH3330" t="s">
        <v>122</v>
      </c>
      <c r="AJ3330" s="8">
        <v>16702858958</v>
      </c>
      <c r="AL3330" t="s">
        <v>437</v>
      </c>
      <c r="BE3330" t="str">
        <f>"35-2021.00"</f>
        <v>35-2021.00</v>
      </c>
      <c r="BF3330" t="s">
        <v>438</v>
      </c>
      <c r="BG3330" t="s">
        <v>439</v>
      </c>
      <c r="BH3330" t="s">
        <v>440</v>
      </c>
      <c r="BI3330">
        <v>8</v>
      </c>
      <c r="BK3330" s="1">
        <v>45931</v>
      </c>
      <c r="BL3330" s="1">
        <v>46295</v>
      </c>
      <c r="BO3330">
        <v>35</v>
      </c>
      <c r="BP3330">
        <v>0</v>
      </c>
      <c r="BQ3330">
        <v>7</v>
      </c>
      <c r="BR3330">
        <v>7</v>
      </c>
      <c r="BS3330">
        <v>7</v>
      </c>
      <c r="BT3330">
        <v>7</v>
      </c>
      <c r="BU3330">
        <v>7</v>
      </c>
      <c r="BV3330">
        <v>0</v>
      </c>
      <c r="BW3330" t="str">
        <f>"9:00 AM"</f>
        <v>9:00 AM</v>
      </c>
      <c r="BX3330" t="str">
        <f>"5:00 PM"</f>
        <v>5:00 PM</v>
      </c>
      <c r="BY3330" t="s">
        <v>133</v>
      </c>
      <c r="BZ3330">
        <v>0</v>
      </c>
      <c r="CA3330">
        <v>3</v>
      </c>
      <c r="CB3330" t="s">
        <v>117</v>
      </c>
      <c r="CD3330" t="s">
        <v>904</v>
      </c>
      <c r="CE3330" t="s">
        <v>430</v>
      </c>
      <c r="CF3330" t="s">
        <v>431</v>
      </c>
      <c r="CG3330" t="s">
        <v>120</v>
      </c>
      <c r="CH3330" t="s">
        <v>121</v>
      </c>
      <c r="CI3330" s="6">
        <v>96950</v>
      </c>
      <c r="CJ3330" s="10">
        <v>7.84</v>
      </c>
      <c r="CK3330" s="10">
        <v>7.84</v>
      </c>
      <c r="CL3330" s="10">
        <v>11.76</v>
      </c>
      <c r="CM3330" s="10">
        <v>11.76</v>
      </c>
      <c r="CN3330" t="s">
        <v>137</v>
      </c>
      <c r="CO3330" t="s">
        <v>164</v>
      </c>
      <c r="CP3330" t="s">
        <v>138</v>
      </c>
      <c r="CR3330" t="s">
        <v>117</v>
      </c>
      <c r="CS3330" t="s">
        <v>139</v>
      </c>
      <c r="CT3330" t="s">
        <v>139</v>
      </c>
      <c r="CU3330" t="s">
        <v>139</v>
      </c>
      <c r="CV3330" t="s">
        <v>140</v>
      </c>
      <c r="CW3330" t="s">
        <v>139</v>
      </c>
      <c r="CX3330" t="s">
        <v>139</v>
      </c>
      <c r="CY3330" t="s">
        <v>688</v>
      </c>
      <c r="CZ3330" s="8">
        <v>16702858958</v>
      </c>
      <c r="DA3330" t="s">
        <v>437</v>
      </c>
      <c r="DB3330" t="s">
        <v>164</v>
      </c>
      <c r="DC3330" t="s">
        <v>139</v>
      </c>
      <c r="DD3330" t="s">
        <v>117</v>
      </c>
      <c r="DE3330" t="s">
        <v>433</v>
      </c>
      <c r="DF3330" t="s">
        <v>434</v>
      </c>
      <c r="DG3330" t="s">
        <v>443</v>
      </c>
      <c r="DH3330" t="s">
        <v>432</v>
      </c>
      <c r="DI3330" t="s">
        <v>444</v>
      </c>
      <c r="DJ3330" t="s">
        <v>437</v>
      </c>
    </row>
    <row r="3331" spans="1:114" ht="15" customHeight="1" x14ac:dyDescent="0.35">
      <c r="A3331" t="s">
        <v>5125</v>
      </c>
      <c r="B3331" t="s">
        <v>294</v>
      </c>
      <c r="C3331" s="1">
        <v>45831</v>
      </c>
      <c r="D3331" s="1">
        <v>45896</v>
      </c>
      <c r="E3331" t="s">
        <v>116</v>
      </c>
      <c r="F3331" s="1">
        <v>45929</v>
      </c>
      <c r="G3331" t="s">
        <v>117</v>
      </c>
      <c r="H3331" t="s">
        <v>117</v>
      </c>
      <c r="I3331" t="s">
        <v>117</v>
      </c>
      <c r="J3331" t="s">
        <v>396</v>
      </c>
      <c r="K3331" t="s">
        <v>397</v>
      </c>
      <c r="L3331" t="s">
        <v>398</v>
      </c>
      <c r="M3331" t="s">
        <v>399</v>
      </c>
      <c r="N3331" t="s">
        <v>136</v>
      </c>
      <c r="O3331" t="s">
        <v>121</v>
      </c>
      <c r="P3331" s="6">
        <v>96950</v>
      </c>
      <c r="Q3331" t="s">
        <v>122</v>
      </c>
      <c r="S3331" s="8">
        <v>16703226130</v>
      </c>
      <c r="U3331" t="s">
        <v>400</v>
      </c>
      <c r="V3331">
        <v>312112</v>
      </c>
      <c r="W3331" t="s">
        <v>124</v>
      </c>
      <c r="Y3331" t="s">
        <v>401</v>
      </c>
      <c r="Z3331" t="s">
        <v>402</v>
      </c>
      <c r="AA3331" t="s">
        <v>403</v>
      </c>
      <c r="AB3331" t="s">
        <v>404</v>
      </c>
      <c r="AC3331" t="s">
        <v>398</v>
      </c>
      <c r="AD3331" t="s">
        <v>399</v>
      </c>
      <c r="AE3331" t="s">
        <v>136</v>
      </c>
      <c r="AF3331" t="s">
        <v>121</v>
      </c>
      <c r="AG3331" s="6">
        <v>96950</v>
      </c>
      <c r="AH3331" t="s">
        <v>122</v>
      </c>
      <c r="AJ3331" s="8">
        <v>16703226130</v>
      </c>
      <c r="AL3331" t="s">
        <v>405</v>
      </c>
      <c r="BE3331" t="str">
        <f>"13-2011.00"</f>
        <v>13-2011.00</v>
      </c>
      <c r="BF3331" t="s">
        <v>934</v>
      </c>
      <c r="BG3331" t="s">
        <v>5126</v>
      </c>
      <c r="BH3331" t="s">
        <v>2233</v>
      </c>
      <c r="BI3331">
        <v>3</v>
      </c>
      <c r="BJ3331">
        <v>2</v>
      </c>
      <c r="BK3331" s="1">
        <v>45931</v>
      </c>
      <c r="BL3331" s="1">
        <v>46295</v>
      </c>
      <c r="BM3331" s="1">
        <v>45931</v>
      </c>
      <c r="BN3331" s="1">
        <v>46295</v>
      </c>
      <c r="BO3331">
        <v>40</v>
      </c>
      <c r="BP3331">
        <v>0</v>
      </c>
      <c r="BQ3331">
        <v>8</v>
      </c>
      <c r="BR3331">
        <v>8</v>
      </c>
      <c r="BS3331">
        <v>8</v>
      </c>
      <c r="BT3331">
        <v>8</v>
      </c>
      <c r="BU3331">
        <v>8</v>
      </c>
      <c r="BV3331">
        <v>0</v>
      </c>
      <c r="BW3331" t="str">
        <f>"8:00 AM"</f>
        <v>8:00 AM</v>
      </c>
      <c r="BX3331" t="str">
        <f>"5:00 PM"</f>
        <v>5:00 PM</v>
      </c>
      <c r="BY3331" t="s">
        <v>588</v>
      </c>
      <c r="BZ3331">
        <v>6</v>
      </c>
      <c r="CA3331">
        <v>24</v>
      </c>
      <c r="CB3331" t="s">
        <v>139</v>
      </c>
      <c r="CC3331">
        <v>4</v>
      </c>
      <c r="CD3331" t="s">
        <v>5127</v>
      </c>
      <c r="CE3331" t="s">
        <v>398</v>
      </c>
      <c r="CF3331" t="s">
        <v>399</v>
      </c>
      <c r="CG3331" t="s">
        <v>136</v>
      </c>
      <c r="CH3331" t="s">
        <v>121</v>
      </c>
      <c r="CI3331" s="6">
        <v>96950</v>
      </c>
      <c r="CJ3331" s="10">
        <v>17.48</v>
      </c>
      <c r="CK3331" s="10">
        <v>17.48</v>
      </c>
      <c r="CL3331" s="10">
        <v>26.22</v>
      </c>
      <c r="CM3331" s="10">
        <v>26.22</v>
      </c>
      <c r="CN3331" t="s">
        <v>137</v>
      </c>
      <c r="CP3331" t="s">
        <v>138</v>
      </c>
      <c r="CR3331" t="s">
        <v>117</v>
      </c>
      <c r="CS3331" t="s">
        <v>139</v>
      </c>
      <c r="CT3331" t="s">
        <v>140</v>
      </c>
      <c r="CU3331" t="s">
        <v>139</v>
      </c>
      <c r="CV3331" t="s">
        <v>140</v>
      </c>
      <c r="CW3331" t="s">
        <v>139</v>
      </c>
      <c r="CX3331" t="s">
        <v>139</v>
      </c>
      <c r="CY3331" t="s">
        <v>410</v>
      </c>
      <c r="CZ3331" s="8" t="s">
        <v>5128</v>
      </c>
      <c r="DA3331" t="s">
        <v>405</v>
      </c>
      <c r="DB3331" t="s">
        <v>411</v>
      </c>
      <c r="DC3331" t="s">
        <v>139</v>
      </c>
      <c r="DD3331" t="s">
        <v>117</v>
      </c>
    </row>
    <row r="3332" spans="1:114" ht="15" customHeight="1" x14ac:dyDescent="0.35">
      <c r="A3332" t="s">
        <v>11962</v>
      </c>
      <c r="B3332" t="s">
        <v>144</v>
      </c>
      <c r="C3332" s="1">
        <v>45836</v>
      </c>
      <c r="D3332" s="1">
        <v>45896</v>
      </c>
      <c r="E3332" t="s">
        <v>211</v>
      </c>
      <c r="G3332" t="s">
        <v>117</v>
      </c>
      <c r="H3332" t="s">
        <v>139</v>
      </c>
      <c r="I3332" t="s">
        <v>117</v>
      </c>
      <c r="J3332" t="s">
        <v>1365</v>
      </c>
      <c r="K3332" t="s">
        <v>1366</v>
      </c>
      <c r="L3332" t="s">
        <v>1367</v>
      </c>
      <c r="M3332" t="s">
        <v>1368</v>
      </c>
      <c r="N3332" t="s">
        <v>120</v>
      </c>
      <c r="O3332" t="s">
        <v>121</v>
      </c>
      <c r="P3332" s="6">
        <v>96950</v>
      </c>
      <c r="Q3332" t="s">
        <v>122</v>
      </c>
      <c r="S3332" s="8">
        <v>16707837461</v>
      </c>
      <c r="U3332" t="s">
        <v>1369</v>
      </c>
      <c r="V3332">
        <v>56132</v>
      </c>
      <c r="W3332" t="s">
        <v>150</v>
      </c>
      <c r="X3332" t="s">
        <v>139</v>
      </c>
      <c r="Y3332" t="s">
        <v>559</v>
      </c>
      <c r="Z3332" t="s">
        <v>1370</v>
      </c>
      <c r="AA3332" t="s">
        <v>2134</v>
      </c>
      <c r="AB3332" t="s">
        <v>154</v>
      </c>
      <c r="AC3332" t="s">
        <v>1367</v>
      </c>
      <c r="AD3332" t="s">
        <v>1368</v>
      </c>
      <c r="AE3332" t="s">
        <v>120</v>
      </c>
      <c r="AF3332" t="s">
        <v>121</v>
      </c>
      <c r="AG3332" s="6">
        <v>96950</v>
      </c>
      <c r="AH3332" t="s">
        <v>122</v>
      </c>
      <c r="AJ3332" s="8">
        <v>16707837461</v>
      </c>
      <c r="AL3332" t="s">
        <v>463</v>
      </c>
      <c r="BE3332" t="str">
        <f>"49-9071.00"</f>
        <v>49-9071.00</v>
      </c>
      <c r="BF3332" t="s">
        <v>156</v>
      </c>
      <c r="BG3332" t="s">
        <v>2135</v>
      </c>
      <c r="BH3332" t="s">
        <v>964</v>
      </c>
      <c r="BI3332">
        <v>6</v>
      </c>
      <c r="BJ3332">
        <v>6</v>
      </c>
      <c r="BK3332" s="1">
        <v>45931</v>
      </c>
      <c r="BL3332" s="1">
        <v>46295</v>
      </c>
      <c r="BM3332" s="1">
        <v>45931</v>
      </c>
      <c r="BN3332" s="1">
        <v>46295</v>
      </c>
      <c r="BO3332">
        <v>35</v>
      </c>
      <c r="BP3332">
        <v>0</v>
      </c>
      <c r="BQ3332">
        <v>7</v>
      </c>
      <c r="BR3332">
        <v>7</v>
      </c>
      <c r="BS3332">
        <v>7</v>
      </c>
      <c r="BT3332">
        <v>7</v>
      </c>
      <c r="BU3332">
        <v>7</v>
      </c>
      <c r="BV3332">
        <v>0</v>
      </c>
      <c r="BW3332" t="str">
        <f>"8:00 AM"</f>
        <v>8:00 AM</v>
      </c>
      <c r="BX3332" t="str">
        <f>"4:00 PM"</f>
        <v>4:00 PM</v>
      </c>
      <c r="BY3332" t="s">
        <v>133</v>
      </c>
      <c r="BZ3332">
        <v>0</v>
      </c>
      <c r="CA3332">
        <v>12</v>
      </c>
      <c r="CB3332" t="s">
        <v>117</v>
      </c>
      <c r="CD3332" s="2" t="s">
        <v>7809</v>
      </c>
      <c r="CE3332" t="s">
        <v>2137</v>
      </c>
      <c r="CF3332" t="s">
        <v>1367</v>
      </c>
      <c r="CG3332" t="s">
        <v>120</v>
      </c>
      <c r="CH3332" t="s">
        <v>121</v>
      </c>
      <c r="CI3332" s="6">
        <v>96950</v>
      </c>
      <c r="CJ3332" s="10">
        <v>9.75</v>
      </c>
      <c r="CK3332" s="10">
        <v>9.75</v>
      </c>
      <c r="CL3332" s="10">
        <v>14.62</v>
      </c>
      <c r="CM3332" s="10">
        <v>14.62</v>
      </c>
      <c r="CN3332" t="s">
        <v>137</v>
      </c>
      <c r="CO3332" t="s">
        <v>461</v>
      </c>
      <c r="CP3332" t="s">
        <v>209</v>
      </c>
      <c r="CR3332" t="s">
        <v>117</v>
      </c>
      <c r="CS3332" t="s">
        <v>139</v>
      </c>
      <c r="CT3332" t="s">
        <v>139</v>
      </c>
      <c r="CU3332" t="s">
        <v>139</v>
      </c>
      <c r="CV3332" t="s">
        <v>140</v>
      </c>
      <c r="CW3332" t="s">
        <v>139</v>
      </c>
      <c r="CX3332" t="s">
        <v>140</v>
      </c>
      <c r="CY3332" t="s">
        <v>462</v>
      </c>
      <c r="CZ3332" s="8">
        <v>16707837461</v>
      </c>
      <c r="DA3332" t="s">
        <v>463</v>
      </c>
      <c r="DB3332" t="s">
        <v>411</v>
      </c>
      <c r="DC3332" t="s">
        <v>139</v>
      </c>
      <c r="DD3332" t="s">
        <v>139</v>
      </c>
    </row>
    <row r="3333" spans="1:114" ht="15" customHeight="1" x14ac:dyDescent="0.35">
      <c r="A3333" t="s">
        <v>5074</v>
      </c>
      <c r="B3333" t="s">
        <v>144</v>
      </c>
      <c r="C3333" s="1">
        <v>45836</v>
      </c>
      <c r="D3333" s="1">
        <v>45896</v>
      </c>
      <c r="E3333" t="s">
        <v>211</v>
      </c>
      <c r="G3333" t="s">
        <v>117</v>
      </c>
      <c r="H3333" t="s">
        <v>139</v>
      </c>
      <c r="I3333" t="s">
        <v>117</v>
      </c>
      <c r="J3333" t="s">
        <v>1365</v>
      </c>
      <c r="K3333" t="s">
        <v>1366</v>
      </c>
      <c r="L3333" t="s">
        <v>1367</v>
      </c>
      <c r="M3333" t="s">
        <v>1368</v>
      </c>
      <c r="N3333" t="s">
        <v>120</v>
      </c>
      <c r="O3333" t="s">
        <v>121</v>
      </c>
      <c r="P3333" s="6">
        <v>96950</v>
      </c>
      <c r="Q3333" t="s">
        <v>122</v>
      </c>
      <c r="S3333" s="8">
        <v>16707837461</v>
      </c>
      <c r="U3333" t="s">
        <v>1369</v>
      </c>
      <c r="V3333">
        <v>56132</v>
      </c>
      <c r="W3333" t="s">
        <v>150</v>
      </c>
      <c r="X3333" t="s">
        <v>139</v>
      </c>
      <c r="Y3333" t="s">
        <v>559</v>
      </c>
      <c r="Z3333" t="s">
        <v>1370</v>
      </c>
      <c r="AA3333" t="s">
        <v>1371</v>
      </c>
      <c r="AB3333" t="s">
        <v>154</v>
      </c>
      <c r="AC3333" t="s">
        <v>1367</v>
      </c>
      <c r="AD3333" t="s">
        <v>1368</v>
      </c>
      <c r="AE3333" t="s">
        <v>120</v>
      </c>
      <c r="AF3333" t="s">
        <v>121</v>
      </c>
      <c r="AG3333" s="6">
        <v>96950</v>
      </c>
      <c r="AH3333" t="s">
        <v>122</v>
      </c>
      <c r="AJ3333" s="8">
        <v>16707837461</v>
      </c>
      <c r="AL3333" t="s">
        <v>463</v>
      </c>
      <c r="BE3333" t="str">
        <f>"37-2011.00"</f>
        <v>37-2011.00</v>
      </c>
      <c r="BF3333" t="s">
        <v>701</v>
      </c>
      <c r="BG3333" t="s">
        <v>2347</v>
      </c>
      <c r="BH3333" t="s">
        <v>1418</v>
      </c>
      <c r="BI3333">
        <v>4</v>
      </c>
      <c r="BJ3333">
        <v>4</v>
      </c>
      <c r="BK3333" s="1">
        <v>45931</v>
      </c>
      <c r="BL3333" s="1">
        <v>46295</v>
      </c>
      <c r="BM3333" s="1">
        <v>45931</v>
      </c>
      <c r="BN3333" s="1">
        <v>46295</v>
      </c>
      <c r="BO3333">
        <v>35</v>
      </c>
      <c r="BP3333">
        <v>0</v>
      </c>
      <c r="BQ3333">
        <v>7</v>
      </c>
      <c r="BR3333">
        <v>7</v>
      </c>
      <c r="BS3333">
        <v>7</v>
      </c>
      <c r="BT3333">
        <v>7</v>
      </c>
      <c r="BU3333">
        <v>7</v>
      </c>
      <c r="BV3333">
        <v>0</v>
      </c>
      <c r="BW3333" t="str">
        <f>"10:00 AM"</f>
        <v>10:00 AM</v>
      </c>
      <c r="BX3333" t="str">
        <f>"6:00 PM"</f>
        <v>6:00 PM</v>
      </c>
      <c r="BY3333" t="s">
        <v>133</v>
      </c>
      <c r="BZ3333">
        <v>0</v>
      </c>
      <c r="CA3333">
        <v>6</v>
      </c>
      <c r="CB3333" t="s">
        <v>117</v>
      </c>
      <c r="CD3333" t="s">
        <v>2348</v>
      </c>
      <c r="CE3333" t="s">
        <v>2349</v>
      </c>
      <c r="CF3333" t="s">
        <v>1367</v>
      </c>
      <c r="CG3333" t="s">
        <v>120</v>
      </c>
      <c r="CH3333" t="s">
        <v>121</v>
      </c>
      <c r="CI3333" s="6">
        <v>96950</v>
      </c>
      <c r="CJ3333" s="10">
        <v>8.2899999999999991</v>
      </c>
      <c r="CK3333" s="10">
        <v>8.2899999999999991</v>
      </c>
      <c r="CL3333" s="10">
        <v>12.43</v>
      </c>
      <c r="CM3333" s="10">
        <v>12.43</v>
      </c>
      <c r="CN3333" t="s">
        <v>137</v>
      </c>
      <c r="CO3333" t="s">
        <v>461</v>
      </c>
      <c r="CP3333" t="s">
        <v>209</v>
      </c>
      <c r="CR3333" t="s">
        <v>117</v>
      </c>
      <c r="CS3333" t="s">
        <v>139</v>
      </c>
      <c r="CT3333" t="s">
        <v>139</v>
      </c>
      <c r="CU3333" t="s">
        <v>139</v>
      </c>
      <c r="CV3333" t="s">
        <v>140</v>
      </c>
      <c r="CW3333" t="s">
        <v>139</v>
      </c>
      <c r="CX3333" t="s">
        <v>140</v>
      </c>
      <c r="CY3333" t="s">
        <v>462</v>
      </c>
      <c r="CZ3333" s="8">
        <v>16707837461</v>
      </c>
      <c r="DA3333" t="s">
        <v>463</v>
      </c>
      <c r="DB3333" t="s">
        <v>411</v>
      </c>
      <c r="DC3333" t="s">
        <v>139</v>
      </c>
      <c r="DD3333" t="s">
        <v>139</v>
      </c>
    </row>
    <row r="3334" spans="1:114" ht="15" customHeight="1" x14ac:dyDescent="0.35">
      <c r="A3334" t="s">
        <v>16304</v>
      </c>
      <c r="B3334" t="s">
        <v>144</v>
      </c>
      <c r="C3334" s="1">
        <v>45854</v>
      </c>
      <c r="D3334" s="1">
        <v>45896</v>
      </c>
      <c r="E3334" t="s">
        <v>116</v>
      </c>
      <c r="F3334" s="1">
        <v>45929</v>
      </c>
      <c r="G3334" t="s">
        <v>117</v>
      </c>
      <c r="H3334" t="s">
        <v>117</v>
      </c>
      <c r="I3334" t="s">
        <v>117</v>
      </c>
      <c r="J3334" t="s">
        <v>16305</v>
      </c>
      <c r="K3334" t="s">
        <v>16306</v>
      </c>
      <c r="L3334" t="s">
        <v>1827</v>
      </c>
      <c r="N3334" t="s">
        <v>120</v>
      </c>
      <c r="O3334" t="s">
        <v>121</v>
      </c>
      <c r="P3334" s="6">
        <v>96950</v>
      </c>
      <c r="Q3334" t="s">
        <v>122</v>
      </c>
      <c r="S3334" s="8">
        <v>16704837568</v>
      </c>
      <c r="U3334" t="s">
        <v>16307</v>
      </c>
      <c r="V3334">
        <v>812199</v>
      </c>
      <c r="W3334" t="s">
        <v>124</v>
      </c>
      <c r="Y3334" t="s">
        <v>16308</v>
      </c>
      <c r="Z3334" t="s">
        <v>16309</v>
      </c>
      <c r="AB3334" t="s">
        <v>128</v>
      </c>
      <c r="AC3334" t="s">
        <v>16310</v>
      </c>
      <c r="AE3334" t="s">
        <v>120</v>
      </c>
      <c r="AF3334" t="s">
        <v>121</v>
      </c>
      <c r="AG3334" s="6">
        <v>96950</v>
      </c>
      <c r="AH3334" t="s">
        <v>122</v>
      </c>
      <c r="AJ3334" s="8">
        <v>16704837568</v>
      </c>
      <c r="AL3334" t="s">
        <v>16311</v>
      </c>
      <c r="BE3334" t="str">
        <f>"49-9071.00"</f>
        <v>49-9071.00</v>
      </c>
      <c r="BF3334" t="s">
        <v>156</v>
      </c>
      <c r="BG3334" t="s">
        <v>16312</v>
      </c>
      <c r="BH3334" t="s">
        <v>8090</v>
      </c>
      <c r="BI3334">
        <v>1</v>
      </c>
      <c r="BJ3334">
        <v>1</v>
      </c>
      <c r="BK3334" s="1">
        <v>45931</v>
      </c>
      <c r="BL3334" s="1">
        <v>46295</v>
      </c>
      <c r="BM3334" s="1">
        <v>45931</v>
      </c>
      <c r="BN3334" s="1">
        <v>46295</v>
      </c>
      <c r="BO3334">
        <v>35</v>
      </c>
      <c r="BP3334">
        <v>0</v>
      </c>
      <c r="BQ3334">
        <v>7</v>
      </c>
      <c r="BR3334">
        <v>7</v>
      </c>
      <c r="BS3334">
        <v>7</v>
      </c>
      <c r="BT3334">
        <v>7</v>
      </c>
      <c r="BU3334">
        <v>7</v>
      </c>
      <c r="BV3334">
        <v>0</v>
      </c>
      <c r="BW3334" t="str">
        <f>"9:00 AM"</f>
        <v>9:00 AM</v>
      </c>
      <c r="BX3334" t="str">
        <f>"5:00 PM"</f>
        <v>5:00 PM</v>
      </c>
      <c r="BY3334" t="s">
        <v>159</v>
      </c>
      <c r="BZ3334">
        <v>0</v>
      </c>
      <c r="CA3334">
        <v>6</v>
      </c>
      <c r="CB3334" t="s">
        <v>117</v>
      </c>
      <c r="CD3334" t="s">
        <v>5055</v>
      </c>
      <c r="CE3334" t="s">
        <v>16310</v>
      </c>
      <c r="CG3334" t="s">
        <v>120</v>
      </c>
      <c r="CH3334" t="s">
        <v>121</v>
      </c>
      <c r="CI3334" s="6">
        <v>96950</v>
      </c>
      <c r="CJ3334" s="10">
        <v>9.75</v>
      </c>
      <c r="CK3334" s="10">
        <v>9.75</v>
      </c>
      <c r="CL3334" s="10">
        <v>14.63</v>
      </c>
      <c r="CM3334" s="10">
        <v>14.63</v>
      </c>
      <c r="CN3334" t="s">
        <v>137</v>
      </c>
      <c r="CP3334" t="s">
        <v>138</v>
      </c>
      <c r="CR3334" t="s">
        <v>117</v>
      </c>
      <c r="CS3334" t="s">
        <v>139</v>
      </c>
      <c r="CT3334" t="s">
        <v>140</v>
      </c>
      <c r="CU3334" t="s">
        <v>139</v>
      </c>
      <c r="CV3334" t="s">
        <v>140</v>
      </c>
      <c r="CW3334" t="s">
        <v>139</v>
      </c>
      <c r="CX3334" t="s">
        <v>140</v>
      </c>
      <c r="CY3334" t="s">
        <v>4752</v>
      </c>
      <c r="CZ3334" s="8">
        <v>16704837568</v>
      </c>
      <c r="DA3334" t="s">
        <v>16311</v>
      </c>
      <c r="DB3334" t="s">
        <v>140</v>
      </c>
      <c r="DC3334" t="s">
        <v>139</v>
      </c>
      <c r="DD3334" t="s">
        <v>117</v>
      </c>
      <c r="DE3334" t="s">
        <v>16308</v>
      </c>
      <c r="DF3334" t="s">
        <v>16309</v>
      </c>
      <c r="DH3334" t="s">
        <v>16307</v>
      </c>
      <c r="DI3334" t="s">
        <v>16305</v>
      </c>
      <c r="DJ3334" t="s">
        <v>16311</v>
      </c>
    </row>
    <row r="3335" spans="1:114" ht="15" customHeight="1" x14ac:dyDescent="0.35">
      <c r="A3335" t="s">
        <v>15116</v>
      </c>
      <c r="B3335" t="s">
        <v>144</v>
      </c>
      <c r="C3335" s="1">
        <v>45854</v>
      </c>
      <c r="D3335" s="1">
        <v>45896</v>
      </c>
      <c r="E3335" t="s">
        <v>116</v>
      </c>
      <c r="F3335" s="1">
        <v>45929</v>
      </c>
      <c r="G3335" t="s">
        <v>117</v>
      </c>
      <c r="H3335" t="s">
        <v>117</v>
      </c>
      <c r="I3335" t="s">
        <v>117</v>
      </c>
      <c r="J3335" t="s">
        <v>15117</v>
      </c>
      <c r="K3335" t="s">
        <v>15118</v>
      </c>
      <c r="L3335" t="s">
        <v>15119</v>
      </c>
      <c r="N3335" t="s">
        <v>120</v>
      </c>
      <c r="O3335" t="s">
        <v>121</v>
      </c>
      <c r="P3335" s="6">
        <v>96950</v>
      </c>
      <c r="Q3335" t="s">
        <v>122</v>
      </c>
      <c r="S3335" s="8">
        <v>16709897405</v>
      </c>
      <c r="U3335" t="s">
        <v>15120</v>
      </c>
      <c r="V3335">
        <v>722515</v>
      </c>
      <c r="W3335" t="s">
        <v>124</v>
      </c>
      <c r="Y3335" t="s">
        <v>13713</v>
      </c>
      <c r="Z3335" t="s">
        <v>13714</v>
      </c>
      <c r="AB3335" t="s">
        <v>420</v>
      </c>
      <c r="AC3335" t="s">
        <v>15119</v>
      </c>
      <c r="AE3335" t="s">
        <v>120</v>
      </c>
      <c r="AF3335" t="s">
        <v>121</v>
      </c>
      <c r="AG3335" s="6">
        <v>96950</v>
      </c>
      <c r="AH3335" t="s">
        <v>122</v>
      </c>
      <c r="AJ3335" s="8">
        <v>16709897405</v>
      </c>
      <c r="AL3335" t="s">
        <v>15121</v>
      </c>
      <c r="BE3335" t="str">
        <f>"35-3023.01"</f>
        <v>35-3023.01</v>
      </c>
      <c r="BF3335" t="s">
        <v>1658</v>
      </c>
      <c r="BG3335" t="s">
        <v>15122</v>
      </c>
      <c r="BH3335" t="s">
        <v>15123</v>
      </c>
      <c r="BI3335">
        <v>1</v>
      </c>
      <c r="BJ3335">
        <v>1</v>
      </c>
      <c r="BK3335" s="1">
        <v>45931</v>
      </c>
      <c r="BL3335" s="1">
        <v>46295</v>
      </c>
      <c r="BM3335" s="1">
        <v>45931</v>
      </c>
      <c r="BN3335" s="1">
        <v>46295</v>
      </c>
      <c r="BO3335">
        <v>35</v>
      </c>
      <c r="BP3335">
        <v>0</v>
      </c>
      <c r="BQ3335">
        <v>7</v>
      </c>
      <c r="BR3335">
        <v>7</v>
      </c>
      <c r="BS3335">
        <v>7</v>
      </c>
      <c r="BT3335">
        <v>7</v>
      </c>
      <c r="BU3335">
        <v>7</v>
      </c>
      <c r="BV3335">
        <v>0</v>
      </c>
      <c r="BW3335" t="str">
        <f>"9:00 AM"</f>
        <v>9:00 AM</v>
      </c>
      <c r="BX3335" t="str">
        <f>"5:00 PM"</f>
        <v>5:00 PM</v>
      </c>
      <c r="BY3335" t="s">
        <v>133</v>
      </c>
      <c r="BZ3335">
        <v>0</v>
      </c>
      <c r="CA3335">
        <v>3</v>
      </c>
      <c r="CB3335" t="s">
        <v>117</v>
      </c>
      <c r="CD3335" t="s">
        <v>5055</v>
      </c>
      <c r="CE3335" t="s">
        <v>15119</v>
      </c>
      <c r="CG3335" t="s">
        <v>120</v>
      </c>
      <c r="CH3335" t="s">
        <v>121</v>
      </c>
      <c r="CI3335" s="6">
        <v>96950</v>
      </c>
      <c r="CJ3335" s="10">
        <v>8.35</v>
      </c>
      <c r="CK3335" s="10">
        <v>8.35</v>
      </c>
      <c r="CL3335" s="10">
        <v>12.53</v>
      </c>
      <c r="CM3335" s="10">
        <v>12.53</v>
      </c>
      <c r="CN3335" t="s">
        <v>137</v>
      </c>
      <c r="CP3335" t="s">
        <v>138</v>
      </c>
      <c r="CR3335" t="s">
        <v>117</v>
      </c>
      <c r="CS3335" t="s">
        <v>139</v>
      </c>
      <c r="CT3335" t="s">
        <v>140</v>
      </c>
      <c r="CU3335" t="s">
        <v>139</v>
      </c>
      <c r="CV3335" t="s">
        <v>140</v>
      </c>
      <c r="CW3335" t="s">
        <v>139</v>
      </c>
      <c r="CX3335" t="s">
        <v>140</v>
      </c>
      <c r="CY3335" t="s">
        <v>4752</v>
      </c>
      <c r="CZ3335" s="8">
        <v>16709897405</v>
      </c>
      <c r="DA3335" t="s">
        <v>15121</v>
      </c>
      <c r="DB3335" t="s">
        <v>140</v>
      </c>
      <c r="DC3335" t="s">
        <v>139</v>
      </c>
      <c r="DD3335" t="s">
        <v>117</v>
      </c>
      <c r="DE3335" t="s">
        <v>13713</v>
      </c>
      <c r="DF3335" t="s">
        <v>13714</v>
      </c>
      <c r="DH3335" t="s">
        <v>15120</v>
      </c>
      <c r="DI3335" t="s">
        <v>15117</v>
      </c>
      <c r="DJ3335" t="s">
        <v>15121</v>
      </c>
    </row>
    <row r="3336" spans="1:114" ht="15" customHeight="1" x14ac:dyDescent="0.35">
      <c r="A3336" t="s">
        <v>12015</v>
      </c>
      <c r="B3336" t="s">
        <v>166</v>
      </c>
      <c r="C3336" s="1">
        <v>45854</v>
      </c>
      <c r="D3336" s="1">
        <v>45896</v>
      </c>
      <c r="E3336" t="s">
        <v>116</v>
      </c>
      <c r="F3336" s="1">
        <v>45929</v>
      </c>
      <c r="G3336" t="s">
        <v>117</v>
      </c>
      <c r="H3336" t="s">
        <v>117</v>
      </c>
      <c r="I3336" t="s">
        <v>117</v>
      </c>
      <c r="J3336" t="s">
        <v>8082</v>
      </c>
      <c r="K3336" t="s">
        <v>8083</v>
      </c>
      <c r="L3336" t="s">
        <v>12016</v>
      </c>
      <c r="N3336" t="s">
        <v>120</v>
      </c>
      <c r="O3336" t="s">
        <v>121</v>
      </c>
      <c r="P3336" s="6">
        <v>96950</v>
      </c>
      <c r="Q3336" t="s">
        <v>122</v>
      </c>
      <c r="S3336" s="8">
        <v>16702854763</v>
      </c>
      <c r="U3336" t="s">
        <v>8084</v>
      </c>
      <c r="V3336">
        <v>56132</v>
      </c>
      <c r="W3336" t="s">
        <v>150</v>
      </c>
      <c r="X3336" t="s">
        <v>139</v>
      </c>
      <c r="Y3336" t="s">
        <v>8085</v>
      </c>
      <c r="Z3336" t="s">
        <v>8086</v>
      </c>
      <c r="AA3336" t="s">
        <v>8087</v>
      </c>
      <c r="AB3336" t="s">
        <v>128</v>
      </c>
      <c r="AC3336" t="s">
        <v>12017</v>
      </c>
      <c r="AE3336" t="s">
        <v>120</v>
      </c>
      <c r="AF3336" t="s">
        <v>121</v>
      </c>
      <c r="AG3336" s="6">
        <v>96950</v>
      </c>
      <c r="AH3336" t="s">
        <v>122</v>
      </c>
      <c r="AJ3336" s="8">
        <v>16702854763</v>
      </c>
      <c r="AL3336" t="s">
        <v>8088</v>
      </c>
      <c r="BE3336" t="str">
        <f>"35-2014.00"</f>
        <v>35-2014.00</v>
      </c>
      <c r="BF3336" t="s">
        <v>191</v>
      </c>
      <c r="BG3336" t="s">
        <v>12018</v>
      </c>
      <c r="BH3336" t="s">
        <v>193</v>
      </c>
      <c r="BI3336">
        <v>1</v>
      </c>
      <c r="BK3336" s="1">
        <v>45931</v>
      </c>
      <c r="BL3336" s="1">
        <v>46295</v>
      </c>
      <c r="BO3336">
        <v>35</v>
      </c>
      <c r="BP3336">
        <v>0</v>
      </c>
      <c r="BQ3336">
        <v>7</v>
      </c>
      <c r="BR3336">
        <v>7</v>
      </c>
      <c r="BS3336">
        <v>7</v>
      </c>
      <c r="BT3336">
        <v>7</v>
      </c>
      <c r="BU3336">
        <v>7</v>
      </c>
      <c r="BV3336">
        <v>0</v>
      </c>
      <c r="BW3336" t="str">
        <f>"9:00 AM"</f>
        <v>9:00 AM</v>
      </c>
      <c r="BX3336" t="str">
        <f>"5:00 PM"</f>
        <v>5:00 PM</v>
      </c>
      <c r="BY3336" t="s">
        <v>133</v>
      </c>
      <c r="BZ3336">
        <v>0</v>
      </c>
      <c r="CA3336">
        <v>6</v>
      </c>
      <c r="CB3336" t="s">
        <v>117</v>
      </c>
      <c r="CD3336" t="s">
        <v>5055</v>
      </c>
      <c r="CE3336" t="s">
        <v>12019</v>
      </c>
      <c r="CG3336" t="s">
        <v>120</v>
      </c>
      <c r="CH3336" t="s">
        <v>121</v>
      </c>
      <c r="CI3336" s="6">
        <v>96950</v>
      </c>
      <c r="CJ3336" s="10">
        <v>8.83</v>
      </c>
      <c r="CK3336" s="10">
        <v>8.83</v>
      </c>
      <c r="CL3336" s="10">
        <v>13.25</v>
      </c>
      <c r="CM3336" s="10">
        <v>13.25</v>
      </c>
      <c r="CN3336" t="s">
        <v>137</v>
      </c>
      <c r="CP3336" t="s">
        <v>138</v>
      </c>
      <c r="CR3336" t="s">
        <v>117</v>
      </c>
      <c r="CS3336" t="s">
        <v>139</v>
      </c>
      <c r="CT3336" t="s">
        <v>140</v>
      </c>
      <c r="CU3336" t="s">
        <v>139</v>
      </c>
      <c r="CV3336" t="s">
        <v>140</v>
      </c>
      <c r="CW3336" t="s">
        <v>139</v>
      </c>
      <c r="CX3336" t="s">
        <v>140</v>
      </c>
      <c r="CY3336" t="s">
        <v>12020</v>
      </c>
      <c r="CZ3336" s="8">
        <v>16702854763</v>
      </c>
      <c r="DA3336" t="s">
        <v>8088</v>
      </c>
      <c r="DB3336" t="s">
        <v>140</v>
      </c>
      <c r="DC3336" t="s">
        <v>139</v>
      </c>
      <c r="DD3336" t="s">
        <v>139</v>
      </c>
      <c r="DE3336" t="s">
        <v>8085</v>
      </c>
      <c r="DF3336" t="s">
        <v>8086</v>
      </c>
      <c r="DH3336" t="s">
        <v>8084</v>
      </c>
      <c r="DI3336" t="s">
        <v>8082</v>
      </c>
      <c r="DJ3336" t="s">
        <v>8088</v>
      </c>
    </row>
    <row r="3337" spans="1:114" ht="15" customHeight="1" x14ac:dyDescent="0.35">
      <c r="A3337" t="s">
        <v>16299</v>
      </c>
      <c r="B3337" t="s">
        <v>166</v>
      </c>
      <c r="C3337" s="1">
        <v>45862</v>
      </c>
      <c r="D3337" s="1">
        <v>45896</v>
      </c>
      <c r="E3337" t="s">
        <v>211</v>
      </c>
      <c r="G3337" t="s">
        <v>117</v>
      </c>
      <c r="H3337" t="s">
        <v>117</v>
      </c>
      <c r="I3337" t="s">
        <v>117</v>
      </c>
      <c r="J3337" t="s">
        <v>1005</v>
      </c>
      <c r="K3337" t="s">
        <v>7495</v>
      </c>
      <c r="L3337" t="s">
        <v>1007</v>
      </c>
      <c r="M3337" t="s">
        <v>7823</v>
      </c>
      <c r="N3337" t="s">
        <v>120</v>
      </c>
      <c r="O3337" t="s">
        <v>121</v>
      </c>
      <c r="P3337" s="6">
        <v>96950</v>
      </c>
      <c r="Q3337" t="s">
        <v>122</v>
      </c>
      <c r="S3337" s="8">
        <v>16702346666</v>
      </c>
      <c r="U3337" t="s">
        <v>1009</v>
      </c>
      <c r="V3337">
        <v>812310</v>
      </c>
      <c r="W3337" t="s">
        <v>124</v>
      </c>
      <c r="Y3337" t="s">
        <v>1010</v>
      </c>
      <c r="Z3337" t="s">
        <v>1011</v>
      </c>
      <c r="AA3337" t="s">
        <v>1012</v>
      </c>
      <c r="AB3337" t="s">
        <v>128</v>
      </c>
      <c r="AC3337" t="s">
        <v>1007</v>
      </c>
      <c r="AD3337" t="s">
        <v>1008</v>
      </c>
      <c r="AE3337" t="s">
        <v>136</v>
      </c>
      <c r="AF3337" t="s">
        <v>121</v>
      </c>
      <c r="AG3337" s="6">
        <v>96950</v>
      </c>
      <c r="AH3337" t="s">
        <v>122</v>
      </c>
      <c r="AJ3337" s="8">
        <v>16702346666</v>
      </c>
      <c r="AL3337" t="s">
        <v>1013</v>
      </c>
      <c r="BE3337" t="str">
        <f>"49-9071.00"</f>
        <v>49-9071.00</v>
      </c>
      <c r="BF3337" t="s">
        <v>156</v>
      </c>
      <c r="BG3337" t="s">
        <v>7824</v>
      </c>
      <c r="BH3337" t="s">
        <v>2639</v>
      </c>
      <c r="BI3337">
        <v>3</v>
      </c>
      <c r="BK3337" s="1">
        <v>45931</v>
      </c>
      <c r="BL3337" s="1">
        <v>46295</v>
      </c>
      <c r="BO3337">
        <v>36</v>
      </c>
      <c r="BP3337">
        <v>0</v>
      </c>
      <c r="BQ3337">
        <v>7</v>
      </c>
      <c r="BR3337">
        <v>7</v>
      </c>
      <c r="BS3337">
        <v>7</v>
      </c>
      <c r="BT3337">
        <v>7</v>
      </c>
      <c r="BU3337">
        <v>7</v>
      </c>
      <c r="BV3337">
        <v>1</v>
      </c>
      <c r="BW3337" t="str">
        <f>"9:00 AM"</f>
        <v>9:00 AM</v>
      </c>
      <c r="BX3337" t="str">
        <f>"5:00 PM"</f>
        <v>5:00 PM</v>
      </c>
      <c r="BY3337" t="s">
        <v>159</v>
      </c>
      <c r="BZ3337">
        <v>0</v>
      </c>
      <c r="CA3337">
        <v>24</v>
      </c>
      <c r="CB3337" t="s">
        <v>117</v>
      </c>
      <c r="CD3337" s="2" t="s">
        <v>7825</v>
      </c>
      <c r="CE3337" t="s">
        <v>1007</v>
      </c>
      <c r="CF3337" t="s">
        <v>1008</v>
      </c>
      <c r="CG3337" t="s">
        <v>120</v>
      </c>
      <c r="CH3337" t="s">
        <v>121</v>
      </c>
      <c r="CI3337" s="6">
        <v>96950</v>
      </c>
      <c r="CJ3337" s="10">
        <v>9.98</v>
      </c>
      <c r="CK3337" s="10">
        <v>9.98</v>
      </c>
      <c r="CL3337" s="10">
        <v>14.97</v>
      </c>
      <c r="CM3337" s="10">
        <v>14.97</v>
      </c>
      <c r="CN3337" t="s">
        <v>137</v>
      </c>
      <c r="CP3337" t="s">
        <v>138</v>
      </c>
      <c r="CR3337" t="s">
        <v>117</v>
      </c>
      <c r="CS3337" t="s">
        <v>139</v>
      </c>
      <c r="CT3337" t="s">
        <v>140</v>
      </c>
      <c r="CU3337" t="s">
        <v>139</v>
      </c>
      <c r="CV3337" t="s">
        <v>140</v>
      </c>
      <c r="CW3337" t="s">
        <v>139</v>
      </c>
      <c r="CX3337" t="s">
        <v>140</v>
      </c>
      <c r="CY3337" t="s">
        <v>16300</v>
      </c>
      <c r="CZ3337" s="8">
        <v>16702346666</v>
      </c>
      <c r="DA3337" t="s">
        <v>1013</v>
      </c>
      <c r="DB3337" t="s">
        <v>140</v>
      </c>
      <c r="DC3337" t="s">
        <v>139</v>
      </c>
      <c r="DD3337" t="s">
        <v>117</v>
      </c>
      <c r="DE3337" t="s">
        <v>1010</v>
      </c>
      <c r="DF3337" t="s">
        <v>1011</v>
      </c>
      <c r="DH3337" t="s">
        <v>1009</v>
      </c>
      <c r="DI3337" t="s">
        <v>1005</v>
      </c>
      <c r="DJ3337" t="s">
        <v>1013</v>
      </c>
    </row>
    <row r="3338" spans="1:114" ht="15" customHeight="1" x14ac:dyDescent="0.35">
      <c r="A3338" t="s">
        <v>7842</v>
      </c>
      <c r="B3338" t="s">
        <v>166</v>
      </c>
      <c r="C3338" s="1">
        <v>45862</v>
      </c>
      <c r="D3338" s="1">
        <v>45896</v>
      </c>
      <c r="E3338" t="s">
        <v>211</v>
      </c>
      <c r="G3338" t="s">
        <v>117</v>
      </c>
      <c r="H3338" t="s">
        <v>117</v>
      </c>
      <c r="I3338" t="s">
        <v>117</v>
      </c>
      <c r="J3338" t="s">
        <v>1005</v>
      </c>
      <c r="K3338" t="s">
        <v>1006</v>
      </c>
      <c r="L3338" t="s">
        <v>1007</v>
      </c>
      <c r="M3338" t="s">
        <v>1008</v>
      </c>
      <c r="N3338" t="s">
        <v>496</v>
      </c>
      <c r="O3338" t="s">
        <v>121</v>
      </c>
      <c r="P3338" s="6">
        <v>96950</v>
      </c>
      <c r="Q3338" t="s">
        <v>122</v>
      </c>
      <c r="S3338" s="8">
        <v>16702346666</v>
      </c>
      <c r="U3338" t="s">
        <v>1009</v>
      </c>
      <c r="V3338">
        <v>115115</v>
      </c>
      <c r="W3338" t="s">
        <v>124</v>
      </c>
      <c r="Y3338" t="s">
        <v>1010</v>
      </c>
      <c r="Z3338" t="s">
        <v>1011</v>
      </c>
      <c r="AA3338" t="s">
        <v>1012</v>
      </c>
      <c r="AB3338" t="s">
        <v>128</v>
      </c>
      <c r="AC3338" t="s">
        <v>1008</v>
      </c>
      <c r="AE3338" t="s">
        <v>496</v>
      </c>
      <c r="AF3338" t="s">
        <v>121</v>
      </c>
      <c r="AG3338" s="6">
        <v>96950</v>
      </c>
      <c r="AH3338" t="s">
        <v>122</v>
      </c>
      <c r="AJ3338" s="8">
        <v>16702346666</v>
      </c>
      <c r="AL3338" t="s">
        <v>1013</v>
      </c>
      <c r="BE3338" t="str">
        <f>"45-2092.00"</f>
        <v>45-2092.00</v>
      </c>
      <c r="BF3338" t="s">
        <v>1014</v>
      </c>
      <c r="BG3338" t="s">
        <v>1015</v>
      </c>
      <c r="BH3338" t="s">
        <v>1016</v>
      </c>
      <c r="BI3338">
        <v>3</v>
      </c>
      <c r="BK3338" s="1">
        <v>45931</v>
      </c>
      <c r="BL3338" s="1">
        <v>46295</v>
      </c>
      <c r="BO3338">
        <v>35</v>
      </c>
      <c r="BP3338">
        <v>0</v>
      </c>
      <c r="BQ3338">
        <v>7</v>
      </c>
      <c r="BR3338">
        <v>7</v>
      </c>
      <c r="BS3338">
        <v>7</v>
      </c>
      <c r="BT3338">
        <v>7</v>
      </c>
      <c r="BU3338">
        <v>7</v>
      </c>
      <c r="BV3338">
        <v>0</v>
      </c>
      <c r="BW3338" t="str">
        <f>"9:00 AM"</f>
        <v>9:00 AM</v>
      </c>
      <c r="BX3338" t="str">
        <f>"5:00 PM"</f>
        <v>5:00 PM</v>
      </c>
      <c r="BY3338" t="s">
        <v>133</v>
      </c>
      <c r="BZ3338">
        <v>0</v>
      </c>
      <c r="CA3338">
        <v>3</v>
      </c>
      <c r="CB3338" t="s">
        <v>117</v>
      </c>
      <c r="CD3338" t="s">
        <v>1017</v>
      </c>
      <c r="CE3338" t="s">
        <v>1007</v>
      </c>
      <c r="CF3338" t="s">
        <v>1018</v>
      </c>
      <c r="CG3338" t="s">
        <v>496</v>
      </c>
      <c r="CH3338" t="s">
        <v>121</v>
      </c>
      <c r="CI3338" s="6">
        <v>96950</v>
      </c>
      <c r="CJ3338" s="10">
        <v>11.83</v>
      </c>
      <c r="CK3338" s="10">
        <v>11.83</v>
      </c>
      <c r="CL3338" s="10">
        <v>17.75</v>
      </c>
      <c r="CM3338" s="10">
        <v>17.75</v>
      </c>
      <c r="CN3338" t="s">
        <v>137</v>
      </c>
      <c r="CP3338" t="s">
        <v>138</v>
      </c>
      <c r="CR3338" t="s">
        <v>117</v>
      </c>
      <c r="CS3338" t="s">
        <v>139</v>
      </c>
      <c r="CT3338" t="s">
        <v>140</v>
      </c>
      <c r="CU3338" t="s">
        <v>139</v>
      </c>
      <c r="CV3338" t="s">
        <v>140</v>
      </c>
      <c r="CW3338" t="s">
        <v>139</v>
      </c>
      <c r="CX3338" t="s">
        <v>140</v>
      </c>
      <c r="CY3338" t="s">
        <v>7843</v>
      </c>
      <c r="CZ3338" s="8">
        <v>16702346666</v>
      </c>
      <c r="DA3338" t="s">
        <v>1013</v>
      </c>
      <c r="DB3338" t="s">
        <v>140</v>
      </c>
      <c r="DC3338" t="s">
        <v>139</v>
      </c>
      <c r="DD3338" t="s">
        <v>117</v>
      </c>
      <c r="DE3338" t="s">
        <v>1010</v>
      </c>
      <c r="DF3338" t="s">
        <v>1011</v>
      </c>
      <c r="DH3338" t="s">
        <v>1009</v>
      </c>
      <c r="DI3338" t="s">
        <v>7844</v>
      </c>
      <c r="DJ3338" t="s">
        <v>1013</v>
      </c>
    </row>
    <row r="3339" spans="1:114" ht="15" customHeight="1" x14ac:dyDescent="0.35">
      <c r="A3339" t="s">
        <v>985</v>
      </c>
      <c r="B3339" t="s">
        <v>278</v>
      </c>
      <c r="C3339" s="1">
        <v>45883</v>
      </c>
      <c r="D3339" s="1">
        <v>45896</v>
      </c>
      <c r="E3339" t="s">
        <v>211</v>
      </c>
      <c r="G3339" t="s">
        <v>117</v>
      </c>
      <c r="H3339" t="s">
        <v>117</v>
      </c>
      <c r="I3339" t="s">
        <v>117</v>
      </c>
      <c r="J3339" t="s">
        <v>428</v>
      </c>
      <c r="K3339" t="s">
        <v>986</v>
      </c>
      <c r="L3339" t="s">
        <v>430</v>
      </c>
      <c r="M3339" t="s">
        <v>431</v>
      </c>
      <c r="N3339" t="s">
        <v>120</v>
      </c>
      <c r="O3339" t="s">
        <v>121</v>
      </c>
      <c r="P3339" s="6">
        <v>96950</v>
      </c>
      <c r="Q3339" t="s">
        <v>122</v>
      </c>
      <c r="S3339" s="8">
        <v>16702858958</v>
      </c>
      <c r="U3339" t="s">
        <v>432</v>
      </c>
      <c r="V3339">
        <v>237990</v>
      </c>
      <c r="W3339" t="s">
        <v>124</v>
      </c>
      <c r="Y3339" t="s">
        <v>433</v>
      </c>
      <c r="Z3339" t="s">
        <v>434</v>
      </c>
      <c r="AA3339" t="s">
        <v>435</v>
      </c>
      <c r="AB3339" t="s">
        <v>436</v>
      </c>
      <c r="AC3339" t="s">
        <v>430</v>
      </c>
      <c r="AD3339" t="s">
        <v>431</v>
      </c>
      <c r="AE3339" t="s">
        <v>120</v>
      </c>
      <c r="AF3339" t="s">
        <v>121</v>
      </c>
      <c r="AG3339" s="6">
        <v>96950</v>
      </c>
      <c r="AH3339" t="s">
        <v>122</v>
      </c>
      <c r="AJ3339" s="8">
        <v>16702858958</v>
      </c>
      <c r="AL3339" t="s">
        <v>437</v>
      </c>
      <c r="BE3339" t="str">
        <f>"49-9071.00"</f>
        <v>49-9071.00</v>
      </c>
      <c r="BF3339" t="s">
        <v>156</v>
      </c>
      <c r="BG3339" t="s">
        <v>987</v>
      </c>
      <c r="BH3339" t="s">
        <v>423</v>
      </c>
      <c r="BI3339">
        <v>8</v>
      </c>
      <c r="BK3339" s="1">
        <v>45931</v>
      </c>
      <c r="BL3339" s="1">
        <v>46295</v>
      </c>
      <c r="BO3339">
        <v>35</v>
      </c>
      <c r="BP3339">
        <v>0</v>
      </c>
      <c r="BQ3339">
        <v>7</v>
      </c>
      <c r="BR3339">
        <v>7</v>
      </c>
      <c r="BS3339">
        <v>7</v>
      </c>
      <c r="BT3339">
        <v>7</v>
      </c>
      <c r="BU3339">
        <v>7</v>
      </c>
      <c r="BV3339">
        <v>0</v>
      </c>
      <c r="BW3339" t="str">
        <f>"9:00 AM"</f>
        <v>9:00 AM</v>
      </c>
      <c r="BX3339" t="str">
        <f>"5:00 PM"</f>
        <v>5:00 PM</v>
      </c>
      <c r="BY3339" t="s">
        <v>159</v>
      </c>
      <c r="BZ3339">
        <v>0</v>
      </c>
      <c r="CA3339">
        <v>24</v>
      </c>
      <c r="CB3339" t="s">
        <v>117</v>
      </c>
      <c r="CD3339" t="s">
        <v>988</v>
      </c>
      <c r="CE3339" t="s">
        <v>430</v>
      </c>
      <c r="CF3339" t="s">
        <v>431</v>
      </c>
      <c r="CG3339" t="s">
        <v>120</v>
      </c>
      <c r="CH3339" t="s">
        <v>121</v>
      </c>
      <c r="CI3339" s="6">
        <v>96950</v>
      </c>
      <c r="CJ3339" s="10">
        <v>9.75</v>
      </c>
      <c r="CK3339" s="10">
        <v>9.75</v>
      </c>
      <c r="CL3339" s="10">
        <v>14.63</v>
      </c>
      <c r="CM3339" s="10">
        <v>14.63</v>
      </c>
      <c r="CN3339" t="s">
        <v>137</v>
      </c>
      <c r="CO3339" t="s">
        <v>164</v>
      </c>
      <c r="CP3339" t="s">
        <v>138</v>
      </c>
      <c r="CR3339" t="s">
        <v>117</v>
      </c>
      <c r="CS3339" t="s">
        <v>139</v>
      </c>
      <c r="CT3339" t="s">
        <v>139</v>
      </c>
      <c r="CU3339" t="s">
        <v>139</v>
      </c>
      <c r="CV3339" t="s">
        <v>140</v>
      </c>
      <c r="CW3339" t="s">
        <v>139</v>
      </c>
      <c r="CX3339" t="s">
        <v>139</v>
      </c>
      <c r="CY3339" t="s">
        <v>989</v>
      </c>
      <c r="CZ3339" s="8">
        <v>16702858958</v>
      </c>
      <c r="DA3339" t="s">
        <v>437</v>
      </c>
      <c r="DB3339" t="s">
        <v>164</v>
      </c>
      <c r="DC3339" t="s">
        <v>139</v>
      </c>
      <c r="DD3339" t="s">
        <v>117</v>
      </c>
      <c r="DE3339" t="s">
        <v>433</v>
      </c>
      <c r="DF3339" t="s">
        <v>434</v>
      </c>
      <c r="DG3339" t="s">
        <v>443</v>
      </c>
      <c r="DH3339" t="s">
        <v>432</v>
      </c>
      <c r="DI3339" t="s">
        <v>444</v>
      </c>
      <c r="DJ3339" t="s">
        <v>437</v>
      </c>
    </row>
    <row r="3340" spans="1:114" ht="15" customHeight="1" x14ac:dyDescent="0.35">
      <c r="A3340" t="s">
        <v>2632</v>
      </c>
      <c r="B3340" t="s">
        <v>144</v>
      </c>
      <c r="C3340" s="1">
        <v>45812</v>
      </c>
      <c r="D3340" s="1">
        <v>45897</v>
      </c>
      <c r="E3340" t="s">
        <v>116</v>
      </c>
      <c r="F3340" s="1">
        <v>45929</v>
      </c>
      <c r="G3340" t="s">
        <v>117</v>
      </c>
      <c r="H3340" t="s">
        <v>117</v>
      </c>
      <c r="I3340" t="s">
        <v>117</v>
      </c>
      <c r="J3340" t="s">
        <v>499</v>
      </c>
      <c r="K3340" t="s">
        <v>2633</v>
      </c>
      <c r="L3340" t="s">
        <v>501</v>
      </c>
      <c r="M3340" t="s">
        <v>2634</v>
      </c>
      <c r="N3340" t="s">
        <v>120</v>
      </c>
      <c r="O3340" t="s">
        <v>121</v>
      </c>
      <c r="P3340" s="6">
        <v>96950</v>
      </c>
      <c r="Q3340" t="s">
        <v>122</v>
      </c>
      <c r="S3340" s="8">
        <v>16702342664</v>
      </c>
      <c r="U3340" t="s">
        <v>2635</v>
      </c>
      <c r="V3340">
        <v>23611</v>
      </c>
      <c r="W3340" t="s">
        <v>124</v>
      </c>
      <c r="Y3340" t="s">
        <v>504</v>
      </c>
      <c r="Z3340" t="s">
        <v>505</v>
      </c>
      <c r="AA3340" t="s">
        <v>506</v>
      </c>
      <c r="AB3340" t="s">
        <v>2636</v>
      </c>
      <c r="AC3340" t="s">
        <v>501</v>
      </c>
      <c r="AD3340" t="s">
        <v>2637</v>
      </c>
      <c r="AE3340" t="s">
        <v>120</v>
      </c>
      <c r="AF3340" t="s">
        <v>121</v>
      </c>
      <c r="AG3340" s="6">
        <v>96950</v>
      </c>
      <c r="AH3340" t="s">
        <v>122</v>
      </c>
      <c r="AJ3340" s="8">
        <v>16702342664</v>
      </c>
      <c r="AL3340" t="s">
        <v>508</v>
      </c>
      <c r="BE3340" t="str">
        <f>"49-9071.00"</f>
        <v>49-9071.00</v>
      </c>
      <c r="BF3340" t="s">
        <v>156</v>
      </c>
      <c r="BG3340" t="s">
        <v>2638</v>
      </c>
      <c r="BH3340" t="s">
        <v>2639</v>
      </c>
      <c r="BI3340">
        <v>10</v>
      </c>
      <c r="BJ3340">
        <v>10</v>
      </c>
      <c r="BK3340" s="1">
        <v>45931</v>
      </c>
      <c r="BL3340" s="1">
        <v>46295</v>
      </c>
      <c r="BM3340" s="1">
        <v>45931</v>
      </c>
      <c r="BN3340" s="1">
        <v>46295</v>
      </c>
      <c r="BO3340">
        <v>40</v>
      </c>
      <c r="BP3340">
        <v>0</v>
      </c>
      <c r="BQ3340">
        <v>8</v>
      </c>
      <c r="BR3340">
        <v>8</v>
      </c>
      <c r="BS3340">
        <v>8</v>
      </c>
      <c r="BT3340">
        <v>8</v>
      </c>
      <c r="BU3340">
        <v>8</v>
      </c>
      <c r="BV3340">
        <v>0</v>
      </c>
      <c r="BW3340" t="str">
        <f>"8:00 AM"</f>
        <v>8:00 AM</v>
      </c>
      <c r="BX3340" t="str">
        <f>"5:00 PM"</f>
        <v>5:00 PM</v>
      </c>
      <c r="BY3340" t="s">
        <v>159</v>
      </c>
      <c r="BZ3340">
        <v>0</v>
      </c>
      <c r="CA3340">
        <v>12</v>
      </c>
      <c r="CB3340" t="s">
        <v>117</v>
      </c>
      <c r="CD3340" t="s">
        <v>2640</v>
      </c>
      <c r="CE3340" t="s">
        <v>501</v>
      </c>
      <c r="CF3340" t="s">
        <v>2637</v>
      </c>
      <c r="CG3340" t="s">
        <v>120</v>
      </c>
      <c r="CH3340" t="s">
        <v>121</v>
      </c>
      <c r="CI3340" s="6">
        <v>96950</v>
      </c>
      <c r="CJ3340" s="10">
        <v>9.75</v>
      </c>
      <c r="CK3340" s="10">
        <v>9.75</v>
      </c>
      <c r="CL3340" s="10">
        <v>14.63</v>
      </c>
      <c r="CM3340" s="10">
        <v>14.63</v>
      </c>
      <c r="CN3340" t="s">
        <v>137</v>
      </c>
      <c r="CO3340" t="s">
        <v>133</v>
      </c>
      <c r="CP3340" t="s">
        <v>138</v>
      </c>
      <c r="CR3340" t="s">
        <v>117</v>
      </c>
      <c r="CS3340" t="s">
        <v>139</v>
      </c>
      <c r="CT3340" t="s">
        <v>140</v>
      </c>
      <c r="CU3340" t="s">
        <v>139</v>
      </c>
      <c r="CV3340" t="s">
        <v>140</v>
      </c>
      <c r="CW3340" t="s">
        <v>139</v>
      </c>
      <c r="CX3340" t="s">
        <v>140</v>
      </c>
      <c r="CY3340" s="2" t="s">
        <v>2641</v>
      </c>
      <c r="CZ3340" s="8">
        <v>16702342664</v>
      </c>
      <c r="DA3340" t="s">
        <v>508</v>
      </c>
      <c r="DB3340" t="s">
        <v>514</v>
      </c>
      <c r="DC3340" t="s">
        <v>139</v>
      </c>
      <c r="DD3340" t="s">
        <v>117</v>
      </c>
    </row>
    <row r="3341" spans="1:114" ht="15" customHeight="1" x14ac:dyDescent="0.35">
      <c r="A3341" t="s">
        <v>5176</v>
      </c>
      <c r="B3341" t="s">
        <v>144</v>
      </c>
      <c r="C3341" s="1">
        <v>45821</v>
      </c>
      <c r="D3341" s="1">
        <v>45897</v>
      </c>
      <c r="E3341" t="s">
        <v>116</v>
      </c>
      <c r="F3341" s="1">
        <v>45938</v>
      </c>
      <c r="G3341" t="s">
        <v>117</v>
      </c>
      <c r="H3341" t="s">
        <v>117</v>
      </c>
      <c r="I3341" t="s">
        <v>117</v>
      </c>
      <c r="J3341" t="s">
        <v>5177</v>
      </c>
      <c r="L3341" t="s">
        <v>5178</v>
      </c>
      <c r="M3341" t="s">
        <v>5179</v>
      </c>
      <c r="N3341" t="s">
        <v>136</v>
      </c>
      <c r="O3341" t="s">
        <v>121</v>
      </c>
      <c r="P3341" s="6">
        <v>96950</v>
      </c>
      <c r="Q3341" t="s">
        <v>122</v>
      </c>
      <c r="S3341" s="8">
        <v>16702358748</v>
      </c>
      <c r="U3341" t="s">
        <v>201</v>
      </c>
      <c r="V3341">
        <v>23622</v>
      </c>
      <c r="W3341" t="s">
        <v>124</v>
      </c>
      <c r="Y3341" t="s">
        <v>202</v>
      </c>
      <c r="Z3341" t="s">
        <v>203</v>
      </c>
      <c r="AA3341" t="s">
        <v>204</v>
      </c>
      <c r="AB3341" t="s">
        <v>205</v>
      </c>
      <c r="AC3341" t="s">
        <v>5180</v>
      </c>
      <c r="AE3341" t="s">
        <v>136</v>
      </c>
      <c r="AF3341" t="s">
        <v>121</v>
      </c>
      <c r="AG3341" s="6">
        <v>96950</v>
      </c>
      <c r="AH3341" t="s">
        <v>122</v>
      </c>
      <c r="AJ3341" s="8">
        <v>16702358748</v>
      </c>
      <c r="AL3341" t="s">
        <v>206</v>
      </c>
      <c r="BE3341" t="str">
        <f>"53-3032.00"</f>
        <v>53-3032.00</v>
      </c>
      <c r="BF3341" t="s">
        <v>4159</v>
      </c>
      <c r="BG3341" t="s">
        <v>5181</v>
      </c>
      <c r="BH3341" t="s">
        <v>5182</v>
      </c>
      <c r="BI3341">
        <v>2</v>
      </c>
      <c r="BJ3341">
        <v>2</v>
      </c>
      <c r="BK3341" s="1">
        <v>45940</v>
      </c>
      <c r="BL3341" s="1">
        <v>46304</v>
      </c>
      <c r="BM3341" s="1">
        <v>45940</v>
      </c>
      <c r="BN3341" s="1">
        <v>46304</v>
      </c>
      <c r="BO3341">
        <v>35</v>
      </c>
      <c r="BP3341">
        <v>0</v>
      </c>
      <c r="BQ3341">
        <v>7</v>
      </c>
      <c r="BR3341">
        <v>7</v>
      </c>
      <c r="BS3341">
        <v>7</v>
      </c>
      <c r="BT3341">
        <v>7</v>
      </c>
      <c r="BU3341">
        <v>7</v>
      </c>
      <c r="BV3341">
        <v>0</v>
      </c>
      <c r="BW3341" t="str">
        <f>"8:00 AM"</f>
        <v>8:00 AM</v>
      </c>
      <c r="BX3341" t="str">
        <f>"4:00 PM"</f>
        <v>4:00 PM</v>
      </c>
      <c r="BY3341" t="s">
        <v>159</v>
      </c>
      <c r="BZ3341">
        <v>0</v>
      </c>
      <c r="CA3341">
        <v>12</v>
      </c>
      <c r="CB3341" t="s">
        <v>117</v>
      </c>
      <c r="CD3341" t="s">
        <v>5183</v>
      </c>
      <c r="CE3341" t="s">
        <v>1578</v>
      </c>
      <c r="CG3341" t="s">
        <v>120</v>
      </c>
      <c r="CH3341" t="s">
        <v>121</v>
      </c>
      <c r="CI3341" s="6">
        <v>96950</v>
      </c>
      <c r="CJ3341" s="10">
        <v>11.31</v>
      </c>
      <c r="CK3341" s="10">
        <v>11.31</v>
      </c>
      <c r="CL3341" s="10">
        <v>16.96</v>
      </c>
      <c r="CM3341" s="10">
        <v>16.96</v>
      </c>
      <c r="CN3341" t="s">
        <v>137</v>
      </c>
      <c r="CO3341" t="s">
        <v>164</v>
      </c>
      <c r="CP3341" t="s">
        <v>209</v>
      </c>
      <c r="CR3341" t="s">
        <v>117</v>
      </c>
      <c r="CS3341" t="s">
        <v>139</v>
      </c>
      <c r="CT3341" t="s">
        <v>140</v>
      </c>
      <c r="CU3341" t="s">
        <v>139</v>
      </c>
      <c r="CV3341" t="s">
        <v>140</v>
      </c>
      <c r="CW3341" t="s">
        <v>139</v>
      </c>
      <c r="CX3341" t="s">
        <v>140</v>
      </c>
      <c r="CY3341" t="s">
        <v>17407</v>
      </c>
      <c r="CZ3341" s="8">
        <v>16702358748</v>
      </c>
      <c r="DA3341" t="s">
        <v>206</v>
      </c>
      <c r="DB3341" t="s">
        <v>164</v>
      </c>
      <c r="DC3341" t="s">
        <v>139</v>
      </c>
      <c r="DD3341" t="s">
        <v>117</v>
      </c>
    </row>
    <row r="3342" spans="1:114" ht="15" customHeight="1" x14ac:dyDescent="0.35">
      <c r="A3342" t="s">
        <v>15173</v>
      </c>
      <c r="B3342" t="s">
        <v>144</v>
      </c>
      <c r="C3342" s="1">
        <v>45825</v>
      </c>
      <c r="D3342" s="1">
        <v>45897</v>
      </c>
      <c r="E3342" t="s">
        <v>211</v>
      </c>
      <c r="G3342" t="s">
        <v>117</v>
      </c>
      <c r="H3342" t="s">
        <v>117</v>
      </c>
      <c r="I3342" t="s">
        <v>117</v>
      </c>
      <c r="J3342" t="s">
        <v>2063</v>
      </c>
      <c r="L3342" t="s">
        <v>2064</v>
      </c>
      <c r="N3342" t="s">
        <v>120</v>
      </c>
      <c r="O3342" t="s">
        <v>121</v>
      </c>
      <c r="P3342" s="6">
        <v>96950</v>
      </c>
      <c r="Q3342" t="s">
        <v>122</v>
      </c>
      <c r="S3342" s="8">
        <v>16702356623</v>
      </c>
      <c r="U3342" t="s">
        <v>2065</v>
      </c>
      <c r="V3342">
        <v>2383</v>
      </c>
      <c r="W3342" t="s">
        <v>124</v>
      </c>
      <c r="Y3342" t="s">
        <v>916</v>
      </c>
      <c r="Z3342" t="s">
        <v>2066</v>
      </c>
      <c r="AB3342" t="s">
        <v>128</v>
      </c>
      <c r="AC3342" t="s">
        <v>2067</v>
      </c>
      <c r="AE3342" t="s">
        <v>120</v>
      </c>
      <c r="AF3342" t="s">
        <v>121</v>
      </c>
      <c r="AG3342" s="6">
        <v>96950</v>
      </c>
      <c r="AH3342" t="s">
        <v>122</v>
      </c>
      <c r="AJ3342" s="8">
        <v>16702356623</v>
      </c>
      <c r="AL3342" t="s">
        <v>2068</v>
      </c>
      <c r="BE3342" t="str">
        <f>"49-9071.00"</f>
        <v>49-9071.00</v>
      </c>
      <c r="BF3342" t="s">
        <v>156</v>
      </c>
      <c r="BG3342" t="s">
        <v>2069</v>
      </c>
      <c r="BH3342" t="s">
        <v>423</v>
      </c>
      <c r="BI3342">
        <v>1</v>
      </c>
      <c r="BJ3342">
        <v>1</v>
      </c>
      <c r="BK3342" s="1">
        <v>45931</v>
      </c>
      <c r="BL3342" s="1">
        <v>46295</v>
      </c>
      <c r="BM3342" s="1">
        <v>45931</v>
      </c>
      <c r="BN3342" s="1">
        <v>46295</v>
      </c>
      <c r="BO3342">
        <v>40</v>
      </c>
      <c r="BP3342">
        <v>0</v>
      </c>
      <c r="BQ3342">
        <v>8</v>
      </c>
      <c r="BR3342">
        <v>8</v>
      </c>
      <c r="BS3342">
        <v>8</v>
      </c>
      <c r="BT3342">
        <v>8</v>
      </c>
      <c r="BU3342">
        <v>8</v>
      </c>
      <c r="BV3342">
        <v>0</v>
      </c>
      <c r="BW3342" t="str">
        <f>"8:00 AM"</f>
        <v>8:00 AM</v>
      </c>
      <c r="BX3342" t="str">
        <f>"5:00 PM"</f>
        <v>5:00 PM</v>
      </c>
      <c r="BY3342" t="s">
        <v>133</v>
      </c>
      <c r="BZ3342">
        <v>0</v>
      </c>
      <c r="CA3342">
        <v>12</v>
      </c>
      <c r="CB3342" t="s">
        <v>117</v>
      </c>
      <c r="CD3342" t="s">
        <v>2070</v>
      </c>
      <c r="CE3342" t="s">
        <v>2067</v>
      </c>
      <c r="CG3342" t="s">
        <v>120</v>
      </c>
      <c r="CH3342" t="s">
        <v>121</v>
      </c>
      <c r="CI3342" s="6">
        <v>96950</v>
      </c>
      <c r="CJ3342" s="10">
        <v>9.75</v>
      </c>
      <c r="CK3342" s="10">
        <v>10</v>
      </c>
      <c r="CL3342" s="10">
        <v>14.63</v>
      </c>
      <c r="CM3342" s="10">
        <v>15</v>
      </c>
      <c r="CN3342" t="s">
        <v>137</v>
      </c>
      <c r="CP3342" t="s">
        <v>138</v>
      </c>
      <c r="CR3342" t="s">
        <v>117</v>
      </c>
      <c r="CS3342" t="s">
        <v>139</v>
      </c>
      <c r="CT3342" t="s">
        <v>140</v>
      </c>
      <c r="CU3342" t="s">
        <v>139</v>
      </c>
      <c r="CV3342" t="s">
        <v>140</v>
      </c>
      <c r="CW3342" t="s">
        <v>139</v>
      </c>
      <c r="CX3342" t="s">
        <v>140</v>
      </c>
      <c r="CY3342" s="2" t="s">
        <v>15174</v>
      </c>
      <c r="CZ3342" s="8">
        <v>16707897385</v>
      </c>
      <c r="DA3342" t="s">
        <v>2072</v>
      </c>
      <c r="DB3342" t="s">
        <v>140</v>
      </c>
      <c r="DC3342" t="s">
        <v>139</v>
      </c>
      <c r="DD3342" t="s">
        <v>117</v>
      </c>
    </row>
    <row r="3343" spans="1:114" ht="15" customHeight="1" x14ac:dyDescent="0.35">
      <c r="A3343" t="s">
        <v>8751</v>
      </c>
      <c r="B3343" t="s">
        <v>115</v>
      </c>
      <c r="C3343" s="1">
        <v>45827</v>
      </c>
      <c r="D3343" s="1">
        <v>45897</v>
      </c>
      <c r="E3343" t="s">
        <v>211</v>
      </c>
      <c r="G3343" t="s">
        <v>139</v>
      </c>
      <c r="H3343" t="s">
        <v>117</v>
      </c>
      <c r="I3343" t="s">
        <v>117</v>
      </c>
      <c r="J3343" t="s">
        <v>2224</v>
      </c>
      <c r="K3343" t="s">
        <v>2225</v>
      </c>
      <c r="L3343" t="s">
        <v>2226</v>
      </c>
      <c r="M3343" t="s">
        <v>2227</v>
      </c>
      <c r="N3343" t="s">
        <v>120</v>
      </c>
      <c r="O3343" t="s">
        <v>121</v>
      </c>
      <c r="P3343" s="6">
        <v>96950</v>
      </c>
      <c r="Q3343" t="s">
        <v>122</v>
      </c>
      <c r="S3343" s="8">
        <v>16702359981</v>
      </c>
      <c r="T3343">
        <v>0</v>
      </c>
      <c r="U3343" t="s">
        <v>2228</v>
      </c>
      <c r="V3343">
        <v>541611</v>
      </c>
      <c r="W3343" t="s">
        <v>124</v>
      </c>
      <c r="Y3343" t="s">
        <v>2229</v>
      </c>
      <c r="Z3343" t="s">
        <v>2230</v>
      </c>
      <c r="AB3343" t="s">
        <v>128</v>
      </c>
      <c r="AC3343" t="s">
        <v>2226</v>
      </c>
      <c r="AD3343" t="s">
        <v>2227</v>
      </c>
      <c r="AE3343" t="s">
        <v>120</v>
      </c>
      <c r="AF3343" t="s">
        <v>121</v>
      </c>
      <c r="AG3343" s="6">
        <v>96950</v>
      </c>
      <c r="AH3343" t="s">
        <v>122</v>
      </c>
      <c r="AJ3343" s="8">
        <v>16702359981</v>
      </c>
      <c r="AK3343">
        <v>0</v>
      </c>
      <c r="AL3343" t="s">
        <v>2242</v>
      </c>
      <c r="BE3343" t="str">
        <f>"13-2011.00"</f>
        <v>13-2011.00</v>
      </c>
      <c r="BF3343" t="s">
        <v>934</v>
      </c>
      <c r="BG3343" t="s">
        <v>2232</v>
      </c>
      <c r="BH3343" t="s">
        <v>2233</v>
      </c>
      <c r="BI3343">
        <v>1</v>
      </c>
      <c r="BK3343" s="1">
        <v>45916</v>
      </c>
      <c r="BL3343" s="1">
        <v>46980</v>
      </c>
      <c r="BO3343">
        <v>35</v>
      </c>
      <c r="BP3343">
        <v>0</v>
      </c>
      <c r="BQ3343">
        <v>7</v>
      </c>
      <c r="BR3343">
        <v>7</v>
      </c>
      <c r="BS3343">
        <v>7</v>
      </c>
      <c r="BT3343">
        <v>7</v>
      </c>
      <c r="BU3343">
        <v>7</v>
      </c>
      <c r="BV3343">
        <v>0</v>
      </c>
      <c r="BW3343" t="str">
        <f>"11:00 AM"</f>
        <v>11:00 AM</v>
      </c>
      <c r="BX3343" t="str">
        <f>"6:00 PM"</f>
        <v>6:00 PM</v>
      </c>
      <c r="BY3343" t="s">
        <v>159</v>
      </c>
      <c r="BZ3343">
        <v>0</v>
      </c>
      <c r="CA3343">
        <v>36</v>
      </c>
      <c r="CB3343" t="s">
        <v>117</v>
      </c>
      <c r="CD3343" t="s">
        <v>8752</v>
      </c>
      <c r="CE3343" t="s">
        <v>2226</v>
      </c>
      <c r="CF3343" t="s">
        <v>2227</v>
      </c>
      <c r="CG3343" t="s">
        <v>120</v>
      </c>
      <c r="CH3343" t="s">
        <v>121</v>
      </c>
      <c r="CI3343" s="6">
        <v>96950</v>
      </c>
      <c r="CJ3343" s="10">
        <v>17.48</v>
      </c>
      <c r="CK3343" s="10">
        <v>17.48</v>
      </c>
      <c r="CL3343" s="10">
        <v>26.22</v>
      </c>
      <c r="CM3343" s="10">
        <v>26.22</v>
      </c>
      <c r="CN3343" t="s">
        <v>137</v>
      </c>
      <c r="CO3343" t="s">
        <v>8753</v>
      </c>
      <c r="CP3343" t="s">
        <v>138</v>
      </c>
      <c r="CR3343" t="s">
        <v>117</v>
      </c>
      <c r="CS3343" t="s">
        <v>139</v>
      </c>
      <c r="CT3343" t="s">
        <v>139</v>
      </c>
      <c r="CU3343" t="s">
        <v>139</v>
      </c>
      <c r="CV3343" t="s">
        <v>140</v>
      </c>
      <c r="CW3343" t="s">
        <v>139</v>
      </c>
      <c r="CX3343" t="s">
        <v>139</v>
      </c>
      <c r="CY3343" t="s">
        <v>8754</v>
      </c>
      <c r="CZ3343" s="8">
        <v>16702359981</v>
      </c>
      <c r="DA3343" t="s">
        <v>2242</v>
      </c>
      <c r="DB3343" t="s">
        <v>411</v>
      </c>
      <c r="DC3343" t="s">
        <v>139</v>
      </c>
      <c r="DD3343" t="s">
        <v>117</v>
      </c>
      <c r="DE3343" t="s">
        <v>1561</v>
      </c>
      <c r="DF3343" t="s">
        <v>8755</v>
      </c>
      <c r="DH3343" t="s">
        <v>8756</v>
      </c>
      <c r="DI3343" t="s">
        <v>8757</v>
      </c>
      <c r="DJ3343" t="s">
        <v>2242</v>
      </c>
    </row>
    <row r="3344" spans="1:114" ht="15" customHeight="1" x14ac:dyDescent="0.35">
      <c r="A3344" t="s">
        <v>13683</v>
      </c>
      <c r="B3344" t="s">
        <v>144</v>
      </c>
      <c r="C3344" s="1">
        <v>45844</v>
      </c>
      <c r="D3344" s="1">
        <v>45897</v>
      </c>
      <c r="E3344" t="s">
        <v>116</v>
      </c>
      <c r="F3344" s="1">
        <v>45929</v>
      </c>
      <c r="G3344" t="s">
        <v>117</v>
      </c>
      <c r="H3344" t="s">
        <v>117</v>
      </c>
      <c r="I3344" t="s">
        <v>117</v>
      </c>
      <c r="J3344" t="s">
        <v>13684</v>
      </c>
      <c r="K3344" t="s">
        <v>13685</v>
      </c>
      <c r="L3344" t="s">
        <v>13686</v>
      </c>
      <c r="N3344" t="s">
        <v>120</v>
      </c>
      <c r="O3344" t="s">
        <v>121</v>
      </c>
      <c r="P3344" s="6">
        <v>96950</v>
      </c>
      <c r="Q3344" t="s">
        <v>122</v>
      </c>
      <c r="S3344" s="8">
        <v>16702882128</v>
      </c>
      <c r="U3344" t="s">
        <v>13687</v>
      </c>
      <c r="V3344">
        <v>53111</v>
      </c>
      <c r="W3344" t="s">
        <v>124</v>
      </c>
      <c r="Y3344" t="s">
        <v>13688</v>
      </c>
      <c r="Z3344" t="s">
        <v>13689</v>
      </c>
      <c r="AB3344" t="s">
        <v>420</v>
      </c>
      <c r="AC3344" t="s">
        <v>13686</v>
      </c>
      <c r="AE3344" t="s">
        <v>120</v>
      </c>
      <c r="AF3344" t="s">
        <v>121</v>
      </c>
      <c r="AG3344" s="6">
        <v>96950</v>
      </c>
      <c r="AH3344" t="s">
        <v>122</v>
      </c>
      <c r="AJ3344" s="8">
        <v>16702882128</v>
      </c>
      <c r="AL3344" t="s">
        <v>13690</v>
      </c>
      <c r="BE3344" t="str">
        <f>"49-9071.00"</f>
        <v>49-9071.00</v>
      </c>
      <c r="BF3344" t="s">
        <v>156</v>
      </c>
      <c r="BG3344" t="s">
        <v>13691</v>
      </c>
      <c r="BH3344" t="s">
        <v>8090</v>
      </c>
      <c r="BI3344">
        <v>1</v>
      </c>
      <c r="BJ3344">
        <v>1</v>
      </c>
      <c r="BK3344" s="1">
        <v>45931</v>
      </c>
      <c r="BL3344" s="1">
        <v>46295</v>
      </c>
      <c r="BM3344" s="1">
        <v>45931</v>
      </c>
      <c r="BN3344" s="1">
        <v>46295</v>
      </c>
      <c r="BO3344">
        <v>35</v>
      </c>
      <c r="BP3344">
        <v>0</v>
      </c>
      <c r="BQ3344">
        <v>7</v>
      </c>
      <c r="BR3344">
        <v>7</v>
      </c>
      <c r="BS3344">
        <v>7</v>
      </c>
      <c r="BT3344">
        <v>7</v>
      </c>
      <c r="BU3344">
        <v>7</v>
      </c>
      <c r="BV3344">
        <v>0</v>
      </c>
      <c r="BW3344" t="str">
        <f>"9:00 AM"</f>
        <v>9:00 AM</v>
      </c>
      <c r="BX3344" t="str">
        <f>"5:00 PM"</f>
        <v>5:00 PM</v>
      </c>
      <c r="BY3344" t="s">
        <v>159</v>
      </c>
      <c r="BZ3344">
        <v>0</v>
      </c>
      <c r="CA3344">
        <v>6</v>
      </c>
      <c r="CB3344" t="s">
        <v>117</v>
      </c>
      <c r="CD3344" t="s">
        <v>5055</v>
      </c>
      <c r="CE3344" t="s">
        <v>13686</v>
      </c>
      <c r="CG3344" t="s">
        <v>120</v>
      </c>
      <c r="CH3344" t="s">
        <v>121</v>
      </c>
      <c r="CI3344" s="6">
        <v>96950</v>
      </c>
      <c r="CJ3344" s="10">
        <v>9.75</v>
      </c>
      <c r="CK3344" s="10">
        <v>9.75</v>
      </c>
      <c r="CL3344" s="10">
        <v>14.63</v>
      </c>
      <c r="CM3344" s="10">
        <v>14.63</v>
      </c>
      <c r="CN3344" t="s">
        <v>137</v>
      </c>
      <c r="CP3344" t="s">
        <v>138</v>
      </c>
      <c r="CR3344" t="s">
        <v>117</v>
      </c>
      <c r="CS3344" t="s">
        <v>139</v>
      </c>
      <c r="CT3344" t="s">
        <v>140</v>
      </c>
      <c r="CU3344" t="s">
        <v>139</v>
      </c>
      <c r="CV3344" t="s">
        <v>140</v>
      </c>
      <c r="CW3344" t="s">
        <v>139</v>
      </c>
      <c r="CX3344" t="s">
        <v>140</v>
      </c>
      <c r="CY3344" t="s">
        <v>2824</v>
      </c>
      <c r="CZ3344" s="8">
        <v>16702882128</v>
      </c>
      <c r="DA3344" t="s">
        <v>13690</v>
      </c>
      <c r="DB3344" t="s">
        <v>140</v>
      </c>
      <c r="DC3344" t="s">
        <v>139</v>
      </c>
      <c r="DD3344" t="s">
        <v>117</v>
      </c>
      <c r="DE3344" t="s">
        <v>13688</v>
      </c>
      <c r="DF3344" t="s">
        <v>13689</v>
      </c>
      <c r="DH3344" t="s">
        <v>13687</v>
      </c>
      <c r="DI3344" t="s">
        <v>13684</v>
      </c>
      <c r="DJ3344" t="s">
        <v>13690</v>
      </c>
    </row>
    <row r="3345" spans="1:114" ht="15" customHeight="1" x14ac:dyDescent="0.35">
      <c r="A3345" t="s">
        <v>13657</v>
      </c>
      <c r="B3345" t="s">
        <v>144</v>
      </c>
      <c r="C3345" s="1">
        <v>45844</v>
      </c>
      <c r="D3345" s="1">
        <v>45897</v>
      </c>
      <c r="E3345" t="s">
        <v>211</v>
      </c>
      <c r="G3345" t="s">
        <v>117</v>
      </c>
      <c r="H3345" t="s">
        <v>117</v>
      </c>
      <c r="I3345" t="s">
        <v>117</v>
      </c>
      <c r="J3345" t="s">
        <v>13658</v>
      </c>
      <c r="L3345" t="s">
        <v>13659</v>
      </c>
      <c r="M3345" t="s">
        <v>13660</v>
      </c>
      <c r="N3345" t="s">
        <v>136</v>
      </c>
      <c r="O3345" t="s">
        <v>121</v>
      </c>
      <c r="P3345" s="6">
        <v>96950</v>
      </c>
      <c r="Q3345" t="s">
        <v>122</v>
      </c>
      <c r="S3345" s="8">
        <v>16702341667</v>
      </c>
      <c r="U3345" t="s">
        <v>1700</v>
      </c>
      <c r="V3345">
        <v>561520</v>
      </c>
      <c r="W3345" t="s">
        <v>124</v>
      </c>
      <c r="Y3345" t="s">
        <v>6074</v>
      </c>
      <c r="Z3345" t="s">
        <v>13661</v>
      </c>
      <c r="AA3345" t="s">
        <v>2519</v>
      </c>
      <c r="AB3345" t="s">
        <v>997</v>
      </c>
      <c r="AC3345" t="s">
        <v>13660</v>
      </c>
      <c r="AE3345" t="s">
        <v>136</v>
      </c>
      <c r="AF3345" t="s">
        <v>121</v>
      </c>
      <c r="AG3345" s="6">
        <v>96950</v>
      </c>
      <c r="AH3345" t="s">
        <v>122</v>
      </c>
      <c r="AJ3345" s="8">
        <v>16702341667</v>
      </c>
      <c r="AL3345" t="s">
        <v>1705</v>
      </c>
      <c r="BE3345" t="str">
        <f>"39-7011.00"</f>
        <v>39-7011.00</v>
      </c>
      <c r="BF3345" t="s">
        <v>1985</v>
      </c>
      <c r="BG3345" t="s">
        <v>13662</v>
      </c>
      <c r="BH3345" t="s">
        <v>3349</v>
      </c>
      <c r="BI3345">
        <v>1</v>
      </c>
      <c r="BJ3345">
        <v>1</v>
      </c>
      <c r="BK3345" s="1">
        <v>45962</v>
      </c>
      <c r="BL3345" s="1">
        <v>46326</v>
      </c>
      <c r="BM3345" s="1">
        <v>45962</v>
      </c>
      <c r="BN3345" s="1">
        <v>46326</v>
      </c>
      <c r="BO3345">
        <v>40</v>
      </c>
      <c r="BP3345">
        <v>7</v>
      </c>
      <c r="BQ3345">
        <v>5</v>
      </c>
      <c r="BR3345">
        <v>5</v>
      </c>
      <c r="BS3345">
        <v>5</v>
      </c>
      <c r="BT3345">
        <v>5</v>
      </c>
      <c r="BU3345">
        <v>6</v>
      </c>
      <c r="BV3345">
        <v>7</v>
      </c>
      <c r="BW3345" t="str">
        <f>"12:00 AM"</f>
        <v>12:00 AM</v>
      </c>
      <c r="BX3345" t="str">
        <f>"6:00 PM"</f>
        <v>6:00 PM</v>
      </c>
      <c r="BY3345" t="s">
        <v>159</v>
      </c>
      <c r="BZ3345">
        <v>0</v>
      </c>
      <c r="CA3345">
        <v>24</v>
      </c>
      <c r="CB3345" t="s">
        <v>117</v>
      </c>
      <c r="CD3345" s="2" t="s">
        <v>13663</v>
      </c>
      <c r="CE3345" t="s">
        <v>13659</v>
      </c>
      <c r="CF3345" t="s">
        <v>13660</v>
      </c>
      <c r="CG3345" t="s">
        <v>136</v>
      </c>
      <c r="CH3345" t="s">
        <v>121</v>
      </c>
      <c r="CI3345" s="6">
        <v>96950</v>
      </c>
      <c r="CJ3345" s="10">
        <v>10.43</v>
      </c>
      <c r="CK3345" s="10">
        <v>10.43</v>
      </c>
      <c r="CL3345" s="10">
        <v>15.64</v>
      </c>
      <c r="CM3345" s="10">
        <v>15.64</v>
      </c>
      <c r="CN3345" t="s">
        <v>137</v>
      </c>
      <c r="CP3345" t="s">
        <v>138</v>
      </c>
      <c r="CR3345" t="s">
        <v>117</v>
      </c>
      <c r="CS3345" t="s">
        <v>139</v>
      </c>
      <c r="CT3345" t="s">
        <v>140</v>
      </c>
      <c r="CU3345" t="s">
        <v>139</v>
      </c>
      <c r="CV3345" t="s">
        <v>140</v>
      </c>
      <c r="CW3345" t="s">
        <v>139</v>
      </c>
      <c r="CX3345" t="s">
        <v>140</v>
      </c>
      <c r="CY3345" s="2" t="s">
        <v>5400</v>
      </c>
      <c r="CZ3345" s="8">
        <v>16702341667</v>
      </c>
      <c r="DA3345" t="s">
        <v>1705</v>
      </c>
      <c r="DB3345" t="s">
        <v>140</v>
      </c>
      <c r="DC3345" t="s">
        <v>139</v>
      </c>
      <c r="DD3345" t="s">
        <v>117</v>
      </c>
    </row>
    <row r="3346" spans="1:114" ht="15" customHeight="1" x14ac:dyDescent="0.35">
      <c r="A3346" t="s">
        <v>15142</v>
      </c>
      <c r="B3346" t="s">
        <v>144</v>
      </c>
      <c r="C3346" s="1">
        <v>45844</v>
      </c>
      <c r="D3346" s="1">
        <v>45897</v>
      </c>
      <c r="E3346" t="s">
        <v>211</v>
      </c>
      <c r="G3346" t="s">
        <v>117</v>
      </c>
      <c r="H3346" t="s">
        <v>117</v>
      </c>
      <c r="I3346" t="s">
        <v>117</v>
      </c>
      <c r="J3346" t="s">
        <v>13658</v>
      </c>
      <c r="L3346" t="s">
        <v>13659</v>
      </c>
      <c r="M3346" t="s">
        <v>13660</v>
      </c>
      <c r="N3346" t="s">
        <v>136</v>
      </c>
      <c r="O3346" t="s">
        <v>121</v>
      </c>
      <c r="P3346" s="6">
        <v>96950</v>
      </c>
      <c r="Q3346" t="s">
        <v>122</v>
      </c>
      <c r="S3346" s="8">
        <v>16702341667</v>
      </c>
      <c r="U3346" t="s">
        <v>1700</v>
      </c>
      <c r="V3346">
        <v>561520</v>
      </c>
      <c r="W3346" t="s">
        <v>124</v>
      </c>
      <c r="Y3346" t="s">
        <v>6074</v>
      </c>
      <c r="Z3346" t="s">
        <v>13661</v>
      </c>
      <c r="AA3346" t="s">
        <v>2519</v>
      </c>
      <c r="AB3346" t="s">
        <v>997</v>
      </c>
      <c r="AC3346" t="s">
        <v>13660</v>
      </c>
      <c r="AE3346" t="s">
        <v>136</v>
      </c>
      <c r="AF3346" t="s">
        <v>121</v>
      </c>
      <c r="AG3346" s="6">
        <v>96950</v>
      </c>
      <c r="AH3346" t="s">
        <v>122</v>
      </c>
      <c r="AJ3346" s="8">
        <v>16702341667</v>
      </c>
      <c r="AL3346" t="s">
        <v>1705</v>
      </c>
      <c r="BE3346" t="str">
        <f>"39-7011.00"</f>
        <v>39-7011.00</v>
      </c>
      <c r="BF3346" t="s">
        <v>1985</v>
      </c>
      <c r="BG3346" t="s">
        <v>13662</v>
      </c>
      <c r="BH3346" t="s">
        <v>3349</v>
      </c>
      <c r="BI3346">
        <v>1</v>
      </c>
      <c r="BJ3346">
        <v>1</v>
      </c>
      <c r="BK3346" s="1">
        <v>45904</v>
      </c>
      <c r="BL3346" s="1">
        <v>46268</v>
      </c>
      <c r="BM3346" s="1">
        <v>45904</v>
      </c>
      <c r="BN3346" s="1">
        <v>46268</v>
      </c>
      <c r="BO3346">
        <v>40</v>
      </c>
      <c r="BP3346">
        <v>7</v>
      </c>
      <c r="BQ3346">
        <v>5</v>
      </c>
      <c r="BR3346">
        <v>5</v>
      </c>
      <c r="BS3346">
        <v>5</v>
      </c>
      <c r="BT3346">
        <v>5</v>
      </c>
      <c r="BU3346">
        <v>6</v>
      </c>
      <c r="BV3346">
        <v>7</v>
      </c>
      <c r="BW3346" t="str">
        <f>"12:00 AM"</f>
        <v>12:00 AM</v>
      </c>
      <c r="BX3346" t="str">
        <f>"6:00 PM"</f>
        <v>6:00 PM</v>
      </c>
      <c r="BY3346" t="s">
        <v>159</v>
      </c>
      <c r="BZ3346">
        <v>0</v>
      </c>
      <c r="CA3346">
        <v>24</v>
      </c>
      <c r="CB3346" t="s">
        <v>117</v>
      </c>
      <c r="CD3346" s="2" t="s">
        <v>13663</v>
      </c>
      <c r="CE3346" t="s">
        <v>13659</v>
      </c>
      <c r="CF3346" t="s">
        <v>13660</v>
      </c>
      <c r="CG3346" t="s">
        <v>136</v>
      </c>
      <c r="CH3346" t="s">
        <v>121</v>
      </c>
      <c r="CI3346" s="6">
        <v>96950</v>
      </c>
      <c r="CJ3346" s="10">
        <v>10.43</v>
      </c>
      <c r="CK3346" s="10">
        <v>10.43</v>
      </c>
      <c r="CL3346" s="10">
        <v>15.64</v>
      </c>
      <c r="CM3346" s="10">
        <v>15.64</v>
      </c>
      <c r="CN3346" t="s">
        <v>137</v>
      </c>
      <c r="CP3346" t="s">
        <v>138</v>
      </c>
      <c r="CR3346" t="s">
        <v>117</v>
      </c>
      <c r="CS3346" t="s">
        <v>139</v>
      </c>
      <c r="CT3346" t="s">
        <v>140</v>
      </c>
      <c r="CU3346" t="s">
        <v>139</v>
      </c>
      <c r="CV3346" t="s">
        <v>140</v>
      </c>
      <c r="CW3346" t="s">
        <v>139</v>
      </c>
      <c r="CX3346" t="s">
        <v>140</v>
      </c>
      <c r="CY3346" t="s">
        <v>5722</v>
      </c>
      <c r="CZ3346" s="8">
        <v>16702341667</v>
      </c>
      <c r="DA3346" t="s">
        <v>1705</v>
      </c>
      <c r="DB3346" t="s">
        <v>140</v>
      </c>
      <c r="DC3346" t="s">
        <v>139</v>
      </c>
      <c r="DD3346" t="s">
        <v>117</v>
      </c>
    </row>
    <row r="3347" spans="1:114" ht="15" customHeight="1" x14ac:dyDescent="0.35">
      <c r="A3347" t="s">
        <v>15115</v>
      </c>
      <c r="B3347" t="s">
        <v>166</v>
      </c>
      <c r="C3347" s="1">
        <v>45862</v>
      </c>
      <c r="D3347" s="1">
        <v>45897</v>
      </c>
      <c r="E3347" t="s">
        <v>211</v>
      </c>
      <c r="F3347" s="1">
        <v>45929</v>
      </c>
      <c r="G3347" t="s">
        <v>117</v>
      </c>
      <c r="H3347" t="s">
        <v>117</v>
      </c>
      <c r="I3347" t="s">
        <v>117</v>
      </c>
      <c r="J3347" t="s">
        <v>1005</v>
      </c>
      <c r="K3347" t="s">
        <v>1006</v>
      </c>
      <c r="L3347" t="s">
        <v>1007</v>
      </c>
      <c r="M3347" t="s">
        <v>1008</v>
      </c>
      <c r="N3347" t="s">
        <v>496</v>
      </c>
      <c r="O3347" t="s">
        <v>121</v>
      </c>
      <c r="P3347" s="6">
        <v>96950</v>
      </c>
      <c r="Q3347" t="s">
        <v>122</v>
      </c>
      <c r="S3347" s="8">
        <v>16702346666</v>
      </c>
      <c r="U3347" t="s">
        <v>1009</v>
      </c>
      <c r="V3347">
        <v>115115</v>
      </c>
      <c r="W3347" t="s">
        <v>124</v>
      </c>
      <c r="Y3347" t="s">
        <v>1010</v>
      </c>
      <c r="Z3347" t="s">
        <v>1011</v>
      </c>
      <c r="AA3347" t="s">
        <v>1012</v>
      </c>
      <c r="AB3347" t="s">
        <v>128</v>
      </c>
      <c r="AC3347" t="s">
        <v>1008</v>
      </c>
      <c r="AE3347" t="s">
        <v>496</v>
      </c>
      <c r="AF3347" t="s">
        <v>121</v>
      </c>
      <c r="AG3347" s="6">
        <v>96950</v>
      </c>
      <c r="AH3347" t="s">
        <v>122</v>
      </c>
      <c r="AJ3347" s="8">
        <v>16702346666</v>
      </c>
      <c r="AL3347" t="s">
        <v>1013</v>
      </c>
      <c r="BE3347" t="str">
        <f>"45-2092.00"</f>
        <v>45-2092.00</v>
      </c>
      <c r="BF3347" t="s">
        <v>1014</v>
      </c>
      <c r="BG3347" t="s">
        <v>1015</v>
      </c>
      <c r="BH3347" t="s">
        <v>1016</v>
      </c>
      <c r="BI3347">
        <v>3</v>
      </c>
      <c r="BK3347" s="1">
        <v>45930</v>
      </c>
      <c r="BL3347" s="1">
        <v>46296</v>
      </c>
      <c r="BO3347">
        <v>35</v>
      </c>
      <c r="BP3347">
        <v>0</v>
      </c>
      <c r="BQ3347">
        <v>7</v>
      </c>
      <c r="BR3347">
        <v>7</v>
      </c>
      <c r="BS3347">
        <v>7</v>
      </c>
      <c r="BT3347">
        <v>7</v>
      </c>
      <c r="BU3347">
        <v>7</v>
      </c>
      <c r="BV3347">
        <v>0</v>
      </c>
      <c r="BW3347" t="str">
        <f>"9:00 AM"</f>
        <v>9:00 AM</v>
      </c>
      <c r="BX3347" t="str">
        <f>"5:00 PM"</f>
        <v>5:00 PM</v>
      </c>
      <c r="BY3347" t="s">
        <v>133</v>
      </c>
      <c r="BZ3347">
        <v>0</v>
      </c>
      <c r="CA3347">
        <v>3</v>
      </c>
      <c r="CB3347" t="s">
        <v>117</v>
      </c>
      <c r="CD3347" t="s">
        <v>1017</v>
      </c>
      <c r="CE3347" t="s">
        <v>1007</v>
      </c>
      <c r="CF3347" t="s">
        <v>1018</v>
      </c>
      <c r="CG3347" t="s">
        <v>496</v>
      </c>
      <c r="CH3347" t="s">
        <v>121</v>
      </c>
      <c r="CI3347" s="6">
        <v>96950</v>
      </c>
      <c r="CJ3347" s="10">
        <v>11.83</v>
      </c>
      <c r="CK3347" s="10">
        <v>11.83</v>
      </c>
      <c r="CL3347" s="10">
        <v>17.75</v>
      </c>
      <c r="CM3347" s="10">
        <v>17.75</v>
      </c>
      <c r="CN3347" t="s">
        <v>137</v>
      </c>
      <c r="CP3347" t="s">
        <v>138</v>
      </c>
      <c r="CR3347" t="s">
        <v>117</v>
      </c>
      <c r="CS3347" t="s">
        <v>139</v>
      </c>
      <c r="CT3347" t="s">
        <v>140</v>
      </c>
      <c r="CU3347" t="s">
        <v>139</v>
      </c>
      <c r="CV3347" t="s">
        <v>140</v>
      </c>
      <c r="CW3347" t="s">
        <v>139</v>
      </c>
      <c r="CX3347" t="s">
        <v>140</v>
      </c>
      <c r="CY3347" t="s">
        <v>1019</v>
      </c>
      <c r="CZ3347" s="8">
        <v>16702346666</v>
      </c>
      <c r="DA3347" t="s">
        <v>1013</v>
      </c>
      <c r="DB3347" t="s">
        <v>140</v>
      </c>
      <c r="DC3347" t="s">
        <v>139</v>
      </c>
      <c r="DD3347" t="s">
        <v>117</v>
      </c>
      <c r="DE3347" t="s">
        <v>1010</v>
      </c>
      <c r="DF3347" t="s">
        <v>1011</v>
      </c>
      <c r="DH3347" t="s">
        <v>1009</v>
      </c>
      <c r="DI3347" t="s">
        <v>1005</v>
      </c>
      <c r="DJ3347" t="s">
        <v>7498</v>
      </c>
    </row>
    <row r="3348" spans="1:114" ht="15" customHeight="1" x14ac:dyDescent="0.35">
      <c r="A3348" t="s">
        <v>7871</v>
      </c>
      <c r="B3348" t="s">
        <v>166</v>
      </c>
      <c r="C3348" s="1">
        <v>45862</v>
      </c>
      <c r="D3348" s="1">
        <v>45897</v>
      </c>
      <c r="E3348" t="s">
        <v>211</v>
      </c>
      <c r="G3348" t="s">
        <v>117</v>
      </c>
      <c r="H3348" t="s">
        <v>117</v>
      </c>
      <c r="I3348" t="s">
        <v>117</v>
      </c>
      <c r="J3348" t="s">
        <v>1005</v>
      </c>
      <c r="K3348" t="s">
        <v>7495</v>
      </c>
      <c r="L3348" t="s">
        <v>1007</v>
      </c>
      <c r="M3348" t="s">
        <v>7823</v>
      </c>
      <c r="N3348" t="s">
        <v>120</v>
      </c>
      <c r="O3348" t="s">
        <v>121</v>
      </c>
      <c r="P3348" s="6">
        <v>96950</v>
      </c>
      <c r="Q3348" t="s">
        <v>122</v>
      </c>
      <c r="S3348" s="8">
        <v>16702346666</v>
      </c>
      <c r="U3348" t="s">
        <v>1009</v>
      </c>
      <c r="V3348">
        <v>812310</v>
      </c>
      <c r="W3348" t="s">
        <v>124</v>
      </c>
      <c r="Y3348" t="s">
        <v>1010</v>
      </c>
      <c r="Z3348" t="s">
        <v>1011</v>
      </c>
      <c r="AA3348" t="s">
        <v>1012</v>
      </c>
      <c r="AB3348" t="s">
        <v>128</v>
      </c>
      <c r="AC3348" t="s">
        <v>1007</v>
      </c>
      <c r="AD3348" t="s">
        <v>1008</v>
      </c>
      <c r="AE3348" t="s">
        <v>136</v>
      </c>
      <c r="AF3348" t="s">
        <v>121</v>
      </c>
      <c r="AG3348" s="6">
        <v>96950</v>
      </c>
      <c r="AH3348" t="s">
        <v>122</v>
      </c>
      <c r="AJ3348" s="8">
        <v>16702346666</v>
      </c>
      <c r="AL3348" t="s">
        <v>1013</v>
      </c>
      <c r="BE3348" t="str">
        <f>"49-9071.00"</f>
        <v>49-9071.00</v>
      </c>
      <c r="BF3348" t="s">
        <v>156</v>
      </c>
      <c r="BG3348" t="s">
        <v>7824</v>
      </c>
      <c r="BH3348" t="s">
        <v>2639</v>
      </c>
      <c r="BI3348">
        <v>3</v>
      </c>
      <c r="BK3348" s="1">
        <v>45931</v>
      </c>
      <c r="BL3348" s="1">
        <v>46295</v>
      </c>
      <c r="BO3348">
        <v>35</v>
      </c>
      <c r="BP3348">
        <v>0</v>
      </c>
      <c r="BQ3348">
        <v>7</v>
      </c>
      <c r="BR3348">
        <v>7</v>
      </c>
      <c r="BS3348">
        <v>7</v>
      </c>
      <c r="BT3348">
        <v>7</v>
      </c>
      <c r="BU3348">
        <v>7</v>
      </c>
      <c r="BV3348">
        <v>0</v>
      </c>
      <c r="BW3348" t="str">
        <f>"9:00 AM"</f>
        <v>9:00 AM</v>
      </c>
      <c r="BX3348" t="str">
        <f>"5:00 PM"</f>
        <v>5:00 PM</v>
      </c>
      <c r="BY3348" t="s">
        <v>159</v>
      </c>
      <c r="BZ3348">
        <v>0</v>
      </c>
      <c r="CA3348">
        <v>24</v>
      </c>
      <c r="CB3348" t="s">
        <v>117</v>
      </c>
      <c r="CD3348" s="2" t="s">
        <v>7825</v>
      </c>
      <c r="CE3348" t="s">
        <v>1007</v>
      </c>
      <c r="CF3348" t="s">
        <v>1008</v>
      </c>
      <c r="CG3348" t="s">
        <v>120</v>
      </c>
      <c r="CH3348" t="s">
        <v>121</v>
      </c>
      <c r="CI3348" s="6">
        <v>96950</v>
      </c>
      <c r="CJ3348" s="10">
        <v>9.98</v>
      </c>
      <c r="CK3348" s="10">
        <v>9.98</v>
      </c>
      <c r="CL3348" s="10">
        <v>14.79</v>
      </c>
      <c r="CM3348" s="10">
        <v>14.97</v>
      </c>
      <c r="CN3348" t="s">
        <v>137</v>
      </c>
      <c r="CP3348" t="s">
        <v>138</v>
      </c>
      <c r="CR3348" t="s">
        <v>117</v>
      </c>
      <c r="CS3348" t="s">
        <v>139</v>
      </c>
      <c r="CT3348" t="s">
        <v>140</v>
      </c>
      <c r="CU3348" t="s">
        <v>139</v>
      </c>
      <c r="CV3348" t="s">
        <v>140</v>
      </c>
      <c r="CW3348" t="s">
        <v>139</v>
      </c>
      <c r="CX3348" t="s">
        <v>140</v>
      </c>
      <c r="CY3348" t="s">
        <v>1019</v>
      </c>
      <c r="CZ3348" s="8">
        <v>16702346666</v>
      </c>
      <c r="DA3348" t="s">
        <v>1013</v>
      </c>
      <c r="DB3348" t="s">
        <v>140</v>
      </c>
      <c r="DC3348" t="s">
        <v>139</v>
      </c>
      <c r="DD3348" t="s">
        <v>117</v>
      </c>
      <c r="DE3348" t="s">
        <v>1010</v>
      </c>
      <c r="DF3348" t="s">
        <v>1011</v>
      </c>
      <c r="DH3348" t="s">
        <v>1009</v>
      </c>
      <c r="DI3348" t="s">
        <v>1005</v>
      </c>
      <c r="DJ3348" t="s">
        <v>7498</v>
      </c>
    </row>
    <row r="3349" spans="1:114" ht="15" customHeight="1" x14ac:dyDescent="0.35">
      <c r="A3349" t="s">
        <v>1004</v>
      </c>
      <c r="B3349" t="s">
        <v>166</v>
      </c>
      <c r="C3349" s="1">
        <v>45862</v>
      </c>
      <c r="D3349" s="1">
        <v>45897</v>
      </c>
      <c r="E3349" t="s">
        <v>211</v>
      </c>
      <c r="G3349" t="s">
        <v>117</v>
      </c>
      <c r="H3349" t="s">
        <v>117</v>
      </c>
      <c r="I3349" t="s">
        <v>117</v>
      </c>
      <c r="J3349" t="s">
        <v>1005</v>
      </c>
      <c r="K3349" t="s">
        <v>1006</v>
      </c>
      <c r="L3349" t="s">
        <v>1007</v>
      </c>
      <c r="M3349" t="s">
        <v>1008</v>
      </c>
      <c r="N3349" t="s">
        <v>496</v>
      </c>
      <c r="O3349" t="s">
        <v>121</v>
      </c>
      <c r="P3349" s="6">
        <v>96950</v>
      </c>
      <c r="Q3349" t="s">
        <v>122</v>
      </c>
      <c r="S3349" s="8">
        <v>16702346666</v>
      </c>
      <c r="U3349" t="s">
        <v>1009</v>
      </c>
      <c r="V3349">
        <v>115115</v>
      </c>
      <c r="W3349" t="s">
        <v>124</v>
      </c>
      <c r="Y3349" t="s">
        <v>1010</v>
      </c>
      <c r="Z3349" t="s">
        <v>1011</v>
      </c>
      <c r="AA3349" t="s">
        <v>1012</v>
      </c>
      <c r="AB3349" t="s">
        <v>128</v>
      </c>
      <c r="AC3349" t="s">
        <v>1008</v>
      </c>
      <c r="AE3349" t="s">
        <v>496</v>
      </c>
      <c r="AF3349" t="s">
        <v>121</v>
      </c>
      <c r="AG3349" s="6">
        <v>96950</v>
      </c>
      <c r="AH3349" t="s">
        <v>122</v>
      </c>
      <c r="AJ3349" s="8">
        <v>16702346666</v>
      </c>
      <c r="AL3349" t="s">
        <v>1013</v>
      </c>
      <c r="BE3349" t="str">
        <f>"45-2092.00"</f>
        <v>45-2092.00</v>
      </c>
      <c r="BF3349" t="s">
        <v>1014</v>
      </c>
      <c r="BG3349" t="s">
        <v>1015</v>
      </c>
      <c r="BH3349" t="s">
        <v>1016</v>
      </c>
      <c r="BI3349">
        <v>3</v>
      </c>
      <c r="BK3349" s="1">
        <v>45931</v>
      </c>
      <c r="BL3349" s="1">
        <v>46295</v>
      </c>
      <c r="BO3349">
        <v>35</v>
      </c>
      <c r="BP3349">
        <v>0</v>
      </c>
      <c r="BQ3349">
        <v>7</v>
      </c>
      <c r="BR3349">
        <v>7</v>
      </c>
      <c r="BS3349">
        <v>7</v>
      </c>
      <c r="BT3349">
        <v>7</v>
      </c>
      <c r="BU3349">
        <v>7</v>
      </c>
      <c r="BV3349">
        <v>0</v>
      </c>
      <c r="BW3349" t="str">
        <f>"9:00 AM"</f>
        <v>9:00 AM</v>
      </c>
      <c r="BX3349" t="str">
        <f>"5:00 PM"</f>
        <v>5:00 PM</v>
      </c>
      <c r="BY3349" t="s">
        <v>133</v>
      </c>
      <c r="BZ3349">
        <v>0</v>
      </c>
      <c r="CA3349">
        <v>3</v>
      </c>
      <c r="CB3349" t="s">
        <v>117</v>
      </c>
      <c r="CD3349" t="s">
        <v>1017</v>
      </c>
      <c r="CE3349" t="s">
        <v>1007</v>
      </c>
      <c r="CF3349" t="s">
        <v>1018</v>
      </c>
      <c r="CG3349" t="s">
        <v>496</v>
      </c>
      <c r="CH3349" t="s">
        <v>121</v>
      </c>
      <c r="CI3349" s="6">
        <v>96950</v>
      </c>
      <c r="CJ3349" s="10">
        <v>11.83</v>
      </c>
      <c r="CK3349" s="10">
        <v>11.83</v>
      </c>
      <c r="CL3349" s="10">
        <v>17.75</v>
      </c>
      <c r="CM3349" s="10">
        <v>17.75</v>
      </c>
      <c r="CN3349" t="s">
        <v>137</v>
      </c>
      <c r="CP3349" t="s">
        <v>138</v>
      </c>
      <c r="CR3349" t="s">
        <v>117</v>
      </c>
      <c r="CS3349" t="s">
        <v>139</v>
      </c>
      <c r="CT3349" t="s">
        <v>140</v>
      </c>
      <c r="CU3349" t="s">
        <v>139</v>
      </c>
      <c r="CV3349" t="s">
        <v>140</v>
      </c>
      <c r="CW3349" t="s">
        <v>139</v>
      </c>
      <c r="CX3349" t="s">
        <v>140</v>
      </c>
      <c r="CY3349" t="s">
        <v>1019</v>
      </c>
      <c r="CZ3349" s="8">
        <v>16702346666</v>
      </c>
      <c r="DA3349" t="s">
        <v>1013</v>
      </c>
      <c r="DB3349" t="s">
        <v>140</v>
      </c>
      <c r="DC3349" t="s">
        <v>139</v>
      </c>
      <c r="DD3349" t="s">
        <v>117</v>
      </c>
      <c r="DE3349" t="s">
        <v>1010</v>
      </c>
      <c r="DF3349" t="s">
        <v>1011</v>
      </c>
      <c r="DH3349" t="s">
        <v>1009</v>
      </c>
      <c r="DI3349" t="s">
        <v>1005</v>
      </c>
      <c r="DJ3349" t="s">
        <v>1013</v>
      </c>
    </row>
    <row r="3350" spans="1:114" ht="15" customHeight="1" x14ac:dyDescent="0.35">
      <c r="A3350" t="s">
        <v>1096</v>
      </c>
      <c r="B3350" t="s">
        <v>144</v>
      </c>
      <c r="C3350" s="1">
        <v>45834</v>
      </c>
      <c r="D3350" s="1">
        <v>45898</v>
      </c>
      <c r="E3350" t="s">
        <v>116</v>
      </c>
      <c r="F3350" s="1">
        <v>45960</v>
      </c>
      <c r="G3350" t="s">
        <v>117</v>
      </c>
      <c r="H3350" t="s">
        <v>117</v>
      </c>
      <c r="I3350" t="s">
        <v>117</v>
      </c>
      <c r="J3350" t="s">
        <v>553</v>
      </c>
      <c r="L3350" t="s">
        <v>554</v>
      </c>
      <c r="M3350" t="s">
        <v>1097</v>
      </c>
      <c r="N3350" t="s">
        <v>136</v>
      </c>
      <c r="O3350" t="s">
        <v>121</v>
      </c>
      <c r="P3350" s="6">
        <v>96950</v>
      </c>
      <c r="Q3350" t="s">
        <v>122</v>
      </c>
      <c r="S3350" s="8">
        <v>16702358763</v>
      </c>
      <c r="U3350" t="s">
        <v>556</v>
      </c>
      <c r="V3350">
        <v>56132</v>
      </c>
      <c r="W3350" t="s">
        <v>150</v>
      </c>
      <c r="X3350" t="s">
        <v>139</v>
      </c>
      <c r="Y3350" t="s">
        <v>1098</v>
      </c>
      <c r="Z3350" t="s">
        <v>1099</v>
      </c>
      <c r="AA3350" t="s">
        <v>1100</v>
      </c>
      <c r="AB3350" t="s">
        <v>128</v>
      </c>
      <c r="AC3350" t="s">
        <v>561</v>
      </c>
      <c r="AD3350" t="s">
        <v>1097</v>
      </c>
      <c r="AE3350" t="s">
        <v>136</v>
      </c>
      <c r="AF3350" t="s">
        <v>121</v>
      </c>
      <c r="AG3350" s="6">
        <v>96950</v>
      </c>
      <c r="AH3350" t="s">
        <v>122</v>
      </c>
      <c r="AJ3350" s="8">
        <v>16702358763</v>
      </c>
      <c r="AL3350" t="s">
        <v>562</v>
      </c>
      <c r="BE3350" t="str">
        <f>"37-2012.00"</f>
        <v>37-2012.00</v>
      </c>
      <c r="BF3350" t="s">
        <v>130</v>
      </c>
      <c r="BG3350" t="s">
        <v>1101</v>
      </c>
      <c r="BH3350" t="s">
        <v>1102</v>
      </c>
      <c r="BI3350">
        <v>1</v>
      </c>
      <c r="BJ3350">
        <v>1</v>
      </c>
      <c r="BK3350" s="1">
        <v>45962</v>
      </c>
      <c r="BL3350" s="1">
        <v>46326</v>
      </c>
      <c r="BM3350" s="1">
        <v>45962</v>
      </c>
      <c r="BN3350" s="1">
        <v>46326</v>
      </c>
      <c r="BO3350">
        <v>35</v>
      </c>
      <c r="BP3350">
        <v>0</v>
      </c>
      <c r="BQ3350">
        <v>7</v>
      </c>
      <c r="BR3350">
        <v>7</v>
      </c>
      <c r="BS3350">
        <v>7</v>
      </c>
      <c r="BT3350">
        <v>7</v>
      </c>
      <c r="BU3350">
        <v>7</v>
      </c>
      <c r="BV3350">
        <v>0</v>
      </c>
      <c r="BW3350" t="str">
        <f>"10:00 AM"</f>
        <v>10:00 AM</v>
      </c>
      <c r="BX3350" t="str">
        <f>"6:00 PM"</f>
        <v>6:00 PM</v>
      </c>
      <c r="BY3350" t="s">
        <v>133</v>
      </c>
      <c r="BZ3350">
        <v>0</v>
      </c>
      <c r="CA3350">
        <v>3</v>
      </c>
      <c r="CB3350" t="s">
        <v>117</v>
      </c>
      <c r="CD3350" s="2" t="s">
        <v>1103</v>
      </c>
      <c r="CE3350" t="s">
        <v>1104</v>
      </c>
      <c r="CG3350" t="s">
        <v>136</v>
      </c>
      <c r="CH3350" t="s">
        <v>121</v>
      </c>
      <c r="CI3350" s="6">
        <v>96950</v>
      </c>
      <c r="CJ3350" s="10">
        <v>7.77</v>
      </c>
      <c r="CK3350" s="10">
        <v>7.77</v>
      </c>
      <c r="CL3350" s="10">
        <v>0</v>
      </c>
      <c r="CM3350" s="10">
        <v>0</v>
      </c>
      <c r="CN3350" t="s">
        <v>137</v>
      </c>
      <c r="CO3350" t="s">
        <v>140</v>
      </c>
      <c r="CP3350" t="s">
        <v>138</v>
      </c>
      <c r="CR3350" t="s">
        <v>117</v>
      </c>
      <c r="CS3350" t="s">
        <v>139</v>
      </c>
      <c r="CT3350" t="s">
        <v>140</v>
      </c>
      <c r="CU3350" t="s">
        <v>140</v>
      </c>
      <c r="CV3350" t="s">
        <v>140</v>
      </c>
      <c r="CW3350" t="s">
        <v>139</v>
      </c>
      <c r="CX3350" t="s">
        <v>140</v>
      </c>
      <c r="CY3350" t="s">
        <v>133</v>
      </c>
      <c r="CZ3350" s="8">
        <v>16702358763</v>
      </c>
      <c r="DA3350" t="s">
        <v>1105</v>
      </c>
      <c r="DB3350" t="s">
        <v>140</v>
      </c>
      <c r="DC3350" t="s">
        <v>139</v>
      </c>
      <c r="DD3350" t="s">
        <v>139</v>
      </c>
    </row>
    <row r="3351" spans="1:114" ht="15" customHeight="1" x14ac:dyDescent="0.35">
      <c r="A3351" t="s">
        <v>1020</v>
      </c>
      <c r="B3351" t="s">
        <v>144</v>
      </c>
      <c r="C3351" s="1">
        <v>45837</v>
      </c>
      <c r="D3351" s="1">
        <v>45898</v>
      </c>
      <c r="E3351" t="s">
        <v>116</v>
      </c>
      <c r="F3351" s="1">
        <v>45929</v>
      </c>
      <c r="G3351" t="s">
        <v>117</v>
      </c>
      <c r="H3351" t="s">
        <v>117</v>
      </c>
      <c r="I3351" t="s">
        <v>117</v>
      </c>
      <c r="J3351" t="s">
        <v>1021</v>
      </c>
      <c r="L3351" t="s">
        <v>1022</v>
      </c>
      <c r="M3351" t="s">
        <v>1023</v>
      </c>
      <c r="N3351" t="s">
        <v>120</v>
      </c>
      <c r="O3351" t="s">
        <v>121</v>
      </c>
      <c r="P3351" s="6">
        <v>96950</v>
      </c>
      <c r="Q3351" t="s">
        <v>122</v>
      </c>
      <c r="S3351" s="8">
        <v>16702353838</v>
      </c>
      <c r="U3351" t="s">
        <v>1024</v>
      </c>
      <c r="V3351">
        <v>42499</v>
      </c>
      <c r="W3351" t="s">
        <v>124</v>
      </c>
      <c r="Y3351" t="s">
        <v>1025</v>
      </c>
      <c r="Z3351" t="s">
        <v>1026</v>
      </c>
      <c r="AB3351" t="s">
        <v>575</v>
      </c>
      <c r="AC3351" t="s">
        <v>1022</v>
      </c>
      <c r="AD3351" t="s">
        <v>1023</v>
      </c>
      <c r="AE3351" t="s">
        <v>120</v>
      </c>
      <c r="AF3351" t="s">
        <v>121</v>
      </c>
      <c r="AG3351" s="6">
        <v>96950</v>
      </c>
      <c r="AH3351" t="s">
        <v>122</v>
      </c>
      <c r="AJ3351" s="8">
        <v>16702353838</v>
      </c>
      <c r="AL3351" t="s">
        <v>1027</v>
      </c>
      <c r="BE3351" t="str">
        <f>"49-9071.00"</f>
        <v>49-9071.00</v>
      </c>
      <c r="BF3351" t="s">
        <v>156</v>
      </c>
      <c r="BG3351" t="s">
        <v>1028</v>
      </c>
      <c r="BH3351" t="s">
        <v>1029</v>
      </c>
      <c r="BI3351">
        <v>1</v>
      </c>
      <c r="BJ3351">
        <v>1</v>
      </c>
      <c r="BK3351" s="1">
        <v>45931</v>
      </c>
      <c r="BL3351" s="1">
        <v>46295</v>
      </c>
      <c r="BM3351" s="1">
        <v>45931</v>
      </c>
      <c r="BN3351" s="1">
        <v>46295</v>
      </c>
      <c r="BO3351">
        <v>35</v>
      </c>
      <c r="BP3351">
        <v>0</v>
      </c>
      <c r="BQ3351">
        <v>7</v>
      </c>
      <c r="BR3351">
        <v>7</v>
      </c>
      <c r="BS3351">
        <v>7</v>
      </c>
      <c r="BT3351">
        <v>7</v>
      </c>
      <c r="BU3351">
        <v>7</v>
      </c>
      <c r="BV3351">
        <v>0</v>
      </c>
      <c r="BW3351" t="str">
        <f>"8:00 AM"</f>
        <v>8:00 AM</v>
      </c>
      <c r="BX3351" t="str">
        <f>"5:00 PM"</f>
        <v>5:00 PM</v>
      </c>
      <c r="BY3351" t="s">
        <v>133</v>
      </c>
      <c r="BZ3351">
        <v>0</v>
      </c>
      <c r="CA3351">
        <v>24</v>
      </c>
      <c r="CB3351" t="s">
        <v>117</v>
      </c>
      <c r="CD3351" t="s">
        <v>1030</v>
      </c>
      <c r="CE3351" t="s">
        <v>1031</v>
      </c>
      <c r="CF3351" t="s">
        <v>531</v>
      </c>
      <c r="CG3351" t="s">
        <v>120</v>
      </c>
      <c r="CH3351" t="s">
        <v>121</v>
      </c>
      <c r="CI3351" s="6">
        <v>96950</v>
      </c>
      <c r="CJ3351" s="10">
        <v>9.75</v>
      </c>
      <c r="CK3351" s="10">
        <v>9.75</v>
      </c>
      <c r="CL3351" s="10">
        <v>0</v>
      </c>
      <c r="CM3351" s="10">
        <v>0</v>
      </c>
      <c r="CN3351" t="s">
        <v>137</v>
      </c>
      <c r="CO3351" t="s">
        <v>194</v>
      </c>
      <c r="CP3351" t="s">
        <v>138</v>
      </c>
      <c r="CR3351" t="s">
        <v>117</v>
      </c>
      <c r="CS3351" t="s">
        <v>139</v>
      </c>
      <c r="CT3351" t="s">
        <v>140</v>
      </c>
      <c r="CU3351" t="s">
        <v>140</v>
      </c>
      <c r="CV3351" t="s">
        <v>140</v>
      </c>
      <c r="CW3351" t="s">
        <v>139</v>
      </c>
      <c r="CX3351" t="s">
        <v>140</v>
      </c>
      <c r="CY3351" s="2" t="s">
        <v>1032</v>
      </c>
      <c r="CZ3351" s="8">
        <v>16702353838</v>
      </c>
      <c r="DA3351" t="s">
        <v>1033</v>
      </c>
      <c r="DB3351" t="s">
        <v>164</v>
      </c>
      <c r="DC3351" t="s">
        <v>139</v>
      </c>
      <c r="DD3351" t="s">
        <v>117</v>
      </c>
    </row>
    <row r="3352" spans="1:114" ht="15" customHeight="1" x14ac:dyDescent="0.35">
      <c r="A3352" t="s">
        <v>13697</v>
      </c>
      <c r="B3352" t="s">
        <v>144</v>
      </c>
      <c r="C3352" s="1">
        <v>45837</v>
      </c>
      <c r="D3352" s="1">
        <v>45898</v>
      </c>
      <c r="E3352" t="s">
        <v>211</v>
      </c>
      <c r="G3352" t="s">
        <v>117</v>
      </c>
      <c r="H3352" t="s">
        <v>117</v>
      </c>
      <c r="I3352" t="s">
        <v>117</v>
      </c>
      <c r="J3352" t="s">
        <v>1021</v>
      </c>
      <c r="L3352" t="s">
        <v>1022</v>
      </c>
      <c r="M3352" t="s">
        <v>1023</v>
      </c>
      <c r="N3352" t="s">
        <v>120</v>
      </c>
      <c r="O3352" t="s">
        <v>121</v>
      </c>
      <c r="P3352" s="6">
        <v>96950</v>
      </c>
      <c r="Q3352" t="s">
        <v>122</v>
      </c>
      <c r="S3352" s="8">
        <v>16702353838</v>
      </c>
      <c r="U3352" t="s">
        <v>1024</v>
      </c>
      <c r="V3352">
        <v>42499</v>
      </c>
      <c r="W3352" t="s">
        <v>124</v>
      </c>
      <c r="Y3352" t="s">
        <v>1025</v>
      </c>
      <c r="Z3352" t="s">
        <v>1026</v>
      </c>
      <c r="AB3352" t="s">
        <v>575</v>
      </c>
      <c r="AC3352" t="s">
        <v>1022</v>
      </c>
      <c r="AD3352" t="s">
        <v>1023</v>
      </c>
      <c r="AE3352" t="s">
        <v>120</v>
      </c>
      <c r="AF3352" t="s">
        <v>121</v>
      </c>
      <c r="AG3352" s="6">
        <v>96950</v>
      </c>
      <c r="AH3352" t="s">
        <v>122</v>
      </c>
      <c r="AJ3352" s="8">
        <v>16702353838</v>
      </c>
      <c r="AL3352" t="s">
        <v>1027</v>
      </c>
      <c r="BE3352" t="str">
        <f>"49-9071.00"</f>
        <v>49-9071.00</v>
      </c>
      <c r="BF3352" t="s">
        <v>156</v>
      </c>
      <c r="BG3352" t="s">
        <v>1028</v>
      </c>
      <c r="BH3352" t="s">
        <v>1029</v>
      </c>
      <c r="BI3352">
        <v>1</v>
      </c>
      <c r="BJ3352">
        <v>1</v>
      </c>
      <c r="BK3352" s="1">
        <v>45931</v>
      </c>
      <c r="BL3352" s="1">
        <v>46295</v>
      </c>
      <c r="BM3352" s="1">
        <v>45931</v>
      </c>
      <c r="BN3352" s="1">
        <v>46295</v>
      </c>
      <c r="BO3352">
        <v>35</v>
      </c>
      <c r="BP3352">
        <v>0</v>
      </c>
      <c r="BQ3352">
        <v>7</v>
      </c>
      <c r="BR3352">
        <v>7</v>
      </c>
      <c r="BS3352">
        <v>7</v>
      </c>
      <c r="BT3352">
        <v>7</v>
      </c>
      <c r="BU3352">
        <v>7</v>
      </c>
      <c r="BV3352">
        <v>0</v>
      </c>
      <c r="BW3352" t="str">
        <f>"8:00 AM"</f>
        <v>8:00 AM</v>
      </c>
      <c r="BX3352" t="str">
        <f>"5:00 PM"</f>
        <v>5:00 PM</v>
      </c>
      <c r="BY3352" t="s">
        <v>133</v>
      </c>
      <c r="BZ3352">
        <v>0</v>
      </c>
      <c r="CA3352">
        <v>24</v>
      </c>
      <c r="CB3352" t="s">
        <v>117</v>
      </c>
      <c r="CD3352" t="s">
        <v>13698</v>
      </c>
      <c r="CE3352" t="s">
        <v>1031</v>
      </c>
      <c r="CF3352" t="s">
        <v>531</v>
      </c>
      <c r="CG3352" t="s">
        <v>120</v>
      </c>
      <c r="CH3352" t="s">
        <v>121</v>
      </c>
      <c r="CI3352" s="6">
        <v>96950</v>
      </c>
      <c r="CJ3352" s="10">
        <v>9.75</v>
      </c>
      <c r="CK3352" s="10">
        <v>9.75</v>
      </c>
      <c r="CL3352" s="10">
        <v>0</v>
      </c>
      <c r="CM3352" s="10">
        <v>0</v>
      </c>
      <c r="CN3352" t="s">
        <v>137</v>
      </c>
      <c r="CO3352" t="s">
        <v>194</v>
      </c>
      <c r="CP3352" t="s">
        <v>138</v>
      </c>
      <c r="CR3352" t="s">
        <v>117</v>
      </c>
      <c r="CS3352" t="s">
        <v>139</v>
      </c>
      <c r="CT3352" t="s">
        <v>140</v>
      </c>
      <c r="CU3352" t="s">
        <v>140</v>
      </c>
      <c r="CV3352" t="s">
        <v>140</v>
      </c>
      <c r="CW3352" t="s">
        <v>139</v>
      </c>
      <c r="CX3352" t="s">
        <v>140</v>
      </c>
      <c r="CY3352" t="s">
        <v>1002</v>
      </c>
      <c r="CZ3352" s="8">
        <v>16702353838</v>
      </c>
      <c r="DA3352" t="s">
        <v>1033</v>
      </c>
      <c r="DB3352" t="s">
        <v>164</v>
      </c>
      <c r="DC3352" t="s">
        <v>139</v>
      </c>
      <c r="DD3352" t="s">
        <v>117</v>
      </c>
    </row>
    <row r="3353" spans="1:114" ht="15" customHeight="1" x14ac:dyDescent="0.35">
      <c r="A3353" t="s">
        <v>11969</v>
      </c>
      <c r="B3353" t="s">
        <v>144</v>
      </c>
      <c r="C3353" s="1">
        <v>45838</v>
      </c>
      <c r="D3353" s="1">
        <v>45898</v>
      </c>
      <c r="E3353" t="s">
        <v>116</v>
      </c>
      <c r="F3353" s="1">
        <v>45929</v>
      </c>
      <c r="G3353" t="s">
        <v>117</v>
      </c>
      <c r="H3353" t="s">
        <v>117</v>
      </c>
      <c r="I3353" t="s">
        <v>117</v>
      </c>
      <c r="J3353" t="s">
        <v>11970</v>
      </c>
      <c r="K3353" t="s">
        <v>11971</v>
      </c>
      <c r="L3353" t="s">
        <v>11972</v>
      </c>
      <c r="N3353" t="s">
        <v>1143</v>
      </c>
      <c r="O3353" t="s">
        <v>121</v>
      </c>
      <c r="P3353" s="6">
        <v>96952</v>
      </c>
      <c r="Q3353" t="s">
        <v>122</v>
      </c>
      <c r="S3353" s="8">
        <v>16707836325</v>
      </c>
      <c r="U3353" t="s">
        <v>11973</v>
      </c>
      <c r="V3353">
        <v>561730</v>
      </c>
      <c r="W3353" t="s">
        <v>124</v>
      </c>
      <c r="Y3353" t="s">
        <v>11974</v>
      </c>
      <c r="Z3353" t="s">
        <v>2239</v>
      </c>
      <c r="AB3353" t="s">
        <v>2539</v>
      </c>
      <c r="AC3353" t="s">
        <v>11972</v>
      </c>
      <c r="AE3353" t="s">
        <v>1143</v>
      </c>
      <c r="AF3353" t="s">
        <v>121</v>
      </c>
      <c r="AG3353" s="6">
        <v>96952</v>
      </c>
      <c r="AH3353" t="s">
        <v>122</v>
      </c>
      <c r="AJ3353" s="8">
        <v>16707836325</v>
      </c>
      <c r="AL3353" t="s">
        <v>11975</v>
      </c>
      <c r="BE3353" t="str">
        <f>"49-9071.00"</f>
        <v>49-9071.00</v>
      </c>
      <c r="BF3353" t="s">
        <v>156</v>
      </c>
      <c r="BG3353" t="s">
        <v>11976</v>
      </c>
      <c r="BH3353" t="s">
        <v>4143</v>
      </c>
      <c r="BI3353">
        <v>4</v>
      </c>
      <c r="BJ3353">
        <v>4</v>
      </c>
      <c r="BK3353" s="1">
        <v>45931</v>
      </c>
      <c r="BL3353" s="1">
        <v>46295</v>
      </c>
      <c r="BM3353" s="1">
        <v>45931</v>
      </c>
      <c r="BN3353" s="1">
        <v>46295</v>
      </c>
      <c r="BO3353">
        <v>35</v>
      </c>
      <c r="BP3353">
        <v>0</v>
      </c>
      <c r="BQ3353">
        <v>7</v>
      </c>
      <c r="BR3353">
        <v>7</v>
      </c>
      <c r="BS3353">
        <v>7</v>
      </c>
      <c r="BT3353">
        <v>7</v>
      </c>
      <c r="BU3353">
        <v>7</v>
      </c>
      <c r="BV3353">
        <v>0</v>
      </c>
      <c r="BW3353" t="str">
        <f>"8:00 AM"</f>
        <v>8:00 AM</v>
      </c>
      <c r="BX3353" t="str">
        <f>"5:00 PM"</f>
        <v>5:00 PM</v>
      </c>
      <c r="BY3353" t="s">
        <v>133</v>
      </c>
      <c r="BZ3353">
        <v>0</v>
      </c>
      <c r="CA3353">
        <v>12</v>
      </c>
      <c r="CB3353" t="s">
        <v>117</v>
      </c>
      <c r="CD3353" s="2" t="s">
        <v>11977</v>
      </c>
      <c r="CE3353" t="s">
        <v>11978</v>
      </c>
      <c r="CF3353" t="s">
        <v>939</v>
      </c>
      <c r="CG3353" t="s">
        <v>1143</v>
      </c>
      <c r="CH3353" t="s">
        <v>121</v>
      </c>
      <c r="CI3353" s="6">
        <v>96952</v>
      </c>
      <c r="CJ3353" s="10">
        <v>9.75</v>
      </c>
      <c r="CK3353" s="10">
        <v>9.75</v>
      </c>
      <c r="CL3353" s="10">
        <v>14.63</v>
      </c>
      <c r="CM3353" s="10">
        <v>14.63</v>
      </c>
      <c r="CN3353" t="s">
        <v>137</v>
      </c>
      <c r="CP3353" t="s">
        <v>138</v>
      </c>
      <c r="CR3353" t="s">
        <v>139</v>
      </c>
      <c r="CS3353" t="s">
        <v>139</v>
      </c>
      <c r="CT3353" t="s">
        <v>140</v>
      </c>
      <c r="CU3353" t="s">
        <v>139</v>
      </c>
      <c r="CV3353" t="s">
        <v>140</v>
      </c>
      <c r="CW3353" t="s">
        <v>139</v>
      </c>
      <c r="CX3353" t="s">
        <v>140</v>
      </c>
      <c r="CY3353" t="s">
        <v>1002</v>
      </c>
      <c r="CZ3353" s="8">
        <v>16707836325</v>
      </c>
      <c r="DA3353" t="s">
        <v>11975</v>
      </c>
      <c r="DB3353" t="s">
        <v>164</v>
      </c>
      <c r="DC3353" t="s">
        <v>139</v>
      </c>
      <c r="DD3353" t="s">
        <v>117</v>
      </c>
    </row>
    <row r="3354" spans="1:114" ht="15" customHeight="1" x14ac:dyDescent="0.35">
      <c r="A3354" t="s">
        <v>114</v>
      </c>
      <c r="B3354" t="s">
        <v>115</v>
      </c>
      <c r="C3354" s="1">
        <v>45840</v>
      </c>
      <c r="D3354" s="1">
        <v>45898</v>
      </c>
      <c r="E3354" t="s">
        <v>116</v>
      </c>
      <c r="F3354" s="1">
        <v>45929</v>
      </c>
      <c r="G3354" t="s">
        <v>117</v>
      </c>
      <c r="H3354" t="s">
        <v>117</v>
      </c>
      <c r="I3354" t="s">
        <v>117</v>
      </c>
      <c r="J3354" t="s">
        <v>118</v>
      </c>
      <c r="L3354" t="s">
        <v>119</v>
      </c>
      <c r="N3354" t="s">
        <v>120</v>
      </c>
      <c r="O3354" t="s">
        <v>121</v>
      </c>
      <c r="P3354" s="6">
        <v>96950</v>
      </c>
      <c r="Q3354" t="s">
        <v>122</v>
      </c>
      <c r="S3354" s="8">
        <v>16707891106</v>
      </c>
      <c r="U3354" t="s">
        <v>123</v>
      </c>
      <c r="V3354">
        <v>561720</v>
      </c>
      <c r="W3354" t="s">
        <v>124</v>
      </c>
      <c r="Y3354" t="s">
        <v>125</v>
      </c>
      <c r="Z3354" t="s">
        <v>126</v>
      </c>
      <c r="AA3354" t="s">
        <v>127</v>
      </c>
      <c r="AB3354" t="s">
        <v>128</v>
      </c>
      <c r="AC3354" t="s">
        <v>119</v>
      </c>
      <c r="AE3354" t="s">
        <v>120</v>
      </c>
      <c r="AF3354" t="s">
        <v>121</v>
      </c>
      <c r="AG3354" s="6">
        <v>96950</v>
      </c>
      <c r="AH3354" t="s">
        <v>122</v>
      </c>
      <c r="AJ3354" s="8">
        <v>16707891106</v>
      </c>
      <c r="AL3354" t="s">
        <v>129</v>
      </c>
      <c r="BE3354" t="str">
        <f>"37-2012.00"</f>
        <v>37-2012.00</v>
      </c>
      <c r="BF3354" t="s">
        <v>130</v>
      </c>
      <c r="BG3354" t="s">
        <v>131</v>
      </c>
      <c r="BH3354" t="s">
        <v>132</v>
      </c>
      <c r="BI3354">
        <v>10</v>
      </c>
      <c r="BK3354" s="1">
        <v>45931</v>
      </c>
      <c r="BL3354" s="1">
        <v>46295</v>
      </c>
      <c r="BO3354">
        <v>35</v>
      </c>
      <c r="BP3354">
        <v>0</v>
      </c>
      <c r="BQ3354">
        <v>7</v>
      </c>
      <c r="BR3354">
        <v>7</v>
      </c>
      <c r="BS3354">
        <v>7</v>
      </c>
      <c r="BT3354">
        <v>7</v>
      </c>
      <c r="BU3354">
        <v>7</v>
      </c>
      <c r="BV3354">
        <v>0</v>
      </c>
      <c r="BW3354" t="str">
        <f>"8:00 AM"</f>
        <v>8:00 AM</v>
      </c>
      <c r="BX3354" t="str">
        <f>"4:00 PM"</f>
        <v>4:00 PM</v>
      </c>
      <c r="BY3354" t="s">
        <v>133</v>
      </c>
      <c r="BZ3354">
        <v>0</v>
      </c>
      <c r="CA3354">
        <v>3</v>
      </c>
      <c r="CB3354" t="s">
        <v>117</v>
      </c>
      <c r="CD3354" s="2" t="s">
        <v>134</v>
      </c>
      <c r="CE3354" t="s">
        <v>135</v>
      </c>
      <c r="CG3354" t="s">
        <v>136</v>
      </c>
      <c r="CH3354" t="s">
        <v>121</v>
      </c>
      <c r="CI3354" s="6">
        <v>96950</v>
      </c>
      <c r="CJ3354" s="10">
        <v>7.77</v>
      </c>
      <c r="CK3354" s="10">
        <v>7.77</v>
      </c>
      <c r="CL3354" s="10">
        <v>11.66</v>
      </c>
      <c r="CM3354" s="10">
        <v>11.66</v>
      </c>
      <c r="CN3354" t="s">
        <v>137</v>
      </c>
      <c r="CP3354" t="s">
        <v>138</v>
      </c>
      <c r="CR3354" t="s">
        <v>139</v>
      </c>
      <c r="CS3354" t="s">
        <v>139</v>
      </c>
      <c r="CT3354" t="s">
        <v>140</v>
      </c>
      <c r="CU3354" t="s">
        <v>139</v>
      </c>
      <c r="CV3354" t="s">
        <v>140</v>
      </c>
      <c r="CW3354" t="s">
        <v>139</v>
      </c>
      <c r="CX3354" t="s">
        <v>140</v>
      </c>
      <c r="CY3354" s="2" t="s">
        <v>141</v>
      </c>
      <c r="CZ3354" s="8">
        <v>16707891106</v>
      </c>
      <c r="DA3354" t="s">
        <v>129</v>
      </c>
      <c r="DB3354" t="s">
        <v>142</v>
      </c>
      <c r="DC3354" t="s">
        <v>139</v>
      </c>
      <c r="DD3354" t="s">
        <v>117</v>
      </c>
    </row>
    <row r="3355" spans="1:114" ht="15" customHeight="1" x14ac:dyDescent="0.35">
      <c r="A3355" t="s">
        <v>15158</v>
      </c>
      <c r="B3355" t="s">
        <v>144</v>
      </c>
      <c r="C3355" s="1">
        <v>45841</v>
      </c>
      <c r="D3355" s="1">
        <v>45898</v>
      </c>
      <c r="E3355" t="s">
        <v>211</v>
      </c>
      <c r="G3355" t="s">
        <v>117</v>
      </c>
      <c r="H3355" t="s">
        <v>117</v>
      </c>
      <c r="I3355" t="s">
        <v>117</v>
      </c>
      <c r="J3355" t="s">
        <v>7439</v>
      </c>
      <c r="K3355" t="s">
        <v>7440</v>
      </c>
      <c r="L3355" t="s">
        <v>7441</v>
      </c>
      <c r="N3355" t="s">
        <v>136</v>
      </c>
      <c r="O3355" t="s">
        <v>121</v>
      </c>
      <c r="P3355" s="6">
        <v>96950</v>
      </c>
      <c r="Q3355" t="s">
        <v>122</v>
      </c>
      <c r="S3355" s="8">
        <v>16702851820</v>
      </c>
      <c r="U3355" t="s">
        <v>7442</v>
      </c>
      <c r="V3355">
        <v>81131</v>
      </c>
      <c r="W3355" t="s">
        <v>124</v>
      </c>
      <c r="Y3355" t="s">
        <v>1632</v>
      </c>
      <c r="Z3355" t="s">
        <v>7443</v>
      </c>
      <c r="AA3355" t="s">
        <v>7444</v>
      </c>
      <c r="AB3355" t="s">
        <v>932</v>
      </c>
      <c r="AC3355" t="s">
        <v>7441</v>
      </c>
      <c r="AE3355" t="s">
        <v>136</v>
      </c>
      <c r="AF3355" t="s">
        <v>121</v>
      </c>
      <c r="AG3355" s="6">
        <v>96950</v>
      </c>
      <c r="AH3355" t="s">
        <v>122</v>
      </c>
      <c r="AJ3355" s="8">
        <v>16702851820</v>
      </c>
      <c r="AL3355" t="s">
        <v>7445</v>
      </c>
      <c r="BE3355" t="str">
        <f>"49-9071.00"</f>
        <v>49-9071.00</v>
      </c>
      <c r="BF3355" t="s">
        <v>156</v>
      </c>
      <c r="BG3355" t="s">
        <v>7446</v>
      </c>
      <c r="BH3355" t="s">
        <v>156</v>
      </c>
      <c r="BI3355">
        <v>10</v>
      </c>
      <c r="BJ3355">
        <v>10</v>
      </c>
      <c r="BK3355" s="1">
        <v>45931</v>
      </c>
      <c r="BL3355" s="1">
        <v>46295</v>
      </c>
      <c r="BM3355" s="1">
        <v>45931</v>
      </c>
      <c r="BN3355" s="1">
        <v>46295</v>
      </c>
      <c r="BO3355">
        <v>35</v>
      </c>
      <c r="BP3355">
        <v>0</v>
      </c>
      <c r="BQ3355">
        <v>7</v>
      </c>
      <c r="BR3355">
        <v>7</v>
      </c>
      <c r="BS3355">
        <v>7</v>
      </c>
      <c r="BT3355">
        <v>7</v>
      </c>
      <c r="BU3355">
        <v>7</v>
      </c>
      <c r="BV3355">
        <v>0</v>
      </c>
      <c r="BW3355" t="str">
        <f>"8:00 AM"</f>
        <v>8:00 AM</v>
      </c>
      <c r="BX3355" t="str">
        <f>"4:00 PM"</f>
        <v>4:00 PM</v>
      </c>
      <c r="BY3355" t="s">
        <v>159</v>
      </c>
      <c r="BZ3355">
        <v>0</v>
      </c>
      <c r="CA3355">
        <v>12</v>
      </c>
      <c r="CB3355" t="s">
        <v>117</v>
      </c>
      <c r="CD3355" t="s">
        <v>7447</v>
      </c>
      <c r="CE3355" t="s">
        <v>7448</v>
      </c>
      <c r="CF3355" t="s">
        <v>7449</v>
      </c>
      <c r="CG3355" t="s">
        <v>136</v>
      </c>
      <c r="CH3355" t="s">
        <v>121</v>
      </c>
      <c r="CI3355" s="6">
        <v>96950</v>
      </c>
      <c r="CJ3355" s="10">
        <v>9.75</v>
      </c>
      <c r="CK3355" s="10">
        <v>9.75</v>
      </c>
      <c r="CL3355" s="10">
        <v>14.62</v>
      </c>
      <c r="CM3355" s="10">
        <v>14.62</v>
      </c>
      <c r="CN3355" t="s">
        <v>137</v>
      </c>
      <c r="CP3355" t="s">
        <v>138</v>
      </c>
      <c r="CR3355" t="s">
        <v>117</v>
      </c>
      <c r="CS3355" t="s">
        <v>139</v>
      </c>
      <c r="CT3355" t="s">
        <v>140</v>
      </c>
      <c r="CU3355" t="s">
        <v>139</v>
      </c>
      <c r="CV3355" t="s">
        <v>140</v>
      </c>
      <c r="CW3355" t="s">
        <v>139</v>
      </c>
      <c r="CX3355" t="s">
        <v>140</v>
      </c>
      <c r="CY3355" t="s">
        <v>308</v>
      </c>
      <c r="CZ3355" s="8">
        <v>16702851820</v>
      </c>
      <c r="DA3355" t="s">
        <v>7445</v>
      </c>
      <c r="DB3355" t="s">
        <v>309</v>
      </c>
      <c r="DC3355" t="s">
        <v>139</v>
      </c>
      <c r="DD3355" t="s">
        <v>117</v>
      </c>
    </row>
    <row r="3356" spans="1:114" ht="15" customHeight="1" x14ac:dyDescent="0.35">
      <c r="A3356" t="s">
        <v>968</v>
      </c>
      <c r="B3356" t="s">
        <v>144</v>
      </c>
      <c r="C3356" s="1">
        <v>45841</v>
      </c>
      <c r="D3356" s="1">
        <v>45898</v>
      </c>
      <c r="E3356" t="s">
        <v>116</v>
      </c>
      <c r="F3356" s="1">
        <v>45929</v>
      </c>
      <c r="G3356" t="s">
        <v>117</v>
      </c>
      <c r="H3356" t="s">
        <v>117</v>
      </c>
      <c r="I3356" t="s">
        <v>117</v>
      </c>
      <c r="J3356" t="s">
        <v>969</v>
      </c>
      <c r="L3356" t="s">
        <v>970</v>
      </c>
      <c r="N3356" t="s">
        <v>120</v>
      </c>
      <c r="O3356" t="s">
        <v>121</v>
      </c>
      <c r="P3356" s="6">
        <v>96950</v>
      </c>
      <c r="Q3356" t="s">
        <v>122</v>
      </c>
      <c r="S3356" s="8">
        <v>16702355009</v>
      </c>
      <c r="U3356" t="s">
        <v>971</v>
      </c>
      <c r="V3356">
        <v>561311</v>
      </c>
      <c r="W3356" t="s">
        <v>150</v>
      </c>
      <c r="X3356" t="s">
        <v>139</v>
      </c>
      <c r="Y3356" t="s">
        <v>972</v>
      </c>
      <c r="Z3356" t="s">
        <v>973</v>
      </c>
      <c r="AA3356" t="s">
        <v>974</v>
      </c>
      <c r="AB3356" t="s">
        <v>975</v>
      </c>
      <c r="AC3356" t="s">
        <v>976</v>
      </c>
      <c r="AE3356" t="s">
        <v>120</v>
      </c>
      <c r="AF3356" t="s">
        <v>121</v>
      </c>
      <c r="AG3356" s="6">
        <v>96950</v>
      </c>
      <c r="AH3356" t="s">
        <v>122</v>
      </c>
      <c r="AJ3356" s="8">
        <v>16702355009</v>
      </c>
      <c r="AL3356" t="s">
        <v>977</v>
      </c>
      <c r="BE3356" t="str">
        <f>"37-2012.00"</f>
        <v>37-2012.00</v>
      </c>
      <c r="BF3356" t="s">
        <v>130</v>
      </c>
      <c r="BG3356" t="s">
        <v>978</v>
      </c>
      <c r="BH3356" t="s">
        <v>979</v>
      </c>
      <c r="BI3356">
        <v>10</v>
      </c>
      <c r="BJ3356">
        <v>10</v>
      </c>
      <c r="BK3356" s="1">
        <v>45931</v>
      </c>
      <c r="BL3356" s="1">
        <v>46295</v>
      </c>
      <c r="BM3356" s="1">
        <v>45931</v>
      </c>
      <c r="BN3356" s="1">
        <v>46295</v>
      </c>
      <c r="BO3356">
        <v>35</v>
      </c>
      <c r="BP3356">
        <v>0</v>
      </c>
      <c r="BQ3356">
        <v>7</v>
      </c>
      <c r="BR3356">
        <v>7</v>
      </c>
      <c r="BS3356">
        <v>7</v>
      </c>
      <c r="BT3356">
        <v>7</v>
      </c>
      <c r="BU3356">
        <v>7</v>
      </c>
      <c r="BV3356">
        <v>0</v>
      </c>
      <c r="BW3356" t="str">
        <f>"9:00 AM"</f>
        <v>9:00 AM</v>
      </c>
      <c r="BX3356" t="str">
        <f>"5:00 PM"</f>
        <v>5:00 PM</v>
      </c>
      <c r="BY3356" t="s">
        <v>133</v>
      </c>
      <c r="BZ3356">
        <v>0</v>
      </c>
      <c r="CA3356">
        <v>3</v>
      </c>
      <c r="CB3356" t="s">
        <v>117</v>
      </c>
      <c r="CD3356" t="s">
        <v>980</v>
      </c>
      <c r="CE3356" t="s">
        <v>981</v>
      </c>
      <c r="CF3356" t="s">
        <v>982</v>
      </c>
      <c r="CG3356" t="s">
        <v>120</v>
      </c>
      <c r="CH3356" t="s">
        <v>121</v>
      </c>
      <c r="CI3356" s="6">
        <v>96950</v>
      </c>
      <c r="CJ3356" s="10">
        <v>7.77</v>
      </c>
      <c r="CK3356" s="10">
        <v>7.77</v>
      </c>
      <c r="CL3356" s="10">
        <v>11.65</v>
      </c>
      <c r="CM3356" s="10">
        <v>11.65</v>
      </c>
      <c r="CN3356" t="s">
        <v>137</v>
      </c>
      <c r="CO3356" t="s">
        <v>983</v>
      </c>
      <c r="CP3356" t="s">
        <v>138</v>
      </c>
      <c r="CR3356" t="s">
        <v>117</v>
      </c>
      <c r="CS3356" t="s">
        <v>139</v>
      </c>
      <c r="CT3356" t="s">
        <v>139</v>
      </c>
      <c r="CU3356" t="s">
        <v>139</v>
      </c>
      <c r="CV3356" t="s">
        <v>140</v>
      </c>
      <c r="CW3356" t="s">
        <v>139</v>
      </c>
      <c r="CX3356" t="s">
        <v>140</v>
      </c>
      <c r="CY3356" s="2" t="s">
        <v>984</v>
      </c>
      <c r="CZ3356" s="8">
        <v>16702355009</v>
      </c>
      <c r="DA3356" t="s">
        <v>977</v>
      </c>
      <c r="DB3356" t="s">
        <v>411</v>
      </c>
      <c r="DC3356" t="s">
        <v>139</v>
      </c>
      <c r="DD3356" t="s">
        <v>139</v>
      </c>
    </row>
    <row r="3357" spans="1:114" ht="15" customHeight="1" x14ac:dyDescent="0.35">
      <c r="A3357" t="s">
        <v>1109</v>
      </c>
      <c r="B3357" t="s">
        <v>144</v>
      </c>
      <c r="C3357" s="1">
        <v>45844</v>
      </c>
      <c r="D3357" s="1">
        <v>45898</v>
      </c>
      <c r="E3357" t="s">
        <v>116</v>
      </c>
      <c r="F3357" s="1">
        <v>45990</v>
      </c>
      <c r="G3357" t="s">
        <v>117</v>
      </c>
      <c r="H3357" t="s">
        <v>117</v>
      </c>
      <c r="I3357" t="s">
        <v>117</v>
      </c>
      <c r="J3357" t="s">
        <v>1110</v>
      </c>
      <c r="K3357" t="s">
        <v>1111</v>
      </c>
      <c r="L3357" t="s">
        <v>1112</v>
      </c>
      <c r="N3357" t="s">
        <v>136</v>
      </c>
      <c r="O3357" t="s">
        <v>121</v>
      </c>
      <c r="P3357" s="6">
        <v>96950</v>
      </c>
      <c r="Q3357" t="s">
        <v>122</v>
      </c>
      <c r="S3357" s="8">
        <v>16703227251</v>
      </c>
      <c r="U3357" t="s">
        <v>1113</v>
      </c>
      <c r="V3357">
        <v>336612</v>
      </c>
      <c r="W3357" t="s">
        <v>124</v>
      </c>
      <c r="Y3357" t="s">
        <v>1114</v>
      </c>
      <c r="Z3357" t="s">
        <v>1115</v>
      </c>
      <c r="AA3357" t="s">
        <v>1116</v>
      </c>
      <c r="AB3357" t="s">
        <v>1117</v>
      </c>
      <c r="AC3357" t="s">
        <v>1112</v>
      </c>
      <c r="AE3357" t="s">
        <v>136</v>
      </c>
      <c r="AF3357" t="s">
        <v>121</v>
      </c>
      <c r="AG3357" s="6">
        <v>96950</v>
      </c>
      <c r="AH3357" t="s">
        <v>122</v>
      </c>
      <c r="AJ3357" s="8">
        <v>16703227251</v>
      </c>
      <c r="AL3357" t="s">
        <v>1118</v>
      </c>
      <c r="BE3357" t="str">
        <f>"49-3023.00"</f>
        <v>49-3023.00</v>
      </c>
      <c r="BF3357" t="s">
        <v>1119</v>
      </c>
      <c r="BG3357" t="s">
        <v>1120</v>
      </c>
      <c r="BH3357" t="s">
        <v>1121</v>
      </c>
      <c r="BI3357">
        <v>3</v>
      </c>
      <c r="BJ3357">
        <v>3</v>
      </c>
      <c r="BK3357" s="1">
        <v>45992</v>
      </c>
      <c r="BL3357" s="1">
        <v>46356</v>
      </c>
      <c r="BM3357" s="1">
        <v>45992</v>
      </c>
      <c r="BN3357" s="1">
        <v>46356</v>
      </c>
      <c r="BO3357">
        <v>40</v>
      </c>
      <c r="BP3357">
        <v>0</v>
      </c>
      <c r="BQ3357">
        <v>8</v>
      </c>
      <c r="BR3357">
        <v>8</v>
      </c>
      <c r="BS3357">
        <v>8</v>
      </c>
      <c r="BT3357">
        <v>8</v>
      </c>
      <c r="BU3357">
        <v>8</v>
      </c>
      <c r="BV3357">
        <v>0</v>
      </c>
      <c r="BW3357" t="str">
        <f>"8:00 AM"</f>
        <v>8:00 AM</v>
      </c>
      <c r="BX3357" t="str">
        <f>"5:00 PM"</f>
        <v>5:00 PM</v>
      </c>
      <c r="BY3357" t="s">
        <v>159</v>
      </c>
      <c r="BZ3357">
        <v>0</v>
      </c>
      <c r="CA3357">
        <v>24</v>
      </c>
      <c r="CB3357" t="s">
        <v>117</v>
      </c>
      <c r="CD3357" t="s">
        <v>1122</v>
      </c>
      <c r="CE3357" t="s">
        <v>1123</v>
      </c>
      <c r="CG3357" t="s">
        <v>136</v>
      </c>
      <c r="CH3357" t="s">
        <v>121</v>
      </c>
      <c r="CI3357" s="6">
        <v>96950</v>
      </c>
      <c r="CJ3357" s="10">
        <v>11.01</v>
      </c>
      <c r="CK3357" s="10">
        <v>15</v>
      </c>
      <c r="CL3357" s="10">
        <v>0</v>
      </c>
      <c r="CM3357" s="10">
        <v>0</v>
      </c>
      <c r="CN3357" t="s">
        <v>137</v>
      </c>
      <c r="CO3357" t="s">
        <v>140</v>
      </c>
      <c r="CP3357" t="s">
        <v>138</v>
      </c>
      <c r="CR3357" t="s">
        <v>117</v>
      </c>
      <c r="CS3357" t="s">
        <v>139</v>
      </c>
      <c r="CT3357" t="s">
        <v>140</v>
      </c>
      <c r="CU3357" t="s">
        <v>140</v>
      </c>
      <c r="CV3357" t="s">
        <v>140</v>
      </c>
      <c r="CW3357" t="s">
        <v>139</v>
      </c>
      <c r="CX3357" t="s">
        <v>140</v>
      </c>
      <c r="CY3357" t="s">
        <v>1124</v>
      </c>
      <c r="CZ3357" s="8">
        <v>16703227251</v>
      </c>
      <c r="DA3357" t="s">
        <v>1118</v>
      </c>
      <c r="DB3357" t="s">
        <v>140</v>
      </c>
      <c r="DC3357" t="s">
        <v>139</v>
      </c>
      <c r="DD3357" t="s">
        <v>117</v>
      </c>
    </row>
    <row r="3358" spans="1:114" ht="15" customHeight="1" x14ac:dyDescent="0.35">
      <c r="A3358" t="s">
        <v>5164</v>
      </c>
      <c r="B3358" t="s">
        <v>144</v>
      </c>
      <c r="C3358" s="1">
        <v>45845</v>
      </c>
      <c r="D3358" s="1">
        <v>45898</v>
      </c>
      <c r="E3358" t="s">
        <v>116</v>
      </c>
      <c r="F3358" s="1">
        <v>45991</v>
      </c>
      <c r="G3358" t="s">
        <v>117</v>
      </c>
      <c r="H3358" t="s">
        <v>117</v>
      </c>
      <c r="I3358" t="s">
        <v>117</v>
      </c>
      <c r="J3358" t="s">
        <v>1110</v>
      </c>
      <c r="K3358" t="s">
        <v>1111</v>
      </c>
      <c r="L3358" t="s">
        <v>1112</v>
      </c>
      <c r="N3358" t="s">
        <v>136</v>
      </c>
      <c r="O3358" t="s">
        <v>121</v>
      </c>
      <c r="P3358" s="6">
        <v>96950</v>
      </c>
      <c r="Q3358" t="s">
        <v>122</v>
      </c>
      <c r="S3358" s="8">
        <v>16703227251</v>
      </c>
      <c r="U3358" t="s">
        <v>1113</v>
      </c>
      <c r="V3358">
        <v>336612</v>
      </c>
      <c r="W3358" t="s">
        <v>124</v>
      </c>
      <c r="Y3358" t="s">
        <v>1114</v>
      </c>
      <c r="Z3358" t="s">
        <v>1115</v>
      </c>
      <c r="AA3358" t="s">
        <v>1116</v>
      </c>
      <c r="AB3358" t="s">
        <v>2006</v>
      </c>
      <c r="AC3358" t="s">
        <v>2007</v>
      </c>
      <c r="AD3358" t="s">
        <v>2008</v>
      </c>
      <c r="AE3358" t="s">
        <v>136</v>
      </c>
      <c r="AF3358" t="s">
        <v>121</v>
      </c>
      <c r="AG3358" s="6">
        <v>96950</v>
      </c>
      <c r="AH3358" t="s">
        <v>122</v>
      </c>
      <c r="AJ3358" s="8">
        <v>16703227251</v>
      </c>
      <c r="AL3358" t="s">
        <v>1118</v>
      </c>
      <c r="BE3358" t="str">
        <f>"49-9071.00"</f>
        <v>49-9071.00</v>
      </c>
      <c r="BF3358" t="s">
        <v>156</v>
      </c>
      <c r="BG3358" t="s">
        <v>2009</v>
      </c>
      <c r="BH3358" t="s">
        <v>2010</v>
      </c>
      <c r="BI3358">
        <v>2</v>
      </c>
      <c r="BJ3358">
        <v>2</v>
      </c>
      <c r="BK3358" s="1">
        <v>45993</v>
      </c>
      <c r="BL3358" s="1">
        <v>46357</v>
      </c>
      <c r="BM3358" s="1">
        <v>45993</v>
      </c>
      <c r="BN3358" s="1">
        <v>46357</v>
      </c>
      <c r="BO3358">
        <v>40</v>
      </c>
      <c r="BP3358">
        <v>0</v>
      </c>
      <c r="BQ3358">
        <v>8</v>
      </c>
      <c r="BR3358">
        <v>8</v>
      </c>
      <c r="BS3358">
        <v>8</v>
      </c>
      <c r="BT3358">
        <v>8</v>
      </c>
      <c r="BU3358">
        <v>8</v>
      </c>
      <c r="BV3358">
        <v>0</v>
      </c>
      <c r="BW3358" t="str">
        <f>"8:00 AM"</f>
        <v>8:00 AM</v>
      </c>
      <c r="BX3358" t="str">
        <f>"5:00 PM"</f>
        <v>5:00 PM</v>
      </c>
      <c r="BY3358" t="s">
        <v>159</v>
      </c>
      <c r="BZ3358">
        <v>0</v>
      </c>
      <c r="CA3358">
        <v>12</v>
      </c>
      <c r="CB3358" t="s">
        <v>117</v>
      </c>
      <c r="CD3358" t="s">
        <v>5165</v>
      </c>
      <c r="CE3358" t="s">
        <v>2012</v>
      </c>
      <c r="CG3358" t="s">
        <v>120</v>
      </c>
      <c r="CH3358" t="s">
        <v>121</v>
      </c>
      <c r="CI3358" s="6">
        <v>96950</v>
      </c>
      <c r="CJ3358" s="10">
        <v>9.75</v>
      </c>
      <c r="CK3358" s="10">
        <v>11</v>
      </c>
      <c r="CL3358" s="10">
        <v>0</v>
      </c>
      <c r="CM3358" s="10">
        <v>0</v>
      </c>
      <c r="CN3358" t="s">
        <v>137</v>
      </c>
      <c r="CO3358" t="s">
        <v>140</v>
      </c>
      <c r="CP3358" t="s">
        <v>138</v>
      </c>
      <c r="CR3358" t="s">
        <v>117</v>
      </c>
      <c r="CS3358" t="s">
        <v>139</v>
      </c>
      <c r="CT3358" t="s">
        <v>139</v>
      </c>
      <c r="CU3358" t="s">
        <v>140</v>
      </c>
      <c r="CV3358" t="s">
        <v>140</v>
      </c>
      <c r="CW3358" t="s">
        <v>139</v>
      </c>
      <c r="CX3358" t="s">
        <v>140</v>
      </c>
      <c r="CY3358" t="s">
        <v>1124</v>
      </c>
      <c r="CZ3358" s="8">
        <v>16703227251</v>
      </c>
      <c r="DA3358" t="s">
        <v>1118</v>
      </c>
      <c r="DB3358" t="s">
        <v>140</v>
      </c>
      <c r="DC3358" t="s">
        <v>139</v>
      </c>
      <c r="DD3358" t="s">
        <v>117</v>
      </c>
    </row>
    <row r="3359" spans="1:114" ht="15" customHeight="1" x14ac:dyDescent="0.35">
      <c r="A3359" t="s">
        <v>10007</v>
      </c>
      <c r="B3359" t="s">
        <v>144</v>
      </c>
      <c r="C3359" s="1">
        <v>45847</v>
      </c>
      <c r="D3359" s="1">
        <v>45898</v>
      </c>
      <c r="E3359" t="s">
        <v>116</v>
      </c>
      <c r="F3359" s="1">
        <v>45929</v>
      </c>
      <c r="G3359" t="s">
        <v>117</v>
      </c>
      <c r="H3359" t="s">
        <v>117</v>
      </c>
      <c r="I3359" t="s">
        <v>117</v>
      </c>
      <c r="J3359" t="s">
        <v>10008</v>
      </c>
      <c r="K3359" t="s">
        <v>10009</v>
      </c>
      <c r="L3359" t="s">
        <v>2703</v>
      </c>
      <c r="M3359" t="s">
        <v>140</v>
      </c>
      <c r="N3359" t="s">
        <v>136</v>
      </c>
      <c r="O3359" t="s">
        <v>121</v>
      </c>
      <c r="P3359" s="6">
        <v>96950</v>
      </c>
      <c r="Q3359" t="s">
        <v>122</v>
      </c>
      <c r="S3359" s="8">
        <v>16709892021</v>
      </c>
      <c r="U3359" t="s">
        <v>10010</v>
      </c>
      <c r="V3359">
        <v>445110</v>
      </c>
      <c r="W3359" t="s">
        <v>124</v>
      </c>
      <c r="Y3359" t="s">
        <v>4836</v>
      </c>
      <c r="Z3359" t="s">
        <v>10011</v>
      </c>
      <c r="AB3359" t="s">
        <v>270</v>
      </c>
      <c r="AC3359" t="s">
        <v>2703</v>
      </c>
      <c r="AD3359" t="s">
        <v>140</v>
      </c>
      <c r="AE3359" t="s">
        <v>136</v>
      </c>
      <c r="AF3359" t="s">
        <v>121</v>
      </c>
      <c r="AG3359" s="6">
        <v>96950</v>
      </c>
      <c r="AH3359" t="s">
        <v>122</v>
      </c>
      <c r="AJ3359" s="8">
        <v>16709892021</v>
      </c>
      <c r="AL3359" t="s">
        <v>10012</v>
      </c>
      <c r="BE3359" t="str">
        <f>"41-1011.00"</f>
        <v>41-1011.00</v>
      </c>
      <c r="BF3359" t="s">
        <v>1340</v>
      </c>
      <c r="BG3359" t="s">
        <v>10013</v>
      </c>
      <c r="BH3359" t="s">
        <v>2107</v>
      </c>
      <c r="BI3359">
        <v>2</v>
      </c>
      <c r="BJ3359">
        <v>2</v>
      </c>
      <c r="BK3359" s="1">
        <v>45931</v>
      </c>
      <c r="BL3359" s="1">
        <v>46295</v>
      </c>
      <c r="BM3359" s="1">
        <v>45931</v>
      </c>
      <c r="BN3359" s="1">
        <v>46295</v>
      </c>
      <c r="BO3359">
        <v>35</v>
      </c>
      <c r="BP3359">
        <v>0</v>
      </c>
      <c r="BQ3359">
        <v>7</v>
      </c>
      <c r="BR3359">
        <v>7</v>
      </c>
      <c r="BS3359">
        <v>7</v>
      </c>
      <c r="BT3359">
        <v>7</v>
      </c>
      <c r="BU3359">
        <v>7</v>
      </c>
      <c r="BV3359">
        <v>0</v>
      </c>
      <c r="BW3359" t="str">
        <f>"8:00 AM"</f>
        <v>8:00 AM</v>
      </c>
      <c r="BX3359" t="str">
        <f>"5:00 PM"</f>
        <v>5:00 PM</v>
      </c>
      <c r="BY3359" t="s">
        <v>159</v>
      </c>
      <c r="BZ3359">
        <v>0</v>
      </c>
      <c r="CA3359">
        <v>12</v>
      </c>
      <c r="CB3359" t="s">
        <v>139</v>
      </c>
      <c r="CC3359">
        <v>3</v>
      </c>
      <c r="CD3359" s="2" t="s">
        <v>10014</v>
      </c>
      <c r="CE3359" t="s">
        <v>2703</v>
      </c>
      <c r="CF3359" t="s">
        <v>140</v>
      </c>
      <c r="CG3359" t="s">
        <v>136</v>
      </c>
      <c r="CH3359" t="s">
        <v>121</v>
      </c>
      <c r="CI3359" s="6">
        <v>96950</v>
      </c>
      <c r="CJ3359" s="10">
        <v>11.35</v>
      </c>
      <c r="CK3359" s="10">
        <v>11.35</v>
      </c>
      <c r="CL3359" s="10">
        <v>17.02</v>
      </c>
      <c r="CM3359" s="10">
        <v>17.02</v>
      </c>
      <c r="CN3359" t="s">
        <v>137</v>
      </c>
      <c r="CO3359" t="s">
        <v>10015</v>
      </c>
      <c r="CP3359" t="s">
        <v>138</v>
      </c>
      <c r="CR3359" t="s">
        <v>117</v>
      </c>
      <c r="CS3359" t="s">
        <v>139</v>
      </c>
      <c r="CT3359" t="s">
        <v>140</v>
      </c>
      <c r="CU3359" t="s">
        <v>139</v>
      </c>
      <c r="CV3359" t="s">
        <v>140</v>
      </c>
      <c r="CW3359" t="s">
        <v>139</v>
      </c>
      <c r="CX3359" t="s">
        <v>140</v>
      </c>
      <c r="CY3359" t="s">
        <v>1686</v>
      </c>
      <c r="CZ3359" s="8">
        <v>16709892021</v>
      </c>
      <c r="DA3359" t="s">
        <v>10012</v>
      </c>
      <c r="DB3359" t="s">
        <v>140</v>
      </c>
      <c r="DC3359" t="s">
        <v>139</v>
      </c>
      <c r="DD3359" t="s">
        <v>117</v>
      </c>
    </row>
    <row r="3360" spans="1:114" ht="15" customHeight="1" x14ac:dyDescent="0.35">
      <c r="A3360" t="s">
        <v>15175</v>
      </c>
      <c r="B3360" t="s">
        <v>144</v>
      </c>
      <c r="C3360" s="1">
        <v>45852</v>
      </c>
      <c r="D3360" s="1">
        <v>45898</v>
      </c>
      <c r="E3360" t="s">
        <v>116</v>
      </c>
      <c r="F3360" s="1">
        <v>45929</v>
      </c>
      <c r="G3360" t="s">
        <v>117</v>
      </c>
      <c r="H3360" t="s">
        <v>117</v>
      </c>
      <c r="I3360" t="s">
        <v>117</v>
      </c>
      <c r="J3360" t="s">
        <v>6882</v>
      </c>
      <c r="K3360" t="s">
        <v>140</v>
      </c>
      <c r="L3360" t="s">
        <v>6883</v>
      </c>
      <c r="M3360" t="s">
        <v>8723</v>
      </c>
      <c r="N3360" t="s">
        <v>3437</v>
      </c>
      <c r="O3360" t="s">
        <v>121</v>
      </c>
      <c r="P3360" s="6">
        <v>96950</v>
      </c>
      <c r="Q3360" t="s">
        <v>122</v>
      </c>
      <c r="R3360" t="s">
        <v>140</v>
      </c>
      <c r="S3360" s="8">
        <v>16703226031</v>
      </c>
      <c r="U3360" t="s">
        <v>6885</v>
      </c>
      <c r="V3360">
        <v>424410</v>
      </c>
      <c r="W3360" t="s">
        <v>124</v>
      </c>
      <c r="Y3360" t="s">
        <v>6886</v>
      </c>
      <c r="Z3360" t="s">
        <v>6887</v>
      </c>
      <c r="AA3360" t="s">
        <v>6888</v>
      </c>
      <c r="AB3360" t="s">
        <v>6889</v>
      </c>
      <c r="AC3360" t="s">
        <v>6883</v>
      </c>
      <c r="AD3360" t="s">
        <v>8723</v>
      </c>
      <c r="AE3360" t="s">
        <v>3437</v>
      </c>
      <c r="AF3360" t="s">
        <v>121</v>
      </c>
      <c r="AG3360" s="6">
        <v>96950</v>
      </c>
      <c r="AH3360" t="s">
        <v>122</v>
      </c>
      <c r="AJ3360" s="8">
        <v>16714826466</v>
      </c>
      <c r="AL3360" t="s">
        <v>6897</v>
      </c>
      <c r="AM3360" t="s">
        <v>717</v>
      </c>
      <c r="AN3360" t="s">
        <v>718</v>
      </c>
      <c r="AO3360" t="s">
        <v>719</v>
      </c>
      <c r="AP3360" t="s">
        <v>720</v>
      </c>
      <c r="AQ3360" t="s">
        <v>721</v>
      </c>
      <c r="AR3360" t="s">
        <v>722</v>
      </c>
      <c r="AS3360" t="s">
        <v>577</v>
      </c>
      <c r="AT3360" t="s">
        <v>578</v>
      </c>
      <c r="AU3360" s="6">
        <v>96913</v>
      </c>
      <c r="AV3360" t="s">
        <v>122</v>
      </c>
      <c r="AX3360" s="8">
        <v>16716461222</v>
      </c>
      <c r="AY3360">
        <v>111</v>
      </c>
      <c r="AZ3360" t="s">
        <v>723</v>
      </c>
      <c r="BA3360" t="s">
        <v>724</v>
      </c>
      <c r="BB3360" t="s">
        <v>725</v>
      </c>
      <c r="BC3360" t="s">
        <v>578</v>
      </c>
      <c r="BD3360" t="s">
        <v>726</v>
      </c>
      <c r="BE3360" t="str">
        <f>"49-9071.00"</f>
        <v>49-9071.00</v>
      </c>
      <c r="BF3360" t="s">
        <v>156</v>
      </c>
      <c r="BG3360" t="s">
        <v>15176</v>
      </c>
      <c r="BH3360" t="s">
        <v>5231</v>
      </c>
      <c r="BI3360">
        <v>1</v>
      </c>
      <c r="BJ3360">
        <v>1</v>
      </c>
      <c r="BK3360" s="1">
        <v>45931</v>
      </c>
      <c r="BL3360" s="1">
        <v>46295</v>
      </c>
      <c r="BM3360" s="1">
        <v>45931</v>
      </c>
      <c r="BN3360" s="1">
        <v>46295</v>
      </c>
      <c r="BO3360">
        <v>40</v>
      </c>
      <c r="BP3360">
        <v>0</v>
      </c>
      <c r="BQ3360">
        <v>8</v>
      </c>
      <c r="BR3360">
        <v>8</v>
      </c>
      <c r="BS3360">
        <v>8</v>
      </c>
      <c r="BT3360">
        <v>8</v>
      </c>
      <c r="BU3360">
        <v>8</v>
      </c>
      <c r="BV3360">
        <v>0</v>
      </c>
      <c r="BW3360" t="str">
        <f>"8:00 AM"</f>
        <v>8:00 AM</v>
      </c>
      <c r="BX3360" t="str">
        <f>"5:00 PM"</f>
        <v>5:00 PM</v>
      </c>
      <c r="BY3360" t="s">
        <v>159</v>
      </c>
      <c r="BZ3360">
        <v>12</v>
      </c>
      <c r="CA3360">
        <v>12</v>
      </c>
      <c r="CB3360" t="s">
        <v>117</v>
      </c>
      <c r="CD3360" s="2" t="s">
        <v>15177</v>
      </c>
      <c r="CE3360" t="s">
        <v>6883</v>
      </c>
      <c r="CF3360" t="s">
        <v>8723</v>
      </c>
      <c r="CG3360" t="s">
        <v>3437</v>
      </c>
      <c r="CH3360" t="s">
        <v>121</v>
      </c>
      <c r="CI3360" s="6">
        <v>96950</v>
      </c>
      <c r="CJ3360" s="10">
        <v>9.98</v>
      </c>
      <c r="CK3360" s="10">
        <v>9.98</v>
      </c>
      <c r="CL3360" s="10">
        <v>14.97</v>
      </c>
      <c r="CM3360" s="10">
        <v>14.97</v>
      </c>
      <c r="CN3360" t="s">
        <v>137</v>
      </c>
      <c r="CO3360" t="s">
        <v>12619</v>
      </c>
      <c r="CP3360" t="s">
        <v>138</v>
      </c>
      <c r="CR3360" t="s">
        <v>139</v>
      </c>
      <c r="CS3360" t="s">
        <v>139</v>
      </c>
      <c r="CT3360" t="s">
        <v>139</v>
      </c>
      <c r="CU3360" t="s">
        <v>139</v>
      </c>
      <c r="CV3360" t="s">
        <v>140</v>
      </c>
      <c r="CW3360" t="s">
        <v>139</v>
      </c>
      <c r="CX3360" t="s">
        <v>139</v>
      </c>
      <c r="CY3360" t="s">
        <v>1139</v>
      </c>
      <c r="CZ3360" s="8">
        <v>16703226031</v>
      </c>
      <c r="DA3360" t="s">
        <v>6897</v>
      </c>
      <c r="DB3360" t="s">
        <v>140</v>
      </c>
      <c r="DC3360" t="s">
        <v>139</v>
      </c>
      <c r="DD3360" t="s">
        <v>117</v>
      </c>
    </row>
    <row r="3361" spans="1:114" ht="15" customHeight="1" x14ac:dyDescent="0.35">
      <c r="A3361" t="s">
        <v>11983</v>
      </c>
      <c r="B3361" t="s">
        <v>166</v>
      </c>
      <c r="C3361" s="1">
        <v>45862</v>
      </c>
      <c r="D3361" s="1">
        <v>45898</v>
      </c>
      <c r="E3361" t="s">
        <v>211</v>
      </c>
      <c r="G3361" t="s">
        <v>117</v>
      </c>
      <c r="H3361" t="s">
        <v>117</v>
      </c>
      <c r="I3361" t="s">
        <v>117</v>
      </c>
      <c r="J3361" t="s">
        <v>1005</v>
      </c>
      <c r="K3361" t="s">
        <v>7495</v>
      </c>
      <c r="L3361" t="s">
        <v>1007</v>
      </c>
      <c r="M3361" t="s">
        <v>1008</v>
      </c>
      <c r="N3361" t="s">
        <v>120</v>
      </c>
      <c r="P3361" s="6">
        <v>96950</v>
      </c>
      <c r="Q3361" t="s">
        <v>11984</v>
      </c>
      <c r="S3361" s="8">
        <v>16702346666</v>
      </c>
      <c r="U3361" t="s">
        <v>1009</v>
      </c>
      <c r="V3361">
        <v>812310</v>
      </c>
      <c r="W3361" t="s">
        <v>124</v>
      </c>
      <c r="Y3361" t="s">
        <v>1010</v>
      </c>
      <c r="Z3361" t="s">
        <v>1011</v>
      </c>
      <c r="AA3361" t="s">
        <v>1012</v>
      </c>
      <c r="AB3361" t="s">
        <v>128</v>
      </c>
      <c r="AC3361" t="s">
        <v>1007</v>
      </c>
      <c r="AD3361" t="s">
        <v>1008</v>
      </c>
      <c r="AE3361" t="s">
        <v>120</v>
      </c>
      <c r="AF3361" t="s">
        <v>121</v>
      </c>
      <c r="AG3361" s="6">
        <v>96950</v>
      </c>
      <c r="AH3361" t="s">
        <v>122</v>
      </c>
      <c r="AJ3361" s="8">
        <v>16702346666</v>
      </c>
      <c r="AL3361" t="s">
        <v>1013</v>
      </c>
      <c r="BE3361" t="str">
        <f>"51-6011.00"</f>
        <v>51-6011.00</v>
      </c>
      <c r="BF3361" t="s">
        <v>1618</v>
      </c>
      <c r="BG3361" t="s">
        <v>7496</v>
      </c>
      <c r="BH3361" t="s">
        <v>7497</v>
      </c>
      <c r="BI3361">
        <v>3</v>
      </c>
      <c r="BK3361" s="1">
        <v>45931</v>
      </c>
      <c r="BL3361" s="1">
        <v>46295</v>
      </c>
      <c r="BO3361">
        <v>36</v>
      </c>
      <c r="BP3361">
        <v>0</v>
      </c>
      <c r="BQ3361">
        <v>7</v>
      </c>
      <c r="BR3361">
        <v>7</v>
      </c>
      <c r="BS3361">
        <v>7</v>
      </c>
      <c r="BT3361">
        <v>7</v>
      </c>
      <c r="BU3361">
        <v>7</v>
      </c>
      <c r="BV3361">
        <v>1</v>
      </c>
      <c r="BW3361" t="str">
        <f>"9:00 AM"</f>
        <v>9:00 AM</v>
      </c>
      <c r="BX3361" t="str">
        <f>"5:46 PM"</f>
        <v>5:46 PM</v>
      </c>
      <c r="BY3361" t="s">
        <v>133</v>
      </c>
      <c r="BZ3361">
        <v>0</v>
      </c>
      <c r="CA3361">
        <v>3</v>
      </c>
      <c r="CB3361" t="s">
        <v>117</v>
      </c>
      <c r="CD3361" s="2" t="s">
        <v>7825</v>
      </c>
      <c r="CE3361" t="s">
        <v>1007</v>
      </c>
      <c r="CF3361" t="s">
        <v>1008</v>
      </c>
      <c r="CG3361" t="s">
        <v>496</v>
      </c>
      <c r="CH3361" t="s">
        <v>121</v>
      </c>
      <c r="CI3361" s="6">
        <v>96950</v>
      </c>
      <c r="CJ3361" s="10">
        <v>10.5</v>
      </c>
      <c r="CK3361" s="10">
        <v>10.5</v>
      </c>
      <c r="CL3361" s="10">
        <v>15.75</v>
      </c>
      <c r="CM3361" s="10">
        <v>15.75</v>
      </c>
      <c r="CN3361" t="s">
        <v>137</v>
      </c>
      <c r="CP3361" t="s">
        <v>138</v>
      </c>
      <c r="CR3361" t="s">
        <v>117</v>
      </c>
      <c r="CS3361" t="s">
        <v>139</v>
      </c>
      <c r="CT3361" t="s">
        <v>140</v>
      </c>
      <c r="CU3361" t="s">
        <v>139</v>
      </c>
      <c r="CV3361" t="s">
        <v>140</v>
      </c>
      <c r="CW3361" t="s">
        <v>139</v>
      </c>
      <c r="CX3361" t="s">
        <v>140</v>
      </c>
      <c r="CY3361" t="s">
        <v>11985</v>
      </c>
      <c r="CZ3361" s="8">
        <v>16702346666</v>
      </c>
      <c r="DA3361" t="s">
        <v>1013</v>
      </c>
      <c r="DB3361" t="s">
        <v>140</v>
      </c>
      <c r="DC3361" t="s">
        <v>139</v>
      </c>
      <c r="DD3361" t="s">
        <v>117</v>
      </c>
      <c r="DE3361" t="s">
        <v>1010</v>
      </c>
      <c r="DF3361" t="s">
        <v>1011</v>
      </c>
      <c r="DH3361" t="s">
        <v>1009</v>
      </c>
      <c r="DI3361" t="s">
        <v>1005</v>
      </c>
      <c r="DJ3361" t="s">
        <v>7498</v>
      </c>
    </row>
    <row r="3362" spans="1:114" ht="15" customHeight="1" x14ac:dyDescent="0.35">
      <c r="A3362" t="s">
        <v>13669</v>
      </c>
      <c r="B3362" t="s">
        <v>166</v>
      </c>
      <c r="C3362" s="1">
        <v>45862</v>
      </c>
      <c r="D3362" s="1">
        <v>45898</v>
      </c>
      <c r="E3362" t="s">
        <v>211</v>
      </c>
      <c r="G3362" t="s">
        <v>117</v>
      </c>
      <c r="H3362" t="s">
        <v>117</v>
      </c>
      <c r="I3362" t="s">
        <v>117</v>
      </c>
      <c r="J3362" t="s">
        <v>1005</v>
      </c>
      <c r="K3362" t="s">
        <v>7495</v>
      </c>
      <c r="L3362" t="s">
        <v>1007</v>
      </c>
      <c r="M3362" t="s">
        <v>1008</v>
      </c>
      <c r="N3362" t="s">
        <v>120</v>
      </c>
      <c r="O3362" t="s">
        <v>121</v>
      </c>
      <c r="P3362" s="6">
        <v>96950</v>
      </c>
      <c r="Q3362" t="s">
        <v>122</v>
      </c>
      <c r="S3362" s="8">
        <v>16702346666</v>
      </c>
      <c r="U3362" t="s">
        <v>1009</v>
      </c>
      <c r="V3362">
        <v>812310</v>
      </c>
      <c r="W3362" t="s">
        <v>124</v>
      </c>
      <c r="Y3362" t="s">
        <v>1010</v>
      </c>
      <c r="Z3362" t="s">
        <v>1011</v>
      </c>
      <c r="AA3362" t="s">
        <v>1012</v>
      </c>
      <c r="AB3362" t="s">
        <v>128</v>
      </c>
      <c r="AC3362" t="s">
        <v>1007</v>
      </c>
      <c r="AD3362" t="s">
        <v>1008</v>
      </c>
      <c r="AE3362" t="s">
        <v>120</v>
      </c>
      <c r="AF3362" t="s">
        <v>121</v>
      </c>
      <c r="AG3362" s="6">
        <v>96950</v>
      </c>
      <c r="AH3362" t="s">
        <v>122</v>
      </c>
      <c r="AJ3362" s="8">
        <v>16702346666</v>
      </c>
      <c r="AL3362" t="s">
        <v>1013</v>
      </c>
      <c r="BE3362" t="str">
        <f>"51-6011.00"</f>
        <v>51-6011.00</v>
      </c>
      <c r="BF3362" t="s">
        <v>1618</v>
      </c>
      <c r="BG3362" t="s">
        <v>7496</v>
      </c>
      <c r="BH3362" t="s">
        <v>7497</v>
      </c>
      <c r="BI3362">
        <v>3</v>
      </c>
      <c r="BK3362" s="1">
        <v>45931</v>
      </c>
      <c r="BL3362" s="1">
        <v>46295</v>
      </c>
      <c r="BO3362">
        <v>35</v>
      </c>
      <c r="BP3362">
        <v>0</v>
      </c>
      <c r="BQ3362">
        <v>7</v>
      </c>
      <c r="BR3362">
        <v>7</v>
      </c>
      <c r="BS3362">
        <v>7</v>
      </c>
      <c r="BT3362">
        <v>7</v>
      </c>
      <c r="BU3362">
        <v>7</v>
      </c>
      <c r="BV3362">
        <v>0</v>
      </c>
      <c r="BW3362" t="str">
        <f>"9:00 AM"</f>
        <v>9:00 AM</v>
      </c>
      <c r="BX3362" t="str">
        <f>"5:00 PM"</f>
        <v>5:00 PM</v>
      </c>
      <c r="BY3362" t="s">
        <v>133</v>
      </c>
      <c r="BZ3362">
        <v>0</v>
      </c>
      <c r="CA3362">
        <v>3</v>
      </c>
      <c r="CB3362" t="s">
        <v>117</v>
      </c>
      <c r="CD3362" s="2" t="s">
        <v>7825</v>
      </c>
      <c r="CE3362" t="s">
        <v>1007</v>
      </c>
      <c r="CF3362" t="s">
        <v>1008</v>
      </c>
      <c r="CG3362" t="s">
        <v>496</v>
      </c>
      <c r="CH3362" t="s">
        <v>121</v>
      </c>
      <c r="CI3362" s="6">
        <v>96950</v>
      </c>
      <c r="CJ3362" s="10">
        <v>10.5</v>
      </c>
      <c r="CK3362" s="10">
        <v>10.5</v>
      </c>
      <c r="CL3362" s="10">
        <v>15.75</v>
      </c>
      <c r="CM3362" s="10">
        <v>15.75</v>
      </c>
      <c r="CN3362" t="s">
        <v>137</v>
      </c>
      <c r="CP3362" t="s">
        <v>138</v>
      </c>
      <c r="CR3362" t="s">
        <v>117</v>
      </c>
      <c r="CS3362" t="s">
        <v>139</v>
      </c>
      <c r="CT3362" t="s">
        <v>140</v>
      </c>
      <c r="CU3362" t="s">
        <v>139</v>
      </c>
      <c r="CV3362" t="s">
        <v>140</v>
      </c>
      <c r="CW3362" t="s">
        <v>139</v>
      </c>
      <c r="CX3362" t="s">
        <v>140</v>
      </c>
      <c r="CY3362" t="s">
        <v>1019</v>
      </c>
      <c r="CZ3362" s="8">
        <v>16702346666</v>
      </c>
      <c r="DA3362" t="s">
        <v>1013</v>
      </c>
      <c r="DB3362" t="s">
        <v>140</v>
      </c>
      <c r="DC3362" t="s">
        <v>139</v>
      </c>
      <c r="DD3362" t="s">
        <v>117</v>
      </c>
      <c r="DE3362" t="s">
        <v>1010</v>
      </c>
      <c r="DF3362" t="s">
        <v>1011</v>
      </c>
      <c r="DH3362" t="s">
        <v>1009</v>
      </c>
      <c r="DI3362" t="s">
        <v>1005</v>
      </c>
      <c r="DJ3362" t="s">
        <v>7498</v>
      </c>
    </row>
    <row r="3363" spans="1:114" ht="15" customHeight="1" x14ac:dyDescent="0.35">
      <c r="A3363" t="s">
        <v>16301</v>
      </c>
      <c r="B3363" t="s">
        <v>278</v>
      </c>
      <c r="C3363" s="1">
        <v>45894</v>
      </c>
      <c r="D3363" s="1">
        <v>45898</v>
      </c>
      <c r="E3363" t="s">
        <v>211</v>
      </c>
      <c r="G3363" t="s">
        <v>117</v>
      </c>
      <c r="H3363" t="s">
        <v>117</v>
      </c>
      <c r="I3363" t="s">
        <v>117</v>
      </c>
      <c r="J3363" t="s">
        <v>10287</v>
      </c>
      <c r="K3363" t="s">
        <v>10288</v>
      </c>
      <c r="L3363" t="s">
        <v>10289</v>
      </c>
      <c r="N3363" t="s">
        <v>136</v>
      </c>
      <c r="O3363" t="s">
        <v>121</v>
      </c>
      <c r="P3363" s="6">
        <v>96950</v>
      </c>
      <c r="Q3363" t="s">
        <v>122</v>
      </c>
      <c r="S3363" s="8">
        <v>16702856060</v>
      </c>
      <c r="U3363" t="s">
        <v>10290</v>
      </c>
      <c r="V3363">
        <v>812112</v>
      </c>
      <c r="W3363" t="s">
        <v>124</v>
      </c>
      <c r="Y3363" t="s">
        <v>8570</v>
      </c>
      <c r="Z3363" t="s">
        <v>10291</v>
      </c>
      <c r="AB3363" t="s">
        <v>10292</v>
      </c>
      <c r="AC3363" t="s">
        <v>10289</v>
      </c>
      <c r="AE3363" t="s">
        <v>136</v>
      </c>
      <c r="AF3363" t="s">
        <v>121</v>
      </c>
      <c r="AG3363" s="6">
        <v>96950</v>
      </c>
      <c r="AH3363" t="s">
        <v>122</v>
      </c>
      <c r="AJ3363" s="8">
        <v>16702869645</v>
      </c>
      <c r="AL3363" t="s">
        <v>10438</v>
      </c>
      <c r="AM3363" t="s">
        <v>600</v>
      </c>
      <c r="AN3363" t="s">
        <v>3002</v>
      </c>
      <c r="AO3363" t="s">
        <v>7615</v>
      </c>
      <c r="AQ3363" t="s">
        <v>3004</v>
      </c>
      <c r="AS3363" t="s">
        <v>136</v>
      </c>
      <c r="AT3363" t="s">
        <v>121</v>
      </c>
      <c r="AU3363" s="6">
        <v>96950</v>
      </c>
      <c r="AV3363" t="s">
        <v>122</v>
      </c>
      <c r="AX3363" s="8">
        <v>16702875139</v>
      </c>
      <c r="AZ3363" t="s">
        <v>7620</v>
      </c>
      <c r="BA3363" t="s">
        <v>3006</v>
      </c>
      <c r="BB3363" t="s">
        <v>3007</v>
      </c>
      <c r="BE3363" t="str">
        <f>"39-5092.00"</f>
        <v>39-5092.00</v>
      </c>
      <c r="BF3363" t="s">
        <v>4754</v>
      </c>
      <c r="BG3363" t="s">
        <v>10293</v>
      </c>
      <c r="BH3363" t="s">
        <v>10294</v>
      </c>
      <c r="BI3363">
        <v>4</v>
      </c>
      <c r="BK3363" s="1">
        <v>45962</v>
      </c>
      <c r="BL3363" s="1">
        <v>46326</v>
      </c>
      <c r="BO3363">
        <v>35</v>
      </c>
      <c r="BP3363">
        <v>5</v>
      </c>
      <c r="BQ3363">
        <v>5</v>
      </c>
      <c r="BR3363">
        <v>5</v>
      </c>
      <c r="BS3363">
        <v>5</v>
      </c>
      <c r="BT3363">
        <v>5</v>
      </c>
      <c r="BU3363">
        <v>5</v>
      </c>
      <c r="BV3363">
        <v>5</v>
      </c>
      <c r="BW3363" t="str">
        <f>"11:00 AM"</f>
        <v>11:00 AM</v>
      </c>
      <c r="BX3363" t="str">
        <f>"4:00 PM"</f>
        <v>4:00 PM</v>
      </c>
      <c r="BY3363" t="s">
        <v>133</v>
      </c>
      <c r="BZ3363">
        <v>0</v>
      </c>
      <c r="CA3363">
        <v>6</v>
      </c>
      <c r="CB3363" t="s">
        <v>117</v>
      </c>
      <c r="CD3363" t="s">
        <v>10295</v>
      </c>
      <c r="CE3363" t="s">
        <v>3160</v>
      </c>
      <c r="CG3363" t="s">
        <v>136</v>
      </c>
      <c r="CH3363" t="s">
        <v>121</v>
      </c>
      <c r="CI3363" s="6">
        <v>96950</v>
      </c>
      <c r="CJ3363" s="10">
        <v>8.14</v>
      </c>
      <c r="CK3363" s="10">
        <v>8.14</v>
      </c>
      <c r="CL3363" s="10">
        <v>12.21</v>
      </c>
      <c r="CM3363" s="10">
        <v>12.21</v>
      </c>
      <c r="CN3363" t="s">
        <v>137</v>
      </c>
      <c r="CO3363" t="s">
        <v>140</v>
      </c>
      <c r="CP3363" t="s">
        <v>138</v>
      </c>
      <c r="CR3363" t="s">
        <v>117</v>
      </c>
      <c r="CS3363" t="s">
        <v>139</v>
      </c>
      <c r="CT3363" t="s">
        <v>140</v>
      </c>
      <c r="CU3363" t="s">
        <v>139</v>
      </c>
      <c r="CV3363" t="s">
        <v>140</v>
      </c>
      <c r="CW3363" t="s">
        <v>139</v>
      </c>
      <c r="CX3363" t="s">
        <v>140</v>
      </c>
      <c r="CY3363" t="s">
        <v>7619</v>
      </c>
      <c r="CZ3363" s="8">
        <v>16702856060</v>
      </c>
      <c r="DA3363" t="s">
        <v>10438</v>
      </c>
      <c r="DB3363" t="s">
        <v>140</v>
      </c>
      <c r="DC3363" t="s">
        <v>139</v>
      </c>
      <c r="DD3363" t="s">
        <v>117</v>
      </c>
      <c r="DE3363" t="s">
        <v>3002</v>
      </c>
      <c r="DF3363" t="s">
        <v>7615</v>
      </c>
      <c r="DH3363" t="s">
        <v>3007</v>
      </c>
      <c r="DI3363" t="s">
        <v>3006</v>
      </c>
      <c r="DJ3363" t="s">
        <v>7620</v>
      </c>
    </row>
    <row r="3364" spans="1:114" ht="15" customHeight="1" x14ac:dyDescent="0.35">
      <c r="A3364" t="s">
        <v>15159</v>
      </c>
      <c r="B3364" t="s">
        <v>144</v>
      </c>
      <c r="C3364" s="1">
        <v>45821</v>
      </c>
      <c r="D3364" s="1">
        <v>45902</v>
      </c>
      <c r="E3364" t="s">
        <v>116</v>
      </c>
      <c r="F3364" s="1">
        <v>45929</v>
      </c>
      <c r="G3364" t="s">
        <v>139</v>
      </c>
      <c r="H3364" t="s">
        <v>117</v>
      </c>
      <c r="I3364" t="s">
        <v>117</v>
      </c>
      <c r="J3364" t="s">
        <v>7966</v>
      </c>
      <c r="K3364" t="s">
        <v>7967</v>
      </c>
      <c r="L3364" t="s">
        <v>7968</v>
      </c>
      <c r="M3364" t="s">
        <v>7969</v>
      </c>
      <c r="N3364" t="s">
        <v>136</v>
      </c>
      <c r="O3364" t="s">
        <v>121</v>
      </c>
      <c r="P3364" s="6">
        <v>96950</v>
      </c>
      <c r="Q3364" t="s">
        <v>122</v>
      </c>
      <c r="S3364" s="8">
        <v>16702851951</v>
      </c>
      <c r="U3364" t="s">
        <v>7970</v>
      </c>
      <c r="V3364">
        <v>23622</v>
      </c>
      <c r="W3364" t="s">
        <v>124</v>
      </c>
      <c r="Y3364" t="s">
        <v>7971</v>
      </c>
      <c r="Z3364" t="s">
        <v>7972</v>
      </c>
      <c r="AA3364" t="s">
        <v>7973</v>
      </c>
      <c r="AB3364" t="s">
        <v>474</v>
      </c>
      <c r="AC3364" t="s">
        <v>7968</v>
      </c>
      <c r="AD3364" t="s">
        <v>7969</v>
      </c>
      <c r="AE3364" t="s">
        <v>136</v>
      </c>
      <c r="AF3364" t="s">
        <v>121</v>
      </c>
      <c r="AG3364" s="6">
        <v>96950</v>
      </c>
      <c r="AH3364" t="s">
        <v>122</v>
      </c>
      <c r="AJ3364" s="8">
        <v>16702851951</v>
      </c>
      <c r="AL3364" t="s">
        <v>7974</v>
      </c>
      <c r="BE3364" t="str">
        <f>"49-9071.00"</f>
        <v>49-9071.00</v>
      </c>
      <c r="BF3364" t="s">
        <v>156</v>
      </c>
      <c r="BG3364" t="s">
        <v>7975</v>
      </c>
      <c r="BH3364" t="s">
        <v>7976</v>
      </c>
      <c r="BI3364">
        <v>1</v>
      </c>
      <c r="BJ3364">
        <v>1</v>
      </c>
      <c r="BK3364" s="1">
        <v>45931</v>
      </c>
      <c r="BL3364" s="1">
        <v>47026</v>
      </c>
      <c r="BM3364" s="1">
        <v>45931</v>
      </c>
      <c r="BN3364" s="1">
        <v>47026</v>
      </c>
      <c r="BO3364">
        <v>35</v>
      </c>
      <c r="BP3364">
        <v>0</v>
      </c>
      <c r="BQ3364">
        <v>7</v>
      </c>
      <c r="BR3364">
        <v>7</v>
      </c>
      <c r="BS3364">
        <v>7</v>
      </c>
      <c r="BT3364">
        <v>7</v>
      </c>
      <c r="BU3364">
        <v>7</v>
      </c>
      <c r="BV3364">
        <v>0</v>
      </c>
      <c r="BW3364" t="str">
        <f>"8:00 AM"</f>
        <v>8:00 AM</v>
      </c>
      <c r="BX3364" t="str">
        <f>"4:00 PM"</f>
        <v>4:00 PM</v>
      </c>
      <c r="BY3364" t="s">
        <v>159</v>
      </c>
      <c r="BZ3364">
        <v>0</v>
      </c>
      <c r="CA3364">
        <v>24</v>
      </c>
      <c r="CB3364" t="s">
        <v>117</v>
      </c>
      <c r="CD3364" t="s">
        <v>15160</v>
      </c>
      <c r="CE3364" t="s">
        <v>7978</v>
      </c>
      <c r="CF3364" t="s">
        <v>140</v>
      </c>
      <c r="CG3364" t="s">
        <v>136</v>
      </c>
      <c r="CH3364" t="s">
        <v>121</v>
      </c>
      <c r="CI3364" s="6">
        <v>96950</v>
      </c>
      <c r="CJ3364" s="10">
        <v>9.75</v>
      </c>
      <c r="CK3364" s="10">
        <v>9.75</v>
      </c>
      <c r="CL3364" s="10">
        <v>14.63</v>
      </c>
      <c r="CM3364" s="10">
        <v>14.63</v>
      </c>
      <c r="CN3364" t="s">
        <v>137</v>
      </c>
      <c r="CO3364" t="s">
        <v>140</v>
      </c>
      <c r="CP3364" t="s">
        <v>138</v>
      </c>
      <c r="CR3364" t="s">
        <v>117</v>
      </c>
      <c r="CS3364" t="s">
        <v>139</v>
      </c>
      <c r="CT3364" t="s">
        <v>140</v>
      </c>
      <c r="CU3364" t="s">
        <v>139</v>
      </c>
      <c r="CV3364" t="s">
        <v>140</v>
      </c>
      <c r="CW3364" t="s">
        <v>139</v>
      </c>
      <c r="CX3364" t="s">
        <v>140</v>
      </c>
      <c r="CY3364" t="s">
        <v>1167</v>
      </c>
      <c r="CZ3364" s="8">
        <v>16702851951</v>
      </c>
      <c r="DA3364" t="s">
        <v>7974</v>
      </c>
      <c r="DB3364" t="s">
        <v>309</v>
      </c>
      <c r="DC3364" t="s">
        <v>139</v>
      </c>
      <c r="DD3364" t="s">
        <v>117</v>
      </c>
      <c r="DE3364" t="s">
        <v>1530</v>
      </c>
      <c r="DF3364" t="s">
        <v>1531</v>
      </c>
      <c r="DG3364" t="s">
        <v>1532</v>
      </c>
      <c r="DH3364" t="s">
        <v>1156</v>
      </c>
      <c r="DI3364" t="s">
        <v>1153</v>
      </c>
      <c r="DJ3364" t="s">
        <v>1162</v>
      </c>
    </row>
    <row r="3365" spans="1:114" ht="15" customHeight="1" x14ac:dyDescent="0.35">
      <c r="A3365" t="s">
        <v>16316</v>
      </c>
      <c r="B3365" t="s">
        <v>144</v>
      </c>
      <c r="C3365" s="1">
        <v>45821</v>
      </c>
      <c r="D3365" s="1">
        <v>45902</v>
      </c>
      <c r="E3365" t="s">
        <v>116</v>
      </c>
      <c r="F3365" s="1">
        <v>45929</v>
      </c>
      <c r="G3365" t="s">
        <v>117</v>
      </c>
      <c r="H3365" t="s">
        <v>117</v>
      </c>
      <c r="I3365" t="s">
        <v>117</v>
      </c>
      <c r="J3365" t="s">
        <v>7966</v>
      </c>
      <c r="K3365" t="s">
        <v>7967</v>
      </c>
      <c r="L3365" t="s">
        <v>7968</v>
      </c>
      <c r="M3365" t="s">
        <v>7969</v>
      </c>
      <c r="N3365" t="s">
        <v>136</v>
      </c>
      <c r="O3365" t="s">
        <v>121</v>
      </c>
      <c r="P3365" s="6">
        <v>96950</v>
      </c>
      <c r="Q3365" t="s">
        <v>122</v>
      </c>
      <c r="S3365" s="8">
        <v>16702851951</v>
      </c>
      <c r="U3365" t="s">
        <v>7970</v>
      </c>
      <c r="V3365">
        <v>23622</v>
      </c>
      <c r="W3365" t="s">
        <v>124</v>
      </c>
      <c r="Y3365" t="s">
        <v>7971</v>
      </c>
      <c r="Z3365" t="s">
        <v>7972</v>
      </c>
      <c r="AA3365" t="s">
        <v>7973</v>
      </c>
      <c r="AB3365" t="s">
        <v>474</v>
      </c>
      <c r="AC3365" t="s">
        <v>7968</v>
      </c>
      <c r="AD3365" t="s">
        <v>7969</v>
      </c>
      <c r="AE3365" t="s">
        <v>136</v>
      </c>
      <c r="AF3365" t="s">
        <v>121</v>
      </c>
      <c r="AG3365" s="6">
        <v>96950</v>
      </c>
      <c r="AH3365" t="s">
        <v>122</v>
      </c>
      <c r="AJ3365" s="8">
        <v>16702851951</v>
      </c>
      <c r="AL3365" t="s">
        <v>7974</v>
      </c>
      <c r="BE3365" t="str">
        <f>"49-9071.00"</f>
        <v>49-9071.00</v>
      </c>
      <c r="BF3365" t="s">
        <v>156</v>
      </c>
      <c r="BG3365" t="s">
        <v>7975</v>
      </c>
      <c r="BH3365" t="s">
        <v>7976</v>
      </c>
      <c r="BI3365">
        <v>5</v>
      </c>
      <c r="BJ3365">
        <v>5</v>
      </c>
      <c r="BK3365" s="1">
        <v>45931</v>
      </c>
      <c r="BL3365" s="1">
        <v>46295</v>
      </c>
      <c r="BM3365" s="1">
        <v>45931</v>
      </c>
      <c r="BN3365" s="1">
        <v>46295</v>
      </c>
      <c r="BO3365">
        <v>35</v>
      </c>
      <c r="BP3365">
        <v>0</v>
      </c>
      <c r="BQ3365">
        <v>7</v>
      </c>
      <c r="BR3365">
        <v>7</v>
      </c>
      <c r="BS3365">
        <v>7</v>
      </c>
      <c r="BT3365">
        <v>7</v>
      </c>
      <c r="BU3365">
        <v>7</v>
      </c>
      <c r="BV3365">
        <v>0</v>
      </c>
      <c r="BW3365" t="str">
        <f>"8:00 AM"</f>
        <v>8:00 AM</v>
      </c>
      <c r="BX3365" t="str">
        <f>"4:00 PM"</f>
        <v>4:00 PM</v>
      </c>
      <c r="BY3365" t="s">
        <v>159</v>
      </c>
      <c r="BZ3365">
        <v>0</v>
      </c>
      <c r="CA3365">
        <v>24</v>
      </c>
      <c r="CB3365" t="s">
        <v>117</v>
      </c>
      <c r="CD3365" t="s">
        <v>15160</v>
      </c>
      <c r="CE3365" t="s">
        <v>7978</v>
      </c>
      <c r="CF3365" t="s">
        <v>140</v>
      </c>
      <c r="CG3365" t="s">
        <v>136</v>
      </c>
      <c r="CH3365" t="s">
        <v>121</v>
      </c>
      <c r="CI3365" s="6">
        <v>96950</v>
      </c>
      <c r="CJ3365" s="10">
        <v>9.75</v>
      </c>
      <c r="CK3365" s="10">
        <v>9.75</v>
      </c>
      <c r="CL3365" s="10">
        <v>14.63</v>
      </c>
      <c r="CM3365" s="10">
        <v>14.63</v>
      </c>
      <c r="CN3365" t="s">
        <v>137</v>
      </c>
      <c r="CO3365" t="s">
        <v>140</v>
      </c>
      <c r="CP3365" t="s">
        <v>138</v>
      </c>
      <c r="CR3365" t="s">
        <v>117</v>
      </c>
      <c r="CS3365" t="s">
        <v>139</v>
      </c>
      <c r="CT3365" t="s">
        <v>140</v>
      </c>
      <c r="CU3365" t="s">
        <v>139</v>
      </c>
      <c r="CV3365" t="s">
        <v>140</v>
      </c>
      <c r="CW3365" t="s">
        <v>139</v>
      </c>
      <c r="CX3365" t="s">
        <v>140</v>
      </c>
      <c r="CY3365" t="s">
        <v>1167</v>
      </c>
      <c r="CZ3365" s="8">
        <v>16702851951</v>
      </c>
      <c r="DA3365" t="s">
        <v>7974</v>
      </c>
      <c r="DB3365" t="s">
        <v>309</v>
      </c>
      <c r="DC3365" t="s">
        <v>139</v>
      </c>
      <c r="DD3365" t="s">
        <v>117</v>
      </c>
      <c r="DE3365" t="s">
        <v>1530</v>
      </c>
      <c r="DF3365" t="s">
        <v>1531</v>
      </c>
      <c r="DG3365" t="s">
        <v>1532</v>
      </c>
      <c r="DH3365" t="s">
        <v>1156</v>
      </c>
      <c r="DI3365" t="s">
        <v>1153</v>
      </c>
      <c r="DJ3365" t="s">
        <v>1162</v>
      </c>
    </row>
    <row r="3366" spans="1:114" ht="15" customHeight="1" x14ac:dyDescent="0.35">
      <c r="A3366" t="s">
        <v>1151</v>
      </c>
      <c r="B3366" t="s">
        <v>144</v>
      </c>
      <c r="C3366" s="1">
        <v>45826</v>
      </c>
      <c r="D3366" s="1">
        <v>45902</v>
      </c>
      <c r="E3366" t="s">
        <v>211</v>
      </c>
      <c r="G3366" t="s">
        <v>117</v>
      </c>
      <c r="H3366" t="s">
        <v>117</v>
      </c>
      <c r="I3366" t="s">
        <v>117</v>
      </c>
      <c r="J3366" t="s">
        <v>1152</v>
      </c>
      <c r="K3366" t="s">
        <v>1153</v>
      </c>
      <c r="L3366" t="s">
        <v>1154</v>
      </c>
      <c r="M3366" t="s">
        <v>1155</v>
      </c>
      <c r="N3366" t="s">
        <v>136</v>
      </c>
      <c r="O3366" t="s">
        <v>121</v>
      </c>
      <c r="P3366" s="6">
        <v>96950</v>
      </c>
      <c r="Q3366" t="s">
        <v>122</v>
      </c>
      <c r="S3366" s="8">
        <v>16702346278</v>
      </c>
      <c r="U3366" t="s">
        <v>1156</v>
      </c>
      <c r="V3366">
        <v>561410</v>
      </c>
      <c r="W3366" t="s">
        <v>124</v>
      </c>
      <c r="Y3366" t="s">
        <v>1157</v>
      </c>
      <c r="Z3366" t="s">
        <v>1158</v>
      </c>
      <c r="AA3366" t="s">
        <v>1159</v>
      </c>
      <c r="AB3366" t="s">
        <v>1160</v>
      </c>
      <c r="AC3366" t="s">
        <v>1154</v>
      </c>
      <c r="AD3366" t="s">
        <v>1161</v>
      </c>
      <c r="AE3366" t="s">
        <v>136</v>
      </c>
      <c r="AF3366" t="s">
        <v>121</v>
      </c>
      <c r="AG3366" s="6">
        <v>96950</v>
      </c>
      <c r="AH3366" t="s">
        <v>122</v>
      </c>
      <c r="AJ3366" s="8">
        <v>16702346278</v>
      </c>
      <c r="AL3366" t="s">
        <v>1162</v>
      </c>
      <c r="BE3366" t="str">
        <f>"43-3031.00"</f>
        <v>43-3031.00</v>
      </c>
      <c r="BF3366" t="s">
        <v>357</v>
      </c>
      <c r="BG3366" t="s">
        <v>1163</v>
      </c>
      <c r="BH3366" t="s">
        <v>1164</v>
      </c>
      <c r="BI3366">
        <v>2</v>
      </c>
      <c r="BJ3366">
        <v>2</v>
      </c>
      <c r="BK3366" s="1">
        <v>45940</v>
      </c>
      <c r="BL3366" s="1">
        <v>46304</v>
      </c>
      <c r="BM3366" s="1">
        <v>45940</v>
      </c>
      <c r="BN3366" s="1">
        <v>46304</v>
      </c>
      <c r="BO3366">
        <v>35</v>
      </c>
      <c r="BP3366">
        <v>0</v>
      </c>
      <c r="BQ3366">
        <v>7</v>
      </c>
      <c r="BR3366">
        <v>7</v>
      </c>
      <c r="BS3366">
        <v>7</v>
      </c>
      <c r="BT3366">
        <v>7</v>
      </c>
      <c r="BU3366">
        <v>7</v>
      </c>
      <c r="BV3366">
        <v>0</v>
      </c>
      <c r="BW3366" t="str">
        <f>"9:00 AM"</f>
        <v>9:00 AM</v>
      </c>
      <c r="BX3366" t="str">
        <f>"5:00 PM"</f>
        <v>5:00 PM</v>
      </c>
      <c r="BY3366" t="s">
        <v>159</v>
      </c>
      <c r="BZ3366">
        <v>0</v>
      </c>
      <c r="CA3366">
        <v>24</v>
      </c>
      <c r="CB3366" t="s">
        <v>117</v>
      </c>
      <c r="CD3366" s="2" t="s">
        <v>1165</v>
      </c>
      <c r="CE3366" t="s">
        <v>1166</v>
      </c>
      <c r="CF3366" t="s">
        <v>140</v>
      </c>
      <c r="CG3366" t="s">
        <v>136</v>
      </c>
      <c r="CH3366" t="s">
        <v>121</v>
      </c>
      <c r="CI3366" s="6">
        <v>96950</v>
      </c>
      <c r="CJ3366" s="10">
        <v>12.28</v>
      </c>
      <c r="CK3366" s="10">
        <v>12.28</v>
      </c>
      <c r="CL3366" s="10">
        <v>18.420000000000002</v>
      </c>
      <c r="CM3366" s="10">
        <v>18.420000000000002</v>
      </c>
      <c r="CN3366" t="s">
        <v>137</v>
      </c>
      <c r="CO3366" t="s">
        <v>140</v>
      </c>
      <c r="CP3366" t="s">
        <v>138</v>
      </c>
      <c r="CR3366" t="s">
        <v>117</v>
      </c>
      <c r="CS3366" t="s">
        <v>139</v>
      </c>
      <c r="CT3366" t="s">
        <v>140</v>
      </c>
      <c r="CU3366" t="s">
        <v>139</v>
      </c>
      <c r="CV3366" t="s">
        <v>140</v>
      </c>
      <c r="CW3366" t="s">
        <v>139</v>
      </c>
      <c r="CX3366" t="s">
        <v>140</v>
      </c>
      <c r="CY3366" t="s">
        <v>1167</v>
      </c>
      <c r="CZ3366" s="8">
        <v>16702346278</v>
      </c>
      <c r="DA3366" t="s">
        <v>1168</v>
      </c>
      <c r="DB3366" t="s">
        <v>309</v>
      </c>
      <c r="DC3366" t="s">
        <v>139</v>
      </c>
      <c r="DD3366" t="s">
        <v>117</v>
      </c>
    </row>
    <row r="3367" spans="1:114" ht="15" customHeight="1" x14ac:dyDescent="0.35">
      <c r="A3367" t="s">
        <v>15149</v>
      </c>
      <c r="B3367" t="s">
        <v>144</v>
      </c>
      <c r="C3367" s="1">
        <v>45830</v>
      </c>
      <c r="D3367" s="1">
        <v>45902</v>
      </c>
      <c r="E3367" t="s">
        <v>116</v>
      </c>
      <c r="F3367" s="1">
        <v>45929</v>
      </c>
      <c r="G3367" t="s">
        <v>139</v>
      </c>
      <c r="H3367" t="s">
        <v>117</v>
      </c>
      <c r="I3367" t="s">
        <v>117</v>
      </c>
      <c r="J3367" t="s">
        <v>3157</v>
      </c>
      <c r="L3367" t="s">
        <v>3158</v>
      </c>
      <c r="M3367" t="s">
        <v>4218</v>
      </c>
      <c r="N3367" t="s">
        <v>136</v>
      </c>
      <c r="O3367" t="s">
        <v>121</v>
      </c>
      <c r="P3367" s="6">
        <v>96950</v>
      </c>
      <c r="Q3367" t="s">
        <v>122</v>
      </c>
      <c r="S3367" s="8">
        <v>16702345828</v>
      </c>
      <c r="U3367" t="s">
        <v>3161</v>
      </c>
      <c r="V3367">
        <v>2362</v>
      </c>
      <c r="W3367" t="s">
        <v>124</v>
      </c>
      <c r="Y3367" t="s">
        <v>3162</v>
      </c>
      <c r="Z3367" t="s">
        <v>3163</v>
      </c>
      <c r="AB3367" t="s">
        <v>205</v>
      </c>
      <c r="AC3367" t="s">
        <v>3158</v>
      </c>
      <c r="AD3367" t="s">
        <v>4218</v>
      </c>
      <c r="AE3367" t="s">
        <v>136</v>
      </c>
      <c r="AF3367" t="s">
        <v>121</v>
      </c>
      <c r="AG3367" s="6">
        <v>96950</v>
      </c>
      <c r="AH3367" t="s">
        <v>122</v>
      </c>
      <c r="AJ3367" s="8">
        <v>16702345828</v>
      </c>
      <c r="AL3367" t="s">
        <v>3164</v>
      </c>
      <c r="AM3367" t="s">
        <v>600</v>
      </c>
      <c r="AN3367" t="s">
        <v>631</v>
      </c>
      <c r="AO3367" t="s">
        <v>3165</v>
      </c>
      <c r="AQ3367" t="s">
        <v>3166</v>
      </c>
      <c r="AR3367" t="s">
        <v>4220</v>
      </c>
      <c r="AS3367" t="s">
        <v>136</v>
      </c>
      <c r="AT3367" t="s">
        <v>121</v>
      </c>
      <c r="AU3367" s="6">
        <v>96950</v>
      </c>
      <c r="AV3367" t="s">
        <v>122</v>
      </c>
      <c r="AX3367" s="8">
        <v>16702872946</v>
      </c>
      <c r="AZ3367" t="s">
        <v>3168</v>
      </c>
      <c r="BA3367" t="s">
        <v>3169</v>
      </c>
      <c r="BB3367" t="s">
        <v>3170</v>
      </c>
      <c r="BE3367" t="str">
        <f>"47-2073.00"</f>
        <v>47-2073.00</v>
      </c>
      <c r="BF3367" t="s">
        <v>5241</v>
      </c>
      <c r="BG3367" t="s">
        <v>14608</v>
      </c>
      <c r="BH3367" t="s">
        <v>14609</v>
      </c>
      <c r="BI3367">
        <v>1</v>
      </c>
      <c r="BJ3367">
        <v>1</v>
      </c>
      <c r="BK3367" s="1">
        <v>45931</v>
      </c>
      <c r="BL3367" s="1">
        <v>46295</v>
      </c>
      <c r="BM3367" s="1">
        <v>45931</v>
      </c>
      <c r="BN3367" s="1">
        <v>46295</v>
      </c>
      <c r="BO3367">
        <v>40</v>
      </c>
      <c r="BP3367">
        <v>0</v>
      </c>
      <c r="BQ3367">
        <v>8</v>
      </c>
      <c r="BR3367">
        <v>8</v>
      </c>
      <c r="BS3367">
        <v>8</v>
      </c>
      <c r="BT3367">
        <v>8</v>
      </c>
      <c r="BU3367">
        <v>8</v>
      </c>
      <c r="BV3367">
        <v>0</v>
      </c>
      <c r="BW3367" t="str">
        <f>"8:00 AM"</f>
        <v>8:00 AM</v>
      </c>
      <c r="BX3367" t="str">
        <f>"5:00 PM"</f>
        <v>5:00 PM</v>
      </c>
      <c r="BY3367" t="s">
        <v>159</v>
      </c>
      <c r="BZ3367">
        <v>0</v>
      </c>
      <c r="CA3367">
        <v>12</v>
      </c>
      <c r="CB3367" t="s">
        <v>117</v>
      </c>
      <c r="CD3367" t="s">
        <v>162</v>
      </c>
      <c r="CE3367" t="s">
        <v>3158</v>
      </c>
      <c r="CF3367" t="s">
        <v>4218</v>
      </c>
      <c r="CG3367" t="s">
        <v>136</v>
      </c>
      <c r="CH3367" t="s">
        <v>121</v>
      </c>
      <c r="CI3367" s="6">
        <v>96950</v>
      </c>
      <c r="CJ3367" s="10">
        <v>11.86</v>
      </c>
      <c r="CK3367" s="10">
        <v>11.86</v>
      </c>
      <c r="CL3367" s="10">
        <v>17.79</v>
      </c>
      <c r="CM3367" s="10">
        <v>17.79</v>
      </c>
      <c r="CN3367" t="s">
        <v>137</v>
      </c>
      <c r="CO3367" t="s">
        <v>162</v>
      </c>
      <c r="CP3367" t="s">
        <v>138</v>
      </c>
      <c r="CR3367" t="s">
        <v>117</v>
      </c>
      <c r="CS3367" t="s">
        <v>139</v>
      </c>
      <c r="CT3367" t="s">
        <v>140</v>
      </c>
      <c r="CU3367" t="s">
        <v>139</v>
      </c>
      <c r="CV3367" t="s">
        <v>140</v>
      </c>
      <c r="CW3367" t="s">
        <v>139</v>
      </c>
      <c r="CX3367" t="s">
        <v>140</v>
      </c>
      <c r="CY3367" t="s">
        <v>4164</v>
      </c>
      <c r="CZ3367" s="8" t="s">
        <v>15150</v>
      </c>
      <c r="DA3367" t="s">
        <v>3164</v>
      </c>
      <c r="DB3367" t="s">
        <v>140</v>
      </c>
      <c r="DC3367" t="s">
        <v>139</v>
      </c>
      <c r="DD3367" t="s">
        <v>117</v>
      </c>
      <c r="DE3367" t="s">
        <v>631</v>
      </c>
      <c r="DF3367" t="s">
        <v>3165</v>
      </c>
      <c r="DH3367" t="s">
        <v>3170</v>
      </c>
      <c r="DI3367" t="s">
        <v>3169</v>
      </c>
      <c r="DJ3367" t="s">
        <v>3168</v>
      </c>
    </row>
    <row r="3368" spans="1:114" ht="15" customHeight="1" x14ac:dyDescent="0.35">
      <c r="A3368" t="s">
        <v>13671</v>
      </c>
      <c r="B3368" t="s">
        <v>144</v>
      </c>
      <c r="C3368" s="1">
        <v>45830</v>
      </c>
      <c r="D3368" s="1">
        <v>45902</v>
      </c>
      <c r="E3368" t="s">
        <v>211</v>
      </c>
      <c r="G3368" t="s">
        <v>117</v>
      </c>
      <c r="H3368" t="s">
        <v>117</v>
      </c>
      <c r="I3368" t="s">
        <v>117</v>
      </c>
      <c r="J3368" t="s">
        <v>5941</v>
      </c>
      <c r="L3368" t="s">
        <v>1437</v>
      </c>
      <c r="M3368" t="s">
        <v>4681</v>
      </c>
      <c r="N3368" t="s">
        <v>136</v>
      </c>
      <c r="O3368" t="s">
        <v>121</v>
      </c>
      <c r="P3368" s="6">
        <v>96950</v>
      </c>
      <c r="Q3368" t="s">
        <v>122</v>
      </c>
      <c r="S3368" s="8">
        <v>16702334321</v>
      </c>
      <c r="U3368" t="s">
        <v>5942</v>
      </c>
      <c r="V3368">
        <v>562111</v>
      </c>
      <c r="W3368" t="s">
        <v>124</v>
      </c>
      <c r="Y3368" t="s">
        <v>2999</v>
      </c>
      <c r="Z3368" t="s">
        <v>4683</v>
      </c>
      <c r="AA3368" t="s">
        <v>140</v>
      </c>
      <c r="AB3368" t="s">
        <v>2665</v>
      </c>
      <c r="AC3368" t="s">
        <v>1437</v>
      </c>
      <c r="AD3368" t="s">
        <v>4681</v>
      </c>
      <c r="AE3368" t="s">
        <v>136</v>
      </c>
      <c r="AF3368" t="s">
        <v>121</v>
      </c>
      <c r="AG3368" s="6">
        <v>96950</v>
      </c>
      <c r="AH3368" t="s">
        <v>122</v>
      </c>
      <c r="AJ3368" s="8">
        <v>16702334321</v>
      </c>
      <c r="AL3368" t="s">
        <v>4684</v>
      </c>
      <c r="BE3368" t="str">
        <f>"53-7081.00"</f>
        <v>53-7081.00</v>
      </c>
      <c r="BF3368" t="s">
        <v>5943</v>
      </c>
      <c r="BG3368" t="s">
        <v>5944</v>
      </c>
      <c r="BH3368" t="s">
        <v>5943</v>
      </c>
      <c r="BI3368">
        <v>3</v>
      </c>
      <c r="BJ3368">
        <v>3</v>
      </c>
      <c r="BK3368" s="1">
        <v>45945</v>
      </c>
      <c r="BL3368" s="1">
        <v>46309</v>
      </c>
      <c r="BM3368" s="1">
        <v>45945</v>
      </c>
      <c r="BN3368" s="1">
        <v>46309</v>
      </c>
      <c r="BO3368">
        <v>40</v>
      </c>
      <c r="BP3368">
        <v>0</v>
      </c>
      <c r="BQ3368">
        <v>8</v>
      </c>
      <c r="BR3368">
        <v>8</v>
      </c>
      <c r="BS3368">
        <v>8</v>
      </c>
      <c r="BT3368">
        <v>8</v>
      </c>
      <c r="BU3368">
        <v>8</v>
      </c>
      <c r="BV3368">
        <v>0</v>
      </c>
      <c r="BW3368" t="str">
        <f>"8:00 AM"</f>
        <v>8:00 AM</v>
      </c>
      <c r="BX3368" t="str">
        <f>"5:00 PM"</f>
        <v>5:00 PM</v>
      </c>
      <c r="BY3368" t="s">
        <v>133</v>
      </c>
      <c r="BZ3368">
        <v>0</v>
      </c>
      <c r="CA3368">
        <v>12</v>
      </c>
      <c r="CB3368" t="s">
        <v>117</v>
      </c>
      <c r="CD3368" t="s">
        <v>13672</v>
      </c>
      <c r="CE3368" t="s">
        <v>2586</v>
      </c>
      <c r="CG3368" t="s">
        <v>136</v>
      </c>
      <c r="CH3368" t="s">
        <v>121</v>
      </c>
      <c r="CI3368" s="6">
        <v>96950</v>
      </c>
      <c r="CJ3368" s="10">
        <v>8.91</v>
      </c>
      <c r="CK3368" s="10">
        <v>9.56</v>
      </c>
      <c r="CL3368" s="10">
        <v>13.37</v>
      </c>
      <c r="CM3368" s="10">
        <v>14.34</v>
      </c>
      <c r="CN3368" t="s">
        <v>137</v>
      </c>
      <c r="CO3368" t="s">
        <v>140</v>
      </c>
      <c r="CP3368" t="s">
        <v>138</v>
      </c>
      <c r="CR3368" t="s">
        <v>117</v>
      </c>
      <c r="CS3368" t="s">
        <v>139</v>
      </c>
      <c r="CT3368" t="s">
        <v>140</v>
      </c>
      <c r="CU3368" t="s">
        <v>139</v>
      </c>
      <c r="CV3368" t="s">
        <v>140</v>
      </c>
      <c r="CW3368" t="s">
        <v>139</v>
      </c>
      <c r="CX3368" t="s">
        <v>140</v>
      </c>
      <c r="CY3368" t="s">
        <v>140</v>
      </c>
      <c r="CZ3368" s="8">
        <v>16702334321</v>
      </c>
      <c r="DA3368" t="s">
        <v>4684</v>
      </c>
      <c r="DB3368" t="s">
        <v>309</v>
      </c>
      <c r="DC3368" t="s">
        <v>139</v>
      </c>
      <c r="DD3368" t="s">
        <v>117</v>
      </c>
      <c r="DE3368" t="s">
        <v>1530</v>
      </c>
      <c r="DF3368" t="s">
        <v>1531</v>
      </c>
      <c r="DG3368" t="s">
        <v>1532</v>
      </c>
      <c r="DH3368" t="s">
        <v>1156</v>
      </c>
      <c r="DI3368" t="s">
        <v>1153</v>
      </c>
      <c r="DJ3368" t="s">
        <v>1162</v>
      </c>
    </row>
    <row r="3369" spans="1:114" ht="15" customHeight="1" x14ac:dyDescent="0.35">
      <c r="A3369" t="s">
        <v>13681</v>
      </c>
      <c r="B3369" t="s">
        <v>294</v>
      </c>
      <c r="C3369" s="1">
        <v>45831</v>
      </c>
      <c r="D3369" s="1">
        <v>45902</v>
      </c>
      <c r="E3369" t="s">
        <v>211</v>
      </c>
      <c r="G3369" t="s">
        <v>117</v>
      </c>
      <c r="H3369" t="s">
        <v>117</v>
      </c>
      <c r="I3369" t="s">
        <v>117</v>
      </c>
      <c r="J3369" t="s">
        <v>145</v>
      </c>
      <c r="K3369" t="s">
        <v>146</v>
      </c>
      <c r="L3369" t="s">
        <v>147</v>
      </c>
      <c r="M3369" t="s">
        <v>148</v>
      </c>
      <c r="N3369" t="s">
        <v>120</v>
      </c>
      <c r="O3369" t="s">
        <v>121</v>
      </c>
      <c r="P3369" s="6">
        <v>96950</v>
      </c>
      <c r="Q3369" t="s">
        <v>122</v>
      </c>
      <c r="S3369" s="8">
        <v>16702352883</v>
      </c>
      <c r="U3369" t="s">
        <v>149</v>
      </c>
      <c r="V3369">
        <v>56132</v>
      </c>
      <c r="W3369" t="s">
        <v>150</v>
      </c>
      <c r="X3369" t="s">
        <v>139</v>
      </c>
      <c r="Y3369" t="s">
        <v>151</v>
      </c>
      <c r="Z3369" t="s">
        <v>152</v>
      </c>
      <c r="AA3369" t="s">
        <v>153</v>
      </c>
      <c r="AB3369" t="s">
        <v>154</v>
      </c>
      <c r="AC3369" t="s">
        <v>147</v>
      </c>
      <c r="AD3369" t="s">
        <v>148</v>
      </c>
      <c r="AE3369" t="s">
        <v>120</v>
      </c>
      <c r="AF3369" t="s">
        <v>121</v>
      </c>
      <c r="AG3369" s="6">
        <v>96950</v>
      </c>
      <c r="AH3369" t="s">
        <v>122</v>
      </c>
      <c r="AJ3369" s="8">
        <v>16702352883</v>
      </c>
      <c r="AL3369" t="s">
        <v>155</v>
      </c>
      <c r="BE3369" t="str">
        <f>"53-7065.00"</f>
        <v>53-7065.00</v>
      </c>
      <c r="BF3369" t="s">
        <v>255</v>
      </c>
      <c r="BG3369" t="s">
        <v>11837</v>
      </c>
      <c r="BH3369" t="s">
        <v>9077</v>
      </c>
      <c r="BI3369">
        <v>5</v>
      </c>
      <c r="BJ3369">
        <v>3</v>
      </c>
      <c r="BK3369" s="1">
        <v>45920</v>
      </c>
      <c r="BL3369" s="1">
        <v>46284</v>
      </c>
      <c r="BM3369" s="1">
        <v>45920</v>
      </c>
      <c r="BN3369" s="1">
        <v>46284</v>
      </c>
      <c r="BO3369">
        <v>35</v>
      </c>
      <c r="BP3369">
        <v>0</v>
      </c>
      <c r="BQ3369">
        <v>7</v>
      </c>
      <c r="BR3369">
        <v>7</v>
      </c>
      <c r="BS3369">
        <v>7</v>
      </c>
      <c r="BT3369">
        <v>7</v>
      </c>
      <c r="BU3369">
        <v>7</v>
      </c>
      <c r="BV3369">
        <v>0</v>
      </c>
      <c r="BW3369" t="str">
        <f>"8:00 AM"</f>
        <v>8:00 AM</v>
      </c>
      <c r="BX3369" t="str">
        <f>"4:00 PM"</f>
        <v>4:00 PM</v>
      </c>
      <c r="BY3369" t="s">
        <v>159</v>
      </c>
      <c r="BZ3369">
        <v>0</v>
      </c>
      <c r="CA3369">
        <v>6</v>
      </c>
      <c r="CB3369" t="s">
        <v>117</v>
      </c>
      <c r="CD3369" s="2" t="s">
        <v>13682</v>
      </c>
      <c r="CE3369" t="s">
        <v>147</v>
      </c>
      <c r="CF3369" t="s">
        <v>161</v>
      </c>
      <c r="CG3369" t="s">
        <v>120</v>
      </c>
      <c r="CH3369" t="s">
        <v>121</v>
      </c>
      <c r="CI3369" s="6">
        <v>96950</v>
      </c>
      <c r="CJ3369" s="10">
        <v>8.86</v>
      </c>
      <c r="CK3369" s="10">
        <v>8.86</v>
      </c>
      <c r="CL3369" s="10">
        <v>13.29</v>
      </c>
      <c r="CM3369" s="10">
        <v>13.29</v>
      </c>
      <c r="CN3369" t="s">
        <v>137</v>
      </c>
      <c r="CO3369" t="s">
        <v>162</v>
      </c>
      <c r="CP3369" t="s">
        <v>138</v>
      </c>
      <c r="CR3369" t="s">
        <v>117</v>
      </c>
      <c r="CS3369" t="s">
        <v>139</v>
      </c>
      <c r="CT3369" t="s">
        <v>140</v>
      </c>
      <c r="CU3369" t="s">
        <v>139</v>
      </c>
      <c r="CV3369" t="s">
        <v>140</v>
      </c>
      <c r="CW3369" t="s">
        <v>139</v>
      </c>
      <c r="CX3369" t="s">
        <v>140</v>
      </c>
      <c r="CY3369" t="s">
        <v>163</v>
      </c>
      <c r="CZ3369" s="8">
        <v>16702352883</v>
      </c>
      <c r="DA3369" t="s">
        <v>155</v>
      </c>
      <c r="DB3369" t="s">
        <v>164</v>
      </c>
      <c r="DC3369" t="s">
        <v>139</v>
      </c>
      <c r="DD3369" t="s">
        <v>139</v>
      </c>
    </row>
    <row r="3370" spans="1:114" ht="15" customHeight="1" x14ac:dyDescent="0.35">
      <c r="A3370" t="s">
        <v>15163</v>
      </c>
      <c r="B3370" t="s">
        <v>294</v>
      </c>
      <c r="C3370" s="1">
        <v>45840</v>
      </c>
      <c r="D3370" s="1">
        <v>45902</v>
      </c>
      <c r="E3370" t="s">
        <v>211</v>
      </c>
      <c r="G3370" t="s">
        <v>139</v>
      </c>
      <c r="H3370" t="s">
        <v>117</v>
      </c>
      <c r="I3370" t="s">
        <v>117</v>
      </c>
      <c r="J3370" t="s">
        <v>9725</v>
      </c>
      <c r="K3370" t="s">
        <v>9725</v>
      </c>
      <c r="L3370" t="s">
        <v>3545</v>
      </c>
      <c r="M3370" t="s">
        <v>3546</v>
      </c>
      <c r="N3370" t="s">
        <v>120</v>
      </c>
      <c r="O3370" t="s">
        <v>121</v>
      </c>
      <c r="P3370" s="6">
        <v>96950</v>
      </c>
      <c r="Q3370" t="s">
        <v>122</v>
      </c>
      <c r="S3370" s="8">
        <v>16702347243</v>
      </c>
      <c r="U3370" t="s">
        <v>3547</v>
      </c>
      <c r="V3370">
        <v>424410</v>
      </c>
      <c r="W3370" t="s">
        <v>124</v>
      </c>
      <c r="Y3370" t="s">
        <v>3548</v>
      </c>
      <c r="Z3370" t="s">
        <v>3549</v>
      </c>
      <c r="AB3370" t="s">
        <v>154</v>
      </c>
      <c r="AC3370" t="s">
        <v>3545</v>
      </c>
      <c r="AD3370" t="s">
        <v>3546</v>
      </c>
      <c r="AE3370" t="s">
        <v>120</v>
      </c>
      <c r="AF3370" t="s">
        <v>121</v>
      </c>
      <c r="AG3370" s="6">
        <v>96950</v>
      </c>
      <c r="AH3370" t="s">
        <v>122</v>
      </c>
      <c r="AJ3370" s="8">
        <v>16702347243</v>
      </c>
      <c r="AL3370" t="s">
        <v>3550</v>
      </c>
      <c r="BE3370" t="str">
        <f>"53-3031.00"</f>
        <v>53-3031.00</v>
      </c>
      <c r="BF3370" t="s">
        <v>406</v>
      </c>
      <c r="BG3370" t="s">
        <v>15164</v>
      </c>
      <c r="BH3370" t="s">
        <v>15165</v>
      </c>
      <c r="BI3370">
        <v>2</v>
      </c>
      <c r="BJ3370">
        <v>1</v>
      </c>
      <c r="BK3370" s="1">
        <v>45930</v>
      </c>
      <c r="BL3370" s="1">
        <v>46294</v>
      </c>
      <c r="BM3370" s="1">
        <v>45930</v>
      </c>
      <c r="BN3370" s="1">
        <v>46294</v>
      </c>
      <c r="BO3370">
        <v>36</v>
      </c>
      <c r="BP3370">
        <v>0</v>
      </c>
      <c r="BQ3370">
        <v>6</v>
      </c>
      <c r="BR3370">
        <v>6</v>
      </c>
      <c r="BS3370">
        <v>6</v>
      </c>
      <c r="BT3370">
        <v>6</v>
      </c>
      <c r="BU3370">
        <v>6</v>
      </c>
      <c r="BV3370">
        <v>6</v>
      </c>
      <c r="BW3370" t="str">
        <f>"8:00 AM"</f>
        <v>8:00 AM</v>
      </c>
      <c r="BX3370" t="str">
        <f>"2:00 PM"</f>
        <v>2:00 PM</v>
      </c>
      <c r="BY3370" t="s">
        <v>159</v>
      </c>
      <c r="BZ3370">
        <v>0</v>
      </c>
      <c r="CA3370">
        <v>12</v>
      </c>
      <c r="CB3370" t="s">
        <v>117</v>
      </c>
      <c r="CD3370" s="2" t="s">
        <v>15101</v>
      </c>
      <c r="CE3370" t="s">
        <v>3545</v>
      </c>
      <c r="CF3370" t="s">
        <v>3546</v>
      </c>
      <c r="CG3370" t="s">
        <v>120</v>
      </c>
      <c r="CH3370" t="s">
        <v>121</v>
      </c>
      <c r="CI3370" s="6">
        <v>96950</v>
      </c>
      <c r="CJ3370" s="10">
        <v>8.35</v>
      </c>
      <c r="CK3370" s="10">
        <v>8.4</v>
      </c>
      <c r="CL3370" s="10">
        <v>12.53</v>
      </c>
      <c r="CM3370" s="10">
        <v>12.6</v>
      </c>
      <c r="CN3370" t="s">
        <v>137</v>
      </c>
      <c r="CO3370" t="s">
        <v>140</v>
      </c>
      <c r="CP3370" t="s">
        <v>138</v>
      </c>
      <c r="CR3370" t="s">
        <v>117</v>
      </c>
      <c r="CS3370" t="s">
        <v>139</v>
      </c>
      <c r="CT3370" t="s">
        <v>140</v>
      </c>
      <c r="CU3370" t="s">
        <v>139</v>
      </c>
      <c r="CV3370" t="s">
        <v>140</v>
      </c>
      <c r="CW3370" t="s">
        <v>139</v>
      </c>
      <c r="CX3370" t="s">
        <v>140</v>
      </c>
      <c r="CY3370" t="s">
        <v>15166</v>
      </c>
      <c r="CZ3370" s="8">
        <v>16702347243</v>
      </c>
      <c r="DA3370" t="s">
        <v>3550</v>
      </c>
      <c r="DB3370" t="s">
        <v>140</v>
      </c>
      <c r="DC3370" t="s">
        <v>139</v>
      </c>
      <c r="DD3370" t="s">
        <v>117</v>
      </c>
    </row>
    <row r="3371" spans="1:114" ht="15" customHeight="1" x14ac:dyDescent="0.35">
      <c r="A3371" t="s">
        <v>15188</v>
      </c>
      <c r="B3371" t="s">
        <v>166</v>
      </c>
      <c r="C3371" s="1">
        <v>45862</v>
      </c>
      <c r="D3371" s="1">
        <v>45902</v>
      </c>
      <c r="E3371" t="s">
        <v>211</v>
      </c>
      <c r="G3371" t="s">
        <v>117</v>
      </c>
      <c r="H3371" t="s">
        <v>117</v>
      </c>
      <c r="I3371" t="s">
        <v>117</v>
      </c>
      <c r="J3371" t="s">
        <v>1005</v>
      </c>
      <c r="K3371" t="s">
        <v>7495</v>
      </c>
      <c r="L3371" t="s">
        <v>1007</v>
      </c>
      <c r="M3371" t="s">
        <v>7823</v>
      </c>
      <c r="N3371" t="s">
        <v>120</v>
      </c>
      <c r="O3371" t="s">
        <v>121</v>
      </c>
      <c r="P3371" s="6">
        <v>96950</v>
      </c>
      <c r="Q3371" t="s">
        <v>122</v>
      </c>
      <c r="S3371" s="8">
        <v>16702346666</v>
      </c>
      <c r="U3371" t="s">
        <v>1009</v>
      </c>
      <c r="V3371">
        <v>812310</v>
      </c>
      <c r="W3371" t="s">
        <v>124</v>
      </c>
      <c r="Y3371" t="s">
        <v>1010</v>
      </c>
      <c r="Z3371" t="s">
        <v>1011</v>
      </c>
      <c r="AA3371" t="s">
        <v>1012</v>
      </c>
      <c r="AB3371" t="s">
        <v>128</v>
      </c>
      <c r="AC3371" t="s">
        <v>1007</v>
      </c>
      <c r="AD3371" t="s">
        <v>1008</v>
      </c>
      <c r="AE3371" t="s">
        <v>136</v>
      </c>
      <c r="AF3371" t="s">
        <v>121</v>
      </c>
      <c r="AG3371" s="6">
        <v>96950</v>
      </c>
      <c r="AH3371" t="s">
        <v>122</v>
      </c>
      <c r="AJ3371" s="8">
        <v>16702346666</v>
      </c>
      <c r="AL3371" t="s">
        <v>1013</v>
      </c>
      <c r="BE3371" t="str">
        <f>"49-9071.00"</f>
        <v>49-9071.00</v>
      </c>
      <c r="BF3371" t="s">
        <v>156</v>
      </c>
      <c r="BG3371" t="s">
        <v>7824</v>
      </c>
      <c r="BH3371" t="s">
        <v>2639</v>
      </c>
      <c r="BI3371">
        <v>3</v>
      </c>
      <c r="BK3371" s="1">
        <v>45940</v>
      </c>
      <c r="BL3371" s="1">
        <v>46295</v>
      </c>
      <c r="BO3371">
        <v>36</v>
      </c>
      <c r="BP3371">
        <v>0</v>
      </c>
      <c r="BQ3371">
        <v>7</v>
      </c>
      <c r="BR3371">
        <v>7</v>
      </c>
      <c r="BS3371">
        <v>7</v>
      </c>
      <c r="BT3371">
        <v>7</v>
      </c>
      <c r="BU3371">
        <v>7</v>
      </c>
      <c r="BV3371">
        <v>1</v>
      </c>
      <c r="BW3371" t="str">
        <f>"9:00 AM"</f>
        <v>9:00 AM</v>
      </c>
      <c r="BX3371" t="str">
        <f>"5:00 PM"</f>
        <v>5:00 PM</v>
      </c>
      <c r="BY3371" t="s">
        <v>159</v>
      </c>
      <c r="BZ3371">
        <v>0</v>
      </c>
      <c r="CA3371">
        <v>24</v>
      </c>
      <c r="CB3371" t="s">
        <v>117</v>
      </c>
      <c r="CD3371" s="2" t="s">
        <v>7825</v>
      </c>
      <c r="CE3371" t="s">
        <v>1007</v>
      </c>
      <c r="CF3371" t="s">
        <v>1008</v>
      </c>
      <c r="CG3371" t="s">
        <v>120</v>
      </c>
      <c r="CH3371" t="s">
        <v>121</v>
      </c>
      <c r="CI3371" s="6">
        <v>96950</v>
      </c>
      <c r="CJ3371" s="10">
        <v>9.98</v>
      </c>
      <c r="CK3371" s="10">
        <v>9.98</v>
      </c>
      <c r="CL3371" s="10">
        <v>14.97</v>
      </c>
      <c r="CM3371" s="10">
        <v>14.97</v>
      </c>
      <c r="CN3371" t="s">
        <v>137</v>
      </c>
      <c r="CP3371" t="s">
        <v>138</v>
      </c>
      <c r="CR3371" t="s">
        <v>117</v>
      </c>
      <c r="CS3371" t="s">
        <v>139</v>
      </c>
      <c r="CT3371" t="s">
        <v>140</v>
      </c>
      <c r="CU3371" t="s">
        <v>139</v>
      </c>
      <c r="CV3371" t="s">
        <v>140</v>
      </c>
      <c r="CW3371" t="s">
        <v>139</v>
      </c>
      <c r="CX3371" t="s">
        <v>140</v>
      </c>
      <c r="CY3371" t="s">
        <v>1019</v>
      </c>
      <c r="CZ3371" s="8">
        <v>16702346666</v>
      </c>
      <c r="DA3371" t="s">
        <v>1013</v>
      </c>
      <c r="DB3371" t="s">
        <v>140</v>
      </c>
      <c r="DC3371" t="s">
        <v>139</v>
      </c>
      <c r="DD3371" t="s">
        <v>117</v>
      </c>
      <c r="DE3371" t="s">
        <v>1010</v>
      </c>
      <c r="DF3371" t="s">
        <v>1011</v>
      </c>
      <c r="DH3371" t="s">
        <v>1009</v>
      </c>
      <c r="DI3371" t="s">
        <v>1005</v>
      </c>
      <c r="DJ3371" t="s">
        <v>7498</v>
      </c>
    </row>
    <row r="3372" spans="1:114" ht="15" customHeight="1" x14ac:dyDescent="0.35">
      <c r="A3372" t="s">
        <v>11875</v>
      </c>
      <c r="B3372" t="s">
        <v>115</v>
      </c>
      <c r="C3372" s="1">
        <v>45865</v>
      </c>
      <c r="D3372" s="1">
        <v>45902</v>
      </c>
      <c r="E3372" t="s">
        <v>116</v>
      </c>
      <c r="F3372" s="1">
        <v>45929</v>
      </c>
      <c r="G3372" t="s">
        <v>117</v>
      </c>
      <c r="H3372" t="s">
        <v>117</v>
      </c>
      <c r="I3372" t="s">
        <v>117</v>
      </c>
      <c r="J3372" t="s">
        <v>4927</v>
      </c>
      <c r="L3372" t="s">
        <v>1261</v>
      </c>
      <c r="N3372" t="s">
        <v>120</v>
      </c>
      <c r="O3372" t="s">
        <v>121</v>
      </c>
      <c r="P3372" s="6">
        <v>96950</v>
      </c>
      <c r="Q3372" t="s">
        <v>122</v>
      </c>
      <c r="S3372" s="8">
        <v>16702881463</v>
      </c>
      <c r="U3372" t="s">
        <v>1262</v>
      </c>
      <c r="V3372">
        <v>56172</v>
      </c>
      <c r="W3372" t="s">
        <v>124</v>
      </c>
      <c r="Y3372" t="s">
        <v>1263</v>
      </c>
      <c r="Z3372" t="s">
        <v>1264</v>
      </c>
      <c r="AA3372" t="s">
        <v>1265</v>
      </c>
      <c r="AB3372" t="s">
        <v>154</v>
      </c>
      <c r="AC3372" t="s">
        <v>1261</v>
      </c>
      <c r="AE3372" t="s">
        <v>120</v>
      </c>
      <c r="AF3372" t="s">
        <v>121</v>
      </c>
      <c r="AG3372" s="6">
        <v>96950</v>
      </c>
      <c r="AH3372" t="s">
        <v>122</v>
      </c>
      <c r="AJ3372" s="8">
        <v>16702881463</v>
      </c>
      <c r="AL3372" t="s">
        <v>1268</v>
      </c>
      <c r="BE3372" t="str">
        <f>"37-2011.00"</f>
        <v>37-2011.00</v>
      </c>
      <c r="BF3372" t="s">
        <v>701</v>
      </c>
      <c r="BG3372" t="s">
        <v>5205</v>
      </c>
      <c r="BH3372" t="s">
        <v>5206</v>
      </c>
      <c r="BI3372">
        <v>15</v>
      </c>
      <c r="BK3372" s="1">
        <v>45931</v>
      </c>
      <c r="BL3372" s="1">
        <v>46295</v>
      </c>
      <c r="BO3372">
        <v>35</v>
      </c>
      <c r="BP3372">
        <v>0</v>
      </c>
      <c r="BQ3372">
        <v>7</v>
      </c>
      <c r="BR3372">
        <v>7</v>
      </c>
      <c r="BS3372">
        <v>7</v>
      </c>
      <c r="BT3372">
        <v>7</v>
      </c>
      <c r="BU3372">
        <v>7</v>
      </c>
      <c r="BV3372">
        <v>0</v>
      </c>
      <c r="BW3372" t="str">
        <f>"8:30 AM"</f>
        <v>8:30 AM</v>
      </c>
      <c r="BX3372" t="str">
        <f>"4:30 PM"</f>
        <v>4:30 PM</v>
      </c>
      <c r="BY3372" t="s">
        <v>133</v>
      </c>
      <c r="BZ3372">
        <v>0</v>
      </c>
      <c r="CA3372">
        <v>6</v>
      </c>
      <c r="CB3372" t="s">
        <v>117</v>
      </c>
      <c r="CD3372" t="s">
        <v>1961</v>
      </c>
      <c r="CE3372" t="s">
        <v>5207</v>
      </c>
      <c r="CG3372" t="s">
        <v>136</v>
      </c>
      <c r="CH3372" t="s">
        <v>121</v>
      </c>
      <c r="CI3372" s="6">
        <v>96950</v>
      </c>
      <c r="CJ3372" s="10">
        <v>8.4499999999999993</v>
      </c>
      <c r="CK3372" s="10">
        <v>8.4499999999999993</v>
      </c>
      <c r="CL3372" s="10">
        <v>12.68</v>
      </c>
      <c r="CM3372" s="10">
        <v>12.68</v>
      </c>
      <c r="CN3372" t="s">
        <v>137</v>
      </c>
      <c r="CO3372" t="s">
        <v>194</v>
      </c>
      <c r="CP3372" t="s">
        <v>138</v>
      </c>
      <c r="CR3372" t="s">
        <v>117</v>
      </c>
      <c r="CS3372" t="s">
        <v>139</v>
      </c>
      <c r="CT3372" t="s">
        <v>140</v>
      </c>
      <c r="CU3372" t="s">
        <v>139</v>
      </c>
      <c r="CV3372" t="s">
        <v>140</v>
      </c>
      <c r="CW3372" t="s">
        <v>139</v>
      </c>
      <c r="CX3372" t="s">
        <v>140</v>
      </c>
      <c r="CY3372" s="2" t="s">
        <v>1272</v>
      </c>
      <c r="CZ3372" s="8">
        <v>16702881463</v>
      </c>
      <c r="DA3372" t="s">
        <v>1273</v>
      </c>
      <c r="DB3372" t="s">
        <v>309</v>
      </c>
      <c r="DC3372" t="s">
        <v>139</v>
      </c>
      <c r="DD3372" t="s">
        <v>117</v>
      </c>
    </row>
    <row r="3373" spans="1:114" ht="15" customHeight="1" x14ac:dyDescent="0.35">
      <c r="A3373" t="s">
        <v>5166</v>
      </c>
      <c r="B3373" t="s">
        <v>278</v>
      </c>
      <c r="C3373" s="1">
        <v>45890</v>
      </c>
      <c r="D3373" s="1">
        <v>45902</v>
      </c>
      <c r="E3373" t="s">
        <v>211</v>
      </c>
      <c r="G3373" t="s">
        <v>117</v>
      </c>
      <c r="H3373" t="s">
        <v>117</v>
      </c>
      <c r="I3373" t="s">
        <v>117</v>
      </c>
      <c r="J3373" t="s">
        <v>5167</v>
      </c>
      <c r="K3373" t="s">
        <v>5168</v>
      </c>
      <c r="L3373" t="s">
        <v>5169</v>
      </c>
      <c r="N3373" t="s">
        <v>136</v>
      </c>
      <c r="O3373" t="s">
        <v>121</v>
      </c>
      <c r="P3373" s="6">
        <v>96950</v>
      </c>
      <c r="Q3373" t="s">
        <v>122</v>
      </c>
      <c r="S3373" s="8">
        <v>16702346445</v>
      </c>
      <c r="T3373">
        <v>2263</v>
      </c>
      <c r="U3373" t="s">
        <v>5170</v>
      </c>
      <c r="V3373">
        <v>23822</v>
      </c>
      <c r="W3373" t="s">
        <v>124</v>
      </c>
      <c r="Y3373" t="s">
        <v>698</v>
      </c>
      <c r="Z3373" t="s">
        <v>699</v>
      </c>
      <c r="AB3373" t="s">
        <v>215</v>
      </c>
      <c r="AC3373" t="s">
        <v>797</v>
      </c>
      <c r="AE3373" t="s">
        <v>136</v>
      </c>
      <c r="AF3373" t="s">
        <v>121</v>
      </c>
      <c r="AG3373" s="6">
        <v>96950</v>
      </c>
      <c r="AH3373" t="s">
        <v>122</v>
      </c>
      <c r="AJ3373" s="8">
        <v>16702346445</v>
      </c>
      <c r="AK3373">
        <v>2263</v>
      </c>
      <c r="AL3373" t="s">
        <v>700</v>
      </c>
      <c r="BE3373" t="str">
        <f>"49-9021.00"</f>
        <v>49-9021.00</v>
      </c>
      <c r="BF3373" t="s">
        <v>239</v>
      </c>
      <c r="BG3373" t="s">
        <v>5171</v>
      </c>
      <c r="BH3373" t="s">
        <v>5172</v>
      </c>
      <c r="BI3373">
        <v>2</v>
      </c>
      <c r="BK3373" s="1">
        <v>46023</v>
      </c>
      <c r="BL3373" s="1">
        <v>46387</v>
      </c>
      <c r="BO3373">
        <v>40</v>
      </c>
      <c r="BP3373">
        <v>0</v>
      </c>
      <c r="BQ3373">
        <v>8</v>
      </c>
      <c r="BR3373">
        <v>8</v>
      </c>
      <c r="BS3373">
        <v>8</v>
      </c>
      <c r="BT3373">
        <v>8</v>
      </c>
      <c r="BU3373">
        <v>8</v>
      </c>
      <c r="BV3373">
        <v>0</v>
      </c>
      <c r="BW3373" t="str">
        <f>"8:00 AM"</f>
        <v>8:00 AM</v>
      </c>
      <c r="BX3373" t="str">
        <f>"5:00 PM"</f>
        <v>5:00 PM</v>
      </c>
      <c r="BY3373" t="s">
        <v>159</v>
      </c>
      <c r="BZ3373">
        <v>0</v>
      </c>
      <c r="CA3373">
        <v>12</v>
      </c>
      <c r="CB3373" t="s">
        <v>117</v>
      </c>
      <c r="CD3373" s="2" t="s">
        <v>5173</v>
      </c>
      <c r="CE3373" t="s">
        <v>5174</v>
      </c>
      <c r="CG3373" t="s">
        <v>136</v>
      </c>
      <c r="CH3373" t="s">
        <v>121</v>
      </c>
      <c r="CI3373" s="6">
        <v>96950</v>
      </c>
      <c r="CJ3373" s="10">
        <v>10.85</v>
      </c>
      <c r="CK3373" s="10">
        <v>11</v>
      </c>
      <c r="CL3373" s="10">
        <v>16.28</v>
      </c>
      <c r="CM3373" s="10">
        <v>16.5</v>
      </c>
      <c r="CN3373" t="s">
        <v>137</v>
      </c>
      <c r="CO3373" t="s">
        <v>705</v>
      </c>
      <c r="CP3373" t="s">
        <v>138</v>
      </c>
      <c r="CR3373" t="s">
        <v>117</v>
      </c>
      <c r="CS3373" t="s">
        <v>139</v>
      </c>
      <c r="CT3373" t="s">
        <v>140</v>
      </c>
      <c r="CU3373" t="s">
        <v>139</v>
      </c>
      <c r="CV3373" t="s">
        <v>140</v>
      </c>
      <c r="CW3373" t="s">
        <v>139</v>
      </c>
      <c r="CX3373" t="s">
        <v>140</v>
      </c>
      <c r="CY3373" t="s">
        <v>17406</v>
      </c>
      <c r="CZ3373" s="8">
        <v>16702346445</v>
      </c>
      <c r="DA3373" t="s">
        <v>700</v>
      </c>
      <c r="DB3373" t="s">
        <v>140</v>
      </c>
      <c r="DC3373" t="s">
        <v>139</v>
      </c>
      <c r="DD3373" t="s">
        <v>117</v>
      </c>
      <c r="DE3373" t="s">
        <v>698</v>
      </c>
      <c r="DF3373" t="s">
        <v>699</v>
      </c>
      <c r="DH3373" t="s">
        <v>5170</v>
      </c>
      <c r="DI3373" t="s">
        <v>5167</v>
      </c>
      <c r="DJ3373" t="s">
        <v>700</v>
      </c>
    </row>
    <row r="3374" spans="1:114" ht="15" customHeight="1" x14ac:dyDescent="0.35">
      <c r="A3374" t="s">
        <v>16302</v>
      </c>
      <c r="B3374" t="s">
        <v>278</v>
      </c>
      <c r="C3374" s="1">
        <v>45895</v>
      </c>
      <c r="D3374" s="1">
        <v>45902</v>
      </c>
      <c r="E3374" t="s">
        <v>116</v>
      </c>
      <c r="F3374" s="1">
        <v>45990</v>
      </c>
      <c r="G3374" t="s">
        <v>117</v>
      </c>
      <c r="H3374" t="s">
        <v>117</v>
      </c>
      <c r="I3374" t="s">
        <v>117</v>
      </c>
      <c r="J3374" t="s">
        <v>8805</v>
      </c>
      <c r="K3374" t="s">
        <v>8805</v>
      </c>
      <c r="L3374" t="s">
        <v>8806</v>
      </c>
      <c r="N3374" t="s">
        <v>136</v>
      </c>
      <c r="O3374" t="s">
        <v>121</v>
      </c>
      <c r="P3374" s="6">
        <v>96950</v>
      </c>
      <c r="Q3374" t="s">
        <v>122</v>
      </c>
      <c r="S3374" s="8">
        <v>16703221558</v>
      </c>
      <c r="U3374" t="s">
        <v>8807</v>
      </c>
      <c r="V3374">
        <v>236116</v>
      </c>
      <c r="W3374" t="s">
        <v>124</v>
      </c>
      <c r="Y3374" t="s">
        <v>8808</v>
      </c>
      <c r="Z3374" t="s">
        <v>8809</v>
      </c>
      <c r="AB3374" t="s">
        <v>128</v>
      </c>
      <c r="AC3374" t="s">
        <v>8806</v>
      </c>
      <c r="AE3374" t="s">
        <v>120</v>
      </c>
      <c r="AF3374" t="s">
        <v>121</v>
      </c>
      <c r="AG3374" s="6">
        <v>96950</v>
      </c>
      <c r="AH3374" t="s">
        <v>122</v>
      </c>
      <c r="AJ3374" s="8">
        <v>16703221558</v>
      </c>
      <c r="AL3374" t="s">
        <v>8810</v>
      </c>
      <c r="BE3374" t="str">
        <f>"49-9071.00"</f>
        <v>49-9071.00</v>
      </c>
      <c r="BF3374" t="s">
        <v>156</v>
      </c>
      <c r="BG3374" t="s">
        <v>8811</v>
      </c>
      <c r="BH3374" t="s">
        <v>3221</v>
      </c>
      <c r="BI3374">
        <v>10</v>
      </c>
      <c r="BK3374" s="1">
        <v>45992</v>
      </c>
      <c r="BL3374" s="1">
        <v>46356</v>
      </c>
      <c r="BO3374">
        <v>35</v>
      </c>
      <c r="BP3374">
        <v>0</v>
      </c>
      <c r="BQ3374">
        <v>7</v>
      </c>
      <c r="BR3374">
        <v>7</v>
      </c>
      <c r="BS3374">
        <v>7</v>
      </c>
      <c r="BT3374">
        <v>7</v>
      </c>
      <c r="BU3374">
        <v>7</v>
      </c>
      <c r="BV3374">
        <v>0</v>
      </c>
      <c r="BW3374" t="str">
        <f>"8:00 AM"</f>
        <v>8:00 AM</v>
      </c>
      <c r="BX3374" t="str">
        <f>"4:00 PM"</f>
        <v>4:00 PM</v>
      </c>
      <c r="BY3374" t="s">
        <v>159</v>
      </c>
      <c r="BZ3374">
        <v>0</v>
      </c>
      <c r="CA3374">
        <v>12</v>
      </c>
      <c r="CB3374" t="s">
        <v>117</v>
      </c>
      <c r="CD3374" t="s">
        <v>8812</v>
      </c>
      <c r="CE3374" t="s">
        <v>8813</v>
      </c>
      <c r="CF3374" t="s">
        <v>8814</v>
      </c>
      <c r="CG3374" t="s">
        <v>136</v>
      </c>
      <c r="CH3374" t="s">
        <v>121</v>
      </c>
      <c r="CI3374" s="6">
        <v>96950</v>
      </c>
      <c r="CJ3374" s="10">
        <v>9.98</v>
      </c>
      <c r="CK3374" s="10">
        <v>9.98</v>
      </c>
      <c r="CL3374" s="10">
        <v>14.97</v>
      </c>
      <c r="CM3374" s="10">
        <v>14.97</v>
      </c>
      <c r="CN3374" t="s">
        <v>137</v>
      </c>
      <c r="CO3374" t="s">
        <v>194</v>
      </c>
      <c r="CP3374" t="s">
        <v>138</v>
      </c>
      <c r="CR3374" t="s">
        <v>117</v>
      </c>
      <c r="CS3374" t="s">
        <v>139</v>
      </c>
      <c r="CT3374" t="s">
        <v>140</v>
      </c>
      <c r="CU3374" t="s">
        <v>139</v>
      </c>
      <c r="CV3374" t="s">
        <v>140</v>
      </c>
      <c r="CW3374" t="s">
        <v>139</v>
      </c>
      <c r="CX3374" t="s">
        <v>140</v>
      </c>
      <c r="CY3374" s="2" t="s">
        <v>16303</v>
      </c>
      <c r="CZ3374" s="8">
        <v>16703221558</v>
      </c>
      <c r="DA3374" t="s">
        <v>8810</v>
      </c>
      <c r="DB3374" t="s">
        <v>140</v>
      </c>
      <c r="DC3374" t="s">
        <v>139</v>
      </c>
      <c r="DD3374" t="s">
        <v>117</v>
      </c>
      <c r="DE3374" t="s">
        <v>8808</v>
      </c>
      <c r="DF3374" t="s">
        <v>8809</v>
      </c>
      <c r="DH3374" t="s">
        <v>8807</v>
      </c>
      <c r="DI3374" t="s">
        <v>8805</v>
      </c>
      <c r="DJ3374" t="s">
        <v>8810</v>
      </c>
    </row>
    <row r="3375" spans="1:114" ht="15" customHeight="1" x14ac:dyDescent="0.35">
      <c r="A3375" t="s">
        <v>10023</v>
      </c>
      <c r="B3375" t="s">
        <v>294</v>
      </c>
      <c r="C3375" s="1">
        <v>45820</v>
      </c>
      <c r="D3375" s="1">
        <v>45903</v>
      </c>
      <c r="E3375" t="s">
        <v>211</v>
      </c>
      <c r="G3375" t="s">
        <v>117</v>
      </c>
      <c r="H3375" t="s">
        <v>117</v>
      </c>
      <c r="I3375" t="s">
        <v>117</v>
      </c>
      <c r="J3375" t="s">
        <v>1110</v>
      </c>
      <c r="K3375" t="s">
        <v>1111</v>
      </c>
      <c r="L3375" t="s">
        <v>1112</v>
      </c>
      <c r="N3375" t="s">
        <v>136</v>
      </c>
      <c r="O3375" t="s">
        <v>121</v>
      </c>
      <c r="P3375" s="6">
        <v>96950</v>
      </c>
      <c r="Q3375" t="s">
        <v>122</v>
      </c>
      <c r="S3375" s="8">
        <v>16703227251</v>
      </c>
      <c r="U3375" t="s">
        <v>1113</v>
      </c>
      <c r="V3375">
        <v>312112</v>
      </c>
      <c r="W3375" t="s">
        <v>124</v>
      </c>
      <c r="Y3375" t="s">
        <v>1114</v>
      </c>
      <c r="Z3375" t="s">
        <v>1115</v>
      </c>
      <c r="AA3375" t="s">
        <v>1116</v>
      </c>
      <c r="AB3375" t="s">
        <v>1117</v>
      </c>
      <c r="AC3375" t="s">
        <v>1112</v>
      </c>
      <c r="AE3375" t="s">
        <v>136</v>
      </c>
      <c r="AF3375" t="s">
        <v>121</v>
      </c>
      <c r="AG3375" s="6">
        <v>96950</v>
      </c>
      <c r="AH3375" t="s">
        <v>122</v>
      </c>
      <c r="AJ3375" s="8">
        <v>16703227251</v>
      </c>
      <c r="AL3375" t="s">
        <v>1118</v>
      </c>
      <c r="BE3375" t="str">
        <f>"43-3031.00"</f>
        <v>43-3031.00</v>
      </c>
      <c r="BF3375" t="s">
        <v>357</v>
      </c>
      <c r="BG3375" t="s">
        <v>10024</v>
      </c>
      <c r="BH3375" t="s">
        <v>1669</v>
      </c>
      <c r="BI3375">
        <v>2</v>
      </c>
      <c r="BJ3375">
        <v>1</v>
      </c>
      <c r="BK3375" s="1">
        <v>45931</v>
      </c>
      <c r="BL3375" s="1">
        <v>46295</v>
      </c>
      <c r="BM3375" s="1">
        <v>45931</v>
      </c>
      <c r="BN3375" s="1">
        <v>46295</v>
      </c>
      <c r="BO3375">
        <v>40</v>
      </c>
      <c r="BP3375">
        <v>0</v>
      </c>
      <c r="BQ3375">
        <v>8</v>
      </c>
      <c r="BR3375">
        <v>8</v>
      </c>
      <c r="BS3375">
        <v>8</v>
      </c>
      <c r="BT3375">
        <v>8</v>
      </c>
      <c r="BU3375">
        <v>8</v>
      </c>
      <c r="BV3375">
        <v>0</v>
      </c>
      <c r="BW3375" t="str">
        <f>"8:00 AM"</f>
        <v>8:00 AM</v>
      </c>
      <c r="BX3375" t="str">
        <f>"5:00 PM"</f>
        <v>5:00 PM</v>
      </c>
      <c r="BY3375" t="s">
        <v>159</v>
      </c>
      <c r="BZ3375">
        <v>0</v>
      </c>
      <c r="CA3375">
        <v>24</v>
      </c>
      <c r="CB3375" t="s">
        <v>117</v>
      </c>
      <c r="CD3375" s="2" t="s">
        <v>10025</v>
      </c>
      <c r="CE3375" t="s">
        <v>2007</v>
      </c>
      <c r="CG3375" t="s">
        <v>120</v>
      </c>
      <c r="CH3375" t="s">
        <v>121</v>
      </c>
      <c r="CI3375" s="6">
        <v>96950</v>
      </c>
      <c r="CJ3375" s="10">
        <v>12.28</v>
      </c>
      <c r="CK3375" s="10">
        <v>12.28</v>
      </c>
      <c r="CL3375" s="10">
        <v>0</v>
      </c>
      <c r="CM3375" s="10">
        <v>0</v>
      </c>
      <c r="CN3375" t="s">
        <v>137</v>
      </c>
      <c r="CO3375" t="s">
        <v>194</v>
      </c>
      <c r="CP3375" t="s">
        <v>138</v>
      </c>
      <c r="CR3375" t="s">
        <v>117</v>
      </c>
      <c r="CS3375" t="s">
        <v>139</v>
      </c>
      <c r="CT3375" t="s">
        <v>140</v>
      </c>
      <c r="CU3375" t="s">
        <v>140</v>
      </c>
      <c r="CV3375" t="s">
        <v>140</v>
      </c>
      <c r="CW3375" t="s">
        <v>139</v>
      </c>
      <c r="CX3375" t="s">
        <v>140</v>
      </c>
      <c r="CY3375" t="s">
        <v>2013</v>
      </c>
      <c r="CZ3375" s="8">
        <v>16703227251</v>
      </c>
      <c r="DA3375" t="s">
        <v>1118</v>
      </c>
      <c r="DB3375" t="s">
        <v>140</v>
      </c>
      <c r="DC3375" t="s">
        <v>139</v>
      </c>
      <c r="DD3375" t="s">
        <v>117</v>
      </c>
    </row>
    <row r="3376" spans="1:114" ht="15" customHeight="1" x14ac:dyDescent="0.35">
      <c r="A3376" t="s">
        <v>7857</v>
      </c>
      <c r="B3376" t="s">
        <v>144</v>
      </c>
      <c r="C3376" s="1">
        <v>45828</v>
      </c>
      <c r="D3376" s="1">
        <v>45903</v>
      </c>
      <c r="E3376" t="s">
        <v>211</v>
      </c>
      <c r="G3376" t="s">
        <v>117</v>
      </c>
      <c r="H3376" t="s">
        <v>117</v>
      </c>
      <c r="I3376" t="s">
        <v>117</v>
      </c>
      <c r="J3376" t="s">
        <v>991</v>
      </c>
      <c r="L3376" t="s">
        <v>992</v>
      </c>
      <c r="M3376" t="s">
        <v>993</v>
      </c>
      <c r="N3376" t="s">
        <v>136</v>
      </c>
      <c r="O3376" t="s">
        <v>121</v>
      </c>
      <c r="P3376" s="6">
        <v>96950</v>
      </c>
      <c r="Q3376" t="s">
        <v>122</v>
      </c>
      <c r="S3376" s="8">
        <v>16702870657</v>
      </c>
      <c r="U3376" t="s">
        <v>994</v>
      </c>
      <c r="V3376">
        <v>561720</v>
      </c>
      <c r="W3376" t="s">
        <v>124</v>
      </c>
      <c r="Y3376" t="s">
        <v>995</v>
      </c>
      <c r="Z3376" t="s">
        <v>996</v>
      </c>
      <c r="AB3376" t="s">
        <v>997</v>
      </c>
      <c r="AC3376" t="s">
        <v>992</v>
      </c>
      <c r="AD3376" t="s">
        <v>993</v>
      </c>
      <c r="AE3376" t="s">
        <v>136</v>
      </c>
      <c r="AF3376" t="s">
        <v>121</v>
      </c>
      <c r="AG3376" s="6">
        <v>96950</v>
      </c>
      <c r="AH3376" t="s">
        <v>122</v>
      </c>
      <c r="AJ3376" s="8">
        <v>16702870657</v>
      </c>
      <c r="AL3376" t="s">
        <v>998</v>
      </c>
      <c r="BE3376" t="str">
        <f>"37-2012.00"</f>
        <v>37-2012.00</v>
      </c>
      <c r="BF3376" t="s">
        <v>130</v>
      </c>
      <c r="BG3376" t="s">
        <v>2643</v>
      </c>
      <c r="BH3376" t="s">
        <v>2644</v>
      </c>
      <c r="BI3376">
        <v>4</v>
      </c>
      <c r="BJ3376">
        <v>4</v>
      </c>
      <c r="BK3376" s="1">
        <v>45931</v>
      </c>
      <c r="BL3376" s="1">
        <v>46295</v>
      </c>
      <c r="BM3376" s="1">
        <v>45931</v>
      </c>
      <c r="BN3376" s="1">
        <v>46295</v>
      </c>
      <c r="BO3376">
        <v>35</v>
      </c>
      <c r="BP3376">
        <v>0</v>
      </c>
      <c r="BQ3376">
        <v>7</v>
      </c>
      <c r="BR3376">
        <v>7</v>
      </c>
      <c r="BS3376">
        <v>7</v>
      </c>
      <c r="BT3376">
        <v>7</v>
      </c>
      <c r="BU3376">
        <v>7</v>
      </c>
      <c r="BV3376">
        <v>0</v>
      </c>
      <c r="BW3376" t="str">
        <f>"8:00 AM"</f>
        <v>8:00 AM</v>
      </c>
      <c r="BX3376" t="str">
        <f>"5:00 PM"</f>
        <v>5:00 PM</v>
      </c>
      <c r="BY3376" t="s">
        <v>133</v>
      </c>
      <c r="BZ3376">
        <v>0</v>
      </c>
      <c r="CA3376">
        <v>3</v>
      </c>
      <c r="CB3376" t="s">
        <v>117</v>
      </c>
      <c r="CD3376" s="2" t="s">
        <v>7858</v>
      </c>
      <c r="CE3376" t="s">
        <v>1001</v>
      </c>
      <c r="CG3376" t="s">
        <v>136</v>
      </c>
      <c r="CH3376" t="s">
        <v>121</v>
      </c>
      <c r="CI3376" s="6">
        <v>96950</v>
      </c>
      <c r="CJ3376" s="10">
        <v>7.77</v>
      </c>
      <c r="CK3376" s="10">
        <v>7.77</v>
      </c>
      <c r="CL3376" s="10">
        <v>11.66</v>
      </c>
      <c r="CM3376" s="10">
        <v>11.66</v>
      </c>
      <c r="CN3376" t="s">
        <v>137</v>
      </c>
      <c r="CO3376" t="s">
        <v>194</v>
      </c>
      <c r="CP3376" t="s">
        <v>138</v>
      </c>
      <c r="CR3376" t="s">
        <v>139</v>
      </c>
      <c r="CS3376" t="s">
        <v>139</v>
      </c>
      <c r="CT3376" t="s">
        <v>140</v>
      </c>
      <c r="CU3376" t="s">
        <v>139</v>
      </c>
      <c r="CV3376" t="s">
        <v>140</v>
      </c>
      <c r="CW3376" t="s">
        <v>139</v>
      </c>
      <c r="CX3376" t="s">
        <v>140</v>
      </c>
      <c r="CY3376" t="s">
        <v>1002</v>
      </c>
      <c r="CZ3376" s="8">
        <v>16702870657</v>
      </c>
      <c r="DA3376" t="s">
        <v>998</v>
      </c>
      <c r="DB3376" t="s">
        <v>164</v>
      </c>
      <c r="DC3376" t="s">
        <v>139</v>
      </c>
      <c r="DD3376" t="s">
        <v>117</v>
      </c>
    </row>
    <row r="3377" spans="1:114" ht="15" customHeight="1" x14ac:dyDescent="0.35">
      <c r="A3377" t="s">
        <v>990</v>
      </c>
      <c r="B3377" t="s">
        <v>144</v>
      </c>
      <c r="C3377" s="1">
        <v>45828</v>
      </c>
      <c r="D3377" s="1">
        <v>45903</v>
      </c>
      <c r="E3377" t="s">
        <v>211</v>
      </c>
      <c r="G3377" t="s">
        <v>117</v>
      </c>
      <c r="H3377" t="s">
        <v>117</v>
      </c>
      <c r="I3377" t="s">
        <v>117</v>
      </c>
      <c r="J3377" t="s">
        <v>991</v>
      </c>
      <c r="L3377" t="s">
        <v>992</v>
      </c>
      <c r="M3377" t="s">
        <v>993</v>
      </c>
      <c r="N3377" t="s">
        <v>136</v>
      </c>
      <c r="O3377" t="s">
        <v>121</v>
      </c>
      <c r="P3377" s="6">
        <v>96950</v>
      </c>
      <c r="Q3377" t="s">
        <v>122</v>
      </c>
      <c r="S3377" s="8">
        <v>16702870657</v>
      </c>
      <c r="U3377" t="s">
        <v>994</v>
      </c>
      <c r="V3377">
        <v>561720</v>
      </c>
      <c r="W3377" t="s">
        <v>124</v>
      </c>
      <c r="Y3377" t="s">
        <v>995</v>
      </c>
      <c r="Z3377" t="s">
        <v>996</v>
      </c>
      <c r="AB3377" t="s">
        <v>997</v>
      </c>
      <c r="AC3377" t="s">
        <v>992</v>
      </c>
      <c r="AD3377" t="s">
        <v>993</v>
      </c>
      <c r="AE3377" t="s">
        <v>120</v>
      </c>
      <c r="AF3377" t="s">
        <v>121</v>
      </c>
      <c r="AG3377" s="6">
        <v>96950</v>
      </c>
      <c r="AH3377" t="s">
        <v>122</v>
      </c>
      <c r="AJ3377" s="8">
        <v>16702870657</v>
      </c>
      <c r="AL3377" t="s">
        <v>998</v>
      </c>
      <c r="BE3377" t="str">
        <f>"49-9071.00"</f>
        <v>49-9071.00</v>
      </c>
      <c r="BF3377" t="s">
        <v>156</v>
      </c>
      <c r="BG3377" t="s">
        <v>999</v>
      </c>
      <c r="BH3377" t="s">
        <v>156</v>
      </c>
      <c r="BI3377">
        <v>4</v>
      </c>
      <c r="BJ3377">
        <v>4</v>
      </c>
      <c r="BK3377" s="1">
        <v>45931</v>
      </c>
      <c r="BL3377" s="1">
        <v>46295</v>
      </c>
      <c r="BM3377" s="1">
        <v>45931</v>
      </c>
      <c r="BN3377" s="1">
        <v>46295</v>
      </c>
      <c r="BO3377">
        <v>35</v>
      </c>
      <c r="BP3377">
        <v>0</v>
      </c>
      <c r="BQ3377">
        <v>7</v>
      </c>
      <c r="BR3377">
        <v>7</v>
      </c>
      <c r="BS3377">
        <v>7</v>
      </c>
      <c r="BT3377">
        <v>7</v>
      </c>
      <c r="BU3377">
        <v>7</v>
      </c>
      <c r="BV3377">
        <v>0</v>
      </c>
      <c r="BW3377" t="str">
        <f>"8:00 AM"</f>
        <v>8:00 AM</v>
      </c>
      <c r="BX3377" t="str">
        <f>"5:00 PM"</f>
        <v>5:00 PM</v>
      </c>
      <c r="BY3377" t="s">
        <v>133</v>
      </c>
      <c r="BZ3377">
        <v>0</v>
      </c>
      <c r="CA3377">
        <v>24</v>
      </c>
      <c r="CB3377" t="s">
        <v>117</v>
      </c>
      <c r="CD3377" s="2" t="s">
        <v>1000</v>
      </c>
      <c r="CE3377" t="s">
        <v>1001</v>
      </c>
      <c r="CG3377" t="s">
        <v>136</v>
      </c>
      <c r="CH3377" t="s">
        <v>121</v>
      </c>
      <c r="CI3377" s="6">
        <v>96950</v>
      </c>
      <c r="CJ3377" s="10">
        <v>9.75</v>
      </c>
      <c r="CK3377" s="10">
        <v>9.75</v>
      </c>
      <c r="CL3377" s="10">
        <v>14.63</v>
      </c>
      <c r="CM3377" s="10">
        <v>14.63</v>
      </c>
      <c r="CN3377" t="s">
        <v>137</v>
      </c>
      <c r="CO3377" t="s">
        <v>194</v>
      </c>
      <c r="CP3377" t="s">
        <v>138</v>
      </c>
      <c r="CR3377" t="s">
        <v>139</v>
      </c>
      <c r="CS3377" t="s">
        <v>139</v>
      </c>
      <c r="CT3377" t="s">
        <v>140</v>
      </c>
      <c r="CU3377" t="s">
        <v>139</v>
      </c>
      <c r="CV3377" t="s">
        <v>140</v>
      </c>
      <c r="CW3377" t="s">
        <v>139</v>
      </c>
      <c r="CX3377" t="s">
        <v>140</v>
      </c>
      <c r="CY3377" t="s">
        <v>1002</v>
      </c>
      <c r="CZ3377" s="8">
        <v>16702870657</v>
      </c>
      <c r="DA3377" t="s">
        <v>998</v>
      </c>
      <c r="DB3377" t="s">
        <v>1003</v>
      </c>
      <c r="DC3377" t="s">
        <v>139</v>
      </c>
      <c r="DD3377" t="s">
        <v>117</v>
      </c>
    </row>
    <row r="3378" spans="1:114" ht="15" customHeight="1" x14ac:dyDescent="0.35">
      <c r="A3378" t="s">
        <v>5209</v>
      </c>
      <c r="B3378" t="s">
        <v>144</v>
      </c>
      <c r="C3378" s="1">
        <v>45834</v>
      </c>
      <c r="D3378" s="1">
        <v>45903</v>
      </c>
      <c r="E3378" t="s">
        <v>116</v>
      </c>
      <c r="F3378" s="1">
        <v>45929</v>
      </c>
      <c r="G3378" t="s">
        <v>117</v>
      </c>
      <c r="H3378" t="s">
        <v>117</v>
      </c>
      <c r="I3378" t="s">
        <v>117</v>
      </c>
      <c r="J3378" t="s">
        <v>553</v>
      </c>
      <c r="L3378" t="s">
        <v>2728</v>
      </c>
      <c r="M3378" t="s">
        <v>866</v>
      </c>
      <c r="N3378" t="s">
        <v>136</v>
      </c>
      <c r="O3378" t="s">
        <v>121</v>
      </c>
      <c r="P3378" s="6">
        <v>96950</v>
      </c>
      <c r="Q3378" t="s">
        <v>122</v>
      </c>
      <c r="R3378" t="s">
        <v>140</v>
      </c>
      <c r="S3378" s="8">
        <v>16702358763</v>
      </c>
      <c r="U3378" t="s">
        <v>556</v>
      </c>
      <c r="V3378">
        <v>56132</v>
      </c>
      <c r="W3378" t="s">
        <v>150</v>
      </c>
      <c r="X3378" t="s">
        <v>139</v>
      </c>
      <c r="Y3378" t="s">
        <v>1098</v>
      </c>
      <c r="Z3378" t="s">
        <v>1099</v>
      </c>
      <c r="AA3378" t="s">
        <v>1100</v>
      </c>
      <c r="AB3378" t="s">
        <v>2729</v>
      </c>
      <c r="AC3378" t="s">
        <v>561</v>
      </c>
      <c r="AD3378" t="s">
        <v>866</v>
      </c>
      <c r="AE3378" t="s">
        <v>136</v>
      </c>
      <c r="AF3378" t="s">
        <v>121</v>
      </c>
      <c r="AG3378" s="6">
        <v>96950</v>
      </c>
      <c r="AH3378" t="s">
        <v>122</v>
      </c>
      <c r="AJ3378" s="8">
        <v>16702358763</v>
      </c>
      <c r="AL3378" t="s">
        <v>562</v>
      </c>
      <c r="BE3378" t="str">
        <f>"35-3023.00"</f>
        <v>35-3023.00</v>
      </c>
      <c r="BF3378" t="s">
        <v>509</v>
      </c>
      <c r="BG3378" t="s">
        <v>2730</v>
      </c>
      <c r="BH3378" t="s">
        <v>2731</v>
      </c>
      <c r="BI3378">
        <v>2</v>
      </c>
      <c r="BJ3378">
        <v>2</v>
      </c>
      <c r="BK3378" s="1">
        <v>45931</v>
      </c>
      <c r="BL3378" s="1">
        <v>46295</v>
      </c>
      <c r="BM3378" s="1">
        <v>45931</v>
      </c>
      <c r="BN3378" s="1">
        <v>46295</v>
      </c>
      <c r="BO3378">
        <v>35</v>
      </c>
      <c r="BP3378">
        <v>7</v>
      </c>
      <c r="BQ3378">
        <v>0</v>
      </c>
      <c r="BR3378">
        <v>7</v>
      </c>
      <c r="BS3378">
        <v>0</v>
      </c>
      <c r="BT3378">
        <v>7</v>
      </c>
      <c r="BU3378">
        <v>7</v>
      </c>
      <c r="BV3378">
        <v>7</v>
      </c>
      <c r="BW3378" t="str">
        <f>"7:00 AM"</f>
        <v>7:00 AM</v>
      </c>
      <c r="BX3378" t="str">
        <f>"3:00 PM"</f>
        <v>3:00 PM</v>
      </c>
      <c r="BY3378" t="s">
        <v>133</v>
      </c>
      <c r="BZ3378">
        <v>0</v>
      </c>
      <c r="CA3378">
        <v>3</v>
      </c>
      <c r="CB3378" t="s">
        <v>117</v>
      </c>
      <c r="CD3378" s="2" t="s">
        <v>5210</v>
      </c>
      <c r="CE3378" t="s">
        <v>5211</v>
      </c>
      <c r="CG3378" t="s">
        <v>120</v>
      </c>
      <c r="CH3378" t="s">
        <v>121</v>
      </c>
      <c r="CI3378" s="6">
        <v>96950</v>
      </c>
      <c r="CJ3378" s="10">
        <v>8.35</v>
      </c>
      <c r="CK3378" s="10">
        <v>8.35</v>
      </c>
      <c r="CL3378" s="10">
        <v>0</v>
      </c>
      <c r="CM3378" s="10">
        <v>0</v>
      </c>
      <c r="CN3378" t="s">
        <v>137</v>
      </c>
      <c r="CO3378" t="s">
        <v>140</v>
      </c>
      <c r="CP3378" t="s">
        <v>138</v>
      </c>
      <c r="CR3378" t="s">
        <v>117</v>
      </c>
      <c r="CS3378" t="s">
        <v>139</v>
      </c>
      <c r="CT3378" t="s">
        <v>140</v>
      </c>
      <c r="CU3378" t="s">
        <v>140</v>
      </c>
      <c r="CV3378" t="s">
        <v>140</v>
      </c>
      <c r="CW3378" t="s">
        <v>139</v>
      </c>
      <c r="CX3378" t="s">
        <v>140</v>
      </c>
      <c r="CY3378" t="s">
        <v>194</v>
      </c>
      <c r="CZ3378" s="8">
        <v>16702358763</v>
      </c>
      <c r="DA3378" t="s">
        <v>1105</v>
      </c>
      <c r="DB3378" t="s">
        <v>140</v>
      </c>
      <c r="DC3378" t="s">
        <v>139</v>
      </c>
      <c r="DD3378" t="s">
        <v>139</v>
      </c>
    </row>
    <row r="3379" spans="1:114" ht="15" customHeight="1" x14ac:dyDescent="0.35">
      <c r="A3379" t="s">
        <v>16317</v>
      </c>
      <c r="B3379" t="s">
        <v>144</v>
      </c>
      <c r="C3379" s="1">
        <v>45835</v>
      </c>
      <c r="D3379" s="1">
        <v>45903</v>
      </c>
      <c r="E3379" t="s">
        <v>116</v>
      </c>
      <c r="F3379" s="1">
        <v>45929</v>
      </c>
      <c r="G3379" t="s">
        <v>139</v>
      </c>
      <c r="H3379" t="s">
        <v>117</v>
      </c>
      <c r="I3379" t="s">
        <v>117</v>
      </c>
      <c r="J3379" t="s">
        <v>3907</v>
      </c>
      <c r="L3379" t="s">
        <v>3908</v>
      </c>
      <c r="N3379" t="s">
        <v>120</v>
      </c>
      <c r="O3379" t="s">
        <v>121</v>
      </c>
      <c r="P3379" s="6">
        <v>96950</v>
      </c>
      <c r="Q3379" t="s">
        <v>122</v>
      </c>
      <c r="S3379" s="8">
        <v>16709894888</v>
      </c>
      <c r="U3379" t="s">
        <v>3909</v>
      </c>
      <c r="V3379">
        <v>561710</v>
      </c>
      <c r="W3379" t="s">
        <v>124</v>
      </c>
      <c r="Y3379" t="s">
        <v>6271</v>
      </c>
      <c r="Z3379" t="s">
        <v>6272</v>
      </c>
      <c r="AB3379" t="s">
        <v>1160</v>
      </c>
      <c r="AC3379" t="s">
        <v>6273</v>
      </c>
      <c r="AE3379" t="s">
        <v>136</v>
      </c>
      <c r="AF3379" t="s">
        <v>121</v>
      </c>
      <c r="AG3379" s="6">
        <v>96950</v>
      </c>
      <c r="AH3379" t="s">
        <v>122</v>
      </c>
      <c r="AJ3379" s="8">
        <v>16709894888</v>
      </c>
      <c r="AL3379" t="s">
        <v>3912</v>
      </c>
      <c r="BE3379" t="str">
        <f>"37-2021.00"</f>
        <v>37-2021.00</v>
      </c>
      <c r="BF3379" t="s">
        <v>304</v>
      </c>
      <c r="BG3379" t="s">
        <v>6274</v>
      </c>
      <c r="BH3379" t="s">
        <v>6275</v>
      </c>
      <c r="BI3379">
        <v>9</v>
      </c>
      <c r="BJ3379">
        <v>9</v>
      </c>
      <c r="BK3379" s="1">
        <v>45931</v>
      </c>
      <c r="BL3379" s="1">
        <v>47026</v>
      </c>
      <c r="BM3379" s="1">
        <v>45931</v>
      </c>
      <c r="BN3379" s="1">
        <v>47026</v>
      </c>
      <c r="BO3379">
        <v>35</v>
      </c>
      <c r="BP3379">
        <v>0</v>
      </c>
      <c r="BQ3379">
        <v>7</v>
      </c>
      <c r="BR3379">
        <v>7</v>
      </c>
      <c r="BS3379">
        <v>7</v>
      </c>
      <c r="BT3379">
        <v>7</v>
      </c>
      <c r="BU3379">
        <v>7</v>
      </c>
      <c r="BV3379">
        <v>0</v>
      </c>
      <c r="BW3379" t="str">
        <f>"8:30 AM"</f>
        <v>8:30 AM</v>
      </c>
      <c r="BX3379" t="str">
        <f>"4:30 PM"</f>
        <v>4:30 PM</v>
      </c>
      <c r="BY3379" t="s">
        <v>159</v>
      </c>
      <c r="BZ3379">
        <v>0</v>
      </c>
      <c r="CA3379">
        <v>12</v>
      </c>
      <c r="CB3379" t="s">
        <v>117</v>
      </c>
      <c r="CD3379" s="2" t="s">
        <v>16318</v>
      </c>
      <c r="CE3379" t="s">
        <v>570</v>
      </c>
      <c r="CG3379" t="s">
        <v>120</v>
      </c>
      <c r="CH3379" t="s">
        <v>121</v>
      </c>
      <c r="CI3379" s="6">
        <v>96950</v>
      </c>
      <c r="CJ3379" s="10">
        <v>8.2899999999999991</v>
      </c>
      <c r="CK3379" s="10">
        <v>8.2899999999999991</v>
      </c>
      <c r="CL3379" s="10">
        <v>0</v>
      </c>
      <c r="CM3379" s="10">
        <v>0</v>
      </c>
      <c r="CN3379" t="s">
        <v>137</v>
      </c>
      <c r="CP3379" t="s">
        <v>138</v>
      </c>
      <c r="CR3379" t="s">
        <v>117</v>
      </c>
      <c r="CS3379" t="s">
        <v>139</v>
      </c>
      <c r="CT3379" t="s">
        <v>140</v>
      </c>
      <c r="CU3379" t="s">
        <v>140</v>
      </c>
      <c r="CV3379" t="s">
        <v>140</v>
      </c>
      <c r="CW3379" t="s">
        <v>139</v>
      </c>
      <c r="CX3379" t="s">
        <v>140</v>
      </c>
      <c r="CY3379" t="s">
        <v>1921</v>
      </c>
      <c r="CZ3379" s="8">
        <v>16709890667</v>
      </c>
      <c r="DA3379" t="s">
        <v>3912</v>
      </c>
      <c r="DB3379" t="s">
        <v>140</v>
      </c>
      <c r="DC3379" t="s">
        <v>139</v>
      </c>
      <c r="DD3379" t="s">
        <v>117</v>
      </c>
    </row>
    <row r="3380" spans="1:114" ht="15" customHeight="1" x14ac:dyDescent="0.35">
      <c r="A3380" t="s">
        <v>5137</v>
      </c>
      <c r="B3380" t="s">
        <v>144</v>
      </c>
      <c r="C3380" s="1">
        <v>45836</v>
      </c>
      <c r="D3380" s="1">
        <v>45903</v>
      </c>
      <c r="E3380" t="s">
        <v>116</v>
      </c>
      <c r="F3380" s="1">
        <v>45929</v>
      </c>
      <c r="G3380" t="s">
        <v>117</v>
      </c>
      <c r="H3380" t="s">
        <v>117</v>
      </c>
      <c r="I3380" t="s">
        <v>117</v>
      </c>
      <c r="J3380" t="s">
        <v>5138</v>
      </c>
      <c r="K3380" t="s">
        <v>5139</v>
      </c>
      <c r="L3380" t="s">
        <v>5140</v>
      </c>
      <c r="M3380" t="s">
        <v>5141</v>
      </c>
      <c r="N3380" t="s">
        <v>120</v>
      </c>
      <c r="O3380" t="s">
        <v>121</v>
      </c>
      <c r="P3380" s="6">
        <v>96950</v>
      </c>
      <c r="Q3380" t="s">
        <v>122</v>
      </c>
      <c r="R3380" t="s">
        <v>140</v>
      </c>
      <c r="S3380" s="8">
        <v>16702342521</v>
      </c>
      <c r="U3380" t="s">
        <v>5142</v>
      </c>
      <c r="V3380">
        <v>812199</v>
      </c>
      <c r="W3380" t="s">
        <v>124</v>
      </c>
      <c r="Y3380" t="s">
        <v>5143</v>
      </c>
      <c r="Z3380" t="s">
        <v>5144</v>
      </c>
      <c r="AB3380" t="s">
        <v>189</v>
      </c>
      <c r="AC3380" t="s">
        <v>5140</v>
      </c>
      <c r="AD3380" t="s">
        <v>5141</v>
      </c>
      <c r="AE3380" t="s">
        <v>120</v>
      </c>
      <c r="AF3380" t="s">
        <v>121</v>
      </c>
      <c r="AG3380" s="6">
        <v>96950</v>
      </c>
      <c r="AH3380" t="s">
        <v>122</v>
      </c>
      <c r="AJ3380" s="8">
        <v>16702342521</v>
      </c>
      <c r="AL3380" t="s">
        <v>5145</v>
      </c>
      <c r="BE3380" t="str">
        <f>"31-9011.00"</f>
        <v>31-9011.00</v>
      </c>
      <c r="BF3380" t="s">
        <v>225</v>
      </c>
      <c r="BG3380" t="s">
        <v>5146</v>
      </c>
      <c r="BH3380" t="s">
        <v>227</v>
      </c>
      <c r="BI3380">
        <v>3</v>
      </c>
      <c r="BJ3380">
        <v>3</v>
      </c>
      <c r="BK3380" s="1">
        <v>45931</v>
      </c>
      <c r="BL3380" s="1">
        <v>46295</v>
      </c>
      <c r="BM3380" s="1">
        <v>45931</v>
      </c>
      <c r="BN3380" s="1">
        <v>46295</v>
      </c>
      <c r="BO3380">
        <v>35</v>
      </c>
      <c r="BP3380">
        <v>6</v>
      </c>
      <c r="BQ3380">
        <v>0</v>
      </c>
      <c r="BR3380">
        <v>6</v>
      </c>
      <c r="BS3380">
        <v>6</v>
      </c>
      <c r="BT3380">
        <v>6</v>
      </c>
      <c r="BU3380">
        <v>6</v>
      </c>
      <c r="BV3380">
        <v>5</v>
      </c>
      <c r="BW3380" t="str">
        <f>"10:00 AM"</f>
        <v>10:00 AM</v>
      </c>
      <c r="BX3380" t="str">
        <f>"10:00 PM"</f>
        <v>10:00 PM</v>
      </c>
      <c r="BY3380" t="s">
        <v>133</v>
      </c>
      <c r="BZ3380">
        <v>0</v>
      </c>
      <c r="CA3380">
        <v>12</v>
      </c>
      <c r="CB3380" t="s">
        <v>117</v>
      </c>
      <c r="CD3380" s="2" t="s">
        <v>5147</v>
      </c>
      <c r="CE3380" t="s">
        <v>5140</v>
      </c>
      <c r="CG3380" t="s">
        <v>120</v>
      </c>
      <c r="CH3380" t="s">
        <v>121</v>
      </c>
      <c r="CI3380" s="6">
        <v>96950</v>
      </c>
      <c r="CJ3380" s="10">
        <v>12.37</v>
      </c>
      <c r="CK3380" s="10">
        <v>12.37</v>
      </c>
      <c r="CL3380" s="10">
        <v>0</v>
      </c>
      <c r="CM3380" s="10">
        <v>0</v>
      </c>
      <c r="CN3380" t="s">
        <v>137</v>
      </c>
      <c r="CO3380" t="s">
        <v>140</v>
      </c>
      <c r="CP3380" t="s">
        <v>138</v>
      </c>
      <c r="CR3380" t="s">
        <v>117</v>
      </c>
      <c r="CS3380" t="s">
        <v>139</v>
      </c>
      <c r="CT3380" t="s">
        <v>140</v>
      </c>
      <c r="CU3380" t="s">
        <v>140</v>
      </c>
      <c r="CV3380" t="s">
        <v>140</v>
      </c>
      <c r="CW3380" t="s">
        <v>139</v>
      </c>
      <c r="CX3380" t="s">
        <v>140</v>
      </c>
      <c r="CY3380" t="s">
        <v>133</v>
      </c>
      <c r="CZ3380" s="8">
        <v>16702342521</v>
      </c>
      <c r="DA3380" t="s">
        <v>5145</v>
      </c>
      <c r="DB3380" t="s">
        <v>140</v>
      </c>
      <c r="DC3380" t="s">
        <v>139</v>
      </c>
      <c r="DD3380" t="s">
        <v>117</v>
      </c>
    </row>
    <row r="3381" spans="1:114" ht="15" customHeight="1" x14ac:dyDescent="0.35">
      <c r="A3381" t="s">
        <v>13702</v>
      </c>
      <c r="B3381" t="s">
        <v>144</v>
      </c>
      <c r="C3381" s="1">
        <v>45839</v>
      </c>
      <c r="D3381" s="1">
        <v>45903</v>
      </c>
      <c r="E3381" t="s">
        <v>116</v>
      </c>
      <c r="F3381" s="1">
        <v>45929</v>
      </c>
      <c r="G3381" t="s">
        <v>139</v>
      </c>
      <c r="H3381" t="s">
        <v>117</v>
      </c>
      <c r="I3381" t="s">
        <v>117</v>
      </c>
      <c r="J3381" t="s">
        <v>1502</v>
      </c>
      <c r="K3381" t="s">
        <v>11468</v>
      </c>
      <c r="L3381" t="s">
        <v>550</v>
      </c>
      <c r="M3381" t="s">
        <v>1504</v>
      </c>
      <c r="N3381" t="s">
        <v>551</v>
      </c>
      <c r="O3381" t="s">
        <v>121</v>
      </c>
      <c r="P3381" s="6">
        <v>96952</v>
      </c>
      <c r="Q3381" t="s">
        <v>122</v>
      </c>
      <c r="R3381" t="s">
        <v>140</v>
      </c>
      <c r="S3381" s="8">
        <v>16704334428</v>
      </c>
      <c r="U3381" t="s">
        <v>1505</v>
      </c>
      <c r="V3381">
        <v>45711</v>
      </c>
      <c r="W3381" t="s">
        <v>124</v>
      </c>
      <c r="Y3381" t="s">
        <v>1506</v>
      </c>
      <c r="Z3381" t="s">
        <v>1507</v>
      </c>
      <c r="AA3381" t="s">
        <v>1508</v>
      </c>
      <c r="AB3381" t="s">
        <v>632</v>
      </c>
      <c r="AC3381" t="s">
        <v>550</v>
      </c>
      <c r="AD3381" t="s">
        <v>1504</v>
      </c>
      <c r="AE3381" t="s">
        <v>551</v>
      </c>
      <c r="AF3381" t="s">
        <v>121</v>
      </c>
      <c r="AG3381" s="6">
        <v>96952</v>
      </c>
      <c r="AH3381" t="s">
        <v>122</v>
      </c>
      <c r="AJ3381" s="8">
        <v>16704334428</v>
      </c>
      <c r="AL3381" t="s">
        <v>1509</v>
      </c>
      <c r="BE3381" t="str">
        <f>"49-9021.00"</f>
        <v>49-9021.00</v>
      </c>
      <c r="BF3381" t="s">
        <v>239</v>
      </c>
      <c r="BG3381" t="s">
        <v>13380</v>
      </c>
      <c r="BH3381" t="s">
        <v>11449</v>
      </c>
      <c r="BI3381">
        <v>1</v>
      </c>
      <c r="BJ3381">
        <v>1</v>
      </c>
      <c r="BK3381" s="1">
        <v>45931</v>
      </c>
      <c r="BL3381" s="1">
        <v>47026</v>
      </c>
      <c r="BM3381" s="1">
        <v>45931</v>
      </c>
      <c r="BN3381" s="1">
        <v>47026</v>
      </c>
      <c r="BO3381">
        <v>40</v>
      </c>
      <c r="BP3381">
        <v>0</v>
      </c>
      <c r="BQ3381">
        <v>8</v>
      </c>
      <c r="BR3381">
        <v>8</v>
      </c>
      <c r="BS3381">
        <v>8</v>
      </c>
      <c r="BT3381">
        <v>8</v>
      </c>
      <c r="BU3381">
        <v>8</v>
      </c>
      <c r="BV3381">
        <v>0</v>
      </c>
      <c r="BW3381" t="str">
        <f>"7:30 AM"</f>
        <v>7:30 AM</v>
      </c>
      <c r="BX3381" t="str">
        <f>"4:30 PM"</f>
        <v>4:30 PM</v>
      </c>
      <c r="BY3381" t="s">
        <v>159</v>
      </c>
      <c r="BZ3381">
        <v>0</v>
      </c>
      <c r="CA3381">
        <v>12</v>
      </c>
      <c r="CB3381" t="s">
        <v>117</v>
      </c>
      <c r="CD3381" t="s">
        <v>13703</v>
      </c>
      <c r="CE3381" t="s">
        <v>13037</v>
      </c>
      <c r="CF3381" t="s">
        <v>1504</v>
      </c>
      <c r="CG3381" t="s">
        <v>551</v>
      </c>
      <c r="CH3381" t="s">
        <v>121</v>
      </c>
      <c r="CI3381" s="6">
        <v>96952</v>
      </c>
      <c r="CJ3381" s="10">
        <v>10.74</v>
      </c>
      <c r="CK3381" s="10">
        <v>15.5</v>
      </c>
      <c r="CL3381" s="10">
        <v>16.11</v>
      </c>
      <c r="CM3381" s="10">
        <v>23.25</v>
      </c>
      <c r="CN3381" t="s">
        <v>137</v>
      </c>
      <c r="CO3381" t="s">
        <v>140</v>
      </c>
      <c r="CP3381" t="s">
        <v>138</v>
      </c>
      <c r="CR3381" t="s">
        <v>117</v>
      </c>
      <c r="CS3381" t="s">
        <v>139</v>
      </c>
      <c r="CT3381" t="s">
        <v>140</v>
      </c>
      <c r="CU3381" t="s">
        <v>139</v>
      </c>
      <c r="CV3381" t="s">
        <v>140</v>
      </c>
      <c r="CW3381" t="s">
        <v>139</v>
      </c>
      <c r="CX3381" t="s">
        <v>140</v>
      </c>
      <c r="CY3381" t="s">
        <v>13382</v>
      </c>
      <c r="CZ3381" s="8">
        <v>16704334428</v>
      </c>
      <c r="DA3381" t="s">
        <v>1509</v>
      </c>
      <c r="DB3381" t="s">
        <v>140</v>
      </c>
      <c r="DC3381" t="s">
        <v>139</v>
      </c>
      <c r="DD3381" t="s">
        <v>117</v>
      </c>
    </row>
    <row r="3382" spans="1:114" ht="15" customHeight="1" x14ac:dyDescent="0.35">
      <c r="A3382" t="s">
        <v>16349</v>
      </c>
      <c r="B3382" t="s">
        <v>144</v>
      </c>
      <c r="C3382" s="1">
        <v>45840</v>
      </c>
      <c r="D3382" s="1">
        <v>45903</v>
      </c>
      <c r="E3382" t="s">
        <v>116</v>
      </c>
      <c r="F3382" s="1">
        <v>45990</v>
      </c>
      <c r="G3382" t="s">
        <v>117</v>
      </c>
      <c r="H3382" t="s">
        <v>117</v>
      </c>
      <c r="I3382" t="s">
        <v>117</v>
      </c>
      <c r="J3382" t="s">
        <v>1502</v>
      </c>
      <c r="K3382" t="s">
        <v>6618</v>
      </c>
      <c r="L3382" t="s">
        <v>550</v>
      </c>
      <c r="M3382" t="s">
        <v>1504</v>
      </c>
      <c r="N3382" t="s">
        <v>551</v>
      </c>
      <c r="O3382" t="s">
        <v>121</v>
      </c>
      <c r="P3382" s="6">
        <v>96952</v>
      </c>
      <c r="Q3382" t="s">
        <v>122</v>
      </c>
      <c r="S3382" s="8">
        <v>16704334428</v>
      </c>
      <c r="U3382" t="s">
        <v>1505</v>
      </c>
      <c r="V3382">
        <v>457110</v>
      </c>
      <c r="W3382" t="s">
        <v>124</v>
      </c>
      <c r="Y3382" t="s">
        <v>1506</v>
      </c>
      <c r="Z3382" t="s">
        <v>1507</v>
      </c>
      <c r="AA3382" t="s">
        <v>1508</v>
      </c>
      <c r="AB3382" t="s">
        <v>632</v>
      </c>
      <c r="AC3382" t="s">
        <v>550</v>
      </c>
      <c r="AD3382" t="s">
        <v>1504</v>
      </c>
      <c r="AE3382" t="s">
        <v>551</v>
      </c>
      <c r="AF3382" t="s">
        <v>121</v>
      </c>
      <c r="AG3382" s="6">
        <v>96952</v>
      </c>
      <c r="AH3382" t="s">
        <v>122</v>
      </c>
      <c r="AJ3382" s="8">
        <v>16709894711</v>
      </c>
      <c r="AL3382" t="s">
        <v>1509</v>
      </c>
      <c r="BE3382" t="str">
        <f>"43-3031.00"</f>
        <v>43-3031.00</v>
      </c>
      <c r="BF3382" t="s">
        <v>357</v>
      </c>
      <c r="BG3382" t="s">
        <v>16350</v>
      </c>
      <c r="BH3382" t="s">
        <v>2279</v>
      </c>
      <c r="BI3382">
        <v>1</v>
      </c>
      <c r="BJ3382">
        <v>1</v>
      </c>
      <c r="BK3382" s="1">
        <v>45992</v>
      </c>
      <c r="BL3382" s="1">
        <v>46356</v>
      </c>
      <c r="BM3382" s="1">
        <v>45992</v>
      </c>
      <c r="BN3382" s="1">
        <v>46356</v>
      </c>
      <c r="BO3382">
        <v>40</v>
      </c>
      <c r="BP3382">
        <v>0</v>
      </c>
      <c r="BQ3382">
        <v>8</v>
      </c>
      <c r="BR3382">
        <v>8</v>
      </c>
      <c r="BS3382">
        <v>8</v>
      </c>
      <c r="BT3382">
        <v>8</v>
      </c>
      <c r="BU3382">
        <v>8</v>
      </c>
      <c r="BV3382">
        <v>0</v>
      </c>
      <c r="BW3382" t="str">
        <f>"7:30 AM"</f>
        <v>7:30 AM</v>
      </c>
      <c r="BX3382" t="str">
        <f>"4:30 PM"</f>
        <v>4:30 PM</v>
      </c>
      <c r="BY3382" t="s">
        <v>159</v>
      </c>
      <c r="BZ3382">
        <v>6</v>
      </c>
      <c r="CA3382">
        <v>6</v>
      </c>
      <c r="CB3382" t="s">
        <v>117</v>
      </c>
      <c r="CD3382" s="2" t="s">
        <v>16351</v>
      </c>
      <c r="CE3382" t="s">
        <v>1513</v>
      </c>
      <c r="CF3382" t="s">
        <v>1504</v>
      </c>
      <c r="CG3382" t="s">
        <v>551</v>
      </c>
      <c r="CH3382" t="s">
        <v>121</v>
      </c>
      <c r="CI3382" s="6">
        <v>96952</v>
      </c>
      <c r="CJ3382" s="10">
        <v>12.28</v>
      </c>
      <c r="CK3382" s="10">
        <v>17</v>
      </c>
      <c r="CL3382" s="10">
        <v>18.420000000000002</v>
      </c>
      <c r="CM3382" s="10">
        <v>25.5</v>
      </c>
      <c r="CN3382" t="s">
        <v>137</v>
      </c>
      <c r="CP3382" t="s">
        <v>138</v>
      </c>
      <c r="CR3382" t="s">
        <v>117</v>
      </c>
      <c r="CS3382" t="s">
        <v>139</v>
      </c>
      <c r="CT3382" t="s">
        <v>140</v>
      </c>
      <c r="CU3382" t="s">
        <v>139</v>
      </c>
      <c r="CV3382" t="s">
        <v>140</v>
      </c>
      <c r="CW3382" t="s">
        <v>139</v>
      </c>
      <c r="CX3382" t="s">
        <v>140</v>
      </c>
      <c r="CY3382" t="s">
        <v>16352</v>
      </c>
      <c r="CZ3382" s="8">
        <v>16704334428</v>
      </c>
      <c r="DA3382" t="s">
        <v>1509</v>
      </c>
      <c r="DB3382" t="s">
        <v>140</v>
      </c>
      <c r="DC3382" t="s">
        <v>139</v>
      </c>
      <c r="DD3382" t="s">
        <v>117</v>
      </c>
    </row>
    <row r="3383" spans="1:114" ht="15" customHeight="1" x14ac:dyDescent="0.35">
      <c r="A3383" t="s">
        <v>16320</v>
      </c>
      <c r="B3383" t="s">
        <v>166</v>
      </c>
      <c r="C3383" s="1">
        <v>45844</v>
      </c>
      <c r="D3383" s="1">
        <v>45903</v>
      </c>
      <c r="E3383" t="s">
        <v>116</v>
      </c>
      <c r="F3383" s="1">
        <v>45929</v>
      </c>
      <c r="G3383" t="s">
        <v>117</v>
      </c>
      <c r="H3383" t="s">
        <v>117</v>
      </c>
      <c r="I3383" t="s">
        <v>117</v>
      </c>
      <c r="J3383" t="s">
        <v>16321</v>
      </c>
      <c r="K3383" t="s">
        <v>16322</v>
      </c>
      <c r="L3383" t="s">
        <v>16323</v>
      </c>
      <c r="N3383" t="s">
        <v>120</v>
      </c>
      <c r="O3383" t="s">
        <v>121</v>
      </c>
      <c r="P3383" s="6">
        <v>96950</v>
      </c>
      <c r="Q3383" t="s">
        <v>122</v>
      </c>
      <c r="S3383" s="8">
        <v>16704831508</v>
      </c>
      <c r="U3383" t="s">
        <v>16324</v>
      </c>
      <c r="V3383">
        <v>561520</v>
      </c>
      <c r="W3383" t="s">
        <v>124</v>
      </c>
      <c r="Y3383" t="s">
        <v>5372</v>
      </c>
      <c r="Z3383" t="s">
        <v>16325</v>
      </c>
      <c r="AB3383" t="s">
        <v>270</v>
      </c>
      <c r="AC3383" t="s">
        <v>16323</v>
      </c>
      <c r="AE3383" t="s">
        <v>120</v>
      </c>
      <c r="AF3383" t="s">
        <v>121</v>
      </c>
      <c r="AG3383" s="6">
        <v>96950</v>
      </c>
      <c r="AH3383" t="s">
        <v>122</v>
      </c>
      <c r="AJ3383" s="8">
        <v>16704831508</v>
      </c>
      <c r="AL3383" t="s">
        <v>16326</v>
      </c>
      <c r="BE3383" t="str">
        <f>"39-7011.00"</f>
        <v>39-7011.00</v>
      </c>
      <c r="BF3383" t="s">
        <v>1985</v>
      </c>
      <c r="BG3383" t="s">
        <v>16327</v>
      </c>
      <c r="BH3383" t="s">
        <v>1708</v>
      </c>
      <c r="BI3383">
        <v>1</v>
      </c>
      <c r="BK3383" s="1">
        <v>45931</v>
      </c>
      <c r="BL3383" s="1">
        <v>46295</v>
      </c>
      <c r="BO3383">
        <v>35</v>
      </c>
      <c r="BP3383">
        <v>0</v>
      </c>
      <c r="BQ3383">
        <v>7</v>
      </c>
      <c r="BR3383">
        <v>7</v>
      </c>
      <c r="BS3383">
        <v>7</v>
      </c>
      <c r="BT3383">
        <v>7</v>
      </c>
      <c r="BU3383">
        <v>7</v>
      </c>
      <c r="BV3383">
        <v>0</v>
      </c>
      <c r="BW3383" t="str">
        <f>"9:00 AM"</f>
        <v>9:00 AM</v>
      </c>
      <c r="BX3383" t="str">
        <f>"5:00 PM"</f>
        <v>5:00 PM</v>
      </c>
      <c r="BY3383" t="s">
        <v>159</v>
      </c>
      <c r="BZ3383">
        <v>0</v>
      </c>
      <c r="CA3383">
        <v>6</v>
      </c>
      <c r="CB3383" t="s">
        <v>117</v>
      </c>
      <c r="CD3383" t="s">
        <v>5055</v>
      </c>
      <c r="CE3383" t="s">
        <v>16323</v>
      </c>
      <c r="CG3383" t="s">
        <v>120</v>
      </c>
      <c r="CH3383" t="s">
        <v>121</v>
      </c>
      <c r="CI3383" s="6">
        <v>96950</v>
      </c>
      <c r="CJ3383" s="10">
        <v>10.43</v>
      </c>
      <c r="CK3383" s="10">
        <v>10.43</v>
      </c>
      <c r="CL3383" s="10">
        <v>15.65</v>
      </c>
      <c r="CM3383" s="10">
        <v>15.65</v>
      </c>
      <c r="CN3383" t="s">
        <v>137</v>
      </c>
      <c r="CP3383" t="s">
        <v>138</v>
      </c>
      <c r="CR3383" t="s">
        <v>117</v>
      </c>
      <c r="CS3383" t="s">
        <v>139</v>
      </c>
      <c r="CT3383" t="s">
        <v>140</v>
      </c>
      <c r="CU3383" t="s">
        <v>139</v>
      </c>
      <c r="CV3383" t="s">
        <v>140</v>
      </c>
      <c r="CW3383" t="s">
        <v>139</v>
      </c>
      <c r="CX3383" t="s">
        <v>140</v>
      </c>
      <c r="CY3383" t="s">
        <v>4752</v>
      </c>
      <c r="CZ3383" s="8">
        <v>16704831508</v>
      </c>
      <c r="DA3383" t="s">
        <v>16326</v>
      </c>
      <c r="DB3383" t="s">
        <v>140</v>
      </c>
      <c r="DC3383" t="s">
        <v>139</v>
      </c>
      <c r="DD3383" t="s">
        <v>117</v>
      </c>
      <c r="DE3383" t="s">
        <v>5372</v>
      </c>
      <c r="DF3383" t="s">
        <v>16325</v>
      </c>
      <c r="DH3383" t="s">
        <v>16324</v>
      </c>
      <c r="DI3383" t="s">
        <v>16321</v>
      </c>
      <c r="DJ3383" t="s">
        <v>16326</v>
      </c>
    </row>
    <row r="3384" spans="1:114" ht="15" customHeight="1" x14ac:dyDescent="0.35">
      <c r="A3384" t="s">
        <v>15182</v>
      </c>
      <c r="B3384" t="s">
        <v>144</v>
      </c>
      <c r="C3384" s="1">
        <v>45845</v>
      </c>
      <c r="D3384" s="1">
        <v>45903</v>
      </c>
      <c r="E3384" t="s">
        <v>116</v>
      </c>
      <c r="F3384" s="1">
        <v>46022</v>
      </c>
      <c r="G3384" t="s">
        <v>117</v>
      </c>
      <c r="H3384" t="s">
        <v>117</v>
      </c>
      <c r="I3384" t="s">
        <v>117</v>
      </c>
      <c r="J3384" t="s">
        <v>13440</v>
      </c>
      <c r="K3384" t="s">
        <v>393</v>
      </c>
      <c r="L3384" t="s">
        <v>15183</v>
      </c>
      <c r="M3384" t="s">
        <v>15184</v>
      </c>
      <c r="N3384" t="s">
        <v>14397</v>
      </c>
      <c r="O3384" t="s">
        <v>121</v>
      </c>
      <c r="P3384" s="6">
        <v>96950</v>
      </c>
      <c r="Q3384" t="s">
        <v>122</v>
      </c>
      <c r="S3384" s="8">
        <v>16703238882</v>
      </c>
      <c r="U3384" t="s">
        <v>13429</v>
      </c>
      <c r="V3384">
        <v>424410</v>
      </c>
      <c r="W3384" t="s">
        <v>124</v>
      </c>
      <c r="Y3384" t="s">
        <v>13438</v>
      </c>
      <c r="Z3384" t="s">
        <v>13439</v>
      </c>
      <c r="AA3384" t="s">
        <v>7884</v>
      </c>
      <c r="AB3384" t="s">
        <v>128</v>
      </c>
      <c r="AC3384" t="s">
        <v>15183</v>
      </c>
      <c r="AD3384" t="s">
        <v>15184</v>
      </c>
      <c r="AE3384" t="s">
        <v>14397</v>
      </c>
      <c r="AF3384" t="s">
        <v>121</v>
      </c>
      <c r="AG3384" s="6">
        <v>96950</v>
      </c>
      <c r="AH3384" t="s">
        <v>122</v>
      </c>
      <c r="AJ3384" s="8">
        <v>16703238882</v>
      </c>
      <c r="AL3384" t="s">
        <v>13432</v>
      </c>
      <c r="BE3384" t="str">
        <f>"43-3031.00"</f>
        <v>43-3031.00</v>
      </c>
      <c r="BF3384" t="s">
        <v>357</v>
      </c>
      <c r="BG3384" t="s">
        <v>15185</v>
      </c>
      <c r="BH3384" t="s">
        <v>2453</v>
      </c>
      <c r="BI3384">
        <v>1</v>
      </c>
      <c r="BJ3384">
        <v>1</v>
      </c>
      <c r="BK3384" s="1">
        <v>46024</v>
      </c>
      <c r="BL3384" s="1">
        <v>46388</v>
      </c>
      <c r="BM3384" s="1">
        <v>46024</v>
      </c>
      <c r="BN3384" s="1">
        <v>46388</v>
      </c>
      <c r="BO3384">
        <v>35</v>
      </c>
      <c r="BP3384">
        <v>0</v>
      </c>
      <c r="BQ3384">
        <v>7</v>
      </c>
      <c r="BR3384">
        <v>7</v>
      </c>
      <c r="BS3384">
        <v>7</v>
      </c>
      <c r="BT3384">
        <v>7</v>
      </c>
      <c r="BU3384">
        <v>7</v>
      </c>
      <c r="BV3384">
        <v>0</v>
      </c>
      <c r="BW3384" t="str">
        <f>"9:00 AM"</f>
        <v>9:00 AM</v>
      </c>
      <c r="BX3384" t="str">
        <f>"5:00 PM"</f>
        <v>5:00 PM</v>
      </c>
      <c r="BY3384" t="s">
        <v>159</v>
      </c>
      <c r="BZ3384">
        <v>0</v>
      </c>
      <c r="CA3384">
        <v>24</v>
      </c>
      <c r="CB3384" t="s">
        <v>117</v>
      </c>
      <c r="CD3384" t="s">
        <v>15186</v>
      </c>
      <c r="CE3384" t="s">
        <v>15183</v>
      </c>
      <c r="CF3384" t="s">
        <v>15184</v>
      </c>
      <c r="CG3384" t="s">
        <v>14397</v>
      </c>
      <c r="CH3384" t="s">
        <v>121</v>
      </c>
      <c r="CI3384" s="6">
        <v>96950</v>
      </c>
      <c r="CJ3384" s="10">
        <v>12.28</v>
      </c>
      <c r="CK3384" s="10">
        <v>12.28</v>
      </c>
      <c r="CL3384" s="10">
        <v>18.420000000000002</v>
      </c>
      <c r="CM3384" s="10">
        <v>18.420000000000002</v>
      </c>
      <c r="CN3384" t="s">
        <v>137</v>
      </c>
      <c r="CP3384" t="s">
        <v>138</v>
      </c>
      <c r="CR3384" t="s">
        <v>117</v>
      </c>
      <c r="CS3384" t="s">
        <v>139</v>
      </c>
      <c r="CT3384" t="s">
        <v>140</v>
      </c>
      <c r="CU3384" t="s">
        <v>139</v>
      </c>
      <c r="CV3384" t="s">
        <v>140</v>
      </c>
      <c r="CW3384" t="s">
        <v>139</v>
      </c>
      <c r="CX3384" t="s">
        <v>140</v>
      </c>
      <c r="CY3384" t="s">
        <v>15187</v>
      </c>
      <c r="CZ3384" s="8">
        <v>16703238882</v>
      </c>
      <c r="DA3384" t="s">
        <v>13432</v>
      </c>
      <c r="DB3384" t="s">
        <v>14403</v>
      </c>
      <c r="DC3384" t="s">
        <v>139</v>
      </c>
      <c r="DD3384" t="s">
        <v>117</v>
      </c>
      <c r="DE3384" t="s">
        <v>13438</v>
      </c>
      <c r="DF3384" t="s">
        <v>13439</v>
      </c>
      <c r="DG3384" t="s">
        <v>1116</v>
      </c>
      <c r="DH3384" t="s">
        <v>13429</v>
      </c>
      <c r="DI3384" t="s">
        <v>13440</v>
      </c>
      <c r="DJ3384" t="s">
        <v>13432</v>
      </c>
    </row>
    <row r="3385" spans="1:114" ht="15" customHeight="1" x14ac:dyDescent="0.35">
      <c r="A3385" t="s">
        <v>15169</v>
      </c>
      <c r="B3385" t="s">
        <v>144</v>
      </c>
      <c r="C3385" s="1">
        <v>45846</v>
      </c>
      <c r="D3385" s="1">
        <v>45903</v>
      </c>
      <c r="E3385" t="s">
        <v>116</v>
      </c>
      <c r="F3385" s="1">
        <v>46021</v>
      </c>
      <c r="G3385" t="s">
        <v>117</v>
      </c>
      <c r="H3385" t="s">
        <v>117</v>
      </c>
      <c r="I3385" t="s">
        <v>117</v>
      </c>
      <c r="J3385" t="s">
        <v>1284</v>
      </c>
      <c r="K3385" t="s">
        <v>1285</v>
      </c>
      <c r="L3385" t="s">
        <v>1286</v>
      </c>
      <c r="M3385" t="s">
        <v>1287</v>
      </c>
      <c r="N3385" t="s">
        <v>120</v>
      </c>
      <c r="O3385" t="s">
        <v>121</v>
      </c>
      <c r="P3385" s="6">
        <v>96950</v>
      </c>
      <c r="Q3385" t="s">
        <v>122</v>
      </c>
      <c r="R3385" t="s">
        <v>140</v>
      </c>
      <c r="S3385" s="8">
        <v>16702882288</v>
      </c>
      <c r="T3385">
        <v>106</v>
      </c>
      <c r="U3385" t="s">
        <v>1288</v>
      </c>
      <c r="V3385">
        <v>444140</v>
      </c>
      <c r="W3385" t="s">
        <v>124</v>
      </c>
      <c r="Y3385" t="s">
        <v>1289</v>
      </c>
      <c r="Z3385" t="s">
        <v>1290</v>
      </c>
      <c r="AB3385" t="s">
        <v>1291</v>
      </c>
      <c r="AC3385" t="s">
        <v>1286</v>
      </c>
      <c r="AD3385" t="s">
        <v>1287</v>
      </c>
      <c r="AE3385" t="s">
        <v>120</v>
      </c>
      <c r="AF3385" t="s">
        <v>121</v>
      </c>
      <c r="AG3385" s="6">
        <v>96950</v>
      </c>
      <c r="AH3385" t="s">
        <v>122</v>
      </c>
      <c r="AI3385" t="s">
        <v>1187</v>
      </c>
      <c r="AJ3385" s="8">
        <v>16702882288</v>
      </c>
      <c r="AK3385">
        <v>106</v>
      </c>
      <c r="AL3385" t="s">
        <v>1299</v>
      </c>
      <c r="BE3385" t="str">
        <f>"53-7065.00"</f>
        <v>53-7065.00</v>
      </c>
      <c r="BF3385" t="s">
        <v>255</v>
      </c>
      <c r="BG3385" t="s">
        <v>14000</v>
      </c>
      <c r="BH3385" t="s">
        <v>1294</v>
      </c>
      <c r="BI3385">
        <v>1</v>
      </c>
      <c r="BJ3385">
        <v>1</v>
      </c>
      <c r="BK3385" s="1">
        <v>46023</v>
      </c>
      <c r="BL3385" s="1">
        <v>46387</v>
      </c>
      <c r="BM3385" s="1">
        <v>46023</v>
      </c>
      <c r="BN3385" s="1">
        <v>46387</v>
      </c>
      <c r="BO3385">
        <v>40</v>
      </c>
      <c r="BP3385">
        <v>0</v>
      </c>
      <c r="BQ3385">
        <v>7</v>
      </c>
      <c r="BR3385">
        <v>6.5</v>
      </c>
      <c r="BS3385">
        <v>6.5</v>
      </c>
      <c r="BT3385">
        <v>6.5</v>
      </c>
      <c r="BU3385">
        <v>6.5</v>
      </c>
      <c r="BV3385">
        <v>7</v>
      </c>
      <c r="BW3385" t="str">
        <f>"8:00 AM"</f>
        <v>8:00 AM</v>
      </c>
      <c r="BX3385" t="str">
        <f>"5:00 PM"</f>
        <v>5:00 PM</v>
      </c>
      <c r="BY3385" t="s">
        <v>159</v>
      </c>
      <c r="BZ3385">
        <v>0</v>
      </c>
      <c r="CA3385">
        <v>12</v>
      </c>
      <c r="CB3385" t="s">
        <v>117</v>
      </c>
      <c r="CD3385" s="2" t="s">
        <v>15170</v>
      </c>
      <c r="CE3385" t="s">
        <v>1296</v>
      </c>
      <c r="CF3385" t="s">
        <v>1297</v>
      </c>
      <c r="CG3385" t="s">
        <v>120</v>
      </c>
      <c r="CH3385" t="s">
        <v>121</v>
      </c>
      <c r="CI3385" s="6">
        <v>96950</v>
      </c>
      <c r="CJ3385" s="10">
        <v>8.86</v>
      </c>
      <c r="CL3385" s="10">
        <v>13.29</v>
      </c>
      <c r="CN3385" t="s">
        <v>137</v>
      </c>
      <c r="CO3385" t="s">
        <v>140</v>
      </c>
      <c r="CP3385" t="s">
        <v>138</v>
      </c>
      <c r="CR3385" t="s">
        <v>117</v>
      </c>
      <c r="CS3385" t="s">
        <v>139</v>
      </c>
      <c r="CT3385" t="s">
        <v>140</v>
      </c>
      <c r="CU3385" t="s">
        <v>139</v>
      </c>
      <c r="CV3385" t="s">
        <v>140</v>
      </c>
      <c r="CW3385" t="s">
        <v>139</v>
      </c>
      <c r="CX3385" t="s">
        <v>139</v>
      </c>
      <c r="CY3385" t="s">
        <v>1298</v>
      </c>
      <c r="CZ3385" s="8">
        <v>16702882288</v>
      </c>
      <c r="DA3385" t="s">
        <v>1299</v>
      </c>
      <c r="DB3385" t="s">
        <v>140</v>
      </c>
      <c r="DC3385" t="s">
        <v>139</v>
      </c>
      <c r="DD3385" t="s">
        <v>117</v>
      </c>
    </row>
    <row r="3386" spans="1:114" ht="15" customHeight="1" x14ac:dyDescent="0.35">
      <c r="A3386" t="s">
        <v>16328</v>
      </c>
      <c r="B3386" t="s">
        <v>144</v>
      </c>
      <c r="C3386" s="1">
        <v>45849</v>
      </c>
      <c r="D3386" s="1">
        <v>45903</v>
      </c>
      <c r="E3386" t="s">
        <v>116</v>
      </c>
      <c r="F3386" s="1">
        <v>45929</v>
      </c>
      <c r="G3386" t="s">
        <v>139</v>
      </c>
      <c r="H3386" t="s">
        <v>117</v>
      </c>
      <c r="I3386" t="s">
        <v>117</v>
      </c>
      <c r="J3386" t="s">
        <v>737</v>
      </c>
      <c r="K3386" t="s">
        <v>738</v>
      </c>
      <c r="L3386" t="s">
        <v>739</v>
      </c>
      <c r="N3386" t="s">
        <v>136</v>
      </c>
      <c r="O3386" t="s">
        <v>121</v>
      </c>
      <c r="P3386" s="6">
        <v>96950</v>
      </c>
      <c r="Q3386" t="s">
        <v>122</v>
      </c>
      <c r="S3386" s="8">
        <v>16702345900</v>
      </c>
      <c r="T3386">
        <v>574</v>
      </c>
      <c r="U3386" t="s">
        <v>740</v>
      </c>
      <c r="V3386">
        <v>721110</v>
      </c>
      <c r="W3386" t="s">
        <v>124</v>
      </c>
      <c r="Y3386" t="s">
        <v>741</v>
      </c>
      <c r="Z3386" t="s">
        <v>742</v>
      </c>
      <c r="AB3386" t="s">
        <v>743</v>
      </c>
      <c r="AC3386" t="s">
        <v>739</v>
      </c>
      <c r="AE3386" t="s">
        <v>136</v>
      </c>
      <c r="AF3386" t="s">
        <v>121</v>
      </c>
      <c r="AG3386" s="6">
        <v>96950</v>
      </c>
      <c r="AH3386" t="s">
        <v>122</v>
      </c>
      <c r="AJ3386" s="8">
        <v>16702345900</v>
      </c>
      <c r="AK3386">
        <v>266</v>
      </c>
      <c r="AL3386" t="s">
        <v>744</v>
      </c>
      <c r="BE3386" t="str">
        <f>"35-1012.00"</f>
        <v>35-1012.00</v>
      </c>
      <c r="BF3386" t="s">
        <v>2494</v>
      </c>
      <c r="BG3386" t="s">
        <v>2495</v>
      </c>
      <c r="BH3386" t="s">
        <v>2496</v>
      </c>
      <c r="BI3386">
        <v>10</v>
      </c>
      <c r="BJ3386">
        <v>10</v>
      </c>
      <c r="BK3386" s="1">
        <v>45931</v>
      </c>
      <c r="BL3386" s="1">
        <v>47026</v>
      </c>
      <c r="BM3386" s="1">
        <v>45931</v>
      </c>
      <c r="BN3386" s="1">
        <v>47026</v>
      </c>
      <c r="BO3386">
        <v>40</v>
      </c>
      <c r="BP3386">
        <v>8</v>
      </c>
      <c r="BQ3386">
        <v>6</v>
      </c>
      <c r="BR3386">
        <v>0</v>
      </c>
      <c r="BS3386">
        <v>6</v>
      </c>
      <c r="BT3386">
        <v>6</v>
      </c>
      <c r="BU3386">
        <v>7</v>
      </c>
      <c r="BV3386">
        <v>7</v>
      </c>
      <c r="BW3386" t="str">
        <f>"6:00 AM"</f>
        <v>6:00 AM</v>
      </c>
      <c r="BX3386" t="str">
        <f>"2:00 PM"</f>
        <v>2:00 PM</v>
      </c>
      <c r="BY3386" t="s">
        <v>159</v>
      </c>
      <c r="BZ3386">
        <v>0</v>
      </c>
      <c r="CA3386">
        <v>12</v>
      </c>
      <c r="CB3386" t="s">
        <v>139</v>
      </c>
      <c r="CC3386">
        <v>2</v>
      </c>
      <c r="CD3386" t="s">
        <v>2497</v>
      </c>
      <c r="CE3386" t="s">
        <v>746</v>
      </c>
      <c r="CG3386" t="s">
        <v>136</v>
      </c>
      <c r="CH3386" t="s">
        <v>121</v>
      </c>
      <c r="CI3386" s="6">
        <v>96950</v>
      </c>
      <c r="CJ3386" s="10">
        <v>10.6</v>
      </c>
      <c r="CK3386" s="10">
        <v>10.6</v>
      </c>
      <c r="CL3386" s="10">
        <v>15.9</v>
      </c>
      <c r="CM3386" s="10">
        <v>15.9</v>
      </c>
      <c r="CN3386" t="s">
        <v>137</v>
      </c>
      <c r="CP3386" t="s">
        <v>138</v>
      </c>
      <c r="CR3386" t="s">
        <v>117</v>
      </c>
      <c r="CS3386" t="s">
        <v>139</v>
      </c>
      <c r="CT3386" t="s">
        <v>140</v>
      </c>
      <c r="CU3386" t="s">
        <v>139</v>
      </c>
      <c r="CV3386" t="s">
        <v>140</v>
      </c>
      <c r="CW3386" t="s">
        <v>139</v>
      </c>
      <c r="CX3386" t="s">
        <v>140</v>
      </c>
      <c r="CY3386" t="s">
        <v>1992</v>
      </c>
      <c r="CZ3386" s="8">
        <v>16702345900</v>
      </c>
      <c r="DA3386" t="s">
        <v>748</v>
      </c>
      <c r="DB3386" t="s">
        <v>140</v>
      </c>
      <c r="DC3386" t="s">
        <v>139</v>
      </c>
      <c r="DD3386" t="s">
        <v>117</v>
      </c>
    </row>
    <row r="3387" spans="1:114" ht="15" customHeight="1" x14ac:dyDescent="0.35">
      <c r="A3387" t="s">
        <v>13692</v>
      </c>
      <c r="B3387" t="s">
        <v>144</v>
      </c>
      <c r="C3387" s="1">
        <v>45849</v>
      </c>
      <c r="D3387" s="1">
        <v>45903</v>
      </c>
      <c r="E3387" t="s">
        <v>116</v>
      </c>
      <c r="F3387" s="1">
        <v>45990</v>
      </c>
      <c r="G3387" t="s">
        <v>117</v>
      </c>
      <c r="H3387" t="s">
        <v>117</v>
      </c>
      <c r="I3387" t="s">
        <v>117</v>
      </c>
      <c r="J3387" t="s">
        <v>3586</v>
      </c>
      <c r="K3387" t="s">
        <v>13693</v>
      </c>
      <c r="L3387" t="s">
        <v>3588</v>
      </c>
      <c r="M3387" t="s">
        <v>3589</v>
      </c>
      <c r="N3387" t="s">
        <v>120</v>
      </c>
      <c r="O3387" t="s">
        <v>121</v>
      </c>
      <c r="P3387" s="6">
        <v>96950</v>
      </c>
      <c r="Q3387" t="s">
        <v>122</v>
      </c>
      <c r="R3387" t="s">
        <v>1677</v>
      </c>
      <c r="S3387" s="8">
        <v>16702353481</v>
      </c>
      <c r="U3387" t="s">
        <v>3590</v>
      </c>
      <c r="V3387">
        <v>811111</v>
      </c>
      <c r="W3387" t="s">
        <v>124</v>
      </c>
      <c r="Y3387" t="s">
        <v>3591</v>
      </c>
      <c r="Z3387" t="s">
        <v>3592</v>
      </c>
      <c r="AA3387" t="s">
        <v>3593</v>
      </c>
      <c r="AB3387" t="s">
        <v>3594</v>
      </c>
      <c r="AC3387" t="s">
        <v>3589</v>
      </c>
      <c r="AD3387" t="s">
        <v>3589</v>
      </c>
      <c r="AE3387" t="s">
        <v>120</v>
      </c>
      <c r="AF3387" t="s">
        <v>121</v>
      </c>
      <c r="AG3387" s="6">
        <v>96950</v>
      </c>
      <c r="AH3387" t="s">
        <v>122</v>
      </c>
      <c r="AI3387">
        <v>96950</v>
      </c>
      <c r="AJ3387" s="8">
        <v>16702353481</v>
      </c>
      <c r="AL3387" t="s">
        <v>3595</v>
      </c>
      <c r="BE3387" t="str">
        <f>"49-9071.00"</f>
        <v>49-9071.00</v>
      </c>
      <c r="BF3387" t="s">
        <v>156</v>
      </c>
      <c r="BG3387" t="s">
        <v>13694</v>
      </c>
      <c r="BH3387" t="s">
        <v>13695</v>
      </c>
      <c r="BI3387">
        <v>3</v>
      </c>
      <c r="BJ3387">
        <v>3</v>
      </c>
      <c r="BK3387" s="1">
        <v>45992</v>
      </c>
      <c r="BL3387" s="1">
        <v>46356</v>
      </c>
      <c r="BM3387" s="1">
        <v>45992</v>
      </c>
      <c r="BN3387" s="1">
        <v>46356</v>
      </c>
      <c r="BO3387">
        <v>35</v>
      </c>
      <c r="BP3387">
        <v>0</v>
      </c>
      <c r="BQ3387">
        <v>7</v>
      </c>
      <c r="BR3387">
        <v>7</v>
      </c>
      <c r="BS3387">
        <v>7</v>
      </c>
      <c r="BT3387">
        <v>7</v>
      </c>
      <c r="BU3387">
        <v>7</v>
      </c>
      <c r="BV3387">
        <v>0</v>
      </c>
      <c r="BW3387" t="str">
        <f>"8:00 AM"</f>
        <v>8:00 AM</v>
      </c>
      <c r="BX3387" t="str">
        <f>"4:00 PM"</f>
        <v>4:00 PM</v>
      </c>
      <c r="BY3387" t="s">
        <v>133</v>
      </c>
      <c r="BZ3387">
        <v>0</v>
      </c>
      <c r="CA3387">
        <v>12</v>
      </c>
      <c r="CB3387" t="s">
        <v>117</v>
      </c>
      <c r="CD3387" t="s">
        <v>13696</v>
      </c>
      <c r="CE3387" t="s">
        <v>3588</v>
      </c>
      <c r="CF3387" t="s">
        <v>3589</v>
      </c>
      <c r="CG3387" t="s">
        <v>120</v>
      </c>
      <c r="CH3387" t="s">
        <v>121</v>
      </c>
      <c r="CI3387" s="6">
        <v>96950</v>
      </c>
      <c r="CJ3387" s="10">
        <v>9.98</v>
      </c>
      <c r="CK3387" s="10">
        <v>9.98</v>
      </c>
      <c r="CL3387" s="10">
        <v>14.97</v>
      </c>
      <c r="CM3387" s="10">
        <v>14.97</v>
      </c>
      <c r="CN3387" t="s">
        <v>137</v>
      </c>
      <c r="CO3387" t="s">
        <v>140</v>
      </c>
      <c r="CP3387" t="s">
        <v>138</v>
      </c>
      <c r="CR3387" t="s">
        <v>117</v>
      </c>
      <c r="CS3387" t="s">
        <v>139</v>
      </c>
      <c r="CT3387" t="s">
        <v>140</v>
      </c>
      <c r="CU3387" t="s">
        <v>139</v>
      </c>
      <c r="CV3387" t="s">
        <v>140</v>
      </c>
      <c r="CW3387" t="s">
        <v>139</v>
      </c>
      <c r="CX3387" t="s">
        <v>139</v>
      </c>
      <c r="CY3387" t="s">
        <v>3598</v>
      </c>
      <c r="CZ3387" s="8">
        <v>16702353481</v>
      </c>
      <c r="DA3387" t="s">
        <v>3595</v>
      </c>
      <c r="DB3387" t="s">
        <v>140</v>
      </c>
      <c r="DC3387" t="s">
        <v>139</v>
      </c>
      <c r="DD3387" t="s">
        <v>117</v>
      </c>
      <c r="DE3387" t="s">
        <v>2079</v>
      </c>
      <c r="DF3387" t="s">
        <v>3599</v>
      </c>
      <c r="DG3387" t="s">
        <v>452</v>
      </c>
      <c r="DH3387" t="s">
        <v>3590</v>
      </c>
      <c r="DI3387" t="s">
        <v>7901</v>
      </c>
      <c r="DJ3387" t="s">
        <v>3595</v>
      </c>
    </row>
    <row r="3388" spans="1:114" ht="15" customHeight="1" x14ac:dyDescent="0.35">
      <c r="A3388" t="s">
        <v>13704</v>
      </c>
      <c r="B3388" t="s">
        <v>144</v>
      </c>
      <c r="C3388" s="1">
        <v>45849</v>
      </c>
      <c r="D3388" s="1">
        <v>45903</v>
      </c>
      <c r="E3388" t="s">
        <v>116</v>
      </c>
      <c r="F3388" s="1">
        <v>45929</v>
      </c>
      <c r="G3388" t="s">
        <v>117</v>
      </c>
      <c r="H3388" t="s">
        <v>117</v>
      </c>
      <c r="I3388" t="s">
        <v>117</v>
      </c>
      <c r="J3388" t="s">
        <v>13705</v>
      </c>
      <c r="K3388" t="s">
        <v>13706</v>
      </c>
      <c r="L3388" t="s">
        <v>13707</v>
      </c>
      <c r="M3388" t="s">
        <v>266</v>
      </c>
      <c r="N3388" t="s">
        <v>120</v>
      </c>
      <c r="O3388" t="s">
        <v>121</v>
      </c>
      <c r="P3388" s="6">
        <v>96950</v>
      </c>
      <c r="Q3388" t="s">
        <v>122</v>
      </c>
      <c r="S3388" s="8">
        <v>16704845868</v>
      </c>
      <c r="U3388" t="s">
        <v>13708</v>
      </c>
      <c r="V3388">
        <v>44511</v>
      </c>
      <c r="W3388" t="s">
        <v>124</v>
      </c>
      <c r="Y3388" t="s">
        <v>1679</v>
      </c>
      <c r="Z3388" t="s">
        <v>5153</v>
      </c>
      <c r="AB3388" t="s">
        <v>270</v>
      </c>
      <c r="AC3388" t="s">
        <v>13707</v>
      </c>
      <c r="AD3388" t="s">
        <v>266</v>
      </c>
      <c r="AE3388" t="s">
        <v>120</v>
      </c>
      <c r="AF3388" t="s">
        <v>121</v>
      </c>
      <c r="AG3388" s="6">
        <v>96950</v>
      </c>
      <c r="AH3388" t="s">
        <v>122</v>
      </c>
      <c r="AJ3388" s="8">
        <v>16704845868</v>
      </c>
      <c r="AL3388" t="s">
        <v>13709</v>
      </c>
      <c r="BE3388" t="str">
        <f>"49-9071.00"</f>
        <v>49-9071.00</v>
      </c>
      <c r="BF3388" t="s">
        <v>156</v>
      </c>
      <c r="BG3388" t="s">
        <v>13710</v>
      </c>
      <c r="BH3388" t="s">
        <v>2849</v>
      </c>
      <c r="BI3388">
        <v>2</v>
      </c>
      <c r="BJ3388">
        <v>2</v>
      </c>
      <c r="BK3388" s="1">
        <v>45931</v>
      </c>
      <c r="BL3388" s="1">
        <v>46295</v>
      </c>
      <c r="BM3388" s="1">
        <v>45931</v>
      </c>
      <c r="BN3388" s="1">
        <v>46295</v>
      </c>
      <c r="BO3388">
        <v>40</v>
      </c>
      <c r="BP3388">
        <v>0</v>
      </c>
      <c r="BQ3388">
        <v>8</v>
      </c>
      <c r="BR3388">
        <v>8</v>
      </c>
      <c r="BS3388">
        <v>8</v>
      </c>
      <c r="BT3388">
        <v>8</v>
      </c>
      <c r="BU3388">
        <v>8</v>
      </c>
      <c r="BV3388">
        <v>0</v>
      </c>
      <c r="BW3388" t="str">
        <f>"8:00 AM"</f>
        <v>8:00 AM</v>
      </c>
      <c r="BX3388" t="str">
        <f>"5:00 PM"</f>
        <v>5:00 PM</v>
      </c>
      <c r="BY3388" t="s">
        <v>159</v>
      </c>
      <c r="BZ3388">
        <v>0</v>
      </c>
      <c r="CA3388">
        <v>24</v>
      </c>
      <c r="CB3388" t="s">
        <v>117</v>
      </c>
      <c r="CD3388" t="s">
        <v>13711</v>
      </c>
      <c r="CE3388" t="s">
        <v>13712</v>
      </c>
      <c r="CF3388" t="s">
        <v>266</v>
      </c>
      <c r="CG3388" t="s">
        <v>120</v>
      </c>
      <c r="CH3388" t="s">
        <v>121</v>
      </c>
      <c r="CI3388" s="6">
        <v>96950</v>
      </c>
      <c r="CJ3388" s="10">
        <v>9.98</v>
      </c>
      <c r="CK3388" s="10">
        <v>9.98</v>
      </c>
      <c r="CL3388" s="10">
        <v>14.97</v>
      </c>
      <c r="CM3388" s="10">
        <v>14.97</v>
      </c>
      <c r="CN3388" t="s">
        <v>137</v>
      </c>
      <c r="CO3388" t="s">
        <v>140</v>
      </c>
      <c r="CP3388" t="s">
        <v>138</v>
      </c>
      <c r="CR3388" t="s">
        <v>117</v>
      </c>
      <c r="CS3388" t="s">
        <v>139</v>
      </c>
      <c r="CT3388" t="s">
        <v>140</v>
      </c>
      <c r="CU3388" t="s">
        <v>139</v>
      </c>
      <c r="CV3388" t="s">
        <v>140</v>
      </c>
      <c r="CW3388" t="s">
        <v>139</v>
      </c>
      <c r="CX3388" t="s">
        <v>140</v>
      </c>
      <c r="CY3388" t="s">
        <v>276</v>
      </c>
      <c r="CZ3388" s="8">
        <v>16704845868</v>
      </c>
      <c r="DA3388" t="s">
        <v>13709</v>
      </c>
      <c r="DB3388" t="s">
        <v>140</v>
      </c>
      <c r="DC3388" t="s">
        <v>139</v>
      </c>
      <c r="DD3388" t="s">
        <v>117</v>
      </c>
    </row>
    <row r="3389" spans="1:114" ht="15" customHeight="1" x14ac:dyDescent="0.35">
      <c r="A3389" t="s">
        <v>7859</v>
      </c>
      <c r="B3389" t="s">
        <v>144</v>
      </c>
      <c r="C3389" s="1">
        <v>45849</v>
      </c>
      <c r="D3389" s="1">
        <v>45903</v>
      </c>
      <c r="E3389" t="s">
        <v>116</v>
      </c>
      <c r="F3389" s="1">
        <v>45929</v>
      </c>
      <c r="G3389" t="s">
        <v>117</v>
      </c>
      <c r="H3389" t="s">
        <v>117</v>
      </c>
      <c r="I3389" t="s">
        <v>117</v>
      </c>
      <c r="J3389" t="s">
        <v>7860</v>
      </c>
      <c r="K3389" t="s">
        <v>7861</v>
      </c>
      <c r="L3389" t="s">
        <v>7862</v>
      </c>
      <c r="M3389" t="s">
        <v>266</v>
      </c>
      <c r="N3389" t="s">
        <v>120</v>
      </c>
      <c r="O3389" t="s">
        <v>121</v>
      </c>
      <c r="P3389" s="6">
        <v>96950</v>
      </c>
      <c r="Q3389" t="s">
        <v>122</v>
      </c>
      <c r="S3389" s="8">
        <v>16704830326</v>
      </c>
      <c r="U3389" t="s">
        <v>7863</v>
      </c>
      <c r="V3389">
        <v>4451</v>
      </c>
      <c r="W3389" t="s">
        <v>124</v>
      </c>
      <c r="Y3389" t="s">
        <v>7864</v>
      </c>
      <c r="Z3389" t="s">
        <v>7865</v>
      </c>
      <c r="AA3389" t="s">
        <v>7866</v>
      </c>
      <c r="AB3389" t="s">
        <v>128</v>
      </c>
      <c r="AC3389" t="s">
        <v>7862</v>
      </c>
      <c r="AD3389" t="s">
        <v>266</v>
      </c>
      <c r="AE3389" t="s">
        <v>120</v>
      </c>
      <c r="AF3389" t="s">
        <v>121</v>
      </c>
      <c r="AG3389" s="6">
        <v>96950</v>
      </c>
      <c r="AH3389" t="s">
        <v>122</v>
      </c>
      <c r="AJ3389" s="8">
        <v>16704830326</v>
      </c>
      <c r="AL3389" t="s">
        <v>7867</v>
      </c>
      <c r="BE3389" t="str">
        <f>"49-9071.00"</f>
        <v>49-9071.00</v>
      </c>
      <c r="BF3389" t="s">
        <v>156</v>
      </c>
      <c r="BG3389" t="s">
        <v>7868</v>
      </c>
      <c r="BH3389" t="s">
        <v>7869</v>
      </c>
      <c r="BI3389">
        <v>4</v>
      </c>
      <c r="BJ3389">
        <v>4</v>
      </c>
      <c r="BK3389" s="1">
        <v>45931</v>
      </c>
      <c r="BL3389" s="1">
        <v>46295</v>
      </c>
      <c r="BM3389" s="1">
        <v>45931</v>
      </c>
      <c r="BN3389" s="1">
        <v>46295</v>
      </c>
      <c r="BO3389">
        <v>40</v>
      </c>
      <c r="BP3389">
        <v>0</v>
      </c>
      <c r="BQ3389">
        <v>8</v>
      </c>
      <c r="BR3389">
        <v>8</v>
      </c>
      <c r="BS3389">
        <v>8</v>
      </c>
      <c r="BT3389">
        <v>8</v>
      </c>
      <c r="BU3389">
        <v>8</v>
      </c>
      <c r="BV3389">
        <v>0</v>
      </c>
      <c r="BW3389" t="str">
        <f>"8:00 AM"</f>
        <v>8:00 AM</v>
      </c>
      <c r="BX3389" t="str">
        <f>"5:00 PM"</f>
        <v>5:00 PM</v>
      </c>
      <c r="BY3389" t="s">
        <v>133</v>
      </c>
      <c r="BZ3389">
        <v>0</v>
      </c>
      <c r="CA3389">
        <v>24</v>
      </c>
      <c r="CB3389" t="s">
        <v>117</v>
      </c>
      <c r="CD3389" t="s">
        <v>7870</v>
      </c>
      <c r="CE3389" t="s">
        <v>7862</v>
      </c>
      <c r="CF3389" t="s">
        <v>266</v>
      </c>
      <c r="CG3389" t="s">
        <v>120</v>
      </c>
      <c r="CH3389" t="s">
        <v>121</v>
      </c>
      <c r="CI3389" s="6">
        <v>96950</v>
      </c>
      <c r="CJ3389" s="10">
        <v>9.98</v>
      </c>
      <c r="CK3389" s="10">
        <v>9.98</v>
      </c>
      <c r="CL3389" s="10">
        <v>14.97</v>
      </c>
      <c r="CM3389" s="10">
        <v>14.97</v>
      </c>
      <c r="CN3389" t="s">
        <v>137</v>
      </c>
      <c r="CO3389" t="s">
        <v>140</v>
      </c>
      <c r="CP3389" t="s">
        <v>138</v>
      </c>
      <c r="CR3389" t="s">
        <v>117</v>
      </c>
      <c r="CS3389" t="s">
        <v>139</v>
      </c>
      <c r="CT3389" t="s">
        <v>140</v>
      </c>
      <c r="CU3389" t="s">
        <v>139</v>
      </c>
      <c r="CV3389" t="s">
        <v>140</v>
      </c>
      <c r="CW3389" t="s">
        <v>139</v>
      </c>
      <c r="CX3389" t="s">
        <v>140</v>
      </c>
      <c r="CY3389" t="s">
        <v>2166</v>
      </c>
      <c r="CZ3389" s="8">
        <v>16704830326</v>
      </c>
      <c r="DA3389" t="s">
        <v>7867</v>
      </c>
      <c r="DB3389" t="s">
        <v>140</v>
      </c>
      <c r="DC3389" t="s">
        <v>139</v>
      </c>
      <c r="DD3389" t="s">
        <v>117</v>
      </c>
    </row>
    <row r="3390" spans="1:114" ht="15" customHeight="1" x14ac:dyDescent="0.35">
      <c r="A3390" t="s">
        <v>13673</v>
      </c>
      <c r="B3390" t="s">
        <v>144</v>
      </c>
      <c r="C3390" s="1">
        <v>45850</v>
      </c>
      <c r="D3390" s="1">
        <v>45903</v>
      </c>
      <c r="E3390" t="s">
        <v>116</v>
      </c>
      <c r="F3390" s="1">
        <v>45929</v>
      </c>
      <c r="G3390" t="s">
        <v>117</v>
      </c>
      <c r="H3390" t="s">
        <v>117</v>
      </c>
      <c r="I3390" t="s">
        <v>117</v>
      </c>
      <c r="J3390" t="s">
        <v>8732</v>
      </c>
      <c r="K3390" t="s">
        <v>8733</v>
      </c>
      <c r="L3390" t="s">
        <v>6189</v>
      </c>
      <c r="M3390" t="s">
        <v>266</v>
      </c>
      <c r="N3390" t="s">
        <v>120</v>
      </c>
      <c r="O3390" t="s">
        <v>121</v>
      </c>
      <c r="P3390" s="6">
        <v>96950</v>
      </c>
      <c r="Q3390" t="s">
        <v>122</v>
      </c>
      <c r="S3390" s="8">
        <v>16709896222</v>
      </c>
      <c r="U3390" t="s">
        <v>8734</v>
      </c>
      <c r="V3390">
        <v>4451</v>
      </c>
      <c r="W3390" t="s">
        <v>124</v>
      </c>
      <c r="Y3390" t="s">
        <v>1561</v>
      </c>
      <c r="Z3390" t="s">
        <v>8735</v>
      </c>
      <c r="AB3390" t="s">
        <v>270</v>
      </c>
      <c r="AC3390" t="s">
        <v>6189</v>
      </c>
      <c r="AD3390" t="s">
        <v>266</v>
      </c>
      <c r="AE3390" t="s">
        <v>120</v>
      </c>
      <c r="AF3390" t="s">
        <v>121</v>
      </c>
      <c r="AG3390" s="6">
        <v>96950</v>
      </c>
      <c r="AH3390" t="s">
        <v>122</v>
      </c>
      <c r="AJ3390" s="8">
        <v>16709896222</v>
      </c>
      <c r="AL3390" t="s">
        <v>8736</v>
      </c>
      <c r="BE3390" t="str">
        <f>"49-9071.00"</f>
        <v>49-9071.00</v>
      </c>
      <c r="BF3390" t="s">
        <v>156</v>
      </c>
      <c r="BG3390" t="s">
        <v>13674</v>
      </c>
      <c r="BH3390" t="s">
        <v>2849</v>
      </c>
      <c r="BI3390">
        <v>3</v>
      </c>
      <c r="BJ3390">
        <v>3</v>
      </c>
      <c r="BK3390" s="1">
        <v>45931</v>
      </c>
      <c r="BL3390" s="1">
        <v>46295</v>
      </c>
      <c r="BM3390" s="1">
        <v>45931</v>
      </c>
      <c r="BN3390" s="1">
        <v>46295</v>
      </c>
      <c r="BO3390">
        <v>40</v>
      </c>
      <c r="BP3390">
        <v>0</v>
      </c>
      <c r="BQ3390">
        <v>8</v>
      </c>
      <c r="BR3390">
        <v>8</v>
      </c>
      <c r="BS3390">
        <v>8</v>
      </c>
      <c r="BT3390">
        <v>8</v>
      </c>
      <c r="BU3390">
        <v>8</v>
      </c>
      <c r="BV3390">
        <v>0</v>
      </c>
      <c r="BW3390" t="str">
        <f>"8:00 AM"</f>
        <v>8:00 AM</v>
      </c>
      <c r="BX3390" t="str">
        <f>"5:00 PM"</f>
        <v>5:00 PM</v>
      </c>
      <c r="BY3390" t="s">
        <v>133</v>
      </c>
      <c r="BZ3390">
        <v>0</v>
      </c>
      <c r="CA3390">
        <v>24</v>
      </c>
      <c r="CB3390" t="s">
        <v>117</v>
      </c>
      <c r="CD3390" t="s">
        <v>8738</v>
      </c>
      <c r="CE3390" t="s">
        <v>6189</v>
      </c>
      <c r="CF3390" t="s">
        <v>266</v>
      </c>
      <c r="CG3390" t="s">
        <v>120</v>
      </c>
      <c r="CH3390" t="s">
        <v>121</v>
      </c>
      <c r="CI3390" s="6">
        <v>96950</v>
      </c>
      <c r="CJ3390" s="10">
        <v>9.98</v>
      </c>
      <c r="CK3390" s="10">
        <v>9.98</v>
      </c>
      <c r="CL3390" s="10">
        <v>14.97</v>
      </c>
      <c r="CM3390" s="10">
        <v>14.97</v>
      </c>
      <c r="CN3390" t="s">
        <v>137</v>
      </c>
      <c r="CO3390" t="s">
        <v>140</v>
      </c>
      <c r="CP3390" t="s">
        <v>138</v>
      </c>
      <c r="CR3390" t="s">
        <v>117</v>
      </c>
      <c r="CS3390" t="s">
        <v>139</v>
      </c>
      <c r="CT3390" t="s">
        <v>140</v>
      </c>
      <c r="CU3390" t="s">
        <v>139</v>
      </c>
      <c r="CV3390" t="s">
        <v>140</v>
      </c>
      <c r="CW3390" t="s">
        <v>139</v>
      </c>
      <c r="CX3390" t="s">
        <v>140</v>
      </c>
      <c r="CY3390" t="s">
        <v>276</v>
      </c>
      <c r="CZ3390" s="8">
        <v>16709896222</v>
      </c>
      <c r="DA3390" t="s">
        <v>8736</v>
      </c>
      <c r="DB3390" t="s">
        <v>140</v>
      </c>
      <c r="DC3390" t="s">
        <v>139</v>
      </c>
      <c r="DD3390" t="s">
        <v>117</v>
      </c>
    </row>
    <row r="3391" spans="1:114" ht="15" customHeight="1" x14ac:dyDescent="0.35">
      <c r="A3391" t="s">
        <v>7897</v>
      </c>
      <c r="B3391" t="s">
        <v>144</v>
      </c>
      <c r="C3391" s="1">
        <v>45850</v>
      </c>
      <c r="D3391" s="1">
        <v>45903</v>
      </c>
      <c r="E3391" t="s">
        <v>116</v>
      </c>
      <c r="F3391" s="1">
        <v>45990</v>
      </c>
      <c r="G3391" t="s">
        <v>117</v>
      </c>
      <c r="H3391" t="s">
        <v>117</v>
      </c>
      <c r="I3391" t="s">
        <v>117</v>
      </c>
      <c r="J3391" t="s">
        <v>3586</v>
      </c>
      <c r="K3391" t="s">
        <v>7898</v>
      </c>
      <c r="L3391" t="s">
        <v>3588</v>
      </c>
      <c r="M3391" t="s">
        <v>3589</v>
      </c>
      <c r="N3391" t="s">
        <v>120</v>
      </c>
      <c r="O3391" t="s">
        <v>121</v>
      </c>
      <c r="P3391" s="6">
        <v>96950</v>
      </c>
      <c r="Q3391" t="s">
        <v>122</v>
      </c>
      <c r="R3391" t="s">
        <v>1677</v>
      </c>
      <c r="S3391" s="8">
        <v>16702353481</v>
      </c>
      <c r="U3391" t="s">
        <v>3590</v>
      </c>
      <c r="V3391">
        <v>811111</v>
      </c>
      <c r="W3391" t="s">
        <v>124</v>
      </c>
      <c r="Y3391" t="s">
        <v>3591</v>
      </c>
      <c r="Z3391" t="s">
        <v>3592</v>
      </c>
      <c r="AA3391" t="s">
        <v>3593</v>
      </c>
      <c r="AB3391" t="s">
        <v>3594</v>
      </c>
      <c r="AC3391" t="s">
        <v>3588</v>
      </c>
      <c r="AD3391" t="s">
        <v>3589</v>
      </c>
      <c r="AE3391" t="s">
        <v>120</v>
      </c>
      <c r="AF3391" t="s">
        <v>121</v>
      </c>
      <c r="AG3391" s="6">
        <v>96950</v>
      </c>
      <c r="AH3391" t="s">
        <v>122</v>
      </c>
      <c r="AI3391">
        <v>96950</v>
      </c>
      <c r="AJ3391" s="8">
        <v>16702353481</v>
      </c>
      <c r="AL3391" t="s">
        <v>3595</v>
      </c>
      <c r="BE3391" t="str">
        <f>"51-9124.00"</f>
        <v>51-9124.00</v>
      </c>
      <c r="BF3391" t="s">
        <v>6979</v>
      </c>
      <c r="BG3391" t="s">
        <v>7899</v>
      </c>
      <c r="BH3391" t="s">
        <v>6981</v>
      </c>
      <c r="BI3391">
        <v>2</v>
      </c>
      <c r="BJ3391">
        <v>2</v>
      </c>
      <c r="BK3391" s="1">
        <v>45992</v>
      </c>
      <c r="BL3391" s="1">
        <v>46356</v>
      </c>
      <c r="BM3391" s="1">
        <v>45992</v>
      </c>
      <c r="BN3391" s="1">
        <v>46356</v>
      </c>
      <c r="BO3391">
        <v>35</v>
      </c>
      <c r="BP3391">
        <v>0</v>
      </c>
      <c r="BQ3391">
        <v>7</v>
      </c>
      <c r="BR3391">
        <v>7</v>
      </c>
      <c r="BS3391">
        <v>7</v>
      </c>
      <c r="BT3391">
        <v>7</v>
      </c>
      <c r="BU3391">
        <v>7</v>
      </c>
      <c r="BV3391">
        <v>0</v>
      </c>
      <c r="BW3391" t="str">
        <f>"8:00 AM"</f>
        <v>8:00 AM</v>
      </c>
      <c r="BX3391" t="str">
        <f>"4:00 PM"</f>
        <v>4:00 PM</v>
      </c>
      <c r="BY3391" t="s">
        <v>133</v>
      </c>
      <c r="BZ3391">
        <v>0</v>
      </c>
      <c r="CA3391">
        <v>12</v>
      </c>
      <c r="CB3391" t="s">
        <v>117</v>
      </c>
      <c r="CD3391" t="s">
        <v>7900</v>
      </c>
      <c r="CE3391" t="s">
        <v>3588</v>
      </c>
      <c r="CF3391" t="s">
        <v>3589</v>
      </c>
      <c r="CG3391" t="s">
        <v>120</v>
      </c>
      <c r="CH3391" t="s">
        <v>121</v>
      </c>
      <c r="CI3391" s="6">
        <v>96950</v>
      </c>
      <c r="CJ3391" s="10">
        <v>9.76</v>
      </c>
      <c r="CK3391" s="10">
        <v>9.76</v>
      </c>
      <c r="CL3391" s="10">
        <v>14.64</v>
      </c>
      <c r="CM3391" s="10">
        <v>14.64</v>
      </c>
      <c r="CN3391" t="s">
        <v>137</v>
      </c>
      <c r="CO3391" t="s">
        <v>140</v>
      </c>
      <c r="CP3391" t="s">
        <v>138</v>
      </c>
      <c r="CR3391" t="s">
        <v>117</v>
      </c>
      <c r="CS3391" t="s">
        <v>139</v>
      </c>
      <c r="CT3391" t="s">
        <v>140</v>
      </c>
      <c r="CU3391" t="s">
        <v>139</v>
      </c>
      <c r="CV3391" t="s">
        <v>140</v>
      </c>
      <c r="CW3391" t="s">
        <v>139</v>
      </c>
      <c r="CX3391" t="s">
        <v>139</v>
      </c>
      <c r="CY3391" t="s">
        <v>3598</v>
      </c>
      <c r="CZ3391" s="8">
        <v>16702353481</v>
      </c>
      <c r="DA3391" t="s">
        <v>3595</v>
      </c>
      <c r="DB3391" t="s">
        <v>140</v>
      </c>
      <c r="DC3391" t="s">
        <v>139</v>
      </c>
      <c r="DD3391" t="s">
        <v>117</v>
      </c>
      <c r="DE3391" t="s">
        <v>2079</v>
      </c>
      <c r="DF3391" t="s">
        <v>3599</v>
      </c>
      <c r="DG3391" t="s">
        <v>452</v>
      </c>
      <c r="DH3391" t="s">
        <v>3590</v>
      </c>
      <c r="DI3391" t="s">
        <v>7901</v>
      </c>
      <c r="DJ3391" t="s">
        <v>3595</v>
      </c>
    </row>
    <row r="3392" spans="1:114" ht="15" customHeight="1" x14ac:dyDescent="0.35">
      <c r="A3392" t="s">
        <v>5148</v>
      </c>
      <c r="B3392" t="s">
        <v>144</v>
      </c>
      <c r="C3392" s="1">
        <v>45850</v>
      </c>
      <c r="D3392" s="1">
        <v>45903</v>
      </c>
      <c r="E3392" t="s">
        <v>116</v>
      </c>
      <c r="F3392" s="1">
        <v>45929</v>
      </c>
      <c r="G3392" t="s">
        <v>117</v>
      </c>
      <c r="H3392" t="s">
        <v>117</v>
      </c>
      <c r="I3392" t="s">
        <v>117</v>
      </c>
      <c r="J3392" t="s">
        <v>5149</v>
      </c>
      <c r="K3392" t="s">
        <v>5150</v>
      </c>
      <c r="L3392" t="s">
        <v>5151</v>
      </c>
      <c r="M3392" t="s">
        <v>266</v>
      </c>
      <c r="N3392" t="s">
        <v>120</v>
      </c>
      <c r="O3392" t="s">
        <v>121</v>
      </c>
      <c r="P3392" s="6">
        <v>96950</v>
      </c>
      <c r="Q3392" t="s">
        <v>122</v>
      </c>
      <c r="S3392" s="8">
        <v>16704845868</v>
      </c>
      <c r="U3392" t="s">
        <v>5152</v>
      </c>
      <c r="V3392">
        <v>4451</v>
      </c>
      <c r="W3392" t="s">
        <v>124</v>
      </c>
      <c r="Y3392" t="s">
        <v>1679</v>
      </c>
      <c r="Z3392" t="s">
        <v>5153</v>
      </c>
      <c r="AB3392" t="s">
        <v>270</v>
      </c>
      <c r="AC3392" t="s">
        <v>5151</v>
      </c>
      <c r="AD3392" t="s">
        <v>266</v>
      </c>
      <c r="AE3392" t="s">
        <v>120</v>
      </c>
      <c r="AF3392" t="s">
        <v>121</v>
      </c>
      <c r="AG3392" s="6">
        <v>96950</v>
      </c>
      <c r="AH3392" t="s">
        <v>122</v>
      </c>
      <c r="AJ3392" s="8">
        <v>16704845868</v>
      </c>
      <c r="AL3392" t="s">
        <v>5154</v>
      </c>
      <c r="BE3392" t="str">
        <f>"49-9071.00"</f>
        <v>49-9071.00</v>
      </c>
      <c r="BF3392" t="s">
        <v>156</v>
      </c>
      <c r="BG3392" t="s">
        <v>5155</v>
      </c>
      <c r="BH3392" t="s">
        <v>2849</v>
      </c>
      <c r="BI3392">
        <v>3</v>
      </c>
      <c r="BJ3392">
        <v>3</v>
      </c>
      <c r="BK3392" s="1">
        <v>45931</v>
      </c>
      <c r="BL3392" s="1">
        <v>46295</v>
      </c>
      <c r="BM3392" s="1">
        <v>45931</v>
      </c>
      <c r="BN3392" s="1">
        <v>46295</v>
      </c>
      <c r="BO3392">
        <v>40</v>
      </c>
      <c r="BP3392">
        <v>0</v>
      </c>
      <c r="BQ3392">
        <v>8</v>
      </c>
      <c r="BR3392">
        <v>8</v>
      </c>
      <c r="BS3392">
        <v>8</v>
      </c>
      <c r="BT3392">
        <v>8</v>
      </c>
      <c r="BU3392">
        <v>8</v>
      </c>
      <c r="BV3392">
        <v>0</v>
      </c>
      <c r="BW3392" t="str">
        <f>"8:00 AM"</f>
        <v>8:00 AM</v>
      </c>
      <c r="BX3392" t="str">
        <f>"5:00 PM"</f>
        <v>5:00 PM</v>
      </c>
      <c r="BY3392" t="s">
        <v>133</v>
      </c>
      <c r="BZ3392">
        <v>0</v>
      </c>
      <c r="CA3392">
        <v>24</v>
      </c>
      <c r="CB3392" t="s">
        <v>117</v>
      </c>
      <c r="CD3392" t="s">
        <v>5156</v>
      </c>
      <c r="CE3392" t="s">
        <v>5151</v>
      </c>
      <c r="CF3392" t="s">
        <v>266</v>
      </c>
      <c r="CG3392" t="s">
        <v>120</v>
      </c>
      <c r="CH3392" t="s">
        <v>121</v>
      </c>
      <c r="CI3392" s="6">
        <v>96950</v>
      </c>
      <c r="CJ3392" s="10">
        <v>9.98</v>
      </c>
      <c r="CK3392" s="10">
        <v>9.98</v>
      </c>
      <c r="CL3392" s="10">
        <v>14.97</v>
      </c>
      <c r="CM3392" s="10">
        <v>14.97</v>
      </c>
      <c r="CN3392" t="s">
        <v>137</v>
      </c>
      <c r="CO3392" t="s">
        <v>140</v>
      </c>
      <c r="CP3392" t="s">
        <v>138</v>
      </c>
      <c r="CR3392" t="s">
        <v>117</v>
      </c>
      <c r="CS3392" t="s">
        <v>139</v>
      </c>
      <c r="CT3392" t="s">
        <v>140</v>
      </c>
      <c r="CU3392" t="s">
        <v>139</v>
      </c>
      <c r="CV3392" t="s">
        <v>140</v>
      </c>
      <c r="CW3392" t="s">
        <v>139</v>
      </c>
      <c r="CX3392" t="s">
        <v>140</v>
      </c>
      <c r="CY3392" t="s">
        <v>276</v>
      </c>
      <c r="CZ3392" s="8">
        <v>16704845868</v>
      </c>
      <c r="DA3392" t="s">
        <v>5154</v>
      </c>
      <c r="DB3392" t="s">
        <v>140</v>
      </c>
      <c r="DC3392" t="s">
        <v>139</v>
      </c>
      <c r="DD3392" t="s">
        <v>117</v>
      </c>
    </row>
    <row r="3393" spans="1:114" ht="15" customHeight="1" x14ac:dyDescent="0.35">
      <c r="A3393" t="s">
        <v>15161</v>
      </c>
      <c r="B3393" t="s">
        <v>144</v>
      </c>
      <c r="C3393" s="1">
        <v>45858</v>
      </c>
      <c r="D3393" s="1">
        <v>45903</v>
      </c>
      <c r="E3393" t="s">
        <v>211</v>
      </c>
      <c r="G3393" t="s">
        <v>117</v>
      </c>
      <c r="H3393" t="s">
        <v>117</v>
      </c>
      <c r="I3393" t="s">
        <v>117</v>
      </c>
      <c r="J3393" t="s">
        <v>9629</v>
      </c>
      <c r="K3393" t="s">
        <v>9630</v>
      </c>
      <c r="L3393" t="s">
        <v>9935</v>
      </c>
      <c r="M3393" t="s">
        <v>9632</v>
      </c>
      <c r="N3393" t="s">
        <v>136</v>
      </c>
      <c r="O3393" t="s">
        <v>121</v>
      </c>
      <c r="P3393" s="6">
        <v>96950</v>
      </c>
      <c r="Q3393" t="s">
        <v>122</v>
      </c>
      <c r="R3393" t="s">
        <v>164</v>
      </c>
      <c r="S3393" s="8">
        <v>16702346900</v>
      </c>
      <c r="U3393" t="s">
        <v>9633</v>
      </c>
      <c r="V3393">
        <v>722511</v>
      </c>
      <c r="W3393" t="s">
        <v>124</v>
      </c>
      <c r="Y3393" t="s">
        <v>9634</v>
      </c>
      <c r="Z3393" t="s">
        <v>9635</v>
      </c>
      <c r="AB3393" t="s">
        <v>205</v>
      </c>
      <c r="AC3393" t="s">
        <v>9936</v>
      </c>
      <c r="AD3393" t="s">
        <v>9935</v>
      </c>
      <c r="AE3393" t="s">
        <v>136</v>
      </c>
      <c r="AF3393" t="s">
        <v>121</v>
      </c>
      <c r="AG3393" s="6">
        <v>96950</v>
      </c>
      <c r="AH3393" t="s">
        <v>122</v>
      </c>
      <c r="AI3393" t="s">
        <v>136</v>
      </c>
      <c r="AJ3393" s="8">
        <v>16702346900</v>
      </c>
      <c r="AL3393" t="s">
        <v>9636</v>
      </c>
      <c r="BE3393" t="str">
        <f>"35-2014.00"</f>
        <v>35-2014.00</v>
      </c>
      <c r="BF3393" t="s">
        <v>191</v>
      </c>
      <c r="BG3393" t="s">
        <v>9937</v>
      </c>
      <c r="BH3393" t="s">
        <v>313</v>
      </c>
      <c r="BI3393">
        <v>2</v>
      </c>
      <c r="BJ3393">
        <v>2</v>
      </c>
      <c r="BK3393" s="1">
        <v>45931</v>
      </c>
      <c r="BL3393" s="1">
        <v>46295</v>
      </c>
      <c r="BM3393" s="1">
        <v>45931</v>
      </c>
      <c r="BN3393" s="1">
        <v>46295</v>
      </c>
      <c r="BO3393">
        <v>40</v>
      </c>
      <c r="BP3393">
        <v>6</v>
      </c>
      <c r="BQ3393">
        <v>0</v>
      </c>
      <c r="BR3393">
        <v>6</v>
      </c>
      <c r="BS3393">
        <v>7</v>
      </c>
      <c r="BT3393">
        <v>7</v>
      </c>
      <c r="BU3393">
        <v>7</v>
      </c>
      <c r="BV3393">
        <v>7</v>
      </c>
      <c r="BW3393" t="str">
        <f>"11:00 AM"</f>
        <v>11:00 AM</v>
      </c>
      <c r="BX3393" t="str">
        <f>"9:00 PM"</f>
        <v>9:00 PM</v>
      </c>
      <c r="BY3393" t="s">
        <v>133</v>
      </c>
      <c r="BZ3393">
        <v>0</v>
      </c>
      <c r="CA3393">
        <v>6</v>
      </c>
      <c r="CB3393" t="s">
        <v>117</v>
      </c>
      <c r="CD3393" s="2" t="s">
        <v>9938</v>
      </c>
      <c r="CE3393" t="s">
        <v>9632</v>
      </c>
      <c r="CF3393" t="s">
        <v>9939</v>
      </c>
      <c r="CG3393" t="s">
        <v>136</v>
      </c>
      <c r="CH3393" t="s">
        <v>121</v>
      </c>
      <c r="CI3393" s="6">
        <v>96950</v>
      </c>
      <c r="CJ3393" s="10">
        <v>8.93</v>
      </c>
      <c r="CK3393" s="10">
        <v>8.93</v>
      </c>
      <c r="CL3393" s="10">
        <v>13.4</v>
      </c>
      <c r="CM3393" s="10">
        <v>13.4</v>
      </c>
      <c r="CN3393" t="s">
        <v>137</v>
      </c>
      <c r="CO3393" t="s">
        <v>162</v>
      </c>
      <c r="CP3393" t="s">
        <v>138</v>
      </c>
      <c r="CR3393" t="s">
        <v>117</v>
      </c>
      <c r="CS3393" t="s">
        <v>139</v>
      </c>
      <c r="CT3393" t="s">
        <v>140</v>
      </c>
      <c r="CU3393" t="s">
        <v>139</v>
      </c>
      <c r="CV3393" t="s">
        <v>140</v>
      </c>
      <c r="CW3393" t="s">
        <v>139</v>
      </c>
      <c r="CX3393" t="s">
        <v>140</v>
      </c>
      <c r="CY3393" t="s">
        <v>15162</v>
      </c>
      <c r="CZ3393" s="8">
        <v>16702346900</v>
      </c>
      <c r="DA3393" t="s">
        <v>9636</v>
      </c>
      <c r="DB3393" t="s">
        <v>164</v>
      </c>
      <c r="DC3393" t="s">
        <v>139</v>
      </c>
      <c r="DD3393" t="s">
        <v>117</v>
      </c>
      <c r="DE3393" t="s">
        <v>9941</v>
      </c>
      <c r="DF3393" t="s">
        <v>9942</v>
      </c>
      <c r="DG3393" t="s">
        <v>3646</v>
      </c>
      <c r="DH3393" t="s">
        <v>9633</v>
      </c>
      <c r="DI3393" t="s">
        <v>9629</v>
      </c>
      <c r="DJ3393" t="s">
        <v>9636</v>
      </c>
    </row>
    <row r="3394" spans="1:114" ht="15" customHeight="1" x14ac:dyDescent="0.35">
      <c r="A3394" t="s">
        <v>15167</v>
      </c>
      <c r="B3394" t="s">
        <v>166</v>
      </c>
      <c r="C3394" s="1">
        <v>45862</v>
      </c>
      <c r="D3394" s="1">
        <v>45903</v>
      </c>
      <c r="E3394" t="s">
        <v>211</v>
      </c>
      <c r="G3394" t="s">
        <v>117</v>
      </c>
      <c r="H3394" t="s">
        <v>117</v>
      </c>
      <c r="I3394" t="s">
        <v>117</v>
      </c>
      <c r="J3394" t="s">
        <v>1005</v>
      </c>
      <c r="K3394" t="s">
        <v>7495</v>
      </c>
      <c r="L3394" t="s">
        <v>1007</v>
      </c>
      <c r="M3394" t="s">
        <v>1008</v>
      </c>
      <c r="N3394" t="s">
        <v>120</v>
      </c>
      <c r="O3394" t="s">
        <v>121</v>
      </c>
      <c r="P3394" s="6">
        <v>96950</v>
      </c>
      <c r="Q3394" t="s">
        <v>122</v>
      </c>
      <c r="S3394" s="8">
        <v>16702346666</v>
      </c>
      <c r="U3394" t="s">
        <v>1009</v>
      </c>
      <c r="V3394">
        <v>812310</v>
      </c>
      <c r="W3394" t="s">
        <v>124</v>
      </c>
      <c r="Y3394" t="s">
        <v>1010</v>
      </c>
      <c r="Z3394" t="s">
        <v>1011</v>
      </c>
      <c r="AA3394" t="s">
        <v>1012</v>
      </c>
      <c r="AB3394" t="s">
        <v>128</v>
      </c>
      <c r="AC3394" t="s">
        <v>1007</v>
      </c>
      <c r="AD3394" t="s">
        <v>1008</v>
      </c>
      <c r="AE3394" t="s">
        <v>120</v>
      </c>
      <c r="AF3394" t="s">
        <v>121</v>
      </c>
      <c r="AG3394" s="6">
        <v>96950</v>
      </c>
      <c r="AH3394" t="s">
        <v>122</v>
      </c>
      <c r="AJ3394" s="8">
        <v>16702346666</v>
      </c>
      <c r="AL3394" t="s">
        <v>1013</v>
      </c>
      <c r="BE3394" t="str">
        <f>"51-6011.00"</f>
        <v>51-6011.00</v>
      </c>
      <c r="BF3394" t="s">
        <v>1618</v>
      </c>
      <c r="BG3394" t="s">
        <v>7496</v>
      </c>
      <c r="BH3394" t="s">
        <v>7497</v>
      </c>
      <c r="BI3394">
        <v>3</v>
      </c>
      <c r="BK3394" s="1">
        <v>45931</v>
      </c>
      <c r="BL3394" s="1">
        <v>46295</v>
      </c>
      <c r="BO3394">
        <v>36</v>
      </c>
      <c r="BP3394">
        <v>0</v>
      </c>
      <c r="BQ3394">
        <v>7</v>
      </c>
      <c r="BR3394">
        <v>7</v>
      </c>
      <c r="BS3394">
        <v>7</v>
      </c>
      <c r="BT3394">
        <v>7</v>
      </c>
      <c r="BU3394">
        <v>7</v>
      </c>
      <c r="BV3394">
        <v>1</v>
      </c>
      <c r="BW3394" t="str">
        <f>"9:00 AM"</f>
        <v>9:00 AM</v>
      </c>
      <c r="BX3394" t="str">
        <f>"5:00 PM"</f>
        <v>5:00 PM</v>
      </c>
      <c r="BY3394" t="s">
        <v>133</v>
      </c>
      <c r="BZ3394">
        <v>0</v>
      </c>
      <c r="CA3394">
        <v>3</v>
      </c>
      <c r="CB3394" t="s">
        <v>117</v>
      </c>
      <c r="CD3394" s="2" t="s">
        <v>7825</v>
      </c>
      <c r="CE3394" t="s">
        <v>1007</v>
      </c>
      <c r="CF3394" t="s">
        <v>1008</v>
      </c>
      <c r="CG3394" t="s">
        <v>496</v>
      </c>
      <c r="CH3394" t="s">
        <v>121</v>
      </c>
      <c r="CI3394" s="6">
        <v>96950</v>
      </c>
      <c r="CJ3394" s="10">
        <v>10.5</v>
      </c>
      <c r="CK3394" s="10">
        <v>10.5</v>
      </c>
      <c r="CL3394" s="10">
        <v>15.75</v>
      </c>
      <c r="CM3394" s="10">
        <v>15.75</v>
      </c>
      <c r="CN3394" t="s">
        <v>137</v>
      </c>
      <c r="CP3394" t="s">
        <v>138</v>
      </c>
      <c r="CR3394" t="s">
        <v>117</v>
      </c>
      <c r="CS3394" t="s">
        <v>139</v>
      </c>
      <c r="CT3394" t="s">
        <v>140</v>
      </c>
      <c r="CU3394" t="s">
        <v>139</v>
      </c>
      <c r="CV3394" t="s">
        <v>139</v>
      </c>
      <c r="CW3394" t="s">
        <v>139</v>
      </c>
      <c r="CX3394" t="s">
        <v>140</v>
      </c>
      <c r="CY3394" t="s">
        <v>15168</v>
      </c>
      <c r="CZ3394" s="8">
        <v>16702346666</v>
      </c>
      <c r="DA3394" t="s">
        <v>1013</v>
      </c>
      <c r="DB3394" t="s">
        <v>140</v>
      </c>
      <c r="DC3394" t="s">
        <v>139</v>
      </c>
      <c r="DD3394" t="s">
        <v>117</v>
      </c>
      <c r="DE3394" t="s">
        <v>1010</v>
      </c>
      <c r="DF3394" t="s">
        <v>1011</v>
      </c>
      <c r="DH3394" t="s">
        <v>1009</v>
      </c>
      <c r="DI3394" t="s">
        <v>1005</v>
      </c>
      <c r="DJ3394" t="s">
        <v>7498</v>
      </c>
    </row>
    <row r="3395" spans="1:114" ht="15" customHeight="1" x14ac:dyDescent="0.35">
      <c r="A3395" t="s">
        <v>7874</v>
      </c>
      <c r="B3395" t="s">
        <v>166</v>
      </c>
      <c r="C3395" s="1">
        <v>45863</v>
      </c>
      <c r="D3395" s="1">
        <v>45903</v>
      </c>
      <c r="E3395" t="s">
        <v>116</v>
      </c>
      <c r="F3395" s="1">
        <v>46021</v>
      </c>
      <c r="G3395" t="s">
        <v>117</v>
      </c>
      <c r="H3395" t="s">
        <v>117</v>
      </c>
      <c r="I3395" t="s">
        <v>117</v>
      </c>
      <c r="J3395" t="s">
        <v>1611</v>
      </c>
      <c r="K3395" t="s">
        <v>1612</v>
      </c>
      <c r="L3395" t="s">
        <v>1613</v>
      </c>
      <c r="M3395" t="s">
        <v>1614</v>
      </c>
      <c r="N3395" t="s">
        <v>120</v>
      </c>
      <c r="O3395" t="s">
        <v>121</v>
      </c>
      <c r="P3395" s="6">
        <v>96950</v>
      </c>
      <c r="Q3395" t="s">
        <v>122</v>
      </c>
      <c r="S3395" s="8">
        <v>16702357354</v>
      </c>
      <c r="U3395" t="s">
        <v>1615</v>
      </c>
      <c r="V3395">
        <v>81231</v>
      </c>
      <c r="W3395" t="s">
        <v>124</v>
      </c>
      <c r="Y3395" t="s">
        <v>1426</v>
      </c>
      <c r="Z3395" t="s">
        <v>1427</v>
      </c>
      <c r="AA3395" t="s">
        <v>140</v>
      </c>
      <c r="AB3395" t="s">
        <v>128</v>
      </c>
      <c r="AC3395" t="s">
        <v>1613</v>
      </c>
      <c r="AD3395" t="s">
        <v>1614</v>
      </c>
      <c r="AE3395" t="s">
        <v>120</v>
      </c>
      <c r="AF3395" t="s">
        <v>121</v>
      </c>
      <c r="AG3395" s="6">
        <v>96950</v>
      </c>
      <c r="AH3395" t="s">
        <v>122</v>
      </c>
      <c r="AJ3395" s="8">
        <v>16702357354</v>
      </c>
      <c r="AL3395" t="s">
        <v>1617</v>
      </c>
      <c r="BE3395" t="str">
        <f>"53-7065.00"</f>
        <v>53-7065.00</v>
      </c>
      <c r="BF3395" t="s">
        <v>255</v>
      </c>
      <c r="BG3395" t="s">
        <v>4863</v>
      </c>
      <c r="BH3395" t="s">
        <v>4864</v>
      </c>
      <c r="BI3395">
        <v>4</v>
      </c>
      <c r="BK3395" s="1">
        <v>46023</v>
      </c>
      <c r="BL3395" s="1">
        <v>47118</v>
      </c>
      <c r="BO3395">
        <v>36</v>
      </c>
      <c r="BP3395">
        <v>0</v>
      </c>
      <c r="BQ3395">
        <v>6</v>
      </c>
      <c r="BR3395">
        <v>6</v>
      </c>
      <c r="BS3395">
        <v>6</v>
      </c>
      <c r="BT3395">
        <v>6</v>
      </c>
      <c r="BU3395">
        <v>6</v>
      </c>
      <c r="BV3395">
        <v>6</v>
      </c>
      <c r="BW3395" t="str">
        <f>"9:00 PM"</f>
        <v>9:00 PM</v>
      </c>
      <c r="BX3395" t="str">
        <f>"4:00 PM"</f>
        <v>4:00 PM</v>
      </c>
      <c r="BY3395" t="s">
        <v>159</v>
      </c>
      <c r="BZ3395">
        <v>0</v>
      </c>
      <c r="CA3395">
        <v>12</v>
      </c>
      <c r="CB3395" t="s">
        <v>117</v>
      </c>
      <c r="CD3395" t="s">
        <v>7875</v>
      </c>
      <c r="CE3395" t="s">
        <v>1613</v>
      </c>
      <c r="CF3395" t="s">
        <v>1614</v>
      </c>
      <c r="CG3395" t="s">
        <v>120</v>
      </c>
      <c r="CH3395" t="s">
        <v>121</v>
      </c>
      <c r="CI3395" s="6">
        <v>96950</v>
      </c>
      <c r="CJ3395" s="10">
        <v>8.86</v>
      </c>
      <c r="CK3395" s="10">
        <v>8.86</v>
      </c>
      <c r="CL3395" s="10">
        <v>0</v>
      </c>
      <c r="CM3395" s="10">
        <v>0</v>
      </c>
      <c r="CN3395" t="s">
        <v>137</v>
      </c>
      <c r="CO3395" t="s">
        <v>140</v>
      </c>
      <c r="CP3395" t="s">
        <v>138</v>
      </c>
      <c r="CR3395" t="s">
        <v>117</v>
      </c>
      <c r="CS3395" t="s">
        <v>139</v>
      </c>
      <c r="CT3395" t="s">
        <v>140</v>
      </c>
      <c r="CU3395" t="s">
        <v>140</v>
      </c>
      <c r="CV3395" t="s">
        <v>140</v>
      </c>
      <c r="CW3395" t="s">
        <v>139</v>
      </c>
      <c r="CX3395" t="s">
        <v>140</v>
      </c>
      <c r="CY3395" t="s">
        <v>140</v>
      </c>
      <c r="CZ3395" s="8">
        <v>16702357354</v>
      </c>
      <c r="DA3395" t="s">
        <v>1617</v>
      </c>
      <c r="DB3395" t="s">
        <v>140</v>
      </c>
      <c r="DC3395" t="s">
        <v>139</v>
      </c>
      <c r="DD3395" t="s">
        <v>117</v>
      </c>
      <c r="DE3395" t="s">
        <v>1622</v>
      </c>
      <c r="DF3395" t="s">
        <v>1623</v>
      </c>
      <c r="DG3395" t="s">
        <v>535</v>
      </c>
      <c r="DH3395" t="s">
        <v>1615</v>
      </c>
      <c r="DI3395" t="s">
        <v>1611</v>
      </c>
      <c r="DJ3395" t="s">
        <v>1617</v>
      </c>
    </row>
    <row r="3396" spans="1:114" ht="15" customHeight="1" x14ac:dyDescent="0.35">
      <c r="A3396" t="s">
        <v>10054</v>
      </c>
      <c r="B3396" t="s">
        <v>278</v>
      </c>
      <c r="C3396" s="1">
        <v>45895</v>
      </c>
      <c r="D3396" s="1">
        <v>45903</v>
      </c>
      <c r="E3396" t="s">
        <v>116</v>
      </c>
      <c r="F3396" s="1">
        <v>45990</v>
      </c>
      <c r="G3396" t="s">
        <v>117</v>
      </c>
      <c r="H3396" t="s">
        <v>117</v>
      </c>
      <c r="I3396" t="s">
        <v>117</v>
      </c>
      <c r="J3396" t="s">
        <v>8805</v>
      </c>
      <c r="K3396" t="s">
        <v>8805</v>
      </c>
      <c r="L3396" t="s">
        <v>8806</v>
      </c>
      <c r="N3396" t="s">
        <v>136</v>
      </c>
      <c r="O3396" t="s">
        <v>121</v>
      </c>
      <c r="P3396" s="6">
        <v>96950</v>
      </c>
      <c r="Q3396" t="s">
        <v>122</v>
      </c>
      <c r="S3396" s="8">
        <v>16703221558</v>
      </c>
      <c r="U3396" t="s">
        <v>8807</v>
      </c>
      <c r="V3396">
        <v>236116</v>
      </c>
      <c r="W3396" t="s">
        <v>124</v>
      </c>
      <c r="Y3396" t="s">
        <v>8808</v>
      </c>
      <c r="Z3396" t="s">
        <v>8809</v>
      </c>
      <c r="AB3396" t="s">
        <v>128</v>
      </c>
      <c r="AC3396" t="s">
        <v>8806</v>
      </c>
      <c r="AE3396" t="s">
        <v>120</v>
      </c>
      <c r="AF3396" t="s">
        <v>121</v>
      </c>
      <c r="AG3396" s="6">
        <v>96950</v>
      </c>
      <c r="AH3396" t="s">
        <v>122</v>
      </c>
      <c r="AJ3396" s="8">
        <v>16703221558</v>
      </c>
      <c r="AL3396" t="s">
        <v>8810</v>
      </c>
      <c r="BE3396" t="str">
        <f>"49-9071.00"</f>
        <v>49-9071.00</v>
      </c>
      <c r="BF3396" t="s">
        <v>156</v>
      </c>
      <c r="BG3396" t="s">
        <v>8811</v>
      </c>
      <c r="BH3396" t="s">
        <v>3221</v>
      </c>
      <c r="BI3396">
        <v>35</v>
      </c>
      <c r="BK3396" s="1">
        <v>45992</v>
      </c>
      <c r="BL3396" s="1">
        <v>46356</v>
      </c>
      <c r="BO3396">
        <v>35</v>
      </c>
      <c r="BP3396">
        <v>0</v>
      </c>
      <c r="BQ3396">
        <v>7</v>
      </c>
      <c r="BR3396">
        <v>7</v>
      </c>
      <c r="BS3396">
        <v>7</v>
      </c>
      <c r="BT3396">
        <v>7</v>
      </c>
      <c r="BU3396">
        <v>7</v>
      </c>
      <c r="BV3396">
        <v>0</v>
      </c>
      <c r="BW3396" t="str">
        <f>"8:00 AM"</f>
        <v>8:00 AM</v>
      </c>
      <c r="BX3396" t="str">
        <f>"4:00 PM"</f>
        <v>4:00 PM</v>
      </c>
      <c r="BY3396" t="s">
        <v>159</v>
      </c>
      <c r="BZ3396">
        <v>0</v>
      </c>
      <c r="CA3396">
        <v>12</v>
      </c>
      <c r="CB3396" t="s">
        <v>117</v>
      </c>
      <c r="CD3396" t="s">
        <v>8812</v>
      </c>
      <c r="CE3396" t="s">
        <v>8813</v>
      </c>
      <c r="CF3396" t="s">
        <v>8814</v>
      </c>
      <c r="CG3396" t="s">
        <v>136</v>
      </c>
      <c r="CH3396" t="s">
        <v>121</v>
      </c>
      <c r="CI3396" s="6">
        <v>96950</v>
      </c>
      <c r="CJ3396" s="10">
        <v>9.98</v>
      </c>
      <c r="CK3396" s="10">
        <v>9.98</v>
      </c>
      <c r="CL3396" s="10">
        <v>14.97</v>
      </c>
      <c r="CM3396" s="10">
        <v>14.97</v>
      </c>
      <c r="CN3396" t="s">
        <v>137</v>
      </c>
      <c r="CO3396" t="s">
        <v>162</v>
      </c>
      <c r="CP3396" t="s">
        <v>138</v>
      </c>
      <c r="CR3396" t="s">
        <v>117</v>
      </c>
      <c r="CS3396" t="s">
        <v>139</v>
      </c>
      <c r="CT3396" t="s">
        <v>140</v>
      </c>
      <c r="CU3396" t="s">
        <v>139</v>
      </c>
      <c r="CV3396" t="s">
        <v>140</v>
      </c>
      <c r="CW3396" t="s">
        <v>139</v>
      </c>
      <c r="CX3396" t="s">
        <v>140</v>
      </c>
      <c r="CY3396" s="2" t="s">
        <v>10055</v>
      </c>
      <c r="CZ3396" s="8">
        <v>16703221558</v>
      </c>
      <c r="DA3396" t="s">
        <v>8810</v>
      </c>
      <c r="DB3396" t="s">
        <v>164</v>
      </c>
      <c r="DC3396" t="s">
        <v>139</v>
      </c>
      <c r="DD3396" t="s">
        <v>117</v>
      </c>
      <c r="DE3396" t="s">
        <v>8808</v>
      </c>
      <c r="DF3396" t="s">
        <v>8809</v>
      </c>
      <c r="DH3396" t="s">
        <v>8807</v>
      </c>
      <c r="DI3396" t="s">
        <v>8805</v>
      </c>
      <c r="DJ3396" t="s">
        <v>8810</v>
      </c>
    </row>
    <row r="3397" spans="1:114" ht="15" customHeight="1" x14ac:dyDescent="0.35">
      <c r="A3397" t="s">
        <v>9993</v>
      </c>
      <c r="B3397" t="s">
        <v>115</v>
      </c>
      <c r="C3397" s="1">
        <v>45887</v>
      </c>
      <c r="D3397" s="1">
        <v>45904</v>
      </c>
      <c r="E3397" t="s">
        <v>116</v>
      </c>
      <c r="F3397" s="1">
        <v>45929</v>
      </c>
      <c r="G3397" t="s">
        <v>139</v>
      </c>
      <c r="H3397" t="s">
        <v>117</v>
      </c>
      <c r="I3397" t="s">
        <v>117</v>
      </c>
      <c r="J3397" t="s">
        <v>1435</v>
      </c>
      <c r="L3397" t="s">
        <v>1436</v>
      </c>
      <c r="M3397" t="s">
        <v>8740</v>
      </c>
      <c r="N3397" t="s">
        <v>136</v>
      </c>
      <c r="O3397" t="s">
        <v>121</v>
      </c>
      <c r="P3397" s="6">
        <v>96950</v>
      </c>
      <c r="Q3397" t="s">
        <v>122</v>
      </c>
      <c r="S3397" s="8">
        <v>16702350561</v>
      </c>
      <c r="T3397">
        <v>131</v>
      </c>
      <c r="U3397" t="s">
        <v>1438</v>
      </c>
      <c r="V3397">
        <v>531110</v>
      </c>
      <c r="W3397" t="s">
        <v>150</v>
      </c>
      <c r="X3397" t="s">
        <v>139</v>
      </c>
      <c r="Y3397" t="s">
        <v>1439</v>
      </c>
      <c r="Z3397" t="s">
        <v>1440</v>
      </c>
      <c r="AA3397" t="s">
        <v>827</v>
      </c>
      <c r="AB3397" t="s">
        <v>474</v>
      </c>
      <c r="AC3397" t="s">
        <v>1436</v>
      </c>
      <c r="AD3397" t="s">
        <v>8740</v>
      </c>
      <c r="AE3397" t="s">
        <v>136</v>
      </c>
      <c r="AF3397" t="s">
        <v>121</v>
      </c>
      <c r="AG3397" s="6">
        <v>96950</v>
      </c>
      <c r="AH3397" t="s">
        <v>122</v>
      </c>
      <c r="AJ3397" s="8">
        <v>16702350561</v>
      </c>
      <c r="AK3397">
        <v>131</v>
      </c>
      <c r="AL3397" t="s">
        <v>1441</v>
      </c>
      <c r="BE3397" t="str">
        <f>"49-9071.00"</f>
        <v>49-9071.00</v>
      </c>
      <c r="BF3397" t="s">
        <v>156</v>
      </c>
      <c r="BG3397" t="s">
        <v>9994</v>
      </c>
      <c r="BH3397" t="s">
        <v>1750</v>
      </c>
      <c r="BI3397">
        <v>3</v>
      </c>
      <c r="BK3397" s="1">
        <v>45931</v>
      </c>
      <c r="BL3397" s="1">
        <v>47026</v>
      </c>
      <c r="BO3397">
        <v>35</v>
      </c>
      <c r="BP3397">
        <v>0</v>
      </c>
      <c r="BQ3397">
        <v>7</v>
      </c>
      <c r="BR3397">
        <v>7</v>
      </c>
      <c r="BS3397">
        <v>7</v>
      </c>
      <c r="BT3397">
        <v>7</v>
      </c>
      <c r="BU3397">
        <v>7</v>
      </c>
      <c r="BV3397">
        <v>0</v>
      </c>
      <c r="BW3397" t="str">
        <f>"8:00 AM"</f>
        <v>8:00 AM</v>
      </c>
      <c r="BX3397" t="str">
        <f>"5:00 PM"</f>
        <v>5:00 PM</v>
      </c>
      <c r="BY3397" t="s">
        <v>159</v>
      </c>
      <c r="BZ3397">
        <v>0</v>
      </c>
      <c r="CA3397">
        <v>24</v>
      </c>
      <c r="CB3397" t="s">
        <v>117</v>
      </c>
      <c r="CD3397" t="s">
        <v>9995</v>
      </c>
      <c r="CE3397" t="s">
        <v>7176</v>
      </c>
      <c r="CF3397" t="s">
        <v>1437</v>
      </c>
      <c r="CG3397" t="s">
        <v>136</v>
      </c>
      <c r="CH3397" t="s">
        <v>121</v>
      </c>
      <c r="CI3397" s="6">
        <v>96950</v>
      </c>
      <c r="CJ3397" s="10">
        <v>9.75</v>
      </c>
      <c r="CK3397" s="10">
        <v>9.75</v>
      </c>
      <c r="CL3397" s="10">
        <v>14.63</v>
      </c>
      <c r="CM3397" s="10">
        <v>14.63</v>
      </c>
      <c r="CN3397" t="s">
        <v>137</v>
      </c>
      <c r="CO3397" t="s">
        <v>5214</v>
      </c>
      <c r="CP3397" t="s">
        <v>138</v>
      </c>
      <c r="CR3397" t="s">
        <v>139</v>
      </c>
      <c r="CS3397" t="s">
        <v>139</v>
      </c>
      <c r="CT3397" t="s">
        <v>140</v>
      </c>
      <c r="CU3397" t="s">
        <v>139</v>
      </c>
      <c r="CV3397" t="s">
        <v>140</v>
      </c>
      <c r="CW3397" t="s">
        <v>139</v>
      </c>
      <c r="CX3397" t="s">
        <v>140</v>
      </c>
      <c r="CY3397" t="s">
        <v>1447</v>
      </c>
      <c r="CZ3397" s="8">
        <v>16702350561</v>
      </c>
      <c r="DA3397" t="s">
        <v>1441</v>
      </c>
      <c r="DB3397" t="s">
        <v>292</v>
      </c>
      <c r="DC3397" t="s">
        <v>139</v>
      </c>
      <c r="DD3397" t="s">
        <v>139</v>
      </c>
    </row>
    <row r="3398" spans="1:114" ht="15" customHeight="1" x14ac:dyDescent="0.35">
      <c r="A3398" t="s">
        <v>16329</v>
      </c>
      <c r="B3398" t="s">
        <v>115</v>
      </c>
      <c r="C3398" s="1">
        <v>45888</v>
      </c>
      <c r="D3398" s="1">
        <v>45904</v>
      </c>
      <c r="E3398" t="s">
        <v>116</v>
      </c>
      <c r="F3398" s="1">
        <v>45929</v>
      </c>
      <c r="G3398" t="s">
        <v>117</v>
      </c>
      <c r="H3398" t="s">
        <v>117</v>
      </c>
      <c r="I3398" t="s">
        <v>117</v>
      </c>
      <c r="J3398" t="s">
        <v>954</v>
      </c>
      <c r="K3398" t="s">
        <v>955</v>
      </c>
      <c r="L3398" t="s">
        <v>956</v>
      </c>
      <c r="M3398" t="s">
        <v>957</v>
      </c>
      <c r="N3398" t="s">
        <v>120</v>
      </c>
      <c r="O3398" t="s">
        <v>121</v>
      </c>
      <c r="P3398" s="6">
        <v>96950</v>
      </c>
      <c r="Q3398" t="s">
        <v>122</v>
      </c>
      <c r="S3398" s="8">
        <v>16702336927</v>
      </c>
      <c r="U3398" t="s">
        <v>958</v>
      </c>
      <c r="V3398">
        <v>23622</v>
      </c>
      <c r="W3398" t="s">
        <v>150</v>
      </c>
      <c r="X3398" t="s">
        <v>139</v>
      </c>
      <c r="Y3398" t="s">
        <v>959</v>
      </c>
      <c r="Z3398" t="s">
        <v>960</v>
      </c>
      <c r="AA3398" t="s">
        <v>961</v>
      </c>
      <c r="AB3398" t="s">
        <v>128</v>
      </c>
      <c r="AC3398" t="s">
        <v>956</v>
      </c>
      <c r="AD3398" t="s">
        <v>957</v>
      </c>
      <c r="AE3398" t="s">
        <v>120</v>
      </c>
      <c r="AF3398" t="s">
        <v>121</v>
      </c>
      <c r="AG3398" s="6">
        <v>96950</v>
      </c>
      <c r="AH3398" t="s">
        <v>122</v>
      </c>
      <c r="AJ3398" s="8">
        <v>16702336927</v>
      </c>
      <c r="AL3398" t="s">
        <v>962</v>
      </c>
      <c r="BE3398" t="str">
        <f>"49-9071.00"</f>
        <v>49-9071.00</v>
      </c>
      <c r="BF3398" t="s">
        <v>156</v>
      </c>
      <c r="BG3398" t="s">
        <v>963</v>
      </c>
      <c r="BH3398" t="s">
        <v>964</v>
      </c>
      <c r="BI3398">
        <v>8</v>
      </c>
      <c r="BK3398" s="1">
        <v>45931</v>
      </c>
      <c r="BL3398" s="1">
        <v>46295</v>
      </c>
      <c r="BO3398">
        <v>35</v>
      </c>
      <c r="BP3398">
        <v>0</v>
      </c>
      <c r="BQ3398">
        <v>7</v>
      </c>
      <c r="BR3398">
        <v>7</v>
      </c>
      <c r="BS3398">
        <v>7</v>
      </c>
      <c r="BT3398">
        <v>7</v>
      </c>
      <c r="BU3398">
        <v>7</v>
      </c>
      <c r="BV3398">
        <v>0</v>
      </c>
      <c r="BW3398" t="str">
        <f>"7:30 AM"</f>
        <v>7:30 AM</v>
      </c>
      <c r="BX3398" t="str">
        <f>"3:30 PM"</f>
        <v>3:30 PM</v>
      </c>
      <c r="BY3398" t="s">
        <v>159</v>
      </c>
      <c r="BZ3398">
        <v>0</v>
      </c>
      <c r="CA3398">
        <v>24</v>
      </c>
      <c r="CB3398" t="s">
        <v>117</v>
      </c>
      <c r="CD3398" t="s">
        <v>16330</v>
      </c>
      <c r="CE3398" t="s">
        <v>956</v>
      </c>
      <c r="CG3398" t="s">
        <v>120</v>
      </c>
      <c r="CH3398" t="s">
        <v>121</v>
      </c>
      <c r="CI3398" s="6">
        <v>96950</v>
      </c>
      <c r="CJ3398" s="10">
        <v>9.98</v>
      </c>
      <c r="CK3398" s="10">
        <v>9.98</v>
      </c>
      <c r="CL3398" s="10">
        <v>14.97</v>
      </c>
      <c r="CM3398" s="10">
        <v>14.97</v>
      </c>
      <c r="CN3398" t="s">
        <v>137</v>
      </c>
      <c r="CP3398" t="s">
        <v>138</v>
      </c>
      <c r="CR3398" t="s">
        <v>117</v>
      </c>
      <c r="CS3398" t="s">
        <v>139</v>
      </c>
      <c r="CT3398" t="s">
        <v>140</v>
      </c>
      <c r="CU3398" t="s">
        <v>139</v>
      </c>
      <c r="CV3398" t="s">
        <v>140</v>
      </c>
      <c r="CW3398" t="s">
        <v>139</v>
      </c>
      <c r="CX3398" t="s">
        <v>140</v>
      </c>
      <c r="CY3398" t="s">
        <v>966</v>
      </c>
      <c r="CZ3398" s="8">
        <v>16702336927</v>
      </c>
      <c r="DA3398" t="s">
        <v>967</v>
      </c>
      <c r="DB3398" t="s">
        <v>140</v>
      </c>
      <c r="DC3398" t="s">
        <v>139</v>
      </c>
      <c r="DD3398" t="s">
        <v>139</v>
      </c>
    </row>
    <row r="3399" spans="1:114" ht="15" customHeight="1" x14ac:dyDescent="0.35">
      <c r="A3399" t="s">
        <v>13666</v>
      </c>
      <c r="B3399" t="s">
        <v>115</v>
      </c>
      <c r="C3399" s="1">
        <v>45893</v>
      </c>
      <c r="D3399" s="1">
        <v>45904</v>
      </c>
      <c r="E3399" t="s">
        <v>116</v>
      </c>
      <c r="F3399" s="1">
        <v>45900</v>
      </c>
      <c r="G3399" t="s">
        <v>117</v>
      </c>
      <c r="H3399" t="s">
        <v>117</v>
      </c>
      <c r="I3399" t="s">
        <v>117</v>
      </c>
      <c r="J3399" t="s">
        <v>5216</v>
      </c>
      <c r="L3399" t="s">
        <v>5217</v>
      </c>
      <c r="M3399" t="s">
        <v>5218</v>
      </c>
      <c r="N3399" t="s">
        <v>120</v>
      </c>
      <c r="O3399" t="s">
        <v>121</v>
      </c>
      <c r="P3399" s="6">
        <v>96950</v>
      </c>
      <c r="Q3399" t="s">
        <v>122</v>
      </c>
      <c r="R3399" t="s">
        <v>382</v>
      </c>
      <c r="S3399" s="8">
        <v>16702358948</v>
      </c>
      <c r="U3399" t="s">
        <v>5219</v>
      </c>
      <c r="V3399">
        <v>23622</v>
      </c>
      <c r="W3399" t="s">
        <v>124</v>
      </c>
      <c r="Y3399" t="s">
        <v>5220</v>
      </c>
      <c r="Z3399" t="s">
        <v>5221</v>
      </c>
      <c r="AB3399" t="s">
        <v>1842</v>
      </c>
      <c r="AC3399" t="s">
        <v>5218</v>
      </c>
      <c r="AD3399" t="s">
        <v>5222</v>
      </c>
      <c r="AE3399" t="s">
        <v>120</v>
      </c>
      <c r="AF3399" t="s">
        <v>121</v>
      </c>
      <c r="AG3399" s="6">
        <v>96950</v>
      </c>
      <c r="AH3399" t="s">
        <v>122</v>
      </c>
      <c r="AI3399" t="s">
        <v>382</v>
      </c>
      <c r="AJ3399" s="8">
        <v>16702358948</v>
      </c>
      <c r="AL3399" t="s">
        <v>5223</v>
      </c>
      <c r="BE3399" t="str">
        <f>"11-1021.00"</f>
        <v>11-1021.00</v>
      </c>
      <c r="BF3399" t="s">
        <v>586</v>
      </c>
      <c r="BG3399" t="s">
        <v>5224</v>
      </c>
      <c r="BH3399" t="s">
        <v>189</v>
      </c>
      <c r="BI3399">
        <v>1</v>
      </c>
      <c r="BK3399" s="1">
        <v>45902</v>
      </c>
      <c r="BL3399" s="1">
        <v>46266</v>
      </c>
      <c r="BO3399">
        <v>35</v>
      </c>
      <c r="BP3399">
        <v>0</v>
      </c>
      <c r="BQ3399">
        <v>7</v>
      </c>
      <c r="BR3399">
        <v>7</v>
      </c>
      <c r="BS3399">
        <v>7</v>
      </c>
      <c r="BT3399">
        <v>7</v>
      </c>
      <c r="BU3399">
        <v>7</v>
      </c>
      <c r="BV3399">
        <v>0</v>
      </c>
      <c r="BW3399" t="str">
        <f>"9:00 AM"</f>
        <v>9:00 AM</v>
      </c>
      <c r="BX3399" t="str">
        <f>"5:00 PM"</f>
        <v>5:00 PM</v>
      </c>
      <c r="BY3399" t="s">
        <v>459</v>
      </c>
      <c r="BZ3399">
        <v>0</v>
      </c>
      <c r="CA3399">
        <v>12</v>
      </c>
      <c r="CB3399" t="s">
        <v>139</v>
      </c>
      <c r="CC3399">
        <v>3</v>
      </c>
      <c r="CD3399" t="s">
        <v>393</v>
      </c>
      <c r="CE3399" t="s">
        <v>5218</v>
      </c>
      <c r="CF3399" t="s">
        <v>5222</v>
      </c>
      <c r="CG3399" t="s">
        <v>120</v>
      </c>
      <c r="CH3399" t="s">
        <v>121</v>
      </c>
      <c r="CI3399" s="6">
        <v>96950</v>
      </c>
      <c r="CJ3399" s="10">
        <v>23.34</v>
      </c>
      <c r="CK3399" s="10">
        <v>23.34</v>
      </c>
      <c r="CL3399" s="10">
        <v>0</v>
      </c>
      <c r="CM3399" s="10">
        <v>0</v>
      </c>
      <c r="CN3399" t="s">
        <v>137</v>
      </c>
      <c r="CO3399" t="s">
        <v>393</v>
      </c>
      <c r="CP3399" t="s">
        <v>138</v>
      </c>
      <c r="CR3399" t="s">
        <v>117</v>
      </c>
      <c r="CS3399" t="s">
        <v>139</v>
      </c>
      <c r="CT3399" t="s">
        <v>140</v>
      </c>
      <c r="CU3399" t="s">
        <v>140</v>
      </c>
      <c r="CV3399" t="s">
        <v>140</v>
      </c>
      <c r="CW3399" t="s">
        <v>139</v>
      </c>
      <c r="CX3399" t="s">
        <v>140</v>
      </c>
      <c r="CY3399" t="s">
        <v>394</v>
      </c>
      <c r="CZ3399" s="8">
        <v>16702358948</v>
      </c>
      <c r="DA3399" t="s">
        <v>5223</v>
      </c>
      <c r="DB3399" t="s">
        <v>292</v>
      </c>
      <c r="DC3399" t="s">
        <v>139</v>
      </c>
      <c r="DD3399" t="s">
        <v>117</v>
      </c>
    </row>
    <row r="3400" spans="1:114" ht="15" customHeight="1" x14ac:dyDescent="0.35">
      <c r="A3400" t="s">
        <v>13558</v>
      </c>
      <c r="B3400" t="s">
        <v>115</v>
      </c>
      <c r="C3400" s="1">
        <v>45860</v>
      </c>
      <c r="D3400" s="1">
        <v>45907</v>
      </c>
      <c r="E3400" t="s">
        <v>116</v>
      </c>
      <c r="F3400" s="1">
        <v>45929</v>
      </c>
      <c r="G3400" t="s">
        <v>139</v>
      </c>
      <c r="H3400" t="s">
        <v>117</v>
      </c>
      <c r="I3400" t="s">
        <v>117</v>
      </c>
      <c r="J3400" t="s">
        <v>3544</v>
      </c>
      <c r="L3400" t="s">
        <v>3545</v>
      </c>
      <c r="M3400" t="s">
        <v>3546</v>
      </c>
      <c r="N3400" t="s">
        <v>120</v>
      </c>
      <c r="O3400" t="s">
        <v>121</v>
      </c>
      <c r="P3400" s="6">
        <v>96950</v>
      </c>
      <c r="Q3400" t="s">
        <v>122</v>
      </c>
      <c r="S3400" s="8">
        <v>16702347243</v>
      </c>
      <c r="U3400" t="s">
        <v>3547</v>
      </c>
      <c r="V3400">
        <v>424410</v>
      </c>
      <c r="W3400" t="s">
        <v>124</v>
      </c>
      <c r="Y3400" t="s">
        <v>3548</v>
      </c>
      <c r="Z3400" t="s">
        <v>3549</v>
      </c>
      <c r="AB3400" t="s">
        <v>154</v>
      </c>
      <c r="AC3400" t="s">
        <v>3545</v>
      </c>
      <c r="AD3400" t="s">
        <v>3546</v>
      </c>
      <c r="AE3400" t="s">
        <v>120</v>
      </c>
      <c r="AF3400" t="s">
        <v>121</v>
      </c>
      <c r="AG3400" s="6">
        <v>96950</v>
      </c>
      <c r="AH3400" t="s">
        <v>122</v>
      </c>
      <c r="AJ3400" s="8">
        <v>16702347243</v>
      </c>
      <c r="AL3400" t="s">
        <v>3550</v>
      </c>
      <c r="BE3400" t="str">
        <f>"53-7065.00"</f>
        <v>53-7065.00</v>
      </c>
      <c r="BF3400" t="s">
        <v>255</v>
      </c>
      <c r="BG3400" t="s">
        <v>13559</v>
      </c>
      <c r="BH3400" t="s">
        <v>11795</v>
      </c>
      <c r="BI3400">
        <v>1</v>
      </c>
      <c r="BK3400" s="1">
        <v>45931</v>
      </c>
      <c r="BL3400" s="1">
        <v>47026</v>
      </c>
      <c r="BO3400">
        <v>36</v>
      </c>
      <c r="BP3400">
        <v>0</v>
      </c>
      <c r="BQ3400">
        <v>6</v>
      </c>
      <c r="BR3400">
        <v>6</v>
      </c>
      <c r="BS3400">
        <v>6</v>
      </c>
      <c r="BT3400">
        <v>6</v>
      </c>
      <c r="BU3400">
        <v>6</v>
      </c>
      <c r="BV3400">
        <v>6</v>
      </c>
      <c r="BW3400" t="str">
        <f>"9:00 AM"</f>
        <v>9:00 AM</v>
      </c>
      <c r="BX3400" t="str">
        <f>"3:00 PM"</f>
        <v>3:00 PM</v>
      </c>
      <c r="BY3400" t="s">
        <v>159</v>
      </c>
      <c r="BZ3400">
        <v>0</v>
      </c>
      <c r="CA3400">
        <v>12</v>
      </c>
      <c r="CB3400" t="s">
        <v>117</v>
      </c>
      <c r="CD3400" t="s">
        <v>13560</v>
      </c>
      <c r="CE3400" t="s">
        <v>3545</v>
      </c>
      <c r="CF3400" t="s">
        <v>3546</v>
      </c>
      <c r="CG3400" t="s">
        <v>120</v>
      </c>
      <c r="CH3400" t="s">
        <v>121</v>
      </c>
      <c r="CI3400" s="6">
        <v>96950</v>
      </c>
      <c r="CJ3400" s="10">
        <v>9.64</v>
      </c>
      <c r="CK3400" s="10">
        <v>9.8000000000000007</v>
      </c>
      <c r="CL3400" s="10">
        <v>14.46</v>
      </c>
      <c r="CM3400" s="10">
        <v>14.7</v>
      </c>
      <c r="CN3400" t="s">
        <v>137</v>
      </c>
      <c r="CO3400" t="s">
        <v>140</v>
      </c>
      <c r="CP3400" t="s">
        <v>138</v>
      </c>
      <c r="CR3400" t="s">
        <v>117</v>
      </c>
      <c r="CS3400" t="s">
        <v>139</v>
      </c>
      <c r="CT3400" t="s">
        <v>140</v>
      </c>
      <c r="CU3400" t="s">
        <v>139</v>
      </c>
      <c r="CV3400" t="s">
        <v>140</v>
      </c>
      <c r="CW3400" t="s">
        <v>139</v>
      </c>
      <c r="CX3400" t="s">
        <v>140</v>
      </c>
      <c r="CY3400" t="s">
        <v>13561</v>
      </c>
      <c r="CZ3400" s="8">
        <v>16702347243</v>
      </c>
      <c r="DA3400" t="s">
        <v>3550</v>
      </c>
      <c r="DB3400" t="s">
        <v>140</v>
      </c>
      <c r="DC3400" t="s">
        <v>139</v>
      </c>
      <c r="DD3400" t="s">
        <v>117</v>
      </c>
    </row>
    <row r="3401" spans="1:114" ht="15" customHeight="1" x14ac:dyDescent="0.35">
      <c r="A3401" t="s">
        <v>7916</v>
      </c>
      <c r="B3401" t="s">
        <v>166</v>
      </c>
      <c r="C3401" s="1">
        <v>45824</v>
      </c>
      <c r="D3401" s="1">
        <v>45908</v>
      </c>
      <c r="E3401" t="s">
        <v>116</v>
      </c>
      <c r="F3401" s="1">
        <v>45929</v>
      </c>
      <c r="G3401" t="s">
        <v>117</v>
      </c>
      <c r="H3401" t="s">
        <v>117</v>
      </c>
      <c r="I3401" t="s">
        <v>117</v>
      </c>
      <c r="J3401" t="s">
        <v>7917</v>
      </c>
      <c r="K3401" t="s">
        <v>7918</v>
      </c>
      <c r="L3401" t="s">
        <v>7919</v>
      </c>
      <c r="N3401" t="s">
        <v>120</v>
      </c>
      <c r="O3401" t="s">
        <v>121</v>
      </c>
      <c r="P3401" s="6">
        <v>96950</v>
      </c>
      <c r="Q3401" t="s">
        <v>122</v>
      </c>
      <c r="S3401" s="8">
        <v>16702333777</v>
      </c>
      <c r="U3401" t="s">
        <v>7920</v>
      </c>
      <c r="V3401">
        <v>449210</v>
      </c>
      <c r="W3401" t="s">
        <v>124</v>
      </c>
      <c r="Y3401" t="s">
        <v>7921</v>
      </c>
      <c r="Z3401" t="s">
        <v>7922</v>
      </c>
      <c r="AA3401" t="s">
        <v>7923</v>
      </c>
      <c r="AB3401" t="s">
        <v>128</v>
      </c>
      <c r="AC3401" t="s">
        <v>7919</v>
      </c>
      <c r="AE3401" t="s">
        <v>120</v>
      </c>
      <c r="AF3401" t="s">
        <v>121</v>
      </c>
      <c r="AG3401" s="6">
        <v>96950</v>
      </c>
      <c r="AH3401" t="s">
        <v>122</v>
      </c>
      <c r="AJ3401" s="8">
        <v>16702333777</v>
      </c>
      <c r="AL3401" t="s">
        <v>7924</v>
      </c>
      <c r="BE3401" t="str">
        <f>"53-7065.00"</f>
        <v>53-7065.00</v>
      </c>
      <c r="BF3401" t="s">
        <v>255</v>
      </c>
      <c r="BG3401" t="s">
        <v>7925</v>
      </c>
      <c r="BH3401" t="s">
        <v>7926</v>
      </c>
      <c r="BI3401">
        <v>2</v>
      </c>
      <c r="BK3401" s="1">
        <v>45931</v>
      </c>
      <c r="BL3401" s="1">
        <v>46295</v>
      </c>
      <c r="BO3401">
        <v>35</v>
      </c>
      <c r="BP3401">
        <v>0</v>
      </c>
      <c r="BQ3401">
        <v>6</v>
      </c>
      <c r="BR3401">
        <v>6</v>
      </c>
      <c r="BS3401">
        <v>6</v>
      </c>
      <c r="BT3401">
        <v>6</v>
      </c>
      <c r="BU3401">
        <v>6</v>
      </c>
      <c r="BV3401">
        <v>5</v>
      </c>
      <c r="BW3401" t="str">
        <f>"11:00 AM"</f>
        <v>11:00 AM</v>
      </c>
      <c r="BX3401" t="str">
        <f>"6:00 PM"</f>
        <v>6:00 PM</v>
      </c>
      <c r="BY3401" t="s">
        <v>159</v>
      </c>
      <c r="BZ3401">
        <v>0</v>
      </c>
      <c r="CA3401">
        <v>12</v>
      </c>
      <c r="CB3401" t="s">
        <v>117</v>
      </c>
      <c r="CD3401" s="2" t="s">
        <v>7927</v>
      </c>
      <c r="CE3401" t="s">
        <v>7919</v>
      </c>
      <c r="CG3401" t="s">
        <v>120</v>
      </c>
      <c r="CH3401" t="s">
        <v>121</v>
      </c>
      <c r="CI3401" s="6">
        <v>96950</v>
      </c>
      <c r="CJ3401" s="10">
        <v>8.86</v>
      </c>
      <c r="CK3401" s="10">
        <v>8.86</v>
      </c>
      <c r="CN3401" t="s">
        <v>137</v>
      </c>
      <c r="CP3401" t="s">
        <v>138</v>
      </c>
      <c r="CR3401" t="s">
        <v>117</v>
      </c>
      <c r="CS3401" t="s">
        <v>139</v>
      </c>
      <c r="CT3401" t="s">
        <v>140</v>
      </c>
      <c r="CU3401" t="s">
        <v>140</v>
      </c>
      <c r="CV3401" t="s">
        <v>140</v>
      </c>
      <c r="CW3401" t="s">
        <v>139</v>
      </c>
      <c r="CX3401" t="s">
        <v>140</v>
      </c>
      <c r="CY3401" t="s">
        <v>7928</v>
      </c>
      <c r="CZ3401" s="8">
        <v>16702333777</v>
      </c>
      <c r="DA3401" t="s">
        <v>7924</v>
      </c>
      <c r="DB3401" t="s">
        <v>140</v>
      </c>
      <c r="DC3401" t="s">
        <v>139</v>
      </c>
      <c r="DD3401" t="s">
        <v>117</v>
      </c>
    </row>
    <row r="3402" spans="1:114" ht="15" customHeight="1" x14ac:dyDescent="0.35">
      <c r="A3402" t="s">
        <v>13700</v>
      </c>
      <c r="B3402" t="s">
        <v>294</v>
      </c>
      <c r="C3402" s="1">
        <v>45831</v>
      </c>
      <c r="D3402" s="1">
        <v>45908</v>
      </c>
      <c r="E3402" t="s">
        <v>116</v>
      </c>
      <c r="F3402" s="1">
        <v>45929</v>
      </c>
      <c r="G3402" t="s">
        <v>117</v>
      </c>
      <c r="H3402" t="s">
        <v>117</v>
      </c>
      <c r="I3402" t="s">
        <v>117</v>
      </c>
      <c r="J3402" t="s">
        <v>5193</v>
      </c>
      <c r="L3402" t="s">
        <v>11153</v>
      </c>
      <c r="N3402" t="s">
        <v>120</v>
      </c>
      <c r="O3402" t="s">
        <v>121</v>
      </c>
      <c r="P3402" s="6">
        <v>96950</v>
      </c>
      <c r="Q3402" t="s">
        <v>122</v>
      </c>
      <c r="S3402" s="8">
        <v>16705881110</v>
      </c>
      <c r="U3402" t="s">
        <v>5195</v>
      </c>
      <c r="V3402">
        <v>56132</v>
      </c>
      <c r="W3402" t="s">
        <v>124</v>
      </c>
      <c r="Y3402" t="s">
        <v>5196</v>
      </c>
      <c r="Z3402" t="s">
        <v>5197</v>
      </c>
      <c r="AA3402" t="s">
        <v>11154</v>
      </c>
      <c r="AB3402" t="s">
        <v>128</v>
      </c>
      <c r="AC3402" t="s">
        <v>11153</v>
      </c>
      <c r="AE3402" t="s">
        <v>120</v>
      </c>
      <c r="AF3402" t="s">
        <v>121</v>
      </c>
      <c r="AG3402" s="6">
        <v>96950</v>
      </c>
      <c r="AH3402" t="s">
        <v>122</v>
      </c>
      <c r="AJ3402" s="8">
        <v>16705881110</v>
      </c>
      <c r="AL3402" t="s">
        <v>5198</v>
      </c>
      <c r="BE3402" t="str">
        <f>"37-2012.00"</f>
        <v>37-2012.00</v>
      </c>
      <c r="BF3402" t="s">
        <v>130</v>
      </c>
      <c r="BG3402" t="s">
        <v>11155</v>
      </c>
      <c r="BH3402" t="s">
        <v>8901</v>
      </c>
      <c r="BI3402">
        <v>15</v>
      </c>
      <c r="BJ3402">
        <v>14</v>
      </c>
      <c r="BK3402" s="1">
        <v>45931</v>
      </c>
      <c r="BL3402" s="1">
        <v>46295</v>
      </c>
      <c r="BM3402" s="1">
        <v>45931</v>
      </c>
      <c r="BN3402" s="1">
        <v>46295</v>
      </c>
      <c r="BO3402">
        <v>35</v>
      </c>
      <c r="BP3402">
        <v>0</v>
      </c>
      <c r="BQ3402">
        <v>7</v>
      </c>
      <c r="BR3402">
        <v>7</v>
      </c>
      <c r="BS3402">
        <v>7</v>
      </c>
      <c r="BT3402">
        <v>7</v>
      </c>
      <c r="BU3402">
        <v>7</v>
      </c>
      <c r="BV3402">
        <v>0</v>
      </c>
      <c r="BW3402" t="str">
        <f>"8:00 AM"</f>
        <v>8:00 AM</v>
      </c>
      <c r="BX3402" t="str">
        <f>"5:00 PM"</f>
        <v>5:00 PM</v>
      </c>
      <c r="BY3402" t="s">
        <v>133</v>
      </c>
      <c r="BZ3402">
        <v>0</v>
      </c>
      <c r="CA3402">
        <v>3</v>
      </c>
      <c r="CB3402" t="s">
        <v>117</v>
      </c>
      <c r="CD3402" s="2" t="s">
        <v>13701</v>
      </c>
      <c r="CE3402" t="s">
        <v>1899</v>
      </c>
      <c r="CG3402" t="s">
        <v>120</v>
      </c>
      <c r="CH3402" t="s">
        <v>121</v>
      </c>
      <c r="CI3402" s="6">
        <v>96950</v>
      </c>
      <c r="CJ3402" s="10">
        <v>7.77</v>
      </c>
      <c r="CK3402" s="10">
        <v>7.77</v>
      </c>
      <c r="CL3402" s="10">
        <v>11.66</v>
      </c>
      <c r="CM3402" s="10">
        <v>11.66</v>
      </c>
      <c r="CN3402" t="s">
        <v>137</v>
      </c>
      <c r="CP3402" t="s">
        <v>138</v>
      </c>
      <c r="CR3402" t="s">
        <v>139</v>
      </c>
      <c r="CS3402" t="s">
        <v>139</v>
      </c>
      <c r="CT3402" t="s">
        <v>140</v>
      </c>
      <c r="CU3402" t="s">
        <v>139</v>
      </c>
      <c r="CV3402" t="s">
        <v>140</v>
      </c>
      <c r="CW3402" t="s">
        <v>139</v>
      </c>
      <c r="CX3402" t="s">
        <v>140</v>
      </c>
      <c r="CY3402" t="s">
        <v>7873</v>
      </c>
      <c r="CZ3402" s="8">
        <v>16705881110</v>
      </c>
      <c r="DA3402" t="s">
        <v>5198</v>
      </c>
      <c r="DB3402" t="s">
        <v>164</v>
      </c>
      <c r="DC3402" t="s">
        <v>139</v>
      </c>
      <c r="DD3402" t="s">
        <v>117</v>
      </c>
    </row>
    <row r="3403" spans="1:114" ht="15" customHeight="1" x14ac:dyDescent="0.35">
      <c r="A3403" t="s">
        <v>16259</v>
      </c>
      <c r="B3403" t="s">
        <v>115</v>
      </c>
      <c r="C3403" s="1">
        <v>45832</v>
      </c>
      <c r="D3403" s="1">
        <v>45908</v>
      </c>
      <c r="E3403" t="s">
        <v>116</v>
      </c>
      <c r="F3403" s="1">
        <v>45929</v>
      </c>
      <c r="G3403" t="s">
        <v>117</v>
      </c>
      <c r="H3403" t="s">
        <v>117</v>
      </c>
      <c r="I3403" t="s">
        <v>117</v>
      </c>
      <c r="J3403" t="s">
        <v>8232</v>
      </c>
      <c r="K3403" t="s">
        <v>140</v>
      </c>
      <c r="L3403" t="s">
        <v>4621</v>
      </c>
      <c r="M3403" t="s">
        <v>982</v>
      </c>
      <c r="N3403" t="s">
        <v>120</v>
      </c>
      <c r="O3403" t="s">
        <v>121</v>
      </c>
      <c r="P3403" s="6">
        <v>96950</v>
      </c>
      <c r="Q3403" t="s">
        <v>122</v>
      </c>
      <c r="S3403" s="8">
        <v>16702332666</v>
      </c>
      <c r="U3403" t="s">
        <v>8234</v>
      </c>
      <c r="V3403">
        <v>561330</v>
      </c>
      <c r="W3403" t="s">
        <v>150</v>
      </c>
      <c r="X3403" t="s">
        <v>139</v>
      </c>
      <c r="Y3403" t="s">
        <v>1174</v>
      </c>
      <c r="Z3403" t="s">
        <v>1175</v>
      </c>
      <c r="AA3403" t="s">
        <v>1176</v>
      </c>
      <c r="AB3403" t="s">
        <v>189</v>
      </c>
      <c r="AC3403" t="s">
        <v>4621</v>
      </c>
      <c r="AD3403" t="s">
        <v>982</v>
      </c>
      <c r="AE3403" t="s">
        <v>120</v>
      </c>
      <c r="AF3403" t="s">
        <v>121</v>
      </c>
      <c r="AG3403" s="6">
        <v>96950</v>
      </c>
      <c r="AH3403" t="s">
        <v>122</v>
      </c>
      <c r="AJ3403" s="8">
        <v>16702332666</v>
      </c>
      <c r="AL3403" t="s">
        <v>8235</v>
      </c>
      <c r="BE3403" t="str">
        <f>"37-2011.00"</f>
        <v>37-2011.00</v>
      </c>
      <c r="BF3403" t="s">
        <v>701</v>
      </c>
      <c r="BG3403" t="s">
        <v>16260</v>
      </c>
      <c r="BH3403" t="s">
        <v>5093</v>
      </c>
      <c r="BI3403">
        <v>1</v>
      </c>
      <c r="BK3403" s="1">
        <v>45931</v>
      </c>
      <c r="BL3403" s="1">
        <v>46295</v>
      </c>
      <c r="BO3403">
        <v>35</v>
      </c>
      <c r="BP3403">
        <v>0</v>
      </c>
      <c r="BQ3403">
        <v>6</v>
      </c>
      <c r="BR3403">
        <v>6</v>
      </c>
      <c r="BS3403">
        <v>6</v>
      </c>
      <c r="BT3403">
        <v>6</v>
      </c>
      <c r="BU3403">
        <v>6</v>
      </c>
      <c r="BV3403">
        <v>5</v>
      </c>
      <c r="BW3403" t="str">
        <f>"6:00 AM"</f>
        <v>6:00 AM</v>
      </c>
      <c r="BX3403" t="str">
        <f>"12:00 PM"</f>
        <v>12:00 PM</v>
      </c>
      <c r="BY3403" t="s">
        <v>133</v>
      </c>
      <c r="BZ3403">
        <v>0</v>
      </c>
      <c r="CA3403">
        <v>12</v>
      </c>
      <c r="CB3403" t="s">
        <v>117</v>
      </c>
      <c r="CD3403" s="2" t="s">
        <v>16261</v>
      </c>
      <c r="CE3403" t="s">
        <v>4621</v>
      </c>
      <c r="CF3403" t="s">
        <v>982</v>
      </c>
      <c r="CG3403" t="s">
        <v>120</v>
      </c>
      <c r="CH3403" t="s">
        <v>121</v>
      </c>
      <c r="CI3403" s="6">
        <v>96950</v>
      </c>
      <c r="CJ3403" s="10">
        <v>8.2899999999999991</v>
      </c>
      <c r="CK3403" s="10">
        <v>8.2899999999999991</v>
      </c>
      <c r="CL3403" s="10">
        <v>12.44</v>
      </c>
      <c r="CM3403" s="10">
        <v>12.44</v>
      </c>
      <c r="CN3403" t="s">
        <v>137</v>
      </c>
      <c r="CO3403" t="s">
        <v>194</v>
      </c>
      <c r="CP3403" t="s">
        <v>138</v>
      </c>
      <c r="CR3403" t="s">
        <v>117</v>
      </c>
      <c r="CS3403" t="s">
        <v>139</v>
      </c>
      <c r="CT3403" t="s">
        <v>140</v>
      </c>
      <c r="CU3403" t="s">
        <v>139</v>
      </c>
      <c r="CV3403" t="s">
        <v>140</v>
      </c>
      <c r="CW3403" t="s">
        <v>139</v>
      </c>
      <c r="CX3403" t="s">
        <v>140</v>
      </c>
      <c r="CY3403" t="s">
        <v>140</v>
      </c>
      <c r="CZ3403" s="8">
        <v>16702332666</v>
      </c>
      <c r="DA3403" t="s">
        <v>8235</v>
      </c>
      <c r="DB3403" t="s">
        <v>140</v>
      </c>
      <c r="DC3403" t="s">
        <v>139</v>
      </c>
      <c r="DD3403" t="s">
        <v>139</v>
      </c>
    </row>
    <row r="3404" spans="1:114" ht="15" customHeight="1" x14ac:dyDescent="0.35">
      <c r="A3404" t="s">
        <v>15178</v>
      </c>
      <c r="B3404" t="s">
        <v>144</v>
      </c>
      <c r="C3404" s="1">
        <v>45832</v>
      </c>
      <c r="D3404" s="1">
        <v>45908</v>
      </c>
      <c r="E3404" t="s">
        <v>116</v>
      </c>
      <c r="F3404" s="1">
        <v>45974</v>
      </c>
      <c r="G3404" t="s">
        <v>117</v>
      </c>
      <c r="H3404" t="s">
        <v>117</v>
      </c>
      <c r="I3404" t="s">
        <v>117</v>
      </c>
      <c r="J3404" t="s">
        <v>1386</v>
      </c>
      <c r="L3404" t="s">
        <v>2351</v>
      </c>
      <c r="M3404" t="s">
        <v>1387</v>
      </c>
      <c r="N3404" t="s">
        <v>136</v>
      </c>
      <c r="O3404" t="s">
        <v>121</v>
      </c>
      <c r="P3404" s="6">
        <v>96950</v>
      </c>
      <c r="Q3404" t="s">
        <v>122</v>
      </c>
      <c r="S3404" s="8">
        <v>16702343423</v>
      </c>
      <c r="U3404" t="s">
        <v>1388</v>
      </c>
      <c r="V3404">
        <v>332321</v>
      </c>
      <c r="W3404" t="s">
        <v>124</v>
      </c>
      <c r="Y3404" t="s">
        <v>1389</v>
      </c>
      <c r="Z3404" t="s">
        <v>1390</v>
      </c>
      <c r="AB3404" t="s">
        <v>1391</v>
      </c>
      <c r="AC3404" t="s">
        <v>1387</v>
      </c>
      <c r="AE3404" t="s">
        <v>136</v>
      </c>
      <c r="AF3404" t="s">
        <v>121</v>
      </c>
      <c r="AG3404" s="6">
        <v>96950</v>
      </c>
      <c r="AH3404" t="s">
        <v>122</v>
      </c>
      <c r="AJ3404" s="8">
        <v>16702343423</v>
      </c>
      <c r="AL3404" t="s">
        <v>1398</v>
      </c>
      <c r="BE3404" t="str">
        <f>"41-4012.00"</f>
        <v>41-4012.00</v>
      </c>
      <c r="BF3404" t="s">
        <v>580</v>
      </c>
      <c r="BG3404" t="s">
        <v>2352</v>
      </c>
      <c r="BH3404" t="s">
        <v>2353</v>
      </c>
      <c r="BI3404">
        <v>2</v>
      </c>
      <c r="BJ3404">
        <v>2</v>
      </c>
      <c r="BK3404" s="1">
        <v>45976</v>
      </c>
      <c r="BL3404" s="1">
        <v>46340</v>
      </c>
      <c r="BM3404" s="1">
        <v>45976</v>
      </c>
      <c r="BN3404" s="1">
        <v>46340</v>
      </c>
      <c r="BO3404">
        <v>40</v>
      </c>
      <c r="BP3404">
        <v>0</v>
      </c>
      <c r="BQ3404">
        <v>8</v>
      </c>
      <c r="BR3404">
        <v>8</v>
      </c>
      <c r="BS3404">
        <v>8</v>
      </c>
      <c r="BT3404">
        <v>8</v>
      </c>
      <c r="BU3404">
        <v>8</v>
      </c>
      <c r="BV3404">
        <v>0</v>
      </c>
      <c r="BW3404" t="str">
        <f>"8:00 AM"</f>
        <v>8:00 AM</v>
      </c>
      <c r="BX3404" t="str">
        <f>"5:00 PM"</f>
        <v>5:00 PM</v>
      </c>
      <c r="BY3404" t="s">
        <v>159</v>
      </c>
      <c r="BZ3404">
        <v>0</v>
      </c>
      <c r="CA3404">
        <v>12</v>
      </c>
      <c r="CB3404" t="s">
        <v>117</v>
      </c>
      <c r="CD3404" t="s">
        <v>15179</v>
      </c>
      <c r="CE3404" t="s">
        <v>1387</v>
      </c>
      <c r="CF3404" t="s">
        <v>15180</v>
      </c>
      <c r="CG3404" t="s">
        <v>136</v>
      </c>
      <c r="CH3404" t="s">
        <v>121</v>
      </c>
      <c r="CI3404" s="6">
        <v>96950</v>
      </c>
      <c r="CJ3404" s="10">
        <v>8.94</v>
      </c>
      <c r="CK3404" s="10">
        <v>9.2899999999999991</v>
      </c>
      <c r="CL3404" s="10">
        <v>13.41</v>
      </c>
      <c r="CM3404" s="10">
        <v>13.94</v>
      </c>
      <c r="CN3404" t="s">
        <v>137</v>
      </c>
      <c r="CP3404" t="s">
        <v>138</v>
      </c>
      <c r="CR3404" t="s">
        <v>117</v>
      </c>
      <c r="CS3404" t="s">
        <v>139</v>
      </c>
      <c r="CT3404" t="s">
        <v>140</v>
      </c>
      <c r="CU3404" t="s">
        <v>139</v>
      </c>
      <c r="CV3404" t="s">
        <v>140</v>
      </c>
      <c r="CW3404" t="s">
        <v>139</v>
      </c>
      <c r="CX3404" t="s">
        <v>140</v>
      </c>
      <c r="CY3404" t="s">
        <v>15181</v>
      </c>
      <c r="CZ3404" s="8">
        <v>16702343423</v>
      </c>
      <c r="DA3404" t="s">
        <v>1398</v>
      </c>
      <c r="DB3404" t="s">
        <v>140</v>
      </c>
      <c r="DC3404" t="s">
        <v>139</v>
      </c>
      <c r="DD3404" t="s">
        <v>117</v>
      </c>
    </row>
    <row r="3405" spans="1:114" ht="15" customHeight="1" x14ac:dyDescent="0.35">
      <c r="A3405" t="s">
        <v>7907</v>
      </c>
      <c r="B3405" t="s">
        <v>166</v>
      </c>
      <c r="C3405" s="1">
        <v>45833</v>
      </c>
      <c r="D3405" s="1">
        <v>45908</v>
      </c>
      <c r="E3405" t="s">
        <v>211</v>
      </c>
      <c r="G3405" t="s">
        <v>117</v>
      </c>
      <c r="H3405" t="s">
        <v>117</v>
      </c>
      <c r="I3405" t="s">
        <v>117</v>
      </c>
      <c r="J3405" t="s">
        <v>676</v>
      </c>
      <c r="K3405" t="s">
        <v>677</v>
      </c>
      <c r="L3405" t="s">
        <v>678</v>
      </c>
      <c r="M3405" t="s">
        <v>679</v>
      </c>
      <c r="N3405" t="s">
        <v>136</v>
      </c>
      <c r="O3405" t="s">
        <v>121</v>
      </c>
      <c r="P3405" s="6">
        <v>96950</v>
      </c>
      <c r="Q3405" t="s">
        <v>122</v>
      </c>
      <c r="S3405" s="8">
        <v>16702858958</v>
      </c>
      <c r="U3405" t="s">
        <v>432</v>
      </c>
      <c r="V3405">
        <v>561320</v>
      </c>
      <c r="W3405" t="s">
        <v>150</v>
      </c>
      <c r="X3405" t="s">
        <v>139</v>
      </c>
      <c r="Y3405" t="s">
        <v>680</v>
      </c>
      <c r="Z3405" t="s">
        <v>681</v>
      </c>
      <c r="AA3405" t="s">
        <v>682</v>
      </c>
      <c r="AB3405" t="s">
        <v>683</v>
      </c>
      <c r="AC3405" t="s">
        <v>678</v>
      </c>
      <c r="AE3405" t="s">
        <v>136</v>
      </c>
      <c r="AF3405" t="s">
        <v>121</v>
      </c>
      <c r="AG3405" s="6">
        <v>96950</v>
      </c>
      <c r="AH3405" t="s">
        <v>122</v>
      </c>
      <c r="AJ3405" s="8">
        <v>16702858958</v>
      </c>
      <c r="AL3405" t="s">
        <v>437</v>
      </c>
      <c r="BE3405" t="str">
        <f>"39-9011.00"</f>
        <v>39-9011.00</v>
      </c>
      <c r="BF3405" t="s">
        <v>614</v>
      </c>
      <c r="BG3405" t="s">
        <v>684</v>
      </c>
      <c r="BH3405" t="s">
        <v>685</v>
      </c>
      <c r="BI3405">
        <v>8</v>
      </c>
      <c r="BK3405" s="1">
        <v>45931</v>
      </c>
      <c r="BL3405" s="1">
        <v>46295</v>
      </c>
      <c r="BO3405">
        <v>35</v>
      </c>
      <c r="BP3405">
        <v>0</v>
      </c>
      <c r="BQ3405">
        <v>7</v>
      </c>
      <c r="BR3405">
        <v>7</v>
      </c>
      <c r="BS3405">
        <v>7</v>
      </c>
      <c r="BT3405">
        <v>7</v>
      </c>
      <c r="BU3405">
        <v>7</v>
      </c>
      <c r="BV3405">
        <v>0</v>
      </c>
      <c r="BW3405" t="str">
        <f>"8:00 AM"</f>
        <v>8:00 AM</v>
      </c>
      <c r="BX3405" t="str">
        <f>"4:00 PM"</f>
        <v>4:00 PM</v>
      </c>
      <c r="BY3405" t="s">
        <v>159</v>
      </c>
      <c r="BZ3405">
        <v>0</v>
      </c>
      <c r="CA3405">
        <v>12</v>
      </c>
      <c r="CB3405" t="s">
        <v>117</v>
      </c>
      <c r="CD3405" t="s">
        <v>7908</v>
      </c>
      <c r="CE3405" t="s">
        <v>7909</v>
      </c>
      <c r="CF3405" t="s">
        <v>7910</v>
      </c>
      <c r="CG3405" t="s">
        <v>136</v>
      </c>
      <c r="CH3405" t="s">
        <v>121</v>
      </c>
      <c r="CI3405" s="6">
        <v>96950</v>
      </c>
      <c r="CJ3405" s="10">
        <v>7.81</v>
      </c>
      <c r="CK3405" s="10">
        <v>7.81</v>
      </c>
      <c r="CL3405" s="10">
        <v>11.72</v>
      </c>
      <c r="CM3405" s="10">
        <v>11.72</v>
      </c>
      <c r="CN3405" t="s">
        <v>137</v>
      </c>
      <c r="CO3405" t="s">
        <v>164</v>
      </c>
      <c r="CP3405" t="s">
        <v>138</v>
      </c>
      <c r="CR3405" t="s">
        <v>139</v>
      </c>
      <c r="CS3405" t="s">
        <v>139</v>
      </c>
      <c r="CT3405" t="s">
        <v>139</v>
      </c>
      <c r="CU3405" t="s">
        <v>139</v>
      </c>
      <c r="CV3405" t="s">
        <v>140</v>
      </c>
      <c r="CW3405" t="s">
        <v>139</v>
      </c>
      <c r="CX3405" t="s">
        <v>139</v>
      </c>
      <c r="CY3405" t="s">
        <v>442</v>
      </c>
      <c r="CZ3405" s="8">
        <v>16702858958</v>
      </c>
      <c r="DA3405" t="s">
        <v>437</v>
      </c>
      <c r="DB3405" t="s">
        <v>164</v>
      </c>
      <c r="DC3405" t="s">
        <v>139</v>
      </c>
      <c r="DD3405" t="s">
        <v>139</v>
      </c>
      <c r="DE3405" t="s">
        <v>433</v>
      </c>
      <c r="DF3405" t="s">
        <v>434</v>
      </c>
      <c r="DG3405" t="s">
        <v>443</v>
      </c>
      <c r="DH3405" t="s">
        <v>432</v>
      </c>
      <c r="DI3405" t="s">
        <v>444</v>
      </c>
      <c r="DJ3405" t="s">
        <v>437</v>
      </c>
    </row>
    <row r="3406" spans="1:114" ht="15" customHeight="1" x14ac:dyDescent="0.35">
      <c r="A3406" t="s">
        <v>12022</v>
      </c>
      <c r="B3406" t="s">
        <v>166</v>
      </c>
      <c r="C3406" s="1">
        <v>45833</v>
      </c>
      <c r="D3406" s="1">
        <v>45908</v>
      </c>
      <c r="E3406" t="s">
        <v>116</v>
      </c>
      <c r="F3406" s="1">
        <v>45929</v>
      </c>
      <c r="G3406" t="s">
        <v>139</v>
      </c>
      <c r="H3406" t="s">
        <v>117</v>
      </c>
      <c r="I3406" t="s">
        <v>117</v>
      </c>
      <c r="J3406" t="s">
        <v>4528</v>
      </c>
      <c r="K3406" t="s">
        <v>4529</v>
      </c>
      <c r="L3406" t="s">
        <v>4530</v>
      </c>
      <c r="M3406" t="s">
        <v>4531</v>
      </c>
      <c r="N3406" t="s">
        <v>136</v>
      </c>
      <c r="O3406" t="s">
        <v>121</v>
      </c>
      <c r="P3406" s="6">
        <v>96950</v>
      </c>
      <c r="Q3406" t="s">
        <v>122</v>
      </c>
      <c r="S3406" s="8">
        <v>16702342008</v>
      </c>
      <c r="U3406" t="s">
        <v>4532</v>
      </c>
      <c r="V3406">
        <v>488510</v>
      </c>
      <c r="W3406" t="s">
        <v>124</v>
      </c>
      <c r="Y3406" t="s">
        <v>2536</v>
      </c>
      <c r="Z3406" t="s">
        <v>2537</v>
      </c>
      <c r="AA3406" t="s">
        <v>2538</v>
      </c>
      <c r="AB3406" t="s">
        <v>205</v>
      </c>
      <c r="AC3406" t="s">
        <v>4530</v>
      </c>
      <c r="AD3406" t="s">
        <v>4531</v>
      </c>
      <c r="AE3406" t="s">
        <v>136</v>
      </c>
      <c r="AF3406" t="s">
        <v>121</v>
      </c>
      <c r="AG3406" s="6">
        <v>96950</v>
      </c>
      <c r="AH3406" t="s">
        <v>122</v>
      </c>
      <c r="AJ3406" s="8">
        <v>16704839683</v>
      </c>
      <c r="AL3406" t="s">
        <v>4535</v>
      </c>
      <c r="BE3406" t="str">
        <f>"37-2012.00"</f>
        <v>37-2012.00</v>
      </c>
      <c r="BF3406" t="s">
        <v>130</v>
      </c>
      <c r="BG3406" t="s">
        <v>12023</v>
      </c>
      <c r="BH3406" t="s">
        <v>130</v>
      </c>
      <c r="BI3406">
        <v>2</v>
      </c>
      <c r="BK3406" s="1">
        <v>45931</v>
      </c>
      <c r="BL3406" s="1">
        <v>47026</v>
      </c>
      <c r="BO3406">
        <v>35</v>
      </c>
      <c r="BP3406">
        <v>0</v>
      </c>
      <c r="BQ3406">
        <v>7</v>
      </c>
      <c r="BR3406">
        <v>7</v>
      </c>
      <c r="BS3406">
        <v>7</v>
      </c>
      <c r="BT3406">
        <v>7</v>
      </c>
      <c r="BU3406">
        <v>7</v>
      </c>
      <c r="BV3406">
        <v>0</v>
      </c>
      <c r="BW3406" t="str">
        <f>"8:00 AM"</f>
        <v>8:00 AM</v>
      </c>
      <c r="BX3406" t="str">
        <f>"4:00 PM"</f>
        <v>4:00 PM</v>
      </c>
      <c r="BY3406" t="s">
        <v>133</v>
      </c>
      <c r="BZ3406">
        <v>0</v>
      </c>
      <c r="CA3406">
        <v>3</v>
      </c>
      <c r="CB3406" t="s">
        <v>117</v>
      </c>
      <c r="CD3406" s="2" t="s">
        <v>12024</v>
      </c>
      <c r="CE3406" t="s">
        <v>4534</v>
      </c>
      <c r="CF3406" t="s">
        <v>2559</v>
      </c>
      <c r="CG3406" t="s">
        <v>120</v>
      </c>
      <c r="CH3406" t="s">
        <v>121</v>
      </c>
      <c r="CI3406" s="6">
        <v>96950</v>
      </c>
      <c r="CJ3406" s="10">
        <v>7.77</v>
      </c>
      <c r="CK3406" s="10">
        <v>7.77</v>
      </c>
      <c r="CL3406" s="10">
        <v>11.66</v>
      </c>
      <c r="CM3406" s="10">
        <v>11.66</v>
      </c>
      <c r="CN3406" t="s">
        <v>137</v>
      </c>
      <c r="CO3406" t="s">
        <v>140</v>
      </c>
      <c r="CP3406" t="s">
        <v>138</v>
      </c>
      <c r="CR3406" t="s">
        <v>117</v>
      </c>
      <c r="CS3406" t="s">
        <v>139</v>
      </c>
      <c r="CT3406" t="s">
        <v>140</v>
      </c>
      <c r="CU3406" t="s">
        <v>139</v>
      </c>
      <c r="CV3406" t="s">
        <v>140</v>
      </c>
      <c r="CW3406" t="s">
        <v>139</v>
      </c>
      <c r="CX3406" t="s">
        <v>140</v>
      </c>
      <c r="CY3406" t="s">
        <v>140</v>
      </c>
      <c r="CZ3406" s="8">
        <v>16702342008</v>
      </c>
      <c r="DA3406" t="s">
        <v>4535</v>
      </c>
      <c r="DB3406" t="s">
        <v>140</v>
      </c>
      <c r="DC3406" t="s">
        <v>139</v>
      </c>
      <c r="DD3406" t="s">
        <v>117</v>
      </c>
    </row>
    <row r="3407" spans="1:114" ht="15" customHeight="1" x14ac:dyDescent="0.35">
      <c r="A3407" t="s">
        <v>5203</v>
      </c>
      <c r="B3407" t="s">
        <v>166</v>
      </c>
      <c r="C3407" s="1">
        <v>45840</v>
      </c>
      <c r="D3407" s="1">
        <v>45908</v>
      </c>
      <c r="E3407" t="s">
        <v>211</v>
      </c>
      <c r="G3407" t="s">
        <v>139</v>
      </c>
      <c r="H3407" t="s">
        <v>117</v>
      </c>
      <c r="I3407" t="s">
        <v>117</v>
      </c>
      <c r="J3407" t="s">
        <v>246</v>
      </c>
      <c r="K3407" t="s">
        <v>246</v>
      </c>
      <c r="L3407" t="s">
        <v>247</v>
      </c>
      <c r="N3407" t="s">
        <v>248</v>
      </c>
      <c r="O3407" t="s">
        <v>121</v>
      </c>
      <c r="P3407" s="6">
        <v>96951</v>
      </c>
      <c r="Q3407" t="s">
        <v>122</v>
      </c>
      <c r="S3407" s="8">
        <v>16705320350</v>
      </c>
      <c r="U3407" t="s">
        <v>249</v>
      </c>
      <c r="V3407">
        <v>445110</v>
      </c>
      <c r="W3407" t="s">
        <v>124</v>
      </c>
      <c r="Y3407" t="s">
        <v>250</v>
      </c>
      <c r="Z3407" t="s">
        <v>251</v>
      </c>
      <c r="AA3407" t="s">
        <v>252</v>
      </c>
      <c r="AB3407" t="s">
        <v>128</v>
      </c>
      <c r="AC3407" t="s">
        <v>253</v>
      </c>
      <c r="AE3407" t="s">
        <v>248</v>
      </c>
      <c r="AF3407" t="s">
        <v>121</v>
      </c>
      <c r="AG3407" s="6">
        <v>96951</v>
      </c>
      <c r="AH3407" t="s">
        <v>122</v>
      </c>
      <c r="AJ3407" s="8">
        <v>16705320350</v>
      </c>
      <c r="AL3407" t="s">
        <v>254</v>
      </c>
      <c r="BE3407" t="str">
        <f>"53-7065.00"</f>
        <v>53-7065.00</v>
      </c>
      <c r="BF3407" t="s">
        <v>255</v>
      </c>
      <c r="BG3407" t="s">
        <v>256</v>
      </c>
      <c r="BH3407" t="s">
        <v>257</v>
      </c>
      <c r="BI3407">
        <v>2</v>
      </c>
      <c r="BK3407" s="1">
        <v>45931</v>
      </c>
      <c r="BL3407" s="1">
        <v>47026</v>
      </c>
      <c r="BO3407">
        <v>40</v>
      </c>
      <c r="BP3407">
        <v>0</v>
      </c>
      <c r="BQ3407">
        <v>7</v>
      </c>
      <c r="BR3407">
        <v>7</v>
      </c>
      <c r="BS3407">
        <v>7</v>
      </c>
      <c r="BT3407">
        <v>7</v>
      </c>
      <c r="BU3407">
        <v>7</v>
      </c>
      <c r="BV3407">
        <v>5</v>
      </c>
      <c r="BW3407" t="str">
        <f>"8:00 AM"</f>
        <v>8:00 AM</v>
      </c>
      <c r="BX3407" t="str">
        <f>"4:00 PM"</f>
        <v>4:00 PM</v>
      </c>
      <c r="BY3407" t="s">
        <v>159</v>
      </c>
      <c r="BZ3407">
        <v>0</v>
      </c>
      <c r="CA3407">
        <v>12</v>
      </c>
      <c r="CB3407" t="s">
        <v>117</v>
      </c>
      <c r="CD3407" t="s">
        <v>2152</v>
      </c>
      <c r="CE3407" t="s">
        <v>259</v>
      </c>
      <c r="CG3407" t="s">
        <v>248</v>
      </c>
      <c r="CH3407" t="s">
        <v>121</v>
      </c>
      <c r="CI3407" s="6">
        <v>96951</v>
      </c>
      <c r="CJ3407" s="10">
        <v>8.86</v>
      </c>
      <c r="CK3407" s="10">
        <v>8.86</v>
      </c>
      <c r="CL3407" s="10">
        <v>13.29</v>
      </c>
      <c r="CM3407" s="10">
        <v>13.29</v>
      </c>
      <c r="CN3407" t="s">
        <v>137</v>
      </c>
      <c r="CO3407" t="s">
        <v>140</v>
      </c>
      <c r="CP3407" t="s">
        <v>138</v>
      </c>
      <c r="CR3407" t="s">
        <v>117</v>
      </c>
      <c r="CS3407" t="s">
        <v>139</v>
      </c>
      <c r="CT3407" t="s">
        <v>139</v>
      </c>
      <c r="CU3407" t="s">
        <v>139</v>
      </c>
      <c r="CV3407" t="s">
        <v>140</v>
      </c>
      <c r="CW3407" t="s">
        <v>139</v>
      </c>
      <c r="CX3407" t="s">
        <v>140</v>
      </c>
      <c r="CY3407" t="s">
        <v>539</v>
      </c>
      <c r="CZ3407" s="8">
        <v>16705320350</v>
      </c>
      <c r="DA3407" t="s">
        <v>254</v>
      </c>
      <c r="DB3407" t="s">
        <v>140</v>
      </c>
      <c r="DC3407" t="s">
        <v>139</v>
      </c>
      <c r="DD3407" t="s">
        <v>117</v>
      </c>
    </row>
    <row r="3408" spans="1:114" ht="15" customHeight="1" x14ac:dyDescent="0.35">
      <c r="A3408" t="s">
        <v>1179</v>
      </c>
      <c r="B3408" t="s">
        <v>166</v>
      </c>
      <c r="C3408" s="1">
        <v>45854</v>
      </c>
      <c r="D3408" s="1">
        <v>45908</v>
      </c>
      <c r="E3408" t="s">
        <v>211</v>
      </c>
      <c r="G3408" t="s">
        <v>117</v>
      </c>
      <c r="H3408" t="s">
        <v>117</v>
      </c>
      <c r="I3408" t="s">
        <v>117</v>
      </c>
      <c r="J3408" t="s">
        <v>1180</v>
      </c>
      <c r="K3408" t="s">
        <v>1181</v>
      </c>
      <c r="L3408" t="s">
        <v>1182</v>
      </c>
      <c r="M3408" t="s">
        <v>1183</v>
      </c>
      <c r="N3408" t="s">
        <v>136</v>
      </c>
      <c r="O3408" t="s">
        <v>121</v>
      </c>
      <c r="P3408" s="6">
        <v>96950</v>
      </c>
      <c r="Q3408" t="s">
        <v>122</v>
      </c>
      <c r="R3408" t="s">
        <v>140</v>
      </c>
      <c r="S3408" s="8">
        <v>16702352020</v>
      </c>
      <c r="U3408" t="s">
        <v>1184</v>
      </c>
      <c r="V3408">
        <v>312112</v>
      </c>
      <c r="W3408" t="s">
        <v>124</v>
      </c>
      <c r="Y3408" t="s">
        <v>1185</v>
      </c>
      <c r="Z3408" t="s">
        <v>1186</v>
      </c>
      <c r="AB3408" t="s">
        <v>205</v>
      </c>
      <c r="AC3408" t="s">
        <v>1182</v>
      </c>
      <c r="AD3408" t="s">
        <v>1183</v>
      </c>
      <c r="AE3408" t="s">
        <v>136</v>
      </c>
      <c r="AF3408" t="s">
        <v>121</v>
      </c>
      <c r="AG3408" s="6">
        <v>96950</v>
      </c>
      <c r="AH3408" t="s">
        <v>122</v>
      </c>
      <c r="AI3408" t="s">
        <v>1187</v>
      </c>
      <c r="AJ3408" s="8">
        <v>16702352020</v>
      </c>
      <c r="AL3408" t="s">
        <v>1188</v>
      </c>
      <c r="BE3408" t="str">
        <f>"41-2031.00"</f>
        <v>41-2031.00</v>
      </c>
      <c r="BF3408" t="s">
        <v>1189</v>
      </c>
      <c r="BG3408" t="s">
        <v>1190</v>
      </c>
      <c r="BH3408" t="s">
        <v>1191</v>
      </c>
      <c r="BI3408">
        <v>1</v>
      </c>
      <c r="BK3408" s="1">
        <v>45962</v>
      </c>
      <c r="BL3408" s="1">
        <v>46326</v>
      </c>
      <c r="BO3408">
        <v>35</v>
      </c>
      <c r="BP3408">
        <v>0</v>
      </c>
      <c r="BQ3408">
        <v>6</v>
      </c>
      <c r="BR3408">
        <v>6</v>
      </c>
      <c r="BS3408">
        <v>5</v>
      </c>
      <c r="BT3408">
        <v>6</v>
      </c>
      <c r="BU3408">
        <v>6</v>
      </c>
      <c r="BV3408">
        <v>6</v>
      </c>
      <c r="BW3408" t="str">
        <f>"8:00 AM"</f>
        <v>8:00 AM</v>
      </c>
      <c r="BX3408" t="str">
        <f>"4:00 PM"</f>
        <v>4:00 PM</v>
      </c>
      <c r="BY3408" t="s">
        <v>133</v>
      </c>
      <c r="BZ3408">
        <v>0</v>
      </c>
      <c r="CA3408">
        <v>12</v>
      </c>
      <c r="CB3408" t="s">
        <v>117</v>
      </c>
      <c r="CD3408" t="s">
        <v>1192</v>
      </c>
      <c r="CE3408" t="s">
        <v>1182</v>
      </c>
      <c r="CF3408" t="s">
        <v>1183</v>
      </c>
      <c r="CG3408" t="s">
        <v>136</v>
      </c>
      <c r="CH3408" t="s">
        <v>121</v>
      </c>
      <c r="CI3408" s="6">
        <v>96950</v>
      </c>
      <c r="CJ3408" s="10">
        <v>8.67</v>
      </c>
      <c r="CK3408" s="10">
        <v>8.67</v>
      </c>
      <c r="CN3408" t="s">
        <v>137</v>
      </c>
      <c r="CO3408" t="s">
        <v>1187</v>
      </c>
      <c r="CP3408" t="s">
        <v>138</v>
      </c>
      <c r="CR3408" t="s">
        <v>117</v>
      </c>
      <c r="CS3408" t="s">
        <v>139</v>
      </c>
      <c r="CT3408" t="s">
        <v>140</v>
      </c>
      <c r="CU3408" t="s">
        <v>140</v>
      </c>
      <c r="CV3408" t="s">
        <v>140</v>
      </c>
      <c r="CW3408" t="s">
        <v>139</v>
      </c>
      <c r="CX3408" t="s">
        <v>140</v>
      </c>
      <c r="CY3408" t="s">
        <v>1193</v>
      </c>
      <c r="CZ3408" s="8">
        <v>16702352020</v>
      </c>
      <c r="DA3408" t="s">
        <v>1188</v>
      </c>
      <c r="DB3408" t="s">
        <v>140</v>
      </c>
      <c r="DC3408" t="s">
        <v>139</v>
      </c>
      <c r="DD3408" t="s">
        <v>117</v>
      </c>
    </row>
    <row r="3409" spans="1:114" ht="15" customHeight="1" x14ac:dyDescent="0.35">
      <c r="A3409" t="s">
        <v>15189</v>
      </c>
      <c r="B3409" t="s">
        <v>166</v>
      </c>
      <c r="C3409" s="1">
        <v>45873</v>
      </c>
      <c r="D3409" s="1">
        <v>45908</v>
      </c>
      <c r="E3409" t="s">
        <v>116</v>
      </c>
      <c r="F3409" s="1">
        <v>46052</v>
      </c>
      <c r="G3409" t="s">
        <v>117</v>
      </c>
      <c r="H3409" t="s">
        <v>117</v>
      </c>
      <c r="I3409" t="s">
        <v>117</v>
      </c>
      <c r="J3409" t="s">
        <v>2966</v>
      </c>
      <c r="K3409" t="s">
        <v>15190</v>
      </c>
      <c r="L3409" t="s">
        <v>1725</v>
      </c>
      <c r="N3409" t="s">
        <v>120</v>
      </c>
      <c r="O3409" t="s">
        <v>121</v>
      </c>
      <c r="P3409" s="6">
        <v>96950</v>
      </c>
      <c r="Q3409" t="s">
        <v>122</v>
      </c>
      <c r="S3409" s="8">
        <v>16707891106</v>
      </c>
      <c r="U3409" t="s">
        <v>1722</v>
      </c>
      <c r="V3409">
        <v>561720</v>
      </c>
      <c r="W3409" t="s">
        <v>124</v>
      </c>
      <c r="Y3409" t="s">
        <v>125</v>
      </c>
      <c r="Z3409" t="s">
        <v>126</v>
      </c>
      <c r="AA3409" t="s">
        <v>1723</v>
      </c>
      <c r="AB3409" t="s">
        <v>1724</v>
      </c>
      <c r="AC3409" t="s">
        <v>1725</v>
      </c>
      <c r="AD3409" t="s">
        <v>1726</v>
      </c>
      <c r="AE3409" t="s">
        <v>120</v>
      </c>
      <c r="AF3409" t="s">
        <v>121</v>
      </c>
      <c r="AG3409" s="6">
        <v>96950</v>
      </c>
      <c r="AH3409" t="s">
        <v>122</v>
      </c>
      <c r="AJ3409" s="8">
        <v>16707891106</v>
      </c>
      <c r="AL3409" t="s">
        <v>1727</v>
      </c>
      <c r="BE3409" t="str">
        <f>"37-2012.00"</f>
        <v>37-2012.00</v>
      </c>
      <c r="BF3409" t="s">
        <v>130</v>
      </c>
      <c r="BG3409" t="s">
        <v>15191</v>
      </c>
      <c r="BH3409" t="s">
        <v>132</v>
      </c>
      <c r="BI3409">
        <v>3</v>
      </c>
      <c r="BK3409" s="1">
        <v>46054</v>
      </c>
      <c r="BL3409" s="1">
        <v>47149</v>
      </c>
      <c r="BO3409">
        <v>35</v>
      </c>
      <c r="BP3409">
        <v>0</v>
      </c>
      <c r="BQ3409">
        <v>7</v>
      </c>
      <c r="BR3409">
        <v>7</v>
      </c>
      <c r="BS3409">
        <v>7</v>
      </c>
      <c r="BT3409">
        <v>7</v>
      </c>
      <c r="BU3409">
        <v>7</v>
      </c>
      <c r="BV3409">
        <v>0</v>
      </c>
      <c r="BW3409" t="str">
        <f>"8:00 AM"</f>
        <v>8:00 AM</v>
      </c>
      <c r="BX3409" t="str">
        <f>"4:00 PM"</f>
        <v>4:00 PM</v>
      </c>
      <c r="BY3409" t="s">
        <v>133</v>
      </c>
      <c r="BZ3409">
        <v>0</v>
      </c>
      <c r="CA3409">
        <v>3</v>
      </c>
      <c r="CB3409" t="s">
        <v>117</v>
      </c>
      <c r="CD3409" t="s">
        <v>15192</v>
      </c>
      <c r="CE3409" t="s">
        <v>1726</v>
      </c>
      <c r="CG3409" t="s">
        <v>136</v>
      </c>
      <c r="CH3409" t="s">
        <v>121</v>
      </c>
      <c r="CI3409" s="6">
        <v>96950</v>
      </c>
      <c r="CJ3409" s="10">
        <v>7.77</v>
      </c>
      <c r="CK3409" s="10">
        <v>7.77</v>
      </c>
      <c r="CL3409" s="10">
        <v>11.66</v>
      </c>
      <c r="CM3409" s="10">
        <v>11.66</v>
      </c>
      <c r="CN3409" t="s">
        <v>137</v>
      </c>
      <c r="CP3409" t="s">
        <v>138</v>
      </c>
      <c r="CR3409" t="s">
        <v>117</v>
      </c>
      <c r="CS3409" t="s">
        <v>139</v>
      </c>
      <c r="CT3409" t="s">
        <v>140</v>
      </c>
      <c r="CU3409" t="s">
        <v>139</v>
      </c>
      <c r="CV3409" t="s">
        <v>140</v>
      </c>
      <c r="CW3409" t="s">
        <v>139</v>
      </c>
      <c r="CX3409" t="s">
        <v>140</v>
      </c>
      <c r="CY3409" s="2" t="s">
        <v>15193</v>
      </c>
      <c r="CZ3409" s="8">
        <v>16707891106</v>
      </c>
      <c r="DA3409" t="s">
        <v>1727</v>
      </c>
      <c r="DB3409" t="s">
        <v>1095</v>
      </c>
      <c r="DC3409" t="s">
        <v>139</v>
      </c>
      <c r="DD3409" t="s">
        <v>117</v>
      </c>
    </row>
    <row r="3410" spans="1:114" ht="15" customHeight="1" x14ac:dyDescent="0.35">
      <c r="A3410" t="s">
        <v>7872</v>
      </c>
      <c r="B3410" t="s">
        <v>144</v>
      </c>
      <c r="C3410" s="1">
        <v>45831</v>
      </c>
      <c r="D3410" s="1">
        <v>45909</v>
      </c>
      <c r="E3410" t="s">
        <v>116</v>
      </c>
      <c r="F3410" s="1">
        <v>45929</v>
      </c>
      <c r="G3410" t="s">
        <v>117</v>
      </c>
      <c r="H3410" t="s">
        <v>117</v>
      </c>
      <c r="I3410" t="s">
        <v>117</v>
      </c>
      <c r="J3410" t="s">
        <v>5193</v>
      </c>
      <c r="L3410" t="s">
        <v>5194</v>
      </c>
      <c r="N3410" t="s">
        <v>120</v>
      </c>
      <c r="O3410" t="s">
        <v>121</v>
      </c>
      <c r="P3410" s="6">
        <v>96950</v>
      </c>
      <c r="Q3410" t="s">
        <v>122</v>
      </c>
      <c r="S3410" s="8">
        <v>16705881110</v>
      </c>
      <c r="U3410" t="s">
        <v>5195</v>
      </c>
      <c r="V3410">
        <v>561320</v>
      </c>
      <c r="W3410" t="s">
        <v>124</v>
      </c>
      <c r="Y3410" t="s">
        <v>5196</v>
      </c>
      <c r="Z3410" t="s">
        <v>5197</v>
      </c>
      <c r="AB3410" t="s">
        <v>128</v>
      </c>
      <c r="AC3410" t="s">
        <v>5194</v>
      </c>
      <c r="AE3410" t="s">
        <v>120</v>
      </c>
      <c r="AF3410" t="s">
        <v>121</v>
      </c>
      <c r="AG3410" s="6">
        <v>96950</v>
      </c>
      <c r="AH3410" t="s">
        <v>122</v>
      </c>
      <c r="AJ3410" s="8">
        <v>16705881110</v>
      </c>
      <c r="AL3410" t="s">
        <v>5198</v>
      </c>
      <c r="BE3410" t="str">
        <f>"49-9071.00"</f>
        <v>49-9071.00</v>
      </c>
      <c r="BF3410" t="s">
        <v>156</v>
      </c>
      <c r="BG3410" t="s">
        <v>5199</v>
      </c>
      <c r="BH3410" t="s">
        <v>2639</v>
      </c>
      <c r="BI3410">
        <v>15</v>
      </c>
      <c r="BJ3410">
        <v>15</v>
      </c>
      <c r="BK3410" s="1">
        <v>45931</v>
      </c>
      <c r="BL3410" s="1">
        <v>46295</v>
      </c>
      <c r="BM3410" s="1">
        <v>45931</v>
      </c>
      <c r="BN3410" s="1">
        <v>46295</v>
      </c>
      <c r="BO3410">
        <v>35</v>
      </c>
      <c r="BP3410">
        <v>0</v>
      </c>
      <c r="BQ3410">
        <v>7</v>
      </c>
      <c r="BR3410">
        <v>7</v>
      </c>
      <c r="BS3410">
        <v>7</v>
      </c>
      <c r="BT3410">
        <v>7</v>
      </c>
      <c r="BU3410">
        <v>7</v>
      </c>
      <c r="BV3410">
        <v>0</v>
      </c>
      <c r="BW3410" t="str">
        <f>"8:00 AM"</f>
        <v>8:00 AM</v>
      </c>
      <c r="BX3410" t="str">
        <f>"5:00 PM"</f>
        <v>5:00 PM</v>
      </c>
      <c r="BY3410" t="s">
        <v>133</v>
      </c>
      <c r="BZ3410">
        <v>0</v>
      </c>
      <c r="CA3410">
        <v>24</v>
      </c>
      <c r="CB3410" t="s">
        <v>117</v>
      </c>
      <c r="CD3410" s="2" t="s">
        <v>5200</v>
      </c>
      <c r="CE3410" t="s">
        <v>5201</v>
      </c>
      <c r="CG3410" t="s">
        <v>120</v>
      </c>
      <c r="CH3410" t="s">
        <v>121</v>
      </c>
      <c r="CI3410" s="6">
        <v>96950</v>
      </c>
      <c r="CJ3410" s="10">
        <v>9.75</v>
      </c>
      <c r="CK3410" s="10">
        <v>9.75</v>
      </c>
      <c r="CL3410" s="10">
        <v>14.63</v>
      </c>
      <c r="CM3410" s="10">
        <v>14.63</v>
      </c>
      <c r="CN3410" t="s">
        <v>137</v>
      </c>
      <c r="CO3410" t="s">
        <v>194</v>
      </c>
      <c r="CP3410" t="s">
        <v>138</v>
      </c>
      <c r="CR3410" t="s">
        <v>139</v>
      </c>
      <c r="CS3410" t="s">
        <v>139</v>
      </c>
      <c r="CT3410" t="s">
        <v>140</v>
      </c>
      <c r="CU3410" t="s">
        <v>139</v>
      </c>
      <c r="CV3410" t="s">
        <v>140</v>
      </c>
      <c r="CW3410" t="s">
        <v>139</v>
      </c>
      <c r="CX3410" t="s">
        <v>140</v>
      </c>
      <c r="CY3410" t="s">
        <v>7873</v>
      </c>
      <c r="CZ3410" s="8">
        <v>16705881110</v>
      </c>
      <c r="DA3410" t="s">
        <v>5198</v>
      </c>
      <c r="DB3410" t="s">
        <v>164</v>
      </c>
      <c r="DC3410" t="s">
        <v>139</v>
      </c>
      <c r="DD3410" t="s">
        <v>117</v>
      </c>
    </row>
    <row r="3411" spans="1:114" ht="15" customHeight="1" x14ac:dyDescent="0.35">
      <c r="A3411" t="s">
        <v>5192</v>
      </c>
      <c r="B3411" t="s">
        <v>144</v>
      </c>
      <c r="C3411" s="1">
        <v>45831</v>
      </c>
      <c r="D3411" s="1">
        <v>45909</v>
      </c>
      <c r="E3411" t="s">
        <v>211</v>
      </c>
      <c r="G3411" t="s">
        <v>117</v>
      </c>
      <c r="H3411" t="s">
        <v>117</v>
      </c>
      <c r="I3411" t="s">
        <v>117</v>
      </c>
      <c r="J3411" t="s">
        <v>5193</v>
      </c>
      <c r="L3411" t="s">
        <v>5194</v>
      </c>
      <c r="N3411" t="s">
        <v>120</v>
      </c>
      <c r="O3411" t="s">
        <v>121</v>
      </c>
      <c r="P3411" s="6">
        <v>96950</v>
      </c>
      <c r="Q3411" t="s">
        <v>122</v>
      </c>
      <c r="S3411" s="8">
        <v>16705881110</v>
      </c>
      <c r="U3411" t="s">
        <v>5195</v>
      </c>
      <c r="V3411">
        <v>561320</v>
      </c>
      <c r="W3411" t="s">
        <v>124</v>
      </c>
      <c r="Y3411" t="s">
        <v>5196</v>
      </c>
      <c r="Z3411" t="s">
        <v>5197</v>
      </c>
      <c r="AB3411" t="s">
        <v>128</v>
      </c>
      <c r="AC3411" t="s">
        <v>5194</v>
      </c>
      <c r="AE3411" t="s">
        <v>120</v>
      </c>
      <c r="AF3411" t="s">
        <v>121</v>
      </c>
      <c r="AG3411" s="6">
        <v>96950</v>
      </c>
      <c r="AH3411" t="s">
        <v>122</v>
      </c>
      <c r="AJ3411" s="8">
        <v>16705881110</v>
      </c>
      <c r="AL3411" t="s">
        <v>5198</v>
      </c>
      <c r="BE3411" t="str">
        <f>"49-9071.00"</f>
        <v>49-9071.00</v>
      </c>
      <c r="BF3411" t="s">
        <v>156</v>
      </c>
      <c r="BG3411" t="s">
        <v>5199</v>
      </c>
      <c r="BH3411" t="s">
        <v>2639</v>
      </c>
      <c r="BI3411">
        <v>10</v>
      </c>
      <c r="BJ3411">
        <v>10</v>
      </c>
      <c r="BK3411" s="1">
        <v>45931</v>
      </c>
      <c r="BL3411" s="1">
        <v>46295</v>
      </c>
      <c r="BM3411" s="1">
        <v>45931</v>
      </c>
      <c r="BN3411" s="1">
        <v>46295</v>
      </c>
      <c r="BO3411">
        <v>35</v>
      </c>
      <c r="BP3411">
        <v>0</v>
      </c>
      <c r="BQ3411">
        <v>7</v>
      </c>
      <c r="BR3411">
        <v>7</v>
      </c>
      <c r="BS3411">
        <v>7</v>
      </c>
      <c r="BT3411">
        <v>7</v>
      </c>
      <c r="BU3411">
        <v>7</v>
      </c>
      <c r="BV3411">
        <v>0</v>
      </c>
      <c r="BW3411" t="str">
        <f>"8:00 AM"</f>
        <v>8:00 AM</v>
      </c>
      <c r="BX3411" t="str">
        <f>"5:00 PM"</f>
        <v>5:00 PM</v>
      </c>
      <c r="BY3411" t="s">
        <v>133</v>
      </c>
      <c r="BZ3411">
        <v>0</v>
      </c>
      <c r="CA3411">
        <v>24</v>
      </c>
      <c r="CB3411" t="s">
        <v>117</v>
      </c>
      <c r="CD3411" s="2" t="s">
        <v>5200</v>
      </c>
      <c r="CE3411" t="s">
        <v>5201</v>
      </c>
      <c r="CG3411" t="s">
        <v>120</v>
      </c>
      <c r="CH3411" t="s">
        <v>121</v>
      </c>
      <c r="CI3411" s="6">
        <v>96950</v>
      </c>
      <c r="CJ3411" s="10">
        <v>9.75</v>
      </c>
      <c r="CK3411" s="10">
        <v>9.75</v>
      </c>
      <c r="CL3411" s="10">
        <v>14.63</v>
      </c>
      <c r="CM3411" s="10">
        <v>14.63</v>
      </c>
      <c r="CN3411" t="s">
        <v>137</v>
      </c>
      <c r="CO3411" t="s">
        <v>194</v>
      </c>
      <c r="CP3411" t="s">
        <v>138</v>
      </c>
      <c r="CR3411" t="s">
        <v>139</v>
      </c>
      <c r="CS3411" t="s">
        <v>139</v>
      </c>
      <c r="CT3411" t="s">
        <v>140</v>
      </c>
      <c r="CU3411" t="s">
        <v>139</v>
      </c>
      <c r="CV3411" t="s">
        <v>140</v>
      </c>
      <c r="CW3411" t="s">
        <v>139</v>
      </c>
      <c r="CX3411" t="s">
        <v>140</v>
      </c>
      <c r="CY3411" t="s">
        <v>5202</v>
      </c>
      <c r="CZ3411" s="8">
        <v>16705881110</v>
      </c>
      <c r="DA3411" t="s">
        <v>5198</v>
      </c>
      <c r="DB3411" t="s">
        <v>140</v>
      </c>
      <c r="DC3411" t="s">
        <v>139</v>
      </c>
      <c r="DD3411" t="s">
        <v>117</v>
      </c>
    </row>
    <row r="3412" spans="1:114" ht="15" customHeight="1" x14ac:dyDescent="0.35">
      <c r="A3412" t="s">
        <v>1232</v>
      </c>
      <c r="B3412" t="s">
        <v>166</v>
      </c>
      <c r="C3412" s="1">
        <v>45838</v>
      </c>
      <c r="D3412" s="1">
        <v>45909</v>
      </c>
      <c r="E3412" t="s">
        <v>211</v>
      </c>
      <c r="G3412" t="s">
        <v>117</v>
      </c>
      <c r="H3412" t="s">
        <v>117</v>
      </c>
      <c r="I3412" t="s">
        <v>117</v>
      </c>
      <c r="J3412" t="s">
        <v>1233</v>
      </c>
      <c r="L3412" t="s">
        <v>1234</v>
      </c>
      <c r="M3412" t="s">
        <v>1235</v>
      </c>
      <c r="N3412" t="s">
        <v>120</v>
      </c>
      <c r="O3412" t="s">
        <v>121</v>
      </c>
      <c r="P3412" s="6">
        <v>96950</v>
      </c>
      <c r="Q3412" t="s">
        <v>122</v>
      </c>
      <c r="R3412" t="s">
        <v>120</v>
      </c>
      <c r="S3412" s="8">
        <v>16702342127</v>
      </c>
      <c r="U3412" t="s">
        <v>1236</v>
      </c>
      <c r="V3412">
        <v>561720</v>
      </c>
      <c r="W3412" t="s">
        <v>150</v>
      </c>
      <c r="X3412" t="s">
        <v>139</v>
      </c>
      <c r="Y3412" t="s">
        <v>1237</v>
      </c>
      <c r="Z3412" t="s">
        <v>1238</v>
      </c>
      <c r="AA3412" t="s">
        <v>1239</v>
      </c>
      <c r="AB3412" t="s">
        <v>189</v>
      </c>
      <c r="AC3412" t="s">
        <v>1234</v>
      </c>
      <c r="AD3412" t="s">
        <v>1240</v>
      </c>
      <c r="AE3412" t="s">
        <v>120</v>
      </c>
      <c r="AF3412" t="s">
        <v>121</v>
      </c>
      <c r="AG3412" s="6">
        <v>96950</v>
      </c>
      <c r="AH3412" t="s">
        <v>122</v>
      </c>
      <c r="AI3412" t="s">
        <v>120</v>
      </c>
      <c r="AJ3412" s="8">
        <v>16702342127</v>
      </c>
      <c r="AL3412" t="s">
        <v>1241</v>
      </c>
      <c r="BE3412" t="str">
        <f>"37-2011.00"</f>
        <v>37-2011.00</v>
      </c>
      <c r="BF3412" t="s">
        <v>701</v>
      </c>
      <c r="BG3412" t="s">
        <v>1242</v>
      </c>
      <c r="BH3412" t="s">
        <v>1243</v>
      </c>
      <c r="BI3412">
        <v>6</v>
      </c>
      <c r="BK3412" s="1">
        <v>45931</v>
      </c>
      <c r="BL3412" s="1">
        <v>46295</v>
      </c>
      <c r="BO3412">
        <v>35</v>
      </c>
      <c r="BP3412">
        <v>0</v>
      </c>
      <c r="BQ3412">
        <v>7</v>
      </c>
      <c r="BR3412">
        <v>7</v>
      </c>
      <c r="BS3412">
        <v>7</v>
      </c>
      <c r="BT3412">
        <v>7</v>
      </c>
      <c r="BU3412">
        <v>7</v>
      </c>
      <c r="BV3412">
        <v>0</v>
      </c>
      <c r="BW3412" t="str">
        <f>"8:00 AM"</f>
        <v>8:00 AM</v>
      </c>
      <c r="BX3412" t="str">
        <f>"4:00 PM"</f>
        <v>4:00 PM</v>
      </c>
      <c r="BY3412" t="s">
        <v>133</v>
      </c>
      <c r="BZ3412">
        <v>1</v>
      </c>
      <c r="CA3412">
        <v>12</v>
      </c>
      <c r="CB3412" t="s">
        <v>117</v>
      </c>
      <c r="CD3412" s="2" t="s">
        <v>1244</v>
      </c>
      <c r="CE3412" t="s">
        <v>1234</v>
      </c>
      <c r="CF3412" t="s">
        <v>1240</v>
      </c>
      <c r="CG3412" t="s">
        <v>120</v>
      </c>
      <c r="CH3412" t="s">
        <v>121</v>
      </c>
      <c r="CI3412" s="6">
        <v>96950</v>
      </c>
      <c r="CJ3412" s="10">
        <v>8.2899999999999991</v>
      </c>
      <c r="CK3412" s="10">
        <v>8.2899999999999991</v>
      </c>
      <c r="CL3412" s="10">
        <v>12.44</v>
      </c>
      <c r="CM3412" s="10">
        <v>12.44</v>
      </c>
      <c r="CN3412" t="s">
        <v>137</v>
      </c>
      <c r="CO3412" t="s">
        <v>1245</v>
      </c>
      <c r="CP3412" t="s">
        <v>138</v>
      </c>
      <c r="CR3412" t="s">
        <v>117</v>
      </c>
      <c r="CS3412" t="s">
        <v>139</v>
      </c>
      <c r="CT3412" t="s">
        <v>139</v>
      </c>
      <c r="CU3412" t="s">
        <v>139</v>
      </c>
      <c r="CV3412" t="s">
        <v>140</v>
      </c>
      <c r="CW3412" t="s">
        <v>139</v>
      </c>
      <c r="CX3412" t="s">
        <v>140</v>
      </c>
      <c r="CY3412" t="s">
        <v>1246</v>
      </c>
      <c r="CZ3412" s="8">
        <v>16702342127</v>
      </c>
      <c r="DA3412" t="s">
        <v>1241</v>
      </c>
      <c r="DB3412" t="s">
        <v>140</v>
      </c>
      <c r="DC3412" t="s">
        <v>139</v>
      </c>
      <c r="DD3412" t="s">
        <v>139</v>
      </c>
    </row>
    <row r="3413" spans="1:114" ht="15" customHeight="1" x14ac:dyDescent="0.35">
      <c r="A3413" t="s">
        <v>7876</v>
      </c>
      <c r="B3413" t="s">
        <v>166</v>
      </c>
      <c r="C3413" s="1">
        <v>45838</v>
      </c>
      <c r="D3413" s="1">
        <v>45909</v>
      </c>
      <c r="E3413" t="s">
        <v>211</v>
      </c>
      <c r="G3413" t="s">
        <v>117</v>
      </c>
      <c r="H3413" t="s">
        <v>117</v>
      </c>
      <c r="I3413" t="s">
        <v>117</v>
      </c>
      <c r="J3413" t="s">
        <v>1233</v>
      </c>
      <c r="L3413" t="s">
        <v>7877</v>
      </c>
      <c r="M3413" t="s">
        <v>1235</v>
      </c>
      <c r="N3413" t="s">
        <v>120</v>
      </c>
      <c r="O3413" t="s">
        <v>121</v>
      </c>
      <c r="P3413" s="6">
        <v>96950</v>
      </c>
      <c r="Q3413" t="s">
        <v>122</v>
      </c>
      <c r="R3413" t="s">
        <v>120</v>
      </c>
      <c r="S3413" s="8">
        <v>16702342127</v>
      </c>
      <c r="U3413" t="s">
        <v>1236</v>
      </c>
      <c r="V3413">
        <v>56132</v>
      </c>
      <c r="W3413" t="s">
        <v>150</v>
      </c>
      <c r="X3413" t="s">
        <v>139</v>
      </c>
      <c r="Y3413" t="s">
        <v>1237</v>
      </c>
      <c r="Z3413" t="s">
        <v>1238</v>
      </c>
      <c r="AA3413" t="s">
        <v>1239</v>
      </c>
      <c r="AB3413" t="s">
        <v>189</v>
      </c>
      <c r="AC3413" t="s">
        <v>7878</v>
      </c>
      <c r="AD3413" t="s">
        <v>1240</v>
      </c>
      <c r="AE3413" t="s">
        <v>120</v>
      </c>
      <c r="AF3413" t="s">
        <v>121</v>
      </c>
      <c r="AG3413" s="6">
        <v>96950</v>
      </c>
      <c r="AH3413" t="s">
        <v>122</v>
      </c>
      <c r="AI3413" t="s">
        <v>120</v>
      </c>
      <c r="AJ3413" s="8">
        <v>16702342127</v>
      </c>
      <c r="AL3413" t="s">
        <v>1241</v>
      </c>
      <c r="BE3413" t="str">
        <f>"49-9071.00"</f>
        <v>49-9071.00</v>
      </c>
      <c r="BF3413" t="s">
        <v>156</v>
      </c>
      <c r="BG3413" t="s">
        <v>7879</v>
      </c>
      <c r="BH3413" t="s">
        <v>3102</v>
      </c>
      <c r="BI3413">
        <v>6</v>
      </c>
      <c r="BK3413" s="1">
        <v>45931</v>
      </c>
      <c r="BL3413" s="1">
        <v>46295</v>
      </c>
      <c r="BO3413">
        <v>35</v>
      </c>
      <c r="BP3413">
        <v>0</v>
      </c>
      <c r="BQ3413">
        <v>7</v>
      </c>
      <c r="BR3413">
        <v>7</v>
      </c>
      <c r="BS3413">
        <v>7</v>
      </c>
      <c r="BT3413">
        <v>7</v>
      </c>
      <c r="BU3413">
        <v>7</v>
      </c>
      <c r="BV3413">
        <v>0</v>
      </c>
      <c r="BW3413" t="str">
        <f>"8:00 AM"</f>
        <v>8:00 AM</v>
      </c>
      <c r="BX3413" t="str">
        <f>"4:00 PM"</f>
        <v>4:00 PM</v>
      </c>
      <c r="BY3413" t="s">
        <v>159</v>
      </c>
      <c r="BZ3413">
        <v>0</v>
      </c>
      <c r="CA3413">
        <v>24</v>
      </c>
      <c r="CB3413" t="s">
        <v>117</v>
      </c>
      <c r="CD3413" t="s">
        <v>7880</v>
      </c>
      <c r="CE3413" t="s">
        <v>1234</v>
      </c>
      <c r="CF3413" t="s">
        <v>7881</v>
      </c>
      <c r="CG3413" t="s">
        <v>120</v>
      </c>
      <c r="CH3413" t="s">
        <v>121</v>
      </c>
      <c r="CI3413" s="6">
        <v>96950</v>
      </c>
      <c r="CJ3413" s="10">
        <v>9.75</v>
      </c>
      <c r="CK3413" s="10">
        <v>9.75</v>
      </c>
      <c r="CL3413" s="10">
        <v>14.63</v>
      </c>
      <c r="CM3413" s="10">
        <v>14.63</v>
      </c>
      <c r="CN3413" t="s">
        <v>137</v>
      </c>
      <c r="CO3413" t="s">
        <v>1245</v>
      </c>
      <c r="CP3413" t="s">
        <v>138</v>
      </c>
      <c r="CR3413" t="s">
        <v>117</v>
      </c>
      <c r="CS3413" t="s">
        <v>139</v>
      </c>
      <c r="CT3413" t="s">
        <v>139</v>
      </c>
      <c r="CU3413" t="s">
        <v>139</v>
      </c>
      <c r="CV3413" t="s">
        <v>140</v>
      </c>
      <c r="CW3413" t="s">
        <v>139</v>
      </c>
      <c r="CX3413" t="s">
        <v>140</v>
      </c>
      <c r="CY3413" t="s">
        <v>7882</v>
      </c>
      <c r="CZ3413" s="8">
        <v>16702342127</v>
      </c>
      <c r="DA3413" t="s">
        <v>1241</v>
      </c>
      <c r="DB3413" t="s">
        <v>140</v>
      </c>
      <c r="DC3413" t="s">
        <v>139</v>
      </c>
      <c r="DD3413" t="s">
        <v>139</v>
      </c>
    </row>
    <row r="3414" spans="1:114" ht="15" customHeight="1" x14ac:dyDescent="0.35">
      <c r="A3414" t="s">
        <v>10029</v>
      </c>
      <c r="B3414" t="s">
        <v>144</v>
      </c>
      <c r="C3414" s="1">
        <v>45838</v>
      </c>
      <c r="D3414" s="1">
        <v>45909</v>
      </c>
      <c r="E3414" t="s">
        <v>116</v>
      </c>
      <c r="F3414" s="1">
        <v>45990</v>
      </c>
      <c r="G3414" t="s">
        <v>117</v>
      </c>
      <c r="H3414" t="s">
        <v>117</v>
      </c>
      <c r="I3414" t="s">
        <v>117</v>
      </c>
      <c r="J3414" t="s">
        <v>1259</v>
      </c>
      <c r="L3414" t="s">
        <v>1260</v>
      </c>
      <c r="M3414" t="s">
        <v>1261</v>
      </c>
      <c r="N3414" t="s">
        <v>120</v>
      </c>
      <c r="O3414" t="s">
        <v>121</v>
      </c>
      <c r="P3414" s="6">
        <v>96950</v>
      </c>
      <c r="Q3414" t="s">
        <v>122</v>
      </c>
      <c r="S3414" s="8">
        <v>16702881463</v>
      </c>
      <c r="U3414" t="s">
        <v>1262</v>
      </c>
      <c r="V3414">
        <v>561720</v>
      </c>
      <c r="W3414" t="s">
        <v>124</v>
      </c>
      <c r="Y3414" t="s">
        <v>1263</v>
      </c>
      <c r="Z3414" t="s">
        <v>1264</v>
      </c>
      <c r="AA3414" t="s">
        <v>1265</v>
      </c>
      <c r="AB3414" t="s">
        <v>154</v>
      </c>
      <c r="AC3414" t="s">
        <v>1266</v>
      </c>
      <c r="AD3414" t="s">
        <v>1267</v>
      </c>
      <c r="AE3414" t="s">
        <v>120</v>
      </c>
      <c r="AF3414" t="s">
        <v>121</v>
      </c>
      <c r="AG3414" s="6">
        <v>96950</v>
      </c>
      <c r="AH3414" t="s">
        <v>122</v>
      </c>
      <c r="AJ3414" s="8">
        <v>16702881463</v>
      </c>
      <c r="AL3414" t="s">
        <v>1268</v>
      </c>
      <c r="BE3414" t="str">
        <f>"37-2011.00"</f>
        <v>37-2011.00</v>
      </c>
      <c r="BF3414" t="s">
        <v>701</v>
      </c>
      <c r="BG3414" t="s">
        <v>1269</v>
      </c>
      <c r="BH3414" t="s">
        <v>979</v>
      </c>
      <c r="BI3414">
        <v>10</v>
      </c>
      <c r="BJ3414">
        <v>10</v>
      </c>
      <c r="BK3414" s="1">
        <v>45992</v>
      </c>
      <c r="BL3414" s="1">
        <v>46356</v>
      </c>
      <c r="BM3414" s="1">
        <v>45992</v>
      </c>
      <c r="BN3414" s="1">
        <v>46356</v>
      </c>
      <c r="BO3414">
        <v>35</v>
      </c>
      <c r="BP3414">
        <v>0</v>
      </c>
      <c r="BQ3414">
        <v>7</v>
      </c>
      <c r="BR3414">
        <v>7</v>
      </c>
      <c r="BS3414">
        <v>7</v>
      </c>
      <c r="BT3414">
        <v>7</v>
      </c>
      <c r="BU3414">
        <v>7</v>
      </c>
      <c r="BV3414">
        <v>0</v>
      </c>
      <c r="BW3414" t="str">
        <f>"8:30 AM"</f>
        <v>8:30 AM</v>
      </c>
      <c r="BX3414" t="str">
        <f>"4:30 PM"</f>
        <v>4:30 PM</v>
      </c>
      <c r="BY3414" t="s">
        <v>133</v>
      </c>
      <c r="BZ3414">
        <v>0</v>
      </c>
      <c r="CA3414">
        <v>3</v>
      </c>
      <c r="CB3414" t="s">
        <v>117</v>
      </c>
      <c r="CD3414" t="s">
        <v>979</v>
      </c>
      <c r="CE3414" t="s">
        <v>1271</v>
      </c>
      <c r="CG3414" t="s">
        <v>120</v>
      </c>
      <c r="CH3414" t="s">
        <v>121</v>
      </c>
      <c r="CI3414" s="6">
        <v>96950</v>
      </c>
      <c r="CJ3414" s="10">
        <v>8.2899999999999991</v>
      </c>
      <c r="CK3414" s="10">
        <v>8.2899999999999991</v>
      </c>
      <c r="CL3414" s="10">
        <v>12.44</v>
      </c>
      <c r="CM3414" s="10">
        <v>12.44</v>
      </c>
      <c r="CN3414" t="s">
        <v>137</v>
      </c>
      <c r="CO3414" t="s">
        <v>194</v>
      </c>
      <c r="CP3414" t="s">
        <v>138</v>
      </c>
      <c r="CR3414" t="s">
        <v>117</v>
      </c>
      <c r="CS3414" t="s">
        <v>139</v>
      </c>
      <c r="CT3414" t="s">
        <v>140</v>
      </c>
      <c r="CU3414" t="s">
        <v>139</v>
      </c>
      <c r="CV3414" t="s">
        <v>140</v>
      </c>
      <c r="CW3414" t="s">
        <v>139</v>
      </c>
      <c r="CX3414" t="s">
        <v>140</v>
      </c>
      <c r="CY3414" s="2" t="s">
        <v>1272</v>
      </c>
      <c r="CZ3414" s="8">
        <v>16702881463</v>
      </c>
      <c r="DA3414" t="s">
        <v>1273</v>
      </c>
      <c r="DB3414" t="s">
        <v>309</v>
      </c>
      <c r="DC3414" t="s">
        <v>139</v>
      </c>
      <c r="DD3414" t="s">
        <v>117</v>
      </c>
    </row>
    <row r="3415" spans="1:114" ht="15" customHeight="1" x14ac:dyDescent="0.35">
      <c r="A3415" t="s">
        <v>16357</v>
      </c>
      <c r="B3415" t="s">
        <v>144</v>
      </c>
      <c r="C3415" s="1">
        <v>45838</v>
      </c>
      <c r="D3415" s="1">
        <v>45909</v>
      </c>
      <c r="E3415" t="s">
        <v>116</v>
      </c>
      <c r="F3415" s="1">
        <v>45929</v>
      </c>
      <c r="G3415" t="s">
        <v>117</v>
      </c>
      <c r="H3415" t="s">
        <v>117</v>
      </c>
      <c r="I3415" t="s">
        <v>117</v>
      </c>
      <c r="J3415" t="s">
        <v>499</v>
      </c>
      <c r="K3415" t="s">
        <v>2633</v>
      </c>
      <c r="L3415" t="s">
        <v>501</v>
      </c>
      <c r="M3415" t="s">
        <v>2634</v>
      </c>
      <c r="N3415" t="s">
        <v>120</v>
      </c>
      <c r="O3415" t="s">
        <v>121</v>
      </c>
      <c r="P3415" s="6">
        <v>96950</v>
      </c>
      <c r="Q3415" t="s">
        <v>122</v>
      </c>
      <c r="S3415" s="8">
        <v>16702342664</v>
      </c>
      <c r="U3415" t="s">
        <v>503</v>
      </c>
      <c r="V3415">
        <v>23611</v>
      </c>
      <c r="W3415" t="s">
        <v>124</v>
      </c>
      <c r="Y3415" t="s">
        <v>504</v>
      </c>
      <c r="Z3415" t="s">
        <v>505</v>
      </c>
      <c r="AA3415" t="s">
        <v>506</v>
      </c>
      <c r="AB3415" t="s">
        <v>2636</v>
      </c>
      <c r="AC3415" t="s">
        <v>501</v>
      </c>
      <c r="AD3415" t="s">
        <v>2637</v>
      </c>
      <c r="AE3415" t="s">
        <v>120</v>
      </c>
      <c r="AF3415" t="s">
        <v>121</v>
      </c>
      <c r="AG3415" s="6">
        <v>96950</v>
      </c>
      <c r="AH3415" t="s">
        <v>122</v>
      </c>
      <c r="AJ3415" s="8">
        <v>16702342664</v>
      </c>
      <c r="AL3415" t="s">
        <v>508</v>
      </c>
      <c r="BE3415" t="str">
        <f>"49-9071.00"</f>
        <v>49-9071.00</v>
      </c>
      <c r="BF3415" t="s">
        <v>156</v>
      </c>
      <c r="BG3415" t="s">
        <v>2638</v>
      </c>
      <c r="BH3415" t="s">
        <v>2639</v>
      </c>
      <c r="BI3415">
        <v>20</v>
      </c>
      <c r="BJ3415">
        <v>20</v>
      </c>
      <c r="BK3415" s="1">
        <v>45931</v>
      </c>
      <c r="BL3415" s="1">
        <v>46295</v>
      </c>
      <c r="BM3415" s="1">
        <v>45931</v>
      </c>
      <c r="BN3415" s="1">
        <v>46295</v>
      </c>
      <c r="BO3415">
        <v>40</v>
      </c>
      <c r="BP3415">
        <v>0</v>
      </c>
      <c r="BQ3415">
        <v>8</v>
      </c>
      <c r="BR3415">
        <v>8</v>
      </c>
      <c r="BS3415">
        <v>8</v>
      </c>
      <c r="BT3415">
        <v>8</v>
      </c>
      <c r="BU3415">
        <v>8</v>
      </c>
      <c r="BV3415">
        <v>0</v>
      </c>
      <c r="BW3415" t="str">
        <f>"8:00 AM"</f>
        <v>8:00 AM</v>
      </c>
      <c r="BX3415" t="str">
        <f>"5:00 PM"</f>
        <v>5:00 PM</v>
      </c>
      <c r="BY3415" t="s">
        <v>159</v>
      </c>
      <c r="BZ3415">
        <v>0</v>
      </c>
      <c r="CA3415">
        <v>12</v>
      </c>
      <c r="CB3415" t="s">
        <v>117</v>
      </c>
      <c r="CD3415" s="2" t="s">
        <v>16358</v>
      </c>
      <c r="CE3415" t="s">
        <v>501</v>
      </c>
      <c r="CF3415" t="s">
        <v>2637</v>
      </c>
      <c r="CG3415" t="s">
        <v>120</v>
      </c>
      <c r="CH3415" t="s">
        <v>121</v>
      </c>
      <c r="CI3415" s="6">
        <v>96950</v>
      </c>
      <c r="CJ3415" s="10">
        <v>9.75</v>
      </c>
      <c r="CK3415" s="10">
        <v>9.75</v>
      </c>
      <c r="CL3415" s="10">
        <v>14.63</v>
      </c>
      <c r="CM3415" s="10">
        <v>14.63</v>
      </c>
      <c r="CN3415" t="s">
        <v>137</v>
      </c>
      <c r="CO3415" t="s">
        <v>133</v>
      </c>
      <c r="CP3415" t="s">
        <v>138</v>
      </c>
      <c r="CR3415" t="s">
        <v>117</v>
      </c>
      <c r="CS3415" t="s">
        <v>139</v>
      </c>
      <c r="CT3415" t="s">
        <v>140</v>
      </c>
      <c r="CU3415" t="s">
        <v>139</v>
      </c>
      <c r="CV3415" t="s">
        <v>140</v>
      </c>
      <c r="CW3415" t="s">
        <v>139</v>
      </c>
      <c r="CX3415" t="s">
        <v>140</v>
      </c>
      <c r="CY3415" s="2" t="s">
        <v>2641</v>
      </c>
      <c r="CZ3415" s="8">
        <v>16702342664</v>
      </c>
      <c r="DA3415" t="s">
        <v>508</v>
      </c>
      <c r="DB3415" t="s">
        <v>514</v>
      </c>
      <c r="DC3415" t="s">
        <v>139</v>
      </c>
      <c r="DD3415" t="s">
        <v>117</v>
      </c>
    </row>
    <row r="3416" spans="1:114" ht="15" customHeight="1" x14ac:dyDescent="0.35">
      <c r="A3416" t="s">
        <v>10033</v>
      </c>
      <c r="B3416" t="s">
        <v>144</v>
      </c>
      <c r="C3416" s="1">
        <v>45840</v>
      </c>
      <c r="D3416" s="1">
        <v>45909</v>
      </c>
      <c r="E3416" t="s">
        <v>211</v>
      </c>
      <c r="G3416" t="s">
        <v>139</v>
      </c>
      <c r="H3416" t="s">
        <v>117</v>
      </c>
      <c r="I3416" t="s">
        <v>117</v>
      </c>
      <c r="J3416" t="s">
        <v>10034</v>
      </c>
      <c r="K3416" t="s">
        <v>10035</v>
      </c>
      <c r="L3416" t="s">
        <v>10036</v>
      </c>
      <c r="N3416" t="s">
        <v>136</v>
      </c>
      <c r="O3416" t="s">
        <v>121</v>
      </c>
      <c r="P3416" s="6">
        <v>96950</v>
      </c>
      <c r="Q3416" t="s">
        <v>122</v>
      </c>
      <c r="S3416" s="8">
        <v>16708386653</v>
      </c>
      <c r="U3416" t="s">
        <v>10037</v>
      </c>
      <c r="V3416">
        <v>72251</v>
      </c>
      <c r="W3416" t="s">
        <v>124</v>
      </c>
      <c r="Y3416" t="s">
        <v>10038</v>
      </c>
      <c r="Z3416" t="s">
        <v>10039</v>
      </c>
      <c r="AA3416" t="s">
        <v>10040</v>
      </c>
      <c r="AB3416" t="s">
        <v>10041</v>
      </c>
      <c r="AC3416" t="s">
        <v>10042</v>
      </c>
      <c r="AE3416" t="s">
        <v>136</v>
      </c>
      <c r="AF3416" t="s">
        <v>121</v>
      </c>
      <c r="AG3416" s="6">
        <v>96950</v>
      </c>
      <c r="AH3416" t="s">
        <v>122</v>
      </c>
      <c r="AJ3416" s="8">
        <v>16708386653</v>
      </c>
      <c r="AL3416" t="s">
        <v>10043</v>
      </c>
      <c r="BE3416" t="str">
        <f>"35-2014.00"</f>
        <v>35-2014.00</v>
      </c>
      <c r="BF3416" t="s">
        <v>191</v>
      </c>
      <c r="BG3416" t="s">
        <v>10044</v>
      </c>
      <c r="BH3416" t="s">
        <v>313</v>
      </c>
      <c r="BI3416">
        <v>6</v>
      </c>
      <c r="BJ3416">
        <v>6</v>
      </c>
      <c r="BK3416" s="1">
        <v>45931</v>
      </c>
      <c r="BL3416" s="1">
        <v>46660</v>
      </c>
      <c r="BM3416" s="1">
        <v>45931</v>
      </c>
      <c r="BN3416" s="1">
        <v>46660</v>
      </c>
      <c r="BO3416">
        <v>56</v>
      </c>
      <c r="BP3416">
        <v>8</v>
      </c>
      <c r="BQ3416">
        <v>8</v>
      </c>
      <c r="BR3416">
        <v>8</v>
      </c>
      <c r="BS3416">
        <v>8</v>
      </c>
      <c r="BT3416">
        <v>8</v>
      </c>
      <c r="BU3416">
        <v>8</v>
      </c>
      <c r="BV3416">
        <v>8</v>
      </c>
      <c r="BW3416" t="str">
        <f>"10:00 AM"</f>
        <v>10:00 AM</v>
      </c>
      <c r="BX3416" t="str">
        <f>"6:00 PM"</f>
        <v>6:00 PM</v>
      </c>
      <c r="BY3416" t="s">
        <v>133</v>
      </c>
      <c r="BZ3416">
        <v>0</v>
      </c>
      <c r="CA3416">
        <v>12</v>
      </c>
      <c r="CB3416" t="s">
        <v>117</v>
      </c>
      <c r="CD3416" s="2" t="s">
        <v>10045</v>
      </c>
      <c r="CE3416" t="s">
        <v>10042</v>
      </c>
      <c r="CG3416" t="s">
        <v>136</v>
      </c>
      <c r="CH3416" t="s">
        <v>121</v>
      </c>
      <c r="CI3416" s="6">
        <v>96950</v>
      </c>
      <c r="CJ3416" s="10">
        <v>8.93</v>
      </c>
      <c r="CK3416" s="10">
        <v>8.93</v>
      </c>
      <c r="CL3416" s="10">
        <v>13.4</v>
      </c>
      <c r="CM3416" s="10">
        <v>13.4</v>
      </c>
      <c r="CN3416" t="s">
        <v>137</v>
      </c>
      <c r="CO3416" t="s">
        <v>10046</v>
      </c>
      <c r="CP3416" t="s">
        <v>138</v>
      </c>
      <c r="CR3416" t="s">
        <v>117</v>
      </c>
      <c r="CS3416" t="s">
        <v>139</v>
      </c>
      <c r="CT3416" t="s">
        <v>139</v>
      </c>
      <c r="CU3416" t="s">
        <v>139</v>
      </c>
      <c r="CV3416" t="s">
        <v>139</v>
      </c>
      <c r="CW3416" t="s">
        <v>139</v>
      </c>
      <c r="CX3416" t="s">
        <v>139</v>
      </c>
      <c r="CY3416" s="2" t="s">
        <v>10047</v>
      </c>
      <c r="CZ3416" s="8">
        <v>16702353000</v>
      </c>
      <c r="DA3416" t="s">
        <v>10043</v>
      </c>
      <c r="DB3416" t="s">
        <v>140</v>
      </c>
      <c r="DC3416" t="s">
        <v>139</v>
      </c>
      <c r="DD3416" t="s">
        <v>117</v>
      </c>
    </row>
    <row r="3417" spans="1:114" ht="15" customHeight="1" x14ac:dyDescent="0.35">
      <c r="A3417" t="s">
        <v>5247</v>
      </c>
      <c r="B3417" t="s">
        <v>144</v>
      </c>
      <c r="C3417" s="1">
        <v>45844</v>
      </c>
      <c r="D3417" s="1">
        <v>45909</v>
      </c>
      <c r="E3417" t="s">
        <v>116</v>
      </c>
      <c r="F3417" s="1">
        <v>45929</v>
      </c>
      <c r="G3417" t="s">
        <v>117</v>
      </c>
      <c r="H3417" t="s">
        <v>117</v>
      </c>
      <c r="I3417" t="s">
        <v>117</v>
      </c>
      <c r="J3417" t="s">
        <v>5248</v>
      </c>
      <c r="K3417" t="s">
        <v>5249</v>
      </c>
      <c r="L3417" t="s">
        <v>5250</v>
      </c>
      <c r="N3417" t="s">
        <v>120</v>
      </c>
      <c r="O3417" t="s">
        <v>121</v>
      </c>
      <c r="P3417" s="6">
        <v>96950</v>
      </c>
      <c r="Q3417" t="s">
        <v>122</v>
      </c>
      <c r="S3417" s="8">
        <v>16702350617</v>
      </c>
      <c r="U3417" t="s">
        <v>5251</v>
      </c>
      <c r="V3417">
        <v>31191</v>
      </c>
      <c r="W3417" t="s">
        <v>124</v>
      </c>
      <c r="Y3417" t="s">
        <v>1561</v>
      </c>
      <c r="Z3417" t="s">
        <v>5252</v>
      </c>
      <c r="AB3417" t="s">
        <v>128</v>
      </c>
      <c r="AC3417" t="s">
        <v>5250</v>
      </c>
      <c r="AE3417" t="s">
        <v>120</v>
      </c>
      <c r="AF3417" t="s">
        <v>121</v>
      </c>
      <c r="AG3417" s="6">
        <v>96950</v>
      </c>
      <c r="AH3417" t="s">
        <v>122</v>
      </c>
      <c r="AJ3417" s="8">
        <v>16702350617</v>
      </c>
      <c r="AL3417" t="s">
        <v>5253</v>
      </c>
      <c r="BE3417" t="str">
        <f>"35-2021.00"</f>
        <v>35-2021.00</v>
      </c>
      <c r="BF3417" t="s">
        <v>438</v>
      </c>
      <c r="BG3417" t="s">
        <v>5254</v>
      </c>
      <c r="BH3417" t="s">
        <v>5255</v>
      </c>
      <c r="BI3417">
        <v>1</v>
      </c>
      <c r="BJ3417">
        <v>1</v>
      </c>
      <c r="BK3417" s="1">
        <v>45931</v>
      </c>
      <c r="BL3417" s="1">
        <v>46295</v>
      </c>
      <c r="BM3417" s="1">
        <v>45931</v>
      </c>
      <c r="BN3417" s="1">
        <v>46295</v>
      </c>
      <c r="BO3417">
        <v>35</v>
      </c>
      <c r="BP3417">
        <v>0</v>
      </c>
      <c r="BQ3417">
        <v>7</v>
      </c>
      <c r="BR3417">
        <v>7</v>
      </c>
      <c r="BS3417">
        <v>7</v>
      </c>
      <c r="BT3417">
        <v>7</v>
      </c>
      <c r="BU3417">
        <v>7</v>
      </c>
      <c r="BV3417">
        <v>0</v>
      </c>
      <c r="BW3417" t="str">
        <f>"9:00 AM"</f>
        <v>9:00 AM</v>
      </c>
      <c r="BX3417" t="str">
        <f>"5:00 PM"</f>
        <v>5:00 PM</v>
      </c>
      <c r="BY3417" t="s">
        <v>133</v>
      </c>
      <c r="BZ3417">
        <v>0</v>
      </c>
      <c r="CA3417">
        <v>3</v>
      </c>
      <c r="CB3417" t="s">
        <v>117</v>
      </c>
      <c r="CD3417" t="s">
        <v>5055</v>
      </c>
      <c r="CE3417" t="s">
        <v>5250</v>
      </c>
      <c r="CG3417" t="s">
        <v>120</v>
      </c>
      <c r="CH3417" t="s">
        <v>121</v>
      </c>
      <c r="CI3417" s="6">
        <v>96950</v>
      </c>
      <c r="CJ3417" s="10">
        <v>7.84</v>
      </c>
      <c r="CK3417" s="10">
        <v>7.84</v>
      </c>
      <c r="CL3417" s="10">
        <v>11.76</v>
      </c>
      <c r="CM3417" s="10">
        <v>11.76</v>
      </c>
      <c r="CN3417" t="s">
        <v>137</v>
      </c>
      <c r="CP3417" t="s">
        <v>138</v>
      </c>
      <c r="CR3417" t="s">
        <v>117</v>
      </c>
      <c r="CS3417" t="s">
        <v>139</v>
      </c>
      <c r="CT3417" t="s">
        <v>140</v>
      </c>
      <c r="CU3417" t="s">
        <v>139</v>
      </c>
      <c r="CV3417" t="s">
        <v>140</v>
      </c>
      <c r="CW3417" t="s">
        <v>139</v>
      </c>
      <c r="CX3417" t="s">
        <v>140</v>
      </c>
      <c r="CY3417" t="s">
        <v>4752</v>
      </c>
      <c r="CZ3417" s="8">
        <v>16702350617</v>
      </c>
      <c r="DA3417" t="s">
        <v>5253</v>
      </c>
      <c r="DB3417" t="s">
        <v>140</v>
      </c>
      <c r="DC3417" t="s">
        <v>139</v>
      </c>
      <c r="DD3417" t="s">
        <v>117</v>
      </c>
      <c r="DE3417" t="s">
        <v>1561</v>
      </c>
      <c r="DF3417" t="s">
        <v>5252</v>
      </c>
      <c r="DH3417" t="s">
        <v>5251</v>
      </c>
      <c r="DI3417" t="s">
        <v>5248</v>
      </c>
      <c r="DJ3417" t="s">
        <v>5253</v>
      </c>
    </row>
    <row r="3418" spans="1:114" ht="15" customHeight="1" x14ac:dyDescent="0.35">
      <c r="A3418" t="s">
        <v>16331</v>
      </c>
      <c r="B3418" t="s">
        <v>166</v>
      </c>
      <c r="C3418" s="1">
        <v>45844</v>
      </c>
      <c r="D3418" s="1">
        <v>45909</v>
      </c>
      <c r="E3418" t="s">
        <v>116</v>
      </c>
      <c r="F3418" s="1">
        <v>45929</v>
      </c>
      <c r="G3418" t="s">
        <v>117</v>
      </c>
      <c r="H3418" t="s">
        <v>117</v>
      </c>
      <c r="I3418" t="s">
        <v>117</v>
      </c>
      <c r="J3418" t="s">
        <v>16332</v>
      </c>
      <c r="K3418" t="s">
        <v>16333</v>
      </c>
      <c r="L3418" t="s">
        <v>16334</v>
      </c>
      <c r="N3418" t="s">
        <v>120</v>
      </c>
      <c r="O3418" t="s">
        <v>121</v>
      </c>
      <c r="P3418" s="6">
        <v>96950</v>
      </c>
      <c r="Q3418" t="s">
        <v>122</v>
      </c>
      <c r="S3418" s="8">
        <v>16702869274</v>
      </c>
      <c r="U3418" t="s">
        <v>16335</v>
      </c>
      <c r="V3418">
        <v>812112</v>
      </c>
      <c r="W3418" t="s">
        <v>124</v>
      </c>
      <c r="Y3418" t="s">
        <v>16336</v>
      </c>
      <c r="Z3418" t="s">
        <v>16337</v>
      </c>
      <c r="AB3418" t="s">
        <v>189</v>
      </c>
      <c r="AC3418" t="s">
        <v>16334</v>
      </c>
      <c r="AE3418" t="s">
        <v>120</v>
      </c>
      <c r="AF3418" t="s">
        <v>121</v>
      </c>
      <c r="AG3418" s="6">
        <v>96950</v>
      </c>
      <c r="AH3418" t="s">
        <v>122</v>
      </c>
      <c r="AJ3418" s="8">
        <v>16702869274</v>
      </c>
      <c r="AL3418" t="s">
        <v>16338</v>
      </c>
      <c r="BE3418" t="str">
        <f>"39-5012.00"</f>
        <v>39-5012.00</v>
      </c>
      <c r="BF3418" t="s">
        <v>272</v>
      </c>
      <c r="BG3418" t="s">
        <v>16339</v>
      </c>
      <c r="BH3418" t="s">
        <v>1373</v>
      </c>
      <c r="BI3418">
        <v>1</v>
      </c>
      <c r="BK3418" s="1">
        <v>45931</v>
      </c>
      <c r="BL3418" s="1">
        <v>46295</v>
      </c>
      <c r="BO3418">
        <v>35</v>
      </c>
      <c r="BP3418">
        <v>0</v>
      </c>
      <c r="BQ3418">
        <v>7</v>
      </c>
      <c r="BR3418">
        <v>7</v>
      </c>
      <c r="BS3418">
        <v>7</v>
      </c>
      <c r="BT3418">
        <v>7</v>
      </c>
      <c r="BU3418">
        <v>7</v>
      </c>
      <c r="BV3418">
        <v>0</v>
      </c>
      <c r="BW3418" t="str">
        <f>"9:00 AM"</f>
        <v>9:00 AM</v>
      </c>
      <c r="BX3418" t="str">
        <f>"5:00 PM"</f>
        <v>5:00 PM</v>
      </c>
      <c r="BY3418" t="s">
        <v>159</v>
      </c>
      <c r="BZ3418">
        <v>0</v>
      </c>
      <c r="CA3418">
        <v>6</v>
      </c>
      <c r="CB3418" t="s">
        <v>117</v>
      </c>
      <c r="CD3418" t="s">
        <v>5055</v>
      </c>
      <c r="CE3418" t="s">
        <v>16334</v>
      </c>
      <c r="CG3418" t="s">
        <v>120</v>
      </c>
      <c r="CH3418" t="s">
        <v>121</v>
      </c>
      <c r="CI3418" s="6">
        <v>96950</v>
      </c>
      <c r="CJ3418" s="10">
        <v>7.98</v>
      </c>
      <c r="CK3418" s="10">
        <v>7.98</v>
      </c>
      <c r="CL3418" s="10">
        <v>11.97</v>
      </c>
      <c r="CM3418" s="10">
        <v>11.97</v>
      </c>
      <c r="CN3418" t="s">
        <v>137</v>
      </c>
      <c r="CP3418" t="s">
        <v>138</v>
      </c>
      <c r="CR3418" t="s">
        <v>117</v>
      </c>
      <c r="CS3418" t="s">
        <v>139</v>
      </c>
      <c r="CT3418" t="s">
        <v>140</v>
      </c>
      <c r="CU3418" t="s">
        <v>139</v>
      </c>
      <c r="CV3418" t="s">
        <v>140</v>
      </c>
      <c r="CW3418" t="s">
        <v>139</v>
      </c>
      <c r="CX3418" t="s">
        <v>140</v>
      </c>
      <c r="CY3418" t="s">
        <v>4752</v>
      </c>
      <c r="CZ3418" s="8">
        <v>16702869274</v>
      </c>
      <c r="DA3418" t="s">
        <v>16338</v>
      </c>
      <c r="DB3418" t="s">
        <v>140</v>
      </c>
      <c r="DC3418" t="s">
        <v>139</v>
      </c>
      <c r="DD3418" t="s">
        <v>117</v>
      </c>
      <c r="DE3418" t="s">
        <v>16336</v>
      </c>
      <c r="DF3418" t="s">
        <v>16337</v>
      </c>
      <c r="DH3418" t="s">
        <v>16335</v>
      </c>
      <c r="DI3418" t="s">
        <v>16332</v>
      </c>
      <c r="DJ3418" t="s">
        <v>16338</v>
      </c>
    </row>
    <row r="3419" spans="1:114" ht="15" customHeight="1" x14ac:dyDescent="0.35">
      <c r="A3419" t="s">
        <v>10048</v>
      </c>
      <c r="B3419" t="s">
        <v>144</v>
      </c>
      <c r="C3419" s="1">
        <v>45845</v>
      </c>
      <c r="D3419" s="1">
        <v>45909</v>
      </c>
      <c r="E3419" t="s">
        <v>116</v>
      </c>
      <c r="F3419" s="1">
        <v>45929</v>
      </c>
      <c r="G3419" t="s">
        <v>139</v>
      </c>
      <c r="H3419" t="s">
        <v>117</v>
      </c>
      <c r="I3419" t="s">
        <v>117</v>
      </c>
      <c r="J3419" t="s">
        <v>1435</v>
      </c>
      <c r="L3419" t="s">
        <v>1436</v>
      </c>
      <c r="M3419" t="s">
        <v>8740</v>
      </c>
      <c r="N3419" t="s">
        <v>136</v>
      </c>
      <c r="O3419" t="s">
        <v>121</v>
      </c>
      <c r="P3419" s="6">
        <v>96950</v>
      </c>
      <c r="Q3419" t="s">
        <v>122</v>
      </c>
      <c r="S3419" s="8">
        <v>16702350561</v>
      </c>
      <c r="T3419">
        <v>131</v>
      </c>
      <c r="U3419" t="s">
        <v>1438</v>
      </c>
      <c r="V3419">
        <v>531110</v>
      </c>
      <c r="W3419" t="s">
        <v>124</v>
      </c>
      <c r="Y3419" t="s">
        <v>1439</v>
      </c>
      <c r="Z3419" t="s">
        <v>1440</v>
      </c>
      <c r="AA3419" t="s">
        <v>827</v>
      </c>
      <c r="AB3419" t="s">
        <v>474</v>
      </c>
      <c r="AC3419" t="s">
        <v>1436</v>
      </c>
      <c r="AD3419" t="s">
        <v>8740</v>
      </c>
      <c r="AE3419" t="s">
        <v>136</v>
      </c>
      <c r="AF3419" t="s">
        <v>121</v>
      </c>
      <c r="AG3419" s="6">
        <v>96950</v>
      </c>
      <c r="AH3419" t="s">
        <v>122</v>
      </c>
      <c r="AJ3419" s="8">
        <v>16702350561</v>
      </c>
      <c r="AK3419">
        <v>131</v>
      </c>
      <c r="AL3419" t="s">
        <v>1441</v>
      </c>
      <c r="BE3419" t="str">
        <f>"49-9071.00"</f>
        <v>49-9071.00</v>
      </c>
      <c r="BF3419" t="s">
        <v>156</v>
      </c>
      <c r="BG3419" t="s">
        <v>9994</v>
      </c>
      <c r="BH3419" t="s">
        <v>1750</v>
      </c>
      <c r="BI3419">
        <v>5</v>
      </c>
      <c r="BJ3419">
        <v>5</v>
      </c>
      <c r="BK3419" s="1">
        <v>45931</v>
      </c>
      <c r="BL3419" s="1">
        <v>47026</v>
      </c>
      <c r="BM3419" s="1">
        <v>45931</v>
      </c>
      <c r="BN3419" s="1">
        <v>47026</v>
      </c>
      <c r="BO3419">
        <v>35</v>
      </c>
      <c r="BP3419">
        <v>0</v>
      </c>
      <c r="BQ3419">
        <v>7</v>
      </c>
      <c r="BR3419">
        <v>7</v>
      </c>
      <c r="BS3419">
        <v>7</v>
      </c>
      <c r="BT3419">
        <v>7</v>
      </c>
      <c r="BU3419">
        <v>7</v>
      </c>
      <c r="BV3419">
        <v>0</v>
      </c>
      <c r="BW3419" t="str">
        <f>"8:00 AM"</f>
        <v>8:00 AM</v>
      </c>
      <c r="BX3419" t="str">
        <f>"5:00 PM"</f>
        <v>5:00 PM</v>
      </c>
      <c r="BY3419" t="s">
        <v>159</v>
      </c>
      <c r="BZ3419">
        <v>0</v>
      </c>
      <c r="CA3419">
        <v>24</v>
      </c>
      <c r="CB3419" t="s">
        <v>117</v>
      </c>
      <c r="CD3419" s="2" t="s">
        <v>10049</v>
      </c>
      <c r="CE3419" t="s">
        <v>7176</v>
      </c>
      <c r="CF3419" t="s">
        <v>1437</v>
      </c>
      <c r="CG3419" t="s">
        <v>136</v>
      </c>
      <c r="CH3419" t="s">
        <v>121</v>
      </c>
      <c r="CI3419" s="6">
        <v>96950</v>
      </c>
      <c r="CJ3419" s="10">
        <v>9.75</v>
      </c>
      <c r="CK3419" s="10">
        <v>9.75</v>
      </c>
      <c r="CL3419" s="10">
        <v>14.63</v>
      </c>
      <c r="CM3419" s="10">
        <v>14.63</v>
      </c>
      <c r="CN3419" t="s">
        <v>137</v>
      </c>
      <c r="CO3419" t="s">
        <v>1446</v>
      </c>
      <c r="CP3419" t="s">
        <v>138</v>
      </c>
      <c r="CR3419" t="s">
        <v>139</v>
      </c>
      <c r="CS3419" t="s">
        <v>139</v>
      </c>
      <c r="CT3419" t="s">
        <v>140</v>
      </c>
      <c r="CU3419" t="s">
        <v>139</v>
      </c>
      <c r="CV3419" t="s">
        <v>140</v>
      </c>
      <c r="CW3419" t="s">
        <v>139</v>
      </c>
      <c r="CX3419" t="s">
        <v>140</v>
      </c>
      <c r="CY3419" t="s">
        <v>1447</v>
      </c>
      <c r="CZ3419" s="8">
        <v>16702350561</v>
      </c>
      <c r="DA3419" t="s">
        <v>1441</v>
      </c>
      <c r="DB3419" t="s">
        <v>142</v>
      </c>
      <c r="DC3419" t="s">
        <v>139</v>
      </c>
      <c r="DD3419" t="s">
        <v>117</v>
      </c>
    </row>
    <row r="3420" spans="1:114" ht="15" customHeight="1" x14ac:dyDescent="0.35">
      <c r="A3420" t="s">
        <v>1034</v>
      </c>
      <c r="B3420" t="s">
        <v>144</v>
      </c>
      <c r="C3420" s="1">
        <v>45846</v>
      </c>
      <c r="D3420" s="1">
        <v>45909</v>
      </c>
      <c r="E3420" t="s">
        <v>116</v>
      </c>
      <c r="F3420" s="1">
        <v>45929</v>
      </c>
      <c r="G3420" t="s">
        <v>139</v>
      </c>
      <c r="H3420" t="s">
        <v>117</v>
      </c>
      <c r="I3420" t="s">
        <v>117</v>
      </c>
      <c r="J3420" t="s">
        <v>1035</v>
      </c>
      <c r="K3420" t="s">
        <v>1036</v>
      </c>
      <c r="L3420" t="s">
        <v>1037</v>
      </c>
      <c r="M3420" t="s">
        <v>120</v>
      </c>
      <c r="N3420" t="s">
        <v>120</v>
      </c>
      <c r="O3420" t="s">
        <v>121</v>
      </c>
      <c r="P3420" s="6">
        <v>96950</v>
      </c>
      <c r="Q3420" t="s">
        <v>122</v>
      </c>
      <c r="S3420" s="8">
        <v>16702368888</v>
      </c>
      <c r="U3420" t="s">
        <v>1038</v>
      </c>
      <c r="V3420">
        <v>713910</v>
      </c>
      <c r="W3420" t="s">
        <v>124</v>
      </c>
      <c r="Y3420" t="s">
        <v>1039</v>
      </c>
      <c r="Z3420" t="s">
        <v>1040</v>
      </c>
      <c r="AA3420" t="s">
        <v>1041</v>
      </c>
      <c r="AB3420" t="s">
        <v>1042</v>
      </c>
      <c r="AC3420" t="s">
        <v>1037</v>
      </c>
      <c r="AE3420" t="s">
        <v>120</v>
      </c>
      <c r="AF3420" t="s">
        <v>121</v>
      </c>
      <c r="AG3420" s="6">
        <v>96950</v>
      </c>
      <c r="AH3420" t="s">
        <v>122</v>
      </c>
      <c r="AJ3420" s="8">
        <v>16702368888</v>
      </c>
      <c r="AL3420" t="s">
        <v>1043</v>
      </c>
      <c r="BE3420" t="str">
        <f>"35-2014.00"</f>
        <v>35-2014.00</v>
      </c>
      <c r="BF3420" t="s">
        <v>191</v>
      </c>
      <c r="BG3420" t="s">
        <v>1044</v>
      </c>
      <c r="BH3420" t="s">
        <v>193</v>
      </c>
      <c r="BI3420">
        <v>2</v>
      </c>
      <c r="BJ3420">
        <v>2</v>
      </c>
      <c r="BK3420" s="1">
        <v>45931</v>
      </c>
      <c r="BL3420" s="1">
        <v>47026</v>
      </c>
      <c r="BM3420" s="1">
        <v>45931</v>
      </c>
      <c r="BN3420" s="1">
        <v>47026</v>
      </c>
      <c r="BO3420">
        <v>35</v>
      </c>
      <c r="BP3420">
        <v>5</v>
      </c>
      <c r="BQ3420">
        <v>5</v>
      </c>
      <c r="BR3420">
        <v>5</v>
      </c>
      <c r="BS3420">
        <v>5</v>
      </c>
      <c r="BT3420">
        <v>5</v>
      </c>
      <c r="BU3420">
        <v>5</v>
      </c>
      <c r="BV3420">
        <v>5</v>
      </c>
      <c r="BW3420" t="str">
        <f>"5:30 AM"</f>
        <v>5:30 AM</v>
      </c>
      <c r="BX3420" t="str">
        <f>"1:00 PM"</f>
        <v>1:00 PM</v>
      </c>
      <c r="BY3420" t="s">
        <v>133</v>
      </c>
      <c r="BZ3420">
        <v>0</v>
      </c>
      <c r="CA3420">
        <v>12</v>
      </c>
      <c r="CB3420" t="s">
        <v>117</v>
      </c>
      <c r="CD3420" t="s">
        <v>1045</v>
      </c>
      <c r="CE3420" t="s">
        <v>1046</v>
      </c>
      <c r="CG3420" t="s">
        <v>120</v>
      </c>
      <c r="CH3420" t="s">
        <v>121</v>
      </c>
      <c r="CI3420" s="6">
        <v>96950</v>
      </c>
      <c r="CJ3420" s="10">
        <v>8.83</v>
      </c>
      <c r="CK3420" s="10">
        <v>8.83</v>
      </c>
      <c r="CL3420" s="10">
        <v>13.25</v>
      </c>
      <c r="CM3420" s="10">
        <v>13.25</v>
      </c>
      <c r="CN3420" t="s">
        <v>137</v>
      </c>
      <c r="CO3420" t="s">
        <v>194</v>
      </c>
      <c r="CP3420" t="s">
        <v>138</v>
      </c>
      <c r="CR3420" t="s">
        <v>117</v>
      </c>
      <c r="CS3420" t="s">
        <v>139</v>
      </c>
      <c r="CT3420" t="s">
        <v>140</v>
      </c>
      <c r="CU3420" t="s">
        <v>139</v>
      </c>
      <c r="CV3420" t="s">
        <v>140</v>
      </c>
      <c r="CW3420" t="s">
        <v>139</v>
      </c>
      <c r="CX3420" t="s">
        <v>139</v>
      </c>
      <c r="CY3420" s="2" t="s">
        <v>1047</v>
      </c>
      <c r="CZ3420" s="8">
        <v>16702368888</v>
      </c>
      <c r="DA3420" t="s">
        <v>1048</v>
      </c>
      <c r="DB3420" t="s">
        <v>140</v>
      </c>
      <c r="DC3420" t="s">
        <v>139</v>
      </c>
      <c r="DD3420" t="s">
        <v>117</v>
      </c>
    </row>
    <row r="3421" spans="1:114" ht="15" customHeight="1" x14ac:dyDescent="0.35">
      <c r="A3421" t="s">
        <v>10050</v>
      </c>
      <c r="B3421" t="s">
        <v>144</v>
      </c>
      <c r="C3421" s="1">
        <v>45847</v>
      </c>
      <c r="D3421" s="1">
        <v>45909</v>
      </c>
      <c r="E3421" t="s">
        <v>116</v>
      </c>
      <c r="F3421" s="1">
        <v>45960</v>
      </c>
      <c r="G3421" t="s">
        <v>117</v>
      </c>
      <c r="H3421" t="s">
        <v>117</v>
      </c>
      <c r="I3421" t="s">
        <v>117</v>
      </c>
      <c r="J3421" t="s">
        <v>6735</v>
      </c>
      <c r="K3421" t="s">
        <v>6736</v>
      </c>
      <c r="L3421" t="s">
        <v>9983</v>
      </c>
      <c r="N3421" t="s">
        <v>136</v>
      </c>
      <c r="O3421" t="s">
        <v>121</v>
      </c>
      <c r="P3421" s="6">
        <v>96950</v>
      </c>
      <c r="Q3421" t="s">
        <v>122</v>
      </c>
      <c r="S3421" s="8">
        <v>16702352360</v>
      </c>
      <c r="U3421" t="s">
        <v>6739</v>
      </c>
      <c r="V3421">
        <v>23822</v>
      </c>
      <c r="W3421" t="s">
        <v>124</v>
      </c>
      <c r="Y3421" t="s">
        <v>6740</v>
      </c>
      <c r="Z3421" t="s">
        <v>6741</v>
      </c>
      <c r="AA3421" t="s">
        <v>6742</v>
      </c>
      <c r="AB3421" t="s">
        <v>205</v>
      </c>
      <c r="AC3421" t="s">
        <v>6737</v>
      </c>
      <c r="AD3421" t="s">
        <v>6738</v>
      </c>
      <c r="AE3421" t="s">
        <v>136</v>
      </c>
      <c r="AF3421" t="s">
        <v>121</v>
      </c>
      <c r="AG3421" s="6">
        <v>96950</v>
      </c>
      <c r="AH3421" t="s">
        <v>122</v>
      </c>
      <c r="AJ3421" s="8">
        <v>16702352360</v>
      </c>
      <c r="AL3421" t="s">
        <v>6743</v>
      </c>
      <c r="BE3421" t="str">
        <f>"49-9021.00"</f>
        <v>49-9021.00</v>
      </c>
      <c r="BF3421" t="s">
        <v>239</v>
      </c>
      <c r="BG3421" t="s">
        <v>9984</v>
      </c>
      <c r="BH3421" t="s">
        <v>241</v>
      </c>
      <c r="BI3421">
        <v>3</v>
      </c>
      <c r="BJ3421">
        <v>3</v>
      </c>
      <c r="BK3421" s="1">
        <v>45962</v>
      </c>
      <c r="BL3421" s="1">
        <v>46326</v>
      </c>
      <c r="BM3421" s="1">
        <v>45962</v>
      </c>
      <c r="BN3421" s="1">
        <v>46326</v>
      </c>
      <c r="BO3421">
        <v>40</v>
      </c>
      <c r="BP3421">
        <v>0</v>
      </c>
      <c r="BQ3421">
        <v>8</v>
      </c>
      <c r="BR3421">
        <v>8</v>
      </c>
      <c r="BS3421">
        <v>8</v>
      </c>
      <c r="BT3421">
        <v>8</v>
      </c>
      <c r="BU3421">
        <v>8</v>
      </c>
      <c r="BV3421">
        <v>0</v>
      </c>
      <c r="BW3421" t="str">
        <f>"8:00 AM"</f>
        <v>8:00 AM</v>
      </c>
      <c r="BX3421" t="str">
        <f>"5:00 PM"</f>
        <v>5:00 PM</v>
      </c>
      <c r="BY3421" t="s">
        <v>159</v>
      </c>
      <c r="BZ3421">
        <v>0</v>
      </c>
      <c r="CA3421">
        <v>24</v>
      </c>
      <c r="CB3421" t="s">
        <v>117</v>
      </c>
      <c r="CD3421" t="s">
        <v>9985</v>
      </c>
      <c r="CE3421" t="s">
        <v>6738</v>
      </c>
      <c r="CG3421" t="s">
        <v>136</v>
      </c>
      <c r="CH3421" t="s">
        <v>121</v>
      </c>
      <c r="CI3421" s="6">
        <v>96950</v>
      </c>
      <c r="CJ3421" s="10">
        <v>10.74</v>
      </c>
      <c r="CK3421" s="10">
        <v>10.74</v>
      </c>
      <c r="CL3421" s="10">
        <v>16.11</v>
      </c>
      <c r="CM3421" s="10">
        <v>16.11</v>
      </c>
      <c r="CN3421" t="s">
        <v>137</v>
      </c>
      <c r="CO3421" t="s">
        <v>140</v>
      </c>
      <c r="CP3421" t="s">
        <v>138</v>
      </c>
      <c r="CR3421" t="s">
        <v>117</v>
      </c>
      <c r="CS3421" t="s">
        <v>139</v>
      </c>
      <c r="CT3421" t="s">
        <v>139</v>
      </c>
      <c r="CU3421" t="s">
        <v>139</v>
      </c>
      <c r="CV3421" t="s">
        <v>140</v>
      </c>
      <c r="CW3421" t="s">
        <v>139</v>
      </c>
      <c r="CX3421" t="s">
        <v>140</v>
      </c>
      <c r="CY3421" t="s">
        <v>6747</v>
      </c>
      <c r="CZ3421" s="8">
        <v>16702352360</v>
      </c>
      <c r="DA3421" t="s">
        <v>6743</v>
      </c>
      <c r="DB3421" t="s">
        <v>140</v>
      </c>
      <c r="DC3421" t="s">
        <v>139</v>
      </c>
      <c r="DD3421" t="s">
        <v>117</v>
      </c>
      <c r="DE3421" t="s">
        <v>6740</v>
      </c>
      <c r="DF3421" t="s">
        <v>6741</v>
      </c>
      <c r="DG3421" t="s">
        <v>1468</v>
      </c>
      <c r="DH3421" t="s">
        <v>6739</v>
      </c>
      <c r="DI3421" t="s">
        <v>10051</v>
      </c>
      <c r="DJ3421" t="s">
        <v>6743</v>
      </c>
    </row>
    <row r="3422" spans="1:114" ht="15" customHeight="1" x14ac:dyDescent="0.35">
      <c r="A3422" t="s">
        <v>16359</v>
      </c>
      <c r="B3422" t="s">
        <v>144</v>
      </c>
      <c r="C3422" s="1">
        <v>45849</v>
      </c>
      <c r="D3422" s="1">
        <v>45909</v>
      </c>
      <c r="E3422" t="s">
        <v>116</v>
      </c>
      <c r="F3422" s="1">
        <v>45929</v>
      </c>
      <c r="G3422" t="s">
        <v>117</v>
      </c>
      <c r="H3422" t="s">
        <v>117</v>
      </c>
      <c r="I3422" t="s">
        <v>117</v>
      </c>
      <c r="J3422" t="s">
        <v>6141</v>
      </c>
      <c r="K3422" t="s">
        <v>6142</v>
      </c>
      <c r="L3422" t="s">
        <v>6143</v>
      </c>
      <c r="M3422" t="s">
        <v>266</v>
      </c>
      <c r="N3422" t="s">
        <v>120</v>
      </c>
      <c r="O3422" t="s">
        <v>121</v>
      </c>
      <c r="P3422" s="6">
        <v>96950</v>
      </c>
      <c r="Q3422" t="s">
        <v>122</v>
      </c>
      <c r="S3422" s="8">
        <v>16702851893</v>
      </c>
      <c r="U3422" t="s">
        <v>6144</v>
      </c>
      <c r="V3422">
        <v>4451</v>
      </c>
      <c r="W3422" t="s">
        <v>124</v>
      </c>
      <c r="Y3422" t="s">
        <v>6145</v>
      </c>
      <c r="Z3422" t="s">
        <v>6146</v>
      </c>
      <c r="AB3422" t="s">
        <v>270</v>
      </c>
      <c r="AC3422" t="s">
        <v>6143</v>
      </c>
      <c r="AD3422" t="s">
        <v>266</v>
      </c>
      <c r="AE3422" t="s">
        <v>120</v>
      </c>
      <c r="AF3422" t="s">
        <v>121</v>
      </c>
      <c r="AG3422" s="6">
        <v>96950</v>
      </c>
      <c r="AH3422" t="s">
        <v>122</v>
      </c>
      <c r="AJ3422" s="8">
        <v>16702851863</v>
      </c>
      <c r="AL3422" t="s">
        <v>6147</v>
      </c>
      <c r="BE3422" t="str">
        <f>"49-9071.00"</f>
        <v>49-9071.00</v>
      </c>
      <c r="BF3422" t="s">
        <v>156</v>
      </c>
      <c r="BG3422" t="s">
        <v>16360</v>
      </c>
      <c r="BH3422" t="s">
        <v>7869</v>
      </c>
      <c r="BI3422">
        <v>3</v>
      </c>
      <c r="BJ3422">
        <v>3</v>
      </c>
      <c r="BK3422" s="1">
        <v>45931</v>
      </c>
      <c r="BL3422" s="1">
        <v>46295</v>
      </c>
      <c r="BM3422" s="1">
        <v>45931</v>
      </c>
      <c r="BN3422" s="1">
        <v>46295</v>
      </c>
      <c r="BO3422">
        <v>40</v>
      </c>
      <c r="BP3422">
        <v>0</v>
      </c>
      <c r="BQ3422">
        <v>8</v>
      </c>
      <c r="BR3422">
        <v>8</v>
      </c>
      <c r="BS3422">
        <v>8</v>
      </c>
      <c r="BT3422">
        <v>8</v>
      </c>
      <c r="BU3422">
        <v>8</v>
      </c>
      <c r="BV3422">
        <v>0</v>
      </c>
      <c r="BW3422" t="str">
        <f>"8:00 AM"</f>
        <v>8:00 AM</v>
      </c>
      <c r="BX3422" t="str">
        <f>"5:00 PM"</f>
        <v>5:00 PM</v>
      </c>
      <c r="BY3422" t="s">
        <v>133</v>
      </c>
      <c r="BZ3422">
        <v>0</v>
      </c>
      <c r="CA3422">
        <v>24</v>
      </c>
      <c r="CB3422" t="s">
        <v>117</v>
      </c>
      <c r="CD3422" t="s">
        <v>16361</v>
      </c>
      <c r="CE3422" t="s">
        <v>6143</v>
      </c>
      <c r="CF3422" t="s">
        <v>266</v>
      </c>
      <c r="CG3422" t="s">
        <v>120</v>
      </c>
      <c r="CH3422" t="s">
        <v>121</v>
      </c>
      <c r="CI3422" s="6">
        <v>96950</v>
      </c>
      <c r="CJ3422" s="10">
        <v>9.98</v>
      </c>
      <c r="CK3422" s="10">
        <v>9.98</v>
      </c>
      <c r="CL3422" s="10">
        <v>14.97</v>
      </c>
      <c r="CM3422" s="10">
        <v>14.97</v>
      </c>
      <c r="CN3422" t="s">
        <v>137</v>
      </c>
      <c r="CO3422" t="s">
        <v>140</v>
      </c>
      <c r="CP3422" t="s">
        <v>138</v>
      </c>
      <c r="CR3422" t="s">
        <v>117</v>
      </c>
      <c r="CS3422" t="s">
        <v>139</v>
      </c>
      <c r="CT3422" t="s">
        <v>140</v>
      </c>
      <c r="CU3422" t="s">
        <v>139</v>
      </c>
      <c r="CV3422" t="s">
        <v>140</v>
      </c>
      <c r="CW3422" t="s">
        <v>139</v>
      </c>
      <c r="CX3422" t="s">
        <v>140</v>
      </c>
      <c r="CY3422" t="s">
        <v>276</v>
      </c>
      <c r="CZ3422" s="8">
        <v>16702851863</v>
      </c>
      <c r="DA3422" t="s">
        <v>6147</v>
      </c>
      <c r="DB3422" t="s">
        <v>140</v>
      </c>
      <c r="DC3422" t="s">
        <v>139</v>
      </c>
      <c r="DD3422" t="s">
        <v>117</v>
      </c>
    </row>
    <row r="3423" spans="1:114" ht="15" customHeight="1" x14ac:dyDescent="0.35">
      <c r="A3423" t="s">
        <v>1125</v>
      </c>
      <c r="B3423" t="s">
        <v>144</v>
      </c>
      <c r="C3423" s="1">
        <v>45852</v>
      </c>
      <c r="D3423" s="1">
        <v>45909</v>
      </c>
      <c r="E3423" t="s">
        <v>116</v>
      </c>
      <c r="F3423" s="1">
        <v>46022</v>
      </c>
      <c r="G3423" t="s">
        <v>139</v>
      </c>
      <c r="H3423" t="s">
        <v>117</v>
      </c>
      <c r="I3423" t="s">
        <v>117</v>
      </c>
      <c r="J3423" t="s">
        <v>1126</v>
      </c>
      <c r="K3423" t="s">
        <v>140</v>
      </c>
      <c r="L3423" t="s">
        <v>1127</v>
      </c>
      <c r="M3423" t="s">
        <v>1128</v>
      </c>
      <c r="N3423" t="s">
        <v>1129</v>
      </c>
      <c r="O3423" t="s">
        <v>121</v>
      </c>
      <c r="P3423" s="6">
        <v>96950</v>
      </c>
      <c r="Q3423" t="s">
        <v>122</v>
      </c>
      <c r="R3423" t="s">
        <v>140</v>
      </c>
      <c r="S3423" s="8">
        <v>16702347645</v>
      </c>
      <c r="U3423" t="s">
        <v>1130</v>
      </c>
      <c r="V3423">
        <v>541330</v>
      </c>
      <c r="W3423" t="s">
        <v>124</v>
      </c>
      <c r="Y3423" t="s">
        <v>1131</v>
      </c>
      <c r="Z3423" t="s">
        <v>1132</v>
      </c>
      <c r="AA3423" t="s">
        <v>1133</v>
      </c>
      <c r="AB3423" t="s">
        <v>205</v>
      </c>
      <c r="AC3423" t="s">
        <v>1127</v>
      </c>
      <c r="AD3423" t="s">
        <v>1128</v>
      </c>
      <c r="AE3423" t="s">
        <v>1129</v>
      </c>
      <c r="AF3423" t="s">
        <v>121</v>
      </c>
      <c r="AG3423" s="6">
        <v>96950</v>
      </c>
      <c r="AH3423" t="s">
        <v>122</v>
      </c>
      <c r="AJ3423" s="8">
        <v>16702857645</v>
      </c>
      <c r="AL3423" t="s">
        <v>1134</v>
      </c>
      <c r="AM3423" t="s">
        <v>717</v>
      </c>
      <c r="AN3423" t="s">
        <v>718</v>
      </c>
      <c r="AO3423" t="s">
        <v>719</v>
      </c>
      <c r="AP3423" t="s">
        <v>720</v>
      </c>
      <c r="AQ3423" t="s">
        <v>721</v>
      </c>
      <c r="AR3423" t="s">
        <v>722</v>
      </c>
      <c r="AS3423" t="s">
        <v>577</v>
      </c>
      <c r="AT3423" t="s">
        <v>578</v>
      </c>
      <c r="AU3423" s="6">
        <v>96913</v>
      </c>
      <c r="AV3423" t="s">
        <v>122</v>
      </c>
      <c r="AX3423" s="8">
        <v>16716461222</v>
      </c>
      <c r="AY3423">
        <v>111</v>
      </c>
      <c r="AZ3423" t="s">
        <v>723</v>
      </c>
      <c r="BA3423" t="s">
        <v>724</v>
      </c>
      <c r="BB3423" t="s">
        <v>725</v>
      </c>
      <c r="BC3423" t="s">
        <v>578</v>
      </c>
      <c r="BD3423" t="s">
        <v>726</v>
      </c>
      <c r="BE3423" t="str">
        <f>"17-3022.00"</f>
        <v>17-3022.00</v>
      </c>
      <c r="BF3423" t="s">
        <v>456</v>
      </c>
      <c r="BG3423" t="s">
        <v>1135</v>
      </c>
      <c r="BH3423" t="s">
        <v>1136</v>
      </c>
      <c r="BI3423">
        <v>1</v>
      </c>
      <c r="BJ3423">
        <v>1</v>
      </c>
      <c r="BK3423" s="1">
        <v>46024</v>
      </c>
      <c r="BL3423" s="1">
        <v>47026</v>
      </c>
      <c r="BM3423" s="1">
        <v>46024</v>
      </c>
      <c r="BN3423" s="1">
        <v>47026</v>
      </c>
      <c r="BO3423">
        <v>40</v>
      </c>
      <c r="BP3423">
        <v>0</v>
      </c>
      <c r="BQ3423">
        <v>8</v>
      </c>
      <c r="BR3423">
        <v>8</v>
      </c>
      <c r="BS3423">
        <v>8</v>
      </c>
      <c r="BT3423">
        <v>8</v>
      </c>
      <c r="BU3423">
        <v>8</v>
      </c>
      <c r="BV3423">
        <v>0</v>
      </c>
      <c r="BW3423" t="str">
        <f>"8:00 AM"</f>
        <v>8:00 AM</v>
      </c>
      <c r="BX3423" t="str">
        <f>"5:00 PM"</f>
        <v>5:00 PM</v>
      </c>
      <c r="BY3423" t="s">
        <v>159</v>
      </c>
      <c r="BZ3423">
        <v>0</v>
      </c>
      <c r="CA3423">
        <v>24</v>
      </c>
      <c r="CB3423" t="s">
        <v>117</v>
      </c>
      <c r="CD3423" t="s">
        <v>1137</v>
      </c>
      <c r="CE3423" t="s">
        <v>1127</v>
      </c>
      <c r="CF3423" t="s">
        <v>1128</v>
      </c>
      <c r="CG3423" t="s">
        <v>1129</v>
      </c>
      <c r="CH3423" t="s">
        <v>121</v>
      </c>
      <c r="CI3423" s="6">
        <v>96950</v>
      </c>
      <c r="CJ3423" s="10">
        <v>18</v>
      </c>
      <c r="CK3423" s="10">
        <v>18</v>
      </c>
      <c r="CL3423" s="10">
        <v>27</v>
      </c>
      <c r="CM3423" s="10">
        <v>27</v>
      </c>
      <c r="CN3423" t="s">
        <v>137</v>
      </c>
      <c r="CO3423" t="s">
        <v>1138</v>
      </c>
      <c r="CP3423" t="s">
        <v>138</v>
      </c>
      <c r="CR3423" t="s">
        <v>139</v>
      </c>
      <c r="CS3423" t="s">
        <v>139</v>
      </c>
      <c r="CT3423" t="s">
        <v>140</v>
      </c>
      <c r="CU3423" t="s">
        <v>139</v>
      </c>
      <c r="CV3423" t="s">
        <v>140</v>
      </c>
      <c r="CW3423" t="s">
        <v>139</v>
      </c>
      <c r="CX3423" t="s">
        <v>140</v>
      </c>
      <c r="CY3423" t="s">
        <v>1139</v>
      </c>
      <c r="CZ3423" s="8">
        <v>16702347645</v>
      </c>
      <c r="DA3423" t="s">
        <v>1134</v>
      </c>
      <c r="DB3423" t="s">
        <v>1140</v>
      </c>
      <c r="DC3423" t="s">
        <v>139</v>
      </c>
      <c r="DD3423" t="s">
        <v>117</v>
      </c>
    </row>
    <row r="3424" spans="1:114" ht="15" customHeight="1" x14ac:dyDescent="0.35">
      <c r="A3424" t="s">
        <v>5232</v>
      </c>
      <c r="B3424" t="s">
        <v>144</v>
      </c>
      <c r="C3424" s="1">
        <v>45852</v>
      </c>
      <c r="D3424" s="1">
        <v>45909</v>
      </c>
      <c r="E3424" t="s">
        <v>116</v>
      </c>
      <c r="F3424" s="1">
        <v>46021</v>
      </c>
      <c r="G3424" t="s">
        <v>117</v>
      </c>
      <c r="H3424" t="s">
        <v>117</v>
      </c>
      <c r="I3424" t="s">
        <v>117</v>
      </c>
      <c r="J3424" t="s">
        <v>3774</v>
      </c>
      <c r="L3424" t="s">
        <v>3775</v>
      </c>
      <c r="N3424" t="s">
        <v>136</v>
      </c>
      <c r="O3424" t="s">
        <v>121</v>
      </c>
      <c r="P3424" s="6">
        <v>96950</v>
      </c>
      <c r="Q3424" t="s">
        <v>122</v>
      </c>
      <c r="S3424" s="8">
        <v>16702353637</v>
      </c>
      <c r="U3424" t="s">
        <v>3776</v>
      </c>
      <c r="V3424">
        <v>236220</v>
      </c>
      <c r="W3424" t="s">
        <v>124</v>
      </c>
      <c r="Y3424" t="s">
        <v>3777</v>
      </c>
      <c r="Z3424" t="s">
        <v>3778</v>
      </c>
      <c r="AA3424" t="s">
        <v>3779</v>
      </c>
      <c r="AB3424" t="s">
        <v>205</v>
      </c>
      <c r="AC3424" t="s">
        <v>3781</v>
      </c>
      <c r="AE3424" t="s">
        <v>136</v>
      </c>
      <c r="AF3424" t="s">
        <v>121</v>
      </c>
      <c r="AG3424" s="6">
        <v>96950</v>
      </c>
      <c r="AH3424" t="s">
        <v>122</v>
      </c>
      <c r="AJ3424" s="8">
        <v>16702353637</v>
      </c>
      <c r="AL3424" t="s">
        <v>3782</v>
      </c>
      <c r="BE3424" t="str">
        <f>"49-9071.00"</f>
        <v>49-9071.00</v>
      </c>
      <c r="BF3424" t="s">
        <v>156</v>
      </c>
      <c r="BG3424" t="s">
        <v>5233</v>
      </c>
      <c r="BH3424" t="s">
        <v>3784</v>
      </c>
      <c r="BI3424">
        <v>35</v>
      </c>
      <c r="BJ3424">
        <v>35</v>
      </c>
      <c r="BK3424" s="1">
        <v>46023</v>
      </c>
      <c r="BL3424" s="1">
        <v>46387</v>
      </c>
      <c r="BM3424" s="1">
        <v>46023</v>
      </c>
      <c r="BN3424" s="1">
        <v>46387</v>
      </c>
      <c r="BO3424">
        <v>40</v>
      </c>
      <c r="BP3424">
        <v>0</v>
      </c>
      <c r="BQ3424">
        <v>8</v>
      </c>
      <c r="BR3424">
        <v>8</v>
      </c>
      <c r="BS3424">
        <v>8</v>
      </c>
      <c r="BT3424">
        <v>8</v>
      </c>
      <c r="BU3424">
        <v>8</v>
      </c>
      <c r="BV3424">
        <v>0</v>
      </c>
      <c r="BW3424" t="str">
        <f>"8:00 AM"</f>
        <v>8:00 AM</v>
      </c>
      <c r="BX3424" t="str">
        <f>"5:00 PM"</f>
        <v>5:00 PM</v>
      </c>
      <c r="BY3424" t="s">
        <v>133</v>
      </c>
      <c r="BZ3424">
        <v>0</v>
      </c>
      <c r="CA3424">
        <v>12</v>
      </c>
      <c r="CB3424" t="s">
        <v>117</v>
      </c>
      <c r="CD3424" t="s">
        <v>5234</v>
      </c>
      <c r="CE3424" t="s">
        <v>3781</v>
      </c>
      <c r="CG3424" t="s">
        <v>136</v>
      </c>
      <c r="CH3424" t="s">
        <v>121</v>
      </c>
      <c r="CI3424" s="6">
        <v>96950</v>
      </c>
      <c r="CJ3424" s="10">
        <v>9.75</v>
      </c>
      <c r="CK3424" s="10">
        <v>9.75</v>
      </c>
      <c r="CL3424" s="10">
        <v>14.62</v>
      </c>
      <c r="CM3424" s="10">
        <v>14.62</v>
      </c>
      <c r="CN3424" t="s">
        <v>137</v>
      </c>
      <c r="CP3424" t="s">
        <v>138</v>
      </c>
      <c r="CR3424" t="s">
        <v>139</v>
      </c>
      <c r="CS3424" t="s">
        <v>139</v>
      </c>
      <c r="CT3424" t="s">
        <v>139</v>
      </c>
      <c r="CU3424" t="s">
        <v>139</v>
      </c>
      <c r="CV3424" t="s">
        <v>140</v>
      </c>
      <c r="CW3424" t="s">
        <v>139</v>
      </c>
      <c r="CX3424" t="s">
        <v>140</v>
      </c>
      <c r="CY3424" t="s">
        <v>5235</v>
      </c>
      <c r="CZ3424" s="8">
        <v>16702353637</v>
      </c>
      <c r="DA3424" t="s">
        <v>3782</v>
      </c>
      <c r="DB3424" t="s">
        <v>1257</v>
      </c>
      <c r="DC3424" t="s">
        <v>139</v>
      </c>
      <c r="DD3424" t="s">
        <v>117</v>
      </c>
    </row>
    <row r="3425" spans="1:114" ht="15" customHeight="1" x14ac:dyDescent="0.35">
      <c r="A3425" t="s">
        <v>16353</v>
      </c>
      <c r="B3425" t="s">
        <v>144</v>
      </c>
      <c r="C3425" s="1">
        <v>45852</v>
      </c>
      <c r="D3425" s="1">
        <v>45909</v>
      </c>
      <c r="E3425" t="s">
        <v>116</v>
      </c>
      <c r="F3425" s="1">
        <v>45929</v>
      </c>
      <c r="G3425" t="s">
        <v>117</v>
      </c>
      <c r="H3425" t="s">
        <v>117</v>
      </c>
      <c r="I3425" t="s">
        <v>117</v>
      </c>
      <c r="J3425" t="s">
        <v>295</v>
      </c>
      <c r="K3425" t="s">
        <v>2833</v>
      </c>
      <c r="L3425" t="s">
        <v>297</v>
      </c>
      <c r="N3425" t="s">
        <v>136</v>
      </c>
      <c r="O3425" t="s">
        <v>121</v>
      </c>
      <c r="P3425" s="6">
        <v>96950</v>
      </c>
      <c r="Q3425" t="s">
        <v>122</v>
      </c>
      <c r="S3425" s="8">
        <v>16702356129</v>
      </c>
      <c r="U3425" t="s">
        <v>299</v>
      </c>
      <c r="V3425">
        <v>56132</v>
      </c>
      <c r="W3425" t="s">
        <v>150</v>
      </c>
      <c r="X3425" t="s">
        <v>139</v>
      </c>
      <c r="Y3425" t="s">
        <v>300</v>
      </c>
      <c r="Z3425" t="s">
        <v>301</v>
      </c>
      <c r="AB3425" t="s">
        <v>237</v>
      </c>
      <c r="AC3425" t="s">
        <v>297</v>
      </c>
      <c r="AE3425" t="s">
        <v>136</v>
      </c>
      <c r="AF3425" t="s">
        <v>121</v>
      </c>
      <c r="AG3425" s="6">
        <v>96950</v>
      </c>
      <c r="AH3425" t="s">
        <v>122</v>
      </c>
      <c r="AJ3425" s="8">
        <v>16702356129</v>
      </c>
      <c r="AL3425" t="s">
        <v>303</v>
      </c>
      <c r="BE3425" t="str">
        <f>"49-9071.00"</f>
        <v>49-9071.00</v>
      </c>
      <c r="BF3425" t="s">
        <v>156</v>
      </c>
      <c r="BG3425" t="s">
        <v>7894</v>
      </c>
      <c r="BH3425" t="s">
        <v>2837</v>
      </c>
      <c r="BI3425">
        <v>15</v>
      </c>
      <c r="BJ3425">
        <v>15</v>
      </c>
      <c r="BK3425" s="1">
        <v>45931</v>
      </c>
      <c r="BL3425" s="1">
        <v>46295</v>
      </c>
      <c r="BM3425" s="1">
        <v>45931</v>
      </c>
      <c r="BN3425" s="1">
        <v>46295</v>
      </c>
      <c r="BO3425">
        <v>35</v>
      </c>
      <c r="BP3425">
        <v>0</v>
      </c>
      <c r="BQ3425">
        <v>7</v>
      </c>
      <c r="BR3425">
        <v>7</v>
      </c>
      <c r="BS3425">
        <v>7</v>
      </c>
      <c r="BT3425">
        <v>7</v>
      </c>
      <c r="BU3425">
        <v>7</v>
      </c>
      <c r="BV3425">
        <v>0</v>
      </c>
      <c r="BW3425" t="str">
        <f>"8:00 AM"</f>
        <v>8:00 AM</v>
      </c>
      <c r="BX3425" t="str">
        <f>"4:00 PM"</f>
        <v>4:00 PM</v>
      </c>
      <c r="BY3425" t="s">
        <v>159</v>
      </c>
      <c r="BZ3425">
        <v>0</v>
      </c>
      <c r="CA3425">
        <v>12</v>
      </c>
      <c r="CB3425" t="s">
        <v>117</v>
      </c>
      <c r="CD3425" t="s">
        <v>7895</v>
      </c>
      <c r="CE3425" t="s">
        <v>298</v>
      </c>
      <c r="CG3425" t="s">
        <v>136</v>
      </c>
      <c r="CH3425" t="s">
        <v>121</v>
      </c>
      <c r="CI3425" s="6">
        <v>96950</v>
      </c>
      <c r="CJ3425" s="10">
        <v>9.75</v>
      </c>
      <c r="CK3425" s="10">
        <v>9.75</v>
      </c>
      <c r="CL3425" s="10">
        <v>14.63</v>
      </c>
      <c r="CM3425" s="10">
        <v>14.63</v>
      </c>
      <c r="CN3425" t="s">
        <v>137</v>
      </c>
      <c r="CP3425" t="s">
        <v>138</v>
      </c>
      <c r="CR3425" t="s">
        <v>117</v>
      </c>
      <c r="CS3425" t="s">
        <v>139</v>
      </c>
      <c r="CT3425" t="s">
        <v>140</v>
      </c>
      <c r="CU3425" t="s">
        <v>139</v>
      </c>
      <c r="CV3425" t="s">
        <v>140</v>
      </c>
      <c r="CW3425" t="s">
        <v>139</v>
      </c>
      <c r="CX3425" t="s">
        <v>140</v>
      </c>
      <c r="CY3425" t="s">
        <v>2696</v>
      </c>
      <c r="CZ3425" s="8">
        <v>16702356129</v>
      </c>
      <c r="DA3425" t="s">
        <v>303</v>
      </c>
      <c r="DB3425" t="s">
        <v>309</v>
      </c>
      <c r="DC3425" t="s">
        <v>139</v>
      </c>
      <c r="DD3425" t="s">
        <v>139</v>
      </c>
    </row>
    <row r="3426" spans="1:114" ht="15" customHeight="1" x14ac:dyDescent="0.35">
      <c r="A3426" t="s">
        <v>7893</v>
      </c>
      <c r="B3426" t="s">
        <v>144</v>
      </c>
      <c r="C3426" s="1">
        <v>45852</v>
      </c>
      <c r="D3426" s="1">
        <v>45909</v>
      </c>
      <c r="E3426" t="s">
        <v>116</v>
      </c>
      <c r="F3426" s="1">
        <v>45929</v>
      </c>
      <c r="G3426" t="s">
        <v>117</v>
      </c>
      <c r="H3426" t="s">
        <v>117</v>
      </c>
      <c r="I3426" t="s">
        <v>117</v>
      </c>
      <c r="J3426" t="s">
        <v>295</v>
      </c>
      <c r="K3426" t="s">
        <v>2833</v>
      </c>
      <c r="L3426" t="s">
        <v>297</v>
      </c>
      <c r="M3426" t="s">
        <v>298</v>
      </c>
      <c r="N3426" t="s">
        <v>136</v>
      </c>
      <c r="O3426" t="s">
        <v>121</v>
      </c>
      <c r="P3426" s="6">
        <v>96950</v>
      </c>
      <c r="Q3426" t="s">
        <v>122</v>
      </c>
      <c r="S3426" s="8">
        <v>16702356129</v>
      </c>
      <c r="U3426" t="s">
        <v>299</v>
      </c>
      <c r="V3426">
        <v>56132</v>
      </c>
      <c r="W3426" t="s">
        <v>150</v>
      </c>
      <c r="X3426" t="s">
        <v>139</v>
      </c>
      <c r="Y3426" t="s">
        <v>300</v>
      </c>
      <c r="Z3426" t="s">
        <v>301</v>
      </c>
      <c r="AB3426" t="s">
        <v>237</v>
      </c>
      <c r="AC3426" t="s">
        <v>297</v>
      </c>
      <c r="AE3426" t="s">
        <v>136</v>
      </c>
      <c r="AF3426" t="s">
        <v>121</v>
      </c>
      <c r="AG3426" s="6">
        <v>96950</v>
      </c>
      <c r="AH3426" t="s">
        <v>122</v>
      </c>
      <c r="AJ3426" s="8">
        <v>16702356129</v>
      </c>
      <c r="AL3426" t="s">
        <v>303</v>
      </c>
      <c r="BE3426" t="str">
        <f>"49-9071.00"</f>
        <v>49-9071.00</v>
      </c>
      <c r="BF3426" t="s">
        <v>156</v>
      </c>
      <c r="BG3426" t="s">
        <v>7894</v>
      </c>
      <c r="BH3426" t="s">
        <v>2837</v>
      </c>
      <c r="BI3426">
        <v>20</v>
      </c>
      <c r="BJ3426">
        <v>20</v>
      </c>
      <c r="BK3426" s="1">
        <v>45931</v>
      </c>
      <c r="BL3426" s="1">
        <v>46295</v>
      </c>
      <c r="BM3426" s="1">
        <v>45931</v>
      </c>
      <c r="BN3426" s="1">
        <v>46295</v>
      </c>
      <c r="BO3426">
        <v>35</v>
      </c>
      <c r="BP3426">
        <v>0</v>
      </c>
      <c r="BQ3426">
        <v>7</v>
      </c>
      <c r="BR3426">
        <v>7</v>
      </c>
      <c r="BS3426">
        <v>7</v>
      </c>
      <c r="BT3426">
        <v>7</v>
      </c>
      <c r="BU3426">
        <v>7</v>
      </c>
      <c r="BV3426">
        <v>0</v>
      </c>
      <c r="BW3426" t="str">
        <f>"8:00 AM"</f>
        <v>8:00 AM</v>
      </c>
      <c r="BX3426" t="str">
        <f>"4:00 PM"</f>
        <v>4:00 PM</v>
      </c>
      <c r="BY3426" t="s">
        <v>159</v>
      </c>
      <c r="BZ3426">
        <v>0</v>
      </c>
      <c r="CA3426">
        <v>12</v>
      </c>
      <c r="CB3426" t="s">
        <v>117</v>
      </c>
      <c r="CD3426" t="s">
        <v>7895</v>
      </c>
      <c r="CE3426" t="s">
        <v>298</v>
      </c>
      <c r="CG3426" t="s">
        <v>136</v>
      </c>
      <c r="CH3426" t="s">
        <v>121</v>
      </c>
      <c r="CI3426" s="6">
        <v>96950</v>
      </c>
      <c r="CJ3426" s="10">
        <v>9.75</v>
      </c>
      <c r="CK3426" s="10">
        <v>9.75</v>
      </c>
      <c r="CL3426" s="10">
        <v>14.63</v>
      </c>
      <c r="CM3426" s="10">
        <v>14.63</v>
      </c>
      <c r="CN3426" t="s">
        <v>137</v>
      </c>
      <c r="CP3426" t="s">
        <v>138</v>
      </c>
      <c r="CR3426" t="s">
        <v>117</v>
      </c>
      <c r="CS3426" t="s">
        <v>139</v>
      </c>
      <c r="CT3426" t="s">
        <v>140</v>
      </c>
      <c r="CU3426" t="s">
        <v>139</v>
      </c>
      <c r="CV3426" t="s">
        <v>140</v>
      </c>
      <c r="CW3426" t="s">
        <v>139</v>
      </c>
      <c r="CX3426" t="s">
        <v>140</v>
      </c>
      <c r="CY3426" t="s">
        <v>308</v>
      </c>
      <c r="CZ3426" s="8">
        <v>16702356129</v>
      </c>
      <c r="DA3426" t="s">
        <v>303</v>
      </c>
      <c r="DB3426" t="s">
        <v>309</v>
      </c>
      <c r="DC3426" t="s">
        <v>139</v>
      </c>
      <c r="DD3426" t="s">
        <v>139</v>
      </c>
    </row>
    <row r="3427" spans="1:114" ht="15" customHeight="1" x14ac:dyDescent="0.35">
      <c r="A3427" t="s">
        <v>13675</v>
      </c>
      <c r="B3427" t="s">
        <v>144</v>
      </c>
      <c r="C3427" s="1">
        <v>45854</v>
      </c>
      <c r="D3427" s="1">
        <v>45909</v>
      </c>
      <c r="E3427" t="s">
        <v>116</v>
      </c>
      <c r="F3427" s="1">
        <v>46021</v>
      </c>
      <c r="G3427" t="s">
        <v>139</v>
      </c>
      <c r="H3427" t="s">
        <v>117</v>
      </c>
      <c r="I3427" t="s">
        <v>117</v>
      </c>
      <c r="J3427" t="s">
        <v>9997</v>
      </c>
      <c r="K3427" t="s">
        <v>13676</v>
      </c>
      <c r="L3427" t="s">
        <v>12947</v>
      </c>
      <c r="N3427" t="s">
        <v>222</v>
      </c>
      <c r="O3427" t="s">
        <v>121</v>
      </c>
      <c r="P3427" s="6">
        <v>96951</v>
      </c>
      <c r="Q3427" t="s">
        <v>122</v>
      </c>
      <c r="S3427" s="8">
        <v>16705324745</v>
      </c>
      <c r="U3427" t="s">
        <v>10000</v>
      </c>
      <c r="V3427">
        <v>72251</v>
      </c>
      <c r="W3427" t="s">
        <v>124</v>
      </c>
      <c r="Y3427" t="s">
        <v>8861</v>
      </c>
      <c r="Z3427" t="s">
        <v>10001</v>
      </c>
      <c r="AB3427" t="s">
        <v>13677</v>
      </c>
      <c r="AC3427" t="s">
        <v>9999</v>
      </c>
      <c r="AE3427" t="s">
        <v>222</v>
      </c>
      <c r="AF3427" t="s">
        <v>121</v>
      </c>
      <c r="AG3427" s="6">
        <v>96951</v>
      </c>
      <c r="AH3427" t="s">
        <v>122</v>
      </c>
      <c r="AJ3427" s="8">
        <v>16705324745</v>
      </c>
      <c r="AL3427" t="s">
        <v>10003</v>
      </c>
      <c r="BE3427" t="str">
        <f>"35-2021.00"</f>
        <v>35-2021.00</v>
      </c>
      <c r="BF3427" t="s">
        <v>438</v>
      </c>
      <c r="BG3427" t="s">
        <v>13678</v>
      </c>
      <c r="BH3427" t="s">
        <v>438</v>
      </c>
      <c r="BI3427">
        <v>2</v>
      </c>
      <c r="BJ3427">
        <v>2</v>
      </c>
      <c r="BK3427" s="1">
        <v>46023</v>
      </c>
      <c r="BL3427" s="1">
        <v>47118</v>
      </c>
      <c r="BM3427" s="1">
        <v>46023</v>
      </c>
      <c r="BN3427" s="1">
        <v>47118</v>
      </c>
      <c r="BO3427">
        <v>35</v>
      </c>
      <c r="BP3427">
        <v>5</v>
      </c>
      <c r="BQ3427">
        <v>5</v>
      </c>
      <c r="BR3427">
        <v>5</v>
      </c>
      <c r="BS3427">
        <v>5</v>
      </c>
      <c r="BT3427">
        <v>5</v>
      </c>
      <c r="BU3427">
        <v>5</v>
      </c>
      <c r="BV3427">
        <v>5</v>
      </c>
      <c r="BW3427" t="str">
        <f>"8:00 AM"</f>
        <v>8:00 AM</v>
      </c>
      <c r="BX3427" t="str">
        <f>"5:00 PM"</f>
        <v>5:00 PM</v>
      </c>
      <c r="BY3427" t="s">
        <v>133</v>
      </c>
      <c r="BZ3427">
        <v>0</v>
      </c>
      <c r="CA3427">
        <v>3</v>
      </c>
      <c r="CB3427" t="s">
        <v>117</v>
      </c>
      <c r="CD3427" t="s">
        <v>13679</v>
      </c>
      <c r="CE3427" t="s">
        <v>221</v>
      </c>
      <c r="CG3427" t="s">
        <v>222</v>
      </c>
      <c r="CH3427" t="s">
        <v>121</v>
      </c>
      <c r="CI3427" s="6">
        <v>96951</v>
      </c>
      <c r="CJ3427" s="10">
        <v>7.84</v>
      </c>
      <c r="CK3427" s="10">
        <v>7.84</v>
      </c>
      <c r="CL3427" s="10">
        <v>11.76</v>
      </c>
      <c r="CM3427" s="10">
        <v>11.76</v>
      </c>
      <c r="CN3427" t="s">
        <v>137</v>
      </c>
      <c r="CO3427" t="s">
        <v>164</v>
      </c>
      <c r="CP3427" t="s">
        <v>138</v>
      </c>
      <c r="CR3427" t="s">
        <v>117</v>
      </c>
      <c r="CS3427" t="s">
        <v>139</v>
      </c>
      <c r="CT3427" t="s">
        <v>140</v>
      </c>
      <c r="CU3427" t="s">
        <v>139</v>
      </c>
      <c r="CV3427" t="s">
        <v>140</v>
      </c>
      <c r="CW3427" t="s">
        <v>139</v>
      </c>
      <c r="CX3427" t="s">
        <v>140</v>
      </c>
      <c r="CY3427" t="s">
        <v>774</v>
      </c>
      <c r="CZ3427" s="8">
        <v>16705324745</v>
      </c>
      <c r="DA3427" t="s">
        <v>10003</v>
      </c>
      <c r="DB3427" t="s">
        <v>140</v>
      </c>
      <c r="DC3427" t="s">
        <v>139</v>
      </c>
      <c r="DD3427" t="s">
        <v>117</v>
      </c>
      <c r="DE3427" t="s">
        <v>8861</v>
      </c>
      <c r="DF3427" t="s">
        <v>10001</v>
      </c>
      <c r="DH3427" t="s">
        <v>10000</v>
      </c>
      <c r="DI3427" t="s">
        <v>10006</v>
      </c>
      <c r="DJ3427" t="s">
        <v>10003</v>
      </c>
    </row>
    <row r="3428" spans="1:114" ht="15" customHeight="1" x14ac:dyDescent="0.35">
      <c r="A3428" t="s">
        <v>12021</v>
      </c>
      <c r="B3428" t="s">
        <v>144</v>
      </c>
      <c r="C3428" s="1">
        <v>45854</v>
      </c>
      <c r="D3428" s="1">
        <v>45909</v>
      </c>
      <c r="E3428" t="s">
        <v>211</v>
      </c>
      <c r="G3428" t="s">
        <v>117</v>
      </c>
      <c r="H3428" t="s">
        <v>117</v>
      </c>
      <c r="I3428" t="s">
        <v>117</v>
      </c>
      <c r="J3428" t="s">
        <v>9997</v>
      </c>
      <c r="K3428" t="s">
        <v>9998</v>
      </c>
      <c r="L3428" t="s">
        <v>9999</v>
      </c>
      <c r="N3428" t="s">
        <v>222</v>
      </c>
      <c r="O3428" t="s">
        <v>121</v>
      </c>
      <c r="P3428" s="6">
        <v>96951</v>
      </c>
      <c r="Q3428" t="s">
        <v>122</v>
      </c>
      <c r="S3428" s="8">
        <v>16705324745</v>
      </c>
      <c r="U3428" t="s">
        <v>10000</v>
      </c>
      <c r="V3428">
        <v>72251</v>
      </c>
      <c r="W3428" t="s">
        <v>124</v>
      </c>
      <c r="Y3428" t="s">
        <v>8861</v>
      </c>
      <c r="Z3428" t="s">
        <v>10001</v>
      </c>
      <c r="AB3428" t="s">
        <v>10002</v>
      </c>
      <c r="AC3428" t="s">
        <v>9999</v>
      </c>
      <c r="AE3428" t="s">
        <v>222</v>
      </c>
      <c r="AF3428" t="s">
        <v>121</v>
      </c>
      <c r="AG3428" s="6">
        <v>96951</v>
      </c>
      <c r="AH3428" t="s">
        <v>122</v>
      </c>
      <c r="AJ3428" s="8">
        <v>16705324745</v>
      </c>
      <c r="AL3428" t="s">
        <v>10003</v>
      </c>
      <c r="BE3428" t="str">
        <f>"35-2014.00"</f>
        <v>35-2014.00</v>
      </c>
      <c r="BF3428" t="s">
        <v>191</v>
      </c>
      <c r="BG3428" t="s">
        <v>10004</v>
      </c>
      <c r="BH3428" t="s">
        <v>313</v>
      </c>
      <c r="BI3428">
        <v>2</v>
      </c>
      <c r="BJ3428">
        <v>2</v>
      </c>
      <c r="BK3428" s="1">
        <v>45931</v>
      </c>
      <c r="BL3428" s="1">
        <v>46295</v>
      </c>
      <c r="BM3428" s="1">
        <v>45931</v>
      </c>
      <c r="BN3428" s="1">
        <v>46295</v>
      </c>
      <c r="BO3428">
        <v>35</v>
      </c>
      <c r="BP3428">
        <v>5</v>
      </c>
      <c r="BQ3428">
        <v>5</v>
      </c>
      <c r="BR3428">
        <v>5</v>
      </c>
      <c r="BS3428">
        <v>5</v>
      </c>
      <c r="BT3428">
        <v>5</v>
      </c>
      <c r="BU3428">
        <v>5</v>
      </c>
      <c r="BV3428">
        <v>5</v>
      </c>
      <c r="BW3428" t="str">
        <f>"8:00 AM"</f>
        <v>8:00 AM</v>
      </c>
      <c r="BX3428" t="str">
        <f>"5:00 PM"</f>
        <v>5:00 PM</v>
      </c>
      <c r="BY3428" t="s">
        <v>133</v>
      </c>
      <c r="BZ3428">
        <v>0</v>
      </c>
      <c r="CA3428">
        <v>12</v>
      </c>
      <c r="CB3428" t="s">
        <v>117</v>
      </c>
      <c r="CD3428" t="s">
        <v>10005</v>
      </c>
      <c r="CE3428" t="s">
        <v>221</v>
      </c>
      <c r="CG3428" t="s">
        <v>222</v>
      </c>
      <c r="CH3428" t="s">
        <v>121</v>
      </c>
      <c r="CI3428" s="6">
        <v>96951</v>
      </c>
      <c r="CJ3428" s="10">
        <v>8.83</v>
      </c>
      <c r="CK3428" s="10">
        <v>8.83</v>
      </c>
      <c r="CL3428" s="10">
        <v>13.25</v>
      </c>
      <c r="CM3428" s="10">
        <v>13.25</v>
      </c>
      <c r="CN3428" t="s">
        <v>137</v>
      </c>
      <c r="CO3428" t="s">
        <v>164</v>
      </c>
      <c r="CP3428" t="s">
        <v>138</v>
      </c>
      <c r="CR3428" t="s">
        <v>117</v>
      </c>
      <c r="CS3428" t="s">
        <v>139</v>
      </c>
      <c r="CT3428" t="s">
        <v>140</v>
      </c>
      <c r="CU3428" t="s">
        <v>139</v>
      </c>
      <c r="CV3428" t="s">
        <v>140</v>
      </c>
      <c r="CW3428" t="s">
        <v>139</v>
      </c>
      <c r="CX3428" t="s">
        <v>140</v>
      </c>
      <c r="CY3428" t="s">
        <v>774</v>
      </c>
      <c r="CZ3428" s="8">
        <v>16705324745</v>
      </c>
      <c r="DA3428" t="s">
        <v>10003</v>
      </c>
      <c r="DB3428" t="s">
        <v>140</v>
      </c>
      <c r="DC3428" t="s">
        <v>139</v>
      </c>
      <c r="DD3428" t="s">
        <v>117</v>
      </c>
      <c r="DE3428" t="s">
        <v>8861</v>
      </c>
      <c r="DF3428" t="s">
        <v>10001</v>
      </c>
      <c r="DH3428" t="s">
        <v>10000</v>
      </c>
      <c r="DI3428" t="s">
        <v>10006</v>
      </c>
      <c r="DJ3428" t="s">
        <v>10003</v>
      </c>
    </row>
    <row r="3429" spans="1:114" ht="15" customHeight="1" x14ac:dyDescent="0.35">
      <c r="A3429" t="s">
        <v>9897</v>
      </c>
      <c r="B3429" t="s">
        <v>115</v>
      </c>
      <c r="C3429" s="1">
        <v>45858</v>
      </c>
      <c r="D3429" s="1">
        <v>45909</v>
      </c>
      <c r="E3429" t="s">
        <v>116</v>
      </c>
      <c r="F3429" s="1">
        <v>45929</v>
      </c>
      <c r="G3429" t="s">
        <v>139</v>
      </c>
      <c r="H3429" t="s">
        <v>117</v>
      </c>
      <c r="I3429" t="s">
        <v>117</v>
      </c>
      <c r="J3429" t="s">
        <v>1435</v>
      </c>
      <c r="L3429" t="s">
        <v>1436</v>
      </c>
      <c r="M3429" t="s">
        <v>8740</v>
      </c>
      <c r="N3429" t="s">
        <v>136</v>
      </c>
      <c r="O3429" t="s">
        <v>121</v>
      </c>
      <c r="P3429" s="6">
        <v>96950</v>
      </c>
      <c r="Q3429" t="s">
        <v>122</v>
      </c>
      <c r="S3429" s="8">
        <v>16702350561</v>
      </c>
      <c r="T3429">
        <v>131</v>
      </c>
      <c r="U3429" t="s">
        <v>1438</v>
      </c>
      <c r="V3429">
        <v>531110</v>
      </c>
      <c r="W3429" t="s">
        <v>150</v>
      </c>
      <c r="X3429" t="s">
        <v>139</v>
      </c>
      <c r="Y3429" t="s">
        <v>1439</v>
      </c>
      <c r="Z3429" t="s">
        <v>1440</v>
      </c>
      <c r="AA3429" t="s">
        <v>827</v>
      </c>
      <c r="AB3429" t="s">
        <v>474</v>
      </c>
      <c r="AC3429" t="s">
        <v>1436</v>
      </c>
      <c r="AD3429" t="s">
        <v>7172</v>
      </c>
      <c r="AE3429" t="s">
        <v>136</v>
      </c>
      <c r="AF3429" t="s">
        <v>121</v>
      </c>
      <c r="AG3429" s="6">
        <v>96950</v>
      </c>
      <c r="AH3429" t="s">
        <v>122</v>
      </c>
      <c r="AJ3429" s="8">
        <v>16702350561</v>
      </c>
      <c r="AK3429">
        <v>131</v>
      </c>
      <c r="AL3429" t="s">
        <v>1441</v>
      </c>
      <c r="BE3429" t="str">
        <f>"37-2011.00"</f>
        <v>37-2011.00</v>
      </c>
      <c r="BF3429" t="s">
        <v>701</v>
      </c>
      <c r="BG3429" t="s">
        <v>9898</v>
      </c>
      <c r="BH3429" t="s">
        <v>7174</v>
      </c>
      <c r="BI3429">
        <v>2</v>
      </c>
      <c r="BK3429" s="1">
        <v>45931</v>
      </c>
      <c r="BL3429" s="1">
        <v>47026</v>
      </c>
      <c r="BO3429">
        <v>35</v>
      </c>
      <c r="BP3429">
        <v>0</v>
      </c>
      <c r="BQ3429">
        <v>7</v>
      </c>
      <c r="BR3429">
        <v>7</v>
      </c>
      <c r="BS3429">
        <v>7</v>
      </c>
      <c r="BT3429">
        <v>7</v>
      </c>
      <c r="BU3429">
        <v>7</v>
      </c>
      <c r="BV3429">
        <v>0</v>
      </c>
      <c r="BW3429" t="str">
        <f>"8:00 AM"</f>
        <v>8:00 AM</v>
      </c>
      <c r="BX3429" t="str">
        <f>"5:00 PM"</f>
        <v>5:00 PM</v>
      </c>
      <c r="BY3429" t="s">
        <v>133</v>
      </c>
      <c r="BZ3429">
        <v>0</v>
      </c>
      <c r="CA3429">
        <v>12</v>
      </c>
      <c r="CB3429" t="s">
        <v>117</v>
      </c>
      <c r="CD3429" t="s">
        <v>9899</v>
      </c>
      <c r="CE3429" t="s">
        <v>7176</v>
      </c>
      <c r="CF3429" t="s">
        <v>1437</v>
      </c>
      <c r="CG3429" t="s">
        <v>136</v>
      </c>
      <c r="CH3429" t="s">
        <v>121</v>
      </c>
      <c r="CI3429" s="6">
        <v>96950</v>
      </c>
      <c r="CJ3429" s="10">
        <v>8.2899999999999991</v>
      </c>
      <c r="CK3429" s="10">
        <v>8.2899999999999991</v>
      </c>
      <c r="CL3429" s="10">
        <v>12.44</v>
      </c>
      <c r="CM3429" s="10">
        <v>12.44</v>
      </c>
      <c r="CN3429" t="s">
        <v>137</v>
      </c>
      <c r="CO3429" t="s">
        <v>1446</v>
      </c>
      <c r="CP3429" t="s">
        <v>138</v>
      </c>
      <c r="CR3429" t="s">
        <v>139</v>
      </c>
      <c r="CS3429" t="s">
        <v>139</v>
      </c>
      <c r="CT3429" t="s">
        <v>140</v>
      </c>
      <c r="CU3429" t="s">
        <v>139</v>
      </c>
      <c r="CV3429" t="s">
        <v>140</v>
      </c>
      <c r="CW3429" t="s">
        <v>139</v>
      </c>
      <c r="CX3429" t="s">
        <v>140</v>
      </c>
      <c r="CY3429" t="s">
        <v>1447</v>
      </c>
      <c r="CZ3429" s="8">
        <v>16702350561</v>
      </c>
      <c r="DA3429" t="s">
        <v>1441</v>
      </c>
      <c r="DB3429" t="s">
        <v>142</v>
      </c>
      <c r="DC3429" t="s">
        <v>139</v>
      </c>
      <c r="DD3429" t="s">
        <v>139</v>
      </c>
    </row>
    <row r="3430" spans="1:114" ht="15" customHeight="1" x14ac:dyDescent="0.35">
      <c r="A3430" t="s">
        <v>1079</v>
      </c>
      <c r="B3430" t="s">
        <v>278</v>
      </c>
      <c r="C3430" s="1">
        <v>45896</v>
      </c>
      <c r="D3430" s="1">
        <v>45909</v>
      </c>
      <c r="E3430" t="s">
        <v>211</v>
      </c>
      <c r="G3430" t="s">
        <v>117</v>
      </c>
      <c r="H3430" t="s">
        <v>117</v>
      </c>
      <c r="I3430" t="s">
        <v>117</v>
      </c>
      <c r="J3430" t="s">
        <v>1080</v>
      </c>
      <c r="K3430" t="s">
        <v>1081</v>
      </c>
      <c r="L3430" t="s">
        <v>1082</v>
      </c>
      <c r="M3430" t="s">
        <v>753</v>
      </c>
      <c r="N3430" t="s">
        <v>120</v>
      </c>
      <c r="O3430" t="s">
        <v>121</v>
      </c>
      <c r="P3430" s="6">
        <v>96950</v>
      </c>
      <c r="Q3430" t="s">
        <v>122</v>
      </c>
      <c r="S3430" s="8">
        <v>16702870614</v>
      </c>
      <c r="U3430" t="s">
        <v>1083</v>
      </c>
      <c r="V3430">
        <v>561320</v>
      </c>
      <c r="W3430" t="s">
        <v>124</v>
      </c>
      <c r="Y3430" t="s">
        <v>1084</v>
      </c>
      <c r="Z3430" t="s">
        <v>1085</v>
      </c>
      <c r="AA3430" t="s">
        <v>1086</v>
      </c>
      <c r="AB3430" t="s">
        <v>189</v>
      </c>
      <c r="AC3430" t="s">
        <v>753</v>
      </c>
      <c r="AD3430" t="s">
        <v>1087</v>
      </c>
      <c r="AE3430" t="s">
        <v>120</v>
      </c>
      <c r="AF3430" t="s">
        <v>121</v>
      </c>
      <c r="AG3430" s="6">
        <v>96950</v>
      </c>
      <c r="AH3430" t="s">
        <v>122</v>
      </c>
      <c r="AJ3430" s="8">
        <v>16702870614</v>
      </c>
      <c r="AL3430" t="s">
        <v>1088</v>
      </c>
      <c r="BE3430" t="str">
        <f>"49-9071.00"</f>
        <v>49-9071.00</v>
      </c>
      <c r="BF3430" t="s">
        <v>156</v>
      </c>
      <c r="BG3430" t="s">
        <v>1089</v>
      </c>
      <c r="BH3430" t="s">
        <v>1090</v>
      </c>
      <c r="BI3430">
        <v>10</v>
      </c>
      <c r="BK3430" s="1">
        <v>45992</v>
      </c>
      <c r="BL3430" s="1">
        <v>46356</v>
      </c>
      <c r="BO3430">
        <v>35</v>
      </c>
      <c r="BP3430">
        <v>0</v>
      </c>
      <c r="BQ3430">
        <v>7</v>
      </c>
      <c r="BR3430">
        <v>7</v>
      </c>
      <c r="BS3430">
        <v>7</v>
      </c>
      <c r="BT3430">
        <v>7</v>
      </c>
      <c r="BU3430">
        <v>7</v>
      </c>
      <c r="BV3430">
        <v>0</v>
      </c>
      <c r="BW3430" t="str">
        <f>"8:00 AM"</f>
        <v>8:00 AM</v>
      </c>
      <c r="BX3430" t="str">
        <f>"4:00 PM"</f>
        <v>4:00 PM</v>
      </c>
      <c r="BY3430" t="s">
        <v>159</v>
      </c>
      <c r="BZ3430">
        <v>0</v>
      </c>
      <c r="CA3430">
        <v>6</v>
      </c>
      <c r="CB3430" t="s">
        <v>117</v>
      </c>
      <c r="CD3430" s="2" t="s">
        <v>1091</v>
      </c>
      <c r="CE3430" t="s">
        <v>753</v>
      </c>
      <c r="CF3430" t="s">
        <v>1087</v>
      </c>
      <c r="CG3430" t="s">
        <v>1092</v>
      </c>
      <c r="CH3430" t="s">
        <v>121</v>
      </c>
      <c r="CI3430" s="6">
        <v>96950</v>
      </c>
      <c r="CJ3430" s="10">
        <v>9.75</v>
      </c>
      <c r="CK3430" s="10">
        <v>9.75</v>
      </c>
      <c r="CL3430" s="10">
        <v>14.63</v>
      </c>
      <c r="CM3430" s="10">
        <v>14.63</v>
      </c>
      <c r="CN3430" t="s">
        <v>375</v>
      </c>
      <c r="CO3430" t="s">
        <v>1093</v>
      </c>
      <c r="CP3430" t="s">
        <v>138</v>
      </c>
      <c r="CR3430" t="s">
        <v>117</v>
      </c>
      <c r="CS3430" t="s">
        <v>139</v>
      </c>
      <c r="CT3430" t="s">
        <v>140</v>
      </c>
      <c r="CU3430" t="s">
        <v>139</v>
      </c>
      <c r="CV3430" t="s">
        <v>139</v>
      </c>
      <c r="CW3430" t="s">
        <v>139</v>
      </c>
      <c r="CX3430" t="s">
        <v>140</v>
      </c>
      <c r="CY3430" t="s">
        <v>1094</v>
      </c>
      <c r="CZ3430" s="8">
        <v>16702870614</v>
      </c>
      <c r="DA3430" t="s">
        <v>1088</v>
      </c>
      <c r="DB3430" t="s">
        <v>1095</v>
      </c>
      <c r="DC3430" t="s">
        <v>139</v>
      </c>
      <c r="DD3430" t="s">
        <v>117</v>
      </c>
    </row>
    <row r="3431" spans="1:114" ht="15" customHeight="1" x14ac:dyDescent="0.35">
      <c r="A3431" t="s">
        <v>5268</v>
      </c>
      <c r="B3431" t="s">
        <v>278</v>
      </c>
      <c r="C3431" s="1">
        <v>45899</v>
      </c>
      <c r="D3431" s="1">
        <v>45909</v>
      </c>
      <c r="E3431" t="s">
        <v>211</v>
      </c>
      <c r="G3431" t="s">
        <v>117</v>
      </c>
      <c r="H3431" t="s">
        <v>117</v>
      </c>
      <c r="I3431" t="s">
        <v>117</v>
      </c>
      <c r="J3431" t="s">
        <v>2477</v>
      </c>
      <c r="K3431" t="s">
        <v>2478</v>
      </c>
      <c r="L3431" t="s">
        <v>2479</v>
      </c>
      <c r="M3431" t="s">
        <v>2489</v>
      </c>
      <c r="N3431" t="s">
        <v>120</v>
      </c>
      <c r="O3431" t="s">
        <v>121</v>
      </c>
      <c r="P3431" s="6">
        <v>96950</v>
      </c>
      <c r="Q3431" t="s">
        <v>122</v>
      </c>
      <c r="S3431" s="8">
        <v>16702349889</v>
      </c>
      <c r="U3431" t="s">
        <v>2481</v>
      </c>
      <c r="V3431">
        <v>236116</v>
      </c>
      <c r="W3431" t="s">
        <v>124</v>
      </c>
      <c r="Y3431" t="s">
        <v>2482</v>
      </c>
      <c r="Z3431" t="s">
        <v>2483</v>
      </c>
      <c r="AA3431" t="s">
        <v>2484</v>
      </c>
      <c r="AB3431" t="s">
        <v>2015</v>
      </c>
      <c r="AC3431" t="s">
        <v>2489</v>
      </c>
      <c r="AD3431" t="s">
        <v>2479</v>
      </c>
      <c r="AE3431" t="s">
        <v>120</v>
      </c>
      <c r="AF3431" t="s">
        <v>121</v>
      </c>
      <c r="AG3431" s="6">
        <v>96950</v>
      </c>
      <c r="AH3431" t="s">
        <v>122</v>
      </c>
      <c r="AJ3431" s="8">
        <v>16702349889</v>
      </c>
      <c r="AL3431" t="s">
        <v>2485</v>
      </c>
      <c r="BE3431" t="str">
        <f>"49-9071.00"</f>
        <v>49-9071.00</v>
      </c>
      <c r="BF3431" t="s">
        <v>156</v>
      </c>
      <c r="BG3431" t="s">
        <v>5269</v>
      </c>
      <c r="BH3431" t="s">
        <v>3477</v>
      </c>
      <c r="BI3431">
        <v>15</v>
      </c>
      <c r="BK3431" s="1">
        <v>45962</v>
      </c>
      <c r="BL3431" s="1">
        <v>46326</v>
      </c>
      <c r="BO3431">
        <v>40</v>
      </c>
      <c r="BP3431">
        <v>0</v>
      </c>
      <c r="BQ3431">
        <v>8</v>
      </c>
      <c r="BR3431">
        <v>8</v>
      </c>
      <c r="BS3431">
        <v>8</v>
      </c>
      <c r="BT3431">
        <v>8</v>
      </c>
      <c r="BU3431">
        <v>8</v>
      </c>
      <c r="BV3431">
        <v>0</v>
      </c>
      <c r="BW3431" t="str">
        <f>"7:30 AM"</f>
        <v>7:30 AM</v>
      </c>
      <c r="BX3431" t="str">
        <f>"4:30 PM"</f>
        <v>4:30 PM</v>
      </c>
      <c r="BY3431" t="s">
        <v>159</v>
      </c>
      <c r="BZ3431">
        <v>0</v>
      </c>
      <c r="CA3431">
        <v>24</v>
      </c>
      <c r="CB3431" t="s">
        <v>117</v>
      </c>
      <c r="CD3431" t="s">
        <v>5270</v>
      </c>
      <c r="CE3431" t="s">
        <v>2489</v>
      </c>
      <c r="CF3431" t="s">
        <v>140</v>
      </c>
      <c r="CG3431" t="s">
        <v>120</v>
      </c>
      <c r="CH3431" t="s">
        <v>121</v>
      </c>
      <c r="CI3431" s="6">
        <v>96950</v>
      </c>
      <c r="CJ3431" s="10">
        <v>9.75</v>
      </c>
      <c r="CK3431" s="10">
        <v>9.75</v>
      </c>
      <c r="CL3431" s="10">
        <v>14.63</v>
      </c>
      <c r="CM3431" s="10">
        <v>14.63</v>
      </c>
      <c r="CN3431" t="s">
        <v>137</v>
      </c>
      <c r="CO3431" t="s">
        <v>2490</v>
      </c>
      <c r="CP3431" t="s">
        <v>138</v>
      </c>
      <c r="CR3431" t="s">
        <v>117</v>
      </c>
      <c r="CS3431" t="s">
        <v>139</v>
      </c>
      <c r="CT3431" t="s">
        <v>140</v>
      </c>
      <c r="CU3431" t="s">
        <v>139</v>
      </c>
      <c r="CV3431" t="s">
        <v>140</v>
      </c>
      <c r="CW3431" t="s">
        <v>139</v>
      </c>
      <c r="CX3431" t="s">
        <v>140</v>
      </c>
      <c r="CY3431" t="s">
        <v>5271</v>
      </c>
      <c r="CZ3431" s="8">
        <v>16702349889</v>
      </c>
      <c r="DA3431" t="s">
        <v>2485</v>
      </c>
      <c r="DB3431" t="s">
        <v>140</v>
      </c>
      <c r="DC3431" t="s">
        <v>139</v>
      </c>
      <c r="DD3431" t="s">
        <v>117</v>
      </c>
      <c r="DE3431" t="s">
        <v>2482</v>
      </c>
      <c r="DF3431" t="s">
        <v>2483</v>
      </c>
      <c r="DG3431" t="s">
        <v>535</v>
      </c>
      <c r="DH3431" t="s">
        <v>2481</v>
      </c>
      <c r="DI3431" t="s">
        <v>2492</v>
      </c>
      <c r="DJ3431" t="s">
        <v>2485</v>
      </c>
    </row>
    <row r="3432" spans="1:114" ht="15" customHeight="1" x14ac:dyDescent="0.35">
      <c r="A3432" t="s">
        <v>12026</v>
      </c>
      <c r="B3432" t="s">
        <v>278</v>
      </c>
      <c r="C3432" s="1">
        <v>45899</v>
      </c>
      <c r="D3432" s="1">
        <v>45909</v>
      </c>
      <c r="E3432" t="s">
        <v>211</v>
      </c>
      <c r="G3432" t="s">
        <v>117</v>
      </c>
      <c r="H3432" t="s">
        <v>117</v>
      </c>
      <c r="I3432" t="s">
        <v>117</v>
      </c>
      <c r="J3432" t="s">
        <v>2477</v>
      </c>
      <c r="K3432" t="s">
        <v>2478</v>
      </c>
      <c r="L3432" t="s">
        <v>2479</v>
      </c>
      <c r="M3432" t="s">
        <v>2480</v>
      </c>
      <c r="N3432" t="s">
        <v>120</v>
      </c>
      <c r="O3432" t="s">
        <v>121</v>
      </c>
      <c r="P3432" s="6">
        <v>96950</v>
      </c>
      <c r="Q3432" t="s">
        <v>122</v>
      </c>
      <c r="S3432" s="8">
        <v>16702349889</v>
      </c>
      <c r="U3432" t="s">
        <v>2481</v>
      </c>
      <c r="V3432">
        <v>236116</v>
      </c>
      <c r="W3432" t="s">
        <v>124</v>
      </c>
      <c r="Y3432" t="s">
        <v>2482</v>
      </c>
      <c r="Z3432" t="s">
        <v>2483</v>
      </c>
      <c r="AA3432" t="s">
        <v>2484</v>
      </c>
      <c r="AB3432" t="s">
        <v>2015</v>
      </c>
      <c r="AC3432" t="s">
        <v>2489</v>
      </c>
      <c r="AD3432" t="s">
        <v>2479</v>
      </c>
      <c r="AE3432" t="s">
        <v>120</v>
      </c>
      <c r="AF3432" t="s">
        <v>121</v>
      </c>
      <c r="AG3432" s="6">
        <v>96950</v>
      </c>
      <c r="AH3432" t="s">
        <v>122</v>
      </c>
      <c r="AJ3432" s="8">
        <v>16702349889</v>
      </c>
      <c r="AL3432" t="s">
        <v>2485</v>
      </c>
      <c r="BE3432" t="str">
        <f>"49-9071.00"</f>
        <v>49-9071.00</v>
      </c>
      <c r="BF3432" t="s">
        <v>156</v>
      </c>
      <c r="BG3432" t="s">
        <v>5978</v>
      </c>
      <c r="BH3432" t="s">
        <v>1029</v>
      </c>
      <c r="BI3432">
        <v>15</v>
      </c>
      <c r="BK3432" s="1">
        <v>45962</v>
      </c>
      <c r="BL3432" s="1">
        <v>46326</v>
      </c>
      <c r="BO3432">
        <v>40</v>
      </c>
      <c r="BP3432">
        <v>0</v>
      </c>
      <c r="BQ3432">
        <v>8</v>
      </c>
      <c r="BR3432">
        <v>8</v>
      </c>
      <c r="BS3432">
        <v>8</v>
      </c>
      <c r="BT3432">
        <v>8</v>
      </c>
      <c r="BU3432">
        <v>8</v>
      </c>
      <c r="BV3432">
        <v>0</v>
      </c>
      <c r="BW3432" t="str">
        <f>"7:30 AM"</f>
        <v>7:30 AM</v>
      </c>
      <c r="BX3432" t="str">
        <f>"4:30 PM"</f>
        <v>4:30 PM</v>
      </c>
      <c r="BY3432" t="s">
        <v>159</v>
      </c>
      <c r="BZ3432">
        <v>0</v>
      </c>
      <c r="CA3432">
        <v>24</v>
      </c>
      <c r="CB3432" t="s">
        <v>117</v>
      </c>
      <c r="CD3432" t="s">
        <v>5270</v>
      </c>
      <c r="CE3432" t="s">
        <v>2489</v>
      </c>
      <c r="CF3432" t="s">
        <v>140</v>
      </c>
      <c r="CG3432" t="s">
        <v>120</v>
      </c>
      <c r="CH3432" t="s">
        <v>121</v>
      </c>
      <c r="CI3432" s="6">
        <v>96950</v>
      </c>
      <c r="CJ3432" s="10">
        <v>9.75</v>
      </c>
      <c r="CK3432" s="10">
        <v>9.75</v>
      </c>
      <c r="CL3432" s="10">
        <v>14.63</v>
      </c>
      <c r="CM3432" s="10">
        <v>14.63</v>
      </c>
      <c r="CN3432" t="s">
        <v>137</v>
      </c>
      <c r="CO3432" t="s">
        <v>2490</v>
      </c>
      <c r="CP3432" t="s">
        <v>138</v>
      </c>
      <c r="CR3432" t="s">
        <v>117</v>
      </c>
      <c r="CS3432" t="s">
        <v>139</v>
      </c>
      <c r="CT3432" t="s">
        <v>140</v>
      </c>
      <c r="CU3432" t="s">
        <v>139</v>
      </c>
      <c r="CV3432" t="s">
        <v>140</v>
      </c>
      <c r="CW3432" t="s">
        <v>139</v>
      </c>
      <c r="CX3432" t="s">
        <v>140</v>
      </c>
      <c r="CY3432" t="s">
        <v>5271</v>
      </c>
      <c r="CZ3432" s="8">
        <v>16702349889</v>
      </c>
      <c r="DA3432" t="s">
        <v>2485</v>
      </c>
      <c r="DB3432" t="s">
        <v>140</v>
      </c>
      <c r="DC3432" t="s">
        <v>139</v>
      </c>
      <c r="DD3432" t="s">
        <v>117</v>
      </c>
      <c r="DE3432" t="s">
        <v>2482</v>
      </c>
      <c r="DF3432" t="s">
        <v>2483</v>
      </c>
      <c r="DG3432" t="s">
        <v>535</v>
      </c>
      <c r="DH3432" t="s">
        <v>2481</v>
      </c>
      <c r="DI3432" t="s">
        <v>2492</v>
      </c>
      <c r="DJ3432" t="s">
        <v>2485</v>
      </c>
    </row>
    <row r="3433" spans="1:114" ht="15" customHeight="1" x14ac:dyDescent="0.35">
      <c r="A3433" t="s">
        <v>15171</v>
      </c>
      <c r="B3433" t="s">
        <v>278</v>
      </c>
      <c r="C3433" s="1">
        <v>45899</v>
      </c>
      <c r="D3433" s="1">
        <v>45909</v>
      </c>
      <c r="E3433" t="s">
        <v>211</v>
      </c>
      <c r="G3433" t="s">
        <v>117</v>
      </c>
      <c r="H3433" t="s">
        <v>117</v>
      </c>
      <c r="I3433" t="s">
        <v>117</v>
      </c>
      <c r="J3433" t="s">
        <v>2477</v>
      </c>
      <c r="K3433" t="s">
        <v>2478</v>
      </c>
      <c r="L3433" t="s">
        <v>2479</v>
      </c>
      <c r="M3433" t="s">
        <v>2489</v>
      </c>
      <c r="N3433" t="s">
        <v>120</v>
      </c>
      <c r="O3433" t="s">
        <v>121</v>
      </c>
      <c r="P3433" s="6">
        <v>96950</v>
      </c>
      <c r="Q3433" t="s">
        <v>122</v>
      </c>
      <c r="S3433" s="8">
        <v>16702349889</v>
      </c>
      <c r="U3433" t="s">
        <v>2481</v>
      </c>
      <c r="V3433">
        <v>236116</v>
      </c>
      <c r="W3433" t="s">
        <v>124</v>
      </c>
      <c r="Y3433" t="s">
        <v>2482</v>
      </c>
      <c r="Z3433" t="s">
        <v>2483</v>
      </c>
      <c r="AA3433" t="s">
        <v>2484</v>
      </c>
      <c r="AB3433" t="s">
        <v>2015</v>
      </c>
      <c r="AC3433" t="s">
        <v>2489</v>
      </c>
      <c r="AD3433" t="s">
        <v>2479</v>
      </c>
      <c r="AE3433" t="s">
        <v>120</v>
      </c>
      <c r="AF3433" t="s">
        <v>121</v>
      </c>
      <c r="AG3433" s="6">
        <v>96950</v>
      </c>
      <c r="AH3433" t="s">
        <v>122</v>
      </c>
      <c r="AJ3433" s="8">
        <v>16702349889</v>
      </c>
      <c r="AL3433" t="s">
        <v>2485</v>
      </c>
      <c r="BE3433" t="str">
        <f>"49-9071.00"</f>
        <v>49-9071.00</v>
      </c>
      <c r="BF3433" t="s">
        <v>156</v>
      </c>
      <c r="BG3433" t="s">
        <v>5269</v>
      </c>
      <c r="BH3433" t="s">
        <v>3477</v>
      </c>
      <c r="BI3433">
        <v>10</v>
      </c>
      <c r="BK3433" s="1">
        <v>45962</v>
      </c>
      <c r="BL3433" s="1">
        <v>46326</v>
      </c>
      <c r="BO3433">
        <v>40</v>
      </c>
      <c r="BP3433">
        <v>0</v>
      </c>
      <c r="BQ3433">
        <v>8</v>
      </c>
      <c r="BR3433">
        <v>8</v>
      </c>
      <c r="BS3433">
        <v>8</v>
      </c>
      <c r="BT3433">
        <v>8</v>
      </c>
      <c r="BU3433">
        <v>8</v>
      </c>
      <c r="BV3433">
        <v>0</v>
      </c>
      <c r="BW3433" t="str">
        <f>"7:30 AM"</f>
        <v>7:30 AM</v>
      </c>
      <c r="BX3433" t="str">
        <f>"4:30 PM"</f>
        <v>4:30 PM</v>
      </c>
      <c r="BY3433" t="s">
        <v>159</v>
      </c>
      <c r="BZ3433">
        <v>0</v>
      </c>
      <c r="CA3433">
        <v>24</v>
      </c>
      <c r="CB3433" t="s">
        <v>117</v>
      </c>
      <c r="CD3433" t="s">
        <v>5270</v>
      </c>
      <c r="CE3433" t="s">
        <v>2489</v>
      </c>
      <c r="CF3433" t="s">
        <v>140</v>
      </c>
      <c r="CG3433" t="s">
        <v>120</v>
      </c>
      <c r="CH3433" t="s">
        <v>121</v>
      </c>
      <c r="CI3433" s="6">
        <v>96950</v>
      </c>
      <c r="CJ3433" s="10">
        <v>9.75</v>
      </c>
      <c r="CK3433" s="10">
        <v>9.75</v>
      </c>
      <c r="CL3433" s="10">
        <v>14.63</v>
      </c>
      <c r="CM3433" s="10">
        <v>14.63</v>
      </c>
      <c r="CN3433" t="s">
        <v>137</v>
      </c>
      <c r="CO3433" t="s">
        <v>2490</v>
      </c>
      <c r="CP3433" t="s">
        <v>138</v>
      </c>
      <c r="CR3433" t="s">
        <v>117</v>
      </c>
      <c r="CS3433" t="s">
        <v>139</v>
      </c>
      <c r="CT3433" t="s">
        <v>140</v>
      </c>
      <c r="CU3433" t="s">
        <v>139</v>
      </c>
      <c r="CV3433" t="s">
        <v>140</v>
      </c>
      <c r="CW3433" t="s">
        <v>139</v>
      </c>
      <c r="CX3433" t="s">
        <v>140</v>
      </c>
      <c r="CY3433" t="s">
        <v>5271</v>
      </c>
      <c r="CZ3433" s="8">
        <v>16702349889</v>
      </c>
      <c r="DA3433" t="s">
        <v>2485</v>
      </c>
      <c r="DB3433" t="s">
        <v>140</v>
      </c>
      <c r="DC3433" t="s">
        <v>139</v>
      </c>
      <c r="DD3433" t="s">
        <v>117</v>
      </c>
      <c r="DE3433" t="s">
        <v>2482</v>
      </c>
      <c r="DF3433" t="s">
        <v>2483</v>
      </c>
      <c r="DG3433" t="s">
        <v>535</v>
      </c>
      <c r="DH3433" t="s">
        <v>2481</v>
      </c>
      <c r="DI3433" t="s">
        <v>15172</v>
      </c>
      <c r="DJ3433" t="s">
        <v>2485</v>
      </c>
    </row>
    <row r="3434" spans="1:114" ht="15" customHeight="1" x14ac:dyDescent="0.35">
      <c r="A3434" t="s">
        <v>10030</v>
      </c>
      <c r="B3434" t="s">
        <v>115</v>
      </c>
      <c r="C3434" s="1">
        <v>45901</v>
      </c>
      <c r="D3434" s="1">
        <v>45909</v>
      </c>
      <c r="E3434" t="s">
        <v>116</v>
      </c>
      <c r="F3434" s="1">
        <v>46080</v>
      </c>
      <c r="G3434" t="s">
        <v>117</v>
      </c>
      <c r="H3434" t="s">
        <v>117</v>
      </c>
      <c r="I3434" t="s">
        <v>117</v>
      </c>
      <c r="J3434" t="s">
        <v>625</v>
      </c>
      <c r="L3434" t="s">
        <v>626</v>
      </c>
      <c r="M3434" t="s">
        <v>627</v>
      </c>
      <c r="N3434" t="s">
        <v>120</v>
      </c>
      <c r="O3434" t="s">
        <v>121</v>
      </c>
      <c r="P3434" s="6">
        <v>96950</v>
      </c>
      <c r="Q3434" t="s">
        <v>122</v>
      </c>
      <c r="S3434" s="8">
        <v>16702348950</v>
      </c>
      <c r="U3434" t="s">
        <v>628</v>
      </c>
      <c r="V3434">
        <v>62211</v>
      </c>
      <c r="W3434" t="s">
        <v>124</v>
      </c>
      <c r="Y3434" t="s">
        <v>629</v>
      </c>
      <c r="Z3434" t="s">
        <v>630</v>
      </c>
      <c r="AA3434" t="s">
        <v>631</v>
      </c>
      <c r="AB3434" t="s">
        <v>632</v>
      </c>
      <c r="AC3434" t="s">
        <v>633</v>
      </c>
      <c r="AD3434" t="s">
        <v>634</v>
      </c>
      <c r="AE3434" t="s">
        <v>136</v>
      </c>
      <c r="AF3434" t="s">
        <v>121</v>
      </c>
      <c r="AG3434" s="6">
        <v>96950</v>
      </c>
      <c r="AH3434" t="s">
        <v>122</v>
      </c>
      <c r="AJ3434" s="8">
        <v>16702368202</v>
      </c>
      <c r="AL3434" t="s">
        <v>635</v>
      </c>
      <c r="BE3434" t="str">
        <f>"29-2061.00"</f>
        <v>29-2061.00</v>
      </c>
      <c r="BF3434" t="s">
        <v>636</v>
      </c>
      <c r="BG3434" t="s">
        <v>637</v>
      </c>
      <c r="BH3434" t="s">
        <v>638</v>
      </c>
      <c r="BI3434">
        <v>1</v>
      </c>
      <c r="BK3434" s="1">
        <v>46082</v>
      </c>
      <c r="BL3434" s="1">
        <v>46446</v>
      </c>
      <c r="BO3434">
        <v>40</v>
      </c>
      <c r="BP3434">
        <v>0</v>
      </c>
      <c r="BQ3434">
        <v>8</v>
      </c>
      <c r="BR3434">
        <v>8</v>
      </c>
      <c r="BS3434">
        <v>8</v>
      </c>
      <c r="BT3434">
        <v>8</v>
      </c>
      <c r="BU3434">
        <v>8</v>
      </c>
      <c r="BV3434">
        <v>0</v>
      </c>
      <c r="BW3434" t="str">
        <f>"7:30 AM"</f>
        <v>7:30 AM</v>
      </c>
      <c r="BX3434" t="str">
        <f>"4:30 PM"</f>
        <v>4:30 PM</v>
      </c>
      <c r="BY3434" t="s">
        <v>159</v>
      </c>
      <c r="BZ3434">
        <v>0</v>
      </c>
      <c r="CA3434">
        <v>0</v>
      </c>
      <c r="CB3434" t="s">
        <v>117</v>
      </c>
      <c r="CD3434" t="s">
        <v>639</v>
      </c>
      <c r="CE3434" t="s">
        <v>633</v>
      </c>
      <c r="CF3434" t="s">
        <v>634</v>
      </c>
      <c r="CG3434" t="s">
        <v>136</v>
      </c>
      <c r="CH3434" t="s">
        <v>121</v>
      </c>
      <c r="CI3434" s="6">
        <v>96950</v>
      </c>
      <c r="CJ3434" s="10">
        <v>16.38</v>
      </c>
      <c r="CL3434" s="10">
        <v>24.57</v>
      </c>
      <c r="CN3434" t="s">
        <v>137</v>
      </c>
      <c r="CO3434" t="s">
        <v>10031</v>
      </c>
      <c r="CP3434" t="s">
        <v>138</v>
      </c>
      <c r="CR3434" t="s">
        <v>117</v>
      </c>
      <c r="CS3434" t="s">
        <v>139</v>
      </c>
      <c r="CT3434" t="s">
        <v>140</v>
      </c>
      <c r="CU3434" t="s">
        <v>139</v>
      </c>
      <c r="CV3434" t="s">
        <v>140</v>
      </c>
      <c r="CW3434" t="s">
        <v>139</v>
      </c>
      <c r="CX3434" t="s">
        <v>140</v>
      </c>
      <c r="CY3434" s="2" t="s">
        <v>10032</v>
      </c>
      <c r="CZ3434" s="8">
        <v>16702368202</v>
      </c>
      <c r="DA3434" t="s">
        <v>642</v>
      </c>
      <c r="DB3434" t="s">
        <v>643</v>
      </c>
      <c r="DC3434" t="s">
        <v>139</v>
      </c>
      <c r="DD3434" t="s">
        <v>117</v>
      </c>
      <c r="DE3434" t="s">
        <v>4492</v>
      </c>
      <c r="DF3434" t="s">
        <v>4493</v>
      </c>
      <c r="DG3434" t="s">
        <v>1108</v>
      </c>
      <c r="DH3434" t="s">
        <v>628</v>
      </c>
      <c r="DI3434" t="s">
        <v>625</v>
      </c>
      <c r="DJ3434" t="s">
        <v>4494</v>
      </c>
    </row>
    <row r="3435" spans="1:114" ht="15" customHeight="1" x14ac:dyDescent="0.35">
      <c r="A3435" t="s">
        <v>1258</v>
      </c>
      <c r="B3435" t="s">
        <v>166</v>
      </c>
      <c r="C3435" s="1">
        <v>45838</v>
      </c>
      <c r="D3435" s="1">
        <v>45910</v>
      </c>
      <c r="E3435" t="s">
        <v>116</v>
      </c>
      <c r="F3435" s="1">
        <v>45929</v>
      </c>
      <c r="G3435" t="s">
        <v>139</v>
      </c>
      <c r="H3435" t="s">
        <v>117</v>
      </c>
      <c r="I3435" t="s">
        <v>117</v>
      </c>
      <c r="J3435" t="s">
        <v>1259</v>
      </c>
      <c r="L3435" t="s">
        <v>1260</v>
      </c>
      <c r="M3435" t="s">
        <v>1261</v>
      </c>
      <c r="N3435" t="s">
        <v>120</v>
      </c>
      <c r="O3435" t="s">
        <v>121</v>
      </c>
      <c r="P3435" s="6">
        <v>96950</v>
      </c>
      <c r="Q3435" t="s">
        <v>122</v>
      </c>
      <c r="S3435" s="8">
        <v>16702881463</v>
      </c>
      <c r="U3435" t="s">
        <v>1262</v>
      </c>
      <c r="V3435">
        <v>561720</v>
      </c>
      <c r="W3435" t="s">
        <v>124</v>
      </c>
      <c r="Y3435" t="s">
        <v>1263</v>
      </c>
      <c r="Z3435" t="s">
        <v>1264</v>
      </c>
      <c r="AA3435" t="s">
        <v>1265</v>
      </c>
      <c r="AB3435" t="s">
        <v>154</v>
      </c>
      <c r="AC3435" t="s">
        <v>1266</v>
      </c>
      <c r="AD3435" t="s">
        <v>1267</v>
      </c>
      <c r="AE3435" t="s">
        <v>120</v>
      </c>
      <c r="AF3435" t="s">
        <v>121</v>
      </c>
      <c r="AG3435" s="6">
        <v>96950</v>
      </c>
      <c r="AH3435" t="s">
        <v>122</v>
      </c>
      <c r="AJ3435" s="8">
        <v>16702881463</v>
      </c>
      <c r="AL3435" t="s">
        <v>1268</v>
      </c>
      <c r="BE3435" t="str">
        <f>"37-2011.00"</f>
        <v>37-2011.00</v>
      </c>
      <c r="BF3435" t="s">
        <v>701</v>
      </c>
      <c r="BG3435" t="s">
        <v>1269</v>
      </c>
      <c r="BH3435" t="s">
        <v>1270</v>
      </c>
      <c r="BI3435">
        <v>5</v>
      </c>
      <c r="BK3435" s="1">
        <v>45931</v>
      </c>
      <c r="BL3435" s="1">
        <v>46295</v>
      </c>
      <c r="BO3435">
        <v>35</v>
      </c>
      <c r="BP3435">
        <v>0</v>
      </c>
      <c r="BQ3435">
        <v>7</v>
      </c>
      <c r="BR3435">
        <v>7</v>
      </c>
      <c r="BS3435">
        <v>7</v>
      </c>
      <c r="BT3435">
        <v>7</v>
      </c>
      <c r="BU3435">
        <v>7</v>
      </c>
      <c r="BV3435">
        <v>0</v>
      </c>
      <c r="BW3435" t="str">
        <f>"8:30 AM"</f>
        <v>8:30 AM</v>
      </c>
      <c r="BX3435" t="str">
        <f>"4:30 PM"</f>
        <v>4:30 PM</v>
      </c>
      <c r="BY3435" t="s">
        <v>133</v>
      </c>
      <c r="BZ3435">
        <v>0</v>
      </c>
      <c r="CA3435">
        <v>3</v>
      </c>
      <c r="CB3435" t="s">
        <v>117</v>
      </c>
      <c r="CD3435" t="s">
        <v>979</v>
      </c>
      <c r="CE3435" t="s">
        <v>1271</v>
      </c>
      <c r="CG3435" t="s">
        <v>120</v>
      </c>
      <c r="CH3435" t="s">
        <v>121</v>
      </c>
      <c r="CI3435" s="6">
        <v>96950</v>
      </c>
      <c r="CJ3435" s="10">
        <v>8.2899999999999991</v>
      </c>
      <c r="CK3435" s="10">
        <v>8.2899999999999991</v>
      </c>
      <c r="CL3435" s="10">
        <v>12.44</v>
      </c>
      <c r="CM3435" s="10">
        <v>12.44</v>
      </c>
      <c r="CN3435" t="s">
        <v>137</v>
      </c>
      <c r="CO3435" t="s">
        <v>194</v>
      </c>
      <c r="CP3435" t="s">
        <v>138</v>
      </c>
      <c r="CR3435" t="s">
        <v>117</v>
      </c>
      <c r="CS3435" t="s">
        <v>139</v>
      </c>
      <c r="CT3435" t="s">
        <v>140</v>
      </c>
      <c r="CU3435" t="s">
        <v>139</v>
      </c>
      <c r="CV3435" t="s">
        <v>140</v>
      </c>
      <c r="CW3435" t="s">
        <v>139</v>
      </c>
      <c r="CX3435" t="s">
        <v>140</v>
      </c>
      <c r="CY3435" s="2" t="s">
        <v>1272</v>
      </c>
      <c r="CZ3435" s="8">
        <v>16702881463</v>
      </c>
      <c r="DA3435" t="s">
        <v>1273</v>
      </c>
      <c r="DB3435" t="s">
        <v>309</v>
      </c>
      <c r="DC3435" t="s">
        <v>139</v>
      </c>
      <c r="DD3435" t="s">
        <v>117</v>
      </c>
    </row>
    <row r="3436" spans="1:114" ht="15" customHeight="1" x14ac:dyDescent="0.35">
      <c r="A3436" t="s">
        <v>7911</v>
      </c>
      <c r="B3436" t="s">
        <v>166</v>
      </c>
      <c r="C3436" s="1">
        <v>45847</v>
      </c>
      <c r="D3436" s="1">
        <v>45910</v>
      </c>
      <c r="E3436" t="s">
        <v>116</v>
      </c>
      <c r="F3436" s="1">
        <v>45929</v>
      </c>
      <c r="G3436" t="s">
        <v>117</v>
      </c>
      <c r="H3436" t="s">
        <v>139</v>
      </c>
      <c r="I3436" t="s">
        <v>117</v>
      </c>
      <c r="J3436" t="s">
        <v>888</v>
      </c>
      <c r="K3436" t="s">
        <v>889</v>
      </c>
      <c r="L3436" t="s">
        <v>890</v>
      </c>
      <c r="N3436" t="s">
        <v>136</v>
      </c>
      <c r="O3436" t="s">
        <v>121</v>
      </c>
      <c r="P3436" s="6">
        <v>96950</v>
      </c>
      <c r="Q3436" t="s">
        <v>122</v>
      </c>
      <c r="S3436" s="8">
        <v>16702352567</v>
      </c>
      <c r="U3436" t="s">
        <v>891</v>
      </c>
      <c r="V3436">
        <v>332710</v>
      </c>
      <c r="W3436" t="s">
        <v>124</v>
      </c>
      <c r="Y3436" t="s">
        <v>892</v>
      </c>
      <c r="Z3436" t="s">
        <v>893</v>
      </c>
      <c r="AA3436" t="s">
        <v>894</v>
      </c>
      <c r="AB3436" t="s">
        <v>237</v>
      </c>
      <c r="AC3436" t="s">
        <v>895</v>
      </c>
      <c r="AE3436" t="s">
        <v>136</v>
      </c>
      <c r="AF3436" t="s">
        <v>121</v>
      </c>
      <c r="AG3436" s="6">
        <v>96950</v>
      </c>
      <c r="AH3436" t="s">
        <v>122</v>
      </c>
      <c r="AJ3436" s="8">
        <v>16702352567</v>
      </c>
      <c r="AL3436" t="s">
        <v>896</v>
      </c>
      <c r="BE3436" t="str">
        <f>"51-4035.00"</f>
        <v>51-4035.00</v>
      </c>
      <c r="BF3436" t="s">
        <v>897</v>
      </c>
      <c r="BG3436" t="s">
        <v>898</v>
      </c>
      <c r="BH3436" t="s">
        <v>899</v>
      </c>
      <c r="BI3436">
        <v>1</v>
      </c>
      <c r="BK3436" s="1">
        <v>45931</v>
      </c>
      <c r="BL3436" s="1">
        <v>46295</v>
      </c>
      <c r="BO3436">
        <v>40</v>
      </c>
      <c r="BP3436">
        <v>0</v>
      </c>
      <c r="BQ3436">
        <v>8</v>
      </c>
      <c r="BR3436">
        <v>8</v>
      </c>
      <c r="BS3436">
        <v>8</v>
      </c>
      <c r="BT3436">
        <v>8</v>
      </c>
      <c r="BU3436">
        <v>8</v>
      </c>
      <c r="BV3436">
        <v>0</v>
      </c>
      <c r="BW3436" t="str">
        <f>"8:00 AM"</f>
        <v>8:00 AM</v>
      </c>
      <c r="BX3436" t="str">
        <f>"5:00 PM"</f>
        <v>5:00 PM</v>
      </c>
      <c r="BY3436" t="s">
        <v>159</v>
      </c>
      <c r="BZ3436">
        <v>0</v>
      </c>
      <c r="CA3436">
        <v>12</v>
      </c>
      <c r="CB3436" t="s">
        <v>117</v>
      </c>
      <c r="CD3436" t="s">
        <v>900</v>
      </c>
      <c r="CE3436" t="s">
        <v>901</v>
      </c>
      <c r="CG3436" t="s">
        <v>136</v>
      </c>
      <c r="CH3436" t="s">
        <v>121</v>
      </c>
      <c r="CI3436" s="6">
        <v>96950</v>
      </c>
      <c r="CJ3436" s="10">
        <v>15.39</v>
      </c>
      <c r="CK3436" s="10">
        <v>15.39</v>
      </c>
      <c r="CL3436" s="10">
        <v>0</v>
      </c>
      <c r="CM3436" s="10">
        <v>0</v>
      </c>
      <c r="CN3436" t="s">
        <v>137</v>
      </c>
      <c r="CO3436" t="s">
        <v>140</v>
      </c>
      <c r="CP3436" t="s">
        <v>138</v>
      </c>
      <c r="CR3436" t="s">
        <v>117</v>
      </c>
      <c r="CS3436" t="s">
        <v>139</v>
      </c>
      <c r="CT3436" t="s">
        <v>140</v>
      </c>
      <c r="CU3436" t="s">
        <v>140</v>
      </c>
      <c r="CV3436" t="s">
        <v>140</v>
      </c>
      <c r="CW3436" t="s">
        <v>139</v>
      </c>
      <c r="CX3436" t="s">
        <v>140</v>
      </c>
      <c r="CY3436" t="s">
        <v>7912</v>
      </c>
      <c r="CZ3436" s="8">
        <v>16702352567</v>
      </c>
      <c r="DA3436" t="s">
        <v>896</v>
      </c>
      <c r="DB3436" t="s">
        <v>140</v>
      </c>
      <c r="DC3436" t="s">
        <v>139</v>
      </c>
      <c r="DD3436" t="s">
        <v>117</v>
      </c>
    </row>
    <row r="3437" spans="1:114" ht="15" customHeight="1" x14ac:dyDescent="0.35">
      <c r="A3437" t="s">
        <v>16369</v>
      </c>
      <c r="B3437" t="s">
        <v>144</v>
      </c>
      <c r="C3437" s="1">
        <v>45853</v>
      </c>
      <c r="D3437" s="1">
        <v>45910</v>
      </c>
      <c r="E3437" t="s">
        <v>211</v>
      </c>
      <c r="G3437" t="s">
        <v>117</v>
      </c>
      <c r="H3437" t="s">
        <v>117</v>
      </c>
      <c r="I3437" t="s">
        <v>117</v>
      </c>
      <c r="J3437" t="s">
        <v>1180</v>
      </c>
      <c r="K3437" t="s">
        <v>1181</v>
      </c>
      <c r="L3437" t="s">
        <v>1182</v>
      </c>
      <c r="M3437" t="s">
        <v>1183</v>
      </c>
      <c r="N3437" t="s">
        <v>136</v>
      </c>
      <c r="O3437" t="s">
        <v>121</v>
      </c>
      <c r="P3437" s="6">
        <v>96950</v>
      </c>
      <c r="Q3437" t="s">
        <v>122</v>
      </c>
      <c r="R3437" t="s">
        <v>140</v>
      </c>
      <c r="S3437" s="8">
        <v>16702352020</v>
      </c>
      <c r="U3437" t="s">
        <v>1184</v>
      </c>
      <c r="V3437">
        <v>312112</v>
      </c>
      <c r="W3437" t="s">
        <v>124</v>
      </c>
      <c r="Y3437" t="s">
        <v>1185</v>
      </c>
      <c r="Z3437" t="s">
        <v>1186</v>
      </c>
      <c r="AB3437" t="s">
        <v>205</v>
      </c>
      <c r="AC3437" t="s">
        <v>1182</v>
      </c>
      <c r="AD3437" t="s">
        <v>1183</v>
      </c>
      <c r="AE3437" t="s">
        <v>136</v>
      </c>
      <c r="AF3437" t="s">
        <v>121</v>
      </c>
      <c r="AG3437" s="6">
        <v>96950</v>
      </c>
      <c r="AH3437" t="s">
        <v>122</v>
      </c>
      <c r="AI3437" t="s">
        <v>1187</v>
      </c>
      <c r="AJ3437" s="8">
        <v>16702352020</v>
      </c>
      <c r="AL3437" t="s">
        <v>1188</v>
      </c>
      <c r="BE3437" t="str">
        <f>"41-1011.00"</f>
        <v>41-1011.00</v>
      </c>
      <c r="BF3437" t="s">
        <v>1340</v>
      </c>
      <c r="BG3437" t="s">
        <v>15132</v>
      </c>
      <c r="BH3437" t="s">
        <v>3749</v>
      </c>
      <c r="BI3437">
        <v>1</v>
      </c>
      <c r="BJ3437">
        <v>1</v>
      </c>
      <c r="BK3437" s="1">
        <v>45962</v>
      </c>
      <c r="BL3437" s="1">
        <v>46326</v>
      </c>
      <c r="BM3437" s="1">
        <v>45962</v>
      </c>
      <c r="BN3437" s="1">
        <v>46326</v>
      </c>
      <c r="BO3437">
        <v>35</v>
      </c>
      <c r="BP3437">
        <v>0</v>
      </c>
      <c r="BQ3437">
        <v>6</v>
      </c>
      <c r="BR3437">
        <v>6</v>
      </c>
      <c r="BS3437">
        <v>5</v>
      </c>
      <c r="BT3437">
        <v>6</v>
      </c>
      <c r="BU3437">
        <v>6</v>
      </c>
      <c r="BV3437">
        <v>6</v>
      </c>
      <c r="BW3437" t="str">
        <f>"8:00 AM"</f>
        <v>8:00 AM</v>
      </c>
      <c r="BX3437" t="str">
        <f>"4:00 PM"</f>
        <v>4:00 PM</v>
      </c>
      <c r="BY3437" t="s">
        <v>159</v>
      </c>
      <c r="BZ3437">
        <v>0</v>
      </c>
      <c r="CA3437">
        <v>12</v>
      </c>
      <c r="CB3437" t="s">
        <v>139</v>
      </c>
      <c r="CC3437">
        <v>9</v>
      </c>
      <c r="CD3437" s="2" t="s">
        <v>15133</v>
      </c>
      <c r="CE3437" t="s">
        <v>1182</v>
      </c>
      <c r="CF3437" t="s">
        <v>1183</v>
      </c>
      <c r="CG3437" t="s">
        <v>136</v>
      </c>
      <c r="CH3437" t="s">
        <v>121</v>
      </c>
      <c r="CI3437" s="6">
        <v>96950</v>
      </c>
      <c r="CJ3437" s="10">
        <v>11.32</v>
      </c>
      <c r="CK3437" s="10">
        <v>11.32</v>
      </c>
      <c r="CN3437" t="s">
        <v>137</v>
      </c>
      <c r="CO3437" t="s">
        <v>1187</v>
      </c>
      <c r="CP3437" t="s">
        <v>138</v>
      </c>
      <c r="CR3437" t="s">
        <v>117</v>
      </c>
      <c r="CS3437" t="s">
        <v>139</v>
      </c>
      <c r="CT3437" t="s">
        <v>140</v>
      </c>
      <c r="CU3437" t="s">
        <v>140</v>
      </c>
      <c r="CV3437" t="s">
        <v>140</v>
      </c>
      <c r="CW3437" t="s">
        <v>139</v>
      </c>
      <c r="CX3437" t="s">
        <v>140</v>
      </c>
      <c r="CY3437" t="s">
        <v>1193</v>
      </c>
      <c r="CZ3437" s="8">
        <v>16702352020</v>
      </c>
      <c r="DA3437" t="s">
        <v>1188</v>
      </c>
      <c r="DB3437" t="s">
        <v>140</v>
      </c>
      <c r="DC3437" t="s">
        <v>139</v>
      </c>
      <c r="DD3437" t="s">
        <v>117</v>
      </c>
    </row>
    <row r="3438" spans="1:114" ht="15" customHeight="1" x14ac:dyDescent="0.35">
      <c r="A3438" t="s">
        <v>12027</v>
      </c>
      <c r="B3438" t="s">
        <v>166</v>
      </c>
      <c r="C3438" s="1">
        <v>45855</v>
      </c>
      <c r="D3438" s="1">
        <v>45910</v>
      </c>
      <c r="E3438" t="s">
        <v>116</v>
      </c>
      <c r="F3438" s="1">
        <v>45929</v>
      </c>
      <c r="G3438" t="s">
        <v>117</v>
      </c>
      <c r="H3438" t="s">
        <v>117</v>
      </c>
      <c r="I3438" t="s">
        <v>117</v>
      </c>
      <c r="J3438" t="s">
        <v>969</v>
      </c>
      <c r="L3438" t="s">
        <v>10080</v>
      </c>
      <c r="N3438" t="s">
        <v>120</v>
      </c>
      <c r="O3438" t="s">
        <v>121</v>
      </c>
      <c r="P3438" s="6">
        <v>96950</v>
      </c>
      <c r="Q3438" t="s">
        <v>122</v>
      </c>
      <c r="S3438" s="8">
        <v>16702355009</v>
      </c>
      <c r="U3438" t="s">
        <v>971</v>
      </c>
      <c r="V3438">
        <v>561311</v>
      </c>
      <c r="W3438" t="s">
        <v>150</v>
      </c>
      <c r="X3438" t="s">
        <v>139</v>
      </c>
      <c r="Y3438" t="s">
        <v>972</v>
      </c>
      <c r="Z3438" t="s">
        <v>973</v>
      </c>
      <c r="AA3438" t="s">
        <v>974</v>
      </c>
      <c r="AB3438" t="s">
        <v>975</v>
      </c>
      <c r="AC3438" t="s">
        <v>10080</v>
      </c>
      <c r="AE3438" t="s">
        <v>120</v>
      </c>
      <c r="AF3438" t="s">
        <v>121</v>
      </c>
      <c r="AG3438" s="6">
        <v>96950</v>
      </c>
      <c r="AH3438" t="s">
        <v>122</v>
      </c>
      <c r="AJ3438" s="8">
        <v>16702355009</v>
      </c>
      <c r="AL3438" t="s">
        <v>977</v>
      </c>
      <c r="BE3438" t="str">
        <f>"35-2014.00"</f>
        <v>35-2014.00</v>
      </c>
      <c r="BF3438" t="s">
        <v>191</v>
      </c>
      <c r="BG3438" t="s">
        <v>5109</v>
      </c>
      <c r="BH3438" t="s">
        <v>193</v>
      </c>
      <c r="BI3438">
        <v>10</v>
      </c>
      <c r="BK3438" s="1">
        <v>45931</v>
      </c>
      <c r="BL3438" s="1">
        <v>46295</v>
      </c>
      <c r="BO3438">
        <v>35</v>
      </c>
      <c r="BP3438">
        <v>0</v>
      </c>
      <c r="BQ3438">
        <v>7</v>
      </c>
      <c r="BR3438">
        <v>7</v>
      </c>
      <c r="BS3438">
        <v>7</v>
      </c>
      <c r="BT3438">
        <v>7</v>
      </c>
      <c r="BU3438">
        <v>7</v>
      </c>
      <c r="BV3438">
        <v>0</v>
      </c>
      <c r="BW3438" t="str">
        <f>"8:00 AM"</f>
        <v>8:00 AM</v>
      </c>
      <c r="BX3438" t="str">
        <f>"4:00 PM"</f>
        <v>4:00 PM</v>
      </c>
      <c r="BY3438" t="s">
        <v>133</v>
      </c>
      <c r="BZ3438">
        <v>0</v>
      </c>
      <c r="CA3438">
        <v>12</v>
      </c>
      <c r="CB3438" t="s">
        <v>117</v>
      </c>
      <c r="CD3438" s="2" t="s">
        <v>12028</v>
      </c>
      <c r="CE3438" t="s">
        <v>12029</v>
      </c>
      <c r="CF3438" t="s">
        <v>2856</v>
      </c>
      <c r="CG3438" t="s">
        <v>120</v>
      </c>
      <c r="CH3438" t="s">
        <v>121</v>
      </c>
      <c r="CI3438" s="6">
        <v>96950</v>
      </c>
      <c r="CJ3438" s="10">
        <v>8.83</v>
      </c>
      <c r="CK3438" s="10">
        <v>8.83</v>
      </c>
      <c r="CL3438" s="10">
        <v>13.24</v>
      </c>
      <c r="CM3438" s="10">
        <v>13.24</v>
      </c>
      <c r="CN3438" t="s">
        <v>137</v>
      </c>
      <c r="CO3438" t="s">
        <v>5111</v>
      </c>
      <c r="CP3438" t="s">
        <v>138</v>
      </c>
      <c r="CR3438" t="s">
        <v>117</v>
      </c>
      <c r="CS3438" t="s">
        <v>139</v>
      </c>
      <c r="CT3438" t="s">
        <v>140</v>
      </c>
      <c r="CU3438" t="s">
        <v>139</v>
      </c>
      <c r="CV3438" t="s">
        <v>140</v>
      </c>
      <c r="CW3438" t="s">
        <v>139</v>
      </c>
      <c r="CX3438" t="s">
        <v>140</v>
      </c>
      <c r="CY3438" t="s">
        <v>12030</v>
      </c>
      <c r="CZ3438" s="8">
        <v>16702355009</v>
      </c>
      <c r="DA3438" t="s">
        <v>977</v>
      </c>
      <c r="DB3438" t="s">
        <v>411</v>
      </c>
      <c r="DC3438" t="s">
        <v>139</v>
      </c>
      <c r="DD3438" t="s">
        <v>139</v>
      </c>
    </row>
    <row r="3439" spans="1:114" ht="15" customHeight="1" x14ac:dyDescent="0.35">
      <c r="A3439" t="s">
        <v>10077</v>
      </c>
      <c r="B3439" t="s">
        <v>144</v>
      </c>
      <c r="C3439" s="1">
        <v>45856</v>
      </c>
      <c r="D3439" s="1">
        <v>45910</v>
      </c>
      <c r="E3439" t="s">
        <v>116</v>
      </c>
      <c r="F3439" s="1">
        <v>45929</v>
      </c>
      <c r="G3439" t="s">
        <v>117</v>
      </c>
      <c r="H3439" t="s">
        <v>117</v>
      </c>
      <c r="I3439" t="s">
        <v>117</v>
      </c>
      <c r="J3439" t="s">
        <v>6735</v>
      </c>
      <c r="K3439" t="s">
        <v>6736</v>
      </c>
      <c r="L3439" t="s">
        <v>9983</v>
      </c>
      <c r="N3439" t="s">
        <v>136</v>
      </c>
      <c r="O3439" t="s">
        <v>121</v>
      </c>
      <c r="P3439" s="6">
        <v>96950</v>
      </c>
      <c r="Q3439" t="s">
        <v>122</v>
      </c>
      <c r="S3439" s="8">
        <v>16702352360</v>
      </c>
      <c r="U3439" t="s">
        <v>6739</v>
      </c>
      <c r="V3439">
        <v>23822</v>
      </c>
      <c r="W3439" t="s">
        <v>124</v>
      </c>
      <c r="Y3439" t="s">
        <v>6740</v>
      </c>
      <c r="Z3439" t="s">
        <v>6741</v>
      </c>
      <c r="AA3439" t="s">
        <v>6742</v>
      </c>
      <c r="AB3439" t="s">
        <v>205</v>
      </c>
      <c r="AC3439" t="s">
        <v>6737</v>
      </c>
      <c r="AD3439" t="s">
        <v>6738</v>
      </c>
      <c r="AE3439" t="s">
        <v>136</v>
      </c>
      <c r="AF3439" t="s">
        <v>121</v>
      </c>
      <c r="AG3439" s="6">
        <v>96950</v>
      </c>
      <c r="AH3439" t="s">
        <v>122</v>
      </c>
      <c r="AJ3439" s="8">
        <v>16702352360</v>
      </c>
      <c r="AL3439" t="s">
        <v>6743</v>
      </c>
      <c r="BE3439" t="str">
        <f>"49-9021.00"</f>
        <v>49-9021.00</v>
      </c>
      <c r="BF3439" t="s">
        <v>239</v>
      </c>
      <c r="BG3439" t="s">
        <v>9984</v>
      </c>
      <c r="BH3439" t="s">
        <v>241</v>
      </c>
      <c r="BI3439">
        <v>1</v>
      </c>
      <c r="BJ3439">
        <v>1</v>
      </c>
      <c r="BK3439" s="1">
        <v>45931</v>
      </c>
      <c r="BL3439" s="1">
        <v>46295</v>
      </c>
      <c r="BM3439" s="1">
        <v>45931</v>
      </c>
      <c r="BN3439" s="1">
        <v>46295</v>
      </c>
      <c r="BO3439">
        <v>40</v>
      </c>
      <c r="BP3439">
        <v>0</v>
      </c>
      <c r="BQ3439">
        <v>8</v>
      </c>
      <c r="BR3439">
        <v>8</v>
      </c>
      <c r="BS3439">
        <v>8</v>
      </c>
      <c r="BT3439">
        <v>8</v>
      </c>
      <c r="BU3439">
        <v>8</v>
      </c>
      <c r="BV3439">
        <v>0</v>
      </c>
      <c r="BW3439" t="str">
        <f>"8:00 AM"</f>
        <v>8:00 AM</v>
      </c>
      <c r="BX3439" t="str">
        <f>"5:00 PM"</f>
        <v>5:00 PM</v>
      </c>
      <c r="BY3439" t="s">
        <v>159</v>
      </c>
      <c r="BZ3439">
        <v>0</v>
      </c>
      <c r="CA3439">
        <v>24</v>
      </c>
      <c r="CB3439" t="s">
        <v>117</v>
      </c>
      <c r="CD3439" t="s">
        <v>9985</v>
      </c>
      <c r="CE3439" t="s">
        <v>6738</v>
      </c>
      <c r="CG3439" t="s">
        <v>136</v>
      </c>
      <c r="CH3439" t="s">
        <v>121</v>
      </c>
      <c r="CI3439" s="6">
        <v>96950</v>
      </c>
      <c r="CJ3439" s="10">
        <v>10.74</v>
      </c>
      <c r="CK3439" s="10">
        <v>10.74</v>
      </c>
      <c r="CL3439" s="10">
        <v>16.11</v>
      </c>
      <c r="CM3439" s="10">
        <v>16.11</v>
      </c>
      <c r="CN3439" t="s">
        <v>137</v>
      </c>
      <c r="CO3439" t="s">
        <v>393</v>
      </c>
      <c r="CP3439" t="s">
        <v>138</v>
      </c>
      <c r="CR3439" t="s">
        <v>117</v>
      </c>
      <c r="CS3439" t="s">
        <v>139</v>
      </c>
      <c r="CT3439" t="s">
        <v>139</v>
      </c>
      <c r="CU3439" t="s">
        <v>139</v>
      </c>
      <c r="CV3439" t="s">
        <v>140</v>
      </c>
      <c r="CW3439" t="s">
        <v>139</v>
      </c>
      <c r="CX3439" t="s">
        <v>140</v>
      </c>
      <c r="CY3439" t="s">
        <v>10078</v>
      </c>
      <c r="CZ3439" s="8">
        <v>16702352360</v>
      </c>
      <c r="DA3439" t="s">
        <v>6743</v>
      </c>
      <c r="DB3439" t="s">
        <v>140</v>
      </c>
      <c r="DC3439" t="s">
        <v>139</v>
      </c>
      <c r="DD3439" t="s">
        <v>117</v>
      </c>
    </row>
    <row r="3440" spans="1:114" ht="15" customHeight="1" x14ac:dyDescent="0.35">
      <c r="A3440" t="s">
        <v>16370</v>
      </c>
      <c r="B3440" t="s">
        <v>144</v>
      </c>
      <c r="C3440" s="1">
        <v>45859</v>
      </c>
      <c r="D3440" s="1">
        <v>45910</v>
      </c>
      <c r="E3440" t="s">
        <v>116</v>
      </c>
      <c r="F3440" s="1">
        <v>45929</v>
      </c>
      <c r="G3440" t="s">
        <v>139</v>
      </c>
      <c r="H3440" t="s">
        <v>117</v>
      </c>
      <c r="I3440" t="s">
        <v>117</v>
      </c>
      <c r="J3440" t="s">
        <v>2119</v>
      </c>
      <c r="K3440" t="s">
        <v>10019</v>
      </c>
      <c r="L3440" t="s">
        <v>5616</v>
      </c>
      <c r="M3440" t="s">
        <v>2122</v>
      </c>
      <c r="N3440" t="s">
        <v>248</v>
      </c>
      <c r="O3440" t="s">
        <v>121</v>
      </c>
      <c r="P3440" s="6">
        <v>96951</v>
      </c>
      <c r="Q3440" t="s">
        <v>122</v>
      </c>
      <c r="S3440" s="8">
        <v>16705320363</v>
      </c>
      <c r="U3440" t="s">
        <v>2123</v>
      </c>
      <c r="V3440">
        <v>44511</v>
      </c>
      <c r="W3440" t="s">
        <v>124</v>
      </c>
      <c r="Y3440" t="s">
        <v>2124</v>
      </c>
      <c r="Z3440" t="s">
        <v>2125</v>
      </c>
      <c r="AA3440" t="s">
        <v>2126</v>
      </c>
      <c r="AB3440" t="s">
        <v>1406</v>
      </c>
      <c r="AC3440" t="s">
        <v>5616</v>
      </c>
      <c r="AD3440" t="s">
        <v>2122</v>
      </c>
      <c r="AE3440" t="s">
        <v>248</v>
      </c>
      <c r="AF3440" t="s">
        <v>121</v>
      </c>
      <c r="AG3440" s="6">
        <v>96951</v>
      </c>
      <c r="AH3440" t="s">
        <v>122</v>
      </c>
      <c r="AI3440" t="s">
        <v>382</v>
      </c>
      <c r="AJ3440" s="8">
        <v>16705320363</v>
      </c>
      <c r="AL3440" t="s">
        <v>2127</v>
      </c>
      <c r="BE3440" t="str">
        <f>"49-9021.00"</f>
        <v>49-9021.00</v>
      </c>
      <c r="BF3440" t="s">
        <v>239</v>
      </c>
      <c r="BG3440" t="s">
        <v>16296</v>
      </c>
      <c r="BH3440" t="s">
        <v>9521</v>
      </c>
      <c r="BI3440">
        <v>1</v>
      </c>
      <c r="BJ3440">
        <v>1</v>
      </c>
      <c r="BK3440" s="1">
        <v>45931</v>
      </c>
      <c r="BL3440" s="1">
        <v>47026</v>
      </c>
      <c r="BM3440" s="1">
        <v>45931</v>
      </c>
      <c r="BN3440" s="1">
        <v>47026</v>
      </c>
      <c r="BO3440">
        <v>35</v>
      </c>
      <c r="BP3440">
        <v>0</v>
      </c>
      <c r="BQ3440">
        <v>7</v>
      </c>
      <c r="BR3440">
        <v>7</v>
      </c>
      <c r="BS3440">
        <v>7</v>
      </c>
      <c r="BT3440">
        <v>7</v>
      </c>
      <c r="BU3440">
        <v>7</v>
      </c>
      <c r="BV3440">
        <v>0</v>
      </c>
      <c r="BW3440" t="str">
        <f>"8:00 AM"</f>
        <v>8:00 AM</v>
      </c>
      <c r="BX3440" t="str">
        <f>"4:00 PM"</f>
        <v>4:00 PM</v>
      </c>
      <c r="BY3440" t="s">
        <v>159</v>
      </c>
      <c r="BZ3440">
        <v>0</v>
      </c>
      <c r="CA3440">
        <v>12</v>
      </c>
      <c r="CB3440" t="s">
        <v>117</v>
      </c>
      <c r="CD3440" s="2" t="s">
        <v>16371</v>
      </c>
      <c r="CE3440" t="s">
        <v>5616</v>
      </c>
      <c r="CF3440" t="s">
        <v>2122</v>
      </c>
      <c r="CG3440" t="s">
        <v>248</v>
      </c>
      <c r="CH3440" t="s">
        <v>121</v>
      </c>
      <c r="CI3440" s="6">
        <v>96951</v>
      </c>
      <c r="CJ3440" s="10">
        <v>10.85</v>
      </c>
      <c r="CK3440" s="10">
        <v>10.85</v>
      </c>
      <c r="CL3440" s="10">
        <v>16.28</v>
      </c>
      <c r="CM3440" s="10">
        <v>16.28</v>
      </c>
      <c r="CN3440" t="s">
        <v>137</v>
      </c>
      <c r="CO3440" t="s">
        <v>140</v>
      </c>
      <c r="CP3440" t="s">
        <v>138</v>
      </c>
      <c r="CR3440" t="s">
        <v>117</v>
      </c>
      <c r="CS3440" t="s">
        <v>139</v>
      </c>
      <c r="CT3440" t="s">
        <v>140</v>
      </c>
      <c r="CU3440" t="s">
        <v>139</v>
      </c>
      <c r="CV3440" t="s">
        <v>140</v>
      </c>
      <c r="CW3440" t="s">
        <v>139</v>
      </c>
      <c r="CX3440" t="s">
        <v>140</v>
      </c>
      <c r="CY3440" t="s">
        <v>2131</v>
      </c>
      <c r="CZ3440" s="8">
        <v>16705320363</v>
      </c>
      <c r="DA3440" t="s">
        <v>2127</v>
      </c>
      <c r="DB3440" t="s">
        <v>2132</v>
      </c>
      <c r="DC3440" t="s">
        <v>139</v>
      </c>
      <c r="DD3440" t="s">
        <v>117</v>
      </c>
    </row>
    <row r="3441" spans="1:114" ht="15" customHeight="1" x14ac:dyDescent="0.35">
      <c r="A3441" t="s">
        <v>5204</v>
      </c>
      <c r="B3441" t="s">
        <v>166</v>
      </c>
      <c r="C3441" s="1">
        <v>45862</v>
      </c>
      <c r="D3441" s="1">
        <v>45910</v>
      </c>
      <c r="E3441" t="s">
        <v>116</v>
      </c>
      <c r="F3441" s="1">
        <v>45929</v>
      </c>
      <c r="G3441" t="s">
        <v>117</v>
      </c>
      <c r="H3441" t="s">
        <v>117</v>
      </c>
      <c r="I3441" t="s">
        <v>117</v>
      </c>
      <c r="J3441" t="s">
        <v>4927</v>
      </c>
      <c r="L3441" t="s">
        <v>1261</v>
      </c>
      <c r="N3441" t="s">
        <v>120</v>
      </c>
      <c r="O3441" t="s">
        <v>121</v>
      </c>
      <c r="P3441" s="6">
        <v>96950</v>
      </c>
      <c r="Q3441" t="s">
        <v>122</v>
      </c>
      <c r="S3441" s="8">
        <v>16702881463</v>
      </c>
      <c r="U3441" t="s">
        <v>1262</v>
      </c>
      <c r="V3441">
        <v>56172</v>
      </c>
      <c r="W3441" t="s">
        <v>124</v>
      </c>
      <c r="Y3441" t="s">
        <v>1263</v>
      </c>
      <c r="Z3441" t="s">
        <v>1264</v>
      </c>
      <c r="AA3441" t="s">
        <v>1265</v>
      </c>
      <c r="AB3441" t="s">
        <v>154</v>
      </c>
      <c r="AC3441" t="s">
        <v>1261</v>
      </c>
      <c r="AE3441" t="s">
        <v>120</v>
      </c>
      <c r="AF3441" t="s">
        <v>121</v>
      </c>
      <c r="AG3441" s="6">
        <v>96950</v>
      </c>
      <c r="AH3441" t="s">
        <v>122</v>
      </c>
      <c r="AJ3441" s="8">
        <v>16702881463</v>
      </c>
      <c r="AL3441" t="s">
        <v>1268</v>
      </c>
      <c r="BE3441" t="str">
        <f>"37-2011.00"</f>
        <v>37-2011.00</v>
      </c>
      <c r="BF3441" t="s">
        <v>701</v>
      </c>
      <c r="BG3441" t="s">
        <v>5205</v>
      </c>
      <c r="BH3441" t="s">
        <v>5206</v>
      </c>
      <c r="BI3441">
        <v>10</v>
      </c>
      <c r="BK3441" s="1">
        <v>45931</v>
      </c>
      <c r="BL3441" s="1">
        <v>46295</v>
      </c>
      <c r="BO3441">
        <v>35</v>
      </c>
      <c r="BP3441">
        <v>0</v>
      </c>
      <c r="BQ3441">
        <v>7</v>
      </c>
      <c r="BR3441">
        <v>7</v>
      </c>
      <c r="BS3441">
        <v>7</v>
      </c>
      <c r="BT3441">
        <v>7</v>
      </c>
      <c r="BU3441">
        <v>7</v>
      </c>
      <c r="BV3441">
        <v>0</v>
      </c>
      <c r="BW3441" t="str">
        <f>"8:30 AM"</f>
        <v>8:30 AM</v>
      </c>
      <c r="BX3441" t="str">
        <f>"4:30 PM"</f>
        <v>4:30 PM</v>
      </c>
      <c r="BY3441" t="s">
        <v>133</v>
      </c>
      <c r="BZ3441">
        <v>0</v>
      </c>
      <c r="CA3441">
        <v>6</v>
      </c>
      <c r="CB3441" t="s">
        <v>117</v>
      </c>
      <c r="CD3441" t="s">
        <v>1961</v>
      </c>
      <c r="CE3441" t="s">
        <v>5207</v>
      </c>
      <c r="CG3441" t="s">
        <v>136</v>
      </c>
      <c r="CH3441" t="s">
        <v>121</v>
      </c>
      <c r="CI3441" s="6">
        <v>96950</v>
      </c>
      <c r="CJ3441" s="10">
        <v>8.4499999999999993</v>
      </c>
      <c r="CK3441" s="10">
        <v>8.4499999999999993</v>
      </c>
      <c r="CL3441" s="10">
        <v>12.68</v>
      </c>
      <c r="CM3441" s="10">
        <v>12.68</v>
      </c>
      <c r="CN3441" t="s">
        <v>137</v>
      </c>
      <c r="CO3441" t="s">
        <v>194</v>
      </c>
      <c r="CP3441" t="s">
        <v>138</v>
      </c>
      <c r="CR3441" t="s">
        <v>117</v>
      </c>
      <c r="CS3441" t="s">
        <v>139</v>
      </c>
      <c r="CT3441" t="s">
        <v>140</v>
      </c>
      <c r="CU3441" t="s">
        <v>139</v>
      </c>
      <c r="CV3441" t="s">
        <v>140</v>
      </c>
      <c r="CW3441" t="s">
        <v>139</v>
      </c>
      <c r="CX3441" t="s">
        <v>140</v>
      </c>
      <c r="CY3441" s="2" t="s">
        <v>5208</v>
      </c>
      <c r="CZ3441" s="8">
        <v>16702881463</v>
      </c>
      <c r="DA3441" t="s">
        <v>1273</v>
      </c>
      <c r="DB3441" t="s">
        <v>309</v>
      </c>
      <c r="DC3441" t="s">
        <v>139</v>
      </c>
      <c r="DD3441" t="s">
        <v>117</v>
      </c>
    </row>
    <row r="3442" spans="1:114" ht="15" customHeight="1" x14ac:dyDescent="0.35">
      <c r="A3442" t="s">
        <v>7903</v>
      </c>
      <c r="B3442" t="s">
        <v>294</v>
      </c>
      <c r="C3442" s="1">
        <v>45863</v>
      </c>
      <c r="D3442" s="1">
        <v>45910</v>
      </c>
      <c r="E3442" t="s">
        <v>116</v>
      </c>
      <c r="F3442" s="1">
        <v>45929</v>
      </c>
      <c r="G3442" t="s">
        <v>117</v>
      </c>
      <c r="H3442" t="s">
        <v>117</v>
      </c>
      <c r="I3442" t="s">
        <v>117</v>
      </c>
      <c r="J3442" t="s">
        <v>954</v>
      </c>
      <c r="K3442" t="s">
        <v>2434</v>
      </c>
      <c r="L3442" t="s">
        <v>2435</v>
      </c>
      <c r="M3442" t="s">
        <v>957</v>
      </c>
      <c r="N3442" t="s">
        <v>120</v>
      </c>
      <c r="O3442" t="s">
        <v>121</v>
      </c>
      <c r="P3442" s="6">
        <v>96950</v>
      </c>
      <c r="Q3442" t="s">
        <v>122</v>
      </c>
      <c r="S3442" s="8">
        <v>16702336927</v>
      </c>
      <c r="U3442" t="s">
        <v>958</v>
      </c>
      <c r="V3442">
        <v>811111</v>
      </c>
      <c r="W3442" t="s">
        <v>150</v>
      </c>
      <c r="X3442" t="s">
        <v>139</v>
      </c>
      <c r="Y3442" t="s">
        <v>959</v>
      </c>
      <c r="Z3442" t="s">
        <v>960</v>
      </c>
      <c r="AA3442" t="s">
        <v>961</v>
      </c>
      <c r="AB3442" t="s">
        <v>128</v>
      </c>
      <c r="AC3442" t="s">
        <v>956</v>
      </c>
      <c r="AD3442" t="s">
        <v>957</v>
      </c>
      <c r="AE3442" t="s">
        <v>120</v>
      </c>
      <c r="AF3442" t="s">
        <v>121</v>
      </c>
      <c r="AG3442" s="6">
        <v>96950</v>
      </c>
      <c r="AH3442" t="s">
        <v>122</v>
      </c>
      <c r="AJ3442" s="8">
        <v>16702336927</v>
      </c>
      <c r="AL3442" t="s">
        <v>967</v>
      </c>
      <c r="BE3442" t="str">
        <f>"49-3023.00"</f>
        <v>49-3023.00</v>
      </c>
      <c r="BF3442" t="s">
        <v>1119</v>
      </c>
      <c r="BG3442" t="s">
        <v>7904</v>
      </c>
      <c r="BH3442" t="s">
        <v>7905</v>
      </c>
      <c r="BI3442">
        <v>3</v>
      </c>
      <c r="BJ3442">
        <v>2</v>
      </c>
      <c r="BK3442" s="1">
        <v>45931</v>
      </c>
      <c r="BL3442" s="1">
        <v>46295</v>
      </c>
      <c r="BM3442" s="1">
        <v>45931</v>
      </c>
      <c r="BN3442" s="1">
        <v>46295</v>
      </c>
      <c r="BO3442">
        <v>35</v>
      </c>
      <c r="BP3442">
        <v>0</v>
      </c>
      <c r="BQ3442">
        <v>7</v>
      </c>
      <c r="BR3442">
        <v>7</v>
      </c>
      <c r="BS3442">
        <v>7</v>
      </c>
      <c r="BT3442">
        <v>7</v>
      </c>
      <c r="BU3442">
        <v>7</v>
      </c>
      <c r="BV3442">
        <v>0</v>
      </c>
      <c r="BW3442" t="str">
        <f>"7:30 AM"</f>
        <v>7:30 AM</v>
      </c>
      <c r="BX3442" t="str">
        <f>"3:30 PM"</f>
        <v>3:30 PM</v>
      </c>
      <c r="BY3442" t="s">
        <v>159</v>
      </c>
      <c r="BZ3442">
        <v>0</v>
      </c>
      <c r="CA3442">
        <v>12</v>
      </c>
      <c r="CB3442" t="s">
        <v>117</v>
      </c>
      <c r="CD3442" t="s">
        <v>7906</v>
      </c>
      <c r="CE3442" t="s">
        <v>2435</v>
      </c>
      <c r="CF3442" t="s">
        <v>957</v>
      </c>
      <c r="CG3442" t="s">
        <v>120</v>
      </c>
      <c r="CH3442" t="s">
        <v>121</v>
      </c>
      <c r="CI3442" s="6">
        <v>96950</v>
      </c>
      <c r="CJ3442" s="10">
        <v>10.59</v>
      </c>
      <c r="CK3442" s="10">
        <v>10.59</v>
      </c>
      <c r="CL3442" s="10">
        <v>15.89</v>
      </c>
      <c r="CM3442" s="10">
        <v>15.89</v>
      </c>
      <c r="CN3442" t="s">
        <v>137</v>
      </c>
      <c r="CP3442" t="s">
        <v>138</v>
      </c>
      <c r="CR3442" t="s">
        <v>117</v>
      </c>
      <c r="CS3442" t="s">
        <v>139</v>
      </c>
      <c r="CT3442" t="s">
        <v>140</v>
      </c>
      <c r="CU3442" t="s">
        <v>139</v>
      </c>
      <c r="CV3442" t="s">
        <v>140</v>
      </c>
      <c r="CW3442" t="s">
        <v>139</v>
      </c>
      <c r="CX3442" t="s">
        <v>140</v>
      </c>
      <c r="CY3442" t="s">
        <v>4570</v>
      </c>
      <c r="CZ3442" s="8">
        <v>16702336927</v>
      </c>
      <c r="DA3442" t="s">
        <v>967</v>
      </c>
      <c r="DB3442" t="s">
        <v>140</v>
      </c>
      <c r="DC3442" t="s">
        <v>139</v>
      </c>
      <c r="DD3442" t="s">
        <v>139</v>
      </c>
    </row>
    <row r="3443" spans="1:114" ht="15" customHeight="1" x14ac:dyDescent="0.35">
      <c r="A3443" t="s">
        <v>13699</v>
      </c>
      <c r="B3443" t="s">
        <v>144</v>
      </c>
      <c r="C3443" s="1">
        <v>45869</v>
      </c>
      <c r="D3443" s="1">
        <v>45910</v>
      </c>
      <c r="E3443" t="s">
        <v>116</v>
      </c>
      <c r="F3443" s="1">
        <v>46000</v>
      </c>
      <c r="G3443" t="s">
        <v>117</v>
      </c>
      <c r="H3443" t="s">
        <v>117</v>
      </c>
      <c r="I3443" t="s">
        <v>117</v>
      </c>
      <c r="J3443" t="s">
        <v>625</v>
      </c>
      <c r="L3443" t="s">
        <v>626</v>
      </c>
      <c r="M3443" t="s">
        <v>627</v>
      </c>
      <c r="N3443" t="s">
        <v>120</v>
      </c>
      <c r="O3443" t="s">
        <v>121</v>
      </c>
      <c r="P3443" s="6">
        <v>96950</v>
      </c>
      <c r="Q3443" t="s">
        <v>122</v>
      </c>
      <c r="R3443" t="s">
        <v>140</v>
      </c>
      <c r="S3443" s="8">
        <v>16702348950</v>
      </c>
      <c r="U3443" t="s">
        <v>628</v>
      </c>
      <c r="V3443">
        <v>62211</v>
      </c>
      <c r="W3443" t="s">
        <v>124</v>
      </c>
      <c r="Y3443" t="s">
        <v>629</v>
      </c>
      <c r="Z3443" t="s">
        <v>630</v>
      </c>
      <c r="AA3443" t="s">
        <v>631</v>
      </c>
      <c r="AB3443" t="s">
        <v>632</v>
      </c>
      <c r="AC3443" t="s">
        <v>633</v>
      </c>
      <c r="AD3443" t="s">
        <v>634</v>
      </c>
      <c r="AE3443" t="s">
        <v>136</v>
      </c>
      <c r="AF3443" t="s">
        <v>121</v>
      </c>
      <c r="AG3443" s="6">
        <v>96950</v>
      </c>
      <c r="AH3443" t="s">
        <v>122</v>
      </c>
      <c r="AJ3443" s="8">
        <v>16702368202</v>
      </c>
      <c r="AL3443" t="s">
        <v>635</v>
      </c>
      <c r="BE3443" t="str">
        <f>"29-2034.00"</f>
        <v>29-2034.00</v>
      </c>
      <c r="BF3443" t="s">
        <v>3739</v>
      </c>
      <c r="BG3443" t="s">
        <v>5257</v>
      </c>
      <c r="BH3443" t="s">
        <v>5258</v>
      </c>
      <c r="BI3443">
        <v>2</v>
      </c>
      <c r="BJ3443">
        <v>2</v>
      </c>
      <c r="BK3443" s="1">
        <v>46002</v>
      </c>
      <c r="BL3443" s="1">
        <v>46366</v>
      </c>
      <c r="BM3443" s="1">
        <v>46002</v>
      </c>
      <c r="BN3443" s="1">
        <v>46366</v>
      </c>
      <c r="BO3443">
        <v>40</v>
      </c>
      <c r="BP3443">
        <v>0</v>
      </c>
      <c r="BQ3443">
        <v>8</v>
      </c>
      <c r="BR3443">
        <v>8</v>
      </c>
      <c r="BS3443">
        <v>8</v>
      </c>
      <c r="BT3443">
        <v>8</v>
      </c>
      <c r="BU3443">
        <v>8</v>
      </c>
      <c r="BV3443">
        <v>0</v>
      </c>
      <c r="BW3443" t="str">
        <f>"7:30 AM"</f>
        <v>7:30 AM</v>
      </c>
      <c r="BX3443" t="str">
        <f>"4:30 PM"</f>
        <v>4:30 PM</v>
      </c>
      <c r="BY3443" t="s">
        <v>459</v>
      </c>
      <c r="BZ3443">
        <v>0</v>
      </c>
      <c r="CA3443">
        <v>24</v>
      </c>
      <c r="CB3443" t="s">
        <v>117</v>
      </c>
      <c r="CD3443" s="2" t="s">
        <v>5259</v>
      </c>
      <c r="CE3443" t="s">
        <v>633</v>
      </c>
      <c r="CF3443" t="s">
        <v>634</v>
      </c>
      <c r="CG3443" t="s">
        <v>136</v>
      </c>
      <c r="CH3443" t="s">
        <v>121</v>
      </c>
      <c r="CI3443" s="6">
        <v>96950</v>
      </c>
      <c r="CJ3443" s="10">
        <v>22.43</v>
      </c>
      <c r="CK3443" s="10">
        <v>23.55</v>
      </c>
      <c r="CL3443" s="10">
        <v>33.65</v>
      </c>
      <c r="CM3443" s="10">
        <v>35.33</v>
      </c>
      <c r="CN3443" t="s">
        <v>137</v>
      </c>
      <c r="CO3443" t="s">
        <v>640</v>
      </c>
      <c r="CP3443" t="s">
        <v>138</v>
      </c>
      <c r="CR3443" t="s">
        <v>139</v>
      </c>
      <c r="CS3443" t="s">
        <v>139</v>
      </c>
      <c r="CT3443" t="s">
        <v>140</v>
      </c>
      <c r="CU3443" t="s">
        <v>139</v>
      </c>
      <c r="CV3443" t="s">
        <v>140</v>
      </c>
      <c r="CW3443" t="s">
        <v>139</v>
      </c>
      <c r="CX3443" t="s">
        <v>140</v>
      </c>
      <c r="CY3443" t="s">
        <v>641</v>
      </c>
      <c r="CZ3443" s="8">
        <v>16702368202</v>
      </c>
      <c r="DA3443" t="s">
        <v>642</v>
      </c>
      <c r="DB3443" t="s">
        <v>643</v>
      </c>
      <c r="DC3443" t="s">
        <v>139</v>
      </c>
      <c r="DD3443" t="s">
        <v>117</v>
      </c>
      <c r="DE3443" t="s">
        <v>644</v>
      </c>
      <c r="DF3443" t="s">
        <v>645</v>
      </c>
      <c r="DG3443" t="s">
        <v>127</v>
      </c>
      <c r="DH3443" t="s">
        <v>628</v>
      </c>
      <c r="DI3443" t="s">
        <v>625</v>
      </c>
      <c r="DJ3443" t="s">
        <v>646</v>
      </c>
    </row>
    <row r="3444" spans="1:114" ht="15" customHeight="1" x14ac:dyDescent="0.35">
      <c r="A3444" t="s">
        <v>15201</v>
      </c>
      <c r="B3444" t="s">
        <v>115</v>
      </c>
      <c r="C3444" s="1">
        <v>45901</v>
      </c>
      <c r="D3444" s="1">
        <v>45910</v>
      </c>
      <c r="E3444" t="s">
        <v>116</v>
      </c>
      <c r="F3444" s="1">
        <v>46021</v>
      </c>
      <c r="G3444" t="s">
        <v>117</v>
      </c>
      <c r="H3444" t="s">
        <v>117</v>
      </c>
      <c r="I3444" t="s">
        <v>117</v>
      </c>
      <c r="J3444" t="s">
        <v>625</v>
      </c>
      <c r="L3444" t="s">
        <v>626</v>
      </c>
      <c r="M3444" t="s">
        <v>627</v>
      </c>
      <c r="N3444" t="s">
        <v>120</v>
      </c>
      <c r="O3444" t="s">
        <v>121</v>
      </c>
      <c r="P3444" s="6">
        <v>96950</v>
      </c>
      <c r="Q3444" t="s">
        <v>122</v>
      </c>
      <c r="S3444" s="8">
        <v>16702348950</v>
      </c>
      <c r="U3444" t="s">
        <v>628</v>
      </c>
      <c r="V3444">
        <v>62211</v>
      </c>
      <c r="W3444" t="s">
        <v>124</v>
      </c>
      <c r="Y3444" t="s">
        <v>629</v>
      </c>
      <c r="Z3444" t="s">
        <v>630</v>
      </c>
      <c r="AA3444" t="s">
        <v>631</v>
      </c>
      <c r="AB3444" t="s">
        <v>632</v>
      </c>
      <c r="AC3444" t="s">
        <v>633</v>
      </c>
      <c r="AD3444" t="s">
        <v>634</v>
      </c>
      <c r="AE3444" t="s">
        <v>136</v>
      </c>
      <c r="AF3444" t="s">
        <v>121</v>
      </c>
      <c r="AG3444" s="6">
        <v>96950</v>
      </c>
      <c r="AH3444" t="s">
        <v>122</v>
      </c>
      <c r="AJ3444" s="8">
        <v>16702368202</v>
      </c>
      <c r="AL3444" t="s">
        <v>635</v>
      </c>
      <c r="BE3444" t="str">
        <f>"29-2052.00"</f>
        <v>29-2052.00</v>
      </c>
      <c r="BF3444" t="s">
        <v>3378</v>
      </c>
      <c r="BG3444" t="s">
        <v>12050</v>
      </c>
      <c r="BH3444" t="s">
        <v>6500</v>
      </c>
      <c r="BI3444">
        <v>1</v>
      </c>
      <c r="BK3444" s="1">
        <v>46023</v>
      </c>
      <c r="BL3444" s="1">
        <v>46387</v>
      </c>
      <c r="BO3444">
        <v>40</v>
      </c>
      <c r="BP3444">
        <v>0</v>
      </c>
      <c r="BQ3444">
        <v>8</v>
      </c>
      <c r="BR3444">
        <v>8</v>
      </c>
      <c r="BS3444">
        <v>8</v>
      </c>
      <c r="BT3444">
        <v>8</v>
      </c>
      <c r="BU3444">
        <v>8</v>
      </c>
      <c r="BV3444">
        <v>0</v>
      </c>
      <c r="BW3444" t="str">
        <f>"7:30 AM"</f>
        <v>7:30 AM</v>
      </c>
      <c r="BX3444" t="str">
        <f>"4:30 PM"</f>
        <v>4:30 PM</v>
      </c>
      <c r="BY3444" t="s">
        <v>159</v>
      </c>
      <c r="BZ3444">
        <v>0</v>
      </c>
      <c r="CA3444">
        <v>12</v>
      </c>
      <c r="CB3444" t="s">
        <v>117</v>
      </c>
      <c r="CD3444" s="2" t="s">
        <v>12051</v>
      </c>
      <c r="CE3444" t="s">
        <v>633</v>
      </c>
      <c r="CF3444" t="s">
        <v>634</v>
      </c>
      <c r="CG3444" t="s">
        <v>136</v>
      </c>
      <c r="CH3444" t="s">
        <v>121</v>
      </c>
      <c r="CI3444" s="6">
        <v>96950</v>
      </c>
      <c r="CJ3444" s="10">
        <v>16.38</v>
      </c>
      <c r="CK3444" s="10">
        <v>16.8</v>
      </c>
      <c r="CL3444" s="10">
        <v>24.57</v>
      </c>
      <c r="CM3444" s="10">
        <v>25.2</v>
      </c>
      <c r="CN3444" t="s">
        <v>137</v>
      </c>
      <c r="CO3444" t="s">
        <v>640</v>
      </c>
      <c r="CP3444" t="s">
        <v>138</v>
      </c>
      <c r="CR3444" t="s">
        <v>117</v>
      </c>
      <c r="CS3444" t="s">
        <v>139</v>
      </c>
      <c r="CT3444" t="s">
        <v>140</v>
      </c>
      <c r="CU3444" t="s">
        <v>139</v>
      </c>
      <c r="CV3444" t="s">
        <v>140</v>
      </c>
      <c r="CW3444" t="s">
        <v>139</v>
      </c>
      <c r="CX3444" t="s">
        <v>140</v>
      </c>
      <c r="CY3444" t="s">
        <v>641</v>
      </c>
      <c r="CZ3444" s="8">
        <v>16702368202</v>
      </c>
      <c r="DA3444" t="s">
        <v>642</v>
      </c>
      <c r="DB3444" t="s">
        <v>643</v>
      </c>
      <c r="DC3444" t="s">
        <v>139</v>
      </c>
      <c r="DD3444" t="s">
        <v>117</v>
      </c>
      <c r="DE3444" t="s">
        <v>644</v>
      </c>
      <c r="DF3444" t="s">
        <v>645</v>
      </c>
      <c r="DG3444" t="s">
        <v>127</v>
      </c>
      <c r="DH3444" t="s">
        <v>15202</v>
      </c>
      <c r="DI3444" t="s">
        <v>625</v>
      </c>
      <c r="DJ3444" t="s">
        <v>646</v>
      </c>
    </row>
    <row r="3445" spans="1:114" ht="15" customHeight="1" x14ac:dyDescent="0.35">
      <c r="A3445" t="s">
        <v>13715</v>
      </c>
      <c r="B3445" t="s">
        <v>278</v>
      </c>
      <c r="C3445" s="1">
        <v>45902</v>
      </c>
      <c r="D3445" s="1">
        <v>45910</v>
      </c>
      <c r="E3445" t="s">
        <v>211</v>
      </c>
      <c r="G3445" t="s">
        <v>117</v>
      </c>
      <c r="H3445" t="s">
        <v>117</v>
      </c>
      <c r="I3445" t="s">
        <v>117</v>
      </c>
      <c r="J3445" t="s">
        <v>5225</v>
      </c>
      <c r="L3445" t="s">
        <v>2925</v>
      </c>
      <c r="M3445" t="s">
        <v>2926</v>
      </c>
      <c r="N3445" t="s">
        <v>136</v>
      </c>
      <c r="O3445" t="s">
        <v>121</v>
      </c>
      <c r="P3445" s="6">
        <v>96950</v>
      </c>
      <c r="Q3445" t="s">
        <v>122</v>
      </c>
      <c r="S3445" s="8">
        <v>16702341795</v>
      </c>
      <c r="U3445" t="s">
        <v>2927</v>
      </c>
      <c r="V3445">
        <v>236116</v>
      </c>
      <c r="W3445" t="s">
        <v>124</v>
      </c>
      <c r="Y3445" t="s">
        <v>5226</v>
      </c>
      <c r="Z3445" t="s">
        <v>5227</v>
      </c>
      <c r="AA3445" t="s">
        <v>5228</v>
      </c>
      <c r="AB3445" t="s">
        <v>4522</v>
      </c>
      <c r="AC3445" t="s">
        <v>5229</v>
      </c>
      <c r="AD3445" t="s">
        <v>2926</v>
      </c>
      <c r="AE3445" t="s">
        <v>136</v>
      </c>
      <c r="AF3445" t="s">
        <v>121</v>
      </c>
      <c r="AG3445" s="6">
        <v>96950</v>
      </c>
      <c r="AH3445" t="s">
        <v>122</v>
      </c>
      <c r="AJ3445" s="8">
        <v>16702341795</v>
      </c>
      <c r="AL3445" t="s">
        <v>2930</v>
      </c>
      <c r="BE3445" t="str">
        <f>"49-9071.00"</f>
        <v>49-9071.00</v>
      </c>
      <c r="BF3445" t="s">
        <v>156</v>
      </c>
      <c r="BG3445" t="s">
        <v>5230</v>
      </c>
      <c r="BH3445" t="s">
        <v>5231</v>
      </c>
      <c r="BI3445">
        <v>2</v>
      </c>
      <c r="BK3445" s="1">
        <v>46037</v>
      </c>
      <c r="BL3445" s="1">
        <v>46401</v>
      </c>
      <c r="BO3445">
        <v>40</v>
      </c>
      <c r="BP3445">
        <v>0</v>
      </c>
      <c r="BQ3445">
        <v>8</v>
      </c>
      <c r="BR3445">
        <v>8</v>
      </c>
      <c r="BS3445">
        <v>8</v>
      </c>
      <c r="BT3445">
        <v>8</v>
      </c>
      <c r="BU3445">
        <v>8</v>
      </c>
      <c r="BV3445">
        <v>0</v>
      </c>
      <c r="BW3445" t="str">
        <f>"8:00 AM"</f>
        <v>8:00 AM</v>
      </c>
      <c r="BX3445" t="str">
        <f>"5:00 PM"</f>
        <v>5:00 PM</v>
      </c>
      <c r="BY3445" t="s">
        <v>159</v>
      </c>
      <c r="BZ3445">
        <v>0</v>
      </c>
      <c r="CA3445">
        <v>12</v>
      </c>
      <c r="CB3445" t="s">
        <v>117</v>
      </c>
      <c r="CD3445" t="s">
        <v>4104</v>
      </c>
      <c r="CE3445" t="s">
        <v>2926</v>
      </c>
      <c r="CG3445" t="s">
        <v>136</v>
      </c>
      <c r="CH3445" t="s">
        <v>121</v>
      </c>
      <c r="CI3445" s="6">
        <v>96950</v>
      </c>
      <c r="CJ3445" s="10">
        <v>9.98</v>
      </c>
      <c r="CK3445" s="10">
        <v>11</v>
      </c>
      <c r="CL3445" s="10">
        <v>14.97</v>
      </c>
      <c r="CM3445" s="10">
        <v>16.5</v>
      </c>
      <c r="CN3445" t="s">
        <v>137</v>
      </c>
      <c r="CO3445" t="s">
        <v>133</v>
      </c>
      <c r="CP3445" t="s">
        <v>138</v>
      </c>
      <c r="CR3445" t="s">
        <v>117</v>
      </c>
      <c r="CS3445" t="s">
        <v>139</v>
      </c>
      <c r="CT3445" t="s">
        <v>139</v>
      </c>
      <c r="CU3445" t="s">
        <v>139</v>
      </c>
      <c r="CV3445" t="s">
        <v>140</v>
      </c>
      <c r="CW3445" t="s">
        <v>139</v>
      </c>
      <c r="CX3445" t="s">
        <v>140</v>
      </c>
      <c r="CY3445" t="s">
        <v>13716</v>
      </c>
      <c r="CZ3445" s="8">
        <v>16702341795</v>
      </c>
      <c r="DA3445" t="s">
        <v>2930</v>
      </c>
      <c r="DB3445" t="s">
        <v>2937</v>
      </c>
      <c r="DC3445" t="s">
        <v>139</v>
      </c>
      <c r="DD3445" t="s">
        <v>117</v>
      </c>
    </row>
    <row r="3446" spans="1:114" ht="15" customHeight="1" x14ac:dyDescent="0.35">
      <c r="A3446" t="s">
        <v>16356</v>
      </c>
      <c r="B3446" t="s">
        <v>278</v>
      </c>
      <c r="C3446" s="1">
        <v>45902</v>
      </c>
      <c r="D3446" s="1">
        <v>45910</v>
      </c>
      <c r="E3446" t="s">
        <v>211</v>
      </c>
      <c r="G3446" t="s">
        <v>117</v>
      </c>
      <c r="H3446" t="s">
        <v>117</v>
      </c>
      <c r="I3446" t="s">
        <v>117</v>
      </c>
      <c r="J3446" t="s">
        <v>11027</v>
      </c>
      <c r="L3446" t="s">
        <v>5539</v>
      </c>
      <c r="N3446" t="s">
        <v>136</v>
      </c>
      <c r="O3446" t="s">
        <v>121</v>
      </c>
      <c r="P3446" s="6">
        <v>96950</v>
      </c>
      <c r="Q3446" t="s">
        <v>122</v>
      </c>
      <c r="S3446" s="8">
        <v>16702358938</v>
      </c>
      <c r="U3446" t="s">
        <v>11029</v>
      </c>
      <c r="V3446">
        <v>441330</v>
      </c>
      <c r="W3446" t="s">
        <v>124</v>
      </c>
      <c r="Y3446" t="s">
        <v>11030</v>
      </c>
      <c r="Z3446" t="s">
        <v>11031</v>
      </c>
      <c r="AB3446" t="s">
        <v>1656</v>
      </c>
      <c r="AC3446" t="s">
        <v>5539</v>
      </c>
      <c r="AE3446" t="s">
        <v>136</v>
      </c>
      <c r="AF3446" t="s">
        <v>121</v>
      </c>
      <c r="AG3446" s="6">
        <v>96950</v>
      </c>
      <c r="AH3446" t="s">
        <v>122</v>
      </c>
      <c r="AJ3446" s="8">
        <v>16702875665</v>
      </c>
      <c r="AL3446" t="s">
        <v>11032</v>
      </c>
      <c r="BE3446" t="str">
        <f>"49-3022.00"</f>
        <v>49-3022.00</v>
      </c>
      <c r="BF3446" t="s">
        <v>10639</v>
      </c>
      <c r="BG3446" t="s">
        <v>11959</v>
      </c>
      <c r="BH3446" t="s">
        <v>11960</v>
      </c>
      <c r="BI3446">
        <v>2</v>
      </c>
      <c r="BK3446" s="1">
        <v>46023</v>
      </c>
      <c r="BL3446" s="1">
        <v>46387</v>
      </c>
      <c r="BO3446">
        <v>35</v>
      </c>
      <c r="BP3446">
        <v>0</v>
      </c>
      <c r="BQ3446">
        <v>7</v>
      </c>
      <c r="BR3446">
        <v>7</v>
      </c>
      <c r="BS3446">
        <v>7</v>
      </c>
      <c r="BT3446">
        <v>7</v>
      </c>
      <c r="BU3446">
        <v>7</v>
      </c>
      <c r="BV3446">
        <v>0</v>
      </c>
      <c r="BW3446" t="str">
        <f>"9:00 AM"</f>
        <v>9:00 AM</v>
      </c>
      <c r="BX3446" t="str">
        <f>"5:00 PM"</f>
        <v>5:00 PM</v>
      </c>
      <c r="BY3446" t="s">
        <v>159</v>
      </c>
      <c r="BZ3446">
        <v>0</v>
      </c>
      <c r="CA3446">
        <v>12</v>
      </c>
      <c r="CB3446" t="s">
        <v>117</v>
      </c>
      <c r="CD3446" s="2" t="s">
        <v>11961</v>
      </c>
      <c r="CE3446" t="s">
        <v>11028</v>
      </c>
      <c r="CG3446" t="s">
        <v>136</v>
      </c>
      <c r="CH3446" t="s">
        <v>121</v>
      </c>
      <c r="CI3446" s="6">
        <v>96950</v>
      </c>
      <c r="CJ3446" s="10">
        <v>11.15</v>
      </c>
      <c r="CK3446" s="10">
        <v>11.3</v>
      </c>
      <c r="CL3446" s="10">
        <v>16.72</v>
      </c>
      <c r="CM3446" s="10">
        <v>16.95</v>
      </c>
      <c r="CN3446" t="s">
        <v>137</v>
      </c>
      <c r="CP3446" t="s">
        <v>138</v>
      </c>
      <c r="CR3446" t="s">
        <v>117</v>
      </c>
      <c r="CS3446" t="s">
        <v>139</v>
      </c>
      <c r="CT3446" t="s">
        <v>140</v>
      </c>
      <c r="CU3446" t="s">
        <v>139</v>
      </c>
      <c r="CV3446" t="s">
        <v>140</v>
      </c>
      <c r="CW3446" t="s">
        <v>139</v>
      </c>
      <c r="CX3446" t="s">
        <v>140</v>
      </c>
      <c r="CY3446" t="s">
        <v>5547</v>
      </c>
      <c r="CZ3446" s="8">
        <v>16702875665</v>
      </c>
      <c r="DA3446" t="s">
        <v>11032</v>
      </c>
      <c r="DB3446" t="s">
        <v>292</v>
      </c>
      <c r="DC3446" t="s">
        <v>139</v>
      </c>
      <c r="DD3446" t="s">
        <v>117</v>
      </c>
    </row>
    <row r="3447" spans="1:114" ht="15" customHeight="1" x14ac:dyDescent="0.35">
      <c r="A3447" t="s">
        <v>1205</v>
      </c>
      <c r="B3447" t="s">
        <v>278</v>
      </c>
      <c r="C3447" s="1">
        <v>45903</v>
      </c>
      <c r="D3447" s="1">
        <v>45910</v>
      </c>
      <c r="E3447" t="s">
        <v>211</v>
      </c>
      <c r="G3447" t="s">
        <v>117</v>
      </c>
      <c r="H3447" t="s">
        <v>117</v>
      </c>
      <c r="I3447" t="s">
        <v>117</v>
      </c>
      <c r="J3447" t="s">
        <v>1206</v>
      </c>
      <c r="K3447" t="s">
        <v>1207</v>
      </c>
      <c r="L3447" t="s">
        <v>1208</v>
      </c>
      <c r="N3447" t="s">
        <v>222</v>
      </c>
      <c r="O3447" t="s">
        <v>121</v>
      </c>
      <c r="P3447" s="6">
        <v>96951</v>
      </c>
      <c r="Q3447" t="s">
        <v>122</v>
      </c>
      <c r="S3447" s="8">
        <v>16702853559</v>
      </c>
      <c r="U3447" t="s">
        <v>1209</v>
      </c>
      <c r="V3447">
        <v>72111</v>
      </c>
      <c r="W3447" t="s">
        <v>124</v>
      </c>
      <c r="Y3447" t="s">
        <v>1210</v>
      </c>
      <c r="Z3447" t="s">
        <v>1211</v>
      </c>
      <c r="AA3447" t="s">
        <v>1212</v>
      </c>
      <c r="AB3447" t="s">
        <v>474</v>
      </c>
      <c r="AC3447" t="s">
        <v>1208</v>
      </c>
      <c r="AE3447" t="s">
        <v>222</v>
      </c>
      <c r="AF3447" t="s">
        <v>121</v>
      </c>
      <c r="AG3447" s="6">
        <v>96951</v>
      </c>
      <c r="AH3447" t="s">
        <v>122</v>
      </c>
      <c r="AJ3447" s="8">
        <v>16702853559</v>
      </c>
      <c r="AL3447" t="s">
        <v>1213</v>
      </c>
      <c r="BE3447" t="str">
        <f>"37-2012.00"</f>
        <v>37-2012.00</v>
      </c>
      <c r="BF3447" t="s">
        <v>130</v>
      </c>
      <c r="BG3447" t="s">
        <v>1214</v>
      </c>
      <c r="BH3447" t="s">
        <v>1102</v>
      </c>
      <c r="BI3447">
        <v>1</v>
      </c>
      <c r="BK3447" s="1">
        <v>46143</v>
      </c>
      <c r="BL3447" s="1">
        <v>46142</v>
      </c>
      <c r="BO3447">
        <v>40</v>
      </c>
      <c r="BP3447">
        <v>8</v>
      </c>
      <c r="BQ3447">
        <v>8</v>
      </c>
      <c r="BR3447">
        <v>8</v>
      </c>
      <c r="BS3447">
        <v>0</v>
      </c>
      <c r="BT3447">
        <v>0</v>
      </c>
      <c r="BU3447">
        <v>8</v>
      </c>
      <c r="BV3447">
        <v>8</v>
      </c>
      <c r="BW3447" t="str">
        <f>"8:00 AM"</f>
        <v>8:00 AM</v>
      </c>
      <c r="BX3447" t="str">
        <f>"5:00 PM"</f>
        <v>5:00 PM</v>
      </c>
      <c r="BY3447" t="s">
        <v>159</v>
      </c>
      <c r="BZ3447">
        <v>0</v>
      </c>
      <c r="CA3447">
        <v>0</v>
      </c>
      <c r="CB3447" t="s">
        <v>117</v>
      </c>
      <c r="CD3447" s="2" t="s">
        <v>1215</v>
      </c>
      <c r="CE3447" t="s">
        <v>1216</v>
      </c>
      <c r="CF3447" t="s">
        <v>1217</v>
      </c>
      <c r="CG3447" t="s">
        <v>222</v>
      </c>
      <c r="CH3447" t="s">
        <v>121</v>
      </c>
      <c r="CI3447" s="6">
        <v>96951</v>
      </c>
      <c r="CJ3447" s="10">
        <v>7.86</v>
      </c>
      <c r="CL3447" s="10">
        <v>11.79</v>
      </c>
      <c r="CN3447" t="s">
        <v>137</v>
      </c>
      <c r="CP3447" t="s">
        <v>138</v>
      </c>
      <c r="CR3447" t="s">
        <v>117</v>
      </c>
      <c r="CS3447" t="s">
        <v>139</v>
      </c>
      <c r="CT3447" t="s">
        <v>140</v>
      </c>
      <c r="CU3447" t="s">
        <v>139</v>
      </c>
      <c r="CV3447" t="s">
        <v>140</v>
      </c>
      <c r="CW3447" t="s">
        <v>139</v>
      </c>
      <c r="CX3447" t="s">
        <v>140</v>
      </c>
      <c r="CY3447" t="s">
        <v>1218</v>
      </c>
      <c r="CZ3447" s="8">
        <v>16705323400</v>
      </c>
      <c r="DA3447" t="s">
        <v>1213</v>
      </c>
      <c r="DB3447" t="s">
        <v>140</v>
      </c>
      <c r="DC3447" t="s">
        <v>139</v>
      </c>
      <c r="DD3447" t="s">
        <v>117</v>
      </c>
    </row>
    <row r="3448" spans="1:114" ht="15" customHeight="1" x14ac:dyDescent="0.35">
      <c r="A3448" t="s">
        <v>1194</v>
      </c>
      <c r="B3448" t="s">
        <v>278</v>
      </c>
      <c r="C3448" s="1">
        <v>45904</v>
      </c>
      <c r="D3448" s="1">
        <v>45910</v>
      </c>
      <c r="E3448" t="s">
        <v>211</v>
      </c>
      <c r="G3448" t="s">
        <v>117</v>
      </c>
      <c r="H3448" t="s">
        <v>117</v>
      </c>
      <c r="I3448" t="s">
        <v>117</v>
      </c>
      <c r="J3448" t="s">
        <v>567</v>
      </c>
      <c r="K3448" t="s">
        <v>568</v>
      </c>
      <c r="L3448" t="s">
        <v>569</v>
      </c>
      <c r="N3448" t="s">
        <v>136</v>
      </c>
      <c r="O3448" t="s">
        <v>121</v>
      </c>
      <c r="P3448" s="6">
        <v>96950</v>
      </c>
      <c r="Q3448" t="s">
        <v>122</v>
      </c>
      <c r="S3448" s="8">
        <v>16702340801</v>
      </c>
      <c r="U3448" t="s">
        <v>571</v>
      </c>
      <c r="V3448">
        <v>4441</v>
      </c>
      <c r="W3448" t="s">
        <v>124</v>
      </c>
      <c r="Y3448" t="s">
        <v>1195</v>
      </c>
      <c r="Z3448" t="s">
        <v>1196</v>
      </c>
      <c r="AA3448" t="s">
        <v>1197</v>
      </c>
      <c r="AB3448" t="s">
        <v>1198</v>
      </c>
      <c r="AC3448" t="s">
        <v>1199</v>
      </c>
      <c r="AE3448" t="s">
        <v>136</v>
      </c>
      <c r="AF3448" t="s">
        <v>121</v>
      </c>
      <c r="AG3448" s="6">
        <v>96950</v>
      </c>
      <c r="AH3448" t="s">
        <v>122</v>
      </c>
      <c r="AJ3448" s="8">
        <v>16702340801</v>
      </c>
      <c r="AL3448" t="s">
        <v>1200</v>
      </c>
      <c r="BE3448" t="str">
        <f>"41-4012.00"</f>
        <v>41-4012.00</v>
      </c>
      <c r="BF3448" t="s">
        <v>580</v>
      </c>
      <c r="BG3448" t="s">
        <v>1201</v>
      </c>
      <c r="BH3448" t="s">
        <v>1191</v>
      </c>
      <c r="BI3448">
        <v>3</v>
      </c>
      <c r="BK3448" s="1">
        <v>45962</v>
      </c>
      <c r="BL3448" s="1">
        <v>45961</v>
      </c>
      <c r="BO3448">
        <v>40</v>
      </c>
      <c r="BP3448">
        <v>0</v>
      </c>
      <c r="BQ3448">
        <v>8</v>
      </c>
      <c r="BR3448">
        <v>8</v>
      </c>
      <c r="BS3448">
        <v>8</v>
      </c>
      <c r="BT3448">
        <v>8</v>
      </c>
      <c r="BU3448">
        <v>8</v>
      </c>
      <c r="BV3448">
        <v>0</v>
      </c>
      <c r="BW3448" t="str">
        <f>"8:00 AM"</f>
        <v>8:00 AM</v>
      </c>
      <c r="BX3448" t="str">
        <f>"5:00 PM"</f>
        <v>5:00 PM</v>
      </c>
      <c r="BY3448" t="s">
        <v>159</v>
      </c>
      <c r="BZ3448">
        <v>0</v>
      </c>
      <c r="CA3448">
        <v>12</v>
      </c>
      <c r="CB3448" t="s">
        <v>117</v>
      </c>
      <c r="CD3448" t="s">
        <v>1202</v>
      </c>
      <c r="CE3448" t="s">
        <v>1203</v>
      </c>
      <c r="CG3448" t="s">
        <v>136</v>
      </c>
      <c r="CH3448" t="s">
        <v>121</v>
      </c>
      <c r="CI3448" s="6">
        <v>96950</v>
      </c>
      <c r="CJ3448" s="10">
        <v>8.94</v>
      </c>
      <c r="CK3448" s="10">
        <v>8.94</v>
      </c>
      <c r="CL3448" s="10">
        <v>13.41</v>
      </c>
      <c r="CM3448" s="10">
        <v>13.41</v>
      </c>
      <c r="CN3448" t="s">
        <v>137</v>
      </c>
      <c r="CP3448" t="s">
        <v>138</v>
      </c>
      <c r="CR3448" t="s">
        <v>117</v>
      </c>
      <c r="CS3448" t="s">
        <v>139</v>
      </c>
      <c r="CT3448" t="s">
        <v>140</v>
      </c>
      <c r="CU3448" t="s">
        <v>139</v>
      </c>
      <c r="CV3448" t="s">
        <v>140</v>
      </c>
      <c r="CW3448" t="s">
        <v>139</v>
      </c>
      <c r="CX3448" t="s">
        <v>140</v>
      </c>
      <c r="CY3448" s="2" t="s">
        <v>1204</v>
      </c>
      <c r="CZ3448" s="8">
        <v>16702340801</v>
      </c>
      <c r="DA3448" t="s">
        <v>579</v>
      </c>
      <c r="DB3448" t="s">
        <v>140</v>
      </c>
      <c r="DC3448" t="s">
        <v>139</v>
      </c>
      <c r="DD3448" t="s">
        <v>117</v>
      </c>
    </row>
    <row r="3449" spans="1:114" ht="15" customHeight="1" x14ac:dyDescent="0.35">
      <c r="A3449" t="s">
        <v>1283</v>
      </c>
      <c r="B3449" t="s">
        <v>144</v>
      </c>
      <c r="C3449" s="1">
        <v>45846</v>
      </c>
      <c r="D3449" s="1">
        <v>45911</v>
      </c>
      <c r="E3449" t="s">
        <v>116</v>
      </c>
      <c r="F3449" s="1">
        <v>46021</v>
      </c>
      <c r="G3449" t="s">
        <v>117</v>
      </c>
      <c r="H3449" t="s">
        <v>117</v>
      </c>
      <c r="I3449" t="s">
        <v>117</v>
      </c>
      <c r="J3449" t="s">
        <v>1284</v>
      </c>
      <c r="K3449" t="s">
        <v>1285</v>
      </c>
      <c r="L3449" t="s">
        <v>1286</v>
      </c>
      <c r="M3449" t="s">
        <v>1287</v>
      </c>
      <c r="N3449" t="s">
        <v>120</v>
      </c>
      <c r="O3449" t="s">
        <v>121</v>
      </c>
      <c r="P3449" s="6">
        <v>96950</v>
      </c>
      <c r="Q3449" t="s">
        <v>122</v>
      </c>
      <c r="R3449" t="s">
        <v>140</v>
      </c>
      <c r="S3449" s="8">
        <v>16702882288</v>
      </c>
      <c r="T3449">
        <v>106</v>
      </c>
      <c r="U3449" t="s">
        <v>1288</v>
      </c>
      <c r="V3449">
        <v>44414</v>
      </c>
      <c r="W3449" t="s">
        <v>124</v>
      </c>
      <c r="Y3449" t="s">
        <v>1289</v>
      </c>
      <c r="Z3449" t="s">
        <v>1290</v>
      </c>
      <c r="AA3449" t="s">
        <v>140</v>
      </c>
      <c r="AB3449" t="s">
        <v>1291</v>
      </c>
      <c r="AC3449" t="s">
        <v>1286</v>
      </c>
      <c r="AD3449" t="s">
        <v>1287</v>
      </c>
      <c r="AE3449" t="s">
        <v>120</v>
      </c>
      <c r="AF3449" t="s">
        <v>121</v>
      </c>
      <c r="AG3449" s="6">
        <v>96950</v>
      </c>
      <c r="AH3449" t="s">
        <v>122</v>
      </c>
      <c r="AI3449" t="s">
        <v>382</v>
      </c>
      <c r="AJ3449" s="8">
        <v>16702882288</v>
      </c>
      <c r="AK3449">
        <v>106</v>
      </c>
      <c r="AL3449" t="s">
        <v>1292</v>
      </c>
      <c r="BE3449" t="str">
        <f>"53-7065.00"</f>
        <v>53-7065.00</v>
      </c>
      <c r="BF3449" t="s">
        <v>255</v>
      </c>
      <c r="BG3449" t="s">
        <v>1293</v>
      </c>
      <c r="BH3449" t="s">
        <v>1294</v>
      </c>
      <c r="BI3449">
        <v>1</v>
      </c>
      <c r="BJ3449">
        <v>1</v>
      </c>
      <c r="BK3449" s="1">
        <v>46023</v>
      </c>
      <c r="BL3449" s="1">
        <v>46387</v>
      </c>
      <c r="BM3449" s="1">
        <v>46023</v>
      </c>
      <c r="BN3449" s="1">
        <v>46387</v>
      </c>
      <c r="BO3449">
        <v>40</v>
      </c>
      <c r="BP3449">
        <v>0</v>
      </c>
      <c r="BQ3449">
        <v>7</v>
      </c>
      <c r="BR3449">
        <v>6.5</v>
      </c>
      <c r="BS3449">
        <v>6.5</v>
      </c>
      <c r="BT3449">
        <v>6.5</v>
      </c>
      <c r="BU3449">
        <v>6.5</v>
      </c>
      <c r="BV3449">
        <v>7</v>
      </c>
      <c r="BW3449" t="str">
        <f>"8:00 AM"</f>
        <v>8:00 AM</v>
      </c>
      <c r="BX3449" t="str">
        <f>"5:00 PM"</f>
        <v>5:00 PM</v>
      </c>
      <c r="BY3449" t="s">
        <v>159</v>
      </c>
      <c r="BZ3449">
        <v>0</v>
      </c>
      <c r="CA3449">
        <v>12</v>
      </c>
      <c r="CB3449" t="s">
        <v>117</v>
      </c>
      <c r="CD3449" s="2" t="s">
        <v>1295</v>
      </c>
      <c r="CE3449" t="s">
        <v>1296</v>
      </c>
      <c r="CF3449" t="s">
        <v>1297</v>
      </c>
      <c r="CG3449" t="s">
        <v>120</v>
      </c>
      <c r="CH3449" t="s">
        <v>121</v>
      </c>
      <c r="CI3449" s="6">
        <v>96950</v>
      </c>
      <c r="CJ3449" s="10">
        <v>8.86</v>
      </c>
      <c r="CL3449" s="10">
        <v>13.29</v>
      </c>
      <c r="CN3449" t="s">
        <v>137</v>
      </c>
      <c r="CO3449" t="s">
        <v>140</v>
      </c>
      <c r="CP3449" t="s">
        <v>138</v>
      </c>
      <c r="CR3449" t="s">
        <v>117</v>
      </c>
      <c r="CS3449" t="s">
        <v>139</v>
      </c>
      <c r="CT3449" t="s">
        <v>140</v>
      </c>
      <c r="CU3449" t="s">
        <v>139</v>
      </c>
      <c r="CV3449" t="s">
        <v>140</v>
      </c>
      <c r="CW3449" t="s">
        <v>139</v>
      </c>
      <c r="CX3449" t="s">
        <v>139</v>
      </c>
      <c r="CY3449" t="s">
        <v>1298</v>
      </c>
      <c r="CZ3449" s="8">
        <v>16702882288</v>
      </c>
      <c r="DA3449" t="s">
        <v>1299</v>
      </c>
      <c r="DB3449" t="s">
        <v>140</v>
      </c>
      <c r="DC3449" t="s">
        <v>139</v>
      </c>
      <c r="DD3449" t="s">
        <v>117</v>
      </c>
    </row>
    <row r="3450" spans="1:114" ht="15" customHeight="1" x14ac:dyDescent="0.35">
      <c r="A3450" t="s">
        <v>7929</v>
      </c>
      <c r="B3450" t="s">
        <v>144</v>
      </c>
      <c r="C3450" s="1">
        <v>45846</v>
      </c>
      <c r="D3450" s="1">
        <v>45911</v>
      </c>
      <c r="E3450" t="s">
        <v>116</v>
      </c>
      <c r="F3450" s="1">
        <v>45929</v>
      </c>
      <c r="G3450" t="s">
        <v>139</v>
      </c>
      <c r="H3450" t="s">
        <v>117</v>
      </c>
      <c r="I3450" t="s">
        <v>117</v>
      </c>
      <c r="J3450" t="s">
        <v>1035</v>
      </c>
      <c r="K3450" t="s">
        <v>1036</v>
      </c>
      <c r="L3450" t="s">
        <v>7348</v>
      </c>
      <c r="N3450" t="s">
        <v>120</v>
      </c>
      <c r="O3450" t="s">
        <v>121</v>
      </c>
      <c r="P3450" s="6">
        <v>96950</v>
      </c>
      <c r="Q3450" t="s">
        <v>122</v>
      </c>
      <c r="S3450" s="8">
        <v>16702368888</v>
      </c>
      <c r="U3450" t="s">
        <v>1038</v>
      </c>
      <c r="V3450">
        <v>71391</v>
      </c>
      <c r="W3450" t="s">
        <v>124</v>
      </c>
      <c r="Y3450" t="s">
        <v>1039</v>
      </c>
      <c r="Z3450" t="s">
        <v>1040</v>
      </c>
      <c r="AA3450" t="s">
        <v>1041</v>
      </c>
      <c r="AB3450" t="s">
        <v>1042</v>
      </c>
      <c r="AC3450" t="s">
        <v>7348</v>
      </c>
      <c r="AE3450" t="s">
        <v>120</v>
      </c>
      <c r="AF3450" t="s">
        <v>121</v>
      </c>
      <c r="AG3450" s="6">
        <v>96950</v>
      </c>
      <c r="AH3450" t="s">
        <v>122</v>
      </c>
      <c r="AJ3450" s="8">
        <v>16702368888</v>
      </c>
      <c r="AL3450" t="s">
        <v>3331</v>
      </c>
      <c r="BE3450" t="str">
        <f>"49-9071.00"</f>
        <v>49-9071.00</v>
      </c>
      <c r="BF3450" t="s">
        <v>156</v>
      </c>
      <c r="BG3450" t="s">
        <v>7930</v>
      </c>
      <c r="BH3450" t="s">
        <v>6043</v>
      </c>
      <c r="BI3450">
        <v>2</v>
      </c>
      <c r="BJ3450">
        <v>2</v>
      </c>
      <c r="BK3450" s="1">
        <v>45931</v>
      </c>
      <c r="BL3450" s="1">
        <v>47026</v>
      </c>
      <c r="BM3450" s="1">
        <v>45931</v>
      </c>
      <c r="BN3450" s="1">
        <v>47026</v>
      </c>
      <c r="BO3450">
        <v>35</v>
      </c>
      <c r="BP3450">
        <v>0</v>
      </c>
      <c r="BQ3450">
        <v>7</v>
      </c>
      <c r="BR3450">
        <v>7</v>
      </c>
      <c r="BS3450">
        <v>7</v>
      </c>
      <c r="BT3450">
        <v>7</v>
      </c>
      <c r="BU3450">
        <v>7</v>
      </c>
      <c r="BV3450">
        <v>0</v>
      </c>
      <c r="BW3450" t="str">
        <f>"8:00 AM"</f>
        <v>8:00 AM</v>
      </c>
      <c r="BX3450" t="str">
        <f>"4:00 PM"</f>
        <v>4:00 PM</v>
      </c>
      <c r="BY3450" t="s">
        <v>159</v>
      </c>
      <c r="BZ3450">
        <v>0</v>
      </c>
      <c r="CA3450">
        <v>12</v>
      </c>
      <c r="CB3450" t="s">
        <v>117</v>
      </c>
      <c r="CD3450" s="2" t="s">
        <v>7931</v>
      </c>
      <c r="CE3450" t="s">
        <v>1046</v>
      </c>
      <c r="CG3450" t="s">
        <v>120</v>
      </c>
      <c r="CH3450" t="s">
        <v>121</v>
      </c>
      <c r="CI3450" s="6">
        <v>96950</v>
      </c>
      <c r="CJ3450" s="10">
        <v>9.75</v>
      </c>
      <c r="CK3450" s="10">
        <v>9.75</v>
      </c>
      <c r="CL3450" s="10">
        <v>14.63</v>
      </c>
      <c r="CM3450" s="10">
        <v>14.63</v>
      </c>
      <c r="CN3450" t="s">
        <v>137</v>
      </c>
      <c r="CO3450" t="s">
        <v>194</v>
      </c>
      <c r="CP3450" t="s">
        <v>138</v>
      </c>
      <c r="CR3450" t="s">
        <v>117</v>
      </c>
      <c r="CS3450" t="s">
        <v>139</v>
      </c>
      <c r="CT3450" t="s">
        <v>140</v>
      </c>
      <c r="CU3450" t="s">
        <v>139</v>
      </c>
      <c r="CV3450" t="s">
        <v>140</v>
      </c>
      <c r="CW3450" t="s">
        <v>139</v>
      </c>
      <c r="CX3450" t="s">
        <v>139</v>
      </c>
      <c r="CY3450" s="2" t="s">
        <v>7932</v>
      </c>
      <c r="CZ3450" s="8">
        <v>16702368888</v>
      </c>
      <c r="DA3450" t="s">
        <v>1048</v>
      </c>
      <c r="DB3450" t="s">
        <v>140</v>
      </c>
      <c r="DC3450" t="s">
        <v>139</v>
      </c>
      <c r="DD3450" t="s">
        <v>117</v>
      </c>
    </row>
    <row r="3451" spans="1:114" ht="15" customHeight="1" x14ac:dyDescent="0.35">
      <c r="A3451" t="s">
        <v>10053</v>
      </c>
      <c r="B3451" t="s">
        <v>144</v>
      </c>
      <c r="C3451" s="1">
        <v>45858</v>
      </c>
      <c r="D3451" s="1">
        <v>45911</v>
      </c>
      <c r="E3451" t="s">
        <v>116</v>
      </c>
      <c r="F3451" s="1">
        <v>45990</v>
      </c>
      <c r="G3451" t="s">
        <v>117</v>
      </c>
      <c r="H3451" t="s">
        <v>117</v>
      </c>
      <c r="I3451" t="s">
        <v>117</v>
      </c>
      <c r="J3451" t="s">
        <v>1435</v>
      </c>
      <c r="L3451" t="s">
        <v>1436</v>
      </c>
      <c r="M3451" t="s">
        <v>8740</v>
      </c>
      <c r="N3451" t="s">
        <v>136</v>
      </c>
      <c r="O3451" t="s">
        <v>121</v>
      </c>
      <c r="P3451" s="6">
        <v>96950</v>
      </c>
      <c r="Q3451" t="s">
        <v>122</v>
      </c>
      <c r="S3451" s="8">
        <v>16702350561</v>
      </c>
      <c r="T3451">
        <v>131</v>
      </c>
      <c r="U3451" t="s">
        <v>1438</v>
      </c>
      <c r="V3451">
        <v>531110</v>
      </c>
      <c r="W3451" t="s">
        <v>150</v>
      </c>
      <c r="X3451" t="s">
        <v>139</v>
      </c>
      <c r="Y3451" t="s">
        <v>1439</v>
      </c>
      <c r="Z3451" t="s">
        <v>1440</v>
      </c>
      <c r="AA3451" t="s">
        <v>827</v>
      </c>
      <c r="AB3451" t="s">
        <v>474</v>
      </c>
      <c r="AC3451" t="s">
        <v>1436</v>
      </c>
      <c r="AD3451" t="s">
        <v>8740</v>
      </c>
      <c r="AE3451" t="s">
        <v>136</v>
      </c>
      <c r="AF3451" t="s">
        <v>121</v>
      </c>
      <c r="AG3451" s="6">
        <v>96950</v>
      </c>
      <c r="AH3451" t="s">
        <v>122</v>
      </c>
      <c r="AJ3451" s="8">
        <v>16702350561</v>
      </c>
      <c r="AK3451">
        <v>131</v>
      </c>
      <c r="AL3451" t="s">
        <v>1441</v>
      </c>
      <c r="BE3451" t="str">
        <f>"49-9071.00"</f>
        <v>49-9071.00</v>
      </c>
      <c r="BF3451" t="s">
        <v>156</v>
      </c>
      <c r="BG3451" t="s">
        <v>9994</v>
      </c>
      <c r="BH3451" t="s">
        <v>1750</v>
      </c>
      <c r="BI3451">
        <v>5</v>
      </c>
      <c r="BJ3451">
        <v>5</v>
      </c>
      <c r="BK3451" s="1">
        <v>45992</v>
      </c>
      <c r="BL3451" s="1">
        <v>46356</v>
      </c>
      <c r="BM3451" s="1">
        <v>45992</v>
      </c>
      <c r="BN3451" s="1">
        <v>46356</v>
      </c>
      <c r="BO3451">
        <v>35</v>
      </c>
      <c r="BP3451">
        <v>0</v>
      </c>
      <c r="BQ3451">
        <v>7</v>
      </c>
      <c r="BR3451">
        <v>7</v>
      </c>
      <c r="BS3451">
        <v>7</v>
      </c>
      <c r="BT3451">
        <v>7</v>
      </c>
      <c r="BU3451">
        <v>7</v>
      </c>
      <c r="BV3451">
        <v>0</v>
      </c>
      <c r="BW3451" t="str">
        <f>"8:00 AM"</f>
        <v>8:00 AM</v>
      </c>
      <c r="BX3451" t="str">
        <f>"5:00 PM"</f>
        <v>5:00 PM</v>
      </c>
      <c r="BY3451" t="s">
        <v>159</v>
      </c>
      <c r="BZ3451">
        <v>0</v>
      </c>
      <c r="CA3451">
        <v>24</v>
      </c>
      <c r="CB3451" t="s">
        <v>117</v>
      </c>
      <c r="CD3451" s="2" t="s">
        <v>10049</v>
      </c>
      <c r="CE3451" t="s">
        <v>7176</v>
      </c>
      <c r="CF3451" t="s">
        <v>1437</v>
      </c>
      <c r="CG3451" t="s">
        <v>136</v>
      </c>
      <c r="CH3451" t="s">
        <v>121</v>
      </c>
      <c r="CI3451" s="6">
        <v>96950</v>
      </c>
      <c r="CJ3451" s="10">
        <v>9.75</v>
      </c>
      <c r="CK3451" s="10">
        <v>9.75</v>
      </c>
      <c r="CL3451" s="10">
        <v>14.63</v>
      </c>
      <c r="CM3451" s="10">
        <v>14.63</v>
      </c>
      <c r="CN3451" t="s">
        <v>137</v>
      </c>
      <c r="CO3451" t="s">
        <v>1446</v>
      </c>
      <c r="CP3451" t="s">
        <v>138</v>
      </c>
      <c r="CR3451" t="s">
        <v>139</v>
      </c>
      <c r="CS3451" t="s">
        <v>139</v>
      </c>
      <c r="CT3451" t="s">
        <v>140</v>
      </c>
      <c r="CU3451" t="s">
        <v>139</v>
      </c>
      <c r="CV3451" t="s">
        <v>140</v>
      </c>
      <c r="CW3451" t="s">
        <v>139</v>
      </c>
      <c r="CX3451" t="s">
        <v>140</v>
      </c>
      <c r="CY3451" t="s">
        <v>1447</v>
      </c>
      <c r="CZ3451" s="8">
        <v>16702350561</v>
      </c>
      <c r="DA3451" t="s">
        <v>1441</v>
      </c>
      <c r="DB3451" t="s">
        <v>142</v>
      </c>
      <c r="DC3451" t="s">
        <v>139</v>
      </c>
      <c r="DD3451" t="s">
        <v>139</v>
      </c>
    </row>
    <row r="3452" spans="1:114" ht="15" customHeight="1" x14ac:dyDescent="0.35">
      <c r="A3452" t="s">
        <v>16378</v>
      </c>
      <c r="B3452" t="s">
        <v>144</v>
      </c>
      <c r="C3452" s="1">
        <v>45860</v>
      </c>
      <c r="D3452" s="1">
        <v>45911</v>
      </c>
      <c r="E3452" t="s">
        <v>116</v>
      </c>
      <c r="F3452" s="1">
        <v>45929</v>
      </c>
      <c r="G3452" t="s">
        <v>117</v>
      </c>
      <c r="H3452" t="s">
        <v>117</v>
      </c>
      <c r="I3452" t="s">
        <v>117</v>
      </c>
      <c r="J3452" t="s">
        <v>5084</v>
      </c>
      <c r="L3452" t="s">
        <v>3416</v>
      </c>
      <c r="M3452" t="s">
        <v>355</v>
      </c>
      <c r="N3452" t="s">
        <v>136</v>
      </c>
      <c r="O3452" t="s">
        <v>121</v>
      </c>
      <c r="P3452" s="6">
        <v>96950</v>
      </c>
      <c r="Q3452" t="s">
        <v>122</v>
      </c>
      <c r="S3452" s="8">
        <v>16702346412</v>
      </c>
      <c r="U3452" t="s">
        <v>3417</v>
      </c>
      <c r="V3452">
        <v>561520</v>
      </c>
      <c r="W3452" t="s">
        <v>124</v>
      </c>
      <c r="Y3452" t="s">
        <v>352</v>
      </c>
      <c r="Z3452" t="s">
        <v>353</v>
      </c>
      <c r="AB3452" t="s">
        <v>354</v>
      </c>
      <c r="AC3452" t="s">
        <v>3416</v>
      </c>
      <c r="AD3452" t="s">
        <v>355</v>
      </c>
      <c r="AE3452" t="s">
        <v>136</v>
      </c>
      <c r="AF3452" t="s">
        <v>121</v>
      </c>
      <c r="AG3452" s="6">
        <v>96950</v>
      </c>
      <c r="AH3452" t="s">
        <v>122</v>
      </c>
      <c r="AJ3452" s="8">
        <v>16702852190</v>
      </c>
      <c r="AL3452" t="s">
        <v>356</v>
      </c>
      <c r="BE3452" t="str">
        <f>"43-3031.00"</f>
        <v>43-3031.00</v>
      </c>
      <c r="BF3452" t="s">
        <v>357</v>
      </c>
      <c r="BG3452" t="s">
        <v>5085</v>
      </c>
      <c r="BH3452" t="s">
        <v>359</v>
      </c>
      <c r="BI3452">
        <v>3</v>
      </c>
      <c r="BJ3452">
        <v>3</v>
      </c>
      <c r="BK3452" s="1">
        <v>45931</v>
      </c>
      <c r="BL3452" s="1">
        <v>46295</v>
      </c>
      <c r="BM3452" s="1">
        <v>45931</v>
      </c>
      <c r="BN3452" s="1">
        <v>46295</v>
      </c>
      <c r="BO3452">
        <v>35</v>
      </c>
      <c r="BP3452">
        <v>0</v>
      </c>
      <c r="BQ3452">
        <v>7</v>
      </c>
      <c r="BR3452">
        <v>7</v>
      </c>
      <c r="BS3452">
        <v>7</v>
      </c>
      <c r="BT3452">
        <v>7</v>
      </c>
      <c r="BU3452">
        <v>7</v>
      </c>
      <c r="BV3452">
        <v>0</v>
      </c>
      <c r="BW3452" t="str">
        <f>"8:00 AM"</f>
        <v>8:00 AM</v>
      </c>
      <c r="BX3452" t="str">
        <f>"4:00 PM"</f>
        <v>4:00 PM</v>
      </c>
      <c r="BY3452" t="s">
        <v>159</v>
      </c>
      <c r="BZ3452">
        <v>0</v>
      </c>
      <c r="CA3452">
        <v>24</v>
      </c>
      <c r="CB3452" t="s">
        <v>117</v>
      </c>
      <c r="CD3452" t="s">
        <v>12055</v>
      </c>
      <c r="CE3452" t="s">
        <v>3416</v>
      </c>
      <c r="CF3452" t="s">
        <v>355</v>
      </c>
      <c r="CG3452" t="s">
        <v>136</v>
      </c>
      <c r="CH3452" t="s">
        <v>121</v>
      </c>
      <c r="CI3452" s="6">
        <v>96950</v>
      </c>
      <c r="CJ3452" s="10">
        <v>12.33</v>
      </c>
      <c r="CK3452" s="10">
        <v>14</v>
      </c>
      <c r="CL3452" s="10">
        <v>18.5</v>
      </c>
      <c r="CM3452" s="10">
        <v>21</v>
      </c>
      <c r="CN3452" t="s">
        <v>137</v>
      </c>
      <c r="CO3452" t="s">
        <v>4295</v>
      </c>
      <c r="CP3452" t="s">
        <v>138</v>
      </c>
      <c r="CR3452" t="s">
        <v>117</v>
      </c>
      <c r="CS3452" t="s">
        <v>139</v>
      </c>
      <c r="CT3452" t="s">
        <v>140</v>
      </c>
      <c r="CU3452" t="s">
        <v>139</v>
      </c>
      <c r="CV3452" t="s">
        <v>139</v>
      </c>
      <c r="CW3452" t="s">
        <v>139</v>
      </c>
      <c r="CX3452" t="s">
        <v>140</v>
      </c>
      <c r="CY3452" t="s">
        <v>362</v>
      </c>
      <c r="CZ3452" s="8">
        <v>16702343712</v>
      </c>
      <c r="DA3452" t="s">
        <v>377</v>
      </c>
      <c r="DB3452" t="s">
        <v>292</v>
      </c>
      <c r="DC3452" t="s">
        <v>139</v>
      </c>
      <c r="DD3452" t="s">
        <v>117</v>
      </c>
      <c r="DE3452" t="s">
        <v>352</v>
      </c>
      <c r="DF3452" t="s">
        <v>353</v>
      </c>
      <c r="DH3452" t="s">
        <v>3417</v>
      </c>
      <c r="DI3452" t="s">
        <v>3415</v>
      </c>
      <c r="DJ3452" t="s">
        <v>356</v>
      </c>
    </row>
    <row r="3453" spans="1:114" ht="15" customHeight="1" x14ac:dyDescent="0.35">
      <c r="A3453" t="s">
        <v>5236</v>
      </c>
      <c r="B3453" t="s">
        <v>144</v>
      </c>
      <c r="C3453" s="1">
        <v>45860</v>
      </c>
      <c r="D3453" s="1">
        <v>45911</v>
      </c>
      <c r="E3453" t="s">
        <v>211</v>
      </c>
      <c r="G3453" t="s">
        <v>117</v>
      </c>
      <c r="H3453" t="s">
        <v>117</v>
      </c>
      <c r="I3453" t="s">
        <v>117</v>
      </c>
      <c r="J3453" t="s">
        <v>5237</v>
      </c>
      <c r="L3453" t="s">
        <v>5238</v>
      </c>
      <c r="N3453" t="s">
        <v>136</v>
      </c>
      <c r="O3453" t="s">
        <v>121</v>
      </c>
      <c r="P3453" s="6">
        <v>96950</v>
      </c>
      <c r="Q3453" t="s">
        <v>122</v>
      </c>
      <c r="S3453" s="8">
        <v>16703236652</v>
      </c>
      <c r="U3453" t="s">
        <v>3465</v>
      </c>
      <c r="V3453">
        <v>332312</v>
      </c>
      <c r="W3453" t="s">
        <v>124</v>
      </c>
      <c r="Y3453" t="s">
        <v>3267</v>
      </c>
      <c r="Z3453" t="s">
        <v>3268</v>
      </c>
      <c r="AA3453" t="s">
        <v>5239</v>
      </c>
      <c r="AB3453" t="s">
        <v>205</v>
      </c>
      <c r="AC3453" t="s">
        <v>5238</v>
      </c>
      <c r="AE3453" t="s">
        <v>136</v>
      </c>
      <c r="AF3453" t="s">
        <v>121</v>
      </c>
      <c r="AG3453" s="6">
        <v>96950</v>
      </c>
      <c r="AH3453" t="s">
        <v>122</v>
      </c>
      <c r="AJ3453" s="8">
        <v>16703236653</v>
      </c>
      <c r="AL3453" t="s">
        <v>5240</v>
      </c>
      <c r="BE3453" t="str">
        <f>"47-2073.00"</f>
        <v>47-2073.00</v>
      </c>
      <c r="BF3453" t="s">
        <v>5241</v>
      </c>
      <c r="BG3453" t="s">
        <v>5242</v>
      </c>
      <c r="BH3453" t="s">
        <v>5243</v>
      </c>
      <c r="BI3453">
        <v>2</v>
      </c>
      <c r="BJ3453">
        <v>2</v>
      </c>
      <c r="BK3453" s="1">
        <v>45931</v>
      </c>
      <c r="BL3453" s="1">
        <v>46295</v>
      </c>
      <c r="BM3453" s="1">
        <v>45931</v>
      </c>
      <c r="BN3453" s="1">
        <v>46295</v>
      </c>
      <c r="BO3453">
        <v>40</v>
      </c>
      <c r="BP3453">
        <v>0</v>
      </c>
      <c r="BQ3453">
        <v>8</v>
      </c>
      <c r="BR3453">
        <v>8</v>
      </c>
      <c r="BS3453">
        <v>8</v>
      </c>
      <c r="BT3453">
        <v>8</v>
      </c>
      <c r="BU3453">
        <v>8</v>
      </c>
      <c r="BV3453">
        <v>0</v>
      </c>
      <c r="BW3453" t="str">
        <f>"8:00 AM"</f>
        <v>8:00 AM</v>
      </c>
      <c r="BX3453" t="str">
        <f>"5:00 PM"</f>
        <v>5:00 PM</v>
      </c>
      <c r="BY3453" t="s">
        <v>159</v>
      </c>
      <c r="BZ3453">
        <v>0</v>
      </c>
      <c r="CA3453">
        <v>12</v>
      </c>
      <c r="CB3453" t="s">
        <v>117</v>
      </c>
      <c r="CD3453" t="s">
        <v>5244</v>
      </c>
      <c r="CE3453" t="s">
        <v>5245</v>
      </c>
      <c r="CG3453" t="s">
        <v>136</v>
      </c>
      <c r="CH3453" t="s">
        <v>121</v>
      </c>
      <c r="CI3453" s="6">
        <v>96950</v>
      </c>
      <c r="CJ3453" s="10">
        <v>12</v>
      </c>
      <c r="CK3453" s="10">
        <v>12</v>
      </c>
      <c r="CL3453" s="10">
        <v>18</v>
      </c>
      <c r="CM3453" s="10">
        <v>18</v>
      </c>
      <c r="CN3453" t="s">
        <v>137</v>
      </c>
      <c r="CO3453">
        <v>0</v>
      </c>
      <c r="CP3453" t="s">
        <v>138</v>
      </c>
      <c r="CR3453" t="s">
        <v>117</v>
      </c>
      <c r="CS3453" t="s">
        <v>139</v>
      </c>
      <c r="CT3453" t="s">
        <v>140</v>
      </c>
      <c r="CU3453" t="s">
        <v>139</v>
      </c>
      <c r="CV3453" t="s">
        <v>140</v>
      </c>
      <c r="CW3453" t="s">
        <v>139</v>
      </c>
      <c r="CX3453" t="s">
        <v>140</v>
      </c>
      <c r="CY3453" t="s">
        <v>5246</v>
      </c>
      <c r="CZ3453" s="8">
        <v>16703236652</v>
      </c>
      <c r="DA3453" t="s">
        <v>5240</v>
      </c>
      <c r="DB3453" t="s">
        <v>140</v>
      </c>
      <c r="DC3453" t="s">
        <v>139</v>
      </c>
      <c r="DD3453" t="s">
        <v>117</v>
      </c>
    </row>
    <row r="3454" spans="1:114" ht="15" customHeight="1" x14ac:dyDescent="0.35">
      <c r="A3454" t="s">
        <v>16342</v>
      </c>
      <c r="B3454" t="s">
        <v>144</v>
      </c>
      <c r="C3454" s="1">
        <v>45861</v>
      </c>
      <c r="D3454" s="1">
        <v>45911</v>
      </c>
      <c r="E3454" t="s">
        <v>116</v>
      </c>
      <c r="F3454" s="1">
        <v>45974</v>
      </c>
      <c r="G3454" t="s">
        <v>117</v>
      </c>
      <c r="H3454" t="s">
        <v>117</v>
      </c>
      <c r="I3454" t="s">
        <v>117</v>
      </c>
      <c r="J3454" t="s">
        <v>9025</v>
      </c>
      <c r="L3454" t="s">
        <v>16343</v>
      </c>
      <c r="M3454" t="s">
        <v>16344</v>
      </c>
      <c r="N3454" t="s">
        <v>13501</v>
      </c>
      <c r="O3454" t="s">
        <v>121</v>
      </c>
      <c r="P3454" s="6">
        <v>96950</v>
      </c>
      <c r="Q3454" t="s">
        <v>122</v>
      </c>
      <c r="S3454" s="8">
        <v>16702351662</v>
      </c>
      <c r="U3454" t="s">
        <v>4733</v>
      </c>
      <c r="V3454">
        <v>811412</v>
      </c>
      <c r="W3454" t="s">
        <v>124</v>
      </c>
      <c r="Y3454" t="s">
        <v>1263</v>
      </c>
      <c r="Z3454" t="s">
        <v>2690</v>
      </c>
      <c r="AA3454" t="s">
        <v>2750</v>
      </c>
      <c r="AB3454" t="s">
        <v>4734</v>
      </c>
      <c r="AC3454" t="s">
        <v>16343</v>
      </c>
      <c r="AD3454" t="s">
        <v>16345</v>
      </c>
      <c r="AE3454" t="s">
        <v>13501</v>
      </c>
      <c r="AF3454" t="s">
        <v>121</v>
      </c>
      <c r="AG3454" s="6">
        <v>96950</v>
      </c>
      <c r="AH3454" t="s">
        <v>122</v>
      </c>
      <c r="AJ3454" s="8">
        <v>16702351662</v>
      </c>
      <c r="AL3454" t="s">
        <v>13503</v>
      </c>
      <c r="BE3454" t="str">
        <f>"49-9021.00"</f>
        <v>49-9021.00</v>
      </c>
      <c r="BF3454" t="s">
        <v>239</v>
      </c>
      <c r="BG3454" t="s">
        <v>16346</v>
      </c>
      <c r="BH3454" t="s">
        <v>4737</v>
      </c>
      <c r="BI3454">
        <v>1</v>
      </c>
      <c r="BJ3454">
        <v>1</v>
      </c>
      <c r="BK3454" s="1">
        <v>45976</v>
      </c>
      <c r="BL3454" s="1">
        <v>46340</v>
      </c>
      <c r="BM3454" s="1">
        <v>45976</v>
      </c>
      <c r="BN3454" s="1">
        <v>46340</v>
      </c>
      <c r="BO3454">
        <v>40</v>
      </c>
      <c r="BP3454">
        <v>0</v>
      </c>
      <c r="BQ3454">
        <v>8</v>
      </c>
      <c r="BR3454">
        <v>8</v>
      </c>
      <c r="BS3454">
        <v>8</v>
      </c>
      <c r="BT3454">
        <v>8</v>
      </c>
      <c r="BU3454">
        <v>8</v>
      </c>
      <c r="BV3454">
        <v>0</v>
      </c>
      <c r="BW3454" t="str">
        <f>"8:00 AM"</f>
        <v>8:00 AM</v>
      </c>
      <c r="BX3454" t="str">
        <f>"5:00 PM"</f>
        <v>5:00 PM</v>
      </c>
      <c r="BY3454" t="s">
        <v>159</v>
      </c>
      <c r="BZ3454">
        <v>0</v>
      </c>
      <c r="CA3454">
        <v>12</v>
      </c>
      <c r="CB3454" t="s">
        <v>117</v>
      </c>
      <c r="CD3454" t="s">
        <v>16347</v>
      </c>
      <c r="CE3454" t="s">
        <v>9027</v>
      </c>
      <c r="CF3454" t="s">
        <v>16348</v>
      </c>
      <c r="CG3454" t="s">
        <v>13501</v>
      </c>
      <c r="CH3454" t="s">
        <v>121</v>
      </c>
      <c r="CI3454" s="6">
        <v>96950</v>
      </c>
      <c r="CJ3454" s="10">
        <v>10.74</v>
      </c>
      <c r="CK3454" s="10">
        <v>10.74</v>
      </c>
      <c r="CL3454" s="10">
        <v>16.11</v>
      </c>
      <c r="CM3454" s="10">
        <v>16.11</v>
      </c>
      <c r="CN3454" t="s">
        <v>137</v>
      </c>
      <c r="CP3454" t="s">
        <v>138</v>
      </c>
      <c r="CR3454" t="s">
        <v>117</v>
      </c>
      <c r="CS3454" t="s">
        <v>139</v>
      </c>
      <c r="CT3454" t="s">
        <v>140</v>
      </c>
      <c r="CU3454" t="s">
        <v>139</v>
      </c>
      <c r="CV3454" t="s">
        <v>140</v>
      </c>
      <c r="CW3454" t="s">
        <v>139</v>
      </c>
      <c r="CX3454" t="s">
        <v>140</v>
      </c>
      <c r="CY3454" t="s">
        <v>140</v>
      </c>
      <c r="CZ3454" s="8">
        <v>16702351662</v>
      </c>
      <c r="DA3454" t="s">
        <v>4735</v>
      </c>
      <c r="DB3454" t="s">
        <v>140</v>
      </c>
      <c r="DC3454" t="s">
        <v>139</v>
      </c>
      <c r="DD3454" t="s">
        <v>117</v>
      </c>
    </row>
    <row r="3455" spans="1:114" ht="15" customHeight="1" x14ac:dyDescent="0.35">
      <c r="A3455" t="s">
        <v>5256</v>
      </c>
      <c r="B3455" t="s">
        <v>144</v>
      </c>
      <c r="C3455" s="1">
        <v>45870</v>
      </c>
      <c r="D3455" s="1">
        <v>45911</v>
      </c>
      <c r="E3455" t="s">
        <v>116</v>
      </c>
      <c r="F3455" s="1">
        <v>46021</v>
      </c>
      <c r="G3455" t="s">
        <v>117</v>
      </c>
      <c r="H3455" t="s">
        <v>117</v>
      </c>
      <c r="I3455" t="s">
        <v>117</v>
      </c>
      <c r="J3455" t="s">
        <v>625</v>
      </c>
      <c r="L3455" t="s">
        <v>626</v>
      </c>
      <c r="M3455" t="s">
        <v>627</v>
      </c>
      <c r="N3455" t="s">
        <v>120</v>
      </c>
      <c r="O3455" t="s">
        <v>121</v>
      </c>
      <c r="P3455" s="6">
        <v>96950</v>
      </c>
      <c r="Q3455" t="s">
        <v>122</v>
      </c>
      <c r="S3455" s="8">
        <v>16702348950</v>
      </c>
      <c r="U3455" t="s">
        <v>628</v>
      </c>
      <c r="V3455">
        <v>62211</v>
      </c>
      <c r="W3455" t="s">
        <v>124</v>
      </c>
      <c r="Y3455" t="s">
        <v>629</v>
      </c>
      <c r="Z3455" t="s">
        <v>630</v>
      </c>
      <c r="AA3455" t="s">
        <v>631</v>
      </c>
      <c r="AB3455" t="s">
        <v>632</v>
      </c>
      <c r="AC3455" t="s">
        <v>633</v>
      </c>
      <c r="AD3455" t="s">
        <v>634</v>
      </c>
      <c r="AE3455" t="s">
        <v>136</v>
      </c>
      <c r="AF3455" t="s">
        <v>121</v>
      </c>
      <c r="AG3455" s="6">
        <v>96950</v>
      </c>
      <c r="AH3455" t="s">
        <v>122</v>
      </c>
      <c r="AJ3455" s="8">
        <v>16702368202</v>
      </c>
      <c r="AL3455" t="s">
        <v>635</v>
      </c>
      <c r="BE3455" t="str">
        <f>"29-2034.00"</f>
        <v>29-2034.00</v>
      </c>
      <c r="BF3455" t="s">
        <v>3739</v>
      </c>
      <c r="BG3455" t="s">
        <v>5257</v>
      </c>
      <c r="BH3455" t="s">
        <v>5258</v>
      </c>
      <c r="BI3455">
        <v>2</v>
      </c>
      <c r="BJ3455">
        <v>2</v>
      </c>
      <c r="BK3455" s="1">
        <v>46023</v>
      </c>
      <c r="BL3455" s="1">
        <v>46387</v>
      </c>
      <c r="BM3455" s="1">
        <v>46023</v>
      </c>
      <c r="BN3455" s="1">
        <v>46387</v>
      </c>
      <c r="BO3455">
        <v>40</v>
      </c>
      <c r="BP3455">
        <v>0</v>
      </c>
      <c r="BQ3455">
        <v>8</v>
      </c>
      <c r="BR3455">
        <v>8</v>
      </c>
      <c r="BS3455">
        <v>8</v>
      </c>
      <c r="BT3455">
        <v>8</v>
      </c>
      <c r="BU3455">
        <v>8</v>
      </c>
      <c r="BV3455">
        <v>0</v>
      </c>
      <c r="BW3455" t="str">
        <f>"7:30 AM"</f>
        <v>7:30 AM</v>
      </c>
      <c r="BX3455" t="str">
        <f>"4:30 PM"</f>
        <v>4:30 PM</v>
      </c>
      <c r="BY3455" t="s">
        <v>459</v>
      </c>
      <c r="BZ3455">
        <v>0</v>
      </c>
      <c r="CA3455">
        <v>24</v>
      </c>
      <c r="CB3455" t="s">
        <v>117</v>
      </c>
      <c r="CD3455" s="2" t="s">
        <v>5259</v>
      </c>
      <c r="CE3455" t="s">
        <v>633</v>
      </c>
      <c r="CF3455" t="s">
        <v>634</v>
      </c>
      <c r="CG3455" t="s">
        <v>136</v>
      </c>
      <c r="CH3455" t="s">
        <v>121</v>
      </c>
      <c r="CI3455" s="6">
        <v>96950</v>
      </c>
      <c r="CJ3455" s="10">
        <v>22.43</v>
      </c>
      <c r="CK3455" s="10">
        <v>23.55</v>
      </c>
      <c r="CL3455" s="10">
        <v>33.65</v>
      </c>
      <c r="CM3455" s="10">
        <v>35.33</v>
      </c>
      <c r="CN3455" t="s">
        <v>137</v>
      </c>
      <c r="CO3455" t="s">
        <v>640</v>
      </c>
      <c r="CP3455" t="s">
        <v>138</v>
      </c>
      <c r="CR3455" t="s">
        <v>117</v>
      </c>
      <c r="CS3455" t="s">
        <v>139</v>
      </c>
      <c r="CT3455" t="s">
        <v>140</v>
      </c>
      <c r="CU3455" t="s">
        <v>139</v>
      </c>
      <c r="CV3455" t="s">
        <v>140</v>
      </c>
      <c r="CW3455" t="s">
        <v>139</v>
      </c>
      <c r="CX3455" t="s">
        <v>140</v>
      </c>
      <c r="CY3455" s="2" t="s">
        <v>5260</v>
      </c>
      <c r="CZ3455" s="8">
        <v>16702368202</v>
      </c>
      <c r="DA3455" t="s">
        <v>642</v>
      </c>
      <c r="DB3455" t="s">
        <v>643</v>
      </c>
      <c r="DC3455" t="s">
        <v>139</v>
      </c>
      <c r="DD3455" t="s">
        <v>117</v>
      </c>
      <c r="DE3455" t="s">
        <v>644</v>
      </c>
      <c r="DF3455" t="s">
        <v>645</v>
      </c>
      <c r="DG3455" t="s">
        <v>127</v>
      </c>
      <c r="DH3455" t="s">
        <v>628</v>
      </c>
      <c r="DI3455" t="s">
        <v>625</v>
      </c>
      <c r="DJ3455" t="s">
        <v>646</v>
      </c>
    </row>
    <row r="3456" spans="1:114" ht="15" customHeight="1" x14ac:dyDescent="0.35">
      <c r="A3456" t="s">
        <v>12031</v>
      </c>
      <c r="B3456" t="s">
        <v>166</v>
      </c>
      <c r="C3456" s="1">
        <v>45873</v>
      </c>
      <c r="D3456" s="1">
        <v>45911</v>
      </c>
      <c r="E3456" t="s">
        <v>116</v>
      </c>
      <c r="F3456" s="1">
        <v>45929</v>
      </c>
      <c r="G3456" t="s">
        <v>117</v>
      </c>
      <c r="H3456" t="s">
        <v>117</v>
      </c>
      <c r="I3456" t="s">
        <v>117</v>
      </c>
      <c r="J3456" t="s">
        <v>499</v>
      </c>
      <c r="K3456" t="s">
        <v>500</v>
      </c>
      <c r="L3456" t="s">
        <v>501</v>
      </c>
      <c r="M3456" t="s">
        <v>502</v>
      </c>
      <c r="N3456" t="s">
        <v>120</v>
      </c>
      <c r="O3456" t="s">
        <v>121</v>
      </c>
      <c r="P3456" s="6">
        <v>96950</v>
      </c>
      <c r="Q3456" t="s">
        <v>122</v>
      </c>
      <c r="S3456" s="8">
        <v>16702342664</v>
      </c>
      <c r="U3456" t="s">
        <v>503</v>
      </c>
      <c r="V3456">
        <v>561320</v>
      </c>
      <c r="W3456" t="s">
        <v>124</v>
      </c>
      <c r="Y3456" t="s">
        <v>504</v>
      </c>
      <c r="Z3456" t="s">
        <v>505</v>
      </c>
      <c r="AA3456" t="s">
        <v>506</v>
      </c>
      <c r="AB3456" t="s">
        <v>12032</v>
      </c>
      <c r="AC3456" t="s">
        <v>501</v>
      </c>
      <c r="AD3456" t="s">
        <v>502</v>
      </c>
      <c r="AE3456" t="s">
        <v>120</v>
      </c>
      <c r="AF3456" t="s">
        <v>121</v>
      </c>
      <c r="AG3456" s="6">
        <v>96950</v>
      </c>
      <c r="AH3456" t="s">
        <v>122</v>
      </c>
      <c r="AJ3456" s="8">
        <v>16702342664</v>
      </c>
      <c r="AL3456" t="s">
        <v>508</v>
      </c>
      <c r="BE3456" t="str">
        <f>"43-3031.00"</f>
        <v>43-3031.00</v>
      </c>
      <c r="BF3456" t="s">
        <v>357</v>
      </c>
      <c r="BG3456" t="s">
        <v>12033</v>
      </c>
      <c r="BH3456" t="s">
        <v>2453</v>
      </c>
      <c r="BI3456">
        <v>5</v>
      </c>
      <c r="BK3456" s="1">
        <v>45931</v>
      </c>
      <c r="BL3456" s="1">
        <v>46295</v>
      </c>
      <c r="BO3456">
        <v>40</v>
      </c>
      <c r="BP3456">
        <v>0</v>
      </c>
      <c r="BQ3456">
        <v>8</v>
      </c>
      <c r="BR3456">
        <v>8</v>
      </c>
      <c r="BS3456">
        <v>8</v>
      </c>
      <c r="BT3456">
        <v>8</v>
      </c>
      <c r="BU3456">
        <v>8</v>
      </c>
      <c r="BV3456">
        <v>0</v>
      </c>
      <c r="BW3456" t="str">
        <f>"8:00 AM"</f>
        <v>8:00 AM</v>
      </c>
      <c r="BX3456" t="str">
        <f>"5:00 PM"</f>
        <v>5:00 PM</v>
      </c>
      <c r="BY3456" t="s">
        <v>159</v>
      </c>
      <c r="BZ3456">
        <v>0</v>
      </c>
      <c r="CA3456">
        <v>24</v>
      </c>
      <c r="CB3456" t="s">
        <v>117</v>
      </c>
      <c r="CD3456" t="s">
        <v>4845</v>
      </c>
      <c r="CE3456" t="s">
        <v>501</v>
      </c>
      <c r="CF3456" t="s">
        <v>12034</v>
      </c>
      <c r="CG3456" t="s">
        <v>120</v>
      </c>
      <c r="CH3456" t="s">
        <v>121</v>
      </c>
      <c r="CI3456" s="6">
        <v>96950</v>
      </c>
      <c r="CJ3456" s="10">
        <v>12.33</v>
      </c>
      <c r="CK3456" s="10">
        <v>12.33</v>
      </c>
      <c r="CL3456" s="10">
        <v>18.5</v>
      </c>
      <c r="CM3456" s="10">
        <v>18.5</v>
      </c>
      <c r="CN3456" t="s">
        <v>137</v>
      </c>
      <c r="CO3456" t="s">
        <v>133</v>
      </c>
      <c r="CP3456" t="s">
        <v>138</v>
      </c>
      <c r="CR3456" t="s">
        <v>117</v>
      </c>
      <c r="CS3456" t="s">
        <v>139</v>
      </c>
      <c r="CT3456" t="s">
        <v>140</v>
      </c>
      <c r="CU3456" t="s">
        <v>139</v>
      </c>
      <c r="CV3456" t="s">
        <v>140</v>
      </c>
      <c r="CW3456" t="s">
        <v>139</v>
      </c>
      <c r="CX3456" t="s">
        <v>140</v>
      </c>
      <c r="CY3456" s="2" t="s">
        <v>12035</v>
      </c>
      <c r="CZ3456" s="8">
        <v>16702342664</v>
      </c>
      <c r="DA3456" t="s">
        <v>508</v>
      </c>
      <c r="DB3456" t="s">
        <v>514</v>
      </c>
      <c r="DC3456" t="s">
        <v>139</v>
      </c>
      <c r="DD3456" t="s">
        <v>117</v>
      </c>
    </row>
    <row r="3457" spans="1:114" ht="15" customHeight="1" x14ac:dyDescent="0.35">
      <c r="A3457" t="s">
        <v>13732</v>
      </c>
      <c r="B3457" t="s">
        <v>166</v>
      </c>
      <c r="C3457" s="1">
        <v>45873</v>
      </c>
      <c r="D3457" s="1">
        <v>45911</v>
      </c>
      <c r="E3457" t="s">
        <v>116</v>
      </c>
      <c r="F3457" s="1">
        <v>46021</v>
      </c>
      <c r="G3457" t="s">
        <v>117</v>
      </c>
      <c r="H3457" t="s">
        <v>117</v>
      </c>
      <c r="I3457" t="s">
        <v>117</v>
      </c>
      <c r="J3457" t="s">
        <v>11027</v>
      </c>
      <c r="L3457" t="s">
        <v>5539</v>
      </c>
      <c r="N3457" t="s">
        <v>136</v>
      </c>
      <c r="O3457" t="s">
        <v>121</v>
      </c>
      <c r="P3457" s="6">
        <v>96950</v>
      </c>
      <c r="Q3457" t="s">
        <v>122</v>
      </c>
      <c r="S3457" s="8">
        <v>16702358938</v>
      </c>
      <c r="U3457" t="s">
        <v>11029</v>
      </c>
      <c r="V3457">
        <v>441330</v>
      </c>
      <c r="W3457" t="s">
        <v>124</v>
      </c>
      <c r="Y3457" t="s">
        <v>11030</v>
      </c>
      <c r="Z3457" t="s">
        <v>11031</v>
      </c>
      <c r="AB3457" t="s">
        <v>1656</v>
      </c>
      <c r="AC3457" t="s">
        <v>5539</v>
      </c>
      <c r="AE3457" t="s">
        <v>136</v>
      </c>
      <c r="AF3457" t="s">
        <v>121</v>
      </c>
      <c r="AG3457" s="6">
        <v>96950</v>
      </c>
      <c r="AH3457" t="s">
        <v>122</v>
      </c>
      <c r="AJ3457" s="8">
        <v>16702875665</v>
      </c>
      <c r="AL3457" t="s">
        <v>11032</v>
      </c>
      <c r="BE3457" t="str">
        <f>"41-2022.00"</f>
        <v>41-2022.00</v>
      </c>
      <c r="BF3457" t="s">
        <v>3255</v>
      </c>
      <c r="BG3457" t="s">
        <v>13733</v>
      </c>
      <c r="BH3457" t="s">
        <v>11034</v>
      </c>
      <c r="BI3457">
        <v>1</v>
      </c>
      <c r="BK3457" s="1">
        <v>46023</v>
      </c>
      <c r="BL3457" s="1">
        <v>46387</v>
      </c>
      <c r="BO3457">
        <v>35</v>
      </c>
      <c r="BP3457">
        <v>0</v>
      </c>
      <c r="BQ3457">
        <v>7</v>
      </c>
      <c r="BR3457">
        <v>7</v>
      </c>
      <c r="BS3457">
        <v>7</v>
      </c>
      <c r="BT3457">
        <v>7</v>
      </c>
      <c r="BU3457">
        <v>7</v>
      </c>
      <c r="BV3457">
        <v>0</v>
      </c>
      <c r="BW3457" t="str">
        <f>"9:00 AM"</f>
        <v>9:00 AM</v>
      </c>
      <c r="BX3457" t="str">
        <f>"5:00 PM"</f>
        <v>5:00 PM</v>
      </c>
      <c r="BZ3457">
        <v>0</v>
      </c>
      <c r="CA3457">
        <v>12</v>
      </c>
      <c r="CB3457" t="s">
        <v>117</v>
      </c>
      <c r="CD3457" s="2" t="s">
        <v>13734</v>
      </c>
      <c r="CE3457" t="s">
        <v>11028</v>
      </c>
      <c r="CG3457" t="s">
        <v>136</v>
      </c>
      <c r="CH3457" t="s">
        <v>121</v>
      </c>
      <c r="CI3457" s="6">
        <v>96950</v>
      </c>
      <c r="CJ3457" s="10">
        <v>9.6999999999999993</v>
      </c>
      <c r="CK3457" s="10">
        <v>10</v>
      </c>
      <c r="CL3457" s="10">
        <v>14.55</v>
      </c>
      <c r="CM3457" s="10">
        <v>15</v>
      </c>
      <c r="CN3457" t="s">
        <v>1375</v>
      </c>
      <c r="CP3457" t="s">
        <v>138</v>
      </c>
      <c r="CR3457" t="s">
        <v>117</v>
      </c>
      <c r="CS3457" t="s">
        <v>139</v>
      </c>
      <c r="CT3457" t="s">
        <v>140</v>
      </c>
      <c r="CU3457" t="s">
        <v>139</v>
      </c>
      <c r="CV3457" t="s">
        <v>140</v>
      </c>
      <c r="CW3457" t="s">
        <v>139</v>
      </c>
      <c r="CX3457" t="s">
        <v>140</v>
      </c>
      <c r="CY3457" t="s">
        <v>5547</v>
      </c>
      <c r="CZ3457" s="8">
        <v>16702358938</v>
      </c>
      <c r="DA3457" t="s">
        <v>11032</v>
      </c>
      <c r="DB3457" t="s">
        <v>514</v>
      </c>
      <c r="DC3457" t="s">
        <v>139</v>
      </c>
      <c r="DD3457" t="s">
        <v>117</v>
      </c>
    </row>
    <row r="3458" spans="1:114" ht="15" customHeight="1" x14ac:dyDescent="0.35">
      <c r="A3458" t="s">
        <v>10026</v>
      </c>
      <c r="B3458" t="s">
        <v>115</v>
      </c>
      <c r="C3458" s="1">
        <v>45878</v>
      </c>
      <c r="D3458" s="1">
        <v>45911</v>
      </c>
      <c r="E3458" t="s">
        <v>211</v>
      </c>
      <c r="G3458" t="s">
        <v>117</v>
      </c>
      <c r="H3458" t="s">
        <v>117</v>
      </c>
      <c r="I3458" t="s">
        <v>117</v>
      </c>
      <c r="J3458" t="s">
        <v>7499</v>
      </c>
      <c r="L3458" t="s">
        <v>7500</v>
      </c>
      <c r="M3458" t="s">
        <v>7501</v>
      </c>
      <c r="N3458" t="s">
        <v>136</v>
      </c>
      <c r="O3458" t="s">
        <v>121</v>
      </c>
      <c r="P3458" s="6">
        <v>96950</v>
      </c>
      <c r="Q3458" t="s">
        <v>122</v>
      </c>
      <c r="S3458" s="8">
        <v>16702873607</v>
      </c>
      <c r="U3458" t="s">
        <v>7502</v>
      </c>
      <c r="V3458">
        <v>561730</v>
      </c>
      <c r="W3458" t="s">
        <v>124</v>
      </c>
      <c r="Y3458" t="s">
        <v>7503</v>
      </c>
      <c r="Z3458" t="s">
        <v>7504</v>
      </c>
      <c r="AA3458" t="s">
        <v>7505</v>
      </c>
      <c r="AB3458" t="s">
        <v>205</v>
      </c>
      <c r="AC3458" t="s">
        <v>7500</v>
      </c>
      <c r="AD3458" t="s">
        <v>7501</v>
      </c>
      <c r="AE3458" t="s">
        <v>136</v>
      </c>
      <c r="AF3458" t="s">
        <v>121</v>
      </c>
      <c r="AG3458" s="6">
        <v>96950</v>
      </c>
      <c r="AH3458" t="s">
        <v>122</v>
      </c>
      <c r="AJ3458" s="8">
        <v>16702873607</v>
      </c>
      <c r="AL3458" t="s">
        <v>7506</v>
      </c>
      <c r="BE3458" t="str">
        <f>"37-2011.00"</f>
        <v>37-2011.00</v>
      </c>
      <c r="BF3458" t="s">
        <v>701</v>
      </c>
      <c r="BG3458" t="s">
        <v>10027</v>
      </c>
      <c r="BH3458" t="s">
        <v>1270</v>
      </c>
      <c r="BI3458">
        <v>20</v>
      </c>
      <c r="BK3458" s="1">
        <v>45931</v>
      </c>
      <c r="BL3458" s="1">
        <v>46295</v>
      </c>
      <c r="BO3458">
        <v>35</v>
      </c>
      <c r="BP3458">
        <v>0</v>
      </c>
      <c r="BQ3458">
        <v>6</v>
      </c>
      <c r="BR3458">
        <v>6</v>
      </c>
      <c r="BS3458">
        <v>6</v>
      </c>
      <c r="BT3458">
        <v>6</v>
      </c>
      <c r="BU3458">
        <v>6</v>
      </c>
      <c r="BV3458">
        <v>5</v>
      </c>
      <c r="BW3458" t="str">
        <f>"8:00 AM"</f>
        <v>8:00 AM</v>
      </c>
      <c r="BX3458" t="str">
        <f>"5:00 PM"</f>
        <v>5:00 PM</v>
      </c>
      <c r="BY3458" t="s">
        <v>133</v>
      </c>
      <c r="BZ3458">
        <v>0</v>
      </c>
      <c r="CA3458">
        <v>12</v>
      </c>
      <c r="CB3458" t="s">
        <v>117</v>
      </c>
      <c r="CD3458" s="2" t="s">
        <v>10028</v>
      </c>
      <c r="CE3458" t="s">
        <v>7500</v>
      </c>
      <c r="CF3458" t="s">
        <v>7501</v>
      </c>
      <c r="CG3458" t="s">
        <v>136</v>
      </c>
      <c r="CH3458" t="s">
        <v>121</v>
      </c>
      <c r="CI3458" s="6">
        <v>96950</v>
      </c>
      <c r="CJ3458" s="10">
        <v>8.4499999999999993</v>
      </c>
      <c r="CK3458" s="10">
        <v>8.4499999999999993</v>
      </c>
      <c r="CL3458" s="10">
        <v>12.68</v>
      </c>
      <c r="CM3458" s="10">
        <v>12.68</v>
      </c>
      <c r="CN3458" t="s">
        <v>137</v>
      </c>
      <c r="CO3458" t="s">
        <v>1661</v>
      </c>
      <c r="CP3458" t="s">
        <v>138</v>
      </c>
      <c r="CR3458" t="s">
        <v>139</v>
      </c>
      <c r="CS3458" t="s">
        <v>139</v>
      </c>
      <c r="CT3458" t="s">
        <v>140</v>
      </c>
      <c r="CU3458" t="s">
        <v>139</v>
      </c>
      <c r="CV3458" t="s">
        <v>140</v>
      </c>
      <c r="CW3458" t="s">
        <v>139</v>
      </c>
      <c r="CX3458" t="s">
        <v>140</v>
      </c>
      <c r="CY3458" t="s">
        <v>5611</v>
      </c>
      <c r="CZ3458" s="8">
        <v>16702873607</v>
      </c>
      <c r="DA3458" t="s">
        <v>7506</v>
      </c>
      <c r="DB3458" t="s">
        <v>142</v>
      </c>
      <c r="DC3458" t="s">
        <v>139</v>
      </c>
      <c r="DD3458" t="s">
        <v>117</v>
      </c>
    </row>
    <row r="3459" spans="1:114" ht="15" customHeight="1" x14ac:dyDescent="0.35">
      <c r="A3459" t="s">
        <v>5261</v>
      </c>
      <c r="B3459" t="s">
        <v>278</v>
      </c>
      <c r="C3459" s="1">
        <v>45908</v>
      </c>
      <c r="D3459" s="1">
        <v>45911</v>
      </c>
      <c r="E3459" t="s">
        <v>211</v>
      </c>
      <c r="G3459" t="s">
        <v>117</v>
      </c>
      <c r="H3459" t="s">
        <v>117</v>
      </c>
      <c r="I3459" t="s">
        <v>117</v>
      </c>
      <c r="J3459" t="s">
        <v>954</v>
      </c>
      <c r="K3459" t="s">
        <v>955</v>
      </c>
      <c r="L3459" t="s">
        <v>956</v>
      </c>
      <c r="M3459" t="s">
        <v>957</v>
      </c>
      <c r="N3459" t="s">
        <v>120</v>
      </c>
      <c r="O3459" t="s">
        <v>121</v>
      </c>
      <c r="P3459" s="6">
        <v>96950</v>
      </c>
      <c r="Q3459" t="s">
        <v>122</v>
      </c>
      <c r="S3459" s="8">
        <v>16702336927</v>
      </c>
      <c r="U3459" t="s">
        <v>958</v>
      </c>
      <c r="V3459">
        <v>23622</v>
      </c>
      <c r="W3459" t="s">
        <v>124</v>
      </c>
      <c r="Y3459" t="s">
        <v>959</v>
      </c>
      <c r="Z3459" t="s">
        <v>960</v>
      </c>
      <c r="AA3459" t="s">
        <v>961</v>
      </c>
      <c r="AB3459" t="s">
        <v>128</v>
      </c>
      <c r="AC3459" t="s">
        <v>956</v>
      </c>
      <c r="AD3459" t="s">
        <v>957</v>
      </c>
      <c r="AE3459" t="s">
        <v>120</v>
      </c>
      <c r="AF3459" t="s">
        <v>121</v>
      </c>
      <c r="AG3459" s="6">
        <v>96950</v>
      </c>
      <c r="AH3459" t="s">
        <v>122</v>
      </c>
      <c r="AJ3459" s="8">
        <v>16702336927</v>
      </c>
      <c r="AL3459" t="s">
        <v>967</v>
      </c>
      <c r="BE3459" t="str">
        <f>"17-3011.00"</f>
        <v>17-3011.00</v>
      </c>
      <c r="BF3459" t="s">
        <v>1589</v>
      </c>
      <c r="BG3459" t="s">
        <v>4571</v>
      </c>
      <c r="BH3459" t="s">
        <v>4572</v>
      </c>
      <c r="BI3459">
        <v>3</v>
      </c>
      <c r="BK3459" s="1">
        <v>46054</v>
      </c>
      <c r="BL3459" s="1">
        <v>46418</v>
      </c>
      <c r="BO3459">
        <v>40</v>
      </c>
      <c r="BP3459">
        <v>0</v>
      </c>
      <c r="BQ3459">
        <v>8</v>
      </c>
      <c r="BR3459">
        <v>8</v>
      </c>
      <c r="BS3459">
        <v>8</v>
      </c>
      <c r="BT3459">
        <v>8</v>
      </c>
      <c r="BU3459">
        <v>8</v>
      </c>
      <c r="BV3459">
        <v>0</v>
      </c>
      <c r="BW3459" t="str">
        <f>"8:00 AM"</f>
        <v>8:00 AM</v>
      </c>
      <c r="BX3459" t="str">
        <f>"5:00 PM"</f>
        <v>5:00 PM</v>
      </c>
      <c r="BY3459" t="s">
        <v>459</v>
      </c>
      <c r="BZ3459">
        <v>0</v>
      </c>
      <c r="CA3459">
        <v>24</v>
      </c>
      <c r="CB3459" t="s">
        <v>117</v>
      </c>
      <c r="CD3459" t="s">
        <v>4573</v>
      </c>
      <c r="CE3459" t="s">
        <v>3154</v>
      </c>
      <c r="CG3459" t="s">
        <v>120</v>
      </c>
      <c r="CH3459" t="s">
        <v>121</v>
      </c>
      <c r="CI3459" s="6">
        <v>96950</v>
      </c>
      <c r="CJ3459" s="10">
        <v>17.02</v>
      </c>
      <c r="CK3459" s="10">
        <v>17.02</v>
      </c>
      <c r="CL3459" s="10">
        <v>0</v>
      </c>
      <c r="CM3459" s="10">
        <v>0</v>
      </c>
      <c r="CN3459" t="s">
        <v>137</v>
      </c>
      <c r="CP3459" t="s">
        <v>138</v>
      </c>
      <c r="CR3459" t="s">
        <v>117</v>
      </c>
      <c r="CS3459" t="s">
        <v>139</v>
      </c>
      <c r="CT3459" t="s">
        <v>140</v>
      </c>
      <c r="CU3459" t="s">
        <v>140</v>
      </c>
      <c r="CV3459" t="s">
        <v>140</v>
      </c>
      <c r="CW3459" t="s">
        <v>139</v>
      </c>
      <c r="CX3459" t="s">
        <v>140</v>
      </c>
      <c r="CY3459" t="s">
        <v>966</v>
      </c>
      <c r="CZ3459" s="8">
        <v>16702336927</v>
      </c>
      <c r="DA3459" t="s">
        <v>967</v>
      </c>
      <c r="DB3459" t="s">
        <v>140</v>
      </c>
      <c r="DC3459" t="s">
        <v>139</v>
      </c>
      <c r="DD3459" t="s">
        <v>117</v>
      </c>
    </row>
    <row r="3460" spans="1:114" ht="15" customHeight="1" x14ac:dyDescent="0.35">
      <c r="A3460" t="s">
        <v>15044</v>
      </c>
      <c r="B3460" t="s">
        <v>115</v>
      </c>
      <c r="C3460" s="1">
        <v>45846</v>
      </c>
      <c r="D3460" s="1">
        <v>45912</v>
      </c>
      <c r="E3460" t="s">
        <v>116</v>
      </c>
      <c r="F3460" s="1">
        <v>45929</v>
      </c>
      <c r="G3460" t="s">
        <v>117</v>
      </c>
      <c r="H3460" t="s">
        <v>117</v>
      </c>
      <c r="I3460" t="s">
        <v>117</v>
      </c>
      <c r="J3460" t="s">
        <v>11891</v>
      </c>
      <c r="K3460" t="s">
        <v>11892</v>
      </c>
      <c r="L3460" t="s">
        <v>11893</v>
      </c>
      <c r="N3460" t="s">
        <v>136</v>
      </c>
      <c r="O3460" t="s">
        <v>121</v>
      </c>
      <c r="P3460" s="6">
        <v>96950</v>
      </c>
      <c r="Q3460" t="s">
        <v>122</v>
      </c>
      <c r="S3460" s="8">
        <v>16702884970</v>
      </c>
      <c r="U3460" t="s">
        <v>11894</v>
      </c>
      <c r="V3460">
        <v>624410</v>
      </c>
      <c r="W3460" t="s">
        <v>124</v>
      </c>
      <c r="Y3460" t="s">
        <v>6783</v>
      </c>
      <c r="Z3460" t="s">
        <v>11895</v>
      </c>
      <c r="AB3460" t="s">
        <v>5187</v>
      </c>
      <c r="AC3460" t="s">
        <v>11893</v>
      </c>
      <c r="AE3460" t="s">
        <v>136</v>
      </c>
      <c r="AF3460" t="s">
        <v>121</v>
      </c>
      <c r="AG3460" s="6">
        <v>96950</v>
      </c>
      <c r="AH3460" t="s">
        <v>122</v>
      </c>
      <c r="AJ3460" s="8">
        <v>16702884970</v>
      </c>
      <c r="AL3460" t="s">
        <v>11896</v>
      </c>
      <c r="BE3460" t="str">
        <f>"31-1122.00"</f>
        <v>31-1122.00</v>
      </c>
      <c r="BF3460" t="s">
        <v>4642</v>
      </c>
      <c r="BG3460" t="s">
        <v>11897</v>
      </c>
      <c r="BH3460" t="s">
        <v>11898</v>
      </c>
      <c r="BI3460">
        <v>8</v>
      </c>
      <c r="BK3460" s="1">
        <v>45931</v>
      </c>
      <c r="BL3460" s="1">
        <v>46295</v>
      </c>
      <c r="BO3460">
        <v>35</v>
      </c>
      <c r="BP3460">
        <v>0</v>
      </c>
      <c r="BQ3460">
        <v>7</v>
      </c>
      <c r="BR3460">
        <v>7</v>
      </c>
      <c r="BS3460">
        <v>7</v>
      </c>
      <c r="BT3460">
        <v>7</v>
      </c>
      <c r="BU3460">
        <v>7</v>
      </c>
      <c r="BV3460">
        <v>0</v>
      </c>
      <c r="BW3460" t="str">
        <f>"8:00 AM"</f>
        <v>8:00 AM</v>
      </c>
      <c r="BX3460" t="str">
        <f>"5:00 PM"</f>
        <v>5:00 PM</v>
      </c>
      <c r="BY3460" t="s">
        <v>159</v>
      </c>
      <c r="BZ3460">
        <v>0</v>
      </c>
      <c r="CA3460">
        <v>12</v>
      </c>
      <c r="CB3460" t="s">
        <v>117</v>
      </c>
      <c r="CD3460" t="s">
        <v>15045</v>
      </c>
      <c r="CE3460" t="s">
        <v>8819</v>
      </c>
      <c r="CG3460" t="s">
        <v>136</v>
      </c>
      <c r="CH3460" t="s">
        <v>121</v>
      </c>
      <c r="CI3460" s="6">
        <v>96950</v>
      </c>
      <c r="CJ3460" s="10">
        <v>11.18</v>
      </c>
      <c r="CK3460" s="10">
        <v>11.18</v>
      </c>
      <c r="CL3460" s="10">
        <v>16.77</v>
      </c>
      <c r="CM3460" s="10">
        <v>16.77</v>
      </c>
      <c r="CN3460" t="s">
        <v>137</v>
      </c>
      <c r="CP3460" t="s">
        <v>138</v>
      </c>
      <c r="CR3460" t="s">
        <v>117</v>
      </c>
      <c r="CS3460" t="s">
        <v>139</v>
      </c>
      <c r="CT3460" t="s">
        <v>140</v>
      </c>
      <c r="CU3460" t="s">
        <v>139</v>
      </c>
      <c r="CV3460" t="s">
        <v>140</v>
      </c>
      <c r="CW3460" t="s">
        <v>139</v>
      </c>
      <c r="CX3460" t="s">
        <v>140</v>
      </c>
      <c r="CY3460" t="s">
        <v>774</v>
      </c>
      <c r="CZ3460" s="8">
        <v>16702884970</v>
      </c>
      <c r="DA3460" t="s">
        <v>11896</v>
      </c>
      <c r="DB3460" t="s">
        <v>140</v>
      </c>
      <c r="DC3460" t="s">
        <v>139</v>
      </c>
      <c r="DD3460" t="s">
        <v>117</v>
      </c>
      <c r="DE3460" t="s">
        <v>6783</v>
      </c>
      <c r="DF3460" t="s">
        <v>11895</v>
      </c>
      <c r="DH3460" t="s">
        <v>12049</v>
      </c>
      <c r="DI3460" t="s">
        <v>11891</v>
      </c>
      <c r="DJ3460" t="s">
        <v>11896</v>
      </c>
    </row>
    <row r="3461" spans="1:114" ht="15" customHeight="1" x14ac:dyDescent="0.35">
      <c r="A3461" t="s">
        <v>13526</v>
      </c>
      <c r="B3461" t="s">
        <v>115</v>
      </c>
      <c r="C3461" s="1">
        <v>45849</v>
      </c>
      <c r="D3461" s="1">
        <v>45912</v>
      </c>
      <c r="E3461" t="s">
        <v>211</v>
      </c>
      <c r="G3461" t="s">
        <v>117</v>
      </c>
      <c r="H3461" t="s">
        <v>117</v>
      </c>
      <c r="I3461" t="s">
        <v>117</v>
      </c>
      <c r="J3461" t="s">
        <v>1951</v>
      </c>
      <c r="K3461" t="s">
        <v>1952</v>
      </c>
      <c r="L3461" t="s">
        <v>2026</v>
      </c>
      <c r="M3461" t="s">
        <v>1958</v>
      </c>
      <c r="N3461" t="s">
        <v>120</v>
      </c>
      <c r="O3461" t="s">
        <v>121</v>
      </c>
      <c r="P3461" s="6">
        <v>96950</v>
      </c>
      <c r="Q3461" t="s">
        <v>122</v>
      </c>
      <c r="S3461" s="8">
        <v>16702875905</v>
      </c>
      <c r="U3461" t="s">
        <v>1954</v>
      </c>
      <c r="V3461">
        <v>561730</v>
      </c>
      <c r="W3461" t="s">
        <v>124</v>
      </c>
      <c r="Y3461" t="s">
        <v>1955</v>
      </c>
      <c r="Z3461" t="s">
        <v>1956</v>
      </c>
      <c r="AA3461" t="s">
        <v>776</v>
      </c>
      <c r="AB3461" t="s">
        <v>657</v>
      </c>
      <c r="AC3461" t="s">
        <v>2026</v>
      </c>
      <c r="AD3461" t="s">
        <v>1958</v>
      </c>
      <c r="AE3461" t="s">
        <v>120</v>
      </c>
      <c r="AF3461" t="s">
        <v>121</v>
      </c>
      <c r="AG3461" s="6">
        <v>96950</v>
      </c>
      <c r="AH3461" t="s">
        <v>122</v>
      </c>
      <c r="AJ3461" s="8">
        <v>16702875905</v>
      </c>
      <c r="AL3461" t="s">
        <v>1959</v>
      </c>
      <c r="BE3461" t="str">
        <f>"37-3011.00"</f>
        <v>37-3011.00</v>
      </c>
      <c r="BF3461" t="s">
        <v>177</v>
      </c>
      <c r="BG3461" t="s">
        <v>13527</v>
      </c>
      <c r="BH3461" t="s">
        <v>13528</v>
      </c>
      <c r="BI3461">
        <v>8</v>
      </c>
      <c r="BK3461" s="1">
        <v>45874</v>
      </c>
      <c r="BL3461" s="1">
        <v>46238</v>
      </c>
      <c r="BO3461">
        <v>36</v>
      </c>
      <c r="BP3461">
        <v>0</v>
      </c>
      <c r="BQ3461">
        <v>8</v>
      </c>
      <c r="BR3461">
        <v>4</v>
      </c>
      <c r="BS3461">
        <v>8</v>
      </c>
      <c r="BT3461">
        <v>4</v>
      </c>
      <c r="BU3461">
        <v>8</v>
      </c>
      <c r="BV3461">
        <v>4</v>
      </c>
      <c r="BW3461" t="str">
        <f>"8:00 AM"</f>
        <v>8:00 AM</v>
      </c>
      <c r="BX3461" t="str">
        <f>"6:00 PM"</f>
        <v>6:00 PM</v>
      </c>
      <c r="BY3461" t="s">
        <v>133</v>
      </c>
      <c r="BZ3461">
        <v>0</v>
      </c>
      <c r="CA3461">
        <v>0</v>
      </c>
      <c r="CB3461" t="s">
        <v>117</v>
      </c>
      <c r="CD3461" s="2" t="s">
        <v>13529</v>
      </c>
      <c r="CE3461" t="s">
        <v>2026</v>
      </c>
      <c r="CF3461" t="s">
        <v>1958</v>
      </c>
      <c r="CG3461" t="s">
        <v>120</v>
      </c>
      <c r="CH3461" t="s">
        <v>121</v>
      </c>
      <c r="CI3461" s="6">
        <v>96950</v>
      </c>
      <c r="CJ3461" s="10">
        <v>8.57</v>
      </c>
      <c r="CK3461" s="10">
        <v>8.57</v>
      </c>
      <c r="CL3461" s="10">
        <v>12.86</v>
      </c>
      <c r="CM3461" s="10">
        <v>12.86</v>
      </c>
      <c r="CN3461" t="s">
        <v>137</v>
      </c>
      <c r="CO3461" t="s">
        <v>162</v>
      </c>
      <c r="CP3461" t="s">
        <v>138</v>
      </c>
      <c r="CR3461" t="s">
        <v>139</v>
      </c>
      <c r="CS3461" t="s">
        <v>139</v>
      </c>
      <c r="CT3461" t="s">
        <v>139</v>
      </c>
      <c r="CU3461" t="s">
        <v>139</v>
      </c>
      <c r="CV3461" t="s">
        <v>140</v>
      </c>
      <c r="CW3461" t="s">
        <v>139</v>
      </c>
      <c r="CX3461" t="s">
        <v>140</v>
      </c>
      <c r="CY3461" t="s">
        <v>2908</v>
      </c>
      <c r="CZ3461" s="8">
        <v>16702875905</v>
      </c>
      <c r="DA3461" t="s">
        <v>1959</v>
      </c>
      <c r="DB3461" t="s">
        <v>140</v>
      </c>
      <c r="DC3461" t="s">
        <v>139</v>
      </c>
      <c r="DD3461" t="s">
        <v>117</v>
      </c>
    </row>
    <row r="3462" spans="1:114" ht="15" customHeight="1" x14ac:dyDescent="0.35">
      <c r="A3462" t="s">
        <v>13717</v>
      </c>
      <c r="B3462" t="s">
        <v>115</v>
      </c>
      <c r="C3462" s="1">
        <v>45856</v>
      </c>
      <c r="D3462" s="1">
        <v>45912</v>
      </c>
      <c r="E3462" t="s">
        <v>116</v>
      </c>
      <c r="F3462" s="1">
        <v>46021</v>
      </c>
      <c r="G3462" t="s">
        <v>117</v>
      </c>
      <c r="H3462" t="s">
        <v>117</v>
      </c>
      <c r="I3462" t="s">
        <v>117</v>
      </c>
      <c r="J3462" t="s">
        <v>10964</v>
      </c>
      <c r="K3462" t="s">
        <v>13718</v>
      </c>
      <c r="L3462" t="s">
        <v>13719</v>
      </c>
      <c r="N3462" t="s">
        <v>120</v>
      </c>
      <c r="O3462" t="s">
        <v>121</v>
      </c>
      <c r="P3462" s="6">
        <v>96950</v>
      </c>
      <c r="Q3462" t="s">
        <v>122</v>
      </c>
      <c r="R3462" t="s">
        <v>140</v>
      </c>
      <c r="S3462" s="8">
        <v>16702879181</v>
      </c>
      <c r="U3462" t="s">
        <v>10967</v>
      </c>
      <c r="V3462">
        <v>323111</v>
      </c>
      <c r="W3462" t="s">
        <v>124</v>
      </c>
      <c r="Y3462" t="s">
        <v>13720</v>
      </c>
      <c r="Z3462" t="s">
        <v>13721</v>
      </c>
      <c r="AB3462" t="s">
        <v>13722</v>
      </c>
      <c r="AC3462" t="s">
        <v>13719</v>
      </c>
      <c r="AE3462" t="s">
        <v>120</v>
      </c>
      <c r="AF3462" t="s">
        <v>121</v>
      </c>
      <c r="AG3462" s="6">
        <v>96950</v>
      </c>
      <c r="AH3462" t="s">
        <v>122</v>
      </c>
      <c r="AI3462" t="s">
        <v>11262</v>
      </c>
      <c r="AJ3462" s="8">
        <v>16702879181</v>
      </c>
      <c r="AL3462" t="s">
        <v>13723</v>
      </c>
      <c r="BE3462" t="str">
        <f>"27-1024.00"</f>
        <v>27-1024.00</v>
      </c>
      <c r="BF3462" t="s">
        <v>1059</v>
      </c>
      <c r="BG3462" t="s">
        <v>13724</v>
      </c>
      <c r="BH3462" t="s">
        <v>2932</v>
      </c>
      <c r="BI3462">
        <v>2</v>
      </c>
      <c r="BK3462" s="1">
        <v>46023</v>
      </c>
      <c r="BL3462" s="1">
        <v>46387</v>
      </c>
      <c r="BO3462">
        <v>35</v>
      </c>
      <c r="BP3462">
        <v>0</v>
      </c>
      <c r="BQ3462">
        <v>7</v>
      </c>
      <c r="BR3462">
        <v>7</v>
      </c>
      <c r="BS3462">
        <v>7</v>
      </c>
      <c r="BT3462">
        <v>7</v>
      </c>
      <c r="BU3462">
        <v>7</v>
      </c>
      <c r="BV3462">
        <v>0</v>
      </c>
      <c r="BW3462" t="str">
        <f>"8:00 AM"</f>
        <v>8:00 AM</v>
      </c>
      <c r="BX3462" t="str">
        <f>"5:00 PM"</f>
        <v>5:00 PM</v>
      </c>
      <c r="BY3462" t="s">
        <v>159</v>
      </c>
      <c r="BZ3462">
        <v>0</v>
      </c>
      <c r="CA3462">
        <v>12</v>
      </c>
      <c r="CB3462" t="s">
        <v>117</v>
      </c>
      <c r="CD3462" s="2" t="s">
        <v>13725</v>
      </c>
      <c r="CE3462" t="s">
        <v>13726</v>
      </c>
      <c r="CF3462" t="s">
        <v>5685</v>
      </c>
      <c r="CG3462" t="s">
        <v>120</v>
      </c>
      <c r="CH3462" t="s">
        <v>121</v>
      </c>
      <c r="CI3462" s="6">
        <v>96950</v>
      </c>
      <c r="CJ3462" s="10">
        <v>16.48</v>
      </c>
      <c r="CK3462" s="10">
        <v>16.48</v>
      </c>
      <c r="CL3462" s="10">
        <v>24.72</v>
      </c>
      <c r="CM3462" s="10">
        <v>24.72</v>
      </c>
      <c r="CN3462" t="s">
        <v>137</v>
      </c>
      <c r="CO3462" t="s">
        <v>162</v>
      </c>
      <c r="CP3462" t="s">
        <v>138</v>
      </c>
      <c r="CR3462" t="s">
        <v>117</v>
      </c>
      <c r="CS3462" t="s">
        <v>139</v>
      </c>
      <c r="CT3462" t="s">
        <v>140</v>
      </c>
      <c r="CU3462" t="s">
        <v>139</v>
      </c>
      <c r="CV3462" t="s">
        <v>140</v>
      </c>
      <c r="CW3462" t="s">
        <v>139</v>
      </c>
      <c r="CX3462" t="s">
        <v>140</v>
      </c>
      <c r="CY3462" t="s">
        <v>1167</v>
      </c>
      <c r="CZ3462" s="8">
        <v>16702879181</v>
      </c>
      <c r="DA3462" t="s">
        <v>10972</v>
      </c>
      <c r="DB3462" t="s">
        <v>140</v>
      </c>
      <c r="DC3462" t="s">
        <v>139</v>
      </c>
      <c r="DD3462" t="s">
        <v>117</v>
      </c>
    </row>
    <row r="3463" spans="1:114" ht="15" customHeight="1" x14ac:dyDescent="0.35">
      <c r="A3463" t="s">
        <v>7933</v>
      </c>
      <c r="B3463" t="s">
        <v>144</v>
      </c>
      <c r="C3463" s="1">
        <v>45863</v>
      </c>
      <c r="D3463" s="1">
        <v>45912</v>
      </c>
      <c r="E3463" t="s">
        <v>116</v>
      </c>
      <c r="F3463" s="1">
        <v>45929</v>
      </c>
      <c r="G3463" t="s">
        <v>139</v>
      </c>
      <c r="H3463" t="s">
        <v>117</v>
      </c>
      <c r="I3463" t="s">
        <v>117</v>
      </c>
      <c r="J3463" t="s">
        <v>3544</v>
      </c>
      <c r="L3463" t="s">
        <v>3545</v>
      </c>
      <c r="M3463" t="s">
        <v>3546</v>
      </c>
      <c r="N3463" t="s">
        <v>120</v>
      </c>
      <c r="O3463" t="s">
        <v>121</v>
      </c>
      <c r="P3463" s="6">
        <v>96950</v>
      </c>
      <c r="Q3463" t="s">
        <v>122</v>
      </c>
      <c r="S3463" s="8">
        <v>16702347243</v>
      </c>
      <c r="U3463" t="s">
        <v>3547</v>
      </c>
      <c r="V3463">
        <v>424410</v>
      </c>
      <c r="W3463" t="s">
        <v>124</v>
      </c>
      <c r="Y3463" t="s">
        <v>3548</v>
      </c>
      <c r="Z3463" t="s">
        <v>3549</v>
      </c>
      <c r="AB3463" t="s">
        <v>154</v>
      </c>
      <c r="AC3463" t="s">
        <v>3545</v>
      </c>
      <c r="AD3463" t="s">
        <v>3546</v>
      </c>
      <c r="AE3463" t="s">
        <v>120</v>
      </c>
      <c r="AF3463" t="s">
        <v>121</v>
      </c>
      <c r="AG3463" s="6">
        <v>96950</v>
      </c>
      <c r="AH3463" t="s">
        <v>122</v>
      </c>
      <c r="AJ3463" s="8">
        <v>16702347243</v>
      </c>
      <c r="AL3463" t="s">
        <v>3550</v>
      </c>
      <c r="BE3463" t="str">
        <f>"53-7065.00"</f>
        <v>53-7065.00</v>
      </c>
      <c r="BF3463" t="s">
        <v>255</v>
      </c>
      <c r="BG3463" t="s">
        <v>7934</v>
      </c>
      <c r="BH3463" t="s">
        <v>7935</v>
      </c>
      <c r="BI3463">
        <v>1</v>
      </c>
      <c r="BJ3463">
        <v>1</v>
      </c>
      <c r="BK3463" s="1">
        <v>45931</v>
      </c>
      <c r="BL3463" s="1">
        <v>47026</v>
      </c>
      <c r="BM3463" s="1">
        <v>45931</v>
      </c>
      <c r="BN3463" s="1">
        <v>47026</v>
      </c>
      <c r="BO3463">
        <v>36</v>
      </c>
      <c r="BP3463">
        <v>0</v>
      </c>
      <c r="BQ3463">
        <v>6</v>
      </c>
      <c r="BR3463">
        <v>6</v>
      </c>
      <c r="BS3463">
        <v>6</v>
      </c>
      <c r="BT3463">
        <v>6</v>
      </c>
      <c r="BU3463">
        <v>6</v>
      </c>
      <c r="BV3463">
        <v>6</v>
      </c>
      <c r="BW3463" t="str">
        <f>"9:00 AM"</f>
        <v>9:00 AM</v>
      </c>
      <c r="BX3463" t="str">
        <f>"3:00 PM"</f>
        <v>3:00 PM</v>
      </c>
      <c r="BY3463" t="s">
        <v>159</v>
      </c>
      <c r="BZ3463">
        <v>0</v>
      </c>
      <c r="CA3463">
        <v>12</v>
      </c>
      <c r="CB3463" t="s">
        <v>117</v>
      </c>
      <c r="CD3463" s="2" t="s">
        <v>7936</v>
      </c>
      <c r="CE3463" t="s">
        <v>3545</v>
      </c>
      <c r="CF3463" t="s">
        <v>3546</v>
      </c>
      <c r="CG3463" t="s">
        <v>120</v>
      </c>
      <c r="CH3463" t="s">
        <v>121</v>
      </c>
      <c r="CI3463" s="6">
        <v>96950</v>
      </c>
      <c r="CJ3463" s="10">
        <v>9.64</v>
      </c>
      <c r="CK3463" s="10">
        <v>9.8000000000000007</v>
      </c>
      <c r="CL3463" s="10">
        <v>14.46</v>
      </c>
      <c r="CM3463" s="10">
        <v>14.7</v>
      </c>
      <c r="CN3463" t="s">
        <v>137</v>
      </c>
      <c r="CO3463" t="s">
        <v>140</v>
      </c>
      <c r="CP3463" t="s">
        <v>138</v>
      </c>
      <c r="CR3463" t="s">
        <v>117</v>
      </c>
      <c r="CS3463" t="s">
        <v>139</v>
      </c>
      <c r="CT3463" t="s">
        <v>140</v>
      </c>
      <c r="CU3463" t="s">
        <v>139</v>
      </c>
      <c r="CV3463" t="s">
        <v>140</v>
      </c>
      <c r="CW3463" t="s">
        <v>139</v>
      </c>
      <c r="CX3463" t="s">
        <v>140</v>
      </c>
      <c r="CY3463" t="s">
        <v>7937</v>
      </c>
      <c r="CZ3463" s="8">
        <v>16702347243</v>
      </c>
      <c r="DA3463" t="s">
        <v>3550</v>
      </c>
      <c r="DB3463" t="s">
        <v>140</v>
      </c>
      <c r="DC3463" t="s">
        <v>139</v>
      </c>
      <c r="DD3463" t="s">
        <v>117</v>
      </c>
    </row>
    <row r="3464" spans="1:114" ht="15" customHeight="1" x14ac:dyDescent="0.35">
      <c r="A3464" t="s">
        <v>16377</v>
      </c>
      <c r="B3464" t="s">
        <v>144</v>
      </c>
      <c r="C3464" s="1">
        <v>45866</v>
      </c>
      <c r="D3464" s="1">
        <v>45912</v>
      </c>
      <c r="E3464" t="s">
        <v>116</v>
      </c>
      <c r="F3464" s="1">
        <v>45929</v>
      </c>
      <c r="G3464" t="s">
        <v>117</v>
      </c>
      <c r="H3464" t="s">
        <v>117</v>
      </c>
      <c r="I3464" t="s">
        <v>117</v>
      </c>
      <c r="J3464" t="s">
        <v>3557</v>
      </c>
      <c r="K3464" t="s">
        <v>3558</v>
      </c>
      <c r="L3464" t="s">
        <v>11679</v>
      </c>
      <c r="M3464" t="s">
        <v>3560</v>
      </c>
      <c r="N3464" t="s">
        <v>136</v>
      </c>
      <c r="O3464" t="s">
        <v>121</v>
      </c>
      <c r="P3464" s="6">
        <v>96950</v>
      </c>
      <c r="Q3464" t="s">
        <v>122</v>
      </c>
      <c r="R3464" t="s">
        <v>1677</v>
      </c>
      <c r="S3464" s="8">
        <v>16702877041</v>
      </c>
      <c r="U3464" t="s">
        <v>3561</v>
      </c>
      <c r="V3464">
        <v>72241</v>
      </c>
      <c r="W3464" t="s">
        <v>124</v>
      </c>
      <c r="Y3464" t="s">
        <v>3562</v>
      </c>
      <c r="Z3464" t="s">
        <v>3563</v>
      </c>
      <c r="AA3464" t="s">
        <v>3564</v>
      </c>
      <c r="AB3464" t="s">
        <v>205</v>
      </c>
      <c r="AC3464" t="s">
        <v>3559</v>
      </c>
      <c r="AD3464" t="s">
        <v>3560</v>
      </c>
      <c r="AE3464" t="s">
        <v>136</v>
      </c>
      <c r="AF3464" t="s">
        <v>121</v>
      </c>
      <c r="AG3464" s="6">
        <v>96950</v>
      </c>
      <c r="AH3464" t="s">
        <v>122</v>
      </c>
      <c r="AJ3464" s="8">
        <v>16702877041</v>
      </c>
      <c r="AL3464" t="s">
        <v>3565</v>
      </c>
      <c r="BE3464" t="str">
        <f>"35-2014.00"</f>
        <v>35-2014.00</v>
      </c>
      <c r="BF3464" t="s">
        <v>191</v>
      </c>
      <c r="BG3464" t="s">
        <v>11680</v>
      </c>
      <c r="BH3464" t="s">
        <v>313</v>
      </c>
      <c r="BI3464">
        <v>5</v>
      </c>
      <c r="BJ3464">
        <v>5</v>
      </c>
      <c r="BK3464" s="1">
        <v>45931</v>
      </c>
      <c r="BL3464" s="1">
        <v>46295</v>
      </c>
      <c r="BM3464" s="1">
        <v>45931</v>
      </c>
      <c r="BN3464" s="1">
        <v>46295</v>
      </c>
      <c r="BO3464">
        <v>35</v>
      </c>
      <c r="BP3464">
        <v>5</v>
      </c>
      <c r="BQ3464">
        <v>5</v>
      </c>
      <c r="BR3464">
        <v>5</v>
      </c>
      <c r="BS3464">
        <v>5</v>
      </c>
      <c r="BT3464">
        <v>5</v>
      </c>
      <c r="BU3464">
        <v>5</v>
      </c>
      <c r="BV3464">
        <v>5</v>
      </c>
      <c r="BW3464" t="str">
        <f>"5:45 PM"</f>
        <v>5:45 PM</v>
      </c>
      <c r="BX3464" t="str">
        <f>"10:45 PM"</f>
        <v>10:45 PM</v>
      </c>
      <c r="BY3464" t="s">
        <v>133</v>
      </c>
      <c r="BZ3464">
        <v>0</v>
      </c>
      <c r="CA3464">
        <v>12</v>
      </c>
      <c r="CB3464" t="s">
        <v>139</v>
      </c>
      <c r="CC3464">
        <v>2</v>
      </c>
      <c r="CD3464" s="2" t="s">
        <v>11787</v>
      </c>
      <c r="CE3464" t="s">
        <v>11679</v>
      </c>
      <c r="CF3464" t="s">
        <v>3560</v>
      </c>
      <c r="CG3464" t="s">
        <v>136</v>
      </c>
      <c r="CH3464" t="s">
        <v>121</v>
      </c>
      <c r="CI3464" s="6">
        <v>96950</v>
      </c>
      <c r="CJ3464" s="10">
        <v>8.83</v>
      </c>
      <c r="CK3464" s="10">
        <v>8.83</v>
      </c>
      <c r="CL3464" s="10">
        <v>13.25</v>
      </c>
      <c r="CM3464" s="10">
        <v>13.25</v>
      </c>
      <c r="CN3464" t="s">
        <v>137</v>
      </c>
      <c r="CP3464" t="s">
        <v>138</v>
      </c>
      <c r="CR3464" t="s">
        <v>117</v>
      </c>
      <c r="CS3464" t="s">
        <v>139</v>
      </c>
      <c r="CT3464" t="s">
        <v>140</v>
      </c>
      <c r="CU3464" t="s">
        <v>139</v>
      </c>
      <c r="CV3464" t="s">
        <v>140</v>
      </c>
      <c r="CW3464" t="s">
        <v>139</v>
      </c>
      <c r="CX3464" t="s">
        <v>140</v>
      </c>
      <c r="CY3464" t="s">
        <v>3568</v>
      </c>
      <c r="CZ3464" s="8">
        <v>16702877041</v>
      </c>
      <c r="DA3464" t="s">
        <v>3565</v>
      </c>
      <c r="DB3464" t="s">
        <v>140</v>
      </c>
      <c r="DC3464" t="s">
        <v>139</v>
      </c>
      <c r="DD3464" t="s">
        <v>117</v>
      </c>
    </row>
    <row r="3465" spans="1:114" ht="15" customHeight="1" x14ac:dyDescent="0.35">
      <c r="A3465" t="s">
        <v>16355</v>
      </c>
      <c r="B3465" t="s">
        <v>144</v>
      </c>
      <c r="C3465" s="1">
        <v>45870</v>
      </c>
      <c r="D3465" s="1">
        <v>45912</v>
      </c>
      <c r="E3465" t="s">
        <v>116</v>
      </c>
      <c r="F3465" s="1">
        <v>46000</v>
      </c>
      <c r="G3465" t="s">
        <v>117</v>
      </c>
      <c r="H3465" t="s">
        <v>117</v>
      </c>
      <c r="I3465" t="s">
        <v>117</v>
      </c>
      <c r="J3465" t="s">
        <v>625</v>
      </c>
      <c r="L3465" t="s">
        <v>633</v>
      </c>
      <c r="M3465" t="s">
        <v>634</v>
      </c>
      <c r="N3465" t="s">
        <v>136</v>
      </c>
      <c r="O3465" t="s">
        <v>121</v>
      </c>
      <c r="P3465" s="6">
        <v>96950</v>
      </c>
      <c r="Q3465" t="s">
        <v>122</v>
      </c>
      <c r="S3465" s="8">
        <v>16702348950</v>
      </c>
      <c r="U3465" t="s">
        <v>628</v>
      </c>
      <c r="V3465">
        <v>62211</v>
      </c>
      <c r="W3465" t="s">
        <v>124</v>
      </c>
      <c r="Y3465" t="s">
        <v>629</v>
      </c>
      <c r="Z3465" t="s">
        <v>630</v>
      </c>
      <c r="AA3465" t="s">
        <v>631</v>
      </c>
      <c r="AB3465" t="s">
        <v>632</v>
      </c>
      <c r="AC3465" t="s">
        <v>633</v>
      </c>
      <c r="AD3465" t="s">
        <v>627</v>
      </c>
      <c r="AE3465" t="s">
        <v>136</v>
      </c>
      <c r="AF3465" t="s">
        <v>121</v>
      </c>
      <c r="AG3465" s="6">
        <v>96950</v>
      </c>
      <c r="AH3465" t="s">
        <v>122</v>
      </c>
      <c r="AJ3465" s="8">
        <v>16702368202</v>
      </c>
      <c r="AL3465" t="s">
        <v>635</v>
      </c>
      <c r="BE3465" t="str">
        <f>"29-1141.00"</f>
        <v>29-1141.00</v>
      </c>
      <c r="BF3465" t="s">
        <v>1534</v>
      </c>
      <c r="BG3465" t="s">
        <v>13423</v>
      </c>
      <c r="BH3465" t="s">
        <v>11136</v>
      </c>
      <c r="BI3465">
        <v>11</v>
      </c>
      <c r="BJ3465">
        <v>11</v>
      </c>
      <c r="BK3465" s="1">
        <v>46002</v>
      </c>
      <c r="BL3465" s="1">
        <v>46366</v>
      </c>
      <c r="BM3465" s="1">
        <v>46002</v>
      </c>
      <c r="BN3465" s="1">
        <v>46366</v>
      </c>
      <c r="BO3465">
        <v>40</v>
      </c>
      <c r="BP3465">
        <v>12</v>
      </c>
      <c r="BQ3465">
        <v>12</v>
      </c>
      <c r="BR3465">
        <v>12</v>
      </c>
      <c r="BS3465">
        <v>4</v>
      </c>
      <c r="BT3465">
        <v>0</v>
      </c>
      <c r="BU3465">
        <v>0</v>
      </c>
      <c r="BV3465">
        <v>0</v>
      </c>
      <c r="BW3465" t="str">
        <f>"7:00 PM"</f>
        <v>7:00 PM</v>
      </c>
      <c r="BX3465" t="str">
        <f>"7:00 PM"</f>
        <v>7:00 PM</v>
      </c>
      <c r="BY3465" t="s">
        <v>459</v>
      </c>
      <c r="BZ3465">
        <v>0</v>
      </c>
      <c r="CA3465">
        <v>0</v>
      </c>
      <c r="CB3465" t="s">
        <v>117</v>
      </c>
      <c r="CD3465" s="2" t="s">
        <v>13424</v>
      </c>
      <c r="CE3465" t="s">
        <v>633</v>
      </c>
      <c r="CF3465" t="s">
        <v>634</v>
      </c>
      <c r="CG3465" t="s">
        <v>136</v>
      </c>
      <c r="CH3465" t="s">
        <v>121</v>
      </c>
      <c r="CI3465" s="6">
        <v>96950</v>
      </c>
      <c r="CJ3465" s="10">
        <v>22.77</v>
      </c>
      <c r="CK3465" s="10">
        <v>25.77</v>
      </c>
      <c r="CN3465" t="s">
        <v>137</v>
      </c>
      <c r="CO3465" t="s">
        <v>640</v>
      </c>
      <c r="CP3465" t="s">
        <v>138</v>
      </c>
      <c r="CR3465" t="s">
        <v>117</v>
      </c>
      <c r="CS3465" t="s">
        <v>139</v>
      </c>
      <c r="CT3465" t="s">
        <v>140</v>
      </c>
      <c r="CU3465" t="s">
        <v>140</v>
      </c>
      <c r="CV3465" t="s">
        <v>140</v>
      </c>
      <c r="CW3465" t="s">
        <v>139</v>
      </c>
      <c r="CX3465" t="s">
        <v>140</v>
      </c>
      <c r="CY3465" t="s">
        <v>641</v>
      </c>
      <c r="CZ3465" s="8">
        <v>16702368202</v>
      </c>
      <c r="DA3465" t="s">
        <v>642</v>
      </c>
      <c r="DB3465" t="s">
        <v>643</v>
      </c>
      <c r="DC3465" t="s">
        <v>139</v>
      </c>
      <c r="DD3465" t="s">
        <v>117</v>
      </c>
      <c r="DE3465" t="s">
        <v>644</v>
      </c>
      <c r="DF3465" t="s">
        <v>645</v>
      </c>
      <c r="DG3465" t="s">
        <v>127</v>
      </c>
      <c r="DH3465" t="s">
        <v>628</v>
      </c>
      <c r="DI3465" t="s">
        <v>625</v>
      </c>
      <c r="DJ3465" t="s">
        <v>646</v>
      </c>
    </row>
    <row r="3466" spans="1:114" ht="15" customHeight="1" x14ac:dyDescent="0.35">
      <c r="A3466" t="s">
        <v>11993</v>
      </c>
      <c r="B3466" t="s">
        <v>115</v>
      </c>
      <c r="C3466" s="1">
        <v>45877</v>
      </c>
      <c r="D3466" s="1">
        <v>45912</v>
      </c>
      <c r="E3466" t="s">
        <v>116</v>
      </c>
      <c r="F3466" s="1">
        <v>45960</v>
      </c>
      <c r="G3466" t="s">
        <v>117</v>
      </c>
      <c r="H3466" t="s">
        <v>117</v>
      </c>
      <c r="I3466" t="s">
        <v>117</v>
      </c>
      <c r="J3466" t="s">
        <v>11054</v>
      </c>
      <c r="K3466" t="s">
        <v>11994</v>
      </c>
      <c r="L3466" t="s">
        <v>11995</v>
      </c>
      <c r="N3466" t="s">
        <v>120</v>
      </c>
      <c r="O3466" t="s">
        <v>121</v>
      </c>
      <c r="P3466" s="6">
        <v>96950</v>
      </c>
      <c r="Q3466" t="s">
        <v>122</v>
      </c>
      <c r="R3466" t="s">
        <v>1677</v>
      </c>
      <c r="S3466" s="8">
        <v>16702356351</v>
      </c>
      <c r="U3466" t="s">
        <v>11057</v>
      </c>
      <c r="V3466">
        <v>7225</v>
      </c>
      <c r="W3466" t="s">
        <v>124</v>
      </c>
      <c r="Y3466" t="s">
        <v>11058</v>
      </c>
      <c r="Z3466" t="s">
        <v>11059</v>
      </c>
      <c r="AA3466" t="s">
        <v>11996</v>
      </c>
      <c r="AB3466" t="s">
        <v>11060</v>
      </c>
      <c r="AC3466" t="s">
        <v>11997</v>
      </c>
      <c r="AE3466" t="s">
        <v>120</v>
      </c>
      <c r="AF3466" t="s">
        <v>121</v>
      </c>
      <c r="AG3466" s="6">
        <v>96950</v>
      </c>
      <c r="AH3466" t="s">
        <v>122</v>
      </c>
      <c r="AI3466" t="s">
        <v>1603</v>
      </c>
      <c r="AJ3466" s="8">
        <v>16702356351</v>
      </c>
      <c r="AL3466" t="s">
        <v>11061</v>
      </c>
      <c r="BE3466" t="str">
        <f>"15-1232.00"</f>
        <v>15-1232.00</v>
      </c>
      <c r="BF3466" t="s">
        <v>3284</v>
      </c>
      <c r="BG3466" t="s">
        <v>11998</v>
      </c>
      <c r="BH3466" t="s">
        <v>3286</v>
      </c>
      <c r="BI3466">
        <v>1</v>
      </c>
      <c r="BK3466" s="1">
        <v>45962</v>
      </c>
      <c r="BL3466" s="1">
        <v>46326</v>
      </c>
      <c r="BO3466">
        <v>40</v>
      </c>
      <c r="BP3466">
        <v>0</v>
      </c>
      <c r="BQ3466">
        <v>8</v>
      </c>
      <c r="BR3466">
        <v>8</v>
      </c>
      <c r="BS3466">
        <v>8</v>
      </c>
      <c r="BT3466">
        <v>8</v>
      </c>
      <c r="BU3466">
        <v>8</v>
      </c>
      <c r="BV3466">
        <v>0</v>
      </c>
      <c r="BW3466" t="str">
        <f>"8:00 AM"</f>
        <v>8:00 AM</v>
      </c>
      <c r="BX3466" t="str">
        <f>"5:00 PM"</f>
        <v>5:00 PM</v>
      </c>
      <c r="BY3466" t="s">
        <v>159</v>
      </c>
      <c r="BZ3466">
        <v>0</v>
      </c>
      <c r="CA3466">
        <v>24</v>
      </c>
      <c r="CB3466" t="s">
        <v>117</v>
      </c>
      <c r="CD3466" s="2" t="s">
        <v>11999</v>
      </c>
      <c r="CE3466" t="s">
        <v>12000</v>
      </c>
      <c r="CF3466" t="s">
        <v>531</v>
      </c>
      <c r="CG3466" t="s">
        <v>120</v>
      </c>
      <c r="CH3466" t="s">
        <v>121</v>
      </c>
      <c r="CI3466" s="6">
        <v>96950</v>
      </c>
      <c r="CJ3466" s="10">
        <v>14.85</v>
      </c>
      <c r="CK3466" s="10">
        <v>14.85</v>
      </c>
      <c r="CL3466" s="10">
        <v>22.27</v>
      </c>
      <c r="CM3466" s="10">
        <v>22.27</v>
      </c>
      <c r="CN3466" t="s">
        <v>137</v>
      </c>
      <c r="CO3466" t="s">
        <v>194</v>
      </c>
      <c r="CP3466" t="s">
        <v>138</v>
      </c>
      <c r="CR3466" t="s">
        <v>117</v>
      </c>
      <c r="CS3466" t="s">
        <v>139</v>
      </c>
      <c r="CT3466" t="s">
        <v>140</v>
      </c>
      <c r="CU3466" t="s">
        <v>139</v>
      </c>
      <c r="CV3466" t="s">
        <v>140</v>
      </c>
      <c r="CW3466" t="s">
        <v>139</v>
      </c>
      <c r="CX3466" t="s">
        <v>140</v>
      </c>
      <c r="CY3466" t="s">
        <v>11065</v>
      </c>
      <c r="CZ3466" s="8">
        <v>16702356351</v>
      </c>
      <c r="DA3466" t="s">
        <v>11061</v>
      </c>
      <c r="DB3466" t="s">
        <v>140</v>
      </c>
      <c r="DC3466" t="s">
        <v>139</v>
      </c>
      <c r="DD3466" t="s">
        <v>117</v>
      </c>
    </row>
    <row r="3467" spans="1:114" ht="15" customHeight="1" x14ac:dyDescent="0.35">
      <c r="A3467" t="s">
        <v>13667</v>
      </c>
      <c r="B3467" t="s">
        <v>278</v>
      </c>
      <c r="C3467" s="1">
        <v>45894</v>
      </c>
      <c r="D3467" s="1">
        <v>45912</v>
      </c>
      <c r="E3467" t="s">
        <v>116</v>
      </c>
      <c r="F3467" s="1">
        <v>46080</v>
      </c>
      <c r="G3467" t="s">
        <v>139</v>
      </c>
      <c r="H3467" t="s">
        <v>117</v>
      </c>
      <c r="I3467" t="s">
        <v>117</v>
      </c>
      <c r="J3467" t="s">
        <v>12037</v>
      </c>
      <c r="K3467" t="s">
        <v>12038</v>
      </c>
      <c r="L3467" t="s">
        <v>9734</v>
      </c>
      <c r="M3467" t="s">
        <v>12039</v>
      </c>
      <c r="N3467" t="s">
        <v>120</v>
      </c>
      <c r="O3467" t="s">
        <v>121</v>
      </c>
      <c r="P3467" s="6">
        <v>96950</v>
      </c>
      <c r="Q3467" t="s">
        <v>122</v>
      </c>
      <c r="S3467" s="8">
        <v>16702332288</v>
      </c>
      <c r="U3467" t="s">
        <v>12040</v>
      </c>
      <c r="V3467">
        <v>722511</v>
      </c>
      <c r="W3467" t="s">
        <v>124</v>
      </c>
      <c r="Y3467" t="s">
        <v>6589</v>
      </c>
      <c r="Z3467" t="s">
        <v>6590</v>
      </c>
      <c r="AA3467" t="s">
        <v>6591</v>
      </c>
      <c r="AB3467" t="s">
        <v>189</v>
      </c>
      <c r="AC3467" t="s">
        <v>12041</v>
      </c>
      <c r="AD3467" t="s">
        <v>6587</v>
      </c>
      <c r="AE3467" t="s">
        <v>120</v>
      </c>
      <c r="AF3467" t="s">
        <v>121</v>
      </c>
      <c r="AG3467" s="6">
        <v>96950</v>
      </c>
      <c r="AH3467" t="s">
        <v>122</v>
      </c>
      <c r="AJ3467" s="8">
        <v>16702332288</v>
      </c>
      <c r="AL3467" t="s">
        <v>6593</v>
      </c>
      <c r="BE3467" t="str">
        <f>"35-2014.00"</f>
        <v>35-2014.00</v>
      </c>
      <c r="BF3467" t="s">
        <v>191</v>
      </c>
      <c r="BG3467" t="s">
        <v>12042</v>
      </c>
      <c r="BH3467" t="s">
        <v>9312</v>
      </c>
      <c r="BI3467">
        <v>2</v>
      </c>
      <c r="BK3467" s="1">
        <v>46082</v>
      </c>
      <c r="BL3467" s="1">
        <v>46811</v>
      </c>
      <c r="BO3467">
        <v>35</v>
      </c>
      <c r="BP3467">
        <v>0</v>
      </c>
      <c r="BQ3467">
        <v>5</v>
      </c>
      <c r="BR3467">
        <v>6</v>
      </c>
      <c r="BS3467">
        <v>6</v>
      </c>
      <c r="BT3467">
        <v>6</v>
      </c>
      <c r="BU3467">
        <v>6</v>
      </c>
      <c r="BV3467">
        <v>6</v>
      </c>
      <c r="BW3467" t="str">
        <f>"11:00 AM"</f>
        <v>11:00 AM</v>
      </c>
      <c r="BX3467" t="str">
        <f>"9:00 PM"</f>
        <v>9:00 PM</v>
      </c>
      <c r="BY3467" t="s">
        <v>159</v>
      </c>
      <c r="BZ3467">
        <v>0</v>
      </c>
      <c r="CA3467">
        <v>12</v>
      </c>
      <c r="CB3467" t="s">
        <v>117</v>
      </c>
      <c r="CD3467" t="s">
        <v>12043</v>
      </c>
      <c r="CE3467" t="s">
        <v>12041</v>
      </c>
      <c r="CF3467" t="s">
        <v>12039</v>
      </c>
      <c r="CG3467" t="s">
        <v>120</v>
      </c>
      <c r="CH3467" t="s">
        <v>121</v>
      </c>
      <c r="CI3467" s="6">
        <v>96950</v>
      </c>
      <c r="CJ3467" s="10">
        <v>8.93</v>
      </c>
      <c r="CK3467" s="10">
        <v>8.93</v>
      </c>
      <c r="CL3467" s="10">
        <v>13.4</v>
      </c>
      <c r="CM3467" s="10">
        <v>13.4</v>
      </c>
      <c r="CN3467" t="s">
        <v>137</v>
      </c>
      <c r="CO3467" t="s">
        <v>194</v>
      </c>
      <c r="CP3467" t="s">
        <v>138</v>
      </c>
      <c r="CR3467" t="s">
        <v>117</v>
      </c>
      <c r="CS3467" t="s">
        <v>139</v>
      </c>
      <c r="CT3467" t="s">
        <v>140</v>
      </c>
      <c r="CU3467" t="s">
        <v>139</v>
      </c>
      <c r="CV3467" t="s">
        <v>140</v>
      </c>
      <c r="CW3467" t="s">
        <v>139</v>
      </c>
      <c r="CX3467" t="s">
        <v>140</v>
      </c>
      <c r="CY3467" t="s">
        <v>4354</v>
      </c>
      <c r="CZ3467" s="8">
        <v>16702332288</v>
      </c>
      <c r="DA3467" t="s">
        <v>6593</v>
      </c>
      <c r="DB3467" t="s">
        <v>140</v>
      </c>
      <c r="DC3467" t="s">
        <v>139</v>
      </c>
      <c r="DD3467" t="s">
        <v>117</v>
      </c>
    </row>
    <row r="3468" spans="1:114" ht="15" customHeight="1" x14ac:dyDescent="0.35">
      <c r="A3468" t="s">
        <v>7941</v>
      </c>
      <c r="B3468" t="s">
        <v>278</v>
      </c>
      <c r="C3468" s="1">
        <v>45911</v>
      </c>
      <c r="D3468" s="1">
        <v>45912</v>
      </c>
      <c r="E3468" t="s">
        <v>211</v>
      </c>
      <c r="G3468" t="s">
        <v>117</v>
      </c>
      <c r="H3468" t="s">
        <v>117</v>
      </c>
      <c r="I3468" t="s">
        <v>117</v>
      </c>
      <c r="J3468" t="s">
        <v>7543</v>
      </c>
      <c r="K3468" t="s">
        <v>7942</v>
      </c>
      <c r="L3468" t="s">
        <v>4451</v>
      </c>
      <c r="M3468" t="s">
        <v>7544</v>
      </c>
      <c r="N3468" t="s">
        <v>120</v>
      </c>
      <c r="O3468" t="s">
        <v>121</v>
      </c>
      <c r="P3468" s="6">
        <v>96950</v>
      </c>
      <c r="Q3468" t="s">
        <v>122</v>
      </c>
      <c r="S3468" s="8">
        <v>16703236877</v>
      </c>
      <c r="U3468" t="s">
        <v>7545</v>
      </c>
      <c r="V3468">
        <v>56133</v>
      </c>
      <c r="W3468" t="s">
        <v>124</v>
      </c>
      <c r="Y3468" t="s">
        <v>1329</v>
      </c>
      <c r="Z3468" t="s">
        <v>1330</v>
      </c>
      <c r="AA3468" t="s">
        <v>1331</v>
      </c>
      <c r="AB3468" t="s">
        <v>128</v>
      </c>
      <c r="AC3468" t="s">
        <v>1332</v>
      </c>
      <c r="AE3468" t="s">
        <v>839</v>
      </c>
      <c r="AF3468" t="s">
        <v>578</v>
      </c>
      <c r="AG3468" s="6">
        <v>96931</v>
      </c>
      <c r="AH3468" t="s">
        <v>122</v>
      </c>
      <c r="AJ3468" s="8">
        <v>16716498746</v>
      </c>
      <c r="AK3468">
        <v>203</v>
      </c>
      <c r="AL3468" t="s">
        <v>1333</v>
      </c>
      <c r="BE3468" t="str">
        <f>"43-3031.00"</f>
        <v>43-3031.00</v>
      </c>
      <c r="BF3468" t="s">
        <v>357</v>
      </c>
      <c r="BG3468" t="s">
        <v>7943</v>
      </c>
      <c r="BH3468" t="s">
        <v>1335</v>
      </c>
      <c r="BI3468">
        <v>3</v>
      </c>
      <c r="BK3468" s="1">
        <v>46037</v>
      </c>
      <c r="BL3468" s="1">
        <v>46401</v>
      </c>
      <c r="BO3468">
        <v>40</v>
      </c>
      <c r="BP3468">
        <v>0</v>
      </c>
      <c r="BQ3468">
        <v>8</v>
      </c>
      <c r="BR3468">
        <v>8</v>
      </c>
      <c r="BS3468">
        <v>8</v>
      </c>
      <c r="BT3468">
        <v>8</v>
      </c>
      <c r="BU3468">
        <v>5</v>
      </c>
      <c r="BV3468">
        <v>3</v>
      </c>
      <c r="BW3468" t="str">
        <f>"8:30 AM"</f>
        <v>8:30 AM</v>
      </c>
      <c r="BX3468" t="str">
        <f>"5:30 PM"</f>
        <v>5:30 PM</v>
      </c>
      <c r="BY3468" t="s">
        <v>159</v>
      </c>
      <c r="BZ3468">
        <v>0</v>
      </c>
      <c r="CA3468">
        <v>12</v>
      </c>
      <c r="CB3468" t="s">
        <v>117</v>
      </c>
      <c r="CD3468" t="s">
        <v>1336</v>
      </c>
      <c r="CE3468" t="s">
        <v>4451</v>
      </c>
      <c r="CF3468" t="s">
        <v>7544</v>
      </c>
      <c r="CG3468" t="s">
        <v>120</v>
      </c>
      <c r="CH3468" t="s">
        <v>121</v>
      </c>
      <c r="CI3468" s="6">
        <v>96950</v>
      </c>
      <c r="CJ3468" s="10">
        <v>13.29</v>
      </c>
      <c r="CK3468" s="10">
        <v>13.29</v>
      </c>
      <c r="CN3468" t="s">
        <v>137</v>
      </c>
      <c r="CP3468" t="s">
        <v>138</v>
      </c>
      <c r="CR3468" t="s">
        <v>117</v>
      </c>
      <c r="CS3468" t="s">
        <v>139</v>
      </c>
      <c r="CT3468" t="s">
        <v>140</v>
      </c>
      <c r="CU3468" t="s">
        <v>140</v>
      </c>
      <c r="CV3468" t="s">
        <v>140</v>
      </c>
      <c r="CW3468" t="s">
        <v>139</v>
      </c>
      <c r="CX3468" t="s">
        <v>140</v>
      </c>
      <c r="CY3468" t="s">
        <v>140</v>
      </c>
      <c r="CZ3468" s="8">
        <v>16703236877</v>
      </c>
      <c r="DA3468" t="s">
        <v>7547</v>
      </c>
      <c r="DB3468" t="s">
        <v>140</v>
      </c>
      <c r="DC3468" t="s">
        <v>139</v>
      </c>
      <c r="DD3468" t="s">
        <v>117</v>
      </c>
    </row>
    <row r="3469" spans="1:114" ht="15" customHeight="1" x14ac:dyDescent="0.35">
      <c r="A3469" t="s">
        <v>15207</v>
      </c>
      <c r="B3469" t="s">
        <v>166</v>
      </c>
      <c r="C3469" s="1">
        <v>45838</v>
      </c>
      <c r="D3469" s="1">
        <v>45915</v>
      </c>
      <c r="E3469" t="s">
        <v>211</v>
      </c>
      <c r="G3469" t="s">
        <v>139</v>
      </c>
      <c r="H3469" t="s">
        <v>117</v>
      </c>
      <c r="I3469" t="s">
        <v>117</v>
      </c>
      <c r="J3469" t="s">
        <v>2049</v>
      </c>
      <c r="K3469" t="s">
        <v>2050</v>
      </c>
      <c r="L3469" t="s">
        <v>6018</v>
      </c>
      <c r="N3469" t="s">
        <v>120</v>
      </c>
      <c r="O3469" t="s">
        <v>121</v>
      </c>
      <c r="P3469" s="6">
        <v>96950</v>
      </c>
      <c r="Q3469" t="s">
        <v>122</v>
      </c>
      <c r="R3469" t="s">
        <v>6020</v>
      </c>
      <c r="S3469" s="8">
        <v>16702343207</v>
      </c>
      <c r="U3469" t="s">
        <v>2052</v>
      </c>
      <c r="V3469">
        <v>61111</v>
      </c>
      <c r="W3469" t="s">
        <v>124</v>
      </c>
      <c r="Y3469" t="s">
        <v>2053</v>
      </c>
      <c r="Z3469" t="s">
        <v>2054</v>
      </c>
      <c r="AA3469" t="s">
        <v>2055</v>
      </c>
      <c r="AB3469" t="s">
        <v>128</v>
      </c>
      <c r="AC3469" t="s">
        <v>6018</v>
      </c>
      <c r="AE3469" t="s">
        <v>120</v>
      </c>
      <c r="AF3469" t="s">
        <v>121</v>
      </c>
      <c r="AG3469" s="6">
        <v>96950</v>
      </c>
      <c r="AH3469" t="s">
        <v>122</v>
      </c>
      <c r="AI3469" t="s">
        <v>6020</v>
      </c>
      <c r="AJ3469" s="8">
        <v>16702343203</v>
      </c>
      <c r="AL3469" t="s">
        <v>2056</v>
      </c>
      <c r="BE3469" t="str">
        <f>"35-2012.00"</f>
        <v>35-2012.00</v>
      </c>
      <c r="BF3469" t="s">
        <v>311</v>
      </c>
      <c r="BG3469" t="s">
        <v>7719</v>
      </c>
      <c r="BH3469" t="s">
        <v>193</v>
      </c>
      <c r="BI3469">
        <v>2</v>
      </c>
      <c r="BK3469" s="1">
        <v>45901</v>
      </c>
      <c r="BL3469" s="1">
        <v>46265</v>
      </c>
      <c r="BO3469">
        <v>35</v>
      </c>
      <c r="BP3469">
        <v>0</v>
      </c>
      <c r="BQ3469">
        <v>7</v>
      </c>
      <c r="BR3469">
        <v>7</v>
      </c>
      <c r="BS3469">
        <v>7</v>
      </c>
      <c r="BT3469">
        <v>7</v>
      </c>
      <c r="BU3469">
        <v>7</v>
      </c>
      <c r="BV3469">
        <v>0</v>
      </c>
      <c r="BW3469" t="str">
        <f>"7:00 AM"</f>
        <v>7:00 AM</v>
      </c>
      <c r="BX3469" t="str">
        <f>"3:00 PM"</f>
        <v>3:00 PM</v>
      </c>
      <c r="BY3469" t="s">
        <v>133</v>
      </c>
      <c r="BZ3469">
        <v>0</v>
      </c>
      <c r="CA3469">
        <v>12</v>
      </c>
      <c r="CB3469" t="s">
        <v>117</v>
      </c>
      <c r="CD3469" s="2" t="s">
        <v>12142</v>
      </c>
      <c r="CE3469" t="s">
        <v>7721</v>
      </c>
      <c r="CF3469" t="s">
        <v>7722</v>
      </c>
      <c r="CG3469" t="s">
        <v>120</v>
      </c>
      <c r="CH3469" t="s">
        <v>121</v>
      </c>
      <c r="CI3469" s="6">
        <v>96950</v>
      </c>
      <c r="CJ3469" s="10">
        <v>8.85</v>
      </c>
      <c r="CK3469" s="10">
        <v>8.85</v>
      </c>
      <c r="CL3469" s="10">
        <v>13.27</v>
      </c>
      <c r="CM3469" s="10">
        <v>13.27</v>
      </c>
      <c r="CN3469" t="s">
        <v>137</v>
      </c>
      <c r="CP3469" t="s">
        <v>138</v>
      </c>
      <c r="CR3469" t="s">
        <v>117</v>
      </c>
      <c r="CS3469" t="s">
        <v>139</v>
      </c>
      <c r="CT3469" t="s">
        <v>140</v>
      </c>
      <c r="CU3469" t="s">
        <v>139</v>
      </c>
      <c r="CV3469" t="s">
        <v>140</v>
      </c>
      <c r="CW3469" t="s">
        <v>139</v>
      </c>
      <c r="CX3469" t="s">
        <v>140</v>
      </c>
      <c r="CY3469" t="s">
        <v>7723</v>
      </c>
      <c r="CZ3469" s="8" t="s">
        <v>15208</v>
      </c>
      <c r="DA3469" t="s">
        <v>2056</v>
      </c>
      <c r="DB3469" t="s">
        <v>140</v>
      </c>
      <c r="DC3469" t="s">
        <v>139</v>
      </c>
      <c r="DD3469" t="s">
        <v>117</v>
      </c>
    </row>
    <row r="3470" spans="1:114" ht="15" customHeight="1" x14ac:dyDescent="0.35">
      <c r="A3470" t="s">
        <v>16362</v>
      </c>
      <c r="B3470" t="s">
        <v>144</v>
      </c>
      <c r="C3470" s="1">
        <v>45838</v>
      </c>
      <c r="D3470" s="1">
        <v>45915</v>
      </c>
      <c r="E3470" t="s">
        <v>211</v>
      </c>
      <c r="G3470" t="s">
        <v>117</v>
      </c>
      <c r="H3470" t="s">
        <v>117</v>
      </c>
      <c r="I3470" t="s">
        <v>117</v>
      </c>
      <c r="J3470" t="s">
        <v>7917</v>
      </c>
      <c r="K3470" t="s">
        <v>16363</v>
      </c>
      <c r="L3470" t="s">
        <v>7919</v>
      </c>
      <c r="N3470" t="s">
        <v>120</v>
      </c>
      <c r="O3470" t="s">
        <v>121</v>
      </c>
      <c r="P3470" s="6">
        <v>96950</v>
      </c>
      <c r="Q3470" t="s">
        <v>122</v>
      </c>
      <c r="S3470" s="8">
        <v>16702333777</v>
      </c>
      <c r="U3470" t="s">
        <v>7920</v>
      </c>
      <c r="V3470">
        <v>449210</v>
      </c>
      <c r="W3470" t="s">
        <v>124</v>
      </c>
      <c r="Y3470" t="s">
        <v>7921</v>
      </c>
      <c r="Z3470" t="s">
        <v>7922</v>
      </c>
      <c r="AA3470" t="s">
        <v>7923</v>
      </c>
      <c r="AB3470" t="s">
        <v>205</v>
      </c>
      <c r="AC3470" t="s">
        <v>7919</v>
      </c>
      <c r="AE3470" t="s">
        <v>120</v>
      </c>
      <c r="AF3470" t="s">
        <v>121</v>
      </c>
      <c r="AG3470" s="6">
        <v>96950</v>
      </c>
      <c r="AH3470" t="s">
        <v>122</v>
      </c>
      <c r="AJ3470" s="8">
        <v>16072333777</v>
      </c>
      <c r="AL3470" t="s">
        <v>7924</v>
      </c>
      <c r="BE3470" t="str">
        <f>"43-3011.00"</f>
        <v>43-3011.00</v>
      </c>
      <c r="BF3470" t="s">
        <v>16364</v>
      </c>
      <c r="BG3470" t="s">
        <v>16365</v>
      </c>
      <c r="BH3470" t="s">
        <v>16366</v>
      </c>
      <c r="BI3470">
        <v>2</v>
      </c>
      <c r="BJ3470">
        <v>2</v>
      </c>
      <c r="BK3470" s="1">
        <v>45931</v>
      </c>
      <c r="BL3470" s="1">
        <v>46295</v>
      </c>
      <c r="BM3470" s="1">
        <v>45931</v>
      </c>
      <c r="BN3470" s="1">
        <v>46295</v>
      </c>
      <c r="BO3470">
        <v>35</v>
      </c>
      <c r="BP3470">
        <v>0</v>
      </c>
      <c r="BQ3470">
        <v>6</v>
      </c>
      <c r="BR3470">
        <v>6</v>
      </c>
      <c r="BS3470">
        <v>6</v>
      </c>
      <c r="BT3470">
        <v>6</v>
      </c>
      <c r="BU3470">
        <v>6</v>
      </c>
      <c r="BV3470">
        <v>5</v>
      </c>
      <c r="BW3470" t="str">
        <f>"11:00 AM"</f>
        <v>11:00 AM</v>
      </c>
      <c r="BX3470" t="str">
        <f>"6:00 PM"</f>
        <v>6:00 PM</v>
      </c>
      <c r="BY3470" t="s">
        <v>159</v>
      </c>
      <c r="BZ3470">
        <v>0</v>
      </c>
      <c r="CA3470">
        <v>12</v>
      </c>
      <c r="CB3470" t="s">
        <v>117</v>
      </c>
      <c r="CD3470" t="s">
        <v>16367</v>
      </c>
      <c r="CE3470" t="s">
        <v>7919</v>
      </c>
      <c r="CG3470" t="s">
        <v>120</v>
      </c>
      <c r="CH3470" t="s">
        <v>121</v>
      </c>
      <c r="CI3470" s="6">
        <v>96950</v>
      </c>
      <c r="CJ3470" s="10">
        <v>12.72</v>
      </c>
      <c r="CK3470" s="10">
        <v>12.72</v>
      </c>
      <c r="CN3470" t="s">
        <v>137</v>
      </c>
      <c r="CP3470" t="s">
        <v>138</v>
      </c>
      <c r="CR3470" t="s">
        <v>117</v>
      </c>
      <c r="CS3470" t="s">
        <v>139</v>
      </c>
      <c r="CT3470" t="s">
        <v>140</v>
      </c>
      <c r="CU3470" t="s">
        <v>140</v>
      </c>
      <c r="CV3470" t="s">
        <v>140</v>
      </c>
      <c r="CW3470" t="s">
        <v>139</v>
      </c>
      <c r="CX3470" t="s">
        <v>140</v>
      </c>
      <c r="CY3470" t="s">
        <v>16368</v>
      </c>
      <c r="CZ3470" s="8">
        <v>16702333777</v>
      </c>
      <c r="DA3470" t="s">
        <v>7924</v>
      </c>
      <c r="DB3470" t="s">
        <v>140</v>
      </c>
      <c r="DC3470" t="s">
        <v>139</v>
      </c>
      <c r="DD3470" t="s">
        <v>117</v>
      </c>
    </row>
    <row r="3471" spans="1:114" ht="15" customHeight="1" x14ac:dyDescent="0.35">
      <c r="A3471" t="s">
        <v>10079</v>
      </c>
      <c r="B3471" t="s">
        <v>294</v>
      </c>
      <c r="C3471" s="1">
        <v>45857</v>
      </c>
      <c r="D3471" s="1">
        <v>45915</v>
      </c>
      <c r="E3471" t="s">
        <v>116</v>
      </c>
      <c r="F3471" s="1">
        <v>45929</v>
      </c>
      <c r="G3471" t="s">
        <v>117</v>
      </c>
      <c r="H3471" t="s">
        <v>117</v>
      </c>
      <c r="I3471" t="s">
        <v>117</v>
      </c>
      <c r="J3471" t="s">
        <v>969</v>
      </c>
      <c r="L3471" t="s">
        <v>10080</v>
      </c>
      <c r="N3471" t="s">
        <v>120</v>
      </c>
      <c r="O3471" t="s">
        <v>121</v>
      </c>
      <c r="P3471" s="6">
        <v>96950</v>
      </c>
      <c r="Q3471" t="s">
        <v>122</v>
      </c>
      <c r="S3471" s="8">
        <v>16702355009</v>
      </c>
      <c r="U3471" t="s">
        <v>971</v>
      </c>
      <c r="V3471">
        <v>561311</v>
      </c>
      <c r="W3471" t="s">
        <v>150</v>
      </c>
      <c r="X3471" t="s">
        <v>139</v>
      </c>
      <c r="Y3471" t="s">
        <v>972</v>
      </c>
      <c r="Z3471" t="s">
        <v>973</v>
      </c>
      <c r="AA3471" t="s">
        <v>974</v>
      </c>
      <c r="AB3471" t="s">
        <v>975</v>
      </c>
      <c r="AC3471" t="s">
        <v>10080</v>
      </c>
      <c r="AE3471" t="s">
        <v>120</v>
      </c>
      <c r="AF3471" t="s">
        <v>121</v>
      </c>
      <c r="AG3471" s="6">
        <v>96950</v>
      </c>
      <c r="AH3471" t="s">
        <v>122</v>
      </c>
      <c r="AJ3471" s="8">
        <v>16702355009</v>
      </c>
      <c r="AL3471" t="s">
        <v>977</v>
      </c>
      <c r="BE3471" t="str">
        <f>"37-2012.00"</f>
        <v>37-2012.00</v>
      </c>
      <c r="BF3471" t="s">
        <v>130</v>
      </c>
      <c r="BG3471" t="s">
        <v>978</v>
      </c>
      <c r="BH3471" t="s">
        <v>979</v>
      </c>
      <c r="BI3471">
        <v>10</v>
      </c>
      <c r="BJ3471">
        <v>9</v>
      </c>
      <c r="BK3471" s="1">
        <v>45931</v>
      </c>
      <c r="BL3471" s="1">
        <v>46295</v>
      </c>
      <c r="BM3471" s="1">
        <v>45931</v>
      </c>
      <c r="BN3471" s="1">
        <v>46295</v>
      </c>
      <c r="BO3471">
        <v>35</v>
      </c>
      <c r="BP3471">
        <v>0</v>
      </c>
      <c r="BQ3471">
        <v>7</v>
      </c>
      <c r="BR3471">
        <v>7</v>
      </c>
      <c r="BS3471">
        <v>7</v>
      </c>
      <c r="BT3471">
        <v>7</v>
      </c>
      <c r="BU3471">
        <v>7</v>
      </c>
      <c r="BV3471">
        <v>0</v>
      </c>
      <c r="BW3471" t="str">
        <f>"9:00 AM"</f>
        <v>9:00 AM</v>
      </c>
      <c r="BX3471" t="str">
        <f>"4:00 PM"</f>
        <v>4:00 PM</v>
      </c>
      <c r="BY3471" t="s">
        <v>133</v>
      </c>
      <c r="BZ3471">
        <v>0</v>
      </c>
      <c r="CA3471">
        <v>3</v>
      </c>
      <c r="CB3471" t="s">
        <v>117</v>
      </c>
      <c r="CD3471" s="2" t="s">
        <v>10081</v>
      </c>
      <c r="CE3471" t="s">
        <v>10082</v>
      </c>
      <c r="CF3471" t="s">
        <v>2856</v>
      </c>
      <c r="CG3471" t="s">
        <v>120</v>
      </c>
      <c r="CH3471" t="s">
        <v>121</v>
      </c>
      <c r="CI3471" s="6">
        <v>96950</v>
      </c>
      <c r="CJ3471" s="10">
        <v>7.77</v>
      </c>
      <c r="CK3471" s="10">
        <v>7.77</v>
      </c>
      <c r="CL3471" s="10">
        <v>11.65</v>
      </c>
      <c r="CM3471" s="10">
        <v>11.65</v>
      </c>
      <c r="CN3471" t="s">
        <v>137</v>
      </c>
      <c r="CO3471" t="s">
        <v>10083</v>
      </c>
      <c r="CP3471" t="s">
        <v>138</v>
      </c>
      <c r="CR3471" t="s">
        <v>117</v>
      </c>
      <c r="CS3471" t="s">
        <v>139</v>
      </c>
      <c r="CT3471" t="s">
        <v>139</v>
      </c>
      <c r="CU3471" t="s">
        <v>139</v>
      </c>
      <c r="CV3471" t="s">
        <v>140</v>
      </c>
      <c r="CW3471" t="s">
        <v>139</v>
      </c>
      <c r="CX3471" t="s">
        <v>140</v>
      </c>
      <c r="CY3471" t="s">
        <v>5159</v>
      </c>
      <c r="CZ3471" s="8">
        <v>16702355009</v>
      </c>
      <c r="DA3471" t="s">
        <v>977</v>
      </c>
      <c r="DB3471" t="s">
        <v>411</v>
      </c>
      <c r="DC3471" t="s">
        <v>139</v>
      </c>
      <c r="DD3471" t="s">
        <v>139</v>
      </c>
    </row>
    <row r="3472" spans="1:114" ht="15" customHeight="1" x14ac:dyDescent="0.35">
      <c r="A3472" t="s">
        <v>16382</v>
      </c>
      <c r="B3472" t="s">
        <v>144</v>
      </c>
      <c r="C3472" s="1">
        <v>45871</v>
      </c>
      <c r="D3472" s="1">
        <v>45915</v>
      </c>
      <c r="E3472" t="s">
        <v>116</v>
      </c>
      <c r="F3472" s="1">
        <v>45929</v>
      </c>
      <c r="G3472" t="s">
        <v>139</v>
      </c>
      <c r="H3472" t="s">
        <v>117</v>
      </c>
      <c r="I3472" t="s">
        <v>117</v>
      </c>
      <c r="J3472" t="s">
        <v>12045</v>
      </c>
      <c r="L3472" t="s">
        <v>12046</v>
      </c>
      <c r="N3472" t="s">
        <v>136</v>
      </c>
      <c r="O3472" t="s">
        <v>121</v>
      </c>
      <c r="P3472" s="6">
        <v>96950</v>
      </c>
      <c r="Q3472" t="s">
        <v>122</v>
      </c>
      <c r="S3472" s="8">
        <v>16702884970</v>
      </c>
      <c r="U3472" t="s">
        <v>11894</v>
      </c>
      <c r="V3472">
        <v>624410</v>
      </c>
      <c r="W3472" t="s">
        <v>124</v>
      </c>
      <c r="Y3472" t="s">
        <v>6783</v>
      </c>
      <c r="Z3472" t="s">
        <v>11895</v>
      </c>
      <c r="AB3472" t="s">
        <v>5187</v>
      </c>
      <c r="AC3472" t="s">
        <v>12046</v>
      </c>
      <c r="AE3472" t="s">
        <v>136</v>
      </c>
      <c r="AF3472" t="s">
        <v>121</v>
      </c>
      <c r="AG3472" s="6">
        <v>96950</v>
      </c>
      <c r="AH3472" t="s">
        <v>122</v>
      </c>
      <c r="AJ3472" s="8">
        <v>16702884970</v>
      </c>
      <c r="AL3472" t="s">
        <v>11896</v>
      </c>
      <c r="BE3472" t="str">
        <f>"39-9011.00"</f>
        <v>39-9011.00</v>
      </c>
      <c r="BF3472" t="s">
        <v>614</v>
      </c>
      <c r="BG3472" t="s">
        <v>12047</v>
      </c>
      <c r="BH3472" t="s">
        <v>7538</v>
      </c>
      <c r="BI3472">
        <v>8</v>
      </c>
      <c r="BJ3472">
        <v>8</v>
      </c>
      <c r="BK3472" s="1">
        <v>45931</v>
      </c>
      <c r="BL3472" s="1">
        <v>47026</v>
      </c>
      <c r="BM3472" s="1">
        <v>45931</v>
      </c>
      <c r="BN3472" s="1">
        <v>47026</v>
      </c>
      <c r="BO3472">
        <v>35</v>
      </c>
      <c r="BP3472">
        <v>0</v>
      </c>
      <c r="BQ3472">
        <v>7</v>
      </c>
      <c r="BR3472">
        <v>7</v>
      </c>
      <c r="BS3472">
        <v>7</v>
      </c>
      <c r="BT3472">
        <v>7</v>
      </c>
      <c r="BU3472">
        <v>7</v>
      </c>
      <c r="BV3472">
        <v>0</v>
      </c>
      <c r="BW3472" t="str">
        <f>"8:00 AM"</f>
        <v>8:00 AM</v>
      </c>
      <c r="BX3472" t="str">
        <f>"5:00 PM"</f>
        <v>5:00 PM</v>
      </c>
      <c r="BY3472" t="s">
        <v>159</v>
      </c>
      <c r="BZ3472">
        <v>0</v>
      </c>
      <c r="CA3472">
        <v>12</v>
      </c>
      <c r="CB3472" t="s">
        <v>117</v>
      </c>
      <c r="CD3472" s="2" t="s">
        <v>16383</v>
      </c>
      <c r="CE3472" t="s">
        <v>3259</v>
      </c>
      <c r="CG3472" t="s">
        <v>136</v>
      </c>
      <c r="CH3472" t="s">
        <v>121</v>
      </c>
      <c r="CI3472" s="6">
        <v>96950</v>
      </c>
      <c r="CJ3472" s="10">
        <v>7.96</v>
      </c>
      <c r="CK3472" s="10">
        <v>7.96</v>
      </c>
      <c r="CL3472" s="10">
        <v>11.94</v>
      </c>
      <c r="CM3472" s="10">
        <v>11.94</v>
      </c>
      <c r="CN3472" t="s">
        <v>137</v>
      </c>
      <c r="CO3472" t="s">
        <v>194</v>
      </c>
      <c r="CP3472" t="s">
        <v>138</v>
      </c>
      <c r="CR3472" t="s">
        <v>117</v>
      </c>
      <c r="CS3472" t="s">
        <v>139</v>
      </c>
      <c r="CT3472" t="s">
        <v>140</v>
      </c>
      <c r="CU3472" t="s">
        <v>139</v>
      </c>
      <c r="CV3472" t="s">
        <v>140</v>
      </c>
      <c r="CW3472" t="s">
        <v>139</v>
      </c>
      <c r="CX3472" t="s">
        <v>140</v>
      </c>
      <c r="CY3472" t="s">
        <v>1498</v>
      </c>
      <c r="CZ3472" s="8">
        <v>16702884970</v>
      </c>
      <c r="DA3472" t="s">
        <v>11896</v>
      </c>
      <c r="DB3472" t="s">
        <v>140</v>
      </c>
      <c r="DC3472" t="s">
        <v>139</v>
      </c>
      <c r="DD3472" t="s">
        <v>117</v>
      </c>
      <c r="DE3472" t="s">
        <v>6783</v>
      </c>
      <c r="DF3472" t="s">
        <v>11895</v>
      </c>
      <c r="DH3472" t="s">
        <v>12049</v>
      </c>
      <c r="DI3472" t="s">
        <v>11891</v>
      </c>
      <c r="DJ3472" t="s">
        <v>11896</v>
      </c>
    </row>
    <row r="3473" spans="1:114" ht="15" customHeight="1" x14ac:dyDescent="0.35">
      <c r="A3473" t="s">
        <v>16379</v>
      </c>
      <c r="B3473" t="s">
        <v>144</v>
      </c>
      <c r="C3473" s="1">
        <v>45873</v>
      </c>
      <c r="D3473" s="1">
        <v>45915</v>
      </c>
      <c r="E3473" t="s">
        <v>116</v>
      </c>
      <c r="F3473" s="1">
        <v>46052</v>
      </c>
      <c r="G3473" t="s">
        <v>117</v>
      </c>
      <c r="H3473" t="s">
        <v>117</v>
      </c>
      <c r="I3473" t="s">
        <v>117</v>
      </c>
      <c r="J3473" t="s">
        <v>118</v>
      </c>
      <c r="K3473" t="s">
        <v>7509</v>
      </c>
      <c r="L3473" t="s">
        <v>119</v>
      </c>
      <c r="N3473" t="s">
        <v>120</v>
      </c>
      <c r="O3473" t="s">
        <v>121</v>
      </c>
      <c r="P3473" s="6">
        <v>96950</v>
      </c>
      <c r="Q3473" t="s">
        <v>122</v>
      </c>
      <c r="S3473" s="8">
        <v>16707891106</v>
      </c>
      <c r="U3473" t="s">
        <v>123</v>
      </c>
      <c r="V3473">
        <v>54121</v>
      </c>
      <c r="W3473" t="s">
        <v>124</v>
      </c>
      <c r="Y3473" t="s">
        <v>125</v>
      </c>
      <c r="Z3473" t="s">
        <v>126</v>
      </c>
      <c r="AA3473" t="s">
        <v>1723</v>
      </c>
      <c r="AB3473" t="s">
        <v>128</v>
      </c>
      <c r="AC3473" t="s">
        <v>119</v>
      </c>
      <c r="AE3473" t="s">
        <v>120</v>
      </c>
      <c r="AF3473" t="s">
        <v>121</v>
      </c>
      <c r="AG3473" s="6">
        <v>96950</v>
      </c>
      <c r="AH3473" t="s">
        <v>122</v>
      </c>
      <c r="AJ3473" s="8">
        <v>16707891106</v>
      </c>
      <c r="AL3473" t="s">
        <v>129</v>
      </c>
      <c r="BE3473" t="str">
        <f>"43-3031.00"</f>
        <v>43-3031.00</v>
      </c>
      <c r="BF3473" t="s">
        <v>357</v>
      </c>
      <c r="BG3473" t="s">
        <v>16380</v>
      </c>
      <c r="BH3473" t="s">
        <v>2969</v>
      </c>
      <c r="BI3473">
        <v>5</v>
      </c>
      <c r="BJ3473">
        <v>5</v>
      </c>
      <c r="BK3473" s="1">
        <v>46054</v>
      </c>
      <c r="BL3473" s="1">
        <v>46418</v>
      </c>
      <c r="BM3473" s="1">
        <v>46054</v>
      </c>
      <c r="BN3473" s="1">
        <v>46418</v>
      </c>
      <c r="BO3473">
        <v>35</v>
      </c>
      <c r="BP3473">
        <v>0</v>
      </c>
      <c r="BQ3473">
        <v>7</v>
      </c>
      <c r="BR3473">
        <v>7</v>
      </c>
      <c r="BS3473">
        <v>7</v>
      </c>
      <c r="BT3473">
        <v>7</v>
      </c>
      <c r="BU3473">
        <v>7</v>
      </c>
      <c r="BV3473">
        <v>0</v>
      </c>
      <c r="BW3473" t="str">
        <f>"8:00 AM"</f>
        <v>8:00 AM</v>
      </c>
      <c r="BX3473" t="str">
        <f>"4:00 PM"</f>
        <v>4:00 PM</v>
      </c>
      <c r="BY3473" t="s">
        <v>159</v>
      </c>
      <c r="BZ3473">
        <v>0</v>
      </c>
      <c r="CA3473">
        <v>24</v>
      </c>
      <c r="CB3473" t="s">
        <v>117</v>
      </c>
      <c r="CD3473" s="2" t="s">
        <v>16381</v>
      </c>
      <c r="CE3473" t="s">
        <v>135</v>
      </c>
      <c r="CG3473" t="s">
        <v>136</v>
      </c>
      <c r="CH3473" t="s">
        <v>121</v>
      </c>
      <c r="CI3473" s="6">
        <v>96950</v>
      </c>
      <c r="CJ3473" s="10">
        <v>12.28</v>
      </c>
      <c r="CK3473" s="10">
        <v>12.28</v>
      </c>
      <c r="CL3473" s="10">
        <v>18.420000000000002</v>
      </c>
      <c r="CM3473" s="10">
        <v>18.420000000000002</v>
      </c>
      <c r="CN3473" t="s">
        <v>137</v>
      </c>
      <c r="CP3473" t="s">
        <v>138</v>
      </c>
      <c r="CR3473" t="s">
        <v>117</v>
      </c>
      <c r="CS3473" t="s">
        <v>139</v>
      </c>
      <c r="CT3473" t="s">
        <v>140</v>
      </c>
      <c r="CU3473" t="s">
        <v>139</v>
      </c>
      <c r="CV3473" t="s">
        <v>140</v>
      </c>
      <c r="CW3473" t="s">
        <v>139</v>
      </c>
      <c r="CX3473" t="s">
        <v>140</v>
      </c>
      <c r="CY3473" s="2" t="s">
        <v>7511</v>
      </c>
      <c r="CZ3473" s="8">
        <v>16707891106</v>
      </c>
      <c r="DA3473" t="s">
        <v>129</v>
      </c>
      <c r="DB3473" t="s">
        <v>142</v>
      </c>
      <c r="DC3473" t="s">
        <v>139</v>
      </c>
      <c r="DD3473" t="s">
        <v>117</v>
      </c>
    </row>
    <row r="3474" spans="1:114" ht="15" customHeight="1" x14ac:dyDescent="0.35">
      <c r="A3474" t="s">
        <v>10018</v>
      </c>
      <c r="B3474" t="s">
        <v>115</v>
      </c>
      <c r="C3474" s="1">
        <v>45883</v>
      </c>
      <c r="D3474" s="1">
        <v>45915</v>
      </c>
      <c r="E3474" t="s">
        <v>116</v>
      </c>
      <c r="F3474" s="1">
        <v>45929</v>
      </c>
      <c r="G3474" t="s">
        <v>139</v>
      </c>
      <c r="H3474" t="s">
        <v>117</v>
      </c>
      <c r="I3474" t="s">
        <v>117</v>
      </c>
      <c r="J3474" t="s">
        <v>2119</v>
      </c>
      <c r="K3474" t="s">
        <v>10019</v>
      </c>
      <c r="L3474" t="s">
        <v>5616</v>
      </c>
      <c r="M3474" t="s">
        <v>2122</v>
      </c>
      <c r="N3474" t="s">
        <v>248</v>
      </c>
      <c r="O3474" t="s">
        <v>121</v>
      </c>
      <c r="P3474" s="6">
        <v>96951</v>
      </c>
      <c r="Q3474" t="s">
        <v>122</v>
      </c>
      <c r="R3474" t="s">
        <v>140</v>
      </c>
      <c r="S3474" s="8">
        <v>16705320363</v>
      </c>
      <c r="U3474" t="s">
        <v>2123</v>
      </c>
      <c r="V3474">
        <v>44511</v>
      </c>
      <c r="W3474" t="s">
        <v>124</v>
      </c>
      <c r="Y3474" t="s">
        <v>2124</v>
      </c>
      <c r="Z3474" t="s">
        <v>2125</v>
      </c>
      <c r="AA3474" t="s">
        <v>2126</v>
      </c>
      <c r="AB3474" t="s">
        <v>420</v>
      </c>
      <c r="AC3474" t="s">
        <v>5616</v>
      </c>
      <c r="AD3474" t="s">
        <v>2122</v>
      </c>
      <c r="AE3474" t="s">
        <v>248</v>
      </c>
      <c r="AF3474" t="s">
        <v>121</v>
      </c>
      <c r="AG3474" s="6">
        <v>96951</v>
      </c>
      <c r="AH3474" t="s">
        <v>122</v>
      </c>
      <c r="AI3474" t="s">
        <v>382</v>
      </c>
      <c r="AJ3474" s="8">
        <v>16705320363</v>
      </c>
      <c r="AL3474" t="s">
        <v>2127</v>
      </c>
      <c r="BE3474" t="str">
        <f>"49-9021.00"</f>
        <v>49-9021.00</v>
      </c>
      <c r="BF3474" t="s">
        <v>239</v>
      </c>
      <c r="BG3474" t="s">
        <v>10020</v>
      </c>
      <c r="BH3474" t="s">
        <v>10021</v>
      </c>
      <c r="BI3474">
        <v>1</v>
      </c>
      <c r="BK3474" s="1">
        <v>45931</v>
      </c>
      <c r="BL3474" s="1">
        <v>47026</v>
      </c>
      <c r="BO3474">
        <v>35</v>
      </c>
      <c r="BP3474">
        <v>0</v>
      </c>
      <c r="BQ3474">
        <v>7</v>
      </c>
      <c r="BR3474">
        <v>7</v>
      </c>
      <c r="BS3474">
        <v>7</v>
      </c>
      <c r="BT3474">
        <v>7</v>
      </c>
      <c r="BU3474">
        <v>7</v>
      </c>
      <c r="BV3474">
        <v>0</v>
      </c>
      <c r="BW3474" t="str">
        <f>"8:00 AM"</f>
        <v>8:00 AM</v>
      </c>
      <c r="BX3474" t="str">
        <f>"4:00 PM"</f>
        <v>4:00 PM</v>
      </c>
      <c r="BY3474" t="s">
        <v>159</v>
      </c>
      <c r="BZ3474">
        <v>0</v>
      </c>
      <c r="CA3474">
        <v>24</v>
      </c>
      <c r="CB3474" t="s">
        <v>117</v>
      </c>
      <c r="CD3474" s="2" t="s">
        <v>10022</v>
      </c>
      <c r="CE3474" t="s">
        <v>5616</v>
      </c>
      <c r="CF3474" t="s">
        <v>2122</v>
      </c>
      <c r="CG3474" t="s">
        <v>248</v>
      </c>
      <c r="CH3474" t="s">
        <v>121</v>
      </c>
      <c r="CI3474" s="6">
        <v>96951</v>
      </c>
      <c r="CJ3474" s="10">
        <v>10.85</v>
      </c>
      <c r="CK3474" s="10">
        <v>10.85</v>
      </c>
      <c r="CL3474" s="10">
        <v>16.28</v>
      </c>
      <c r="CM3474" s="10">
        <v>16.28</v>
      </c>
      <c r="CN3474" t="s">
        <v>137</v>
      </c>
      <c r="CO3474" t="s">
        <v>140</v>
      </c>
      <c r="CP3474" t="s">
        <v>138</v>
      </c>
      <c r="CR3474" t="s">
        <v>117</v>
      </c>
      <c r="CS3474" t="s">
        <v>139</v>
      </c>
      <c r="CT3474" t="s">
        <v>140</v>
      </c>
      <c r="CU3474" t="s">
        <v>139</v>
      </c>
      <c r="CV3474" t="s">
        <v>140</v>
      </c>
      <c r="CW3474" t="s">
        <v>139</v>
      </c>
      <c r="CX3474" t="s">
        <v>140</v>
      </c>
      <c r="CY3474" t="s">
        <v>2131</v>
      </c>
      <c r="CZ3474" s="8">
        <v>16705320363</v>
      </c>
      <c r="DA3474" t="s">
        <v>2127</v>
      </c>
      <c r="DB3474" t="s">
        <v>2132</v>
      </c>
      <c r="DC3474" t="s">
        <v>139</v>
      </c>
      <c r="DD3474" t="s">
        <v>117</v>
      </c>
    </row>
    <row r="3475" spans="1:114" ht="15" customHeight="1" x14ac:dyDescent="0.35">
      <c r="A3475" t="s">
        <v>10075</v>
      </c>
      <c r="B3475" t="s">
        <v>278</v>
      </c>
      <c r="C3475" s="1">
        <v>45911</v>
      </c>
      <c r="D3475" s="1">
        <v>45915</v>
      </c>
      <c r="E3475" t="s">
        <v>211</v>
      </c>
      <c r="G3475" t="s">
        <v>117</v>
      </c>
      <c r="H3475" t="s">
        <v>117</v>
      </c>
      <c r="I3475" t="s">
        <v>117</v>
      </c>
      <c r="J3475" t="s">
        <v>1324</v>
      </c>
      <c r="K3475" t="s">
        <v>4798</v>
      </c>
      <c r="L3475" t="s">
        <v>4451</v>
      </c>
      <c r="M3475" t="s">
        <v>1327</v>
      </c>
      <c r="N3475" t="s">
        <v>120</v>
      </c>
      <c r="O3475" t="s">
        <v>121</v>
      </c>
      <c r="P3475" s="6">
        <v>96950</v>
      </c>
      <c r="Q3475" t="s">
        <v>122</v>
      </c>
      <c r="S3475" s="8">
        <v>16703236877</v>
      </c>
      <c r="U3475" t="s">
        <v>1328</v>
      </c>
      <c r="V3475">
        <v>621610</v>
      </c>
      <c r="W3475" t="s">
        <v>124</v>
      </c>
      <c r="Y3475" t="s">
        <v>1329</v>
      </c>
      <c r="Z3475" t="s">
        <v>1330</v>
      </c>
      <c r="AA3475" t="s">
        <v>1331</v>
      </c>
      <c r="AB3475" t="s">
        <v>128</v>
      </c>
      <c r="AC3475" t="s">
        <v>1332</v>
      </c>
      <c r="AE3475" t="s">
        <v>839</v>
      </c>
      <c r="AF3475" t="s">
        <v>578</v>
      </c>
      <c r="AG3475" s="6">
        <v>96931</v>
      </c>
      <c r="AH3475" t="s">
        <v>122</v>
      </c>
      <c r="AJ3475" s="8">
        <v>16716498746</v>
      </c>
      <c r="AK3475">
        <v>203</v>
      </c>
      <c r="AL3475" t="s">
        <v>1333</v>
      </c>
      <c r="BE3475" t="str">
        <f>"43-3031.00"</f>
        <v>43-3031.00</v>
      </c>
      <c r="BF3475" t="s">
        <v>357</v>
      </c>
      <c r="BG3475" t="s">
        <v>10076</v>
      </c>
      <c r="BH3475" t="s">
        <v>1335</v>
      </c>
      <c r="BI3475">
        <v>3</v>
      </c>
      <c r="BK3475" s="1">
        <v>46037</v>
      </c>
      <c r="BL3475" s="1">
        <v>46401</v>
      </c>
      <c r="BO3475">
        <v>40</v>
      </c>
      <c r="BP3475">
        <v>0</v>
      </c>
      <c r="BQ3475">
        <v>8</v>
      </c>
      <c r="BR3475">
        <v>8</v>
      </c>
      <c r="BS3475">
        <v>8</v>
      </c>
      <c r="BT3475">
        <v>8</v>
      </c>
      <c r="BU3475">
        <v>5</v>
      </c>
      <c r="BV3475">
        <v>3</v>
      </c>
      <c r="BW3475" t="str">
        <f>"8:30 AM"</f>
        <v>8:30 AM</v>
      </c>
      <c r="BX3475" t="str">
        <f>"5:30 PM"</f>
        <v>5:30 PM</v>
      </c>
      <c r="BY3475" t="s">
        <v>159</v>
      </c>
      <c r="BZ3475">
        <v>0</v>
      </c>
      <c r="CA3475">
        <v>12</v>
      </c>
      <c r="CB3475" t="s">
        <v>117</v>
      </c>
      <c r="CD3475" t="s">
        <v>1336</v>
      </c>
      <c r="CE3475" t="s">
        <v>4451</v>
      </c>
      <c r="CF3475" t="s">
        <v>1327</v>
      </c>
      <c r="CG3475" t="s">
        <v>120</v>
      </c>
      <c r="CH3475" t="s">
        <v>121</v>
      </c>
      <c r="CI3475" s="6">
        <v>96950</v>
      </c>
      <c r="CJ3475" s="10">
        <v>13.29</v>
      </c>
      <c r="CK3475" s="10">
        <v>13.29</v>
      </c>
      <c r="CN3475" t="s">
        <v>137</v>
      </c>
      <c r="CP3475" t="s">
        <v>138</v>
      </c>
      <c r="CR3475" t="s">
        <v>117</v>
      </c>
      <c r="CS3475" t="s">
        <v>139</v>
      </c>
      <c r="CT3475" t="s">
        <v>140</v>
      </c>
      <c r="CU3475" t="s">
        <v>140</v>
      </c>
      <c r="CV3475" t="s">
        <v>140</v>
      </c>
      <c r="CW3475" t="s">
        <v>139</v>
      </c>
      <c r="CX3475" t="s">
        <v>140</v>
      </c>
      <c r="CY3475" t="s">
        <v>140</v>
      </c>
      <c r="CZ3475" s="8">
        <v>16703236877</v>
      </c>
      <c r="DA3475" t="s">
        <v>1338</v>
      </c>
      <c r="DB3475" t="s">
        <v>140</v>
      </c>
      <c r="DC3475" t="s">
        <v>139</v>
      </c>
      <c r="DD3475" t="s">
        <v>117</v>
      </c>
    </row>
    <row r="3476" spans="1:114" ht="15" customHeight="1" x14ac:dyDescent="0.35">
      <c r="A3476" t="s">
        <v>5262</v>
      </c>
      <c r="B3476" t="s">
        <v>278</v>
      </c>
      <c r="C3476" s="1">
        <v>45912</v>
      </c>
      <c r="D3476" s="1">
        <v>45915</v>
      </c>
      <c r="E3476" t="s">
        <v>116</v>
      </c>
      <c r="F3476" s="1">
        <v>46265</v>
      </c>
      <c r="G3476" t="s">
        <v>139</v>
      </c>
      <c r="H3476" t="s">
        <v>117</v>
      </c>
      <c r="I3476" t="s">
        <v>117</v>
      </c>
      <c r="J3476" t="s">
        <v>5263</v>
      </c>
      <c r="L3476" t="s">
        <v>1909</v>
      </c>
      <c r="M3476" t="s">
        <v>1910</v>
      </c>
      <c r="N3476" t="s">
        <v>136</v>
      </c>
      <c r="O3476" t="s">
        <v>121</v>
      </c>
      <c r="P3476" s="6">
        <v>96950</v>
      </c>
      <c r="Q3476" t="s">
        <v>122</v>
      </c>
      <c r="R3476" t="s">
        <v>469</v>
      </c>
      <c r="S3476" s="8">
        <v>16702352653</v>
      </c>
      <c r="T3476">
        <v>324</v>
      </c>
      <c r="U3476" t="s">
        <v>2379</v>
      </c>
      <c r="V3476">
        <v>42449</v>
      </c>
      <c r="W3476" t="s">
        <v>124</v>
      </c>
      <c r="Y3476" t="s">
        <v>1912</v>
      </c>
      <c r="Z3476" t="s">
        <v>5264</v>
      </c>
      <c r="AB3476" t="s">
        <v>1915</v>
      </c>
      <c r="AC3476" t="s">
        <v>1909</v>
      </c>
      <c r="AD3476" t="s">
        <v>1910</v>
      </c>
      <c r="AE3476" t="s">
        <v>136</v>
      </c>
      <c r="AF3476" t="s">
        <v>121</v>
      </c>
      <c r="AG3476" s="6">
        <v>96950</v>
      </c>
      <c r="AH3476" t="s">
        <v>122</v>
      </c>
      <c r="AI3476" t="s">
        <v>469</v>
      </c>
      <c r="AJ3476" s="8">
        <v>16702352653</v>
      </c>
      <c r="AK3476">
        <v>324</v>
      </c>
      <c r="AL3476" t="s">
        <v>1916</v>
      </c>
      <c r="BE3476" t="str">
        <f>"43-4161.00"</f>
        <v>43-4161.00</v>
      </c>
      <c r="BF3476" t="s">
        <v>1282</v>
      </c>
      <c r="BG3476" t="s">
        <v>5265</v>
      </c>
      <c r="BH3476" t="s">
        <v>5266</v>
      </c>
      <c r="BI3476">
        <v>2</v>
      </c>
      <c r="BK3476" s="1">
        <v>46267</v>
      </c>
      <c r="BL3476" s="1">
        <v>47362</v>
      </c>
      <c r="BO3476">
        <v>35</v>
      </c>
      <c r="BP3476">
        <v>0</v>
      </c>
      <c r="BQ3476">
        <v>7</v>
      </c>
      <c r="BR3476">
        <v>7</v>
      </c>
      <c r="BS3476">
        <v>7</v>
      </c>
      <c r="BT3476">
        <v>7</v>
      </c>
      <c r="BU3476">
        <v>7</v>
      </c>
      <c r="BV3476">
        <v>0</v>
      </c>
      <c r="BW3476" t="str">
        <f>"8:00 AM"</f>
        <v>8:00 AM</v>
      </c>
      <c r="BX3476" t="str">
        <f>"4:00 PM"</f>
        <v>4:00 PM</v>
      </c>
      <c r="BY3476" t="s">
        <v>459</v>
      </c>
      <c r="BZ3476">
        <v>0</v>
      </c>
      <c r="CA3476">
        <v>12</v>
      </c>
      <c r="CB3476" t="s">
        <v>117</v>
      </c>
      <c r="CD3476" s="2" t="s">
        <v>5267</v>
      </c>
      <c r="CE3476" t="s">
        <v>1909</v>
      </c>
      <c r="CF3476" t="s">
        <v>1910</v>
      </c>
      <c r="CG3476" t="s">
        <v>136</v>
      </c>
      <c r="CH3476" t="s">
        <v>121</v>
      </c>
      <c r="CI3476" s="6">
        <v>96950</v>
      </c>
      <c r="CJ3476" s="10">
        <v>10.85</v>
      </c>
      <c r="CK3476" s="10">
        <v>15</v>
      </c>
      <c r="CL3476" s="10">
        <v>16.27</v>
      </c>
      <c r="CM3476" s="10">
        <v>22.5</v>
      </c>
      <c r="CN3476" t="s">
        <v>137</v>
      </c>
      <c r="CO3476" t="s">
        <v>133</v>
      </c>
      <c r="CP3476" t="s">
        <v>138</v>
      </c>
      <c r="CR3476" t="s">
        <v>117</v>
      </c>
      <c r="CS3476" t="s">
        <v>139</v>
      </c>
      <c r="CT3476" t="s">
        <v>140</v>
      </c>
      <c r="CU3476" t="s">
        <v>139</v>
      </c>
      <c r="CV3476" t="s">
        <v>140</v>
      </c>
      <c r="CW3476" t="s">
        <v>139</v>
      </c>
      <c r="CX3476" t="s">
        <v>140</v>
      </c>
      <c r="CY3476" t="s">
        <v>1921</v>
      </c>
      <c r="CZ3476" s="8">
        <v>16702352653</v>
      </c>
      <c r="DA3476" t="s">
        <v>1916</v>
      </c>
      <c r="DB3476" t="s">
        <v>1095</v>
      </c>
      <c r="DC3476" t="s">
        <v>139</v>
      </c>
      <c r="DD3476" t="s">
        <v>117</v>
      </c>
    </row>
    <row r="3477" spans="1:114" ht="15" customHeight="1" x14ac:dyDescent="0.35">
      <c r="A3477" t="s">
        <v>12054</v>
      </c>
      <c r="B3477" t="s">
        <v>144</v>
      </c>
      <c r="C3477" s="1">
        <v>45860</v>
      </c>
      <c r="D3477" s="1">
        <v>45916</v>
      </c>
      <c r="E3477" t="s">
        <v>211</v>
      </c>
      <c r="G3477" t="s">
        <v>139</v>
      </c>
      <c r="H3477" t="s">
        <v>117</v>
      </c>
      <c r="I3477" t="s">
        <v>117</v>
      </c>
      <c r="J3477" t="s">
        <v>5084</v>
      </c>
      <c r="L3477" t="s">
        <v>3416</v>
      </c>
      <c r="M3477" t="s">
        <v>355</v>
      </c>
      <c r="N3477" t="s">
        <v>136</v>
      </c>
      <c r="O3477" t="s">
        <v>121</v>
      </c>
      <c r="P3477" s="6">
        <v>96950</v>
      </c>
      <c r="Q3477" t="s">
        <v>122</v>
      </c>
      <c r="S3477" s="8">
        <v>16702346412</v>
      </c>
      <c r="U3477" t="s">
        <v>3417</v>
      </c>
      <c r="V3477">
        <v>561520</v>
      </c>
      <c r="W3477" t="s">
        <v>124</v>
      </c>
      <c r="Y3477" t="s">
        <v>352</v>
      </c>
      <c r="Z3477" t="s">
        <v>353</v>
      </c>
      <c r="AB3477" t="s">
        <v>354</v>
      </c>
      <c r="AC3477" t="s">
        <v>3416</v>
      </c>
      <c r="AD3477" t="s">
        <v>355</v>
      </c>
      <c r="AE3477" t="s">
        <v>136</v>
      </c>
      <c r="AF3477" t="s">
        <v>121</v>
      </c>
      <c r="AG3477" s="6">
        <v>96950</v>
      </c>
      <c r="AH3477" t="s">
        <v>122</v>
      </c>
      <c r="AJ3477" s="8">
        <v>16702852190</v>
      </c>
      <c r="AL3477" t="s">
        <v>356</v>
      </c>
      <c r="BE3477" t="str">
        <f>"43-3031.00"</f>
        <v>43-3031.00</v>
      </c>
      <c r="BF3477" t="s">
        <v>357</v>
      </c>
      <c r="BG3477" t="s">
        <v>5085</v>
      </c>
      <c r="BH3477" t="s">
        <v>359</v>
      </c>
      <c r="BI3477">
        <v>2</v>
      </c>
      <c r="BJ3477">
        <v>2</v>
      </c>
      <c r="BK3477" s="1">
        <v>45931</v>
      </c>
      <c r="BL3477" s="1">
        <v>47026</v>
      </c>
      <c r="BM3477" s="1">
        <v>45931</v>
      </c>
      <c r="BN3477" s="1">
        <v>47026</v>
      </c>
      <c r="BO3477">
        <v>35</v>
      </c>
      <c r="BP3477">
        <v>0</v>
      </c>
      <c r="BQ3477">
        <v>7</v>
      </c>
      <c r="BR3477">
        <v>7</v>
      </c>
      <c r="BS3477">
        <v>7</v>
      </c>
      <c r="BT3477">
        <v>7</v>
      </c>
      <c r="BU3477">
        <v>7</v>
      </c>
      <c r="BV3477">
        <v>0</v>
      </c>
      <c r="BW3477" t="str">
        <f>"8:00 AM"</f>
        <v>8:00 AM</v>
      </c>
      <c r="BX3477" t="str">
        <f>"4:00 PM"</f>
        <v>4:00 PM</v>
      </c>
      <c r="BY3477" t="s">
        <v>159</v>
      </c>
      <c r="BZ3477">
        <v>0</v>
      </c>
      <c r="CA3477">
        <v>24</v>
      </c>
      <c r="CB3477" t="s">
        <v>117</v>
      </c>
      <c r="CD3477" t="s">
        <v>12055</v>
      </c>
      <c r="CE3477" t="s">
        <v>3416</v>
      </c>
      <c r="CF3477" t="s">
        <v>355</v>
      </c>
      <c r="CG3477" t="s">
        <v>136</v>
      </c>
      <c r="CH3477" t="s">
        <v>121</v>
      </c>
      <c r="CI3477" s="6">
        <v>96950</v>
      </c>
      <c r="CJ3477" s="10">
        <v>12.33</v>
      </c>
      <c r="CK3477" s="10">
        <v>14</v>
      </c>
      <c r="CL3477" s="10">
        <v>18.5</v>
      </c>
      <c r="CM3477" s="10">
        <v>21</v>
      </c>
      <c r="CN3477" t="s">
        <v>137</v>
      </c>
      <c r="CO3477" t="s">
        <v>4295</v>
      </c>
      <c r="CP3477" t="s">
        <v>138</v>
      </c>
      <c r="CR3477" t="s">
        <v>117</v>
      </c>
      <c r="CS3477" t="s">
        <v>139</v>
      </c>
      <c r="CT3477" t="s">
        <v>140</v>
      </c>
      <c r="CU3477" t="s">
        <v>139</v>
      </c>
      <c r="CV3477" t="s">
        <v>139</v>
      </c>
      <c r="CW3477" t="s">
        <v>139</v>
      </c>
      <c r="CX3477" t="s">
        <v>140</v>
      </c>
      <c r="CY3477" t="s">
        <v>362</v>
      </c>
      <c r="CZ3477" s="8">
        <v>16702343712</v>
      </c>
      <c r="DA3477" t="s">
        <v>377</v>
      </c>
      <c r="DB3477" t="s">
        <v>292</v>
      </c>
      <c r="DC3477" t="s">
        <v>139</v>
      </c>
      <c r="DD3477" t="s">
        <v>117</v>
      </c>
      <c r="DE3477" t="s">
        <v>352</v>
      </c>
      <c r="DF3477" t="s">
        <v>353</v>
      </c>
      <c r="DH3477" t="s">
        <v>3417</v>
      </c>
      <c r="DI3477" t="s">
        <v>3415</v>
      </c>
      <c r="DJ3477" t="s">
        <v>356</v>
      </c>
    </row>
    <row r="3478" spans="1:114" ht="15" customHeight="1" x14ac:dyDescent="0.35">
      <c r="A3478" t="s">
        <v>12052</v>
      </c>
      <c r="B3478" t="s">
        <v>144</v>
      </c>
      <c r="C3478" s="1">
        <v>45862</v>
      </c>
      <c r="D3478" s="1">
        <v>45916</v>
      </c>
      <c r="E3478" t="s">
        <v>116</v>
      </c>
      <c r="F3478" s="1">
        <v>45929</v>
      </c>
      <c r="G3478" t="s">
        <v>139</v>
      </c>
      <c r="H3478" t="s">
        <v>117</v>
      </c>
      <c r="I3478" t="s">
        <v>117</v>
      </c>
      <c r="J3478" t="s">
        <v>954</v>
      </c>
      <c r="K3478" t="s">
        <v>955</v>
      </c>
      <c r="L3478" t="s">
        <v>956</v>
      </c>
      <c r="M3478" t="s">
        <v>957</v>
      </c>
      <c r="N3478" t="s">
        <v>120</v>
      </c>
      <c r="O3478" t="s">
        <v>121</v>
      </c>
      <c r="P3478" s="6">
        <v>96950</v>
      </c>
      <c r="Q3478" t="s">
        <v>122</v>
      </c>
      <c r="S3478" s="8">
        <v>16702336927</v>
      </c>
      <c r="U3478" t="s">
        <v>958</v>
      </c>
      <c r="V3478">
        <v>23622</v>
      </c>
      <c r="W3478" t="s">
        <v>124</v>
      </c>
      <c r="Y3478" t="s">
        <v>959</v>
      </c>
      <c r="Z3478" t="s">
        <v>960</v>
      </c>
      <c r="AA3478" t="s">
        <v>961</v>
      </c>
      <c r="AB3478" t="s">
        <v>128</v>
      </c>
      <c r="AC3478" t="s">
        <v>956</v>
      </c>
      <c r="AD3478" t="s">
        <v>957</v>
      </c>
      <c r="AE3478" t="s">
        <v>120</v>
      </c>
      <c r="AF3478" t="s">
        <v>121</v>
      </c>
      <c r="AG3478" s="6">
        <v>96950</v>
      </c>
      <c r="AH3478" t="s">
        <v>122</v>
      </c>
      <c r="AJ3478" s="8">
        <v>16702336927</v>
      </c>
      <c r="AL3478" t="s">
        <v>967</v>
      </c>
      <c r="BE3478" t="str">
        <f>"47-2061.00"</f>
        <v>47-2061.00</v>
      </c>
      <c r="BF3478" t="s">
        <v>1314</v>
      </c>
      <c r="BG3478" t="s">
        <v>1315</v>
      </c>
      <c r="BH3478" t="s">
        <v>1316</v>
      </c>
      <c r="BI3478">
        <v>9</v>
      </c>
      <c r="BJ3478">
        <v>9</v>
      </c>
      <c r="BK3478" s="1">
        <v>45931</v>
      </c>
      <c r="BL3478" s="1">
        <v>47026</v>
      </c>
      <c r="BM3478" s="1">
        <v>45931</v>
      </c>
      <c r="BN3478" s="1">
        <v>47026</v>
      </c>
      <c r="BO3478">
        <v>35</v>
      </c>
      <c r="BP3478">
        <v>0</v>
      </c>
      <c r="BQ3478">
        <v>7</v>
      </c>
      <c r="BR3478">
        <v>7</v>
      </c>
      <c r="BS3478">
        <v>7</v>
      </c>
      <c r="BT3478">
        <v>7</v>
      </c>
      <c r="BU3478">
        <v>7</v>
      </c>
      <c r="BV3478">
        <v>0</v>
      </c>
      <c r="BW3478" t="str">
        <f>"7:30 AM"</f>
        <v>7:30 AM</v>
      </c>
      <c r="BX3478" t="str">
        <f>"3:30 PM"</f>
        <v>3:30 PM</v>
      </c>
      <c r="BY3478" t="s">
        <v>133</v>
      </c>
      <c r="BZ3478">
        <v>0</v>
      </c>
      <c r="CA3478">
        <v>12</v>
      </c>
      <c r="CB3478" t="s">
        <v>117</v>
      </c>
      <c r="CD3478" t="s">
        <v>12053</v>
      </c>
      <c r="CE3478" t="s">
        <v>956</v>
      </c>
      <c r="CG3478" t="s">
        <v>120</v>
      </c>
      <c r="CH3478" t="s">
        <v>121</v>
      </c>
      <c r="CI3478" s="6">
        <v>96950</v>
      </c>
      <c r="CJ3478" s="10">
        <v>10.15</v>
      </c>
      <c r="CK3478" s="10">
        <v>10.15</v>
      </c>
      <c r="CL3478" s="10">
        <v>15.23</v>
      </c>
      <c r="CM3478" s="10">
        <v>15.23</v>
      </c>
      <c r="CN3478" t="s">
        <v>137</v>
      </c>
      <c r="CP3478" t="s">
        <v>138</v>
      </c>
      <c r="CR3478" t="s">
        <v>117</v>
      </c>
      <c r="CS3478" t="s">
        <v>139</v>
      </c>
      <c r="CT3478" t="s">
        <v>140</v>
      </c>
      <c r="CU3478" t="s">
        <v>139</v>
      </c>
      <c r="CV3478" t="s">
        <v>140</v>
      </c>
      <c r="CW3478" t="s">
        <v>139</v>
      </c>
      <c r="CX3478" t="s">
        <v>140</v>
      </c>
      <c r="CY3478" t="s">
        <v>966</v>
      </c>
      <c r="CZ3478" s="8">
        <v>16702336927</v>
      </c>
      <c r="DA3478" t="s">
        <v>967</v>
      </c>
      <c r="DB3478" t="s">
        <v>140</v>
      </c>
      <c r="DC3478" t="s">
        <v>139</v>
      </c>
      <c r="DD3478" t="s">
        <v>117</v>
      </c>
    </row>
    <row r="3479" spans="1:114" ht="15" customHeight="1" x14ac:dyDescent="0.35">
      <c r="A3479" t="s">
        <v>16372</v>
      </c>
      <c r="B3479" t="s">
        <v>294</v>
      </c>
      <c r="C3479" s="1">
        <v>45862</v>
      </c>
      <c r="D3479" s="1">
        <v>45916</v>
      </c>
      <c r="E3479" t="s">
        <v>116</v>
      </c>
      <c r="F3479" s="1">
        <v>45990</v>
      </c>
      <c r="G3479" t="s">
        <v>117</v>
      </c>
      <c r="H3479" t="s">
        <v>117</v>
      </c>
      <c r="I3479" t="s">
        <v>117</v>
      </c>
      <c r="J3479" t="s">
        <v>1951</v>
      </c>
      <c r="K3479" t="s">
        <v>1952</v>
      </c>
      <c r="L3479" t="s">
        <v>1953</v>
      </c>
      <c r="M3479" t="s">
        <v>17405</v>
      </c>
      <c r="N3479" t="s">
        <v>120</v>
      </c>
      <c r="O3479" t="s">
        <v>121</v>
      </c>
      <c r="P3479" s="6">
        <v>96950</v>
      </c>
      <c r="Q3479" t="s">
        <v>122</v>
      </c>
      <c r="S3479" s="8">
        <v>16702875905</v>
      </c>
      <c r="U3479" t="s">
        <v>1954</v>
      </c>
      <c r="V3479">
        <v>561720</v>
      </c>
      <c r="W3479" t="s">
        <v>124</v>
      </c>
      <c r="Y3479" t="s">
        <v>1955</v>
      </c>
      <c r="Z3479" t="s">
        <v>1956</v>
      </c>
      <c r="AA3479" t="s">
        <v>776</v>
      </c>
      <c r="AB3479" t="s">
        <v>657</v>
      </c>
      <c r="AC3479" t="s">
        <v>1957</v>
      </c>
      <c r="AD3479" t="s">
        <v>1958</v>
      </c>
      <c r="AE3479" t="s">
        <v>120</v>
      </c>
      <c r="AF3479" t="s">
        <v>121</v>
      </c>
      <c r="AG3479" s="6">
        <v>96950</v>
      </c>
      <c r="AH3479" t="s">
        <v>122</v>
      </c>
      <c r="AJ3479" s="8">
        <v>16702875905</v>
      </c>
      <c r="AL3479" t="s">
        <v>1959</v>
      </c>
      <c r="BE3479" t="str">
        <f>"37-2011.00"</f>
        <v>37-2011.00</v>
      </c>
      <c r="BF3479" t="s">
        <v>701</v>
      </c>
      <c r="BG3479" t="s">
        <v>16373</v>
      </c>
      <c r="BH3479" t="s">
        <v>16374</v>
      </c>
      <c r="BI3479">
        <v>7</v>
      </c>
      <c r="BJ3479">
        <v>4</v>
      </c>
      <c r="BK3479" s="1">
        <v>45992</v>
      </c>
      <c r="BL3479" s="1">
        <v>46356</v>
      </c>
      <c r="BM3479" s="1">
        <v>45992</v>
      </c>
      <c r="BN3479" s="1">
        <v>46356</v>
      </c>
      <c r="BO3479">
        <v>36</v>
      </c>
      <c r="BP3479">
        <v>0</v>
      </c>
      <c r="BQ3479">
        <v>8</v>
      </c>
      <c r="BR3479">
        <v>4</v>
      </c>
      <c r="BS3479">
        <v>8</v>
      </c>
      <c r="BT3479">
        <v>4</v>
      </c>
      <c r="BU3479">
        <v>8</v>
      </c>
      <c r="BV3479">
        <v>4</v>
      </c>
      <c r="BW3479" t="str">
        <f>"8:00 AM"</f>
        <v>8:00 AM</v>
      </c>
      <c r="BX3479" t="str">
        <f>"6:00 PM"</f>
        <v>6:00 PM</v>
      </c>
      <c r="BY3479" t="s">
        <v>133</v>
      </c>
      <c r="BZ3479">
        <v>0</v>
      </c>
      <c r="CA3479">
        <v>0</v>
      </c>
      <c r="CB3479" t="s">
        <v>117</v>
      </c>
      <c r="CD3479" s="2" t="s">
        <v>16375</v>
      </c>
      <c r="CE3479" t="s">
        <v>1437</v>
      </c>
      <c r="CG3479" t="s">
        <v>136</v>
      </c>
      <c r="CH3479" t="s">
        <v>121</v>
      </c>
      <c r="CI3479" s="6">
        <v>96950</v>
      </c>
      <c r="CJ3479" s="10">
        <v>8.4499999999999993</v>
      </c>
      <c r="CK3479" s="10">
        <v>8.4499999999999993</v>
      </c>
      <c r="CL3479" s="10">
        <v>12.67</v>
      </c>
      <c r="CM3479" s="10">
        <v>12.67</v>
      </c>
      <c r="CN3479" t="s">
        <v>137</v>
      </c>
      <c r="CO3479" t="s">
        <v>162</v>
      </c>
      <c r="CP3479" t="s">
        <v>138</v>
      </c>
      <c r="CR3479" t="s">
        <v>139</v>
      </c>
      <c r="CS3479" t="s">
        <v>139</v>
      </c>
      <c r="CT3479" t="s">
        <v>139</v>
      </c>
      <c r="CU3479" t="s">
        <v>139</v>
      </c>
      <c r="CV3479" t="s">
        <v>140</v>
      </c>
      <c r="CW3479" t="s">
        <v>139</v>
      </c>
      <c r="CX3479" t="s">
        <v>140</v>
      </c>
      <c r="CY3479" t="s">
        <v>1963</v>
      </c>
      <c r="CZ3479" s="8">
        <v>16702875905</v>
      </c>
      <c r="DA3479" t="s">
        <v>16376</v>
      </c>
      <c r="DB3479" t="s">
        <v>140</v>
      </c>
      <c r="DC3479" t="s">
        <v>139</v>
      </c>
      <c r="DD3479" t="s">
        <v>117</v>
      </c>
    </row>
    <row r="3480" spans="1:114" ht="15" customHeight="1" x14ac:dyDescent="0.35">
      <c r="A3480" t="s">
        <v>13735</v>
      </c>
      <c r="B3480" t="s">
        <v>294</v>
      </c>
      <c r="C3480" s="1">
        <v>45862</v>
      </c>
      <c r="D3480" s="1">
        <v>45916</v>
      </c>
      <c r="E3480" t="s">
        <v>211</v>
      </c>
      <c r="G3480" t="s">
        <v>117</v>
      </c>
      <c r="H3480" t="s">
        <v>117</v>
      </c>
      <c r="I3480" t="s">
        <v>117</v>
      </c>
      <c r="J3480" t="s">
        <v>10845</v>
      </c>
      <c r="K3480" t="s">
        <v>10845</v>
      </c>
      <c r="L3480" t="s">
        <v>431</v>
      </c>
      <c r="M3480" t="s">
        <v>430</v>
      </c>
      <c r="N3480" t="s">
        <v>120</v>
      </c>
      <c r="O3480" t="s">
        <v>121</v>
      </c>
      <c r="P3480" s="6">
        <v>96950</v>
      </c>
      <c r="Q3480" t="s">
        <v>122</v>
      </c>
      <c r="S3480" s="8">
        <v>16702858958</v>
      </c>
      <c r="U3480" t="s">
        <v>432</v>
      </c>
      <c r="V3480">
        <v>541219</v>
      </c>
      <c r="W3480" t="s">
        <v>124</v>
      </c>
      <c r="Y3480" t="s">
        <v>433</v>
      </c>
      <c r="Z3480" t="s">
        <v>434</v>
      </c>
      <c r="AA3480" t="s">
        <v>435</v>
      </c>
      <c r="AB3480" t="s">
        <v>436</v>
      </c>
      <c r="AC3480" t="s">
        <v>431</v>
      </c>
      <c r="AD3480" t="s">
        <v>430</v>
      </c>
      <c r="AE3480" t="s">
        <v>120</v>
      </c>
      <c r="AF3480" t="s">
        <v>121</v>
      </c>
      <c r="AG3480" s="6">
        <v>96950</v>
      </c>
      <c r="AH3480" t="s">
        <v>122</v>
      </c>
      <c r="AJ3480" s="8">
        <v>16702858958</v>
      </c>
      <c r="AL3480" t="s">
        <v>437</v>
      </c>
      <c r="BE3480" t="str">
        <f>"43-3031.00"</f>
        <v>43-3031.00</v>
      </c>
      <c r="BF3480" t="s">
        <v>357</v>
      </c>
      <c r="BG3480" t="s">
        <v>10846</v>
      </c>
      <c r="BH3480" t="s">
        <v>357</v>
      </c>
      <c r="BI3480">
        <v>4</v>
      </c>
      <c r="BJ3480">
        <v>3</v>
      </c>
      <c r="BK3480" s="1">
        <v>45931</v>
      </c>
      <c r="BL3480" s="1">
        <v>46295</v>
      </c>
      <c r="BM3480" s="1">
        <v>45931</v>
      </c>
      <c r="BN3480" s="1">
        <v>46295</v>
      </c>
      <c r="BO3480">
        <v>35</v>
      </c>
      <c r="BP3480">
        <v>0</v>
      </c>
      <c r="BQ3480">
        <v>7</v>
      </c>
      <c r="BR3480">
        <v>7</v>
      </c>
      <c r="BS3480">
        <v>7</v>
      </c>
      <c r="BT3480">
        <v>7</v>
      </c>
      <c r="BU3480">
        <v>7</v>
      </c>
      <c r="BV3480">
        <v>0</v>
      </c>
      <c r="BW3480" t="str">
        <f>"9:00 AM"</f>
        <v>9:00 AM</v>
      </c>
      <c r="BX3480" t="str">
        <f>"5:00 PM"</f>
        <v>5:00 PM</v>
      </c>
      <c r="BY3480" t="s">
        <v>159</v>
      </c>
      <c r="BZ3480">
        <v>0</v>
      </c>
      <c r="CA3480">
        <v>12</v>
      </c>
      <c r="CB3480" t="s">
        <v>117</v>
      </c>
      <c r="CD3480" t="s">
        <v>10847</v>
      </c>
      <c r="CE3480" t="s">
        <v>431</v>
      </c>
      <c r="CF3480" t="s">
        <v>430</v>
      </c>
      <c r="CG3480" t="s">
        <v>120</v>
      </c>
      <c r="CH3480" t="s">
        <v>121</v>
      </c>
      <c r="CI3480" s="6">
        <v>96950</v>
      </c>
      <c r="CJ3480" s="10">
        <v>12.33</v>
      </c>
      <c r="CK3480" s="10">
        <v>12.33</v>
      </c>
      <c r="CL3480" s="10">
        <v>18.5</v>
      </c>
      <c r="CM3480" s="10">
        <v>18.5</v>
      </c>
      <c r="CN3480" t="s">
        <v>137</v>
      </c>
      <c r="CO3480" t="s">
        <v>164</v>
      </c>
      <c r="CP3480" t="s">
        <v>138</v>
      </c>
      <c r="CR3480" t="s">
        <v>117</v>
      </c>
      <c r="CS3480" t="s">
        <v>139</v>
      </c>
      <c r="CT3480" t="s">
        <v>139</v>
      </c>
      <c r="CU3480" t="s">
        <v>139</v>
      </c>
      <c r="CV3480" t="s">
        <v>140</v>
      </c>
      <c r="CW3480" t="s">
        <v>139</v>
      </c>
      <c r="CX3480" t="s">
        <v>139</v>
      </c>
      <c r="CY3480" t="s">
        <v>688</v>
      </c>
      <c r="CZ3480" s="8">
        <v>16702858958</v>
      </c>
      <c r="DA3480" t="s">
        <v>437</v>
      </c>
      <c r="DB3480" t="s">
        <v>164</v>
      </c>
      <c r="DC3480" t="s">
        <v>139</v>
      </c>
      <c r="DD3480" t="s">
        <v>117</v>
      </c>
      <c r="DE3480" t="s">
        <v>433</v>
      </c>
      <c r="DF3480" t="s">
        <v>434</v>
      </c>
      <c r="DG3480" t="s">
        <v>443</v>
      </c>
      <c r="DH3480" t="s">
        <v>432</v>
      </c>
      <c r="DI3480" t="s">
        <v>444</v>
      </c>
      <c r="DJ3480" t="s">
        <v>437</v>
      </c>
    </row>
    <row r="3481" spans="1:114" ht="15" customHeight="1" x14ac:dyDescent="0.35">
      <c r="A3481" t="s">
        <v>13730</v>
      </c>
      <c r="B3481" t="s">
        <v>144</v>
      </c>
      <c r="C3481" s="1">
        <v>45865</v>
      </c>
      <c r="D3481" s="1">
        <v>45916</v>
      </c>
      <c r="E3481" t="s">
        <v>211</v>
      </c>
      <c r="G3481" t="s">
        <v>139</v>
      </c>
      <c r="H3481" t="s">
        <v>117</v>
      </c>
      <c r="I3481" t="s">
        <v>117</v>
      </c>
      <c r="J3481" t="s">
        <v>279</v>
      </c>
      <c r="K3481" t="s">
        <v>280</v>
      </c>
      <c r="L3481" t="s">
        <v>281</v>
      </c>
      <c r="N3481" t="s">
        <v>136</v>
      </c>
      <c r="O3481" t="s">
        <v>121</v>
      </c>
      <c r="P3481" s="6">
        <v>96950</v>
      </c>
      <c r="Q3481" t="s">
        <v>122</v>
      </c>
      <c r="S3481" s="8">
        <v>16702873991</v>
      </c>
      <c r="U3481" t="s">
        <v>282</v>
      </c>
      <c r="V3481">
        <v>722513</v>
      </c>
      <c r="W3481" t="s">
        <v>124</v>
      </c>
      <c r="Y3481" t="s">
        <v>283</v>
      </c>
      <c r="Z3481" t="s">
        <v>284</v>
      </c>
      <c r="AA3481" t="s">
        <v>285</v>
      </c>
      <c r="AB3481" t="s">
        <v>286</v>
      </c>
      <c r="AC3481" t="s">
        <v>287</v>
      </c>
      <c r="AE3481" t="s">
        <v>136</v>
      </c>
      <c r="AF3481" t="s">
        <v>121</v>
      </c>
      <c r="AG3481" s="6">
        <v>96950</v>
      </c>
      <c r="AH3481" t="s">
        <v>122</v>
      </c>
      <c r="AJ3481" s="8">
        <v>16702873991</v>
      </c>
      <c r="AL3481" t="s">
        <v>288</v>
      </c>
      <c r="BE3481" t="str">
        <f>"49-9071.00"</f>
        <v>49-9071.00</v>
      </c>
      <c r="BF3481" t="s">
        <v>156</v>
      </c>
      <c r="BG3481" t="s">
        <v>289</v>
      </c>
      <c r="BH3481" t="s">
        <v>290</v>
      </c>
      <c r="BI3481">
        <v>1</v>
      </c>
      <c r="BJ3481">
        <v>1</v>
      </c>
      <c r="BK3481" s="1">
        <v>45976</v>
      </c>
      <c r="BL3481" s="1">
        <v>46340</v>
      </c>
      <c r="BM3481" s="1">
        <v>45976</v>
      </c>
      <c r="BN3481" s="1">
        <v>46340</v>
      </c>
      <c r="BO3481">
        <v>35</v>
      </c>
      <c r="BP3481">
        <v>0</v>
      </c>
      <c r="BQ3481">
        <v>6</v>
      </c>
      <c r="BR3481">
        <v>6</v>
      </c>
      <c r="BS3481">
        <v>6</v>
      </c>
      <c r="BT3481">
        <v>6</v>
      </c>
      <c r="BU3481">
        <v>6</v>
      </c>
      <c r="BV3481">
        <v>5</v>
      </c>
      <c r="BW3481" t="str">
        <f>"8:00 AM"</f>
        <v>8:00 AM</v>
      </c>
      <c r="BX3481" t="str">
        <f>"2:00 PM"</f>
        <v>2:00 PM</v>
      </c>
      <c r="BY3481" t="s">
        <v>159</v>
      </c>
      <c r="BZ3481">
        <v>0</v>
      </c>
      <c r="CA3481">
        <v>12</v>
      </c>
      <c r="CB3481" t="s">
        <v>117</v>
      </c>
      <c r="CD3481" t="s">
        <v>133</v>
      </c>
      <c r="CE3481" t="s">
        <v>281</v>
      </c>
      <c r="CG3481" t="s">
        <v>136</v>
      </c>
      <c r="CH3481" t="s">
        <v>121</v>
      </c>
      <c r="CI3481" s="6">
        <v>96950</v>
      </c>
      <c r="CJ3481" s="10">
        <v>9.98</v>
      </c>
      <c r="CK3481" s="10">
        <v>9.98</v>
      </c>
      <c r="CL3481" s="10">
        <v>14.97</v>
      </c>
      <c r="CM3481" s="10">
        <v>14.97</v>
      </c>
      <c r="CN3481" t="s">
        <v>137</v>
      </c>
      <c r="CO3481" t="s">
        <v>164</v>
      </c>
      <c r="CP3481" t="s">
        <v>138</v>
      </c>
      <c r="CR3481" t="s">
        <v>139</v>
      </c>
      <c r="CS3481" t="s">
        <v>139</v>
      </c>
      <c r="CT3481" t="s">
        <v>140</v>
      </c>
      <c r="CU3481" t="s">
        <v>139</v>
      </c>
      <c r="CV3481" t="s">
        <v>140</v>
      </c>
      <c r="CW3481" t="s">
        <v>139</v>
      </c>
      <c r="CX3481" t="s">
        <v>140</v>
      </c>
      <c r="CY3481" t="s">
        <v>8347</v>
      </c>
      <c r="CZ3481" s="8">
        <v>16702873991</v>
      </c>
      <c r="DA3481" t="s">
        <v>288</v>
      </c>
      <c r="DB3481" t="s">
        <v>13731</v>
      </c>
      <c r="DC3481" t="s">
        <v>139</v>
      </c>
      <c r="DD3481" t="s">
        <v>117</v>
      </c>
    </row>
    <row r="3482" spans="1:114" ht="15" customHeight="1" x14ac:dyDescent="0.35">
      <c r="A3482" t="s">
        <v>5290</v>
      </c>
      <c r="B3482" t="s">
        <v>294</v>
      </c>
      <c r="C3482" s="1">
        <v>45868</v>
      </c>
      <c r="D3482" s="1">
        <v>45916</v>
      </c>
      <c r="E3482" t="s">
        <v>116</v>
      </c>
      <c r="F3482" s="1">
        <v>45929</v>
      </c>
      <c r="G3482" t="s">
        <v>117</v>
      </c>
      <c r="H3482" t="s">
        <v>117</v>
      </c>
      <c r="I3482" t="s">
        <v>117</v>
      </c>
      <c r="J3482" t="s">
        <v>969</v>
      </c>
      <c r="L3482" t="s">
        <v>5157</v>
      </c>
      <c r="N3482" t="s">
        <v>120</v>
      </c>
      <c r="O3482" t="s">
        <v>121</v>
      </c>
      <c r="P3482" s="6">
        <v>96950</v>
      </c>
      <c r="Q3482" t="s">
        <v>122</v>
      </c>
      <c r="S3482" s="8">
        <v>16702355009</v>
      </c>
      <c r="U3482" t="s">
        <v>971</v>
      </c>
      <c r="V3482">
        <v>561311</v>
      </c>
      <c r="W3482" t="s">
        <v>150</v>
      </c>
      <c r="X3482" t="s">
        <v>139</v>
      </c>
      <c r="Y3482" t="s">
        <v>972</v>
      </c>
      <c r="Z3482" t="s">
        <v>973</v>
      </c>
      <c r="AA3482" t="s">
        <v>974</v>
      </c>
      <c r="AB3482" t="s">
        <v>975</v>
      </c>
      <c r="AC3482" t="s">
        <v>5291</v>
      </c>
      <c r="AE3482" t="s">
        <v>120</v>
      </c>
      <c r="AF3482" t="s">
        <v>121</v>
      </c>
      <c r="AG3482" s="6">
        <v>96950</v>
      </c>
      <c r="AH3482" t="s">
        <v>122</v>
      </c>
      <c r="AJ3482" s="8">
        <v>16702355009</v>
      </c>
      <c r="AL3482" t="s">
        <v>977</v>
      </c>
      <c r="BE3482" t="str">
        <f>"35-2021.00"</f>
        <v>35-2021.00</v>
      </c>
      <c r="BF3482" t="s">
        <v>438</v>
      </c>
      <c r="BG3482" t="s">
        <v>5292</v>
      </c>
      <c r="BH3482" t="s">
        <v>3575</v>
      </c>
      <c r="BI3482">
        <v>15</v>
      </c>
      <c r="BJ3482">
        <v>13</v>
      </c>
      <c r="BK3482" s="1">
        <v>45931</v>
      </c>
      <c r="BL3482" s="1">
        <v>46295</v>
      </c>
      <c r="BM3482" s="1">
        <v>45931</v>
      </c>
      <c r="BN3482" s="1">
        <v>46295</v>
      </c>
      <c r="BO3482">
        <v>35</v>
      </c>
      <c r="BP3482">
        <v>0</v>
      </c>
      <c r="BQ3482">
        <v>7</v>
      </c>
      <c r="BR3482">
        <v>7</v>
      </c>
      <c r="BS3482">
        <v>7</v>
      </c>
      <c r="BT3482">
        <v>7</v>
      </c>
      <c r="BU3482">
        <v>7</v>
      </c>
      <c r="BV3482">
        <v>0</v>
      </c>
      <c r="BW3482" t="str">
        <f>"9:00 AM"</f>
        <v>9:00 AM</v>
      </c>
      <c r="BX3482" t="str">
        <f>"4:00 PM"</f>
        <v>4:00 PM</v>
      </c>
      <c r="BY3482" t="s">
        <v>133</v>
      </c>
      <c r="BZ3482">
        <v>0</v>
      </c>
      <c r="CA3482">
        <v>3</v>
      </c>
      <c r="CB3482" t="s">
        <v>117</v>
      </c>
      <c r="CD3482" s="2" t="s">
        <v>5293</v>
      </c>
      <c r="CE3482" t="s">
        <v>5294</v>
      </c>
      <c r="CF3482" t="s">
        <v>5295</v>
      </c>
      <c r="CG3482" t="s">
        <v>120</v>
      </c>
      <c r="CH3482" t="s">
        <v>121</v>
      </c>
      <c r="CI3482" s="6">
        <v>96950</v>
      </c>
      <c r="CJ3482" s="10">
        <v>7.84</v>
      </c>
      <c r="CK3482" s="10">
        <v>7.84</v>
      </c>
      <c r="CL3482" s="10">
        <v>11.76</v>
      </c>
      <c r="CM3482" s="10">
        <v>11.76</v>
      </c>
      <c r="CN3482" t="s">
        <v>137</v>
      </c>
      <c r="CO3482" t="s">
        <v>5111</v>
      </c>
      <c r="CP3482" t="s">
        <v>138</v>
      </c>
      <c r="CR3482" t="s">
        <v>117</v>
      </c>
      <c r="CS3482" t="s">
        <v>139</v>
      </c>
      <c r="CT3482" t="s">
        <v>140</v>
      </c>
      <c r="CU3482" t="s">
        <v>139</v>
      </c>
      <c r="CV3482" t="s">
        <v>140</v>
      </c>
      <c r="CW3482" t="s">
        <v>139</v>
      </c>
      <c r="CX3482" t="s">
        <v>140</v>
      </c>
      <c r="CY3482" s="2" t="s">
        <v>5296</v>
      </c>
      <c r="CZ3482" s="8">
        <v>16702355009</v>
      </c>
      <c r="DA3482" t="s">
        <v>977</v>
      </c>
      <c r="DB3482" t="s">
        <v>411</v>
      </c>
      <c r="DC3482" t="s">
        <v>139</v>
      </c>
      <c r="DD3482" t="s">
        <v>139</v>
      </c>
    </row>
    <row r="3483" spans="1:114" ht="15" customHeight="1" x14ac:dyDescent="0.35">
      <c r="A3483" t="s">
        <v>12044</v>
      </c>
      <c r="B3483" t="s">
        <v>144</v>
      </c>
      <c r="C3483" s="1">
        <v>45869</v>
      </c>
      <c r="D3483" s="1">
        <v>45916</v>
      </c>
      <c r="E3483" t="s">
        <v>116</v>
      </c>
      <c r="F3483" s="1">
        <v>45929</v>
      </c>
      <c r="G3483" t="s">
        <v>139</v>
      </c>
      <c r="H3483" t="s">
        <v>117</v>
      </c>
      <c r="I3483" t="s">
        <v>117</v>
      </c>
      <c r="J3483" t="s">
        <v>12045</v>
      </c>
      <c r="L3483" t="s">
        <v>12046</v>
      </c>
      <c r="N3483" t="s">
        <v>136</v>
      </c>
      <c r="O3483" t="s">
        <v>121</v>
      </c>
      <c r="P3483" s="6">
        <v>96950</v>
      </c>
      <c r="Q3483" t="s">
        <v>122</v>
      </c>
      <c r="S3483" s="8">
        <v>16702884970</v>
      </c>
      <c r="U3483" t="s">
        <v>11894</v>
      </c>
      <c r="V3483">
        <v>624410</v>
      </c>
      <c r="W3483" t="s">
        <v>124</v>
      </c>
      <c r="Y3483" t="s">
        <v>6783</v>
      </c>
      <c r="Z3483" t="s">
        <v>11895</v>
      </c>
      <c r="AB3483" t="s">
        <v>5187</v>
      </c>
      <c r="AC3483" t="s">
        <v>12046</v>
      </c>
      <c r="AE3483" t="s">
        <v>136</v>
      </c>
      <c r="AF3483" t="s">
        <v>121</v>
      </c>
      <c r="AG3483" s="6">
        <v>96950</v>
      </c>
      <c r="AH3483" t="s">
        <v>122</v>
      </c>
      <c r="AJ3483" s="8">
        <v>16702884970</v>
      </c>
      <c r="AL3483" t="s">
        <v>11896</v>
      </c>
      <c r="BE3483" t="str">
        <f>"39-9011.00"</f>
        <v>39-9011.00</v>
      </c>
      <c r="BF3483" t="s">
        <v>614</v>
      </c>
      <c r="BG3483" t="s">
        <v>12047</v>
      </c>
      <c r="BH3483" t="s">
        <v>7538</v>
      </c>
      <c r="BI3483">
        <v>8</v>
      </c>
      <c r="BJ3483">
        <v>8</v>
      </c>
      <c r="BK3483" s="1">
        <v>45931</v>
      </c>
      <c r="BL3483" s="1">
        <v>47026</v>
      </c>
      <c r="BM3483" s="1">
        <v>45931</v>
      </c>
      <c r="BN3483" s="1">
        <v>47026</v>
      </c>
      <c r="BO3483">
        <v>35</v>
      </c>
      <c r="BP3483">
        <v>0</v>
      </c>
      <c r="BQ3483">
        <v>7</v>
      </c>
      <c r="BR3483">
        <v>7</v>
      </c>
      <c r="BS3483">
        <v>7</v>
      </c>
      <c r="BT3483">
        <v>7</v>
      </c>
      <c r="BU3483">
        <v>7</v>
      </c>
      <c r="BV3483">
        <v>0</v>
      </c>
      <c r="BW3483" t="str">
        <f>"8:00 AM"</f>
        <v>8:00 AM</v>
      </c>
      <c r="BX3483" t="str">
        <f>"5:00 PM"</f>
        <v>5:00 PM</v>
      </c>
      <c r="BY3483" t="s">
        <v>159</v>
      </c>
      <c r="BZ3483">
        <v>0</v>
      </c>
      <c r="CA3483">
        <v>12</v>
      </c>
      <c r="CB3483" t="s">
        <v>117</v>
      </c>
      <c r="CD3483" s="2" t="s">
        <v>12048</v>
      </c>
      <c r="CE3483" t="s">
        <v>3259</v>
      </c>
      <c r="CG3483" t="s">
        <v>136</v>
      </c>
      <c r="CH3483" t="s">
        <v>121</v>
      </c>
      <c r="CI3483" s="6">
        <v>96950</v>
      </c>
      <c r="CJ3483" s="10">
        <v>7.96</v>
      </c>
      <c r="CK3483" s="10">
        <v>7.96</v>
      </c>
      <c r="CL3483" s="10">
        <v>11.94</v>
      </c>
      <c r="CM3483" s="10">
        <v>11.94</v>
      </c>
      <c r="CN3483" t="s">
        <v>137</v>
      </c>
      <c r="CO3483" t="s">
        <v>162</v>
      </c>
      <c r="CP3483" t="s">
        <v>138</v>
      </c>
      <c r="CR3483" t="s">
        <v>117</v>
      </c>
      <c r="CS3483" t="s">
        <v>139</v>
      </c>
      <c r="CT3483" t="s">
        <v>140</v>
      </c>
      <c r="CU3483" t="s">
        <v>139</v>
      </c>
      <c r="CV3483" t="s">
        <v>140</v>
      </c>
      <c r="CW3483" t="s">
        <v>139</v>
      </c>
      <c r="CX3483" t="s">
        <v>140</v>
      </c>
      <c r="CY3483" t="s">
        <v>774</v>
      </c>
      <c r="CZ3483" s="8">
        <v>16702884970</v>
      </c>
      <c r="DA3483" t="s">
        <v>11896</v>
      </c>
      <c r="DB3483" t="s">
        <v>140</v>
      </c>
      <c r="DC3483" t="s">
        <v>139</v>
      </c>
      <c r="DD3483" t="s">
        <v>117</v>
      </c>
      <c r="DE3483" t="s">
        <v>6783</v>
      </c>
      <c r="DF3483" t="s">
        <v>11895</v>
      </c>
      <c r="DH3483" t="s">
        <v>12049</v>
      </c>
      <c r="DI3483" t="s">
        <v>11891</v>
      </c>
      <c r="DJ3483" t="s">
        <v>11896</v>
      </c>
    </row>
    <row r="3484" spans="1:114" ht="15" customHeight="1" x14ac:dyDescent="0.35">
      <c r="A3484" t="s">
        <v>5272</v>
      </c>
      <c r="B3484" t="s">
        <v>144</v>
      </c>
      <c r="C3484" s="1">
        <v>45870</v>
      </c>
      <c r="D3484" s="1">
        <v>45916</v>
      </c>
      <c r="E3484" t="s">
        <v>116</v>
      </c>
      <c r="F3484" s="1">
        <v>46035</v>
      </c>
      <c r="G3484" t="s">
        <v>117</v>
      </c>
      <c r="H3484" t="s">
        <v>117</v>
      </c>
      <c r="I3484" t="s">
        <v>117</v>
      </c>
      <c r="J3484" t="s">
        <v>5273</v>
      </c>
      <c r="L3484" t="s">
        <v>5274</v>
      </c>
      <c r="M3484" t="s">
        <v>5275</v>
      </c>
      <c r="N3484" t="s">
        <v>136</v>
      </c>
      <c r="O3484" t="s">
        <v>121</v>
      </c>
      <c r="P3484" s="6">
        <v>96950</v>
      </c>
      <c r="Q3484" t="s">
        <v>122</v>
      </c>
      <c r="S3484" s="8">
        <v>16702887999</v>
      </c>
      <c r="U3484" t="s">
        <v>5276</v>
      </c>
      <c r="V3484">
        <v>56173</v>
      </c>
      <c r="W3484" t="s">
        <v>124</v>
      </c>
      <c r="Y3484" t="s">
        <v>5277</v>
      </c>
      <c r="Z3484" t="s">
        <v>5278</v>
      </c>
      <c r="AA3484" t="s">
        <v>3874</v>
      </c>
      <c r="AB3484" t="s">
        <v>205</v>
      </c>
      <c r="AC3484" t="s">
        <v>5274</v>
      </c>
      <c r="AD3484" t="s">
        <v>5275</v>
      </c>
      <c r="AE3484" t="s">
        <v>136</v>
      </c>
      <c r="AF3484" t="s">
        <v>121</v>
      </c>
      <c r="AG3484" s="6">
        <v>96950</v>
      </c>
      <c r="AH3484" t="s">
        <v>122</v>
      </c>
      <c r="AJ3484" s="8">
        <v>16702887999</v>
      </c>
      <c r="AL3484" t="s">
        <v>5279</v>
      </c>
      <c r="BE3484" t="str">
        <f>"49-3042.00"</f>
        <v>49-3042.00</v>
      </c>
      <c r="BF3484" t="s">
        <v>3611</v>
      </c>
      <c r="BG3484" t="s">
        <v>5280</v>
      </c>
      <c r="BH3484" t="s">
        <v>5281</v>
      </c>
      <c r="BI3484">
        <v>1</v>
      </c>
      <c r="BJ3484">
        <v>1</v>
      </c>
      <c r="BK3484" s="1">
        <v>46037</v>
      </c>
      <c r="BL3484" s="1">
        <v>46401</v>
      </c>
      <c r="BM3484" s="1">
        <v>46037</v>
      </c>
      <c r="BN3484" s="1">
        <v>46401</v>
      </c>
      <c r="BO3484">
        <v>40</v>
      </c>
      <c r="BP3484">
        <v>0</v>
      </c>
      <c r="BQ3484">
        <v>8</v>
      </c>
      <c r="BR3484">
        <v>8</v>
      </c>
      <c r="BS3484">
        <v>8</v>
      </c>
      <c r="BT3484">
        <v>8</v>
      </c>
      <c r="BU3484">
        <v>8</v>
      </c>
      <c r="BV3484">
        <v>0</v>
      </c>
      <c r="BW3484" t="str">
        <f>"8:00 AM"</f>
        <v>8:00 AM</v>
      </c>
      <c r="BX3484" t="str">
        <f>"5:00 PM"</f>
        <v>5:00 PM</v>
      </c>
      <c r="BY3484" t="s">
        <v>159</v>
      </c>
      <c r="BZ3484">
        <v>0</v>
      </c>
      <c r="CA3484">
        <v>24</v>
      </c>
      <c r="CB3484" t="s">
        <v>117</v>
      </c>
      <c r="CD3484" t="s">
        <v>133</v>
      </c>
      <c r="CE3484" t="s">
        <v>5274</v>
      </c>
      <c r="CF3484" t="s">
        <v>5275</v>
      </c>
      <c r="CG3484" t="s">
        <v>136</v>
      </c>
      <c r="CH3484" t="s">
        <v>121</v>
      </c>
      <c r="CI3484" s="6">
        <v>96950</v>
      </c>
      <c r="CJ3484" s="10">
        <v>12.76</v>
      </c>
      <c r="CK3484" s="10">
        <v>12.76</v>
      </c>
      <c r="CL3484" s="10">
        <v>0</v>
      </c>
      <c r="CM3484" s="10">
        <v>0</v>
      </c>
      <c r="CN3484" t="s">
        <v>137</v>
      </c>
      <c r="CO3484" t="s">
        <v>133</v>
      </c>
      <c r="CP3484" t="s">
        <v>138</v>
      </c>
      <c r="CR3484" t="s">
        <v>117</v>
      </c>
      <c r="CS3484" t="s">
        <v>139</v>
      </c>
      <c r="CT3484" t="s">
        <v>140</v>
      </c>
      <c r="CU3484" t="s">
        <v>140</v>
      </c>
      <c r="CV3484" t="s">
        <v>140</v>
      </c>
      <c r="CW3484" t="s">
        <v>139</v>
      </c>
      <c r="CX3484" t="s">
        <v>140</v>
      </c>
      <c r="CY3484" t="s">
        <v>1139</v>
      </c>
      <c r="CZ3484" s="8">
        <v>16702887999</v>
      </c>
      <c r="DA3484" t="s">
        <v>5279</v>
      </c>
      <c r="DB3484" t="s">
        <v>140</v>
      </c>
      <c r="DC3484" t="s">
        <v>139</v>
      </c>
      <c r="DD3484" t="s">
        <v>117</v>
      </c>
    </row>
    <row r="3485" spans="1:114" ht="15" customHeight="1" x14ac:dyDescent="0.35">
      <c r="A3485" t="s">
        <v>15203</v>
      </c>
      <c r="B3485" t="s">
        <v>144</v>
      </c>
      <c r="C3485" s="1">
        <v>45875</v>
      </c>
      <c r="D3485" s="1">
        <v>45916</v>
      </c>
      <c r="E3485" t="s">
        <v>211</v>
      </c>
      <c r="G3485" t="s">
        <v>117</v>
      </c>
      <c r="H3485" t="s">
        <v>117</v>
      </c>
      <c r="I3485" t="s">
        <v>117</v>
      </c>
      <c r="J3485" t="s">
        <v>1302</v>
      </c>
      <c r="K3485" t="s">
        <v>1302</v>
      </c>
      <c r="L3485" t="s">
        <v>1303</v>
      </c>
      <c r="M3485" t="s">
        <v>1304</v>
      </c>
      <c r="N3485" t="s">
        <v>136</v>
      </c>
      <c r="O3485" t="s">
        <v>121</v>
      </c>
      <c r="P3485" s="6">
        <v>96950</v>
      </c>
      <c r="Q3485" t="s">
        <v>122</v>
      </c>
      <c r="S3485" s="8">
        <v>16703229282</v>
      </c>
      <c r="U3485" t="s">
        <v>1305</v>
      </c>
      <c r="V3485">
        <v>332321</v>
      </c>
      <c r="W3485" t="s">
        <v>124</v>
      </c>
      <c r="Y3485" t="s">
        <v>1306</v>
      </c>
      <c r="Z3485" t="s">
        <v>1307</v>
      </c>
      <c r="AA3485" t="s">
        <v>1308</v>
      </c>
      <c r="AB3485" t="s">
        <v>205</v>
      </c>
      <c r="AC3485" t="s">
        <v>1303</v>
      </c>
      <c r="AD3485" t="s">
        <v>1304</v>
      </c>
      <c r="AE3485" t="s">
        <v>136</v>
      </c>
      <c r="AF3485" t="s">
        <v>121</v>
      </c>
      <c r="AG3485" s="6">
        <v>96950</v>
      </c>
      <c r="AH3485" t="s">
        <v>122</v>
      </c>
      <c r="AJ3485" s="8">
        <v>16703229282</v>
      </c>
      <c r="AL3485" t="s">
        <v>1309</v>
      </c>
      <c r="BE3485" t="str">
        <f>"49-9071.00"</f>
        <v>49-9071.00</v>
      </c>
      <c r="BF3485" t="s">
        <v>156</v>
      </c>
      <c r="BG3485" t="s">
        <v>15204</v>
      </c>
      <c r="BH3485" t="s">
        <v>15205</v>
      </c>
      <c r="BI3485">
        <v>1</v>
      </c>
      <c r="BJ3485">
        <v>1</v>
      </c>
      <c r="BK3485" s="1">
        <v>45962</v>
      </c>
      <c r="BL3485" s="1">
        <v>46326</v>
      </c>
      <c r="BM3485" s="1">
        <v>45962</v>
      </c>
      <c r="BN3485" s="1">
        <v>46326</v>
      </c>
      <c r="BO3485">
        <v>40</v>
      </c>
      <c r="BP3485">
        <v>0</v>
      </c>
      <c r="BQ3485">
        <v>8</v>
      </c>
      <c r="BR3485">
        <v>8</v>
      </c>
      <c r="BS3485">
        <v>8</v>
      </c>
      <c r="BT3485">
        <v>8</v>
      </c>
      <c r="BU3485">
        <v>8</v>
      </c>
      <c r="BV3485">
        <v>0</v>
      </c>
      <c r="BW3485" t="str">
        <f>"8:00 AM"</f>
        <v>8:00 AM</v>
      </c>
      <c r="BX3485" t="str">
        <f>"5:00 PM"</f>
        <v>5:00 PM</v>
      </c>
      <c r="BY3485" t="s">
        <v>159</v>
      </c>
      <c r="BZ3485">
        <v>0</v>
      </c>
      <c r="CA3485">
        <v>12</v>
      </c>
      <c r="CB3485" t="s">
        <v>117</v>
      </c>
      <c r="CD3485" s="2" t="s">
        <v>15206</v>
      </c>
      <c r="CE3485" t="s">
        <v>1303</v>
      </c>
      <c r="CF3485" t="s">
        <v>1304</v>
      </c>
      <c r="CG3485" t="s">
        <v>136</v>
      </c>
      <c r="CH3485" t="s">
        <v>121</v>
      </c>
      <c r="CI3485" s="6">
        <v>96950</v>
      </c>
      <c r="CJ3485" s="10">
        <v>9.75</v>
      </c>
      <c r="CK3485" s="10">
        <v>9.75</v>
      </c>
      <c r="CL3485" s="10">
        <v>14.63</v>
      </c>
      <c r="CM3485" s="10">
        <v>14.63</v>
      </c>
      <c r="CN3485" t="s">
        <v>137</v>
      </c>
      <c r="CO3485" t="s">
        <v>162</v>
      </c>
      <c r="CP3485" t="s">
        <v>138</v>
      </c>
      <c r="CR3485" t="s">
        <v>117</v>
      </c>
      <c r="CS3485" t="s">
        <v>139</v>
      </c>
      <c r="CT3485" t="s">
        <v>140</v>
      </c>
      <c r="CU3485" t="s">
        <v>139</v>
      </c>
      <c r="CV3485" t="s">
        <v>140</v>
      </c>
      <c r="CW3485" t="s">
        <v>139</v>
      </c>
      <c r="CX3485" t="s">
        <v>140</v>
      </c>
      <c r="CY3485" t="s">
        <v>133</v>
      </c>
      <c r="CZ3485" s="8">
        <v>16703229282</v>
      </c>
      <c r="DA3485" t="s">
        <v>1309</v>
      </c>
      <c r="DB3485" t="s">
        <v>140</v>
      </c>
      <c r="DC3485" t="s">
        <v>139</v>
      </c>
      <c r="DD3485" t="s">
        <v>117</v>
      </c>
    </row>
    <row r="3486" spans="1:114" ht="15" customHeight="1" x14ac:dyDescent="0.35">
      <c r="A3486" t="s">
        <v>5282</v>
      </c>
      <c r="B3486" t="s">
        <v>144</v>
      </c>
      <c r="C3486" s="1">
        <v>45875</v>
      </c>
      <c r="D3486" s="1">
        <v>45916</v>
      </c>
      <c r="E3486" t="s">
        <v>116</v>
      </c>
      <c r="F3486" s="1">
        <v>46052</v>
      </c>
      <c r="G3486" t="s">
        <v>117</v>
      </c>
      <c r="H3486" t="s">
        <v>117</v>
      </c>
      <c r="I3486" t="s">
        <v>117</v>
      </c>
      <c r="J3486" t="s">
        <v>625</v>
      </c>
      <c r="L3486" t="s">
        <v>626</v>
      </c>
      <c r="M3486" t="s">
        <v>627</v>
      </c>
      <c r="N3486" t="s">
        <v>120</v>
      </c>
      <c r="O3486" t="s">
        <v>121</v>
      </c>
      <c r="P3486" s="6">
        <v>96950</v>
      </c>
      <c r="Q3486" t="s">
        <v>122</v>
      </c>
      <c r="S3486" s="8">
        <v>16702348950</v>
      </c>
      <c r="U3486" t="s">
        <v>628</v>
      </c>
      <c r="V3486">
        <v>62211</v>
      </c>
      <c r="W3486" t="s">
        <v>124</v>
      </c>
      <c r="Y3486" t="s">
        <v>629</v>
      </c>
      <c r="Z3486" t="s">
        <v>630</v>
      </c>
      <c r="AA3486" t="s">
        <v>631</v>
      </c>
      <c r="AB3486" t="s">
        <v>632</v>
      </c>
      <c r="AC3486" t="s">
        <v>633</v>
      </c>
      <c r="AD3486" t="s">
        <v>634</v>
      </c>
      <c r="AE3486" t="s">
        <v>136</v>
      </c>
      <c r="AF3486" t="s">
        <v>121</v>
      </c>
      <c r="AG3486" s="6">
        <v>96950</v>
      </c>
      <c r="AH3486" t="s">
        <v>122</v>
      </c>
      <c r="AJ3486" s="8">
        <v>16702348202</v>
      </c>
      <c r="AL3486" t="s">
        <v>635</v>
      </c>
      <c r="BE3486" t="str">
        <f>"29-1141.00"</f>
        <v>29-1141.00</v>
      </c>
      <c r="BF3486" t="s">
        <v>1534</v>
      </c>
      <c r="BG3486" t="s">
        <v>5283</v>
      </c>
      <c r="BH3486" t="s">
        <v>5284</v>
      </c>
      <c r="BI3486">
        <v>1</v>
      </c>
      <c r="BJ3486">
        <v>1</v>
      </c>
      <c r="BK3486" s="1">
        <v>46054</v>
      </c>
      <c r="BL3486" s="1">
        <v>46418</v>
      </c>
      <c r="BM3486" s="1">
        <v>46054</v>
      </c>
      <c r="BN3486" s="1">
        <v>46418</v>
      </c>
      <c r="BO3486">
        <v>40</v>
      </c>
      <c r="BP3486">
        <v>0</v>
      </c>
      <c r="BQ3486">
        <v>8</v>
      </c>
      <c r="BR3486">
        <v>8</v>
      </c>
      <c r="BS3486">
        <v>8</v>
      </c>
      <c r="BT3486">
        <v>8</v>
      </c>
      <c r="BU3486">
        <v>8</v>
      </c>
      <c r="BV3486">
        <v>0</v>
      </c>
      <c r="BW3486" t="str">
        <f>"7:30 AM"</f>
        <v>7:30 AM</v>
      </c>
      <c r="BX3486" t="str">
        <f>"4:30 PM"</f>
        <v>4:30 PM</v>
      </c>
      <c r="BY3486" t="s">
        <v>459</v>
      </c>
      <c r="BZ3486">
        <v>0</v>
      </c>
      <c r="CA3486">
        <v>24</v>
      </c>
      <c r="CB3486" t="s">
        <v>117</v>
      </c>
      <c r="CD3486" s="2" t="s">
        <v>5285</v>
      </c>
      <c r="CE3486" t="s">
        <v>633</v>
      </c>
      <c r="CF3486" t="s">
        <v>634</v>
      </c>
      <c r="CG3486" t="s">
        <v>136</v>
      </c>
      <c r="CH3486" t="s">
        <v>121</v>
      </c>
      <c r="CI3486" s="6">
        <v>96950</v>
      </c>
      <c r="CJ3486" s="10">
        <v>22.77</v>
      </c>
      <c r="CN3486" t="s">
        <v>137</v>
      </c>
      <c r="CO3486" t="s">
        <v>640</v>
      </c>
      <c r="CP3486" t="s">
        <v>138</v>
      </c>
      <c r="CR3486" t="s">
        <v>117</v>
      </c>
      <c r="CS3486" t="s">
        <v>139</v>
      </c>
      <c r="CT3486" t="s">
        <v>140</v>
      </c>
      <c r="CU3486" t="s">
        <v>140</v>
      </c>
      <c r="CV3486" t="s">
        <v>140</v>
      </c>
      <c r="CW3486" t="s">
        <v>139</v>
      </c>
      <c r="CX3486" t="s">
        <v>140</v>
      </c>
      <c r="CY3486" t="s">
        <v>641</v>
      </c>
      <c r="CZ3486" s="8">
        <v>16702368202</v>
      </c>
      <c r="DA3486" t="s">
        <v>642</v>
      </c>
      <c r="DB3486" t="s">
        <v>643</v>
      </c>
      <c r="DC3486" t="s">
        <v>139</v>
      </c>
      <c r="DD3486" t="s">
        <v>117</v>
      </c>
      <c r="DE3486" t="s">
        <v>4492</v>
      </c>
      <c r="DF3486" t="s">
        <v>4493</v>
      </c>
      <c r="DG3486" t="s">
        <v>1108</v>
      </c>
      <c r="DH3486" t="s">
        <v>628</v>
      </c>
      <c r="DI3486" t="s">
        <v>625</v>
      </c>
      <c r="DJ3486" t="s">
        <v>4494</v>
      </c>
    </row>
    <row r="3487" spans="1:114" ht="15" customHeight="1" x14ac:dyDescent="0.35">
      <c r="A3487" t="s">
        <v>10085</v>
      </c>
      <c r="B3487" t="s">
        <v>166</v>
      </c>
      <c r="C3487" s="1">
        <v>45882</v>
      </c>
      <c r="D3487" s="1">
        <v>45916</v>
      </c>
      <c r="E3487" t="s">
        <v>211</v>
      </c>
      <c r="G3487" t="s">
        <v>117</v>
      </c>
      <c r="H3487" t="s">
        <v>117</v>
      </c>
      <c r="I3487" t="s">
        <v>117</v>
      </c>
      <c r="J3487" t="s">
        <v>4547</v>
      </c>
      <c r="L3487" t="s">
        <v>4548</v>
      </c>
      <c r="N3487" t="s">
        <v>4549</v>
      </c>
      <c r="O3487" t="s">
        <v>4550</v>
      </c>
      <c r="P3487" s="6">
        <v>10034</v>
      </c>
      <c r="Q3487" t="s">
        <v>122</v>
      </c>
      <c r="S3487" s="8">
        <v>13477448384</v>
      </c>
      <c r="U3487" t="s">
        <v>4552</v>
      </c>
      <c r="V3487">
        <v>5242</v>
      </c>
      <c r="W3487" t="s">
        <v>124</v>
      </c>
      <c r="Y3487" t="s">
        <v>4553</v>
      </c>
      <c r="Z3487" t="s">
        <v>4554</v>
      </c>
      <c r="AB3487" t="s">
        <v>4555</v>
      </c>
      <c r="AC3487" t="s">
        <v>4556</v>
      </c>
      <c r="AD3487" t="s">
        <v>4557</v>
      </c>
      <c r="AE3487" t="s">
        <v>4558</v>
      </c>
      <c r="AF3487" t="s">
        <v>4550</v>
      </c>
      <c r="AG3487" s="6">
        <v>10034</v>
      </c>
      <c r="AH3487" t="s">
        <v>122</v>
      </c>
      <c r="AJ3487" s="8">
        <v>13477448384</v>
      </c>
      <c r="AL3487" t="s">
        <v>4559</v>
      </c>
      <c r="BE3487" t="str">
        <f>"43-1011.00"</f>
        <v>43-1011.00</v>
      </c>
      <c r="BF3487" t="s">
        <v>4560</v>
      </c>
      <c r="BG3487" t="s">
        <v>4561</v>
      </c>
      <c r="BH3487" t="s">
        <v>4562</v>
      </c>
      <c r="BI3487">
        <v>2</v>
      </c>
      <c r="BK3487" s="1">
        <v>45971</v>
      </c>
      <c r="BL3487" s="1">
        <v>46336</v>
      </c>
      <c r="BO3487">
        <v>35</v>
      </c>
      <c r="BP3487">
        <v>0</v>
      </c>
      <c r="BQ3487">
        <v>7</v>
      </c>
      <c r="BR3487">
        <v>7</v>
      </c>
      <c r="BS3487">
        <v>7</v>
      </c>
      <c r="BT3487">
        <v>7</v>
      </c>
      <c r="BU3487">
        <v>7</v>
      </c>
      <c r="BV3487">
        <v>0</v>
      </c>
      <c r="BW3487" t="str">
        <f>"9:00 AM"</f>
        <v>9:00 AM</v>
      </c>
      <c r="BX3487" t="str">
        <f>"5:00 PM"</f>
        <v>5:00 PM</v>
      </c>
      <c r="BY3487" t="s">
        <v>133</v>
      </c>
      <c r="BZ3487">
        <v>0</v>
      </c>
      <c r="CA3487">
        <v>0</v>
      </c>
      <c r="CB3487" t="s">
        <v>139</v>
      </c>
      <c r="CC3487">
        <v>6</v>
      </c>
      <c r="CD3487" t="s">
        <v>194</v>
      </c>
      <c r="CE3487" t="s">
        <v>4556</v>
      </c>
      <c r="CG3487" t="s">
        <v>4558</v>
      </c>
      <c r="CH3487" t="s">
        <v>121</v>
      </c>
      <c r="CI3487" s="6">
        <v>96950</v>
      </c>
      <c r="CJ3487" s="10">
        <v>17</v>
      </c>
      <c r="CK3487" s="10">
        <v>22</v>
      </c>
      <c r="CL3487" s="10">
        <v>17</v>
      </c>
      <c r="CM3487" s="10">
        <v>22</v>
      </c>
      <c r="CN3487" t="s">
        <v>137</v>
      </c>
      <c r="CO3487" t="s">
        <v>164</v>
      </c>
      <c r="CP3487" t="s">
        <v>138</v>
      </c>
      <c r="CR3487" t="s">
        <v>117</v>
      </c>
      <c r="CS3487" t="s">
        <v>139</v>
      </c>
      <c r="CT3487" t="s">
        <v>139</v>
      </c>
      <c r="CU3487" t="s">
        <v>139</v>
      </c>
      <c r="CV3487" t="s">
        <v>139</v>
      </c>
      <c r="CW3487" t="s">
        <v>139</v>
      </c>
      <c r="CX3487" t="s">
        <v>139</v>
      </c>
      <c r="CY3487" t="s">
        <v>164</v>
      </c>
      <c r="CZ3487" s="8">
        <v>13477448384</v>
      </c>
      <c r="DA3487" t="s">
        <v>10086</v>
      </c>
      <c r="DB3487" t="s">
        <v>10087</v>
      </c>
      <c r="DC3487" t="s">
        <v>139</v>
      </c>
      <c r="DD3487" t="s">
        <v>117</v>
      </c>
    </row>
    <row r="3488" spans="1:114" ht="15" customHeight="1" x14ac:dyDescent="0.35">
      <c r="A3488" t="s">
        <v>17316</v>
      </c>
      <c r="B3488" t="s">
        <v>144</v>
      </c>
      <c r="C3488" s="1">
        <v>45838</v>
      </c>
      <c r="D3488" s="1">
        <v>45917</v>
      </c>
      <c r="E3488" t="s">
        <v>116</v>
      </c>
      <c r="F3488" s="1">
        <v>45929</v>
      </c>
      <c r="G3488" t="s">
        <v>139</v>
      </c>
      <c r="H3488" t="s">
        <v>117</v>
      </c>
      <c r="I3488" t="s">
        <v>117</v>
      </c>
      <c r="J3488" t="s">
        <v>1712</v>
      </c>
      <c r="L3488" t="s">
        <v>1713</v>
      </c>
      <c r="M3488" t="s">
        <v>1714</v>
      </c>
      <c r="N3488" t="s">
        <v>120</v>
      </c>
      <c r="O3488" t="s">
        <v>121</v>
      </c>
      <c r="P3488" s="6">
        <v>96950</v>
      </c>
      <c r="Q3488" t="s">
        <v>122</v>
      </c>
      <c r="S3488" s="8">
        <v>16702858730</v>
      </c>
      <c r="U3488" t="s">
        <v>1073</v>
      </c>
      <c r="V3488">
        <v>561320</v>
      </c>
      <c r="W3488" t="s">
        <v>124</v>
      </c>
      <c r="Y3488" t="s">
        <v>174</v>
      </c>
      <c r="Z3488" t="s">
        <v>6058</v>
      </c>
      <c r="AA3488" t="s">
        <v>6059</v>
      </c>
      <c r="AB3488" t="s">
        <v>6060</v>
      </c>
      <c r="AC3488" t="s">
        <v>1713</v>
      </c>
      <c r="AD3488" t="s">
        <v>1714</v>
      </c>
      <c r="AE3488" t="s">
        <v>120</v>
      </c>
      <c r="AF3488" t="s">
        <v>121</v>
      </c>
      <c r="AG3488" s="6">
        <v>96950</v>
      </c>
      <c r="AH3488" t="s">
        <v>122</v>
      </c>
      <c r="AJ3488" s="8">
        <v>16702858730</v>
      </c>
      <c r="AL3488" t="s">
        <v>1078</v>
      </c>
      <c r="BE3488" t="str">
        <f>"13-2011.00"</f>
        <v>13-2011.00</v>
      </c>
      <c r="BF3488" t="s">
        <v>934</v>
      </c>
      <c r="BG3488" t="s">
        <v>6061</v>
      </c>
      <c r="BH3488" t="s">
        <v>2233</v>
      </c>
      <c r="BI3488">
        <v>2</v>
      </c>
      <c r="BJ3488">
        <v>2</v>
      </c>
      <c r="BK3488" s="1">
        <v>45931</v>
      </c>
      <c r="BL3488" s="1">
        <v>47026</v>
      </c>
      <c r="BM3488" s="1">
        <v>45931</v>
      </c>
      <c r="BN3488" s="1">
        <v>47026</v>
      </c>
      <c r="BO3488">
        <v>35</v>
      </c>
      <c r="BP3488">
        <v>0</v>
      </c>
      <c r="BQ3488">
        <v>7</v>
      </c>
      <c r="BR3488">
        <v>7</v>
      </c>
      <c r="BS3488">
        <v>7</v>
      </c>
      <c r="BT3488">
        <v>7</v>
      </c>
      <c r="BU3488">
        <v>7</v>
      </c>
      <c r="BV3488">
        <v>0</v>
      </c>
      <c r="BW3488" t="str">
        <f>"9:00 AM"</f>
        <v>9:00 AM</v>
      </c>
      <c r="BX3488" t="str">
        <f>"5:00 PM"</f>
        <v>5:00 PM</v>
      </c>
      <c r="BY3488" t="s">
        <v>588</v>
      </c>
      <c r="BZ3488">
        <v>0</v>
      </c>
      <c r="CA3488">
        <v>12</v>
      </c>
      <c r="CB3488" t="s">
        <v>139</v>
      </c>
      <c r="CC3488">
        <v>2</v>
      </c>
      <c r="CD3488" s="2" t="s">
        <v>17317</v>
      </c>
      <c r="CE3488" t="s">
        <v>5718</v>
      </c>
      <c r="CF3488" t="s">
        <v>982</v>
      </c>
      <c r="CG3488" t="s">
        <v>120</v>
      </c>
      <c r="CH3488" t="s">
        <v>121</v>
      </c>
      <c r="CI3488" s="6">
        <v>96950</v>
      </c>
      <c r="CJ3488" s="10">
        <v>17.48</v>
      </c>
      <c r="CK3488" s="10">
        <v>17.48</v>
      </c>
      <c r="CL3488" s="10">
        <v>26.22</v>
      </c>
      <c r="CM3488" s="10">
        <v>26.22</v>
      </c>
      <c r="CN3488" t="s">
        <v>137</v>
      </c>
      <c r="CO3488" t="s">
        <v>194</v>
      </c>
      <c r="CP3488" t="s">
        <v>138</v>
      </c>
      <c r="CR3488" t="s">
        <v>117</v>
      </c>
      <c r="CS3488" t="s">
        <v>139</v>
      </c>
      <c r="CT3488" t="s">
        <v>140</v>
      </c>
      <c r="CU3488" t="s">
        <v>139</v>
      </c>
      <c r="CV3488" t="s">
        <v>140</v>
      </c>
      <c r="CW3488" t="s">
        <v>139</v>
      </c>
      <c r="CX3488" t="s">
        <v>140</v>
      </c>
      <c r="CY3488" s="2" t="s">
        <v>4595</v>
      </c>
      <c r="CZ3488" s="8">
        <v>16702858730</v>
      </c>
      <c r="DA3488" t="s">
        <v>1078</v>
      </c>
      <c r="DB3488" t="s">
        <v>140</v>
      </c>
      <c r="DC3488" t="s">
        <v>139</v>
      </c>
      <c r="DD3488" t="s">
        <v>117</v>
      </c>
    </row>
    <row r="3489" spans="1:114" ht="15" customHeight="1" x14ac:dyDescent="0.35">
      <c r="A3489" t="s">
        <v>15054</v>
      </c>
      <c r="B3489" t="s">
        <v>115</v>
      </c>
      <c r="C3489" s="1">
        <v>45840</v>
      </c>
      <c r="D3489" s="1">
        <v>45917</v>
      </c>
      <c r="E3489" t="s">
        <v>211</v>
      </c>
      <c r="G3489" t="s">
        <v>117</v>
      </c>
      <c r="H3489" t="s">
        <v>139</v>
      </c>
      <c r="I3489" t="s">
        <v>117</v>
      </c>
      <c r="J3489" t="s">
        <v>888</v>
      </c>
      <c r="K3489" t="s">
        <v>889</v>
      </c>
      <c r="L3489" t="s">
        <v>890</v>
      </c>
      <c r="N3489" t="s">
        <v>136</v>
      </c>
      <c r="O3489" t="s">
        <v>121</v>
      </c>
      <c r="P3489" s="6">
        <v>96950</v>
      </c>
      <c r="Q3489" t="s">
        <v>122</v>
      </c>
      <c r="S3489" s="8">
        <v>16702352567</v>
      </c>
      <c r="U3489" t="s">
        <v>891</v>
      </c>
      <c r="V3489">
        <v>33271</v>
      </c>
      <c r="W3489" t="s">
        <v>124</v>
      </c>
      <c r="Y3489" t="s">
        <v>10407</v>
      </c>
      <c r="Z3489" t="s">
        <v>10408</v>
      </c>
      <c r="AA3489" t="s">
        <v>10409</v>
      </c>
      <c r="AB3489" t="s">
        <v>237</v>
      </c>
      <c r="AC3489" t="s">
        <v>890</v>
      </c>
      <c r="AE3489" t="s">
        <v>136</v>
      </c>
      <c r="AF3489" t="s">
        <v>121</v>
      </c>
      <c r="AG3489" s="6">
        <v>96950</v>
      </c>
      <c r="AH3489" t="s">
        <v>122</v>
      </c>
      <c r="AJ3489" s="8">
        <v>16702352567</v>
      </c>
      <c r="AL3489" t="s">
        <v>896</v>
      </c>
      <c r="BE3489" t="str">
        <f>"51-2041.00"</f>
        <v>51-2041.00</v>
      </c>
      <c r="BF3489" t="s">
        <v>1494</v>
      </c>
      <c r="BG3489" t="s">
        <v>15055</v>
      </c>
      <c r="BH3489" t="s">
        <v>15056</v>
      </c>
      <c r="BI3489">
        <v>1</v>
      </c>
      <c r="BK3489" s="1">
        <v>45931</v>
      </c>
      <c r="BL3489" s="1">
        <v>46295</v>
      </c>
      <c r="BO3489">
        <v>40</v>
      </c>
      <c r="BP3489">
        <v>0</v>
      </c>
      <c r="BQ3489">
        <v>8</v>
      </c>
      <c r="BR3489">
        <v>8</v>
      </c>
      <c r="BS3489">
        <v>8</v>
      </c>
      <c r="BT3489">
        <v>8</v>
      </c>
      <c r="BU3489">
        <v>8</v>
      </c>
      <c r="BV3489">
        <v>0</v>
      </c>
      <c r="BW3489" t="str">
        <f>"8:00 AM"</f>
        <v>8:00 AM</v>
      </c>
      <c r="BX3489" t="str">
        <f>"5:00 PM"</f>
        <v>5:00 PM</v>
      </c>
      <c r="BY3489" t="s">
        <v>159</v>
      </c>
      <c r="BZ3489">
        <v>0</v>
      </c>
      <c r="CA3489">
        <v>12</v>
      </c>
      <c r="CB3489" t="s">
        <v>117</v>
      </c>
      <c r="CD3489" t="s">
        <v>15057</v>
      </c>
      <c r="CE3489" t="s">
        <v>901</v>
      </c>
      <c r="CG3489" t="s">
        <v>136</v>
      </c>
      <c r="CH3489" t="s">
        <v>121</v>
      </c>
      <c r="CI3489" s="6">
        <v>96950</v>
      </c>
      <c r="CJ3489" s="10">
        <v>15.58</v>
      </c>
      <c r="CK3489" s="10">
        <v>15.58</v>
      </c>
      <c r="CL3489" s="10">
        <v>0</v>
      </c>
      <c r="CM3489" s="10">
        <v>0</v>
      </c>
      <c r="CN3489" t="s">
        <v>137</v>
      </c>
      <c r="CO3489" t="s">
        <v>140</v>
      </c>
      <c r="CP3489" t="s">
        <v>138</v>
      </c>
      <c r="CR3489" t="s">
        <v>117</v>
      </c>
      <c r="CS3489" t="s">
        <v>139</v>
      </c>
      <c r="CT3489" t="s">
        <v>140</v>
      </c>
      <c r="CU3489" t="s">
        <v>140</v>
      </c>
      <c r="CV3489" t="s">
        <v>140</v>
      </c>
      <c r="CW3489" t="s">
        <v>139</v>
      </c>
      <c r="CX3489" t="s">
        <v>140</v>
      </c>
      <c r="CY3489" t="s">
        <v>15058</v>
      </c>
      <c r="CZ3489" s="8">
        <v>16702352567</v>
      </c>
      <c r="DA3489" t="s">
        <v>896</v>
      </c>
      <c r="DB3489" t="s">
        <v>140</v>
      </c>
      <c r="DC3489" t="s">
        <v>139</v>
      </c>
      <c r="DD3489" t="s">
        <v>117</v>
      </c>
    </row>
    <row r="3490" spans="1:114" ht="15" customHeight="1" x14ac:dyDescent="0.35">
      <c r="A3490" t="s">
        <v>11703</v>
      </c>
      <c r="B3490" t="s">
        <v>144</v>
      </c>
      <c r="C3490" s="1">
        <v>45846</v>
      </c>
      <c r="D3490" s="1">
        <v>45917</v>
      </c>
      <c r="E3490" t="s">
        <v>211</v>
      </c>
      <c r="G3490" t="s">
        <v>117</v>
      </c>
      <c r="H3490" t="s">
        <v>117</v>
      </c>
      <c r="I3490" t="s">
        <v>117</v>
      </c>
      <c r="J3490" t="s">
        <v>4541</v>
      </c>
      <c r="K3490" t="s">
        <v>348</v>
      </c>
      <c r="L3490" t="s">
        <v>349</v>
      </c>
      <c r="M3490" t="s">
        <v>350</v>
      </c>
      <c r="N3490" t="s">
        <v>136</v>
      </c>
      <c r="O3490" t="s">
        <v>121</v>
      </c>
      <c r="P3490" s="6">
        <v>96950</v>
      </c>
      <c r="Q3490" t="s">
        <v>122</v>
      </c>
      <c r="S3490" s="8">
        <v>16702346412</v>
      </c>
      <c r="T3490">
        <v>1510</v>
      </c>
      <c r="U3490" t="s">
        <v>351</v>
      </c>
      <c r="V3490">
        <v>72111</v>
      </c>
      <c r="W3490" t="s">
        <v>124</v>
      </c>
      <c r="Y3490" t="s">
        <v>352</v>
      </c>
      <c r="Z3490" t="s">
        <v>353</v>
      </c>
      <c r="AB3490" t="s">
        <v>354</v>
      </c>
      <c r="AC3490" t="s">
        <v>349</v>
      </c>
      <c r="AD3490" t="s">
        <v>350</v>
      </c>
      <c r="AE3490" t="s">
        <v>136</v>
      </c>
      <c r="AF3490" t="s">
        <v>121</v>
      </c>
      <c r="AG3490" s="6">
        <v>96950</v>
      </c>
      <c r="AH3490" t="s">
        <v>122</v>
      </c>
      <c r="AJ3490" s="8">
        <v>16702852190</v>
      </c>
      <c r="AL3490" t="s">
        <v>356</v>
      </c>
      <c r="BE3490" t="str">
        <f>"49-9071.00"</f>
        <v>49-9071.00</v>
      </c>
      <c r="BF3490" t="s">
        <v>156</v>
      </c>
      <c r="BG3490" t="s">
        <v>11704</v>
      </c>
      <c r="BH3490" t="s">
        <v>1750</v>
      </c>
      <c r="BI3490">
        <v>7</v>
      </c>
      <c r="BJ3490">
        <v>7</v>
      </c>
      <c r="BK3490" s="1">
        <v>45931</v>
      </c>
      <c r="BL3490" s="1">
        <v>46295</v>
      </c>
      <c r="BM3490" s="1">
        <v>45931</v>
      </c>
      <c r="BN3490" s="1">
        <v>46295</v>
      </c>
      <c r="BO3490">
        <v>35</v>
      </c>
      <c r="BP3490">
        <v>0</v>
      </c>
      <c r="BQ3490">
        <v>7</v>
      </c>
      <c r="BR3490">
        <v>7</v>
      </c>
      <c r="BS3490">
        <v>7</v>
      </c>
      <c r="BT3490">
        <v>7</v>
      </c>
      <c r="BU3490">
        <v>7</v>
      </c>
      <c r="BV3490">
        <v>0</v>
      </c>
      <c r="BW3490" t="str">
        <f>"8:00 AM"</f>
        <v>8:00 AM</v>
      </c>
      <c r="BX3490" t="str">
        <f>"4:00 PM"</f>
        <v>4:00 PM</v>
      </c>
      <c r="BY3490" t="s">
        <v>133</v>
      </c>
      <c r="BZ3490">
        <v>0</v>
      </c>
      <c r="CA3490">
        <v>12</v>
      </c>
      <c r="CB3490" t="s">
        <v>117</v>
      </c>
      <c r="CD3490" t="s">
        <v>4294</v>
      </c>
      <c r="CE3490" t="s">
        <v>349</v>
      </c>
      <c r="CF3490" t="s">
        <v>350</v>
      </c>
      <c r="CG3490" t="s">
        <v>136</v>
      </c>
      <c r="CH3490" t="s">
        <v>121</v>
      </c>
      <c r="CI3490" s="6">
        <v>96950</v>
      </c>
      <c r="CJ3490" s="10">
        <v>9.98</v>
      </c>
      <c r="CK3490" s="10">
        <v>11</v>
      </c>
      <c r="CL3490" s="10">
        <v>14.97</v>
      </c>
      <c r="CM3490" s="10">
        <v>16.5</v>
      </c>
      <c r="CN3490" t="s">
        <v>137</v>
      </c>
      <c r="CO3490" t="s">
        <v>4295</v>
      </c>
      <c r="CP3490" t="s">
        <v>138</v>
      </c>
      <c r="CR3490" t="s">
        <v>117</v>
      </c>
      <c r="CS3490" t="s">
        <v>139</v>
      </c>
      <c r="CT3490" t="s">
        <v>140</v>
      </c>
      <c r="CU3490" t="s">
        <v>139</v>
      </c>
      <c r="CV3490" t="s">
        <v>139</v>
      </c>
      <c r="CW3490" t="s">
        <v>139</v>
      </c>
      <c r="CX3490" t="s">
        <v>140</v>
      </c>
      <c r="CY3490" t="s">
        <v>362</v>
      </c>
      <c r="CZ3490" s="8">
        <v>16702346412</v>
      </c>
      <c r="DA3490" t="s">
        <v>363</v>
      </c>
      <c r="DB3490" t="s">
        <v>292</v>
      </c>
      <c r="DC3490" t="s">
        <v>139</v>
      </c>
      <c r="DD3490" t="s">
        <v>117</v>
      </c>
      <c r="DE3490" t="s">
        <v>352</v>
      </c>
      <c r="DF3490" t="s">
        <v>353</v>
      </c>
      <c r="DH3490" t="s">
        <v>351</v>
      </c>
      <c r="DI3490" t="s">
        <v>365</v>
      </c>
      <c r="DJ3490" t="s">
        <v>356</v>
      </c>
    </row>
    <row r="3491" spans="1:114" ht="15" customHeight="1" x14ac:dyDescent="0.35">
      <c r="A3491" t="s">
        <v>15194</v>
      </c>
      <c r="B3491" t="s">
        <v>144</v>
      </c>
      <c r="C3491" s="1">
        <v>45854</v>
      </c>
      <c r="D3491" s="1">
        <v>45917</v>
      </c>
      <c r="E3491" t="s">
        <v>211</v>
      </c>
      <c r="G3491" t="s">
        <v>117</v>
      </c>
      <c r="H3491" t="s">
        <v>117</v>
      </c>
      <c r="I3491" t="s">
        <v>117</v>
      </c>
      <c r="J3491" t="s">
        <v>1180</v>
      </c>
      <c r="K3491" t="s">
        <v>1181</v>
      </c>
      <c r="L3491" t="s">
        <v>1182</v>
      </c>
      <c r="M3491" t="s">
        <v>1183</v>
      </c>
      <c r="N3491" t="s">
        <v>136</v>
      </c>
      <c r="O3491" t="s">
        <v>121</v>
      </c>
      <c r="P3491" s="6">
        <v>96950</v>
      </c>
      <c r="Q3491" t="s">
        <v>122</v>
      </c>
      <c r="R3491" t="s">
        <v>140</v>
      </c>
      <c r="S3491" s="8">
        <v>16702352020</v>
      </c>
      <c r="U3491" t="s">
        <v>1184</v>
      </c>
      <c r="V3491">
        <v>312112</v>
      </c>
      <c r="W3491" t="s">
        <v>124</v>
      </c>
      <c r="Y3491" t="s">
        <v>1185</v>
      </c>
      <c r="Z3491" t="s">
        <v>1186</v>
      </c>
      <c r="AB3491" t="s">
        <v>205</v>
      </c>
      <c r="AC3491" t="s">
        <v>15127</v>
      </c>
      <c r="AD3491" t="s">
        <v>1183</v>
      </c>
      <c r="AE3491" t="s">
        <v>136</v>
      </c>
      <c r="AF3491" t="s">
        <v>121</v>
      </c>
      <c r="AG3491" s="6">
        <v>96950</v>
      </c>
      <c r="AH3491" t="s">
        <v>122</v>
      </c>
      <c r="AI3491" t="s">
        <v>1187</v>
      </c>
      <c r="AJ3491" s="8">
        <v>16702352020</v>
      </c>
      <c r="AL3491" t="s">
        <v>1188</v>
      </c>
      <c r="BE3491" t="str">
        <f>"53-3031.00"</f>
        <v>53-3031.00</v>
      </c>
      <c r="BF3491" t="s">
        <v>406</v>
      </c>
      <c r="BG3491" t="s">
        <v>15128</v>
      </c>
      <c r="BH3491" t="s">
        <v>2884</v>
      </c>
      <c r="BI3491">
        <v>1</v>
      </c>
      <c r="BJ3491">
        <v>1</v>
      </c>
      <c r="BK3491" s="1">
        <v>45931</v>
      </c>
      <c r="BL3491" s="1">
        <v>46295</v>
      </c>
      <c r="BM3491" s="1">
        <v>45931</v>
      </c>
      <c r="BN3491" s="1">
        <v>46295</v>
      </c>
      <c r="BO3491">
        <v>35</v>
      </c>
      <c r="BP3491">
        <v>0</v>
      </c>
      <c r="BQ3491">
        <v>6</v>
      </c>
      <c r="BR3491">
        <v>6</v>
      </c>
      <c r="BS3491">
        <v>5</v>
      </c>
      <c r="BT3491">
        <v>6</v>
      </c>
      <c r="BU3491">
        <v>6</v>
      </c>
      <c r="BV3491">
        <v>6</v>
      </c>
      <c r="BW3491" t="str">
        <f>"8:00 AM"</f>
        <v>8:00 AM</v>
      </c>
      <c r="BX3491" t="str">
        <f>"4:00 PM"</f>
        <v>4:00 PM</v>
      </c>
      <c r="BY3491" t="s">
        <v>159</v>
      </c>
      <c r="BZ3491">
        <v>0</v>
      </c>
      <c r="CA3491">
        <v>12</v>
      </c>
      <c r="CB3491" t="s">
        <v>117</v>
      </c>
      <c r="CD3491" t="s">
        <v>15129</v>
      </c>
      <c r="CE3491" t="s">
        <v>1182</v>
      </c>
      <c r="CF3491" t="s">
        <v>1183</v>
      </c>
      <c r="CG3491" t="s">
        <v>136</v>
      </c>
      <c r="CH3491" t="s">
        <v>121</v>
      </c>
      <c r="CI3491" s="6">
        <v>96950</v>
      </c>
      <c r="CJ3491" s="10">
        <v>8.35</v>
      </c>
      <c r="CK3491" s="10">
        <v>8.35</v>
      </c>
      <c r="CL3491" s="10">
        <v>12.53</v>
      </c>
      <c r="CM3491" s="10">
        <v>12.53</v>
      </c>
      <c r="CN3491" t="s">
        <v>137</v>
      </c>
      <c r="CO3491" t="s">
        <v>1187</v>
      </c>
      <c r="CP3491" t="s">
        <v>138</v>
      </c>
      <c r="CR3491" t="s">
        <v>117</v>
      </c>
      <c r="CS3491" t="s">
        <v>139</v>
      </c>
      <c r="CT3491" t="s">
        <v>140</v>
      </c>
      <c r="CU3491" t="s">
        <v>139</v>
      </c>
      <c r="CV3491" t="s">
        <v>140</v>
      </c>
      <c r="CW3491" t="s">
        <v>139</v>
      </c>
      <c r="CX3491" t="s">
        <v>140</v>
      </c>
      <c r="CY3491" t="s">
        <v>1193</v>
      </c>
      <c r="CZ3491" s="8">
        <v>16702352020</v>
      </c>
      <c r="DA3491" t="s">
        <v>1188</v>
      </c>
      <c r="DB3491" t="s">
        <v>140</v>
      </c>
      <c r="DC3491" t="s">
        <v>139</v>
      </c>
      <c r="DD3491" t="s">
        <v>117</v>
      </c>
    </row>
    <row r="3492" spans="1:114" ht="15" customHeight="1" x14ac:dyDescent="0.35">
      <c r="A3492" t="s">
        <v>11669</v>
      </c>
      <c r="B3492" t="s">
        <v>144</v>
      </c>
      <c r="C3492" s="1">
        <v>45858</v>
      </c>
      <c r="D3492" s="1">
        <v>45917</v>
      </c>
      <c r="E3492" t="s">
        <v>211</v>
      </c>
      <c r="G3492" t="s">
        <v>117</v>
      </c>
      <c r="H3492" t="s">
        <v>117</v>
      </c>
      <c r="I3492" t="s">
        <v>117</v>
      </c>
      <c r="J3492" t="s">
        <v>4110</v>
      </c>
      <c r="K3492" t="s">
        <v>4111</v>
      </c>
      <c r="L3492" t="s">
        <v>4112</v>
      </c>
      <c r="M3492" t="s">
        <v>4113</v>
      </c>
      <c r="N3492" t="s">
        <v>120</v>
      </c>
      <c r="O3492" t="s">
        <v>121</v>
      </c>
      <c r="P3492" s="6">
        <v>96950</v>
      </c>
      <c r="Q3492" t="s">
        <v>122</v>
      </c>
      <c r="S3492" s="8">
        <v>16702353285</v>
      </c>
      <c r="U3492" t="s">
        <v>4478</v>
      </c>
      <c r="V3492">
        <v>81111</v>
      </c>
      <c r="W3492" t="s">
        <v>124</v>
      </c>
      <c r="Y3492" t="s">
        <v>4115</v>
      </c>
      <c r="Z3492" t="s">
        <v>4116</v>
      </c>
      <c r="AA3492" t="s">
        <v>1265</v>
      </c>
      <c r="AB3492" t="s">
        <v>1930</v>
      </c>
      <c r="AC3492" t="s">
        <v>4112</v>
      </c>
      <c r="AD3492" t="s">
        <v>4113</v>
      </c>
      <c r="AE3492" t="s">
        <v>120</v>
      </c>
      <c r="AF3492" t="s">
        <v>121</v>
      </c>
      <c r="AG3492" s="6">
        <v>96950</v>
      </c>
      <c r="AH3492" t="s">
        <v>122</v>
      </c>
      <c r="AJ3492" s="8">
        <v>16702353285</v>
      </c>
      <c r="AL3492" t="s">
        <v>4117</v>
      </c>
      <c r="BE3492" t="str">
        <f>"49-3023.00"</f>
        <v>49-3023.00</v>
      </c>
      <c r="BF3492" t="s">
        <v>1119</v>
      </c>
      <c r="BG3492" t="s">
        <v>11670</v>
      </c>
      <c r="BH3492" t="s">
        <v>7148</v>
      </c>
      <c r="BI3492">
        <v>1</v>
      </c>
      <c r="BJ3492">
        <v>1</v>
      </c>
      <c r="BK3492" s="1">
        <v>45976</v>
      </c>
      <c r="BL3492" s="1">
        <v>46340</v>
      </c>
      <c r="BM3492" s="1">
        <v>45976</v>
      </c>
      <c r="BN3492" s="1">
        <v>46340</v>
      </c>
      <c r="BO3492">
        <v>40</v>
      </c>
      <c r="BP3492">
        <v>0</v>
      </c>
      <c r="BQ3492">
        <v>8</v>
      </c>
      <c r="BR3492">
        <v>8</v>
      </c>
      <c r="BS3492">
        <v>8</v>
      </c>
      <c r="BT3492">
        <v>8</v>
      </c>
      <c r="BU3492">
        <v>8</v>
      </c>
      <c r="BV3492">
        <v>0</v>
      </c>
      <c r="BW3492" t="str">
        <f>"8:00 AM"</f>
        <v>8:00 AM</v>
      </c>
      <c r="BX3492" t="str">
        <f>"5:00 PM"</f>
        <v>5:00 PM</v>
      </c>
      <c r="BY3492" t="s">
        <v>159</v>
      </c>
      <c r="BZ3492">
        <v>0</v>
      </c>
      <c r="CA3492">
        <v>12</v>
      </c>
      <c r="CB3492" t="s">
        <v>117</v>
      </c>
      <c r="CD3492" t="s">
        <v>194</v>
      </c>
      <c r="CE3492" t="s">
        <v>4112</v>
      </c>
      <c r="CF3492" t="s">
        <v>4113</v>
      </c>
      <c r="CG3492" t="s">
        <v>120</v>
      </c>
      <c r="CH3492" t="s">
        <v>121</v>
      </c>
      <c r="CI3492" s="6">
        <v>96950</v>
      </c>
      <c r="CJ3492" s="10">
        <v>11.01</v>
      </c>
      <c r="CK3492" s="10">
        <v>11.01</v>
      </c>
      <c r="CL3492" s="10">
        <v>16.52</v>
      </c>
      <c r="CM3492" s="10">
        <v>16.52</v>
      </c>
      <c r="CN3492" t="s">
        <v>137</v>
      </c>
      <c r="CO3492" t="s">
        <v>194</v>
      </c>
      <c r="CP3492" t="s">
        <v>138</v>
      </c>
      <c r="CR3492" t="s">
        <v>117</v>
      </c>
      <c r="CS3492" t="s">
        <v>139</v>
      </c>
      <c r="CT3492" t="s">
        <v>140</v>
      </c>
      <c r="CU3492" t="s">
        <v>139</v>
      </c>
      <c r="CV3492" t="s">
        <v>140</v>
      </c>
      <c r="CW3492" t="s">
        <v>139</v>
      </c>
      <c r="CX3492" t="s">
        <v>140</v>
      </c>
      <c r="CY3492" s="2" t="s">
        <v>4479</v>
      </c>
      <c r="CZ3492" s="8">
        <v>16702353285</v>
      </c>
      <c r="DA3492" t="s">
        <v>4117</v>
      </c>
      <c r="DB3492" t="s">
        <v>140</v>
      </c>
      <c r="DC3492" t="s">
        <v>139</v>
      </c>
      <c r="DD3492" t="s">
        <v>117</v>
      </c>
      <c r="DE3492" t="s">
        <v>4115</v>
      </c>
      <c r="DF3492" t="s">
        <v>4116</v>
      </c>
      <c r="DG3492" t="s">
        <v>1331</v>
      </c>
      <c r="DH3492" t="s">
        <v>4478</v>
      </c>
      <c r="DI3492" t="s">
        <v>4110</v>
      </c>
      <c r="DJ3492" t="s">
        <v>4117</v>
      </c>
    </row>
    <row r="3493" spans="1:114" ht="15" customHeight="1" x14ac:dyDescent="0.35">
      <c r="A3493" t="s">
        <v>14888</v>
      </c>
      <c r="B3493" t="s">
        <v>294</v>
      </c>
      <c r="C3493" s="1">
        <v>45859</v>
      </c>
      <c r="D3493" s="1">
        <v>45917</v>
      </c>
      <c r="E3493" t="s">
        <v>211</v>
      </c>
      <c r="G3493" t="s">
        <v>117</v>
      </c>
      <c r="H3493" t="s">
        <v>117</v>
      </c>
      <c r="I3493" t="s">
        <v>117</v>
      </c>
      <c r="J3493" t="s">
        <v>806</v>
      </c>
      <c r="L3493" t="s">
        <v>1454</v>
      </c>
      <c r="M3493" t="s">
        <v>1451</v>
      </c>
      <c r="N3493" t="s">
        <v>120</v>
      </c>
      <c r="O3493" t="s">
        <v>121</v>
      </c>
      <c r="P3493" s="6">
        <v>96950</v>
      </c>
      <c r="Q3493" t="s">
        <v>122</v>
      </c>
      <c r="S3493" s="8">
        <v>16702351980</v>
      </c>
      <c r="U3493" t="s">
        <v>809</v>
      </c>
      <c r="V3493">
        <v>561320</v>
      </c>
      <c r="W3493" t="s">
        <v>150</v>
      </c>
      <c r="X3493" t="s">
        <v>139</v>
      </c>
      <c r="Y3493" t="s">
        <v>2421</v>
      </c>
      <c r="Z3493" t="s">
        <v>2422</v>
      </c>
      <c r="AA3493" t="s">
        <v>2423</v>
      </c>
      <c r="AB3493" t="s">
        <v>128</v>
      </c>
      <c r="AC3493" t="s">
        <v>1454</v>
      </c>
      <c r="AD3493" t="s">
        <v>1451</v>
      </c>
      <c r="AE3493" t="s">
        <v>120</v>
      </c>
      <c r="AF3493" t="s">
        <v>121</v>
      </c>
      <c r="AG3493" s="6">
        <v>96950</v>
      </c>
      <c r="AH3493" t="s">
        <v>122</v>
      </c>
      <c r="AJ3493" s="8">
        <v>16702351980</v>
      </c>
      <c r="AL3493" t="s">
        <v>815</v>
      </c>
      <c r="BE3493" t="str">
        <f>"35-3031.00"</f>
        <v>35-3031.00</v>
      </c>
      <c r="BF3493" t="s">
        <v>788</v>
      </c>
      <c r="BG3493" t="s">
        <v>2424</v>
      </c>
      <c r="BH3493" t="s">
        <v>1458</v>
      </c>
      <c r="BI3493">
        <v>10</v>
      </c>
      <c r="BJ3493">
        <v>7</v>
      </c>
      <c r="BK3493" s="1">
        <v>45931</v>
      </c>
      <c r="BL3493" s="1">
        <v>46295</v>
      </c>
      <c r="BM3493" s="1">
        <v>45931</v>
      </c>
      <c r="BN3493" s="1">
        <v>46295</v>
      </c>
      <c r="BO3493">
        <v>35</v>
      </c>
      <c r="BP3493">
        <v>0</v>
      </c>
      <c r="BQ3493">
        <v>7</v>
      </c>
      <c r="BR3493">
        <v>7</v>
      </c>
      <c r="BS3493">
        <v>7</v>
      </c>
      <c r="BT3493">
        <v>7</v>
      </c>
      <c r="BU3493">
        <v>7</v>
      </c>
      <c r="BV3493">
        <v>0</v>
      </c>
      <c r="BW3493" t="str">
        <f>"8:00 AM"</f>
        <v>8:00 AM</v>
      </c>
      <c r="BX3493" t="str">
        <f>"4:00 PM"</f>
        <v>4:00 PM</v>
      </c>
      <c r="BY3493" t="s">
        <v>133</v>
      </c>
      <c r="BZ3493">
        <v>0</v>
      </c>
      <c r="CA3493">
        <v>3</v>
      </c>
      <c r="CB3493" t="s">
        <v>117</v>
      </c>
      <c r="CD3493" t="s">
        <v>14889</v>
      </c>
      <c r="CE3493" t="s">
        <v>982</v>
      </c>
      <c r="CF3493" t="s">
        <v>11981</v>
      </c>
      <c r="CG3493" t="s">
        <v>120</v>
      </c>
      <c r="CH3493" t="s">
        <v>121</v>
      </c>
      <c r="CI3493" s="6">
        <v>96950</v>
      </c>
      <c r="CJ3493" s="10">
        <v>8.0399999999999991</v>
      </c>
      <c r="CK3493" s="10">
        <v>8.0399999999999991</v>
      </c>
      <c r="CL3493" s="10">
        <v>12.06</v>
      </c>
      <c r="CM3493" s="10">
        <v>12.06</v>
      </c>
      <c r="CN3493" t="s">
        <v>137</v>
      </c>
      <c r="CO3493" t="s">
        <v>2428</v>
      </c>
      <c r="CP3493" t="s">
        <v>138</v>
      </c>
      <c r="CR3493" t="s">
        <v>117</v>
      </c>
      <c r="CS3493" t="s">
        <v>139</v>
      </c>
      <c r="CT3493" t="s">
        <v>140</v>
      </c>
      <c r="CU3493" t="s">
        <v>139</v>
      </c>
      <c r="CV3493" t="s">
        <v>140</v>
      </c>
      <c r="CW3493" t="s">
        <v>139</v>
      </c>
      <c r="CX3493" t="s">
        <v>140</v>
      </c>
      <c r="CY3493" s="2" t="s">
        <v>984</v>
      </c>
      <c r="CZ3493" s="8">
        <v>16702351980</v>
      </c>
      <c r="DA3493" t="s">
        <v>815</v>
      </c>
      <c r="DB3493" t="s">
        <v>140</v>
      </c>
      <c r="DC3493" t="s">
        <v>139</v>
      </c>
      <c r="DD3493" t="s">
        <v>139</v>
      </c>
    </row>
    <row r="3494" spans="1:114" ht="15" customHeight="1" x14ac:dyDescent="0.35">
      <c r="A3494" t="s">
        <v>11638</v>
      </c>
      <c r="B3494" t="s">
        <v>144</v>
      </c>
      <c r="C3494" s="1">
        <v>45859</v>
      </c>
      <c r="D3494" s="1">
        <v>45917</v>
      </c>
      <c r="E3494" t="s">
        <v>116</v>
      </c>
      <c r="F3494" s="1">
        <v>45929</v>
      </c>
      <c r="G3494" t="s">
        <v>117</v>
      </c>
      <c r="H3494" t="s">
        <v>117</v>
      </c>
      <c r="I3494" t="s">
        <v>117</v>
      </c>
      <c r="J3494" t="s">
        <v>969</v>
      </c>
      <c r="L3494" t="s">
        <v>5108</v>
      </c>
      <c r="N3494" t="s">
        <v>120</v>
      </c>
      <c r="O3494" t="s">
        <v>121</v>
      </c>
      <c r="P3494" s="6">
        <v>96950</v>
      </c>
      <c r="Q3494" t="s">
        <v>122</v>
      </c>
      <c r="S3494" s="8">
        <v>16702355009</v>
      </c>
      <c r="U3494" t="s">
        <v>971</v>
      </c>
      <c r="V3494">
        <v>561311</v>
      </c>
      <c r="W3494" t="s">
        <v>150</v>
      </c>
      <c r="X3494" t="s">
        <v>139</v>
      </c>
      <c r="Y3494" t="s">
        <v>972</v>
      </c>
      <c r="Z3494" t="s">
        <v>973</v>
      </c>
      <c r="AA3494" t="s">
        <v>974</v>
      </c>
      <c r="AB3494" t="s">
        <v>975</v>
      </c>
      <c r="AC3494" t="s">
        <v>5157</v>
      </c>
      <c r="AE3494" t="s">
        <v>120</v>
      </c>
      <c r="AF3494" t="s">
        <v>121</v>
      </c>
      <c r="AG3494" s="6">
        <v>96950</v>
      </c>
      <c r="AH3494" t="s">
        <v>122</v>
      </c>
      <c r="AJ3494" s="8">
        <v>16702355009</v>
      </c>
      <c r="AL3494" t="s">
        <v>977</v>
      </c>
      <c r="BE3494" t="str">
        <f>"35-2014.00"</f>
        <v>35-2014.00</v>
      </c>
      <c r="BF3494" t="s">
        <v>191</v>
      </c>
      <c r="BG3494" t="s">
        <v>5109</v>
      </c>
      <c r="BH3494" t="s">
        <v>193</v>
      </c>
      <c r="BI3494">
        <v>8</v>
      </c>
      <c r="BJ3494">
        <v>8</v>
      </c>
      <c r="BK3494" s="1">
        <v>45931</v>
      </c>
      <c r="BL3494" s="1">
        <v>46295</v>
      </c>
      <c r="BM3494" s="1">
        <v>45931</v>
      </c>
      <c r="BN3494" s="1">
        <v>46295</v>
      </c>
      <c r="BO3494">
        <v>35</v>
      </c>
      <c r="BP3494">
        <v>0</v>
      </c>
      <c r="BQ3494">
        <v>7</v>
      </c>
      <c r="BR3494">
        <v>7</v>
      </c>
      <c r="BS3494">
        <v>7</v>
      </c>
      <c r="BT3494">
        <v>7</v>
      </c>
      <c r="BU3494">
        <v>7</v>
      </c>
      <c r="BV3494">
        <v>0</v>
      </c>
      <c r="BW3494" t="str">
        <f>"9:00 AM"</f>
        <v>9:00 AM</v>
      </c>
      <c r="BX3494" t="str">
        <f>"4:00 PM"</f>
        <v>4:00 PM</v>
      </c>
      <c r="BY3494" t="s">
        <v>133</v>
      </c>
      <c r="BZ3494">
        <v>0</v>
      </c>
      <c r="CA3494">
        <v>12</v>
      </c>
      <c r="CB3494" t="s">
        <v>117</v>
      </c>
      <c r="CD3494" s="2" t="s">
        <v>6113</v>
      </c>
      <c r="CE3494" t="s">
        <v>11639</v>
      </c>
      <c r="CF3494" t="s">
        <v>5110</v>
      </c>
      <c r="CG3494" t="s">
        <v>120</v>
      </c>
      <c r="CH3494" t="s">
        <v>121</v>
      </c>
      <c r="CI3494" s="6">
        <v>96950</v>
      </c>
      <c r="CJ3494" s="10">
        <v>8.83</v>
      </c>
      <c r="CK3494" s="10">
        <v>8.83</v>
      </c>
      <c r="CL3494" s="10">
        <v>13.24</v>
      </c>
      <c r="CM3494" s="10">
        <v>13.24</v>
      </c>
      <c r="CN3494" t="s">
        <v>137</v>
      </c>
      <c r="CO3494" t="s">
        <v>5111</v>
      </c>
      <c r="CP3494" t="s">
        <v>138</v>
      </c>
      <c r="CR3494" t="s">
        <v>117</v>
      </c>
      <c r="CS3494" t="s">
        <v>139</v>
      </c>
      <c r="CT3494" t="s">
        <v>140</v>
      </c>
      <c r="CU3494" t="s">
        <v>139</v>
      </c>
      <c r="CV3494" t="s">
        <v>140</v>
      </c>
      <c r="CW3494" t="s">
        <v>139</v>
      </c>
      <c r="CX3494" t="s">
        <v>140</v>
      </c>
      <c r="CY3494" t="s">
        <v>822</v>
      </c>
      <c r="CZ3494" s="8">
        <v>16702355009</v>
      </c>
      <c r="DA3494" t="s">
        <v>977</v>
      </c>
      <c r="DB3494" t="s">
        <v>411</v>
      </c>
      <c r="DC3494" t="s">
        <v>139</v>
      </c>
      <c r="DD3494" t="s">
        <v>139</v>
      </c>
    </row>
    <row r="3495" spans="1:114" ht="15" customHeight="1" x14ac:dyDescent="0.35">
      <c r="A3495" t="s">
        <v>16179</v>
      </c>
      <c r="B3495" t="s">
        <v>144</v>
      </c>
      <c r="C3495" s="1">
        <v>45859</v>
      </c>
      <c r="D3495" s="1">
        <v>45917</v>
      </c>
      <c r="E3495" t="s">
        <v>211</v>
      </c>
      <c r="G3495" t="s">
        <v>117</v>
      </c>
      <c r="H3495" t="s">
        <v>117</v>
      </c>
      <c r="I3495" t="s">
        <v>117</v>
      </c>
      <c r="J3495" t="s">
        <v>1324</v>
      </c>
      <c r="K3495" t="s">
        <v>4798</v>
      </c>
      <c r="L3495" t="s">
        <v>1326</v>
      </c>
      <c r="M3495" t="s">
        <v>16180</v>
      </c>
      <c r="N3495" t="s">
        <v>120</v>
      </c>
      <c r="O3495" t="s">
        <v>121</v>
      </c>
      <c r="P3495" s="6">
        <v>96950</v>
      </c>
      <c r="Q3495" t="s">
        <v>122</v>
      </c>
      <c r="S3495" s="8">
        <v>16703236877</v>
      </c>
      <c r="U3495" t="s">
        <v>1328</v>
      </c>
      <c r="V3495">
        <v>621610</v>
      </c>
      <c r="W3495" t="s">
        <v>124</v>
      </c>
      <c r="Y3495" t="s">
        <v>1329</v>
      </c>
      <c r="Z3495" t="s">
        <v>1330</v>
      </c>
      <c r="AA3495" t="s">
        <v>4800</v>
      </c>
      <c r="AB3495" t="s">
        <v>128</v>
      </c>
      <c r="AC3495" t="s">
        <v>1332</v>
      </c>
      <c r="AE3495" t="s">
        <v>839</v>
      </c>
      <c r="AF3495" t="s">
        <v>578</v>
      </c>
      <c r="AG3495" s="6">
        <v>96931</v>
      </c>
      <c r="AH3495" t="s">
        <v>122</v>
      </c>
      <c r="AJ3495" s="8">
        <v>16716498746</v>
      </c>
      <c r="AK3495">
        <v>203</v>
      </c>
      <c r="AL3495" t="s">
        <v>1333</v>
      </c>
      <c r="BE3495" t="str">
        <f>"31-2021.00"</f>
        <v>31-2021.00</v>
      </c>
      <c r="BF3495" t="s">
        <v>4801</v>
      </c>
      <c r="BG3495" t="s">
        <v>4802</v>
      </c>
      <c r="BH3495" t="s">
        <v>4803</v>
      </c>
      <c r="BI3495">
        <v>3</v>
      </c>
      <c r="BJ3495">
        <v>3</v>
      </c>
      <c r="BK3495" s="1">
        <v>45980</v>
      </c>
      <c r="BL3495" s="1">
        <v>46344</v>
      </c>
      <c r="BM3495" s="1">
        <v>45980</v>
      </c>
      <c r="BN3495" s="1">
        <v>46344</v>
      </c>
      <c r="BO3495">
        <v>40</v>
      </c>
      <c r="BP3495">
        <v>0</v>
      </c>
      <c r="BQ3495">
        <v>8</v>
      </c>
      <c r="BR3495">
        <v>8</v>
      </c>
      <c r="BS3495">
        <v>8</v>
      </c>
      <c r="BT3495">
        <v>8</v>
      </c>
      <c r="BU3495">
        <v>5</v>
      </c>
      <c r="BV3495">
        <v>3</v>
      </c>
      <c r="BW3495" t="str">
        <f>"8:30 AM"</f>
        <v>8:30 AM</v>
      </c>
      <c r="BX3495" t="str">
        <f>"5:30 PM"</f>
        <v>5:30 PM</v>
      </c>
      <c r="BY3495" t="s">
        <v>459</v>
      </c>
      <c r="BZ3495">
        <v>0</v>
      </c>
      <c r="CA3495">
        <v>0</v>
      </c>
      <c r="CB3495" t="s">
        <v>117</v>
      </c>
      <c r="CD3495" t="s">
        <v>4804</v>
      </c>
      <c r="CE3495" t="s">
        <v>1326</v>
      </c>
      <c r="CF3495" t="s">
        <v>1327</v>
      </c>
      <c r="CG3495" t="s">
        <v>120</v>
      </c>
      <c r="CH3495" t="s">
        <v>121</v>
      </c>
      <c r="CI3495" s="6">
        <v>96950</v>
      </c>
      <c r="CJ3495" s="10">
        <v>20.260000000000002</v>
      </c>
      <c r="CK3495" s="10">
        <v>20.260000000000002</v>
      </c>
      <c r="CN3495" t="s">
        <v>137</v>
      </c>
      <c r="CP3495" t="s">
        <v>138</v>
      </c>
      <c r="CR3495" t="s">
        <v>117</v>
      </c>
      <c r="CS3495" t="s">
        <v>139</v>
      </c>
      <c r="CT3495" t="s">
        <v>140</v>
      </c>
      <c r="CU3495" t="s">
        <v>140</v>
      </c>
      <c r="CV3495" t="s">
        <v>140</v>
      </c>
      <c r="CW3495" t="s">
        <v>139</v>
      </c>
      <c r="CX3495" t="s">
        <v>140</v>
      </c>
      <c r="CY3495" t="s">
        <v>140</v>
      </c>
      <c r="CZ3495" s="8">
        <v>16703236877</v>
      </c>
      <c r="DA3495" t="s">
        <v>1338</v>
      </c>
      <c r="DB3495" t="s">
        <v>140</v>
      </c>
      <c r="DC3495" t="s">
        <v>139</v>
      </c>
      <c r="DD3495" t="s">
        <v>117</v>
      </c>
    </row>
    <row r="3496" spans="1:114" ht="15" customHeight="1" x14ac:dyDescent="0.35">
      <c r="A3496" t="s">
        <v>14890</v>
      </c>
      <c r="B3496" t="s">
        <v>144</v>
      </c>
      <c r="C3496" s="1">
        <v>45859</v>
      </c>
      <c r="D3496" s="1">
        <v>45917</v>
      </c>
      <c r="E3496" t="s">
        <v>211</v>
      </c>
      <c r="G3496" t="s">
        <v>117</v>
      </c>
      <c r="H3496" t="s">
        <v>117</v>
      </c>
      <c r="I3496" t="s">
        <v>117</v>
      </c>
      <c r="J3496" t="s">
        <v>4640</v>
      </c>
      <c r="K3496" t="s">
        <v>14891</v>
      </c>
      <c r="L3496" t="s">
        <v>1326</v>
      </c>
      <c r="M3496" t="s">
        <v>4211</v>
      </c>
      <c r="N3496" t="s">
        <v>136</v>
      </c>
      <c r="O3496" t="s">
        <v>121</v>
      </c>
      <c r="P3496" s="6">
        <v>96950</v>
      </c>
      <c r="Q3496" t="s">
        <v>122</v>
      </c>
      <c r="S3496" s="8">
        <v>16703236877</v>
      </c>
      <c r="U3496" t="s">
        <v>4212</v>
      </c>
      <c r="V3496">
        <v>621610</v>
      </c>
      <c r="W3496" t="s">
        <v>124</v>
      </c>
      <c r="Y3496" t="s">
        <v>1329</v>
      </c>
      <c r="Z3496" t="s">
        <v>1330</v>
      </c>
      <c r="AA3496" t="s">
        <v>4800</v>
      </c>
      <c r="AB3496" t="s">
        <v>128</v>
      </c>
      <c r="AC3496" t="s">
        <v>1332</v>
      </c>
      <c r="AE3496" t="s">
        <v>839</v>
      </c>
      <c r="AF3496" t="s">
        <v>578</v>
      </c>
      <c r="AG3496" s="6">
        <v>96931</v>
      </c>
      <c r="AH3496" t="s">
        <v>122</v>
      </c>
      <c r="AJ3496" s="8">
        <v>16716498746</v>
      </c>
      <c r="AK3496">
        <v>203</v>
      </c>
      <c r="AL3496" t="s">
        <v>1333</v>
      </c>
      <c r="BE3496" t="str">
        <f>"31-2021.00"</f>
        <v>31-2021.00</v>
      </c>
      <c r="BF3496" t="s">
        <v>4801</v>
      </c>
      <c r="BG3496" t="s">
        <v>14892</v>
      </c>
      <c r="BH3496" t="s">
        <v>4803</v>
      </c>
      <c r="BI3496">
        <v>3</v>
      </c>
      <c r="BJ3496">
        <v>3</v>
      </c>
      <c r="BK3496" s="1">
        <v>45980</v>
      </c>
      <c r="BL3496" s="1">
        <v>46344</v>
      </c>
      <c r="BM3496" s="1">
        <v>45980</v>
      </c>
      <c r="BN3496" s="1">
        <v>46344</v>
      </c>
      <c r="BO3496">
        <v>40</v>
      </c>
      <c r="BP3496">
        <v>0</v>
      </c>
      <c r="BQ3496">
        <v>8</v>
      </c>
      <c r="BR3496">
        <v>8</v>
      </c>
      <c r="BS3496">
        <v>8</v>
      </c>
      <c r="BT3496">
        <v>8</v>
      </c>
      <c r="BU3496">
        <v>5</v>
      </c>
      <c r="BV3496">
        <v>3</v>
      </c>
      <c r="BW3496" t="str">
        <f>"8:30 AM"</f>
        <v>8:30 AM</v>
      </c>
      <c r="BX3496" t="str">
        <f>"5:30 PM"</f>
        <v>5:30 PM</v>
      </c>
      <c r="BY3496" t="s">
        <v>459</v>
      </c>
      <c r="BZ3496">
        <v>0</v>
      </c>
      <c r="CA3496">
        <v>0</v>
      </c>
      <c r="CB3496" t="s">
        <v>117</v>
      </c>
      <c r="CD3496" t="s">
        <v>4804</v>
      </c>
      <c r="CE3496" t="s">
        <v>1326</v>
      </c>
      <c r="CF3496" t="s">
        <v>4211</v>
      </c>
      <c r="CG3496" t="s">
        <v>120</v>
      </c>
      <c r="CH3496" t="s">
        <v>121</v>
      </c>
      <c r="CI3496" s="6">
        <v>96950</v>
      </c>
      <c r="CJ3496" s="10">
        <v>20.260000000000002</v>
      </c>
      <c r="CK3496" s="10">
        <v>20.260000000000002</v>
      </c>
      <c r="CN3496" t="s">
        <v>137</v>
      </c>
      <c r="CP3496" t="s">
        <v>138</v>
      </c>
      <c r="CR3496" t="s">
        <v>117</v>
      </c>
      <c r="CS3496" t="s">
        <v>139</v>
      </c>
      <c r="CT3496" t="s">
        <v>140</v>
      </c>
      <c r="CU3496" t="s">
        <v>140</v>
      </c>
      <c r="CV3496" t="s">
        <v>140</v>
      </c>
      <c r="CW3496" t="s">
        <v>139</v>
      </c>
      <c r="CX3496" t="s">
        <v>140</v>
      </c>
      <c r="CY3496" t="s">
        <v>140</v>
      </c>
      <c r="CZ3496" s="8">
        <v>16703236877</v>
      </c>
      <c r="DA3496" t="s">
        <v>4216</v>
      </c>
      <c r="DB3496" t="s">
        <v>140</v>
      </c>
      <c r="DC3496" t="s">
        <v>139</v>
      </c>
      <c r="DD3496" t="s">
        <v>117</v>
      </c>
    </row>
    <row r="3497" spans="1:114" ht="15" customHeight="1" x14ac:dyDescent="0.35">
      <c r="A3497" t="s">
        <v>15196</v>
      </c>
      <c r="B3497" t="s">
        <v>144</v>
      </c>
      <c r="C3497" s="1">
        <v>45862</v>
      </c>
      <c r="D3497" s="1">
        <v>45917</v>
      </c>
      <c r="E3497" t="s">
        <v>116</v>
      </c>
      <c r="F3497" s="1">
        <v>46021</v>
      </c>
      <c r="G3497" t="s">
        <v>117</v>
      </c>
      <c r="H3497" t="s">
        <v>117</v>
      </c>
      <c r="I3497" t="s">
        <v>117</v>
      </c>
      <c r="J3497" t="s">
        <v>3365</v>
      </c>
      <c r="L3497" t="s">
        <v>3366</v>
      </c>
      <c r="M3497" t="s">
        <v>3754</v>
      </c>
      <c r="N3497" t="s">
        <v>120</v>
      </c>
      <c r="O3497" t="s">
        <v>121</v>
      </c>
      <c r="P3497" s="6">
        <v>96950</v>
      </c>
      <c r="Q3497" t="s">
        <v>122</v>
      </c>
      <c r="S3497" s="8">
        <v>16702336696</v>
      </c>
      <c r="U3497" t="s">
        <v>3368</v>
      </c>
      <c r="V3497">
        <v>812199</v>
      </c>
      <c r="W3497" t="s">
        <v>124</v>
      </c>
      <c r="Y3497" t="s">
        <v>3369</v>
      </c>
      <c r="Z3497" t="s">
        <v>2053</v>
      </c>
      <c r="AB3497" t="s">
        <v>154</v>
      </c>
      <c r="AC3497" t="s">
        <v>15197</v>
      </c>
      <c r="AD3497" t="s">
        <v>3754</v>
      </c>
      <c r="AE3497" t="s">
        <v>120</v>
      </c>
      <c r="AF3497" t="s">
        <v>121</v>
      </c>
      <c r="AG3497" s="6">
        <v>96950</v>
      </c>
      <c r="AH3497" t="s">
        <v>122</v>
      </c>
      <c r="AJ3497" s="8">
        <v>16702336696</v>
      </c>
      <c r="AL3497" t="s">
        <v>3370</v>
      </c>
      <c r="BE3497" t="str">
        <f>"31-9011.00"</f>
        <v>31-9011.00</v>
      </c>
      <c r="BF3497" t="s">
        <v>225</v>
      </c>
      <c r="BG3497" t="s">
        <v>15198</v>
      </c>
      <c r="BH3497" t="s">
        <v>227</v>
      </c>
      <c r="BI3497">
        <v>1</v>
      </c>
      <c r="BJ3497">
        <v>1</v>
      </c>
      <c r="BK3497" s="1">
        <v>46023</v>
      </c>
      <c r="BL3497" s="1">
        <v>46387</v>
      </c>
      <c r="BM3497" s="1">
        <v>46023</v>
      </c>
      <c r="BN3497" s="1">
        <v>46387</v>
      </c>
      <c r="BO3497">
        <v>35</v>
      </c>
      <c r="BP3497">
        <v>6</v>
      </c>
      <c r="BQ3497">
        <v>6</v>
      </c>
      <c r="BR3497">
        <v>5</v>
      </c>
      <c r="BS3497">
        <v>0</v>
      </c>
      <c r="BT3497">
        <v>6</v>
      </c>
      <c r="BU3497">
        <v>6</v>
      </c>
      <c r="BV3497">
        <v>6</v>
      </c>
      <c r="BW3497" t="str">
        <f>"11:00 AM"</f>
        <v>11:00 AM</v>
      </c>
      <c r="BX3497" t="str">
        <f>"11:00 PM"</f>
        <v>11:00 PM</v>
      </c>
      <c r="BY3497" t="s">
        <v>133</v>
      </c>
      <c r="BZ3497">
        <v>0</v>
      </c>
      <c r="CA3497">
        <v>24</v>
      </c>
      <c r="CB3497" t="s">
        <v>117</v>
      </c>
      <c r="CD3497" t="s">
        <v>15199</v>
      </c>
      <c r="CE3497" t="s">
        <v>15200</v>
      </c>
      <c r="CF3497" t="s">
        <v>982</v>
      </c>
      <c r="CG3497" t="s">
        <v>120</v>
      </c>
      <c r="CH3497" t="s">
        <v>121</v>
      </c>
      <c r="CI3497" s="6">
        <v>96950</v>
      </c>
      <c r="CJ3497" s="10">
        <v>13.28</v>
      </c>
      <c r="CK3497" s="10">
        <v>13.28</v>
      </c>
      <c r="CL3497" s="10">
        <v>0</v>
      </c>
      <c r="CM3497" s="10">
        <v>0</v>
      </c>
      <c r="CN3497" t="s">
        <v>137</v>
      </c>
      <c r="CO3497" t="s">
        <v>140</v>
      </c>
      <c r="CP3497" t="s">
        <v>138</v>
      </c>
      <c r="CR3497" t="s">
        <v>117</v>
      </c>
      <c r="CS3497" t="s">
        <v>139</v>
      </c>
      <c r="CT3497" t="s">
        <v>140</v>
      </c>
      <c r="CU3497" t="s">
        <v>140</v>
      </c>
      <c r="CV3497" t="s">
        <v>140</v>
      </c>
      <c r="CW3497" t="s">
        <v>139</v>
      </c>
      <c r="CX3497" t="s">
        <v>140</v>
      </c>
      <c r="CY3497" t="s">
        <v>164</v>
      </c>
      <c r="CZ3497" s="8">
        <v>16702336696</v>
      </c>
      <c r="DA3497" t="s">
        <v>3374</v>
      </c>
      <c r="DB3497" t="s">
        <v>140</v>
      </c>
      <c r="DC3497" t="s">
        <v>139</v>
      </c>
      <c r="DD3497" t="s">
        <v>117</v>
      </c>
    </row>
    <row r="3498" spans="1:114" ht="15" customHeight="1" x14ac:dyDescent="0.35">
      <c r="A3498" t="s">
        <v>17339</v>
      </c>
      <c r="B3498" t="s">
        <v>144</v>
      </c>
      <c r="C3498" s="1">
        <v>45869</v>
      </c>
      <c r="D3498" s="1">
        <v>45917</v>
      </c>
      <c r="E3498" t="s">
        <v>116</v>
      </c>
      <c r="F3498" s="1">
        <v>45929</v>
      </c>
      <c r="G3498" t="s">
        <v>117</v>
      </c>
      <c r="H3498" t="s">
        <v>117</v>
      </c>
      <c r="I3498" t="s">
        <v>117</v>
      </c>
      <c r="J3498" t="s">
        <v>17340</v>
      </c>
      <c r="L3498" t="s">
        <v>9613</v>
      </c>
      <c r="M3498" t="s">
        <v>17341</v>
      </c>
      <c r="N3498" t="s">
        <v>120</v>
      </c>
      <c r="O3498" t="s">
        <v>121</v>
      </c>
      <c r="P3498" s="6">
        <v>96950</v>
      </c>
      <c r="Q3498" t="s">
        <v>122</v>
      </c>
      <c r="S3498" s="8">
        <v>16703227734</v>
      </c>
      <c r="U3498" t="s">
        <v>17342</v>
      </c>
      <c r="V3498">
        <v>561520</v>
      </c>
      <c r="W3498" t="s">
        <v>124</v>
      </c>
      <c r="Y3498" t="s">
        <v>17343</v>
      </c>
      <c r="Z3498" t="s">
        <v>17344</v>
      </c>
      <c r="AA3498" t="s">
        <v>2690</v>
      </c>
      <c r="AB3498" t="s">
        <v>128</v>
      </c>
      <c r="AC3498" t="s">
        <v>9613</v>
      </c>
      <c r="AD3498" t="s">
        <v>17341</v>
      </c>
      <c r="AE3498" t="s">
        <v>120</v>
      </c>
      <c r="AF3498" t="s">
        <v>121</v>
      </c>
      <c r="AG3498" s="6">
        <v>96950</v>
      </c>
      <c r="AH3498" t="s">
        <v>122</v>
      </c>
      <c r="AJ3498" s="8">
        <v>16703227734</v>
      </c>
      <c r="AL3498" t="s">
        <v>17345</v>
      </c>
      <c r="BE3498" t="str">
        <f>"49-3051.00"</f>
        <v>49-3051.00</v>
      </c>
      <c r="BF3498" t="s">
        <v>3860</v>
      </c>
      <c r="BG3498" t="s">
        <v>17346</v>
      </c>
      <c r="BH3498" t="s">
        <v>2010</v>
      </c>
      <c r="BI3498">
        <v>1</v>
      </c>
      <c r="BJ3498">
        <v>1</v>
      </c>
      <c r="BK3498" s="1">
        <v>45931</v>
      </c>
      <c r="BL3498" s="1">
        <v>46295</v>
      </c>
      <c r="BM3498" s="1">
        <v>45931</v>
      </c>
      <c r="BN3498" s="1">
        <v>46295</v>
      </c>
      <c r="BO3498">
        <v>35</v>
      </c>
      <c r="BP3498">
        <v>0</v>
      </c>
      <c r="BQ3498">
        <v>7</v>
      </c>
      <c r="BR3498">
        <v>7</v>
      </c>
      <c r="BS3498">
        <v>7</v>
      </c>
      <c r="BT3498">
        <v>7</v>
      </c>
      <c r="BU3498">
        <v>7</v>
      </c>
      <c r="BV3498">
        <v>0</v>
      </c>
      <c r="BW3498" t="str">
        <f>"8:00 AM"</f>
        <v>8:00 AM</v>
      </c>
      <c r="BX3498" t="str">
        <f>"5:00 PM"</f>
        <v>5:00 PM</v>
      </c>
      <c r="BY3498" t="s">
        <v>159</v>
      </c>
      <c r="BZ3498">
        <v>0</v>
      </c>
      <c r="CA3498">
        <v>12</v>
      </c>
      <c r="CB3498" t="s">
        <v>117</v>
      </c>
      <c r="CD3498" s="2" t="s">
        <v>17347</v>
      </c>
      <c r="CE3498" t="s">
        <v>17348</v>
      </c>
      <c r="CG3498" t="s">
        <v>120</v>
      </c>
      <c r="CH3498" t="s">
        <v>121</v>
      </c>
      <c r="CI3498" s="6">
        <v>96950</v>
      </c>
      <c r="CJ3498" s="10">
        <v>17.64</v>
      </c>
      <c r="CK3498" s="10">
        <v>17.64</v>
      </c>
      <c r="CL3498" s="10">
        <v>26.46</v>
      </c>
      <c r="CM3498" s="10">
        <v>26.46</v>
      </c>
      <c r="CN3498" t="s">
        <v>137</v>
      </c>
      <c r="CO3498">
        <v>0</v>
      </c>
      <c r="CP3498" t="s">
        <v>138</v>
      </c>
      <c r="CR3498" t="s">
        <v>117</v>
      </c>
      <c r="CS3498" t="s">
        <v>139</v>
      </c>
      <c r="CT3498" t="s">
        <v>140</v>
      </c>
      <c r="CU3498" t="s">
        <v>139</v>
      </c>
      <c r="CV3498" t="s">
        <v>140</v>
      </c>
      <c r="CW3498" t="s">
        <v>139</v>
      </c>
      <c r="CX3498" t="s">
        <v>140</v>
      </c>
      <c r="CY3498" t="s">
        <v>1002</v>
      </c>
      <c r="CZ3498" s="8">
        <v>16707838533</v>
      </c>
      <c r="DA3498" t="s">
        <v>17349</v>
      </c>
      <c r="DB3498" t="s">
        <v>164</v>
      </c>
      <c r="DC3498" t="s">
        <v>139</v>
      </c>
      <c r="DD3498" t="s">
        <v>117</v>
      </c>
    </row>
    <row r="3499" spans="1:114" ht="15" customHeight="1" x14ac:dyDescent="0.35">
      <c r="A3499" t="s">
        <v>1301</v>
      </c>
      <c r="B3499" t="s">
        <v>144</v>
      </c>
      <c r="C3499" s="1">
        <v>45875</v>
      </c>
      <c r="D3499" s="1">
        <v>45917</v>
      </c>
      <c r="E3499" t="s">
        <v>116</v>
      </c>
      <c r="F3499" s="1">
        <v>45990</v>
      </c>
      <c r="G3499" t="s">
        <v>117</v>
      </c>
      <c r="H3499" t="s">
        <v>117</v>
      </c>
      <c r="I3499" t="s">
        <v>117</v>
      </c>
      <c r="J3499" t="s">
        <v>1302</v>
      </c>
      <c r="L3499" t="s">
        <v>1303</v>
      </c>
      <c r="M3499" t="s">
        <v>1304</v>
      </c>
      <c r="N3499" t="s">
        <v>136</v>
      </c>
      <c r="O3499" t="s">
        <v>121</v>
      </c>
      <c r="P3499" s="6">
        <v>96950</v>
      </c>
      <c r="Q3499" t="s">
        <v>122</v>
      </c>
      <c r="S3499" s="8">
        <v>16703229282</v>
      </c>
      <c r="U3499" t="s">
        <v>1305</v>
      </c>
      <c r="V3499">
        <v>332321</v>
      </c>
      <c r="W3499" t="s">
        <v>124</v>
      </c>
      <c r="Y3499" t="s">
        <v>1306</v>
      </c>
      <c r="Z3499" t="s">
        <v>1307</v>
      </c>
      <c r="AA3499" t="s">
        <v>1308</v>
      </c>
      <c r="AB3499" t="s">
        <v>205</v>
      </c>
      <c r="AC3499" t="s">
        <v>1303</v>
      </c>
      <c r="AD3499" t="s">
        <v>1304</v>
      </c>
      <c r="AE3499" t="s">
        <v>136</v>
      </c>
      <c r="AF3499" t="s">
        <v>121</v>
      </c>
      <c r="AG3499" s="6">
        <v>96950</v>
      </c>
      <c r="AH3499" t="s">
        <v>122</v>
      </c>
      <c r="AJ3499" s="8">
        <v>16703229282</v>
      </c>
      <c r="AL3499" t="s">
        <v>1309</v>
      </c>
      <c r="BE3499" t="str">
        <f>"51-2099.00"</f>
        <v>51-2099.00</v>
      </c>
      <c r="BF3499" t="s">
        <v>1310</v>
      </c>
      <c r="BG3499" t="s">
        <v>1311</v>
      </c>
      <c r="BH3499" t="s">
        <v>1312</v>
      </c>
      <c r="BI3499">
        <v>5</v>
      </c>
      <c r="BJ3499">
        <v>5</v>
      </c>
      <c r="BK3499" s="1">
        <v>45992</v>
      </c>
      <c r="BL3499" s="1">
        <v>46356</v>
      </c>
      <c r="BM3499" s="1">
        <v>45992</v>
      </c>
      <c r="BN3499" s="1">
        <v>46356</v>
      </c>
      <c r="BO3499">
        <v>40</v>
      </c>
      <c r="BP3499">
        <v>0</v>
      </c>
      <c r="BQ3499">
        <v>8</v>
      </c>
      <c r="BR3499">
        <v>8</v>
      </c>
      <c r="BS3499">
        <v>8</v>
      </c>
      <c r="BT3499">
        <v>8</v>
      </c>
      <c r="BU3499">
        <v>8</v>
      </c>
      <c r="BV3499">
        <v>0</v>
      </c>
      <c r="BW3499" t="str">
        <f>"8:00 AM"</f>
        <v>8:00 AM</v>
      </c>
      <c r="BX3499" t="str">
        <f>"5:00 PM"</f>
        <v>5:00 PM</v>
      </c>
      <c r="BY3499" t="s">
        <v>133</v>
      </c>
      <c r="BZ3499">
        <v>0</v>
      </c>
      <c r="CA3499">
        <v>12</v>
      </c>
      <c r="CB3499" t="s">
        <v>117</v>
      </c>
      <c r="CD3499" t="s">
        <v>1313</v>
      </c>
      <c r="CE3499" t="s">
        <v>1303</v>
      </c>
      <c r="CF3499" t="s">
        <v>1304</v>
      </c>
      <c r="CG3499" t="s">
        <v>136</v>
      </c>
      <c r="CH3499" t="s">
        <v>121</v>
      </c>
      <c r="CI3499" s="6">
        <v>96950</v>
      </c>
      <c r="CJ3499" s="10">
        <v>13.05</v>
      </c>
      <c r="CK3499" s="10">
        <v>13.05</v>
      </c>
      <c r="CL3499" s="10">
        <v>19.579999999999998</v>
      </c>
      <c r="CM3499" s="10">
        <v>19.579999999999998</v>
      </c>
      <c r="CN3499" t="s">
        <v>137</v>
      </c>
      <c r="CO3499" t="s">
        <v>162</v>
      </c>
      <c r="CP3499" t="s">
        <v>138</v>
      </c>
      <c r="CR3499" t="s">
        <v>117</v>
      </c>
      <c r="CS3499" t="s">
        <v>139</v>
      </c>
      <c r="CT3499" t="s">
        <v>140</v>
      </c>
      <c r="CU3499" t="s">
        <v>139</v>
      </c>
      <c r="CV3499" t="s">
        <v>140</v>
      </c>
      <c r="CW3499" t="s">
        <v>139</v>
      </c>
      <c r="CX3499" t="s">
        <v>140</v>
      </c>
      <c r="CY3499" t="s">
        <v>133</v>
      </c>
      <c r="CZ3499" s="8">
        <v>16703229282</v>
      </c>
      <c r="DA3499" t="s">
        <v>1309</v>
      </c>
      <c r="DB3499" t="s">
        <v>140</v>
      </c>
      <c r="DC3499" t="s">
        <v>139</v>
      </c>
      <c r="DD3499" t="s">
        <v>117</v>
      </c>
    </row>
    <row r="3500" spans="1:114" ht="15" customHeight="1" x14ac:dyDescent="0.35">
      <c r="A3500" t="s">
        <v>13395</v>
      </c>
      <c r="B3500" t="s">
        <v>144</v>
      </c>
      <c r="C3500" s="1">
        <v>45876</v>
      </c>
      <c r="D3500" s="1">
        <v>45917</v>
      </c>
      <c r="E3500" t="s">
        <v>116</v>
      </c>
      <c r="F3500" s="1">
        <v>45960</v>
      </c>
      <c r="G3500" t="s">
        <v>117</v>
      </c>
      <c r="H3500" t="s">
        <v>117</v>
      </c>
      <c r="I3500" t="s">
        <v>117</v>
      </c>
      <c r="J3500" t="s">
        <v>7883</v>
      </c>
      <c r="K3500" t="s">
        <v>194</v>
      </c>
      <c r="L3500" t="s">
        <v>7913</v>
      </c>
      <c r="M3500" t="s">
        <v>13396</v>
      </c>
      <c r="N3500" t="s">
        <v>120</v>
      </c>
      <c r="O3500" t="s">
        <v>121</v>
      </c>
      <c r="P3500" s="6">
        <v>96950</v>
      </c>
      <c r="Q3500" t="s">
        <v>122</v>
      </c>
      <c r="S3500" s="8">
        <v>16702341629</v>
      </c>
      <c r="U3500" t="s">
        <v>6073</v>
      </c>
      <c r="V3500">
        <v>44414</v>
      </c>
      <c r="W3500" t="s">
        <v>124</v>
      </c>
      <c r="Y3500" t="s">
        <v>1701</v>
      </c>
      <c r="Z3500" t="s">
        <v>323</v>
      </c>
      <c r="AA3500" t="s">
        <v>7884</v>
      </c>
      <c r="AB3500" t="s">
        <v>128</v>
      </c>
      <c r="AC3500" t="s">
        <v>7913</v>
      </c>
      <c r="AD3500" t="s">
        <v>13397</v>
      </c>
      <c r="AE3500" t="s">
        <v>120</v>
      </c>
      <c r="AF3500" t="s">
        <v>121</v>
      </c>
      <c r="AG3500" s="6">
        <v>96950</v>
      </c>
      <c r="AH3500" t="s">
        <v>122</v>
      </c>
      <c r="AJ3500" s="8">
        <v>16702341629</v>
      </c>
      <c r="AL3500" t="s">
        <v>6077</v>
      </c>
      <c r="BE3500" t="str">
        <f>"43-3031.00"</f>
        <v>43-3031.00</v>
      </c>
      <c r="BF3500" t="s">
        <v>357</v>
      </c>
      <c r="BG3500" t="s">
        <v>13398</v>
      </c>
      <c r="BH3500" t="s">
        <v>13399</v>
      </c>
      <c r="BI3500">
        <v>2</v>
      </c>
      <c r="BJ3500">
        <v>2</v>
      </c>
      <c r="BK3500" s="1">
        <v>45962</v>
      </c>
      <c r="BL3500" s="1">
        <v>46326</v>
      </c>
      <c r="BM3500" s="1">
        <v>45962</v>
      </c>
      <c r="BN3500" s="1">
        <v>46326</v>
      </c>
      <c r="BO3500">
        <v>35</v>
      </c>
      <c r="BP3500">
        <v>0</v>
      </c>
      <c r="BQ3500">
        <v>7</v>
      </c>
      <c r="BR3500">
        <v>7</v>
      </c>
      <c r="BS3500">
        <v>7</v>
      </c>
      <c r="BT3500">
        <v>7</v>
      </c>
      <c r="BU3500">
        <v>7</v>
      </c>
      <c r="BV3500">
        <v>0</v>
      </c>
      <c r="BW3500" t="str">
        <f>"8:00 AM"</f>
        <v>8:00 AM</v>
      </c>
      <c r="BX3500" t="str">
        <f>"5:00 PM"</f>
        <v>5:00 PM</v>
      </c>
      <c r="BY3500" t="s">
        <v>159</v>
      </c>
      <c r="BZ3500">
        <v>0</v>
      </c>
      <c r="CA3500">
        <v>24</v>
      </c>
      <c r="CB3500" t="s">
        <v>117</v>
      </c>
      <c r="CD3500" s="2" t="s">
        <v>13400</v>
      </c>
      <c r="CE3500" t="s">
        <v>7913</v>
      </c>
      <c r="CF3500" t="s">
        <v>13396</v>
      </c>
      <c r="CG3500" t="s">
        <v>120</v>
      </c>
      <c r="CH3500" t="s">
        <v>121</v>
      </c>
      <c r="CI3500" s="6">
        <v>96950</v>
      </c>
      <c r="CJ3500" s="10">
        <v>12.33</v>
      </c>
      <c r="CK3500" s="10">
        <v>12.33</v>
      </c>
      <c r="CL3500" s="10">
        <v>18.5</v>
      </c>
      <c r="CM3500" s="10">
        <v>18.5</v>
      </c>
      <c r="CN3500" t="s">
        <v>137</v>
      </c>
      <c r="CO3500" t="s">
        <v>133</v>
      </c>
      <c r="CP3500" t="s">
        <v>138</v>
      </c>
      <c r="CR3500" t="s">
        <v>117</v>
      </c>
      <c r="CS3500" t="s">
        <v>139</v>
      </c>
      <c r="CT3500" t="s">
        <v>140</v>
      </c>
      <c r="CU3500" t="s">
        <v>139</v>
      </c>
      <c r="CV3500" t="s">
        <v>140</v>
      </c>
      <c r="CW3500" t="s">
        <v>139</v>
      </c>
      <c r="CX3500" t="s">
        <v>140</v>
      </c>
      <c r="CY3500" t="s">
        <v>7914</v>
      </c>
      <c r="CZ3500" s="8">
        <v>16702341629</v>
      </c>
      <c r="DA3500" t="s">
        <v>6077</v>
      </c>
      <c r="DB3500" t="s">
        <v>140</v>
      </c>
      <c r="DC3500" t="s">
        <v>139</v>
      </c>
      <c r="DD3500" t="s">
        <v>117</v>
      </c>
      <c r="DE3500" t="s">
        <v>6074</v>
      </c>
      <c r="DF3500" t="s">
        <v>6075</v>
      </c>
      <c r="DG3500" t="s">
        <v>6083</v>
      </c>
      <c r="DH3500" t="s">
        <v>6073</v>
      </c>
      <c r="DI3500" t="s">
        <v>6070</v>
      </c>
      <c r="DJ3500" t="s">
        <v>13401</v>
      </c>
    </row>
    <row r="3501" spans="1:114" ht="15" customHeight="1" x14ac:dyDescent="0.35">
      <c r="A3501" t="s">
        <v>14919</v>
      </c>
      <c r="B3501" t="s">
        <v>294</v>
      </c>
      <c r="C3501" s="1">
        <v>45876</v>
      </c>
      <c r="D3501" s="1">
        <v>45917</v>
      </c>
      <c r="E3501" t="s">
        <v>116</v>
      </c>
      <c r="F3501" s="1">
        <v>45929</v>
      </c>
      <c r="G3501" t="s">
        <v>117</v>
      </c>
      <c r="H3501" t="s">
        <v>117</v>
      </c>
      <c r="I3501" t="s">
        <v>117</v>
      </c>
      <c r="J3501" t="s">
        <v>969</v>
      </c>
      <c r="L3501" t="s">
        <v>14920</v>
      </c>
      <c r="M3501" t="s">
        <v>7235</v>
      </c>
      <c r="N3501" t="s">
        <v>120</v>
      </c>
      <c r="O3501" t="s">
        <v>121</v>
      </c>
      <c r="P3501" s="6">
        <v>96950</v>
      </c>
      <c r="Q3501" t="s">
        <v>122</v>
      </c>
      <c r="S3501" s="8">
        <v>16702355009</v>
      </c>
      <c r="U3501" t="s">
        <v>971</v>
      </c>
      <c r="V3501">
        <v>561311</v>
      </c>
      <c r="W3501" t="s">
        <v>150</v>
      </c>
      <c r="X3501" t="s">
        <v>139</v>
      </c>
      <c r="Y3501" t="s">
        <v>972</v>
      </c>
      <c r="Z3501" t="s">
        <v>973</v>
      </c>
      <c r="AA3501" t="s">
        <v>974</v>
      </c>
      <c r="AB3501" t="s">
        <v>5107</v>
      </c>
      <c r="AC3501" t="s">
        <v>14921</v>
      </c>
      <c r="AE3501" t="s">
        <v>120</v>
      </c>
      <c r="AF3501" t="s">
        <v>121</v>
      </c>
      <c r="AG3501" s="6">
        <v>96950</v>
      </c>
      <c r="AH3501" t="s">
        <v>122</v>
      </c>
      <c r="AJ3501" s="8">
        <v>16702355009</v>
      </c>
      <c r="AL3501" t="s">
        <v>13404</v>
      </c>
      <c r="BE3501" t="str">
        <f>"53-7065.00"</f>
        <v>53-7065.00</v>
      </c>
      <c r="BF3501" t="s">
        <v>255</v>
      </c>
      <c r="BG3501" t="s">
        <v>14922</v>
      </c>
      <c r="BH3501" t="s">
        <v>8762</v>
      </c>
      <c r="BI3501">
        <v>10</v>
      </c>
      <c r="BJ3501">
        <v>9</v>
      </c>
      <c r="BK3501" s="1">
        <v>45931</v>
      </c>
      <c r="BL3501" s="1">
        <v>46295</v>
      </c>
      <c r="BM3501" s="1">
        <v>45931</v>
      </c>
      <c r="BN3501" s="1">
        <v>46295</v>
      </c>
      <c r="BO3501">
        <v>35</v>
      </c>
      <c r="BP3501">
        <v>0</v>
      </c>
      <c r="BQ3501">
        <v>7</v>
      </c>
      <c r="BR3501">
        <v>7</v>
      </c>
      <c r="BS3501">
        <v>7</v>
      </c>
      <c r="BT3501">
        <v>7</v>
      </c>
      <c r="BU3501">
        <v>7</v>
      </c>
      <c r="BV3501">
        <v>0</v>
      </c>
      <c r="BW3501" t="str">
        <f>"8:00 AM"</f>
        <v>8:00 AM</v>
      </c>
      <c r="BX3501" t="str">
        <f>"4:00 PM"</f>
        <v>4:00 PM</v>
      </c>
      <c r="BY3501" t="s">
        <v>159</v>
      </c>
      <c r="BZ3501">
        <v>0</v>
      </c>
      <c r="CA3501">
        <v>12</v>
      </c>
      <c r="CB3501" t="s">
        <v>117</v>
      </c>
      <c r="CD3501" s="2" t="s">
        <v>14923</v>
      </c>
      <c r="CE3501" t="s">
        <v>970</v>
      </c>
      <c r="CF3501" t="s">
        <v>982</v>
      </c>
      <c r="CG3501" t="s">
        <v>120</v>
      </c>
      <c r="CH3501" t="s">
        <v>121</v>
      </c>
      <c r="CI3501" s="6">
        <v>96950</v>
      </c>
      <c r="CJ3501" s="10">
        <v>8.86</v>
      </c>
      <c r="CK3501" s="10">
        <v>8.86</v>
      </c>
      <c r="CL3501" s="10">
        <v>13.29</v>
      </c>
      <c r="CM3501" s="10">
        <v>13.29</v>
      </c>
      <c r="CN3501" t="s">
        <v>137</v>
      </c>
      <c r="CO3501" t="s">
        <v>5111</v>
      </c>
      <c r="CP3501" t="s">
        <v>138</v>
      </c>
      <c r="CR3501" t="s">
        <v>117</v>
      </c>
      <c r="CS3501" t="s">
        <v>139</v>
      </c>
      <c r="CT3501" t="s">
        <v>140</v>
      </c>
      <c r="CU3501" t="s">
        <v>139</v>
      </c>
      <c r="CV3501" t="s">
        <v>140</v>
      </c>
      <c r="CW3501" t="s">
        <v>139</v>
      </c>
      <c r="CX3501" t="s">
        <v>140</v>
      </c>
      <c r="CY3501" s="2" t="s">
        <v>984</v>
      </c>
      <c r="CZ3501" s="8">
        <v>16702355009</v>
      </c>
      <c r="DA3501" t="s">
        <v>977</v>
      </c>
      <c r="DB3501" t="s">
        <v>411</v>
      </c>
      <c r="DC3501" t="s">
        <v>139</v>
      </c>
      <c r="DD3501" t="s">
        <v>139</v>
      </c>
    </row>
    <row r="3502" spans="1:114" ht="15" customHeight="1" x14ac:dyDescent="0.35">
      <c r="A3502" t="s">
        <v>5215</v>
      </c>
      <c r="B3502" t="s">
        <v>115</v>
      </c>
      <c r="C3502" s="1">
        <v>45904</v>
      </c>
      <c r="D3502" s="1">
        <v>45917</v>
      </c>
      <c r="E3502" t="s">
        <v>116</v>
      </c>
      <c r="F3502" s="1">
        <v>45939</v>
      </c>
      <c r="G3502" t="s">
        <v>117</v>
      </c>
      <c r="H3502" t="s">
        <v>117</v>
      </c>
      <c r="I3502" t="s">
        <v>117</v>
      </c>
      <c r="J3502" t="s">
        <v>5216</v>
      </c>
      <c r="L3502" t="s">
        <v>5217</v>
      </c>
      <c r="M3502" t="s">
        <v>5218</v>
      </c>
      <c r="N3502" t="s">
        <v>120</v>
      </c>
      <c r="O3502" t="s">
        <v>121</v>
      </c>
      <c r="P3502" s="6">
        <v>96950</v>
      </c>
      <c r="Q3502" t="s">
        <v>122</v>
      </c>
      <c r="R3502" t="s">
        <v>382</v>
      </c>
      <c r="S3502" s="8">
        <v>16702358948</v>
      </c>
      <c r="U3502" t="s">
        <v>5219</v>
      </c>
      <c r="V3502">
        <v>23622</v>
      </c>
      <c r="W3502" t="s">
        <v>124</v>
      </c>
      <c r="Y3502" t="s">
        <v>5220</v>
      </c>
      <c r="Z3502" t="s">
        <v>5221</v>
      </c>
      <c r="AB3502" t="s">
        <v>1842</v>
      </c>
      <c r="AC3502" t="s">
        <v>5218</v>
      </c>
      <c r="AD3502" t="s">
        <v>5222</v>
      </c>
      <c r="AE3502" t="s">
        <v>120</v>
      </c>
      <c r="AF3502" t="s">
        <v>121</v>
      </c>
      <c r="AG3502" s="6">
        <v>96950</v>
      </c>
      <c r="AH3502" t="s">
        <v>122</v>
      </c>
      <c r="AI3502" t="s">
        <v>382</v>
      </c>
      <c r="AJ3502" s="8">
        <v>16702358948</v>
      </c>
      <c r="AL3502" t="s">
        <v>5223</v>
      </c>
      <c r="BE3502" t="str">
        <f>"11-1021.00"</f>
        <v>11-1021.00</v>
      </c>
      <c r="BF3502" t="s">
        <v>586</v>
      </c>
      <c r="BG3502" t="s">
        <v>5224</v>
      </c>
      <c r="BH3502" t="s">
        <v>189</v>
      </c>
      <c r="BI3502">
        <v>1</v>
      </c>
      <c r="BK3502" s="1">
        <v>45941</v>
      </c>
      <c r="BL3502" s="1">
        <v>46305</v>
      </c>
      <c r="BO3502">
        <v>35</v>
      </c>
      <c r="BP3502">
        <v>0</v>
      </c>
      <c r="BQ3502">
        <v>7</v>
      </c>
      <c r="BR3502">
        <v>7</v>
      </c>
      <c r="BS3502">
        <v>7</v>
      </c>
      <c r="BT3502">
        <v>7</v>
      </c>
      <c r="BU3502">
        <v>7</v>
      </c>
      <c r="BV3502">
        <v>0</v>
      </c>
      <c r="BW3502" t="str">
        <f>"9:00 AM"</f>
        <v>9:00 AM</v>
      </c>
      <c r="BX3502" t="str">
        <f>"5:00 PM"</f>
        <v>5:00 PM</v>
      </c>
      <c r="BY3502" t="s">
        <v>459</v>
      </c>
      <c r="BZ3502">
        <v>0</v>
      </c>
      <c r="CA3502">
        <v>12</v>
      </c>
      <c r="CB3502" t="s">
        <v>117</v>
      </c>
      <c r="CD3502" t="s">
        <v>393</v>
      </c>
      <c r="CE3502" t="s">
        <v>5218</v>
      </c>
      <c r="CF3502" t="s">
        <v>5222</v>
      </c>
      <c r="CG3502" t="s">
        <v>120</v>
      </c>
      <c r="CH3502" t="s">
        <v>121</v>
      </c>
      <c r="CI3502" s="6">
        <v>96950</v>
      </c>
      <c r="CJ3502" s="10">
        <v>23.34</v>
      </c>
      <c r="CK3502" s="10">
        <v>23.34</v>
      </c>
      <c r="CL3502" s="10">
        <v>0</v>
      </c>
      <c r="CM3502" s="10">
        <v>0</v>
      </c>
      <c r="CN3502" t="s">
        <v>137</v>
      </c>
      <c r="CO3502" t="s">
        <v>140</v>
      </c>
      <c r="CP3502" t="s">
        <v>138</v>
      </c>
      <c r="CR3502" t="s">
        <v>117</v>
      </c>
      <c r="CS3502" t="s">
        <v>139</v>
      </c>
      <c r="CT3502" t="s">
        <v>140</v>
      </c>
      <c r="CU3502" t="s">
        <v>140</v>
      </c>
      <c r="CV3502" t="s">
        <v>140</v>
      </c>
      <c r="CW3502" t="s">
        <v>139</v>
      </c>
      <c r="CX3502" t="s">
        <v>140</v>
      </c>
      <c r="CY3502" t="s">
        <v>394</v>
      </c>
      <c r="CZ3502" s="8">
        <v>16702358948</v>
      </c>
      <c r="DA3502" t="s">
        <v>5223</v>
      </c>
      <c r="DB3502" t="s">
        <v>292</v>
      </c>
      <c r="DC3502" t="s">
        <v>139</v>
      </c>
      <c r="DD3502" t="s">
        <v>117</v>
      </c>
    </row>
    <row r="3503" spans="1:114" ht="15" customHeight="1" x14ac:dyDescent="0.35">
      <c r="A3503" t="s">
        <v>4456</v>
      </c>
      <c r="B3503" t="s">
        <v>166</v>
      </c>
      <c r="C3503" s="1">
        <v>45834</v>
      </c>
      <c r="D3503" s="1">
        <v>45918</v>
      </c>
      <c r="E3503" t="s">
        <v>116</v>
      </c>
      <c r="F3503" s="1">
        <v>45990</v>
      </c>
      <c r="G3503" t="s">
        <v>117</v>
      </c>
      <c r="H3503" t="s">
        <v>117</v>
      </c>
      <c r="I3503" t="s">
        <v>117</v>
      </c>
      <c r="J3503" t="s">
        <v>553</v>
      </c>
      <c r="L3503" t="s">
        <v>2728</v>
      </c>
      <c r="M3503" t="s">
        <v>866</v>
      </c>
      <c r="N3503" t="s">
        <v>136</v>
      </c>
      <c r="O3503" t="s">
        <v>121</v>
      </c>
      <c r="P3503" s="6">
        <v>96950</v>
      </c>
      <c r="Q3503" t="s">
        <v>122</v>
      </c>
      <c r="R3503" t="s">
        <v>140</v>
      </c>
      <c r="S3503" s="8">
        <v>16702358763</v>
      </c>
      <c r="U3503" t="s">
        <v>556</v>
      </c>
      <c r="V3503">
        <v>56132</v>
      </c>
      <c r="W3503" t="s">
        <v>150</v>
      </c>
      <c r="X3503" t="s">
        <v>139</v>
      </c>
      <c r="Y3503" t="s">
        <v>1098</v>
      </c>
      <c r="Z3503" t="s">
        <v>1099</v>
      </c>
      <c r="AA3503" t="s">
        <v>1100</v>
      </c>
      <c r="AB3503" t="s">
        <v>2729</v>
      </c>
      <c r="AC3503" t="s">
        <v>561</v>
      </c>
      <c r="AD3503" t="s">
        <v>866</v>
      </c>
      <c r="AE3503" t="s">
        <v>136</v>
      </c>
      <c r="AF3503" t="s">
        <v>121</v>
      </c>
      <c r="AG3503" s="6">
        <v>96950</v>
      </c>
      <c r="AH3503" t="s">
        <v>122</v>
      </c>
      <c r="AJ3503" s="8">
        <v>16702358763</v>
      </c>
      <c r="AL3503" t="s">
        <v>562</v>
      </c>
      <c r="BE3503" t="str">
        <f>"35-3023.00"</f>
        <v>35-3023.00</v>
      </c>
      <c r="BF3503" t="s">
        <v>509</v>
      </c>
      <c r="BG3503" t="s">
        <v>2730</v>
      </c>
      <c r="BH3503" t="s">
        <v>2731</v>
      </c>
      <c r="BI3503">
        <v>1</v>
      </c>
      <c r="BK3503" s="1">
        <v>45992</v>
      </c>
      <c r="BL3503" s="1">
        <v>46356</v>
      </c>
      <c r="BO3503">
        <v>35</v>
      </c>
      <c r="BP3503">
        <v>0</v>
      </c>
      <c r="BQ3503">
        <v>7</v>
      </c>
      <c r="BR3503">
        <v>7</v>
      </c>
      <c r="BS3503">
        <v>7</v>
      </c>
      <c r="BT3503">
        <v>7</v>
      </c>
      <c r="BU3503">
        <v>7</v>
      </c>
      <c r="BV3503">
        <v>0</v>
      </c>
      <c r="BW3503" t="str">
        <f>"9:00 AM"</f>
        <v>9:00 AM</v>
      </c>
      <c r="BX3503" t="str">
        <f>"5:00 PM"</f>
        <v>5:00 PM</v>
      </c>
      <c r="BY3503" t="s">
        <v>133</v>
      </c>
      <c r="BZ3503">
        <v>0</v>
      </c>
      <c r="CA3503">
        <v>3</v>
      </c>
      <c r="CB3503" t="s">
        <v>117</v>
      </c>
      <c r="CD3503" s="2" t="s">
        <v>4457</v>
      </c>
      <c r="CE3503" t="s">
        <v>2733</v>
      </c>
      <c r="CG3503" t="s">
        <v>120</v>
      </c>
      <c r="CH3503" t="s">
        <v>121</v>
      </c>
      <c r="CI3503" s="6">
        <v>96950</v>
      </c>
      <c r="CJ3503" s="10">
        <v>8.35</v>
      </c>
      <c r="CK3503" s="10">
        <v>8.35</v>
      </c>
      <c r="CL3503" s="10">
        <v>0</v>
      </c>
      <c r="CM3503" s="10">
        <v>0</v>
      </c>
      <c r="CN3503" t="s">
        <v>137</v>
      </c>
      <c r="CO3503" t="s">
        <v>140</v>
      </c>
      <c r="CP3503" t="s">
        <v>138</v>
      </c>
      <c r="CR3503" t="s">
        <v>117</v>
      </c>
      <c r="CS3503" t="s">
        <v>139</v>
      </c>
      <c r="CT3503" t="s">
        <v>140</v>
      </c>
      <c r="CU3503" t="s">
        <v>140</v>
      </c>
      <c r="CV3503" t="s">
        <v>140</v>
      </c>
      <c r="CW3503" t="s">
        <v>139</v>
      </c>
      <c r="CX3503" t="s">
        <v>140</v>
      </c>
      <c r="CY3503" t="s">
        <v>194</v>
      </c>
      <c r="CZ3503" s="8">
        <v>16702358763</v>
      </c>
      <c r="DA3503" t="s">
        <v>1105</v>
      </c>
      <c r="DB3503" t="s">
        <v>140</v>
      </c>
      <c r="DC3503" t="s">
        <v>139</v>
      </c>
      <c r="DD3503" t="s">
        <v>139</v>
      </c>
    </row>
    <row r="3504" spans="1:114" ht="15" customHeight="1" x14ac:dyDescent="0.35">
      <c r="A3504" t="s">
        <v>9705</v>
      </c>
      <c r="B3504" t="s">
        <v>144</v>
      </c>
      <c r="C3504" s="1">
        <v>45846</v>
      </c>
      <c r="D3504" s="1">
        <v>45918</v>
      </c>
      <c r="E3504" t="s">
        <v>211</v>
      </c>
      <c r="G3504" t="s">
        <v>117</v>
      </c>
      <c r="H3504" t="s">
        <v>117</v>
      </c>
      <c r="I3504" t="s">
        <v>117</v>
      </c>
      <c r="J3504" t="s">
        <v>1035</v>
      </c>
      <c r="K3504" t="s">
        <v>1036</v>
      </c>
      <c r="L3504" t="s">
        <v>7348</v>
      </c>
      <c r="N3504" t="s">
        <v>120</v>
      </c>
      <c r="O3504" t="s">
        <v>121</v>
      </c>
      <c r="P3504" s="6">
        <v>96950</v>
      </c>
      <c r="Q3504" t="s">
        <v>122</v>
      </c>
      <c r="S3504" s="8">
        <v>16702368888</v>
      </c>
      <c r="U3504" t="s">
        <v>1038</v>
      </c>
      <c r="V3504">
        <v>71391</v>
      </c>
      <c r="W3504" t="s">
        <v>124</v>
      </c>
      <c r="Y3504" t="s">
        <v>1039</v>
      </c>
      <c r="Z3504" t="s">
        <v>1040</v>
      </c>
      <c r="AA3504" t="s">
        <v>1041</v>
      </c>
      <c r="AB3504" t="s">
        <v>1042</v>
      </c>
      <c r="AC3504" t="s">
        <v>7348</v>
      </c>
      <c r="AE3504" t="s">
        <v>120</v>
      </c>
      <c r="AF3504" t="s">
        <v>121</v>
      </c>
      <c r="AG3504" s="6">
        <v>96950</v>
      </c>
      <c r="AH3504" t="s">
        <v>122</v>
      </c>
      <c r="AJ3504" s="8">
        <v>16702368888</v>
      </c>
      <c r="AL3504" t="s">
        <v>3331</v>
      </c>
      <c r="BE3504" t="str">
        <f>"37-2011.00"</f>
        <v>37-2011.00</v>
      </c>
      <c r="BF3504" t="s">
        <v>701</v>
      </c>
      <c r="BG3504" t="s">
        <v>9706</v>
      </c>
      <c r="BH3504" t="s">
        <v>9707</v>
      </c>
      <c r="BI3504">
        <v>4</v>
      </c>
      <c r="BJ3504">
        <v>4</v>
      </c>
      <c r="BK3504" s="1">
        <v>45962</v>
      </c>
      <c r="BL3504" s="1">
        <v>46326</v>
      </c>
      <c r="BM3504" s="1">
        <v>45962</v>
      </c>
      <c r="BN3504" s="1">
        <v>46326</v>
      </c>
      <c r="BO3504">
        <v>35</v>
      </c>
      <c r="BP3504">
        <v>5</v>
      </c>
      <c r="BQ3504">
        <v>5</v>
      </c>
      <c r="BR3504">
        <v>5</v>
      </c>
      <c r="BS3504">
        <v>5</v>
      </c>
      <c r="BT3504">
        <v>5</v>
      </c>
      <c r="BU3504">
        <v>5</v>
      </c>
      <c r="BV3504">
        <v>5</v>
      </c>
      <c r="BW3504" t="str">
        <f>"7:00 AM"</f>
        <v>7:00 AM</v>
      </c>
      <c r="BX3504" t="str">
        <f>"1:00 PM"</f>
        <v>1:00 PM</v>
      </c>
      <c r="BY3504" t="s">
        <v>133</v>
      </c>
      <c r="BZ3504">
        <v>0</v>
      </c>
      <c r="CA3504">
        <v>3</v>
      </c>
      <c r="CB3504" t="s">
        <v>117</v>
      </c>
      <c r="CD3504" s="2" t="s">
        <v>9708</v>
      </c>
      <c r="CE3504" t="s">
        <v>1046</v>
      </c>
      <c r="CG3504" t="s">
        <v>120</v>
      </c>
      <c r="CH3504" t="s">
        <v>121</v>
      </c>
      <c r="CI3504" s="6">
        <v>96950</v>
      </c>
      <c r="CJ3504" s="10">
        <v>8.2899999999999991</v>
      </c>
      <c r="CK3504" s="10">
        <v>8.2899999999999991</v>
      </c>
      <c r="CL3504" s="10">
        <v>12.43</v>
      </c>
      <c r="CM3504" s="10">
        <v>12.43</v>
      </c>
      <c r="CN3504" t="s">
        <v>137</v>
      </c>
      <c r="CO3504" t="s">
        <v>194</v>
      </c>
      <c r="CP3504" t="s">
        <v>138</v>
      </c>
      <c r="CR3504" t="s">
        <v>117</v>
      </c>
      <c r="CS3504" t="s">
        <v>139</v>
      </c>
      <c r="CT3504" t="s">
        <v>140</v>
      </c>
      <c r="CU3504" t="s">
        <v>139</v>
      </c>
      <c r="CV3504" t="s">
        <v>140</v>
      </c>
      <c r="CW3504" t="s">
        <v>139</v>
      </c>
      <c r="CX3504" t="s">
        <v>139</v>
      </c>
      <c r="CY3504" s="2" t="s">
        <v>1047</v>
      </c>
      <c r="CZ3504" s="8">
        <v>16702368888</v>
      </c>
      <c r="DA3504" t="s">
        <v>1048</v>
      </c>
      <c r="DB3504" t="s">
        <v>140</v>
      </c>
      <c r="DC3504" t="s">
        <v>139</v>
      </c>
      <c r="DD3504" t="s">
        <v>117</v>
      </c>
    </row>
    <row r="3505" spans="1:114" ht="15" customHeight="1" x14ac:dyDescent="0.35">
      <c r="A3505" t="s">
        <v>17363</v>
      </c>
      <c r="B3505" t="s">
        <v>144</v>
      </c>
      <c r="C3505" s="1">
        <v>45849</v>
      </c>
      <c r="D3505" s="1">
        <v>45918</v>
      </c>
      <c r="E3505" t="s">
        <v>116</v>
      </c>
      <c r="F3505" s="1">
        <v>45929</v>
      </c>
      <c r="G3505" t="s">
        <v>117</v>
      </c>
      <c r="H3505" t="s">
        <v>117</v>
      </c>
      <c r="I3505" t="s">
        <v>117</v>
      </c>
      <c r="J3505" t="s">
        <v>17364</v>
      </c>
      <c r="K3505" t="s">
        <v>17365</v>
      </c>
      <c r="L3505" t="s">
        <v>4093</v>
      </c>
      <c r="M3505" t="s">
        <v>4094</v>
      </c>
      <c r="N3505" t="s">
        <v>120</v>
      </c>
      <c r="O3505" t="s">
        <v>121</v>
      </c>
      <c r="P3505" s="6">
        <v>96950</v>
      </c>
      <c r="Q3505" t="s">
        <v>122</v>
      </c>
      <c r="S3505" s="8">
        <v>16702852253</v>
      </c>
      <c r="U3505" t="s">
        <v>4095</v>
      </c>
      <c r="V3505">
        <v>311811</v>
      </c>
      <c r="W3505" t="s">
        <v>124</v>
      </c>
      <c r="Y3505" t="s">
        <v>17366</v>
      </c>
      <c r="Z3505" t="s">
        <v>17367</v>
      </c>
      <c r="AA3505" t="s">
        <v>17368</v>
      </c>
      <c r="AB3505" t="s">
        <v>2453</v>
      </c>
      <c r="AC3505" t="s">
        <v>4093</v>
      </c>
      <c r="AD3505" t="s">
        <v>4094</v>
      </c>
      <c r="AE3505" t="s">
        <v>120</v>
      </c>
      <c r="AF3505" t="s">
        <v>121</v>
      </c>
      <c r="AG3505" s="6">
        <v>96950</v>
      </c>
      <c r="AH3505" t="s">
        <v>122</v>
      </c>
      <c r="AJ3505" s="8">
        <v>16702852253</v>
      </c>
      <c r="AL3505" t="s">
        <v>4099</v>
      </c>
      <c r="BE3505" t="str">
        <f>"51-3011.00"</f>
        <v>51-3011.00</v>
      </c>
      <c r="BF3505" t="s">
        <v>217</v>
      </c>
      <c r="BG3505" t="s">
        <v>17369</v>
      </c>
      <c r="BH3505" t="s">
        <v>1319</v>
      </c>
      <c r="BI3505">
        <v>1</v>
      </c>
      <c r="BJ3505">
        <v>1</v>
      </c>
      <c r="BK3505" s="1">
        <v>45931</v>
      </c>
      <c r="BL3505" s="1">
        <v>46295</v>
      </c>
      <c r="BM3505" s="1">
        <v>45931</v>
      </c>
      <c r="BN3505" s="1">
        <v>46295</v>
      </c>
      <c r="BO3505">
        <v>35</v>
      </c>
      <c r="BP3505">
        <v>0</v>
      </c>
      <c r="BQ3505">
        <v>6</v>
      </c>
      <c r="BR3505">
        <v>6</v>
      </c>
      <c r="BS3505">
        <v>6</v>
      </c>
      <c r="BT3505">
        <v>5</v>
      </c>
      <c r="BU3505">
        <v>6</v>
      </c>
      <c r="BV3505">
        <v>6</v>
      </c>
      <c r="BW3505" t="str">
        <f>"3:00 AM"</f>
        <v>3:00 AM</v>
      </c>
      <c r="BX3505" t="str">
        <f>"9:00 AM"</f>
        <v>9:00 AM</v>
      </c>
      <c r="BY3505" t="s">
        <v>133</v>
      </c>
      <c r="BZ3505">
        <v>0</v>
      </c>
      <c r="CA3505">
        <v>12</v>
      </c>
      <c r="CB3505" t="s">
        <v>117</v>
      </c>
      <c r="CD3505" t="s">
        <v>194</v>
      </c>
      <c r="CE3505" t="s">
        <v>4093</v>
      </c>
      <c r="CF3505" t="s">
        <v>4094</v>
      </c>
      <c r="CG3505" t="s">
        <v>3160</v>
      </c>
      <c r="CH3505" t="s">
        <v>121</v>
      </c>
      <c r="CI3505" s="6">
        <v>96950</v>
      </c>
      <c r="CJ3505" s="10">
        <v>8.64</v>
      </c>
      <c r="CK3505" s="10">
        <v>8.64</v>
      </c>
      <c r="CL3505" s="10">
        <v>12.96</v>
      </c>
      <c r="CM3505" s="10">
        <v>12.96</v>
      </c>
      <c r="CN3505" t="s">
        <v>137</v>
      </c>
      <c r="CO3505" t="s">
        <v>164</v>
      </c>
      <c r="CP3505" t="s">
        <v>138</v>
      </c>
      <c r="CR3505" t="s">
        <v>117</v>
      </c>
      <c r="CS3505" t="s">
        <v>139</v>
      </c>
      <c r="CT3505" t="s">
        <v>140</v>
      </c>
      <c r="CU3505" t="s">
        <v>139</v>
      </c>
      <c r="CV3505" t="s">
        <v>140</v>
      </c>
      <c r="CW3505" t="s">
        <v>139</v>
      </c>
      <c r="CX3505" t="s">
        <v>140</v>
      </c>
      <c r="CY3505" t="s">
        <v>1094</v>
      </c>
      <c r="CZ3505" s="8">
        <v>16702852253</v>
      </c>
      <c r="DA3505" t="s">
        <v>4099</v>
      </c>
      <c r="DB3505" t="s">
        <v>142</v>
      </c>
      <c r="DC3505" t="s">
        <v>139</v>
      </c>
      <c r="DD3505" t="s">
        <v>117</v>
      </c>
    </row>
    <row r="3506" spans="1:114" ht="15" customHeight="1" x14ac:dyDescent="0.35">
      <c r="A3506" t="s">
        <v>9748</v>
      </c>
      <c r="B3506" t="s">
        <v>166</v>
      </c>
      <c r="C3506" s="1">
        <v>45858</v>
      </c>
      <c r="D3506" s="1">
        <v>45918</v>
      </c>
      <c r="E3506" t="s">
        <v>211</v>
      </c>
      <c r="G3506" t="s">
        <v>139</v>
      </c>
      <c r="H3506" t="s">
        <v>117</v>
      </c>
      <c r="I3506" t="s">
        <v>117</v>
      </c>
      <c r="J3506" t="s">
        <v>246</v>
      </c>
      <c r="K3506" t="s">
        <v>246</v>
      </c>
      <c r="L3506" t="s">
        <v>247</v>
      </c>
      <c r="N3506" t="s">
        <v>248</v>
      </c>
      <c r="O3506" t="s">
        <v>121</v>
      </c>
      <c r="P3506" s="6">
        <v>96951</v>
      </c>
      <c r="Q3506" t="s">
        <v>122</v>
      </c>
      <c r="S3506" s="8">
        <v>16705320350</v>
      </c>
      <c r="U3506" t="s">
        <v>249</v>
      </c>
      <c r="V3506">
        <v>445110</v>
      </c>
      <c r="W3506" t="s">
        <v>124</v>
      </c>
      <c r="Y3506" t="s">
        <v>250</v>
      </c>
      <c r="Z3506" t="s">
        <v>251</v>
      </c>
      <c r="AA3506" t="s">
        <v>252</v>
      </c>
      <c r="AB3506" t="s">
        <v>128</v>
      </c>
      <c r="AC3506" t="s">
        <v>253</v>
      </c>
      <c r="AE3506" t="s">
        <v>248</v>
      </c>
      <c r="AF3506" t="s">
        <v>121</v>
      </c>
      <c r="AG3506" s="6">
        <v>96951</v>
      </c>
      <c r="AH3506" t="s">
        <v>122</v>
      </c>
      <c r="AJ3506" s="8">
        <v>16705320350</v>
      </c>
      <c r="AL3506" t="s">
        <v>254</v>
      </c>
      <c r="BE3506" t="str">
        <f>"41-1011.00"</f>
        <v>41-1011.00</v>
      </c>
      <c r="BF3506" t="s">
        <v>1340</v>
      </c>
      <c r="BG3506" t="s">
        <v>8412</v>
      </c>
      <c r="BH3506" t="s">
        <v>1342</v>
      </c>
      <c r="BI3506">
        <v>1</v>
      </c>
      <c r="BK3506" s="1">
        <v>45931</v>
      </c>
      <c r="BL3506" s="1">
        <v>47026</v>
      </c>
      <c r="BO3506">
        <v>40</v>
      </c>
      <c r="BP3506">
        <v>0</v>
      </c>
      <c r="BQ3506">
        <v>8</v>
      </c>
      <c r="BR3506">
        <v>8</v>
      </c>
      <c r="BS3506">
        <v>8</v>
      </c>
      <c r="BT3506">
        <v>8</v>
      </c>
      <c r="BU3506">
        <v>8</v>
      </c>
      <c r="BV3506">
        <v>0</v>
      </c>
      <c r="BW3506" t="str">
        <f>"8:00 AM"</f>
        <v>8:00 AM</v>
      </c>
      <c r="BX3506" t="str">
        <f>"5:00 PM"</f>
        <v>5:00 PM</v>
      </c>
      <c r="BY3506" t="s">
        <v>159</v>
      </c>
      <c r="BZ3506">
        <v>0</v>
      </c>
      <c r="CA3506">
        <v>12</v>
      </c>
      <c r="CB3506" t="s">
        <v>139</v>
      </c>
      <c r="CC3506">
        <v>4</v>
      </c>
      <c r="CD3506" t="s">
        <v>8413</v>
      </c>
      <c r="CE3506" t="s">
        <v>259</v>
      </c>
      <c r="CG3506" t="s">
        <v>248</v>
      </c>
      <c r="CH3506" t="s">
        <v>121</v>
      </c>
      <c r="CI3506" s="6">
        <v>96951</v>
      </c>
      <c r="CJ3506" s="10">
        <v>11.35</v>
      </c>
      <c r="CK3506" s="10">
        <v>11.35</v>
      </c>
      <c r="CL3506" s="10">
        <v>17.03</v>
      </c>
      <c r="CM3506" s="10">
        <v>17.03</v>
      </c>
      <c r="CN3506" t="s">
        <v>137</v>
      </c>
      <c r="CO3506" t="s">
        <v>140</v>
      </c>
      <c r="CP3506" t="s">
        <v>138</v>
      </c>
      <c r="CR3506" t="s">
        <v>117</v>
      </c>
      <c r="CS3506" t="s">
        <v>139</v>
      </c>
      <c r="CT3506" t="s">
        <v>139</v>
      </c>
      <c r="CU3506" t="s">
        <v>139</v>
      </c>
      <c r="CV3506" t="s">
        <v>140</v>
      </c>
      <c r="CW3506" t="s">
        <v>139</v>
      </c>
      <c r="CX3506" t="s">
        <v>140</v>
      </c>
      <c r="CY3506" t="s">
        <v>539</v>
      </c>
      <c r="CZ3506" s="8">
        <v>16705320350</v>
      </c>
      <c r="DA3506" t="s">
        <v>254</v>
      </c>
      <c r="DB3506" t="s">
        <v>140</v>
      </c>
      <c r="DC3506" t="s">
        <v>139</v>
      </c>
      <c r="DD3506" t="s">
        <v>117</v>
      </c>
    </row>
    <row r="3507" spans="1:114" ht="15" customHeight="1" x14ac:dyDescent="0.35">
      <c r="A3507" t="s">
        <v>4452</v>
      </c>
      <c r="B3507" t="s">
        <v>166</v>
      </c>
      <c r="C3507" s="1">
        <v>45858</v>
      </c>
      <c r="D3507" s="1">
        <v>45918</v>
      </c>
      <c r="E3507" t="s">
        <v>211</v>
      </c>
      <c r="G3507" t="s">
        <v>139</v>
      </c>
      <c r="H3507" t="s">
        <v>117</v>
      </c>
      <c r="I3507" t="s">
        <v>117</v>
      </c>
      <c r="J3507" t="s">
        <v>246</v>
      </c>
      <c r="K3507" t="s">
        <v>246</v>
      </c>
      <c r="L3507" t="s">
        <v>247</v>
      </c>
      <c r="N3507" t="s">
        <v>248</v>
      </c>
      <c r="O3507" t="s">
        <v>121</v>
      </c>
      <c r="P3507" s="6">
        <v>96951</v>
      </c>
      <c r="Q3507" t="s">
        <v>122</v>
      </c>
      <c r="S3507" s="8">
        <v>16705320350</v>
      </c>
      <c r="U3507" t="s">
        <v>249</v>
      </c>
      <c r="V3507">
        <v>445110</v>
      </c>
      <c r="W3507" t="s">
        <v>124</v>
      </c>
      <c r="Y3507" t="s">
        <v>250</v>
      </c>
      <c r="Z3507" t="s">
        <v>251</v>
      </c>
      <c r="AA3507" t="s">
        <v>252</v>
      </c>
      <c r="AB3507" t="s">
        <v>128</v>
      </c>
      <c r="AC3507" t="s">
        <v>247</v>
      </c>
      <c r="AE3507" t="s">
        <v>248</v>
      </c>
      <c r="AF3507" t="s">
        <v>121</v>
      </c>
      <c r="AG3507" s="6">
        <v>96951</v>
      </c>
      <c r="AH3507" t="s">
        <v>122</v>
      </c>
      <c r="AJ3507" s="8">
        <v>16705320350</v>
      </c>
      <c r="AL3507" t="s">
        <v>254</v>
      </c>
      <c r="BE3507" t="str">
        <f>"53-3031.00"</f>
        <v>53-3031.00</v>
      </c>
      <c r="BF3507" t="s">
        <v>406</v>
      </c>
      <c r="BG3507" t="s">
        <v>4453</v>
      </c>
      <c r="BH3507" t="s">
        <v>4454</v>
      </c>
      <c r="BI3507">
        <v>1</v>
      </c>
      <c r="BK3507" s="1">
        <v>45931</v>
      </c>
      <c r="BL3507" s="1">
        <v>47026</v>
      </c>
      <c r="BO3507">
        <v>40</v>
      </c>
      <c r="BP3507">
        <v>0</v>
      </c>
      <c r="BQ3507">
        <v>7</v>
      </c>
      <c r="BR3507">
        <v>7</v>
      </c>
      <c r="BS3507">
        <v>7</v>
      </c>
      <c r="BT3507">
        <v>7</v>
      </c>
      <c r="BU3507">
        <v>7</v>
      </c>
      <c r="BV3507">
        <v>5</v>
      </c>
      <c r="BW3507" t="str">
        <f>"8:00 AM"</f>
        <v>8:00 AM</v>
      </c>
      <c r="BX3507" t="str">
        <f>"4:00 PM"</f>
        <v>4:00 PM</v>
      </c>
      <c r="BY3507" t="s">
        <v>159</v>
      </c>
      <c r="BZ3507">
        <v>0</v>
      </c>
      <c r="CA3507">
        <v>12</v>
      </c>
      <c r="CB3507" t="s">
        <v>117</v>
      </c>
      <c r="CD3507" t="s">
        <v>4455</v>
      </c>
      <c r="CE3507" t="s">
        <v>259</v>
      </c>
      <c r="CG3507" t="s">
        <v>248</v>
      </c>
      <c r="CH3507" t="s">
        <v>121</v>
      </c>
      <c r="CI3507" s="6">
        <v>96951</v>
      </c>
      <c r="CJ3507" s="10">
        <v>8.34</v>
      </c>
      <c r="CK3507" s="10">
        <v>8.34</v>
      </c>
      <c r="CL3507" s="10">
        <v>12.51</v>
      </c>
      <c r="CM3507" s="10">
        <v>12.51</v>
      </c>
      <c r="CN3507" t="s">
        <v>137</v>
      </c>
      <c r="CO3507" t="s">
        <v>140</v>
      </c>
      <c r="CP3507" t="s">
        <v>138</v>
      </c>
      <c r="CR3507" t="s">
        <v>117</v>
      </c>
      <c r="CS3507" t="s">
        <v>139</v>
      </c>
      <c r="CT3507" t="s">
        <v>139</v>
      </c>
      <c r="CU3507" t="s">
        <v>139</v>
      </c>
      <c r="CV3507" t="s">
        <v>140</v>
      </c>
      <c r="CW3507" t="s">
        <v>139</v>
      </c>
      <c r="CX3507" t="s">
        <v>140</v>
      </c>
      <c r="CY3507" t="s">
        <v>539</v>
      </c>
      <c r="CZ3507" s="8">
        <v>16705320350</v>
      </c>
      <c r="DA3507" t="s">
        <v>254</v>
      </c>
      <c r="DB3507" t="s">
        <v>140</v>
      </c>
      <c r="DC3507" t="s">
        <v>139</v>
      </c>
      <c r="DD3507" t="s">
        <v>117</v>
      </c>
    </row>
    <row r="3508" spans="1:114" ht="15" customHeight="1" x14ac:dyDescent="0.35">
      <c r="A3508" t="s">
        <v>13412</v>
      </c>
      <c r="B3508" t="s">
        <v>294</v>
      </c>
      <c r="C3508" s="1">
        <v>45873</v>
      </c>
      <c r="D3508" s="1">
        <v>45918</v>
      </c>
      <c r="E3508" t="s">
        <v>116</v>
      </c>
      <c r="F3508" s="1">
        <v>45929</v>
      </c>
      <c r="G3508" t="s">
        <v>117</v>
      </c>
      <c r="H3508" t="s">
        <v>117</v>
      </c>
      <c r="I3508" t="s">
        <v>117</v>
      </c>
      <c r="J3508" t="s">
        <v>969</v>
      </c>
      <c r="L3508" t="s">
        <v>5108</v>
      </c>
      <c r="N3508" t="s">
        <v>120</v>
      </c>
      <c r="O3508" t="s">
        <v>121</v>
      </c>
      <c r="P3508" s="6">
        <v>96950</v>
      </c>
      <c r="Q3508" t="s">
        <v>122</v>
      </c>
      <c r="S3508" s="8">
        <v>16702355009</v>
      </c>
      <c r="U3508" t="s">
        <v>971</v>
      </c>
      <c r="V3508">
        <v>561311</v>
      </c>
      <c r="W3508" t="s">
        <v>150</v>
      </c>
      <c r="X3508" t="s">
        <v>139</v>
      </c>
      <c r="Y3508" t="s">
        <v>972</v>
      </c>
      <c r="Z3508" t="s">
        <v>973</v>
      </c>
      <c r="AA3508" t="s">
        <v>974</v>
      </c>
      <c r="AB3508" t="s">
        <v>6304</v>
      </c>
      <c r="AC3508" t="s">
        <v>10080</v>
      </c>
      <c r="AE3508" t="s">
        <v>120</v>
      </c>
      <c r="AF3508" t="s">
        <v>121</v>
      </c>
      <c r="AG3508" s="6">
        <v>96950</v>
      </c>
      <c r="AH3508" t="s">
        <v>122</v>
      </c>
      <c r="AJ3508" s="8">
        <v>16702355009</v>
      </c>
      <c r="AL3508" t="s">
        <v>977</v>
      </c>
      <c r="BE3508" t="str">
        <f>"49-9071.00"</f>
        <v>49-9071.00</v>
      </c>
      <c r="BF3508" t="s">
        <v>156</v>
      </c>
      <c r="BG3508" t="s">
        <v>6305</v>
      </c>
      <c r="BH3508" t="s">
        <v>6306</v>
      </c>
      <c r="BI3508">
        <v>3</v>
      </c>
      <c r="BJ3508">
        <v>2</v>
      </c>
      <c r="BK3508" s="1">
        <v>45931</v>
      </c>
      <c r="BL3508" s="1">
        <v>46295</v>
      </c>
      <c r="BM3508" s="1">
        <v>45931</v>
      </c>
      <c r="BN3508" s="1">
        <v>46295</v>
      </c>
      <c r="BO3508">
        <v>35</v>
      </c>
      <c r="BP3508">
        <v>0</v>
      </c>
      <c r="BQ3508">
        <v>7</v>
      </c>
      <c r="BR3508">
        <v>7</v>
      </c>
      <c r="BS3508">
        <v>7</v>
      </c>
      <c r="BT3508">
        <v>7</v>
      </c>
      <c r="BU3508">
        <v>7</v>
      </c>
      <c r="BV3508">
        <v>0</v>
      </c>
      <c r="BW3508" t="str">
        <f>"8:00 AM"</f>
        <v>8:00 AM</v>
      </c>
      <c r="BX3508" t="str">
        <f>"4:00 PM"</f>
        <v>4:00 PM</v>
      </c>
      <c r="BY3508" t="s">
        <v>159</v>
      </c>
      <c r="BZ3508">
        <v>0</v>
      </c>
      <c r="CA3508">
        <v>24</v>
      </c>
      <c r="CB3508" t="s">
        <v>117</v>
      </c>
      <c r="CD3508" s="2" t="s">
        <v>13413</v>
      </c>
      <c r="CE3508" t="s">
        <v>13414</v>
      </c>
      <c r="CF3508" t="s">
        <v>6309</v>
      </c>
      <c r="CG3508" t="s">
        <v>120</v>
      </c>
      <c r="CH3508" t="s">
        <v>121</v>
      </c>
      <c r="CI3508" s="6">
        <v>96950</v>
      </c>
      <c r="CJ3508" s="10">
        <v>9.75</v>
      </c>
      <c r="CK3508" s="10">
        <v>9.75</v>
      </c>
      <c r="CL3508" s="10">
        <v>14.62</v>
      </c>
      <c r="CM3508" s="10">
        <v>14.62</v>
      </c>
      <c r="CN3508" t="s">
        <v>137</v>
      </c>
      <c r="CO3508" t="s">
        <v>5111</v>
      </c>
      <c r="CP3508" t="s">
        <v>138</v>
      </c>
      <c r="CR3508" t="s">
        <v>117</v>
      </c>
      <c r="CS3508" t="s">
        <v>139</v>
      </c>
      <c r="CT3508" t="s">
        <v>139</v>
      </c>
      <c r="CU3508" t="s">
        <v>139</v>
      </c>
      <c r="CV3508" t="s">
        <v>140</v>
      </c>
      <c r="CW3508" t="s">
        <v>139</v>
      </c>
      <c r="CX3508" t="s">
        <v>140</v>
      </c>
      <c r="CY3508" t="s">
        <v>6311</v>
      </c>
      <c r="CZ3508" s="8">
        <v>16702355009</v>
      </c>
      <c r="DA3508" t="s">
        <v>977</v>
      </c>
      <c r="DB3508" t="s">
        <v>411</v>
      </c>
      <c r="DC3508" t="s">
        <v>139</v>
      </c>
      <c r="DD3508" t="s">
        <v>139</v>
      </c>
    </row>
    <row r="3509" spans="1:114" ht="15" customHeight="1" x14ac:dyDescent="0.35">
      <c r="A3509" t="s">
        <v>11648</v>
      </c>
      <c r="B3509" t="s">
        <v>166</v>
      </c>
      <c r="C3509" s="1">
        <v>45846</v>
      </c>
      <c r="D3509" s="1">
        <v>45919</v>
      </c>
      <c r="E3509" t="s">
        <v>116</v>
      </c>
      <c r="F3509" s="1">
        <v>45990</v>
      </c>
      <c r="G3509" t="s">
        <v>117</v>
      </c>
      <c r="H3509" t="s">
        <v>117</v>
      </c>
      <c r="I3509" t="s">
        <v>117</v>
      </c>
      <c r="J3509" t="s">
        <v>8815</v>
      </c>
      <c r="K3509" t="s">
        <v>140</v>
      </c>
      <c r="L3509" t="s">
        <v>8816</v>
      </c>
      <c r="N3509" t="s">
        <v>136</v>
      </c>
      <c r="O3509" t="s">
        <v>121</v>
      </c>
      <c r="P3509" s="6">
        <v>96950</v>
      </c>
      <c r="Q3509" t="s">
        <v>122</v>
      </c>
      <c r="S3509" s="8">
        <v>16702346089</v>
      </c>
      <c r="U3509" t="s">
        <v>8817</v>
      </c>
      <c r="V3509">
        <v>5613</v>
      </c>
      <c r="W3509" t="s">
        <v>150</v>
      </c>
      <c r="X3509" t="s">
        <v>139</v>
      </c>
      <c r="Y3509" t="s">
        <v>1114</v>
      </c>
      <c r="Z3509" t="s">
        <v>8818</v>
      </c>
      <c r="AA3509" t="s">
        <v>1100</v>
      </c>
      <c r="AB3509" t="s">
        <v>7892</v>
      </c>
      <c r="AC3509" t="s">
        <v>8816</v>
      </c>
      <c r="AE3509" t="s">
        <v>136</v>
      </c>
      <c r="AF3509" t="s">
        <v>121</v>
      </c>
      <c r="AG3509" s="6">
        <v>96950</v>
      </c>
      <c r="AH3509" t="s">
        <v>122</v>
      </c>
      <c r="AJ3509" s="8">
        <v>16702346089</v>
      </c>
      <c r="AL3509" t="s">
        <v>11649</v>
      </c>
      <c r="BE3509" t="str">
        <f>"49-9071.00"</f>
        <v>49-9071.00</v>
      </c>
      <c r="BF3509" t="s">
        <v>156</v>
      </c>
      <c r="BG3509" t="s">
        <v>11650</v>
      </c>
      <c r="BH3509" t="s">
        <v>5231</v>
      </c>
      <c r="BI3509">
        <v>2</v>
      </c>
      <c r="BK3509" s="1">
        <v>45992</v>
      </c>
      <c r="BL3509" s="1">
        <v>46356</v>
      </c>
      <c r="BO3509">
        <v>40</v>
      </c>
      <c r="BP3509">
        <v>0</v>
      </c>
      <c r="BQ3509">
        <v>8</v>
      </c>
      <c r="BR3509">
        <v>8</v>
      </c>
      <c r="BS3509">
        <v>8</v>
      </c>
      <c r="BT3509">
        <v>8</v>
      </c>
      <c r="BU3509">
        <v>8</v>
      </c>
      <c r="BV3509">
        <v>0</v>
      </c>
      <c r="BW3509" t="str">
        <f>"7:30 AM"</f>
        <v>7:30 AM</v>
      </c>
      <c r="BX3509" t="str">
        <f>"4:30 PM"</f>
        <v>4:30 PM</v>
      </c>
      <c r="BY3509" t="s">
        <v>159</v>
      </c>
      <c r="BZ3509">
        <v>0</v>
      </c>
      <c r="CA3509">
        <v>24</v>
      </c>
      <c r="CB3509" t="s">
        <v>117</v>
      </c>
      <c r="CD3509" t="s">
        <v>11651</v>
      </c>
      <c r="CE3509" t="s">
        <v>11652</v>
      </c>
      <c r="CG3509" t="s">
        <v>136</v>
      </c>
      <c r="CH3509" t="s">
        <v>121</v>
      </c>
      <c r="CI3509" s="6">
        <v>96950</v>
      </c>
      <c r="CJ3509" s="10">
        <v>9.75</v>
      </c>
      <c r="CK3509" s="10">
        <v>9.75</v>
      </c>
      <c r="CL3509" s="10">
        <v>0</v>
      </c>
      <c r="CM3509" s="10">
        <v>0</v>
      </c>
      <c r="CN3509" t="s">
        <v>137</v>
      </c>
      <c r="CO3509" t="s">
        <v>140</v>
      </c>
      <c r="CP3509" t="s">
        <v>138</v>
      </c>
      <c r="CR3509" t="s">
        <v>117</v>
      </c>
      <c r="CS3509" t="s">
        <v>139</v>
      </c>
      <c r="CT3509" t="s">
        <v>140</v>
      </c>
      <c r="CU3509" t="s">
        <v>140</v>
      </c>
      <c r="CV3509" t="s">
        <v>140</v>
      </c>
      <c r="CW3509" t="s">
        <v>139</v>
      </c>
      <c r="CX3509" t="s">
        <v>140</v>
      </c>
      <c r="CY3509" t="s">
        <v>1124</v>
      </c>
      <c r="CZ3509" s="8">
        <v>16702346089</v>
      </c>
      <c r="DA3509" t="s">
        <v>11649</v>
      </c>
      <c r="DB3509" t="s">
        <v>140</v>
      </c>
      <c r="DC3509" t="s">
        <v>139</v>
      </c>
      <c r="DD3509" t="s">
        <v>139</v>
      </c>
    </row>
    <row r="3510" spans="1:114" ht="15" customHeight="1" x14ac:dyDescent="0.35">
      <c r="A3510" t="s">
        <v>7486</v>
      </c>
      <c r="B3510" t="s">
        <v>144</v>
      </c>
      <c r="C3510" s="1">
        <v>45846</v>
      </c>
      <c r="D3510" s="1">
        <v>45919</v>
      </c>
      <c r="E3510" t="s">
        <v>211</v>
      </c>
      <c r="G3510" t="s">
        <v>117</v>
      </c>
      <c r="H3510" t="s">
        <v>117</v>
      </c>
      <c r="I3510" t="s">
        <v>117</v>
      </c>
      <c r="J3510" t="s">
        <v>1035</v>
      </c>
      <c r="K3510" t="s">
        <v>1036</v>
      </c>
      <c r="L3510" t="s">
        <v>7348</v>
      </c>
      <c r="N3510" t="s">
        <v>120</v>
      </c>
      <c r="O3510" t="s">
        <v>121</v>
      </c>
      <c r="P3510" s="6">
        <v>96950</v>
      </c>
      <c r="Q3510" t="s">
        <v>122</v>
      </c>
      <c r="S3510" s="8">
        <v>16702368888</v>
      </c>
      <c r="U3510" t="s">
        <v>1038</v>
      </c>
      <c r="V3510">
        <v>71391</v>
      </c>
      <c r="W3510" t="s">
        <v>124</v>
      </c>
      <c r="Y3510" t="s">
        <v>1039</v>
      </c>
      <c r="Z3510" t="s">
        <v>1040</v>
      </c>
      <c r="AA3510" t="s">
        <v>1041</v>
      </c>
      <c r="AB3510" t="s">
        <v>1042</v>
      </c>
      <c r="AC3510" t="s">
        <v>7348</v>
      </c>
      <c r="AE3510" t="s">
        <v>120</v>
      </c>
      <c r="AF3510" t="s">
        <v>121</v>
      </c>
      <c r="AG3510" s="6">
        <v>96950</v>
      </c>
      <c r="AH3510" t="s">
        <v>122</v>
      </c>
      <c r="AJ3510" s="8">
        <v>16702368888</v>
      </c>
      <c r="AL3510" t="s">
        <v>3331</v>
      </c>
      <c r="BE3510" t="str">
        <f>"35-2014.00"</f>
        <v>35-2014.00</v>
      </c>
      <c r="BF3510" t="s">
        <v>191</v>
      </c>
      <c r="BG3510" t="s">
        <v>7487</v>
      </c>
      <c r="BH3510" t="s">
        <v>193</v>
      </c>
      <c r="BI3510">
        <v>3</v>
      </c>
      <c r="BJ3510">
        <v>3</v>
      </c>
      <c r="BK3510" s="1">
        <v>45931</v>
      </c>
      <c r="BL3510" s="1">
        <v>46295</v>
      </c>
      <c r="BM3510" s="1">
        <v>45931</v>
      </c>
      <c r="BN3510" s="1">
        <v>46295</v>
      </c>
      <c r="BO3510">
        <v>35</v>
      </c>
      <c r="BP3510">
        <v>5</v>
      </c>
      <c r="BQ3510">
        <v>5</v>
      </c>
      <c r="BR3510">
        <v>5</v>
      </c>
      <c r="BS3510">
        <v>5</v>
      </c>
      <c r="BT3510">
        <v>5</v>
      </c>
      <c r="BU3510">
        <v>5</v>
      </c>
      <c r="BV3510">
        <v>5</v>
      </c>
      <c r="BW3510" t="str">
        <f>"5:30 AM"</f>
        <v>5:30 AM</v>
      </c>
      <c r="BX3510" t="str">
        <f>"1:00 PM"</f>
        <v>1:00 PM</v>
      </c>
      <c r="BY3510" t="s">
        <v>133</v>
      </c>
      <c r="BZ3510">
        <v>0</v>
      </c>
      <c r="CA3510">
        <v>12</v>
      </c>
      <c r="CB3510" t="s">
        <v>117</v>
      </c>
      <c r="CD3510" t="s">
        <v>7488</v>
      </c>
      <c r="CE3510" t="s">
        <v>1046</v>
      </c>
      <c r="CG3510" t="s">
        <v>120</v>
      </c>
      <c r="CH3510" t="s">
        <v>121</v>
      </c>
      <c r="CI3510" s="6">
        <v>96950</v>
      </c>
      <c r="CJ3510" s="10">
        <v>8.83</v>
      </c>
      <c r="CK3510" s="10">
        <v>8.83</v>
      </c>
      <c r="CL3510" s="10">
        <v>13.25</v>
      </c>
      <c r="CM3510" s="10">
        <v>13.25</v>
      </c>
      <c r="CN3510" t="s">
        <v>137</v>
      </c>
      <c r="CO3510" t="s">
        <v>194</v>
      </c>
      <c r="CP3510" t="s">
        <v>138</v>
      </c>
      <c r="CR3510" t="s">
        <v>117</v>
      </c>
      <c r="CS3510" t="s">
        <v>139</v>
      </c>
      <c r="CT3510" t="s">
        <v>140</v>
      </c>
      <c r="CU3510" t="s">
        <v>139</v>
      </c>
      <c r="CV3510" t="s">
        <v>140</v>
      </c>
      <c r="CW3510" t="s">
        <v>139</v>
      </c>
      <c r="CX3510" t="s">
        <v>139</v>
      </c>
      <c r="CY3510" s="2" t="s">
        <v>7489</v>
      </c>
      <c r="CZ3510" s="8">
        <v>16702368888</v>
      </c>
      <c r="DA3510" t="s">
        <v>1048</v>
      </c>
      <c r="DB3510" t="s">
        <v>140</v>
      </c>
      <c r="DC3510" t="s">
        <v>139</v>
      </c>
      <c r="DD3510" t="s">
        <v>117</v>
      </c>
    </row>
    <row r="3511" spans="1:114" ht="15" customHeight="1" x14ac:dyDescent="0.35">
      <c r="A3511" t="s">
        <v>11671</v>
      </c>
      <c r="B3511" t="s">
        <v>144</v>
      </c>
      <c r="C3511" s="1">
        <v>45879</v>
      </c>
      <c r="D3511" s="1">
        <v>45919</v>
      </c>
      <c r="E3511" t="s">
        <v>116</v>
      </c>
      <c r="F3511" s="1">
        <v>45929</v>
      </c>
      <c r="G3511" t="s">
        <v>139</v>
      </c>
      <c r="H3511" t="s">
        <v>117</v>
      </c>
      <c r="I3511" t="s">
        <v>117</v>
      </c>
      <c r="J3511" t="s">
        <v>9333</v>
      </c>
      <c r="K3511" t="s">
        <v>11672</v>
      </c>
      <c r="L3511" t="s">
        <v>11673</v>
      </c>
      <c r="N3511" t="s">
        <v>222</v>
      </c>
      <c r="O3511" t="s">
        <v>121</v>
      </c>
      <c r="P3511" s="6">
        <v>96951</v>
      </c>
      <c r="Q3511" t="s">
        <v>122</v>
      </c>
      <c r="S3511" s="8">
        <v>16705320065</v>
      </c>
      <c r="U3511" t="s">
        <v>9336</v>
      </c>
      <c r="V3511">
        <v>81231</v>
      </c>
      <c r="W3511" t="s">
        <v>124</v>
      </c>
      <c r="Y3511" t="s">
        <v>2248</v>
      </c>
      <c r="Z3511" t="s">
        <v>2249</v>
      </c>
      <c r="AB3511" t="s">
        <v>1198</v>
      </c>
      <c r="AC3511" t="s">
        <v>11673</v>
      </c>
      <c r="AE3511" t="s">
        <v>222</v>
      </c>
      <c r="AF3511" t="s">
        <v>121</v>
      </c>
      <c r="AG3511" s="6">
        <v>96951</v>
      </c>
      <c r="AH3511" t="s">
        <v>122</v>
      </c>
      <c r="AJ3511" s="8">
        <v>16705320065</v>
      </c>
      <c r="AL3511" t="s">
        <v>9338</v>
      </c>
      <c r="BE3511" t="str">
        <f>"51-6011.00"</f>
        <v>51-6011.00</v>
      </c>
      <c r="BF3511" t="s">
        <v>1618</v>
      </c>
      <c r="BG3511" t="s">
        <v>11674</v>
      </c>
      <c r="BH3511" t="s">
        <v>11675</v>
      </c>
      <c r="BI3511">
        <v>3</v>
      </c>
      <c r="BJ3511">
        <v>3</v>
      </c>
      <c r="BK3511" s="1">
        <v>45931</v>
      </c>
      <c r="BL3511" s="1">
        <v>47026</v>
      </c>
      <c r="BM3511" s="1">
        <v>45931</v>
      </c>
      <c r="BN3511" s="1">
        <v>47026</v>
      </c>
      <c r="BO3511">
        <v>35</v>
      </c>
      <c r="BP3511">
        <v>5</v>
      </c>
      <c r="BQ3511">
        <v>5</v>
      </c>
      <c r="BR3511">
        <v>5</v>
      </c>
      <c r="BS3511">
        <v>5</v>
      </c>
      <c r="BT3511">
        <v>5</v>
      </c>
      <c r="BU3511">
        <v>5</v>
      </c>
      <c r="BV3511">
        <v>5</v>
      </c>
      <c r="BW3511" t="str">
        <f>"8:00 AM"</f>
        <v>8:00 AM</v>
      </c>
      <c r="BX3511" t="str">
        <f>"5:00 PM"</f>
        <v>5:00 PM</v>
      </c>
      <c r="BY3511" t="s">
        <v>133</v>
      </c>
      <c r="BZ3511">
        <v>0</v>
      </c>
      <c r="CA3511">
        <v>3</v>
      </c>
      <c r="CB3511" t="s">
        <v>117</v>
      </c>
      <c r="CD3511" t="s">
        <v>11676</v>
      </c>
      <c r="CE3511" t="s">
        <v>2256</v>
      </c>
      <c r="CG3511" t="s">
        <v>222</v>
      </c>
      <c r="CH3511" t="s">
        <v>121</v>
      </c>
      <c r="CI3511" s="6">
        <v>96951</v>
      </c>
      <c r="CJ3511" s="10">
        <v>10.5</v>
      </c>
      <c r="CK3511" s="10">
        <v>10.5</v>
      </c>
      <c r="CL3511" s="10">
        <v>15.75</v>
      </c>
      <c r="CM3511" s="10">
        <v>15.75</v>
      </c>
      <c r="CN3511" t="s">
        <v>137</v>
      </c>
      <c r="CO3511">
        <v>0</v>
      </c>
      <c r="CP3511" t="s">
        <v>209</v>
      </c>
      <c r="CR3511" t="s">
        <v>117</v>
      </c>
      <c r="CS3511" t="s">
        <v>139</v>
      </c>
      <c r="CT3511" t="s">
        <v>140</v>
      </c>
      <c r="CU3511" t="s">
        <v>139</v>
      </c>
      <c r="CV3511" t="s">
        <v>140</v>
      </c>
      <c r="CW3511" t="s">
        <v>139</v>
      </c>
      <c r="CX3511" t="s">
        <v>140</v>
      </c>
      <c r="CY3511" t="s">
        <v>1498</v>
      </c>
      <c r="CZ3511" s="8">
        <v>16705320065</v>
      </c>
      <c r="DA3511" t="s">
        <v>9338</v>
      </c>
      <c r="DB3511" t="s">
        <v>140</v>
      </c>
      <c r="DC3511" t="s">
        <v>139</v>
      </c>
      <c r="DD3511" t="s">
        <v>117</v>
      </c>
      <c r="DE3511" t="s">
        <v>2248</v>
      </c>
      <c r="DF3511" t="s">
        <v>2249</v>
      </c>
      <c r="DH3511" t="s">
        <v>9336</v>
      </c>
      <c r="DI3511" t="s">
        <v>11677</v>
      </c>
      <c r="DJ3511" t="s">
        <v>9338</v>
      </c>
    </row>
    <row r="3512" spans="1:114" ht="15" customHeight="1" x14ac:dyDescent="0.35">
      <c r="A3512" t="s">
        <v>11681</v>
      </c>
      <c r="B3512" t="s">
        <v>144</v>
      </c>
      <c r="C3512" s="1">
        <v>45879</v>
      </c>
      <c r="D3512" s="1">
        <v>45919</v>
      </c>
      <c r="E3512" t="s">
        <v>116</v>
      </c>
      <c r="F3512" s="1">
        <v>45929</v>
      </c>
      <c r="G3512" t="s">
        <v>139</v>
      </c>
      <c r="H3512" t="s">
        <v>117</v>
      </c>
      <c r="I3512" t="s">
        <v>117</v>
      </c>
      <c r="J3512" t="s">
        <v>11682</v>
      </c>
      <c r="L3512" t="s">
        <v>11673</v>
      </c>
      <c r="N3512" t="s">
        <v>222</v>
      </c>
      <c r="O3512" t="s">
        <v>121</v>
      </c>
      <c r="P3512" s="6">
        <v>96951</v>
      </c>
      <c r="Q3512" t="s">
        <v>122</v>
      </c>
      <c r="S3512" s="8">
        <v>16705320065</v>
      </c>
      <c r="U3512" t="s">
        <v>9336</v>
      </c>
      <c r="V3512">
        <v>11199</v>
      </c>
      <c r="W3512" t="s">
        <v>124</v>
      </c>
      <c r="Y3512" t="s">
        <v>2248</v>
      </c>
      <c r="Z3512" t="s">
        <v>2249</v>
      </c>
      <c r="AB3512" t="s">
        <v>1198</v>
      </c>
      <c r="AC3512" t="s">
        <v>11673</v>
      </c>
      <c r="AE3512" t="s">
        <v>222</v>
      </c>
      <c r="AF3512" t="s">
        <v>121</v>
      </c>
      <c r="AG3512" s="6">
        <v>96951</v>
      </c>
      <c r="AH3512" t="s">
        <v>122</v>
      </c>
      <c r="AJ3512" s="8">
        <v>16705320065</v>
      </c>
      <c r="AL3512" t="s">
        <v>9338</v>
      </c>
      <c r="BE3512" t="str">
        <f>"45-2092.00"</f>
        <v>45-2092.00</v>
      </c>
      <c r="BF3512" t="s">
        <v>1014</v>
      </c>
      <c r="BG3512" t="s">
        <v>11683</v>
      </c>
      <c r="BH3512" t="s">
        <v>11684</v>
      </c>
      <c r="BI3512">
        <v>2</v>
      </c>
      <c r="BJ3512">
        <v>2</v>
      </c>
      <c r="BK3512" s="1">
        <v>45931</v>
      </c>
      <c r="BL3512" s="1">
        <v>47026</v>
      </c>
      <c r="BM3512" s="1">
        <v>45931</v>
      </c>
      <c r="BN3512" s="1">
        <v>47026</v>
      </c>
      <c r="BO3512">
        <v>35</v>
      </c>
      <c r="BP3512">
        <v>0</v>
      </c>
      <c r="BQ3512">
        <v>7</v>
      </c>
      <c r="BR3512">
        <v>7</v>
      </c>
      <c r="BS3512">
        <v>7</v>
      </c>
      <c r="BT3512">
        <v>7</v>
      </c>
      <c r="BU3512">
        <v>7</v>
      </c>
      <c r="BV3512">
        <v>0</v>
      </c>
      <c r="BW3512" t="str">
        <f>"8:00 AM"</f>
        <v>8:00 AM</v>
      </c>
      <c r="BX3512" t="str">
        <f>"5:00 PM"</f>
        <v>5:00 PM</v>
      </c>
      <c r="BY3512" t="s">
        <v>133</v>
      </c>
      <c r="BZ3512">
        <v>0</v>
      </c>
      <c r="CA3512">
        <v>0</v>
      </c>
      <c r="CB3512" t="s">
        <v>117</v>
      </c>
      <c r="CD3512" s="2" t="s">
        <v>11685</v>
      </c>
      <c r="CE3512" t="s">
        <v>11686</v>
      </c>
      <c r="CG3512" t="s">
        <v>222</v>
      </c>
      <c r="CH3512" t="s">
        <v>121</v>
      </c>
      <c r="CI3512" s="6">
        <v>96951</v>
      </c>
      <c r="CJ3512" s="10">
        <v>11.83</v>
      </c>
      <c r="CK3512" s="10">
        <v>11.83</v>
      </c>
      <c r="CL3512" s="10">
        <v>17.75</v>
      </c>
      <c r="CM3512" s="10">
        <v>17.75</v>
      </c>
      <c r="CN3512" t="s">
        <v>137</v>
      </c>
      <c r="CO3512">
        <v>0</v>
      </c>
      <c r="CP3512" t="s">
        <v>209</v>
      </c>
      <c r="CR3512" t="s">
        <v>117</v>
      </c>
      <c r="CS3512" t="s">
        <v>139</v>
      </c>
      <c r="CT3512" t="s">
        <v>140</v>
      </c>
      <c r="CU3512" t="s">
        <v>139</v>
      </c>
      <c r="CV3512" t="s">
        <v>140</v>
      </c>
      <c r="CW3512" t="s">
        <v>139</v>
      </c>
      <c r="CX3512" t="s">
        <v>140</v>
      </c>
      <c r="CY3512" t="s">
        <v>11687</v>
      </c>
      <c r="CZ3512" s="8">
        <v>16705320065</v>
      </c>
      <c r="DA3512" t="s">
        <v>9338</v>
      </c>
      <c r="DB3512" t="s">
        <v>140</v>
      </c>
      <c r="DC3512" t="s">
        <v>139</v>
      </c>
      <c r="DD3512" t="s">
        <v>117</v>
      </c>
      <c r="DE3512" t="s">
        <v>2248</v>
      </c>
      <c r="DF3512" t="s">
        <v>2249</v>
      </c>
      <c r="DH3512" t="s">
        <v>9336</v>
      </c>
      <c r="DI3512" t="s">
        <v>9341</v>
      </c>
      <c r="DJ3512" t="s">
        <v>9338</v>
      </c>
    </row>
    <row r="3513" spans="1:114" ht="15" customHeight="1" x14ac:dyDescent="0.35">
      <c r="A3513" t="s">
        <v>11653</v>
      </c>
      <c r="B3513" t="s">
        <v>144</v>
      </c>
      <c r="C3513" s="1">
        <v>45879</v>
      </c>
      <c r="D3513" s="1">
        <v>45919</v>
      </c>
      <c r="E3513" t="s">
        <v>211</v>
      </c>
      <c r="G3513" t="s">
        <v>117</v>
      </c>
      <c r="H3513" t="s">
        <v>117</v>
      </c>
      <c r="I3513" t="s">
        <v>117</v>
      </c>
      <c r="J3513" t="s">
        <v>625</v>
      </c>
      <c r="L3513" t="s">
        <v>626</v>
      </c>
      <c r="M3513" t="s">
        <v>627</v>
      </c>
      <c r="N3513" t="s">
        <v>120</v>
      </c>
      <c r="O3513" t="s">
        <v>121</v>
      </c>
      <c r="P3513" s="6">
        <v>96950</v>
      </c>
      <c r="Q3513" t="s">
        <v>122</v>
      </c>
      <c r="R3513" t="s">
        <v>140</v>
      </c>
      <c r="S3513" s="8">
        <v>16702348950</v>
      </c>
      <c r="U3513" t="s">
        <v>628</v>
      </c>
      <c r="V3513">
        <v>62211</v>
      </c>
      <c r="W3513" t="s">
        <v>124</v>
      </c>
      <c r="Y3513" t="s">
        <v>629</v>
      </c>
      <c r="Z3513" t="s">
        <v>630</v>
      </c>
      <c r="AA3513" t="s">
        <v>631</v>
      </c>
      <c r="AB3513" t="s">
        <v>632</v>
      </c>
      <c r="AC3513" t="s">
        <v>633</v>
      </c>
      <c r="AD3513" t="s">
        <v>634</v>
      </c>
      <c r="AE3513" t="s">
        <v>136</v>
      </c>
      <c r="AF3513" t="s">
        <v>121</v>
      </c>
      <c r="AG3513" s="6">
        <v>96950</v>
      </c>
      <c r="AH3513" t="s">
        <v>122</v>
      </c>
      <c r="AJ3513" s="8">
        <v>16702368202</v>
      </c>
      <c r="AL3513" t="s">
        <v>635</v>
      </c>
      <c r="BE3513" t="str">
        <f>"29-2061.00"</f>
        <v>29-2061.00</v>
      </c>
      <c r="BF3513" t="s">
        <v>636</v>
      </c>
      <c r="BG3513" t="s">
        <v>637</v>
      </c>
      <c r="BH3513" t="s">
        <v>638</v>
      </c>
      <c r="BI3513">
        <v>4</v>
      </c>
      <c r="BJ3513">
        <v>4</v>
      </c>
      <c r="BK3513" s="1">
        <v>45992</v>
      </c>
      <c r="BL3513" s="1">
        <v>46356</v>
      </c>
      <c r="BM3513" s="1">
        <v>45992</v>
      </c>
      <c r="BN3513" s="1">
        <v>46356</v>
      </c>
      <c r="BO3513">
        <v>40</v>
      </c>
      <c r="BP3513">
        <v>0</v>
      </c>
      <c r="BQ3513">
        <v>8</v>
      </c>
      <c r="BR3513">
        <v>8</v>
      </c>
      <c r="BS3513">
        <v>8</v>
      </c>
      <c r="BT3513">
        <v>8</v>
      </c>
      <c r="BU3513">
        <v>8</v>
      </c>
      <c r="BV3513">
        <v>0</v>
      </c>
      <c r="BW3513" t="str">
        <f>"7:30 AM"</f>
        <v>7:30 AM</v>
      </c>
      <c r="BX3513" t="str">
        <f>"4:30 PM"</f>
        <v>4:30 PM</v>
      </c>
      <c r="BY3513" t="s">
        <v>159</v>
      </c>
      <c r="BZ3513">
        <v>0</v>
      </c>
      <c r="CA3513">
        <v>0</v>
      </c>
      <c r="CB3513" t="s">
        <v>117</v>
      </c>
      <c r="CD3513" t="s">
        <v>639</v>
      </c>
      <c r="CE3513" t="s">
        <v>633</v>
      </c>
      <c r="CF3513" t="s">
        <v>634</v>
      </c>
      <c r="CG3513" t="s">
        <v>136</v>
      </c>
      <c r="CH3513" t="s">
        <v>121</v>
      </c>
      <c r="CI3513" s="6">
        <v>96950</v>
      </c>
      <c r="CJ3513" s="10">
        <v>16.38</v>
      </c>
      <c r="CL3513" s="10">
        <v>24.57</v>
      </c>
      <c r="CN3513" t="s">
        <v>137</v>
      </c>
      <c r="CO3513" t="s">
        <v>640</v>
      </c>
      <c r="CP3513" t="s">
        <v>138</v>
      </c>
      <c r="CR3513" t="s">
        <v>139</v>
      </c>
      <c r="CS3513" t="s">
        <v>139</v>
      </c>
      <c r="CT3513" t="s">
        <v>140</v>
      </c>
      <c r="CU3513" t="s">
        <v>139</v>
      </c>
      <c r="CV3513" t="s">
        <v>140</v>
      </c>
      <c r="CW3513" t="s">
        <v>139</v>
      </c>
      <c r="CX3513" t="s">
        <v>140</v>
      </c>
      <c r="CY3513" t="s">
        <v>641</v>
      </c>
      <c r="CZ3513" s="8">
        <v>16702368202</v>
      </c>
      <c r="DA3513" t="s">
        <v>642</v>
      </c>
      <c r="DB3513" t="s">
        <v>643</v>
      </c>
      <c r="DC3513" t="s">
        <v>139</v>
      </c>
      <c r="DD3513" t="s">
        <v>117</v>
      </c>
      <c r="DE3513" t="s">
        <v>644</v>
      </c>
      <c r="DF3513" t="s">
        <v>645</v>
      </c>
      <c r="DG3513" t="s">
        <v>127</v>
      </c>
      <c r="DH3513" t="s">
        <v>628</v>
      </c>
      <c r="DI3513" t="s">
        <v>625</v>
      </c>
      <c r="DJ3513" t="s">
        <v>646</v>
      </c>
    </row>
    <row r="3514" spans="1:114" ht="15" customHeight="1" x14ac:dyDescent="0.35">
      <c r="A3514" t="s">
        <v>11627</v>
      </c>
      <c r="B3514" t="s">
        <v>144</v>
      </c>
      <c r="C3514" s="1">
        <v>45880</v>
      </c>
      <c r="D3514" s="1">
        <v>45919</v>
      </c>
      <c r="E3514" t="s">
        <v>116</v>
      </c>
      <c r="F3514" s="1">
        <v>45930</v>
      </c>
      <c r="G3514" t="s">
        <v>117</v>
      </c>
      <c r="H3514" t="s">
        <v>117</v>
      </c>
      <c r="I3514" t="s">
        <v>117</v>
      </c>
      <c r="J3514" t="s">
        <v>11628</v>
      </c>
      <c r="K3514" t="s">
        <v>11629</v>
      </c>
      <c r="L3514" t="s">
        <v>11630</v>
      </c>
      <c r="N3514" t="s">
        <v>136</v>
      </c>
      <c r="O3514" t="s">
        <v>121</v>
      </c>
      <c r="P3514" s="6">
        <v>96950</v>
      </c>
      <c r="Q3514" t="s">
        <v>122</v>
      </c>
      <c r="S3514" s="8">
        <v>16702346108</v>
      </c>
      <c r="T3514">
        <v>7723</v>
      </c>
      <c r="U3514" t="s">
        <v>11631</v>
      </c>
      <c r="V3514">
        <v>531110</v>
      </c>
      <c r="W3514" t="s">
        <v>124</v>
      </c>
      <c r="Y3514" t="s">
        <v>11632</v>
      </c>
      <c r="Z3514" t="s">
        <v>11633</v>
      </c>
      <c r="AA3514" t="s">
        <v>4406</v>
      </c>
      <c r="AB3514" t="s">
        <v>205</v>
      </c>
      <c r="AC3514" t="s">
        <v>11630</v>
      </c>
      <c r="AE3514" t="s">
        <v>136</v>
      </c>
      <c r="AF3514" t="s">
        <v>121</v>
      </c>
      <c r="AG3514" s="6">
        <v>96950</v>
      </c>
      <c r="AH3514" t="s">
        <v>122</v>
      </c>
      <c r="AJ3514" s="8">
        <v>16702346108</v>
      </c>
      <c r="AK3514">
        <v>7723</v>
      </c>
      <c r="AL3514" t="s">
        <v>11634</v>
      </c>
      <c r="BE3514" t="str">
        <f>"49-9071.00"</f>
        <v>49-9071.00</v>
      </c>
      <c r="BF3514" t="s">
        <v>156</v>
      </c>
      <c r="BG3514" t="s">
        <v>11635</v>
      </c>
      <c r="BH3514" t="s">
        <v>4780</v>
      </c>
      <c r="BI3514">
        <v>2</v>
      </c>
      <c r="BJ3514">
        <v>2</v>
      </c>
      <c r="BK3514" s="1">
        <v>45932</v>
      </c>
      <c r="BL3514" s="1">
        <v>46296</v>
      </c>
      <c r="BM3514" s="1">
        <v>45932</v>
      </c>
      <c r="BN3514" s="1">
        <v>46296</v>
      </c>
      <c r="BO3514">
        <v>40</v>
      </c>
      <c r="BP3514">
        <v>0</v>
      </c>
      <c r="BQ3514">
        <v>8</v>
      </c>
      <c r="BR3514">
        <v>8</v>
      </c>
      <c r="BS3514">
        <v>8</v>
      </c>
      <c r="BT3514">
        <v>8</v>
      </c>
      <c r="BU3514">
        <v>8</v>
      </c>
      <c r="BV3514">
        <v>0</v>
      </c>
      <c r="BW3514" t="str">
        <f>"8:00 AM"</f>
        <v>8:00 AM</v>
      </c>
      <c r="BX3514" t="str">
        <f>"5:00 PM"</f>
        <v>5:00 PM</v>
      </c>
      <c r="BY3514" t="s">
        <v>159</v>
      </c>
      <c r="BZ3514">
        <v>0</v>
      </c>
      <c r="CA3514">
        <v>24</v>
      </c>
      <c r="CB3514" t="s">
        <v>117</v>
      </c>
      <c r="CD3514" t="s">
        <v>11636</v>
      </c>
      <c r="CE3514" t="s">
        <v>11637</v>
      </c>
      <c r="CG3514" t="s">
        <v>136</v>
      </c>
      <c r="CH3514" t="s">
        <v>121</v>
      </c>
      <c r="CI3514" s="6">
        <v>96950</v>
      </c>
      <c r="CJ3514" s="10">
        <v>9.75</v>
      </c>
      <c r="CK3514" s="10">
        <v>9.75</v>
      </c>
      <c r="CL3514" s="10">
        <v>14.62</v>
      </c>
      <c r="CM3514" s="10">
        <v>14.62</v>
      </c>
      <c r="CN3514" t="s">
        <v>137</v>
      </c>
      <c r="CO3514" t="s">
        <v>164</v>
      </c>
      <c r="CP3514" t="s">
        <v>138</v>
      </c>
      <c r="CR3514" t="s">
        <v>139</v>
      </c>
      <c r="CS3514" t="s">
        <v>139</v>
      </c>
      <c r="CT3514" t="s">
        <v>139</v>
      </c>
      <c r="CU3514" t="s">
        <v>139</v>
      </c>
      <c r="CV3514" t="s">
        <v>140</v>
      </c>
      <c r="CW3514" t="s">
        <v>139</v>
      </c>
      <c r="CX3514" t="s">
        <v>140</v>
      </c>
      <c r="CY3514" t="s">
        <v>164</v>
      </c>
      <c r="CZ3514" s="8">
        <v>16702346108</v>
      </c>
      <c r="DA3514" t="s">
        <v>11634</v>
      </c>
      <c r="DB3514" t="s">
        <v>164</v>
      </c>
      <c r="DC3514" t="s">
        <v>139</v>
      </c>
      <c r="DD3514" t="s">
        <v>117</v>
      </c>
    </row>
    <row r="3515" spans="1:114" ht="15" customHeight="1" x14ac:dyDescent="0.35">
      <c r="A3515" t="s">
        <v>7512</v>
      </c>
      <c r="B3515" t="s">
        <v>278</v>
      </c>
      <c r="C3515" s="1">
        <v>45919</v>
      </c>
      <c r="D3515" s="1">
        <v>45919</v>
      </c>
      <c r="E3515" t="s">
        <v>211</v>
      </c>
      <c r="G3515" t="s">
        <v>117</v>
      </c>
      <c r="H3515" t="s">
        <v>117</v>
      </c>
      <c r="I3515" t="s">
        <v>117</v>
      </c>
      <c r="J3515" t="s">
        <v>7513</v>
      </c>
      <c r="K3515" t="s">
        <v>7514</v>
      </c>
      <c r="L3515" t="s">
        <v>7515</v>
      </c>
      <c r="M3515" t="s">
        <v>7516</v>
      </c>
      <c r="N3515" t="s">
        <v>136</v>
      </c>
      <c r="O3515" t="s">
        <v>121</v>
      </c>
      <c r="P3515" s="6">
        <v>96950</v>
      </c>
      <c r="Q3515" t="s">
        <v>122</v>
      </c>
      <c r="S3515" s="8">
        <v>16702346708</v>
      </c>
      <c r="U3515" t="s">
        <v>4672</v>
      </c>
      <c r="V3515">
        <v>236220</v>
      </c>
      <c r="W3515" t="s">
        <v>124</v>
      </c>
      <c r="Y3515" t="s">
        <v>849</v>
      </c>
      <c r="Z3515" t="s">
        <v>7517</v>
      </c>
      <c r="AB3515" t="s">
        <v>7518</v>
      </c>
      <c r="AC3515" t="s">
        <v>7515</v>
      </c>
      <c r="AD3515" t="s">
        <v>7519</v>
      </c>
      <c r="AE3515" t="s">
        <v>136</v>
      </c>
      <c r="AF3515" t="s">
        <v>121</v>
      </c>
      <c r="AG3515" s="6">
        <v>96950</v>
      </c>
      <c r="AH3515" t="s">
        <v>122</v>
      </c>
      <c r="AJ3515" s="8">
        <v>16702346708</v>
      </c>
      <c r="AL3515" t="s">
        <v>4674</v>
      </c>
      <c r="BE3515" t="str">
        <f>"49-9071.00"</f>
        <v>49-9071.00</v>
      </c>
      <c r="BF3515" t="s">
        <v>156</v>
      </c>
      <c r="BG3515" t="s">
        <v>7520</v>
      </c>
      <c r="BH3515" t="s">
        <v>7521</v>
      </c>
      <c r="BI3515">
        <v>12</v>
      </c>
      <c r="BK3515" s="1">
        <v>46040</v>
      </c>
      <c r="BL3515" s="1">
        <v>46404</v>
      </c>
      <c r="BO3515">
        <v>35</v>
      </c>
      <c r="BP3515">
        <v>0</v>
      </c>
      <c r="BQ3515">
        <v>7</v>
      </c>
      <c r="BR3515">
        <v>7</v>
      </c>
      <c r="BS3515">
        <v>7</v>
      </c>
      <c r="BT3515">
        <v>7</v>
      </c>
      <c r="BU3515">
        <v>7</v>
      </c>
      <c r="BV3515">
        <v>0</v>
      </c>
      <c r="BW3515" t="str">
        <f>"8:00 AM"</f>
        <v>8:00 AM</v>
      </c>
      <c r="BX3515" t="str">
        <f>"4:00 PM"</f>
        <v>4:00 PM</v>
      </c>
      <c r="BY3515" t="s">
        <v>159</v>
      </c>
      <c r="BZ3515">
        <v>0</v>
      </c>
      <c r="CA3515">
        <v>12</v>
      </c>
      <c r="CB3515" t="s">
        <v>117</v>
      </c>
      <c r="CD3515" s="2" t="s">
        <v>7522</v>
      </c>
      <c r="CE3515" t="s">
        <v>7515</v>
      </c>
      <c r="CF3515" t="s">
        <v>7516</v>
      </c>
      <c r="CG3515" t="s">
        <v>136</v>
      </c>
      <c r="CH3515" t="s">
        <v>121</v>
      </c>
      <c r="CI3515" s="6">
        <v>96950</v>
      </c>
      <c r="CJ3515" s="10">
        <v>9.98</v>
      </c>
      <c r="CK3515" s="10">
        <v>9.98</v>
      </c>
      <c r="CL3515" s="10">
        <v>14.97</v>
      </c>
      <c r="CM3515" s="10">
        <v>14.97</v>
      </c>
      <c r="CN3515" t="s">
        <v>137</v>
      </c>
      <c r="CP3515" t="s">
        <v>138</v>
      </c>
      <c r="CR3515" t="s">
        <v>117</v>
      </c>
      <c r="CS3515" t="s">
        <v>139</v>
      </c>
      <c r="CT3515" t="s">
        <v>139</v>
      </c>
      <c r="CU3515" t="s">
        <v>139</v>
      </c>
      <c r="CV3515" t="s">
        <v>140</v>
      </c>
      <c r="CW3515" t="s">
        <v>139</v>
      </c>
      <c r="CX3515" t="s">
        <v>140</v>
      </c>
      <c r="CY3515" s="2" t="s">
        <v>5400</v>
      </c>
      <c r="CZ3515" s="8">
        <v>16702346708</v>
      </c>
      <c r="DA3515" t="s">
        <v>4674</v>
      </c>
      <c r="DB3515" t="s">
        <v>140</v>
      </c>
      <c r="DC3515" t="s">
        <v>139</v>
      </c>
      <c r="DD3515" t="s">
        <v>117</v>
      </c>
    </row>
    <row r="3516" spans="1:114" ht="15" customHeight="1" x14ac:dyDescent="0.35">
      <c r="A3516" t="s">
        <v>4592</v>
      </c>
      <c r="B3516" t="s">
        <v>294</v>
      </c>
      <c r="C3516" s="1">
        <v>45838</v>
      </c>
      <c r="D3516" s="1">
        <v>45922</v>
      </c>
      <c r="E3516" t="s">
        <v>116</v>
      </c>
      <c r="F3516" s="1">
        <v>45929</v>
      </c>
      <c r="G3516" t="s">
        <v>117</v>
      </c>
      <c r="H3516" t="s">
        <v>117</v>
      </c>
      <c r="I3516" t="s">
        <v>117</v>
      </c>
      <c r="J3516" t="s">
        <v>1712</v>
      </c>
      <c r="L3516" t="s">
        <v>1713</v>
      </c>
      <c r="M3516" t="s">
        <v>1714</v>
      </c>
      <c r="N3516" t="s">
        <v>120</v>
      </c>
      <c r="O3516" t="s">
        <v>121</v>
      </c>
      <c r="P3516" s="6">
        <v>96950</v>
      </c>
      <c r="Q3516" t="s">
        <v>122</v>
      </c>
      <c r="S3516" s="8">
        <v>16702858730</v>
      </c>
      <c r="U3516" t="s">
        <v>1073</v>
      </c>
      <c r="V3516">
        <v>561320</v>
      </c>
      <c r="W3516" t="s">
        <v>150</v>
      </c>
      <c r="X3516" t="s">
        <v>139</v>
      </c>
      <c r="Y3516" t="s">
        <v>1074</v>
      </c>
      <c r="Z3516" t="s">
        <v>1075</v>
      </c>
      <c r="AA3516" t="s">
        <v>1076</v>
      </c>
      <c r="AB3516" t="s">
        <v>189</v>
      </c>
      <c r="AC3516" t="s">
        <v>1713</v>
      </c>
      <c r="AD3516" t="s">
        <v>1714</v>
      </c>
      <c r="AE3516" t="s">
        <v>120</v>
      </c>
      <c r="AF3516" t="s">
        <v>121</v>
      </c>
      <c r="AG3516" s="6">
        <v>96950</v>
      </c>
      <c r="AH3516" t="s">
        <v>122</v>
      </c>
      <c r="AJ3516" s="8">
        <v>16702858730</v>
      </c>
      <c r="AL3516" t="s">
        <v>1078</v>
      </c>
      <c r="BE3516" t="str">
        <f>"37-2012.00"</f>
        <v>37-2012.00</v>
      </c>
      <c r="BF3516" t="s">
        <v>130</v>
      </c>
      <c r="BG3516" t="s">
        <v>4593</v>
      </c>
      <c r="BH3516" t="s">
        <v>4545</v>
      </c>
      <c r="BI3516">
        <v>14</v>
      </c>
      <c r="BJ3516">
        <v>11</v>
      </c>
      <c r="BK3516" s="1">
        <v>45931</v>
      </c>
      <c r="BL3516" s="1">
        <v>46295</v>
      </c>
      <c r="BM3516" s="1">
        <v>45931</v>
      </c>
      <c r="BN3516" s="1">
        <v>46295</v>
      </c>
      <c r="BO3516">
        <v>35</v>
      </c>
      <c r="BP3516">
        <v>0</v>
      </c>
      <c r="BQ3516">
        <v>7</v>
      </c>
      <c r="BR3516">
        <v>7</v>
      </c>
      <c r="BS3516">
        <v>7</v>
      </c>
      <c r="BT3516">
        <v>7</v>
      </c>
      <c r="BU3516">
        <v>7</v>
      </c>
      <c r="BV3516">
        <v>0</v>
      </c>
      <c r="BW3516" t="str">
        <f>"9:00 AM"</f>
        <v>9:00 AM</v>
      </c>
      <c r="BX3516" t="str">
        <f>"5:00 PM"</f>
        <v>5:00 PM</v>
      </c>
      <c r="BY3516" t="s">
        <v>133</v>
      </c>
      <c r="BZ3516">
        <v>0</v>
      </c>
      <c r="CA3516">
        <v>3</v>
      </c>
      <c r="CB3516" t="s">
        <v>117</v>
      </c>
      <c r="CD3516" s="2" t="s">
        <v>4594</v>
      </c>
      <c r="CE3516" t="s">
        <v>1718</v>
      </c>
      <c r="CF3516" t="s">
        <v>982</v>
      </c>
      <c r="CG3516" t="s">
        <v>120</v>
      </c>
      <c r="CH3516" t="s">
        <v>121</v>
      </c>
      <c r="CI3516" s="6">
        <v>96950</v>
      </c>
      <c r="CJ3516" s="10">
        <v>7.77</v>
      </c>
      <c r="CK3516" s="10">
        <v>7.77</v>
      </c>
      <c r="CL3516" s="10">
        <v>11.66</v>
      </c>
      <c r="CM3516" s="10">
        <v>11.66</v>
      </c>
      <c r="CN3516" t="s">
        <v>137</v>
      </c>
      <c r="CO3516" t="s">
        <v>162</v>
      </c>
      <c r="CP3516" t="s">
        <v>138</v>
      </c>
      <c r="CR3516" t="s">
        <v>117</v>
      </c>
      <c r="CS3516" t="s">
        <v>139</v>
      </c>
      <c r="CT3516" t="s">
        <v>140</v>
      </c>
      <c r="CU3516" t="s">
        <v>139</v>
      </c>
      <c r="CV3516" t="s">
        <v>140</v>
      </c>
      <c r="CW3516" t="s">
        <v>139</v>
      </c>
      <c r="CX3516" t="s">
        <v>140</v>
      </c>
      <c r="CY3516" s="2" t="s">
        <v>4595</v>
      </c>
      <c r="CZ3516" s="8">
        <v>16702858730</v>
      </c>
      <c r="DA3516" t="s">
        <v>1078</v>
      </c>
      <c r="DB3516" t="s">
        <v>164</v>
      </c>
      <c r="DC3516" t="s">
        <v>139</v>
      </c>
      <c r="DD3516" t="s">
        <v>139</v>
      </c>
    </row>
    <row r="3517" spans="1:114" ht="15" customHeight="1" x14ac:dyDescent="0.35">
      <c r="A3517" t="s">
        <v>14886</v>
      </c>
      <c r="B3517" t="s">
        <v>294</v>
      </c>
      <c r="C3517" s="1">
        <v>45852</v>
      </c>
      <c r="D3517" s="1">
        <v>45922</v>
      </c>
      <c r="E3517" t="s">
        <v>116</v>
      </c>
      <c r="F3517" s="1">
        <v>45929</v>
      </c>
      <c r="G3517" t="s">
        <v>117</v>
      </c>
      <c r="H3517" t="s">
        <v>117</v>
      </c>
      <c r="I3517" t="s">
        <v>117</v>
      </c>
      <c r="J3517" t="s">
        <v>4458</v>
      </c>
      <c r="L3517" t="s">
        <v>4459</v>
      </c>
      <c r="M3517" t="s">
        <v>4460</v>
      </c>
      <c r="N3517" t="s">
        <v>120</v>
      </c>
      <c r="O3517" t="s">
        <v>121</v>
      </c>
      <c r="P3517" s="6">
        <v>96950</v>
      </c>
      <c r="Q3517" t="s">
        <v>122</v>
      </c>
      <c r="S3517" s="8">
        <v>16702347586</v>
      </c>
      <c r="U3517" t="s">
        <v>4461</v>
      </c>
      <c r="V3517">
        <v>811111</v>
      </c>
      <c r="W3517" t="s">
        <v>124</v>
      </c>
      <c r="Y3517" t="s">
        <v>4462</v>
      </c>
      <c r="Z3517" t="s">
        <v>4463</v>
      </c>
      <c r="AB3517" t="s">
        <v>189</v>
      </c>
      <c r="AC3517" t="s">
        <v>4459</v>
      </c>
      <c r="AD3517" t="s">
        <v>4460</v>
      </c>
      <c r="AE3517" t="s">
        <v>120</v>
      </c>
      <c r="AF3517" t="s">
        <v>121</v>
      </c>
      <c r="AG3517" s="6">
        <v>96950</v>
      </c>
      <c r="AH3517" t="s">
        <v>122</v>
      </c>
      <c r="AJ3517" s="8">
        <v>16702347586</v>
      </c>
      <c r="AL3517" t="s">
        <v>4464</v>
      </c>
      <c r="BE3517" t="str">
        <f>"49-9071.00"</f>
        <v>49-9071.00</v>
      </c>
      <c r="BF3517" t="s">
        <v>156</v>
      </c>
      <c r="BG3517" t="s">
        <v>4465</v>
      </c>
      <c r="BH3517" t="s">
        <v>3102</v>
      </c>
      <c r="BI3517">
        <v>4</v>
      </c>
      <c r="BJ3517">
        <v>3</v>
      </c>
      <c r="BK3517" s="1">
        <v>45931</v>
      </c>
      <c r="BL3517" s="1">
        <v>46295</v>
      </c>
      <c r="BM3517" s="1">
        <v>45931</v>
      </c>
      <c r="BN3517" s="1">
        <v>46295</v>
      </c>
      <c r="BO3517">
        <v>35</v>
      </c>
      <c r="BP3517">
        <v>0</v>
      </c>
      <c r="BQ3517">
        <v>7</v>
      </c>
      <c r="BR3517">
        <v>7</v>
      </c>
      <c r="BS3517">
        <v>7</v>
      </c>
      <c r="BT3517">
        <v>7</v>
      </c>
      <c r="BU3517">
        <v>7</v>
      </c>
      <c r="BV3517">
        <v>0</v>
      </c>
      <c r="BW3517" t="str">
        <f>"8:00 AM"</f>
        <v>8:00 AM</v>
      </c>
      <c r="BX3517" t="str">
        <f>"4:00 PM"</f>
        <v>4:00 PM</v>
      </c>
      <c r="BY3517" t="s">
        <v>133</v>
      </c>
      <c r="BZ3517">
        <v>0</v>
      </c>
      <c r="CA3517">
        <v>3</v>
      </c>
      <c r="CB3517" t="s">
        <v>117</v>
      </c>
      <c r="CD3517" t="s">
        <v>14887</v>
      </c>
      <c r="CE3517" t="s">
        <v>4466</v>
      </c>
      <c r="CF3517" t="s">
        <v>4460</v>
      </c>
      <c r="CG3517" t="s">
        <v>120</v>
      </c>
      <c r="CH3517" t="s">
        <v>121</v>
      </c>
      <c r="CI3517" s="6">
        <v>96950</v>
      </c>
      <c r="CJ3517" s="10">
        <v>9.75</v>
      </c>
      <c r="CK3517" s="10">
        <v>9.75</v>
      </c>
      <c r="CL3517" s="10">
        <v>14.63</v>
      </c>
      <c r="CM3517" s="10">
        <v>14.63</v>
      </c>
      <c r="CN3517" t="s">
        <v>137</v>
      </c>
      <c r="CO3517" t="s">
        <v>194</v>
      </c>
      <c r="CP3517" t="s">
        <v>138</v>
      </c>
      <c r="CR3517" t="s">
        <v>117</v>
      </c>
      <c r="CS3517" t="s">
        <v>139</v>
      </c>
      <c r="CT3517" t="s">
        <v>140</v>
      </c>
      <c r="CU3517" t="s">
        <v>139</v>
      </c>
      <c r="CV3517" t="s">
        <v>140</v>
      </c>
      <c r="CW3517" t="s">
        <v>139</v>
      </c>
      <c r="CX3517" t="s">
        <v>140</v>
      </c>
      <c r="CY3517" s="2" t="s">
        <v>4467</v>
      </c>
      <c r="CZ3517" s="8">
        <v>16702347586</v>
      </c>
      <c r="DA3517" t="s">
        <v>4464</v>
      </c>
      <c r="DB3517" t="s">
        <v>140</v>
      </c>
      <c r="DC3517" t="s">
        <v>139</v>
      </c>
      <c r="DD3517" t="s">
        <v>117</v>
      </c>
    </row>
    <row r="3518" spans="1:114" ht="15" customHeight="1" x14ac:dyDescent="0.35">
      <c r="A3518" t="s">
        <v>17331</v>
      </c>
      <c r="B3518" t="s">
        <v>144</v>
      </c>
      <c r="C3518" s="1">
        <v>45860</v>
      </c>
      <c r="D3518" s="1">
        <v>45922</v>
      </c>
      <c r="E3518" t="s">
        <v>211</v>
      </c>
      <c r="G3518" t="s">
        <v>139</v>
      </c>
      <c r="H3518" t="s">
        <v>117</v>
      </c>
      <c r="I3518" t="s">
        <v>117</v>
      </c>
      <c r="J3518" t="s">
        <v>4541</v>
      </c>
      <c r="K3518" t="s">
        <v>1746</v>
      </c>
      <c r="L3518" t="s">
        <v>13442</v>
      </c>
      <c r="M3518" t="s">
        <v>355</v>
      </c>
      <c r="N3518" t="s">
        <v>136</v>
      </c>
      <c r="O3518" t="s">
        <v>121</v>
      </c>
      <c r="P3518" s="6">
        <v>96950</v>
      </c>
      <c r="Q3518" t="s">
        <v>122</v>
      </c>
      <c r="S3518" s="8">
        <v>16702331420</v>
      </c>
      <c r="U3518" t="s">
        <v>351</v>
      </c>
      <c r="V3518">
        <v>72111</v>
      </c>
      <c r="W3518" t="s">
        <v>124</v>
      </c>
      <c r="Y3518" t="s">
        <v>352</v>
      </c>
      <c r="Z3518" t="s">
        <v>353</v>
      </c>
      <c r="AB3518" t="s">
        <v>354</v>
      </c>
      <c r="AC3518" t="s">
        <v>13443</v>
      </c>
      <c r="AD3518" t="s">
        <v>13444</v>
      </c>
      <c r="AE3518" t="s">
        <v>136</v>
      </c>
      <c r="AF3518" t="s">
        <v>121</v>
      </c>
      <c r="AG3518" s="6">
        <v>96950</v>
      </c>
      <c r="AH3518" t="s">
        <v>122</v>
      </c>
      <c r="AJ3518" s="8">
        <v>16702852190</v>
      </c>
      <c r="AL3518" t="s">
        <v>356</v>
      </c>
      <c r="BE3518" t="str">
        <f>"35-3011.00"</f>
        <v>35-3011.00</v>
      </c>
      <c r="BF3518" t="s">
        <v>3842</v>
      </c>
      <c r="BG3518" t="s">
        <v>13445</v>
      </c>
      <c r="BH3518" t="s">
        <v>4447</v>
      </c>
      <c r="BI3518">
        <v>2</v>
      </c>
      <c r="BJ3518">
        <v>2</v>
      </c>
      <c r="BK3518" s="1">
        <v>45931</v>
      </c>
      <c r="BL3518" s="1">
        <v>47026</v>
      </c>
      <c r="BM3518" s="1">
        <v>45931</v>
      </c>
      <c r="BN3518" s="1">
        <v>47026</v>
      </c>
      <c r="BO3518">
        <v>35</v>
      </c>
      <c r="BP3518">
        <v>0</v>
      </c>
      <c r="BQ3518">
        <v>7</v>
      </c>
      <c r="BR3518">
        <v>7</v>
      </c>
      <c r="BS3518">
        <v>7</v>
      </c>
      <c r="BT3518">
        <v>7</v>
      </c>
      <c r="BU3518">
        <v>7</v>
      </c>
      <c r="BV3518">
        <v>0</v>
      </c>
      <c r="BW3518" t="str">
        <f>"5:00 PM"</f>
        <v>5:00 PM</v>
      </c>
      <c r="BX3518" t="str">
        <f>"1:00 AM"</f>
        <v>1:00 AM</v>
      </c>
      <c r="BY3518" t="s">
        <v>133</v>
      </c>
      <c r="BZ3518">
        <v>0</v>
      </c>
      <c r="CA3518">
        <v>12</v>
      </c>
      <c r="CB3518" t="s">
        <v>117</v>
      </c>
      <c r="CD3518" t="s">
        <v>13446</v>
      </c>
      <c r="CE3518" t="s">
        <v>13447</v>
      </c>
      <c r="CF3518" t="s">
        <v>355</v>
      </c>
      <c r="CG3518" t="s">
        <v>136</v>
      </c>
      <c r="CH3518" t="s">
        <v>121</v>
      </c>
      <c r="CI3518" s="6">
        <v>96950</v>
      </c>
      <c r="CJ3518" s="10">
        <v>8.01</v>
      </c>
      <c r="CK3518" s="10">
        <v>9.5</v>
      </c>
      <c r="CL3518" s="10">
        <v>12.02</v>
      </c>
      <c r="CM3518" s="10">
        <v>14.25</v>
      </c>
      <c r="CN3518" t="s">
        <v>137</v>
      </c>
      <c r="CO3518" t="s">
        <v>4295</v>
      </c>
      <c r="CP3518" t="s">
        <v>138</v>
      </c>
      <c r="CR3518" t="s">
        <v>117</v>
      </c>
      <c r="CS3518" t="s">
        <v>139</v>
      </c>
      <c r="CT3518" t="s">
        <v>140</v>
      </c>
      <c r="CU3518" t="s">
        <v>139</v>
      </c>
      <c r="CV3518" t="s">
        <v>139</v>
      </c>
      <c r="CW3518" t="s">
        <v>139</v>
      </c>
      <c r="CX3518" t="s">
        <v>140</v>
      </c>
      <c r="CY3518" t="s">
        <v>362</v>
      </c>
      <c r="CZ3518" s="8">
        <v>16702343712</v>
      </c>
      <c r="DA3518" t="s">
        <v>377</v>
      </c>
      <c r="DB3518" t="s">
        <v>292</v>
      </c>
      <c r="DC3518" t="s">
        <v>139</v>
      </c>
      <c r="DD3518" t="s">
        <v>117</v>
      </c>
      <c r="DE3518" t="s">
        <v>352</v>
      </c>
      <c r="DF3518" t="s">
        <v>353</v>
      </c>
      <c r="DH3518" t="s">
        <v>351</v>
      </c>
      <c r="DI3518" t="s">
        <v>1755</v>
      </c>
      <c r="DJ3518" t="s">
        <v>356</v>
      </c>
    </row>
    <row r="3519" spans="1:114" ht="15" customHeight="1" x14ac:dyDescent="0.35">
      <c r="A3519" t="s">
        <v>16181</v>
      </c>
      <c r="B3519" t="s">
        <v>144</v>
      </c>
      <c r="C3519" s="1">
        <v>45860</v>
      </c>
      <c r="D3519" s="1">
        <v>45922</v>
      </c>
      <c r="E3519" t="s">
        <v>211</v>
      </c>
      <c r="G3519" t="s">
        <v>117</v>
      </c>
      <c r="H3519" t="s">
        <v>117</v>
      </c>
      <c r="I3519" t="s">
        <v>117</v>
      </c>
      <c r="J3519" t="s">
        <v>4541</v>
      </c>
      <c r="K3519" t="s">
        <v>1746</v>
      </c>
      <c r="L3519" t="s">
        <v>9694</v>
      </c>
      <c r="M3519" t="s">
        <v>355</v>
      </c>
      <c r="N3519" t="s">
        <v>136</v>
      </c>
      <c r="O3519" t="s">
        <v>121</v>
      </c>
      <c r="P3519" s="6">
        <v>96950</v>
      </c>
      <c r="Q3519" t="s">
        <v>122</v>
      </c>
      <c r="S3519" s="8">
        <v>16702331420</v>
      </c>
      <c r="U3519" t="s">
        <v>351</v>
      </c>
      <c r="V3519">
        <v>72111</v>
      </c>
      <c r="W3519" t="s">
        <v>124</v>
      </c>
      <c r="Y3519" t="s">
        <v>352</v>
      </c>
      <c r="Z3519" t="s">
        <v>353</v>
      </c>
      <c r="AB3519" t="s">
        <v>354</v>
      </c>
      <c r="AC3519" t="s">
        <v>2975</v>
      </c>
      <c r="AD3519" t="s">
        <v>355</v>
      </c>
      <c r="AE3519" t="s">
        <v>136</v>
      </c>
      <c r="AF3519" t="s">
        <v>121</v>
      </c>
      <c r="AG3519" s="6">
        <v>96950</v>
      </c>
      <c r="AH3519" t="s">
        <v>122</v>
      </c>
      <c r="AJ3519" s="8">
        <v>16702852190</v>
      </c>
      <c r="AL3519" t="s">
        <v>356</v>
      </c>
      <c r="BE3519" t="str">
        <f>"43-3031.00"</f>
        <v>43-3031.00</v>
      </c>
      <c r="BF3519" t="s">
        <v>357</v>
      </c>
      <c r="BG3519" t="s">
        <v>9695</v>
      </c>
      <c r="BH3519" t="s">
        <v>359</v>
      </c>
      <c r="BI3519">
        <v>3</v>
      </c>
      <c r="BJ3519">
        <v>3</v>
      </c>
      <c r="BK3519" s="1">
        <v>45931</v>
      </c>
      <c r="BL3519" s="1">
        <v>46295</v>
      </c>
      <c r="BM3519" s="1">
        <v>45931</v>
      </c>
      <c r="BN3519" s="1">
        <v>46295</v>
      </c>
      <c r="BO3519">
        <v>35</v>
      </c>
      <c r="BP3519">
        <v>0</v>
      </c>
      <c r="BQ3519">
        <v>7</v>
      </c>
      <c r="BR3519">
        <v>7</v>
      </c>
      <c r="BS3519">
        <v>7</v>
      </c>
      <c r="BT3519">
        <v>7</v>
      </c>
      <c r="BU3519">
        <v>7</v>
      </c>
      <c r="BV3519">
        <v>0</v>
      </c>
      <c r="BW3519" t="str">
        <f>"8:00 AM"</f>
        <v>8:00 AM</v>
      </c>
      <c r="BX3519" t="str">
        <f>"4:00 PM"</f>
        <v>4:00 PM</v>
      </c>
      <c r="BY3519" t="s">
        <v>159</v>
      </c>
      <c r="BZ3519">
        <v>0</v>
      </c>
      <c r="CA3519">
        <v>24</v>
      </c>
      <c r="CB3519" t="s">
        <v>117</v>
      </c>
      <c r="CD3519" t="s">
        <v>5574</v>
      </c>
      <c r="CE3519" t="s">
        <v>9697</v>
      </c>
      <c r="CF3519" t="s">
        <v>355</v>
      </c>
      <c r="CG3519" t="s">
        <v>136</v>
      </c>
      <c r="CH3519" t="s">
        <v>121</v>
      </c>
      <c r="CI3519" s="6">
        <v>96950</v>
      </c>
      <c r="CJ3519" s="10">
        <v>12.33</v>
      </c>
      <c r="CK3519" s="10">
        <v>14</v>
      </c>
      <c r="CL3519" s="10">
        <v>18.5</v>
      </c>
      <c r="CM3519" s="10">
        <v>21</v>
      </c>
      <c r="CN3519" t="s">
        <v>137</v>
      </c>
      <c r="CO3519" t="s">
        <v>4295</v>
      </c>
      <c r="CP3519" t="s">
        <v>138</v>
      </c>
      <c r="CR3519" t="s">
        <v>117</v>
      </c>
      <c r="CS3519" t="s">
        <v>139</v>
      </c>
      <c r="CT3519" t="s">
        <v>140</v>
      </c>
      <c r="CU3519" t="s">
        <v>139</v>
      </c>
      <c r="CV3519" t="s">
        <v>139</v>
      </c>
      <c r="CW3519" t="s">
        <v>139</v>
      </c>
      <c r="CX3519" t="s">
        <v>140</v>
      </c>
      <c r="CY3519" t="s">
        <v>362</v>
      </c>
      <c r="CZ3519" s="8">
        <v>16702343712</v>
      </c>
      <c r="DA3519" t="s">
        <v>377</v>
      </c>
      <c r="DB3519" t="s">
        <v>292</v>
      </c>
      <c r="DC3519" t="s">
        <v>139</v>
      </c>
      <c r="DD3519" t="s">
        <v>117</v>
      </c>
      <c r="DE3519" t="s">
        <v>352</v>
      </c>
      <c r="DF3519" t="s">
        <v>353</v>
      </c>
      <c r="DH3519" t="s">
        <v>351</v>
      </c>
      <c r="DI3519" t="s">
        <v>1755</v>
      </c>
      <c r="DJ3519" t="s">
        <v>356</v>
      </c>
    </row>
    <row r="3520" spans="1:114" ht="15" customHeight="1" x14ac:dyDescent="0.35">
      <c r="A3520" t="s">
        <v>17318</v>
      </c>
      <c r="B3520" t="s">
        <v>144</v>
      </c>
      <c r="C3520" s="1">
        <v>45867</v>
      </c>
      <c r="D3520" s="1">
        <v>45922</v>
      </c>
      <c r="E3520" t="s">
        <v>211</v>
      </c>
      <c r="G3520" t="s">
        <v>117</v>
      </c>
      <c r="H3520" t="s">
        <v>117</v>
      </c>
      <c r="I3520" t="s">
        <v>117</v>
      </c>
      <c r="J3520" t="s">
        <v>17319</v>
      </c>
      <c r="K3520" t="s">
        <v>17320</v>
      </c>
      <c r="L3520" t="s">
        <v>17321</v>
      </c>
      <c r="M3520" t="s">
        <v>17322</v>
      </c>
      <c r="N3520" t="s">
        <v>136</v>
      </c>
      <c r="O3520" t="s">
        <v>121</v>
      </c>
      <c r="P3520" s="6">
        <v>96950</v>
      </c>
      <c r="Q3520" t="s">
        <v>122</v>
      </c>
      <c r="S3520" s="8">
        <v>16705888533</v>
      </c>
      <c r="U3520" t="s">
        <v>17323</v>
      </c>
      <c r="V3520">
        <v>621210</v>
      </c>
      <c r="W3520" t="s">
        <v>124</v>
      </c>
      <c r="Y3520" t="s">
        <v>17324</v>
      </c>
      <c r="Z3520" t="s">
        <v>17325</v>
      </c>
      <c r="AB3520" t="s">
        <v>17326</v>
      </c>
      <c r="AC3520" t="s">
        <v>17321</v>
      </c>
      <c r="AD3520" t="s">
        <v>17322</v>
      </c>
      <c r="AE3520" t="s">
        <v>136</v>
      </c>
      <c r="AF3520" t="s">
        <v>121</v>
      </c>
      <c r="AG3520" s="6">
        <v>96950</v>
      </c>
      <c r="AH3520" t="s">
        <v>122</v>
      </c>
      <c r="AJ3520" s="8">
        <v>16705888533</v>
      </c>
      <c r="AL3520" t="s">
        <v>17327</v>
      </c>
      <c r="BE3520" t="str">
        <f>"31-9091.00"</f>
        <v>31-9091.00</v>
      </c>
      <c r="BF3520" t="s">
        <v>5000</v>
      </c>
      <c r="BG3520" t="s">
        <v>17328</v>
      </c>
      <c r="BH3520" t="s">
        <v>8323</v>
      </c>
      <c r="BI3520">
        <v>4</v>
      </c>
      <c r="BJ3520">
        <v>4</v>
      </c>
      <c r="BK3520" s="1">
        <v>45931</v>
      </c>
      <c r="BL3520" s="1">
        <v>46295</v>
      </c>
      <c r="BM3520" s="1">
        <v>45931</v>
      </c>
      <c r="BN3520" s="1">
        <v>46295</v>
      </c>
      <c r="BO3520">
        <v>35</v>
      </c>
      <c r="BP3520">
        <v>0</v>
      </c>
      <c r="BQ3520">
        <v>0</v>
      </c>
      <c r="BR3520">
        <v>7</v>
      </c>
      <c r="BS3520">
        <v>7</v>
      </c>
      <c r="BT3520">
        <v>7</v>
      </c>
      <c r="BU3520">
        <v>7</v>
      </c>
      <c r="BV3520">
        <v>7</v>
      </c>
      <c r="BW3520" t="str">
        <f>"9:00 AM"</f>
        <v>9:00 AM</v>
      </c>
      <c r="BX3520" t="str">
        <f>"5:00 PM"</f>
        <v>5:00 PM</v>
      </c>
      <c r="BY3520" t="s">
        <v>159</v>
      </c>
      <c r="BZ3520">
        <v>0</v>
      </c>
      <c r="CA3520">
        <v>12</v>
      </c>
      <c r="CB3520" t="s">
        <v>117</v>
      </c>
      <c r="CD3520" t="s">
        <v>17329</v>
      </c>
      <c r="CE3520" t="s">
        <v>17330</v>
      </c>
      <c r="CF3520" t="s">
        <v>7346</v>
      </c>
      <c r="CG3520" t="s">
        <v>136</v>
      </c>
      <c r="CH3520" t="s">
        <v>121</v>
      </c>
      <c r="CI3520" s="6">
        <v>96950</v>
      </c>
      <c r="CJ3520" s="10">
        <v>13.72</v>
      </c>
      <c r="CK3520" s="10">
        <v>13.72</v>
      </c>
      <c r="CL3520" s="10">
        <v>20.58</v>
      </c>
      <c r="CM3520" s="10">
        <v>20.58</v>
      </c>
      <c r="CN3520" t="s">
        <v>137</v>
      </c>
      <c r="CO3520" t="s">
        <v>140</v>
      </c>
      <c r="CP3520" t="s">
        <v>138</v>
      </c>
      <c r="CR3520" t="s">
        <v>117</v>
      </c>
      <c r="CS3520" t="s">
        <v>139</v>
      </c>
      <c r="CT3520" t="s">
        <v>140</v>
      </c>
      <c r="CU3520" t="s">
        <v>139</v>
      </c>
      <c r="CV3520" t="s">
        <v>140</v>
      </c>
      <c r="CW3520" t="s">
        <v>139</v>
      </c>
      <c r="CX3520" t="s">
        <v>140</v>
      </c>
      <c r="CY3520" t="s">
        <v>1002</v>
      </c>
      <c r="CZ3520" s="8">
        <v>16705888533</v>
      </c>
      <c r="DA3520" t="s">
        <v>17327</v>
      </c>
      <c r="DB3520" t="s">
        <v>164</v>
      </c>
      <c r="DC3520" t="s">
        <v>139</v>
      </c>
      <c r="DD3520" t="s">
        <v>117</v>
      </c>
    </row>
    <row r="3521" spans="1:114" ht="15" customHeight="1" x14ac:dyDescent="0.35">
      <c r="A3521" t="s">
        <v>4487</v>
      </c>
      <c r="B3521" t="s">
        <v>144</v>
      </c>
      <c r="C3521" s="1">
        <v>45869</v>
      </c>
      <c r="D3521" s="1">
        <v>45922</v>
      </c>
      <c r="E3521" t="s">
        <v>116</v>
      </c>
      <c r="F3521" s="1">
        <v>46021</v>
      </c>
      <c r="G3521" t="s">
        <v>117</v>
      </c>
      <c r="H3521" t="s">
        <v>117</v>
      </c>
      <c r="I3521" t="s">
        <v>117</v>
      </c>
      <c r="J3521" t="s">
        <v>625</v>
      </c>
      <c r="L3521" t="s">
        <v>626</v>
      </c>
      <c r="M3521" t="s">
        <v>627</v>
      </c>
      <c r="N3521" t="s">
        <v>120</v>
      </c>
      <c r="O3521" t="s">
        <v>121</v>
      </c>
      <c r="P3521" s="6">
        <v>96950</v>
      </c>
      <c r="Q3521" t="s">
        <v>122</v>
      </c>
      <c r="S3521" s="8">
        <v>16702348950</v>
      </c>
      <c r="U3521" t="s">
        <v>628</v>
      </c>
      <c r="V3521">
        <v>62211</v>
      </c>
      <c r="W3521" t="s">
        <v>124</v>
      </c>
      <c r="Y3521" t="s">
        <v>629</v>
      </c>
      <c r="Z3521" t="s">
        <v>630</v>
      </c>
      <c r="AA3521" t="s">
        <v>631</v>
      </c>
      <c r="AB3521" t="s">
        <v>632</v>
      </c>
      <c r="AC3521" t="s">
        <v>633</v>
      </c>
      <c r="AD3521" t="s">
        <v>634</v>
      </c>
      <c r="AE3521" t="s">
        <v>136</v>
      </c>
      <c r="AF3521" t="s">
        <v>121</v>
      </c>
      <c r="AG3521" s="6">
        <v>96950</v>
      </c>
      <c r="AH3521" t="s">
        <v>122</v>
      </c>
      <c r="AJ3521" s="8">
        <v>16702368202</v>
      </c>
      <c r="AL3521" t="s">
        <v>635</v>
      </c>
      <c r="BE3521" t="str">
        <f>"29-2099.00"</f>
        <v>29-2099.00</v>
      </c>
      <c r="BF3521" t="s">
        <v>4488</v>
      </c>
      <c r="BG3521" t="s">
        <v>4489</v>
      </c>
      <c r="BH3521" t="s">
        <v>4490</v>
      </c>
      <c r="BI3521">
        <v>1</v>
      </c>
      <c r="BJ3521">
        <v>1</v>
      </c>
      <c r="BK3521" s="1">
        <v>46023</v>
      </c>
      <c r="BL3521" s="1">
        <v>46387</v>
      </c>
      <c r="BM3521" s="1">
        <v>46023</v>
      </c>
      <c r="BN3521" s="1">
        <v>46387</v>
      </c>
      <c r="BO3521">
        <v>40</v>
      </c>
      <c r="BP3521">
        <v>0</v>
      </c>
      <c r="BQ3521">
        <v>8</v>
      </c>
      <c r="BR3521">
        <v>8</v>
      </c>
      <c r="BS3521">
        <v>8</v>
      </c>
      <c r="BT3521">
        <v>8</v>
      </c>
      <c r="BU3521">
        <v>8</v>
      </c>
      <c r="BV3521">
        <v>0</v>
      </c>
      <c r="BW3521" t="str">
        <f>"7:30 AM"</f>
        <v>7:30 AM</v>
      </c>
      <c r="BX3521" t="str">
        <f>"4:30 PM"</f>
        <v>4:30 PM</v>
      </c>
      <c r="BY3521" t="s">
        <v>159</v>
      </c>
      <c r="BZ3521">
        <v>0</v>
      </c>
      <c r="CA3521">
        <v>24</v>
      </c>
      <c r="CB3521" t="s">
        <v>117</v>
      </c>
      <c r="CD3521" s="2" t="s">
        <v>4491</v>
      </c>
      <c r="CE3521" t="s">
        <v>633</v>
      </c>
      <c r="CF3521" t="s">
        <v>634</v>
      </c>
      <c r="CG3521" t="s">
        <v>136</v>
      </c>
      <c r="CH3521" t="s">
        <v>121</v>
      </c>
      <c r="CI3521" s="6">
        <v>96950</v>
      </c>
      <c r="CJ3521" s="10">
        <v>16.38</v>
      </c>
      <c r="CL3521" s="10">
        <v>24.57</v>
      </c>
      <c r="CN3521" t="s">
        <v>137</v>
      </c>
      <c r="CO3521" t="s">
        <v>640</v>
      </c>
      <c r="CP3521" t="s">
        <v>138</v>
      </c>
      <c r="CR3521" t="s">
        <v>117</v>
      </c>
      <c r="CS3521" t="s">
        <v>139</v>
      </c>
      <c r="CT3521" t="s">
        <v>140</v>
      </c>
      <c r="CU3521" t="s">
        <v>139</v>
      </c>
      <c r="CV3521" t="s">
        <v>140</v>
      </c>
      <c r="CW3521" t="s">
        <v>139</v>
      </c>
      <c r="CX3521" t="s">
        <v>140</v>
      </c>
      <c r="CY3521" t="s">
        <v>641</v>
      </c>
      <c r="CZ3521" s="8">
        <v>16702368202</v>
      </c>
      <c r="DA3521" t="s">
        <v>642</v>
      </c>
      <c r="DB3521" t="s">
        <v>643</v>
      </c>
      <c r="DC3521" t="s">
        <v>139</v>
      </c>
      <c r="DD3521" t="s">
        <v>117</v>
      </c>
      <c r="DE3521" t="s">
        <v>4492</v>
      </c>
      <c r="DF3521" t="s">
        <v>4493</v>
      </c>
      <c r="DG3521" t="s">
        <v>1108</v>
      </c>
      <c r="DH3521" t="s">
        <v>628</v>
      </c>
      <c r="DI3521" t="s">
        <v>625</v>
      </c>
      <c r="DJ3521" t="s">
        <v>4494</v>
      </c>
    </row>
    <row r="3522" spans="1:114" ht="15" customHeight="1" x14ac:dyDescent="0.35">
      <c r="A3522" t="s">
        <v>13422</v>
      </c>
      <c r="B3522" t="s">
        <v>144</v>
      </c>
      <c r="C3522" s="1">
        <v>45870</v>
      </c>
      <c r="D3522" s="1">
        <v>45922</v>
      </c>
      <c r="E3522" t="s">
        <v>116</v>
      </c>
      <c r="F3522" s="1">
        <v>46021</v>
      </c>
      <c r="G3522" t="s">
        <v>117</v>
      </c>
      <c r="H3522" t="s">
        <v>117</v>
      </c>
      <c r="I3522" t="s">
        <v>117</v>
      </c>
      <c r="J3522" t="s">
        <v>625</v>
      </c>
      <c r="L3522" t="s">
        <v>633</v>
      </c>
      <c r="M3522" t="s">
        <v>634</v>
      </c>
      <c r="N3522" t="s">
        <v>136</v>
      </c>
      <c r="O3522" t="s">
        <v>121</v>
      </c>
      <c r="P3522" s="6">
        <v>96950</v>
      </c>
      <c r="Q3522" t="s">
        <v>122</v>
      </c>
      <c r="R3522" t="s">
        <v>140</v>
      </c>
      <c r="S3522" s="8">
        <v>16702348950</v>
      </c>
      <c r="U3522" t="s">
        <v>628</v>
      </c>
      <c r="V3522">
        <v>62211</v>
      </c>
      <c r="W3522" t="s">
        <v>124</v>
      </c>
      <c r="Y3522" t="s">
        <v>629</v>
      </c>
      <c r="Z3522" t="s">
        <v>630</v>
      </c>
      <c r="AA3522" t="s">
        <v>631</v>
      </c>
      <c r="AB3522" t="s">
        <v>632</v>
      </c>
      <c r="AC3522" t="s">
        <v>633</v>
      </c>
      <c r="AD3522" t="s">
        <v>627</v>
      </c>
      <c r="AE3522" t="s">
        <v>136</v>
      </c>
      <c r="AF3522" t="s">
        <v>121</v>
      </c>
      <c r="AG3522" s="6">
        <v>96950</v>
      </c>
      <c r="AH3522" t="s">
        <v>122</v>
      </c>
      <c r="AJ3522" s="8">
        <v>16702368202</v>
      </c>
      <c r="AL3522" t="s">
        <v>635</v>
      </c>
      <c r="BE3522" t="str">
        <f>"29-1141.00"</f>
        <v>29-1141.00</v>
      </c>
      <c r="BF3522" t="s">
        <v>1534</v>
      </c>
      <c r="BG3522" t="s">
        <v>13423</v>
      </c>
      <c r="BH3522" t="s">
        <v>11136</v>
      </c>
      <c r="BI3522">
        <v>1</v>
      </c>
      <c r="BJ3522">
        <v>1</v>
      </c>
      <c r="BK3522" s="1">
        <v>46023</v>
      </c>
      <c r="BL3522" s="1">
        <v>46387</v>
      </c>
      <c r="BM3522" s="1">
        <v>46023</v>
      </c>
      <c r="BN3522" s="1">
        <v>46387</v>
      </c>
      <c r="BO3522">
        <v>40</v>
      </c>
      <c r="BP3522">
        <v>12</v>
      </c>
      <c r="BQ3522">
        <v>12</v>
      </c>
      <c r="BR3522">
        <v>12</v>
      </c>
      <c r="BS3522">
        <v>4</v>
      </c>
      <c r="BT3522">
        <v>0</v>
      </c>
      <c r="BU3522">
        <v>0</v>
      </c>
      <c r="BV3522">
        <v>0</v>
      </c>
      <c r="BW3522" t="str">
        <f>"7:00 AM"</f>
        <v>7:00 AM</v>
      </c>
      <c r="BX3522" t="str">
        <f>"7:00 PM"</f>
        <v>7:00 PM</v>
      </c>
      <c r="BY3522" t="s">
        <v>459</v>
      </c>
      <c r="BZ3522">
        <v>0</v>
      </c>
      <c r="CA3522">
        <v>0</v>
      </c>
      <c r="CB3522" t="s">
        <v>117</v>
      </c>
      <c r="CD3522" s="2" t="s">
        <v>13424</v>
      </c>
      <c r="CE3522" t="s">
        <v>633</v>
      </c>
      <c r="CF3522" t="s">
        <v>634</v>
      </c>
      <c r="CG3522" t="s">
        <v>136</v>
      </c>
      <c r="CH3522" t="s">
        <v>121</v>
      </c>
      <c r="CI3522" s="6">
        <v>96950</v>
      </c>
      <c r="CJ3522" s="10">
        <v>22.77</v>
      </c>
      <c r="CK3522" s="10">
        <v>25.77</v>
      </c>
      <c r="CN3522" t="s">
        <v>137</v>
      </c>
      <c r="CO3522" t="s">
        <v>9979</v>
      </c>
      <c r="CP3522" t="s">
        <v>138</v>
      </c>
      <c r="CR3522" t="s">
        <v>117</v>
      </c>
      <c r="CS3522" t="s">
        <v>139</v>
      </c>
      <c r="CT3522" t="s">
        <v>140</v>
      </c>
      <c r="CU3522" t="s">
        <v>140</v>
      </c>
      <c r="CV3522" t="s">
        <v>140</v>
      </c>
      <c r="CW3522" t="s">
        <v>139</v>
      </c>
      <c r="CX3522" t="s">
        <v>140</v>
      </c>
      <c r="CY3522" t="s">
        <v>641</v>
      </c>
      <c r="CZ3522" s="8">
        <v>16702368202</v>
      </c>
      <c r="DA3522" t="s">
        <v>642</v>
      </c>
      <c r="DB3522" t="s">
        <v>643</v>
      </c>
      <c r="DC3522" t="s">
        <v>139</v>
      </c>
      <c r="DD3522" t="s">
        <v>117</v>
      </c>
      <c r="DE3522" t="s">
        <v>4492</v>
      </c>
      <c r="DF3522" t="s">
        <v>4493</v>
      </c>
      <c r="DG3522" t="s">
        <v>1108</v>
      </c>
      <c r="DH3522" t="s">
        <v>628</v>
      </c>
      <c r="DI3522" t="s">
        <v>625</v>
      </c>
      <c r="DJ3522" t="s">
        <v>4494</v>
      </c>
    </row>
    <row r="3523" spans="1:114" ht="15" customHeight="1" x14ac:dyDescent="0.35">
      <c r="A3523" t="s">
        <v>17361</v>
      </c>
      <c r="B3523" t="s">
        <v>144</v>
      </c>
      <c r="C3523" s="1">
        <v>45870</v>
      </c>
      <c r="D3523" s="1">
        <v>45922</v>
      </c>
      <c r="E3523" t="s">
        <v>211</v>
      </c>
      <c r="G3523" t="s">
        <v>117</v>
      </c>
      <c r="H3523" t="s">
        <v>117</v>
      </c>
      <c r="I3523" t="s">
        <v>117</v>
      </c>
      <c r="J3523" t="s">
        <v>954</v>
      </c>
      <c r="K3523" t="s">
        <v>955</v>
      </c>
      <c r="L3523" t="s">
        <v>956</v>
      </c>
      <c r="M3523" t="s">
        <v>957</v>
      </c>
      <c r="N3523" t="s">
        <v>120</v>
      </c>
      <c r="O3523" t="s">
        <v>121</v>
      </c>
      <c r="P3523" s="6">
        <v>96950</v>
      </c>
      <c r="Q3523" t="s">
        <v>122</v>
      </c>
      <c r="S3523" s="8">
        <v>16702336927</v>
      </c>
      <c r="U3523" t="s">
        <v>958</v>
      </c>
      <c r="V3523">
        <v>23622</v>
      </c>
      <c r="W3523" t="s">
        <v>150</v>
      </c>
      <c r="X3523" t="s">
        <v>139</v>
      </c>
      <c r="Y3523" t="s">
        <v>959</v>
      </c>
      <c r="Z3523" t="s">
        <v>960</v>
      </c>
      <c r="AA3523" t="s">
        <v>961</v>
      </c>
      <c r="AB3523" t="s">
        <v>128</v>
      </c>
      <c r="AC3523" t="s">
        <v>956</v>
      </c>
      <c r="AD3523" t="s">
        <v>957</v>
      </c>
      <c r="AE3523" t="s">
        <v>120</v>
      </c>
      <c r="AF3523" t="s">
        <v>121</v>
      </c>
      <c r="AG3523" s="6">
        <v>96950</v>
      </c>
      <c r="AH3523" t="s">
        <v>122</v>
      </c>
      <c r="AJ3523" s="8">
        <v>16702336927</v>
      </c>
      <c r="AL3523" t="s">
        <v>962</v>
      </c>
      <c r="BE3523" t="str">
        <f>"49-9071.00"</f>
        <v>49-9071.00</v>
      </c>
      <c r="BF3523" t="s">
        <v>156</v>
      </c>
      <c r="BG3523" t="s">
        <v>963</v>
      </c>
      <c r="BH3523" t="s">
        <v>964</v>
      </c>
      <c r="BI3523">
        <v>15</v>
      </c>
      <c r="BJ3523">
        <v>15</v>
      </c>
      <c r="BK3523" s="1">
        <v>45931</v>
      </c>
      <c r="BL3523" s="1">
        <v>46295</v>
      </c>
      <c r="BM3523" s="1">
        <v>45931</v>
      </c>
      <c r="BN3523" s="1">
        <v>46295</v>
      </c>
      <c r="BO3523">
        <v>35</v>
      </c>
      <c r="BP3523">
        <v>0</v>
      </c>
      <c r="BQ3523">
        <v>7</v>
      </c>
      <c r="BR3523">
        <v>7</v>
      </c>
      <c r="BS3523">
        <v>7</v>
      </c>
      <c r="BT3523">
        <v>7</v>
      </c>
      <c r="BU3523">
        <v>7</v>
      </c>
      <c r="BV3523">
        <v>0</v>
      </c>
      <c r="BW3523" t="str">
        <f>"7:30 AM"</f>
        <v>7:30 AM</v>
      </c>
      <c r="BX3523" t="str">
        <f>"3:30 PM"</f>
        <v>3:30 PM</v>
      </c>
      <c r="BY3523" t="s">
        <v>159</v>
      </c>
      <c r="BZ3523">
        <v>0</v>
      </c>
      <c r="CA3523">
        <v>24</v>
      </c>
      <c r="CB3523" t="s">
        <v>117</v>
      </c>
      <c r="CD3523" t="s">
        <v>965</v>
      </c>
      <c r="CE3523" t="s">
        <v>956</v>
      </c>
      <c r="CF3523" t="s">
        <v>957</v>
      </c>
      <c r="CG3523" t="s">
        <v>120</v>
      </c>
      <c r="CH3523" t="s">
        <v>121</v>
      </c>
      <c r="CI3523" s="6">
        <v>96950</v>
      </c>
      <c r="CJ3523" s="10">
        <v>9.98</v>
      </c>
      <c r="CK3523" s="10">
        <v>9.98</v>
      </c>
      <c r="CL3523" s="10">
        <v>14.97</v>
      </c>
      <c r="CM3523" s="10">
        <v>14.97</v>
      </c>
      <c r="CN3523" t="s">
        <v>137</v>
      </c>
      <c r="CP3523" t="s">
        <v>138</v>
      </c>
      <c r="CR3523" t="s">
        <v>117</v>
      </c>
      <c r="CS3523" t="s">
        <v>139</v>
      </c>
      <c r="CT3523" t="s">
        <v>140</v>
      </c>
      <c r="CU3523" t="s">
        <v>139</v>
      </c>
      <c r="CV3523" t="s">
        <v>140</v>
      </c>
      <c r="CW3523" t="s">
        <v>139</v>
      </c>
      <c r="CX3523" t="s">
        <v>140</v>
      </c>
      <c r="CY3523" t="s">
        <v>966</v>
      </c>
      <c r="CZ3523" s="8">
        <v>16702336927</v>
      </c>
      <c r="DA3523" t="s">
        <v>967</v>
      </c>
      <c r="DB3523" t="s">
        <v>140</v>
      </c>
      <c r="DC3523" t="s">
        <v>139</v>
      </c>
      <c r="DD3523" t="s">
        <v>139</v>
      </c>
    </row>
    <row r="3524" spans="1:114" ht="15" customHeight="1" x14ac:dyDescent="0.35">
      <c r="A3524" t="s">
        <v>13394</v>
      </c>
      <c r="B3524" t="s">
        <v>144</v>
      </c>
      <c r="C3524" s="1">
        <v>45875</v>
      </c>
      <c r="D3524" s="1">
        <v>45922</v>
      </c>
      <c r="E3524" t="s">
        <v>211</v>
      </c>
      <c r="G3524" t="s">
        <v>117</v>
      </c>
      <c r="H3524" t="s">
        <v>117</v>
      </c>
      <c r="I3524" t="s">
        <v>117</v>
      </c>
      <c r="J3524" t="s">
        <v>625</v>
      </c>
      <c r="L3524" t="s">
        <v>626</v>
      </c>
      <c r="M3524" t="s">
        <v>627</v>
      </c>
      <c r="N3524" t="s">
        <v>120</v>
      </c>
      <c r="O3524" t="s">
        <v>121</v>
      </c>
      <c r="P3524" s="6">
        <v>96950</v>
      </c>
      <c r="Q3524" t="s">
        <v>122</v>
      </c>
      <c r="S3524" s="8">
        <v>16702348950</v>
      </c>
      <c r="U3524" t="s">
        <v>628</v>
      </c>
      <c r="V3524">
        <v>62211</v>
      </c>
      <c r="W3524" t="s">
        <v>124</v>
      </c>
      <c r="Y3524" t="s">
        <v>629</v>
      </c>
      <c r="Z3524" t="s">
        <v>630</v>
      </c>
      <c r="AA3524" t="s">
        <v>631</v>
      </c>
      <c r="AB3524" t="s">
        <v>632</v>
      </c>
      <c r="AC3524" t="s">
        <v>633</v>
      </c>
      <c r="AD3524" t="s">
        <v>634</v>
      </c>
      <c r="AE3524" t="s">
        <v>136</v>
      </c>
      <c r="AF3524" t="s">
        <v>121</v>
      </c>
      <c r="AG3524" s="6">
        <v>96950</v>
      </c>
      <c r="AH3524" t="s">
        <v>122</v>
      </c>
      <c r="AJ3524" s="8">
        <v>16702348202</v>
      </c>
      <c r="AL3524" t="s">
        <v>635</v>
      </c>
      <c r="BE3524" t="str">
        <f>"29-1141.00"</f>
        <v>29-1141.00</v>
      </c>
      <c r="BF3524" t="s">
        <v>1534</v>
      </c>
      <c r="BG3524" t="s">
        <v>5283</v>
      </c>
      <c r="BH3524" t="s">
        <v>5284</v>
      </c>
      <c r="BI3524">
        <v>1</v>
      </c>
      <c r="BJ3524">
        <v>1</v>
      </c>
      <c r="BK3524" s="1">
        <v>45992</v>
      </c>
      <c r="BL3524" s="1">
        <v>46356</v>
      </c>
      <c r="BM3524" s="1">
        <v>45992</v>
      </c>
      <c r="BN3524" s="1">
        <v>46356</v>
      </c>
      <c r="BO3524">
        <v>40</v>
      </c>
      <c r="BP3524">
        <v>0</v>
      </c>
      <c r="BQ3524">
        <v>8</v>
      </c>
      <c r="BR3524">
        <v>8</v>
      </c>
      <c r="BS3524">
        <v>8</v>
      </c>
      <c r="BT3524">
        <v>8</v>
      </c>
      <c r="BU3524">
        <v>8</v>
      </c>
      <c r="BV3524">
        <v>0</v>
      </c>
      <c r="BW3524" t="str">
        <f>"7:30 AM"</f>
        <v>7:30 AM</v>
      </c>
      <c r="BX3524" t="str">
        <f>"4:30 PM"</f>
        <v>4:30 PM</v>
      </c>
      <c r="BY3524" t="s">
        <v>459</v>
      </c>
      <c r="BZ3524">
        <v>0</v>
      </c>
      <c r="CA3524">
        <v>24</v>
      </c>
      <c r="CB3524" t="s">
        <v>117</v>
      </c>
      <c r="CD3524" s="2" t="s">
        <v>5285</v>
      </c>
      <c r="CE3524" t="s">
        <v>633</v>
      </c>
      <c r="CF3524" t="s">
        <v>634</v>
      </c>
      <c r="CG3524" t="s">
        <v>136</v>
      </c>
      <c r="CH3524" t="s">
        <v>121</v>
      </c>
      <c r="CI3524" s="6">
        <v>96950</v>
      </c>
      <c r="CJ3524" s="10">
        <v>22.77</v>
      </c>
      <c r="CK3524" s="10">
        <v>25.77</v>
      </c>
      <c r="CN3524" t="s">
        <v>137</v>
      </c>
      <c r="CO3524" t="s">
        <v>640</v>
      </c>
      <c r="CP3524" t="s">
        <v>138</v>
      </c>
      <c r="CR3524" t="s">
        <v>117</v>
      </c>
      <c r="CS3524" t="s">
        <v>139</v>
      </c>
      <c r="CT3524" t="s">
        <v>140</v>
      </c>
      <c r="CU3524" t="s">
        <v>140</v>
      </c>
      <c r="CV3524" t="s">
        <v>140</v>
      </c>
      <c r="CW3524" t="s">
        <v>139</v>
      </c>
      <c r="CX3524" t="s">
        <v>140</v>
      </c>
      <c r="CY3524" s="2" t="s">
        <v>5260</v>
      </c>
      <c r="CZ3524" s="8">
        <v>16702368202</v>
      </c>
      <c r="DA3524" t="s">
        <v>642</v>
      </c>
      <c r="DB3524" t="s">
        <v>643</v>
      </c>
      <c r="DC3524" t="s">
        <v>139</v>
      </c>
      <c r="DD3524" t="s">
        <v>117</v>
      </c>
      <c r="DE3524" t="s">
        <v>4492</v>
      </c>
      <c r="DF3524" t="s">
        <v>4493</v>
      </c>
      <c r="DG3524" t="s">
        <v>1108</v>
      </c>
      <c r="DH3524" t="s">
        <v>628</v>
      </c>
      <c r="DI3524" t="s">
        <v>625</v>
      </c>
      <c r="DJ3524" t="s">
        <v>4494</v>
      </c>
    </row>
    <row r="3525" spans="1:114" ht="15" customHeight="1" x14ac:dyDescent="0.35">
      <c r="A3525" t="s">
        <v>17354</v>
      </c>
      <c r="B3525" t="s">
        <v>144</v>
      </c>
      <c r="C3525" s="1">
        <v>45876</v>
      </c>
      <c r="D3525" s="1">
        <v>45922</v>
      </c>
      <c r="E3525" t="s">
        <v>116</v>
      </c>
      <c r="F3525" s="1">
        <v>46021</v>
      </c>
      <c r="G3525" t="s">
        <v>117</v>
      </c>
      <c r="H3525" t="s">
        <v>117</v>
      </c>
      <c r="I3525" t="s">
        <v>117</v>
      </c>
      <c r="J3525" t="s">
        <v>969</v>
      </c>
      <c r="L3525" t="s">
        <v>16340</v>
      </c>
      <c r="M3525" t="s">
        <v>7235</v>
      </c>
      <c r="N3525" t="s">
        <v>120</v>
      </c>
      <c r="O3525" t="s">
        <v>121</v>
      </c>
      <c r="P3525" s="6">
        <v>96950</v>
      </c>
      <c r="Q3525" t="s">
        <v>122</v>
      </c>
      <c r="S3525" s="8">
        <v>16702355009</v>
      </c>
      <c r="U3525" t="s">
        <v>971</v>
      </c>
      <c r="V3525">
        <v>561311</v>
      </c>
      <c r="W3525" t="s">
        <v>150</v>
      </c>
      <c r="X3525" t="s">
        <v>139</v>
      </c>
      <c r="Y3525" t="s">
        <v>972</v>
      </c>
      <c r="Z3525" t="s">
        <v>973</v>
      </c>
      <c r="AA3525" t="s">
        <v>974</v>
      </c>
      <c r="AB3525" t="s">
        <v>975</v>
      </c>
      <c r="AC3525" t="s">
        <v>17355</v>
      </c>
      <c r="AE3525" t="s">
        <v>120</v>
      </c>
      <c r="AF3525" t="s">
        <v>121</v>
      </c>
      <c r="AG3525" s="6">
        <v>96950</v>
      </c>
      <c r="AH3525" t="s">
        <v>122</v>
      </c>
      <c r="AJ3525" s="8">
        <v>16702355009</v>
      </c>
      <c r="AL3525" t="s">
        <v>13404</v>
      </c>
      <c r="BE3525" t="str">
        <f>"53-7065.00"</f>
        <v>53-7065.00</v>
      </c>
      <c r="BF3525" t="s">
        <v>255</v>
      </c>
      <c r="BG3525" t="s">
        <v>14922</v>
      </c>
      <c r="BH3525" t="s">
        <v>8762</v>
      </c>
      <c r="BI3525">
        <v>8</v>
      </c>
      <c r="BJ3525">
        <v>8</v>
      </c>
      <c r="BK3525" s="1">
        <v>46023</v>
      </c>
      <c r="BL3525" s="1">
        <v>46387</v>
      </c>
      <c r="BM3525" s="1">
        <v>46023</v>
      </c>
      <c r="BN3525" s="1">
        <v>46387</v>
      </c>
      <c r="BO3525">
        <v>35</v>
      </c>
      <c r="BP3525">
        <v>0</v>
      </c>
      <c r="BQ3525">
        <v>7</v>
      </c>
      <c r="BR3525">
        <v>7</v>
      </c>
      <c r="BS3525">
        <v>7</v>
      </c>
      <c r="BT3525">
        <v>7</v>
      </c>
      <c r="BU3525">
        <v>7</v>
      </c>
      <c r="BV3525">
        <v>0</v>
      </c>
      <c r="BW3525" t="str">
        <f>"8:00 AM"</f>
        <v>8:00 AM</v>
      </c>
      <c r="BX3525" t="str">
        <f>"4:00 PM"</f>
        <v>4:00 PM</v>
      </c>
      <c r="BY3525" t="s">
        <v>159</v>
      </c>
      <c r="BZ3525">
        <v>0</v>
      </c>
      <c r="CA3525">
        <v>12</v>
      </c>
      <c r="CB3525" t="s">
        <v>117</v>
      </c>
      <c r="CD3525" s="2" t="s">
        <v>14923</v>
      </c>
      <c r="CE3525" t="s">
        <v>17356</v>
      </c>
      <c r="CF3525" t="s">
        <v>17357</v>
      </c>
      <c r="CG3525" t="s">
        <v>120</v>
      </c>
      <c r="CH3525" t="s">
        <v>121</v>
      </c>
      <c r="CI3525" s="6">
        <v>96950</v>
      </c>
      <c r="CJ3525" s="10">
        <v>8.86</v>
      </c>
      <c r="CK3525" s="10">
        <v>8.86</v>
      </c>
      <c r="CL3525" s="10">
        <v>13.29</v>
      </c>
      <c r="CM3525" s="10">
        <v>13.29</v>
      </c>
      <c r="CN3525" t="s">
        <v>137</v>
      </c>
      <c r="CO3525" t="s">
        <v>5111</v>
      </c>
      <c r="CP3525" t="s">
        <v>138</v>
      </c>
      <c r="CR3525" t="s">
        <v>117</v>
      </c>
      <c r="CS3525" t="s">
        <v>139</v>
      </c>
      <c r="CT3525" t="s">
        <v>139</v>
      </c>
      <c r="CU3525" t="s">
        <v>139</v>
      </c>
      <c r="CV3525" t="s">
        <v>140</v>
      </c>
      <c r="CW3525" t="s">
        <v>139</v>
      </c>
      <c r="CX3525" t="s">
        <v>140</v>
      </c>
      <c r="CY3525" t="s">
        <v>6311</v>
      </c>
      <c r="CZ3525" s="8">
        <v>16702355009</v>
      </c>
      <c r="DA3525" t="s">
        <v>977</v>
      </c>
      <c r="DB3525" t="s">
        <v>411</v>
      </c>
      <c r="DC3525" t="s">
        <v>139</v>
      </c>
      <c r="DD3525" t="s">
        <v>139</v>
      </c>
    </row>
    <row r="3526" spans="1:114" ht="15" customHeight="1" x14ac:dyDescent="0.35">
      <c r="A3526" t="s">
        <v>7540</v>
      </c>
      <c r="B3526" t="s">
        <v>144</v>
      </c>
      <c r="C3526" s="1">
        <v>45887</v>
      </c>
      <c r="D3526" s="1">
        <v>45922</v>
      </c>
      <c r="E3526" t="s">
        <v>116</v>
      </c>
      <c r="F3526" s="1">
        <v>46010</v>
      </c>
      <c r="G3526" t="s">
        <v>117</v>
      </c>
      <c r="H3526" t="s">
        <v>117</v>
      </c>
      <c r="I3526" t="s">
        <v>117</v>
      </c>
      <c r="J3526" t="s">
        <v>625</v>
      </c>
      <c r="L3526" t="s">
        <v>626</v>
      </c>
      <c r="M3526" t="s">
        <v>627</v>
      </c>
      <c r="N3526" t="s">
        <v>120</v>
      </c>
      <c r="O3526" t="s">
        <v>121</v>
      </c>
      <c r="P3526" s="6">
        <v>96950</v>
      </c>
      <c r="Q3526" t="s">
        <v>122</v>
      </c>
      <c r="S3526" s="8">
        <v>16702348950</v>
      </c>
      <c r="U3526" t="s">
        <v>628</v>
      </c>
      <c r="V3526">
        <v>62211</v>
      </c>
      <c r="W3526" t="s">
        <v>124</v>
      </c>
      <c r="Y3526" t="s">
        <v>629</v>
      </c>
      <c r="Z3526" t="s">
        <v>630</v>
      </c>
      <c r="AA3526" t="s">
        <v>631</v>
      </c>
      <c r="AB3526" t="s">
        <v>632</v>
      </c>
      <c r="AC3526" t="s">
        <v>633</v>
      </c>
      <c r="AD3526" t="s">
        <v>634</v>
      </c>
      <c r="AE3526" t="s">
        <v>136</v>
      </c>
      <c r="AF3526" t="s">
        <v>121</v>
      </c>
      <c r="AG3526" s="6">
        <v>96950</v>
      </c>
      <c r="AH3526" t="s">
        <v>122</v>
      </c>
      <c r="AJ3526" s="8">
        <v>16702368202</v>
      </c>
      <c r="AL3526" t="s">
        <v>635</v>
      </c>
      <c r="BE3526" t="str">
        <f>"29-2011.00"</f>
        <v>29-2011.00</v>
      </c>
      <c r="BF3526" t="s">
        <v>5454</v>
      </c>
      <c r="BG3526" t="s">
        <v>7541</v>
      </c>
      <c r="BH3526" t="s">
        <v>5456</v>
      </c>
      <c r="BI3526">
        <v>6</v>
      </c>
      <c r="BJ3526">
        <v>6</v>
      </c>
      <c r="BK3526" s="1">
        <v>46012</v>
      </c>
      <c r="BL3526" s="1">
        <v>46376</v>
      </c>
      <c r="BM3526" s="1">
        <v>46012</v>
      </c>
      <c r="BN3526" s="1">
        <v>46376</v>
      </c>
      <c r="BO3526">
        <v>40</v>
      </c>
      <c r="BP3526">
        <v>0</v>
      </c>
      <c r="BQ3526">
        <v>8</v>
      </c>
      <c r="BR3526">
        <v>8</v>
      </c>
      <c r="BS3526">
        <v>8</v>
      </c>
      <c r="BT3526">
        <v>8</v>
      </c>
      <c r="BU3526">
        <v>8</v>
      </c>
      <c r="BV3526">
        <v>0</v>
      </c>
      <c r="BW3526" t="str">
        <f>"7:00 AM"</f>
        <v>7:00 AM</v>
      </c>
      <c r="BX3526" t="str">
        <f>"4:00 PM"</f>
        <v>4:00 PM</v>
      </c>
      <c r="BY3526" t="s">
        <v>588</v>
      </c>
      <c r="BZ3526">
        <v>0</v>
      </c>
      <c r="CA3526">
        <v>24</v>
      </c>
      <c r="CB3526" t="s">
        <v>117</v>
      </c>
      <c r="CD3526" s="2" t="s">
        <v>7542</v>
      </c>
      <c r="CE3526" t="s">
        <v>633</v>
      </c>
      <c r="CF3526" t="s">
        <v>634</v>
      </c>
      <c r="CG3526" t="s">
        <v>136</v>
      </c>
      <c r="CH3526" t="s">
        <v>121</v>
      </c>
      <c r="CI3526" s="6">
        <v>96950</v>
      </c>
      <c r="CJ3526" s="10">
        <v>23.57</v>
      </c>
      <c r="CL3526" s="10">
        <v>35.35</v>
      </c>
      <c r="CN3526" t="s">
        <v>137</v>
      </c>
      <c r="CO3526" t="s">
        <v>640</v>
      </c>
      <c r="CP3526" t="s">
        <v>138</v>
      </c>
      <c r="CR3526" t="s">
        <v>117</v>
      </c>
      <c r="CS3526" t="s">
        <v>139</v>
      </c>
      <c r="CT3526" t="s">
        <v>140</v>
      </c>
      <c r="CU3526" t="s">
        <v>139</v>
      </c>
      <c r="CV3526" t="s">
        <v>140</v>
      </c>
      <c r="CW3526" t="s">
        <v>139</v>
      </c>
      <c r="CX3526" t="s">
        <v>140</v>
      </c>
      <c r="CY3526" t="s">
        <v>641</v>
      </c>
      <c r="CZ3526" s="8">
        <v>16702368202</v>
      </c>
      <c r="DA3526" t="s">
        <v>642</v>
      </c>
      <c r="DB3526" t="s">
        <v>643</v>
      </c>
      <c r="DC3526" t="s">
        <v>139</v>
      </c>
      <c r="DD3526" t="s">
        <v>117</v>
      </c>
      <c r="DE3526" t="s">
        <v>644</v>
      </c>
      <c r="DF3526" t="s">
        <v>645</v>
      </c>
      <c r="DG3526" t="s">
        <v>127</v>
      </c>
      <c r="DH3526" t="s">
        <v>628</v>
      </c>
      <c r="DI3526" t="s">
        <v>625</v>
      </c>
      <c r="DJ3526" t="s">
        <v>646</v>
      </c>
    </row>
    <row r="3527" spans="1:114" ht="15" customHeight="1" x14ac:dyDescent="0.35">
      <c r="A3527" t="s">
        <v>17353</v>
      </c>
      <c r="B3527" t="s">
        <v>144</v>
      </c>
      <c r="C3527" s="1">
        <v>45887</v>
      </c>
      <c r="D3527" s="1">
        <v>45922</v>
      </c>
      <c r="E3527" t="s">
        <v>116</v>
      </c>
      <c r="F3527" s="1">
        <v>46052</v>
      </c>
      <c r="G3527" t="s">
        <v>117</v>
      </c>
      <c r="H3527" t="s">
        <v>117</v>
      </c>
      <c r="I3527" t="s">
        <v>117</v>
      </c>
      <c r="J3527" t="s">
        <v>625</v>
      </c>
      <c r="L3527" t="s">
        <v>626</v>
      </c>
      <c r="M3527" t="s">
        <v>627</v>
      </c>
      <c r="N3527" t="s">
        <v>120</v>
      </c>
      <c r="O3527" t="s">
        <v>121</v>
      </c>
      <c r="P3527" s="6">
        <v>96950</v>
      </c>
      <c r="Q3527" t="s">
        <v>122</v>
      </c>
      <c r="S3527" s="8">
        <v>16702348950</v>
      </c>
      <c r="U3527" t="s">
        <v>628</v>
      </c>
      <c r="V3527">
        <v>62211</v>
      </c>
      <c r="W3527" t="s">
        <v>124</v>
      </c>
      <c r="Y3527" t="s">
        <v>629</v>
      </c>
      <c r="Z3527" t="s">
        <v>630</v>
      </c>
      <c r="AA3527" t="s">
        <v>631</v>
      </c>
      <c r="AB3527" t="s">
        <v>632</v>
      </c>
      <c r="AC3527" t="s">
        <v>633</v>
      </c>
      <c r="AD3527" t="s">
        <v>634</v>
      </c>
      <c r="AE3527" t="s">
        <v>136</v>
      </c>
      <c r="AF3527" t="s">
        <v>121</v>
      </c>
      <c r="AG3527" s="6">
        <v>96950</v>
      </c>
      <c r="AH3527" t="s">
        <v>122</v>
      </c>
      <c r="AJ3527" s="8">
        <v>16702368202</v>
      </c>
      <c r="AL3527" t="s">
        <v>635</v>
      </c>
      <c r="BE3527" t="str">
        <f>"29-2011.00"</f>
        <v>29-2011.00</v>
      </c>
      <c r="BF3527" t="s">
        <v>5454</v>
      </c>
      <c r="BG3527" t="s">
        <v>7541</v>
      </c>
      <c r="BH3527" t="s">
        <v>5456</v>
      </c>
      <c r="BI3527">
        <v>2</v>
      </c>
      <c r="BJ3527">
        <v>2</v>
      </c>
      <c r="BK3527" s="1">
        <v>46054</v>
      </c>
      <c r="BL3527" s="1">
        <v>46418</v>
      </c>
      <c r="BM3527" s="1">
        <v>46054</v>
      </c>
      <c r="BN3527" s="1">
        <v>46418</v>
      </c>
      <c r="BO3527">
        <v>40</v>
      </c>
      <c r="BP3527">
        <v>0</v>
      </c>
      <c r="BQ3527">
        <v>8</v>
      </c>
      <c r="BR3527">
        <v>8</v>
      </c>
      <c r="BS3527">
        <v>8</v>
      </c>
      <c r="BT3527">
        <v>8</v>
      </c>
      <c r="BU3527">
        <v>8</v>
      </c>
      <c r="BV3527">
        <v>0</v>
      </c>
      <c r="BW3527" t="str">
        <f>"7:00 AM"</f>
        <v>7:00 AM</v>
      </c>
      <c r="BX3527" t="str">
        <f>"4:00 PM"</f>
        <v>4:00 PM</v>
      </c>
      <c r="BY3527" t="s">
        <v>588</v>
      </c>
      <c r="BZ3527">
        <v>0</v>
      </c>
      <c r="CA3527">
        <v>24</v>
      </c>
      <c r="CB3527" t="s">
        <v>117</v>
      </c>
      <c r="CD3527" s="2" t="s">
        <v>7542</v>
      </c>
      <c r="CE3527" t="s">
        <v>633</v>
      </c>
      <c r="CF3527" t="s">
        <v>634</v>
      </c>
      <c r="CG3527" t="s">
        <v>136</v>
      </c>
      <c r="CH3527" t="s">
        <v>121</v>
      </c>
      <c r="CI3527" s="6">
        <v>96950</v>
      </c>
      <c r="CJ3527" s="10">
        <v>23.57</v>
      </c>
      <c r="CL3527" s="10">
        <v>35.35</v>
      </c>
      <c r="CN3527" t="s">
        <v>137</v>
      </c>
      <c r="CO3527" t="s">
        <v>640</v>
      </c>
      <c r="CP3527" t="s">
        <v>138</v>
      </c>
      <c r="CR3527" t="s">
        <v>117</v>
      </c>
      <c r="CS3527" t="s">
        <v>139</v>
      </c>
      <c r="CT3527" t="s">
        <v>140</v>
      </c>
      <c r="CU3527" t="s">
        <v>139</v>
      </c>
      <c r="CV3527" t="s">
        <v>140</v>
      </c>
      <c r="CW3527" t="s">
        <v>139</v>
      </c>
      <c r="CX3527" t="s">
        <v>140</v>
      </c>
      <c r="CY3527" t="s">
        <v>641</v>
      </c>
      <c r="CZ3527" s="8">
        <v>16702368202</v>
      </c>
      <c r="DA3527" t="s">
        <v>642</v>
      </c>
      <c r="DB3527" t="s">
        <v>643</v>
      </c>
      <c r="DC3527" t="s">
        <v>139</v>
      </c>
      <c r="DD3527" t="s">
        <v>117</v>
      </c>
      <c r="DE3527" t="s">
        <v>644</v>
      </c>
      <c r="DF3527" t="s">
        <v>645</v>
      </c>
      <c r="DG3527" t="s">
        <v>127</v>
      </c>
      <c r="DH3527" t="s">
        <v>628</v>
      </c>
      <c r="DI3527" t="s">
        <v>625</v>
      </c>
      <c r="DJ3527" t="s">
        <v>646</v>
      </c>
    </row>
    <row r="3528" spans="1:114" ht="15" customHeight="1" x14ac:dyDescent="0.35">
      <c r="A3528" t="s">
        <v>7437</v>
      </c>
      <c r="B3528" t="s">
        <v>144</v>
      </c>
      <c r="C3528" s="1">
        <v>45887</v>
      </c>
      <c r="D3528" s="1">
        <v>45922</v>
      </c>
      <c r="E3528" t="s">
        <v>116</v>
      </c>
      <c r="F3528" s="1">
        <v>45930</v>
      </c>
      <c r="G3528" t="s">
        <v>117</v>
      </c>
      <c r="H3528" t="s">
        <v>117</v>
      </c>
      <c r="I3528" t="s">
        <v>117</v>
      </c>
      <c r="J3528" t="s">
        <v>379</v>
      </c>
      <c r="L3528" t="s">
        <v>380</v>
      </c>
      <c r="M3528" t="s">
        <v>381</v>
      </c>
      <c r="N3528" t="s">
        <v>120</v>
      </c>
      <c r="O3528" t="s">
        <v>121</v>
      </c>
      <c r="P3528" s="6">
        <v>96950</v>
      </c>
      <c r="Q3528" t="s">
        <v>122</v>
      </c>
      <c r="R3528" t="s">
        <v>382</v>
      </c>
      <c r="S3528" s="8">
        <v>16702858455</v>
      </c>
      <c r="U3528" t="s">
        <v>383</v>
      </c>
      <c r="V3528">
        <v>488510</v>
      </c>
      <c r="W3528" t="s">
        <v>124</v>
      </c>
      <c r="Y3528" t="s">
        <v>252</v>
      </c>
      <c r="Z3528" t="s">
        <v>384</v>
      </c>
      <c r="AA3528" t="s">
        <v>385</v>
      </c>
      <c r="AB3528" t="s">
        <v>189</v>
      </c>
      <c r="AC3528" t="s">
        <v>380</v>
      </c>
      <c r="AD3528" t="s">
        <v>381</v>
      </c>
      <c r="AE3528" t="s">
        <v>120</v>
      </c>
      <c r="AF3528" t="s">
        <v>121</v>
      </c>
      <c r="AG3528" s="6">
        <v>96950</v>
      </c>
      <c r="AH3528" t="s">
        <v>122</v>
      </c>
      <c r="AI3528" t="s">
        <v>382</v>
      </c>
      <c r="AJ3528" s="8">
        <v>16702858455</v>
      </c>
      <c r="AL3528" t="s">
        <v>386</v>
      </c>
      <c r="BE3528" t="str">
        <f>"53-3033.00"</f>
        <v>53-3033.00</v>
      </c>
      <c r="BF3528" t="s">
        <v>387</v>
      </c>
      <c r="BG3528" t="s">
        <v>7438</v>
      </c>
      <c r="BH3528" t="s">
        <v>389</v>
      </c>
      <c r="BI3528">
        <v>2</v>
      </c>
      <c r="BJ3528">
        <v>2</v>
      </c>
      <c r="BK3528" s="1">
        <v>45932</v>
      </c>
      <c r="BL3528" s="1">
        <v>46296</v>
      </c>
      <c r="BM3528" s="1">
        <v>45932</v>
      </c>
      <c r="BN3528" s="1">
        <v>46296</v>
      </c>
      <c r="BO3528">
        <v>35</v>
      </c>
      <c r="BP3528">
        <v>0</v>
      </c>
      <c r="BQ3528">
        <v>7</v>
      </c>
      <c r="BR3528">
        <v>7</v>
      </c>
      <c r="BS3528">
        <v>7</v>
      </c>
      <c r="BT3528">
        <v>7</v>
      </c>
      <c r="BU3528">
        <v>7</v>
      </c>
      <c r="BV3528">
        <v>0</v>
      </c>
      <c r="BW3528" t="str">
        <f>"9:00 AM"</f>
        <v>9:00 AM</v>
      </c>
      <c r="BX3528" t="str">
        <f>"5:00 PM"</f>
        <v>5:00 PM</v>
      </c>
      <c r="BY3528" t="s">
        <v>159</v>
      </c>
      <c r="BZ3528">
        <v>0</v>
      </c>
      <c r="CA3528">
        <v>6</v>
      </c>
      <c r="CB3528" t="s">
        <v>117</v>
      </c>
      <c r="CD3528" t="s">
        <v>390</v>
      </c>
      <c r="CE3528" t="s">
        <v>391</v>
      </c>
      <c r="CF3528" t="s">
        <v>392</v>
      </c>
      <c r="CG3528" t="s">
        <v>120</v>
      </c>
      <c r="CH3528" t="s">
        <v>121</v>
      </c>
      <c r="CI3528" s="6">
        <v>96950</v>
      </c>
      <c r="CJ3528" s="10">
        <v>8.6300000000000008</v>
      </c>
      <c r="CK3528" s="10">
        <v>8.6300000000000008</v>
      </c>
      <c r="CL3528" s="10">
        <v>12.95</v>
      </c>
      <c r="CM3528" s="10">
        <v>12.95</v>
      </c>
      <c r="CN3528" t="s">
        <v>137</v>
      </c>
      <c r="CO3528" t="s">
        <v>393</v>
      </c>
      <c r="CP3528" t="s">
        <v>138</v>
      </c>
      <c r="CR3528" t="s">
        <v>117</v>
      </c>
      <c r="CS3528" t="s">
        <v>139</v>
      </c>
      <c r="CT3528" t="s">
        <v>140</v>
      </c>
      <c r="CU3528" t="s">
        <v>139</v>
      </c>
      <c r="CV3528" t="s">
        <v>140</v>
      </c>
      <c r="CW3528" t="s">
        <v>139</v>
      </c>
      <c r="CX3528" t="s">
        <v>140</v>
      </c>
      <c r="CY3528" t="s">
        <v>394</v>
      </c>
      <c r="CZ3528" s="8">
        <v>16703226478</v>
      </c>
      <c r="DA3528" t="s">
        <v>386</v>
      </c>
      <c r="DB3528" t="s">
        <v>292</v>
      </c>
      <c r="DC3528" t="s">
        <v>139</v>
      </c>
      <c r="DD3528" t="s">
        <v>117</v>
      </c>
    </row>
    <row r="3529" spans="1:114" ht="15" customHeight="1" x14ac:dyDescent="0.35">
      <c r="A3529" t="s">
        <v>14901</v>
      </c>
      <c r="B3529" t="s">
        <v>166</v>
      </c>
      <c r="C3529" s="1">
        <v>45895</v>
      </c>
      <c r="D3529" s="1">
        <v>45922</v>
      </c>
      <c r="E3529" t="s">
        <v>116</v>
      </c>
      <c r="F3529" s="1">
        <v>45929</v>
      </c>
      <c r="G3529" t="s">
        <v>139</v>
      </c>
      <c r="H3529" t="s">
        <v>117</v>
      </c>
      <c r="I3529" t="s">
        <v>117</v>
      </c>
      <c r="J3529" t="s">
        <v>10056</v>
      </c>
      <c r="K3529" t="s">
        <v>10056</v>
      </c>
      <c r="L3529" t="s">
        <v>10057</v>
      </c>
      <c r="M3529" t="s">
        <v>10058</v>
      </c>
      <c r="N3529" t="s">
        <v>120</v>
      </c>
      <c r="O3529" t="s">
        <v>121</v>
      </c>
      <c r="P3529" s="6">
        <v>96950</v>
      </c>
      <c r="Q3529" t="s">
        <v>122</v>
      </c>
      <c r="R3529" t="s">
        <v>1488</v>
      </c>
      <c r="S3529" s="8">
        <v>16703227772</v>
      </c>
      <c r="U3529" t="s">
        <v>10059</v>
      </c>
      <c r="V3529">
        <v>488510</v>
      </c>
      <c r="W3529" t="s">
        <v>124</v>
      </c>
      <c r="Y3529" t="s">
        <v>2750</v>
      </c>
      <c r="Z3529" t="s">
        <v>6859</v>
      </c>
      <c r="AA3529" t="s">
        <v>4326</v>
      </c>
      <c r="AB3529" t="s">
        <v>128</v>
      </c>
      <c r="AC3529" t="s">
        <v>10057</v>
      </c>
      <c r="AD3529" t="s">
        <v>10060</v>
      </c>
      <c r="AE3529" t="s">
        <v>120</v>
      </c>
      <c r="AF3529" t="s">
        <v>121</v>
      </c>
      <c r="AG3529" s="6">
        <v>96950</v>
      </c>
      <c r="AH3529" t="s">
        <v>122</v>
      </c>
      <c r="AI3529" t="s">
        <v>1488</v>
      </c>
      <c r="AJ3529" s="8">
        <v>16703227772</v>
      </c>
      <c r="AL3529" t="s">
        <v>10061</v>
      </c>
      <c r="BE3529" t="str">
        <f>"13-2011.00"</f>
        <v>13-2011.00</v>
      </c>
      <c r="BF3529" t="s">
        <v>934</v>
      </c>
      <c r="BG3529" t="s">
        <v>10062</v>
      </c>
      <c r="BH3529" t="s">
        <v>2233</v>
      </c>
      <c r="BI3529">
        <v>1</v>
      </c>
      <c r="BK3529" s="1">
        <v>45931</v>
      </c>
      <c r="BL3529" s="1">
        <v>46296</v>
      </c>
      <c r="BO3529">
        <v>40</v>
      </c>
      <c r="BP3529">
        <v>0</v>
      </c>
      <c r="BQ3529">
        <v>8</v>
      </c>
      <c r="BR3529">
        <v>8</v>
      </c>
      <c r="BS3529">
        <v>8</v>
      </c>
      <c r="BT3529">
        <v>8</v>
      </c>
      <c r="BU3529">
        <v>8</v>
      </c>
      <c r="BV3529">
        <v>0</v>
      </c>
      <c r="BW3529" t="str">
        <f>"8:00 AM"</f>
        <v>8:00 AM</v>
      </c>
      <c r="BX3529" t="str">
        <f>"5:00 PM"</f>
        <v>5:00 PM</v>
      </c>
      <c r="BY3529" t="s">
        <v>588</v>
      </c>
      <c r="BZ3529">
        <v>0</v>
      </c>
      <c r="CA3529">
        <v>48</v>
      </c>
      <c r="CB3529" t="s">
        <v>117</v>
      </c>
      <c r="CD3529" s="2" t="s">
        <v>10063</v>
      </c>
      <c r="CE3529" t="s">
        <v>10057</v>
      </c>
      <c r="CF3529" t="s">
        <v>10064</v>
      </c>
      <c r="CG3529" t="s">
        <v>120</v>
      </c>
      <c r="CH3529" t="s">
        <v>121</v>
      </c>
      <c r="CI3529" s="6">
        <v>96950</v>
      </c>
      <c r="CJ3529" s="10">
        <v>17.91</v>
      </c>
      <c r="CK3529" s="10">
        <v>20.25</v>
      </c>
      <c r="CL3529" s="10">
        <v>26.87</v>
      </c>
      <c r="CM3529" s="10">
        <v>30.38</v>
      </c>
      <c r="CN3529" t="s">
        <v>137</v>
      </c>
      <c r="CP3529" t="s">
        <v>138</v>
      </c>
      <c r="CR3529" t="s">
        <v>117</v>
      </c>
      <c r="CS3529" t="s">
        <v>139</v>
      </c>
      <c r="CT3529" t="s">
        <v>140</v>
      </c>
      <c r="CU3529" t="s">
        <v>139</v>
      </c>
      <c r="CV3529" t="s">
        <v>139</v>
      </c>
      <c r="CW3529" t="s">
        <v>139</v>
      </c>
      <c r="CX3529" t="s">
        <v>140</v>
      </c>
      <c r="CY3529" t="s">
        <v>14902</v>
      </c>
      <c r="CZ3529" s="8">
        <v>16703227772</v>
      </c>
      <c r="DA3529" t="s">
        <v>10061</v>
      </c>
      <c r="DB3529" t="s">
        <v>140</v>
      </c>
      <c r="DC3529" t="s">
        <v>139</v>
      </c>
      <c r="DD3529" t="s">
        <v>117</v>
      </c>
      <c r="DE3529" t="s">
        <v>3406</v>
      </c>
      <c r="DF3529" t="s">
        <v>3450</v>
      </c>
      <c r="DG3529" t="s">
        <v>1914</v>
      </c>
      <c r="DH3529" t="s">
        <v>10059</v>
      </c>
      <c r="DI3529" t="s">
        <v>10056</v>
      </c>
      <c r="DJ3529" t="s">
        <v>10061</v>
      </c>
    </row>
    <row r="3530" spans="1:114" ht="15" customHeight="1" x14ac:dyDescent="0.35">
      <c r="A3530" t="s">
        <v>13409</v>
      </c>
      <c r="B3530" t="s">
        <v>166</v>
      </c>
      <c r="C3530" s="1">
        <v>45838</v>
      </c>
      <c r="D3530" s="1">
        <v>45923</v>
      </c>
      <c r="E3530" t="s">
        <v>116</v>
      </c>
      <c r="F3530" s="1">
        <v>45960</v>
      </c>
      <c r="G3530" t="s">
        <v>117</v>
      </c>
      <c r="H3530" t="s">
        <v>117</v>
      </c>
      <c r="I3530" t="s">
        <v>117</v>
      </c>
      <c r="J3530" t="s">
        <v>3699</v>
      </c>
      <c r="L3530" t="s">
        <v>3700</v>
      </c>
      <c r="M3530" t="s">
        <v>7047</v>
      </c>
      <c r="N3530" t="s">
        <v>120</v>
      </c>
      <c r="O3530" t="s">
        <v>121</v>
      </c>
      <c r="P3530" s="6">
        <v>96950</v>
      </c>
      <c r="Q3530" t="s">
        <v>122</v>
      </c>
      <c r="S3530" s="8">
        <v>16707885795</v>
      </c>
      <c r="U3530" t="s">
        <v>3702</v>
      </c>
      <c r="V3530">
        <v>561320</v>
      </c>
      <c r="W3530" t="s">
        <v>124</v>
      </c>
      <c r="Y3530" t="s">
        <v>3703</v>
      </c>
      <c r="Z3530" t="s">
        <v>3704</v>
      </c>
      <c r="AA3530" t="s">
        <v>3705</v>
      </c>
      <c r="AB3530" t="s">
        <v>189</v>
      </c>
      <c r="AC3530" t="s">
        <v>3700</v>
      </c>
      <c r="AD3530" t="s">
        <v>7047</v>
      </c>
      <c r="AE3530" t="s">
        <v>120</v>
      </c>
      <c r="AF3530" t="s">
        <v>121</v>
      </c>
      <c r="AG3530" s="6">
        <v>96950</v>
      </c>
      <c r="AH3530" t="s">
        <v>122</v>
      </c>
      <c r="AJ3530" s="8">
        <v>16707885795</v>
      </c>
      <c r="AL3530" t="s">
        <v>3707</v>
      </c>
      <c r="BE3530" t="str">
        <f>"37-2011.00"</f>
        <v>37-2011.00</v>
      </c>
      <c r="BF3530" t="s">
        <v>701</v>
      </c>
      <c r="BG3530" t="s">
        <v>7157</v>
      </c>
      <c r="BH3530" t="s">
        <v>3709</v>
      </c>
      <c r="BI3530">
        <v>6</v>
      </c>
      <c r="BK3530" s="1">
        <v>45962</v>
      </c>
      <c r="BL3530" s="1">
        <v>46326</v>
      </c>
      <c r="BO3530">
        <v>35</v>
      </c>
      <c r="BP3530">
        <v>0</v>
      </c>
      <c r="BQ3530">
        <v>7</v>
      </c>
      <c r="BR3530">
        <v>7</v>
      </c>
      <c r="BS3530">
        <v>7</v>
      </c>
      <c r="BT3530">
        <v>7</v>
      </c>
      <c r="BU3530">
        <v>7</v>
      </c>
      <c r="BV3530">
        <v>0</v>
      </c>
      <c r="BW3530" t="str">
        <f>"9:00 AM"</f>
        <v>9:00 AM</v>
      </c>
      <c r="BX3530" t="str">
        <f>"5:00 PM"</f>
        <v>5:00 PM</v>
      </c>
      <c r="BY3530" t="s">
        <v>133</v>
      </c>
      <c r="BZ3530">
        <v>0</v>
      </c>
      <c r="CA3530">
        <v>3</v>
      </c>
      <c r="CB3530" t="s">
        <v>117</v>
      </c>
      <c r="CD3530" s="2" t="s">
        <v>3710</v>
      </c>
      <c r="CE3530" t="s">
        <v>7158</v>
      </c>
      <c r="CF3530" t="s">
        <v>982</v>
      </c>
      <c r="CG3530" t="s">
        <v>120</v>
      </c>
      <c r="CH3530" t="s">
        <v>121</v>
      </c>
      <c r="CI3530" s="6">
        <v>96950</v>
      </c>
      <c r="CJ3530" s="10">
        <v>8.2899999999999991</v>
      </c>
      <c r="CK3530" s="10">
        <v>8.2899999999999991</v>
      </c>
      <c r="CL3530" s="10">
        <v>12.44</v>
      </c>
      <c r="CM3530" s="10">
        <v>12.44</v>
      </c>
      <c r="CN3530" t="s">
        <v>137</v>
      </c>
      <c r="CO3530" t="s">
        <v>162</v>
      </c>
      <c r="CP3530" t="s">
        <v>138</v>
      </c>
      <c r="CR3530" t="s">
        <v>117</v>
      </c>
      <c r="CS3530" t="s">
        <v>139</v>
      </c>
      <c r="CT3530" t="s">
        <v>140</v>
      </c>
      <c r="CU3530" t="s">
        <v>139</v>
      </c>
      <c r="CV3530" t="s">
        <v>140</v>
      </c>
      <c r="CW3530" t="s">
        <v>139</v>
      </c>
      <c r="CX3530" t="s">
        <v>140</v>
      </c>
      <c r="CY3530" s="2" t="s">
        <v>13410</v>
      </c>
      <c r="CZ3530" s="8">
        <v>16707885795</v>
      </c>
      <c r="DA3530" t="s">
        <v>3707</v>
      </c>
      <c r="DB3530" t="s">
        <v>164</v>
      </c>
      <c r="DC3530" t="s">
        <v>139</v>
      </c>
      <c r="DD3530" t="s">
        <v>117</v>
      </c>
    </row>
    <row r="3531" spans="1:114" ht="15" customHeight="1" x14ac:dyDescent="0.35">
      <c r="A3531" t="s">
        <v>13375</v>
      </c>
      <c r="B3531" t="s">
        <v>115</v>
      </c>
      <c r="C3531" s="1">
        <v>45845</v>
      </c>
      <c r="D3531" s="1">
        <v>45923</v>
      </c>
      <c r="E3531" t="s">
        <v>116</v>
      </c>
      <c r="F3531" s="1">
        <v>45990</v>
      </c>
      <c r="G3531" t="s">
        <v>117</v>
      </c>
      <c r="H3531" t="s">
        <v>117</v>
      </c>
      <c r="I3531" t="s">
        <v>117</v>
      </c>
      <c r="J3531" t="s">
        <v>9126</v>
      </c>
      <c r="K3531" t="s">
        <v>13376</v>
      </c>
      <c r="L3531" t="s">
        <v>1123</v>
      </c>
      <c r="M3531" t="s">
        <v>2008</v>
      </c>
      <c r="N3531" t="s">
        <v>136</v>
      </c>
      <c r="O3531" t="s">
        <v>121</v>
      </c>
      <c r="P3531" s="6">
        <v>96950</v>
      </c>
      <c r="Q3531" t="s">
        <v>122</v>
      </c>
      <c r="S3531" s="8">
        <v>16703227251</v>
      </c>
      <c r="U3531" t="s">
        <v>1113</v>
      </c>
      <c r="V3531">
        <v>312112</v>
      </c>
      <c r="W3531" t="s">
        <v>124</v>
      </c>
      <c r="Y3531" t="s">
        <v>1114</v>
      </c>
      <c r="Z3531" t="s">
        <v>1115</v>
      </c>
      <c r="AA3531" t="s">
        <v>1116</v>
      </c>
      <c r="AB3531" t="s">
        <v>1117</v>
      </c>
      <c r="AC3531" t="s">
        <v>1123</v>
      </c>
      <c r="AD3531" t="s">
        <v>2008</v>
      </c>
      <c r="AE3531" t="s">
        <v>136</v>
      </c>
      <c r="AF3531" t="s">
        <v>121</v>
      </c>
      <c r="AG3531" s="6">
        <v>96950</v>
      </c>
      <c r="AH3531" t="s">
        <v>122</v>
      </c>
      <c r="AJ3531" s="8">
        <v>16703227251</v>
      </c>
      <c r="AL3531" t="s">
        <v>1118</v>
      </c>
      <c r="BE3531" t="str">
        <f>"13-2011.00"</f>
        <v>13-2011.00</v>
      </c>
      <c r="BF3531" t="s">
        <v>934</v>
      </c>
      <c r="BG3531" t="s">
        <v>13377</v>
      </c>
      <c r="BH3531" t="s">
        <v>936</v>
      </c>
      <c r="BI3531">
        <v>2</v>
      </c>
      <c r="BK3531" s="1">
        <v>45992</v>
      </c>
      <c r="BL3531" s="1">
        <v>46356</v>
      </c>
      <c r="BO3531">
        <v>40</v>
      </c>
      <c r="BP3531">
        <v>0</v>
      </c>
      <c r="BQ3531">
        <v>8</v>
      </c>
      <c r="BR3531">
        <v>8</v>
      </c>
      <c r="BS3531">
        <v>8</v>
      </c>
      <c r="BT3531">
        <v>8</v>
      </c>
      <c r="BU3531">
        <v>8</v>
      </c>
      <c r="BV3531">
        <v>0</v>
      </c>
      <c r="BW3531" t="str">
        <f>"8:00 AM"</f>
        <v>8:00 AM</v>
      </c>
      <c r="BX3531" t="str">
        <f>"5:00 PM"</f>
        <v>5:00 PM</v>
      </c>
      <c r="BY3531" t="s">
        <v>588</v>
      </c>
      <c r="BZ3531">
        <v>0</v>
      </c>
      <c r="CA3531">
        <v>36</v>
      </c>
      <c r="CB3531" t="s">
        <v>117</v>
      </c>
      <c r="CD3531" t="s">
        <v>13378</v>
      </c>
      <c r="CE3531" t="s">
        <v>1123</v>
      </c>
      <c r="CG3531" t="s">
        <v>136</v>
      </c>
      <c r="CH3531" t="s">
        <v>121</v>
      </c>
      <c r="CI3531" s="6">
        <v>96950</v>
      </c>
      <c r="CJ3531" s="10">
        <v>17.48</v>
      </c>
      <c r="CK3531" s="10">
        <v>17.48</v>
      </c>
      <c r="CL3531" s="10">
        <v>0</v>
      </c>
      <c r="CM3531" s="10">
        <v>0</v>
      </c>
      <c r="CN3531" t="s">
        <v>137</v>
      </c>
      <c r="CO3531" t="s">
        <v>140</v>
      </c>
      <c r="CP3531" t="s">
        <v>138</v>
      </c>
      <c r="CR3531" t="s">
        <v>117</v>
      </c>
      <c r="CS3531" t="s">
        <v>139</v>
      </c>
      <c r="CT3531" t="s">
        <v>140</v>
      </c>
      <c r="CU3531" t="s">
        <v>140</v>
      </c>
      <c r="CV3531" t="s">
        <v>140</v>
      </c>
      <c r="CW3531" t="s">
        <v>139</v>
      </c>
      <c r="CX3531" t="s">
        <v>140</v>
      </c>
      <c r="CY3531" t="s">
        <v>1124</v>
      </c>
      <c r="CZ3531" s="8">
        <v>16703227251</v>
      </c>
      <c r="DA3531" t="s">
        <v>1118</v>
      </c>
      <c r="DB3531" t="s">
        <v>140</v>
      </c>
      <c r="DC3531" t="s">
        <v>139</v>
      </c>
      <c r="DD3531" t="s">
        <v>117</v>
      </c>
    </row>
    <row r="3532" spans="1:114" ht="15" customHeight="1" x14ac:dyDescent="0.35">
      <c r="A3532" t="s">
        <v>13441</v>
      </c>
      <c r="B3532" t="s">
        <v>144</v>
      </c>
      <c r="C3532" s="1">
        <v>45860</v>
      </c>
      <c r="D3532" s="1">
        <v>45923</v>
      </c>
      <c r="E3532" t="s">
        <v>211</v>
      </c>
      <c r="G3532" t="s">
        <v>117</v>
      </c>
      <c r="H3532" t="s">
        <v>117</v>
      </c>
      <c r="I3532" t="s">
        <v>117</v>
      </c>
      <c r="J3532" t="s">
        <v>4541</v>
      </c>
      <c r="K3532" t="s">
        <v>1746</v>
      </c>
      <c r="L3532" t="s">
        <v>13442</v>
      </c>
      <c r="M3532" t="s">
        <v>355</v>
      </c>
      <c r="N3532" t="s">
        <v>136</v>
      </c>
      <c r="O3532" t="s">
        <v>121</v>
      </c>
      <c r="P3532" s="6">
        <v>96950</v>
      </c>
      <c r="Q3532" t="s">
        <v>122</v>
      </c>
      <c r="S3532" s="8">
        <v>16702331420</v>
      </c>
      <c r="U3532" t="s">
        <v>351</v>
      </c>
      <c r="V3532">
        <v>72111</v>
      </c>
      <c r="W3532" t="s">
        <v>124</v>
      </c>
      <c r="Y3532" t="s">
        <v>352</v>
      </c>
      <c r="Z3532" t="s">
        <v>353</v>
      </c>
      <c r="AB3532" t="s">
        <v>354</v>
      </c>
      <c r="AC3532" t="s">
        <v>13443</v>
      </c>
      <c r="AD3532" t="s">
        <v>13444</v>
      </c>
      <c r="AE3532" t="s">
        <v>136</v>
      </c>
      <c r="AF3532" t="s">
        <v>121</v>
      </c>
      <c r="AG3532" s="6">
        <v>96950</v>
      </c>
      <c r="AH3532" t="s">
        <v>122</v>
      </c>
      <c r="AJ3532" s="8">
        <v>16702852190</v>
      </c>
      <c r="AL3532" t="s">
        <v>356</v>
      </c>
      <c r="BE3532" t="str">
        <f>"35-3011.00"</f>
        <v>35-3011.00</v>
      </c>
      <c r="BF3532" t="s">
        <v>3842</v>
      </c>
      <c r="BG3532" t="s">
        <v>13445</v>
      </c>
      <c r="BH3532" t="s">
        <v>4447</v>
      </c>
      <c r="BI3532">
        <v>3</v>
      </c>
      <c r="BJ3532">
        <v>3</v>
      </c>
      <c r="BK3532" s="1">
        <v>45931</v>
      </c>
      <c r="BL3532" s="1">
        <v>46295</v>
      </c>
      <c r="BM3532" s="1">
        <v>45931</v>
      </c>
      <c r="BN3532" s="1">
        <v>46295</v>
      </c>
      <c r="BO3532">
        <v>35</v>
      </c>
      <c r="BP3532">
        <v>0</v>
      </c>
      <c r="BQ3532">
        <v>7</v>
      </c>
      <c r="BR3532">
        <v>7</v>
      </c>
      <c r="BS3532">
        <v>7</v>
      </c>
      <c r="BT3532">
        <v>7</v>
      </c>
      <c r="BU3532">
        <v>7</v>
      </c>
      <c r="BV3532">
        <v>0</v>
      </c>
      <c r="BW3532" t="str">
        <f>"5:00 PM"</f>
        <v>5:00 PM</v>
      </c>
      <c r="BX3532" t="str">
        <f>"1:00 AM"</f>
        <v>1:00 AM</v>
      </c>
      <c r="BY3532" t="s">
        <v>133</v>
      </c>
      <c r="BZ3532">
        <v>0</v>
      </c>
      <c r="CA3532">
        <v>12</v>
      </c>
      <c r="CB3532" t="s">
        <v>117</v>
      </c>
      <c r="CD3532" t="s">
        <v>13446</v>
      </c>
      <c r="CE3532" t="s">
        <v>13447</v>
      </c>
      <c r="CF3532" t="s">
        <v>355</v>
      </c>
      <c r="CG3532" t="s">
        <v>136</v>
      </c>
      <c r="CH3532" t="s">
        <v>121</v>
      </c>
      <c r="CI3532" s="6">
        <v>96950</v>
      </c>
      <c r="CJ3532" s="10">
        <v>8.01</v>
      </c>
      <c r="CK3532" s="10">
        <v>9.5</v>
      </c>
      <c r="CL3532" s="10">
        <v>12.02</v>
      </c>
      <c r="CM3532" s="10">
        <v>14.25</v>
      </c>
      <c r="CN3532" t="s">
        <v>137</v>
      </c>
      <c r="CO3532" t="s">
        <v>4295</v>
      </c>
      <c r="CP3532" t="s">
        <v>138</v>
      </c>
      <c r="CR3532" t="s">
        <v>117</v>
      </c>
      <c r="CS3532" t="s">
        <v>139</v>
      </c>
      <c r="CT3532" t="s">
        <v>139</v>
      </c>
      <c r="CU3532" t="s">
        <v>139</v>
      </c>
      <c r="CV3532" t="s">
        <v>139</v>
      </c>
      <c r="CW3532" t="s">
        <v>139</v>
      </c>
      <c r="CX3532" t="s">
        <v>140</v>
      </c>
      <c r="CY3532" t="s">
        <v>362</v>
      </c>
      <c r="CZ3532" s="8">
        <v>16702343712</v>
      </c>
      <c r="DA3532" t="s">
        <v>377</v>
      </c>
      <c r="DB3532" t="s">
        <v>292</v>
      </c>
      <c r="DC3532" t="s">
        <v>139</v>
      </c>
      <c r="DD3532" t="s">
        <v>117</v>
      </c>
      <c r="DE3532" t="s">
        <v>352</v>
      </c>
      <c r="DF3532" t="s">
        <v>353</v>
      </c>
      <c r="DH3532" t="s">
        <v>351</v>
      </c>
      <c r="DI3532" t="s">
        <v>1755</v>
      </c>
      <c r="DJ3532" t="s">
        <v>356</v>
      </c>
    </row>
    <row r="3533" spans="1:114" ht="15" customHeight="1" x14ac:dyDescent="0.35">
      <c r="A3533" t="s">
        <v>9693</v>
      </c>
      <c r="B3533" t="s">
        <v>144</v>
      </c>
      <c r="C3533" s="1">
        <v>45860</v>
      </c>
      <c r="D3533" s="1">
        <v>45923</v>
      </c>
      <c r="E3533" t="s">
        <v>211</v>
      </c>
      <c r="G3533" t="s">
        <v>139</v>
      </c>
      <c r="H3533" t="s">
        <v>117</v>
      </c>
      <c r="I3533" t="s">
        <v>117</v>
      </c>
      <c r="J3533" t="s">
        <v>4541</v>
      </c>
      <c r="K3533" t="s">
        <v>1746</v>
      </c>
      <c r="L3533" t="s">
        <v>9694</v>
      </c>
      <c r="M3533" t="s">
        <v>355</v>
      </c>
      <c r="N3533" t="s">
        <v>136</v>
      </c>
      <c r="O3533" t="s">
        <v>121</v>
      </c>
      <c r="P3533" s="6">
        <v>96950</v>
      </c>
      <c r="Q3533" t="s">
        <v>122</v>
      </c>
      <c r="S3533" s="8">
        <v>16702331420</v>
      </c>
      <c r="U3533" t="s">
        <v>351</v>
      </c>
      <c r="V3533">
        <v>72111</v>
      </c>
      <c r="W3533" t="s">
        <v>124</v>
      </c>
      <c r="Y3533" t="s">
        <v>352</v>
      </c>
      <c r="Z3533" t="s">
        <v>353</v>
      </c>
      <c r="AB3533" t="s">
        <v>354</v>
      </c>
      <c r="AC3533" t="s">
        <v>2975</v>
      </c>
      <c r="AD3533" t="s">
        <v>355</v>
      </c>
      <c r="AE3533" t="s">
        <v>136</v>
      </c>
      <c r="AF3533" t="s">
        <v>121</v>
      </c>
      <c r="AG3533" s="6">
        <v>96950</v>
      </c>
      <c r="AH3533" t="s">
        <v>122</v>
      </c>
      <c r="AJ3533" s="8">
        <v>16702852190</v>
      </c>
      <c r="AL3533" t="s">
        <v>356</v>
      </c>
      <c r="BE3533" t="str">
        <f>"43-3031.00"</f>
        <v>43-3031.00</v>
      </c>
      <c r="BF3533" t="s">
        <v>357</v>
      </c>
      <c r="BG3533" t="s">
        <v>9695</v>
      </c>
      <c r="BH3533" t="s">
        <v>359</v>
      </c>
      <c r="BI3533">
        <v>3</v>
      </c>
      <c r="BJ3533">
        <v>3</v>
      </c>
      <c r="BK3533" s="1">
        <v>45931</v>
      </c>
      <c r="BL3533" s="1">
        <v>47026</v>
      </c>
      <c r="BM3533" s="1">
        <v>45931</v>
      </c>
      <c r="BN3533" s="1">
        <v>47026</v>
      </c>
      <c r="BO3533">
        <v>35</v>
      </c>
      <c r="BP3533">
        <v>0</v>
      </c>
      <c r="BQ3533">
        <v>7</v>
      </c>
      <c r="BR3533">
        <v>7</v>
      </c>
      <c r="BS3533">
        <v>7</v>
      </c>
      <c r="BT3533">
        <v>7</v>
      </c>
      <c r="BU3533">
        <v>7</v>
      </c>
      <c r="BV3533">
        <v>0</v>
      </c>
      <c r="BW3533" t="str">
        <f>"8:00 AM"</f>
        <v>8:00 AM</v>
      </c>
      <c r="BX3533" t="str">
        <f>"4:00 PM"</f>
        <v>4:00 PM</v>
      </c>
      <c r="BY3533" t="s">
        <v>159</v>
      </c>
      <c r="BZ3533">
        <v>0</v>
      </c>
      <c r="CA3533">
        <v>24</v>
      </c>
      <c r="CB3533" t="s">
        <v>117</v>
      </c>
      <c r="CD3533" t="s">
        <v>9696</v>
      </c>
      <c r="CE3533" t="s">
        <v>9697</v>
      </c>
      <c r="CF3533" t="s">
        <v>355</v>
      </c>
      <c r="CG3533" t="s">
        <v>136</v>
      </c>
      <c r="CH3533" t="s">
        <v>121</v>
      </c>
      <c r="CI3533" s="6">
        <v>96950</v>
      </c>
      <c r="CJ3533" s="10">
        <v>12.33</v>
      </c>
      <c r="CK3533" s="10">
        <v>14</v>
      </c>
      <c r="CL3533" s="10">
        <v>18.5</v>
      </c>
      <c r="CM3533" s="10">
        <v>21</v>
      </c>
      <c r="CN3533" t="s">
        <v>137</v>
      </c>
      <c r="CO3533" t="s">
        <v>4295</v>
      </c>
      <c r="CP3533" t="s">
        <v>138</v>
      </c>
      <c r="CR3533" t="s">
        <v>117</v>
      </c>
      <c r="CS3533" t="s">
        <v>139</v>
      </c>
      <c r="CT3533" t="s">
        <v>140</v>
      </c>
      <c r="CU3533" t="s">
        <v>139</v>
      </c>
      <c r="CV3533" t="s">
        <v>139</v>
      </c>
      <c r="CW3533" t="s">
        <v>139</v>
      </c>
      <c r="CX3533" t="s">
        <v>140</v>
      </c>
      <c r="CY3533" t="s">
        <v>362</v>
      </c>
      <c r="CZ3533" s="8">
        <v>16702343712</v>
      </c>
      <c r="DA3533" t="s">
        <v>377</v>
      </c>
      <c r="DB3533" t="s">
        <v>292</v>
      </c>
      <c r="DC3533" t="s">
        <v>139</v>
      </c>
      <c r="DD3533" t="s">
        <v>117</v>
      </c>
      <c r="DE3533" t="s">
        <v>352</v>
      </c>
      <c r="DF3533" t="s">
        <v>353</v>
      </c>
      <c r="DH3533" t="s">
        <v>351</v>
      </c>
      <c r="DI3533" t="s">
        <v>9698</v>
      </c>
      <c r="DJ3533" t="s">
        <v>356</v>
      </c>
    </row>
    <row r="3534" spans="1:114" ht="15" customHeight="1" x14ac:dyDescent="0.35">
      <c r="A3534" t="s">
        <v>4540</v>
      </c>
      <c r="B3534" t="s">
        <v>144</v>
      </c>
      <c r="C3534" s="1">
        <v>45860</v>
      </c>
      <c r="D3534" s="1">
        <v>45923</v>
      </c>
      <c r="E3534" t="s">
        <v>211</v>
      </c>
      <c r="G3534" t="s">
        <v>139</v>
      </c>
      <c r="H3534" t="s">
        <v>117</v>
      </c>
      <c r="I3534" t="s">
        <v>117</v>
      </c>
      <c r="J3534" t="s">
        <v>4541</v>
      </c>
      <c r="K3534" t="s">
        <v>1746</v>
      </c>
      <c r="L3534" t="s">
        <v>1747</v>
      </c>
      <c r="M3534" t="s">
        <v>355</v>
      </c>
      <c r="N3534" t="s">
        <v>136</v>
      </c>
      <c r="O3534" t="s">
        <v>121</v>
      </c>
      <c r="P3534" s="6">
        <v>96950</v>
      </c>
      <c r="Q3534" t="s">
        <v>122</v>
      </c>
      <c r="S3534" s="8">
        <v>16702343712</v>
      </c>
      <c r="U3534" t="s">
        <v>351</v>
      </c>
      <c r="V3534">
        <v>72111</v>
      </c>
      <c r="W3534" t="s">
        <v>124</v>
      </c>
      <c r="Y3534" t="s">
        <v>352</v>
      </c>
      <c r="Z3534" t="s">
        <v>353</v>
      </c>
      <c r="AB3534" t="s">
        <v>354</v>
      </c>
      <c r="AC3534" t="s">
        <v>4542</v>
      </c>
      <c r="AD3534" t="s">
        <v>355</v>
      </c>
      <c r="AE3534" t="s">
        <v>136</v>
      </c>
      <c r="AF3534" t="s">
        <v>121</v>
      </c>
      <c r="AG3534" s="6">
        <v>96950</v>
      </c>
      <c r="AH3534" t="s">
        <v>122</v>
      </c>
      <c r="AJ3534" s="8">
        <v>16702852190</v>
      </c>
      <c r="AL3534" t="s">
        <v>356</v>
      </c>
      <c r="BE3534" t="str">
        <f>"49-9071.00"</f>
        <v>49-9071.00</v>
      </c>
      <c r="BF3534" t="s">
        <v>156</v>
      </c>
      <c r="BG3534" t="s">
        <v>4543</v>
      </c>
      <c r="BH3534" t="s">
        <v>1750</v>
      </c>
      <c r="BI3534">
        <v>2</v>
      </c>
      <c r="BJ3534">
        <v>2</v>
      </c>
      <c r="BK3534" s="1">
        <v>45931</v>
      </c>
      <c r="BL3534" s="1">
        <v>47026</v>
      </c>
      <c r="BM3534" s="1">
        <v>45931</v>
      </c>
      <c r="BN3534" s="1">
        <v>47026</v>
      </c>
      <c r="BO3534">
        <v>35</v>
      </c>
      <c r="BP3534">
        <v>0</v>
      </c>
      <c r="BQ3534">
        <v>7</v>
      </c>
      <c r="BR3534">
        <v>7</v>
      </c>
      <c r="BS3534">
        <v>7</v>
      </c>
      <c r="BT3534">
        <v>7</v>
      </c>
      <c r="BU3534">
        <v>7</v>
      </c>
      <c r="BV3534">
        <v>0</v>
      </c>
      <c r="BW3534" t="str">
        <f>"8:00 AM"</f>
        <v>8:00 AM</v>
      </c>
      <c r="BX3534" t="str">
        <f>"4:00 PM"</f>
        <v>4:00 PM</v>
      </c>
      <c r="BY3534" t="s">
        <v>159</v>
      </c>
      <c r="BZ3534">
        <v>0</v>
      </c>
      <c r="CA3534">
        <v>12</v>
      </c>
      <c r="CB3534" t="s">
        <v>117</v>
      </c>
      <c r="CD3534" s="2" t="s">
        <v>4544</v>
      </c>
      <c r="CE3534" t="s">
        <v>4542</v>
      </c>
      <c r="CF3534" t="s">
        <v>355</v>
      </c>
      <c r="CG3534" t="s">
        <v>136</v>
      </c>
      <c r="CH3534" t="s">
        <v>121</v>
      </c>
      <c r="CI3534" s="6">
        <v>96950</v>
      </c>
      <c r="CJ3534" s="10">
        <v>9.98</v>
      </c>
      <c r="CK3534" s="10">
        <v>12</v>
      </c>
      <c r="CL3534" s="10">
        <v>14.97</v>
      </c>
      <c r="CM3534" s="10">
        <v>18</v>
      </c>
      <c r="CN3534" t="s">
        <v>137</v>
      </c>
      <c r="CO3534" t="s">
        <v>4295</v>
      </c>
      <c r="CP3534" t="s">
        <v>138</v>
      </c>
      <c r="CR3534" t="s">
        <v>117</v>
      </c>
      <c r="CS3534" t="s">
        <v>139</v>
      </c>
      <c r="CT3534" t="s">
        <v>140</v>
      </c>
      <c r="CU3534" t="s">
        <v>139</v>
      </c>
      <c r="CV3534" t="s">
        <v>139</v>
      </c>
      <c r="CW3534" t="s">
        <v>139</v>
      </c>
      <c r="CX3534" t="s">
        <v>140</v>
      </c>
      <c r="CY3534" t="s">
        <v>362</v>
      </c>
      <c r="CZ3534" s="8">
        <v>16702343712</v>
      </c>
      <c r="DA3534" t="s">
        <v>377</v>
      </c>
      <c r="DB3534" t="s">
        <v>292</v>
      </c>
      <c r="DC3534" t="s">
        <v>139</v>
      </c>
      <c r="DD3534" t="s">
        <v>117</v>
      </c>
      <c r="DE3534" t="s">
        <v>352</v>
      </c>
      <c r="DF3534" t="s">
        <v>353</v>
      </c>
      <c r="DH3534" t="s">
        <v>351</v>
      </c>
      <c r="DI3534" t="s">
        <v>1755</v>
      </c>
      <c r="DJ3534" t="s">
        <v>356</v>
      </c>
    </row>
    <row r="3535" spans="1:114" ht="15" customHeight="1" x14ac:dyDescent="0.35">
      <c r="A3535" t="s">
        <v>13653</v>
      </c>
      <c r="B3535" t="s">
        <v>144</v>
      </c>
      <c r="C3535" s="1">
        <v>45860</v>
      </c>
      <c r="D3535" s="1">
        <v>45923</v>
      </c>
      <c r="E3535" t="s">
        <v>211</v>
      </c>
      <c r="G3535" t="s">
        <v>117</v>
      </c>
      <c r="H3535" t="s">
        <v>117</v>
      </c>
      <c r="I3535" t="s">
        <v>117</v>
      </c>
      <c r="J3535" t="s">
        <v>4541</v>
      </c>
      <c r="K3535" t="s">
        <v>1746</v>
      </c>
      <c r="L3535" t="s">
        <v>1747</v>
      </c>
      <c r="M3535" t="s">
        <v>355</v>
      </c>
      <c r="N3535" t="s">
        <v>136</v>
      </c>
      <c r="O3535" t="s">
        <v>121</v>
      </c>
      <c r="P3535" s="6">
        <v>96950</v>
      </c>
      <c r="Q3535" t="s">
        <v>122</v>
      </c>
      <c r="S3535" s="8">
        <v>16702343712</v>
      </c>
      <c r="U3535" t="s">
        <v>351</v>
      </c>
      <c r="V3535">
        <v>72111</v>
      </c>
      <c r="W3535" t="s">
        <v>124</v>
      </c>
      <c r="Y3535" t="s">
        <v>352</v>
      </c>
      <c r="Z3535" t="s">
        <v>353</v>
      </c>
      <c r="AB3535" t="s">
        <v>354</v>
      </c>
      <c r="AC3535" t="s">
        <v>4542</v>
      </c>
      <c r="AD3535" t="s">
        <v>355</v>
      </c>
      <c r="AE3535" t="s">
        <v>136</v>
      </c>
      <c r="AF3535" t="s">
        <v>121</v>
      </c>
      <c r="AG3535" s="6">
        <v>96950</v>
      </c>
      <c r="AH3535" t="s">
        <v>122</v>
      </c>
      <c r="AJ3535" s="8">
        <v>16702852190</v>
      </c>
      <c r="AL3535" t="s">
        <v>356</v>
      </c>
      <c r="BE3535" t="str">
        <f>"49-9071.00"</f>
        <v>49-9071.00</v>
      </c>
      <c r="BF3535" t="s">
        <v>156</v>
      </c>
      <c r="BG3535" t="s">
        <v>4543</v>
      </c>
      <c r="BH3535" t="s">
        <v>1750</v>
      </c>
      <c r="BI3535">
        <v>3</v>
      </c>
      <c r="BJ3535">
        <v>3</v>
      </c>
      <c r="BK3535" s="1">
        <v>45931</v>
      </c>
      <c r="BL3535" s="1">
        <v>46295</v>
      </c>
      <c r="BM3535" s="1">
        <v>45931</v>
      </c>
      <c r="BN3535" s="1">
        <v>46295</v>
      </c>
      <c r="BO3535">
        <v>35</v>
      </c>
      <c r="BP3535">
        <v>0</v>
      </c>
      <c r="BQ3535">
        <v>7</v>
      </c>
      <c r="BR3535">
        <v>7</v>
      </c>
      <c r="BS3535">
        <v>7</v>
      </c>
      <c r="BT3535">
        <v>7</v>
      </c>
      <c r="BU3535">
        <v>7</v>
      </c>
      <c r="BV3535">
        <v>0</v>
      </c>
      <c r="BW3535" t="str">
        <f>"8:00 AM"</f>
        <v>8:00 AM</v>
      </c>
      <c r="BX3535" t="str">
        <f>"4:00 PM"</f>
        <v>4:00 PM</v>
      </c>
      <c r="BY3535" t="s">
        <v>159</v>
      </c>
      <c r="BZ3535">
        <v>0</v>
      </c>
      <c r="CA3535">
        <v>12</v>
      </c>
      <c r="CB3535" t="s">
        <v>117</v>
      </c>
      <c r="CD3535" t="s">
        <v>13654</v>
      </c>
      <c r="CE3535" t="s">
        <v>4542</v>
      </c>
      <c r="CF3535" t="s">
        <v>355</v>
      </c>
      <c r="CG3535" t="s">
        <v>136</v>
      </c>
      <c r="CH3535" t="s">
        <v>121</v>
      </c>
      <c r="CI3535" s="6">
        <v>96950</v>
      </c>
      <c r="CJ3535" s="10">
        <v>9.98</v>
      </c>
      <c r="CK3535" s="10">
        <v>12</v>
      </c>
      <c r="CL3535" s="10">
        <v>14.97</v>
      </c>
      <c r="CM3535" s="10">
        <v>18</v>
      </c>
      <c r="CN3535" t="s">
        <v>137</v>
      </c>
      <c r="CO3535" t="s">
        <v>4295</v>
      </c>
      <c r="CP3535" t="s">
        <v>138</v>
      </c>
      <c r="CR3535" t="s">
        <v>117</v>
      </c>
      <c r="CS3535" t="s">
        <v>139</v>
      </c>
      <c r="CT3535" t="s">
        <v>140</v>
      </c>
      <c r="CU3535" t="s">
        <v>139</v>
      </c>
      <c r="CV3535" t="s">
        <v>139</v>
      </c>
      <c r="CW3535" t="s">
        <v>139</v>
      </c>
      <c r="CX3535" t="s">
        <v>140</v>
      </c>
      <c r="CY3535" t="s">
        <v>362</v>
      </c>
      <c r="CZ3535" s="8">
        <v>16702343712</v>
      </c>
      <c r="DA3535" t="s">
        <v>377</v>
      </c>
      <c r="DB3535" t="s">
        <v>292</v>
      </c>
      <c r="DC3535" t="s">
        <v>139</v>
      </c>
      <c r="DD3535" t="s">
        <v>117</v>
      </c>
    </row>
    <row r="3536" spans="1:114" ht="15" customHeight="1" x14ac:dyDescent="0.35">
      <c r="A3536" t="s">
        <v>9735</v>
      </c>
      <c r="B3536" t="s">
        <v>166</v>
      </c>
      <c r="C3536" s="1">
        <v>45861</v>
      </c>
      <c r="D3536" s="1">
        <v>45923</v>
      </c>
      <c r="E3536" t="s">
        <v>211</v>
      </c>
      <c r="G3536" t="s">
        <v>117</v>
      </c>
      <c r="H3536" t="s">
        <v>117</v>
      </c>
      <c r="I3536" t="s">
        <v>117</v>
      </c>
      <c r="J3536" t="s">
        <v>9736</v>
      </c>
      <c r="L3536" t="s">
        <v>9737</v>
      </c>
      <c r="N3536" t="s">
        <v>136</v>
      </c>
      <c r="O3536" t="s">
        <v>121</v>
      </c>
      <c r="P3536" s="6">
        <v>96950</v>
      </c>
      <c r="Q3536" t="s">
        <v>122</v>
      </c>
      <c r="S3536" s="8">
        <v>16707896632</v>
      </c>
      <c r="U3536" t="s">
        <v>9738</v>
      </c>
      <c r="V3536">
        <v>236220</v>
      </c>
      <c r="W3536" t="s">
        <v>124</v>
      </c>
      <c r="Y3536" t="s">
        <v>9739</v>
      </c>
      <c r="Z3536" t="s">
        <v>1523</v>
      </c>
      <c r="AB3536" t="s">
        <v>205</v>
      </c>
      <c r="AC3536" t="s">
        <v>9737</v>
      </c>
      <c r="AE3536" t="s">
        <v>136</v>
      </c>
      <c r="AF3536" t="s">
        <v>121</v>
      </c>
      <c r="AG3536" s="6">
        <v>96950</v>
      </c>
      <c r="AH3536" t="s">
        <v>122</v>
      </c>
      <c r="AJ3536" s="8">
        <v>16717773710</v>
      </c>
      <c r="AL3536" t="s">
        <v>9740</v>
      </c>
      <c r="BE3536" t="str">
        <f>"49-9071.00"</f>
        <v>49-9071.00</v>
      </c>
      <c r="BF3536" t="s">
        <v>156</v>
      </c>
      <c r="BG3536" t="s">
        <v>9741</v>
      </c>
      <c r="BH3536" t="s">
        <v>3221</v>
      </c>
      <c r="BI3536">
        <v>6</v>
      </c>
      <c r="BK3536" s="1">
        <v>45931</v>
      </c>
      <c r="BL3536" s="1">
        <v>46295</v>
      </c>
      <c r="BO3536">
        <v>40</v>
      </c>
      <c r="BP3536">
        <v>0</v>
      </c>
      <c r="BQ3536">
        <v>8</v>
      </c>
      <c r="BR3536">
        <v>8</v>
      </c>
      <c r="BS3536">
        <v>8</v>
      </c>
      <c r="BT3536">
        <v>8</v>
      </c>
      <c r="BU3536">
        <v>8</v>
      </c>
      <c r="BV3536">
        <v>0</v>
      </c>
      <c r="BW3536" t="str">
        <f>"8:00 AM"</f>
        <v>8:00 AM</v>
      </c>
      <c r="BX3536" t="str">
        <f>"5:00 PM"</f>
        <v>5:00 PM</v>
      </c>
      <c r="BY3536" t="s">
        <v>159</v>
      </c>
      <c r="BZ3536">
        <v>0</v>
      </c>
      <c r="CA3536">
        <v>24</v>
      </c>
      <c r="CB3536" t="s">
        <v>117</v>
      </c>
      <c r="CD3536" t="s">
        <v>9742</v>
      </c>
      <c r="CE3536" t="s">
        <v>9743</v>
      </c>
      <c r="CF3536" t="s">
        <v>9744</v>
      </c>
      <c r="CG3536" t="s">
        <v>136</v>
      </c>
      <c r="CH3536" t="s">
        <v>121</v>
      </c>
      <c r="CI3536" s="6">
        <v>96950</v>
      </c>
      <c r="CJ3536" s="10">
        <v>9.98</v>
      </c>
      <c r="CK3536" s="10">
        <v>10</v>
      </c>
      <c r="CL3536" s="10">
        <v>14.97</v>
      </c>
      <c r="CM3536" s="10">
        <v>15</v>
      </c>
      <c r="CN3536" t="s">
        <v>137</v>
      </c>
      <c r="CO3536" t="s">
        <v>140</v>
      </c>
      <c r="CP3536" t="s">
        <v>138</v>
      </c>
      <c r="CR3536" t="s">
        <v>117</v>
      </c>
      <c r="CS3536" t="s">
        <v>139</v>
      </c>
      <c r="CT3536" t="s">
        <v>140</v>
      </c>
      <c r="CU3536" t="s">
        <v>139</v>
      </c>
      <c r="CV3536" t="s">
        <v>140</v>
      </c>
      <c r="CW3536" t="s">
        <v>139</v>
      </c>
      <c r="CX3536" t="s">
        <v>140</v>
      </c>
      <c r="CY3536" t="s">
        <v>9745</v>
      </c>
      <c r="CZ3536" s="8">
        <v>16707896632</v>
      </c>
      <c r="DA3536" t="s">
        <v>9746</v>
      </c>
      <c r="DB3536" t="s">
        <v>140</v>
      </c>
      <c r="DC3536" t="s">
        <v>139</v>
      </c>
      <c r="DD3536" t="s">
        <v>117</v>
      </c>
    </row>
    <row r="3537" spans="1:114" ht="15" customHeight="1" x14ac:dyDescent="0.35">
      <c r="A3537" t="s">
        <v>14904</v>
      </c>
      <c r="B3537" t="s">
        <v>144</v>
      </c>
      <c r="C3537" s="1">
        <v>45862</v>
      </c>
      <c r="D3537" s="1">
        <v>45923</v>
      </c>
      <c r="E3537" t="s">
        <v>211</v>
      </c>
      <c r="G3537" t="s">
        <v>117</v>
      </c>
      <c r="H3537" t="s">
        <v>139</v>
      </c>
      <c r="I3537" t="s">
        <v>117</v>
      </c>
      <c r="J3537" t="s">
        <v>1365</v>
      </c>
      <c r="K3537" t="s">
        <v>1366</v>
      </c>
      <c r="L3537" t="s">
        <v>1367</v>
      </c>
      <c r="M3537" t="s">
        <v>1368</v>
      </c>
      <c r="N3537" t="s">
        <v>120</v>
      </c>
      <c r="O3537" t="s">
        <v>121</v>
      </c>
      <c r="P3537" s="6">
        <v>96950</v>
      </c>
      <c r="Q3537" t="s">
        <v>122</v>
      </c>
      <c r="S3537" s="8">
        <v>16707837461</v>
      </c>
      <c r="U3537" t="s">
        <v>1369</v>
      </c>
      <c r="V3537">
        <v>56132</v>
      </c>
      <c r="W3537" t="s">
        <v>150</v>
      </c>
      <c r="X3537" t="s">
        <v>139</v>
      </c>
      <c r="Y3537" t="s">
        <v>559</v>
      </c>
      <c r="Z3537" t="s">
        <v>1370</v>
      </c>
      <c r="AA3537" t="s">
        <v>559</v>
      </c>
      <c r="AB3537" t="s">
        <v>154</v>
      </c>
      <c r="AC3537" t="s">
        <v>1367</v>
      </c>
      <c r="AD3537" t="s">
        <v>1368</v>
      </c>
      <c r="AE3537" t="s">
        <v>120</v>
      </c>
      <c r="AF3537" t="s">
        <v>121</v>
      </c>
      <c r="AG3537" s="6">
        <v>96950</v>
      </c>
      <c r="AH3537" t="s">
        <v>122</v>
      </c>
      <c r="AJ3537" s="8">
        <v>16707837461</v>
      </c>
      <c r="AL3537" t="s">
        <v>463</v>
      </c>
      <c r="BE3537" t="str">
        <f>"43-3031.00"</f>
        <v>43-3031.00</v>
      </c>
      <c r="BF3537" t="s">
        <v>357</v>
      </c>
      <c r="BG3537" t="s">
        <v>8245</v>
      </c>
      <c r="BH3537" t="s">
        <v>537</v>
      </c>
      <c r="BI3537">
        <v>2</v>
      </c>
      <c r="BJ3537">
        <v>2</v>
      </c>
      <c r="BK3537" s="1">
        <v>45931</v>
      </c>
      <c r="BL3537" s="1">
        <v>46295</v>
      </c>
      <c r="BM3537" s="1">
        <v>45931</v>
      </c>
      <c r="BN3537" s="1">
        <v>46295</v>
      </c>
      <c r="BO3537">
        <v>35</v>
      </c>
      <c r="BP3537">
        <v>0</v>
      </c>
      <c r="BQ3537">
        <v>7</v>
      </c>
      <c r="BR3537">
        <v>7</v>
      </c>
      <c r="BS3537">
        <v>7</v>
      </c>
      <c r="BT3537">
        <v>7</v>
      </c>
      <c r="BU3537">
        <v>7</v>
      </c>
      <c r="BV3537">
        <v>0</v>
      </c>
      <c r="BW3537" t="str">
        <f>"9:00 AM"</f>
        <v>9:00 AM</v>
      </c>
      <c r="BX3537" t="str">
        <f>"5:00 PM"</f>
        <v>5:00 PM</v>
      </c>
      <c r="BY3537" t="s">
        <v>159</v>
      </c>
      <c r="BZ3537">
        <v>0</v>
      </c>
      <c r="CA3537">
        <v>12</v>
      </c>
      <c r="CB3537" t="s">
        <v>117</v>
      </c>
      <c r="CD3537" s="2" t="s">
        <v>14905</v>
      </c>
      <c r="CE3537" t="s">
        <v>1367</v>
      </c>
      <c r="CF3537" t="s">
        <v>1368</v>
      </c>
      <c r="CG3537" t="s">
        <v>120</v>
      </c>
      <c r="CH3537" t="s">
        <v>121</v>
      </c>
      <c r="CI3537" s="6">
        <v>96950</v>
      </c>
      <c r="CJ3537" s="10">
        <v>12.28</v>
      </c>
      <c r="CK3537" s="10">
        <v>12.28</v>
      </c>
      <c r="CL3537" s="10">
        <v>18.420000000000002</v>
      </c>
      <c r="CM3537" s="10">
        <v>18.420000000000002</v>
      </c>
      <c r="CN3537" t="s">
        <v>137</v>
      </c>
      <c r="CO3537" t="s">
        <v>461</v>
      </c>
      <c r="CP3537" t="s">
        <v>138</v>
      </c>
      <c r="CR3537" t="s">
        <v>117</v>
      </c>
      <c r="CS3537" t="s">
        <v>139</v>
      </c>
      <c r="CT3537" t="s">
        <v>139</v>
      </c>
      <c r="CU3537" t="s">
        <v>139</v>
      </c>
      <c r="CV3537" t="s">
        <v>140</v>
      </c>
      <c r="CW3537" t="s">
        <v>139</v>
      </c>
      <c r="CX3537" t="s">
        <v>140</v>
      </c>
      <c r="CY3537" t="s">
        <v>462</v>
      </c>
      <c r="CZ3537" s="8">
        <v>16707837461</v>
      </c>
      <c r="DA3537" t="s">
        <v>463</v>
      </c>
      <c r="DB3537" t="s">
        <v>464</v>
      </c>
      <c r="DC3537" t="s">
        <v>139</v>
      </c>
      <c r="DD3537" t="s">
        <v>139</v>
      </c>
    </row>
    <row r="3538" spans="1:114" ht="15" customHeight="1" x14ac:dyDescent="0.35">
      <c r="A3538" t="s">
        <v>9692</v>
      </c>
      <c r="B3538" t="s">
        <v>144</v>
      </c>
      <c r="C3538" s="1">
        <v>45863</v>
      </c>
      <c r="D3538" s="1">
        <v>45923</v>
      </c>
      <c r="E3538" t="s">
        <v>211</v>
      </c>
      <c r="G3538" t="s">
        <v>117</v>
      </c>
      <c r="H3538" t="s">
        <v>117</v>
      </c>
      <c r="I3538" t="s">
        <v>117</v>
      </c>
      <c r="J3538" t="s">
        <v>7689</v>
      </c>
      <c r="L3538" t="s">
        <v>5238</v>
      </c>
      <c r="N3538" t="s">
        <v>136</v>
      </c>
      <c r="O3538" t="s">
        <v>121</v>
      </c>
      <c r="P3538" s="6">
        <v>96950</v>
      </c>
      <c r="Q3538" t="s">
        <v>122</v>
      </c>
      <c r="S3538" s="8">
        <v>16703236652</v>
      </c>
      <c r="U3538" t="s">
        <v>3465</v>
      </c>
      <c r="V3538">
        <v>332312</v>
      </c>
      <c r="W3538" t="s">
        <v>124</v>
      </c>
      <c r="Y3538" t="s">
        <v>3267</v>
      </c>
      <c r="Z3538" t="s">
        <v>3268</v>
      </c>
      <c r="AA3538" t="s">
        <v>5239</v>
      </c>
      <c r="AB3538" t="s">
        <v>8319</v>
      </c>
      <c r="AC3538" t="s">
        <v>3269</v>
      </c>
      <c r="AE3538" t="s">
        <v>136</v>
      </c>
      <c r="AF3538" t="s">
        <v>121</v>
      </c>
      <c r="AG3538" s="6">
        <v>96950</v>
      </c>
      <c r="AH3538" t="s">
        <v>122</v>
      </c>
      <c r="AJ3538" s="8">
        <v>16703236652</v>
      </c>
      <c r="AL3538" t="s">
        <v>3276</v>
      </c>
      <c r="BE3538" t="str">
        <f>"47-2152.00"</f>
        <v>47-2152.00</v>
      </c>
      <c r="BF3538" t="s">
        <v>7690</v>
      </c>
      <c r="BG3538" t="s">
        <v>7691</v>
      </c>
      <c r="BH3538" t="s">
        <v>7692</v>
      </c>
      <c r="BI3538">
        <v>5</v>
      </c>
      <c r="BJ3538">
        <v>5</v>
      </c>
      <c r="BK3538" s="1">
        <v>45931</v>
      </c>
      <c r="BL3538" s="1">
        <v>46295</v>
      </c>
      <c r="BM3538" s="1">
        <v>45931</v>
      </c>
      <c r="BN3538" s="1">
        <v>46295</v>
      </c>
      <c r="BO3538">
        <v>40</v>
      </c>
      <c r="BP3538">
        <v>0</v>
      </c>
      <c r="BQ3538">
        <v>8</v>
      </c>
      <c r="BR3538">
        <v>8</v>
      </c>
      <c r="BS3538">
        <v>8</v>
      </c>
      <c r="BT3538">
        <v>8</v>
      </c>
      <c r="BU3538">
        <v>8</v>
      </c>
      <c r="BV3538">
        <v>0</v>
      </c>
      <c r="BW3538" t="str">
        <f>"8:00 AM"</f>
        <v>8:00 AM</v>
      </c>
      <c r="BX3538" t="str">
        <f>"5:00 PM"</f>
        <v>5:00 PM</v>
      </c>
      <c r="BY3538" t="s">
        <v>133</v>
      </c>
      <c r="BZ3538">
        <v>0</v>
      </c>
      <c r="CA3538">
        <v>24</v>
      </c>
      <c r="CB3538" t="s">
        <v>117</v>
      </c>
      <c r="CD3538" t="s">
        <v>7693</v>
      </c>
      <c r="CE3538" t="s">
        <v>1304</v>
      </c>
      <c r="CG3538" t="s">
        <v>136</v>
      </c>
      <c r="CH3538" t="s">
        <v>121</v>
      </c>
      <c r="CI3538" s="6">
        <v>96950</v>
      </c>
      <c r="CJ3538" s="10">
        <v>11.21</v>
      </c>
      <c r="CK3538" s="10">
        <v>11.21</v>
      </c>
      <c r="CL3538" s="10">
        <v>16.82</v>
      </c>
      <c r="CM3538" s="10">
        <v>16.82</v>
      </c>
      <c r="CN3538" t="s">
        <v>137</v>
      </c>
      <c r="CO3538">
        <v>0</v>
      </c>
      <c r="CP3538" t="s">
        <v>138</v>
      </c>
      <c r="CR3538" t="s">
        <v>139</v>
      </c>
      <c r="CS3538" t="s">
        <v>139</v>
      </c>
      <c r="CT3538" t="s">
        <v>140</v>
      </c>
      <c r="CU3538" t="s">
        <v>139</v>
      </c>
      <c r="CV3538" t="s">
        <v>140</v>
      </c>
      <c r="CW3538" t="s">
        <v>139</v>
      </c>
      <c r="CX3538" t="s">
        <v>140</v>
      </c>
      <c r="CY3538" s="2" t="s">
        <v>17421</v>
      </c>
      <c r="CZ3538" s="8">
        <v>16703236652</v>
      </c>
      <c r="DA3538" t="s">
        <v>5240</v>
      </c>
      <c r="DB3538" t="s">
        <v>140</v>
      </c>
      <c r="DC3538" t="s">
        <v>139</v>
      </c>
      <c r="DD3538" t="s">
        <v>117</v>
      </c>
    </row>
    <row r="3539" spans="1:114" ht="15" customHeight="1" x14ac:dyDescent="0.35">
      <c r="A3539" t="s">
        <v>13402</v>
      </c>
      <c r="B3539" t="s">
        <v>144</v>
      </c>
      <c r="C3539" s="1">
        <v>45867</v>
      </c>
      <c r="D3539" s="1">
        <v>45923</v>
      </c>
      <c r="E3539" t="s">
        <v>211</v>
      </c>
      <c r="F3539" s="1">
        <v>45929</v>
      </c>
      <c r="G3539" t="s">
        <v>117</v>
      </c>
      <c r="H3539" t="s">
        <v>117</v>
      </c>
      <c r="I3539" t="s">
        <v>117</v>
      </c>
      <c r="J3539" t="s">
        <v>969</v>
      </c>
      <c r="L3539" t="s">
        <v>13403</v>
      </c>
      <c r="N3539" t="s">
        <v>120</v>
      </c>
      <c r="O3539" t="s">
        <v>121</v>
      </c>
      <c r="P3539" s="6">
        <v>96950</v>
      </c>
      <c r="Q3539" t="s">
        <v>122</v>
      </c>
      <c r="S3539" s="8">
        <v>16702355009</v>
      </c>
      <c r="U3539" t="s">
        <v>971</v>
      </c>
      <c r="V3539">
        <v>561311</v>
      </c>
      <c r="W3539" t="s">
        <v>150</v>
      </c>
      <c r="X3539" t="s">
        <v>139</v>
      </c>
      <c r="Y3539" t="s">
        <v>972</v>
      </c>
      <c r="Z3539" t="s">
        <v>973</v>
      </c>
      <c r="AA3539" t="s">
        <v>974</v>
      </c>
      <c r="AB3539" t="s">
        <v>5107</v>
      </c>
      <c r="AC3539" t="s">
        <v>5157</v>
      </c>
      <c r="AE3539" t="s">
        <v>120</v>
      </c>
      <c r="AF3539" t="s">
        <v>121</v>
      </c>
      <c r="AG3539" s="6">
        <v>96950</v>
      </c>
      <c r="AH3539" t="s">
        <v>122</v>
      </c>
      <c r="AJ3539" s="8">
        <v>16702355009</v>
      </c>
      <c r="AL3539" t="s">
        <v>13404</v>
      </c>
      <c r="BE3539" t="str">
        <f>"37-2011.00"</f>
        <v>37-2011.00</v>
      </c>
      <c r="BF3539" t="s">
        <v>701</v>
      </c>
      <c r="BG3539" t="s">
        <v>13405</v>
      </c>
      <c r="BH3539" t="s">
        <v>13406</v>
      </c>
      <c r="BI3539">
        <v>10</v>
      </c>
      <c r="BJ3539">
        <v>10</v>
      </c>
      <c r="BK3539" s="1">
        <v>45931</v>
      </c>
      <c r="BL3539" s="1">
        <v>46295</v>
      </c>
      <c r="BM3539" s="1">
        <v>45931</v>
      </c>
      <c r="BN3539" s="1">
        <v>46295</v>
      </c>
      <c r="BO3539">
        <v>35</v>
      </c>
      <c r="BP3539">
        <v>0</v>
      </c>
      <c r="BQ3539">
        <v>7</v>
      </c>
      <c r="BR3539">
        <v>7</v>
      </c>
      <c r="BS3539">
        <v>7</v>
      </c>
      <c r="BT3539">
        <v>7</v>
      </c>
      <c r="BU3539">
        <v>7</v>
      </c>
      <c r="BV3539">
        <v>0</v>
      </c>
      <c r="BW3539" t="str">
        <f>"8:00 AM"</f>
        <v>8:00 AM</v>
      </c>
      <c r="BX3539" t="str">
        <f>"4:00 PM"</f>
        <v>4:00 PM</v>
      </c>
      <c r="BY3539" t="s">
        <v>133</v>
      </c>
      <c r="BZ3539">
        <v>0</v>
      </c>
      <c r="CA3539">
        <v>12</v>
      </c>
      <c r="CB3539" t="s">
        <v>117</v>
      </c>
      <c r="CD3539" s="2" t="s">
        <v>13407</v>
      </c>
      <c r="CE3539" t="s">
        <v>1416</v>
      </c>
      <c r="CF3539" t="s">
        <v>982</v>
      </c>
      <c r="CG3539" t="s">
        <v>120</v>
      </c>
      <c r="CH3539" t="s">
        <v>121</v>
      </c>
      <c r="CI3539" s="6">
        <v>96950</v>
      </c>
      <c r="CJ3539" s="10">
        <v>8.2899999999999991</v>
      </c>
      <c r="CK3539" s="10">
        <v>8.2899999999999991</v>
      </c>
      <c r="CL3539" s="10">
        <v>12.43</v>
      </c>
      <c r="CM3539" s="10">
        <v>12.43</v>
      </c>
      <c r="CN3539" t="s">
        <v>137</v>
      </c>
      <c r="CO3539" t="s">
        <v>5111</v>
      </c>
      <c r="CP3539" t="s">
        <v>138</v>
      </c>
      <c r="CR3539" t="s">
        <v>117</v>
      </c>
      <c r="CS3539" t="s">
        <v>139</v>
      </c>
      <c r="CT3539" t="s">
        <v>139</v>
      </c>
      <c r="CU3539" t="s">
        <v>139</v>
      </c>
      <c r="CV3539" t="s">
        <v>140</v>
      </c>
      <c r="CW3539" t="s">
        <v>139</v>
      </c>
      <c r="CX3539" t="s">
        <v>140</v>
      </c>
      <c r="CY3539" s="2" t="s">
        <v>13408</v>
      </c>
      <c r="CZ3539" s="8">
        <v>16702355009</v>
      </c>
      <c r="DA3539" t="s">
        <v>977</v>
      </c>
      <c r="DB3539" t="s">
        <v>7454</v>
      </c>
      <c r="DC3539" t="s">
        <v>139</v>
      </c>
      <c r="DD3539" t="s">
        <v>139</v>
      </c>
    </row>
    <row r="3540" spans="1:114" ht="15" customHeight="1" x14ac:dyDescent="0.35">
      <c r="A3540" t="s">
        <v>17377</v>
      </c>
      <c r="B3540" t="s">
        <v>144</v>
      </c>
      <c r="C3540" s="1">
        <v>45870</v>
      </c>
      <c r="D3540" s="1">
        <v>45923</v>
      </c>
      <c r="E3540" t="s">
        <v>116</v>
      </c>
      <c r="F3540" s="1">
        <v>46020</v>
      </c>
      <c r="G3540" t="s">
        <v>117</v>
      </c>
      <c r="H3540" t="s">
        <v>117</v>
      </c>
      <c r="I3540" t="s">
        <v>117</v>
      </c>
      <c r="J3540" t="s">
        <v>954</v>
      </c>
      <c r="K3540" t="s">
        <v>955</v>
      </c>
      <c r="L3540" t="s">
        <v>956</v>
      </c>
      <c r="M3540" t="s">
        <v>957</v>
      </c>
      <c r="N3540" t="s">
        <v>120</v>
      </c>
      <c r="O3540" t="s">
        <v>121</v>
      </c>
      <c r="P3540" s="6">
        <v>96950</v>
      </c>
      <c r="Q3540" t="s">
        <v>122</v>
      </c>
      <c r="S3540" s="8">
        <v>16702336927</v>
      </c>
      <c r="U3540" t="s">
        <v>958</v>
      </c>
      <c r="V3540">
        <v>23622</v>
      </c>
      <c r="W3540" t="s">
        <v>124</v>
      </c>
      <c r="Y3540" t="s">
        <v>959</v>
      </c>
      <c r="Z3540" t="s">
        <v>960</v>
      </c>
      <c r="AA3540" t="s">
        <v>961</v>
      </c>
      <c r="AB3540" t="s">
        <v>128</v>
      </c>
      <c r="AC3540" t="s">
        <v>956</v>
      </c>
      <c r="AD3540" t="s">
        <v>957</v>
      </c>
      <c r="AE3540" t="s">
        <v>120</v>
      </c>
      <c r="AF3540" t="s">
        <v>121</v>
      </c>
      <c r="AG3540" s="6">
        <v>96950</v>
      </c>
      <c r="AH3540" t="s">
        <v>122</v>
      </c>
      <c r="AJ3540" s="8">
        <v>16702336927</v>
      </c>
      <c r="AL3540" t="s">
        <v>967</v>
      </c>
      <c r="BE3540" t="str">
        <f>"17-3011.00"</f>
        <v>17-3011.00</v>
      </c>
      <c r="BF3540" t="s">
        <v>1589</v>
      </c>
      <c r="BG3540" t="s">
        <v>4571</v>
      </c>
      <c r="BH3540" t="s">
        <v>4572</v>
      </c>
      <c r="BI3540">
        <v>3</v>
      </c>
      <c r="BJ3540">
        <v>3</v>
      </c>
      <c r="BK3540" s="1">
        <v>46022</v>
      </c>
      <c r="BL3540" s="1">
        <v>46386</v>
      </c>
      <c r="BM3540" s="1">
        <v>46022</v>
      </c>
      <c r="BN3540" s="1">
        <v>46386</v>
      </c>
      <c r="BO3540">
        <v>40</v>
      </c>
      <c r="BP3540">
        <v>0</v>
      </c>
      <c r="BQ3540">
        <v>8</v>
      </c>
      <c r="BR3540">
        <v>8</v>
      </c>
      <c r="BS3540">
        <v>8</v>
      </c>
      <c r="BT3540">
        <v>8</v>
      </c>
      <c r="BU3540">
        <v>8</v>
      </c>
      <c r="BV3540">
        <v>0</v>
      </c>
      <c r="BW3540" t="str">
        <f>"8:00 AM"</f>
        <v>8:00 AM</v>
      </c>
      <c r="BX3540" t="str">
        <f>"5:00 PM"</f>
        <v>5:00 PM</v>
      </c>
      <c r="BY3540" t="s">
        <v>459</v>
      </c>
      <c r="BZ3540">
        <v>0</v>
      </c>
      <c r="CA3540">
        <v>24</v>
      </c>
      <c r="CB3540" t="s">
        <v>117</v>
      </c>
      <c r="CD3540" t="s">
        <v>4573</v>
      </c>
      <c r="CE3540" t="s">
        <v>3154</v>
      </c>
      <c r="CG3540" t="s">
        <v>120</v>
      </c>
      <c r="CH3540" t="s">
        <v>121</v>
      </c>
      <c r="CI3540" s="6">
        <v>96950</v>
      </c>
      <c r="CJ3540" s="10">
        <v>17.02</v>
      </c>
      <c r="CK3540" s="10">
        <v>17.02</v>
      </c>
      <c r="CL3540" s="10">
        <v>0</v>
      </c>
      <c r="CM3540" s="10">
        <v>0</v>
      </c>
      <c r="CN3540" t="s">
        <v>137</v>
      </c>
      <c r="CP3540" t="s">
        <v>138</v>
      </c>
      <c r="CR3540" t="s">
        <v>117</v>
      </c>
      <c r="CS3540" t="s">
        <v>139</v>
      </c>
      <c r="CT3540" t="s">
        <v>140</v>
      </c>
      <c r="CU3540" t="s">
        <v>140</v>
      </c>
      <c r="CV3540" t="s">
        <v>140</v>
      </c>
      <c r="CW3540" t="s">
        <v>139</v>
      </c>
      <c r="CX3540" t="s">
        <v>140</v>
      </c>
      <c r="CY3540" t="s">
        <v>966</v>
      </c>
      <c r="CZ3540" s="8">
        <v>16702336927</v>
      </c>
      <c r="DA3540" t="s">
        <v>967</v>
      </c>
      <c r="DB3540" t="s">
        <v>140</v>
      </c>
      <c r="DC3540" t="s">
        <v>139</v>
      </c>
      <c r="DD3540" t="s">
        <v>117</v>
      </c>
    </row>
    <row r="3541" spans="1:114" ht="15" customHeight="1" x14ac:dyDescent="0.35">
      <c r="A3541" t="s">
        <v>7465</v>
      </c>
      <c r="B3541" t="s">
        <v>144</v>
      </c>
      <c r="C3541" s="1">
        <v>45876</v>
      </c>
      <c r="D3541" s="1">
        <v>45923</v>
      </c>
      <c r="E3541" t="s">
        <v>116</v>
      </c>
      <c r="F3541" s="1">
        <v>45929</v>
      </c>
      <c r="G3541" t="s">
        <v>117</v>
      </c>
      <c r="H3541" t="s">
        <v>139</v>
      </c>
      <c r="I3541" t="s">
        <v>117</v>
      </c>
      <c r="J3541" t="s">
        <v>3722</v>
      </c>
      <c r="K3541" t="s">
        <v>4235</v>
      </c>
      <c r="L3541" t="s">
        <v>4612</v>
      </c>
      <c r="M3541" t="s">
        <v>4237</v>
      </c>
      <c r="N3541" t="s">
        <v>136</v>
      </c>
      <c r="O3541" t="s">
        <v>121</v>
      </c>
      <c r="P3541" s="6">
        <v>96950</v>
      </c>
      <c r="Q3541" t="s">
        <v>122</v>
      </c>
      <c r="S3541" s="8">
        <v>16702850063</v>
      </c>
      <c r="U3541" t="s">
        <v>3726</v>
      </c>
      <c r="V3541">
        <v>722310</v>
      </c>
      <c r="W3541" t="s">
        <v>124</v>
      </c>
      <c r="Y3541" t="s">
        <v>285</v>
      </c>
      <c r="Z3541" t="s">
        <v>7466</v>
      </c>
      <c r="AA3541" t="s">
        <v>3874</v>
      </c>
      <c r="AB3541" t="s">
        <v>205</v>
      </c>
      <c r="AC3541" t="s">
        <v>4612</v>
      </c>
      <c r="AD3541" t="s">
        <v>4237</v>
      </c>
      <c r="AE3541" t="s">
        <v>136</v>
      </c>
      <c r="AF3541" t="s">
        <v>121</v>
      </c>
      <c r="AG3541" s="6">
        <v>96950</v>
      </c>
      <c r="AH3541" t="s">
        <v>122</v>
      </c>
      <c r="AJ3541" s="8">
        <v>16702850063</v>
      </c>
      <c r="AL3541" t="s">
        <v>3730</v>
      </c>
      <c r="BE3541" t="str">
        <f>"35-2014.00"</f>
        <v>35-2014.00</v>
      </c>
      <c r="BF3541" t="s">
        <v>191</v>
      </c>
      <c r="BG3541" t="s">
        <v>7467</v>
      </c>
      <c r="BH3541" t="s">
        <v>313</v>
      </c>
      <c r="BI3541">
        <v>5</v>
      </c>
      <c r="BJ3541">
        <v>5</v>
      </c>
      <c r="BK3541" s="1">
        <v>45931</v>
      </c>
      <c r="BL3541" s="1">
        <v>46295</v>
      </c>
      <c r="BM3541" s="1">
        <v>45931</v>
      </c>
      <c r="BN3541" s="1">
        <v>46295</v>
      </c>
      <c r="BO3541">
        <v>40</v>
      </c>
      <c r="BP3541">
        <v>0</v>
      </c>
      <c r="BQ3541">
        <v>8</v>
      </c>
      <c r="BR3541">
        <v>8</v>
      </c>
      <c r="BS3541">
        <v>8</v>
      </c>
      <c r="BT3541">
        <v>8</v>
      </c>
      <c r="BU3541">
        <v>8</v>
      </c>
      <c r="BV3541">
        <v>0</v>
      </c>
      <c r="BW3541" t="str">
        <f>"8:09 AM"</f>
        <v>8:09 AM</v>
      </c>
      <c r="BX3541" t="str">
        <f>"5:09 PM"</f>
        <v>5:09 PM</v>
      </c>
      <c r="BY3541" t="s">
        <v>133</v>
      </c>
      <c r="BZ3541">
        <v>0</v>
      </c>
      <c r="CA3541">
        <v>6</v>
      </c>
      <c r="CB3541" t="s">
        <v>117</v>
      </c>
      <c r="CD3541" s="2" t="s">
        <v>7468</v>
      </c>
      <c r="CE3541" t="s">
        <v>4612</v>
      </c>
      <c r="CF3541" t="s">
        <v>4237</v>
      </c>
      <c r="CG3541" t="s">
        <v>136</v>
      </c>
      <c r="CH3541" t="s">
        <v>121</v>
      </c>
      <c r="CI3541" s="6">
        <v>96950</v>
      </c>
      <c r="CJ3541" s="10">
        <v>8.93</v>
      </c>
      <c r="CK3541" s="10">
        <v>8.93</v>
      </c>
      <c r="CL3541" s="10">
        <v>13.39</v>
      </c>
      <c r="CM3541" s="10">
        <v>13.39</v>
      </c>
      <c r="CN3541" t="s">
        <v>137</v>
      </c>
      <c r="CO3541" t="s">
        <v>7469</v>
      </c>
      <c r="CP3541" t="s">
        <v>138</v>
      </c>
      <c r="CR3541" t="s">
        <v>117</v>
      </c>
      <c r="CS3541" t="s">
        <v>139</v>
      </c>
      <c r="CT3541" t="s">
        <v>139</v>
      </c>
      <c r="CU3541" t="s">
        <v>139</v>
      </c>
      <c r="CV3541" t="s">
        <v>140</v>
      </c>
      <c r="CW3541" t="s">
        <v>139</v>
      </c>
      <c r="CX3541" t="s">
        <v>139</v>
      </c>
      <c r="CY3541" s="2" t="s">
        <v>4616</v>
      </c>
      <c r="CZ3541" s="8">
        <v>16702850063</v>
      </c>
      <c r="DA3541" t="s">
        <v>3730</v>
      </c>
      <c r="DB3541" t="s">
        <v>140</v>
      </c>
      <c r="DC3541" t="s">
        <v>139</v>
      </c>
      <c r="DD3541" t="s">
        <v>117</v>
      </c>
    </row>
    <row r="3542" spans="1:114" ht="15" customHeight="1" x14ac:dyDescent="0.35">
      <c r="A3542" t="s">
        <v>14924</v>
      </c>
      <c r="B3542" t="s">
        <v>144</v>
      </c>
      <c r="C3542" s="1">
        <v>45882</v>
      </c>
      <c r="D3542" s="1">
        <v>45923</v>
      </c>
      <c r="E3542" t="s">
        <v>116</v>
      </c>
      <c r="F3542" s="1">
        <v>46021</v>
      </c>
      <c r="G3542" t="s">
        <v>117</v>
      </c>
      <c r="H3542" t="s">
        <v>117</v>
      </c>
      <c r="I3542" t="s">
        <v>117</v>
      </c>
      <c r="J3542" t="s">
        <v>14925</v>
      </c>
      <c r="L3542" t="s">
        <v>8528</v>
      </c>
      <c r="M3542" t="s">
        <v>11257</v>
      </c>
      <c r="N3542" t="s">
        <v>982</v>
      </c>
      <c r="O3542" t="s">
        <v>121</v>
      </c>
      <c r="P3542" s="6">
        <v>96950</v>
      </c>
      <c r="Q3542" t="s">
        <v>122</v>
      </c>
      <c r="R3542" t="s">
        <v>140</v>
      </c>
      <c r="S3542" s="8">
        <v>16702338880</v>
      </c>
      <c r="T3542">
        <v>225</v>
      </c>
      <c r="U3542" t="s">
        <v>8530</v>
      </c>
      <c r="V3542">
        <v>53131</v>
      </c>
      <c r="W3542" t="s">
        <v>124</v>
      </c>
      <c r="Y3542" t="s">
        <v>11258</v>
      </c>
      <c r="Z3542" t="s">
        <v>11259</v>
      </c>
      <c r="AA3542" t="s">
        <v>11260</v>
      </c>
      <c r="AB3542" t="s">
        <v>8534</v>
      </c>
      <c r="AC3542" t="s">
        <v>8535</v>
      </c>
      <c r="AD3542" t="s">
        <v>11257</v>
      </c>
      <c r="AE3542" t="s">
        <v>982</v>
      </c>
      <c r="AF3542" t="s">
        <v>121</v>
      </c>
      <c r="AG3542" s="6">
        <v>96950</v>
      </c>
      <c r="AH3542" t="s">
        <v>122</v>
      </c>
      <c r="AI3542" t="s">
        <v>1187</v>
      </c>
      <c r="AJ3542" s="8">
        <v>16702338880</v>
      </c>
      <c r="AK3542">
        <v>225</v>
      </c>
      <c r="AL3542" t="s">
        <v>8536</v>
      </c>
      <c r="BE3542" t="str">
        <f>"49-9021.00"</f>
        <v>49-9021.00</v>
      </c>
      <c r="BF3542" t="s">
        <v>239</v>
      </c>
      <c r="BG3542" t="s">
        <v>14926</v>
      </c>
      <c r="BH3542" t="s">
        <v>14927</v>
      </c>
      <c r="BI3542">
        <v>1</v>
      </c>
      <c r="BJ3542">
        <v>1</v>
      </c>
      <c r="BK3542" s="1">
        <v>46023</v>
      </c>
      <c r="BL3542" s="1">
        <v>46387</v>
      </c>
      <c r="BM3542" s="1">
        <v>46023</v>
      </c>
      <c r="BN3542" s="1">
        <v>46387</v>
      </c>
      <c r="BO3542">
        <v>35</v>
      </c>
      <c r="BP3542">
        <v>5</v>
      </c>
      <c r="BQ3542">
        <v>6</v>
      </c>
      <c r="BR3542">
        <v>6</v>
      </c>
      <c r="BS3542">
        <v>6</v>
      </c>
      <c r="BT3542">
        <v>6</v>
      </c>
      <c r="BU3542">
        <v>6</v>
      </c>
      <c r="BV3542">
        <v>0</v>
      </c>
      <c r="BW3542" t="str">
        <f>"9:00 AM"</f>
        <v>9:00 AM</v>
      </c>
      <c r="BX3542" t="str">
        <f>"4:00 PM"</f>
        <v>4:00 PM</v>
      </c>
      <c r="BY3542" t="s">
        <v>159</v>
      </c>
      <c r="BZ3542">
        <v>6</v>
      </c>
      <c r="CA3542">
        <v>24</v>
      </c>
      <c r="CB3542" t="s">
        <v>117</v>
      </c>
      <c r="CD3542" t="s">
        <v>14928</v>
      </c>
      <c r="CE3542" t="s">
        <v>11266</v>
      </c>
      <c r="CF3542" t="s">
        <v>11257</v>
      </c>
      <c r="CG3542" t="s">
        <v>982</v>
      </c>
      <c r="CH3542" t="s">
        <v>121</v>
      </c>
      <c r="CI3542" s="6">
        <v>96950</v>
      </c>
      <c r="CJ3542" s="10">
        <v>10.85</v>
      </c>
      <c r="CK3542" s="10">
        <v>10.85</v>
      </c>
      <c r="CL3542" s="10">
        <v>16.28</v>
      </c>
      <c r="CM3542" s="10">
        <v>16.28</v>
      </c>
      <c r="CN3542" t="s">
        <v>137</v>
      </c>
      <c r="CO3542" t="s">
        <v>194</v>
      </c>
      <c r="CP3542" t="s">
        <v>138</v>
      </c>
      <c r="CR3542" t="s">
        <v>139</v>
      </c>
      <c r="CS3542" t="s">
        <v>139</v>
      </c>
      <c r="CT3542" t="s">
        <v>139</v>
      </c>
      <c r="CU3542" t="s">
        <v>139</v>
      </c>
      <c r="CV3542" t="s">
        <v>140</v>
      </c>
      <c r="CW3542" t="s">
        <v>139</v>
      </c>
      <c r="CX3542" t="s">
        <v>139</v>
      </c>
      <c r="CY3542" s="2" t="s">
        <v>14929</v>
      </c>
      <c r="CZ3542" s="8">
        <v>16702338880</v>
      </c>
      <c r="DA3542" t="s">
        <v>8536</v>
      </c>
      <c r="DB3542" t="s">
        <v>140</v>
      </c>
      <c r="DC3542" t="s">
        <v>139</v>
      </c>
      <c r="DD3542" t="s">
        <v>117</v>
      </c>
    </row>
    <row r="3543" spans="1:114" ht="15" customHeight="1" x14ac:dyDescent="0.35">
      <c r="A3543" t="s">
        <v>14915</v>
      </c>
      <c r="B3543" t="s">
        <v>144</v>
      </c>
      <c r="C3543" s="1">
        <v>45888</v>
      </c>
      <c r="D3543" s="1">
        <v>45923</v>
      </c>
      <c r="E3543" t="s">
        <v>211</v>
      </c>
      <c r="G3543" t="s">
        <v>117</v>
      </c>
      <c r="H3543" t="s">
        <v>117</v>
      </c>
      <c r="I3543" t="s">
        <v>117</v>
      </c>
      <c r="J3543" t="s">
        <v>1712</v>
      </c>
      <c r="L3543" t="s">
        <v>1072</v>
      </c>
      <c r="M3543" t="s">
        <v>3693</v>
      </c>
      <c r="N3543" t="s">
        <v>120</v>
      </c>
      <c r="O3543" t="s">
        <v>121</v>
      </c>
      <c r="P3543" s="6">
        <v>96950</v>
      </c>
      <c r="Q3543" t="s">
        <v>122</v>
      </c>
      <c r="S3543" s="8">
        <v>16702858730</v>
      </c>
      <c r="U3543" t="s">
        <v>1073</v>
      </c>
      <c r="V3543">
        <v>561320</v>
      </c>
      <c r="W3543" t="s">
        <v>150</v>
      </c>
      <c r="X3543" t="s">
        <v>139</v>
      </c>
      <c r="Y3543" t="s">
        <v>1074</v>
      </c>
      <c r="Z3543" t="s">
        <v>1075</v>
      </c>
      <c r="AA3543" t="s">
        <v>1076</v>
      </c>
      <c r="AB3543" t="s">
        <v>189</v>
      </c>
      <c r="AC3543" t="s">
        <v>1072</v>
      </c>
      <c r="AD3543" t="s">
        <v>14916</v>
      </c>
      <c r="AE3543" t="s">
        <v>120</v>
      </c>
      <c r="AF3543" t="s">
        <v>121</v>
      </c>
      <c r="AG3543" s="6">
        <v>96950</v>
      </c>
      <c r="AH3543" t="s">
        <v>122</v>
      </c>
      <c r="AJ3543" s="8">
        <v>16702858730</v>
      </c>
      <c r="AL3543" t="s">
        <v>1078</v>
      </c>
      <c r="BE3543" t="str">
        <f>"49-9071.00"</f>
        <v>49-9071.00</v>
      </c>
      <c r="BF3543" t="s">
        <v>156</v>
      </c>
      <c r="BG3543" t="s">
        <v>4523</v>
      </c>
      <c r="BH3543" t="s">
        <v>341</v>
      </c>
      <c r="BI3543">
        <v>10</v>
      </c>
      <c r="BJ3543">
        <v>10</v>
      </c>
      <c r="BK3543" s="1">
        <v>45931</v>
      </c>
      <c r="BL3543" s="1">
        <v>46295</v>
      </c>
      <c r="BM3543" s="1">
        <v>45931</v>
      </c>
      <c r="BN3543" s="1">
        <v>46295</v>
      </c>
      <c r="BO3543">
        <v>35</v>
      </c>
      <c r="BP3543">
        <v>0</v>
      </c>
      <c r="BQ3543">
        <v>7</v>
      </c>
      <c r="BR3543">
        <v>7</v>
      </c>
      <c r="BS3543">
        <v>7</v>
      </c>
      <c r="BT3543">
        <v>7</v>
      </c>
      <c r="BU3543">
        <v>7</v>
      </c>
      <c r="BV3543">
        <v>0</v>
      </c>
      <c r="BW3543" t="str">
        <f>"9:00 AM"</f>
        <v>9:00 AM</v>
      </c>
      <c r="BX3543" t="str">
        <f>"5:00 PM"</f>
        <v>5:00 PM</v>
      </c>
      <c r="BY3543" t="s">
        <v>133</v>
      </c>
      <c r="BZ3543">
        <v>0</v>
      </c>
      <c r="CA3543">
        <v>12</v>
      </c>
      <c r="CB3543" t="s">
        <v>117</v>
      </c>
      <c r="CD3543" s="2" t="s">
        <v>4524</v>
      </c>
      <c r="CE3543" t="s">
        <v>14917</v>
      </c>
      <c r="CF3543" t="s">
        <v>982</v>
      </c>
      <c r="CG3543" t="s">
        <v>120</v>
      </c>
      <c r="CH3543" t="s">
        <v>121</v>
      </c>
      <c r="CI3543" s="6">
        <v>96950</v>
      </c>
      <c r="CJ3543" s="10">
        <v>9.98</v>
      </c>
      <c r="CK3543" s="10">
        <v>9.98</v>
      </c>
      <c r="CL3543" s="10">
        <v>14.97</v>
      </c>
      <c r="CM3543" s="10">
        <v>14.97</v>
      </c>
      <c r="CN3543" t="s">
        <v>137</v>
      </c>
      <c r="CO3543" t="s">
        <v>162</v>
      </c>
      <c r="CP3543" t="s">
        <v>138</v>
      </c>
      <c r="CR3543" t="s">
        <v>117</v>
      </c>
      <c r="CS3543" t="s">
        <v>139</v>
      </c>
      <c r="CT3543" t="s">
        <v>140</v>
      </c>
      <c r="CU3543" t="s">
        <v>139</v>
      </c>
      <c r="CV3543" t="s">
        <v>140</v>
      </c>
      <c r="CW3543" t="s">
        <v>139</v>
      </c>
      <c r="CX3543" t="s">
        <v>140</v>
      </c>
      <c r="CY3543" s="2" t="s">
        <v>4526</v>
      </c>
      <c r="CZ3543" s="8">
        <v>16702858730</v>
      </c>
      <c r="DA3543" t="s">
        <v>1078</v>
      </c>
      <c r="DB3543" t="s">
        <v>140</v>
      </c>
      <c r="DC3543" t="s">
        <v>139</v>
      </c>
      <c r="DD3543" t="s">
        <v>139</v>
      </c>
    </row>
    <row r="3544" spans="1:114" ht="15" customHeight="1" x14ac:dyDescent="0.35">
      <c r="A3544" t="s">
        <v>16182</v>
      </c>
      <c r="B3544" t="s">
        <v>278</v>
      </c>
      <c r="C3544" s="1">
        <v>45922</v>
      </c>
      <c r="D3544" s="1">
        <v>45923</v>
      </c>
      <c r="E3544" t="s">
        <v>211</v>
      </c>
      <c r="G3544" t="s">
        <v>117</v>
      </c>
      <c r="H3544" t="s">
        <v>117</v>
      </c>
      <c r="I3544" t="s">
        <v>117</v>
      </c>
      <c r="J3544" t="s">
        <v>367</v>
      </c>
      <c r="L3544" t="s">
        <v>368</v>
      </c>
      <c r="M3544" t="s">
        <v>369</v>
      </c>
      <c r="N3544" t="s">
        <v>136</v>
      </c>
      <c r="O3544" t="s">
        <v>121</v>
      </c>
      <c r="P3544" s="6">
        <v>96950</v>
      </c>
      <c r="Q3544" t="s">
        <v>122</v>
      </c>
      <c r="S3544" s="8">
        <v>16702353712</v>
      </c>
      <c r="U3544" t="s">
        <v>370</v>
      </c>
      <c r="V3544">
        <v>56152</v>
      </c>
      <c r="W3544" t="s">
        <v>124</v>
      </c>
      <c r="Y3544" t="s">
        <v>352</v>
      </c>
      <c r="Z3544" t="s">
        <v>353</v>
      </c>
      <c r="AB3544" t="s">
        <v>354</v>
      </c>
      <c r="AC3544" t="s">
        <v>368</v>
      </c>
      <c r="AD3544" t="s">
        <v>369</v>
      </c>
      <c r="AE3544" t="s">
        <v>136</v>
      </c>
      <c r="AF3544" t="s">
        <v>121</v>
      </c>
      <c r="AG3544" s="6">
        <v>96950</v>
      </c>
      <c r="AH3544" t="s">
        <v>122</v>
      </c>
      <c r="AJ3544" s="8">
        <v>16702852190</v>
      </c>
      <c r="AL3544" t="s">
        <v>356</v>
      </c>
      <c r="BE3544" t="str">
        <f>"33-9011.00"</f>
        <v>33-9011.00</v>
      </c>
      <c r="BF3544" t="s">
        <v>11782</v>
      </c>
      <c r="BG3544" t="s">
        <v>11783</v>
      </c>
      <c r="BH3544" t="s">
        <v>11784</v>
      </c>
      <c r="BI3544">
        <v>3</v>
      </c>
      <c r="BK3544" s="1">
        <v>45978</v>
      </c>
      <c r="BL3544" s="1">
        <v>46342</v>
      </c>
      <c r="BO3544">
        <v>35</v>
      </c>
      <c r="BP3544">
        <v>0</v>
      </c>
      <c r="BQ3544">
        <v>7</v>
      </c>
      <c r="BR3544">
        <v>7</v>
      </c>
      <c r="BS3544">
        <v>7</v>
      </c>
      <c r="BT3544">
        <v>7</v>
      </c>
      <c r="BU3544">
        <v>7</v>
      </c>
      <c r="BV3544">
        <v>0</v>
      </c>
      <c r="BW3544" t="str">
        <f>"8:00 AM"</f>
        <v>8:00 AM</v>
      </c>
      <c r="BX3544" t="str">
        <f>"4:00 PM"</f>
        <v>4:00 PM</v>
      </c>
      <c r="BY3544" t="s">
        <v>159</v>
      </c>
      <c r="BZ3544">
        <v>3</v>
      </c>
      <c r="CA3544">
        <v>12</v>
      </c>
      <c r="CB3544" t="s">
        <v>117</v>
      </c>
      <c r="CD3544" t="s">
        <v>11785</v>
      </c>
      <c r="CE3544" t="s">
        <v>368</v>
      </c>
      <c r="CF3544" t="s">
        <v>369</v>
      </c>
      <c r="CG3544" t="s">
        <v>136</v>
      </c>
      <c r="CH3544" t="s">
        <v>121</v>
      </c>
      <c r="CI3544" s="6">
        <v>96950</v>
      </c>
      <c r="CJ3544" s="10">
        <v>9.5500000000000007</v>
      </c>
      <c r="CK3544" s="10">
        <v>11</v>
      </c>
      <c r="CL3544" s="10">
        <v>14.33</v>
      </c>
      <c r="CM3544" s="10">
        <v>16.5</v>
      </c>
      <c r="CN3544" t="s">
        <v>137</v>
      </c>
      <c r="CO3544" t="s">
        <v>9753</v>
      </c>
      <c r="CP3544" t="s">
        <v>138</v>
      </c>
      <c r="CR3544" t="s">
        <v>117</v>
      </c>
      <c r="CS3544" t="s">
        <v>139</v>
      </c>
      <c r="CT3544" t="s">
        <v>140</v>
      </c>
      <c r="CU3544" t="s">
        <v>139</v>
      </c>
      <c r="CV3544" t="s">
        <v>139</v>
      </c>
      <c r="CW3544" t="s">
        <v>139</v>
      </c>
      <c r="CX3544" t="s">
        <v>140</v>
      </c>
      <c r="CY3544" t="s">
        <v>362</v>
      </c>
      <c r="CZ3544" s="8">
        <v>16702343712</v>
      </c>
      <c r="DA3544" t="s">
        <v>377</v>
      </c>
      <c r="DB3544" t="s">
        <v>292</v>
      </c>
      <c r="DC3544" t="s">
        <v>139</v>
      </c>
      <c r="DD3544" t="s">
        <v>117</v>
      </c>
      <c r="DE3544" t="s">
        <v>352</v>
      </c>
      <c r="DF3544" t="s">
        <v>353</v>
      </c>
      <c r="DH3544" t="s">
        <v>370</v>
      </c>
      <c r="DI3544" t="s">
        <v>367</v>
      </c>
      <c r="DJ3544" t="s">
        <v>356</v>
      </c>
    </row>
    <row r="3545" spans="1:114" ht="15" customHeight="1" x14ac:dyDescent="0.35">
      <c r="A3545" t="s">
        <v>13379</v>
      </c>
      <c r="B3545" t="s">
        <v>166</v>
      </c>
      <c r="C3545" s="1">
        <v>45873</v>
      </c>
      <c r="D3545" s="1">
        <v>45924</v>
      </c>
      <c r="E3545" t="s">
        <v>211</v>
      </c>
      <c r="G3545" t="s">
        <v>139</v>
      </c>
      <c r="H3545" t="s">
        <v>117</v>
      </c>
      <c r="I3545" t="s">
        <v>117</v>
      </c>
      <c r="J3545" t="s">
        <v>1502</v>
      </c>
      <c r="K3545" t="s">
        <v>11468</v>
      </c>
      <c r="L3545" t="s">
        <v>550</v>
      </c>
      <c r="M3545" t="s">
        <v>1504</v>
      </c>
      <c r="N3545" t="s">
        <v>551</v>
      </c>
      <c r="O3545" t="s">
        <v>121</v>
      </c>
      <c r="P3545" s="6">
        <v>96952</v>
      </c>
      <c r="Q3545" t="s">
        <v>122</v>
      </c>
      <c r="R3545" t="s">
        <v>140</v>
      </c>
      <c r="S3545" s="8">
        <v>16704334428</v>
      </c>
      <c r="U3545" t="s">
        <v>1505</v>
      </c>
      <c r="V3545">
        <v>45711</v>
      </c>
      <c r="W3545" t="s">
        <v>124</v>
      </c>
      <c r="Y3545" t="s">
        <v>1506</v>
      </c>
      <c r="Z3545" t="s">
        <v>1507</v>
      </c>
      <c r="AA3545" t="s">
        <v>1508</v>
      </c>
      <c r="AB3545" t="s">
        <v>632</v>
      </c>
      <c r="AC3545" t="s">
        <v>550</v>
      </c>
      <c r="AD3545" t="s">
        <v>1504</v>
      </c>
      <c r="AE3545" t="s">
        <v>551</v>
      </c>
      <c r="AF3545" t="s">
        <v>121</v>
      </c>
      <c r="AG3545" s="6">
        <v>96952</v>
      </c>
      <c r="AH3545" t="s">
        <v>122</v>
      </c>
      <c r="AJ3545" s="8">
        <v>16704334428</v>
      </c>
      <c r="AL3545" t="s">
        <v>1509</v>
      </c>
      <c r="BE3545" t="str">
        <f>"49-9021.00"</f>
        <v>49-9021.00</v>
      </c>
      <c r="BF3545" t="s">
        <v>239</v>
      </c>
      <c r="BG3545" t="s">
        <v>13380</v>
      </c>
      <c r="BH3545" t="s">
        <v>11449</v>
      </c>
      <c r="BI3545">
        <v>2</v>
      </c>
      <c r="BK3545" s="1">
        <v>45962</v>
      </c>
      <c r="BL3545" s="1">
        <v>47057</v>
      </c>
      <c r="BO3545">
        <v>40</v>
      </c>
      <c r="BP3545">
        <v>0</v>
      </c>
      <c r="BQ3545">
        <v>8</v>
      </c>
      <c r="BR3545">
        <v>8</v>
      </c>
      <c r="BS3545">
        <v>8</v>
      </c>
      <c r="BT3545">
        <v>8</v>
      </c>
      <c r="BU3545">
        <v>8</v>
      </c>
      <c r="BV3545">
        <v>0</v>
      </c>
      <c r="BW3545" t="str">
        <f>"7:30 AM"</f>
        <v>7:30 AM</v>
      </c>
      <c r="BX3545" t="str">
        <f>"4:30 PM"</f>
        <v>4:30 PM</v>
      </c>
      <c r="BY3545" t="s">
        <v>159</v>
      </c>
      <c r="BZ3545">
        <v>0</v>
      </c>
      <c r="CA3545">
        <v>12</v>
      </c>
      <c r="CB3545" t="s">
        <v>117</v>
      </c>
      <c r="CD3545" t="s">
        <v>13381</v>
      </c>
      <c r="CE3545" t="s">
        <v>550</v>
      </c>
      <c r="CF3545" t="s">
        <v>1504</v>
      </c>
      <c r="CG3545" t="s">
        <v>551</v>
      </c>
      <c r="CH3545" t="s">
        <v>121</v>
      </c>
      <c r="CI3545" s="6">
        <v>96952</v>
      </c>
      <c r="CJ3545" s="10">
        <v>10.74</v>
      </c>
      <c r="CK3545" s="10">
        <v>15.5</v>
      </c>
      <c r="CL3545" s="10">
        <v>16.11</v>
      </c>
      <c r="CM3545" s="10">
        <v>23.25</v>
      </c>
      <c r="CN3545" t="s">
        <v>137</v>
      </c>
      <c r="CO3545" t="s">
        <v>140</v>
      </c>
      <c r="CP3545" t="s">
        <v>138</v>
      </c>
      <c r="CR3545" t="s">
        <v>117</v>
      </c>
      <c r="CS3545" t="s">
        <v>139</v>
      </c>
      <c r="CT3545" t="s">
        <v>140</v>
      </c>
      <c r="CU3545" t="s">
        <v>139</v>
      </c>
      <c r="CV3545" t="s">
        <v>140</v>
      </c>
      <c r="CW3545" t="s">
        <v>139</v>
      </c>
      <c r="CX3545" t="s">
        <v>140</v>
      </c>
      <c r="CY3545" t="s">
        <v>13382</v>
      </c>
      <c r="CZ3545" s="8">
        <v>16704334428</v>
      </c>
      <c r="DA3545" t="s">
        <v>1509</v>
      </c>
      <c r="DB3545" t="s">
        <v>140</v>
      </c>
      <c r="DC3545" t="s">
        <v>139</v>
      </c>
      <c r="DD3545" t="s">
        <v>117</v>
      </c>
    </row>
    <row r="3546" spans="1:114" ht="15" customHeight="1" x14ac:dyDescent="0.35">
      <c r="A3546" t="s">
        <v>16154</v>
      </c>
      <c r="B3546" t="s">
        <v>144</v>
      </c>
      <c r="C3546" s="1">
        <v>45875</v>
      </c>
      <c r="D3546" s="1">
        <v>45924</v>
      </c>
      <c r="E3546" t="s">
        <v>116</v>
      </c>
      <c r="F3546" s="1">
        <v>45929</v>
      </c>
      <c r="G3546" t="s">
        <v>117</v>
      </c>
      <c r="H3546" t="s">
        <v>117</v>
      </c>
      <c r="I3546" t="s">
        <v>117</v>
      </c>
      <c r="J3546" t="s">
        <v>969</v>
      </c>
      <c r="L3546" t="s">
        <v>16155</v>
      </c>
      <c r="N3546" t="s">
        <v>120</v>
      </c>
      <c r="O3546" t="s">
        <v>121</v>
      </c>
      <c r="P3546" s="6">
        <v>96950</v>
      </c>
      <c r="Q3546" t="s">
        <v>122</v>
      </c>
      <c r="S3546" s="8">
        <v>16702355009</v>
      </c>
      <c r="U3546" t="s">
        <v>971</v>
      </c>
      <c r="V3546">
        <v>561311</v>
      </c>
      <c r="W3546" t="s">
        <v>150</v>
      </c>
      <c r="X3546" t="s">
        <v>139</v>
      </c>
      <c r="Y3546" t="s">
        <v>972</v>
      </c>
      <c r="Z3546" t="s">
        <v>973</v>
      </c>
      <c r="AA3546" t="s">
        <v>974</v>
      </c>
      <c r="AB3546" t="s">
        <v>6304</v>
      </c>
      <c r="AC3546" t="s">
        <v>16156</v>
      </c>
      <c r="AE3546" t="s">
        <v>120</v>
      </c>
      <c r="AF3546" t="s">
        <v>121</v>
      </c>
      <c r="AG3546" s="6">
        <v>96950</v>
      </c>
      <c r="AH3546" t="s">
        <v>122</v>
      </c>
      <c r="AJ3546" s="8">
        <v>16702355009</v>
      </c>
      <c r="AL3546" t="s">
        <v>977</v>
      </c>
      <c r="BE3546" t="str">
        <f>"49-9071.00"</f>
        <v>49-9071.00</v>
      </c>
      <c r="BF3546" t="s">
        <v>156</v>
      </c>
      <c r="BG3546" t="s">
        <v>6305</v>
      </c>
      <c r="BH3546" t="s">
        <v>6306</v>
      </c>
      <c r="BI3546">
        <v>8</v>
      </c>
      <c r="BJ3546">
        <v>8</v>
      </c>
      <c r="BK3546" s="1">
        <v>45931</v>
      </c>
      <c r="BL3546" s="1">
        <v>46295</v>
      </c>
      <c r="BM3546" s="1">
        <v>45931</v>
      </c>
      <c r="BN3546" s="1">
        <v>46295</v>
      </c>
      <c r="BO3546">
        <v>35</v>
      </c>
      <c r="BP3546">
        <v>0</v>
      </c>
      <c r="BQ3546">
        <v>7</v>
      </c>
      <c r="BR3546">
        <v>7</v>
      </c>
      <c r="BS3546">
        <v>7</v>
      </c>
      <c r="BT3546">
        <v>7</v>
      </c>
      <c r="BU3546">
        <v>7</v>
      </c>
      <c r="BV3546">
        <v>0</v>
      </c>
      <c r="BW3546" t="str">
        <f>"8:00 AM"</f>
        <v>8:00 AM</v>
      </c>
      <c r="BX3546" t="str">
        <f>"4:00 PM"</f>
        <v>4:00 PM</v>
      </c>
      <c r="BY3546" t="s">
        <v>159</v>
      </c>
      <c r="BZ3546">
        <v>0</v>
      </c>
      <c r="CA3546">
        <v>24</v>
      </c>
      <c r="CB3546" t="s">
        <v>117</v>
      </c>
      <c r="CD3546" s="2" t="s">
        <v>16157</v>
      </c>
      <c r="CE3546" t="s">
        <v>12029</v>
      </c>
      <c r="CF3546" t="s">
        <v>2856</v>
      </c>
      <c r="CG3546" t="s">
        <v>120</v>
      </c>
      <c r="CH3546" t="s">
        <v>121</v>
      </c>
      <c r="CI3546" s="6">
        <v>96950</v>
      </c>
      <c r="CJ3546" s="10">
        <v>9.75</v>
      </c>
      <c r="CK3546" s="10">
        <v>9.75</v>
      </c>
      <c r="CL3546" s="10">
        <v>14.62</v>
      </c>
      <c r="CM3546" s="10">
        <v>14.62</v>
      </c>
      <c r="CN3546" t="s">
        <v>137</v>
      </c>
      <c r="CO3546" t="s">
        <v>5111</v>
      </c>
      <c r="CP3546" t="s">
        <v>138</v>
      </c>
      <c r="CR3546" t="s">
        <v>117</v>
      </c>
      <c r="CS3546" t="s">
        <v>139</v>
      </c>
      <c r="CT3546" t="s">
        <v>139</v>
      </c>
      <c r="CU3546" t="s">
        <v>139</v>
      </c>
      <c r="CV3546" t="s">
        <v>140</v>
      </c>
      <c r="CW3546" t="s">
        <v>139</v>
      </c>
      <c r="CX3546" t="s">
        <v>140</v>
      </c>
      <c r="CY3546" t="s">
        <v>6311</v>
      </c>
      <c r="CZ3546" s="8" t="s">
        <v>16158</v>
      </c>
      <c r="DA3546" t="s">
        <v>977</v>
      </c>
      <c r="DB3546" t="s">
        <v>411</v>
      </c>
      <c r="DC3546" t="s">
        <v>139</v>
      </c>
      <c r="DD3546" t="s">
        <v>139</v>
      </c>
    </row>
    <row r="3547" spans="1:114" ht="15" customHeight="1" x14ac:dyDescent="0.35">
      <c r="A3547" t="s">
        <v>7470</v>
      </c>
      <c r="B3547" t="s">
        <v>144</v>
      </c>
      <c r="C3547" s="1">
        <v>45875</v>
      </c>
      <c r="D3547" s="1">
        <v>45924</v>
      </c>
      <c r="E3547" t="s">
        <v>116</v>
      </c>
      <c r="F3547" s="1">
        <v>46021</v>
      </c>
      <c r="G3547" t="s">
        <v>117</v>
      </c>
      <c r="H3547" t="s">
        <v>117</v>
      </c>
      <c r="I3547" t="s">
        <v>117</v>
      </c>
      <c r="J3547" t="s">
        <v>6574</v>
      </c>
      <c r="K3547" t="s">
        <v>6575</v>
      </c>
      <c r="L3547" t="s">
        <v>6576</v>
      </c>
      <c r="M3547" t="s">
        <v>531</v>
      </c>
      <c r="N3547" t="s">
        <v>120</v>
      </c>
      <c r="O3547" t="s">
        <v>121</v>
      </c>
      <c r="P3547" s="6">
        <v>96950</v>
      </c>
      <c r="Q3547" t="s">
        <v>122</v>
      </c>
      <c r="S3547" s="8">
        <v>16709898771</v>
      </c>
      <c r="U3547" t="s">
        <v>6577</v>
      </c>
      <c r="V3547">
        <v>236116</v>
      </c>
      <c r="W3547" t="s">
        <v>124</v>
      </c>
      <c r="Y3547" t="s">
        <v>6578</v>
      </c>
      <c r="Z3547" t="s">
        <v>6579</v>
      </c>
      <c r="AA3547" t="s">
        <v>6580</v>
      </c>
      <c r="AB3547" t="s">
        <v>189</v>
      </c>
      <c r="AC3547" t="s">
        <v>6576</v>
      </c>
      <c r="AD3547" t="s">
        <v>531</v>
      </c>
      <c r="AE3547" t="s">
        <v>136</v>
      </c>
      <c r="AF3547" t="s">
        <v>121</v>
      </c>
      <c r="AG3547" s="6">
        <v>96950</v>
      </c>
      <c r="AH3547" t="s">
        <v>122</v>
      </c>
      <c r="AJ3547" s="8">
        <v>16709898771</v>
      </c>
      <c r="AL3547" t="s">
        <v>6581</v>
      </c>
      <c r="BE3547" t="str">
        <f>"49-9071.00"</f>
        <v>49-9071.00</v>
      </c>
      <c r="BF3547" t="s">
        <v>156</v>
      </c>
      <c r="BG3547" t="s">
        <v>7471</v>
      </c>
      <c r="BH3547" t="s">
        <v>341</v>
      </c>
      <c r="BI3547">
        <v>5</v>
      </c>
      <c r="BJ3547">
        <v>5</v>
      </c>
      <c r="BK3547" s="1">
        <v>46023</v>
      </c>
      <c r="BL3547" s="1">
        <v>46387</v>
      </c>
      <c r="BM3547" s="1">
        <v>46023</v>
      </c>
      <c r="BN3547" s="1">
        <v>46387</v>
      </c>
      <c r="BO3547">
        <v>35</v>
      </c>
      <c r="BP3547">
        <v>0</v>
      </c>
      <c r="BQ3547">
        <v>7</v>
      </c>
      <c r="BR3547">
        <v>7</v>
      </c>
      <c r="BS3547">
        <v>7</v>
      </c>
      <c r="BT3547">
        <v>7</v>
      </c>
      <c r="BU3547">
        <v>7</v>
      </c>
      <c r="BV3547">
        <v>0</v>
      </c>
      <c r="BW3547" t="str">
        <f>"8:00 AM"</f>
        <v>8:00 AM</v>
      </c>
      <c r="BX3547" t="str">
        <f>"5:00 PM"</f>
        <v>5:00 PM</v>
      </c>
      <c r="BY3547" t="s">
        <v>133</v>
      </c>
      <c r="BZ3547">
        <v>0</v>
      </c>
      <c r="CA3547">
        <v>12</v>
      </c>
      <c r="CB3547" t="s">
        <v>117</v>
      </c>
      <c r="CD3547" s="2" t="s">
        <v>7472</v>
      </c>
      <c r="CE3547" t="s">
        <v>1460</v>
      </c>
      <c r="CF3547" t="s">
        <v>531</v>
      </c>
      <c r="CG3547" t="s">
        <v>120</v>
      </c>
      <c r="CH3547" t="s">
        <v>121</v>
      </c>
      <c r="CI3547" s="6">
        <v>96950</v>
      </c>
      <c r="CJ3547" s="10">
        <v>9.98</v>
      </c>
      <c r="CK3547" s="10">
        <v>9.98</v>
      </c>
      <c r="CL3547" s="10">
        <v>0</v>
      </c>
      <c r="CM3547" s="10">
        <v>0</v>
      </c>
      <c r="CN3547" t="s">
        <v>137</v>
      </c>
      <c r="CO3547">
        <v>0</v>
      </c>
      <c r="CP3547" t="s">
        <v>209</v>
      </c>
      <c r="CR3547" t="s">
        <v>139</v>
      </c>
      <c r="CS3547" t="s">
        <v>139</v>
      </c>
      <c r="CT3547" t="s">
        <v>140</v>
      </c>
      <c r="CU3547" t="s">
        <v>140</v>
      </c>
      <c r="CV3547" t="s">
        <v>140</v>
      </c>
      <c r="CW3547" t="s">
        <v>139</v>
      </c>
      <c r="CX3547" t="s">
        <v>140</v>
      </c>
      <c r="CY3547" t="s">
        <v>1002</v>
      </c>
      <c r="CZ3547" s="8">
        <v>16709898771</v>
      </c>
      <c r="DA3547" t="s">
        <v>6581</v>
      </c>
      <c r="DB3547" t="s">
        <v>164</v>
      </c>
      <c r="DC3547" t="s">
        <v>139</v>
      </c>
      <c r="DD3547" t="s">
        <v>117</v>
      </c>
    </row>
    <row r="3548" spans="1:114" ht="15" customHeight="1" x14ac:dyDescent="0.35">
      <c r="A3548" t="s">
        <v>9720</v>
      </c>
      <c r="B3548" t="s">
        <v>144</v>
      </c>
      <c r="C3548" s="1">
        <v>45887</v>
      </c>
      <c r="D3548" s="1">
        <v>45924</v>
      </c>
      <c r="E3548" t="s">
        <v>116</v>
      </c>
      <c r="F3548" s="1">
        <v>46052</v>
      </c>
      <c r="G3548" t="s">
        <v>117</v>
      </c>
      <c r="H3548" t="s">
        <v>117</v>
      </c>
      <c r="I3548" t="s">
        <v>117</v>
      </c>
      <c r="J3548" t="s">
        <v>5273</v>
      </c>
      <c r="L3548" t="s">
        <v>5274</v>
      </c>
      <c r="M3548" t="s">
        <v>5275</v>
      </c>
      <c r="N3548" t="s">
        <v>136</v>
      </c>
      <c r="O3548" t="s">
        <v>121</v>
      </c>
      <c r="P3548" s="6">
        <v>96950</v>
      </c>
      <c r="Q3548" t="s">
        <v>122</v>
      </c>
      <c r="S3548" s="8">
        <v>16702887999</v>
      </c>
      <c r="U3548" t="s">
        <v>5276</v>
      </c>
      <c r="V3548">
        <v>23711</v>
      </c>
      <c r="W3548" t="s">
        <v>124</v>
      </c>
      <c r="Y3548" t="s">
        <v>5277</v>
      </c>
      <c r="Z3548" t="s">
        <v>5278</v>
      </c>
      <c r="AA3548" t="s">
        <v>3874</v>
      </c>
      <c r="AB3548" t="s">
        <v>205</v>
      </c>
      <c r="AC3548" t="s">
        <v>5274</v>
      </c>
      <c r="AD3548" t="s">
        <v>5275</v>
      </c>
      <c r="AE3548" t="s">
        <v>136</v>
      </c>
      <c r="AF3548" t="s">
        <v>121</v>
      </c>
      <c r="AG3548" s="6">
        <v>96950</v>
      </c>
      <c r="AH3548" t="s">
        <v>122</v>
      </c>
      <c r="AJ3548" s="8">
        <v>16702887999</v>
      </c>
      <c r="AL3548" t="s">
        <v>5279</v>
      </c>
      <c r="BE3548" t="str">
        <f>"13-1051.00"</f>
        <v>13-1051.00</v>
      </c>
      <c r="BF3548" t="s">
        <v>860</v>
      </c>
      <c r="BG3548" t="s">
        <v>9721</v>
      </c>
      <c r="BH3548" t="s">
        <v>6375</v>
      </c>
      <c r="BI3548">
        <v>1</v>
      </c>
      <c r="BJ3548">
        <v>1</v>
      </c>
      <c r="BK3548" s="1">
        <v>46054</v>
      </c>
      <c r="BL3548" s="1">
        <v>46418</v>
      </c>
      <c r="BM3548" s="1">
        <v>46054</v>
      </c>
      <c r="BN3548" s="1">
        <v>46418</v>
      </c>
      <c r="BO3548">
        <v>40</v>
      </c>
      <c r="BP3548">
        <v>0</v>
      </c>
      <c r="BQ3548">
        <v>8</v>
      </c>
      <c r="BR3548">
        <v>8</v>
      </c>
      <c r="BS3548">
        <v>8</v>
      </c>
      <c r="BT3548">
        <v>8</v>
      </c>
      <c r="BU3548">
        <v>8</v>
      </c>
      <c r="BV3548">
        <v>0</v>
      </c>
      <c r="BW3548" t="str">
        <f>"8:00 AM"</f>
        <v>8:00 AM</v>
      </c>
      <c r="BX3548" t="str">
        <f>"5:00 PM"</f>
        <v>5:00 PM</v>
      </c>
      <c r="BY3548" t="s">
        <v>459</v>
      </c>
      <c r="BZ3548">
        <v>0</v>
      </c>
      <c r="CA3548">
        <v>24</v>
      </c>
      <c r="CB3548" t="s">
        <v>117</v>
      </c>
      <c r="CD3548" t="s">
        <v>9722</v>
      </c>
      <c r="CE3548" t="s">
        <v>5274</v>
      </c>
      <c r="CF3548" t="s">
        <v>5275</v>
      </c>
      <c r="CG3548" t="s">
        <v>136</v>
      </c>
      <c r="CH3548" t="s">
        <v>121</v>
      </c>
      <c r="CI3548" s="6">
        <v>96950</v>
      </c>
      <c r="CJ3548" s="10">
        <v>17.72</v>
      </c>
      <c r="CK3548" s="10">
        <v>17.72</v>
      </c>
      <c r="CL3548" s="10">
        <v>0</v>
      </c>
      <c r="CM3548" s="10">
        <v>0</v>
      </c>
      <c r="CN3548" t="s">
        <v>137</v>
      </c>
      <c r="CO3548" t="s">
        <v>133</v>
      </c>
      <c r="CP3548" t="s">
        <v>138</v>
      </c>
      <c r="CR3548" t="s">
        <v>117</v>
      </c>
      <c r="CS3548" t="s">
        <v>139</v>
      </c>
      <c r="CT3548" t="s">
        <v>140</v>
      </c>
      <c r="CU3548" t="s">
        <v>140</v>
      </c>
      <c r="CV3548" t="s">
        <v>140</v>
      </c>
      <c r="CW3548" t="s">
        <v>139</v>
      </c>
      <c r="CX3548" t="s">
        <v>140</v>
      </c>
      <c r="CY3548" t="s">
        <v>9723</v>
      </c>
      <c r="CZ3548" s="8">
        <v>16702887999</v>
      </c>
      <c r="DA3548" t="s">
        <v>5279</v>
      </c>
      <c r="DB3548" t="s">
        <v>140</v>
      </c>
      <c r="DC3548" t="s">
        <v>139</v>
      </c>
      <c r="DD3548" t="s">
        <v>117</v>
      </c>
    </row>
    <row r="3549" spans="1:114" ht="15" customHeight="1" x14ac:dyDescent="0.35">
      <c r="A3549" t="s">
        <v>17332</v>
      </c>
      <c r="B3549" t="s">
        <v>144</v>
      </c>
      <c r="C3549" s="1">
        <v>45889</v>
      </c>
      <c r="D3549" s="1">
        <v>45924</v>
      </c>
      <c r="E3549" t="s">
        <v>116</v>
      </c>
      <c r="F3549" s="1">
        <v>45960</v>
      </c>
      <c r="G3549" t="s">
        <v>117</v>
      </c>
      <c r="H3549" t="s">
        <v>117</v>
      </c>
      <c r="I3549" t="s">
        <v>117</v>
      </c>
      <c r="J3549" t="s">
        <v>1502</v>
      </c>
      <c r="K3549" t="s">
        <v>11662</v>
      </c>
      <c r="L3549" t="s">
        <v>550</v>
      </c>
      <c r="M3549" t="s">
        <v>1504</v>
      </c>
      <c r="N3549" t="s">
        <v>551</v>
      </c>
      <c r="O3549" t="s">
        <v>121</v>
      </c>
      <c r="P3549" s="6">
        <v>96952</v>
      </c>
      <c r="Q3549" t="s">
        <v>122</v>
      </c>
      <c r="R3549" t="s">
        <v>140</v>
      </c>
      <c r="S3549" s="8">
        <v>16704334428</v>
      </c>
      <c r="U3549" t="s">
        <v>1505</v>
      </c>
      <c r="V3549">
        <v>457110</v>
      </c>
      <c r="W3549" t="s">
        <v>124</v>
      </c>
      <c r="Y3549" t="s">
        <v>1506</v>
      </c>
      <c r="Z3549" t="s">
        <v>1507</v>
      </c>
      <c r="AA3549" t="s">
        <v>1508</v>
      </c>
      <c r="AB3549" t="s">
        <v>632</v>
      </c>
      <c r="AC3549" t="s">
        <v>550</v>
      </c>
      <c r="AD3549" t="s">
        <v>1504</v>
      </c>
      <c r="AE3549" t="s">
        <v>551</v>
      </c>
      <c r="AF3549" t="s">
        <v>121</v>
      </c>
      <c r="AG3549" s="6">
        <v>96952</v>
      </c>
      <c r="AH3549" t="s">
        <v>122</v>
      </c>
      <c r="AJ3549" s="8">
        <v>16709894711</v>
      </c>
      <c r="AL3549" t="s">
        <v>1509</v>
      </c>
      <c r="BE3549" t="str">
        <f>"49-9071.00"</f>
        <v>49-9071.00</v>
      </c>
      <c r="BF3549" t="s">
        <v>156</v>
      </c>
      <c r="BG3549" t="s">
        <v>11663</v>
      </c>
      <c r="BH3549" t="s">
        <v>3901</v>
      </c>
      <c r="BI3549">
        <v>2</v>
      </c>
      <c r="BJ3549">
        <v>2</v>
      </c>
      <c r="BK3549" s="1">
        <v>45962</v>
      </c>
      <c r="BL3549" s="1">
        <v>46326</v>
      </c>
      <c r="BM3549" s="1">
        <v>45962</v>
      </c>
      <c r="BN3549" s="1">
        <v>46326</v>
      </c>
      <c r="BO3549">
        <v>40</v>
      </c>
      <c r="BP3549">
        <v>0</v>
      </c>
      <c r="BQ3549">
        <v>8</v>
      </c>
      <c r="BR3549">
        <v>8</v>
      </c>
      <c r="BS3549">
        <v>8</v>
      </c>
      <c r="BT3549">
        <v>8</v>
      </c>
      <c r="BU3549">
        <v>8</v>
      </c>
      <c r="BV3549">
        <v>0</v>
      </c>
      <c r="BW3549" t="str">
        <f>"7:30 AM"</f>
        <v>7:30 AM</v>
      </c>
      <c r="BX3549" t="str">
        <f>"4:30 PM"</f>
        <v>4:30 PM</v>
      </c>
      <c r="BY3549" t="s">
        <v>159</v>
      </c>
      <c r="BZ3549">
        <v>0</v>
      </c>
      <c r="CA3549">
        <v>12</v>
      </c>
      <c r="CB3549" t="s">
        <v>117</v>
      </c>
      <c r="CD3549" t="s">
        <v>6620</v>
      </c>
      <c r="CE3549" t="s">
        <v>11664</v>
      </c>
      <c r="CF3549" t="s">
        <v>1504</v>
      </c>
      <c r="CG3549" t="s">
        <v>551</v>
      </c>
      <c r="CH3549" t="s">
        <v>121</v>
      </c>
      <c r="CI3549" s="6">
        <v>96952</v>
      </c>
      <c r="CJ3549" s="10">
        <v>9.98</v>
      </c>
      <c r="CK3549" s="10">
        <v>9.98</v>
      </c>
      <c r="CL3549" s="10">
        <v>14.97</v>
      </c>
      <c r="CM3549" s="10">
        <v>14.97</v>
      </c>
      <c r="CN3549" t="s">
        <v>137</v>
      </c>
      <c r="CP3549" t="s">
        <v>138</v>
      </c>
      <c r="CR3549" t="s">
        <v>117</v>
      </c>
      <c r="CS3549" t="s">
        <v>139</v>
      </c>
      <c r="CT3549" t="s">
        <v>140</v>
      </c>
      <c r="CU3549" t="s">
        <v>139</v>
      </c>
      <c r="CV3549" t="s">
        <v>140</v>
      </c>
      <c r="CW3549" t="s">
        <v>139</v>
      </c>
      <c r="CX3549" t="s">
        <v>140</v>
      </c>
      <c r="CY3549" t="s">
        <v>1515</v>
      </c>
      <c r="CZ3549" s="8">
        <v>16704334428</v>
      </c>
      <c r="DA3549" t="s">
        <v>1509</v>
      </c>
      <c r="DB3549" t="s">
        <v>140</v>
      </c>
      <c r="DC3549" t="s">
        <v>139</v>
      </c>
      <c r="DD3549" t="s">
        <v>117</v>
      </c>
    </row>
    <row r="3550" spans="1:114" ht="15" customHeight="1" x14ac:dyDescent="0.35">
      <c r="A3550" t="s">
        <v>13727</v>
      </c>
      <c r="B3550" t="s">
        <v>115</v>
      </c>
      <c r="C3550" s="1">
        <v>45903</v>
      </c>
      <c r="D3550" s="1">
        <v>45924</v>
      </c>
      <c r="E3550" t="s">
        <v>211</v>
      </c>
      <c r="G3550" t="s">
        <v>117</v>
      </c>
      <c r="H3550" t="s">
        <v>117</v>
      </c>
      <c r="I3550" t="s">
        <v>117</v>
      </c>
      <c r="J3550" t="s">
        <v>7499</v>
      </c>
      <c r="L3550" t="s">
        <v>7500</v>
      </c>
      <c r="M3550" t="s">
        <v>7501</v>
      </c>
      <c r="N3550" t="s">
        <v>136</v>
      </c>
      <c r="O3550" t="s">
        <v>121</v>
      </c>
      <c r="P3550" s="6">
        <v>96950</v>
      </c>
      <c r="Q3550" t="s">
        <v>122</v>
      </c>
      <c r="S3550" s="8">
        <v>16702873607</v>
      </c>
      <c r="U3550" t="s">
        <v>7502</v>
      </c>
      <c r="V3550">
        <v>561730</v>
      </c>
      <c r="W3550" t="s">
        <v>124</v>
      </c>
      <c r="Y3550" t="s">
        <v>7503</v>
      </c>
      <c r="Z3550" t="s">
        <v>13088</v>
      </c>
      <c r="AA3550" t="s">
        <v>7505</v>
      </c>
      <c r="AB3550" t="s">
        <v>997</v>
      </c>
      <c r="AC3550" t="s">
        <v>7500</v>
      </c>
      <c r="AD3550" t="s">
        <v>7501</v>
      </c>
      <c r="AE3550" t="s">
        <v>136</v>
      </c>
      <c r="AF3550" t="s">
        <v>121</v>
      </c>
      <c r="AG3550" s="6">
        <v>96950</v>
      </c>
      <c r="AH3550" t="s">
        <v>122</v>
      </c>
      <c r="AJ3550" s="8">
        <v>16702873607</v>
      </c>
      <c r="AL3550" t="s">
        <v>7506</v>
      </c>
      <c r="BE3550" t="str">
        <f>"37-2011.00"</f>
        <v>37-2011.00</v>
      </c>
      <c r="BF3550" t="s">
        <v>701</v>
      </c>
      <c r="BG3550" t="s">
        <v>10027</v>
      </c>
      <c r="BH3550" t="s">
        <v>1270</v>
      </c>
      <c r="BI3550">
        <v>20</v>
      </c>
      <c r="BK3550" s="1">
        <v>45931</v>
      </c>
      <c r="BL3550" s="1">
        <v>46295</v>
      </c>
      <c r="BO3550">
        <v>35</v>
      </c>
      <c r="BP3550">
        <v>0</v>
      </c>
      <c r="BQ3550">
        <v>6</v>
      </c>
      <c r="BR3550">
        <v>6</v>
      </c>
      <c r="BS3550">
        <v>6</v>
      </c>
      <c r="BT3550">
        <v>6</v>
      </c>
      <c r="BU3550">
        <v>6</v>
      </c>
      <c r="BV3550">
        <v>5</v>
      </c>
      <c r="BW3550" t="str">
        <f>"8:00 AM"</f>
        <v>8:00 AM</v>
      </c>
      <c r="BX3550" t="str">
        <f>"5:00 PM"</f>
        <v>5:00 PM</v>
      </c>
      <c r="BY3550" t="s">
        <v>133</v>
      </c>
      <c r="BZ3550">
        <v>0</v>
      </c>
      <c r="CA3550">
        <v>12</v>
      </c>
      <c r="CB3550" t="s">
        <v>117</v>
      </c>
      <c r="CD3550" s="2" t="s">
        <v>13728</v>
      </c>
      <c r="CE3550" t="s">
        <v>7500</v>
      </c>
      <c r="CF3550" t="s">
        <v>7501</v>
      </c>
      <c r="CG3550" t="s">
        <v>136</v>
      </c>
      <c r="CH3550" t="s">
        <v>121</v>
      </c>
      <c r="CI3550" s="6">
        <v>96950</v>
      </c>
      <c r="CJ3550" s="10">
        <v>8.4499999999999993</v>
      </c>
      <c r="CK3550" s="10">
        <v>8.4499999999999993</v>
      </c>
      <c r="CL3550" s="10">
        <v>12.68</v>
      </c>
      <c r="CM3550" s="10">
        <v>12.68</v>
      </c>
      <c r="CN3550" t="s">
        <v>137</v>
      </c>
      <c r="CO3550" t="s">
        <v>13729</v>
      </c>
      <c r="CP3550" t="s">
        <v>138</v>
      </c>
      <c r="CR3550" t="s">
        <v>139</v>
      </c>
      <c r="CS3550" t="s">
        <v>139</v>
      </c>
      <c r="CT3550" t="s">
        <v>140</v>
      </c>
      <c r="CU3550" t="s">
        <v>139</v>
      </c>
      <c r="CV3550" t="s">
        <v>140</v>
      </c>
      <c r="CW3550" t="s">
        <v>139</v>
      </c>
      <c r="CX3550" t="s">
        <v>140</v>
      </c>
      <c r="CY3550" t="s">
        <v>2181</v>
      </c>
      <c r="CZ3550" s="8">
        <v>16702873607</v>
      </c>
      <c r="DA3550" t="s">
        <v>7506</v>
      </c>
      <c r="DB3550" t="s">
        <v>142</v>
      </c>
      <c r="DC3550" t="s">
        <v>139</v>
      </c>
      <c r="DD3550" t="s">
        <v>117</v>
      </c>
    </row>
    <row r="3551" spans="1:114" ht="15" customHeight="1" x14ac:dyDescent="0.35">
      <c r="A3551" t="s">
        <v>14896</v>
      </c>
      <c r="B3551" t="s">
        <v>278</v>
      </c>
      <c r="C3551" s="1">
        <v>45923</v>
      </c>
      <c r="D3551" s="1">
        <v>45924</v>
      </c>
      <c r="E3551" t="s">
        <v>211</v>
      </c>
      <c r="G3551" t="s">
        <v>117</v>
      </c>
      <c r="H3551" t="s">
        <v>117</v>
      </c>
      <c r="I3551" t="s">
        <v>117</v>
      </c>
      <c r="J3551" t="s">
        <v>4110</v>
      </c>
      <c r="K3551" t="s">
        <v>4111</v>
      </c>
      <c r="L3551" t="s">
        <v>4112</v>
      </c>
      <c r="M3551" t="s">
        <v>4113</v>
      </c>
      <c r="N3551" t="s">
        <v>120</v>
      </c>
      <c r="O3551" t="s">
        <v>121</v>
      </c>
      <c r="P3551" s="6">
        <v>96950</v>
      </c>
      <c r="Q3551" t="s">
        <v>122</v>
      </c>
      <c r="S3551" s="8">
        <v>16702353285</v>
      </c>
      <c r="U3551" t="s">
        <v>4478</v>
      </c>
      <c r="V3551">
        <v>81111</v>
      </c>
      <c r="W3551" t="s">
        <v>124</v>
      </c>
      <c r="Y3551" t="s">
        <v>4115</v>
      </c>
      <c r="Z3551" t="s">
        <v>4116</v>
      </c>
      <c r="AA3551" t="s">
        <v>1265</v>
      </c>
      <c r="AB3551" t="s">
        <v>1930</v>
      </c>
      <c r="AC3551" t="s">
        <v>4112</v>
      </c>
      <c r="AD3551" t="s">
        <v>4113</v>
      </c>
      <c r="AE3551" t="s">
        <v>120</v>
      </c>
      <c r="AF3551" t="s">
        <v>121</v>
      </c>
      <c r="AG3551" s="6">
        <v>96950</v>
      </c>
      <c r="AH3551" t="s">
        <v>122</v>
      </c>
      <c r="AJ3551" s="8">
        <v>16702353285</v>
      </c>
      <c r="AL3551" t="s">
        <v>4117</v>
      </c>
      <c r="BE3551" t="str">
        <f>"49-3023.00"</f>
        <v>49-3023.00</v>
      </c>
      <c r="BF3551" t="s">
        <v>1119</v>
      </c>
      <c r="BG3551" t="s">
        <v>14897</v>
      </c>
      <c r="BH3551" t="s">
        <v>7148</v>
      </c>
      <c r="BI3551">
        <v>1</v>
      </c>
      <c r="BK3551" s="1">
        <v>46048</v>
      </c>
      <c r="BL3551" s="1">
        <v>46406</v>
      </c>
      <c r="BO3551">
        <v>40</v>
      </c>
      <c r="BP3551">
        <v>0</v>
      </c>
      <c r="BQ3551">
        <v>8</v>
      </c>
      <c r="BR3551">
        <v>8</v>
      </c>
      <c r="BS3551">
        <v>8</v>
      </c>
      <c r="BT3551">
        <v>8</v>
      </c>
      <c r="BU3551">
        <v>8</v>
      </c>
      <c r="BV3551">
        <v>0</v>
      </c>
      <c r="BW3551" t="str">
        <f>"8:00 AM"</f>
        <v>8:00 AM</v>
      </c>
      <c r="BX3551" t="str">
        <f>"5:00 PM"</f>
        <v>5:00 PM</v>
      </c>
      <c r="BY3551" t="s">
        <v>159</v>
      </c>
      <c r="BZ3551">
        <v>0</v>
      </c>
      <c r="CA3551">
        <v>12</v>
      </c>
      <c r="CB3551" t="s">
        <v>117</v>
      </c>
      <c r="CD3551" t="s">
        <v>194</v>
      </c>
      <c r="CE3551" t="s">
        <v>4112</v>
      </c>
      <c r="CF3551" t="s">
        <v>4113</v>
      </c>
      <c r="CG3551" t="s">
        <v>120</v>
      </c>
      <c r="CH3551" t="s">
        <v>121</v>
      </c>
      <c r="CI3551" s="6">
        <v>96950</v>
      </c>
      <c r="CJ3551" s="10">
        <v>10.59</v>
      </c>
      <c r="CK3551" s="10">
        <v>10.59</v>
      </c>
      <c r="CL3551" s="10">
        <v>15.89</v>
      </c>
      <c r="CM3551" s="10">
        <v>15.89</v>
      </c>
      <c r="CN3551" t="s">
        <v>137</v>
      </c>
      <c r="CO3551" t="s">
        <v>194</v>
      </c>
      <c r="CP3551" t="s">
        <v>138</v>
      </c>
      <c r="CR3551" t="s">
        <v>117</v>
      </c>
      <c r="CS3551" t="s">
        <v>139</v>
      </c>
      <c r="CT3551" t="s">
        <v>140</v>
      </c>
      <c r="CU3551" t="s">
        <v>139</v>
      </c>
      <c r="CV3551" t="s">
        <v>140</v>
      </c>
      <c r="CW3551" t="s">
        <v>139</v>
      </c>
      <c r="CX3551" t="s">
        <v>140</v>
      </c>
      <c r="CY3551" t="s">
        <v>1936</v>
      </c>
      <c r="CZ3551" s="8">
        <v>16702353285</v>
      </c>
      <c r="DA3551" t="s">
        <v>4117</v>
      </c>
      <c r="DB3551" t="s">
        <v>140</v>
      </c>
      <c r="DC3551" t="s">
        <v>139</v>
      </c>
      <c r="DD3551" t="s">
        <v>117</v>
      </c>
      <c r="DE3551" t="s">
        <v>4115</v>
      </c>
      <c r="DF3551" t="s">
        <v>4116</v>
      </c>
      <c r="DG3551" t="s">
        <v>1331</v>
      </c>
      <c r="DH3551" t="s">
        <v>4478</v>
      </c>
      <c r="DI3551" t="s">
        <v>4110</v>
      </c>
      <c r="DJ3551" t="s">
        <v>4117</v>
      </c>
    </row>
    <row r="3552" spans="1:114" ht="15" customHeight="1" x14ac:dyDescent="0.35">
      <c r="A3552" t="s">
        <v>9747</v>
      </c>
      <c r="B3552" t="s">
        <v>278</v>
      </c>
      <c r="C3552" s="1">
        <v>45924</v>
      </c>
      <c r="D3552" s="1">
        <v>45924</v>
      </c>
      <c r="E3552" t="s">
        <v>211</v>
      </c>
      <c r="G3552" t="s">
        <v>139</v>
      </c>
      <c r="H3552" t="s">
        <v>117</v>
      </c>
      <c r="I3552" t="s">
        <v>117</v>
      </c>
      <c r="J3552" t="s">
        <v>5263</v>
      </c>
      <c r="L3552" t="s">
        <v>1909</v>
      </c>
      <c r="M3552" t="s">
        <v>1910</v>
      </c>
      <c r="N3552" t="s">
        <v>136</v>
      </c>
      <c r="O3552" t="s">
        <v>121</v>
      </c>
      <c r="P3552" s="6">
        <v>96950</v>
      </c>
      <c r="Q3552" t="s">
        <v>122</v>
      </c>
      <c r="R3552" t="s">
        <v>469</v>
      </c>
      <c r="S3552" s="8">
        <v>16702352653</v>
      </c>
      <c r="T3552">
        <v>324</v>
      </c>
      <c r="U3552" t="s">
        <v>2379</v>
      </c>
      <c r="V3552">
        <v>42449</v>
      </c>
      <c r="W3552" t="s">
        <v>124</v>
      </c>
      <c r="Y3552" t="s">
        <v>1912</v>
      </c>
      <c r="Z3552" t="s">
        <v>5264</v>
      </c>
      <c r="AB3552" t="s">
        <v>1915</v>
      </c>
      <c r="AC3552" t="s">
        <v>1909</v>
      </c>
      <c r="AD3552" t="s">
        <v>1910</v>
      </c>
      <c r="AE3552" t="s">
        <v>136</v>
      </c>
      <c r="AF3552" t="s">
        <v>121</v>
      </c>
      <c r="AG3552" s="6">
        <v>96950</v>
      </c>
      <c r="AH3552" t="s">
        <v>122</v>
      </c>
      <c r="AI3552" t="s">
        <v>469</v>
      </c>
      <c r="AJ3552" s="8">
        <v>16702352653</v>
      </c>
      <c r="AK3552">
        <v>324</v>
      </c>
      <c r="AL3552" t="s">
        <v>1916</v>
      </c>
      <c r="BE3552" t="str">
        <f>"43-4161.00"</f>
        <v>43-4161.00</v>
      </c>
      <c r="BF3552" t="s">
        <v>1282</v>
      </c>
      <c r="BG3552" t="s">
        <v>5265</v>
      </c>
      <c r="BH3552" t="s">
        <v>5266</v>
      </c>
      <c r="BI3552">
        <v>2</v>
      </c>
      <c r="BK3552" s="1">
        <v>46083</v>
      </c>
      <c r="BL3552" s="1">
        <v>47178</v>
      </c>
      <c r="BO3552">
        <v>35</v>
      </c>
      <c r="BP3552">
        <v>0</v>
      </c>
      <c r="BQ3552">
        <v>7</v>
      </c>
      <c r="BR3552">
        <v>7</v>
      </c>
      <c r="BS3552">
        <v>7</v>
      </c>
      <c r="BT3552">
        <v>7</v>
      </c>
      <c r="BU3552">
        <v>7</v>
      </c>
      <c r="BV3552">
        <v>0</v>
      </c>
      <c r="BW3552" t="str">
        <f>"8:00 AM"</f>
        <v>8:00 AM</v>
      </c>
      <c r="BX3552" t="str">
        <f>"4:00 PM"</f>
        <v>4:00 PM</v>
      </c>
      <c r="BY3552" t="s">
        <v>459</v>
      </c>
      <c r="BZ3552">
        <v>0</v>
      </c>
      <c r="CA3552">
        <v>12</v>
      </c>
      <c r="CB3552" t="s">
        <v>117</v>
      </c>
      <c r="CD3552" s="2" t="s">
        <v>5267</v>
      </c>
      <c r="CE3552" t="s">
        <v>1909</v>
      </c>
      <c r="CF3552" t="s">
        <v>1910</v>
      </c>
      <c r="CG3552" t="s">
        <v>136</v>
      </c>
      <c r="CH3552" t="s">
        <v>121</v>
      </c>
      <c r="CI3552" s="6">
        <v>96950</v>
      </c>
      <c r="CJ3552" s="10">
        <v>10.85</v>
      </c>
      <c r="CK3552" s="10">
        <v>15</v>
      </c>
      <c r="CL3552" s="10">
        <v>16.27</v>
      </c>
      <c r="CM3552" s="10">
        <v>22.5</v>
      </c>
      <c r="CN3552" t="s">
        <v>137</v>
      </c>
      <c r="CO3552" t="s">
        <v>133</v>
      </c>
      <c r="CP3552" t="s">
        <v>138</v>
      </c>
      <c r="CR3552" t="s">
        <v>117</v>
      </c>
      <c r="CS3552" t="s">
        <v>139</v>
      </c>
      <c r="CT3552" t="s">
        <v>140</v>
      </c>
      <c r="CU3552" t="s">
        <v>139</v>
      </c>
      <c r="CV3552" t="s">
        <v>140</v>
      </c>
      <c r="CW3552" t="s">
        <v>139</v>
      </c>
      <c r="CX3552" t="s">
        <v>140</v>
      </c>
      <c r="CY3552" t="s">
        <v>1921</v>
      </c>
      <c r="CZ3552" s="8">
        <v>16702352653</v>
      </c>
      <c r="DA3552" t="s">
        <v>1916</v>
      </c>
      <c r="DB3552" t="s">
        <v>1095</v>
      </c>
      <c r="DC3552" t="s">
        <v>139</v>
      </c>
      <c r="DD3552" t="s">
        <v>117</v>
      </c>
    </row>
    <row r="3553" spans="1:114" ht="15" customHeight="1" x14ac:dyDescent="0.35">
      <c r="A3553" t="s">
        <v>4564</v>
      </c>
      <c r="B3553" t="s">
        <v>144</v>
      </c>
      <c r="C3553" s="1">
        <v>45864</v>
      </c>
      <c r="D3553" s="1">
        <v>45925</v>
      </c>
      <c r="E3553" t="s">
        <v>116</v>
      </c>
      <c r="F3553" s="1">
        <v>45959</v>
      </c>
      <c r="G3553" t="s">
        <v>117</v>
      </c>
      <c r="H3553" t="s">
        <v>117</v>
      </c>
      <c r="I3553" t="s">
        <v>117</v>
      </c>
      <c r="J3553" t="s">
        <v>954</v>
      </c>
      <c r="K3553" t="s">
        <v>4565</v>
      </c>
      <c r="L3553" t="s">
        <v>4566</v>
      </c>
      <c r="M3553" t="s">
        <v>957</v>
      </c>
      <c r="N3553" t="s">
        <v>120</v>
      </c>
      <c r="O3553" t="s">
        <v>121</v>
      </c>
      <c r="P3553" s="6">
        <v>96950</v>
      </c>
      <c r="Q3553" t="s">
        <v>122</v>
      </c>
      <c r="S3553" s="8">
        <v>16702336927</v>
      </c>
      <c r="U3553" t="s">
        <v>958</v>
      </c>
      <c r="V3553">
        <v>561320</v>
      </c>
      <c r="W3553" t="s">
        <v>150</v>
      </c>
      <c r="X3553" t="s">
        <v>139</v>
      </c>
      <c r="Y3553" t="s">
        <v>959</v>
      </c>
      <c r="Z3553" t="s">
        <v>960</v>
      </c>
      <c r="AA3553" t="s">
        <v>961</v>
      </c>
      <c r="AB3553" t="s">
        <v>128</v>
      </c>
      <c r="AC3553" t="s">
        <v>956</v>
      </c>
      <c r="AD3553" t="s">
        <v>957</v>
      </c>
      <c r="AE3553" t="s">
        <v>120</v>
      </c>
      <c r="AF3553" t="s">
        <v>121</v>
      </c>
      <c r="AG3553" s="6">
        <v>96950</v>
      </c>
      <c r="AH3553" t="s">
        <v>122</v>
      </c>
      <c r="AJ3553" s="8">
        <v>16702336927</v>
      </c>
      <c r="AL3553" t="s">
        <v>967</v>
      </c>
      <c r="BE3553" t="str">
        <f>"37-3011.00"</f>
        <v>37-3011.00</v>
      </c>
      <c r="BF3553" t="s">
        <v>177</v>
      </c>
      <c r="BG3553" t="s">
        <v>4567</v>
      </c>
      <c r="BH3553" t="s">
        <v>4568</v>
      </c>
      <c r="BI3553">
        <v>6</v>
      </c>
      <c r="BJ3553">
        <v>6</v>
      </c>
      <c r="BK3553" s="1">
        <v>45961</v>
      </c>
      <c r="BL3553" s="1">
        <v>46325</v>
      </c>
      <c r="BM3553" s="1">
        <v>45961</v>
      </c>
      <c r="BN3553" s="1">
        <v>46325</v>
      </c>
      <c r="BO3553">
        <v>35</v>
      </c>
      <c r="BP3553">
        <v>0</v>
      </c>
      <c r="BQ3553">
        <v>7</v>
      </c>
      <c r="BR3553">
        <v>7</v>
      </c>
      <c r="BS3553">
        <v>7</v>
      </c>
      <c r="BT3553">
        <v>7</v>
      </c>
      <c r="BU3553">
        <v>7</v>
      </c>
      <c r="BV3553">
        <v>0</v>
      </c>
      <c r="BW3553" t="str">
        <f>"7:30 AM"</f>
        <v>7:30 AM</v>
      </c>
      <c r="BX3553" t="str">
        <f>"3:30 PM"</f>
        <v>3:30 PM</v>
      </c>
      <c r="BY3553" t="s">
        <v>133</v>
      </c>
      <c r="BZ3553">
        <v>0</v>
      </c>
      <c r="CA3553">
        <v>3</v>
      </c>
      <c r="CB3553" t="s">
        <v>117</v>
      </c>
      <c r="CD3553" s="2" t="s">
        <v>4569</v>
      </c>
      <c r="CE3553" t="s">
        <v>4566</v>
      </c>
      <c r="CF3553" t="s">
        <v>957</v>
      </c>
      <c r="CG3553" t="s">
        <v>120</v>
      </c>
      <c r="CH3553" t="s">
        <v>121</v>
      </c>
      <c r="CI3553" s="6">
        <v>96950</v>
      </c>
      <c r="CJ3553" s="10">
        <v>8.69</v>
      </c>
      <c r="CK3553" s="10">
        <v>8.69</v>
      </c>
      <c r="CL3553" s="10">
        <v>13.04</v>
      </c>
      <c r="CM3553" s="10">
        <v>13.04</v>
      </c>
      <c r="CN3553" t="s">
        <v>137</v>
      </c>
      <c r="CP3553" t="s">
        <v>138</v>
      </c>
      <c r="CR3553" t="s">
        <v>117</v>
      </c>
      <c r="CS3553" t="s">
        <v>139</v>
      </c>
      <c r="CT3553" t="s">
        <v>140</v>
      </c>
      <c r="CU3553" t="s">
        <v>139</v>
      </c>
      <c r="CV3553" t="s">
        <v>140</v>
      </c>
      <c r="CW3553" t="s">
        <v>139</v>
      </c>
      <c r="CX3553" t="s">
        <v>140</v>
      </c>
      <c r="CY3553" t="s">
        <v>4570</v>
      </c>
      <c r="CZ3553" s="8">
        <v>16702336927</v>
      </c>
      <c r="DA3553" t="s">
        <v>967</v>
      </c>
      <c r="DB3553" t="s">
        <v>140</v>
      </c>
      <c r="DC3553" t="s">
        <v>139</v>
      </c>
      <c r="DD3553" t="s">
        <v>139</v>
      </c>
    </row>
    <row r="3554" spans="1:114" ht="15" customHeight="1" x14ac:dyDescent="0.35">
      <c r="A3554" t="s">
        <v>9934</v>
      </c>
      <c r="B3554" t="s">
        <v>115</v>
      </c>
      <c r="C3554" s="1">
        <v>45872</v>
      </c>
      <c r="D3554" s="1">
        <v>45925</v>
      </c>
      <c r="E3554" t="s">
        <v>211</v>
      </c>
      <c r="G3554" t="s">
        <v>117</v>
      </c>
      <c r="H3554" t="s">
        <v>117</v>
      </c>
      <c r="I3554" t="s">
        <v>117</v>
      </c>
      <c r="J3554" t="s">
        <v>9629</v>
      </c>
      <c r="K3554" t="s">
        <v>9630</v>
      </c>
      <c r="L3554" t="s">
        <v>9935</v>
      </c>
      <c r="M3554" t="s">
        <v>9632</v>
      </c>
      <c r="N3554" t="s">
        <v>136</v>
      </c>
      <c r="O3554" t="s">
        <v>121</v>
      </c>
      <c r="P3554" s="6">
        <v>96950</v>
      </c>
      <c r="Q3554" t="s">
        <v>122</v>
      </c>
      <c r="R3554" t="s">
        <v>164</v>
      </c>
      <c r="S3554" s="8">
        <v>16702346900</v>
      </c>
      <c r="U3554" t="s">
        <v>9633</v>
      </c>
      <c r="V3554">
        <v>722511</v>
      </c>
      <c r="W3554" t="s">
        <v>124</v>
      </c>
      <c r="Y3554" t="s">
        <v>9634</v>
      </c>
      <c r="Z3554" t="s">
        <v>9635</v>
      </c>
      <c r="AB3554" t="s">
        <v>205</v>
      </c>
      <c r="AC3554" t="s">
        <v>9936</v>
      </c>
      <c r="AD3554" t="s">
        <v>9935</v>
      </c>
      <c r="AE3554" t="s">
        <v>136</v>
      </c>
      <c r="AF3554" t="s">
        <v>121</v>
      </c>
      <c r="AG3554" s="6">
        <v>96950</v>
      </c>
      <c r="AH3554" t="s">
        <v>122</v>
      </c>
      <c r="AI3554" t="s">
        <v>136</v>
      </c>
      <c r="AJ3554" s="8">
        <v>16702346900</v>
      </c>
      <c r="AL3554" t="s">
        <v>9636</v>
      </c>
      <c r="BE3554" t="str">
        <f>"35-2014.00"</f>
        <v>35-2014.00</v>
      </c>
      <c r="BF3554" t="s">
        <v>191</v>
      </c>
      <c r="BG3554" t="s">
        <v>9937</v>
      </c>
      <c r="BH3554" t="s">
        <v>313</v>
      </c>
      <c r="BI3554">
        <v>2</v>
      </c>
      <c r="BK3554" s="1">
        <v>45931</v>
      </c>
      <c r="BL3554" s="1">
        <v>46295</v>
      </c>
      <c r="BO3554">
        <v>40</v>
      </c>
      <c r="BP3554">
        <v>6</v>
      </c>
      <c r="BQ3554">
        <v>0</v>
      </c>
      <c r="BR3554">
        <v>6</v>
      </c>
      <c r="BS3554">
        <v>7</v>
      </c>
      <c r="BT3554">
        <v>7</v>
      </c>
      <c r="BU3554">
        <v>7</v>
      </c>
      <c r="BV3554">
        <v>7</v>
      </c>
      <c r="BW3554" t="str">
        <f>"11:00 AM"</f>
        <v>11:00 AM</v>
      </c>
      <c r="BX3554" t="str">
        <f>"9:00 PM"</f>
        <v>9:00 PM</v>
      </c>
      <c r="BY3554" t="s">
        <v>133</v>
      </c>
      <c r="BZ3554">
        <v>0</v>
      </c>
      <c r="CA3554">
        <v>6</v>
      </c>
      <c r="CB3554" t="s">
        <v>117</v>
      </c>
      <c r="CD3554" s="2" t="s">
        <v>9938</v>
      </c>
      <c r="CE3554" t="s">
        <v>9632</v>
      </c>
      <c r="CF3554" t="s">
        <v>9939</v>
      </c>
      <c r="CG3554" t="s">
        <v>136</v>
      </c>
      <c r="CH3554" t="s">
        <v>121</v>
      </c>
      <c r="CI3554" s="6">
        <v>96950</v>
      </c>
      <c r="CJ3554" s="10">
        <v>8.93</v>
      </c>
      <c r="CK3554" s="10">
        <v>8.93</v>
      </c>
      <c r="CL3554" s="10">
        <v>13.4</v>
      </c>
      <c r="CM3554" s="10">
        <v>13.4</v>
      </c>
      <c r="CN3554" t="s">
        <v>137</v>
      </c>
      <c r="CO3554" t="s">
        <v>162</v>
      </c>
      <c r="CP3554" t="s">
        <v>138</v>
      </c>
      <c r="CR3554" t="s">
        <v>117</v>
      </c>
      <c r="CS3554" t="s">
        <v>139</v>
      </c>
      <c r="CT3554" t="s">
        <v>140</v>
      </c>
      <c r="CU3554" t="s">
        <v>139</v>
      </c>
      <c r="CV3554" t="s">
        <v>140</v>
      </c>
      <c r="CW3554" t="s">
        <v>139</v>
      </c>
      <c r="CX3554" t="s">
        <v>140</v>
      </c>
      <c r="CY3554" t="s">
        <v>9940</v>
      </c>
      <c r="CZ3554" s="8">
        <v>16702346900</v>
      </c>
      <c r="DA3554" t="s">
        <v>9636</v>
      </c>
      <c r="DB3554" t="s">
        <v>164</v>
      </c>
      <c r="DC3554" t="s">
        <v>139</v>
      </c>
      <c r="DD3554" t="s">
        <v>117</v>
      </c>
      <c r="DE3554" t="s">
        <v>9941</v>
      </c>
      <c r="DF3554" t="s">
        <v>9942</v>
      </c>
      <c r="DG3554" t="s">
        <v>3646</v>
      </c>
      <c r="DH3554" t="s">
        <v>9633</v>
      </c>
      <c r="DI3554" t="s">
        <v>9629</v>
      </c>
      <c r="DJ3554" t="s">
        <v>9636</v>
      </c>
    </row>
    <row r="3555" spans="1:114" ht="15" customHeight="1" x14ac:dyDescent="0.35">
      <c r="A3555" t="s">
        <v>7508</v>
      </c>
      <c r="B3555" t="s">
        <v>144</v>
      </c>
      <c r="C3555" s="1">
        <v>45882</v>
      </c>
      <c r="D3555" s="1">
        <v>45925</v>
      </c>
      <c r="E3555" t="s">
        <v>116</v>
      </c>
      <c r="F3555" s="1">
        <v>46052</v>
      </c>
      <c r="G3555" t="s">
        <v>139</v>
      </c>
      <c r="H3555" t="s">
        <v>117</v>
      </c>
      <c r="I3555" t="s">
        <v>117</v>
      </c>
      <c r="J3555" t="s">
        <v>118</v>
      </c>
      <c r="K3555" t="s">
        <v>7509</v>
      </c>
      <c r="L3555" t="s">
        <v>119</v>
      </c>
      <c r="N3555" t="s">
        <v>120</v>
      </c>
      <c r="O3555" t="s">
        <v>121</v>
      </c>
      <c r="P3555" s="6">
        <v>96950</v>
      </c>
      <c r="Q3555" t="s">
        <v>122</v>
      </c>
      <c r="S3555" s="8">
        <v>16707891106</v>
      </c>
      <c r="U3555" t="s">
        <v>123</v>
      </c>
      <c r="V3555">
        <v>54121</v>
      </c>
      <c r="W3555" t="s">
        <v>124</v>
      </c>
      <c r="Y3555" t="s">
        <v>125</v>
      </c>
      <c r="Z3555" t="s">
        <v>126</v>
      </c>
      <c r="AA3555" t="s">
        <v>1723</v>
      </c>
      <c r="AB3555" t="s">
        <v>128</v>
      </c>
      <c r="AC3555" t="s">
        <v>119</v>
      </c>
      <c r="AE3555" t="s">
        <v>120</v>
      </c>
      <c r="AF3555" t="s">
        <v>121</v>
      </c>
      <c r="AG3555" s="6">
        <v>96950</v>
      </c>
      <c r="AH3555" t="s">
        <v>122</v>
      </c>
      <c r="AJ3555" s="8">
        <v>16707891106</v>
      </c>
      <c r="AL3555" t="s">
        <v>129</v>
      </c>
      <c r="BE3555" t="str">
        <f>"43-3031.00"</f>
        <v>43-3031.00</v>
      </c>
      <c r="BF3555" t="s">
        <v>357</v>
      </c>
      <c r="BG3555" t="s">
        <v>7510</v>
      </c>
      <c r="BH3555" t="s">
        <v>2969</v>
      </c>
      <c r="BI3555">
        <v>3</v>
      </c>
      <c r="BJ3555">
        <v>3</v>
      </c>
      <c r="BK3555" s="1">
        <v>46054</v>
      </c>
      <c r="BL3555" s="1">
        <v>47149</v>
      </c>
      <c r="BM3555" s="1">
        <v>46054</v>
      </c>
      <c r="BN3555" s="1">
        <v>47149</v>
      </c>
      <c r="BO3555">
        <v>35</v>
      </c>
      <c r="BP3555">
        <v>0</v>
      </c>
      <c r="BQ3555">
        <v>7</v>
      </c>
      <c r="BR3555">
        <v>7</v>
      </c>
      <c r="BS3555">
        <v>7</v>
      </c>
      <c r="BT3555">
        <v>7</v>
      </c>
      <c r="BU3555">
        <v>7</v>
      </c>
      <c r="BV3555">
        <v>0</v>
      </c>
      <c r="BW3555" t="str">
        <f>"8:00 AM"</f>
        <v>8:00 AM</v>
      </c>
      <c r="BX3555" t="str">
        <f>"4:00 PM"</f>
        <v>4:00 PM</v>
      </c>
      <c r="BY3555" t="s">
        <v>159</v>
      </c>
      <c r="BZ3555">
        <v>0</v>
      </c>
      <c r="CA3555">
        <v>24</v>
      </c>
      <c r="CB3555" t="s">
        <v>117</v>
      </c>
      <c r="CD3555" s="2" t="s">
        <v>5425</v>
      </c>
      <c r="CE3555" t="s">
        <v>135</v>
      </c>
      <c r="CG3555" t="s">
        <v>136</v>
      </c>
      <c r="CH3555" t="s">
        <v>121</v>
      </c>
      <c r="CI3555" s="6">
        <v>96950</v>
      </c>
      <c r="CJ3555" s="10">
        <v>12.28</v>
      </c>
      <c r="CK3555" s="10">
        <v>12.28</v>
      </c>
      <c r="CL3555" s="10">
        <v>18.420000000000002</v>
      </c>
      <c r="CM3555" s="10">
        <v>18.420000000000002</v>
      </c>
      <c r="CN3555" t="s">
        <v>137</v>
      </c>
      <c r="CP3555" t="s">
        <v>138</v>
      </c>
      <c r="CR3555" t="s">
        <v>117</v>
      </c>
      <c r="CS3555" t="s">
        <v>139</v>
      </c>
      <c r="CT3555" t="s">
        <v>140</v>
      </c>
      <c r="CU3555" t="s">
        <v>139</v>
      </c>
      <c r="CV3555" t="s">
        <v>140</v>
      </c>
      <c r="CW3555" t="s">
        <v>139</v>
      </c>
      <c r="CX3555" t="s">
        <v>140</v>
      </c>
      <c r="CY3555" s="2" t="s">
        <v>7511</v>
      </c>
      <c r="CZ3555" s="8">
        <v>16707891106</v>
      </c>
      <c r="DA3555" t="s">
        <v>129</v>
      </c>
      <c r="DB3555" t="s">
        <v>142</v>
      </c>
      <c r="DC3555" t="s">
        <v>139</v>
      </c>
      <c r="DD3555" t="s">
        <v>117</v>
      </c>
    </row>
    <row r="3556" spans="1:114" ht="15" customHeight="1" x14ac:dyDescent="0.35">
      <c r="A3556" t="s">
        <v>13448</v>
      </c>
      <c r="B3556" t="s">
        <v>144</v>
      </c>
      <c r="C3556" s="1">
        <v>45886</v>
      </c>
      <c r="D3556" s="1">
        <v>45925</v>
      </c>
      <c r="E3556" t="s">
        <v>116</v>
      </c>
      <c r="F3556" s="1">
        <v>45929</v>
      </c>
      <c r="G3556" t="s">
        <v>117</v>
      </c>
      <c r="H3556" t="s">
        <v>117</v>
      </c>
      <c r="I3556" t="s">
        <v>117</v>
      </c>
      <c r="J3556" t="s">
        <v>13449</v>
      </c>
      <c r="L3556" t="s">
        <v>13450</v>
      </c>
      <c r="M3556" t="s">
        <v>13451</v>
      </c>
      <c r="N3556" t="s">
        <v>120</v>
      </c>
      <c r="O3556" t="s">
        <v>121</v>
      </c>
      <c r="P3556" s="6">
        <v>96950</v>
      </c>
      <c r="Q3556" t="s">
        <v>122</v>
      </c>
      <c r="S3556" s="8">
        <v>16702356678</v>
      </c>
      <c r="U3556" t="s">
        <v>13452</v>
      </c>
      <c r="V3556">
        <v>236115</v>
      </c>
      <c r="W3556" t="s">
        <v>124</v>
      </c>
      <c r="Y3556" t="s">
        <v>5796</v>
      </c>
      <c r="Z3556" t="s">
        <v>13453</v>
      </c>
      <c r="AB3556" t="s">
        <v>657</v>
      </c>
      <c r="AC3556" t="s">
        <v>13450</v>
      </c>
      <c r="AD3556" t="s">
        <v>13451</v>
      </c>
      <c r="AE3556" t="s">
        <v>120</v>
      </c>
      <c r="AF3556" t="s">
        <v>121</v>
      </c>
      <c r="AG3556" s="6">
        <v>96950</v>
      </c>
      <c r="AH3556" t="s">
        <v>122</v>
      </c>
      <c r="AJ3556" s="8">
        <v>16702356678</v>
      </c>
      <c r="AL3556" t="s">
        <v>13454</v>
      </c>
      <c r="BE3556" t="str">
        <f>"13-1051.00"</f>
        <v>13-1051.00</v>
      </c>
      <c r="BF3556" t="s">
        <v>860</v>
      </c>
      <c r="BG3556" t="s">
        <v>13455</v>
      </c>
      <c r="BH3556" t="s">
        <v>6375</v>
      </c>
      <c r="BI3556">
        <v>1</v>
      </c>
      <c r="BJ3556">
        <v>1</v>
      </c>
      <c r="BK3556" s="1">
        <v>45931</v>
      </c>
      <c r="BL3556" s="1">
        <v>46295</v>
      </c>
      <c r="BM3556" s="1">
        <v>45931</v>
      </c>
      <c r="BN3556" s="1">
        <v>46295</v>
      </c>
      <c r="BO3556">
        <v>35</v>
      </c>
      <c r="BP3556">
        <v>0</v>
      </c>
      <c r="BQ3556">
        <v>7</v>
      </c>
      <c r="BR3556">
        <v>7</v>
      </c>
      <c r="BS3556">
        <v>7</v>
      </c>
      <c r="BT3556">
        <v>7</v>
      </c>
      <c r="BU3556">
        <v>7</v>
      </c>
      <c r="BV3556">
        <v>0</v>
      </c>
      <c r="BW3556" t="str">
        <f>"8:00 AM"</f>
        <v>8:00 AM</v>
      </c>
      <c r="BX3556" t="str">
        <f>"5:00 PM"</f>
        <v>5:00 PM</v>
      </c>
      <c r="BY3556" t="s">
        <v>159</v>
      </c>
      <c r="BZ3556">
        <v>0</v>
      </c>
      <c r="CA3556">
        <v>24</v>
      </c>
      <c r="CB3556" t="s">
        <v>117</v>
      </c>
      <c r="CD3556" s="2" t="s">
        <v>13456</v>
      </c>
      <c r="CE3556" t="s">
        <v>13451</v>
      </c>
      <c r="CF3556" t="s">
        <v>5990</v>
      </c>
      <c r="CG3556" t="s">
        <v>120</v>
      </c>
      <c r="CH3556" t="s">
        <v>121</v>
      </c>
      <c r="CI3556" s="6">
        <v>96950</v>
      </c>
      <c r="CJ3556" s="10">
        <v>17.72</v>
      </c>
      <c r="CK3556" s="10">
        <v>17.72</v>
      </c>
      <c r="CL3556" s="10">
        <v>26.58</v>
      </c>
      <c r="CM3556" s="10">
        <v>26.58</v>
      </c>
      <c r="CN3556" t="s">
        <v>137</v>
      </c>
      <c r="CO3556">
        <v>0</v>
      </c>
      <c r="CP3556" t="s">
        <v>138</v>
      </c>
      <c r="CR3556" t="s">
        <v>139</v>
      </c>
      <c r="CS3556" t="s">
        <v>139</v>
      </c>
      <c r="CT3556" t="s">
        <v>140</v>
      </c>
      <c r="CU3556" t="s">
        <v>139</v>
      </c>
      <c r="CV3556" t="s">
        <v>140</v>
      </c>
      <c r="CW3556" t="s">
        <v>139</v>
      </c>
      <c r="CX3556" t="s">
        <v>140</v>
      </c>
      <c r="CY3556" t="s">
        <v>7873</v>
      </c>
      <c r="CZ3556" s="8">
        <v>16702356678</v>
      </c>
      <c r="DA3556" t="s">
        <v>13454</v>
      </c>
      <c r="DB3556" t="s">
        <v>164</v>
      </c>
      <c r="DC3556" t="s">
        <v>139</v>
      </c>
      <c r="DD3556" t="s">
        <v>117</v>
      </c>
    </row>
    <row r="3557" spans="1:114" ht="15" customHeight="1" x14ac:dyDescent="0.35">
      <c r="A3557" t="s">
        <v>7473</v>
      </c>
      <c r="B3557" t="s">
        <v>144</v>
      </c>
      <c r="C3557" s="1">
        <v>45887</v>
      </c>
      <c r="D3557" s="1">
        <v>45925</v>
      </c>
      <c r="E3557" t="s">
        <v>211</v>
      </c>
      <c r="G3557" t="s">
        <v>117</v>
      </c>
      <c r="H3557" t="s">
        <v>117</v>
      </c>
      <c r="I3557" t="s">
        <v>117</v>
      </c>
      <c r="J3557" t="s">
        <v>1274</v>
      </c>
      <c r="K3557" t="s">
        <v>1275</v>
      </c>
      <c r="L3557" t="s">
        <v>2526</v>
      </c>
      <c r="M3557" t="s">
        <v>7474</v>
      </c>
      <c r="N3557" t="s">
        <v>120</v>
      </c>
      <c r="O3557" t="s">
        <v>121</v>
      </c>
      <c r="P3557" s="6">
        <v>96950</v>
      </c>
      <c r="Q3557" t="s">
        <v>122</v>
      </c>
      <c r="S3557" s="8">
        <v>16702358778</v>
      </c>
      <c r="U3557" t="s">
        <v>2527</v>
      </c>
      <c r="V3557">
        <v>23622</v>
      </c>
      <c r="W3557" t="s">
        <v>124</v>
      </c>
      <c r="Y3557" t="s">
        <v>1278</v>
      </c>
      <c r="Z3557" t="s">
        <v>1279</v>
      </c>
      <c r="AA3557" t="s">
        <v>1280</v>
      </c>
      <c r="AB3557" t="s">
        <v>154</v>
      </c>
      <c r="AC3557" t="s">
        <v>2526</v>
      </c>
      <c r="AD3557" t="s">
        <v>1277</v>
      </c>
      <c r="AE3557" t="s">
        <v>120</v>
      </c>
      <c r="AF3557" t="s">
        <v>121</v>
      </c>
      <c r="AG3557" s="6">
        <v>96950</v>
      </c>
      <c r="AH3557" t="s">
        <v>122</v>
      </c>
      <c r="AJ3557" s="8">
        <v>16702358778</v>
      </c>
      <c r="AL3557" t="s">
        <v>1281</v>
      </c>
      <c r="BE3557" t="str">
        <f>"49-9071.00"</f>
        <v>49-9071.00</v>
      </c>
      <c r="BF3557" t="s">
        <v>156</v>
      </c>
      <c r="BG3557" t="s">
        <v>4469</v>
      </c>
      <c r="BH3557" t="s">
        <v>1070</v>
      </c>
      <c r="BI3557">
        <v>20</v>
      </c>
      <c r="BJ3557">
        <v>20</v>
      </c>
      <c r="BK3557" s="1">
        <v>46006</v>
      </c>
      <c r="BL3557" s="1">
        <v>46370</v>
      </c>
      <c r="BM3557" s="1">
        <v>46006</v>
      </c>
      <c r="BN3557" s="1">
        <v>46370</v>
      </c>
      <c r="BO3557">
        <v>40</v>
      </c>
      <c r="BP3557">
        <v>0</v>
      </c>
      <c r="BQ3557">
        <v>8</v>
      </c>
      <c r="BR3557">
        <v>8</v>
      </c>
      <c r="BS3557">
        <v>8</v>
      </c>
      <c r="BT3557">
        <v>8</v>
      </c>
      <c r="BU3557">
        <v>8</v>
      </c>
      <c r="BV3557">
        <v>0</v>
      </c>
      <c r="BW3557" t="str">
        <f>"7:30 AM"</f>
        <v>7:30 AM</v>
      </c>
      <c r="BX3557" t="str">
        <f>"4:30 PM"</f>
        <v>4:30 PM</v>
      </c>
      <c r="BY3557" t="s">
        <v>159</v>
      </c>
      <c r="BZ3557">
        <v>0</v>
      </c>
      <c r="CA3557">
        <v>12</v>
      </c>
      <c r="CB3557" t="s">
        <v>117</v>
      </c>
      <c r="CD3557" t="s">
        <v>4470</v>
      </c>
      <c r="CE3557" t="s">
        <v>2526</v>
      </c>
      <c r="CF3557" t="s">
        <v>1277</v>
      </c>
      <c r="CG3557" t="s">
        <v>120</v>
      </c>
      <c r="CH3557" t="s">
        <v>121</v>
      </c>
      <c r="CI3557" s="6">
        <v>96950</v>
      </c>
      <c r="CJ3557" s="10">
        <v>9.98</v>
      </c>
      <c r="CK3557" s="10">
        <v>9.98</v>
      </c>
      <c r="CL3557" s="10">
        <v>14.97</v>
      </c>
      <c r="CM3557" s="10">
        <v>14.97</v>
      </c>
      <c r="CN3557" t="s">
        <v>137</v>
      </c>
      <c r="CO3557" t="s">
        <v>140</v>
      </c>
      <c r="CP3557" t="s">
        <v>209</v>
      </c>
      <c r="CR3557" t="s">
        <v>117</v>
      </c>
      <c r="CS3557" t="s">
        <v>139</v>
      </c>
      <c r="CT3557" t="s">
        <v>139</v>
      </c>
      <c r="CU3557" t="s">
        <v>139</v>
      </c>
      <c r="CV3557" t="s">
        <v>140</v>
      </c>
      <c r="CW3557" t="s">
        <v>139</v>
      </c>
      <c r="CX3557" t="s">
        <v>139</v>
      </c>
      <c r="CY3557" t="s">
        <v>7475</v>
      </c>
      <c r="CZ3557" s="8">
        <v>16702358778</v>
      </c>
      <c r="DA3557" t="s">
        <v>1281</v>
      </c>
      <c r="DB3557" t="s">
        <v>140</v>
      </c>
      <c r="DC3557" t="s">
        <v>139</v>
      </c>
      <c r="DD3557" t="s">
        <v>117</v>
      </c>
    </row>
    <row r="3558" spans="1:114" ht="15" customHeight="1" x14ac:dyDescent="0.35">
      <c r="A3558" t="s">
        <v>4468</v>
      </c>
      <c r="B3558" t="s">
        <v>144</v>
      </c>
      <c r="C3558" s="1">
        <v>45887</v>
      </c>
      <c r="D3558" s="1">
        <v>45925</v>
      </c>
      <c r="E3558" t="s">
        <v>116</v>
      </c>
      <c r="F3558" s="1">
        <v>46021</v>
      </c>
      <c r="G3558" t="s">
        <v>117</v>
      </c>
      <c r="H3558" t="s">
        <v>117</v>
      </c>
      <c r="I3558" t="s">
        <v>117</v>
      </c>
      <c r="J3558" t="s">
        <v>1274</v>
      </c>
      <c r="K3558" t="s">
        <v>1275</v>
      </c>
      <c r="L3558" t="s">
        <v>2526</v>
      </c>
      <c r="M3558" t="s">
        <v>1277</v>
      </c>
      <c r="N3558" t="s">
        <v>120</v>
      </c>
      <c r="O3558" t="s">
        <v>121</v>
      </c>
      <c r="P3558" s="6">
        <v>96950</v>
      </c>
      <c r="Q3558" t="s">
        <v>122</v>
      </c>
      <c r="S3558" s="8">
        <v>16702358778</v>
      </c>
      <c r="U3558" t="s">
        <v>2527</v>
      </c>
      <c r="V3558">
        <v>23622</v>
      </c>
      <c r="W3558" t="s">
        <v>124</v>
      </c>
      <c r="Y3558" t="s">
        <v>1278</v>
      </c>
      <c r="Z3558" t="s">
        <v>1279</v>
      </c>
      <c r="AA3558" t="s">
        <v>1280</v>
      </c>
      <c r="AB3558" t="s">
        <v>154</v>
      </c>
      <c r="AC3558" t="s">
        <v>2526</v>
      </c>
      <c r="AD3558" t="s">
        <v>1277</v>
      </c>
      <c r="AE3558" t="s">
        <v>120</v>
      </c>
      <c r="AF3558" t="s">
        <v>121</v>
      </c>
      <c r="AG3558" s="6">
        <v>96950</v>
      </c>
      <c r="AH3558" t="s">
        <v>122</v>
      </c>
      <c r="AJ3558" s="8">
        <v>16702358778</v>
      </c>
      <c r="AL3558" t="s">
        <v>1281</v>
      </c>
      <c r="BE3558" t="str">
        <f>"49-9071.00"</f>
        <v>49-9071.00</v>
      </c>
      <c r="BF3558" t="s">
        <v>156</v>
      </c>
      <c r="BG3558" t="s">
        <v>4469</v>
      </c>
      <c r="BH3558" t="s">
        <v>1070</v>
      </c>
      <c r="BI3558">
        <v>10</v>
      </c>
      <c r="BJ3558">
        <v>10</v>
      </c>
      <c r="BK3558" s="1">
        <v>46023</v>
      </c>
      <c r="BL3558" s="1">
        <v>46387</v>
      </c>
      <c r="BM3558" s="1">
        <v>46023</v>
      </c>
      <c r="BN3558" s="1">
        <v>46387</v>
      </c>
      <c r="BO3558">
        <v>40</v>
      </c>
      <c r="BP3558">
        <v>0</v>
      </c>
      <c r="BQ3558">
        <v>8</v>
      </c>
      <c r="BR3558">
        <v>8</v>
      </c>
      <c r="BS3558">
        <v>8</v>
      </c>
      <c r="BT3558">
        <v>8</v>
      </c>
      <c r="BU3558">
        <v>8</v>
      </c>
      <c r="BV3558">
        <v>0</v>
      </c>
      <c r="BW3558" t="str">
        <f>"7:30 AM"</f>
        <v>7:30 AM</v>
      </c>
      <c r="BX3558" t="str">
        <f>"4:30 PM"</f>
        <v>4:30 PM</v>
      </c>
      <c r="BY3558" t="s">
        <v>159</v>
      </c>
      <c r="BZ3558">
        <v>0</v>
      </c>
      <c r="CA3558">
        <v>12</v>
      </c>
      <c r="CB3558" t="s">
        <v>117</v>
      </c>
      <c r="CD3558" t="s">
        <v>4470</v>
      </c>
      <c r="CE3558" t="s">
        <v>2526</v>
      </c>
      <c r="CG3558" t="s">
        <v>120</v>
      </c>
      <c r="CH3558" t="s">
        <v>121</v>
      </c>
      <c r="CI3558" s="6">
        <v>96950</v>
      </c>
      <c r="CJ3558" s="10">
        <v>9.98</v>
      </c>
      <c r="CK3558" s="10">
        <v>9.98</v>
      </c>
      <c r="CL3558" s="10">
        <v>14.97</v>
      </c>
      <c r="CM3558" s="10">
        <v>14.97</v>
      </c>
      <c r="CN3558" t="s">
        <v>137</v>
      </c>
      <c r="CO3558" t="s">
        <v>140</v>
      </c>
      <c r="CP3558" t="s">
        <v>209</v>
      </c>
      <c r="CR3558" t="s">
        <v>117</v>
      </c>
      <c r="CS3558" t="s">
        <v>139</v>
      </c>
      <c r="CT3558" t="s">
        <v>139</v>
      </c>
      <c r="CU3558" t="s">
        <v>139</v>
      </c>
      <c r="CV3558" t="s">
        <v>140</v>
      </c>
      <c r="CW3558" t="s">
        <v>139</v>
      </c>
      <c r="CX3558" t="s">
        <v>139</v>
      </c>
      <c r="CY3558" t="s">
        <v>308</v>
      </c>
      <c r="CZ3558" s="8">
        <v>16702358778</v>
      </c>
      <c r="DA3558" t="s">
        <v>1281</v>
      </c>
      <c r="DB3558" t="s">
        <v>140</v>
      </c>
      <c r="DC3558" t="s">
        <v>139</v>
      </c>
      <c r="DD3558" t="s">
        <v>117</v>
      </c>
    </row>
    <row r="3559" spans="1:114" ht="15" customHeight="1" x14ac:dyDescent="0.35">
      <c r="A3559" t="s">
        <v>14918</v>
      </c>
      <c r="B3559" t="s">
        <v>144</v>
      </c>
      <c r="C3559" s="1">
        <v>45888</v>
      </c>
      <c r="D3559" s="1">
        <v>45925</v>
      </c>
      <c r="E3559" t="s">
        <v>116</v>
      </c>
      <c r="F3559" s="1">
        <v>45929</v>
      </c>
      <c r="G3559" t="s">
        <v>117</v>
      </c>
      <c r="H3559" t="s">
        <v>117</v>
      </c>
      <c r="I3559" t="s">
        <v>117</v>
      </c>
      <c r="J3559" t="s">
        <v>1712</v>
      </c>
      <c r="L3559" t="s">
        <v>1072</v>
      </c>
      <c r="M3559" t="s">
        <v>3693</v>
      </c>
      <c r="N3559" t="s">
        <v>120</v>
      </c>
      <c r="O3559" t="s">
        <v>121</v>
      </c>
      <c r="P3559" s="6">
        <v>96950</v>
      </c>
      <c r="Q3559" t="s">
        <v>122</v>
      </c>
      <c r="S3559" s="8">
        <v>16702858730</v>
      </c>
      <c r="U3559" t="s">
        <v>1073</v>
      </c>
      <c r="V3559">
        <v>561320</v>
      </c>
      <c r="W3559" t="s">
        <v>150</v>
      </c>
      <c r="X3559" t="s">
        <v>139</v>
      </c>
      <c r="Y3559" t="s">
        <v>1074</v>
      </c>
      <c r="Z3559" t="s">
        <v>1075</v>
      </c>
      <c r="AA3559" t="s">
        <v>1076</v>
      </c>
      <c r="AB3559" t="s">
        <v>189</v>
      </c>
      <c r="AC3559" t="s">
        <v>1072</v>
      </c>
      <c r="AD3559" t="s">
        <v>14916</v>
      </c>
      <c r="AE3559" t="s">
        <v>120</v>
      </c>
      <c r="AF3559" t="s">
        <v>121</v>
      </c>
      <c r="AG3559" s="6">
        <v>96950</v>
      </c>
      <c r="AH3559" t="s">
        <v>122</v>
      </c>
      <c r="AJ3559" s="8">
        <v>16702858730</v>
      </c>
      <c r="AL3559" t="s">
        <v>1078</v>
      </c>
      <c r="BE3559" t="str">
        <f>"49-9071.00"</f>
        <v>49-9071.00</v>
      </c>
      <c r="BF3559" t="s">
        <v>156</v>
      </c>
      <c r="BG3559" t="s">
        <v>4523</v>
      </c>
      <c r="BH3559" t="s">
        <v>341</v>
      </c>
      <c r="BI3559">
        <v>13</v>
      </c>
      <c r="BJ3559">
        <v>13</v>
      </c>
      <c r="BK3559" s="1">
        <v>45931</v>
      </c>
      <c r="BL3559" s="1">
        <v>46295</v>
      </c>
      <c r="BM3559" s="1">
        <v>45931</v>
      </c>
      <c r="BN3559" s="1">
        <v>46295</v>
      </c>
      <c r="BO3559">
        <v>35</v>
      </c>
      <c r="BP3559">
        <v>0</v>
      </c>
      <c r="BQ3559">
        <v>7</v>
      </c>
      <c r="BR3559">
        <v>7</v>
      </c>
      <c r="BS3559">
        <v>7</v>
      </c>
      <c r="BT3559">
        <v>7</v>
      </c>
      <c r="BU3559">
        <v>7</v>
      </c>
      <c r="BV3559">
        <v>0</v>
      </c>
      <c r="BW3559" t="str">
        <f>"9:00 AM"</f>
        <v>9:00 AM</v>
      </c>
      <c r="BX3559" t="str">
        <f>"5:00 PM"</f>
        <v>5:00 PM</v>
      </c>
      <c r="BY3559" t="s">
        <v>133</v>
      </c>
      <c r="BZ3559">
        <v>0</v>
      </c>
      <c r="CA3559">
        <v>12</v>
      </c>
      <c r="CB3559" t="s">
        <v>117</v>
      </c>
      <c r="CD3559" s="2" t="s">
        <v>4524</v>
      </c>
      <c r="CE3559" t="s">
        <v>5212</v>
      </c>
      <c r="CF3559" t="s">
        <v>9860</v>
      </c>
      <c r="CG3559" t="s">
        <v>120</v>
      </c>
      <c r="CH3559" t="s">
        <v>121</v>
      </c>
      <c r="CI3559" s="6">
        <v>96950</v>
      </c>
      <c r="CJ3559" s="10">
        <v>9.98</v>
      </c>
      <c r="CK3559" s="10">
        <v>9.98</v>
      </c>
      <c r="CL3559" s="10">
        <v>14.97</v>
      </c>
      <c r="CM3559" s="10">
        <v>14.97</v>
      </c>
      <c r="CN3559" t="s">
        <v>137</v>
      </c>
      <c r="CO3559" t="s">
        <v>194</v>
      </c>
      <c r="CP3559" t="s">
        <v>138</v>
      </c>
      <c r="CR3559" t="s">
        <v>117</v>
      </c>
      <c r="CS3559" t="s">
        <v>139</v>
      </c>
      <c r="CT3559" t="s">
        <v>140</v>
      </c>
      <c r="CU3559" t="s">
        <v>139</v>
      </c>
      <c r="CV3559" t="s">
        <v>140</v>
      </c>
      <c r="CW3559" t="s">
        <v>139</v>
      </c>
      <c r="CX3559" t="s">
        <v>140</v>
      </c>
      <c r="CY3559" s="2" t="s">
        <v>4595</v>
      </c>
      <c r="CZ3559" s="8">
        <v>16702858730</v>
      </c>
      <c r="DA3559" t="s">
        <v>1078</v>
      </c>
      <c r="DB3559" t="s">
        <v>140</v>
      </c>
      <c r="DC3559" t="s">
        <v>139</v>
      </c>
      <c r="DD3559" t="s">
        <v>139</v>
      </c>
    </row>
    <row r="3560" spans="1:114" ht="15" customHeight="1" x14ac:dyDescent="0.35">
      <c r="A3560" t="s">
        <v>14913</v>
      </c>
      <c r="B3560" t="s">
        <v>166</v>
      </c>
      <c r="C3560" s="1">
        <v>45831</v>
      </c>
      <c r="D3560" s="1">
        <v>45926</v>
      </c>
      <c r="E3560" t="s">
        <v>116</v>
      </c>
      <c r="F3560" s="1">
        <v>45990</v>
      </c>
      <c r="G3560" t="s">
        <v>117</v>
      </c>
      <c r="H3560" t="s">
        <v>117</v>
      </c>
      <c r="I3560" t="s">
        <v>117</v>
      </c>
      <c r="J3560" t="s">
        <v>5193</v>
      </c>
      <c r="L3560" t="s">
        <v>11153</v>
      </c>
      <c r="N3560" t="s">
        <v>120</v>
      </c>
      <c r="O3560" t="s">
        <v>121</v>
      </c>
      <c r="P3560" s="6">
        <v>96950</v>
      </c>
      <c r="Q3560" t="s">
        <v>122</v>
      </c>
      <c r="S3560" s="8">
        <v>16705881110</v>
      </c>
      <c r="U3560" t="s">
        <v>5195</v>
      </c>
      <c r="V3560">
        <v>56132</v>
      </c>
      <c r="W3560" t="s">
        <v>124</v>
      </c>
      <c r="Y3560" t="s">
        <v>5196</v>
      </c>
      <c r="Z3560" t="s">
        <v>5197</v>
      </c>
      <c r="AA3560" t="s">
        <v>11154</v>
      </c>
      <c r="AB3560" t="s">
        <v>128</v>
      </c>
      <c r="AC3560" t="s">
        <v>11153</v>
      </c>
      <c r="AE3560" t="s">
        <v>120</v>
      </c>
      <c r="AF3560" t="s">
        <v>121</v>
      </c>
      <c r="AG3560" s="6">
        <v>96950</v>
      </c>
      <c r="AH3560" t="s">
        <v>122</v>
      </c>
      <c r="AJ3560" s="8">
        <v>16705881110</v>
      </c>
      <c r="AL3560" t="s">
        <v>5198</v>
      </c>
      <c r="BE3560" t="str">
        <f>"37-2012.00"</f>
        <v>37-2012.00</v>
      </c>
      <c r="BF3560" t="s">
        <v>130</v>
      </c>
      <c r="BG3560" t="s">
        <v>11155</v>
      </c>
      <c r="BH3560" t="s">
        <v>8901</v>
      </c>
      <c r="BI3560">
        <v>10</v>
      </c>
      <c r="BK3560" s="1">
        <v>45992</v>
      </c>
      <c r="BL3560" s="1">
        <v>46356</v>
      </c>
      <c r="BO3560">
        <v>35</v>
      </c>
      <c r="BP3560">
        <v>0</v>
      </c>
      <c r="BQ3560">
        <v>7</v>
      </c>
      <c r="BR3560">
        <v>7</v>
      </c>
      <c r="BS3560">
        <v>7</v>
      </c>
      <c r="BT3560">
        <v>7</v>
      </c>
      <c r="BU3560">
        <v>7</v>
      </c>
      <c r="BV3560">
        <v>0</v>
      </c>
      <c r="BW3560" t="str">
        <f>"8:00 AM"</f>
        <v>8:00 AM</v>
      </c>
      <c r="BX3560" t="str">
        <f>"5:00 PM"</f>
        <v>5:00 PM</v>
      </c>
      <c r="BY3560" t="s">
        <v>133</v>
      </c>
      <c r="BZ3560">
        <v>0</v>
      </c>
      <c r="CA3560">
        <v>3</v>
      </c>
      <c r="CB3560" t="s">
        <v>117</v>
      </c>
      <c r="CD3560" s="2" t="s">
        <v>14914</v>
      </c>
      <c r="CE3560" t="s">
        <v>1899</v>
      </c>
      <c r="CG3560" t="s">
        <v>120</v>
      </c>
      <c r="CH3560" t="s">
        <v>121</v>
      </c>
      <c r="CI3560" s="6">
        <v>96950</v>
      </c>
      <c r="CJ3560" s="10">
        <v>7.77</v>
      </c>
      <c r="CK3560" s="10">
        <v>7.77</v>
      </c>
      <c r="CL3560" s="10">
        <v>11.66</v>
      </c>
      <c r="CM3560" s="10">
        <v>11.66</v>
      </c>
      <c r="CN3560" t="s">
        <v>137</v>
      </c>
      <c r="CO3560" t="s">
        <v>194</v>
      </c>
      <c r="CP3560" t="s">
        <v>138</v>
      </c>
      <c r="CR3560" t="s">
        <v>139</v>
      </c>
      <c r="CS3560" t="s">
        <v>139</v>
      </c>
      <c r="CT3560" t="s">
        <v>140</v>
      </c>
      <c r="CU3560" t="s">
        <v>139</v>
      </c>
      <c r="CV3560" t="s">
        <v>140</v>
      </c>
      <c r="CW3560" t="s">
        <v>139</v>
      </c>
      <c r="CX3560" t="s">
        <v>140</v>
      </c>
      <c r="CY3560" t="s">
        <v>7873</v>
      </c>
      <c r="CZ3560" s="8">
        <v>16705881110</v>
      </c>
      <c r="DA3560" t="s">
        <v>5198</v>
      </c>
      <c r="DB3560" t="s">
        <v>164</v>
      </c>
      <c r="DC3560" t="s">
        <v>139</v>
      </c>
      <c r="DD3560" t="s">
        <v>117</v>
      </c>
    </row>
    <row r="3561" spans="1:114" ht="15" customHeight="1" x14ac:dyDescent="0.35">
      <c r="A3561" t="s">
        <v>17362</v>
      </c>
      <c r="B3561" t="s">
        <v>166</v>
      </c>
      <c r="C3561" s="1">
        <v>45845</v>
      </c>
      <c r="D3561" s="1">
        <v>45926</v>
      </c>
      <c r="E3561" t="s">
        <v>211</v>
      </c>
      <c r="G3561" t="s">
        <v>117</v>
      </c>
      <c r="H3561" t="s">
        <v>139</v>
      </c>
      <c r="I3561" t="s">
        <v>117</v>
      </c>
      <c r="J3561" t="s">
        <v>5947</v>
      </c>
      <c r="K3561" t="s">
        <v>5948</v>
      </c>
      <c r="L3561" t="s">
        <v>1413</v>
      </c>
      <c r="M3561" t="s">
        <v>5949</v>
      </c>
      <c r="N3561" t="s">
        <v>120</v>
      </c>
      <c r="O3561" t="s">
        <v>121</v>
      </c>
      <c r="P3561" s="6">
        <v>96950</v>
      </c>
      <c r="Q3561" t="s">
        <v>122</v>
      </c>
      <c r="S3561" s="8">
        <v>16702871135</v>
      </c>
      <c r="U3561" t="s">
        <v>5950</v>
      </c>
      <c r="V3561">
        <v>561320</v>
      </c>
      <c r="W3561" t="s">
        <v>150</v>
      </c>
      <c r="X3561" t="s">
        <v>139</v>
      </c>
      <c r="Y3561" t="s">
        <v>5951</v>
      </c>
      <c r="Z3561" t="s">
        <v>5952</v>
      </c>
      <c r="AA3561" t="s">
        <v>5953</v>
      </c>
      <c r="AB3561" t="s">
        <v>154</v>
      </c>
      <c r="AC3561" t="s">
        <v>1413</v>
      </c>
      <c r="AD3561" t="s">
        <v>5954</v>
      </c>
      <c r="AE3561" t="s">
        <v>120</v>
      </c>
      <c r="AF3561" t="s">
        <v>121</v>
      </c>
      <c r="AG3561" s="6">
        <v>96950</v>
      </c>
      <c r="AH3561" t="s">
        <v>122</v>
      </c>
      <c r="AJ3561" s="8">
        <v>16702871135</v>
      </c>
      <c r="AL3561" t="s">
        <v>463</v>
      </c>
      <c r="BE3561" t="str">
        <f>"37-2011.00"</f>
        <v>37-2011.00</v>
      </c>
      <c r="BF3561" t="s">
        <v>701</v>
      </c>
      <c r="BG3561" t="s">
        <v>5955</v>
      </c>
      <c r="BH3561" t="s">
        <v>1418</v>
      </c>
      <c r="BI3561">
        <v>5</v>
      </c>
      <c r="BK3561" s="1">
        <v>45931</v>
      </c>
      <c r="BL3561" s="1">
        <v>46295</v>
      </c>
      <c r="BO3561">
        <v>35</v>
      </c>
      <c r="BP3561">
        <v>0</v>
      </c>
      <c r="BQ3561">
        <v>7</v>
      </c>
      <c r="BR3561">
        <v>7</v>
      </c>
      <c r="BS3561">
        <v>7</v>
      </c>
      <c r="BT3561">
        <v>7</v>
      </c>
      <c r="BU3561">
        <v>7</v>
      </c>
      <c r="BV3561">
        <v>0</v>
      </c>
      <c r="BW3561" t="str">
        <f>"9:00 AM"</f>
        <v>9:00 AM</v>
      </c>
      <c r="BX3561" t="str">
        <f>"5:00 PM"</f>
        <v>5:00 PM</v>
      </c>
      <c r="BY3561" t="s">
        <v>133</v>
      </c>
      <c r="BZ3561">
        <v>0</v>
      </c>
      <c r="CA3561">
        <v>6</v>
      </c>
      <c r="CB3561" t="s">
        <v>117</v>
      </c>
      <c r="CD3561" t="s">
        <v>5956</v>
      </c>
      <c r="CE3561" t="s">
        <v>1413</v>
      </c>
      <c r="CF3561" t="s">
        <v>5954</v>
      </c>
      <c r="CG3561" t="s">
        <v>120</v>
      </c>
      <c r="CH3561" t="s">
        <v>121</v>
      </c>
      <c r="CI3561" s="6">
        <v>96950</v>
      </c>
      <c r="CJ3561" s="10">
        <v>8.2899999999999991</v>
      </c>
      <c r="CK3561" s="10">
        <v>8.2899999999999991</v>
      </c>
      <c r="CL3561" s="10">
        <v>12.43</v>
      </c>
      <c r="CM3561" s="10">
        <v>12.43</v>
      </c>
      <c r="CN3561" t="s">
        <v>137</v>
      </c>
      <c r="CO3561" t="s">
        <v>461</v>
      </c>
      <c r="CP3561" t="s">
        <v>209</v>
      </c>
      <c r="CR3561" t="s">
        <v>117</v>
      </c>
      <c r="CS3561" t="s">
        <v>139</v>
      </c>
      <c r="CT3561" t="s">
        <v>139</v>
      </c>
      <c r="CU3561" t="s">
        <v>139</v>
      </c>
      <c r="CV3561" t="s">
        <v>140</v>
      </c>
      <c r="CW3561" t="s">
        <v>139</v>
      </c>
      <c r="CX3561" t="s">
        <v>140</v>
      </c>
      <c r="CY3561" t="s">
        <v>462</v>
      </c>
      <c r="CZ3561" s="8">
        <v>16707837461</v>
      </c>
      <c r="DA3561" t="s">
        <v>463</v>
      </c>
      <c r="DB3561" t="s">
        <v>411</v>
      </c>
      <c r="DC3561" t="s">
        <v>139</v>
      </c>
      <c r="DD3561" t="s">
        <v>139</v>
      </c>
    </row>
    <row r="3562" spans="1:114" ht="15" customHeight="1" x14ac:dyDescent="0.35">
      <c r="A3562" t="s">
        <v>4527</v>
      </c>
      <c r="B3562" t="s">
        <v>166</v>
      </c>
      <c r="C3562" s="1">
        <v>45845</v>
      </c>
      <c r="D3562" s="1">
        <v>45926</v>
      </c>
      <c r="E3562" t="s">
        <v>116</v>
      </c>
      <c r="F3562" s="1">
        <v>45929</v>
      </c>
      <c r="G3562" t="s">
        <v>139</v>
      </c>
      <c r="H3562" t="s">
        <v>117</v>
      </c>
      <c r="I3562" t="s">
        <v>117</v>
      </c>
      <c r="J3562" t="s">
        <v>4528</v>
      </c>
      <c r="K3562" t="s">
        <v>4529</v>
      </c>
      <c r="L3562" t="s">
        <v>4530</v>
      </c>
      <c r="M3562" t="s">
        <v>4531</v>
      </c>
      <c r="N3562" t="s">
        <v>136</v>
      </c>
      <c r="O3562" t="s">
        <v>121</v>
      </c>
      <c r="P3562" s="6">
        <v>96950</v>
      </c>
      <c r="Q3562" t="s">
        <v>122</v>
      </c>
      <c r="S3562" s="8">
        <v>16702342008</v>
      </c>
      <c r="U3562" t="s">
        <v>4532</v>
      </c>
      <c r="V3562">
        <v>488510</v>
      </c>
      <c r="W3562" t="s">
        <v>124</v>
      </c>
      <c r="Y3562" t="s">
        <v>4326</v>
      </c>
      <c r="Z3562" t="s">
        <v>1841</v>
      </c>
      <c r="AA3562" t="s">
        <v>4533</v>
      </c>
      <c r="AB3562" t="s">
        <v>128</v>
      </c>
      <c r="AC3562" t="s">
        <v>4534</v>
      </c>
      <c r="AD3562" t="s">
        <v>2559</v>
      </c>
      <c r="AE3562" t="s">
        <v>120</v>
      </c>
      <c r="AF3562" t="s">
        <v>121</v>
      </c>
      <c r="AG3562" s="6">
        <v>96950</v>
      </c>
      <c r="AH3562" t="s">
        <v>122</v>
      </c>
      <c r="AJ3562" s="8">
        <v>16704839683</v>
      </c>
      <c r="AL3562" t="s">
        <v>4535</v>
      </c>
      <c r="BE3562" t="str">
        <f>"53-3032.00"</f>
        <v>53-3032.00</v>
      </c>
      <c r="BF3562" t="s">
        <v>4159</v>
      </c>
      <c r="BG3562" t="s">
        <v>4536</v>
      </c>
      <c r="BH3562" t="s">
        <v>4159</v>
      </c>
      <c r="BI3562">
        <v>5</v>
      </c>
      <c r="BK3562" s="1">
        <v>45931</v>
      </c>
      <c r="BL3562" s="1">
        <v>47026</v>
      </c>
      <c r="BO3562">
        <v>35</v>
      </c>
      <c r="BP3562">
        <v>0</v>
      </c>
      <c r="BQ3562">
        <v>7</v>
      </c>
      <c r="BR3562">
        <v>7</v>
      </c>
      <c r="BS3562">
        <v>7</v>
      </c>
      <c r="BT3562">
        <v>7</v>
      </c>
      <c r="BU3562">
        <v>7</v>
      </c>
      <c r="BV3562">
        <v>0</v>
      </c>
      <c r="BW3562" t="str">
        <f>"8:00 AM"</f>
        <v>8:00 AM</v>
      </c>
      <c r="BX3562" t="str">
        <f>"4:00 PM"</f>
        <v>4:00 PM</v>
      </c>
      <c r="BY3562" t="s">
        <v>133</v>
      </c>
      <c r="BZ3562">
        <v>1</v>
      </c>
      <c r="CA3562">
        <v>12</v>
      </c>
      <c r="CB3562" t="s">
        <v>117</v>
      </c>
      <c r="CD3562" s="2" t="s">
        <v>4537</v>
      </c>
      <c r="CE3562" t="s">
        <v>4538</v>
      </c>
      <c r="CF3562" t="s">
        <v>2559</v>
      </c>
      <c r="CG3562" t="s">
        <v>120</v>
      </c>
      <c r="CH3562" t="s">
        <v>121</v>
      </c>
      <c r="CI3562" s="6">
        <v>96950</v>
      </c>
      <c r="CJ3562" s="10">
        <v>11.94</v>
      </c>
      <c r="CK3562" s="10">
        <v>11.94</v>
      </c>
      <c r="CL3562" s="10">
        <v>17.91</v>
      </c>
      <c r="CM3562" s="10">
        <v>17.91</v>
      </c>
      <c r="CN3562" t="s">
        <v>137</v>
      </c>
      <c r="CP3562" t="s">
        <v>138</v>
      </c>
      <c r="CR3562" t="s">
        <v>139</v>
      </c>
      <c r="CS3562" t="s">
        <v>139</v>
      </c>
      <c r="CT3562" t="s">
        <v>140</v>
      </c>
      <c r="CU3562" t="s">
        <v>139</v>
      </c>
      <c r="CV3562" t="s">
        <v>140</v>
      </c>
      <c r="CW3562" t="s">
        <v>139</v>
      </c>
      <c r="CX3562" t="s">
        <v>140</v>
      </c>
      <c r="CY3562" t="s">
        <v>140</v>
      </c>
      <c r="CZ3562" s="8">
        <v>16702342008</v>
      </c>
      <c r="DA3562" t="s">
        <v>4535</v>
      </c>
      <c r="DB3562" t="s">
        <v>140</v>
      </c>
      <c r="DC3562" t="s">
        <v>139</v>
      </c>
      <c r="DD3562" t="s">
        <v>117</v>
      </c>
    </row>
    <row r="3563" spans="1:114" ht="15" customHeight="1" x14ac:dyDescent="0.35">
      <c r="A3563" t="s">
        <v>11654</v>
      </c>
      <c r="B3563" t="s">
        <v>166</v>
      </c>
      <c r="C3563" s="1">
        <v>45860</v>
      </c>
      <c r="D3563" s="1">
        <v>45926</v>
      </c>
      <c r="E3563" t="s">
        <v>211</v>
      </c>
      <c r="G3563" t="s">
        <v>117</v>
      </c>
      <c r="H3563" t="s">
        <v>117</v>
      </c>
      <c r="I3563" t="s">
        <v>117</v>
      </c>
      <c r="J3563" t="s">
        <v>484</v>
      </c>
      <c r="K3563" t="s">
        <v>11655</v>
      </c>
      <c r="L3563" t="s">
        <v>486</v>
      </c>
      <c r="M3563" t="s">
        <v>487</v>
      </c>
      <c r="N3563" t="s">
        <v>496</v>
      </c>
      <c r="O3563" t="s">
        <v>121</v>
      </c>
      <c r="P3563" s="6">
        <v>96950</v>
      </c>
      <c r="Q3563" t="s">
        <v>122</v>
      </c>
      <c r="S3563" s="8">
        <v>16702876661</v>
      </c>
      <c r="U3563" t="s">
        <v>488</v>
      </c>
      <c r="V3563">
        <v>812112</v>
      </c>
      <c r="W3563" t="s">
        <v>124</v>
      </c>
      <c r="Y3563" t="s">
        <v>489</v>
      </c>
      <c r="Z3563" t="s">
        <v>490</v>
      </c>
      <c r="AB3563" t="s">
        <v>11656</v>
      </c>
      <c r="AC3563" t="s">
        <v>486</v>
      </c>
      <c r="AD3563" t="s">
        <v>487</v>
      </c>
      <c r="AE3563" t="s">
        <v>120</v>
      </c>
      <c r="AF3563" t="s">
        <v>121</v>
      </c>
      <c r="AG3563" s="6">
        <v>96950</v>
      </c>
      <c r="AH3563" t="s">
        <v>122</v>
      </c>
      <c r="AJ3563" s="8">
        <v>16702876661</v>
      </c>
      <c r="AL3563" t="s">
        <v>492</v>
      </c>
      <c r="BE3563" t="str">
        <f>"39-5092.00"</f>
        <v>39-5092.00</v>
      </c>
      <c r="BF3563" t="s">
        <v>4754</v>
      </c>
      <c r="BG3563" t="s">
        <v>11657</v>
      </c>
      <c r="BH3563" t="s">
        <v>11658</v>
      </c>
      <c r="BI3563">
        <v>4</v>
      </c>
      <c r="BK3563" s="1">
        <v>45931</v>
      </c>
      <c r="BL3563" s="1">
        <v>46295</v>
      </c>
      <c r="BO3563">
        <v>35</v>
      </c>
      <c r="BP3563">
        <v>7</v>
      </c>
      <c r="BQ3563">
        <v>0</v>
      </c>
      <c r="BR3563">
        <v>0</v>
      </c>
      <c r="BS3563">
        <v>7</v>
      </c>
      <c r="BT3563">
        <v>7</v>
      </c>
      <c r="BU3563">
        <v>7</v>
      </c>
      <c r="BV3563">
        <v>7</v>
      </c>
      <c r="BW3563" t="str">
        <f>"11:00 AM"</f>
        <v>11:00 AM</v>
      </c>
      <c r="BX3563" t="str">
        <f>"6:00 PM"</f>
        <v>6:00 PM</v>
      </c>
      <c r="BY3563" t="s">
        <v>133</v>
      </c>
      <c r="BZ3563">
        <v>0</v>
      </c>
      <c r="CA3563">
        <v>12</v>
      </c>
      <c r="CB3563" t="s">
        <v>117</v>
      </c>
      <c r="CD3563" t="s">
        <v>11659</v>
      </c>
      <c r="CE3563" t="s">
        <v>486</v>
      </c>
      <c r="CF3563" t="s">
        <v>487</v>
      </c>
      <c r="CG3563" t="s">
        <v>496</v>
      </c>
      <c r="CH3563" t="s">
        <v>121</v>
      </c>
      <c r="CI3563" s="6">
        <v>96950</v>
      </c>
      <c r="CJ3563" s="10">
        <v>11.53</v>
      </c>
      <c r="CK3563" s="10">
        <v>11.53</v>
      </c>
      <c r="CL3563" s="10">
        <v>17.3</v>
      </c>
      <c r="CM3563" s="10">
        <v>17.3</v>
      </c>
      <c r="CN3563" t="s">
        <v>137</v>
      </c>
      <c r="CO3563" t="s">
        <v>194</v>
      </c>
      <c r="CP3563" t="s">
        <v>138</v>
      </c>
      <c r="CR3563" t="s">
        <v>117</v>
      </c>
      <c r="CS3563" t="s">
        <v>139</v>
      </c>
      <c r="CT3563" t="s">
        <v>140</v>
      </c>
      <c r="CU3563" t="s">
        <v>139</v>
      </c>
      <c r="CV3563" t="s">
        <v>140</v>
      </c>
      <c r="CW3563" t="s">
        <v>139</v>
      </c>
      <c r="CX3563" t="s">
        <v>140</v>
      </c>
      <c r="CY3563" t="s">
        <v>11660</v>
      </c>
      <c r="CZ3563" s="8">
        <v>16702876661</v>
      </c>
      <c r="DA3563" t="s">
        <v>492</v>
      </c>
      <c r="DB3563" t="s">
        <v>140</v>
      </c>
      <c r="DC3563" t="s">
        <v>139</v>
      </c>
      <c r="DD3563" t="s">
        <v>117</v>
      </c>
    </row>
    <row r="3564" spans="1:114" ht="15" customHeight="1" x14ac:dyDescent="0.35">
      <c r="A3564" t="s">
        <v>17350</v>
      </c>
      <c r="B3564" t="s">
        <v>166</v>
      </c>
      <c r="C3564" s="1">
        <v>45860</v>
      </c>
      <c r="D3564" s="1">
        <v>45926</v>
      </c>
      <c r="E3564" t="s">
        <v>211</v>
      </c>
      <c r="G3564" t="s">
        <v>117</v>
      </c>
      <c r="H3564" t="s">
        <v>117</v>
      </c>
      <c r="I3564" t="s">
        <v>117</v>
      </c>
      <c r="J3564" t="s">
        <v>484</v>
      </c>
      <c r="K3564" t="s">
        <v>5113</v>
      </c>
      <c r="L3564" t="s">
        <v>486</v>
      </c>
      <c r="M3564" t="s">
        <v>487</v>
      </c>
      <c r="N3564" t="s">
        <v>120</v>
      </c>
      <c r="O3564" t="s">
        <v>121</v>
      </c>
      <c r="P3564" s="6">
        <v>96950</v>
      </c>
      <c r="Q3564" t="s">
        <v>122</v>
      </c>
      <c r="S3564" s="8">
        <v>16702876661</v>
      </c>
      <c r="U3564" t="s">
        <v>488</v>
      </c>
      <c r="V3564">
        <v>561520</v>
      </c>
      <c r="W3564" t="s">
        <v>124</v>
      </c>
      <c r="Y3564" t="s">
        <v>489</v>
      </c>
      <c r="Z3564" t="s">
        <v>490</v>
      </c>
      <c r="AB3564" t="s">
        <v>491</v>
      </c>
      <c r="AC3564" t="s">
        <v>486</v>
      </c>
      <c r="AD3564" t="s">
        <v>487</v>
      </c>
      <c r="AE3564" t="s">
        <v>120</v>
      </c>
      <c r="AF3564" t="s">
        <v>121</v>
      </c>
      <c r="AG3564" s="6">
        <v>96950</v>
      </c>
      <c r="AH3564" t="s">
        <v>122</v>
      </c>
      <c r="AJ3564" s="8">
        <v>16702876661</v>
      </c>
      <c r="AL3564" t="s">
        <v>492</v>
      </c>
      <c r="BE3564" t="str">
        <f>"39-7011.00"</f>
        <v>39-7011.00</v>
      </c>
      <c r="BF3564" t="s">
        <v>1985</v>
      </c>
      <c r="BG3564" t="s">
        <v>5114</v>
      </c>
      <c r="BH3564" t="s">
        <v>5115</v>
      </c>
      <c r="BI3564">
        <v>6</v>
      </c>
      <c r="BK3564" s="1">
        <v>45931</v>
      </c>
      <c r="BL3564" s="1">
        <v>46295</v>
      </c>
      <c r="BO3564">
        <v>35</v>
      </c>
      <c r="BP3564">
        <v>7</v>
      </c>
      <c r="BQ3564">
        <v>0</v>
      </c>
      <c r="BR3564">
        <v>0</v>
      </c>
      <c r="BS3564">
        <v>7</v>
      </c>
      <c r="BT3564">
        <v>7</v>
      </c>
      <c r="BU3564">
        <v>7</v>
      </c>
      <c r="BV3564">
        <v>7</v>
      </c>
      <c r="BW3564" t="str">
        <f>"12:00 AM"</f>
        <v>12:00 AM</v>
      </c>
      <c r="BX3564" t="str">
        <f>"7:00 AM"</f>
        <v>7:00 AM</v>
      </c>
      <c r="BY3564" t="s">
        <v>133</v>
      </c>
      <c r="BZ3564">
        <v>0</v>
      </c>
      <c r="CA3564">
        <v>12</v>
      </c>
      <c r="CB3564" t="s">
        <v>117</v>
      </c>
      <c r="CD3564" t="s">
        <v>17351</v>
      </c>
      <c r="CE3564" t="s">
        <v>486</v>
      </c>
      <c r="CF3564" t="s">
        <v>487</v>
      </c>
      <c r="CG3564" t="s">
        <v>496</v>
      </c>
      <c r="CH3564" t="s">
        <v>121</v>
      </c>
      <c r="CI3564" s="6">
        <v>96950</v>
      </c>
      <c r="CJ3564" s="10">
        <v>10.98</v>
      </c>
      <c r="CK3564" s="10">
        <v>10.98</v>
      </c>
      <c r="CL3564" s="10">
        <v>16.47</v>
      </c>
      <c r="CM3564" s="10">
        <v>16.47</v>
      </c>
      <c r="CN3564" t="s">
        <v>137</v>
      </c>
      <c r="CO3564" t="s">
        <v>194</v>
      </c>
      <c r="CP3564" t="s">
        <v>138</v>
      </c>
      <c r="CR3564" t="s">
        <v>117</v>
      </c>
      <c r="CS3564" t="s">
        <v>139</v>
      </c>
      <c r="CT3564" t="s">
        <v>140</v>
      </c>
      <c r="CU3564" t="s">
        <v>139</v>
      </c>
      <c r="CV3564" t="s">
        <v>140</v>
      </c>
      <c r="CW3564" t="s">
        <v>139</v>
      </c>
      <c r="CX3564" t="s">
        <v>140</v>
      </c>
      <c r="CY3564" t="s">
        <v>2770</v>
      </c>
      <c r="CZ3564" s="8">
        <v>16702876661</v>
      </c>
      <c r="DA3564" t="s">
        <v>492</v>
      </c>
      <c r="DB3564" t="s">
        <v>140</v>
      </c>
      <c r="DC3564" t="s">
        <v>139</v>
      </c>
      <c r="DD3564" t="s">
        <v>117</v>
      </c>
    </row>
    <row r="3565" spans="1:114" ht="15" customHeight="1" x14ac:dyDescent="0.35">
      <c r="A3565" t="s">
        <v>4495</v>
      </c>
      <c r="B3565" t="s">
        <v>166</v>
      </c>
      <c r="C3565" s="1">
        <v>45860</v>
      </c>
      <c r="D3565" s="1">
        <v>45926</v>
      </c>
      <c r="E3565" t="s">
        <v>211</v>
      </c>
      <c r="G3565" t="s">
        <v>117</v>
      </c>
      <c r="H3565" t="s">
        <v>117</v>
      </c>
      <c r="I3565" t="s">
        <v>117</v>
      </c>
      <c r="J3565" t="s">
        <v>484</v>
      </c>
      <c r="K3565" t="s">
        <v>485</v>
      </c>
      <c r="L3565" t="s">
        <v>486</v>
      </c>
      <c r="M3565" t="s">
        <v>487</v>
      </c>
      <c r="N3565" t="s">
        <v>120</v>
      </c>
      <c r="O3565" t="s">
        <v>121</v>
      </c>
      <c r="P3565" s="6">
        <v>96950</v>
      </c>
      <c r="Q3565" t="s">
        <v>122</v>
      </c>
      <c r="S3565" s="8">
        <v>16702876661</v>
      </c>
      <c r="U3565" t="s">
        <v>488</v>
      </c>
      <c r="V3565">
        <v>812112</v>
      </c>
      <c r="W3565" t="s">
        <v>124</v>
      </c>
      <c r="Y3565" t="s">
        <v>489</v>
      </c>
      <c r="Z3565" t="s">
        <v>490</v>
      </c>
      <c r="AB3565" t="s">
        <v>491</v>
      </c>
      <c r="AC3565" t="s">
        <v>486</v>
      </c>
      <c r="AD3565" t="s">
        <v>487</v>
      </c>
      <c r="AE3565" t="s">
        <v>120</v>
      </c>
      <c r="AF3565" t="s">
        <v>121</v>
      </c>
      <c r="AG3565" s="6">
        <v>96950</v>
      </c>
      <c r="AH3565" t="s">
        <v>122</v>
      </c>
      <c r="AJ3565" s="8">
        <v>16702876661</v>
      </c>
      <c r="AL3565" t="s">
        <v>492</v>
      </c>
      <c r="BE3565" t="str">
        <f>"39-5012.00"</f>
        <v>39-5012.00</v>
      </c>
      <c r="BF3565" t="s">
        <v>272</v>
      </c>
      <c r="BG3565" t="s">
        <v>4496</v>
      </c>
      <c r="BH3565" t="s">
        <v>4497</v>
      </c>
      <c r="BI3565">
        <v>3</v>
      </c>
      <c r="BK3565" s="1">
        <v>45931</v>
      </c>
      <c r="BL3565" s="1">
        <v>46295</v>
      </c>
      <c r="BO3565">
        <v>35</v>
      </c>
      <c r="BP3565">
        <v>7</v>
      </c>
      <c r="BQ3565">
        <v>0</v>
      </c>
      <c r="BR3565">
        <v>0</v>
      </c>
      <c r="BS3565">
        <v>7</v>
      </c>
      <c r="BT3565">
        <v>7</v>
      </c>
      <c r="BU3565">
        <v>7</v>
      </c>
      <c r="BV3565">
        <v>7</v>
      </c>
      <c r="BW3565" t="str">
        <f>"11:00 AM"</f>
        <v>11:00 AM</v>
      </c>
      <c r="BX3565" t="str">
        <f>"6:00 PM"</f>
        <v>6:00 PM</v>
      </c>
      <c r="BY3565" t="s">
        <v>133</v>
      </c>
      <c r="BZ3565">
        <v>0</v>
      </c>
      <c r="CA3565">
        <v>12</v>
      </c>
      <c r="CB3565" t="s">
        <v>117</v>
      </c>
      <c r="CD3565" t="s">
        <v>4498</v>
      </c>
      <c r="CE3565" t="s">
        <v>486</v>
      </c>
      <c r="CF3565" t="s">
        <v>487</v>
      </c>
      <c r="CG3565" t="s">
        <v>496</v>
      </c>
      <c r="CH3565" t="s">
        <v>121</v>
      </c>
      <c r="CI3565" s="6">
        <v>96950</v>
      </c>
      <c r="CJ3565" s="10">
        <v>8.8800000000000008</v>
      </c>
      <c r="CK3565" s="10">
        <v>8.8800000000000008</v>
      </c>
      <c r="CL3565" s="10">
        <v>13.32</v>
      </c>
      <c r="CM3565" s="10">
        <v>13.32</v>
      </c>
      <c r="CN3565" t="s">
        <v>137</v>
      </c>
      <c r="CO3565" t="s">
        <v>194</v>
      </c>
      <c r="CP3565" t="s">
        <v>138</v>
      </c>
      <c r="CR3565" t="s">
        <v>117</v>
      </c>
      <c r="CS3565" t="s">
        <v>139</v>
      </c>
      <c r="CT3565" t="s">
        <v>140</v>
      </c>
      <c r="CU3565" t="s">
        <v>139</v>
      </c>
      <c r="CV3565" t="s">
        <v>140</v>
      </c>
      <c r="CW3565" t="s">
        <v>139</v>
      </c>
      <c r="CX3565" t="s">
        <v>140</v>
      </c>
      <c r="CY3565" t="s">
        <v>2770</v>
      </c>
      <c r="CZ3565" s="8">
        <v>16702876661</v>
      </c>
      <c r="DA3565" t="s">
        <v>492</v>
      </c>
      <c r="DB3565" t="s">
        <v>140</v>
      </c>
      <c r="DC3565" t="s">
        <v>139</v>
      </c>
      <c r="DD3565" t="s">
        <v>117</v>
      </c>
    </row>
    <row r="3566" spans="1:114" ht="15" customHeight="1" x14ac:dyDescent="0.35">
      <c r="A3566" t="s">
        <v>4499</v>
      </c>
      <c r="B3566" t="s">
        <v>166</v>
      </c>
      <c r="C3566" s="1">
        <v>45860</v>
      </c>
      <c r="D3566" s="1">
        <v>45926</v>
      </c>
      <c r="E3566" t="s">
        <v>211</v>
      </c>
      <c r="G3566" t="s">
        <v>117</v>
      </c>
      <c r="H3566" t="s">
        <v>117</v>
      </c>
      <c r="I3566" t="s">
        <v>117</v>
      </c>
      <c r="J3566" t="s">
        <v>484</v>
      </c>
      <c r="K3566" t="s">
        <v>485</v>
      </c>
      <c r="L3566" t="s">
        <v>486</v>
      </c>
      <c r="M3566" t="s">
        <v>487</v>
      </c>
      <c r="N3566" t="s">
        <v>120</v>
      </c>
      <c r="O3566" t="s">
        <v>121</v>
      </c>
      <c r="P3566" s="6">
        <v>96950</v>
      </c>
      <c r="Q3566" t="s">
        <v>122</v>
      </c>
      <c r="S3566" s="8">
        <v>16702876661</v>
      </c>
      <c r="U3566" t="s">
        <v>488</v>
      </c>
      <c r="V3566">
        <v>812112</v>
      </c>
      <c r="W3566" t="s">
        <v>124</v>
      </c>
      <c r="Y3566" t="s">
        <v>489</v>
      </c>
      <c r="Z3566" t="s">
        <v>490</v>
      </c>
      <c r="AB3566" t="s">
        <v>491</v>
      </c>
      <c r="AC3566" t="s">
        <v>486</v>
      </c>
      <c r="AD3566" t="s">
        <v>487</v>
      </c>
      <c r="AE3566" t="s">
        <v>120</v>
      </c>
      <c r="AF3566" t="s">
        <v>121</v>
      </c>
      <c r="AG3566" s="6">
        <v>96950</v>
      </c>
      <c r="AH3566" t="s">
        <v>122</v>
      </c>
      <c r="AJ3566" s="8">
        <v>16702876661</v>
      </c>
      <c r="AL3566" t="s">
        <v>492</v>
      </c>
      <c r="BE3566" t="str">
        <f>"31-9011.00"</f>
        <v>31-9011.00</v>
      </c>
      <c r="BF3566" t="s">
        <v>225</v>
      </c>
      <c r="BG3566" t="s">
        <v>4500</v>
      </c>
      <c r="BH3566" t="s">
        <v>494</v>
      </c>
      <c r="BI3566">
        <v>4</v>
      </c>
      <c r="BK3566" s="1">
        <v>45931</v>
      </c>
      <c r="BL3566" s="1">
        <v>46295</v>
      </c>
      <c r="BO3566">
        <v>35</v>
      </c>
      <c r="BP3566">
        <v>7</v>
      </c>
      <c r="BQ3566">
        <v>0</v>
      </c>
      <c r="BR3566">
        <v>0</v>
      </c>
      <c r="BS3566">
        <v>7</v>
      </c>
      <c r="BT3566">
        <v>7</v>
      </c>
      <c r="BU3566">
        <v>7</v>
      </c>
      <c r="BV3566">
        <v>7</v>
      </c>
      <c r="BW3566" t="str">
        <f>"11:00 AM"</f>
        <v>11:00 AM</v>
      </c>
      <c r="BX3566" t="str">
        <f>"6:00 PM"</f>
        <v>6:00 PM</v>
      </c>
      <c r="BY3566" t="s">
        <v>133</v>
      </c>
      <c r="BZ3566">
        <v>0</v>
      </c>
      <c r="CA3566">
        <v>12</v>
      </c>
      <c r="CB3566" t="s">
        <v>117</v>
      </c>
      <c r="CD3566" t="s">
        <v>4501</v>
      </c>
      <c r="CE3566" t="s">
        <v>486</v>
      </c>
      <c r="CF3566" t="s">
        <v>487</v>
      </c>
      <c r="CG3566" t="s">
        <v>496</v>
      </c>
      <c r="CH3566" t="s">
        <v>121</v>
      </c>
      <c r="CI3566" s="6">
        <v>96950</v>
      </c>
      <c r="CJ3566" s="10">
        <v>13.28</v>
      </c>
      <c r="CK3566" s="10">
        <v>13.28</v>
      </c>
      <c r="CL3566" s="10">
        <v>19.920000000000002</v>
      </c>
      <c r="CM3566" s="10">
        <v>19.920000000000002</v>
      </c>
      <c r="CN3566" t="s">
        <v>137</v>
      </c>
      <c r="CO3566" t="s">
        <v>194</v>
      </c>
      <c r="CP3566" t="s">
        <v>138</v>
      </c>
      <c r="CR3566" t="s">
        <v>117</v>
      </c>
      <c r="CS3566" t="s">
        <v>139</v>
      </c>
      <c r="CT3566" t="s">
        <v>140</v>
      </c>
      <c r="CU3566" t="s">
        <v>139</v>
      </c>
      <c r="CV3566" t="s">
        <v>140</v>
      </c>
      <c r="CW3566" t="s">
        <v>139</v>
      </c>
      <c r="CX3566" t="s">
        <v>140</v>
      </c>
      <c r="CY3566" t="s">
        <v>2770</v>
      </c>
      <c r="CZ3566" s="8">
        <v>16702876661</v>
      </c>
      <c r="DA3566" t="s">
        <v>492</v>
      </c>
      <c r="DB3566" t="s">
        <v>140</v>
      </c>
      <c r="DC3566" t="s">
        <v>139</v>
      </c>
      <c r="DD3566" t="s">
        <v>117</v>
      </c>
    </row>
    <row r="3567" spans="1:114" ht="15" customHeight="1" x14ac:dyDescent="0.35">
      <c r="A3567" t="s">
        <v>4502</v>
      </c>
      <c r="B3567" t="s">
        <v>166</v>
      </c>
      <c r="C3567" s="1">
        <v>45860</v>
      </c>
      <c r="D3567" s="1">
        <v>45926</v>
      </c>
      <c r="E3567" t="s">
        <v>211</v>
      </c>
      <c r="G3567" t="s">
        <v>117</v>
      </c>
      <c r="H3567" t="s">
        <v>117</v>
      </c>
      <c r="I3567" t="s">
        <v>117</v>
      </c>
      <c r="J3567" t="s">
        <v>4503</v>
      </c>
      <c r="K3567" t="s">
        <v>4504</v>
      </c>
      <c r="L3567" t="s">
        <v>4505</v>
      </c>
      <c r="M3567" t="s">
        <v>4506</v>
      </c>
      <c r="N3567" t="s">
        <v>120</v>
      </c>
      <c r="O3567" t="s">
        <v>121</v>
      </c>
      <c r="P3567" s="6">
        <v>96950</v>
      </c>
      <c r="Q3567" t="s">
        <v>122</v>
      </c>
      <c r="S3567" s="8">
        <v>16702876661</v>
      </c>
      <c r="U3567" t="s">
        <v>4507</v>
      </c>
      <c r="V3567">
        <v>812112</v>
      </c>
      <c r="W3567" t="s">
        <v>124</v>
      </c>
      <c r="Y3567" t="s">
        <v>489</v>
      </c>
      <c r="Z3567" t="s">
        <v>490</v>
      </c>
      <c r="AB3567" t="s">
        <v>2453</v>
      </c>
      <c r="AC3567" t="s">
        <v>4508</v>
      </c>
      <c r="AD3567" t="s">
        <v>4509</v>
      </c>
      <c r="AE3567" t="s">
        <v>496</v>
      </c>
      <c r="AF3567" t="s">
        <v>121</v>
      </c>
      <c r="AG3567" s="6">
        <v>96950</v>
      </c>
      <c r="AH3567" t="s">
        <v>4510</v>
      </c>
      <c r="AJ3567" s="8">
        <v>16702876661</v>
      </c>
      <c r="AL3567" t="s">
        <v>4511</v>
      </c>
      <c r="BE3567" t="str">
        <f>"31-9011.00"</f>
        <v>31-9011.00</v>
      </c>
      <c r="BF3567" t="s">
        <v>225</v>
      </c>
      <c r="BG3567" t="s">
        <v>4512</v>
      </c>
      <c r="BH3567" t="s">
        <v>494</v>
      </c>
      <c r="BI3567">
        <v>4</v>
      </c>
      <c r="BK3567" s="1">
        <v>45931</v>
      </c>
      <c r="BL3567" s="1">
        <v>46295</v>
      </c>
      <c r="BO3567">
        <v>35</v>
      </c>
      <c r="BP3567">
        <v>7</v>
      </c>
      <c r="BQ3567">
        <v>0</v>
      </c>
      <c r="BR3567">
        <v>0</v>
      </c>
      <c r="BS3567">
        <v>7</v>
      </c>
      <c r="BT3567">
        <v>7</v>
      </c>
      <c r="BU3567">
        <v>7</v>
      </c>
      <c r="BV3567">
        <v>7</v>
      </c>
      <c r="BW3567" t="str">
        <f>"11:00 AM"</f>
        <v>11:00 AM</v>
      </c>
      <c r="BX3567" t="str">
        <f>"6:00 PM"</f>
        <v>6:00 PM</v>
      </c>
      <c r="BY3567" t="s">
        <v>133</v>
      </c>
      <c r="BZ3567">
        <v>0</v>
      </c>
      <c r="CA3567">
        <v>12</v>
      </c>
      <c r="CB3567" t="s">
        <v>117</v>
      </c>
      <c r="CD3567" t="s">
        <v>4501</v>
      </c>
      <c r="CE3567" t="s">
        <v>4505</v>
      </c>
      <c r="CF3567" t="s">
        <v>4513</v>
      </c>
      <c r="CG3567" t="s">
        <v>120</v>
      </c>
      <c r="CH3567" t="s">
        <v>121</v>
      </c>
      <c r="CI3567" s="6">
        <v>96950</v>
      </c>
      <c r="CJ3567" s="10">
        <v>13.28</v>
      </c>
      <c r="CK3567" s="10">
        <v>13.28</v>
      </c>
      <c r="CL3567" s="10">
        <v>19.920000000000002</v>
      </c>
      <c r="CM3567" s="10">
        <v>19.920000000000002</v>
      </c>
      <c r="CN3567" t="s">
        <v>137</v>
      </c>
      <c r="CO3567" t="s">
        <v>194</v>
      </c>
      <c r="CP3567" t="s">
        <v>138</v>
      </c>
      <c r="CR3567" t="s">
        <v>117</v>
      </c>
      <c r="CS3567" t="s">
        <v>139</v>
      </c>
      <c r="CT3567" t="s">
        <v>140</v>
      </c>
      <c r="CU3567" t="s">
        <v>139</v>
      </c>
      <c r="CV3567" t="s">
        <v>140</v>
      </c>
      <c r="CW3567" t="s">
        <v>139</v>
      </c>
      <c r="CX3567" t="s">
        <v>140</v>
      </c>
      <c r="CY3567" t="s">
        <v>2770</v>
      </c>
      <c r="CZ3567" s="8">
        <v>16702876661</v>
      </c>
      <c r="DA3567" t="s">
        <v>4511</v>
      </c>
      <c r="DB3567" t="s">
        <v>140</v>
      </c>
      <c r="DC3567" t="s">
        <v>139</v>
      </c>
      <c r="DD3567" t="s">
        <v>117</v>
      </c>
    </row>
    <row r="3568" spans="1:114" ht="15" customHeight="1" x14ac:dyDescent="0.35">
      <c r="A3568" t="s">
        <v>14906</v>
      </c>
      <c r="B3568" t="s">
        <v>166</v>
      </c>
      <c r="C3568" s="1">
        <v>45860</v>
      </c>
      <c r="D3568" s="1">
        <v>45926</v>
      </c>
      <c r="E3568" t="s">
        <v>211</v>
      </c>
      <c r="G3568" t="s">
        <v>117</v>
      </c>
      <c r="H3568" t="s">
        <v>117</v>
      </c>
      <c r="I3568" t="s">
        <v>117</v>
      </c>
      <c r="J3568" t="s">
        <v>5237</v>
      </c>
      <c r="L3568" t="s">
        <v>5238</v>
      </c>
      <c r="N3568" t="s">
        <v>136</v>
      </c>
      <c r="O3568" t="s">
        <v>121</v>
      </c>
      <c r="P3568" s="6">
        <v>96950</v>
      </c>
      <c r="Q3568" t="s">
        <v>122</v>
      </c>
      <c r="S3568" s="8">
        <v>16703236652</v>
      </c>
      <c r="U3568" t="s">
        <v>3465</v>
      </c>
      <c r="V3568">
        <v>332312</v>
      </c>
      <c r="W3568" t="s">
        <v>124</v>
      </c>
      <c r="Y3568" t="s">
        <v>3267</v>
      </c>
      <c r="Z3568" t="s">
        <v>3268</v>
      </c>
      <c r="AA3568" t="s">
        <v>5239</v>
      </c>
      <c r="AB3568" t="s">
        <v>205</v>
      </c>
      <c r="AC3568" t="s">
        <v>5238</v>
      </c>
      <c r="AE3568" t="s">
        <v>136</v>
      </c>
      <c r="AF3568" t="s">
        <v>121</v>
      </c>
      <c r="AG3568" s="6">
        <v>96950</v>
      </c>
      <c r="AH3568" t="s">
        <v>122</v>
      </c>
      <c r="AJ3568" s="8">
        <v>16703236653</v>
      </c>
      <c r="AL3568" t="s">
        <v>5240</v>
      </c>
      <c r="BE3568" t="str">
        <f>"47-2073.00"</f>
        <v>47-2073.00</v>
      </c>
      <c r="BF3568" t="s">
        <v>5241</v>
      </c>
      <c r="BG3568" t="s">
        <v>5242</v>
      </c>
      <c r="BH3568" t="s">
        <v>5243</v>
      </c>
      <c r="BI3568">
        <v>2</v>
      </c>
      <c r="BK3568" s="1">
        <v>45884</v>
      </c>
      <c r="BL3568" s="1">
        <v>46248</v>
      </c>
      <c r="BO3568">
        <v>40</v>
      </c>
      <c r="BP3568">
        <v>0</v>
      </c>
      <c r="BQ3568">
        <v>8</v>
      </c>
      <c r="BR3568">
        <v>8</v>
      </c>
      <c r="BS3568">
        <v>8</v>
      </c>
      <c r="BT3568">
        <v>8</v>
      </c>
      <c r="BU3568">
        <v>8</v>
      </c>
      <c r="BV3568">
        <v>0</v>
      </c>
      <c r="BW3568" t="str">
        <f>"8:00 AM"</f>
        <v>8:00 AM</v>
      </c>
      <c r="BX3568" t="str">
        <f>"5:00 PM"</f>
        <v>5:00 PM</v>
      </c>
      <c r="BY3568" t="s">
        <v>159</v>
      </c>
      <c r="BZ3568">
        <v>0</v>
      </c>
      <c r="CA3568">
        <v>12</v>
      </c>
      <c r="CB3568" t="s">
        <v>117</v>
      </c>
      <c r="CD3568" t="s">
        <v>5244</v>
      </c>
      <c r="CE3568" t="s">
        <v>5245</v>
      </c>
      <c r="CG3568" t="s">
        <v>136</v>
      </c>
      <c r="CH3568" t="s">
        <v>121</v>
      </c>
      <c r="CI3568" s="6">
        <v>96950</v>
      </c>
      <c r="CJ3568" s="10">
        <v>12</v>
      </c>
      <c r="CK3568" s="10">
        <v>12</v>
      </c>
      <c r="CL3568" s="10">
        <v>18</v>
      </c>
      <c r="CM3568" s="10">
        <v>18</v>
      </c>
      <c r="CN3568" t="s">
        <v>137</v>
      </c>
      <c r="CO3568">
        <v>0</v>
      </c>
      <c r="CP3568" t="s">
        <v>138</v>
      </c>
      <c r="CR3568" t="s">
        <v>117</v>
      </c>
      <c r="CS3568" t="s">
        <v>139</v>
      </c>
      <c r="CT3568" t="s">
        <v>140</v>
      </c>
      <c r="CU3568" t="s">
        <v>139</v>
      </c>
      <c r="CV3568" t="s">
        <v>139</v>
      </c>
      <c r="CW3568" t="s">
        <v>139</v>
      </c>
      <c r="CX3568" t="s">
        <v>140</v>
      </c>
      <c r="CY3568" t="s">
        <v>14907</v>
      </c>
      <c r="CZ3568" s="8">
        <v>16703236652</v>
      </c>
      <c r="DA3568" t="s">
        <v>5240</v>
      </c>
      <c r="DB3568" t="s">
        <v>140</v>
      </c>
      <c r="DC3568" t="s">
        <v>139</v>
      </c>
      <c r="DD3568" t="s">
        <v>117</v>
      </c>
    </row>
    <row r="3569" spans="1:114" ht="15" customHeight="1" x14ac:dyDescent="0.35">
      <c r="A3569" t="s">
        <v>9724</v>
      </c>
      <c r="B3569" t="s">
        <v>144</v>
      </c>
      <c r="C3569" s="1">
        <v>45862</v>
      </c>
      <c r="D3569" s="1">
        <v>45926</v>
      </c>
      <c r="E3569" t="s">
        <v>116</v>
      </c>
      <c r="F3569" s="1">
        <v>45928</v>
      </c>
      <c r="G3569" t="s">
        <v>139</v>
      </c>
      <c r="H3569" t="s">
        <v>117</v>
      </c>
      <c r="I3569" t="s">
        <v>117</v>
      </c>
      <c r="J3569" t="s">
        <v>3544</v>
      </c>
      <c r="K3569" t="s">
        <v>9725</v>
      </c>
      <c r="L3569" t="s">
        <v>3545</v>
      </c>
      <c r="M3569" t="s">
        <v>3546</v>
      </c>
      <c r="N3569" t="s">
        <v>120</v>
      </c>
      <c r="O3569" t="s">
        <v>121</v>
      </c>
      <c r="P3569" s="6">
        <v>96950</v>
      </c>
      <c r="Q3569" t="s">
        <v>122</v>
      </c>
      <c r="S3569" s="8">
        <v>16702347243</v>
      </c>
      <c r="U3569" t="s">
        <v>3547</v>
      </c>
      <c r="V3569">
        <v>424410</v>
      </c>
      <c r="W3569" t="s">
        <v>124</v>
      </c>
      <c r="Y3569" t="s">
        <v>3548</v>
      </c>
      <c r="Z3569" t="s">
        <v>3549</v>
      </c>
      <c r="AB3569" t="s">
        <v>154</v>
      </c>
      <c r="AC3569" t="s">
        <v>9726</v>
      </c>
      <c r="AD3569" t="s">
        <v>3546</v>
      </c>
      <c r="AE3569" t="s">
        <v>120</v>
      </c>
      <c r="AF3569" t="s">
        <v>121</v>
      </c>
      <c r="AG3569" s="6">
        <v>96950</v>
      </c>
      <c r="AH3569" t="s">
        <v>122</v>
      </c>
      <c r="AJ3569" s="8">
        <v>16702347243</v>
      </c>
      <c r="AL3569" t="s">
        <v>3550</v>
      </c>
      <c r="BE3569" t="str">
        <f>"43-3031.00"</f>
        <v>43-3031.00</v>
      </c>
      <c r="BF3569" t="s">
        <v>357</v>
      </c>
      <c r="BG3569" t="s">
        <v>9727</v>
      </c>
      <c r="BH3569" t="s">
        <v>6478</v>
      </c>
      <c r="BI3569">
        <v>1</v>
      </c>
      <c r="BJ3569">
        <v>1</v>
      </c>
      <c r="BK3569" s="1">
        <v>45930</v>
      </c>
      <c r="BL3569" s="1">
        <v>47025</v>
      </c>
      <c r="BM3569" s="1">
        <v>45930</v>
      </c>
      <c r="BN3569" s="1">
        <v>47025</v>
      </c>
      <c r="BO3569">
        <v>36</v>
      </c>
      <c r="BP3569">
        <v>0</v>
      </c>
      <c r="BQ3569">
        <v>6</v>
      </c>
      <c r="BR3569">
        <v>6</v>
      </c>
      <c r="BS3569">
        <v>6</v>
      </c>
      <c r="BT3569">
        <v>6</v>
      </c>
      <c r="BU3569">
        <v>6</v>
      </c>
      <c r="BV3569">
        <v>6</v>
      </c>
      <c r="BW3569" t="str">
        <f>"8:00 AM"</f>
        <v>8:00 AM</v>
      </c>
      <c r="BX3569" t="str">
        <f>"2:00 PM"</f>
        <v>2:00 PM</v>
      </c>
      <c r="BY3569" t="s">
        <v>159</v>
      </c>
      <c r="BZ3569">
        <v>0</v>
      </c>
      <c r="CA3569">
        <v>24</v>
      </c>
      <c r="CB3569" t="s">
        <v>117</v>
      </c>
      <c r="CD3569" t="s">
        <v>9728</v>
      </c>
      <c r="CE3569" t="s">
        <v>3545</v>
      </c>
      <c r="CF3569" t="s">
        <v>3546</v>
      </c>
      <c r="CG3569" t="s">
        <v>120</v>
      </c>
      <c r="CH3569" t="s">
        <v>121</v>
      </c>
      <c r="CI3569" s="6">
        <v>96950</v>
      </c>
      <c r="CJ3569" s="10">
        <v>12.33</v>
      </c>
      <c r="CK3569" s="10">
        <v>12.5</v>
      </c>
      <c r="CL3569" s="10">
        <v>18.5</v>
      </c>
      <c r="CM3569" s="10">
        <v>18.75</v>
      </c>
      <c r="CN3569" t="s">
        <v>137</v>
      </c>
      <c r="CO3569" t="s">
        <v>140</v>
      </c>
      <c r="CP3569" t="s">
        <v>138</v>
      </c>
      <c r="CR3569" t="s">
        <v>117</v>
      </c>
      <c r="CS3569" t="s">
        <v>139</v>
      </c>
      <c r="CT3569" t="s">
        <v>140</v>
      </c>
      <c r="CU3569" t="s">
        <v>139</v>
      </c>
      <c r="CV3569" t="s">
        <v>140</v>
      </c>
      <c r="CW3569" t="s">
        <v>139</v>
      </c>
      <c r="CX3569" t="s">
        <v>140</v>
      </c>
      <c r="CY3569" t="s">
        <v>7937</v>
      </c>
      <c r="CZ3569" s="8">
        <v>16702347243</v>
      </c>
      <c r="DA3569" t="s">
        <v>3550</v>
      </c>
      <c r="DB3569" t="s">
        <v>140</v>
      </c>
      <c r="DC3569" t="s">
        <v>139</v>
      </c>
      <c r="DD3569" t="s">
        <v>117</v>
      </c>
    </row>
    <row r="3570" spans="1:114" ht="15" customHeight="1" x14ac:dyDescent="0.35">
      <c r="A3570" t="s">
        <v>7450</v>
      </c>
      <c r="B3570" t="s">
        <v>115</v>
      </c>
      <c r="C3570" s="1">
        <v>45865</v>
      </c>
      <c r="D3570" s="1">
        <v>45926</v>
      </c>
      <c r="E3570" t="s">
        <v>116</v>
      </c>
      <c r="F3570" s="1">
        <v>45929</v>
      </c>
      <c r="G3570" t="s">
        <v>117</v>
      </c>
      <c r="H3570" t="s">
        <v>117</v>
      </c>
      <c r="I3570" t="s">
        <v>117</v>
      </c>
      <c r="J3570" t="s">
        <v>969</v>
      </c>
      <c r="L3570" t="s">
        <v>970</v>
      </c>
      <c r="N3570" t="s">
        <v>120</v>
      </c>
      <c r="O3570" t="s">
        <v>121</v>
      </c>
      <c r="P3570" s="6">
        <v>96950</v>
      </c>
      <c r="Q3570" t="s">
        <v>122</v>
      </c>
      <c r="S3570" s="8">
        <v>16702355009</v>
      </c>
      <c r="U3570" t="s">
        <v>971</v>
      </c>
      <c r="V3570">
        <v>561311</v>
      </c>
      <c r="W3570" t="s">
        <v>150</v>
      </c>
      <c r="X3570" t="s">
        <v>139</v>
      </c>
      <c r="Y3570" t="s">
        <v>972</v>
      </c>
      <c r="Z3570" t="s">
        <v>973</v>
      </c>
      <c r="AA3570" t="s">
        <v>974</v>
      </c>
      <c r="AB3570" t="s">
        <v>5107</v>
      </c>
      <c r="AC3570" t="s">
        <v>5157</v>
      </c>
      <c r="AE3570" t="s">
        <v>120</v>
      </c>
      <c r="AF3570" t="s">
        <v>121</v>
      </c>
      <c r="AG3570" s="6">
        <v>96950</v>
      </c>
      <c r="AH3570" t="s">
        <v>122</v>
      </c>
      <c r="AJ3570" s="8">
        <v>16702355009</v>
      </c>
      <c r="AL3570" t="s">
        <v>977</v>
      </c>
      <c r="BE3570" t="str">
        <f>"37-2012.00"</f>
        <v>37-2012.00</v>
      </c>
      <c r="BF3570" t="s">
        <v>130</v>
      </c>
      <c r="BG3570" t="s">
        <v>978</v>
      </c>
      <c r="BH3570" t="s">
        <v>979</v>
      </c>
      <c r="BI3570">
        <v>8</v>
      </c>
      <c r="BK3570" s="1">
        <v>45931</v>
      </c>
      <c r="BL3570" s="1">
        <v>46295</v>
      </c>
      <c r="BO3570">
        <v>35</v>
      </c>
      <c r="BP3570">
        <v>0</v>
      </c>
      <c r="BQ3570">
        <v>7</v>
      </c>
      <c r="BR3570">
        <v>7</v>
      </c>
      <c r="BS3570">
        <v>7</v>
      </c>
      <c r="BT3570">
        <v>7</v>
      </c>
      <c r="BU3570">
        <v>7</v>
      </c>
      <c r="BV3570">
        <v>0</v>
      </c>
      <c r="BW3570" t="str">
        <f>"9:00 AM"</f>
        <v>9:00 AM</v>
      </c>
      <c r="BX3570" t="str">
        <f>"4:00 PM"</f>
        <v>4:00 PM</v>
      </c>
      <c r="BY3570" t="s">
        <v>133</v>
      </c>
      <c r="BZ3570">
        <v>0</v>
      </c>
      <c r="CA3570">
        <v>3</v>
      </c>
      <c r="CB3570" t="s">
        <v>117</v>
      </c>
      <c r="CD3570" s="2" t="s">
        <v>7451</v>
      </c>
      <c r="CE3570" t="s">
        <v>5106</v>
      </c>
      <c r="CF3570" t="s">
        <v>982</v>
      </c>
      <c r="CG3570" t="s">
        <v>120</v>
      </c>
      <c r="CH3570" t="s">
        <v>121</v>
      </c>
      <c r="CI3570" s="6">
        <v>96950</v>
      </c>
      <c r="CJ3570" s="10">
        <v>7.77</v>
      </c>
      <c r="CK3570" s="10">
        <v>7.77</v>
      </c>
      <c r="CL3570" s="10">
        <v>11.65</v>
      </c>
      <c r="CM3570" s="10">
        <v>11.65</v>
      </c>
      <c r="CN3570" t="s">
        <v>137</v>
      </c>
      <c r="CO3570" t="s">
        <v>7452</v>
      </c>
      <c r="CP3570" t="s">
        <v>138</v>
      </c>
      <c r="CR3570" t="s">
        <v>117</v>
      </c>
      <c r="CS3570" t="s">
        <v>139</v>
      </c>
      <c r="CT3570" t="s">
        <v>139</v>
      </c>
      <c r="CU3570" t="s">
        <v>139</v>
      </c>
      <c r="CV3570" t="s">
        <v>140</v>
      </c>
      <c r="CW3570" t="s">
        <v>139</v>
      </c>
      <c r="CX3570" t="s">
        <v>140</v>
      </c>
      <c r="CY3570" s="2" t="s">
        <v>7453</v>
      </c>
      <c r="CZ3570" s="8">
        <v>16702355009</v>
      </c>
      <c r="DA3570" t="s">
        <v>977</v>
      </c>
      <c r="DB3570" t="s">
        <v>7454</v>
      </c>
      <c r="DC3570" t="s">
        <v>139</v>
      </c>
      <c r="DD3570" t="s">
        <v>139</v>
      </c>
    </row>
    <row r="3571" spans="1:114" ht="15" customHeight="1" x14ac:dyDescent="0.35">
      <c r="A3571" t="s">
        <v>17333</v>
      </c>
      <c r="B3571" t="s">
        <v>166</v>
      </c>
      <c r="C3571" s="1">
        <v>45866</v>
      </c>
      <c r="D3571" s="1">
        <v>45926</v>
      </c>
      <c r="E3571" t="s">
        <v>116</v>
      </c>
      <c r="F3571" s="1">
        <v>45929</v>
      </c>
      <c r="G3571" t="s">
        <v>117</v>
      </c>
      <c r="H3571" t="s">
        <v>117</v>
      </c>
      <c r="I3571" t="s">
        <v>117</v>
      </c>
      <c r="J3571" t="s">
        <v>7750</v>
      </c>
      <c r="L3571" t="s">
        <v>17334</v>
      </c>
      <c r="N3571" t="s">
        <v>120</v>
      </c>
      <c r="O3571" t="s">
        <v>121</v>
      </c>
      <c r="P3571" s="6">
        <v>96950</v>
      </c>
      <c r="Q3571" t="s">
        <v>122</v>
      </c>
      <c r="S3571" s="8">
        <v>16707831049</v>
      </c>
      <c r="U3571" t="s">
        <v>7753</v>
      </c>
      <c r="V3571">
        <v>312112</v>
      </c>
      <c r="W3571" t="s">
        <v>124</v>
      </c>
      <c r="Y3571" t="s">
        <v>7754</v>
      </c>
      <c r="Z3571" t="s">
        <v>17335</v>
      </c>
      <c r="AB3571" t="s">
        <v>657</v>
      </c>
      <c r="AC3571" t="s">
        <v>7756</v>
      </c>
      <c r="AE3571" t="s">
        <v>120</v>
      </c>
      <c r="AF3571" t="s">
        <v>121</v>
      </c>
      <c r="AG3571" s="6">
        <v>96950</v>
      </c>
      <c r="AH3571" t="s">
        <v>122</v>
      </c>
      <c r="AJ3571" s="8">
        <v>16707831049</v>
      </c>
      <c r="AL3571" t="s">
        <v>7757</v>
      </c>
      <c r="BE3571" t="str">
        <f>"53-3031.00"</f>
        <v>53-3031.00</v>
      </c>
      <c r="BF3571" t="s">
        <v>406</v>
      </c>
      <c r="BG3571" t="s">
        <v>17336</v>
      </c>
      <c r="BH3571" t="s">
        <v>15100</v>
      </c>
      <c r="BI3571">
        <v>1</v>
      </c>
      <c r="BK3571" s="1">
        <v>45931</v>
      </c>
      <c r="BL3571" s="1">
        <v>46295</v>
      </c>
      <c r="BO3571">
        <v>40</v>
      </c>
      <c r="BP3571">
        <v>0</v>
      </c>
      <c r="BQ3571">
        <v>0</v>
      </c>
      <c r="BR3571">
        <v>8</v>
      </c>
      <c r="BS3571">
        <v>8</v>
      </c>
      <c r="BT3571">
        <v>8</v>
      </c>
      <c r="BU3571">
        <v>8</v>
      </c>
      <c r="BV3571">
        <v>8</v>
      </c>
      <c r="BW3571" t="str">
        <f>"8:00 AM"</f>
        <v>8:00 AM</v>
      </c>
      <c r="BX3571" t="str">
        <f>"5:00 PM"</f>
        <v>5:00 PM</v>
      </c>
      <c r="BY3571" t="s">
        <v>133</v>
      </c>
      <c r="BZ3571">
        <v>0</v>
      </c>
      <c r="CA3571">
        <v>3</v>
      </c>
      <c r="CB3571" t="s">
        <v>117</v>
      </c>
      <c r="CD3571" s="2" t="s">
        <v>17337</v>
      </c>
      <c r="CE3571" t="s">
        <v>17338</v>
      </c>
      <c r="CG3571" t="s">
        <v>136</v>
      </c>
      <c r="CH3571" t="s">
        <v>121</v>
      </c>
      <c r="CI3571" s="6">
        <v>96950</v>
      </c>
      <c r="CJ3571" s="10">
        <v>8.34</v>
      </c>
      <c r="CK3571" s="10">
        <v>8.34</v>
      </c>
      <c r="CL3571" s="10">
        <v>0</v>
      </c>
      <c r="CM3571" s="10">
        <v>0</v>
      </c>
      <c r="CN3571" t="s">
        <v>137</v>
      </c>
      <c r="CO3571">
        <v>0</v>
      </c>
      <c r="CP3571" t="s">
        <v>138</v>
      </c>
      <c r="CR3571" t="s">
        <v>117</v>
      </c>
      <c r="CS3571" t="s">
        <v>139</v>
      </c>
      <c r="CT3571" t="s">
        <v>140</v>
      </c>
      <c r="CU3571" t="s">
        <v>140</v>
      </c>
      <c r="CV3571" t="s">
        <v>140</v>
      </c>
      <c r="CW3571" t="s">
        <v>139</v>
      </c>
      <c r="CX3571" t="s">
        <v>139</v>
      </c>
      <c r="CY3571" t="s">
        <v>2793</v>
      </c>
      <c r="CZ3571" s="8">
        <v>16702877733</v>
      </c>
      <c r="DA3571" t="s">
        <v>7757</v>
      </c>
      <c r="DB3571" t="s">
        <v>140</v>
      </c>
      <c r="DC3571" t="s">
        <v>139</v>
      </c>
      <c r="DD3571" t="s">
        <v>117</v>
      </c>
    </row>
    <row r="3572" spans="1:114" ht="15" customHeight="1" x14ac:dyDescent="0.35">
      <c r="A3572" t="s">
        <v>14930</v>
      </c>
      <c r="B3572" t="s">
        <v>166</v>
      </c>
      <c r="C3572" s="1">
        <v>45874</v>
      </c>
      <c r="D3572" s="1">
        <v>45926</v>
      </c>
      <c r="E3572" t="s">
        <v>211</v>
      </c>
      <c r="G3572" t="s">
        <v>117</v>
      </c>
      <c r="H3572" t="s">
        <v>117</v>
      </c>
      <c r="I3572" t="s">
        <v>117</v>
      </c>
      <c r="J3572" t="s">
        <v>3952</v>
      </c>
      <c r="K3572" t="s">
        <v>3952</v>
      </c>
      <c r="L3572" t="s">
        <v>3953</v>
      </c>
      <c r="N3572" t="s">
        <v>496</v>
      </c>
      <c r="O3572" t="s">
        <v>121</v>
      </c>
      <c r="P3572" s="6">
        <v>96950</v>
      </c>
      <c r="Q3572" t="s">
        <v>122</v>
      </c>
      <c r="S3572" s="8">
        <v>16702353334</v>
      </c>
      <c r="U3572" t="s">
        <v>3954</v>
      </c>
      <c r="V3572">
        <v>713120</v>
      </c>
      <c r="W3572" t="s">
        <v>124</v>
      </c>
      <c r="Y3572" t="s">
        <v>3955</v>
      </c>
      <c r="Z3572" t="s">
        <v>3956</v>
      </c>
      <c r="AA3572" t="s">
        <v>3955</v>
      </c>
      <c r="AB3572" t="s">
        <v>128</v>
      </c>
      <c r="AC3572" t="s">
        <v>3953</v>
      </c>
      <c r="AE3572" t="s">
        <v>496</v>
      </c>
      <c r="AF3572" t="s">
        <v>121</v>
      </c>
      <c r="AG3572" s="6">
        <v>96950</v>
      </c>
      <c r="AH3572" t="s">
        <v>122</v>
      </c>
      <c r="AJ3572" s="8">
        <v>16702353334</v>
      </c>
      <c r="AL3572" t="s">
        <v>3957</v>
      </c>
      <c r="BE3572" t="str">
        <f>"49-9043.00"</f>
        <v>49-9043.00</v>
      </c>
      <c r="BF3572" t="s">
        <v>5079</v>
      </c>
      <c r="BG3572" t="s">
        <v>14931</v>
      </c>
      <c r="BH3572" t="s">
        <v>3960</v>
      </c>
      <c r="BI3572">
        <v>2</v>
      </c>
      <c r="BK3572" s="1">
        <v>45962</v>
      </c>
      <c r="BL3572" s="1">
        <v>46295</v>
      </c>
      <c r="BO3572">
        <v>40</v>
      </c>
      <c r="BP3572">
        <v>0</v>
      </c>
      <c r="BQ3572">
        <v>8</v>
      </c>
      <c r="BR3572">
        <v>8</v>
      </c>
      <c r="BS3572">
        <v>8</v>
      </c>
      <c r="BT3572">
        <v>8</v>
      </c>
      <c r="BU3572">
        <v>8</v>
      </c>
      <c r="BV3572">
        <v>0</v>
      </c>
      <c r="BW3572" t="str">
        <f>"9:00 AM"</f>
        <v>9:00 AM</v>
      </c>
      <c r="BX3572" t="str">
        <f>"5:00 PM"</f>
        <v>5:00 PM</v>
      </c>
      <c r="BY3572" t="s">
        <v>159</v>
      </c>
      <c r="BZ3572">
        <v>3</v>
      </c>
      <c r="CA3572">
        <v>12</v>
      </c>
      <c r="CB3572" t="s">
        <v>117</v>
      </c>
      <c r="CD3572" t="s">
        <v>3961</v>
      </c>
      <c r="CE3572" t="s">
        <v>3953</v>
      </c>
      <c r="CG3572" t="s">
        <v>136</v>
      </c>
      <c r="CH3572" t="s">
        <v>121</v>
      </c>
      <c r="CI3572" s="6">
        <v>96950</v>
      </c>
      <c r="CJ3572" s="10">
        <v>21.93</v>
      </c>
      <c r="CK3572" s="10">
        <v>21.93</v>
      </c>
      <c r="CL3572" s="10">
        <v>32.9</v>
      </c>
      <c r="CM3572" s="10">
        <v>32.9</v>
      </c>
      <c r="CN3572" t="s">
        <v>137</v>
      </c>
      <c r="CO3572" t="s">
        <v>194</v>
      </c>
      <c r="CP3572" t="s">
        <v>138</v>
      </c>
      <c r="CR3572" t="s">
        <v>117</v>
      </c>
      <c r="CS3572" t="s">
        <v>139</v>
      </c>
      <c r="CT3572" t="s">
        <v>140</v>
      </c>
      <c r="CU3572" t="s">
        <v>139</v>
      </c>
      <c r="CV3572" t="s">
        <v>139</v>
      </c>
      <c r="CW3572" t="s">
        <v>139</v>
      </c>
      <c r="CX3572" t="s">
        <v>140</v>
      </c>
      <c r="CY3572" t="s">
        <v>3962</v>
      </c>
      <c r="CZ3572" s="8">
        <v>16702353334</v>
      </c>
      <c r="DA3572" t="s">
        <v>3957</v>
      </c>
      <c r="DB3572" t="s">
        <v>140</v>
      </c>
      <c r="DC3572" t="s">
        <v>139</v>
      </c>
      <c r="DD3572" t="s">
        <v>117</v>
      </c>
    </row>
    <row r="3573" spans="1:114" ht="15" customHeight="1" x14ac:dyDescent="0.35">
      <c r="A3573" t="s">
        <v>7493</v>
      </c>
      <c r="B3573" t="s">
        <v>166</v>
      </c>
      <c r="C3573" s="1">
        <v>45874</v>
      </c>
      <c r="D3573" s="1">
        <v>45926</v>
      </c>
      <c r="E3573" t="s">
        <v>211</v>
      </c>
      <c r="G3573" t="s">
        <v>117</v>
      </c>
      <c r="H3573" t="s">
        <v>117</v>
      </c>
      <c r="I3573" t="s">
        <v>117</v>
      </c>
      <c r="J3573" t="s">
        <v>3952</v>
      </c>
      <c r="K3573" t="s">
        <v>3952</v>
      </c>
      <c r="L3573" t="s">
        <v>3953</v>
      </c>
      <c r="N3573" t="s">
        <v>496</v>
      </c>
      <c r="O3573" t="s">
        <v>121</v>
      </c>
      <c r="P3573" s="6">
        <v>96950</v>
      </c>
      <c r="Q3573" t="s">
        <v>122</v>
      </c>
      <c r="S3573" s="8">
        <v>16702353334</v>
      </c>
      <c r="U3573" t="s">
        <v>3954</v>
      </c>
      <c r="V3573">
        <v>713120</v>
      </c>
      <c r="W3573" t="s">
        <v>124</v>
      </c>
      <c r="Y3573" t="s">
        <v>3955</v>
      </c>
      <c r="Z3573" t="s">
        <v>3956</v>
      </c>
      <c r="AA3573" t="s">
        <v>3955</v>
      </c>
      <c r="AB3573" t="s">
        <v>128</v>
      </c>
      <c r="AC3573" t="s">
        <v>3953</v>
      </c>
      <c r="AE3573" t="s">
        <v>496</v>
      </c>
      <c r="AF3573" t="s">
        <v>121</v>
      </c>
      <c r="AG3573" s="6">
        <v>96950</v>
      </c>
      <c r="AH3573" t="s">
        <v>122</v>
      </c>
      <c r="AJ3573" s="8">
        <v>16702353334</v>
      </c>
      <c r="AL3573" t="s">
        <v>3957</v>
      </c>
      <c r="BE3573" t="str">
        <f>"49-9091.00"</f>
        <v>49-9091.00</v>
      </c>
      <c r="BF3573" t="s">
        <v>3958</v>
      </c>
      <c r="BG3573" t="s">
        <v>7494</v>
      </c>
      <c r="BH3573" t="s">
        <v>7383</v>
      </c>
      <c r="BI3573">
        <v>2</v>
      </c>
      <c r="BK3573" s="1">
        <v>45962</v>
      </c>
      <c r="BL3573" s="1">
        <v>46295</v>
      </c>
      <c r="BO3573">
        <v>40</v>
      </c>
      <c r="BP3573">
        <v>0</v>
      </c>
      <c r="BQ3573">
        <v>8</v>
      </c>
      <c r="BR3573">
        <v>8</v>
      </c>
      <c r="BS3573">
        <v>8</v>
      </c>
      <c r="BT3573">
        <v>8</v>
      </c>
      <c r="BU3573">
        <v>8</v>
      </c>
      <c r="BV3573">
        <v>0</v>
      </c>
      <c r="BW3573" t="str">
        <f>"9:00 AM"</f>
        <v>9:00 AM</v>
      </c>
      <c r="BX3573" t="str">
        <f>"5:00 PM"</f>
        <v>5:00 PM</v>
      </c>
      <c r="BY3573" t="s">
        <v>159</v>
      </c>
      <c r="BZ3573">
        <v>3</v>
      </c>
      <c r="CA3573">
        <v>12</v>
      </c>
      <c r="CB3573" t="s">
        <v>117</v>
      </c>
      <c r="CD3573" t="s">
        <v>3961</v>
      </c>
      <c r="CE3573" t="s">
        <v>3953</v>
      </c>
      <c r="CG3573" t="s">
        <v>136</v>
      </c>
      <c r="CH3573" t="s">
        <v>121</v>
      </c>
      <c r="CI3573" s="6">
        <v>96950</v>
      </c>
      <c r="CJ3573" s="10">
        <v>11.17</v>
      </c>
      <c r="CK3573" s="10">
        <v>11.17</v>
      </c>
      <c r="CL3573" s="10">
        <v>16.760000000000002</v>
      </c>
      <c r="CM3573" s="10">
        <v>16.760000000000002</v>
      </c>
      <c r="CN3573" t="s">
        <v>137</v>
      </c>
      <c r="CO3573" t="s">
        <v>194</v>
      </c>
      <c r="CP3573" t="s">
        <v>138</v>
      </c>
      <c r="CR3573" t="s">
        <v>117</v>
      </c>
      <c r="CS3573" t="s">
        <v>139</v>
      </c>
      <c r="CT3573" t="s">
        <v>140</v>
      </c>
      <c r="CU3573" t="s">
        <v>139</v>
      </c>
      <c r="CV3573" t="s">
        <v>139</v>
      </c>
      <c r="CW3573" t="s">
        <v>139</v>
      </c>
      <c r="CX3573" t="s">
        <v>140</v>
      </c>
      <c r="CY3573" t="s">
        <v>3962</v>
      </c>
      <c r="CZ3573" s="8">
        <v>16702353334</v>
      </c>
      <c r="DA3573" t="s">
        <v>3957</v>
      </c>
      <c r="DB3573" t="s">
        <v>140</v>
      </c>
      <c r="DC3573" t="s">
        <v>139</v>
      </c>
      <c r="DD3573" t="s">
        <v>117</v>
      </c>
    </row>
    <row r="3574" spans="1:114" ht="15" customHeight="1" x14ac:dyDescent="0.35">
      <c r="A3574" t="s">
        <v>7535</v>
      </c>
      <c r="B3574" t="s">
        <v>144</v>
      </c>
      <c r="C3574" s="1">
        <v>45875</v>
      </c>
      <c r="D3574" s="1">
        <v>45926</v>
      </c>
      <c r="E3574" t="s">
        <v>116</v>
      </c>
      <c r="F3574" s="1">
        <v>45929</v>
      </c>
      <c r="G3574" t="s">
        <v>139</v>
      </c>
      <c r="H3574" t="s">
        <v>117</v>
      </c>
      <c r="I3574" t="s">
        <v>117</v>
      </c>
      <c r="J3574" t="s">
        <v>7536</v>
      </c>
      <c r="L3574" t="s">
        <v>765</v>
      </c>
      <c r="N3574" t="s">
        <v>120</v>
      </c>
      <c r="O3574" t="s">
        <v>121</v>
      </c>
      <c r="P3574" s="6">
        <v>96950</v>
      </c>
      <c r="Q3574" t="s">
        <v>122</v>
      </c>
      <c r="S3574" s="8">
        <v>16709895865</v>
      </c>
      <c r="U3574" t="s">
        <v>766</v>
      </c>
      <c r="V3574">
        <v>624410</v>
      </c>
      <c r="W3574" t="s">
        <v>124</v>
      </c>
      <c r="Y3574" t="s">
        <v>644</v>
      </c>
      <c r="Z3574" t="s">
        <v>775</v>
      </c>
      <c r="AA3574" t="s">
        <v>776</v>
      </c>
      <c r="AB3574" t="s">
        <v>1656</v>
      </c>
      <c r="AC3574" t="s">
        <v>765</v>
      </c>
      <c r="AE3574" t="s">
        <v>120</v>
      </c>
      <c r="AF3574" t="s">
        <v>121</v>
      </c>
      <c r="AG3574" s="6">
        <v>96950</v>
      </c>
      <c r="AH3574" t="s">
        <v>122</v>
      </c>
      <c r="AJ3574" s="8">
        <v>16709895865</v>
      </c>
      <c r="AL3574" t="s">
        <v>770</v>
      </c>
      <c r="BE3574" t="str">
        <f>"39-9011.00"</f>
        <v>39-9011.00</v>
      </c>
      <c r="BF3574" t="s">
        <v>614</v>
      </c>
      <c r="BG3574" t="s">
        <v>7537</v>
      </c>
      <c r="BH3574" t="s">
        <v>7538</v>
      </c>
      <c r="BI3574">
        <v>8</v>
      </c>
      <c r="BJ3574">
        <v>8</v>
      </c>
      <c r="BK3574" s="1">
        <v>45931</v>
      </c>
      <c r="BL3574" s="1">
        <v>47026</v>
      </c>
      <c r="BM3574" s="1">
        <v>45931</v>
      </c>
      <c r="BN3574" s="1">
        <v>47026</v>
      </c>
      <c r="BO3574">
        <v>35</v>
      </c>
      <c r="BP3574">
        <v>0</v>
      </c>
      <c r="BQ3574">
        <v>7</v>
      </c>
      <c r="BR3574">
        <v>7</v>
      </c>
      <c r="BS3574">
        <v>7</v>
      </c>
      <c r="BT3574">
        <v>7</v>
      </c>
      <c r="BU3574">
        <v>7</v>
      </c>
      <c r="BV3574">
        <v>0</v>
      </c>
      <c r="BW3574" t="str">
        <f>"8:00 AM"</f>
        <v>8:00 AM</v>
      </c>
      <c r="BX3574" t="str">
        <f>"5:00 PM"</f>
        <v>5:00 PM</v>
      </c>
      <c r="BY3574" t="s">
        <v>159</v>
      </c>
      <c r="BZ3574">
        <v>0</v>
      </c>
      <c r="CA3574">
        <v>12</v>
      </c>
      <c r="CB3574" t="s">
        <v>117</v>
      </c>
      <c r="CD3574" s="2" t="s">
        <v>7539</v>
      </c>
      <c r="CE3574" t="s">
        <v>5179</v>
      </c>
      <c r="CG3574" t="s">
        <v>120</v>
      </c>
      <c r="CH3574" t="s">
        <v>121</v>
      </c>
      <c r="CI3574" s="6">
        <v>96950</v>
      </c>
      <c r="CJ3574" s="10">
        <v>7.96</v>
      </c>
      <c r="CK3574" s="10">
        <v>7.96</v>
      </c>
      <c r="CL3574" s="10">
        <v>11.94</v>
      </c>
      <c r="CM3574" s="10">
        <v>11.94</v>
      </c>
      <c r="CN3574" t="s">
        <v>137</v>
      </c>
      <c r="CO3574" t="s">
        <v>162</v>
      </c>
      <c r="CP3574" t="s">
        <v>138</v>
      </c>
      <c r="CR3574" t="s">
        <v>117</v>
      </c>
      <c r="CS3574" t="s">
        <v>139</v>
      </c>
      <c r="CT3574" t="s">
        <v>140</v>
      </c>
      <c r="CU3574" t="s">
        <v>139</v>
      </c>
      <c r="CV3574" t="s">
        <v>140</v>
      </c>
      <c r="CW3574" t="s">
        <v>139</v>
      </c>
      <c r="CX3574" t="s">
        <v>140</v>
      </c>
      <c r="CY3574" t="s">
        <v>774</v>
      </c>
      <c r="CZ3574" s="8">
        <v>16709895865</v>
      </c>
      <c r="DA3574" t="s">
        <v>770</v>
      </c>
      <c r="DB3574" t="s">
        <v>140</v>
      </c>
      <c r="DC3574" t="s">
        <v>139</v>
      </c>
      <c r="DD3574" t="s">
        <v>117</v>
      </c>
      <c r="DE3574" t="s">
        <v>644</v>
      </c>
      <c r="DF3574" t="s">
        <v>775</v>
      </c>
      <c r="DG3574" t="s">
        <v>776</v>
      </c>
      <c r="DH3574" t="s">
        <v>766</v>
      </c>
      <c r="DI3574" t="s">
        <v>7536</v>
      </c>
      <c r="DJ3574" t="s">
        <v>770</v>
      </c>
    </row>
    <row r="3575" spans="1:114" ht="15" customHeight="1" x14ac:dyDescent="0.35">
      <c r="A3575" t="s">
        <v>17360</v>
      </c>
      <c r="B3575" t="s">
        <v>166</v>
      </c>
      <c r="C3575" s="1">
        <v>45876</v>
      </c>
      <c r="D3575" s="1">
        <v>45926</v>
      </c>
      <c r="E3575" t="s">
        <v>211</v>
      </c>
      <c r="G3575" t="s">
        <v>117</v>
      </c>
      <c r="H3575" t="s">
        <v>117</v>
      </c>
      <c r="I3575" t="s">
        <v>117</v>
      </c>
      <c r="J3575" t="s">
        <v>4784</v>
      </c>
      <c r="K3575" t="s">
        <v>140</v>
      </c>
      <c r="L3575" t="s">
        <v>4785</v>
      </c>
      <c r="M3575" t="s">
        <v>4009</v>
      </c>
      <c r="N3575" t="s">
        <v>120</v>
      </c>
      <c r="O3575" t="s">
        <v>121</v>
      </c>
      <c r="P3575" s="6">
        <v>96950</v>
      </c>
      <c r="Q3575" t="s">
        <v>122</v>
      </c>
      <c r="S3575" s="8">
        <v>16702876895</v>
      </c>
      <c r="U3575" t="s">
        <v>4786</v>
      </c>
      <c r="V3575">
        <v>485310</v>
      </c>
      <c r="W3575" t="s">
        <v>124</v>
      </c>
      <c r="Y3575" t="s">
        <v>4787</v>
      </c>
      <c r="Z3575" t="s">
        <v>4788</v>
      </c>
      <c r="AB3575" t="s">
        <v>270</v>
      </c>
      <c r="AC3575" t="s">
        <v>4795</v>
      </c>
      <c r="AD3575" t="s">
        <v>4009</v>
      </c>
      <c r="AE3575" t="s">
        <v>120</v>
      </c>
      <c r="AF3575" t="s">
        <v>121</v>
      </c>
      <c r="AG3575" s="6">
        <v>96950</v>
      </c>
      <c r="AH3575" t="s">
        <v>122</v>
      </c>
      <c r="AJ3575" s="8">
        <v>16702876895</v>
      </c>
      <c r="AL3575" t="s">
        <v>4790</v>
      </c>
      <c r="BE3575" t="str">
        <f>"53-3054.00"</f>
        <v>53-3054.00</v>
      </c>
      <c r="BF3575" t="s">
        <v>4791</v>
      </c>
      <c r="BG3575" t="s">
        <v>4792</v>
      </c>
      <c r="BH3575" t="s">
        <v>4793</v>
      </c>
      <c r="BI3575">
        <v>6</v>
      </c>
      <c r="BK3575" s="1">
        <v>45931</v>
      </c>
      <c r="BL3575" s="1">
        <v>46295</v>
      </c>
      <c r="BO3575">
        <v>35</v>
      </c>
      <c r="BP3575">
        <v>0</v>
      </c>
      <c r="BQ3575">
        <v>7</v>
      </c>
      <c r="BR3575">
        <v>7</v>
      </c>
      <c r="BS3575">
        <v>7</v>
      </c>
      <c r="BT3575">
        <v>7</v>
      </c>
      <c r="BU3575">
        <v>7</v>
      </c>
      <c r="BV3575">
        <v>0</v>
      </c>
      <c r="BW3575" t="str">
        <f>"8:00 AM"</f>
        <v>8:00 AM</v>
      </c>
      <c r="BX3575" t="str">
        <f>"4:00 PM"</f>
        <v>4:00 PM</v>
      </c>
      <c r="BY3575" t="s">
        <v>133</v>
      </c>
      <c r="BZ3575">
        <v>0</v>
      </c>
      <c r="CA3575">
        <v>6</v>
      </c>
      <c r="CB3575" t="s">
        <v>117</v>
      </c>
      <c r="CD3575" s="2" t="s">
        <v>4794</v>
      </c>
      <c r="CE3575" t="s">
        <v>4795</v>
      </c>
      <c r="CF3575" t="s">
        <v>4009</v>
      </c>
      <c r="CG3575" t="s">
        <v>136</v>
      </c>
      <c r="CH3575" t="s">
        <v>121</v>
      </c>
      <c r="CI3575" s="6">
        <v>96950</v>
      </c>
      <c r="CJ3575" s="10">
        <v>9.41</v>
      </c>
      <c r="CK3575" s="10">
        <v>9.41</v>
      </c>
      <c r="CL3575" s="10">
        <v>14.11</v>
      </c>
      <c r="CM3575" s="10">
        <v>14.11</v>
      </c>
      <c r="CN3575" t="s">
        <v>137</v>
      </c>
      <c r="CP3575" t="s">
        <v>138</v>
      </c>
      <c r="CR3575" t="s">
        <v>117</v>
      </c>
      <c r="CS3575" t="s">
        <v>139</v>
      </c>
      <c r="CT3575" t="s">
        <v>140</v>
      </c>
      <c r="CU3575" t="s">
        <v>139</v>
      </c>
      <c r="CV3575" t="s">
        <v>140</v>
      </c>
      <c r="CW3575" t="s">
        <v>139</v>
      </c>
      <c r="CX3575" t="s">
        <v>140</v>
      </c>
      <c r="CY3575" t="s">
        <v>1107</v>
      </c>
      <c r="CZ3575" s="8">
        <v>16702876895</v>
      </c>
      <c r="DA3575" t="s">
        <v>4790</v>
      </c>
      <c r="DB3575" t="s">
        <v>164</v>
      </c>
      <c r="DC3575" t="s">
        <v>139</v>
      </c>
      <c r="DD3575" t="s">
        <v>117</v>
      </c>
      <c r="DE3575" t="s">
        <v>4787</v>
      </c>
      <c r="DF3575" t="s">
        <v>4788</v>
      </c>
      <c r="DH3575" t="s">
        <v>4786</v>
      </c>
      <c r="DI3575" t="s">
        <v>4784</v>
      </c>
      <c r="DJ3575" t="s">
        <v>4790</v>
      </c>
    </row>
    <row r="3576" spans="1:114" ht="15" customHeight="1" x14ac:dyDescent="0.35">
      <c r="A3576" t="s">
        <v>13425</v>
      </c>
      <c r="B3576" t="s">
        <v>144</v>
      </c>
      <c r="C3576" s="1">
        <v>45879</v>
      </c>
      <c r="D3576" s="1">
        <v>45926</v>
      </c>
      <c r="E3576" t="s">
        <v>116</v>
      </c>
      <c r="F3576" s="1">
        <v>46052</v>
      </c>
      <c r="G3576" t="s">
        <v>117</v>
      </c>
      <c r="H3576" t="s">
        <v>117</v>
      </c>
      <c r="I3576" t="s">
        <v>117</v>
      </c>
      <c r="J3576" t="s">
        <v>13426</v>
      </c>
      <c r="K3576" t="s">
        <v>140</v>
      </c>
      <c r="L3576" t="s">
        <v>4877</v>
      </c>
      <c r="M3576" t="s">
        <v>13427</v>
      </c>
      <c r="N3576" t="s">
        <v>13428</v>
      </c>
      <c r="O3576" t="s">
        <v>121</v>
      </c>
      <c r="P3576" s="6">
        <v>96950</v>
      </c>
      <c r="Q3576" t="s">
        <v>122</v>
      </c>
      <c r="S3576" s="8">
        <v>16703238882</v>
      </c>
      <c r="U3576" t="s">
        <v>13429</v>
      </c>
      <c r="V3576">
        <v>424410</v>
      </c>
      <c r="W3576" t="s">
        <v>124</v>
      </c>
      <c r="Y3576" t="s">
        <v>13430</v>
      </c>
      <c r="Z3576" t="s">
        <v>13431</v>
      </c>
      <c r="AA3576" t="s">
        <v>6076</v>
      </c>
      <c r="AB3576" t="s">
        <v>205</v>
      </c>
      <c r="AC3576" t="s">
        <v>4877</v>
      </c>
      <c r="AD3576" t="s">
        <v>13427</v>
      </c>
      <c r="AE3576" t="s">
        <v>13428</v>
      </c>
      <c r="AF3576" t="s">
        <v>121</v>
      </c>
      <c r="AG3576" s="6">
        <v>96950</v>
      </c>
      <c r="AH3576" t="s">
        <v>122</v>
      </c>
      <c r="AJ3576" s="8">
        <v>16703238882</v>
      </c>
      <c r="AL3576" t="s">
        <v>13432</v>
      </c>
      <c r="BE3576" t="str">
        <f>"49-3023.00"</f>
        <v>49-3023.00</v>
      </c>
      <c r="BF3576" t="s">
        <v>1119</v>
      </c>
      <c r="BG3576" t="s">
        <v>13433</v>
      </c>
      <c r="BH3576" t="s">
        <v>1879</v>
      </c>
      <c r="BI3576">
        <v>1</v>
      </c>
      <c r="BJ3576">
        <v>1</v>
      </c>
      <c r="BK3576" s="1">
        <v>46054</v>
      </c>
      <c r="BL3576" s="1">
        <v>46418</v>
      </c>
      <c r="BM3576" s="1">
        <v>46054</v>
      </c>
      <c r="BN3576" s="1">
        <v>46418</v>
      </c>
      <c r="BO3576">
        <v>35</v>
      </c>
      <c r="BP3576">
        <v>0</v>
      </c>
      <c r="BQ3576">
        <v>7</v>
      </c>
      <c r="BR3576">
        <v>7</v>
      </c>
      <c r="BS3576">
        <v>7</v>
      </c>
      <c r="BT3576">
        <v>7</v>
      </c>
      <c r="BU3576">
        <v>7</v>
      </c>
      <c r="BV3576">
        <v>0</v>
      </c>
      <c r="BW3576" t="str">
        <f>"8:00 AM"</f>
        <v>8:00 AM</v>
      </c>
      <c r="BX3576" t="str">
        <f>"4:00 PM"</f>
        <v>4:00 PM</v>
      </c>
      <c r="BY3576" t="s">
        <v>159</v>
      </c>
      <c r="BZ3576">
        <v>6</v>
      </c>
      <c r="CA3576">
        <v>12</v>
      </c>
      <c r="CB3576" t="s">
        <v>117</v>
      </c>
      <c r="CD3576" t="s">
        <v>13434</v>
      </c>
      <c r="CE3576" t="s">
        <v>4877</v>
      </c>
      <c r="CF3576" t="s">
        <v>13435</v>
      </c>
      <c r="CG3576" t="s">
        <v>13428</v>
      </c>
      <c r="CH3576" t="s">
        <v>121</v>
      </c>
      <c r="CI3576" s="6">
        <v>96950</v>
      </c>
      <c r="CJ3576" s="10">
        <v>10.59</v>
      </c>
      <c r="CK3576" s="10">
        <v>10.59</v>
      </c>
      <c r="CL3576" s="10">
        <v>15.88</v>
      </c>
      <c r="CM3576" s="10">
        <v>15.88</v>
      </c>
      <c r="CN3576" t="s">
        <v>137</v>
      </c>
      <c r="CO3576" t="s">
        <v>140</v>
      </c>
      <c r="CP3576" t="s">
        <v>138</v>
      </c>
      <c r="CR3576" t="s">
        <v>117</v>
      </c>
      <c r="CS3576" t="s">
        <v>139</v>
      </c>
      <c r="CT3576" t="s">
        <v>140</v>
      </c>
      <c r="CU3576" t="s">
        <v>139</v>
      </c>
      <c r="CV3576" t="s">
        <v>140</v>
      </c>
      <c r="CW3576" t="s">
        <v>139</v>
      </c>
      <c r="CX3576" t="s">
        <v>140</v>
      </c>
      <c r="CY3576" t="s">
        <v>13436</v>
      </c>
      <c r="CZ3576" s="8">
        <v>16703238882</v>
      </c>
      <c r="DA3576" t="s">
        <v>13432</v>
      </c>
      <c r="DB3576" t="s">
        <v>13437</v>
      </c>
      <c r="DC3576" t="s">
        <v>139</v>
      </c>
      <c r="DD3576" t="s">
        <v>117</v>
      </c>
      <c r="DE3576" t="s">
        <v>13438</v>
      </c>
      <c r="DF3576" t="s">
        <v>13439</v>
      </c>
      <c r="DG3576" t="s">
        <v>7884</v>
      </c>
      <c r="DH3576" t="s">
        <v>13429</v>
      </c>
      <c r="DI3576" t="s">
        <v>13440</v>
      </c>
      <c r="DJ3576" t="s">
        <v>13432</v>
      </c>
    </row>
    <row r="3577" spans="1:114" ht="15" customHeight="1" x14ac:dyDescent="0.35">
      <c r="A3577" t="s">
        <v>4471</v>
      </c>
      <c r="B3577" t="s">
        <v>144</v>
      </c>
      <c r="C3577" s="1">
        <v>45879</v>
      </c>
      <c r="D3577" s="1">
        <v>45926</v>
      </c>
      <c r="E3577" t="s">
        <v>116</v>
      </c>
      <c r="F3577" s="1">
        <v>45929</v>
      </c>
      <c r="G3577" t="s">
        <v>139</v>
      </c>
      <c r="H3577" t="s">
        <v>117</v>
      </c>
      <c r="I3577" t="s">
        <v>117</v>
      </c>
      <c r="J3577" t="s">
        <v>3853</v>
      </c>
      <c r="K3577" t="s">
        <v>3854</v>
      </c>
      <c r="L3577" t="s">
        <v>3855</v>
      </c>
      <c r="N3577" t="s">
        <v>136</v>
      </c>
      <c r="O3577" t="s">
        <v>121</v>
      </c>
      <c r="P3577" s="6">
        <v>96950</v>
      </c>
      <c r="Q3577" t="s">
        <v>122</v>
      </c>
      <c r="S3577" s="8">
        <v>16702354061</v>
      </c>
      <c r="U3577" t="s">
        <v>3856</v>
      </c>
      <c r="V3577">
        <v>11411</v>
      </c>
      <c r="W3577" t="s">
        <v>124</v>
      </c>
      <c r="Y3577" t="s">
        <v>3857</v>
      </c>
      <c r="Z3577" t="s">
        <v>3858</v>
      </c>
      <c r="AB3577" t="s">
        <v>1057</v>
      </c>
      <c r="AC3577" t="s">
        <v>3855</v>
      </c>
      <c r="AE3577" t="s">
        <v>136</v>
      </c>
      <c r="AF3577" t="s">
        <v>121</v>
      </c>
      <c r="AG3577" s="6">
        <v>96950</v>
      </c>
      <c r="AH3577" t="s">
        <v>122</v>
      </c>
      <c r="AJ3577" s="8">
        <v>16702354061</v>
      </c>
      <c r="AL3577" t="s">
        <v>3859</v>
      </c>
      <c r="BE3577" t="str">
        <f>"49-3051.00"</f>
        <v>49-3051.00</v>
      </c>
      <c r="BF3577" t="s">
        <v>3860</v>
      </c>
      <c r="BG3577" t="s">
        <v>4472</v>
      </c>
      <c r="BH3577" t="s">
        <v>3862</v>
      </c>
      <c r="BI3577">
        <v>1</v>
      </c>
      <c r="BJ3577">
        <v>1</v>
      </c>
      <c r="BK3577" s="1">
        <v>45931</v>
      </c>
      <c r="BL3577" s="1">
        <v>47026</v>
      </c>
      <c r="BM3577" s="1">
        <v>45931</v>
      </c>
      <c r="BN3577" s="1">
        <v>47026</v>
      </c>
      <c r="BO3577">
        <v>35</v>
      </c>
      <c r="BP3577">
        <v>0</v>
      </c>
      <c r="BQ3577">
        <v>7</v>
      </c>
      <c r="BR3577">
        <v>7</v>
      </c>
      <c r="BS3577">
        <v>7</v>
      </c>
      <c r="BT3577">
        <v>7</v>
      </c>
      <c r="BU3577">
        <v>7</v>
      </c>
      <c r="BV3577">
        <v>0</v>
      </c>
      <c r="BW3577" t="str">
        <f>"8:00 AM"</f>
        <v>8:00 AM</v>
      </c>
      <c r="BX3577" t="str">
        <f>"5:00 PM"</f>
        <v>5:00 PM</v>
      </c>
      <c r="BY3577" t="s">
        <v>159</v>
      </c>
      <c r="BZ3577">
        <v>0</v>
      </c>
      <c r="CA3577">
        <v>24</v>
      </c>
      <c r="CB3577" t="s">
        <v>117</v>
      </c>
      <c r="CD3577" t="s">
        <v>4473</v>
      </c>
      <c r="CE3577" t="s">
        <v>4474</v>
      </c>
      <c r="CG3577" t="s">
        <v>136</v>
      </c>
      <c r="CH3577" t="s">
        <v>121</v>
      </c>
      <c r="CI3577" s="6">
        <v>96950</v>
      </c>
      <c r="CJ3577" s="10">
        <v>17.64</v>
      </c>
      <c r="CK3577" s="10">
        <v>17.64</v>
      </c>
      <c r="CL3577" s="10">
        <v>26.46</v>
      </c>
      <c r="CM3577" s="10">
        <v>26.46</v>
      </c>
      <c r="CN3577" t="s">
        <v>137</v>
      </c>
      <c r="CO3577" t="s">
        <v>162</v>
      </c>
      <c r="CP3577" t="s">
        <v>138</v>
      </c>
      <c r="CR3577" t="s">
        <v>117</v>
      </c>
      <c r="CS3577" t="s">
        <v>139</v>
      </c>
      <c r="CT3577" t="s">
        <v>140</v>
      </c>
      <c r="CU3577" t="s">
        <v>139</v>
      </c>
      <c r="CV3577" t="s">
        <v>140</v>
      </c>
      <c r="CW3577" t="s">
        <v>139</v>
      </c>
      <c r="CX3577" t="s">
        <v>140</v>
      </c>
      <c r="CY3577" t="s">
        <v>4475</v>
      </c>
      <c r="CZ3577" s="8">
        <v>16702354061</v>
      </c>
      <c r="DA3577" t="s">
        <v>3859</v>
      </c>
      <c r="DB3577" t="s">
        <v>140</v>
      </c>
      <c r="DC3577" t="s">
        <v>139</v>
      </c>
      <c r="DD3577" t="s">
        <v>117</v>
      </c>
      <c r="DE3577" t="s">
        <v>3857</v>
      </c>
      <c r="DF3577" t="s">
        <v>3858</v>
      </c>
      <c r="DG3577" t="s">
        <v>452</v>
      </c>
      <c r="DH3577" t="s">
        <v>3856</v>
      </c>
      <c r="DI3577" t="s">
        <v>3866</v>
      </c>
      <c r="DJ3577" t="s">
        <v>3859</v>
      </c>
    </row>
    <row r="3578" spans="1:114" ht="15" customHeight="1" x14ac:dyDescent="0.35">
      <c r="A3578" t="s">
        <v>11698</v>
      </c>
      <c r="B3578" t="s">
        <v>144</v>
      </c>
      <c r="C3578" s="1">
        <v>45881</v>
      </c>
      <c r="D3578" s="1">
        <v>45926</v>
      </c>
      <c r="E3578" t="s">
        <v>211</v>
      </c>
      <c r="G3578" t="s">
        <v>117</v>
      </c>
      <c r="H3578" t="s">
        <v>117</v>
      </c>
      <c r="I3578" t="s">
        <v>117</v>
      </c>
      <c r="J3578" t="s">
        <v>1733</v>
      </c>
      <c r="K3578" t="s">
        <v>1734</v>
      </c>
      <c r="L3578" t="s">
        <v>11699</v>
      </c>
      <c r="M3578" t="s">
        <v>6726</v>
      </c>
      <c r="N3578" t="s">
        <v>120</v>
      </c>
      <c r="O3578" t="s">
        <v>121</v>
      </c>
      <c r="P3578" s="6">
        <v>96950</v>
      </c>
      <c r="Q3578" t="s">
        <v>122</v>
      </c>
      <c r="R3578" t="s">
        <v>382</v>
      </c>
      <c r="S3578" s="8">
        <v>16702345201</v>
      </c>
      <c r="U3578" t="s">
        <v>1736</v>
      </c>
      <c r="V3578">
        <v>8111</v>
      </c>
      <c r="W3578" t="s">
        <v>124</v>
      </c>
      <c r="Y3578" t="s">
        <v>1701</v>
      </c>
      <c r="Z3578" t="s">
        <v>1737</v>
      </c>
      <c r="AA3578" t="s">
        <v>1738</v>
      </c>
      <c r="AB3578" t="s">
        <v>1428</v>
      </c>
      <c r="AC3578" t="s">
        <v>11699</v>
      </c>
      <c r="AD3578" t="s">
        <v>6726</v>
      </c>
      <c r="AE3578" t="s">
        <v>136</v>
      </c>
      <c r="AF3578" t="s">
        <v>121</v>
      </c>
      <c r="AG3578" s="6">
        <v>96950</v>
      </c>
      <c r="AH3578" t="s">
        <v>122</v>
      </c>
      <c r="AI3578" t="s">
        <v>11262</v>
      </c>
      <c r="AJ3578" s="8">
        <v>16702345201</v>
      </c>
      <c r="AL3578" t="s">
        <v>1740</v>
      </c>
      <c r="BE3578" t="str">
        <f>"49-3023.00"</f>
        <v>49-3023.00</v>
      </c>
      <c r="BF3578" t="s">
        <v>1119</v>
      </c>
      <c r="BG3578" t="s">
        <v>11700</v>
      </c>
      <c r="BH3578" t="s">
        <v>11701</v>
      </c>
      <c r="BI3578">
        <v>1</v>
      </c>
      <c r="BJ3578">
        <v>1</v>
      </c>
      <c r="BK3578" s="1">
        <v>45992</v>
      </c>
      <c r="BL3578" s="1">
        <v>46356</v>
      </c>
      <c r="BM3578" s="1">
        <v>45992</v>
      </c>
      <c r="BN3578" s="1">
        <v>46356</v>
      </c>
      <c r="BO3578">
        <v>35</v>
      </c>
      <c r="BP3578">
        <v>0</v>
      </c>
      <c r="BQ3578">
        <v>7</v>
      </c>
      <c r="BR3578">
        <v>7</v>
      </c>
      <c r="BS3578">
        <v>7</v>
      </c>
      <c r="BT3578">
        <v>7</v>
      </c>
      <c r="BU3578">
        <v>7</v>
      </c>
      <c r="BV3578">
        <v>0</v>
      </c>
      <c r="BW3578" t="str">
        <f>"8:00 AM"</f>
        <v>8:00 AM</v>
      </c>
      <c r="BX3578" t="str">
        <f>"4:00 PM"</f>
        <v>4:00 PM</v>
      </c>
      <c r="BY3578" t="s">
        <v>159</v>
      </c>
      <c r="BZ3578">
        <v>0</v>
      </c>
      <c r="CA3578">
        <v>24</v>
      </c>
      <c r="CB3578" t="s">
        <v>117</v>
      </c>
      <c r="CD3578" s="2" t="s">
        <v>11702</v>
      </c>
      <c r="CE3578" t="s">
        <v>11699</v>
      </c>
      <c r="CG3578" t="s">
        <v>136</v>
      </c>
      <c r="CH3578" t="s">
        <v>121</v>
      </c>
      <c r="CI3578" s="6">
        <v>96950</v>
      </c>
      <c r="CJ3578" s="10">
        <v>10.59</v>
      </c>
      <c r="CK3578" s="10">
        <v>10.59</v>
      </c>
      <c r="CL3578" s="10">
        <v>15.89</v>
      </c>
      <c r="CM3578" s="10">
        <v>15.89</v>
      </c>
      <c r="CN3578" t="s">
        <v>137</v>
      </c>
      <c r="CO3578" t="s">
        <v>140</v>
      </c>
      <c r="CP3578" t="s">
        <v>138</v>
      </c>
      <c r="CR3578" t="s">
        <v>117</v>
      </c>
      <c r="CS3578" t="s">
        <v>139</v>
      </c>
      <c r="CT3578" t="s">
        <v>140</v>
      </c>
      <c r="CU3578" t="s">
        <v>139</v>
      </c>
      <c r="CV3578" t="s">
        <v>140</v>
      </c>
      <c r="CW3578" t="s">
        <v>139</v>
      </c>
      <c r="CX3578" t="s">
        <v>140</v>
      </c>
      <c r="CY3578" t="s">
        <v>10657</v>
      </c>
      <c r="CZ3578" s="8">
        <v>16702345201</v>
      </c>
      <c r="DA3578" t="s">
        <v>1740</v>
      </c>
      <c r="DB3578" t="s">
        <v>140</v>
      </c>
      <c r="DC3578" t="s">
        <v>139</v>
      </c>
      <c r="DD3578" t="s">
        <v>117</v>
      </c>
    </row>
    <row r="3579" spans="1:114" ht="15" customHeight="1" x14ac:dyDescent="0.35">
      <c r="A3579" t="s">
        <v>9709</v>
      </c>
      <c r="B3579" t="s">
        <v>144</v>
      </c>
      <c r="C3579" s="1">
        <v>45882</v>
      </c>
      <c r="D3579" s="1">
        <v>45926</v>
      </c>
      <c r="E3579" t="s">
        <v>116</v>
      </c>
      <c r="F3579" s="1">
        <v>45974</v>
      </c>
      <c r="G3579" t="s">
        <v>117</v>
      </c>
      <c r="H3579" t="s">
        <v>117</v>
      </c>
      <c r="I3579" t="s">
        <v>117</v>
      </c>
      <c r="J3579" t="s">
        <v>9710</v>
      </c>
      <c r="K3579" t="s">
        <v>9711</v>
      </c>
      <c r="L3579" t="s">
        <v>9712</v>
      </c>
      <c r="N3579" t="s">
        <v>120</v>
      </c>
      <c r="O3579" t="s">
        <v>121</v>
      </c>
      <c r="P3579" s="6">
        <v>96950</v>
      </c>
      <c r="Q3579" t="s">
        <v>122</v>
      </c>
      <c r="S3579" s="8">
        <v>16702871116</v>
      </c>
      <c r="U3579" t="s">
        <v>4124</v>
      </c>
      <c r="V3579">
        <v>56179</v>
      </c>
      <c r="W3579" t="s">
        <v>124</v>
      </c>
      <c r="Y3579" t="s">
        <v>9713</v>
      </c>
      <c r="Z3579" t="s">
        <v>9714</v>
      </c>
      <c r="AA3579" t="s">
        <v>9715</v>
      </c>
      <c r="AB3579" t="s">
        <v>420</v>
      </c>
      <c r="AC3579" t="s">
        <v>9716</v>
      </c>
      <c r="AE3579" t="s">
        <v>120</v>
      </c>
      <c r="AF3579" t="s">
        <v>121</v>
      </c>
      <c r="AG3579" s="6">
        <v>96950</v>
      </c>
      <c r="AH3579" t="s">
        <v>122</v>
      </c>
      <c r="AJ3579" s="8">
        <v>16702871116</v>
      </c>
      <c r="AL3579" t="s">
        <v>4129</v>
      </c>
      <c r="BE3579" t="str">
        <f>"49-9071.00"</f>
        <v>49-9071.00</v>
      </c>
      <c r="BF3579" t="s">
        <v>156</v>
      </c>
      <c r="BG3579" t="s">
        <v>9717</v>
      </c>
      <c r="BH3579" t="s">
        <v>2639</v>
      </c>
      <c r="BI3579">
        <v>20</v>
      </c>
      <c r="BJ3579">
        <v>20</v>
      </c>
      <c r="BK3579" s="1">
        <v>45976</v>
      </c>
      <c r="BL3579" s="1">
        <v>46340</v>
      </c>
      <c r="BM3579" s="1">
        <v>45976</v>
      </c>
      <c r="BN3579" s="1">
        <v>46340</v>
      </c>
      <c r="BO3579">
        <v>35</v>
      </c>
      <c r="BP3579">
        <v>0</v>
      </c>
      <c r="BQ3579">
        <v>7</v>
      </c>
      <c r="BR3579">
        <v>7</v>
      </c>
      <c r="BS3579">
        <v>7</v>
      </c>
      <c r="BT3579">
        <v>7</v>
      </c>
      <c r="BU3579">
        <v>7</v>
      </c>
      <c r="BV3579">
        <v>0</v>
      </c>
      <c r="BW3579" t="str">
        <f>"8:00 AM"</f>
        <v>8:00 AM</v>
      </c>
      <c r="BX3579" t="str">
        <f>"4:00 PM"</f>
        <v>4:00 PM</v>
      </c>
      <c r="BY3579" t="s">
        <v>159</v>
      </c>
      <c r="BZ3579">
        <v>0</v>
      </c>
      <c r="CA3579">
        <v>12</v>
      </c>
      <c r="CB3579" t="s">
        <v>117</v>
      </c>
      <c r="CD3579" t="s">
        <v>9718</v>
      </c>
      <c r="CE3579" t="s">
        <v>9712</v>
      </c>
      <c r="CG3579" t="s">
        <v>120</v>
      </c>
      <c r="CH3579" t="s">
        <v>121</v>
      </c>
      <c r="CI3579" s="6">
        <v>96950</v>
      </c>
      <c r="CJ3579" s="10">
        <v>9.98</v>
      </c>
      <c r="CK3579" s="10">
        <v>9.98</v>
      </c>
      <c r="CL3579" s="10">
        <v>14.97</v>
      </c>
      <c r="CM3579" s="10">
        <v>14.97</v>
      </c>
      <c r="CN3579" t="s">
        <v>137</v>
      </c>
      <c r="CP3579" t="s">
        <v>138</v>
      </c>
      <c r="CR3579" t="s">
        <v>117</v>
      </c>
      <c r="CS3579" t="s">
        <v>139</v>
      </c>
      <c r="CT3579" t="s">
        <v>140</v>
      </c>
      <c r="CU3579" t="s">
        <v>139</v>
      </c>
      <c r="CV3579" t="s">
        <v>140</v>
      </c>
      <c r="CW3579" t="s">
        <v>139</v>
      </c>
      <c r="CX3579" t="s">
        <v>140</v>
      </c>
      <c r="CY3579" t="s">
        <v>9719</v>
      </c>
      <c r="CZ3579" s="8">
        <v>16702871116</v>
      </c>
      <c r="DA3579" t="s">
        <v>4129</v>
      </c>
      <c r="DB3579" t="s">
        <v>140</v>
      </c>
      <c r="DC3579" t="s">
        <v>139</v>
      </c>
      <c r="DD3579" t="s">
        <v>117</v>
      </c>
    </row>
    <row r="3580" spans="1:114" ht="15" customHeight="1" x14ac:dyDescent="0.35">
      <c r="A3580" t="s">
        <v>11665</v>
      </c>
      <c r="B3580" t="s">
        <v>144</v>
      </c>
      <c r="C3580" s="1">
        <v>45882</v>
      </c>
      <c r="D3580" s="1">
        <v>45926</v>
      </c>
      <c r="E3580" t="s">
        <v>116</v>
      </c>
      <c r="F3580" s="1">
        <v>46048</v>
      </c>
      <c r="G3580" t="s">
        <v>117</v>
      </c>
      <c r="H3580" t="s">
        <v>117</v>
      </c>
      <c r="I3580" t="s">
        <v>117</v>
      </c>
      <c r="J3580" t="s">
        <v>9710</v>
      </c>
      <c r="K3580" t="s">
        <v>4122</v>
      </c>
      <c r="L3580" t="s">
        <v>9712</v>
      </c>
      <c r="N3580" t="s">
        <v>136</v>
      </c>
      <c r="O3580" t="s">
        <v>121</v>
      </c>
      <c r="P3580" s="6">
        <v>96950</v>
      </c>
      <c r="Q3580" t="s">
        <v>122</v>
      </c>
      <c r="S3580" s="8">
        <v>16702871116</v>
      </c>
      <c r="U3580" t="s">
        <v>4124</v>
      </c>
      <c r="V3580">
        <v>56179</v>
      </c>
      <c r="W3580" t="s">
        <v>124</v>
      </c>
      <c r="Y3580" t="s">
        <v>9713</v>
      </c>
      <c r="Z3580" t="s">
        <v>9714</v>
      </c>
      <c r="AA3580" t="s">
        <v>9715</v>
      </c>
      <c r="AB3580" t="s">
        <v>420</v>
      </c>
      <c r="AC3580" t="s">
        <v>11666</v>
      </c>
      <c r="AE3580" t="s">
        <v>120</v>
      </c>
      <c r="AF3580" t="s">
        <v>121</v>
      </c>
      <c r="AG3580" s="6">
        <v>96950</v>
      </c>
      <c r="AH3580" t="s">
        <v>122</v>
      </c>
      <c r="AJ3580" s="8">
        <v>16702871116</v>
      </c>
      <c r="AL3580" t="s">
        <v>4129</v>
      </c>
      <c r="BE3580" t="str">
        <f>"49-9071.00"</f>
        <v>49-9071.00</v>
      </c>
      <c r="BF3580" t="s">
        <v>156</v>
      </c>
      <c r="BG3580" t="s">
        <v>11667</v>
      </c>
      <c r="BH3580" t="s">
        <v>2639</v>
      </c>
      <c r="BI3580">
        <v>20</v>
      </c>
      <c r="BJ3580">
        <v>20</v>
      </c>
      <c r="BK3580" s="1">
        <v>46050</v>
      </c>
      <c r="BL3580" s="1">
        <v>46414</v>
      </c>
      <c r="BM3580" s="1">
        <v>46050</v>
      </c>
      <c r="BN3580" s="1">
        <v>46414</v>
      </c>
      <c r="BO3580">
        <v>35</v>
      </c>
      <c r="BP3580">
        <v>0</v>
      </c>
      <c r="BQ3580">
        <v>7</v>
      </c>
      <c r="BR3580">
        <v>7</v>
      </c>
      <c r="BS3580">
        <v>7</v>
      </c>
      <c r="BT3580">
        <v>7</v>
      </c>
      <c r="BU3580">
        <v>7</v>
      </c>
      <c r="BV3580">
        <v>0</v>
      </c>
      <c r="BW3580" t="str">
        <f>"8:00 AM"</f>
        <v>8:00 AM</v>
      </c>
      <c r="BX3580" t="str">
        <f>"4:00 PM"</f>
        <v>4:00 PM</v>
      </c>
      <c r="BY3580" t="s">
        <v>159</v>
      </c>
      <c r="BZ3580">
        <v>0</v>
      </c>
      <c r="CA3580">
        <v>12</v>
      </c>
      <c r="CB3580" t="s">
        <v>117</v>
      </c>
      <c r="CD3580" t="s">
        <v>9718</v>
      </c>
      <c r="CE3580" t="s">
        <v>9712</v>
      </c>
      <c r="CG3580" t="s">
        <v>120</v>
      </c>
      <c r="CH3580" t="s">
        <v>121</v>
      </c>
      <c r="CI3580" s="6">
        <v>96950</v>
      </c>
      <c r="CJ3580" s="10">
        <v>9.98</v>
      </c>
      <c r="CK3580" s="10">
        <v>9.98</v>
      </c>
      <c r="CL3580" s="10">
        <v>14.97</v>
      </c>
      <c r="CM3580" s="10">
        <v>14.97</v>
      </c>
      <c r="CN3580" t="s">
        <v>137</v>
      </c>
      <c r="CP3580" t="s">
        <v>138</v>
      </c>
      <c r="CR3580" t="s">
        <v>117</v>
      </c>
      <c r="CS3580" t="s">
        <v>139</v>
      </c>
      <c r="CT3580" t="s">
        <v>140</v>
      </c>
      <c r="CU3580" t="s">
        <v>139</v>
      </c>
      <c r="CV3580" t="s">
        <v>140</v>
      </c>
      <c r="CW3580" t="s">
        <v>139</v>
      </c>
      <c r="CX3580" t="s">
        <v>140</v>
      </c>
      <c r="CY3580" t="s">
        <v>9719</v>
      </c>
      <c r="CZ3580" s="8">
        <v>16702871116</v>
      </c>
      <c r="DA3580" t="s">
        <v>4129</v>
      </c>
      <c r="DB3580" t="s">
        <v>140</v>
      </c>
      <c r="DC3580" t="s">
        <v>139</v>
      </c>
      <c r="DD3580" t="s">
        <v>117</v>
      </c>
    </row>
    <row r="3581" spans="1:114" ht="15" customHeight="1" x14ac:dyDescent="0.35">
      <c r="A3581" t="s">
        <v>13411</v>
      </c>
      <c r="B3581" t="s">
        <v>144</v>
      </c>
      <c r="C3581" s="1">
        <v>45882</v>
      </c>
      <c r="D3581" s="1">
        <v>45926</v>
      </c>
      <c r="E3581" t="s">
        <v>211</v>
      </c>
      <c r="G3581" t="s">
        <v>117</v>
      </c>
      <c r="H3581" t="s">
        <v>117</v>
      </c>
      <c r="I3581" t="s">
        <v>117</v>
      </c>
      <c r="J3581" t="s">
        <v>9710</v>
      </c>
      <c r="K3581" t="s">
        <v>4122</v>
      </c>
      <c r="L3581" t="s">
        <v>9712</v>
      </c>
      <c r="N3581" t="s">
        <v>136</v>
      </c>
      <c r="O3581" t="s">
        <v>121</v>
      </c>
      <c r="P3581" s="6">
        <v>96950</v>
      </c>
      <c r="Q3581" t="s">
        <v>122</v>
      </c>
      <c r="S3581" s="8">
        <v>16702871116</v>
      </c>
      <c r="U3581" t="s">
        <v>4124</v>
      </c>
      <c r="V3581">
        <v>56179</v>
      </c>
      <c r="W3581" t="s">
        <v>124</v>
      </c>
      <c r="Y3581" t="s">
        <v>9713</v>
      </c>
      <c r="Z3581" t="s">
        <v>9714</v>
      </c>
      <c r="AA3581" t="s">
        <v>9715</v>
      </c>
      <c r="AB3581" t="s">
        <v>420</v>
      </c>
      <c r="AC3581" t="s">
        <v>11666</v>
      </c>
      <c r="AE3581" t="s">
        <v>120</v>
      </c>
      <c r="AF3581" t="s">
        <v>121</v>
      </c>
      <c r="AG3581" s="6">
        <v>96950</v>
      </c>
      <c r="AH3581" t="s">
        <v>122</v>
      </c>
      <c r="AJ3581" s="8">
        <v>16702871116</v>
      </c>
      <c r="AL3581" t="s">
        <v>4129</v>
      </c>
      <c r="BE3581" t="str">
        <f>"49-9071.00"</f>
        <v>49-9071.00</v>
      </c>
      <c r="BF3581" t="s">
        <v>156</v>
      </c>
      <c r="BG3581" t="s">
        <v>11667</v>
      </c>
      <c r="BH3581" t="s">
        <v>2639</v>
      </c>
      <c r="BI3581">
        <v>20</v>
      </c>
      <c r="BJ3581">
        <v>20</v>
      </c>
      <c r="BK3581" s="1">
        <v>45931</v>
      </c>
      <c r="BL3581" s="1">
        <v>46295</v>
      </c>
      <c r="BM3581" s="1">
        <v>45931</v>
      </c>
      <c r="BN3581" s="1">
        <v>46295</v>
      </c>
      <c r="BO3581">
        <v>35</v>
      </c>
      <c r="BP3581">
        <v>0</v>
      </c>
      <c r="BQ3581">
        <v>7</v>
      </c>
      <c r="BR3581">
        <v>7</v>
      </c>
      <c r="BS3581">
        <v>7</v>
      </c>
      <c r="BT3581">
        <v>7</v>
      </c>
      <c r="BU3581">
        <v>7</v>
      </c>
      <c r="BV3581">
        <v>0</v>
      </c>
      <c r="BW3581" t="str">
        <f>"8:00 AM"</f>
        <v>8:00 AM</v>
      </c>
      <c r="BX3581" t="str">
        <f>"4:00 PM"</f>
        <v>4:00 PM</v>
      </c>
      <c r="BY3581" t="s">
        <v>159</v>
      </c>
      <c r="BZ3581">
        <v>0</v>
      </c>
      <c r="CA3581">
        <v>12</v>
      </c>
      <c r="CB3581" t="s">
        <v>117</v>
      </c>
      <c r="CD3581" t="s">
        <v>9718</v>
      </c>
      <c r="CE3581" t="s">
        <v>9712</v>
      </c>
      <c r="CG3581" t="s">
        <v>120</v>
      </c>
      <c r="CH3581" t="s">
        <v>121</v>
      </c>
      <c r="CI3581" s="6">
        <v>96950</v>
      </c>
      <c r="CJ3581" s="10">
        <v>9.98</v>
      </c>
      <c r="CK3581" s="10">
        <v>9.98</v>
      </c>
      <c r="CL3581" s="10">
        <v>14.97</v>
      </c>
      <c r="CM3581" s="10">
        <v>14.97</v>
      </c>
      <c r="CN3581" t="s">
        <v>137</v>
      </c>
      <c r="CP3581" t="s">
        <v>138</v>
      </c>
      <c r="CR3581" t="s">
        <v>117</v>
      </c>
      <c r="CS3581" t="s">
        <v>139</v>
      </c>
      <c r="CT3581" t="s">
        <v>140</v>
      </c>
      <c r="CU3581" t="s">
        <v>139</v>
      </c>
      <c r="CV3581" t="s">
        <v>140</v>
      </c>
      <c r="CW3581" t="s">
        <v>139</v>
      </c>
      <c r="CX3581" t="s">
        <v>140</v>
      </c>
      <c r="CY3581" t="s">
        <v>9719</v>
      </c>
      <c r="CZ3581" s="8">
        <v>16702871116</v>
      </c>
      <c r="DA3581" t="s">
        <v>4129</v>
      </c>
      <c r="DB3581" t="s">
        <v>140</v>
      </c>
      <c r="DC3581" t="s">
        <v>139</v>
      </c>
      <c r="DD3581" t="s">
        <v>117</v>
      </c>
    </row>
    <row r="3582" spans="1:114" ht="15" customHeight="1" x14ac:dyDescent="0.35">
      <c r="A3582" t="s">
        <v>13383</v>
      </c>
      <c r="B3582" t="s">
        <v>144</v>
      </c>
      <c r="C3582" s="1">
        <v>45887</v>
      </c>
      <c r="D3582" s="1">
        <v>45926</v>
      </c>
      <c r="E3582" t="s">
        <v>116</v>
      </c>
      <c r="F3582" s="1">
        <v>46021</v>
      </c>
      <c r="G3582" t="s">
        <v>117</v>
      </c>
      <c r="H3582" t="s">
        <v>117</v>
      </c>
      <c r="I3582" t="s">
        <v>117</v>
      </c>
      <c r="J3582" t="s">
        <v>969</v>
      </c>
      <c r="L3582" t="s">
        <v>13384</v>
      </c>
      <c r="N3582" t="s">
        <v>120</v>
      </c>
      <c r="O3582" t="s">
        <v>121</v>
      </c>
      <c r="P3582" s="6">
        <v>96950</v>
      </c>
      <c r="Q3582" t="s">
        <v>122</v>
      </c>
      <c r="S3582" s="8">
        <v>16702355009</v>
      </c>
      <c r="U3582" t="s">
        <v>971</v>
      </c>
      <c r="V3582">
        <v>561311</v>
      </c>
      <c r="W3582" t="s">
        <v>150</v>
      </c>
      <c r="X3582" t="s">
        <v>139</v>
      </c>
      <c r="Y3582" t="s">
        <v>972</v>
      </c>
      <c r="Z3582" t="s">
        <v>973</v>
      </c>
      <c r="AA3582" t="s">
        <v>974</v>
      </c>
      <c r="AB3582" t="s">
        <v>6304</v>
      </c>
      <c r="AC3582" t="s">
        <v>5108</v>
      </c>
      <c r="AE3582" t="s">
        <v>120</v>
      </c>
      <c r="AF3582" t="s">
        <v>121</v>
      </c>
      <c r="AG3582" s="6">
        <v>96950</v>
      </c>
      <c r="AH3582" t="s">
        <v>122</v>
      </c>
      <c r="AJ3582" s="8">
        <v>16702355009</v>
      </c>
      <c r="AL3582" t="s">
        <v>977</v>
      </c>
      <c r="BE3582" t="str">
        <f>"49-9071.00"</f>
        <v>49-9071.00</v>
      </c>
      <c r="BF3582" t="s">
        <v>156</v>
      </c>
      <c r="BG3582" t="s">
        <v>6305</v>
      </c>
      <c r="BH3582" t="s">
        <v>6306</v>
      </c>
      <c r="BI3582">
        <v>10</v>
      </c>
      <c r="BJ3582">
        <v>10</v>
      </c>
      <c r="BK3582" s="1">
        <v>46023</v>
      </c>
      <c r="BL3582" s="1">
        <v>46387</v>
      </c>
      <c r="BM3582" s="1">
        <v>46023</v>
      </c>
      <c r="BN3582" s="1">
        <v>46387</v>
      </c>
      <c r="BO3582">
        <v>35</v>
      </c>
      <c r="BP3582">
        <v>0</v>
      </c>
      <c r="BQ3582">
        <v>7</v>
      </c>
      <c r="BR3582">
        <v>7</v>
      </c>
      <c r="BS3582">
        <v>7</v>
      </c>
      <c r="BT3582">
        <v>7</v>
      </c>
      <c r="BU3582">
        <v>7</v>
      </c>
      <c r="BV3582">
        <v>0</v>
      </c>
      <c r="BW3582" t="str">
        <f>"9:00 AM"</f>
        <v>9:00 AM</v>
      </c>
      <c r="BX3582" t="str">
        <f>"5:00 PM"</f>
        <v>5:00 PM</v>
      </c>
      <c r="BY3582" t="s">
        <v>159</v>
      </c>
      <c r="BZ3582">
        <v>0</v>
      </c>
      <c r="CA3582">
        <v>24</v>
      </c>
      <c r="CB3582" t="s">
        <v>117</v>
      </c>
      <c r="CD3582" s="2" t="s">
        <v>13385</v>
      </c>
      <c r="CE3582" t="s">
        <v>13386</v>
      </c>
      <c r="CF3582" t="s">
        <v>2586</v>
      </c>
      <c r="CG3582" t="s">
        <v>136</v>
      </c>
      <c r="CH3582" t="s">
        <v>121</v>
      </c>
      <c r="CI3582" s="6">
        <v>96950</v>
      </c>
      <c r="CJ3582" s="10">
        <v>9.75</v>
      </c>
      <c r="CK3582" s="10">
        <v>9.75</v>
      </c>
      <c r="CL3582" s="10">
        <v>14.62</v>
      </c>
      <c r="CM3582" s="10">
        <v>14.62</v>
      </c>
      <c r="CN3582" t="s">
        <v>137</v>
      </c>
      <c r="CO3582" t="s">
        <v>5111</v>
      </c>
      <c r="CP3582" t="s">
        <v>138</v>
      </c>
      <c r="CR3582" t="s">
        <v>117</v>
      </c>
      <c r="CS3582" t="s">
        <v>139</v>
      </c>
      <c r="CT3582" t="s">
        <v>139</v>
      </c>
      <c r="CU3582" t="s">
        <v>139</v>
      </c>
      <c r="CV3582" t="s">
        <v>140</v>
      </c>
      <c r="CW3582" t="s">
        <v>139</v>
      </c>
      <c r="CX3582" t="s">
        <v>140</v>
      </c>
      <c r="CY3582" s="2" t="s">
        <v>13387</v>
      </c>
      <c r="CZ3582" s="8">
        <v>16702355009</v>
      </c>
      <c r="DA3582" t="s">
        <v>977</v>
      </c>
      <c r="DB3582" t="s">
        <v>411</v>
      </c>
      <c r="DC3582" t="s">
        <v>139</v>
      </c>
      <c r="DD3582" t="s">
        <v>139</v>
      </c>
      <c r="DJ3582" t="s">
        <v>13388</v>
      </c>
    </row>
    <row r="3583" spans="1:114" ht="15" customHeight="1" x14ac:dyDescent="0.35">
      <c r="A3583" t="s">
        <v>7455</v>
      </c>
      <c r="B3583" t="s">
        <v>144</v>
      </c>
      <c r="C3583" s="1">
        <v>45888</v>
      </c>
      <c r="D3583" s="1">
        <v>45926</v>
      </c>
      <c r="E3583" t="s">
        <v>211</v>
      </c>
      <c r="G3583" t="s">
        <v>117</v>
      </c>
      <c r="H3583" t="s">
        <v>117</v>
      </c>
      <c r="I3583" t="s">
        <v>117</v>
      </c>
      <c r="J3583" t="s">
        <v>7456</v>
      </c>
      <c r="K3583" t="s">
        <v>7121</v>
      </c>
      <c r="L3583" t="s">
        <v>7122</v>
      </c>
      <c r="M3583" t="s">
        <v>7457</v>
      </c>
      <c r="N3583" t="s">
        <v>136</v>
      </c>
      <c r="O3583" t="s">
        <v>121</v>
      </c>
      <c r="P3583" s="6">
        <v>96950</v>
      </c>
      <c r="Q3583" t="s">
        <v>122</v>
      </c>
      <c r="S3583" s="8">
        <v>16704837119</v>
      </c>
      <c r="U3583" t="s">
        <v>7123</v>
      </c>
      <c r="V3583">
        <v>812199</v>
      </c>
      <c r="W3583" t="s">
        <v>124</v>
      </c>
      <c r="Y3583" t="s">
        <v>2175</v>
      </c>
      <c r="Z3583" t="s">
        <v>7458</v>
      </c>
      <c r="AB3583" t="s">
        <v>205</v>
      </c>
      <c r="AC3583" t="s">
        <v>7122</v>
      </c>
      <c r="AD3583" t="s">
        <v>7457</v>
      </c>
      <c r="AE3583" t="s">
        <v>136</v>
      </c>
      <c r="AF3583" t="s">
        <v>121</v>
      </c>
      <c r="AG3583" s="6">
        <v>96950</v>
      </c>
      <c r="AH3583" t="s">
        <v>122</v>
      </c>
      <c r="AJ3583" s="8">
        <v>16704837119</v>
      </c>
      <c r="AL3583" t="s">
        <v>7459</v>
      </c>
      <c r="BE3583" t="str">
        <f>"31-9011.00"</f>
        <v>31-9011.00</v>
      </c>
      <c r="BF3583" t="s">
        <v>225</v>
      </c>
      <c r="BG3583" t="s">
        <v>7460</v>
      </c>
      <c r="BH3583" t="s">
        <v>7461</v>
      </c>
      <c r="BI3583">
        <v>6</v>
      </c>
      <c r="BJ3583">
        <v>6</v>
      </c>
      <c r="BK3583" s="1">
        <v>45931</v>
      </c>
      <c r="BL3583" s="1">
        <v>46295</v>
      </c>
      <c r="BM3583" s="1">
        <v>45931</v>
      </c>
      <c r="BN3583" s="1">
        <v>46295</v>
      </c>
      <c r="BO3583">
        <v>40</v>
      </c>
      <c r="BP3583">
        <v>0</v>
      </c>
      <c r="BQ3583">
        <v>6</v>
      </c>
      <c r="BR3583">
        <v>6</v>
      </c>
      <c r="BS3583">
        <v>6</v>
      </c>
      <c r="BT3583">
        <v>6</v>
      </c>
      <c r="BU3583">
        <v>8</v>
      </c>
      <c r="BV3583">
        <v>8</v>
      </c>
      <c r="BW3583" t="str">
        <f>"11:00 AM"</f>
        <v>11:00 AM</v>
      </c>
      <c r="BX3583" t="str">
        <f>"6:00 PM"</f>
        <v>6:00 PM</v>
      </c>
      <c r="BY3583" t="s">
        <v>133</v>
      </c>
      <c r="BZ3583">
        <v>12</v>
      </c>
      <c r="CA3583">
        <v>12</v>
      </c>
      <c r="CB3583" t="s">
        <v>117</v>
      </c>
      <c r="CD3583" s="2" t="s">
        <v>7462</v>
      </c>
      <c r="CE3583" t="s">
        <v>7463</v>
      </c>
      <c r="CG3583" t="s">
        <v>136</v>
      </c>
      <c r="CH3583" t="s">
        <v>121</v>
      </c>
      <c r="CI3583" s="6">
        <v>96950</v>
      </c>
      <c r="CJ3583" s="10">
        <v>13.28</v>
      </c>
      <c r="CK3583" s="10">
        <v>13.5</v>
      </c>
      <c r="CL3583" s="10">
        <v>19.920000000000002</v>
      </c>
      <c r="CM3583" s="10">
        <v>20.25</v>
      </c>
      <c r="CN3583" t="s">
        <v>137</v>
      </c>
      <c r="CP3583" t="s">
        <v>138</v>
      </c>
      <c r="CR3583" t="s">
        <v>117</v>
      </c>
      <c r="CS3583" t="s">
        <v>139</v>
      </c>
      <c r="CT3583" t="s">
        <v>140</v>
      </c>
      <c r="CU3583" t="s">
        <v>139</v>
      </c>
      <c r="CV3583" t="s">
        <v>139</v>
      </c>
      <c r="CW3583" t="s">
        <v>139</v>
      </c>
      <c r="CX3583" t="s">
        <v>140</v>
      </c>
      <c r="CY3583" t="s">
        <v>7464</v>
      </c>
      <c r="CZ3583" s="8">
        <v>16702331818</v>
      </c>
      <c r="DA3583" t="s">
        <v>7459</v>
      </c>
      <c r="DB3583" t="s">
        <v>140</v>
      </c>
      <c r="DC3583" t="s">
        <v>139</v>
      </c>
      <c r="DD3583" t="s">
        <v>117</v>
      </c>
    </row>
    <row r="3584" spans="1:114" ht="15" customHeight="1" x14ac:dyDescent="0.35">
      <c r="A3584" t="s">
        <v>16149</v>
      </c>
      <c r="B3584" t="s">
        <v>166</v>
      </c>
      <c r="C3584" s="1">
        <v>45888</v>
      </c>
      <c r="D3584" s="1">
        <v>45926</v>
      </c>
      <c r="E3584" t="s">
        <v>116</v>
      </c>
      <c r="F3584" s="1">
        <v>46021</v>
      </c>
      <c r="G3584" t="s">
        <v>117</v>
      </c>
      <c r="H3584" t="s">
        <v>117</v>
      </c>
      <c r="I3584" t="s">
        <v>117</v>
      </c>
      <c r="J3584" t="s">
        <v>9729</v>
      </c>
      <c r="K3584" t="s">
        <v>6586</v>
      </c>
      <c r="L3584" t="s">
        <v>9730</v>
      </c>
      <c r="M3584" t="s">
        <v>6587</v>
      </c>
      <c r="N3584" t="s">
        <v>120</v>
      </c>
      <c r="O3584" t="s">
        <v>121</v>
      </c>
      <c r="P3584" s="6">
        <v>96950</v>
      </c>
      <c r="Q3584" t="s">
        <v>122</v>
      </c>
      <c r="S3584" s="8">
        <v>16702332288</v>
      </c>
      <c r="U3584" t="s">
        <v>6588</v>
      </c>
      <c r="V3584">
        <v>812112</v>
      </c>
      <c r="W3584" t="s">
        <v>124</v>
      </c>
      <c r="Y3584" t="s">
        <v>6589</v>
      </c>
      <c r="Z3584" t="s">
        <v>6590</v>
      </c>
      <c r="AA3584" t="s">
        <v>6591</v>
      </c>
      <c r="AB3584" t="s">
        <v>128</v>
      </c>
      <c r="AC3584" t="s">
        <v>9731</v>
      </c>
      <c r="AD3584" t="s">
        <v>6587</v>
      </c>
      <c r="AE3584" t="s">
        <v>120</v>
      </c>
      <c r="AF3584" t="s">
        <v>121</v>
      </c>
      <c r="AG3584" s="6">
        <v>96950</v>
      </c>
      <c r="AH3584" t="s">
        <v>122</v>
      </c>
      <c r="AJ3584" s="8">
        <v>16702332288</v>
      </c>
      <c r="AL3584" t="s">
        <v>6593</v>
      </c>
      <c r="BE3584" t="str">
        <f>"39-5012.00"</f>
        <v>39-5012.00</v>
      </c>
      <c r="BF3584" t="s">
        <v>272</v>
      </c>
      <c r="BG3584" t="s">
        <v>9732</v>
      </c>
      <c r="BH3584" t="s">
        <v>1948</v>
      </c>
      <c r="BI3584">
        <v>2</v>
      </c>
      <c r="BK3584" s="1">
        <v>46023</v>
      </c>
      <c r="BL3584" s="1">
        <v>46387</v>
      </c>
      <c r="BO3584">
        <v>35</v>
      </c>
      <c r="BP3584">
        <v>0</v>
      </c>
      <c r="BQ3584">
        <v>7</v>
      </c>
      <c r="BR3584">
        <v>7</v>
      </c>
      <c r="BS3584">
        <v>7</v>
      </c>
      <c r="BT3584">
        <v>7</v>
      </c>
      <c r="BU3584">
        <v>7</v>
      </c>
      <c r="BV3584">
        <v>0</v>
      </c>
      <c r="BW3584" t="str">
        <f>"10:00 AM"</f>
        <v>10:00 AM</v>
      </c>
      <c r="BX3584" t="str">
        <f>"6:00 PM"</f>
        <v>6:00 PM</v>
      </c>
      <c r="BY3584" t="s">
        <v>159</v>
      </c>
      <c r="BZ3584">
        <v>0</v>
      </c>
      <c r="CA3584">
        <v>12</v>
      </c>
      <c r="CB3584" t="s">
        <v>117</v>
      </c>
      <c r="CD3584" t="s">
        <v>9733</v>
      </c>
      <c r="CE3584" t="s">
        <v>9734</v>
      </c>
      <c r="CF3584" t="s">
        <v>6587</v>
      </c>
      <c r="CG3584" t="s">
        <v>120</v>
      </c>
      <c r="CH3584" t="s">
        <v>121</v>
      </c>
      <c r="CI3584" s="6">
        <v>96950</v>
      </c>
      <c r="CJ3584" s="10">
        <v>8.8800000000000008</v>
      </c>
      <c r="CK3584" s="10">
        <v>8.8800000000000008</v>
      </c>
      <c r="CL3584" s="10">
        <v>13.32</v>
      </c>
      <c r="CM3584" s="10">
        <v>13.32</v>
      </c>
      <c r="CN3584" t="s">
        <v>137</v>
      </c>
      <c r="CO3584" t="s">
        <v>194</v>
      </c>
      <c r="CP3584" t="s">
        <v>138</v>
      </c>
      <c r="CR3584" t="s">
        <v>117</v>
      </c>
      <c r="CS3584" t="s">
        <v>139</v>
      </c>
      <c r="CT3584" t="s">
        <v>140</v>
      </c>
      <c r="CU3584" t="s">
        <v>139</v>
      </c>
      <c r="CV3584" t="s">
        <v>140</v>
      </c>
      <c r="CW3584" t="s">
        <v>139</v>
      </c>
      <c r="CX3584" t="s">
        <v>140</v>
      </c>
      <c r="CY3584" t="s">
        <v>4354</v>
      </c>
      <c r="CZ3584" s="8">
        <v>16702332288</v>
      </c>
      <c r="DA3584" t="s">
        <v>6593</v>
      </c>
      <c r="DB3584" t="s">
        <v>140</v>
      </c>
      <c r="DC3584" t="s">
        <v>139</v>
      </c>
      <c r="DD3584" t="s">
        <v>117</v>
      </c>
    </row>
    <row r="3585" spans="1:114" ht="15" customHeight="1" x14ac:dyDescent="0.35">
      <c r="A3585" t="s">
        <v>7490</v>
      </c>
      <c r="B3585" t="s">
        <v>144</v>
      </c>
      <c r="C3585" s="1">
        <v>45891</v>
      </c>
      <c r="D3585" s="1">
        <v>45926</v>
      </c>
      <c r="E3585" t="s">
        <v>211</v>
      </c>
      <c r="G3585" t="s">
        <v>117</v>
      </c>
      <c r="H3585" t="s">
        <v>117</v>
      </c>
      <c r="I3585" t="s">
        <v>117</v>
      </c>
      <c r="J3585" t="s">
        <v>5160</v>
      </c>
      <c r="L3585" t="s">
        <v>7491</v>
      </c>
      <c r="M3585" t="s">
        <v>1451</v>
      </c>
      <c r="N3585" t="s">
        <v>120</v>
      </c>
      <c r="O3585" t="s">
        <v>121</v>
      </c>
      <c r="P3585" s="6">
        <v>96950</v>
      </c>
      <c r="Q3585" t="s">
        <v>122</v>
      </c>
      <c r="S3585" s="8">
        <v>16702351980</v>
      </c>
      <c r="U3585" t="s">
        <v>5161</v>
      </c>
      <c r="V3585">
        <v>561320</v>
      </c>
      <c r="W3585" t="s">
        <v>150</v>
      </c>
      <c r="X3585" t="s">
        <v>139</v>
      </c>
      <c r="Y3585" t="s">
        <v>2421</v>
      </c>
      <c r="Z3585" t="s">
        <v>2422</v>
      </c>
      <c r="AA3585" t="s">
        <v>2423</v>
      </c>
      <c r="AB3585" t="s">
        <v>189</v>
      </c>
      <c r="AC3585" t="s">
        <v>1454</v>
      </c>
      <c r="AD3585" t="s">
        <v>1451</v>
      </c>
      <c r="AE3585" t="s">
        <v>136</v>
      </c>
      <c r="AF3585" t="s">
        <v>121</v>
      </c>
      <c r="AG3585" s="6">
        <v>96950</v>
      </c>
      <c r="AH3585" t="s">
        <v>122</v>
      </c>
      <c r="AJ3585" s="8">
        <v>16702351980</v>
      </c>
      <c r="AL3585" t="s">
        <v>1455</v>
      </c>
      <c r="BE3585" t="str">
        <f>"37-2011.00"</f>
        <v>37-2011.00</v>
      </c>
      <c r="BF3585" t="s">
        <v>701</v>
      </c>
      <c r="BG3585" t="s">
        <v>5162</v>
      </c>
      <c r="BH3585" t="s">
        <v>817</v>
      </c>
      <c r="BI3585">
        <v>8</v>
      </c>
      <c r="BJ3585">
        <v>8</v>
      </c>
      <c r="BK3585" s="1">
        <v>45931</v>
      </c>
      <c r="BL3585" s="1">
        <v>46295</v>
      </c>
      <c r="BM3585" s="1">
        <v>45931</v>
      </c>
      <c r="BN3585" s="1">
        <v>46295</v>
      </c>
      <c r="BO3585">
        <v>35</v>
      </c>
      <c r="BP3585">
        <v>0</v>
      </c>
      <c r="BQ3585">
        <v>7</v>
      </c>
      <c r="BR3585">
        <v>7</v>
      </c>
      <c r="BS3585">
        <v>7</v>
      </c>
      <c r="BT3585">
        <v>7</v>
      </c>
      <c r="BU3585">
        <v>7</v>
      </c>
      <c r="BV3585">
        <v>0</v>
      </c>
      <c r="BW3585" t="str">
        <f>"8:00 AM"</f>
        <v>8:00 AM</v>
      </c>
      <c r="BX3585" t="str">
        <f>"4:00 PM"</f>
        <v>4:00 PM</v>
      </c>
      <c r="BY3585" t="s">
        <v>133</v>
      </c>
      <c r="BZ3585">
        <v>0</v>
      </c>
      <c r="CA3585">
        <v>12</v>
      </c>
      <c r="CB3585" t="s">
        <v>117</v>
      </c>
      <c r="CD3585" s="2" t="s">
        <v>5163</v>
      </c>
      <c r="CE3585" t="s">
        <v>7492</v>
      </c>
      <c r="CF3585" t="s">
        <v>808</v>
      </c>
      <c r="CG3585" t="s">
        <v>136</v>
      </c>
      <c r="CH3585" t="s">
        <v>121</v>
      </c>
      <c r="CI3585" s="6">
        <v>96950</v>
      </c>
      <c r="CJ3585" s="10">
        <v>8.4499999999999993</v>
      </c>
      <c r="CK3585" s="10">
        <v>8.4499999999999993</v>
      </c>
      <c r="CL3585" s="10">
        <v>12.68</v>
      </c>
      <c r="CM3585" s="10">
        <v>12.68</v>
      </c>
      <c r="CN3585" t="s">
        <v>137</v>
      </c>
      <c r="CO3585" t="s">
        <v>821</v>
      </c>
      <c r="CP3585" t="s">
        <v>138</v>
      </c>
      <c r="CR3585" t="s">
        <v>117</v>
      </c>
      <c r="CS3585" t="s">
        <v>139</v>
      </c>
      <c r="CT3585" t="s">
        <v>140</v>
      </c>
      <c r="CU3585" t="s">
        <v>139</v>
      </c>
      <c r="CV3585" t="s">
        <v>140</v>
      </c>
      <c r="CW3585" t="s">
        <v>139</v>
      </c>
      <c r="CX3585" t="s">
        <v>140</v>
      </c>
      <c r="CY3585" t="s">
        <v>822</v>
      </c>
      <c r="CZ3585" s="8">
        <v>16702351980</v>
      </c>
      <c r="DA3585" t="s">
        <v>1455</v>
      </c>
      <c r="DB3585" t="s">
        <v>140</v>
      </c>
      <c r="DC3585" t="s">
        <v>139</v>
      </c>
      <c r="DD3585" t="s">
        <v>139</v>
      </c>
    </row>
    <row r="3586" spans="1:114" ht="15" customHeight="1" x14ac:dyDescent="0.35">
      <c r="A3586" t="s">
        <v>16164</v>
      </c>
      <c r="B3586" t="s">
        <v>166</v>
      </c>
      <c r="C3586" s="1">
        <v>45897</v>
      </c>
      <c r="D3586" s="1">
        <v>45926</v>
      </c>
      <c r="E3586" t="s">
        <v>211</v>
      </c>
      <c r="G3586" t="s">
        <v>117</v>
      </c>
      <c r="H3586" t="s">
        <v>117</v>
      </c>
      <c r="I3586" t="s">
        <v>117</v>
      </c>
      <c r="J3586" t="s">
        <v>5077</v>
      </c>
      <c r="K3586" t="s">
        <v>16165</v>
      </c>
      <c r="L3586" t="s">
        <v>16166</v>
      </c>
      <c r="M3586" t="s">
        <v>16167</v>
      </c>
      <c r="N3586" t="s">
        <v>496</v>
      </c>
      <c r="O3586" t="s">
        <v>121</v>
      </c>
      <c r="P3586" s="6">
        <v>96950</v>
      </c>
      <c r="Q3586" t="s">
        <v>122</v>
      </c>
      <c r="S3586" s="8">
        <v>16702876661</v>
      </c>
      <c r="U3586" t="s">
        <v>16168</v>
      </c>
      <c r="V3586">
        <v>23839</v>
      </c>
      <c r="W3586" t="s">
        <v>124</v>
      </c>
      <c r="Y3586" t="s">
        <v>489</v>
      </c>
      <c r="Z3586" t="s">
        <v>490</v>
      </c>
      <c r="AB3586" t="s">
        <v>2453</v>
      </c>
      <c r="AC3586" t="s">
        <v>15114</v>
      </c>
      <c r="AD3586" t="s">
        <v>16169</v>
      </c>
      <c r="AE3586" t="s">
        <v>120</v>
      </c>
      <c r="AF3586" t="s">
        <v>121</v>
      </c>
      <c r="AG3586" s="6">
        <v>96950</v>
      </c>
      <c r="AH3586" t="s">
        <v>122</v>
      </c>
      <c r="AJ3586" s="8">
        <v>16702876661</v>
      </c>
      <c r="AL3586" t="s">
        <v>5078</v>
      </c>
      <c r="BE3586" t="str">
        <f>"49-9021.00"</f>
        <v>49-9021.00</v>
      </c>
      <c r="BF3586" t="s">
        <v>239</v>
      </c>
      <c r="BG3586" t="s">
        <v>16170</v>
      </c>
      <c r="BH3586" t="s">
        <v>16171</v>
      </c>
      <c r="BI3586">
        <v>2</v>
      </c>
      <c r="BK3586" s="1">
        <v>45931</v>
      </c>
      <c r="BL3586" s="1">
        <v>46295</v>
      </c>
      <c r="BO3586">
        <v>36</v>
      </c>
      <c r="BP3586">
        <v>0</v>
      </c>
      <c r="BQ3586">
        <v>7</v>
      </c>
      <c r="BR3586">
        <v>7</v>
      </c>
      <c r="BS3586">
        <v>7</v>
      </c>
      <c r="BT3586">
        <v>7</v>
      </c>
      <c r="BU3586">
        <v>7</v>
      </c>
      <c r="BV3586">
        <v>1</v>
      </c>
      <c r="BW3586" t="str">
        <f>"9:00 AM"</f>
        <v>9:00 AM</v>
      </c>
      <c r="BX3586" t="str">
        <f>"5:00 PM"</f>
        <v>5:00 PM</v>
      </c>
      <c r="BY3586" t="s">
        <v>133</v>
      </c>
      <c r="BZ3586">
        <v>0</v>
      </c>
      <c r="CA3586">
        <v>12</v>
      </c>
      <c r="CB3586" t="s">
        <v>117</v>
      </c>
      <c r="CD3586" t="s">
        <v>16172</v>
      </c>
      <c r="CE3586" t="s">
        <v>16173</v>
      </c>
      <c r="CF3586" t="s">
        <v>16167</v>
      </c>
      <c r="CG3586" t="s">
        <v>120</v>
      </c>
      <c r="CH3586" t="s">
        <v>121</v>
      </c>
      <c r="CI3586" s="6">
        <v>96950</v>
      </c>
      <c r="CJ3586" s="10">
        <v>10.85</v>
      </c>
      <c r="CK3586" s="10">
        <v>10.85</v>
      </c>
      <c r="CL3586" s="10">
        <v>16.28</v>
      </c>
      <c r="CM3586" s="10">
        <v>16.28</v>
      </c>
      <c r="CN3586" t="s">
        <v>137</v>
      </c>
      <c r="CO3586" t="s">
        <v>140</v>
      </c>
      <c r="CP3586" t="s">
        <v>138</v>
      </c>
      <c r="CR3586" t="s">
        <v>117</v>
      </c>
      <c r="CS3586" t="s">
        <v>139</v>
      </c>
      <c r="CT3586" t="s">
        <v>140</v>
      </c>
      <c r="CU3586" t="s">
        <v>139</v>
      </c>
      <c r="CV3586" t="s">
        <v>140</v>
      </c>
      <c r="CW3586" t="s">
        <v>139</v>
      </c>
      <c r="CX3586" t="s">
        <v>140</v>
      </c>
      <c r="CY3586" t="s">
        <v>2770</v>
      </c>
      <c r="CZ3586" s="8">
        <v>16702876661</v>
      </c>
      <c r="DA3586" t="s">
        <v>5078</v>
      </c>
      <c r="DB3586" t="s">
        <v>140</v>
      </c>
      <c r="DC3586" t="s">
        <v>139</v>
      </c>
      <c r="DD3586" t="s">
        <v>117</v>
      </c>
    </row>
    <row r="3587" spans="1:114" ht="15" customHeight="1" x14ac:dyDescent="0.35">
      <c r="A3587" t="s">
        <v>4546</v>
      </c>
      <c r="B3587" t="s">
        <v>278</v>
      </c>
      <c r="C3587" s="1">
        <v>45925</v>
      </c>
      <c r="D3587" s="1">
        <v>45926</v>
      </c>
      <c r="E3587" t="s">
        <v>211</v>
      </c>
      <c r="G3587" t="s">
        <v>117</v>
      </c>
      <c r="H3587" t="s">
        <v>117</v>
      </c>
      <c r="I3587" t="s">
        <v>117</v>
      </c>
      <c r="J3587" t="s">
        <v>4547</v>
      </c>
      <c r="L3587" t="s">
        <v>4548</v>
      </c>
      <c r="N3587" t="s">
        <v>4549</v>
      </c>
      <c r="O3587" t="s">
        <v>4550</v>
      </c>
      <c r="P3587" s="6">
        <v>10034</v>
      </c>
      <c r="Q3587" t="s">
        <v>122</v>
      </c>
      <c r="R3587" t="s">
        <v>4551</v>
      </c>
      <c r="S3587" s="8">
        <v>13477448384</v>
      </c>
      <c r="U3587" t="s">
        <v>4552</v>
      </c>
      <c r="V3587">
        <v>5242</v>
      </c>
      <c r="W3587" t="s">
        <v>124</v>
      </c>
      <c r="Y3587" t="s">
        <v>4553</v>
      </c>
      <c r="Z3587" t="s">
        <v>4554</v>
      </c>
      <c r="AB3587" t="s">
        <v>4555</v>
      </c>
      <c r="AC3587" t="s">
        <v>4556</v>
      </c>
      <c r="AD3587" t="s">
        <v>4557</v>
      </c>
      <c r="AE3587" t="s">
        <v>4558</v>
      </c>
      <c r="AF3587" t="s">
        <v>4550</v>
      </c>
      <c r="AG3587" s="6">
        <v>10034</v>
      </c>
      <c r="AH3587" t="s">
        <v>122</v>
      </c>
      <c r="AI3587" t="s">
        <v>4551</v>
      </c>
      <c r="AJ3587" s="8">
        <v>13477448384</v>
      </c>
      <c r="AL3587" t="s">
        <v>4559</v>
      </c>
      <c r="BE3587" t="str">
        <f>"43-1011.00"</f>
        <v>43-1011.00</v>
      </c>
      <c r="BF3587" t="s">
        <v>4560</v>
      </c>
      <c r="BG3587" t="s">
        <v>4561</v>
      </c>
      <c r="BH3587" t="s">
        <v>4562</v>
      </c>
      <c r="BI3587">
        <v>2</v>
      </c>
      <c r="BK3587" s="1">
        <v>45992</v>
      </c>
      <c r="BL3587" s="1">
        <v>46327</v>
      </c>
      <c r="BO3587">
        <v>35</v>
      </c>
      <c r="BP3587">
        <v>0</v>
      </c>
      <c r="BQ3587">
        <v>7</v>
      </c>
      <c r="BR3587">
        <v>7</v>
      </c>
      <c r="BS3587">
        <v>7</v>
      </c>
      <c r="BT3587">
        <v>7</v>
      </c>
      <c r="BU3587">
        <v>7</v>
      </c>
      <c r="BV3587">
        <v>0</v>
      </c>
      <c r="BW3587" t="str">
        <f>"9:00 AM"</f>
        <v>9:00 AM</v>
      </c>
      <c r="BX3587" t="str">
        <f>"5:00 PM"</f>
        <v>5:00 PM</v>
      </c>
      <c r="BY3587" t="s">
        <v>133</v>
      </c>
      <c r="BZ3587">
        <v>0</v>
      </c>
      <c r="CA3587">
        <v>0</v>
      </c>
      <c r="CB3587" t="s">
        <v>139</v>
      </c>
      <c r="CC3587">
        <v>6</v>
      </c>
      <c r="CD3587" t="s">
        <v>194</v>
      </c>
      <c r="CE3587" t="s">
        <v>4548</v>
      </c>
      <c r="CG3587" t="s">
        <v>4549</v>
      </c>
      <c r="CH3587" t="s">
        <v>121</v>
      </c>
      <c r="CI3587" s="6">
        <v>96950</v>
      </c>
      <c r="CJ3587" s="10">
        <v>17</v>
      </c>
      <c r="CK3587" s="10">
        <v>22</v>
      </c>
      <c r="CL3587" s="10">
        <v>25.5</v>
      </c>
      <c r="CM3587" s="10">
        <v>33</v>
      </c>
      <c r="CN3587" t="s">
        <v>137</v>
      </c>
      <c r="CO3587" t="s">
        <v>162</v>
      </c>
      <c r="CP3587" t="s">
        <v>138</v>
      </c>
      <c r="CR3587" t="s">
        <v>117</v>
      </c>
      <c r="CS3587" t="s">
        <v>139</v>
      </c>
      <c r="CT3587" t="s">
        <v>139</v>
      </c>
      <c r="CU3587" t="s">
        <v>139</v>
      </c>
      <c r="CV3587" t="s">
        <v>139</v>
      </c>
      <c r="CW3587" t="s">
        <v>139</v>
      </c>
      <c r="CX3587" t="s">
        <v>139</v>
      </c>
      <c r="CY3587" t="s">
        <v>162</v>
      </c>
      <c r="CZ3587" s="8">
        <v>13477448384</v>
      </c>
      <c r="DA3587" t="s">
        <v>4559</v>
      </c>
      <c r="DB3587" t="s">
        <v>4563</v>
      </c>
      <c r="DC3587" t="s">
        <v>139</v>
      </c>
      <c r="DD3587" t="s">
        <v>117</v>
      </c>
    </row>
    <row r="3588" spans="1:114" ht="15" customHeight="1" x14ac:dyDescent="0.35">
      <c r="A3588" t="s">
        <v>17315</v>
      </c>
      <c r="B3588" t="s">
        <v>144</v>
      </c>
      <c r="C3588" s="1">
        <v>45859</v>
      </c>
      <c r="D3588" s="1">
        <v>45929</v>
      </c>
      <c r="E3588" t="s">
        <v>211</v>
      </c>
      <c r="G3588" t="s">
        <v>117</v>
      </c>
      <c r="H3588" t="s">
        <v>117</v>
      </c>
      <c r="I3588" t="s">
        <v>117</v>
      </c>
      <c r="J3588" t="s">
        <v>4110</v>
      </c>
      <c r="K3588" t="s">
        <v>4111</v>
      </c>
      <c r="L3588" t="s">
        <v>4112</v>
      </c>
      <c r="M3588" t="s">
        <v>4113</v>
      </c>
      <c r="N3588" t="s">
        <v>120</v>
      </c>
      <c r="O3588" t="s">
        <v>121</v>
      </c>
      <c r="P3588" s="6">
        <v>96950</v>
      </c>
      <c r="Q3588" t="s">
        <v>122</v>
      </c>
      <c r="S3588" s="8">
        <v>16702353285</v>
      </c>
      <c r="U3588" t="s">
        <v>4478</v>
      </c>
      <c r="V3588">
        <v>81111</v>
      </c>
      <c r="W3588" t="s">
        <v>124</v>
      </c>
      <c r="Y3588" t="s">
        <v>4115</v>
      </c>
      <c r="Z3588" t="s">
        <v>4116</v>
      </c>
      <c r="AA3588" t="s">
        <v>1265</v>
      </c>
      <c r="AB3588" t="s">
        <v>1930</v>
      </c>
      <c r="AC3588" t="s">
        <v>4112</v>
      </c>
      <c r="AD3588" t="s">
        <v>4113</v>
      </c>
      <c r="AE3588" t="s">
        <v>120</v>
      </c>
      <c r="AF3588" t="s">
        <v>121</v>
      </c>
      <c r="AG3588" s="6">
        <v>96950</v>
      </c>
      <c r="AH3588" t="s">
        <v>122</v>
      </c>
      <c r="AJ3588" s="8">
        <v>16702353285</v>
      </c>
      <c r="AL3588" t="s">
        <v>4117</v>
      </c>
      <c r="BE3588" t="str">
        <f>"43-3031.00"</f>
        <v>43-3031.00</v>
      </c>
      <c r="BF3588" t="s">
        <v>357</v>
      </c>
      <c r="BG3588" t="s">
        <v>11779</v>
      </c>
      <c r="BH3588" t="s">
        <v>537</v>
      </c>
      <c r="BI3588">
        <v>1</v>
      </c>
      <c r="BJ3588">
        <v>1</v>
      </c>
      <c r="BK3588" s="1">
        <v>45976</v>
      </c>
      <c r="BL3588" s="1">
        <v>46340</v>
      </c>
      <c r="BM3588" s="1">
        <v>45976</v>
      </c>
      <c r="BN3588" s="1">
        <v>46340</v>
      </c>
      <c r="BO3588">
        <v>40</v>
      </c>
      <c r="BP3588">
        <v>0</v>
      </c>
      <c r="BQ3588">
        <v>8</v>
      </c>
      <c r="BR3588">
        <v>8</v>
      </c>
      <c r="BS3588">
        <v>8</v>
      </c>
      <c r="BT3588">
        <v>8</v>
      </c>
      <c r="BU3588">
        <v>8</v>
      </c>
      <c r="BV3588">
        <v>0</v>
      </c>
      <c r="BW3588" t="str">
        <f>"8:00 AM"</f>
        <v>8:00 AM</v>
      </c>
      <c r="BX3588" t="str">
        <f>"5:00 PM"</f>
        <v>5:00 PM</v>
      </c>
      <c r="BY3588" t="s">
        <v>159</v>
      </c>
      <c r="BZ3588">
        <v>0</v>
      </c>
      <c r="CA3588">
        <v>12</v>
      </c>
      <c r="CB3588" t="s">
        <v>117</v>
      </c>
      <c r="CD3588" t="s">
        <v>194</v>
      </c>
      <c r="CE3588" t="s">
        <v>4112</v>
      </c>
      <c r="CF3588" t="s">
        <v>4113</v>
      </c>
      <c r="CG3588" t="s">
        <v>120</v>
      </c>
      <c r="CH3588" t="s">
        <v>121</v>
      </c>
      <c r="CI3588" s="6">
        <v>96950</v>
      </c>
      <c r="CJ3588" s="10">
        <v>12.28</v>
      </c>
      <c r="CK3588" s="10">
        <v>12.28</v>
      </c>
      <c r="CL3588" s="10">
        <v>18.420000000000002</v>
      </c>
      <c r="CM3588" s="10">
        <v>18.420000000000002</v>
      </c>
      <c r="CN3588" t="s">
        <v>137</v>
      </c>
      <c r="CO3588" t="s">
        <v>194</v>
      </c>
      <c r="CP3588" t="s">
        <v>138</v>
      </c>
      <c r="CR3588" t="s">
        <v>117</v>
      </c>
      <c r="CS3588" t="s">
        <v>139</v>
      </c>
      <c r="CT3588" t="s">
        <v>140</v>
      </c>
      <c r="CU3588" t="s">
        <v>139</v>
      </c>
      <c r="CV3588" t="s">
        <v>140</v>
      </c>
      <c r="CW3588" t="s">
        <v>139</v>
      </c>
      <c r="CX3588" t="s">
        <v>140</v>
      </c>
      <c r="CY3588" s="2" t="s">
        <v>4479</v>
      </c>
      <c r="CZ3588" s="8">
        <v>16702353285</v>
      </c>
      <c r="DA3588" t="s">
        <v>4117</v>
      </c>
      <c r="DB3588" t="s">
        <v>140</v>
      </c>
      <c r="DC3588" t="s">
        <v>139</v>
      </c>
      <c r="DD3588" t="s">
        <v>117</v>
      </c>
      <c r="DE3588" t="s">
        <v>4115</v>
      </c>
      <c r="DF3588" t="s">
        <v>4116</v>
      </c>
      <c r="DG3588" t="s">
        <v>1331</v>
      </c>
      <c r="DH3588" t="s">
        <v>4478</v>
      </c>
      <c r="DI3588" t="s">
        <v>4110</v>
      </c>
      <c r="DJ3588" t="s">
        <v>4117</v>
      </c>
    </row>
    <row r="3589" spans="1:114" ht="15" customHeight="1" x14ac:dyDescent="0.35">
      <c r="A3589" t="s">
        <v>11645</v>
      </c>
      <c r="B3589" t="s">
        <v>115</v>
      </c>
      <c r="C3589" s="1">
        <v>45863</v>
      </c>
      <c r="D3589" s="1">
        <v>45929</v>
      </c>
      <c r="E3589" t="s">
        <v>211</v>
      </c>
      <c r="G3589" t="s">
        <v>117</v>
      </c>
      <c r="H3589" t="s">
        <v>117</v>
      </c>
      <c r="I3589" t="s">
        <v>117</v>
      </c>
      <c r="J3589" t="s">
        <v>1284</v>
      </c>
      <c r="K3589" t="s">
        <v>1285</v>
      </c>
      <c r="L3589" t="s">
        <v>1286</v>
      </c>
      <c r="M3589" t="s">
        <v>1287</v>
      </c>
      <c r="N3589" t="s">
        <v>120</v>
      </c>
      <c r="O3589" t="s">
        <v>121</v>
      </c>
      <c r="P3589" s="6">
        <v>96950</v>
      </c>
      <c r="Q3589" t="s">
        <v>122</v>
      </c>
      <c r="R3589" t="s">
        <v>140</v>
      </c>
      <c r="S3589" s="8">
        <v>16702882288</v>
      </c>
      <c r="T3589">
        <v>107</v>
      </c>
      <c r="U3589" t="s">
        <v>1288</v>
      </c>
      <c r="V3589">
        <v>44414</v>
      </c>
      <c r="W3589" t="s">
        <v>124</v>
      </c>
      <c r="Y3589" t="s">
        <v>1289</v>
      </c>
      <c r="Z3589" t="s">
        <v>1290</v>
      </c>
      <c r="AA3589" t="s">
        <v>140</v>
      </c>
      <c r="AB3589" t="s">
        <v>1291</v>
      </c>
      <c r="AC3589" t="s">
        <v>7476</v>
      </c>
      <c r="AD3589" t="s">
        <v>7477</v>
      </c>
      <c r="AE3589" t="s">
        <v>120</v>
      </c>
      <c r="AF3589" t="s">
        <v>121</v>
      </c>
      <c r="AG3589" s="6">
        <v>96950</v>
      </c>
      <c r="AH3589" t="s">
        <v>122</v>
      </c>
      <c r="AI3589" t="s">
        <v>11646</v>
      </c>
      <c r="AJ3589" s="8">
        <v>16702882288</v>
      </c>
      <c r="AK3589">
        <v>107</v>
      </c>
      <c r="AL3589" t="s">
        <v>1292</v>
      </c>
      <c r="BE3589" t="str">
        <f>"43-9061.00"</f>
        <v>43-9061.00</v>
      </c>
      <c r="BF3589" t="s">
        <v>4260</v>
      </c>
      <c r="BG3589" t="s">
        <v>7478</v>
      </c>
      <c r="BH3589" t="s">
        <v>7479</v>
      </c>
      <c r="BI3589">
        <v>1</v>
      </c>
      <c r="BK3589" s="1">
        <v>45972</v>
      </c>
      <c r="BL3589" s="1">
        <v>46336</v>
      </c>
      <c r="BO3589">
        <v>40</v>
      </c>
      <c r="BP3589">
        <v>0</v>
      </c>
      <c r="BQ3589">
        <v>7</v>
      </c>
      <c r="BR3589">
        <v>6.5</v>
      </c>
      <c r="BS3589">
        <v>6.5</v>
      </c>
      <c r="BT3589">
        <v>6.5</v>
      </c>
      <c r="BU3589">
        <v>6.5</v>
      </c>
      <c r="BV3589">
        <v>7</v>
      </c>
      <c r="BW3589" t="str">
        <f>"8:00 AM"</f>
        <v>8:00 AM</v>
      </c>
      <c r="BX3589" t="str">
        <f>"5:00 PM"</f>
        <v>5:00 PM</v>
      </c>
      <c r="BY3589" t="s">
        <v>159</v>
      </c>
      <c r="BZ3589">
        <v>0</v>
      </c>
      <c r="CA3589">
        <v>6</v>
      </c>
      <c r="CB3589" t="s">
        <v>117</v>
      </c>
      <c r="CD3589" s="2" t="s">
        <v>11647</v>
      </c>
      <c r="CE3589" t="s">
        <v>1296</v>
      </c>
      <c r="CF3589" t="s">
        <v>1297</v>
      </c>
      <c r="CG3589" t="s">
        <v>120</v>
      </c>
      <c r="CH3589" t="s">
        <v>121</v>
      </c>
      <c r="CI3589" s="6">
        <v>96950</v>
      </c>
      <c r="CJ3589" s="10">
        <v>9.89</v>
      </c>
      <c r="CL3589" s="10">
        <v>14.83</v>
      </c>
      <c r="CN3589" t="s">
        <v>137</v>
      </c>
      <c r="CO3589" t="s">
        <v>140</v>
      </c>
      <c r="CP3589" t="s">
        <v>138</v>
      </c>
      <c r="CR3589" t="s">
        <v>117</v>
      </c>
      <c r="CS3589" t="s">
        <v>139</v>
      </c>
      <c r="CT3589" t="s">
        <v>140</v>
      </c>
      <c r="CU3589" t="s">
        <v>139</v>
      </c>
      <c r="CV3589" t="s">
        <v>140</v>
      </c>
      <c r="CW3589" t="s">
        <v>139</v>
      </c>
      <c r="CX3589" t="s">
        <v>139</v>
      </c>
      <c r="CY3589" t="s">
        <v>1298</v>
      </c>
      <c r="CZ3589" s="8">
        <v>16702882288</v>
      </c>
      <c r="DA3589" t="s">
        <v>1299</v>
      </c>
      <c r="DB3589" t="s">
        <v>140</v>
      </c>
      <c r="DC3589" t="s">
        <v>139</v>
      </c>
      <c r="DD3589" t="s">
        <v>117</v>
      </c>
    </row>
    <row r="3590" spans="1:114" ht="15" customHeight="1" x14ac:dyDescent="0.35">
      <c r="A3590" t="s">
        <v>14932</v>
      </c>
      <c r="B3590" t="s">
        <v>166</v>
      </c>
      <c r="C3590" s="1">
        <v>45869</v>
      </c>
      <c r="D3590" s="1">
        <v>45929</v>
      </c>
      <c r="E3590" t="s">
        <v>211</v>
      </c>
      <c r="G3590" t="s">
        <v>117</v>
      </c>
      <c r="H3590" t="s">
        <v>117</v>
      </c>
      <c r="I3590" t="s">
        <v>117</v>
      </c>
      <c r="J3590" t="s">
        <v>10921</v>
      </c>
      <c r="L3590" t="s">
        <v>14933</v>
      </c>
      <c r="M3590" t="s">
        <v>10924</v>
      </c>
      <c r="N3590" t="s">
        <v>136</v>
      </c>
      <c r="O3590" t="s">
        <v>121</v>
      </c>
      <c r="P3590" s="6">
        <v>96950</v>
      </c>
      <c r="Q3590" t="s">
        <v>122</v>
      </c>
      <c r="S3590" s="8">
        <v>16702346526</v>
      </c>
      <c r="U3590" t="s">
        <v>10925</v>
      </c>
      <c r="V3590">
        <v>484110</v>
      </c>
      <c r="W3590" t="s">
        <v>124</v>
      </c>
      <c r="Y3590" t="s">
        <v>10926</v>
      </c>
      <c r="Z3590" t="s">
        <v>10927</v>
      </c>
      <c r="AA3590" t="s">
        <v>10928</v>
      </c>
      <c r="AB3590" t="s">
        <v>1198</v>
      </c>
      <c r="AC3590" t="s">
        <v>14934</v>
      </c>
      <c r="AD3590" t="s">
        <v>14935</v>
      </c>
      <c r="AE3590" t="s">
        <v>136</v>
      </c>
      <c r="AF3590" t="s">
        <v>121</v>
      </c>
      <c r="AG3590" s="6">
        <v>96950</v>
      </c>
      <c r="AH3590" t="s">
        <v>122</v>
      </c>
      <c r="AJ3590" s="8">
        <v>16702346526</v>
      </c>
      <c r="AL3590" t="s">
        <v>10929</v>
      </c>
      <c r="BE3590" t="str">
        <f>"49-3042.00"</f>
        <v>49-3042.00</v>
      </c>
      <c r="BF3590" t="s">
        <v>3611</v>
      </c>
      <c r="BG3590" t="s">
        <v>14936</v>
      </c>
      <c r="BH3590" t="s">
        <v>9671</v>
      </c>
      <c r="BI3590">
        <v>1</v>
      </c>
      <c r="BK3590" s="1">
        <v>45931</v>
      </c>
      <c r="BL3590" s="1">
        <v>46295</v>
      </c>
      <c r="BO3590">
        <v>40</v>
      </c>
      <c r="BP3590">
        <v>0</v>
      </c>
      <c r="BQ3590">
        <v>8</v>
      </c>
      <c r="BR3590">
        <v>8</v>
      </c>
      <c r="BS3590">
        <v>8</v>
      </c>
      <c r="BT3590">
        <v>8</v>
      </c>
      <c r="BU3590">
        <v>8</v>
      </c>
      <c r="BV3590">
        <v>0</v>
      </c>
      <c r="BW3590" t="str">
        <f>"8:00 AM"</f>
        <v>8:00 AM</v>
      </c>
      <c r="BX3590" t="str">
        <f>"5:00 PM"</f>
        <v>5:00 PM</v>
      </c>
      <c r="BY3590" t="s">
        <v>159</v>
      </c>
      <c r="BZ3590">
        <v>0</v>
      </c>
      <c r="CA3590">
        <v>24</v>
      </c>
      <c r="CB3590" t="s">
        <v>117</v>
      </c>
      <c r="CD3590" s="2" t="s">
        <v>14937</v>
      </c>
      <c r="CE3590" t="s">
        <v>14938</v>
      </c>
      <c r="CG3590" t="s">
        <v>136</v>
      </c>
      <c r="CH3590" t="s">
        <v>121</v>
      </c>
      <c r="CI3590" s="6">
        <v>96950</v>
      </c>
      <c r="CJ3590" s="10">
        <v>12.76</v>
      </c>
      <c r="CK3590" s="10">
        <v>12.76</v>
      </c>
      <c r="CL3590" s="10">
        <v>19.14</v>
      </c>
      <c r="CM3590" s="10">
        <v>19.14</v>
      </c>
      <c r="CN3590" t="s">
        <v>137</v>
      </c>
      <c r="CO3590" t="s">
        <v>162</v>
      </c>
      <c r="CP3590" t="s">
        <v>138</v>
      </c>
      <c r="CR3590" t="s">
        <v>139</v>
      </c>
      <c r="CS3590" t="s">
        <v>139</v>
      </c>
      <c r="CT3590" t="s">
        <v>140</v>
      </c>
      <c r="CU3590" t="s">
        <v>139</v>
      </c>
      <c r="CV3590" t="s">
        <v>140</v>
      </c>
      <c r="CW3590" t="s">
        <v>139</v>
      </c>
      <c r="CX3590" t="s">
        <v>140</v>
      </c>
      <c r="CY3590" t="s">
        <v>14939</v>
      </c>
      <c r="CZ3590" s="8">
        <v>16702346526</v>
      </c>
      <c r="DA3590" t="s">
        <v>10929</v>
      </c>
      <c r="DB3590" t="s">
        <v>140</v>
      </c>
      <c r="DC3590" t="s">
        <v>139</v>
      </c>
      <c r="DD3590" t="s">
        <v>117</v>
      </c>
    </row>
    <row r="3591" spans="1:114" ht="15" customHeight="1" x14ac:dyDescent="0.35">
      <c r="A3591" t="s">
        <v>17358</v>
      </c>
      <c r="B3591" t="s">
        <v>115</v>
      </c>
      <c r="C3591" s="1">
        <v>45873</v>
      </c>
      <c r="D3591" s="1">
        <v>45929</v>
      </c>
      <c r="E3591" t="s">
        <v>116</v>
      </c>
      <c r="F3591" s="1">
        <v>45929</v>
      </c>
      <c r="G3591" t="s">
        <v>117</v>
      </c>
      <c r="H3591" t="s">
        <v>117</v>
      </c>
      <c r="I3591" t="s">
        <v>117</v>
      </c>
      <c r="J3591" t="s">
        <v>499</v>
      </c>
      <c r="K3591" t="s">
        <v>500</v>
      </c>
      <c r="L3591" t="s">
        <v>501</v>
      </c>
      <c r="M3591" t="s">
        <v>502</v>
      </c>
      <c r="N3591" t="s">
        <v>120</v>
      </c>
      <c r="O3591" t="s">
        <v>121</v>
      </c>
      <c r="P3591" s="6">
        <v>96950</v>
      </c>
      <c r="Q3591" t="s">
        <v>122</v>
      </c>
      <c r="S3591" s="8">
        <v>16702342664</v>
      </c>
      <c r="U3591" t="s">
        <v>503</v>
      </c>
      <c r="V3591">
        <v>561320</v>
      </c>
      <c r="W3591" t="s">
        <v>150</v>
      </c>
      <c r="X3591" t="s">
        <v>139</v>
      </c>
      <c r="Y3591" t="s">
        <v>504</v>
      </c>
      <c r="Z3591" t="s">
        <v>505</v>
      </c>
      <c r="AA3591" t="s">
        <v>506</v>
      </c>
      <c r="AB3591" t="s">
        <v>12032</v>
      </c>
      <c r="AC3591" t="s">
        <v>501</v>
      </c>
      <c r="AD3591" t="s">
        <v>502</v>
      </c>
      <c r="AE3591" t="s">
        <v>120</v>
      </c>
      <c r="AF3591" t="s">
        <v>121</v>
      </c>
      <c r="AG3591" s="6">
        <v>96950</v>
      </c>
      <c r="AH3591" t="s">
        <v>122</v>
      </c>
      <c r="AJ3591" s="8">
        <v>16702342664</v>
      </c>
      <c r="AL3591" t="s">
        <v>508</v>
      </c>
      <c r="BE3591" t="str">
        <f>"43-3031.00"</f>
        <v>43-3031.00</v>
      </c>
      <c r="BF3591" t="s">
        <v>357</v>
      </c>
      <c r="BG3591" t="s">
        <v>12033</v>
      </c>
      <c r="BH3591" t="s">
        <v>2453</v>
      </c>
      <c r="BI3591">
        <v>5</v>
      </c>
      <c r="BK3591" s="1">
        <v>45931</v>
      </c>
      <c r="BL3591" s="1">
        <v>46295</v>
      </c>
      <c r="BO3591">
        <v>40</v>
      </c>
      <c r="BP3591">
        <v>0</v>
      </c>
      <c r="BQ3591">
        <v>8</v>
      </c>
      <c r="BR3591">
        <v>8</v>
      </c>
      <c r="BS3591">
        <v>8</v>
      </c>
      <c r="BT3591">
        <v>8</v>
      </c>
      <c r="BU3591">
        <v>8</v>
      </c>
      <c r="BV3591">
        <v>0</v>
      </c>
      <c r="BW3591" t="str">
        <f>"8:00 AM"</f>
        <v>8:00 AM</v>
      </c>
      <c r="BX3591" t="str">
        <f>"5:00 PM"</f>
        <v>5:00 PM</v>
      </c>
      <c r="BY3591" t="s">
        <v>159</v>
      </c>
      <c r="BZ3591">
        <v>0</v>
      </c>
      <c r="CA3591">
        <v>24</v>
      </c>
      <c r="CB3591" t="s">
        <v>117</v>
      </c>
      <c r="CD3591" t="s">
        <v>4845</v>
      </c>
      <c r="CE3591" t="s">
        <v>17359</v>
      </c>
      <c r="CG3591" t="s">
        <v>136</v>
      </c>
      <c r="CH3591" t="s">
        <v>121</v>
      </c>
      <c r="CI3591" s="6">
        <v>96950</v>
      </c>
      <c r="CJ3591" s="10">
        <v>12.33</v>
      </c>
      <c r="CK3591" s="10">
        <v>12.33</v>
      </c>
      <c r="CL3591" s="10">
        <v>18.5</v>
      </c>
      <c r="CM3591" s="10">
        <v>18.5</v>
      </c>
      <c r="CN3591" t="s">
        <v>137</v>
      </c>
      <c r="CO3591" t="s">
        <v>140</v>
      </c>
      <c r="CP3591" t="s">
        <v>138</v>
      </c>
      <c r="CR3591" t="s">
        <v>117</v>
      </c>
      <c r="CS3591" t="s">
        <v>139</v>
      </c>
      <c r="CT3591" t="s">
        <v>140</v>
      </c>
      <c r="CU3591" t="s">
        <v>139</v>
      </c>
      <c r="CV3591" t="s">
        <v>140</v>
      </c>
      <c r="CW3591" t="s">
        <v>139</v>
      </c>
      <c r="CX3591" t="s">
        <v>140</v>
      </c>
      <c r="CY3591" t="s">
        <v>731</v>
      </c>
      <c r="CZ3591" s="8">
        <v>16702342664</v>
      </c>
      <c r="DA3591" t="s">
        <v>508</v>
      </c>
      <c r="DB3591" t="s">
        <v>514</v>
      </c>
      <c r="DC3591" t="s">
        <v>139</v>
      </c>
      <c r="DD3591" t="s">
        <v>139</v>
      </c>
    </row>
    <row r="3592" spans="1:114" ht="15" customHeight="1" x14ac:dyDescent="0.35">
      <c r="A3592" t="s">
        <v>7528</v>
      </c>
      <c r="B3592" t="s">
        <v>144</v>
      </c>
      <c r="C3592" s="1">
        <v>45874</v>
      </c>
      <c r="D3592" s="1">
        <v>45929</v>
      </c>
      <c r="E3592" t="s">
        <v>211</v>
      </c>
      <c r="G3592" t="s">
        <v>117</v>
      </c>
      <c r="H3592" t="s">
        <v>117</v>
      </c>
      <c r="I3592" t="s">
        <v>117</v>
      </c>
      <c r="J3592" t="s">
        <v>7529</v>
      </c>
      <c r="K3592" t="s">
        <v>4052</v>
      </c>
      <c r="L3592" t="s">
        <v>1758</v>
      </c>
      <c r="M3592" t="s">
        <v>7530</v>
      </c>
      <c r="N3592" t="s">
        <v>136</v>
      </c>
      <c r="O3592" t="s">
        <v>121</v>
      </c>
      <c r="P3592" s="6">
        <v>96950</v>
      </c>
      <c r="Q3592" t="s">
        <v>122</v>
      </c>
      <c r="S3592" s="8">
        <v>16702347898</v>
      </c>
      <c r="U3592" t="s">
        <v>4054</v>
      </c>
      <c r="V3592">
        <v>445110</v>
      </c>
      <c r="W3592" t="s">
        <v>124</v>
      </c>
      <c r="Y3592" t="s">
        <v>1760</v>
      </c>
      <c r="Z3592" t="s">
        <v>203</v>
      </c>
      <c r="AA3592" t="s">
        <v>1761</v>
      </c>
      <c r="AB3592" t="s">
        <v>474</v>
      </c>
      <c r="AC3592" t="s">
        <v>1758</v>
      </c>
      <c r="AD3592" t="s">
        <v>7530</v>
      </c>
      <c r="AE3592" t="s">
        <v>136</v>
      </c>
      <c r="AF3592" t="s">
        <v>121</v>
      </c>
      <c r="AG3592" s="6">
        <v>96950</v>
      </c>
      <c r="AH3592" t="s">
        <v>122</v>
      </c>
      <c r="AJ3592" s="8">
        <v>16702347898</v>
      </c>
      <c r="AL3592" t="s">
        <v>4055</v>
      </c>
      <c r="BE3592" t="str">
        <f>"37-2012.00"</f>
        <v>37-2012.00</v>
      </c>
      <c r="BF3592" t="s">
        <v>130</v>
      </c>
      <c r="BG3592" t="s">
        <v>7531</v>
      </c>
      <c r="BH3592" t="s">
        <v>130</v>
      </c>
      <c r="BI3592">
        <v>3</v>
      </c>
      <c r="BJ3592">
        <v>3</v>
      </c>
      <c r="BK3592" s="1">
        <v>45992</v>
      </c>
      <c r="BL3592" s="1">
        <v>46356</v>
      </c>
      <c r="BM3592" s="1">
        <v>45992</v>
      </c>
      <c r="BN3592" s="1">
        <v>46356</v>
      </c>
      <c r="BO3592">
        <v>35</v>
      </c>
      <c r="BP3592">
        <v>0</v>
      </c>
      <c r="BQ3592">
        <v>7</v>
      </c>
      <c r="BR3592">
        <v>7</v>
      </c>
      <c r="BS3592">
        <v>7</v>
      </c>
      <c r="BT3592">
        <v>7</v>
      </c>
      <c r="BU3592">
        <v>7</v>
      </c>
      <c r="BV3592">
        <v>0</v>
      </c>
      <c r="BW3592" t="str">
        <f>"8:00 AM"</f>
        <v>8:00 AM</v>
      </c>
      <c r="BX3592" t="str">
        <f>"3:00 PM"</f>
        <v>3:00 PM</v>
      </c>
      <c r="BY3592" t="s">
        <v>133</v>
      </c>
      <c r="BZ3592">
        <v>0</v>
      </c>
      <c r="CA3592">
        <v>3</v>
      </c>
      <c r="CB3592" t="s">
        <v>117</v>
      </c>
      <c r="CD3592" t="s">
        <v>7532</v>
      </c>
      <c r="CE3592" t="s">
        <v>221</v>
      </c>
      <c r="CG3592" t="s">
        <v>222</v>
      </c>
      <c r="CH3592" t="s">
        <v>121</v>
      </c>
      <c r="CI3592" s="6">
        <v>96951</v>
      </c>
      <c r="CJ3592" s="10">
        <v>8.98</v>
      </c>
      <c r="CK3592" s="10">
        <v>8.98</v>
      </c>
      <c r="CL3592" s="10">
        <v>13.47</v>
      </c>
      <c r="CM3592" s="10">
        <v>13.47</v>
      </c>
      <c r="CN3592" t="s">
        <v>137</v>
      </c>
      <c r="CO3592" t="s">
        <v>164</v>
      </c>
      <c r="CP3592" t="s">
        <v>138</v>
      </c>
      <c r="CR3592" t="s">
        <v>139</v>
      </c>
      <c r="CS3592" t="s">
        <v>139</v>
      </c>
      <c r="CT3592" t="s">
        <v>140</v>
      </c>
      <c r="CU3592" t="s">
        <v>139</v>
      </c>
      <c r="CV3592" t="s">
        <v>140</v>
      </c>
      <c r="CW3592" t="s">
        <v>139</v>
      </c>
      <c r="CX3592" t="s">
        <v>140</v>
      </c>
      <c r="CY3592" t="s">
        <v>7533</v>
      </c>
      <c r="CZ3592" s="8">
        <v>16702347898</v>
      </c>
      <c r="DA3592" t="s">
        <v>4055</v>
      </c>
      <c r="DB3592" t="s">
        <v>164</v>
      </c>
      <c r="DC3592" t="s">
        <v>139</v>
      </c>
      <c r="DD3592" t="s">
        <v>117</v>
      </c>
    </row>
    <row r="3593" spans="1:114" ht="15" customHeight="1" x14ac:dyDescent="0.35">
      <c r="A3593" t="s">
        <v>7523</v>
      </c>
      <c r="B3593" t="s">
        <v>144</v>
      </c>
      <c r="C3593" s="1">
        <v>45875</v>
      </c>
      <c r="D3593" s="1">
        <v>45929</v>
      </c>
      <c r="E3593" t="s">
        <v>116</v>
      </c>
      <c r="F3593" s="1">
        <v>46021</v>
      </c>
      <c r="G3593" t="s">
        <v>117</v>
      </c>
      <c r="H3593" t="s">
        <v>117</v>
      </c>
      <c r="I3593" t="s">
        <v>117</v>
      </c>
      <c r="J3593" t="s">
        <v>2672</v>
      </c>
      <c r="L3593" t="s">
        <v>2673</v>
      </c>
      <c r="M3593" t="s">
        <v>2674</v>
      </c>
      <c r="N3593" t="s">
        <v>120</v>
      </c>
      <c r="O3593" t="s">
        <v>121</v>
      </c>
      <c r="P3593" s="6">
        <v>96950</v>
      </c>
      <c r="Q3593" t="s">
        <v>122</v>
      </c>
      <c r="S3593" s="8">
        <v>16702348106</v>
      </c>
      <c r="U3593" t="s">
        <v>2675</v>
      </c>
      <c r="V3593">
        <v>23622</v>
      </c>
      <c r="W3593" t="s">
        <v>124</v>
      </c>
      <c r="Y3593" t="s">
        <v>2676</v>
      </c>
      <c r="Z3593" t="s">
        <v>2677</v>
      </c>
      <c r="AB3593" t="s">
        <v>2678</v>
      </c>
      <c r="AC3593" t="s">
        <v>2673</v>
      </c>
      <c r="AD3593" t="s">
        <v>2674</v>
      </c>
      <c r="AE3593" t="s">
        <v>120</v>
      </c>
      <c r="AF3593" t="s">
        <v>121</v>
      </c>
      <c r="AG3593" s="6">
        <v>96950</v>
      </c>
      <c r="AH3593" t="s">
        <v>122</v>
      </c>
      <c r="AJ3593" s="8">
        <v>16702348106</v>
      </c>
      <c r="AL3593" t="s">
        <v>2679</v>
      </c>
      <c r="BE3593" t="str">
        <f>"49-9071.00"</f>
        <v>49-9071.00</v>
      </c>
      <c r="BF3593" t="s">
        <v>156</v>
      </c>
      <c r="BG3593" t="s">
        <v>7524</v>
      </c>
      <c r="BH3593" t="s">
        <v>2681</v>
      </c>
      <c r="BI3593">
        <v>3</v>
      </c>
      <c r="BJ3593">
        <v>3</v>
      </c>
      <c r="BK3593" s="1">
        <v>46023</v>
      </c>
      <c r="BL3593" s="1">
        <v>46387</v>
      </c>
      <c r="BM3593" s="1">
        <v>46023</v>
      </c>
      <c r="BN3593" s="1">
        <v>46387</v>
      </c>
      <c r="BO3593">
        <v>40</v>
      </c>
      <c r="BP3593">
        <v>0</v>
      </c>
      <c r="BQ3593">
        <v>8</v>
      </c>
      <c r="BR3593">
        <v>8</v>
      </c>
      <c r="BS3593">
        <v>8</v>
      </c>
      <c r="BT3593">
        <v>8</v>
      </c>
      <c r="BU3593">
        <v>8</v>
      </c>
      <c r="BV3593">
        <v>0</v>
      </c>
      <c r="BW3593" t="str">
        <f>"8:00 AM"</f>
        <v>8:00 AM</v>
      </c>
      <c r="BX3593" t="str">
        <f>"5:00 PM"</f>
        <v>5:00 PM</v>
      </c>
      <c r="BY3593" t="s">
        <v>133</v>
      </c>
      <c r="BZ3593">
        <v>0</v>
      </c>
      <c r="CA3593">
        <v>24</v>
      </c>
      <c r="CB3593" t="s">
        <v>117</v>
      </c>
      <c r="CD3593" t="s">
        <v>7525</v>
      </c>
      <c r="CE3593" t="s">
        <v>7526</v>
      </c>
      <c r="CF3593" t="s">
        <v>7527</v>
      </c>
      <c r="CG3593" t="s">
        <v>136</v>
      </c>
      <c r="CH3593" t="s">
        <v>121</v>
      </c>
      <c r="CI3593" s="6">
        <v>96950</v>
      </c>
      <c r="CJ3593" s="10">
        <v>9.75</v>
      </c>
      <c r="CK3593" s="10">
        <v>9.75</v>
      </c>
      <c r="CL3593" s="10">
        <v>14.63</v>
      </c>
      <c r="CM3593" s="10">
        <v>14.63</v>
      </c>
      <c r="CN3593" t="s">
        <v>137</v>
      </c>
      <c r="CO3593" t="s">
        <v>164</v>
      </c>
      <c r="CP3593" t="s">
        <v>138</v>
      </c>
      <c r="CR3593" t="s">
        <v>117</v>
      </c>
      <c r="CS3593" t="s">
        <v>139</v>
      </c>
      <c r="CT3593" t="s">
        <v>140</v>
      </c>
      <c r="CU3593" t="s">
        <v>139</v>
      </c>
      <c r="CV3593" t="s">
        <v>140</v>
      </c>
      <c r="CW3593" t="s">
        <v>139</v>
      </c>
      <c r="CX3593" t="s">
        <v>140</v>
      </c>
      <c r="CY3593" t="s">
        <v>2683</v>
      </c>
      <c r="CZ3593" s="8">
        <v>16702348106</v>
      </c>
      <c r="DA3593" t="s">
        <v>2679</v>
      </c>
      <c r="DB3593" t="s">
        <v>140</v>
      </c>
      <c r="DC3593" t="s">
        <v>139</v>
      </c>
      <c r="DD3593" t="s">
        <v>117</v>
      </c>
    </row>
    <row r="3594" spans="1:114" ht="15" customHeight="1" x14ac:dyDescent="0.35">
      <c r="A3594" t="s">
        <v>13389</v>
      </c>
      <c r="B3594" t="s">
        <v>144</v>
      </c>
      <c r="C3594" s="1">
        <v>45875</v>
      </c>
      <c r="D3594" s="1">
        <v>45929</v>
      </c>
      <c r="E3594" t="s">
        <v>211</v>
      </c>
      <c r="G3594" t="s">
        <v>117</v>
      </c>
      <c r="H3594" t="s">
        <v>117</v>
      </c>
      <c r="I3594" t="s">
        <v>117</v>
      </c>
      <c r="J3594" t="s">
        <v>2672</v>
      </c>
      <c r="L3594" t="s">
        <v>2673</v>
      </c>
      <c r="M3594" t="s">
        <v>2674</v>
      </c>
      <c r="N3594" t="s">
        <v>120</v>
      </c>
      <c r="O3594" t="s">
        <v>121</v>
      </c>
      <c r="P3594" s="6">
        <v>96950</v>
      </c>
      <c r="Q3594" t="s">
        <v>122</v>
      </c>
      <c r="S3594" s="8">
        <v>16702348106</v>
      </c>
      <c r="U3594" t="s">
        <v>2675</v>
      </c>
      <c r="V3594">
        <v>23622</v>
      </c>
      <c r="W3594" t="s">
        <v>124</v>
      </c>
      <c r="Y3594" t="s">
        <v>2676</v>
      </c>
      <c r="Z3594" t="s">
        <v>2677</v>
      </c>
      <c r="AB3594" t="s">
        <v>2678</v>
      </c>
      <c r="AC3594" t="s">
        <v>2673</v>
      </c>
      <c r="AD3594" t="s">
        <v>2674</v>
      </c>
      <c r="AE3594" t="s">
        <v>120</v>
      </c>
      <c r="AF3594" t="s">
        <v>121</v>
      </c>
      <c r="AG3594" s="6">
        <v>96950</v>
      </c>
      <c r="AH3594" t="s">
        <v>122</v>
      </c>
      <c r="AJ3594" s="8">
        <v>16702348106</v>
      </c>
      <c r="AL3594" t="s">
        <v>2679</v>
      </c>
      <c r="BE3594" t="str">
        <f>"49-9071.00"</f>
        <v>49-9071.00</v>
      </c>
      <c r="BF3594" t="s">
        <v>156</v>
      </c>
      <c r="BG3594" t="s">
        <v>7524</v>
      </c>
      <c r="BH3594" t="s">
        <v>2681</v>
      </c>
      <c r="BI3594">
        <v>5</v>
      </c>
      <c r="BJ3594">
        <v>5</v>
      </c>
      <c r="BK3594" s="1">
        <v>45992</v>
      </c>
      <c r="BL3594" s="1">
        <v>46356</v>
      </c>
      <c r="BM3594" s="1">
        <v>45992</v>
      </c>
      <c r="BN3594" s="1">
        <v>46356</v>
      </c>
      <c r="BO3594">
        <v>40</v>
      </c>
      <c r="BP3594">
        <v>0</v>
      </c>
      <c r="BQ3594">
        <v>8</v>
      </c>
      <c r="BR3594">
        <v>8</v>
      </c>
      <c r="BS3594">
        <v>8</v>
      </c>
      <c r="BT3594">
        <v>8</v>
      </c>
      <c r="BU3594">
        <v>8</v>
      </c>
      <c r="BV3594">
        <v>0</v>
      </c>
      <c r="BW3594" t="str">
        <f>"8:00 AM"</f>
        <v>8:00 AM</v>
      </c>
      <c r="BX3594" t="str">
        <f>"5:00 PM"</f>
        <v>5:00 PM</v>
      </c>
      <c r="BY3594" t="s">
        <v>133</v>
      </c>
      <c r="BZ3594">
        <v>0</v>
      </c>
      <c r="CA3594">
        <v>24</v>
      </c>
      <c r="CB3594" t="s">
        <v>117</v>
      </c>
      <c r="CD3594" t="s">
        <v>13390</v>
      </c>
      <c r="CE3594" t="s">
        <v>7526</v>
      </c>
      <c r="CF3594" t="s">
        <v>7527</v>
      </c>
      <c r="CG3594" t="s">
        <v>136</v>
      </c>
      <c r="CH3594" t="s">
        <v>121</v>
      </c>
      <c r="CI3594" s="6">
        <v>96950</v>
      </c>
      <c r="CJ3594" s="10">
        <v>9.75</v>
      </c>
      <c r="CK3594" s="10">
        <v>9.75</v>
      </c>
      <c r="CL3594" s="10">
        <v>14.63</v>
      </c>
      <c r="CM3594" s="10">
        <v>14.63</v>
      </c>
      <c r="CN3594" t="s">
        <v>137</v>
      </c>
      <c r="CO3594" t="s">
        <v>164</v>
      </c>
      <c r="CP3594" t="s">
        <v>138</v>
      </c>
      <c r="CR3594" t="s">
        <v>117</v>
      </c>
      <c r="CS3594" t="s">
        <v>139</v>
      </c>
      <c r="CT3594" t="s">
        <v>140</v>
      </c>
      <c r="CU3594" t="s">
        <v>139</v>
      </c>
      <c r="CV3594" t="s">
        <v>140</v>
      </c>
      <c r="CW3594" t="s">
        <v>139</v>
      </c>
      <c r="CX3594" t="s">
        <v>140</v>
      </c>
      <c r="CY3594" t="s">
        <v>2683</v>
      </c>
      <c r="CZ3594" s="8">
        <v>16702348106</v>
      </c>
      <c r="DA3594" t="s">
        <v>2679</v>
      </c>
      <c r="DB3594" t="s">
        <v>140</v>
      </c>
      <c r="DC3594" t="s">
        <v>139</v>
      </c>
      <c r="DD3594" t="s">
        <v>117</v>
      </c>
    </row>
    <row r="3595" spans="1:114" ht="15" customHeight="1" x14ac:dyDescent="0.35">
      <c r="A3595" t="s">
        <v>4596</v>
      </c>
      <c r="B3595" t="s">
        <v>144</v>
      </c>
      <c r="C3595" s="1">
        <v>45880</v>
      </c>
      <c r="D3595" s="1">
        <v>45929</v>
      </c>
      <c r="E3595" t="s">
        <v>211</v>
      </c>
      <c r="G3595" t="s">
        <v>117</v>
      </c>
      <c r="H3595" t="s">
        <v>117</v>
      </c>
      <c r="I3595" t="s">
        <v>117</v>
      </c>
      <c r="J3595" t="s">
        <v>4597</v>
      </c>
      <c r="K3595" t="s">
        <v>4598</v>
      </c>
      <c r="L3595" t="s">
        <v>570</v>
      </c>
      <c r="M3595" t="s">
        <v>4599</v>
      </c>
      <c r="N3595" t="s">
        <v>120</v>
      </c>
      <c r="O3595" t="s">
        <v>121</v>
      </c>
      <c r="P3595" s="6">
        <v>96950</v>
      </c>
      <c r="Q3595" t="s">
        <v>122</v>
      </c>
      <c r="S3595" s="8">
        <v>16707837432</v>
      </c>
      <c r="U3595" t="s">
        <v>4600</v>
      </c>
      <c r="V3595">
        <v>812199</v>
      </c>
      <c r="W3595" t="s">
        <v>124</v>
      </c>
      <c r="Y3595" t="s">
        <v>4601</v>
      </c>
      <c r="Z3595" t="s">
        <v>4602</v>
      </c>
      <c r="AB3595" t="s">
        <v>4603</v>
      </c>
      <c r="AC3595" t="s">
        <v>982</v>
      </c>
      <c r="AD3595" t="s">
        <v>4604</v>
      </c>
      <c r="AE3595" t="s">
        <v>120</v>
      </c>
      <c r="AF3595" t="s">
        <v>121</v>
      </c>
      <c r="AG3595" s="6">
        <v>96950</v>
      </c>
      <c r="AH3595" t="s">
        <v>122</v>
      </c>
      <c r="AJ3595" s="8">
        <v>16707837432</v>
      </c>
      <c r="AL3595" t="s">
        <v>4605</v>
      </c>
      <c r="BE3595" t="str">
        <f>"31-9011.00"</f>
        <v>31-9011.00</v>
      </c>
      <c r="BF3595" t="s">
        <v>225</v>
      </c>
      <c r="BG3595" t="s">
        <v>4606</v>
      </c>
      <c r="BH3595" t="s">
        <v>1832</v>
      </c>
      <c r="BI3595">
        <v>1</v>
      </c>
      <c r="BJ3595">
        <v>1</v>
      </c>
      <c r="BK3595" s="1">
        <v>45992</v>
      </c>
      <c r="BL3595" s="1">
        <v>46356</v>
      </c>
      <c r="BM3595" s="1">
        <v>45992</v>
      </c>
      <c r="BN3595" s="1">
        <v>46356</v>
      </c>
      <c r="BO3595">
        <v>36</v>
      </c>
      <c r="BP3595">
        <v>6</v>
      </c>
      <c r="BQ3595">
        <v>0</v>
      </c>
      <c r="BR3595">
        <v>6</v>
      </c>
      <c r="BS3595">
        <v>6</v>
      </c>
      <c r="BT3595">
        <v>6</v>
      </c>
      <c r="BU3595">
        <v>6</v>
      </c>
      <c r="BV3595">
        <v>6</v>
      </c>
      <c r="BW3595" t="str">
        <f>"11:00 AM"</f>
        <v>11:00 AM</v>
      </c>
      <c r="BX3595" t="str">
        <f>"8:00 PM"</f>
        <v>8:00 PM</v>
      </c>
      <c r="BY3595" t="s">
        <v>159</v>
      </c>
      <c r="BZ3595">
        <v>0</v>
      </c>
      <c r="CA3595">
        <v>12</v>
      </c>
      <c r="CB3595" t="s">
        <v>117</v>
      </c>
      <c r="CD3595" t="s">
        <v>4607</v>
      </c>
      <c r="CE3595" t="s">
        <v>4608</v>
      </c>
      <c r="CF3595" t="s">
        <v>140</v>
      </c>
      <c r="CG3595" t="s">
        <v>120</v>
      </c>
      <c r="CH3595" t="s">
        <v>121</v>
      </c>
      <c r="CI3595" s="6">
        <v>96950</v>
      </c>
      <c r="CJ3595" s="10">
        <v>13.28</v>
      </c>
      <c r="CK3595" s="10">
        <v>13.28</v>
      </c>
      <c r="CL3595" s="10">
        <v>19.920000000000002</v>
      </c>
      <c r="CM3595" s="10">
        <v>19.920000000000002</v>
      </c>
      <c r="CN3595" t="s">
        <v>137</v>
      </c>
      <c r="CO3595" t="s">
        <v>140</v>
      </c>
      <c r="CP3595" t="s">
        <v>138</v>
      </c>
      <c r="CR3595" t="s">
        <v>117</v>
      </c>
      <c r="CS3595" t="s">
        <v>139</v>
      </c>
      <c r="CT3595" t="s">
        <v>140</v>
      </c>
      <c r="CU3595" t="s">
        <v>139</v>
      </c>
      <c r="CV3595" t="s">
        <v>140</v>
      </c>
      <c r="CW3595" t="s">
        <v>139</v>
      </c>
      <c r="CX3595" t="s">
        <v>140</v>
      </c>
      <c r="CY3595" t="s">
        <v>1167</v>
      </c>
      <c r="CZ3595" s="8">
        <v>16707837432</v>
      </c>
      <c r="DA3595" t="s">
        <v>4609</v>
      </c>
      <c r="DB3595" t="s">
        <v>309</v>
      </c>
      <c r="DC3595" t="s">
        <v>139</v>
      </c>
      <c r="DD3595" t="s">
        <v>117</v>
      </c>
      <c r="DE3595" t="s">
        <v>1530</v>
      </c>
      <c r="DF3595" t="s">
        <v>1531</v>
      </c>
      <c r="DG3595" t="s">
        <v>1532</v>
      </c>
      <c r="DH3595" t="s">
        <v>1156</v>
      </c>
      <c r="DI3595" t="s">
        <v>1153</v>
      </c>
      <c r="DJ3595" t="s">
        <v>1162</v>
      </c>
    </row>
    <row r="3596" spans="1:114" ht="15" customHeight="1" x14ac:dyDescent="0.35">
      <c r="A3596" t="s">
        <v>14903</v>
      </c>
      <c r="B3596" t="s">
        <v>144</v>
      </c>
      <c r="C3596" s="1">
        <v>45880</v>
      </c>
      <c r="D3596" s="1">
        <v>45929</v>
      </c>
      <c r="E3596" t="s">
        <v>211</v>
      </c>
      <c r="G3596" t="s">
        <v>117</v>
      </c>
      <c r="H3596" t="s">
        <v>117</v>
      </c>
      <c r="I3596" t="s">
        <v>117</v>
      </c>
      <c r="J3596" t="s">
        <v>4597</v>
      </c>
      <c r="K3596" t="s">
        <v>4598</v>
      </c>
      <c r="L3596" t="s">
        <v>570</v>
      </c>
      <c r="M3596" t="s">
        <v>4599</v>
      </c>
      <c r="N3596" t="s">
        <v>120</v>
      </c>
      <c r="O3596" t="s">
        <v>121</v>
      </c>
      <c r="P3596" s="6">
        <v>96950</v>
      </c>
      <c r="Q3596" t="s">
        <v>122</v>
      </c>
      <c r="S3596" s="8">
        <v>16707837432</v>
      </c>
      <c r="U3596" t="s">
        <v>4600</v>
      </c>
      <c r="V3596">
        <v>812199</v>
      </c>
      <c r="W3596" t="s">
        <v>124</v>
      </c>
      <c r="Y3596" t="s">
        <v>4601</v>
      </c>
      <c r="Z3596" t="s">
        <v>4602</v>
      </c>
      <c r="AB3596" t="s">
        <v>4603</v>
      </c>
      <c r="AC3596" t="s">
        <v>982</v>
      </c>
      <c r="AD3596" t="s">
        <v>4604</v>
      </c>
      <c r="AE3596" t="s">
        <v>120</v>
      </c>
      <c r="AF3596" t="s">
        <v>121</v>
      </c>
      <c r="AG3596" s="6">
        <v>96950</v>
      </c>
      <c r="AH3596" t="s">
        <v>122</v>
      </c>
      <c r="AJ3596" s="8">
        <v>16707837432</v>
      </c>
      <c r="AL3596" t="s">
        <v>4605</v>
      </c>
      <c r="BE3596" t="str">
        <f>"31-9011.00"</f>
        <v>31-9011.00</v>
      </c>
      <c r="BF3596" t="s">
        <v>225</v>
      </c>
      <c r="BG3596" t="s">
        <v>4606</v>
      </c>
      <c r="BH3596" t="s">
        <v>1832</v>
      </c>
      <c r="BI3596">
        <v>2</v>
      </c>
      <c r="BJ3596">
        <v>2</v>
      </c>
      <c r="BK3596" s="1">
        <v>45931</v>
      </c>
      <c r="BL3596" s="1">
        <v>46295</v>
      </c>
      <c r="BM3596" s="1">
        <v>45931</v>
      </c>
      <c r="BN3596" s="1">
        <v>46295</v>
      </c>
      <c r="BO3596">
        <v>36</v>
      </c>
      <c r="BP3596">
        <v>6</v>
      </c>
      <c r="BQ3596">
        <v>0</v>
      </c>
      <c r="BR3596">
        <v>6</v>
      </c>
      <c r="BS3596">
        <v>6</v>
      </c>
      <c r="BT3596">
        <v>6</v>
      </c>
      <c r="BU3596">
        <v>6</v>
      </c>
      <c r="BV3596">
        <v>6</v>
      </c>
      <c r="BW3596" t="str">
        <f>"11:00 AM"</f>
        <v>11:00 AM</v>
      </c>
      <c r="BX3596" t="str">
        <f>"8:00 PM"</f>
        <v>8:00 PM</v>
      </c>
      <c r="BY3596" t="s">
        <v>159</v>
      </c>
      <c r="BZ3596">
        <v>0</v>
      </c>
      <c r="CA3596">
        <v>12</v>
      </c>
      <c r="CB3596" t="s">
        <v>117</v>
      </c>
      <c r="CD3596" t="s">
        <v>4607</v>
      </c>
      <c r="CE3596" t="s">
        <v>4608</v>
      </c>
      <c r="CF3596" t="s">
        <v>140</v>
      </c>
      <c r="CG3596" t="s">
        <v>120</v>
      </c>
      <c r="CH3596" t="s">
        <v>121</v>
      </c>
      <c r="CI3596" s="6">
        <v>96950</v>
      </c>
      <c r="CJ3596" s="10">
        <v>13.28</v>
      </c>
      <c r="CK3596" s="10">
        <v>13.28</v>
      </c>
      <c r="CL3596" s="10">
        <v>19.920000000000002</v>
      </c>
      <c r="CM3596" s="10">
        <v>19.920000000000002</v>
      </c>
      <c r="CN3596" t="s">
        <v>137</v>
      </c>
      <c r="CO3596" t="s">
        <v>140</v>
      </c>
      <c r="CP3596" t="s">
        <v>138</v>
      </c>
      <c r="CR3596" t="s">
        <v>117</v>
      </c>
      <c r="CS3596" t="s">
        <v>139</v>
      </c>
      <c r="CT3596" t="s">
        <v>140</v>
      </c>
      <c r="CU3596" t="s">
        <v>139</v>
      </c>
      <c r="CV3596" t="s">
        <v>140</v>
      </c>
      <c r="CW3596" t="s">
        <v>139</v>
      </c>
      <c r="CX3596" t="s">
        <v>140</v>
      </c>
      <c r="CY3596" t="s">
        <v>1167</v>
      </c>
      <c r="CZ3596" s="8">
        <v>16707837432</v>
      </c>
      <c r="DA3596" t="s">
        <v>4609</v>
      </c>
      <c r="DB3596" t="s">
        <v>309</v>
      </c>
      <c r="DC3596" t="s">
        <v>139</v>
      </c>
      <c r="DD3596" t="s">
        <v>117</v>
      </c>
      <c r="DE3596" t="s">
        <v>1530</v>
      </c>
      <c r="DF3596" t="s">
        <v>1531</v>
      </c>
      <c r="DG3596" t="s">
        <v>1532</v>
      </c>
      <c r="DH3596" t="s">
        <v>1156</v>
      </c>
      <c r="DI3596" t="s">
        <v>1153</v>
      </c>
      <c r="DJ3596" t="s">
        <v>1162</v>
      </c>
    </row>
    <row r="3597" spans="1:114" ht="15" customHeight="1" x14ac:dyDescent="0.35">
      <c r="A3597" t="s">
        <v>14908</v>
      </c>
      <c r="B3597" t="s">
        <v>144</v>
      </c>
      <c r="C3597" s="1">
        <v>45880</v>
      </c>
      <c r="D3597" s="1">
        <v>45929</v>
      </c>
      <c r="E3597" t="s">
        <v>116</v>
      </c>
      <c r="F3597" s="1">
        <v>45929</v>
      </c>
      <c r="G3597" t="s">
        <v>117</v>
      </c>
      <c r="H3597" t="s">
        <v>117</v>
      </c>
      <c r="I3597" t="s">
        <v>117</v>
      </c>
      <c r="J3597" t="s">
        <v>499</v>
      </c>
      <c r="K3597" t="s">
        <v>500</v>
      </c>
      <c r="L3597" t="s">
        <v>501</v>
      </c>
      <c r="M3597" t="s">
        <v>2637</v>
      </c>
      <c r="N3597" t="s">
        <v>120</v>
      </c>
      <c r="O3597" t="s">
        <v>121</v>
      </c>
      <c r="P3597" s="6">
        <v>96950</v>
      </c>
      <c r="Q3597" t="s">
        <v>122</v>
      </c>
      <c r="S3597" s="8">
        <v>16702342664</v>
      </c>
      <c r="U3597" t="s">
        <v>503</v>
      </c>
      <c r="V3597">
        <v>561320</v>
      </c>
      <c r="W3597" t="s">
        <v>150</v>
      </c>
      <c r="X3597" t="s">
        <v>139</v>
      </c>
      <c r="Y3597" t="s">
        <v>504</v>
      </c>
      <c r="Z3597" t="s">
        <v>505</v>
      </c>
      <c r="AA3597" t="s">
        <v>506</v>
      </c>
      <c r="AB3597" t="s">
        <v>14909</v>
      </c>
      <c r="AC3597" t="s">
        <v>501</v>
      </c>
      <c r="AD3597" t="s">
        <v>2637</v>
      </c>
      <c r="AE3597" t="s">
        <v>120</v>
      </c>
      <c r="AF3597" t="s">
        <v>121</v>
      </c>
      <c r="AG3597" s="6">
        <v>96950</v>
      </c>
      <c r="AH3597" t="s">
        <v>122</v>
      </c>
      <c r="AJ3597" s="8">
        <v>16702342664</v>
      </c>
      <c r="AL3597" t="s">
        <v>508</v>
      </c>
      <c r="BE3597" t="str">
        <f>"39-9011.00"</f>
        <v>39-9011.00</v>
      </c>
      <c r="BF3597" t="s">
        <v>614</v>
      </c>
      <c r="BG3597" t="s">
        <v>14910</v>
      </c>
      <c r="BH3597" t="s">
        <v>616</v>
      </c>
      <c r="BI3597">
        <v>15</v>
      </c>
      <c r="BJ3597">
        <v>15</v>
      </c>
      <c r="BK3597" s="1">
        <v>45931</v>
      </c>
      <c r="BL3597" s="1">
        <v>46295</v>
      </c>
      <c r="BM3597" s="1">
        <v>45931</v>
      </c>
      <c r="BN3597" s="1">
        <v>46295</v>
      </c>
      <c r="BO3597">
        <v>40</v>
      </c>
      <c r="BP3597">
        <v>0</v>
      </c>
      <c r="BQ3597">
        <v>8</v>
      </c>
      <c r="BR3597">
        <v>8</v>
      </c>
      <c r="BS3597">
        <v>8</v>
      </c>
      <c r="BT3597">
        <v>8</v>
      </c>
      <c r="BU3597">
        <v>8</v>
      </c>
      <c r="BV3597">
        <v>0</v>
      </c>
      <c r="BW3597" t="str">
        <f>"8:00 AM"</f>
        <v>8:00 AM</v>
      </c>
      <c r="BX3597" t="str">
        <f>"5:00 PM"</f>
        <v>5:00 PM</v>
      </c>
      <c r="BY3597" t="s">
        <v>159</v>
      </c>
      <c r="BZ3597">
        <v>0</v>
      </c>
      <c r="CA3597">
        <v>12</v>
      </c>
      <c r="CB3597" t="s">
        <v>117</v>
      </c>
      <c r="CD3597" s="2" t="s">
        <v>617</v>
      </c>
      <c r="CE3597" t="s">
        <v>14911</v>
      </c>
      <c r="CG3597" t="s">
        <v>120</v>
      </c>
      <c r="CH3597" t="s">
        <v>121</v>
      </c>
      <c r="CI3597" s="6">
        <v>96950</v>
      </c>
      <c r="CJ3597" s="10">
        <v>7.96</v>
      </c>
      <c r="CK3597" s="10">
        <v>7.96</v>
      </c>
      <c r="CL3597" s="10">
        <v>11.94</v>
      </c>
      <c r="CM3597" s="10">
        <v>11.94</v>
      </c>
      <c r="CN3597" t="s">
        <v>137</v>
      </c>
      <c r="CO3597" t="s">
        <v>140</v>
      </c>
      <c r="CP3597" t="s">
        <v>138</v>
      </c>
      <c r="CR3597" t="s">
        <v>117</v>
      </c>
      <c r="CS3597" t="s">
        <v>139</v>
      </c>
      <c r="CT3597" t="s">
        <v>140</v>
      </c>
      <c r="CU3597" t="s">
        <v>139</v>
      </c>
      <c r="CV3597" t="s">
        <v>140</v>
      </c>
      <c r="CW3597" t="s">
        <v>139</v>
      </c>
      <c r="CX3597" t="s">
        <v>140</v>
      </c>
      <c r="CY3597" t="s">
        <v>14912</v>
      </c>
      <c r="CZ3597" s="8">
        <v>16702342664</v>
      </c>
      <c r="DA3597" t="s">
        <v>508</v>
      </c>
      <c r="DB3597" t="s">
        <v>514</v>
      </c>
      <c r="DC3597" t="s">
        <v>139</v>
      </c>
      <c r="DD3597" t="s">
        <v>139</v>
      </c>
    </row>
    <row r="3598" spans="1:114" ht="15" customHeight="1" x14ac:dyDescent="0.35">
      <c r="A3598" t="s">
        <v>17370</v>
      </c>
      <c r="B3598" t="s">
        <v>294</v>
      </c>
      <c r="C3598" s="1">
        <v>45880</v>
      </c>
      <c r="D3598" s="1">
        <v>45929</v>
      </c>
      <c r="E3598" t="s">
        <v>116</v>
      </c>
      <c r="F3598" s="1">
        <v>45929</v>
      </c>
      <c r="G3598" t="s">
        <v>117</v>
      </c>
      <c r="H3598" t="s">
        <v>117</v>
      </c>
      <c r="I3598" t="s">
        <v>117</v>
      </c>
      <c r="J3598" t="s">
        <v>499</v>
      </c>
      <c r="K3598" t="s">
        <v>500</v>
      </c>
      <c r="L3598" t="s">
        <v>501</v>
      </c>
      <c r="M3598" t="s">
        <v>17371</v>
      </c>
      <c r="N3598" t="s">
        <v>120</v>
      </c>
      <c r="O3598" t="s">
        <v>121</v>
      </c>
      <c r="P3598" s="6">
        <v>96950</v>
      </c>
      <c r="Q3598" t="s">
        <v>122</v>
      </c>
      <c r="S3598" s="8">
        <v>16702342664</v>
      </c>
      <c r="U3598" t="s">
        <v>503</v>
      </c>
      <c r="V3598">
        <v>561320</v>
      </c>
      <c r="W3598" t="s">
        <v>150</v>
      </c>
      <c r="X3598" t="s">
        <v>139</v>
      </c>
      <c r="Y3598" t="s">
        <v>504</v>
      </c>
      <c r="Z3598" t="s">
        <v>505</v>
      </c>
      <c r="AA3598" t="s">
        <v>506</v>
      </c>
      <c r="AB3598" t="s">
        <v>613</v>
      </c>
      <c r="AC3598" t="s">
        <v>501</v>
      </c>
      <c r="AD3598" t="s">
        <v>17372</v>
      </c>
      <c r="AE3598" t="s">
        <v>120</v>
      </c>
      <c r="AF3598" t="s">
        <v>121</v>
      </c>
      <c r="AG3598" s="6">
        <v>96950</v>
      </c>
      <c r="AH3598" t="s">
        <v>122</v>
      </c>
      <c r="AJ3598" s="8">
        <v>16702342664</v>
      </c>
      <c r="AL3598" t="s">
        <v>508</v>
      </c>
      <c r="BE3598" t="str">
        <f>"37-2012.00"</f>
        <v>37-2012.00</v>
      </c>
      <c r="BF3598" t="s">
        <v>130</v>
      </c>
      <c r="BG3598" t="s">
        <v>17373</v>
      </c>
      <c r="BH3598" t="s">
        <v>4953</v>
      </c>
      <c r="BI3598">
        <v>15</v>
      </c>
      <c r="BJ3598">
        <v>12</v>
      </c>
      <c r="BK3598" s="1">
        <v>45931</v>
      </c>
      <c r="BL3598" s="1">
        <v>46295</v>
      </c>
      <c r="BM3598" s="1">
        <v>45931</v>
      </c>
      <c r="BN3598" s="1">
        <v>46295</v>
      </c>
      <c r="BO3598">
        <v>40</v>
      </c>
      <c r="BP3598">
        <v>0</v>
      </c>
      <c r="BQ3598">
        <v>8</v>
      </c>
      <c r="BR3598">
        <v>8</v>
      </c>
      <c r="BS3598">
        <v>8</v>
      </c>
      <c r="BT3598">
        <v>8</v>
      </c>
      <c r="BU3598">
        <v>8</v>
      </c>
      <c r="BV3598">
        <v>0</v>
      </c>
      <c r="BW3598" t="str">
        <f>"8:00 AM"</f>
        <v>8:00 AM</v>
      </c>
      <c r="BX3598" t="str">
        <f>"5:00 PM"</f>
        <v>5:00 PM</v>
      </c>
      <c r="BY3598" t="s">
        <v>133</v>
      </c>
      <c r="BZ3598">
        <v>0</v>
      </c>
      <c r="CA3598">
        <v>3</v>
      </c>
      <c r="CB3598" t="s">
        <v>117</v>
      </c>
      <c r="CD3598" s="2" t="s">
        <v>17374</v>
      </c>
      <c r="CE3598" t="s">
        <v>17375</v>
      </c>
      <c r="CG3598" t="s">
        <v>120</v>
      </c>
      <c r="CH3598" t="s">
        <v>121</v>
      </c>
      <c r="CI3598" s="6">
        <v>96950</v>
      </c>
      <c r="CJ3598" s="10">
        <v>7.86</v>
      </c>
      <c r="CK3598" s="10">
        <v>7.86</v>
      </c>
      <c r="CL3598" s="10">
        <v>11.79</v>
      </c>
      <c r="CM3598" s="10">
        <v>11.79</v>
      </c>
      <c r="CN3598" t="s">
        <v>137</v>
      </c>
      <c r="CO3598" t="s">
        <v>140</v>
      </c>
      <c r="CP3598" t="s">
        <v>138</v>
      </c>
      <c r="CR3598" t="s">
        <v>117</v>
      </c>
      <c r="CS3598" t="s">
        <v>139</v>
      </c>
      <c r="CT3598" t="s">
        <v>140</v>
      </c>
      <c r="CU3598" t="s">
        <v>139</v>
      </c>
      <c r="CV3598" t="s">
        <v>140</v>
      </c>
      <c r="CW3598" t="s">
        <v>139</v>
      </c>
      <c r="CX3598" t="s">
        <v>140</v>
      </c>
      <c r="CY3598" t="s">
        <v>17376</v>
      </c>
      <c r="CZ3598" s="8">
        <v>16702342664</v>
      </c>
      <c r="DA3598" t="s">
        <v>508</v>
      </c>
      <c r="DB3598" t="s">
        <v>514</v>
      </c>
      <c r="DC3598" t="s">
        <v>139</v>
      </c>
      <c r="DD3598" t="s">
        <v>139</v>
      </c>
    </row>
    <row r="3599" spans="1:114" ht="15" customHeight="1" x14ac:dyDescent="0.35">
      <c r="A3599" t="s">
        <v>4574</v>
      </c>
      <c r="B3599" t="s">
        <v>144</v>
      </c>
      <c r="C3599" s="1">
        <v>45881</v>
      </c>
      <c r="D3599" s="1">
        <v>45929</v>
      </c>
      <c r="E3599" t="s">
        <v>211</v>
      </c>
      <c r="G3599" t="s">
        <v>117</v>
      </c>
      <c r="H3599" t="s">
        <v>117</v>
      </c>
      <c r="I3599" t="s">
        <v>117</v>
      </c>
      <c r="J3599" t="s">
        <v>4575</v>
      </c>
      <c r="K3599" t="s">
        <v>4576</v>
      </c>
      <c r="L3599" t="s">
        <v>4577</v>
      </c>
      <c r="M3599" t="s">
        <v>2194</v>
      </c>
      <c r="N3599" t="s">
        <v>136</v>
      </c>
      <c r="O3599" t="s">
        <v>121</v>
      </c>
      <c r="P3599" s="6">
        <v>96950</v>
      </c>
      <c r="Q3599" t="s">
        <v>122</v>
      </c>
      <c r="S3599" s="8">
        <v>16702880360</v>
      </c>
      <c r="U3599" t="s">
        <v>4578</v>
      </c>
      <c r="V3599">
        <v>48819</v>
      </c>
      <c r="W3599" t="s">
        <v>124</v>
      </c>
      <c r="Y3599" t="s">
        <v>4579</v>
      </c>
      <c r="Z3599" t="s">
        <v>4580</v>
      </c>
      <c r="AB3599" t="s">
        <v>4581</v>
      </c>
      <c r="AC3599" t="s">
        <v>4577</v>
      </c>
      <c r="AD3599" t="s">
        <v>2194</v>
      </c>
      <c r="AE3599" t="s">
        <v>136</v>
      </c>
      <c r="AF3599" t="s">
        <v>121</v>
      </c>
      <c r="AG3599" s="6">
        <v>96950</v>
      </c>
      <c r="AH3599" t="s">
        <v>122</v>
      </c>
      <c r="AJ3599" s="8">
        <v>16702880360</v>
      </c>
      <c r="AK3599">
        <v>104</v>
      </c>
      <c r="AL3599" t="s">
        <v>4582</v>
      </c>
      <c r="BE3599" t="str">
        <f>"49-3011.00"</f>
        <v>49-3011.00</v>
      </c>
      <c r="BF3599" t="s">
        <v>2190</v>
      </c>
      <c r="BG3599" t="s">
        <v>4583</v>
      </c>
      <c r="BH3599" t="s">
        <v>4584</v>
      </c>
      <c r="BI3599">
        <v>3</v>
      </c>
      <c r="BJ3599">
        <v>3</v>
      </c>
      <c r="BK3599" s="1">
        <v>45992</v>
      </c>
      <c r="BL3599" s="1">
        <v>46356</v>
      </c>
      <c r="BM3599" s="1">
        <v>45992</v>
      </c>
      <c r="BN3599" s="1">
        <v>46356</v>
      </c>
      <c r="BO3599">
        <v>35</v>
      </c>
      <c r="BP3599">
        <v>7</v>
      </c>
      <c r="BQ3599">
        <v>7</v>
      </c>
      <c r="BR3599">
        <v>7</v>
      </c>
      <c r="BS3599">
        <v>0</v>
      </c>
      <c r="BT3599">
        <v>0</v>
      </c>
      <c r="BU3599">
        <v>7</v>
      </c>
      <c r="BV3599">
        <v>7</v>
      </c>
      <c r="BW3599" t="str">
        <f>"1:00 AM"</f>
        <v>1:00 AM</v>
      </c>
      <c r="BX3599" t="str">
        <f>"9:00 AM"</f>
        <v>9:00 AM</v>
      </c>
      <c r="BY3599" t="s">
        <v>159</v>
      </c>
      <c r="BZ3599">
        <v>0</v>
      </c>
      <c r="CA3599">
        <v>24</v>
      </c>
      <c r="CB3599" t="s">
        <v>117</v>
      </c>
      <c r="CD3599" s="2" t="s">
        <v>4585</v>
      </c>
      <c r="CE3599" t="s">
        <v>2194</v>
      </c>
      <c r="CG3599" t="s">
        <v>136</v>
      </c>
      <c r="CH3599" t="s">
        <v>121</v>
      </c>
      <c r="CI3599" s="6">
        <v>96950</v>
      </c>
      <c r="CJ3599" s="10">
        <v>11.98</v>
      </c>
      <c r="CK3599" s="10">
        <v>16.68</v>
      </c>
      <c r="CL3599" s="10">
        <v>17.97</v>
      </c>
      <c r="CM3599" s="10">
        <v>25.02</v>
      </c>
      <c r="CN3599" t="s">
        <v>137</v>
      </c>
      <c r="CO3599" t="s">
        <v>4586</v>
      </c>
      <c r="CP3599" t="s">
        <v>138</v>
      </c>
      <c r="CR3599" t="s">
        <v>117</v>
      </c>
      <c r="CS3599" t="s">
        <v>139</v>
      </c>
      <c r="CT3599" t="s">
        <v>140</v>
      </c>
      <c r="CU3599" t="s">
        <v>139</v>
      </c>
      <c r="CV3599" t="s">
        <v>139</v>
      </c>
      <c r="CW3599" t="s">
        <v>139</v>
      </c>
      <c r="CX3599" t="s">
        <v>140</v>
      </c>
      <c r="CY3599" t="s">
        <v>4587</v>
      </c>
      <c r="CZ3599" s="8">
        <v>16702880360</v>
      </c>
      <c r="DA3599" t="s">
        <v>4588</v>
      </c>
      <c r="DB3599" t="s">
        <v>4589</v>
      </c>
      <c r="DC3599" t="s">
        <v>139</v>
      </c>
      <c r="DD3599" t="s">
        <v>117</v>
      </c>
    </row>
    <row r="3600" spans="1:114" ht="15" customHeight="1" x14ac:dyDescent="0.35">
      <c r="A3600" t="s">
        <v>13391</v>
      </c>
      <c r="B3600" t="s">
        <v>144</v>
      </c>
      <c r="C3600" s="1">
        <v>45887</v>
      </c>
      <c r="D3600" s="1">
        <v>45929</v>
      </c>
      <c r="E3600" t="s">
        <v>211</v>
      </c>
      <c r="G3600" t="s">
        <v>117</v>
      </c>
      <c r="H3600" t="s">
        <v>117</v>
      </c>
      <c r="I3600" t="s">
        <v>117</v>
      </c>
      <c r="J3600" t="s">
        <v>4091</v>
      </c>
      <c r="K3600" t="s">
        <v>13392</v>
      </c>
      <c r="L3600" t="s">
        <v>4093</v>
      </c>
      <c r="M3600" t="s">
        <v>4094</v>
      </c>
      <c r="N3600" t="s">
        <v>3160</v>
      </c>
      <c r="O3600" t="s">
        <v>121</v>
      </c>
      <c r="P3600" s="6">
        <v>96950</v>
      </c>
      <c r="Q3600" t="s">
        <v>122</v>
      </c>
      <c r="S3600" s="8">
        <v>16702852253</v>
      </c>
      <c r="U3600" t="s">
        <v>4095</v>
      </c>
      <c r="V3600">
        <v>311811</v>
      </c>
      <c r="W3600" t="s">
        <v>124</v>
      </c>
      <c r="Y3600" t="s">
        <v>4096</v>
      </c>
      <c r="Z3600" t="s">
        <v>4097</v>
      </c>
      <c r="AA3600" t="s">
        <v>4098</v>
      </c>
      <c r="AB3600" t="s">
        <v>1669</v>
      </c>
      <c r="AC3600" t="s">
        <v>4093</v>
      </c>
      <c r="AD3600" t="s">
        <v>4094</v>
      </c>
      <c r="AE3600" t="s">
        <v>3160</v>
      </c>
      <c r="AF3600" t="s">
        <v>121</v>
      </c>
      <c r="AG3600" s="6">
        <v>96950</v>
      </c>
      <c r="AH3600" t="s">
        <v>122</v>
      </c>
      <c r="AJ3600" s="8">
        <v>16702852253</v>
      </c>
      <c r="AL3600" t="s">
        <v>4099</v>
      </c>
      <c r="BE3600" t="str">
        <f>"51-3011.00"</f>
        <v>51-3011.00</v>
      </c>
      <c r="BF3600" t="s">
        <v>217</v>
      </c>
      <c r="BG3600" t="s">
        <v>13393</v>
      </c>
      <c r="BH3600" t="s">
        <v>219</v>
      </c>
      <c r="BI3600">
        <v>1</v>
      </c>
      <c r="BJ3600">
        <v>1</v>
      </c>
      <c r="BK3600" s="1">
        <v>45963</v>
      </c>
      <c r="BL3600" s="1">
        <v>46327</v>
      </c>
      <c r="BM3600" s="1">
        <v>45963</v>
      </c>
      <c r="BN3600" s="1">
        <v>46327</v>
      </c>
      <c r="BO3600">
        <v>35</v>
      </c>
      <c r="BP3600">
        <v>0</v>
      </c>
      <c r="BQ3600">
        <v>6</v>
      </c>
      <c r="BR3600">
        <v>6</v>
      </c>
      <c r="BS3600">
        <v>6</v>
      </c>
      <c r="BT3600">
        <v>5</v>
      </c>
      <c r="BU3600">
        <v>6</v>
      </c>
      <c r="BV3600">
        <v>6</v>
      </c>
      <c r="BW3600" t="str">
        <f>"3:00 AM"</f>
        <v>3:00 AM</v>
      </c>
      <c r="BX3600" t="str">
        <f>"9:00 AM"</f>
        <v>9:00 AM</v>
      </c>
      <c r="BY3600" t="s">
        <v>133</v>
      </c>
      <c r="BZ3600">
        <v>0</v>
      </c>
      <c r="CA3600">
        <v>12</v>
      </c>
      <c r="CB3600" t="s">
        <v>117</v>
      </c>
      <c r="CD3600" t="s">
        <v>133</v>
      </c>
      <c r="CE3600" t="s">
        <v>4093</v>
      </c>
      <c r="CF3600" t="s">
        <v>4094</v>
      </c>
      <c r="CG3600" t="s">
        <v>3160</v>
      </c>
      <c r="CH3600" t="s">
        <v>121</v>
      </c>
      <c r="CI3600" s="6">
        <v>96950</v>
      </c>
      <c r="CJ3600" s="10">
        <v>8.61</v>
      </c>
      <c r="CK3600" s="10">
        <v>8.61</v>
      </c>
      <c r="CL3600" s="10">
        <v>12.92</v>
      </c>
      <c r="CM3600" s="10">
        <v>12.92</v>
      </c>
      <c r="CN3600" t="s">
        <v>137</v>
      </c>
      <c r="CO3600" t="s">
        <v>164</v>
      </c>
      <c r="CP3600" t="s">
        <v>138</v>
      </c>
      <c r="CR3600" t="s">
        <v>117</v>
      </c>
      <c r="CS3600" t="s">
        <v>139</v>
      </c>
      <c r="CT3600" t="s">
        <v>140</v>
      </c>
      <c r="CU3600" t="s">
        <v>139</v>
      </c>
      <c r="CV3600" t="s">
        <v>140</v>
      </c>
      <c r="CW3600" t="s">
        <v>139</v>
      </c>
      <c r="CX3600" t="s">
        <v>140</v>
      </c>
      <c r="CY3600" t="s">
        <v>4101</v>
      </c>
      <c r="CZ3600" s="8">
        <v>16702852253</v>
      </c>
      <c r="DA3600" t="s">
        <v>4099</v>
      </c>
      <c r="DB3600" t="s">
        <v>142</v>
      </c>
      <c r="DC3600" t="s">
        <v>139</v>
      </c>
      <c r="DD3600" t="s">
        <v>117</v>
      </c>
    </row>
    <row r="3601" spans="1:114" ht="15" customHeight="1" x14ac:dyDescent="0.35">
      <c r="A3601" t="s">
        <v>17352</v>
      </c>
      <c r="B3601" t="s">
        <v>144</v>
      </c>
      <c r="C3601" s="1">
        <v>45890</v>
      </c>
      <c r="D3601" s="1">
        <v>45929</v>
      </c>
      <c r="E3601" t="s">
        <v>116</v>
      </c>
      <c r="F3601" s="1">
        <v>46052</v>
      </c>
      <c r="G3601" t="s">
        <v>117</v>
      </c>
      <c r="H3601" t="s">
        <v>117</v>
      </c>
      <c r="I3601" t="s">
        <v>117</v>
      </c>
      <c r="J3601" t="s">
        <v>625</v>
      </c>
      <c r="L3601" t="s">
        <v>633</v>
      </c>
      <c r="M3601" t="s">
        <v>634</v>
      </c>
      <c r="N3601" t="s">
        <v>136</v>
      </c>
      <c r="O3601" t="s">
        <v>121</v>
      </c>
      <c r="P3601" s="6">
        <v>96950</v>
      </c>
      <c r="Q3601" t="s">
        <v>122</v>
      </c>
      <c r="S3601" s="8">
        <v>16702348950</v>
      </c>
      <c r="U3601" t="s">
        <v>628</v>
      </c>
      <c r="V3601">
        <v>62211</v>
      </c>
      <c r="W3601" t="s">
        <v>124</v>
      </c>
      <c r="Y3601" t="s">
        <v>629</v>
      </c>
      <c r="Z3601" t="s">
        <v>630</v>
      </c>
      <c r="AA3601" t="s">
        <v>631</v>
      </c>
      <c r="AB3601" t="s">
        <v>632</v>
      </c>
      <c r="AC3601" t="s">
        <v>633</v>
      </c>
      <c r="AD3601" t="s">
        <v>627</v>
      </c>
      <c r="AE3601" t="s">
        <v>136</v>
      </c>
      <c r="AF3601" t="s">
        <v>121</v>
      </c>
      <c r="AG3601" s="6">
        <v>96950</v>
      </c>
      <c r="AH3601" t="s">
        <v>122</v>
      </c>
      <c r="AJ3601" s="8">
        <v>16702368202</v>
      </c>
      <c r="AL3601" t="s">
        <v>635</v>
      </c>
      <c r="BE3601" t="str">
        <f>"29-1141.00"</f>
        <v>29-1141.00</v>
      </c>
      <c r="BF3601" t="s">
        <v>1534</v>
      </c>
      <c r="BG3601" t="s">
        <v>13423</v>
      </c>
      <c r="BH3601" t="s">
        <v>11136</v>
      </c>
      <c r="BI3601">
        <v>27</v>
      </c>
      <c r="BJ3601">
        <v>27</v>
      </c>
      <c r="BK3601" s="1">
        <v>46054</v>
      </c>
      <c r="BL3601" s="1">
        <v>46418</v>
      </c>
      <c r="BM3601" s="1">
        <v>46054</v>
      </c>
      <c r="BN3601" s="1">
        <v>46418</v>
      </c>
      <c r="BO3601">
        <v>40</v>
      </c>
      <c r="BP3601">
        <v>12</v>
      </c>
      <c r="BQ3601">
        <v>12</v>
      </c>
      <c r="BR3601">
        <v>12</v>
      </c>
      <c r="BS3601">
        <v>4</v>
      </c>
      <c r="BT3601">
        <v>0</v>
      </c>
      <c r="BU3601">
        <v>0</v>
      </c>
      <c r="BV3601">
        <v>0</v>
      </c>
      <c r="BW3601" t="str">
        <f>"7:00 AM"</f>
        <v>7:00 AM</v>
      </c>
      <c r="BX3601" t="str">
        <f>"7:00 PM"</f>
        <v>7:00 PM</v>
      </c>
      <c r="BY3601" t="s">
        <v>459</v>
      </c>
      <c r="BZ3601">
        <v>0</v>
      </c>
      <c r="CA3601">
        <v>0</v>
      </c>
      <c r="CB3601" t="s">
        <v>117</v>
      </c>
      <c r="CD3601" s="2" t="s">
        <v>13424</v>
      </c>
      <c r="CE3601" t="s">
        <v>633</v>
      </c>
      <c r="CF3601" t="s">
        <v>634</v>
      </c>
      <c r="CG3601" t="s">
        <v>136</v>
      </c>
      <c r="CH3601" t="s">
        <v>121</v>
      </c>
      <c r="CI3601" s="6">
        <v>96950</v>
      </c>
      <c r="CJ3601" s="10">
        <v>22.77</v>
      </c>
      <c r="CK3601" s="10">
        <v>25.77</v>
      </c>
      <c r="CN3601" t="s">
        <v>137</v>
      </c>
      <c r="CO3601" t="s">
        <v>640</v>
      </c>
      <c r="CP3601" t="s">
        <v>138</v>
      </c>
      <c r="CR3601" t="s">
        <v>139</v>
      </c>
      <c r="CS3601" t="s">
        <v>139</v>
      </c>
      <c r="CT3601" t="s">
        <v>140</v>
      </c>
      <c r="CU3601" t="s">
        <v>140</v>
      </c>
      <c r="CV3601" t="s">
        <v>140</v>
      </c>
      <c r="CW3601" t="s">
        <v>139</v>
      </c>
      <c r="CX3601" t="s">
        <v>140</v>
      </c>
      <c r="CY3601" t="s">
        <v>641</v>
      </c>
      <c r="CZ3601" s="8">
        <v>16702368202</v>
      </c>
      <c r="DA3601" t="s">
        <v>642</v>
      </c>
      <c r="DB3601" t="s">
        <v>643</v>
      </c>
      <c r="DC3601" t="s">
        <v>139</v>
      </c>
      <c r="DD3601" t="s">
        <v>117</v>
      </c>
      <c r="DE3601" t="s">
        <v>644</v>
      </c>
      <c r="DF3601" t="s">
        <v>645</v>
      </c>
      <c r="DG3601" t="s">
        <v>127</v>
      </c>
      <c r="DH3601" t="s">
        <v>628</v>
      </c>
      <c r="DI3601" t="s">
        <v>625</v>
      </c>
      <c r="DJ3601" t="s">
        <v>646</v>
      </c>
    </row>
    <row r="3602" spans="1:114" ht="15" customHeight="1" x14ac:dyDescent="0.35">
      <c r="A3602" t="s">
        <v>16159</v>
      </c>
      <c r="B3602" t="s">
        <v>144</v>
      </c>
      <c r="C3602" s="1">
        <v>45894</v>
      </c>
      <c r="D3602" s="1">
        <v>45929</v>
      </c>
      <c r="E3602" t="s">
        <v>116</v>
      </c>
      <c r="F3602" s="1">
        <v>46021</v>
      </c>
      <c r="G3602" t="s">
        <v>139</v>
      </c>
      <c r="H3602" t="s">
        <v>117</v>
      </c>
      <c r="I3602" t="s">
        <v>117</v>
      </c>
      <c r="J3602" t="s">
        <v>16160</v>
      </c>
      <c r="L3602" t="s">
        <v>14168</v>
      </c>
      <c r="N3602" t="s">
        <v>5512</v>
      </c>
      <c r="O3602" t="s">
        <v>121</v>
      </c>
      <c r="P3602" s="6">
        <v>96951</v>
      </c>
      <c r="Q3602" t="s">
        <v>122</v>
      </c>
      <c r="S3602" s="8">
        <v>16702872325</v>
      </c>
      <c r="U3602" t="s">
        <v>14169</v>
      </c>
      <c r="V3602">
        <v>455219</v>
      </c>
      <c r="W3602" t="s">
        <v>124</v>
      </c>
      <c r="Y3602" t="s">
        <v>1212</v>
      </c>
      <c r="Z3602" t="s">
        <v>996</v>
      </c>
      <c r="AA3602" t="s">
        <v>776</v>
      </c>
      <c r="AB3602" t="s">
        <v>1057</v>
      </c>
      <c r="AC3602" t="s">
        <v>14168</v>
      </c>
      <c r="AE3602" t="s">
        <v>5512</v>
      </c>
      <c r="AF3602" t="s">
        <v>121</v>
      </c>
      <c r="AG3602" s="6">
        <v>96951</v>
      </c>
      <c r="AH3602" t="s">
        <v>122</v>
      </c>
      <c r="AJ3602" s="8">
        <v>16702872325</v>
      </c>
      <c r="AL3602" t="s">
        <v>14172</v>
      </c>
      <c r="BE3602" t="str">
        <f>"41-2031.00"</f>
        <v>41-2031.00</v>
      </c>
      <c r="BF3602" t="s">
        <v>1189</v>
      </c>
      <c r="BG3602" t="s">
        <v>16161</v>
      </c>
      <c r="BH3602" t="s">
        <v>2254</v>
      </c>
      <c r="BI3602">
        <v>2</v>
      </c>
      <c r="BJ3602">
        <v>2</v>
      </c>
      <c r="BK3602" s="1">
        <v>46023</v>
      </c>
      <c r="BL3602" s="1">
        <v>47118</v>
      </c>
      <c r="BM3602" s="1">
        <v>46023</v>
      </c>
      <c r="BN3602" s="1">
        <v>47118</v>
      </c>
      <c r="BO3602">
        <v>35</v>
      </c>
      <c r="BP3602">
        <v>0</v>
      </c>
      <c r="BQ3602">
        <v>7</v>
      </c>
      <c r="BR3602">
        <v>7</v>
      </c>
      <c r="BS3602">
        <v>7</v>
      </c>
      <c r="BT3602">
        <v>7</v>
      </c>
      <c r="BU3602">
        <v>7</v>
      </c>
      <c r="BV3602">
        <v>0</v>
      </c>
      <c r="BW3602" t="str">
        <f>"8:00 AM"</f>
        <v>8:00 AM</v>
      </c>
      <c r="BX3602" t="str">
        <f>"5:00 PM"</f>
        <v>5:00 PM</v>
      </c>
      <c r="BY3602" t="s">
        <v>133</v>
      </c>
      <c r="BZ3602">
        <v>0</v>
      </c>
      <c r="CA3602">
        <v>6</v>
      </c>
      <c r="CB3602" t="s">
        <v>117</v>
      </c>
      <c r="CD3602" t="s">
        <v>16162</v>
      </c>
      <c r="CE3602" t="s">
        <v>4947</v>
      </c>
      <c r="CG3602" t="s">
        <v>5512</v>
      </c>
      <c r="CH3602" t="s">
        <v>121</v>
      </c>
      <c r="CI3602" s="6">
        <v>96951</v>
      </c>
      <c r="CJ3602" s="10">
        <v>8.67</v>
      </c>
      <c r="CK3602" s="10">
        <v>8.67</v>
      </c>
      <c r="CL3602" s="10">
        <v>13.01</v>
      </c>
      <c r="CM3602" s="10">
        <v>13.01</v>
      </c>
      <c r="CN3602" t="s">
        <v>137</v>
      </c>
      <c r="CP3602" t="s">
        <v>138</v>
      </c>
      <c r="CR3602" t="s">
        <v>117</v>
      </c>
      <c r="CS3602" t="s">
        <v>139</v>
      </c>
      <c r="CT3602" t="s">
        <v>140</v>
      </c>
      <c r="CU3602" t="s">
        <v>139</v>
      </c>
      <c r="CV3602" t="s">
        <v>140</v>
      </c>
      <c r="CW3602" t="s">
        <v>139</v>
      </c>
      <c r="CX3602" t="s">
        <v>140</v>
      </c>
      <c r="CY3602" t="s">
        <v>774</v>
      </c>
      <c r="CZ3602" s="8">
        <v>16702872325</v>
      </c>
      <c r="DA3602" t="s">
        <v>14172</v>
      </c>
      <c r="DB3602" t="s">
        <v>140</v>
      </c>
      <c r="DC3602" t="s">
        <v>139</v>
      </c>
      <c r="DD3602" t="s">
        <v>117</v>
      </c>
      <c r="DE3602" t="s">
        <v>1212</v>
      </c>
      <c r="DF3602" t="s">
        <v>996</v>
      </c>
      <c r="DG3602" t="s">
        <v>776</v>
      </c>
      <c r="DH3602" t="s">
        <v>14169</v>
      </c>
      <c r="DI3602" t="s">
        <v>14176</v>
      </c>
      <c r="DJ3602" t="s">
        <v>14172</v>
      </c>
    </row>
    <row r="3603" spans="1:114" ht="15" customHeight="1" x14ac:dyDescent="0.35">
      <c r="A3603" t="s">
        <v>14898</v>
      </c>
      <c r="B3603" t="s">
        <v>144</v>
      </c>
      <c r="C3603" s="1">
        <v>45894</v>
      </c>
      <c r="D3603" s="1">
        <v>45929</v>
      </c>
      <c r="E3603" t="s">
        <v>116</v>
      </c>
      <c r="F3603" s="1">
        <v>45929</v>
      </c>
      <c r="G3603" t="s">
        <v>117</v>
      </c>
      <c r="H3603" t="s">
        <v>117</v>
      </c>
      <c r="I3603" t="s">
        <v>117</v>
      </c>
      <c r="J3603" t="s">
        <v>9429</v>
      </c>
      <c r="K3603" t="s">
        <v>9430</v>
      </c>
      <c r="L3603" t="s">
        <v>9431</v>
      </c>
      <c r="N3603" t="s">
        <v>120</v>
      </c>
      <c r="O3603" t="s">
        <v>121</v>
      </c>
      <c r="P3603" s="6">
        <v>96950</v>
      </c>
      <c r="Q3603" t="s">
        <v>122</v>
      </c>
      <c r="S3603" s="8">
        <v>16702880471</v>
      </c>
      <c r="U3603" t="s">
        <v>9432</v>
      </c>
      <c r="V3603">
        <v>812332</v>
      </c>
      <c r="W3603" t="s">
        <v>124</v>
      </c>
      <c r="Y3603" t="s">
        <v>9433</v>
      </c>
      <c r="Z3603" t="s">
        <v>9434</v>
      </c>
      <c r="AB3603" t="s">
        <v>128</v>
      </c>
      <c r="AC3603" t="s">
        <v>9431</v>
      </c>
      <c r="AE3603" t="s">
        <v>120</v>
      </c>
      <c r="AF3603" t="s">
        <v>121</v>
      </c>
      <c r="AG3603" s="6">
        <v>96950</v>
      </c>
      <c r="AH3603" t="s">
        <v>122</v>
      </c>
      <c r="AJ3603" s="8">
        <v>16702880471</v>
      </c>
      <c r="AL3603" t="s">
        <v>9435</v>
      </c>
      <c r="BE3603" t="str">
        <f>"51-6011.00"</f>
        <v>51-6011.00</v>
      </c>
      <c r="BF3603" t="s">
        <v>1618</v>
      </c>
      <c r="BG3603" t="s">
        <v>14899</v>
      </c>
      <c r="BH3603" t="s">
        <v>14900</v>
      </c>
      <c r="BI3603">
        <v>1</v>
      </c>
      <c r="BJ3603">
        <v>1</v>
      </c>
      <c r="BK3603" s="1">
        <v>45931</v>
      </c>
      <c r="BL3603" s="1">
        <v>46295</v>
      </c>
      <c r="BM3603" s="1">
        <v>45931</v>
      </c>
      <c r="BN3603" s="1">
        <v>46295</v>
      </c>
      <c r="BO3603">
        <v>35</v>
      </c>
      <c r="BP3603">
        <v>0</v>
      </c>
      <c r="BQ3603">
        <v>7</v>
      </c>
      <c r="BR3603">
        <v>7</v>
      </c>
      <c r="BS3603">
        <v>7</v>
      </c>
      <c r="BT3603">
        <v>7</v>
      </c>
      <c r="BU3603">
        <v>7</v>
      </c>
      <c r="BV3603">
        <v>0</v>
      </c>
      <c r="BW3603" t="str">
        <f>"9:00 AM"</f>
        <v>9:00 AM</v>
      </c>
      <c r="BX3603" t="str">
        <f>"5:00 PM"</f>
        <v>5:00 PM</v>
      </c>
      <c r="BY3603" t="s">
        <v>133</v>
      </c>
      <c r="BZ3603">
        <v>0</v>
      </c>
      <c r="CA3603">
        <v>3</v>
      </c>
      <c r="CB3603" t="s">
        <v>117</v>
      </c>
      <c r="CD3603" t="s">
        <v>5055</v>
      </c>
      <c r="CE3603" t="s">
        <v>9431</v>
      </c>
      <c r="CG3603" t="s">
        <v>120</v>
      </c>
      <c r="CH3603" t="s">
        <v>121</v>
      </c>
      <c r="CI3603" s="6">
        <v>96950</v>
      </c>
      <c r="CJ3603" s="10">
        <v>10.5</v>
      </c>
      <c r="CK3603" s="10">
        <v>10.5</v>
      </c>
      <c r="CL3603" s="10">
        <v>15.75</v>
      </c>
      <c r="CM3603" s="10">
        <v>15.75</v>
      </c>
      <c r="CN3603" t="s">
        <v>137</v>
      </c>
      <c r="CP3603" t="s">
        <v>138</v>
      </c>
      <c r="CR3603" t="s">
        <v>117</v>
      </c>
      <c r="CS3603" t="s">
        <v>139</v>
      </c>
      <c r="CT3603" t="s">
        <v>140</v>
      </c>
      <c r="CU3603" t="s">
        <v>139</v>
      </c>
      <c r="CV3603" t="s">
        <v>140</v>
      </c>
      <c r="CW3603" t="s">
        <v>139</v>
      </c>
      <c r="CX3603" t="s">
        <v>140</v>
      </c>
      <c r="CY3603" t="s">
        <v>2824</v>
      </c>
      <c r="CZ3603" s="8">
        <v>16702880471</v>
      </c>
      <c r="DA3603" t="s">
        <v>9435</v>
      </c>
      <c r="DB3603" t="s">
        <v>140</v>
      </c>
      <c r="DC3603" t="s">
        <v>139</v>
      </c>
      <c r="DD3603" t="s">
        <v>117</v>
      </c>
      <c r="DE3603" t="s">
        <v>9433</v>
      </c>
      <c r="DF3603" t="s">
        <v>9434</v>
      </c>
      <c r="DH3603" t="s">
        <v>9432</v>
      </c>
      <c r="DI3603" t="s">
        <v>9429</v>
      </c>
      <c r="DJ3603" t="s">
        <v>9435</v>
      </c>
    </row>
    <row r="3604" spans="1:114" ht="15" customHeight="1" x14ac:dyDescent="0.35">
      <c r="A3604" t="s">
        <v>16176</v>
      </c>
      <c r="B3604" t="s">
        <v>115</v>
      </c>
      <c r="C3604" s="1">
        <v>45895</v>
      </c>
      <c r="D3604" s="1">
        <v>45929</v>
      </c>
      <c r="E3604" t="s">
        <v>116</v>
      </c>
      <c r="F3604" s="1">
        <v>45929</v>
      </c>
      <c r="G3604" t="s">
        <v>117</v>
      </c>
      <c r="H3604" t="s">
        <v>117</v>
      </c>
      <c r="I3604" t="s">
        <v>117</v>
      </c>
      <c r="J3604" t="s">
        <v>1712</v>
      </c>
      <c r="K3604" t="s">
        <v>1712</v>
      </c>
      <c r="L3604" t="s">
        <v>1072</v>
      </c>
      <c r="M3604" t="s">
        <v>1077</v>
      </c>
      <c r="N3604" t="s">
        <v>120</v>
      </c>
      <c r="O3604" t="s">
        <v>121</v>
      </c>
      <c r="P3604" s="6">
        <v>96950</v>
      </c>
      <c r="Q3604" t="s">
        <v>122</v>
      </c>
      <c r="S3604" s="8">
        <v>16702858730</v>
      </c>
      <c r="U3604" t="s">
        <v>1073</v>
      </c>
      <c r="V3604">
        <v>56132</v>
      </c>
      <c r="W3604" t="s">
        <v>124</v>
      </c>
      <c r="Y3604" t="s">
        <v>1074</v>
      </c>
      <c r="Z3604" t="s">
        <v>1075</v>
      </c>
      <c r="AA3604" t="s">
        <v>1076</v>
      </c>
      <c r="AB3604" t="s">
        <v>189</v>
      </c>
      <c r="AC3604" t="s">
        <v>1072</v>
      </c>
      <c r="AD3604" t="s">
        <v>1077</v>
      </c>
      <c r="AE3604" t="s">
        <v>120</v>
      </c>
      <c r="AF3604" t="s">
        <v>121</v>
      </c>
      <c r="AG3604" s="6">
        <v>96950</v>
      </c>
      <c r="AH3604" t="s">
        <v>122</v>
      </c>
      <c r="AJ3604" s="8">
        <v>16702858730</v>
      </c>
      <c r="AL3604" t="s">
        <v>1078</v>
      </c>
      <c r="BE3604" t="str">
        <f>"35-2014.00"</f>
        <v>35-2014.00</v>
      </c>
      <c r="BF3604" t="s">
        <v>191</v>
      </c>
      <c r="BG3604" t="s">
        <v>16177</v>
      </c>
      <c r="BH3604" t="s">
        <v>1716</v>
      </c>
      <c r="BI3604">
        <v>6</v>
      </c>
      <c r="BK3604" s="1">
        <v>45931</v>
      </c>
      <c r="BL3604" s="1">
        <v>46295</v>
      </c>
      <c r="BO3604">
        <v>35</v>
      </c>
      <c r="BP3604">
        <v>0</v>
      </c>
      <c r="BQ3604">
        <v>7</v>
      </c>
      <c r="BR3604">
        <v>7</v>
      </c>
      <c r="BS3604">
        <v>7</v>
      </c>
      <c r="BT3604">
        <v>7</v>
      </c>
      <c r="BU3604">
        <v>7</v>
      </c>
      <c r="BV3604">
        <v>0</v>
      </c>
      <c r="BW3604" t="str">
        <f>"8:00 AM"</f>
        <v>8:00 AM</v>
      </c>
      <c r="BX3604" t="str">
        <f>"4:00 PM"</f>
        <v>4:00 PM</v>
      </c>
      <c r="BY3604" t="s">
        <v>133</v>
      </c>
      <c r="BZ3604">
        <v>0</v>
      </c>
      <c r="CA3604">
        <v>12</v>
      </c>
      <c r="CB3604" t="s">
        <v>117</v>
      </c>
      <c r="CD3604" s="2" t="s">
        <v>16178</v>
      </c>
      <c r="CE3604" t="s">
        <v>1071</v>
      </c>
      <c r="CF3604" t="s">
        <v>4429</v>
      </c>
      <c r="CG3604" t="s">
        <v>120</v>
      </c>
      <c r="CH3604" t="s">
        <v>121</v>
      </c>
      <c r="CI3604" s="6">
        <v>96950</v>
      </c>
      <c r="CJ3604" s="10">
        <v>8.93</v>
      </c>
      <c r="CK3604" s="10">
        <v>8.93</v>
      </c>
      <c r="CL3604" s="10">
        <v>13.4</v>
      </c>
      <c r="CM3604" s="10">
        <v>13.6</v>
      </c>
      <c r="CN3604" t="s">
        <v>137</v>
      </c>
      <c r="CO3604" t="s">
        <v>194</v>
      </c>
      <c r="CP3604" t="s">
        <v>138</v>
      </c>
      <c r="CR3604" t="s">
        <v>117</v>
      </c>
      <c r="CS3604" t="s">
        <v>139</v>
      </c>
      <c r="CT3604" t="s">
        <v>140</v>
      </c>
      <c r="CU3604" t="s">
        <v>139</v>
      </c>
      <c r="CV3604" t="s">
        <v>140</v>
      </c>
      <c r="CW3604" t="s">
        <v>139</v>
      </c>
      <c r="CX3604" t="s">
        <v>140</v>
      </c>
      <c r="CY3604" s="2" t="s">
        <v>3998</v>
      </c>
      <c r="CZ3604" s="8">
        <v>16702858730</v>
      </c>
      <c r="DA3604" t="s">
        <v>1078</v>
      </c>
      <c r="DB3604" t="s">
        <v>140</v>
      </c>
      <c r="DC3604" t="s">
        <v>139</v>
      </c>
      <c r="DD3604" t="s">
        <v>117</v>
      </c>
    </row>
    <row r="3605" spans="1:114" ht="15" customHeight="1" x14ac:dyDescent="0.35">
      <c r="A3605" t="s">
        <v>11668</v>
      </c>
      <c r="B3605" t="s">
        <v>166</v>
      </c>
      <c r="C3605" s="1">
        <v>45905</v>
      </c>
      <c r="D3605" s="1">
        <v>45929</v>
      </c>
      <c r="E3605" t="s">
        <v>211</v>
      </c>
      <c r="G3605" t="s">
        <v>139</v>
      </c>
      <c r="H3605" t="s">
        <v>117</v>
      </c>
      <c r="I3605" t="s">
        <v>117</v>
      </c>
      <c r="J3605" t="s">
        <v>4547</v>
      </c>
      <c r="L3605" t="s">
        <v>4548</v>
      </c>
      <c r="N3605" t="s">
        <v>4549</v>
      </c>
      <c r="O3605" t="s">
        <v>4550</v>
      </c>
      <c r="P3605" s="6">
        <v>10034</v>
      </c>
      <c r="Q3605" t="s">
        <v>122</v>
      </c>
      <c r="S3605" s="8">
        <v>13477448384</v>
      </c>
      <c r="U3605" t="s">
        <v>4552</v>
      </c>
      <c r="V3605">
        <v>5242</v>
      </c>
      <c r="W3605" t="s">
        <v>124</v>
      </c>
      <c r="Y3605" t="s">
        <v>4553</v>
      </c>
      <c r="Z3605" t="s">
        <v>4554</v>
      </c>
      <c r="AB3605" t="s">
        <v>4555</v>
      </c>
      <c r="AC3605" t="s">
        <v>4556</v>
      </c>
      <c r="AD3605" t="s">
        <v>4557</v>
      </c>
      <c r="AE3605" t="s">
        <v>4558</v>
      </c>
      <c r="AF3605" t="s">
        <v>4550</v>
      </c>
      <c r="AG3605" s="6">
        <v>10034</v>
      </c>
      <c r="AH3605" t="s">
        <v>122</v>
      </c>
      <c r="AJ3605" s="8">
        <v>13477448384</v>
      </c>
      <c r="AL3605" t="s">
        <v>4559</v>
      </c>
      <c r="BE3605" t="str">
        <f>"43-1011.00"</f>
        <v>43-1011.00</v>
      </c>
      <c r="BF3605" t="s">
        <v>4560</v>
      </c>
      <c r="BG3605" t="s">
        <v>4561</v>
      </c>
      <c r="BH3605" t="s">
        <v>4562</v>
      </c>
      <c r="BI3605">
        <v>1</v>
      </c>
      <c r="BK3605" s="1">
        <v>46000</v>
      </c>
      <c r="BL3605" s="1">
        <v>47058</v>
      </c>
      <c r="BO3605">
        <v>35</v>
      </c>
      <c r="BP3605">
        <v>0</v>
      </c>
      <c r="BQ3605">
        <v>7</v>
      </c>
      <c r="BR3605">
        <v>7</v>
      </c>
      <c r="BS3605">
        <v>7</v>
      </c>
      <c r="BT3605">
        <v>7</v>
      </c>
      <c r="BU3605">
        <v>7</v>
      </c>
      <c r="BV3605">
        <v>0</v>
      </c>
      <c r="BW3605" t="str">
        <f>"9:00 AM"</f>
        <v>9:00 AM</v>
      </c>
      <c r="BX3605" t="str">
        <f>"5:00 AM"</f>
        <v>5:00 AM</v>
      </c>
      <c r="BY3605" t="s">
        <v>133</v>
      </c>
      <c r="BZ3605">
        <v>0</v>
      </c>
      <c r="CA3605">
        <v>0</v>
      </c>
      <c r="CB3605" t="s">
        <v>139</v>
      </c>
      <c r="CC3605">
        <v>6</v>
      </c>
      <c r="CD3605" t="s">
        <v>194</v>
      </c>
      <c r="CE3605" t="s">
        <v>4556</v>
      </c>
      <c r="CG3605" t="s">
        <v>4558</v>
      </c>
      <c r="CH3605" t="s">
        <v>121</v>
      </c>
      <c r="CI3605" s="6">
        <v>96950</v>
      </c>
      <c r="CJ3605" s="10">
        <v>17</v>
      </c>
      <c r="CK3605" s="10">
        <v>22</v>
      </c>
      <c r="CL3605" s="10">
        <v>25</v>
      </c>
      <c r="CM3605" s="10">
        <v>33</v>
      </c>
      <c r="CN3605" t="s">
        <v>137</v>
      </c>
      <c r="CP3605" t="s">
        <v>138</v>
      </c>
      <c r="CR3605" t="s">
        <v>117</v>
      </c>
      <c r="CS3605" t="s">
        <v>139</v>
      </c>
      <c r="CT3605" t="s">
        <v>139</v>
      </c>
      <c r="CU3605" t="s">
        <v>139</v>
      </c>
      <c r="CV3605" t="s">
        <v>139</v>
      </c>
      <c r="CW3605" t="s">
        <v>139</v>
      </c>
      <c r="CX3605" t="s">
        <v>139</v>
      </c>
      <c r="CY3605" t="s">
        <v>162</v>
      </c>
      <c r="CZ3605" s="8">
        <v>13477448384</v>
      </c>
      <c r="DA3605" t="s">
        <v>4559</v>
      </c>
      <c r="DB3605" t="s">
        <v>4563</v>
      </c>
      <c r="DC3605" t="s">
        <v>139</v>
      </c>
      <c r="DD3605" t="s">
        <v>117</v>
      </c>
    </row>
    <row r="3606" spans="1:114" ht="15" customHeight="1" x14ac:dyDescent="0.35">
      <c r="A3606" t="s">
        <v>7480</v>
      </c>
      <c r="B3606" t="s">
        <v>115</v>
      </c>
      <c r="C3606" s="1">
        <v>45918</v>
      </c>
      <c r="D3606" s="1">
        <v>45929</v>
      </c>
      <c r="E3606" t="s">
        <v>211</v>
      </c>
      <c r="G3606" t="s">
        <v>117</v>
      </c>
      <c r="H3606" t="s">
        <v>117</v>
      </c>
      <c r="I3606" t="s">
        <v>117</v>
      </c>
      <c r="J3606" t="s">
        <v>7439</v>
      </c>
      <c r="K3606" t="s">
        <v>7481</v>
      </c>
      <c r="L3606" t="s">
        <v>7441</v>
      </c>
      <c r="N3606" t="s">
        <v>136</v>
      </c>
      <c r="O3606" t="s">
        <v>121</v>
      </c>
      <c r="P3606" s="6">
        <v>96950</v>
      </c>
      <c r="Q3606" t="s">
        <v>122</v>
      </c>
      <c r="S3606" s="8">
        <v>16702851820</v>
      </c>
      <c r="U3606" t="s">
        <v>7442</v>
      </c>
      <c r="V3606">
        <v>561320</v>
      </c>
      <c r="W3606" t="s">
        <v>124</v>
      </c>
      <c r="Y3606" t="s">
        <v>1632</v>
      </c>
      <c r="Z3606" t="s">
        <v>7443</v>
      </c>
      <c r="AA3606" t="s">
        <v>7444</v>
      </c>
      <c r="AB3606" t="s">
        <v>932</v>
      </c>
      <c r="AC3606" t="s">
        <v>7441</v>
      </c>
      <c r="AE3606" t="s">
        <v>136</v>
      </c>
      <c r="AF3606" t="s">
        <v>121</v>
      </c>
      <c r="AG3606" s="6">
        <v>96950</v>
      </c>
      <c r="AH3606" t="s">
        <v>122</v>
      </c>
      <c r="AJ3606" s="8">
        <v>16702851820</v>
      </c>
      <c r="AL3606" t="s">
        <v>7445</v>
      </c>
      <c r="BE3606" t="str">
        <f>"37-2011.00"</f>
        <v>37-2011.00</v>
      </c>
      <c r="BF3606" t="s">
        <v>701</v>
      </c>
      <c r="BG3606" t="s">
        <v>7482</v>
      </c>
      <c r="BH3606" t="s">
        <v>7483</v>
      </c>
      <c r="BI3606">
        <v>10</v>
      </c>
      <c r="BK3606" s="1">
        <v>46023</v>
      </c>
      <c r="BL3606" s="1">
        <v>46387</v>
      </c>
      <c r="BO3606">
        <v>35</v>
      </c>
      <c r="BP3606">
        <v>0</v>
      </c>
      <c r="BQ3606">
        <v>7</v>
      </c>
      <c r="BR3606">
        <v>7</v>
      </c>
      <c r="BS3606">
        <v>7</v>
      </c>
      <c r="BT3606">
        <v>7</v>
      </c>
      <c r="BU3606">
        <v>7</v>
      </c>
      <c r="BV3606">
        <v>0</v>
      </c>
      <c r="BW3606" t="str">
        <f>"8:00 AM"</f>
        <v>8:00 AM</v>
      </c>
      <c r="BX3606" t="str">
        <f>"4:00 PM"</f>
        <v>4:00 PM</v>
      </c>
      <c r="BY3606" t="s">
        <v>133</v>
      </c>
      <c r="BZ3606">
        <v>0</v>
      </c>
      <c r="CA3606">
        <v>6</v>
      </c>
      <c r="CB3606" t="s">
        <v>117</v>
      </c>
      <c r="CD3606" t="s">
        <v>7484</v>
      </c>
      <c r="CE3606" t="s">
        <v>7485</v>
      </c>
      <c r="CF3606" t="s">
        <v>7400</v>
      </c>
      <c r="CG3606" t="s">
        <v>136</v>
      </c>
      <c r="CH3606" t="s">
        <v>121</v>
      </c>
      <c r="CI3606" s="6">
        <v>96950</v>
      </c>
      <c r="CJ3606" s="10">
        <v>8.2899999999999991</v>
      </c>
      <c r="CK3606" s="10">
        <v>8.2899999999999991</v>
      </c>
      <c r="CL3606" s="10">
        <v>12.44</v>
      </c>
      <c r="CM3606" s="10">
        <v>12.44</v>
      </c>
      <c r="CN3606" t="s">
        <v>137</v>
      </c>
      <c r="CP3606" t="s">
        <v>138</v>
      </c>
      <c r="CR3606" t="s">
        <v>117</v>
      </c>
      <c r="CS3606" t="s">
        <v>139</v>
      </c>
      <c r="CT3606" t="s">
        <v>140</v>
      </c>
      <c r="CU3606" t="s">
        <v>139</v>
      </c>
      <c r="CV3606" t="s">
        <v>140</v>
      </c>
      <c r="CW3606" t="s">
        <v>139</v>
      </c>
      <c r="CX3606" t="s">
        <v>140</v>
      </c>
      <c r="CY3606" t="s">
        <v>308</v>
      </c>
      <c r="CZ3606" s="8">
        <v>16702851820</v>
      </c>
      <c r="DA3606" t="s">
        <v>7445</v>
      </c>
      <c r="DB3606" t="s">
        <v>309</v>
      </c>
      <c r="DC3606" t="s">
        <v>139</v>
      </c>
      <c r="DD3606" t="s">
        <v>117</v>
      </c>
    </row>
    <row r="3607" spans="1:114" ht="15" customHeight="1" x14ac:dyDescent="0.35">
      <c r="A3607" t="s">
        <v>16150</v>
      </c>
      <c r="B3607" t="s">
        <v>115</v>
      </c>
      <c r="C3607" s="1">
        <v>45918</v>
      </c>
      <c r="D3607" s="1">
        <v>45929</v>
      </c>
      <c r="E3607" t="s">
        <v>211</v>
      </c>
      <c r="G3607" t="s">
        <v>117</v>
      </c>
      <c r="H3607" t="s">
        <v>117</v>
      </c>
      <c r="I3607" t="s">
        <v>117</v>
      </c>
      <c r="J3607" t="s">
        <v>7439</v>
      </c>
      <c r="K3607" t="s">
        <v>16151</v>
      </c>
      <c r="L3607" t="s">
        <v>7441</v>
      </c>
      <c r="N3607" t="s">
        <v>136</v>
      </c>
      <c r="O3607" t="s">
        <v>121</v>
      </c>
      <c r="P3607" s="6">
        <v>96950</v>
      </c>
      <c r="Q3607" t="s">
        <v>122</v>
      </c>
      <c r="S3607" s="8">
        <v>16702851820</v>
      </c>
      <c r="U3607" t="s">
        <v>7442</v>
      </c>
      <c r="V3607">
        <v>561320</v>
      </c>
      <c r="W3607" t="s">
        <v>124</v>
      </c>
      <c r="Y3607" t="s">
        <v>1632</v>
      </c>
      <c r="Z3607" t="s">
        <v>7443</v>
      </c>
      <c r="AA3607" t="s">
        <v>7444</v>
      </c>
      <c r="AB3607" t="s">
        <v>932</v>
      </c>
      <c r="AC3607" t="s">
        <v>7441</v>
      </c>
      <c r="AE3607" t="s">
        <v>136</v>
      </c>
      <c r="AF3607" t="s">
        <v>121</v>
      </c>
      <c r="AG3607" s="6">
        <v>96950</v>
      </c>
      <c r="AH3607" t="s">
        <v>122</v>
      </c>
      <c r="AJ3607" s="8">
        <v>16702851820</v>
      </c>
      <c r="AL3607" t="s">
        <v>7445</v>
      </c>
      <c r="BE3607" t="str">
        <f>"35-2014.00"</f>
        <v>35-2014.00</v>
      </c>
      <c r="BF3607" t="s">
        <v>191</v>
      </c>
      <c r="BG3607" t="s">
        <v>16152</v>
      </c>
      <c r="BH3607" t="s">
        <v>313</v>
      </c>
      <c r="BI3607">
        <v>8</v>
      </c>
      <c r="BK3607" s="1">
        <v>46023</v>
      </c>
      <c r="BL3607" s="1">
        <v>46387</v>
      </c>
      <c r="BO3607">
        <v>35</v>
      </c>
      <c r="BP3607">
        <v>0</v>
      </c>
      <c r="BQ3607">
        <v>7</v>
      </c>
      <c r="BR3607">
        <v>7</v>
      </c>
      <c r="BS3607">
        <v>7</v>
      </c>
      <c r="BT3607">
        <v>7</v>
      </c>
      <c r="BU3607">
        <v>7</v>
      </c>
      <c r="BV3607">
        <v>0</v>
      </c>
      <c r="BW3607" t="str">
        <f>"8:00 AM"</f>
        <v>8:00 AM</v>
      </c>
      <c r="BX3607" t="str">
        <f>"4:00 PM"</f>
        <v>4:00 PM</v>
      </c>
      <c r="BY3607" t="s">
        <v>133</v>
      </c>
      <c r="BZ3607">
        <v>0</v>
      </c>
      <c r="CA3607">
        <v>6</v>
      </c>
      <c r="CB3607" t="s">
        <v>117</v>
      </c>
      <c r="CD3607" s="2" t="s">
        <v>16153</v>
      </c>
      <c r="CE3607" t="s">
        <v>7448</v>
      </c>
      <c r="CF3607" t="s">
        <v>7449</v>
      </c>
      <c r="CG3607" t="s">
        <v>136</v>
      </c>
      <c r="CH3607" t="s">
        <v>121</v>
      </c>
      <c r="CI3607" s="6">
        <v>96950</v>
      </c>
      <c r="CJ3607" s="10">
        <v>8.83</v>
      </c>
      <c r="CK3607" s="10">
        <v>8.83</v>
      </c>
      <c r="CL3607" s="10">
        <v>13.24</v>
      </c>
      <c r="CM3607" s="10">
        <v>13.24</v>
      </c>
      <c r="CN3607" t="s">
        <v>137</v>
      </c>
      <c r="CP3607" t="s">
        <v>138</v>
      </c>
      <c r="CR3607" t="s">
        <v>117</v>
      </c>
      <c r="CS3607" t="s">
        <v>139</v>
      </c>
      <c r="CT3607" t="s">
        <v>140</v>
      </c>
      <c r="CU3607" t="s">
        <v>139</v>
      </c>
      <c r="CV3607" t="s">
        <v>140</v>
      </c>
      <c r="CW3607" t="s">
        <v>139</v>
      </c>
      <c r="CX3607" t="s">
        <v>140</v>
      </c>
      <c r="CY3607" t="s">
        <v>308</v>
      </c>
      <c r="CZ3607" s="8">
        <v>16702851820</v>
      </c>
      <c r="DA3607" t="s">
        <v>7445</v>
      </c>
      <c r="DB3607" t="s">
        <v>309</v>
      </c>
      <c r="DC3607" t="s">
        <v>139</v>
      </c>
      <c r="DD3607" t="s">
        <v>117</v>
      </c>
    </row>
    <row r="3608" spans="1:114" ht="15" customHeight="1" x14ac:dyDescent="0.35">
      <c r="A3608" t="s">
        <v>14893</v>
      </c>
      <c r="B3608" t="s">
        <v>278</v>
      </c>
      <c r="C3608" s="1">
        <v>45929</v>
      </c>
      <c r="D3608" s="1">
        <v>45929</v>
      </c>
      <c r="E3608" t="s">
        <v>116</v>
      </c>
      <c r="F3608" s="1">
        <v>46110</v>
      </c>
      <c r="G3608" t="s">
        <v>117</v>
      </c>
      <c r="H3608" t="s">
        <v>117</v>
      </c>
      <c r="I3608" t="s">
        <v>117</v>
      </c>
      <c r="J3608" t="s">
        <v>954</v>
      </c>
      <c r="K3608" t="s">
        <v>4565</v>
      </c>
      <c r="L3608" t="s">
        <v>956</v>
      </c>
      <c r="M3608" t="s">
        <v>957</v>
      </c>
      <c r="N3608" t="s">
        <v>120</v>
      </c>
      <c r="O3608" t="s">
        <v>121</v>
      </c>
      <c r="P3608" s="6">
        <v>96950</v>
      </c>
      <c r="Q3608" t="s">
        <v>122</v>
      </c>
      <c r="S3608" s="8">
        <v>16702336927</v>
      </c>
      <c r="U3608" t="s">
        <v>2112</v>
      </c>
      <c r="V3608">
        <v>561320</v>
      </c>
      <c r="W3608" t="s">
        <v>150</v>
      </c>
      <c r="X3608" t="s">
        <v>139</v>
      </c>
      <c r="Y3608" t="s">
        <v>959</v>
      </c>
      <c r="Z3608" t="s">
        <v>960</v>
      </c>
      <c r="AA3608" t="s">
        <v>961</v>
      </c>
      <c r="AB3608" t="s">
        <v>128</v>
      </c>
      <c r="AC3608" t="s">
        <v>956</v>
      </c>
      <c r="AD3608" t="s">
        <v>957</v>
      </c>
      <c r="AE3608" t="s">
        <v>120</v>
      </c>
      <c r="AF3608" t="s">
        <v>121</v>
      </c>
      <c r="AG3608" s="6">
        <v>96950</v>
      </c>
      <c r="AH3608" t="s">
        <v>122</v>
      </c>
      <c r="AJ3608" s="8">
        <v>16702336927</v>
      </c>
      <c r="AL3608" t="s">
        <v>967</v>
      </c>
      <c r="BE3608" t="str">
        <f>"37-2011.00"</f>
        <v>37-2011.00</v>
      </c>
      <c r="BF3608" t="s">
        <v>701</v>
      </c>
      <c r="BG3608" t="s">
        <v>14894</v>
      </c>
      <c r="BH3608" t="s">
        <v>2114</v>
      </c>
      <c r="BI3608">
        <v>10</v>
      </c>
      <c r="BK3608" s="1">
        <v>46112</v>
      </c>
      <c r="BL3608" s="1">
        <v>46476</v>
      </c>
      <c r="BO3608">
        <v>35</v>
      </c>
      <c r="BP3608">
        <v>0</v>
      </c>
      <c r="BQ3608">
        <v>7</v>
      </c>
      <c r="BR3608">
        <v>7</v>
      </c>
      <c r="BS3608">
        <v>7</v>
      </c>
      <c r="BT3608">
        <v>7</v>
      </c>
      <c r="BU3608">
        <v>7</v>
      </c>
      <c r="BV3608">
        <v>0</v>
      </c>
      <c r="BW3608" t="str">
        <f>"7:30 AM"</f>
        <v>7:30 AM</v>
      </c>
      <c r="BX3608" t="str">
        <f>"3:30 PM"</f>
        <v>3:30 PM</v>
      </c>
      <c r="BY3608" t="s">
        <v>133</v>
      </c>
      <c r="BZ3608">
        <v>0</v>
      </c>
      <c r="CA3608">
        <v>12</v>
      </c>
      <c r="CB3608" t="s">
        <v>117</v>
      </c>
      <c r="CD3608" t="s">
        <v>14895</v>
      </c>
      <c r="CE3608" t="s">
        <v>2116</v>
      </c>
      <c r="CG3608" t="s">
        <v>120</v>
      </c>
      <c r="CH3608" t="s">
        <v>121</v>
      </c>
      <c r="CI3608" s="6">
        <v>96950</v>
      </c>
      <c r="CJ3608" s="10">
        <v>8.4499999999999993</v>
      </c>
      <c r="CK3608" s="10">
        <v>8.4499999999999993</v>
      </c>
      <c r="CL3608" s="10">
        <v>12.68</v>
      </c>
      <c r="CM3608" s="10">
        <v>12.68</v>
      </c>
      <c r="CN3608" t="s">
        <v>137</v>
      </c>
      <c r="CP3608" t="s">
        <v>138</v>
      </c>
      <c r="CR3608" t="s">
        <v>117</v>
      </c>
      <c r="CS3608" t="s">
        <v>139</v>
      </c>
      <c r="CT3608" t="s">
        <v>140</v>
      </c>
      <c r="CU3608" t="s">
        <v>139</v>
      </c>
      <c r="CV3608" t="s">
        <v>140</v>
      </c>
      <c r="CW3608" t="s">
        <v>139</v>
      </c>
      <c r="CX3608" t="s">
        <v>140</v>
      </c>
      <c r="CY3608" t="s">
        <v>966</v>
      </c>
      <c r="CZ3608" s="8">
        <v>16702336927</v>
      </c>
      <c r="DA3608" t="s">
        <v>967</v>
      </c>
      <c r="DB3608" t="s">
        <v>140</v>
      </c>
      <c r="DC3608" t="s">
        <v>139</v>
      </c>
      <c r="DD3608" t="s">
        <v>139</v>
      </c>
    </row>
    <row r="3609" spans="1:114" ht="15" customHeight="1" x14ac:dyDescent="0.35">
      <c r="A3609" t="s">
        <v>13415</v>
      </c>
      <c r="B3609" t="s">
        <v>294</v>
      </c>
      <c r="C3609" s="1">
        <v>45859</v>
      </c>
      <c r="D3609" s="1">
        <v>45930</v>
      </c>
      <c r="E3609" t="s">
        <v>116</v>
      </c>
      <c r="F3609" s="1">
        <v>46021</v>
      </c>
      <c r="G3609" t="s">
        <v>117</v>
      </c>
      <c r="H3609" t="s">
        <v>117</v>
      </c>
      <c r="I3609" t="s">
        <v>117</v>
      </c>
      <c r="J3609" t="s">
        <v>13416</v>
      </c>
      <c r="L3609" t="s">
        <v>13417</v>
      </c>
      <c r="M3609" t="s">
        <v>13418</v>
      </c>
      <c r="N3609" t="s">
        <v>120</v>
      </c>
      <c r="O3609" t="s">
        <v>121</v>
      </c>
      <c r="P3609" s="6">
        <v>96950</v>
      </c>
      <c r="Q3609" t="s">
        <v>122</v>
      </c>
      <c r="S3609" s="8">
        <v>16702881463</v>
      </c>
      <c r="U3609" t="s">
        <v>1262</v>
      </c>
      <c r="V3609">
        <v>561320</v>
      </c>
      <c r="W3609" t="s">
        <v>124</v>
      </c>
      <c r="Y3609" t="s">
        <v>1263</v>
      </c>
      <c r="Z3609" t="s">
        <v>1264</v>
      </c>
      <c r="AA3609" t="s">
        <v>1265</v>
      </c>
      <c r="AB3609" t="s">
        <v>154</v>
      </c>
      <c r="AC3609" t="s">
        <v>13417</v>
      </c>
      <c r="AD3609" t="s">
        <v>13418</v>
      </c>
      <c r="AE3609" t="s">
        <v>120</v>
      </c>
      <c r="AF3609" t="s">
        <v>121</v>
      </c>
      <c r="AG3609" s="6">
        <v>96950</v>
      </c>
      <c r="AH3609" t="s">
        <v>122</v>
      </c>
      <c r="AJ3609" s="8">
        <v>16702881463</v>
      </c>
      <c r="AL3609" t="s">
        <v>1268</v>
      </c>
      <c r="BE3609" t="str">
        <f>"43-3031.00"</f>
        <v>43-3031.00</v>
      </c>
      <c r="BF3609" t="s">
        <v>357</v>
      </c>
      <c r="BG3609" t="s">
        <v>13419</v>
      </c>
      <c r="BH3609" t="s">
        <v>13420</v>
      </c>
      <c r="BI3609">
        <v>10</v>
      </c>
      <c r="BJ3609">
        <v>9</v>
      </c>
      <c r="BK3609" s="1">
        <v>46023</v>
      </c>
      <c r="BL3609" s="1">
        <v>46387</v>
      </c>
      <c r="BM3609" s="1">
        <v>46023</v>
      </c>
      <c r="BN3609" s="1">
        <v>46387</v>
      </c>
      <c r="BO3609">
        <v>35</v>
      </c>
      <c r="BP3609">
        <v>0</v>
      </c>
      <c r="BQ3609">
        <v>7</v>
      </c>
      <c r="BR3609">
        <v>7</v>
      </c>
      <c r="BS3609">
        <v>7</v>
      </c>
      <c r="BT3609">
        <v>7</v>
      </c>
      <c r="BU3609">
        <v>7</v>
      </c>
      <c r="BV3609">
        <v>0</v>
      </c>
      <c r="BW3609" t="str">
        <f>"8:30 AM"</f>
        <v>8:30 AM</v>
      </c>
      <c r="BX3609" t="str">
        <f>"4:30 PM"</f>
        <v>4:30 PM</v>
      </c>
      <c r="BY3609" t="s">
        <v>159</v>
      </c>
      <c r="BZ3609">
        <v>0</v>
      </c>
      <c r="CA3609">
        <v>6</v>
      </c>
      <c r="CB3609" t="s">
        <v>117</v>
      </c>
      <c r="CD3609" s="2" t="s">
        <v>13421</v>
      </c>
      <c r="CE3609" t="s">
        <v>3133</v>
      </c>
      <c r="CG3609" t="s">
        <v>120</v>
      </c>
      <c r="CH3609" t="s">
        <v>121</v>
      </c>
      <c r="CI3609" s="6">
        <v>96950</v>
      </c>
      <c r="CJ3609" s="10">
        <v>12.33</v>
      </c>
      <c r="CK3609" s="10">
        <v>12.33</v>
      </c>
      <c r="CL3609" s="10">
        <v>18.5</v>
      </c>
      <c r="CM3609" s="10">
        <v>18.5</v>
      </c>
      <c r="CN3609" t="s">
        <v>137</v>
      </c>
      <c r="CO3609" t="s">
        <v>194</v>
      </c>
      <c r="CP3609" t="s">
        <v>138</v>
      </c>
      <c r="CR3609" t="s">
        <v>117</v>
      </c>
      <c r="CS3609" t="s">
        <v>139</v>
      </c>
      <c r="CT3609" t="s">
        <v>140</v>
      </c>
      <c r="CU3609" t="s">
        <v>139</v>
      </c>
      <c r="CV3609" t="s">
        <v>140</v>
      </c>
      <c r="CW3609" t="s">
        <v>139</v>
      </c>
      <c r="CX3609" t="s">
        <v>140</v>
      </c>
      <c r="CY3609" s="2" t="s">
        <v>1272</v>
      </c>
      <c r="CZ3609" s="8">
        <v>16702881463</v>
      </c>
      <c r="DA3609" t="s">
        <v>1273</v>
      </c>
      <c r="DB3609" t="s">
        <v>309</v>
      </c>
      <c r="DC3609" t="s">
        <v>139</v>
      </c>
      <c r="DD3609" t="s">
        <v>117</v>
      </c>
    </row>
    <row r="3610" spans="1:114" ht="15" customHeight="1" x14ac:dyDescent="0.35">
      <c r="A3610" t="s">
        <v>8801</v>
      </c>
      <c r="B3610" t="s">
        <v>294</v>
      </c>
      <c r="C3610" s="1">
        <v>45867</v>
      </c>
      <c r="D3610" s="1">
        <v>45930</v>
      </c>
      <c r="E3610" t="s">
        <v>116</v>
      </c>
      <c r="F3610" s="1">
        <v>46021</v>
      </c>
      <c r="G3610" t="s">
        <v>139</v>
      </c>
      <c r="H3610" t="s">
        <v>117</v>
      </c>
      <c r="I3610" t="s">
        <v>117</v>
      </c>
      <c r="J3610" t="s">
        <v>969</v>
      </c>
      <c r="L3610" t="s">
        <v>6112</v>
      </c>
      <c r="N3610" t="s">
        <v>120</v>
      </c>
      <c r="O3610" t="s">
        <v>121</v>
      </c>
      <c r="P3610" s="6">
        <v>96950</v>
      </c>
      <c r="Q3610" t="s">
        <v>122</v>
      </c>
      <c r="S3610" s="8">
        <v>16702355009</v>
      </c>
      <c r="U3610" t="s">
        <v>971</v>
      </c>
      <c r="V3610">
        <v>561311</v>
      </c>
      <c r="W3610" t="s">
        <v>150</v>
      </c>
      <c r="X3610" t="s">
        <v>139</v>
      </c>
      <c r="Y3610" t="s">
        <v>972</v>
      </c>
      <c r="Z3610" t="s">
        <v>973</v>
      </c>
      <c r="AA3610" t="s">
        <v>974</v>
      </c>
      <c r="AB3610" t="s">
        <v>5107</v>
      </c>
      <c r="AC3610" t="s">
        <v>8802</v>
      </c>
      <c r="AE3610" t="s">
        <v>120</v>
      </c>
      <c r="AF3610" t="s">
        <v>121</v>
      </c>
      <c r="AG3610" s="6">
        <v>96950</v>
      </c>
      <c r="AH3610" t="s">
        <v>122</v>
      </c>
      <c r="AJ3610" s="8">
        <v>16702355009</v>
      </c>
      <c r="AL3610" t="s">
        <v>977</v>
      </c>
      <c r="BE3610" t="str">
        <f>"35-2021.00"</f>
        <v>35-2021.00</v>
      </c>
      <c r="BF3610" t="s">
        <v>438</v>
      </c>
      <c r="BG3610" t="s">
        <v>5292</v>
      </c>
      <c r="BH3610" t="s">
        <v>3575</v>
      </c>
      <c r="BI3610">
        <v>10</v>
      </c>
      <c r="BJ3610">
        <v>9</v>
      </c>
      <c r="BK3610" s="1">
        <v>46023</v>
      </c>
      <c r="BL3610" s="1">
        <v>46387</v>
      </c>
      <c r="BM3610" s="1">
        <v>46023</v>
      </c>
      <c r="BN3610" s="1">
        <v>46387</v>
      </c>
      <c r="BO3610">
        <v>35</v>
      </c>
      <c r="BP3610">
        <v>0</v>
      </c>
      <c r="BQ3610">
        <v>7</v>
      </c>
      <c r="BR3610">
        <v>7</v>
      </c>
      <c r="BS3610">
        <v>7</v>
      </c>
      <c r="BT3610">
        <v>7</v>
      </c>
      <c r="BU3610">
        <v>7</v>
      </c>
      <c r="BV3610">
        <v>0</v>
      </c>
      <c r="BW3610" t="str">
        <f>"9:00 AM"</f>
        <v>9:00 AM</v>
      </c>
      <c r="BX3610" t="str">
        <f>"4:00 PM"</f>
        <v>4:00 PM</v>
      </c>
      <c r="BY3610" t="s">
        <v>133</v>
      </c>
      <c r="BZ3610">
        <v>0</v>
      </c>
      <c r="CA3610">
        <v>3</v>
      </c>
      <c r="CB3610" t="s">
        <v>117</v>
      </c>
      <c r="CD3610" s="2" t="s">
        <v>8803</v>
      </c>
      <c r="CE3610" t="s">
        <v>6114</v>
      </c>
      <c r="CF3610" t="s">
        <v>982</v>
      </c>
      <c r="CG3610" t="s">
        <v>120</v>
      </c>
      <c r="CH3610" t="s">
        <v>121</v>
      </c>
      <c r="CI3610" s="6">
        <v>96950</v>
      </c>
      <c r="CJ3610" s="10">
        <v>7.84</v>
      </c>
      <c r="CK3610" s="10">
        <v>7.84</v>
      </c>
      <c r="CL3610" s="10">
        <v>11.76</v>
      </c>
      <c r="CM3610" s="10">
        <v>11.76</v>
      </c>
      <c r="CN3610" t="s">
        <v>137</v>
      </c>
      <c r="CO3610" t="s">
        <v>3577</v>
      </c>
      <c r="CP3610" t="s">
        <v>138</v>
      </c>
      <c r="CR3610" t="s">
        <v>117</v>
      </c>
      <c r="CS3610" t="s">
        <v>139</v>
      </c>
      <c r="CT3610" t="s">
        <v>140</v>
      </c>
      <c r="CU3610" t="s">
        <v>139</v>
      </c>
      <c r="CV3610" t="s">
        <v>140</v>
      </c>
      <c r="CW3610" t="s">
        <v>139</v>
      </c>
      <c r="CX3610" t="s">
        <v>140</v>
      </c>
      <c r="CY3610" t="s">
        <v>8804</v>
      </c>
      <c r="CZ3610" s="8">
        <v>16702355009</v>
      </c>
      <c r="DA3610" t="s">
        <v>977</v>
      </c>
      <c r="DB3610" t="s">
        <v>411</v>
      </c>
      <c r="DC3610" t="s">
        <v>139</v>
      </c>
      <c r="DD3610" t="s">
        <v>139</v>
      </c>
    </row>
    <row r="3611" spans="1:114" ht="15" customHeight="1" x14ac:dyDescent="0.35">
      <c r="A3611" t="s">
        <v>6302</v>
      </c>
      <c r="B3611" t="s">
        <v>115</v>
      </c>
      <c r="C3611" s="1">
        <v>45873</v>
      </c>
      <c r="D3611" s="1">
        <v>45930</v>
      </c>
      <c r="E3611" t="s">
        <v>116</v>
      </c>
      <c r="F3611" s="1">
        <v>45929</v>
      </c>
      <c r="G3611" t="s">
        <v>117</v>
      </c>
      <c r="H3611" t="s">
        <v>117</v>
      </c>
      <c r="I3611" t="s">
        <v>117</v>
      </c>
      <c r="J3611" t="s">
        <v>969</v>
      </c>
      <c r="L3611" t="s">
        <v>6303</v>
      </c>
      <c r="N3611" t="s">
        <v>120</v>
      </c>
      <c r="O3611" t="s">
        <v>121</v>
      </c>
      <c r="P3611" s="6">
        <v>96950</v>
      </c>
      <c r="Q3611" t="s">
        <v>122</v>
      </c>
      <c r="S3611" s="8">
        <v>16702355009</v>
      </c>
      <c r="U3611" t="s">
        <v>971</v>
      </c>
      <c r="V3611">
        <v>561311</v>
      </c>
      <c r="W3611" t="s">
        <v>150</v>
      </c>
      <c r="X3611" t="s">
        <v>139</v>
      </c>
      <c r="Y3611" t="s">
        <v>972</v>
      </c>
      <c r="Z3611" t="s">
        <v>973</v>
      </c>
      <c r="AA3611" t="s">
        <v>974</v>
      </c>
      <c r="AB3611" t="s">
        <v>6304</v>
      </c>
      <c r="AC3611" t="s">
        <v>5157</v>
      </c>
      <c r="AE3611" t="s">
        <v>120</v>
      </c>
      <c r="AF3611" t="s">
        <v>121</v>
      </c>
      <c r="AG3611" s="6">
        <v>96950</v>
      </c>
      <c r="AH3611" t="s">
        <v>122</v>
      </c>
      <c r="AJ3611" s="8">
        <v>16702355009</v>
      </c>
      <c r="AL3611" t="s">
        <v>977</v>
      </c>
      <c r="BE3611" t="str">
        <f>"49-9071.00"</f>
        <v>49-9071.00</v>
      </c>
      <c r="BF3611" t="s">
        <v>156</v>
      </c>
      <c r="BG3611" t="s">
        <v>6305</v>
      </c>
      <c r="BH3611" t="s">
        <v>6306</v>
      </c>
      <c r="BI3611">
        <v>3</v>
      </c>
      <c r="BK3611" s="1">
        <v>45931</v>
      </c>
      <c r="BL3611" s="1">
        <v>46295</v>
      </c>
      <c r="BO3611">
        <v>35</v>
      </c>
      <c r="BP3611">
        <v>0</v>
      </c>
      <c r="BQ3611">
        <v>7</v>
      </c>
      <c r="BR3611">
        <v>7</v>
      </c>
      <c r="BS3611">
        <v>7</v>
      </c>
      <c r="BT3611">
        <v>7</v>
      </c>
      <c r="BU3611">
        <v>7</v>
      </c>
      <c r="BV3611">
        <v>0</v>
      </c>
      <c r="BW3611" t="str">
        <f>"8:00 AM"</f>
        <v>8:00 AM</v>
      </c>
      <c r="BX3611" t="str">
        <f>"4:00 PM"</f>
        <v>4:00 PM</v>
      </c>
      <c r="BY3611" t="s">
        <v>159</v>
      </c>
      <c r="BZ3611">
        <v>0</v>
      </c>
      <c r="CA3611">
        <v>24</v>
      </c>
      <c r="CB3611" t="s">
        <v>117</v>
      </c>
      <c r="CD3611" s="2" t="s">
        <v>6307</v>
      </c>
      <c r="CE3611" t="s">
        <v>6308</v>
      </c>
      <c r="CF3611" t="s">
        <v>6309</v>
      </c>
      <c r="CG3611" t="s">
        <v>120</v>
      </c>
      <c r="CH3611" t="s">
        <v>121</v>
      </c>
      <c r="CI3611" s="6">
        <v>96950</v>
      </c>
      <c r="CJ3611" s="10">
        <v>9.75</v>
      </c>
      <c r="CK3611" s="10">
        <v>9.75</v>
      </c>
      <c r="CL3611" s="10">
        <v>14.62</v>
      </c>
      <c r="CM3611" s="10">
        <v>14.62</v>
      </c>
      <c r="CN3611" t="s">
        <v>137</v>
      </c>
      <c r="CO3611" t="s">
        <v>6310</v>
      </c>
      <c r="CP3611" t="s">
        <v>138</v>
      </c>
      <c r="CR3611" t="s">
        <v>117</v>
      </c>
      <c r="CS3611" t="s">
        <v>139</v>
      </c>
      <c r="CT3611" t="s">
        <v>139</v>
      </c>
      <c r="CU3611" t="s">
        <v>139</v>
      </c>
      <c r="CV3611" t="s">
        <v>140</v>
      </c>
      <c r="CW3611" t="s">
        <v>139</v>
      </c>
      <c r="CX3611" t="s">
        <v>140</v>
      </c>
      <c r="CY3611" t="s">
        <v>6311</v>
      </c>
      <c r="CZ3611" s="8">
        <v>16702355009</v>
      </c>
      <c r="DA3611" t="s">
        <v>977</v>
      </c>
      <c r="DB3611" t="s">
        <v>411</v>
      </c>
      <c r="DC3611" t="s">
        <v>139</v>
      </c>
      <c r="DD3611" t="s">
        <v>139</v>
      </c>
    </row>
    <row r="3612" spans="1:114" ht="15" customHeight="1" x14ac:dyDescent="0.35">
      <c r="A3612" t="s">
        <v>15654</v>
      </c>
      <c r="B3612" t="s">
        <v>144</v>
      </c>
      <c r="C3612" s="1">
        <v>45874</v>
      </c>
      <c r="D3612" s="1">
        <v>45930</v>
      </c>
      <c r="E3612" t="s">
        <v>211</v>
      </c>
      <c r="G3612" t="s">
        <v>117</v>
      </c>
      <c r="H3612" t="s">
        <v>117</v>
      </c>
      <c r="I3612" t="s">
        <v>117</v>
      </c>
      <c r="J3612" t="s">
        <v>8349</v>
      </c>
      <c r="K3612" t="s">
        <v>8350</v>
      </c>
      <c r="L3612" t="s">
        <v>8351</v>
      </c>
      <c r="N3612" t="s">
        <v>120</v>
      </c>
      <c r="O3612" t="s">
        <v>121</v>
      </c>
      <c r="P3612" s="6">
        <v>96950</v>
      </c>
      <c r="Q3612" t="s">
        <v>122</v>
      </c>
      <c r="S3612" s="8">
        <v>16702332421</v>
      </c>
      <c r="U3612" t="s">
        <v>8352</v>
      </c>
      <c r="V3612">
        <v>722513</v>
      </c>
      <c r="W3612" t="s">
        <v>124</v>
      </c>
      <c r="Y3612" t="s">
        <v>1561</v>
      </c>
      <c r="Z3612" t="s">
        <v>2582</v>
      </c>
      <c r="AB3612" t="s">
        <v>189</v>
      </c>
      <c r="AC3612" t="s">
        <v>2580</v>
      </c>
      <c r="AE3612" t="s">
        <v>120</v>
      </c>
      <c r="AF3612" t="s">
        <v>121</v>
      </c>
      <c r="AG3612" s="6">
        <v>96950</v>
      </c>
      <c r="AH3612" t="s">
        <v>122</v>
      </c>
      <c r="AJ3612" s="8">
        <v>16702862420</v>
      </c>
      <c r="AL3612" t="s">
        <v>8353</v>
      </c>
      <c r="BE3612" t="str">
        <f>"51-3011.00"</f>
        <v>51-3011.00</v>
      </c>
      <c r="BF3612" t="s">
        <v>217</v>
      </c>
      <c r="BG3612" t="s">
        <v>15655</v>
      </c>
      <c r="BH3612" t="s">
        <v>1319</v>
      </c>
      <c r="BI3612">
        <v>3</v>
      </c>
      <c r="BJ3612">
        <v>3</v>
      </c>
      <c r="BK3612" s="1">
        <v>45962</v>
      </c>
      <c r="BL3612" s="1">
        <v>46326</v>
      </c>
      <c r="BM3612" s="1">
        <v>45962</v>
      </c>
      <c r="BN3612" s="1">
        <v>46326</v>
      </c>
      <c r="BO3612">
        <v>35</v>
      </c>
      <c r="BP3612">
        <v>7</v>
      </c>
      <c r="BQ3612">
        <v>7</v>
      </c>
      <c r="BR3612">
        <v>0</v>
      </c>
      <c r="BS3612">
        <v>0</v>
      </c>
      <c r="BT3612">
        <v>7</v>
      </c>
      <c r="BU3612">
        <v>7</v>
      </c>
      <c r="BV3612">
        <v>7</v>
      </c>
      <c r="BW3612" t="str">
        <f>"5:00 AM"</f>
        <v>5:00 AM</v>
      </c>
      <c r="BX3612" t="str">
        <f>"12:00 PM"</f>
        <v>12:00 PM</v>
      </c>
      <c r="BY3612" t="s">
        <v>133</v>
      </c>
      <c r="BZ3612">
        <v>0</v>
      </c>
      <c r="CA3612">
        <v>12</v>
      </c>
      <c r="CB3612" t="s">
        <v>117</v>
      </c>
      <c r="CD3612" s="2" t="s">
        <v>15656</v>
      </c>
      <c r="CE3612" t="s">
        <v>2586</v>
      </c>
      <c r="CG3612" t="s">
        <v>136</v>
      </c>
      <c r="CH3612" t="s">
        <v>121</v>
      </c>
      <c r="CI3612" s="6">
        <v>96950</v>
      </c>
      <c r="CJ3612" s="10">
        <v>8.61</v>
      </c>
      <c r="CK3612" s="10">
        <v>8.61</v>
      </c>
      <c r="CL3612" s="10">
        <v>12.92</v>
      </c>
      <c r="CM3612" s="10">
        <v>12.92</v>
      </c>
      <c r="CN3612" t="s">
        <v>137</v>
      </c>
      <c r="CO3612" t="s">
        <v>162</v>
      </c>
      <c r="CP3612" t="s">
        <v>138</v>
      </c>
      <c r="CR3612" t="s">
        <v>117</v>
      </c>
      <c r="CS3612" t="s">
        <v>139</v>
      </c>
      <c r="CT3612" t="s">
        <v>140</v>
      </c>
      <c r="CU3612" t="s">
        <v>139</v>
      </c>
      <c r="CV3612" t="s">
        <v>140</v>
      </c>
      <c r="CW3612" t="s">
        <v>139</v>
      </c>
      <c r="CX3612" t="s">
        <v>140</v>
      </c>
      <c r="CY3612" t="s">
        <v>2587</v>
      </c>
      <c r="CZ3612" s="8">
        <v>16702332421</v>
      </c>
      <c r="DA3612" t="s">
        <v>8353</v>
      </c>
      <c r="DB3612" t="s">
        <v>140</v>
      </c>
      <c r="DC3612" t="s">
        <v>139</v>
      </c>
      <c r="DD3612" t="s">
        <v>117</v>
      </c>
    </row>
    <row r="3613" spans="1:114" ht="15" customHeight="1" x14ac:dyDescent="0.35">
      <c r="A3613" t="s">
        <v>16174</v>
      </c>
      <c r="B3613" t="s">
        <v>144</v>
      </c>
      <c r="C3613" s="1">
        <v>45883</v>
      </c>
      <c r="D3613" s="1">
        <v>45930</v>
      </c>
      <c r="E3613" t="s">
        <v>211</v>
      </c>
      <c r="G3613" t="s">
        <v>117</v>
      </c>
      <c r="H3613" t="s">
        <v>117</v>
      </c>
      <c r="I3613" t="s">
        <v>117</v>
      </c>
      <c r="J3613" t="s">
        <v>517</v>
      </c>
      <c r="L3613" t="s">
        <v>518</v>
      </c>
      <c r="M3613" t="s">
        <v>519</v>
      </c>
      <c r="N3613" t="s">
        <v>120</v>
      </c>
      <c r="O3613" t="s">
        <v>121</v>
      </c>
      <c r="P3613" s="6">
        <v>96950</v>
      </c>
      <c r="Q3613" t="s">
        <v>122</v>
      </c>
      <c r="S3613" s="8">
        <v>16709892747</v>
      </c>
      <c r="U3613" t="s">
        <v>520</v>
      </c>
      <c r="V3613">
        <v>455219</v>
      </c>
      <c r="W3613" t="s">
        <v>124</v>
      </c>
      <c r="Y3613" t="s">
        <v>521</v>
      </c>
      <c r="Z3613" t="s">
        <v>522</v>
      </c>
      <c r="AA3613" t="s">
        <v>523</v>
      </c>
      <c r="AB3613" t="s">
        <v>524</v>
      </c>
      <c r="AC3613" t="s">
        <v>518</v>
      </c>
      <c r="AD3613" t="s">
        <v>519</v>
      </c>
      <c r="AE3613" t="s">
        <v>120</v>
      </c>
      <c r="AF3613" t="s">
        <v>121</v>
      </c>
      <c r="AG3613" s="6">
        <v>96950</v>
      </c>
      <c r="AH3613" t="s">
        <v>122</v>
      </c>
      <c r="AJ3613" s="8">
        <v>16709892747</v>
      </c>
      <c r="AL3613" t="s">
        <v>525</v>
      </c>
      <c r="BE3613" t="str">
        <f>"51-9071.00"</f>
        <v>51-9071.00</v>
      </c>
      <c r="BF3613" t="s">
        <v>526</v>
      </c>
      <c r="BG3613" t="s">
        <v>527</v>
      </c>
      <c r="BH3613" t="s">
        <v>528</v>
      </c>
      <c r="BI3613">
        <v>1</v>
      </c>
      <c r="BJ3613">
        <v>1</v>
      </c>
      <c r="BK3613" s="1">
        <v>45962</v>
      </c>
      <c r="BL3613" s="1">
        <v>46326</v>
      </c>
      <c r="BM3613" s="1">
        <v>45962</v>
      </c>
      <c r="BN3613" s="1">
        <v>46326</v>
      </c>
      <c r="BO3613">
        <v>35</v>
      </c>
      <c r="BP3613">
        <v>0</v>
      </c>
      <c r="BQ3613">
        <v>7</v>
      </c>
      <c r="BR3613">
        <v>7</v>
      </c>
      <c r="BS3613">
        <v>7</v>
      </c>
      <c r="BT3613">
        <v>7</v>
      </c>
      <c r="BU3613">
        <v>7</v>
      </c>
      <c r="BV3613">
        <v>0</v>
      </c>
      <c r="BW3613" t="str">
        <f>"8:00 AM"</f>
        <v>8:00 AM</v>
      </c>
      <c r="BX3613" t="str">
        <f>"7:00 PM"</f>
        <v>7:00 PM</v>
      </c>
      <c r="BY3613" t="s">
        <v>133</v>
      </c>
      <c r="BZ3613">
        <v>0</v>
      </c>
      <c r="CA3613">
        <v>24</v>
      </c>
      <c r="CB3613" t="s">
        <v>117</v>
      </c>
      <c r="CD3613" t="s">
        <v>16175</v>
      </c>
      <c r="CE3613" t="s">
        <v>530</v>
      </c>
      <c r="CF3613" t="s">
        <v>531</v>
      </c>
      <c r="CG3613" t="s">
        <v>120</v>
      </c>
      <c r="CH3613" t="s">
        <v>121</v>
      </c>
      <c r="CI3613" s="6">
        <v>96950</v>
      </c>
      <c r="CJ3613" s="10">
        <v>9.57</v>
      </c>
      <c r="CK3613" s="10">
        <v>9.57</v>
      </c>
      <c r="CL3613" s="10">
        <v>0</v>
      </c>
      <c r="CM3613" s="10">
        <v>0</v>
      </c>
      <c r="CN3613" t="s">
        <v>137</v>
      </c>
      <c r="CO3613" t="s">
        <v>140</v>
      </c>
      <c r="CP3613" t="s">
        <v>138</v>
      </c>
      <c r="CR3613" t="s">
        <v>117</v>
      </c>
      <c r="CS3613" t="s">
        <v>139</v>
      </c>
      <c r="CT3613" t="s">
        <v>140</v>
      </c>
      <c r="CU3613" t="s">
        <v>140</v>
      </c>
      <c r="CV3613" t="s">
        <v>140</v>
      </c>
      <c r="CW3613" t="s">
        <v>139</v>
      </c>
      <c r="CX3613" t="s">
        <v>140</v>
      </c>
      <c r="CY3613" t="s">
        <v>164</v>
      </c>
      <c r="CZ3613" s="8">
        <v>16709892747</v>
      </c>
      <c r="DA3613" t="s">
        <v>532</v>
      </c>
      <c r="DB3613" t="s">
        <v>140</v>
      </c>
      <c r="DC3613" t="s">
        <v>139</v>
      </c>
      <c r="DD3613" t="s">
        <v>117</v>
      </c>
    </row>
    <row r="3614" spans="1:114" ht="15" customHeight="1" x14ac:dyDescent="0.35">
      <c r="A3614" t="s">
        <v>15649</v>
      </c>
      <c r="B3614" t="s">
        <v>294</v>
      </c>
      <c r="C3614" s="1">
        <v>45886</v>
      </c>
      <c r="D3614" s="1">
        <v>45930</v>
      </c>
      <c r="E3614" t="s">
        <v>116</v>
      </c>
      <c r="F3614" s="1">
        <v>46021</v>
      </c>
      <c r="G3614" t="s">
        <v>117</v>
      </c>
      <c r="H3614" t="s">
        <v>117</v>
      </c>
      <c r="I3614" t="s">
        <v>117</v>
      </c>
      <c r="J3614" t="s">
        <v>4927</v>
      </c>
      <c r="K3614" t="s">
        <v>4928</v>
      </c>
      <c r="L3614" t="s">
        <v>4929</v>
      </c>
      <c r="N3614" t="s">
        <v>136</v>
      </c>
      <c r="O3614" t="s">
        <v>121</v>
      </c>
      <c r="P3614" s="6">
        <v>96950</v>
      </c>
      <c r="Q3614" t="s">
        <v>122</v>
      </c>
      <c r="S3614" s="8">
        <v>16702881463</v>
      </c>
      <c r="U3614" t="s">
        <v>1262</v>
      </c>
      <c r="V3614">
        <v>722513</v>
      </c>
      <c r="W3614" t="s">
        <v>124</v>
      </c>
      <c r="Y3614" t="s">
        <v>1263</v>
      </c>
      <c r="Z3614" t="s">
        <v>1264</v>
      </c>
      <c r="AA3614" t="s">
        <v>1265</v>
      </c>
      <c r="AB3614" t="s">
        <v>154</v>
      </c>
      <c r="AC3614" t="s">
        <v>15650</v>
      </c>
      <c r="AE3614" t="s">
        <v>120</v>
      </c>
      <c r="AF3614" t="s">
        <v>121</v>
      </c>
      <c r="AG3614" s="6">
        <v>96950</v>
      </c>
      <c r="AH3614" t="s">
        <v>122</v>
      </c>
      <c r="AJ3614" s="8">
        <v>16702881463</v>
      </c>
      <c r="AL3614" t="s">
        <v>1268</v>
      </c>
      <c r="BE3614" t="str">
        <f>"35-2021.00"</f>
        <v>35-2021.00</v>
      </c>
      <c r="BF3614" t="s">
        <v>438</v>
      </c>
      <c r="BG3614" t="s">
        <v>15651</v>
      </c>
      <c r="BH3614" t="s">
        <v>15652</v>
      </c>
      <c r="BI3614">
        <v>10</v>
      </c>
      <c r="BJ3614">
        <v>6</v>
      </c>
      <c r="BK3614" s="1">
        <v>46023</v>
      </c>
      <c r="BL3614" s="1">
        <v>46387</v>
      </c>
      <c r="BM3614" s="1">
        <v>46023</v>
      </c>
      <c r="BN3614" s="1">
        <v>46387</v>
      </c>
      <c r="BO3614">
        <v>35</v>
      </c>
      <c r="BP3614">
        <v>0</v>
      </c>
      <c r="BQ3614">
        <v>7</v>
      </c>
      <c r="BR3614">
        <v>7</v>
      </c>
      <c r="BS3614">
        <v>7</v>
      </c>
      <c r="BT3614">
        <v>7</v>
      </c>
      <c r="BU3614">
        <v>7</v>
      </c>
      <c r="BV3614">
        <v>0</v>
      </c>
      <c r="BW3614" t="str">
        <f>"8:30 AM"</f>
        <v>8:30 AM</v>
      </c>
      <c r="BX3614" t="str">
        <f>"4:30 PM"</f>
        <v>4:30 PM</v>
      </c>
      <c r="BY3614" t="s">
        <v>133</v>
      </c>
      <c r="BZ3614">
        <v>0</v>
      </c>
      <c r="CA3614">
        <v>3</v>
      </c>
      <c r="CB3614" t="s">
        <v>117</v>
      </c>
      <c r="CD3614" t="s">
        <v>4932</v>
      </c>
      <c r="CE3614" t="s">
        <v>4929</v>
      </c>
      <c r="CG3614" t="s">
        <v>136</v>
      </c>
      <c r="CH3614" t="s">
        <v>121</v>
      </c>
      <c r="CI3614" s="6">
        <v>96950</v>
      </c>
      <c r="CJ3614" s="10">
        <v>8.24</v>
      </c>
      <c r="CK3614" s="10">
        <v>8.24</v>
      </c>
      <c r="CL3614" s="10">
        <v>12.36</v>
      </c>
      <c r="CM3614" s="10">
        <v>12.36</v>
      </c>
      <c r="CN3614" t="s">
        <v>137</v>
      </c>
      <c r="CO3614" t="s">
        <v>194</v>
      </c>
      <c r="CP3614" t="s">
        <v>138</v>
      </c>
      <c r="CR3614" t="s">
        <v>117</v>
      </c>
      <c r="CS3614" t="s">
        <v>139</v>
      </c>
      <c r="CT3614" t="s">
        <v>140</v>
      </c>
      <c r="CU3614" t="s">
        <v>139</v>
      </c>
      <c r="CV3614" t="s">
        <v>140</v>
      </c>
      <c r="CW3614" t="s">
        <v>139</v>
      </c>
      <c r="CX3614" t="s">
        <v>140</v>
      </c>
      <c r="CY3614" s="2" t="s">
        <v>15653</v>
      </c>
      <c r="CZ3614" s="8">
        <v>16702881463</v>
      </c>
      <c r="DA3614" t="s">
        <v>1273</v>
      </c>
      <c r="DB3614" t="s">
        <v>309</v>
      </c>
      <c r="DC3614" t="s">
        <v>139</v>
      </c>
      <c r="DD3614" t="s">
        <v>117</v>
      </c>
    </row>
    <row r="3615" spans="1:114" ht="15" customHeight="1" x14ac:dyDescent="0.35">
      <c r="A3615" t="s">
        <v>11661</v>
      </c>
      <c r="B3615" t="s">
        <v>144</v>
      </c>
      <c r="C3615" s="1">
        <v>45890</v>
      </c>
      <c r="D3615" s="1">
        <v>45930</v>
      </c>
      <c r="E3615" t="s">
        <v>116</v>
      </c>
      <c r="F3615" s="1">
        <v>45960</v>
      </c>
      <c r="G3615" t="s">
        <v>117</v>
      </c>
      <c r="H3615" t="s">
        <v>117</v>
      </c>
      <c r="I3615" t="s">
        <v>117</v>
      </c>
      <c r="J3615" t="s">
        <v>1502</v>
      </c>
      <c r="K3615" t="s">
        <v>11662</v>
      </c>
      <c r="L3615" t="s">
        <v>550</v>
      </c>
      <c r="M3615" t="s">
        <v>1504</v>
      </c>
      <c r="N3615" t="s">
        <v>551</v>
      </c>
      <c r="O3615" t="s">
        <v>121</v>
      </c>
      <c r="P3615" s="6">
        <v>96952</v>
      </c>
      <c r="Q3615" t="s">
        <v>122</v>
      </c>
      <c r="R3615" t="s">
        <v>140</v>
      </c>
      <c r="S3615" s="8">
        <v>16704334428</v>
      </c>
      <c r="U3615" t="s">
        <v>1505</v>
      </c>
      <c r="V3615">
        <v>457110</v>
      </c>
      <c r="W3615" t="s">
        <v>124</v>
      </c>
      <c r="Y3615" t="s">
        <v>1506</v>
      </c>
      <c r="Z3615" t="s">
        <v>1507</v>
      </c>
      <c r="AA3615" t="s">
        <v>1508</v>
      </c>
      <c r="AB3615" t="s">
        <v>632</v>
      </c>
      <c r="AC3615" t="s">
        <v>550</v>
      </c>
      <c r="AD3615" t="s">
        <v>1504</v>
      </c>
      <c r="AE3615" t="s">
        <v>551</v>
      </c>
      <c r="AF3615" t="s">
        <v>121</v>
      </c>
      <c r="AG3615" s="6">
        <v>96952</v>
      </c>
      <c r="AH3615" t="s">
        <v>122</v>
      </c>
      <c r="AJ3615" s="8">
        <v>16709894711</v>
      </c>
      <c r="AL3615" t="s">
        <v>1509</v>
      </c>
      <c r="BE3615" t="str">
        <f>"49-9071.00"</f>
        <v>49-9071.00</v>
      </c>
      <c r="BF3615" t="s">
        <v>156</v>
      </c>
      <c r="BG3615" t="s">
        <v>11663</v>
      </c>
      <c r="BH3615" t="s">
        <v>3901</v>
      </c>
      <c r="BI3615">
        <v>1</v>
      </c>
      <c r="BJ3615">
        <v>1</v>
      </c>
      <c r="BK3615" s="1">
        <v>45962</v>
      </c>
      <c r="BL3615" s="1">
        <v>46326</v>
      </c>
      <c r="BM3615" s="1">
        <v>45962</v>
      </c>
      <c r="BN3615" s="1">
        <v>46326</v>
      </c>
      <c r="BO3615">
        <v>40</v>
      </c>
      <c r="BP3615">
        <v>0</v>
      </c>
      <c r="BQ3615">
        <v>8</v>
      </c>
      <c r="BR3615">
        <v>8</v>
      </c>
      <c r="BS3615">
        <v>8</v>
      </c>
      <c r="BT3615">
        <v>8</v>
      </c>
      <c r="BU3615">
        <v>8</v>
      </c>
      <c r="BV3615">
        <v>0</v>
      </c>
      <c r="BW3615" t="str">
        <f>"7:30 AM"</f>
        <v>7:30 AM</v>
      </c>
      <c r="BX3615" t="str">
        <f>"4:30 PM"</f>
        <v>4:30 PM</v>
      </c>
      <c r="BY3615" t="s">
        <v>159</v>
      </c>
      <c r="BZ3615">
        <v>0</v>
      </c>
      <c r="CA3615">
        <v>12</v>
      </c>
      <c r="CB3615" t="s">
        <v>117</v>
      </c>
      <c r="CD3615" t="s">
        <v>6620</v>
      </c>
      <c r="CE3615" t="s">
        <v>11664</v>
      </c>
      <c r="CF3615" t="s">
        <v>1504</v>
      </c>
      <c r="CG3615" t="s">
        <v>551</v>
      </c>
      <c r="CH3615" t="s">
        <v>121</v>
      </c>
      <c r="CI3615" s="6">
        <v>96952</v>
      </c>
      <c r="CJ3615" s="10">
        <v>11</v>
      </c>
      <c r="CK3615" s="10">
        <v>11</v>
      </c>
      <c r="CL3615" s="10">
        <v>16.5</v>
      </c>
      <c r="CM3615" s="10">
        <v>16.5</v>
      </c>
      <c r="CN3615" t="s">
        <v>137</v>
      </c>
      <c r="CP3615" t="s">
        <v>138</v>
      </c>
      <c r="CR3615" t="s">
        <v>117</v>
      </c>
      <c r="CS3615" t="s">
        <v>139</v>
      </c>
      <c r="CT3615" t="s">
        <v>140</v>
      </c>
      <c r="CU3615" t="s">
        <v>139</v>
      </c>
      <c r="CV3615" t="s">
        <v>140</v>
      </c>
      <c r="CW3615" t="s">
        <v>139</v>
      </c>
      <c r="CX3615" t="s">
        <v>140</v>
      </c>
      <c r="CY3615" t="s">
        <v>1515</v>
      </c>
      <c r="CZ3615" s="8">
        <v>16704334428</v>
      </c>
      <c r="DA3615" t="s">
        <v>1509</v>
      </c>
      <c r="DB3615" t="s">
        <v>140</v>
      </c>
      <c r="DC3615" t="s">
        <v>139</v>
      </c>
      <c r="DD3615" t="s">
        <v>117</v>
      </c>
    </row>
    <row r="3616" spans="1:114" ht="15" customHeight="1" x14ac:dyDescent="0.35">
      <c r="A3616" t="s">
        <v>6286</v>
      </c>
      <c r="B3616" t="s">
        <v>144</v>
      </c>
      <c r="C3616" s="1">
        <v>45891</v>
      </c>
      <c r="D3616" s="1">
        <v>45930</v>
      </c>
      <c r="E3616" t="s">
        <v>116</v>
      </c>
      <c r="F3616" s="1">
        <v>45960</v>
      </c>
      <c r="G3616" t="s">
        <v>117</v>
      </c>
      <c r="H3616" t="s">
        <v>117</v>
      </c>
      <c r="I3616" t="s">
        <v>117</v>
      </c>
      <c r="J3616" t="s">
        <v>6287</v>
      </c>
      <c r="L3616" t="s">
        <v>6288</v>
      </c>
      <c r="M3616" t="s">
        <v>6289</v>
      </c>
      <c r="N3616" t="s">
        <v>136</v>
      </c>
      <c r="O3616" t="s">
        <v>121</v>
      </c>
      <c r="P3616" s="6">
        <v>96950</v>
      </c>
      <c r="Q3616" t="s">
        <v>122</v>
      </c>
      <c r="S3616" s="8">
        <v>16702358727</v>
      </c>
      <c r="U3616" t="s">
        <v>6290</v>
      </c>
      <c r="V3616">
        <v>424420</v>
      </c>
      <c r="W3616" t="s">
        <v>124</v>
      </c>
      <c r="Y3616" t="s">
        <v>6291</v>
      </c>
      <c r="Z3616" t="s">
        <v>6292</v>
      </c>
      <c r="AA3616" t="s">
        <v>6293</v>
      </c>
      <c r="AB3616" t="s">
        <v>6294</v>
      </c>
      <c r="AC3616" t="s">
        <v>6288</v>
      </c>
      <c r="AD3616" t="s">
        <v>6289</v>
      </c>
      <c r="AE3616" t="s">
        <v>136</v>
      </c>
      <c r="AF3616" t="s">
        <v>121</v>
      </c>
      <c r="AG3616" s="6">
        <v>96950</v>
      </c>
      <c r="AH3616" t="s">
        <v>122</v>
      </c>
      <c r="AJ3616" s="8">
        <v>16702353890</v>
      </c>
      <c r="AL3616" t="s">
        <v>6295</v>
      </c>
      <c r="BE3616" t="str">
        <f>"49-9021.00"</f>
        <v>49-9021.00</v>
      </c>
      <c r="BF3616" t="s">
        <v>239</v>
      </c>
      <c r="BG3616" t="s">
        <v>6296</v>
      </c>
      <c r="BH3616" t="s">
        <v>6297</v>
      </c>
      <c r="BI3616">
        <v>2</v>
      </c>
      <c r="BJ3616">
        <v>2</v>
      </c>
      <c r="BK3616" s="1">
        <v>45962</v>
      </c>
      <c r="BL3616" s="1">
        <v>46326</v>
      </c>
      <c r="BM3616" s="1">
        <v>45962</v>
      </c>
      <c r="BN3616" s="1">
        <v>46326</v>
      </c>
      <c r="BO3616">
        <v>40</v>
      </c>
      <c r="BP3616">
        <v>0</v>
      </c>
      <c r="BQ3616">
        <v>7</v>
      </c>
      <c r="BR3616">
        <v>7</v>
      </c>
      <c r="BS3616">
        <v>6</v>
      </c>
      <c r="BT3616">
        <v>6</v>
      </c>
      <c r="BU3616">
        <v>7</v>
      </c>
      <c r="BV3616">
        <v>7</v>
      </c>
      <c r="BW3616" t="str">
        <f>"8:30 AM"</f>
        <v>8:30 AM</v>
      </c>
      <c r="BX3616" t="str">
        <f>"4:30 PM"</f>
        <v>4:30 PM</v>
      </c>
      <c r="BY3616" t="s">
        <v>159</v>
      </c>
      <c r="BZ3616">
        <v>0</v>
      </c>
      <c r="CA3616">
        <v>24</v>
      </c>
      <c r="CB3616" t="s">
        <v>117</v>
      </c>
      <c r="CD3616" s="2" t="s">
        <v>6298</v>
      </c>
      <c r="CE3616" t="s">
        <v>6299</v>
      </c>
      <c r="CF3616" t="s">
        <v>6289</v>
      </c>
      <c r="CG3616" t="s">
        <v>136</v>
      </c>
      <c r="CH3616" t="s">
        <v>121</v>
      </c>
      <c r="CI3616" s="6">
        <v>96950</v>
      </c>
      <c r="CJ3616" s="10">
        <v>10.85</v>
      </c>
      <c r="CK3616" s="10">
        <v>10.85</v>
      </c>
      <c r="CL3616" s="10">
        <v>16.28</v>
      </c>
      <c r="CM3616" s="10">
        <v>16.28</v>
      </c>
      <c r="CN3616" t="s">
        <v>137</v>
      </c>
      <c r="CO3616" t="s">
        <v>140</v>
      </c>
      <c r="CP3616" t="s">
        <v>138</v>
      </c>
      <c r="CR3616" t="s">
        <v>117</v>
      </c>
      <c r="CS3616" t="s">
        <v>139</v>
      </c>
      <c r="CT3616" t="s">
        <v>140</v>
      </c>
      <c r="CU3616" t="s">
        <v>139</v>
      </c>
      <c r="CV3616" t="s">
        <v>140</v>
      </c>
      <c r="CW3616" t="s">
        <v>139</v>
      </c>
      <c r="CX3616" t="s">
        <v>140</v>
      </c>
      <c r="CY3616" t="s">
        <v>6300</v>
      </c>
      <c r="CZ3616" s="8">
        <v>16702358728</v>
      </c>
      <c r="DA3616" t="s">
        <v>6301</v>
      </c>
      <c r="DB3616" t="s">
        <v>140</v>
      </c>
      <c r="DC3616" t="s">
        <v>139</v>
      </c>
      <c r="DD3616" t="s">
        <v>117</v>
      </c>
    </row>
    <row r="3617" spans="1:108" ht="15" customHeight="1" x14ac:dyDescent="0.35">
      <c r="A3617" t="s">
        <v>2965</v>
      </c>
      <c r="B3617" t="s">
        <v>166</v>
      </c>
      <c r="C3617" s="1">
        <v>45902</v>
      </c>
      <c r="D3617" s="1">
        <v>45930</v>
      </c>
      <c r="E3617" t="s">
        <v>211</v>
      </c>
      <c r="G3617" t="s">
        <v>117</v>
      </c>
      <c r="H3617" t="s">
        <v>117</v>
      </c>
      <c r="I3617" t="s">
        <v>117</v>
      </c>
      <c r="J3617" t="s">
        <v>2966</v>
      </c>
      <c r="K3617" t="s">
        <v>2967</v>
      </c>
      <c r="L3617" t="s">
        <v>1725</v>
      </c>
      <c r="N3617" t="s">
        <v>120</v>
      </c>
      <c r="O3617" t="s">
        <v>121</v>
      </c>
      <c r="P3617" s="6">
        <v>96950</v>
      </c>
      <c r="Q3617" t="s">
        <v>122</v>
      </c>
      <c r="S3617" s="8">
        <v>16707891106</v>
      </c>
      <c r="U3617" t="s">
        <v>1722</v>
      </c>
      <c r="V3617">
        <v>56132</v>
      </c>
      <c r="W3617" t="s">
        <v>124</v>
      </c>
      <c r="Y3617" t="s">
        <v>125</v>
      </c>
      <c r="Z3617" t="s">
        <v>126</v>
      </c>
      <c r="AA3617" t="s">
        <v>1723</v>
      </c>
      <c r="AB3617" t="s">
        <v>1724</v>
      </c>
      <c r="AC3617" t="s">
        <v>1725</v>
      </c>
      <c r="AE3617" t="s">
        <v>120</v>
      </c>
      <c r="AF3617" t="s">
        <v>121</v>
      </c>
      <c r="AG3617" s="6">
        <v>96950</v>
      </c>
      <c r="AH3617" t="s">
        <v>122</v>
      </c>
      <c r="AJ3617" s="8">
        <v>16707891106</v>
      </c>
      <c r="AL3617" t="s">
        <v>1727</v>
      </c>
      <c r="BE3617" t="str">
        <f>"43-3031.00"</f>
        <v>43-3031.00</v>
      </c>
      <c r="BF3617" t="s">
        <v>357</v>
      </c>
      <c r="BG3617" t="s">
        <v>2968</v>
      </c>
      <c r="BH3617" t="s">
        <v>2969</v>
      </c>
      <c r="BI3617">
        <v>5</v>
      </c>
      <c r="BK3617" s="1">
        <v>45962</v>
      </c>
      <c r="BL3617" s="1">
        <v>47057</v>
      </c>
      <c r="BO3617">
        <v>35</v>
      </c>
      <c r="BP3617">
        <v>0</v>
      </c>
      <c r="BQ3617">
        <v>7</v>
      </c>
      <c r="BR3617">
        <v>7</v>
      </c>
      <c r="BS3617">
        <v>7</v>
      </c>
      <c r="BT3617">
        <v>7</v>
      </c>
      <c r="BU3617">
        <v>7</v>
      </c>
      <c r="BV3617">
        <v>0</v>
      </c>
      <c r="BW3617" t="str">
        <f>"8:00 AM"</f>
        <v>8:00 AM</v>
      </c>
      <c r="BX3617" t="str">
        <f>"4:00 PM"</f>
        <v>4:00 PM</v>
      </c>
      <c r="BY3617" t="s">
        <v>159</v>
      </c>
      <c r="BZ3617">
        <v>0</v>
      </c>
      <c r="CA3617">
        <v>24</v>
      </c>
      <c r="CB3617" t="s">
        <v>117</v>
      </c>
      <c r="CD3617" s="2" t="s">
        <v>2970</v>
      </c>
      <c r="CE3617" t="s">
        <v>1726</v>
      </c>
      <c r="CG3617" t="s">
        <v>120</v>
      </c>
      <c r="CH3617" t="s">
        <v>121</v>
      </c>
      <c r="CI3617" s="6">
        <v>96950</v>
      </c>
      <c r="CJ3617" s="10">
        <v>12.33</v>
      </c>
      <c r="CK3617" s="10">
        <v>12.33</v>
      </c>
      <c r="CL3617" s="10">
        <v>18.489999999999998</v>
      </c>
      <c r="CM3617" s="10">
        <v>18.489999999999998</v>
      </c>
      <c r="CN3617" t="s">
        <v>137</v>
      </c>
      <c r="CP3617" t="s">
        <v>138</v>
      </c>
      <c r="CR3617" t="s">
        <v>117</v>
      </c>
      <c r="CS3617" t="s">
        <v>139</v>
      </c>
      <c r="CT3617" t="s">
        <v>140</v>
      </c>
      <c r="CU3617" t="s">
        <v>139</v>
      </c>
      <c r="CV3617" t="s">
        <v>140</v>
      </c>
      <c r="CW3617" t="s">
        <v>139</v>
      </c>
      <c r="CX3617" t="s">
        <v>140</v>
      </c>
      <c r="CY3617" t="s">
        <v>2971</v>
      </c>
      <c r="CZ3617" s="8">
        <v>16707891106</v>
      </c>
      <c r="DA3617" t="s">
        <v>1727</v>
      </c>
      <c r="DB3617" t="s">
        <v>142</v>
      </c>
      <c r="DC3617" t="s">
        <v>139</v>
      </c>
      <c r="DD3617" t="s">
        <v>117</v>
      </c>
    </row>
    <row r="3618" spans="1:108" ht="15" customHeight="1" x14ac:dyDescent="0.35">
      <c r="A3618" t="s">
        <v>12699</v>
      </c>
      <c r="B3618" t="s">
        <v>278</v>
      </c>
      <c r="C3618" s="1">
        <v>45928</v>
      </c>
      <c r="D3618" s="1">
        <v>45930</v>
      </c>
      <c r="E3618" t="s">
        <v>116</v>
      </c>
      <c r="F3618" s="1">
        <v>45990</v>
      </c>
      <c r="G3618" t="s">
        <v>117</v>
      </c>
      <c r="H3618" t="s">
        <v>117</v>
      </c>
      <c r="I3618" t="s">
        <v>117</v>
      </c>
      <c r="J3618" t="s">
        <v>8805</v>
      </c>
      <c r="K3618" t="s">
        <v>8805</v>
      </c>
      <c r="L3618" t="s">
        <v>8806</v>
      </c>
      <c r="N3618" t="s">
        <v>136</v>
      </c>
      <c r="O3618" t="s">
        <v>121</v>
      </c>
      <c r="P3618" s="6">
        <v>96950</v>
      </c>
      <c r="Q3618" t="s">
        <v>122</v>
      </c>
      <c r="S3618" s="8">
        <v>16703221558</v>
      </c>
      <c r="U3618" t="s">
        <v>8807</v>
      </c>
      <c r="V3618">
        <v>236116</v>
      </c>
      <c r="W3618" t="s">
        <v>124</v>
      </c>
      <c r="Y3618" t="s">
        <v>8808</v>
      </c>
      <c r="Z3618" t="s">
        <v>8809</v>
      </c>
      <c r="AB3618" t="s">
        <v>128</v>
      </c>
      <c r="AC3618" t="s">
        <v>8806</v>
      </c>
      <c r="AE3618" t="s">
        <v>120</v>
      </c>
      <c r="AF3618" t="s">
        <v>121</v>
      </c>
      <c r="AG3618" s="6">
        <v>96950</v>
      </c>
      <c r="AH3618" t="s">
        <v>122</v>
      </c>
      <c r="AJ3618" s="8">
        <v>16703221558</v>
      </c>
      <c r="AL3618" t="s">
        <v>8810</v>
      </c>
      <c r="BE3618" t="str">
        <f>"49-9071.00"</f>
        <v>49-9071.00</v>
      </c>
      <c r="BF3618" t="s">
        <v>156</v>
      </c>
      <c r="BG3618" t="s">
        <v>8811</v>
      </c>
      <c r="BH3618" t="s">
        <v>3221</v>
      </c>
      <c r="BI3618">
        <v>10</v>
      </c>
      <c r="BK3618" s="1">
        <v>45992</v>
      </c>
      <c r="BL3618" s="1">
        <v>46356</v>
      </c>
      <c r="BO3618">
        <v>35</v>
      </c>
      <c r="BP3618">
        <v>0</v>
      </c>
      <c r="BQ3618">
        <v>7</v>
      </c>
      <c r="BR3618">
        <v>7</v>
      </c>
      <c r="BS3618">
        <v>7</v>
      </c>
      <c r="BT3618">
        <v>7</v>
      </c>
      <c r="BU3618">
        <v>7</v>
      </c>
      <c r="BV3618">
        <v>0</v>
      </c>
      <c r="BW3618" t="str">
        <f>"8:00 AM"</f>
        <v>8:00 AM</v>
      </c>
      <c r="BX3618" t="str">
        <f>"4:00 PM"</f>
        <v>4:00 PM</v>
      </c>
      <c r="BY3618" t="s">
        <v>159</v>
      </c>
      <c r="BZ3618">
        <v>0</v>
      </c>
      <c r="CA3618">
        <v>12</v>
      </c>
      <c r="CB3618" t="s">
        <v>117</v>
      </c>
      <c r="CD3618" t="s">
        <v>8812</v>
      </c>
      <c r="CE3618" t="s">
        <v>8813</v>
      </c>
      <c r="CF3618" t="s">
        <v>8814</v>
      </c>
      <c r="CG3618" t="s">
        <v>136</v>
      </c>
      <c r="CH3618" t="s">
        <v>121</v>
      </c>
      <c r="CI3618" s="6">
        <v>96950</v>
      </c>
      <c r="CJ3618" s="10">
        <v>9.98</v>
      </c>
      <c r="CK3618" s="10">
        <v>9.98</v>
      </c>
      <c r="CL3618" s="10">
        <v>14.97</v>
      </c>
      <c r="CM3618" s="10">
        <v>14.97</v>
      </c>
      <c r="CN3618" t="s">
        <v>137</v>
      </c>
      <c r="CO3618" t="s">
        <v>162</v>
      </c>
      <c r="CP3618" t="s">
        <v>138</v>
      </c>
      <c r="CR3618" t="s">
        <v>117</v>
      </c>
      <c r="CS3618" t="s">
        <v>139</v>
      </c>
      <c r="CT3618" t="s">
        <v>140</v>
      </c>
      <c r="CU3618" t="s">
        <v>139</v>
      </c>
      <c r="CV3618" t="s">
        <v>140</v>
      </c>
      <c r="CW3618" t="s">
        <v>139</v>
      </c>
      <c r="CX3618" t="s">
        <v>140</v>
      </c>
      <c r="CY3618" s="2" t="s">
        <v>12700</v>
      </c>
      <c r="CZ3618" s="8">
        <v>16703221558</v>
      </c>
      <c r="DA3618" t="s">
        <v>8810</v>
      </c>
      <c r="DB3618" t="s">
        <v>140</v>
      </c>
      <c r="DC3618" t="s">
        <v>139</v>
      </c>
      <c r="DD3618" t="s">
        <v>117</v>
      </c>
    </row>
  </sheetData>
  <autoFilter ref="A1:DJ3618" xr:uid="{FB837DBE-C976-43BD-9A3A-C13636BC23FD}"/>
  <sortState xmlns:xlrd2="http://schemas.microsoft.com/office/spreadsheetml/2017/richdata2" ref="A2:DJ3618">
    <sortCondition ref="A1:A3618"/>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CW_Disclosure_FY2025_Q4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Goodwin, William J - ETA CTR</dc:creator>
  <cp:lastModifiedBy>Goodwin, William J - ETA CTR</cp:lastModifiedBy>
  <dcterms:created xsi:type="dcterms:W3CDTF">2025-11-17T12:37:18Z</dcterms:created>
  <dcterms:modified xsi:type="dcterms:W3CDTF">2025-12-01T21:26:14Z</dcterms:modified>
</cp:coreProperties>
</file>